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5850" windowWidth="19230" windowHeight="5910" tabRatio="813"/>
  </bookViews>
  <sheets>
    <sheet name="Read Me" sheetId="77" r:id="rId1"/>
    <sheet name="Comments" sheetId="52" r:id="rId2"/>
    <sheet name="Plant" sheetId="46" r:id="rId3"/>
    <sheet name="Company" sheetId="35" r:id="rId4"/>
    <sheet name="Validation" sheetId="42" r:id="rId5"/>
    <sheet name="ControlPlant" sheetId="40" r:id="rId6"/>
    <sheet name="Fuel CO2 Factors" sheetId="33" r:id="rId7"/>
    <sheet name="Plant_new" sheetId="82" state="hidden" r:id="rId8"/>
    <sheet name="Plant_new_Transfer" sheetId="80" state="hidden" r:id="rId9"/>
    <sheet name="CalcA1" sheetId="71" state="hidden" r:id="rId10"/>
    <sheet name="CalcA2" sheetId="72" state="hidden" r:id="rId11"/>
    <sheet name="CalcB2" sheetId="73" state="hidden" r:id="rId12"/>
    <sheet name="ControlRangesPlant" sheetId="49" state="hidden" r:id="rId13"/>
    <sheet name="ControlRangesGrCent" sheetId="50" state="hidden" r:id="rId14"/>
    <sheet name="InputLines" sheetId="37" state="hidden" r:id="rId15"/>
    <sheet name="KilnControlRanges" sheetId="41" state="hidden" r:id="rId16"/>
    <sheet name="GrCentControlRanges" sheetId="48" state="hidden" r:id="rId17"/>
    <sheet name="Plant_newOLD" sheetId="81" state="hidden" r:id="rId18"/>
    <sheet name="Def" sheetId="36" state="hidden" r:id="rId19"/>
    <sheet name="Plant_Template_bak" sheetId="21" state="hidden" r:id="rId20"/>
  </sheets>
  <externalReferences>
    <externalReference r:id="rId21"/>
  </externalReferences>
  <definedNames>
    <definedName name="_ClinkerCement" localSheetId="7">Plant_new!$A$40</definedName>
    <definedName name="_ClinkerCement" localSheetId="8">Plant_new_Transfer!$A$40</definedName>
    <definedName name="_ClinkerCement" localSheetId="17">Plant_newOLD!$A$40</definedName>
    <definedName name="_ClinkerCement">Plant!$A$40</definedName>
    <definedName name="_CO2Balance" localSheetId="7">Plant_new!$A$136</definedName>
    <definedName name="_CO2Balance" localSheetId="8">Plant_new_Transfer!$A$136</definedName>
    <definedName name="_CO2Balance" localSheetId="17">Plant_newOLD!$A$136</definedName>
    <definedName name="_CO2Balance">Plant!$A$136</definedName>
    <definedName name="_EmissionFactors" localSheetId="7">Plant_new!$A$349</definedName>
    <definedName name="_EmissionFactors" localSheetId="8">Plant_new_Transfer!$A$349</definedName>
    <definedName name="_EmissionFactors" localSheetId="17">Plant_newOLD!$A$349</definedName>
    <definedName name="_EmissionFactors">Plant!$A$349</definedName>
    <definedName name="_xlnm._FilterDatabase" localSheetId="18" hidden="1">Def!$A$1:$B$612</definedName>
    <definedName name="_InvetoryBoundaries" localSheetId="7">Plant_new!$A$22</definedName>
    <definedName name="_InvetoryBoundaries" localSheetId="8">Plant_new_Transfer!$A$22</definedName>
    <definedName name="_InvetoryBoundaries" localSheetId="17">Plant_newOLD!$A$22</definedName>
    <definedName name="_InvetoryBoundaries">Plant!$A$22</definedName>
    <definedName name="_KilnFuels" localSheetId="7">Plant_new!$A$230</definedName>
    <definedName name="_KilnFuels" localSheetId="8">Plant_new_Transfer!$A$230</definedName>
    <definedName name="_KilnFuels" localSheetId="17">Plant_newOLD!$A$230</definedName>
    <definedName name="_KilnFuels">Plant!$A$230</definedName>
    <definedName name="_KPI" localSheetId="7">Plant_new!$A$173</definedName>
    <definedName name="_KPI" localSheetId="8">Plant_new_Transfer!$A$173</definedName>
    <definedName name="_KPI" localSheetId="17">Plant_newOLD!$A$173</definedName>
    <definedName name="_KPI">Plant!$A$173</definedName>
    <definedName name="_NonKilnFuels" localSheetId="7">Plant_new!$A$430</definedName>
    <definedName name="_NonKilnFuels" localSheetId="8">Plant_new_Transfer!$A$430</definedName>
    <definedName name="_NonKilnFuels" localSheetId="17">Plant_newOLD!$A$430</definedName>
    <definedName name="_NonKilnFuels">Plant!$A$430</definedName>
    <definedName name="_PlantInformation" localSheetId="7">Plant_new!$A$8</definedName>
    <definedName name="_PlantInformation" localSheetId="8">Plant_new_Transfer!$A$8</definedName>
    <definedName name="_PlantInformation" localSheetId="17">Plant_newOLD!$A$8</definedName>
    <definedName name="_PlantInformation">Plant!$A$8</definedName>
    <definedName name="_PowerBalance" localSheetId="7">Plant_new!$A$90</definedName>
    <definedName name="_PowerBalance" localSheetId="8">Plant_new_Transfer!$A$90</definedName>
    <definedName name="_PowerBalance" localSheetId="17">Plant_newOLD!$A$90</definedName>
    <definedName name="_PowerBalance">Plant!$A$90</definedName>
    <definedName name="AgriEmi">'Fuel CO2 Factors'!$E$30</definedName>
    <definedName name="BMealEmi">'Fuel CO2 Factors'!$E$28</definedName>
    <definedName name="Calc_Method" localSheetId="7">Plant_new!$B$115</definedName>
    <definedName name="Calc_Method" localSheetId="8">Plant_new_Transfer!$B$115</definedName>
    <definedName name="Calc_Method" localSheetId="17">Plant_newOLD!$B$115</definedName>
    <definedName name="Calc_Method">Plant!$B$115</definedName>
    <definedName name="CO2_EmiFactor" localSheetId="2">Plant!$B$386</definedName>
    <definedName name="CO2_EmiFactor" localSheetId="7">Plant_new!$B$386</definedName>
    <definedName name="CO2_EmiFactor" localSheetId="8">Plant_new_Transfer!$B$386</definedName>
    <definedName name="CO2_EmiFactor" localSheetId="17">Plant_newOLD!$B$386</definedName>
    <definedName name="CO2_KilnEmissions" localSheetId="2">Plant!$B$426</definedName>
    <definedName name="CO2_KilnEmissions" localSheetId="7">Plant_new!$B$426</definedName>
    <definedName name="CO2_KilnEmissions" localSheetId="8">Plant_new_Transfer!$B$426</definedName>
    <definedName name="CO2_KilnEmissions" localSheetId="17">Plant_newOLD!$B$426</definedName>
    <definedName name="CO2_KilnFuels" localSheetId="2">Plant!$B$150</definedName>
    <definedName name="CO2_KilnFuels" localSheetId="7">Plant_new!$B$150</definedName>
    <definedName name="CO2_KilnFuels" localSheetId="8">Plant_new_Transfer!$B$150</definedName>
    <definedName name="CO2_KilnFuels" localSheetId="17">Plant_newOLD!$B$150</definedName>
    <definedName name="CO2_RawMaterial" localSheetId="2">Plant!$B$145</definedName>
    <definedName name="CO2_RawMaterial" localSheetId="7">Plant_new!$B$145</definedName>
    <definedName name="CO2_RawMaterial" localSheetId="8">Plant_new_Transfer!$B$145</definedName>
    <definedName name="CO2_RawMaterial" localSheetId="17">Plant_newOLD!$B$145</definedName>
    <definedName name="CO2KilnEmissions" localSheetId="2">Plant!$B$426</definedName>
    <definedName name="CO2KilnEmissions" localSheetId="7">Plant_new!$B$426</definedName>
    <definedName name="CO2KilnEmissions" localSheetId="8">Plant_new_Transfer!$B$426</definedName>
    <definedName name="CO2KilnEmissions" localSheetId="17">Plant_newOLD!$B$426</definedName>
    <definedName name="CoalEmi">'Fuel CO2 Factors'!$D$7</definedName>
    <definedName name="Company_Group1">Company!$B$201</definedName>
    <definedName name="Company_Group5">Company!$B$573</definedName>
    <definedName name="CountryDef">Def!$E$2:$E$120</definedName>
    <definedName name="Def_Annex">Def!$H$2:$H$3</definedName>
    <definedName name="Def_ClinkerCap" localSheetId="0">OFFSET([1]Def!$B$2,0,0,COUNTA([1]Def!$B$1:$B$65536)-1,1)</definedName>
    <definedName name="Def_ClinkerCap">OFFSET(Def!$B$2,0,0,COUNTA(Def!$B:$B)-1,1)</definedName>
    <definedName name="Def_Continent">Def!$F$2:$F$7</definedName>
    <definedName name="Def_KilnType" localSheetId="0">OFFSET([1]Def!$A$2,0,0,COUNTA([1]Def!$A$1:$A$65536)-1,1)</definedName>
    <definedName name="Def_KilnType">OFFSET(Def!$A$2,0,0,COUNTA(Def!$A:$A)-1,1)</definedName>
    <definedName name="Def_Method">Def!$K$2:$K$5</definedName>
    <definedName name="Def_PlantType" localSheetId="0">OFFSET([1]Def!$C$2,0,0,COUNTA([1]Def!$C$1:$C$65536)-1,1)</definedName>
    <definedName name="Def_PlantType">OFFSET(Def!$C$2,0,0,COUNTA(Def!$C:$C)-1,1)</definedName>
    <definedName name="Def_Verification">Def!$G$2:$G$4</definedName>
    <definedName name="Def_yes_no" localSheetId="0">OFFSET([1]Def!$D$2,0,0,COUNTA([1]Def!$D$1:$D$65536)-1,1)</definedName>
    <definedName name="Def_yes_no">OFFSET(Def!$D$2,0,0,COUNTA(Def!$D:$D)-1,1)</definedName>
    <definedName name="DieselEmi">'Fuel CO2 Factors'!$D$10</definedName>
    <definedName name="_xlnm.Print_Area" localSheetId="9">CalcA1!$A$1:$AE$54</definedName>
    <definedName name="_xlnm.Print_Area" localSheetId="11">CalcB2!$A$1:$AE$112</definedName>
    <definedName name="_xlnm.Print_Area" localSheetId="3">Company!$A$1:$AK$572</definedName>
    <definedName name="_xlnm.Print_Area" localSheetId="5">ControlPlant!$A$2:$G$17</definedName>
    <definedName name="_xlnm.Print_Area" localSheetId="13">ControlRangesGrCent!$B$12:$H$74</definedName>
    <definedName name="_xlnm.Print_Area" localSheetId="18">Def!$A$1:$D$9</definedName>
    <definedName name="_xlnm.Print_Area" localSheetId="6">'Fuel CO2 Factors'!$A$1:$H$40</definedName>
    <definedName name="_xlnm.Print_Area" localSheetId="14">InputLines!$A$1:$B$140</definedName>
    <definedName name="_xlnm.Print_Area" localSheetId="15">KilnControlRanges!$A$1:$D$140</definedName>
    <definedName name="_xlnm.Print_Area" localSheetId="2">Plant!$A$1:$AK$572</definedName>
    <definedName name="_xlnm.Print_Area" localSheetId="7">Plant_new!$A$1:$AK$572</definedName>
    <definedName name="_xlnm.Print_Area" localSheetId="8">Plant_new_Transfer!$A$1:$AK$572</definedName>
    <definedName name="_xlnm.Print_Area" localSheetId="17">Plant_newOLD!$A$1:$AK$572</definedName>
    <definedName name="_xlnm.Print_Area" localSheetId="4">Validation!$B$2:$I$39</definedName>
    <definedName name="_xlnm.Print_Titles" localSheetId="3">Company!$A:$F</definedName>
    <definedName name="_xlnm.Print_Titles" localSheetId="5">ControlPlant!$1:$2</definedName>
    <definedName name="_xlnm.Print_Titles" localSheetId="16">GrCentControlRanges!$1:$1</definedName>
    <definedName name="_xlnm.Print_Titles" localSheetId="14">InputLines!$1:$1</definedName>
    <definedName name="_xlnm.Print_Titles" localSheetId="15">KilnControlRanges!$1:$1</definedName>
    <definedName name="_xlnm.Print_Titles" localSheetId="2">Plant!$A:$F</definedName>
    <definedName name="_xlnm.Print_Titles" localSheetId="7">Plant_new!$A:$F</definedName>
    <definedName name="_xlnm.Print_Titles" localSheetId="8">Plant_new_Transfer!$A:$F</definedName>
    <definedName name="_xlnm.Print_Titles" localSheetId="17">Plant_newOLD!$A:$F</definedName>
    <definedName name="Dust_production" localSheetId="2">Plant!$B$74</definedName>
    <definedName name="Dust_production" localSheetId="7">Plant_new!$B$74</definedName>
    <definedName name="Dust_production" localSheetId="8">Plant_new_Transfer!$B$74</definedName>
    <definedName name="Dust_production" localSheetId="17">Plant_newOLD!$B$74</definedName>
    <definedName name="FatEmi">'Fuel CO2 Factors'!$E$29</definedName>
    <definedName name="GasEmi">'Fuel CO2 Factors'!$D$11</definedName>
    <definedName name="GasolineEmi">'Fuel CO2 Factors'!$D$14</definedName>
    <definedName name="HeavyEmi">'Fuel CO2 Factors'!$D$9</definedName>
    <definedName name="IndWasteEmi">'Fuel CO2 Factors'!$E$21</definedName>
    <definedName name="Kiln_operation" localSheetId="2">Plant!$E$24</definedName>
    <definedName name="Kiln_operation" localSheetId="7">Plant_new!$E$24</definedName>
    <definedName name="Kiln_operation" localSheetId="8">Plant_new_Transfer!$E$24</definedName>
    <definedName name="Kiln_operation" localSheetId="17">Plant_newOLD!$E$24</definedName>
    <definedName name="KilnFuels" localSheetId="2">Plant!$B$346</definedName>
    <definedName name="KilnFuels" localSheetId="7">Plant_new!$B$346</definedName>
    <definedName name="KilnFuels" localSheetId="8">Plant_new_Transfer!$B$346</definedName>
    <definedName name="KilnFuels" localSheetId="17">Plant_newOLD!$B$346</definedName>
    <definedName name="LigniteEmi">'Fuel CO2 Factors'!$D$13</definedName>
    <definedName name="MD_kilntype" localSheetId="18">OFFSET(Def!$A$2,0,0,COUNTA(Def!$A:$A)-1,1)</definedName>
    <definedName name="MD_nominalcap" localSheetId="0">OFFSET([1]Def!$B$2,0,0,COUNTA([1]Def!$B$1:$B$65536)-1,1)</definedName>
    <definedName name="MD_nominalcap">OFFSET(Def!$B$2,0,0,COUNTA(Def!$B:$B)-1,1)</definedName>
    <definedName name="MD_planttype" localSheetId="0">OFFSET([1]Def!$C$2,0,0,COUNTA([1]Def!$C$1:$C$65536)-1,1)</definedName>
    <definedName name="MD_planttype">OFFSET(Def!$C$2,0,0,COUNTA(Def!$C:$C)-1,1)</definedName>
    <definedName name="MealEmi">'Fuel CO2 Factors'!$E$27</definedName>
    <definedName name="Method" localSheetId="7">Plant_new!$B$37</definedName>
    <definedName name="Method" localSheetId="8">Plant_new_Transfer!$B$37</definedName>
    <definedName name="Method" localSheetId="17">Plant_newOLD!$B$37</definedName>
    <definedName name="Method">Plant!$B$37</definedName>
    <definedName name="Method_A1" localSheetId="7">Plant_new!$B$119</definedName>
    <definedName name="Method_A1" localSheetId="8">Plant_new_Transfer!$B$119</definedName>
    <definedName name="Method_A1" localSheetId="17">Plant_newOLD!$B$119</definedName>
    <definedName name="Method_A1">Plant!$B$119</definedName>
    <definedName name="Method_A2" localSheetId="7">Plant_new!$B$123</definedName>
    <definedName name="Method_A2" localSheetId="8">Plant_new_Transfer!$B$123</definedName>
    <definedName name="Method_A2" localSheetId="17">Plant_newOLD!$B$123</definedName>
    <definedName name="Method_A2">Plant!$B$123</definedName>
    <definedName name="Method_B1" localSheetId="7">Plant_new!$B$128</definedName>
    <definedName name="Method_B1" localSheetId="8">Plant_new_Transfer!$B$128</definedName>
    <definedName name="Method_B1" localSheetId="17">Plant_newOLD!$B$128</definedName>
    <definedName name="Method_B1">Plant!$B$128</definedName>
    <definedName name="Method_B2" localSheetId="7">Plant_new!$B$133</definedName>
    <definedName name="Method_B2" localSheetId="8">Plant_new_Transfer!$B$133</definedName>
    <definedName name="Method_B2" localSheetId="17">Plant_newOLD!$B$133</definedName>
    <definedName name="Method_B2">Plant!$B$133</definedName>
    <definedName name="NonK_Fuels_Dry_CO2" localSheetId="2">Plant!$A$560</definedName>
    <definedName name="NonK_Fuels_Dry_CO2" localSheetId="7">Plant_new!$A$560</definedName>
    <definedName name="NonK_Fuels_Dry_CO2" localSheetId="8">Plant_new_Transfer!$A$560</definedName>
    <definedName name="NonK_Fuels_Dry_CO2" localSheetId="17">Plant_newOLD!$A$560</definedName>
    <definedName name="NonK_Fuels_Dry_GJ" localSheetId="2">Plant!$A$488</definedName>
    <definedName name="NonK_Fuels_Dry_GJ" localSheetId="7">Plant_new!$A$488</definedName>
    <definedName name="NonK_Fuels_Dry_GJ" localSheetId="8">Plant_new_Transfer!$A$488</definedName>
    <definedName name="NonK_Fuels_Dry_GJ" localSheetId="17">Plant_newOLD!$A$488</definedName>
    <definedName name="NonK_Fuels_Dry_t" localSheetId="2">Plant!$A$452</definedName>
    <definedName name="NonK_Fuels_Dry_t" localSheetId="7">Plant_new!$A$452</definedName>
    <definedName name="NonK_Fuels_Dry_t" localSheetId="8">Plant_new_Transfer!$A$452</definedName>
    <definedName name="NonK_Fuels_Dry_t" localSheetId="17">Plant_newOLD!$A$452</definedName>
    <definedName name="NonK_Fuels_Dry_TJ" localSheetId="2">Plant!$A$524</definedName>
    <definedName name="NonK_Fuels_Dry_TJ" localSheetId="7">Plant_new!$A$524</definedName>
    <definedName name="NonK_Fuels_Dry_TJ" localSheetId="8">Plant_new_Transfer!$A$524</definedName>
    <definedName name="NonK_Fuels_Dry_TJ" localSheetId="17">Plant_newOLD!$A$524</definedName>
    <definedName name="On_Site_PowGeneration" localSheetId="2">Plant!$E$28</definedName>
    <definedName name="On_Site_PowGeneration" localSheetId="7">Plant_new!$E$28</definedName>
    <definedName name="On_Site_PowGeneration" localSheetId="8">Plant_new_Transfer!$E$28</definedName>
    <definedName name="On_Site_PowGeneration" localSheetId="17">Plant_newOLD!$E$28</definedName>
    <definedName name="OnSite_Powbalance" localSheetId="2">Plant!$A$99</definedName>
    <definedName name="OnSite_Powbalance" localSheetId="7">Plant_new!$A$99</definedName>
    <definedName name="OnSite_Powbalance" localSheetId="8">Plant_new_Transfer!$A$99</definedName>
    <definedName name="OnSite_Powbalance" localSheetId="17">Plant_newOLD!$A$99</definedName>
    <definedName name="OnSite_PowBalance2" localSheetId="7">Plant_new!$A$103</definedName>
    <definedName name="OnSite_PowBalance2" localSheetId="8">Plant_new_Transfer!$A$103</definedName>
    <definedName name="OnSite_PowBalance2" localSheetId="17">Plant_newOLD!$A$103</definedName>
    <definedName name="OnSite_PowBalance2">Plant!$A$103</definedName>
    <definedName name="OnSite_PowGen" localSheetId="2">Plant!$A$98</definedName>
    <definedName name="OnSite_PowGen" localSheetId="7">Plant_new!$A$98</definedName>
    <definedName name="OnSite_PowGen" localSheetId="8">Plant_new_Transfer!$A$98</definedName>
    <definedName name="OnSite_PowGen" localSheetId="17">Plant_newOLD!$A$98</definedName>
    <definedName name="OnSite_PowGenCO2" localSheetId="2">Plant!$A$572</definedName>
    <definedName name="OnSite_PowGenCO2" localSheetId="7">Plant_new!$A$572</definedName>
    <definedName name="OnSite_PowGenCO2" localSheetId="8">Plant_new_Transfer!$A$572</definedName>
    <definedName name="OnSite_PowGenCO2" localSheetId="17">Plant_newOLD!$A$572</definedName>
    <definedName name="OnSite_PowGenFuels" localSheetId="2">Plant!$A$464</definedName>
    <definedName name="OnSite_PowGenFuels" localSheetId="7">Plant_new!$A$464</definedName>
    <definedName name="OnSite_PowGenFuels" localSheetId="8">Plant_new_Transfer!$A$464</definedName>
    <definedName name="OnSite_PowGenFuels" localSheetId="17">Plant_newOLD!$A$464</definedName>
    <definedName name="OnSite_PowGenGJ" localSheetId="2">Plant!$A$500</definedName>
    <definedName name="OnSite_PowGenGJ" localSheetId="7">Plant_new!$A$500</definedName>
    <definedName name="OnSite_PowGenGJ" localSheetId="8">Plant_new_Transfer!$A$500</definedName>
    <definedName name="OnSite_PowGenGJ" localSheetId="17">Plant_newOLD!$A$500</definedName>
    <definedName name="OnSite_PowGenTJ" localSheetId="2">Plant!$A$536</definedName>
    <definedName name="OnSite_PowGenTJ" localSheetId="7">Plant_new!$A$536</definedName>
    <definedName name="OnSite_PowGenTJ" localSheetId="8">Plant_new_Transfer!$A$536</definedName>
    <definedName name="OnSite_PowGenTJ" localSheetId="17">Plant_newOLD!$A$536</definedName>
    <definedName name="OthBioEmi">'Fuel CO2 Factors'!$E$31</definedName>
    <definedName name="OthFossEmi">'Fuel CO2 Factors'!$E$22</definedName>
    <definedName name="PaperEmi">'Fuel CO2 Factors'!$E$26</definedName>
    <definedName name="PetCoEmi">'Fuel CO2 Factors'!$E$8</definedName>
    <definedName name="Plant_Group1" localSheetId="3">Company!$B$201</definedName>
    <definedName name="Plant_Group1" localSheetId="2">Plant!$B$201</definedName>
    <definedName name="Plant_Group1" localSheetId="7">Plant_new!$B$201</definedName>
    <definedName name="Plant_Group1" localSheetId="8">Plant_new_Transfer!$B$201</definedName>
    <definedName name="Plant_Group1" localSheetId="17">Plant_newOLD!$B$201</definedName>
    <definedName name="Plant_Group5" localSheetId="3">Company!$B$573</definedName>
    <definedName name="Plant_Group5" localSheetId="2">Plant!$B$573</definedName>
    <definedName name="Plant_Group5" localSheetId="7">Plant_new!$B$573</definedName>
    <definedName name="Plant_Group5" localSheetId="8">Plant_new_Transfer!$B$573</definedName>
    <definedName name="Plant_Group5" localSheetId="17">Plant_newOLD!$B$573</definedName>
    <definedName name="PlasticsEmi">'Fuel CO2 Factors'!$E$18</definedName>
    <definedName name="Prep_RawMaterial" localSheetId="2">Plant!$E$23</definedName>
    <definedName name="Prep_RawMaterial" localSheetId="7">Plant_new!$E$23</definedName>
    <definedName name="Prep_RawMaterial" localSheetId="8">Plant_new_Transfer!$E$23</definedName>
    <definedName name="Prep_RawMaterial" localSheetId="17">Plant_newOLD!$E$23</definedName>
    <definedName name="SawDustEmi">'Fuel CO2 Factors'!$E$20</definedName>
    <definedName name="Select_year" localSheetId="16">[0]!Year</definedName>
    <definedName name="Select_year" localSheetId="2">[0]!Year</definedName>
    <definedName name="Select_year" localSheetId="7">[0]!Year</definedName>
    <definedName name="Select_year" localSheetId="8">[0]!Year</definedName>
    <definedName name="Select_year" localSheetId="17">[0]!Year</definedName>
    <definedName name="ShaleEmi">'Fuel CO2 Factors'!$D$12</definedName>
    <definedName name="SludgeEmi">'Fuel CO2 Factors'!$E$24</definedName>
    <definedName name="SolventEmi">'Fuel CO2 Factors'!$E$19</definedName>
    <definedName name="TJ_KilnFuels" localSheetId="2">Plant!$B$81</definedName>
    <definedName name="TJ_KilnFuels" localSheetId="7">Plant_new!$B$81</definedName>
    <definedName name="TJ_KilnFuels" localSheetId="8">Plant_new_Transfer!$B$81</definedName>
    <definedName name="TJ_KilnFuels" localSheetId="17">Plant_newOLD!$B$81</definedName>
    <definedName name="TyresBio">'Fuel CO2 Factors'!$F$17</definedName>
    <definedName name="TyresEmi">'Fuel CO2 Factors'!$E$17</definedName>
    <definedName name="WasteOilEmi">'Fuel CO2 Factors'!$E$16</definedName>
    <definedName name="WoodEmi">'Fuel CO2 Factors'!$E$25</definedName>
    <definedName name="Year">Def!$I$2:$I$62</definedName>
  </definedNames>
  <calcPr calcId="145621"/>
</workbook>
</file>

<file path=xl/calcChain.xml><?xml version="1.0" encoding="utf-8"?>
<calcChain xmlns="http://schemas.openxmlformats.org/spreadsheetml/2006/main">
  <c r="AP540" i="80" l="1"/>
  <c r="AQ540" i="80"/>
  <c r="AR540" i="80"/>
  <c r="AS540" i="80"/>
  <c r="AT540" i="80"/>
  <c r="AU540" i="80"/>
  <c r="AV540" i="80"/>
  <c r="AW540" i="80"/>
  <c r="AX540" i="80"/>
  <c r="AY540" i="80"/>
  <c r="AZ540" i="80"/>
  <c r="BA540" i="80"/>
  <c r="BB540" i="80"/>
  <c r="BC540" i="80"/>
  <c r="BD540" i="80"/>
  <c r="BE540" i="80"/>
  <c r="BF540" i="80"/>
  <c r="BG540" i="80"/>
  <c r="BH540" i="80"/>
  <c r="BI540" i="80"/>
  <c r="BJ540" i="80"/>
  <c r="BK540" i="80"/>
  <c r="BL540" i="80"/>
  <c r="BM540" i="80"/>
  <c r="BN540" i="80"/>
  <c r="BO540" i="80"/>
  <c r="AP541" i="80"/>
  <c r="AQ541" i="80"/>
  <c r="AR541" i="80"/>
  <c r="AS541" i="80"/>
  <c r="AT541" i="80"/>
  <c r="AU541" i="80"/>
  <c r="AV541" i="80"/>
  <c r="AW541" i="80"/>
  <c r="AX541" i="80"/>
  <c r="AY541" i="80"/>
  <c r="AZ541" i="80"/>
  <c r="BA541" i="80"/>
  <c r="BB541" i="80"/>
  <c r="BC541" i="80"/>
  <c r="BD541" i="80"/>
  <c r="BE541" i="80"/>
  <c r="BF541" i="80"/>
  <c r="BG541" i="80"/>
  <c r="BH541" i="80"/>
  <c r="BI541" i="80"/>
  <c r="BJ541" i="80"/>
  <c r="BK541" i="80"/>
  <c r="BL541" i="80"/>
  <c r="BM541" i="80"/>
  <c r="BN541" i="80"/>
  <c r="BO541" i="80"/>
  <c r="AQ542" i="80"/>
  <c r="AU542" i="80"/>
  <c r="AY542" i="80"/>
  <c r="BC542" i="80"/>
  <c r="BG542" i="80"/>
  <c r="BK542" i="80"/>
  <c r="BO542" i="80"/>
  <c r="AP543" i="80"/>
  <c r="AP542" i="80" s="1"/>
  <c r="AQ543" i="80"/>
  <c r="AR543" i="80"/>
  <c r="AR542" i="80" s="1"/>
  <c r="AS543" i="80"/>
  <c r="AS542" i="80" s="1"/>
  <c r="AT543" i="80"/>
  <c r="AT542" i="80" s="1"/>
  <c r="AU543" i="80"/>
  <c r="AV543" i="80"/>
  <c r="AV542" i="80" s="1"/>
  <c r="AW543" i="80"/>
  <c r="AW542" i="80" s="1"/>
  <c r="AX543" i="80"/>
  <c r="AX542" i="80" s="1"/>
  <c r="AY543" i="80"/>
  <c r="AZ543" i="80"/>
  <c r="AZ542" i="80" s="1"/>
  <c r="BA543" i="80"/>
  <c r="BA542" i="80" s="1"/>
  <c r="BB543" i="80"/>
  <c r="BB542" i="80" s="1"/>
  <c r="BC543" i="80"/>
  <c r="BD543" i="80"/>
  <c r="BD542" i="80" s="1"/>
  <c r="BE543" i="80"/>
  <c r="BE542" i="80" s="1"/>
  <c r="BF543" i="80"/>
  <c r="BF542" i="80" s="1"/>
  <c r="BG543" i="80"/>
  <c r="BH543" i="80"/>
  <c r="BH542" i="80" s="1"/>
  <c r="BI543" i="80"/>
  <c r="BI542" i="80" s="1"/>
  <c r="BJ543" i="80"/>
  <c r="BJ542" i="80" s="1"/>
  <c r="BK543" i="80"/>
  <c r="BL543" i="80"/>
  <c r="BL542" i="80" s="1"/>
  <c r="BM543" i="80"/>
  <c r="BM542" i="80" s="1"/>
  <c r="BN543" i="80"/>
  <c r="BN542" i="80" s="1"/>
  <c r="BO543" i="80"/>
  <c r="AP547" i="80"/>
  <c r="AQ547" i="80"/>
  <c r="AR547" i="80"/>
  <c r="AS547" i="80"/>
  <c r="AT547" i="80"/>
  <c r="AU547" i="80"/>
  <c r="AV547" i="80"/>
  <c r="AW547" i="80"/>
  <c r="AX547" i="80"/>
  <c r="AY547" i="80"/>
  <c r="AZ547" i="80"/>
  <c r="BA547" i="80"/>
  <c r="BB547" i="80"/>
  <c r="BC547" i="80"/>
  <c r="BD547" i="80"/>
  <c r="BE547" i="80"/>
  <c r="BF547" i="80"/>
  <c r="BG547" i="80"/>
  <c r="BH547" i="80"/>
  <c r="BI547" i="80"/>
  <c r="BJ547" i="80"/>
  <c r="BK547" i="80"/>
  <c r="BL547" i="80"/>
  <c r="BM547" i="80"/>
  <c r="BN547" i="80"/>
  <c r="BO547" i="80"/>
  <c r="AP504" i="80"/>
  <c r="AQ504" i="80"/>
  <c r="AR504" i="80"/>
  <c r="AS504" i="80"/>
  <c r="AT504" i="80"/>
  <c r="AU504" i="80"/>
  <c r="AV504" i="80"/>
  <c r="AW504" i="80"/>
  <c r="AX504" i="80"/>
  <c r="AY504" i="80"/>
  <c r="AZ504" i="80"/>
  <c r="BA504" i="80"/>
  <c r="BB504" i="80"/>
  <c r="BC504" i="80"/>
  <c r="BD504" i="80"/>
  <c r="BE504" i="80"/>
  <c r="BF504" i="80"/>
  <c r="BG504" i="80"/>
  <c r="BH504" i="80"/>
  <c r="BI504" i="80"/>
  <c r="BJ504" i="80"/>
  <c r="BK504" i="80"/>
  <c r="BL504" i="80"/>
  <c r="BM504" i="80"/>
  <c r="BN504" i="80"/>
  <c r="BO504" i="80"/>
  <c r="AP505" i="80"/>
  <c r="AQ505" i="80"/>
  <c r="AR505" i="80"/>
  <c r="AS505" i="80"/>
  <c r="AT505" i="80"/>
  <c r="AU505" i="80"/>
  <c r="AV505" i="80"/>
  <c r="AW505" i="80"/>
  <c r="AX505" i="80"/>
  <c r="AY505" i="80"/>
  <c r="AZ505" i="80"/>
  <c r="BA505" i="80"/>
  <c r="BB505" i="80"/>
  <c r="BC505" i="80"/>
  <c r="BD505" i="80"/>
  <c r="BE505" i="80"/>
  <c r="BF505" i="80"/>
  <c r="BG505" i="80"/>
  <c r="BH505" i="80"/>
  <c r="BI505" i="80"/>
  <c r="BJ505" i="80"/>
  <c r="BK505" i="80"/>
  <c r="BL505" i="80"/>
  <c r="BM505" i="80"/>
  <c r="BN505" i="80"/>
  <c r="BO505" i="80"/>
  <c r="AQ506" i="80"/>
  <c r="AU506" i="80"/>
  <c r="AY506" i="80"/>
  <c r="BC506" i="80"/>
  <c r="BG506" i="80"/>
  <c r="BK506" i="80"/>
  <c r="BO506" i="80"/>
  <c r="AP507" i="80"/>
  <c r="AP506" i="80" s="1"/>
  <c r="AQ507" i="80"/>
  <c r="AR507" i="80"/>
  <c r="AR506" i="80" s="1"/>
  <c r="AS507" i="80"/>
  <c r="AS506" i="80" s="1"/>
  <c r="AT507" i="80"/>
  <c r="AT506" i="80" s="1"/>
  <c r="AU507" i="80"/>
  <c r="AV507" i="80"/>
  <c r="AV506" i="80" s="1"/>
  <c r="AW507" i="80"/>
  <c r="AW506" i="80" s="1"/>
  <c r="AX507" i="80"/>
  <c r="AX506" i="80" s="1"/>
  <c r="AY507" i="80"/>
  <c r="AZ507" i="80"/>
  <c r="AZ506" i="80" s="1"/>
  <c r="BA507" i="80"/>
  <c r="BA506" i="80" s="1"/>
  <c r="BB507" i="80"/>
  <c r="BB506" i="80" s="1"/>
  <c r="BC507" i="80"/>
  <c r="BD507" i="80"/>
  <c r="BD506" i="80" s="1"/>
  <c r="BE507" i="80"/>
  <c r="BE506" i="80" s="1"/>
  <c r="BF507" i="80"/>
  <c r="BF506" i="80" s="1"/>
  <c r="BG507" i="80"/>
  <c r="BH507" i="80"/>
  <c r="BH506" i="80" s="1"/>
  <c r="BI507" i="80"/>
  <c r="BI506" i="80" s="1"/>
  <c r="BJ507" i="80"/>
  <c r="BJ506" i="80" s="1"/>
  <c r="BK507" i="80"/>
  <c r="BL507" i="80"/>
  <c r="BL506" i="80" s="1"/>
  <c r="BM507" i="80"/>
  <c r="BM506" i="80" s="1"/>
  <c r="BN507" i="80"/>
  <c r="BN506" i="80" s="1"/>
  <c r="BO507" i="80"/>
  <c r="AP511" i="80"/>
  <c r="AQ511" i="80"/>
  <c r="AR511" i="80"/>
  <c r="AS511" i="80"/>
  <c r="AT511" i="80"/>
  <c r="AU511" i="80"/>
  <c r="AV511" i="80"/>
  <c r="AW511" i="80"/>
  <c r="AX511" i="80"/>
  <c r="AY511" i="80"/>
  <c r="AZ511" i="80"/>
  <c r="BA511" i="80"/>
  <c r="BB511" i="80"/>
  <c r="BC511" i="80"/>
  <c r="BD511" i="80"/>
  <c r="BE511" i="80"/>
  <c r="BF511" i="80"/>
  <c r="BG511" i="80"/>
  <c r="BH511" i="80"/>
  <c r="BI511" i="80"/>
  <c r="BJ511" i="80"/>
  <c r="BK511" i="80"/>
  <c r="BL511" i="80"/>
  <c r="BM511" i="80"/>
  <c r="BN511" i="80"/>
  <c r="BO511" i="80"/>
  <c r="AP221" i="80"/>
  <c r="AQ221" i="80"/>
  <c r="AR221" i="80"/>
  <c r="AS221" i="80"/>
  <c r="AT221" i="80"/>
  <c r="AU221" i="80"/>
  <c r="AV221" i="80"/>
  <c r="AW221" i="80"/>
  <c r="AX221" i="80"/>
  <c r="AY221" i="80"/>
  <c r="AZ221" i="80"/>
  <c r="BA221" i="80"/>
  <c r="BB221" i="80"/>
  <c r="BC221" i="80"/>
  <c r="BD221" i="80"/>
  <c r="BE221" i="80"/>
  <c r="BF221" i="80"/>
  <c r="BG221" i="80"/>
  <c r="BH221" i="80"/>
  <c r="BI221" i="80"/>
  <c r="BJ221" i="80"/>
  <c r="BK221" i="80"/>
  <c r="BL221" i="80"/>
  <c r="BM221" i="80"/>
  <c r="BN221" i="80"/>
  <c r="BO221" i="80"/>
  <c r="AP222" i="80"/>
  <c r="AQ222" i="80"/>
  <c r="AR222" i="80"/>
  <c r="AS222" i="80"/>
  <c r="AT222" i="80"/>
  <c r="AU222" i="80"/>
  <c r="AV222" i="80"/>
  <c r="AW222" i="80"/>
  <c r="AX222" i="80"/>
  <c r="AY222" i="80"/>
  <c r="AZ222" i="80"/>
  <c r="BA222" i="80"/>
  <c r="BB222" i="80"/>
  <c r="BC222" i="80"/>
  <c r="BD222" i="80"/>
  <c r="BE222" i="80"/>
  <c r="BF222" i="80"/>
  <c r="BG222" i="80"/>
  <c r="BH222" i="80"/>
  <c r="BI222" i="80"/>
  <c r="BJ222" i="80"/>
  <c r="BK222" i="80"/>
  <c r="BL222" i="80"/>
  <c r="BM222" i="80"/>
  <c r="BN222" i="80"/>
  <c r="BO222" i="80"/>
  <c r="AP223" i="80"/>
  <c r="AQ223" i="80"/>
  <c r="AR223" i="80"/>
  <c r="AS223" i="80"/>
  <c r="AT223" i="80"/>
  <c r="AU223" i="80"/>
  <c r="AV223" i="80"/>
  <c r="AW223" i="80"/>
  <c r="AX223" i="80"/>
  <c r="AY223" i="80"/>
  <c r="AZ223" i="80"/>
  <c r="BA223" i="80"/>
  <c r="BB223" i="80"/>
  <c r="BC223" i="80"/>
  <c r="BD223" i="80"/>
  <c r="BE223" i="80"/>
  <c r="BF223" i="80"/>
  <c r="BG223" i="80"/>
  <c r="BH223" i="80"/>
  <c r="BI223" i="80"/>
  <c r="BJ223" i="80"/>
  <c r="BK223" i="80"/>
  <c r="BL223" i="80"/>
  <c r="BM223" i="80"/>
  <c r="BN223" i="80"/>
  <c r="BO223" i="80"/>
  <c r="AP225" i="80"/>
  <c r="AQ225" i="80"/>
  <c r="AR225" i="80"/>
  <c r="AS225" i="80"/>
  <c r="AT225" i="80"/>
  <c r="AU225" i="80"/>
  <c r="AV225" i="80"/>
  <c r="AW225" i="80"/>
  <c r="AX225" i="80"/>
  <c r="AY225" i="80"/>
  <c r="AZ225" i="80"/>
  <c r="BA225" i="80"/>
  <c r="BB225" i="80"/>
  <c r="BC225" i="80"/>
  <c r="BD225" i="80"/>
  <c r="BE225" i="80"/>
  <c r="BF225" i="80"/>
  <c r="BG225" i="80"/>
  <c r="BH225" i="80"/>
  <c r="BI225" i="80"/>
  <c r="BJ225" i="80"/>
  <c r="BK225" i="80"/>
  <c r="BL225" i="80"/>
  <c r="BM225" i="80"/>
  <c r="BN225" i="80"/>
  <c r="BO225" i="80"/>
  <c r="AP212" i="80"/>
  <c r="AQ212" i="80"/>
  <c r="AR212" i="80"/>
  <c r="AS212" i="80"/>
  <c r="AT212" i="80"/>
  <c r="AU212" i="80"/>
  <c r="AV212" i="80"/>
  <c r="AW212" i="80"/>
  <c r="AX212" i="80"/>
  <c r="AY212" i="80"/>
  <c r="AZ212" i="80"/>
  <c r="BA212" i="80"/>
  <c r="BB212" i="80"/>
  <c r="BC212" i="80"/>
  <c r="BD212" i="80"/>
  <c r="BE212" i="80"/>
  <c r="BF212" i="80"/>
  <c r="BG212" i="80"/>
  <c r="BH212" i="80"/>
  <c r="BI212" i="80"/>
  <c r="BJ212" i="80"/>
  <c r="BK212" i="80"/>
  <c r="BL212" i="80"/>
  <c r="BM212" i="80"/>
  <c r="BN212" i="80"/>
  <c r="BO212" i="80"/>
  <c r="AP208" i="80"/>
  <c r="AQ208" i="80"/>
  <c r="AR208" i="80"/>
  <c r="AS208" i="80"/>
  <c r="AT208" i="80"/>
  <c r="AU208" i="80"/>
  <c r="AV208" i="80"/>
  <c r="AW208" i="80"/>
  <c r="AX208" i="80"/>
  <c r="AY208" i="80"/>
  <c r="AZ208" i="80"/>
  <c r="BA208" i="80"/>
  <c r="BB208" i="80"/>
  <c r="BC208" i="80"/>
  <c r="BD208" i="80"/>
  <c r="BE208" i="80"/>
  <c r="BF208" i="80"/>
  <c r="BG208" i="80"/>
  <c r="BH208" i="80"/>
  <c r="BI208" i="80"/>
  <c r="BJ208" i="80"/>
  <c r="BK208" i="80"/>
  <c r="BL208" i="80"/>
  <c r="BM208" i="80"/>
  <c r="BN208" i="80"/>
  <c r="BO208" i="80"/>
  <c r="AP209" i="80"/>
  <c r="AQ209" i="80"/>
  <c r="AR209" i="80"/>
  <c r="AS209" i="80"/>
  <c r="AT209" i="80"/>
  <c r="AU209" i="80"/>
  <c r="AV209" i="80"/>
  <c r="AW209" i="80"/>
  <c r="AX209" i="80"/>
  <c r="AY209" i="80"/>
  <c r="AZ209" i="80"/>
  <c r="BA209" i="80"/>
  <c r="BB209" i="80"/>
  <c r="BC209" i="80"/>
  <c r="BD209" i="80"/>
  <c r="BE209" i="80"/>
  <c r="BF209" i="80"/>
  <c r="BG209" i="80"/>
  <c r="BH209" i="80"/>
  <c r="BI209" i="80"/>
  <c r="BJ209" i="80"/>
  <c r="BK209" i="80"/>
  <c r="BL209" i="80"/>
  <c r="BM209" i="80"/>
  <c r="BN209" i="80"/>
  <c r="BO209" i="80"/>
  <c r="AP210" i="80"/>
  <c r="AQ210" i="80"/>
  <c r="AR210" i="80"/>
  <c r="AS210" i="80"/>
  <c r="AT210" i="80"/>
  <c r="AU210" i="80"/>
  <c r="AV210" i="80"/>
  <c r="AW210" i="80"/>
  <c r="AX210" i="80"/>
  <c r="AY210" i="80"/>
  <c r="AZ210" i="80"/>
  <c r="BA210" i="80"/>
  <c r="BB210" i="80"/>
  <c r="BC210" i="80"/>
  <c r="BD210" i="80"/>
  <c r="BE210" i="80"/>
  <c r="BF210" i="80"/>
  <c r="BG210" i="80"/>
  <c r="BH210" i="80"/>
  <c r="BI210" i="80"/>
  <c r="BJ210" i="80"/>
  <c r="BK210" i="80"/>
  <c r="BL210" i="80"/>
  <c r="BM210" i="80"/>
  <c r="BN210" i="80"/>
  <c r="BO210" i="80"/>
  <c r="AP204" i="80"/>
  <c r="AQ204" i="80"/>
  <c r="AR204" i="80"/>
  <c r="AS204" i="80"/>
  <c r="AT204" i="80"/>
  <c r="AU204" i="80"/>
  <c r="AV204" i="80"/>
  <c r="AW204" i="80"/>
  <c r="AX204" i="80"/>
  <c r="AY204" i="80"/>
  <c r="AZ204" i="80"/>
  <c r="BA204" i="80"/>
  <c r="BB204" i="80"/>
  <c r="BC204" i="80"/>
  <c r="BD204" i="80"/>
  <c r="BE204" i="80"/>
  <c r="BF204" i="80"/>
  <c r="BG204" i="80"/>
  <c r="BH204" i="80"/>
  <c r="BI204" i="80"/>
  <c r="BJ204" i="80"/>
  <c r="BK204" i="80"/>
  <c r="BL204" i="80"/>
  <c r="BM204" i="80"/>
  <c r="BN204" i="80"/>
  <c r="BO204" i="80"/>
  <c r="AP205" i="80"/>
  <c r="AQ205" i="80"/>
  <c r="AR205" i="80"/>
  <c r="AS205" i="80"/>
  <c r="AT205" i="80"/>
  <c r="AU205" i="80"/>
  <c r="AV205" i="80"/>
  <c r="AW205" i="80"/>
  <c r="AX205" i="80"/>
  <c r="AY205" i="80"/>
  <c r="AZ205" i="80"/>
  <c r="BA205" i="80"/>
  <c r="BB205" i="80"/>
  <c r="BC205" i="80"/>
  <c r="BD205" i="80"/>
  <c r="BE205" i="80"/>
  <c r="BF205" i="80"/>
  <c r="BG205" i="80"/>
  <c r="BH205" i="80"/>
  <c r="BI205" i="80"/>
  <c r="BJ205" i="80"/>
  <c r="BK205" i="80"/>
  <c r="BL205" i="80"/>
  <c r="BM205" i="80"/>
  <c r="BN205" i="80"/>
  <c r="BO205" i="80"/>
  <c r="AP196" i="80"/>
  <c r="AQ196" i="80"/>
  <c r="AR196" i="80"/>
  <c r="AS196" i="80"/>
  <c r="AT196" i="80"/>
  <c r="AU196" i="80"/>
  <c r="AV196" i="80"/>
  <c r="AW196" i="80"/>
  <c r="AX196" i="80"/>
  <c r="AY196" i="80"/>
  <c r="AZ196" i="80"/>
  <c r="BA196" i="80"/>
  <c r="BB196" i="80"/>
  <c r="BC196" i="80"/>
  <c r="BD196" i="80"/>
  <c r="BE196" i="80"/>
  <c r="BF196" i="80"/>
  <c r="BG196" i="80"/>
  <c r="BH196" i="80"/>
  <c r="BI196" i="80"/>
  <c r="BJ196" i="80"/>
  <c r="BK196" i="80"/>
  <c r="BL196" i="80"/>
  <c r="BM196" i="80"/>
  <c r="BN196" i="80"/>
  <c r="BO196" i="80"/>
  <c r="AP197" i="80"/>
  <c r="AQ197" i="80"/>
  <c r="AR197" i="80"/>
  <c r="AS197" i="80"/>
  <c r="AT197" i="80"/>
  <c r="AU197" i="80"/>
  <c r="AV197" i="80"/>
  <c r="AW197" i="80"/>
  <c r="AX197" i="80"/>
  <c r="AY197" i="80"/>
  <c r="AZ197" i="80"/>
  <c r="BA197" i="80"/>
  <c r="BB197" i="80"/>
  <c r="BC197" i="80"/>
  <c r="BD197" i="80"/>
  <c r="BE197" i="80"/>
  <c r="BF197" i="80"/>
  <c r="BG197" i="80"/>
  <c r="BH197" i="80"/>
  <c r="BI197" i="80"/>
  <c r="BJ197" i="80"/>
  <c r="BK197" i="80"/>
  <c r="BL197" i="80"/>
  <c r="BM197" i="80"/>
  <c r="BN197" i="80"/>
  <c r="BO197" i="80"/>
  <c r="AP198" i="80"/>
  <c r="AQ198" i="80"/>
  <c r="AR198" i="80"/>
  <c r="AS198" i="80"/>
  <c r="AT198" i="80"/>
  <c r="AU198" i="80"/>
  <c r="AV198" i="80"/>
  <c r="AW198" i="80"/>
  <c r="AX198" i="80"/>
  <c r="AY198" i="80"/>
  <c r="AZ198" i="80"/>
  <c r="BA198" i="80"/>
  <c r="BB198" i="80"/>
  <c r="BC198" i="80"/>
  <c r="BD198" i="80"/>
  <c r="BE198" i="80"/>
  <c r="BF198" i="80"/>
  <c r="BG198" i="80"/>
  <c r="BH198" i="80"/>
  <c r="BI198" i="80"/>
  <c r="BJ198" i="80"/>
  <c r="BK198" i="80"/>
  <c r="BL198" i="80"/>
  <c r="BM198" i="80"/>
  <c r="BN198" i="80"/>
  <c r="BO198" i="80"/>
  <c r="AP199" i="80"/>
  <c r="AP200" i="80" s="1"/>
  <c r="AQ199" i="80"/>
  <c r="AQ200" i="80" s="1"/>
  <c r="AR199" i="80"/>
  <c r="AS199" i="80"/>
  <c r="AS200" i="80" s="1"/>
  <c r="AT199" i="80"/>
  <c r="AT200" i="80" s="1"/>
  <c r="AU199" i="80"/>
  <c r="AU200" i="80" s="1"/>
  <c r="AV199" i="80"/>
  <c r="AV200" i="80" s="1"/>
  <c r="AW199" i="80"/>
  <c r="AW200" i="80" s="1"/>
  <c r="AX199" i="80"/>
  <c r="AX200" i="80" s="1"/>
  <c r="AY199" i="80"/>
  <c r="AY200" i="80" s="1"/>
  <c r="AZ199" i="80"/>
  <c r="AZ200" i="80" s="1"/>
  <c r="BA199" i="80"/>
  <c r="BA200" i="80" s="1"/>
  <c r="BB199" i="80"/>
  <c r="BB200" i="80" s="1"/>
  <c r="BC199" i="80"/>
  <c r="BC200" i="80" s="1"/>
  <c r="BD199" i="80"/>
  <c r="BD200" i="80" s="1"/>
  <c r="BE199" i="80"/>
  <c r="BE200" i="80" s="1"/>
  <c r="BF199" i="80"/>
  <c r="BF200" i="80" s="1"/>
  <c r="BG199" i="80"/>
  <c r="BG200" i="80" s="1"/>
  <c r="BH199" i="80"/>
  <c r="BH200" i="80" s="1"/>
  <c r="BI199" i="80"/>
  <c r="BI200" i="80" s="1"/>
  <c r="BJ199" i="80"/>
  <c r="BJ200" i="80" s="1"/>
  <c r="BK199" i="80"/>
  <c r="BK200" i="80" s="1"/>
  <c r="BL199" i="80"/>
  <c r="BL200" i="80" s="1"/>
  <c r="BM199" i="80"/>
  <c r="BM200" i="80" s="1"/>
  <c r="BN199" i="80"/>
  <c r="BN200" i="80" s="1"/>
  <c r="BO199" i="80"/>
  <c r="BO200" i="80" s="1"/>
  <c r="AR200" i="80"/>
  <c r="AP191" i="80"/>
  <c r="AQ191" i="80"/>
  <c r="AR191" i="80"/>
  <c r="AS191" i="80"/>
  <c r="AT191" i="80"/>
  <c r="AU191" i="80"/>
  <c r="AV191" i="80"/>
  <c r="AW191" i="80"/>
  <c r="AX191" i="80"/>
  <c r="AY191" i="80"/>
  <c r="AZ191" i="80"/>
  <c r="BA191" i="80"/>
  <c r="BB191" i="80"/>
  <c r="BC191" i="80"/>
  <c r="BD191" i="80"/>
  <c r="BE191" i="80"/>
  <c r="BF191" i="80"/>
  <c r="BG191" i="80"/>
  <c r="BH191" i="80"/>
  <c r="BI191" i="80"/>
  <c r="BJ191" i="80"/>
  <c r="BK191" i="80"/>
  <c r="BL191" i="80"/>
  <c r="BM191" i="80"/>
  <c r="BN191" i="80"/>
  <c r="BO191" i="80"/>
  <c r="AP192" i="80"/>
  <c r="AQ192" i="80"/>
  <c r="AR192" i="80"/>
  <c r="AS192" i="80"/>
  <c r="AT192" i="80"/>
  <c r="AU192" i="80"/>
  <c r="AV192" i="80"/>
  <c r="AW192" i="80"/>
  <c r="AX192" i="80"/>
  <c r="AY192" i="80"/>
  <c r="AZ192" i="80"/>
  <c r="BA192" i="80"/>
  <c r="BB192" i="80"/>
  <c r="BC192" i="80"/>
  <c r="BD192" i="80"/>
  <c r="BE192" i="80"/>
  <c r="BF192" i="80"/>
  <c r="BG192" i="80"/>
  <c r="BH192" i="80"/>
  <c r="BI192" i="80"/>
  <c r="BJ192" i="80"/>
  <c r="BK192" i="80"/>
  <c r="BL192" i="80"/>
  <c r="BM192" i="80"/>
  <c r="BN192" i="80"/>
  <c r="BO192" i="80"/>
  <c r="AS193" i="80"/>
  <c r="AW193" i="80"/>
  <c r="BA193" i="80"/>
  <c r="BE193" i="80"/>
  <c r="BI193" i="80"/>
  <c r="BM193" i="80"/>
  <c r="AP184" i="80"/>
  <c r="AQ184" i="80"/>
  <c r="AR184" i="80"/>
  <c r="AS184" i="80"/>
  <c r="AT184" i="80"/>
  <c r="AU184" i="80"/>
  <c r="AV184" i="80"/>
  <c r="AW184" i="80"/>
  <c r="AX184" i="80"/>
  <c r="AY184" i="80"/>
  <c r="AZ184" i="80"/>
  <c r="BA184" i="80"/>
  <c r="BB184" i="80"/>
  <c r="BC184" i="80"/>
  <c r="BD184" i="80"/>
  <c r="BE184" i="80"/>
  <c r="BF184" i="80"/>
  <c r="BG184" i="80"/>
  <c r="BH184" i="80"/>
  <c r="BI184" i="80"/>
  <c r="BJ184" i="80"/>
  <c r="BK184" i="80"/>
  <c r="BL184" i="80"/>
  <c r="BM184" i="80"/>
  <c r="BN184" i="80"/>
  <c r="BO184" i="80"/>
  <c r="AP185" i="80"/>
  <c r="AQ185" i="80"/>
  <c r="AR185" i="80"/>
  <c r="AS185" i="80"/>
  <c r="AT185" i="80"/>
  <c r="AU185" i="80"/>
  <c r="AV185" i="80"/>
  <c r="AW185" i="80"/>
  <c r="AX185" i="80"/>
  <c r="AY185" i="80"/>
  <c r="AZ185" i="80"/>
  <c r="BA185" i="80"/>
  <c r="BB185" i="80"/>
  <c r="BC185" i="80"/>
  <c r="BD185" i="80"/>
  <c r="BE185" i="80"/>
  <c r="BF185" i="80"/>
  <c r="BG185" i="80"/>
  <c r="BH185" i="80"/>
  <c r="BI185" i="80"/>
  <c r="BJ185" i="80"/>
  <c r="BK185" i="80"/>
  <c r="BL185" i="80"/>
  <c r="BM185" i="80"/>
  <c r="BN185" i="80"/>
  <c r="BO185" i="80"/>
  <c r="AP186" i="80"/>
  <c r="AQ186" i="80"/>
  <c r="AR186" i="80"/>
  <c r="AS186" i="80"/>
  <c r="AT186" i="80"/>
  <c r="AU186" i="80"/>
  <c r="AV186" i="80"/>
  <c r="AW186" i="80"/>
  <c r="AX186" i="80"/>
  <c r="AY186" i="80"/>
  <c r="AZ186" i="80"/>
  <c r="BA186" i="80"/>
  <c r="BB186" i="80"/>
  <c r="BC186" i="80"/>
  <c r="BD186" i="80"/>
  <c r="BE186" i="80"/>
  <c r="BF186" i="80"/>
  <c r="BG186" i="80"/>
  <c r="BH186" i="80"/>
  <c r="BI186" i="80"/>
  <c r="BJ186" i="80"/>
  <c r="BK186" i="80"/>
  <c r="BL186" i="80"/>
  <c r="BM186" i="80"/>
  <c r="BN186" i="80"/>
  <c r="BO186" i="80"/>
  <c r="AP187" i="80"/>
  <c r="AQ187" i="80"/>
  <c r="AR187" i="80"/>
  <c r="AS187" i="80"/>
  <c r="AT187" i="80"/>
  <c r="AU187" i="80"/>
  <c r="AV187" i="80"/>
  <c r="AW187" i="80"/>
  <c r="AX187" i="80"/>
  <c r="AY187" i="80"/>
  <c r="AZ187" i="80"/>
  <c r="BA187" i="80"/>
  <c r="BB187" i="80"/>
  <c r="BC187" i="80"/>
  <c r="BD187" i="80"/>
  <c r="BE187" i="80"/>
  <c r="BF187" i="80"/>
  <c r="BG187" i="80"/>
  <c r="BH187" i="80"/>
  <c r="BI187" i="80"/>
  <c r="BJ187" i="80"/>
  <c r="BK187" i="80"/>
  <c r="BL187" i="80"/>
  <c r="BM187" i="80"/>
  <c r="BN187" i="80"/>
  <c r="BO187" i="80"/>
  <c r="AP164" i="80"/>
  <c r="AQ164" i="80"/>
  <c r="AR164" i="80"/>
  <c r="AS164" i="80"/>
  <c r="AT164" i="80"/>
  <c r="AU164" i="80"/>
  <c r="AV164" i="80"/>
  <c r="AW164" i="80"/>
  <c r="AX164" i="80"/>
  <c r="AY164" i="80"/>
  <c r="AZ164" i="80"/>
  <c r="BA164" i="80"/>
  <c r="BB164" i="80"/>
  <c r="BC164" i="80"/>
  <c r="BD164" i="80"/>
  <c r="BE164" i="80"/>
  <c r="BF164" i="80"/>
  <c r="BG164" i="80"/>
  <c r="BH164" i="80"/>
  <c r="BI164" i="80"/>
  <c r="BJ164" i="80"/>
  <c r="BK164" i="80"/>
  <c r="BL164" i="80"/>
  <c r="BM164" i="80"/>
  <c r="BN164" i="80"/>
  <c r="BO164" i="80"/>
  <c r="BN139" i="80"/>
  <c r="BO139" i="80"/>
  <c r="BO143" i="80" s="1"/>
  <c r="BN140" i="80"/>
  <c r="BO140" i="80"/>
  <c r="BN143" i="80"/>
  <c r="BN114" i="80"/>
  <c r="BO114" i="80"/>
  <c r="AP65" i="80"/>
  <c r="AQ65" i="80"/>
  <c r="AR65" i="80"/>
  <c r="AS65" i="80"/>
  <c r="AT65" i="80"/>
  <c r="AU65" i="80"/>
  <c r="AV65" i="80"/>
  <c r="AW65" i="80"/>
  <c r="AX65" i="80"/>
  <c r="AY65" i="80"/>
  <c r="AZ65" i="80"/>
  <c r="BA65" i="80"/>
  <c r="BB65" i="80"/>
  <c r="BC65" i="80"/>
  <c r="BD65" i="80"/>
  <c r="BE65" i="80"/>
  <c r="BF65" i="80"/>
  <c r="BG65" i="80"/>
  <c r="BH65" i="80"/>
  <c r="BI65" i="80"/>
  <c r="BJ65" i="80"/>
  <c r="BK65" i="80"/>
  <c r="BL65" i="80"/>
  <c r="BM65" i="80"/>
  <c r="BN65" i="80"/>
  <c r="BO65" i="80"/>
  <c r="AP66" i="80"/>
  <c r="AQ66" i="80"/>
  <c r="AR66" i="80"/>
  <c r="AS66" i="80"/>
  <c r="AT66" i="80"/>
  <c r="AU66" i="80"/>
  <c r="AV66" i="80"/>
  <c r="AW66" i="80"/>
  <c r="AX66" i="80"/>
  <c r="AY66" i="80"/>
  <c r="AZ66" i="80"/>
  <c r="BA66" i="80"/>
  <c r="BB66" i="80"/>
  <c r="BC66" i="80"/>
  <c r="BD66" i="80"/>
  <c r="BE66" i="80"/>
  <c r="BF66" i="80"/>
  <c r="BG66" i="80"/>
  <c r="BH66" i="80"/>
  <c r="BI66" i="80"/>
  <c r="BJ66" i="80"/>
  <c r="BK66" i="80"/>
  <c r="BL66" i="80"/>
  <c r="BM66" i="80"/>
  <c r="BN66" i="80"/>
  <c r="BO66" i="80"/>
  <c r="AP67" i="80"/>
  <c r="AQ67" i="80"/>
  <c r="AR67" i="80"/>
  <c r="AS67" i="80"/>
  <c r="AT67" i="80"/>
  <c r="AU67" i="80"/>
  <c r="AV67" i="80"/>
  <c r="AW67" i="80"/>
  <c r="AX67" i="80"/>
  <c r="AY67" i="80"/>
  <c r="AZ67" i="80"/>
  <c r="BA67" i="80"/>
  <c r="BB67" i="80"/>
  <c r="BC67" i="80"/>
  <c r="BD67" i="80"/>
  <c r="BE67" i="80"/>
  <c r="BF67" i="80"/>
  <c r="BG67" i="80"/>
  <c r="BH67" i="80"/>
  <c r="BI67" i="80"/>
  <c r="BJ67" i="80"/>
  <c r="BK67" i="80"/>
  <c r="BL67" i="80"/>
  <c r="BM67" i="80"/>
  <c r="BN67" i="80"/>
  <c r="BO67" i="80"/>
  <c r="AP68" i="80"/>
  <c r="AQ68" i="80"/>
  <c r="AQ193" i="80" s="1"/>
  <c r="AR68" i="80"/>
  <c r="AR203" i="80" s="1"/>
  <c r="AS68" i="80"/>
  <c r="AT68" i="80"/>
  <c r="AU68" i="80"/>
  <c r="AU193" i="80" s="1"/>
  <c r="AV68" i="80"/>
  <c r="AV203" i="80" s="1"/>
  <c r="AW68" i="80"/>
  <c r="AX68" i="80"/>
  <c r="AY68" i="80"/>
  <c r="AY193" i="80" s="1"/>
  <c r="AZ68" i="80"/>
  <c r="AZ203" i="80" s="1"/>
  <c r="BA68" i="80"/>
  <c r="BB68" i="80"/>
  <c r="BC68" i="80"/>
  <c r="BC193" i="80" s="1"/>
  <c r="BD68" i="80"/>
  <c r="BD203" i="80" s="1"/>
  <c r="BE68" i="80"/>
  <c r="BF68" i="80"/>
  <c r="BG68" i="80"/>
  <c r="BG193" i="80" s="1"/>
  <c r="BH68" i="80"/>
  <c r="BH203" i="80" s="1"/>
  <c r="BI68" i="80"/>
  <c r="BJ68" i="80"/>
  <c r="BK68" i="80"/>
  <c r="BK193" i="80" s="1"/>
  <c r="BL68" i="80"/>
  <c r="BL203" i="80" s="1"/>
  <c r="BM68" i="80"/>
  <c r="BN68" i="80"/>
  <c r="AP62" i="80"/>
  <c r="AQ62" i="80"/>
  <c r="AR62" i="80"/>
  <c r="AS62" i="80"/>
  <c r="AT62" i="80"/>
  <c r="AU62" i="80"/>
  <c r="AV62" i="80"/>
  <c r="AW62" i="80"/>
  <c r="AX62" i="80"/>
  <c r="AY62" i="80"/>
  <c r="AZ62" i="80"/>
  <c r="BA62" i="80"/>
  <c r="BB62" i="80"/>
  <c r="BC62" i="80"/>
  <c r="BD62" i="80"/>
  <c r="BE62" i="80"/>
  <c r="BF62" i="80"/>
  <c r="BG62" i="80"/>
  <c r="BH62" i="80"/>
  <c r="BI62" i="80"/>
  <c r="BJ62" i="80"/>
  <c r="BK62" i="80"/>
  <c r="BL62" i="80"/>
  <c r="BM62" i="80"/>
  <c r="BN62" i="80"/>
  <c r="BO62" i="80"/>
  <c r="AP56" i="80"/>
  <c r="AQ56" i="80"/>
  <c r="AR56" i="80"/>
  <c r="AS56" i="80"/>
  <c r="AT56" i="80"/>
  <c r="AU56" i="80"/>
  <c r="AV56" i="80"/>
  <c r="AW56" i="80"/>
  <c r="AX56" i="80"/>
  <c r="AY56" i="80"/>
  <c r="AZ56" i="80"/>
  <c r="BA56" i="80"/>
  <c r="BB56" i="80"/>
  <c r="BC56" i="80"/>
  <c r="BD56" i="80"/>
  <c r="BE56" i="80"/>
  <c r="BF56" i="80"/>
  <c r="BG56" i="80"/>
  <c r="BH56" i="80"/>
  <c r="BI56" i="80"/>
  <c r="BJ56" i="80"/>
  <c r="BK56" i="80"/>
  <c r="BL56" i="80"/>
  <c r="BM56" i="80"/>
  <c r="BN56" i="80"/>
  <c r="BO56" i="80"/>
  <c r="AP46" i="80"/>
  <c r="AQ46" i="80"/>
  <c r="AR46" i="80"/>
  <c r="AS46" i="80"/>
  <c r="AT46" i="80"/>
  <c r="AU46" i="80"/>
  <c r="AV46" i="80"/>
  <c r="AW46" i="80"/>
  <c r="AX46" i="80"/>
  <c r="AY46" i="80"/>
  <c r="AZ46" i="80"/>
  <c r="BA46" i="80"/>
  <c r="BB46" i="80"/>
  <c r="BC46" i="80"/>
  <c r="BD46" i="80"/>
  <c r="BE46" i="80"/>
  <c r="BF46" i="80"/>
  <c r="BG46" i="80"/>
  <c r="BH46" i="80"/>
  <c r="BI46" i="80"/>
  <c r="BJ46" i="80"/>
  <c r="BK46" i="80"/>
  <c r="BL46" i="80"/>
  <c r="BM46" i="80"/>
  <c r="BN46" i="80"/>
  <c r="BO46" i="80"/>
  <c r="AP537" i="80"/>
  <c r="AQ537" i="80"/>
  <c r="AR537" i="80"/>
  <c r="AS537" i="80"/>
  <c r="AT537" i="80"/>
  <c r="AU537" i="80"/>
  <c r="AV537" i="80"/>
  <c r="AW537" i="80"/>
  <c r="AX537" i="80"/>
  <c r="AY537" i="80"/>
  <c r="AZ537" i="80"/>
  <c r="BA537" i="80"/>
  <c r="BB537" i="80"/>
  <c r="BC537" i="80"/>
  <c r="BD537" i="80"/>
  <c r="BE537" i="80"/>
  <c r="BF537" i="80"/>
  <c r="BG537" i="80"/>
  <c r="BH537" i="80"/>
  <c r="BI537" i="80"/>
  <c r="BJ537" i="80"/>
  <c r="BK537" i="80"/>
  <c r="BL537" i="80"/>
  <c r="BM537" i="80"/>
  <c r="BN537" i="80"/>
  <c r="BO537" i="80"/>
  <c r="AP501" i="80"/>
  <c r="AQ501" i="80"/>
  <c r="AR501" i="80"/>
  <c r="AS501" i="80"/>
  <c r="AT501" i="80"/>
  <c r="AU501" i="80"/>
  <c r="AV501" i="80"/>
  <c r="AW501" i="80"/>
  <c r="AX501" i="80"/>
  <c r="AY501" i="80"/>
  <c r="AZ501" i="80"/>
  <c r="BA501" i="80"/>
  <c r="BB501" i="80"/>
  <c r="BC501" i="80"/>
  <c r="BD501" i="80"/>
  <c r="BE501" i="80"/>
  <c r="BF501" i="80"/>
  <c r="BG501" i="80"/>
  <c r="BH501" i="80"/>
  <c r="BI501" i="80"/>
  <c r="BJ501" i="80"/>
  <c r="BK501" i="80"/>
  <c r="BL501" i="80"/>
  <c r="BM501" i="80"/>
  <c r="BN501" i="80"/>
  <c r="BO501" i="80"/>
  <c r="AP465" i="80"/>
  <c r="AQ465" i="80"/>
  <c r="AR465" i="80"/>
  <c r="AS465" i="80"/>
  <c r="AT465" i="80"/>
  <c r="AU465" i="80"/>
  <c r="AV465" i="80"/>
  <c r="AW465" i="80"/>
  <c r="AX465" i="80"/>
  <c r="AY465" i="80"/>
  <c r="AZ465" i="80"/>
  <c r="BA465" i="80"/>
  <c r="BB465" i="80"/>
  <c r="BC465" i="80"/>
  <c r="BD465" i="80"/>
  <c r="BE465" i="80"/>
  <c r="BF465" i="80"/>
  <c r="BG465" i="80"/>
  <c r="BH465" i="80"/>
  <c r="BI465" i="80"/>
  <c r="BJ465" i="80"/>
  <c r="BK465" i="80"/>
  <c r="BL465" i="80"/>
  <c r="BM465" i="80"/>
  <c r="BN465" i="80"/>
  <c r="BO465" i="80"/>
  <c r="AP429" i="80"/>
  <c r="AQ429" i="80"/>
  <c r="AR429" i="80"/>
  <c r="AS429" i="80"/>
  <c r="AT429" i="80"/>
  <c r="AU429" i="80"/>
  <c r="AV429" i="80"/>
  <c r="AW429" i="80"/>
  <c r="AX429" i="80"/>
  <c r="AY429" i="80"/>
  <c r="AZ429" i="80"/>
  <c r="BA429" i="80"/>
  <c r="BB429" i="80"/>
  <c r="BC429" i="80"/>
  <c r="BD429" i="80"/>
  <c r="BE429" i="80"/>
  <c r="BF429" i="80"/>
  <c r="BG429" i="80"/>
  <c r="BH429" i="80"/>
  <c r="BI429" i="80"/>
  <c r="BJ429" i="80"/>
  <c r="BK429" i="80"/>
  <c r="BL429" i="80"/>
  <c r="BM429" i="80"/>
  <c r="BN429" i="80"/>
  <c r="BO429" i="80"/>
  <c r="AP414" i="80"/>
  <c r="AQ414" i="80"/>
  <c r="AR414" i="80"/>
  <c r="AS414" i="80"/>
  <c r="AT414" i="80"/>
  <c r="AU414" i="80"/>
  <c r="AV414" i="80"/>
  <c r="AW414" i="80"/>
  <c r="AX414" i="80"/>
  <c r="AY414" i="80"/>
  <c r="AZ414" i="80"/>
  <c r="BA414" i="80"/>
  <c r="BB414" i="80"/>
  <c r="BC414" i="80"/>
  <c r="BD414" i="80"/>
  <c r="BE414" i="80"/>
  <c r="BF414" i="80"/>
  <c r="BG414" i="80"/>
  <c r="BH414" i="80"/>
  <c r="BI414" i="80"/>
  <c r="BJ414" i="80"/>
  <c r="BK414" i="80"/>
  <c r="BL414" i="80"/>
  <c r="BM414" i="80"/>
  <c r="BN414" i="80"/>
  <c r="BO414" i="80"/>
  <c r="AP387" i="80"/>
  <c r="AQ387" i="80"/>
  <c r="AR387" i="80"/>
  <c r="AS387" i="80"/>
  <c r="AT387" i="80"/>
  <c r="AU387" i="80"/>
  <c r="AV387" i="80"/>
  <c r="AW387" i="80"/>
  <c r="AX387" i="80"/>
  <c r="AY387" i="80"/>
  <c r="AZ387" i="80"/>
  <c r="BA387" i="80"/>
  <c r="BB387" i="80"/>
  <c r="BC387" i="80"/>
  <c r="BD387" i="80"/>
  <c r="BE387" i="80"/>
  <c r="BF387" i="80"/>
  <c r="BG387" i="80"/>
  <c r="BH387" i="80"/>
  <c r="BI387" i="80"/>
  <c r="BJ387" i="80"/>
  <c r="BK387" i="80"/>
  <c r="BL387" i="80"/>
  <c r="BM387" i="80"/>
  <c r="BN387" i="80"/>
  <c r="BO387" i="80"/>
  <c r="AP347" i="80"/>
  <c r="AQ347" i="80"/>
  <c r="AR347" i="80"/>
  <c r="AS347" i="80"/>
  <c r="AT347" i="80"/>
  <c r="AU347" i="80"/>
  <c r="AV347" i="80"/>
  <c r="AW347" i="80"/>
  <c r="AX347" i="80"/>
  <c r="AY347" i="80"/>
  <c r="AZ347" i="80"/>
  <c r="BA347" i="80"/>
  <c r="BB347" i="80"/>
  <c r="BC347" i="80"/>
  <c r="BD347" i="80"/>
  <c r="BE347" i="80"/>
  <c r="BF347" i="80"/>
  <c r="BG347" i="80"/>
  <c r="BH347" i="80"/>
  <c r="BI347" i="80"/>
  <c r="BJ347" i="80"/>
  <c r="BK347" i="80"/>
  <c r="BL347" i="80"/>
  <c r="BM347" i="80"/>
  <c r="BN347" i="80"/>
  <c r="BO347" i="80"/>
  <c r="AP334" i="80"/>
  <c r="AQ334" i="80"/>
  <c r="AR334" i="80"/>
  <c r="AS334" i="80"/>
  <c r="AT334" i="80"/>
  <c r="AU334" i="80"/>
  <c r="AV334" i="80"/>
  <c r="AW334" i="80"/>
  <c r="AX334" i="80"/>
  <c r="AY334" i="80"/>
  <c r="AZ334" i="80"/>
  <c r="BA334" i="80"/>
  <c r="BB334" i="80"/>
  <c r="BC334" i="80"/>
  <c r="BD334" i="80"/>
  <c r="BE334" i="80"/>
  <c r="BF334" i="80"/>
  <c r="BG334" i="80"/>
  <c r="BH334" i="80"/>
  <c r="BI334" i="80"/>
  <c r="BJ334" i="80"/>
  <c r="BK334" i="80"/>
  <c r="BL334" i="80"/>
  <c r="BM334" i="80"/>
  <c r="BN334" i="80"/>
  <c r="BO334" i="80"/>
  <c r="AP307" i="80"/>
  <c r="AQ307" i="80"/>
  <c r="AR307" i="80"/>
  <c r="AS307" i="80"/>
  <c r="AT307" i="80"/>
  <c r="AU307" i="80"/>
  <c r="AV307" i="80"/>
  <c r="AW307" i="80"/>
  <c r="AX307" i="80"/>
  <c r="AY307" i="80"/>
  <c r="AZ307" i="80"/>
  <c r="BA307" i="80"/>
  <c r="BB307" i="80"/>
  <c r="BC307" i="80"/>
  <c r="BD307" i="80"/>
  <c r="BE307" i="80"/>
  <c r="BF307" i="80"/>
  <c r="BG307" i="80"/>
  <c r="BH307" i="80"/>
  <c r="BI307" i="80"/>
  <c r="BJ307" i="80"/>
  <c r="BK307" i="80"/>
  <c r="BL307" i="80"/>
  <c r="BM307" i="80"/>
  <c r="BN307" i="80"/>
  <c r="BO307" i="80"/>
  <c r="AP294" i="80"/>
  <c r="AQ294" i="80"/>
  <c r="AR294" i="80"/>
  <c r="AS294" i="80"/>
  <c r="AT294" i="80"/>
  <c r="AU294" i="80"/>
  <c r="AV294" i="80"/>
  <c r="AW294" i="80"/>
  <c r="AX294" i="80"/>
  <c r="AY294" i="80"/>
  <c r="AZ294" i="80"/>
  <c r="BA294" i="80"/>
  <c r="BB294" i="80"/>
  <c r="BC294" i="80"/>
  <c r="BD294" i="80"/>
  <c r="BE294" i="80"/>
  <c r="BF294" i="80"/>
  <c r="BG294" i="80"/>
  <c r="BH294" i="80"/>
  <c r="BI294" i="80"/>
  <c r="BJ294" i="80"/>
  <c r="BK294" i="80"/>
  <c r="BL294" i="80"/>
  <c r="BM294" i="80"/>
  <c r="BN294" i="80"/>
  <c r="BO294" i="80"/>
  <c r="AP268" i="80"/>
  <c r="AQ268" i="80"/>
  <c r="AR268" i="80"/>
  <c r="AS268" i="80"/>
  <c r="AT268" i="80"/>
  <c r="AU268" i="80"/>
  <c r="AV268" i="80"/>
  <c r="AW268" i="80"/>
  <c r="AX268" i="80"/>
  <c r="AY268" i="80"/>
  <c r="AZ268" i="80"/>
  <c r="BA268" i="80"/>
  <c r="BB268" i="80"/>
  <c r="BC268" i="80"/>
  <c r="BD268" i="80"/>
  <c r="BE268" i="80"/>
  <c r="BF268" i="80"/>
  <c r="BG268" i="80"/>
  <c r="BH268" i="80"/>
  <c r="BI268" i="80"/>
  <c r="BJ268" i="80"/>
  <c r="BK268" i="80"/>
  <c r="BL268" i="80"/>
  <c r="BM268" i="80"/>
  <c r="BN268" i="80"/>
  <c r="BO268" i="80"/>
  <c r="AP255" i="80"/>
  <c r="AQ255" i="80"/>
  <c r="AR255" i="80"/>
  <c r="AS255" i="80"/>
  <c r="AT255" i="80"/>
  <c r="AU255" i="80"/>
  <c r="AV255" i="80"/>
  <c r="AW255" i="80"/>
  <c r="AX255" i="80"/>
  <c r="AY255" i="80"/>
  <c r="AZ255" i="80"/>
  <c r="BA255" i="80"/>
  <c r="BB255" i="80"/>
  <c r="BC255" i="80"/>
  <c r="BD255" i="80"/>
  <c r="BE255" i="80"/>
  <c r="BF255" i="80"/>
  <c r="BG255" i="80"/>
  <c r="BH255" i="80"/>
  <c r="BI255" i="80"/>
  <c r="BJ255" i="80"/>
  <c r="BK255" i="80"/>
  <c r="BL255" i="80"/>
  <c r="BM255" i="80"/>
  <c r="BN255" i="80"/>
  <c r="BO255" i="80"/>
  <c r="AP229" i="80"/>
  <c r="AQ229" i="80"/>
  <c r="AR229" i="80"/>
  <c r="AS229" i="80"/>
  <c r="AT229" i="80"/>
  <c r="AU229" i="80"/>
  <c r="AV229" i="80"/>
  <c r="AW229" i="80"/>
  <c r="AX229" i="80"/>
  <c r="AY229" i="80"/>
  <c r="AZ229" i="80"/>
  <c r="BA229" i="80"/>
  <c r="BB229" i="80"/>
  <c r="BC229" i="80"/>
  <c r="BD229" i="80"/>
  <c r="BE229" i="80"/>
  <c r="BF229" i="80"/>
  <c r="BG229" i="80"/>
  <c r="BH229" i="80"/>
  <c r="BI229" i="80"/>
  <c r="BJ229" i="80"/>
  <c r="BK229" i="80"/>
  <c r="BL229" i="80"/>
  <c r="BM229" i="80"/>
  <c r="BN229" i="80"/>
  <c r="BO229" i="80"/>
  <c r="AP207" i="80"/>
  <c r="AQ207" i="80"/>
  <c r="AR207" i="80"/>
  <c r="AS207" i="80"/>
  <c r="AT207" i="80"/>
  <c r="AU207" i="80"/>
  <c r="AV207" i="80"/>
  <c r="AW207" i="80"/>
  <c r="AX207" i="80"/>
  <c r="AY207" i="80"/>
  <c r="AZ207" i="80"/>
  <c r="BA207" i="80"/>
  <c r="BB207" i="80"/>
  <c r="BC207" i="80"/>
  <c r="BD207" i="80"/>
  <c r="BE207" i="80"/>
  <c r="BF207" i="80"/>
  <c r="BG207" i="80"/>
  <c r="BH207" i="80"/>
  <c r="BI207" i="80"/>
  <c r="BJ207" i="80"/>
  <c r="BK207" i="80"/>
  <c r="BL207" i="80"/>
  <c r="BM207" i="80"/>
  <c r="BN207" i="80"/>
  <c r="BO207" i="80"/>
  <c r="AP202" i="80"/>
  <c r="AQ202" i="80"/>
  <c r="AR202" i="80"/>
  <c r="AS202" i="80"/>
  <c r="AT202" i="80"/>
  <c r="AU202" i="80"/>
  <c r="AV202" i="80"/>
  <c r="AW202" i="80"/>
  <c r="AX202" i="80"/>
  <c r="AY202" i="80"/>
  <c r="AZ202" i="80"/>
  <c r="BA202" i="80"/>
  <c r="BB202" i="80"/>
  <c r="BC202" i="80"/>
  <c r="BD202" i="80"/>
  <c r="BE202" i="80"/>
  <c r="BF202" i="80"/>
  <c r="BG202" i="80"/>
  <c r="BH202" i="80"/>
  <c r="BI202" i="80"/>
  <c r="BJ202" i="80"/>
  <c r="BK202" i="80"/>
  <c r="BL202" i="80"/>
  <c r="BM202" i="80"/>
  <c r="BN202" i="80"/>
  <c r="BO202" i="80"/>
  <c r="AP195" i="80"/>
  <c r="AQ195" i="80"/>
  <c r="AR195" i="80"/>
  <c r="AS195" i="80"/>
  <c r="AT195" i="80"/>
  <c r="AU195" i="80"/>
  <c r="AV195" i="80"/>
  <c r="AW195" i="80"/>
  <c r="AX195" i="80"/>
  <c r="AY195" i="80"/>
  <c r="AZ195" i="80"/>
  <c r="BA195" i="80"/>
  <c r="BB195" i="80"/>
  <c r="BC195" i="80"/>
  <c r="BD195" i="80"/>
  <c r="BE195" i="80"/>
  <c r="BF195" i="80"/>
  <c r="BG195" i="80"/>
  <c r="BH195" i="80"/>
  <c r="BI195" i="80"/>
  <c r="BJ195" i="80"/>
  <c r="BK195" i="80"/>
  <c r="BL195" i="80"/>
  <c r="BM195" i="80"/>
  <c r="BN195" i="80"/>
  <c r="BO195" i="80"/>
  <c r="AP189" i="80"/>
  <c r="AQ189" i="80"/>
  <c r="AR189" i="80"/>
  <c r="AS189" i="80"/>
  <c r="AT189" i="80"/>
  <c r="AU189" i="80"/>
  <c r="AV189" i="80"/>
  <c r="AW189" i="80"/>
  <c r="AX189" i="80"/>
  <c r="AY189" i="80"/>
  <c r="AZ189" i="80"/>
  <c r="BA189" i="80"/>
  <c r="BB189" i="80"/>
  <c r="BC189" i="80"/>
  <c r="BD189" i="80"/>
  <c r="BE189" i="80"/>
  <c r="BF189" i="80"/>
  <c r="BG189" i="80"/>
  <c r="BH189" i="80"/>
  <c r="BI189" i="80"/>
  <c r="BJ189" i="80"/>
  <c r="BK189" i="80"/>
  <c r="BL189" i="80"/>
  <c r="BM189" i="80"/>
  <c r="BN189" i="80"/>
  <c r="BO189" i="80"/>
  <c r="AP183" i="80"/>
  <c r="AQ183" i="80"/>
  <c r="AR183" i="80"/>
  <c r="AS183" i="80"/>
  <c r="AT183" i="80"/>
  <c r="AU183" i="80"/>
  <c r="AV183" i="80"/>
  <c r="AW183" i="80"/>
  <c r="AX183" i="80"/>
  <c r="AY183" i="80"/>
  <c r="AZ183" i="80"/>
  <c r="BA183" i="80"/>
  <c r="BB183" i="80"/>
  <c r="BC183" i="80"/>
  <c r="BD183" i="80"/>
  <c r="BE183" i="80"/>
  <c r="BF183" i="80"/>
  <c r="BG183" i="80"/>
  <c r="BH183" i="80"/>
  <c r="BI183" i="80"/>
  <c r="BJ183" i="80"/>
  <c r="BK183" i="80"/>
  <c r="BL183" i="80"/>
  <c r="BM183" i="80"/>
  <c r="BN183" i="80"/>
  <c r="BO183" i="80"/>
  <c r="AP180" i="80"/>
  <c r="AQ180" i="80"/>
  <c r="AR180" i="80"/>
  <c r="AS180" i="80"/>
  <c r="AT180" i="80"/>
  <c r="AU180" i="80"/>
  <c r="AV180" i="80"/>
  <c r="AW180" i="80"/>
  <c r="AX180" i="80"/>
  <c r="AY180" i="80"/>
  <c r="AZ180" i="80"/>
  <c r="BA180" i="80"/>
  <c r="BB180" i="80"/>
  <c r="BC180" i="80"/>
  <c r="BD180" i="80"/>
  <c r="BE180" i="80"/>
  <c r="BF180" i="80"/>
  <c r="BG180" i="80"/>
  <c r="BH180" i="80"/>
  <c r="BI180" i="80"/>
  <c r="BJ180" i="80"/>
  <c r="BK180" i="80"/>
  <c r="BL180" i="80"/>
  <c r="BM180" i="80"/>
  <c r="BN180" i="80"/>
  <c r="BO180" i="80"/>
  <c r="AP178" i="80"/>
  <c r="AQ178" i="80"/>
  <c r="AR178" i="80"/>
  <c r="AS178" i="80"/>
  <c r="AT178" i="80"/>
  <c r="AU178" i="80"/>
  <c r="AV178" i="80"/>
  <c r="AW178" i="80"/>
  <c r="AX178" i="80"/>
  <c r="AY178" i="80"/>
  <c r="AZ178" i="80"/>
  <c r="BA178" i="80"/>
  <c r="BB178" i="80"/>
  <c r="BC178" i="80"/>
  <c r="BD178" i="80"/>
  <c r="BE178" i="80"/>
  <c r="BF178" i="80"/>
  <c r="BG178" i="80"/>
  <c r="BH178" i="80"/>
  <c r="BI178" i="80"/>
  <c r="BJ178" i="80"/>
  <c r="BK178" i="80"/>
  <c r="BL178" i="80"/>
  <c r="BM178" i="80"/>
  <c r="BN178" i="80"/>
  <c r="BO178" i="80"/>
  <c r="AP174" i="80"/>
  <c r="AQ174" i="80"/>
  <c r="AR174" i="80"/>
  <c r="AS174" i="80"/>
  <c r="AT174" i="80"/>
  <c r="AU174" i="80"/>
  <c r="AV174" i="80"/>
  <c r="AW174" i="80"/>
  <c r="AX174" i="80"/>
  <c r="AY174" i="80"/>
  <c r="AZ174" i="80"/>
  <c r="BA174" i="80"/>
  <c r="BB174" i="80"/>
  <c r="BC174" i="80"/>
  <c r="BD174" i="80"/>
  <c r="BE174" i="80"/>
  <c r="BF174" i="80"/>
  <c r="BG174" i="80"/>
  <c r="BH174" i="80"/>
  <c r="BI174" i="80"/>
  <c r="BJ174" i="80"/>
  <c r="BK174" i="80"/>
  <c r="BL174" i="80"/>
  <c r="BM174" i="80"/>
  <c r="BN174" i="80"/>
  <c r="BO174" i="80"/>
  <c r="AP172" i="80"/>
  <c r="AQ172" i="80"/>
  <c r="AR172" i="80"/>
  <c r="AS172" i="80"/>
  <c r="AT172" i="80"/>
  <c r="AU172" i="80"/>
  <c r="AV172" i="80"/>
  <c r="AW172" i="80"/>
  <c r="AX172" i="80"/>
  <c r="AY172" i="80"/>
  <c r="AZ172" i="80"/>
  <c r="BA172" i="80"/>
  <c r="BB172" i="80"/>
  <c r="BC172" i="80"/>
  <c r="BD172" i="80"/>
  <c r="BE172" i="80"/>
  <c r="BF172" i="80"/>
  <c r="BG172" i="80"/>
  <c r="BH172" i="80"/>
  <c r="BI172" i="80"/>
  <c r="BJ172" i="80"/>
  <c r="BK172" i="80"/>
  <c r="BL172" i="80"/>
  <c r="BM172" i="80"/>
  <c r="BN172" i="80"/>
  <c r="BO172" i="80"/>
  <c r="AP167" i="80"/>
  <c r="AQ167" i="80"/>
  <c r="AR167" i="80"/>
  <c r="AS167" i="80"/>
  <c r="AT167" i="80"/>
  <c r="AU167" i="80"/>
  <c r="AV167" i="80"/>
  <c r="AW167" i="80"/>
  <c r="AX167" i="80"/>
  <c r="AY167" i="80"/>
  <c r="AZ167" i="80"/>
  <c r="BA167" i="80"/>
  <c r="BB167" i="80"/>
  <c r="BC167" i="80"/>
  <c r="BD167" i="80"/>
  <c r="BE167" i="80"/>
  <c r="BF167" i="80"/>
  <c r="BG167" i="80"/>
  <c r="BH167" i="80"/>
  <c r="BI167" i="80"/>
  <c r="BJ167" i="80"/>
  <c r="BK167" i="80"/>
  <c r="BL167" i="80"/>
  <c r="BM167" i="80"/>
  <c r="BN167" i="80"/>
  <c r="BO167" i="80"/>
  <c r="AP161" i="80"/>
  <c r="AQ161" i="80"/>
  <c r="AR161" i="80"/>
  <c r="AS161" i="80"/>
  <c r="AT161" i="80"/>
  <c r="AU161" i="80"/>
  <c r="AV161" i="80"/>
  <c r="AW161" i="80"/>
  <c r="AX161" i="80"/>
  <c r="AY161" i="80"/>
  <c r="AZ161" i="80"/>
  <c r="BA161" i="80"/>
  <c r="BB161" i="80"/>
  <c r="BC161" i="80"/>
  <c r="BD161" i="80"/>
  <c r="BE161" i="80"/>
  <c r="BF161" i="80"/>
  <c r="BG161" i="80"/>
  <c r="BH161" i="80"/>
  <c r="BI161" i="80"/>
  <c r="BJ161" i="80"/>
  <c r="BK161" i="80"/>
  <c r="BL161" i="80"/>
  <c r="BM161" i="80"/>
  <c r="BN161" i="80"/>
  <c r="BO161" i="80"/>
  <c r="AP158" i="80"/>
  <c r="AQ158" i="80"/>
  <c r="AR158" i="80"/>
  <c r="AS158" i="80"/>
  <c r="AT158" i="80"/>
  <c r="AU158" i="80"/>
  <c r="AV158" i="80"/>
  <c r="AW158" i="80"/>
  <c r="AX158" i="80"/>
  <c r="AY158" i="80"/>
  <c r="AZ158" i="80"/>
  <c r="BA158" i="80"/>
  <c r="BB158" i="80"/>
  <c r="BC158" i="80"/>
  <c r="BD158" i="80"/>
  <c r="BE158" i="80"/>
  <c r="BF158" i="80"/>
  <c r="BG158" i="80"/>
  <c r="BH158" i="80"/>
  <c r="BI158" i="80"/>
  <c r="BJ158" i="80"/>
  <c r="BK158" i="80"/>
  <c r="BL158" i="80"/>
  <c r="BM158" i="80"/>
  <c r="BN158" i="80"/>
  <c r="BO158" i="80"/>
  <c r="AP151" i="80"/>
  <c r="AQ151" i="80"/>
  <c r="AR151" i="80"/>
  <c r="AS151" i="80"/>
  <c r="AT151" i="80"/>
  <c r="AU151" i="80"/>
  <c r="AV151" i="80"/>
  <c r="AW151" i="80"/>
  <c r="AX151" i="80"/>
  <c r="AY151" i="80"/>
  <c r="AZ151" i="80"/>
  <c r="BA151" i="80"/>
  <c r="BB151" i="80"/>
  <c r="BC151" i="80"/>
  <c r="BD151" i="80"/>
  <c r="BE151" i="80"/>
  <c r="BF151" i="80"/>
  <c r="BG151" i="80"/>
  <c r="BH151" i="80"/>
  <c r="BI151" i="80"/>
  <c r="BJ151" i="80"/>
  <c r="BK151" i="80"/>
  <c r="BL151" i="80"/>
  <c r="BM151" i="80"/>
  <c r="BN151" i="80"/>
  <c r="BO151" i="80"/>
  <c r="AP146" i="80"/>
  <c r="AQ146" i="80"/>
  <c r="AR146" i="80"/>
  <c r="AS146" i="80"/>
  <c r="AT146" i="80"/>
  <c r="AU146" i="80"/>
  <c r="AV146" i="80"/>
  <c r="AW146" i="80"/>
  <c r="AX146" i="80"/>
  <c r="AY146" i="80"/>
  <c r="AZ146" i="80"/>
  <c r="BA146" i="80"/>
  <c r="BB146" i="80"/>
  <c r="BC146" i="80"/>
  <c r="BD146" i="80"/>
  <c r="BE146" i="80"/>
  <c r="BF146" i="80"/>
  <c r="BG146" i="80"/>
  <c r="BH146" i="80"/>
  <c r="BI146" i="80"/>
  <c r="BJ146" i="80"/>
  <c r="BK146" i="80"/>
  <c r="BL146" i="80"/>
  <c r="BM146" i="80"/>
  <c r="BN146" i="80"/>
  <c r="BO146" i="80"/>
  <c r="AP135" i="80"/>
  <c r="AQ135" i="80"/>
  <c r="AR135" i="80"/>
  <c r="AS135" i="80"/>
  <c r="AT135" i="80"/>
  <c r="AU135" i="80"/>
  <c r="AV135" i="80"/>
  <c r="AW135" i="80"/>
  <c r="AX135" i="80"/>
  <c r="AY135" i="80"/>
  <c r="AZ135" i="80"/>
  <c r="BA135" i="80"/>
  <c r="BB135" i="80"/>
  <c r="BC135" i="80"/>
  <c r="BD135" i="80"/>
  <c r="BE135" i="80"/>
  <c r="BF135" i="80"/>
  <c r="BG135" i="80"/>
  <c r="BH135" i="80"/>
  <c r="BI135" i="80"/>
  <c r="BJ135" i="80"/>
  <c r="BK135" i="80"/>
  <c r="BL135" i="80"/>
  <c r="BM135" i="80"/>
  <c r="BN135" i="80"/>
  <c r="BO135" i="80"/>
  <c r="AP129" i="80"/>
  <c r="AQ129" i="80"/>
  <c r="AR129" i="80"/>
  <c r="AS129" i="80"/>
  <c r="AT129" i="80"/>
  <c r="AU129" i="80"/>
  <c r="AV129" i="80"/>
  <c r="AW129" i="80"/>
  <c r="AX129" i="80"/>
  <c r="AY129" i="80"/>
  <c r="AZ129" i="80"/>
  <c r="BA129" i="80"/>
  <c r="BB129" i="80"/>
  <c r="BC129" i="80"/>
  <c r="BD129" i="80"/>
  <c r="BE129" i="80"/>
  <c r="BF129" i="80"/>
  <c r="BG129" i="80"/>
  <c r="BH129" i="80"/>
  <c r="BI129" i="80"/>
  <c r="BJ129" i="80"/>
  <c r="BK129" i="80"/>
  <c r="BL129" i="80"/>
  <c r="BM129" i="80"/>
  <c r="BN129" i="80"/>
  <c r="BO129" i="80"/>
  <c r="AP124" i="80"/>
  <c r="AQ124" i="80"/>
  <c r="AR124" i="80"/>
  <c r="AS124" i="80"/>
  <c r="AT124" i="80"/>
  <c r="AU124" i="80"/>
  <c r="AV124" i="80"/>
  <c r="AW124" i="80"/>
  <c r="AX124" i="80"/>
  <c r="AY124" i="80"/>
  <c r="AZ124" i="80"/>
  <c r="BA124" i="80"/>
  <c r="BB124" i="80"/>
  <c r="BC124" i="80"/>
  <c r="BD124" i="80"/>
  <c r="BE124" i="80"/>
  <c r="BF124" i="80"/>
  <c r="BG124" i="80"/>
  <c r="BH124" i="80"/>
  <c r="BI124" i="80"/>
  <c r="BJ124" i="80"/>
  <c r="BK124" i="80"/>
  <c r="BL124" i="80"/>
  <c r="BM124" i="80"/>
  <c r="BN124" i="80"/>
  <c r="BO124" i="80"/>
  <c r="AP120" i="80"/>
  <c r="AQ120" i="80"/>
  <c r="AR120" i="80"/>
  <c r="AS120" i="80"/>
  <c r="AT120" i="80"/>
  <c r="AU120" i="80"/>
  <c r="AV120" i="80"/>
  <c r="AW120" i="80"/>
  <c r="AX120" i="80"/>
  <c r="AY120" i="80"/>
  <c r="AZ120" i="80"/>
  <c r="BA120" i="80"/>
  <c r="BB120" i="80"/>
  <c r="BC120" i="80"/>
  <c r="BD120" i="80"/>
  <c r="BE120" i="80"/>
  <c r="BF120" i="80"/>
  <c r="BG120" i="80"/>
  <c r="BH120" i="80"/>
  <c r="BI120" i="80"/>
  <c r="BJ120" i="80"/>
  <c r="BK120" i="80"/>
  <c r="BL120" i="80"/>
  <c r="BM120" i="80"/>
  <c r="BN120" i="80"/>
  <c r="BO120" i="80"/>
  <c r="AP116" i="80"/>
  <c r="AQ116" i="80"/>
  <c r="AR116" i="80"/>
  <c r="AS116" i="80"/>
  <c r="AT116" i="80"/>
  <c r="AU116" i="80"/>
  <c r="AV116" i="80"/>
  <c r="AW116" i="80"/>
  <c r="AX116" i="80"/>
  <c r="AY116" i="80"/>
  <c r="AZ116" i="80"/>
  <c r="BA116" i="80"/>
  <c r="BB116" i="80"/>
  <c r="BC116" i="80"/>
  <c r="BD116" i="80"/>
  <c r="BE116" i="80"/>
  <c r="BF116" i="80"/>
  <c r="BG116" i="80"/>
  <c r="BH116" i="80"/>
  <c r="BI116" i="80"/>
  <c r="BJ116" i="80"/>
  <c r="BK116" i="80"/>
  <c r="BL116" i="80"/>
  <c r="BM116" i="80"/>
  <c r="BN116" i="80"/>
  <c r="BO116" i="80"/>
  <c r="AP113" i="80"/>
  <c r="AQ113" i="80"/>
  <c r="AR113" i="80"/>
  <c r="AS113" i="80"/>
  <c r="AT113" i="80"/>
  <c r="AU113" i="80"/>
  <c r="AV113" i="80"/>
  <c r="AW113" i="80"/>
  <c r="AX113" i="80"/>
  <c r="AY113" i="80"/>
  <c r="AZ113" i="80"/>
  <c r="BA113" i="80"/>
  <c r="BB113" i="80"/>
  <c r="BC113" i="80"/>
  <c r="BD113" i="80"/>
  <c r="BE113" i="80"/>
  <c r="BF113" i="80"/>
  <c r="BG113" i="80"/>
  <c r="BH113" i="80"/>
  <c r="BI113" i="80"/>
  <c r="BJ113" i="80"/>
  <c r="BK113" i="80"/>
  <c r="BL113" i="80"/>
  <c r="BM113" i="80"/>
  <c r="BN113" i="80"/>
  <c r="BO113" i="80"/>
  <c r="AP107" i="80"/>
  <c r="AQ107" i="80"/>
  <c r="AR107" i="80"/>
  <c r="AS107" i="80"/>
  <c r="AT107" i="80"/>
  <c r="AU107" i="80"/>
  <c r="AV107" i="80"/>
  <c r="AW107" i="80"/>
  <c r="AX107" i="80"/>
  <c r="AY107" i="80"/>
  <c r="AZ107" i="80"/>
  <c r="BA107" i="80"/>
  <c r="BB107" i="80"/>
  <c r="BC107" i="80"/>
  <c r="BD107" i="80"/>
  <c r="BE107" i="80"/>
  <c r="BF107" i="80"/>
  <c r="BG107" i="80"/>
  <c r="BH107" i="80"/>
  <c r="BI107" i="80"/>
  <c r="BJ107" i="80"/>
  <c r="BK107" i="80"/>
  <c r="BL107" i="80"/>
  <c r="BM107" i="80"/>
  <c r="BN107" i="80"/>
  <c r="BO107" i="80"/>
  <c r="AP89" i="80"/>
  <c r="AQ89" i="80"/>
  <c r="AR89" i="80"/>
  <c r="AS89" i="80"/>
  <c r="AT89" i="80"/>
  <c r="AU89" i="80"/>
  <c r="AV89" i="80"/>
  <c r="AW89" i="80"/>
  <c r="AX89" i="80"/>
  <c r="AY89" i="80"/>
  <c r="AZ89" i="80"/>
  <c r="BA89" i="80"/>
  <c r="BB89" i="80"/>
  <c r="BC89" i="80"/>
  <c r="BD89" i="80"/>
  <c r="BE89" i="80"/>
  <c r="BF89" i="80"/>
  <c r="BG89" i="80"/>
  <c r="BH89" i="80"/>
  <c r="BI89" i="80"/>
  <c r="BJ89" i="80"/>
  <c r="BK89" i="80"/>
  <c r="BL89" i="80"/>
  <c r="BM89" i="80"/>
  <c r="BN89" i="80"/>
  <c r="BO89" i="80"/>
  <c r="AP82" i="80"/>
  <c r="AQ82" i="80"/>
  <c r="AR82" i="80"/>
  <c r="AS82" i="80"/>
  <c r="AT82" i="80"/>
  <c r="AU82" i="80"/>
  <c r="AV82" i="80"/>
  <c r="AW82" i="80"/>
  <c r="AX82" i="80"/>
  <c r="AY82" i="80"/>
  <c r="AZ82" i="80"/>
  <c r="BA82" i="80"/>
  <c r="BB82" i="80"/>
  <c r="BC82" i="80"/>
  <c r="BD82" i="80"/>
  <c r="BE82" i="80"/>
  <c r="BF82" i="80"/>
  <c r="BG82" i="80"/>
  <c r="BH82" i="80"/>
  <c r="BI82" i="80"/>
  <c r="BJ82" i="80"/>
  <c r="BK82" i="80"/>
  <c r="BL82" i="80"/>
  <c r="BM82" i="80"/>
  <c r="BN82" i="80"/>
  <c r="BO82" i="80"/>
  <c r="AP75" i="80"/>
  <c r="AQ75" i="80"/>
  <c r="AR75" i="80"/>
  <c r="AS75" i="80"/>
  <c r="AT75" i="80"/>
  <c r="AU75" i="80"/>
  <c r="AV75" i="80"/>
  <c r="AW75" i="80"/>
  <c r="AX75" i="80"/>
  <c r="AY75" i="80"/>
  <c r="AZ75" i="80"/>
  <c r="BA75" i="80"/>
  <c r="BB75" i="80"/>
  <c r="BC75" i="80"/>
  <c r="BD75" i="80"/>
  <c r="BE75" i="80"/>
  <c r="BF75" i="80"/>
  <c r="BG75" i="80"/>
  <c r="BH75" i="80"/>
  <c r="BI75" i="80"/>
  <c r="BJ75" i="80"/>
  <c r="BK75" i="80"/>
  <c r="BL75" i="80"/>
  <c r="BM75" i="80"/>
  <c r="BN75" i="80"/>
  <c r="BO75" i="80"/>
  <c r="AP70" i="80"/>
  <c r="AQ70" i="80"/>
  <c r="AR70" i="80"/>
  <c r="AS70" i="80"/>
  <c r="AT70" i="80"/>
  <c r="AU70" i="80"/>
  <c r="AV70" i="80"/>
  <c r="AW70" i="80"/>
  <c r="AX70" i="80"/>
  <c r="AY70" i="80"/>
  <c r="AZ70" i="80"/>
  <c r="BA70" i="80"/>
  <c r="BB70" i="80"/>
  <c r="BC70" i="80"/>
  <c r="BD70" i="80"/>
  <c r="BE70" i="80"/>
  <c r="BF70" i="80"/>
  <c r="BG70" i="80"/>
  <c r="BH70" i="80"/>
  <c r="BI70" i="80"/>
  <c r="BJ70" i="80"/>
  <c r="BK70" i="80"/>
  <c r="BL70" i="80"/>
  <c r="BM70" i="80"/>
  <c r="BN70" i="80"/>
  <c r="BO70" i="80"/>
  <c r="AP38" i="80"/>
  <c r="AQ38" i="80"/>
  <c r="AR38" i="80"/>
  <c r="AS38" i="80"/>
  <c r="AT38" i="80"/>
  <c r="AU38" i="80"/>
  <c r="AV38" i="80"/>
  <c r="AW38" i="80"/>
  <c r="AX38" i="80"/>
  <c r="AY38" i="80"/>
  <c r="AZ38" i="80"/>
  <c r="BA38" i="80"/>
  <c r="BB38" i="80"/>
  <c r="BC38" i="80"/>
  <c r="BD38" i="80"/>
  <c r="BE38" i="80"/>
  <c r="BF38" i="80"/>
  <c r="BG38" i="80"/>
  <c r="BH38" i="80"/>
  <c r="BI38" i="80"/>
  <c r="BJ38" i="80"/>
  <c r="BK38" i="80"/>
  <c r="BL38" i="80"/>
  <c r="BM38" i="80"/>
  <c r="BN38" i="80"/>
  <c r="BO38" i="80"/>
  <c r="BO34" i="80"/>
  <c r="BN34" i="80"/>
  <c r="BM34" i="80"/>
  <c r="BM114" i="80" s="1"/>
  <c r="BL34" i="80"/>
  <c r="BL114" i="80" s="1"/>
  <c r="BK34" i="80"/>
  <c r="BK114" i="80" s="1"/>
  <c r="BJ34" i="80"/>
  <c r="BJ114" i="80" s="1"/>
  <c r="BI34" i="80"/>
  <c r="BI114" i="80" s="1"/>
  <c r="BH34" i="80"/>
  <c r="BH114" i="80" s="1"/>
  <c r="BG34" i="80"/>
  <c r="BG114" i="80" s="1"/>
  <c r="BF34" i="80"/>
  <c r="BF114" i="80" s="1"/>
  <c r="BE34" i="80"/>
  <c r="BE114" i="80" s="1"/>
  <c r="BD34" i="80"/>
  <c r="BD114" i="80" s="1"/>
  <c r="BC34" i="80"/>
  <c r="BC114" i="80" s="1"/>
  <c r="BB34" i="80"/>
  <c r="BB114" i="80" s="1"/>
  <c r="BA34" i="80"/>
  <c r="BA114" i="80" s="1"/>
  <c r="AZ34" i="80"/>
  <c r="AZ114" i="80" s="1"/>
  <c r="AY34" i="80"/>
  <c r="AY114" i="80" s="1"/>
  <c r="AX34" i="80"/>
  <c r="AX114" i="80" s="1"/>
  <c r="AW34" i="80"/>
  <c r="AW114" i="80" s="1"/>
  <c r="AV34" i="80"/>
  <c r="AV114" i="80" s="1"/>
  <c r="AU34" i="80"/>
  <c r="AU114" i="80" s="1"/>
  <c r="AT34" i="80"/>
  <c r="AT114" i="80" s="1"/>
  <c r="AS34" i="80"/>
  <c r="AS114" i="80" s="1"/>
  <c r="AR34" i="80"/>
  <c r="AR114" i="80" s="1"/>
  <c r="AQ34" i="80"/>
  <c r="AQ114" i="80" s="1"/>
  <c r="AP34" i="80"/>
  <c r="AP114" i="80" s="1"/>
  <c r="AP21" i="80"/>
  <c r="AQ21" i="80"/>
  <c r="AR21" i="80"/>
  <c r="AS21" i="80"/>
  <c r="AT21" i="80"/>
  <c r="AU21" i="80"/>
  <c r="AV21" i="80"/>
  <c r="AW21" i="80"/>
  <c r="AX21" i="80"/>
  <c r="AY21" i="80"/>
  <c r="AZ21" i="80"/>
  <c r="BA21" i="80"/>
  <c r="BB21" i="80"/>
  <c r="BC21" i="80"/>
  <c r="BD21" i="80"/>
  <c r="BE21" i="80"/>
  <c r="BF21" i="80"/>
  <c r="BG21" i="80"/>
  <c r="BH21" i="80"/>
  <c r="BI21" i="80"/>
  <c r="BJ21" i="80"/>
  <c r="BK21" i="80"/>
  <c r="BL21" i="80"/>
  <c r="BM21" i="80"/>
  <c r="BN21" i="80"/>
  <c r="BO21" i="80"/>
  <c r="BA139" i="80" l="1"/>
  <c r="BA143" i="80" s="1"/>
  <c r="BA140" i="80"/>
  <c r="AP139" i="80"/>
  <c r="AP143" i="80" s="1"/>
  <c r="AP140" i="80"/>
  <c r="AT139" i="80"/>
  <c r="AT143" i="80" s="1"/>
  <c r="AT140" i="80"/>
  <c r="AX139" i="80"/>
  <c r="AX143" i="80" s="1"/>
  <c r="AX140" i="80"/>
  <c r="BB139" i="80"/>
  <c r="BB143" i="80" s="1"/>
  <c r="BB140" i="80"/>
  <c r="BF139" i="80"/>
  <c r="BF143" i="80" s="1"/>
  <c r="BF140" i="80"/>
  <c r="BJ139" i="80"/>
  <c r="BJ143" i="80" s="1"/>
  <c r="BJ140" i="80"/>
  <c r="AS139" i="80"/>
  <c r="AS143" i="80" s="1"/>
  <c r="AS140" i="80"/>
  <c r="BI139" i="80"/>
  <c r="BI143" i="80" s="1"/>
  <c r="BI140" i="80"/>
  <c r="AQ140" i="80"/>
  <c r="AQ139" i="80"/>
  <c r="AQ143" i="80" s="1"/>
  <c r="AU140" i="80"/>
  <c r="AU139" i="80"/>
  <c r="AU143" i="80" s="1"/>
  <c r="AY140" i="80"/>
  <c r="AY139" i="80"/>
  <c r="AY143" i="80" s="1"/>
  <c r="BC140" i="80"/>
  <c r="BC139" i="80"/>
  <c r="BC143" i="80" s="1"/>
  <c r="BG140" i="80"/>
  <c r="BG139" i="80"/>
  <c r="BG143" i="80" s="1"/>
  <c r="BK140" i="80"/>
  <c r="BK139" i="80"/>
  <c r="BK143" i="80" s="1"/>
  <c r="AW139" i="80"/>
  <c r="AW143" i="80" s="1"/>
  <c r="AW140" i="80"/>
  <c r="BM139" i="80"/>
  <c r="BM143" i="80" s="1"/>
  <c r="BM140" i="80"/>
  <c r="AR140" i="80"/>
  <c r="AR139" i="80"/>
  <c r="AR143" i="80" s="1"/>
  <c r="AV140" i="80"/>
  <c r="AV139" i="80"/>
  <c r="AV143" i="80" s="1"/>
  <c r="AZ140" i="80"/>
  <c r="AZ139" i="80"/>
  <c r="AZ143" i="80" s="1"/>
  <c r="BD140" i="80"/>
  <c r="BD139" i="80"/>
  <c r="BD143" i="80" s="1"/>
  <c r="BH140" i="80"/>
  <c r="BH139" i="80"/>
  <c r="BH143" i="80" s="1"/>
  <c r="BL140" i="80"/>
  <c r="BL139" i="80"/>
  <c r="BL143" i="80" s="1"/>
  <c r="BE139" i="80"/>
  <c r="BE143" i="80" s="1"/>
  <c r="BE140" i="80"/>
  <c r="BN193" i="80"/>
  <c r="BJ193" i="80"/>
  <c r="BF193" i="80"/>
  <c r="BB193" i="80"/>
  <c r="AX193" i="80"/>
  <c r="AT193" i="80"/>
  <c r="AP193" i="80"/>
  <c r="BK203" i="80"/>
  <c r="BG203" i="80"/>
  <c r="BC203" i="80"/>
  <c r="AY203" i="80"/>
  <c r="AU203" i="80"/>
  <c r="AQ203" i="80"/>
  <c r="BN203" i="80"/>
  <c r="BJ203" i="80"/>
  <c r="BF203" i="80"/>
  <c r="BB203" i="80"/>
  <c r="AX203" i="80"/>
  <c r="AT203" i="80"/>
  <c r="AP203" i="80"/>
  <c r="BL193" i="80"/>
  <c r="BH193" i="80"/>
  <c r="BD193" i="80"/>
  <c r="AZ193" i="80"/>
  <c r="AV193" i="80"/>
  <c r="AR193" i="80"/>
  <c r="BM203" i="80"/>
  <c r="BI203" i="80"/>
  <c r="BE203" i="80"/>
  <c r="BA203" i="80"/>
  <c r="AW203" i="80"/>
  <c r="AS203" i="80"/>
  <c r="G8" i="80"/>
  <c r="AJ499" i="80"/>
  <c r="AK499" i="80"/>
  <c r="AL499" i="80"/>
  <c r="AM499" i="80"/>
  <c r="AN499" i="80"/>
  <c r="AO499" i="80"/>
  <c r="AP499" i="80"/>
  <c r="AQ499" i="80"/>
  <c r="AR499" i="80"/>
  <c r="AS499" i="80"/>
  <c r="AT499" i="80"/>
  <c r="AU499" i="80"/>
  <c r="AV499" i="80"/>
  <c r="AW499" i="80"/>
  <c r="AX499" i="80"/>
  <c r="AY499" i="80"/>
  <c r="AZ499" i="80"/>
  <c r="BA499" i="80"/>
  <c r="BB499" i="80"/>
  <c r="BC499" i="80"/>
  <c r="BD499" i="80"/>
  <c r="BE499" i="80"/>
  <c r="BF499" i="80"/>
  <c r="BG499" i="80"/>
  <c r="BH499" i="80"/>
  <c r="BI499" i="80"/>
  <c r="BJ499" i="80"/>
  <c r="BK499" i="80"/>
  <c r="BL499" i="80"/>
  <c r="BM499" i="80"/>
  <c r="BN499" i="80"/>
  <c r="BO499" i="80"/>
  <c r="AJ497" i="80"/>
  <c r="AK497" i="80"/>
  <c r="AL497" i="80"/>
  <c r="AM497" i="80"/>
  <c r="AN497" i="80"/>
  <c r="AO497" i="80"/>
  <c r="AP497" i="80"/>
  <c r="AQ497" i="80"/>
  <c r="AR497" i="80"/>
  <c r="AS497" i="80"/>
  <c r="AT497" i="80"/>
  <c r="AU497" i="80"/>
  <c r="AV497" i="80"/>
  <c r="AW497" i="80"/>
  <c r="AX497" i="80"/>
  <c r="AY497" i="80"/>
  <c r="AZ497" i="80"/>
  <c r="BA497" i="80"/>
  <c r="BB497" i="80"/>
  <c r="BC497" i="80"/>
  <c r="BD497" i="80"/>
  <c r="BE497" i="80"/>
  <c r="BF497" i="80"/>
  <c r="BG497" i="80"/>
  <c r="BH497" i="80"/>
  <c r="BI497" i="80"/>
  <c r="BJ497" i="80"/>
  <c r="BK497" i="80"/>
  <c r="BL497" i="80"/>
  <c r="BM497" i="80"/>
  <c r="BN497" i="80"/>
  <c r="BO497" i="80"/>
  <c r="AJ495" i="80"/>
  <c r="AK495" i="80"/>
  <c r="AL495" i="80"/>
  <c r="AM495" i="80"/>
  <c r="AN495" i="80"/>
  <c r="AO495" i="80"/>
  <c r="AP495" i="80"/>
  <c r="AQ495" i="80"/>
  <c r="AR495" i="80"/>
  <c r="AS495" i="80"/>
  <c r="AT495" i="80"/>
  <c r="AU495" i="80"/>
  <c r="AV495" i="80"/>
  <c r="AW495" i="80"/>
  <c r="AX495" i="80"/>
  <c r="AY495" i="80"/>
  <c r="AZ495" i="80"/>
  <c r="BA495" i="80"/>
  <c r="BB495" i="80"/>
  <c r="BC495" i="80"/>
  <c r="BD495" i="80"/>
  <c r="BE495" i="80"/>
  <c r="BF495" i="80"/>
  <c r="BG495" i="80"/>
  <c r="BH495" i="80"/>
  <c r="BI495" i="80"/>
  <c r="BJ495" i="80"/>
  <c r="BK495" i="80"/>
  <c r="BL495" i="80"/>
  <c r="BM495" i="80"/>
  <c r="BN495" i="80"/>
  <c r="BO495" i="80"/>
  <c r="AJ487" i="80"/>
  <c r="AK487" i="80"/>
  <c r="AL487" i="80"/>
  <c r="AM487" i="80"/>
  <c r="AN487" i="80"/>
  <c r="AO487" i="80"/>
  <c r="AP487" i="80"/>
  <c r="AQ487" i="80"/>
  <c r="AR487" i="80"/>
  <c r="AS487" i="80"/>
  <c r="AT487" i="80"/>
  <c r="AU487" i="80"/>
  <c r="AV487" i="80"/>
  <c r="AW487" i="80"/>
  <c r="AX487" i="80"/>
  <c r="AY487" i="80"/>
  <c r="AZ487" i="80"/>
  <c r="BA487" i="80"/>
  <c r="BB487" i="80"/>
  <c r="BC487" i="80"/>
  <c r="BD487" i="80"/>
  <c r="BE487" i="80"/>
  <c r="BF487" i="80"/>
  <c r="BG487" i="80"/>
  <c r="BH487" i="80"/>
  <c r="BI487" i="80"/>
  <c r="BJ487" i="80"/>
  <c r="BK487" i="80"/>
  <c r="BL487" i="80"/>
  <c r="BM487" i="80"/>
  <c r="BN487" i="80"/>
  <c r="BO487" i="80"/>
  <c r="AJ485" i="80"/>
  <c r="AK485" i="80"/>
  <c r="AL485" i="80"/>
  <c r="AM485" i="80"/>
  <c r="AN485" i="80"/>
  <c r="AO485" i="80"/>
  <c r="AP485" i="80"/>
  <c r="AQ485" i="80"/>
  <c r="AR485" i="80"/>
  <c r="AS485" i="80"/>
  <c r="AT485" i="80"/>
  <c r="AU485" i="80"/>
  <c r="AV485" i="80"/>
  <c r="AW485" i="80"/>
  <c r="AX485" i="80"/>
  <c r="AY485" i="80"/>
  <c r="AZ485" i="80"/>
  <c r="BA485" i="80"/>
  <c r="BB485" i="80"/>
  <c r="BC485" i="80"/>
  <c r="BD485" i="80"/>
  <c r="BE485" i="80"/>
  <c r="BF485" i="80"/>
  <c r="BG485" i="80"/>
  <c r="BH485" i="80"/>
  <c r="BI485" i="80"/>
  <c r="BJ485" i="80"/>
  <c r="BK485" i="80"/>
  <c r="BL485" i="80"/>
  <c r="BM485" i="80"/>
  <c r="BN485" i="80"/>
  <c r="BO485" i="80"/>
  <c r="AJ475" i="80"/>
  <c r="AK475" i="80"/>
  <c r="AL475" i="80"/>
  <c r="AM475" i="80"/>
  <c r="AN475" i="80"/>
  <c r="AO475" i="80"/>
  <c r="AP475" i="80"/>
  <c r="AQ475" i="80"/>
  <c r="AR475" i="80"/>
  <c r="AS475" i="80"/>
  <c r="AT475" i="80"/>
  <c r="AU475" i="80"/>
  <c r="AV475" i="80"/>
  <c r="AW475" i="80"/>
  <c r="AX475" i="80"/>
  <c r="AY475" i="80"/>
  <c r="AZ475" i="80"/>
  <c r="BA475" i="80"/>
  <c r="BB475" i="80"/>
  <c r="BC475" i="80"/>
  <c r="BD475" i="80"/>
  <c r="BE475" i="80"/>
  <c r="BF475" i="80"/>
  <c r="BG475" i="80"/>
  <c r="BH475" i="80"/>
  <c r="BI475" i="80"/>
  <c r="BJ475" i="80"/>
  <c r="BK475" i="80"/>
  <c r="BL475" i="80"/>
  <c r="BM475" i="80"/>
  <c r="BN475" i="80"/>
  <c r="BO475" i="80"/>
  <c r="AJ471" i="80"/>
  <c r="AK471" i="80"/>
  <c r="AL471" i="80"/>
  <c r="AM471" i="80"/>
  <c r="AN471" i="80"/>
  <c r="AO471" i="80"/>
  <c r="AP471" i="80"/>
  <c r="AQ471" i="80"/>
  <c r="AR471" i="80"/>
  <c r="AS471" i="80"/>
  <c r="AT471" i="80"/>
  <c r="AU471" i="80"/>
  <c r="AV471" i="80"/>
  <c r="AW471" i="80"/>
  <c r="AX471" i="80"/>
  <c r="AY471" i="80"/>
  <c r="AZ471" i="80"/>
  <c r="BA471" i="80"/>
  <c r="BB471" i="80"/>
  <c r="BC471" i="80"/>
  <c r="BD471" i="80"/>
  <c r="BE471" i="80"/>
  <c r="BF471" i="80"/>
  <c r="BG471" i="80"/>
  <c r="BH471" i="80"/>
  <c r="BI471" i="80"/>
  <c r="BJ471" i="80"/>
  <c r="BK471" i="80"/>
  <c r="BL471" i="80"/>
  <c r="BM471" i="80"/>
  <c r="BN471" i="80"/>
  <c r="BO471" i="80"/>
  <c r="AJ468" i="80"/>
  <c r="AK468" i="80"/>
  <c r="AL468" i="80"/>
  <c r="AM468" i="80"/>
  <c r="AN468" i="80"/>
  <c r="AO468" i="80"/>
  <c r="AP468" i="80"/>
  <c r="AQ468" i="80"/>
  <c r="AR468" i="80"/>
  <c r="AS468" i="80"/>
  <c r="AT468" i="80"/>
  <c r="AU468" i="80"/>
  <c r="AV468" i="80"/>
  <c r="AW468" i="80"/>
  <c r="AX468" i="80"/>
  <c r="AY468" i="80"/>
  <c r="AZ468" i="80"/>
  <c r="BA468" i="80"/>
  <c r="BB468" i="80"/>
  <c r="BC468" i="80"/>
  <c r="BD468" i="80"/>
  <c r="BE468" i="80"/>
  <c r="BF468" i="80"/>
  <c r="BG468" i="80"/>
  <c r="BH468" i="80"/>
  <c r="BI468" i="80"/>
  <c r="BJ468" i="80"/>
  <c r="BK468" i="80"/>
  <c r="BL468" i="80"/>
  <c r="BM468" i="80"/>
  <c r="BN468" i="80"/>
  <c r="BO468" i="80"/>
  <c r="AJ469" i="80"/>
  <c r="AK469" i="80"/>
  <c r="AL469" i="80"/>
  <c r="AM469" i="80"/>
  <c r="AN469" i="80"/>
  <c r="AO469" i="80"/>
  <c r="AP469" i="80"/>
  <c r="AQ469" i="80"/>
  <c r="AR469" i="80"/>
  <c r="AS469" i="80"/>
  <c r="AT469" i="80"/>
  <c r="AU469" i="80"/>
  <c r="AV469" i="80"/>
  <c r="AW469" i="80"/>
  <c r="AX469" i="80"/>
  <c r="AY469" i="80"/>
  <c r="AZ469" i="80"/>
  <c r="BA469" i="80"/>
  <c r="BB469" i="80"/>
  <c r="BC469" i="80"/>
  <c r="BD469" i="80"/>
  <c r="BE469" i="80"/>
  <c r="BF469" i="80"/>
  <c r="BG469" i="80"/>
  <c r="BH469" i="80"/>
  <c r="BI469" i="80"/>
  <c r="BJ469" i="80"/>
  <c r="BK469" i="80"/>
  <c r="BL469" i="80"/>
  <c r="BM469" i="80"/>
  <c r="BN469" i="80"/>
  <c r="BO469" i="80"/>
  <c r="AJ463" i="80"/>
  <c r="AK463" i="80"/>
  <c r="AL463" i="80"/>
  <c r="AM463" i="80"/>
  <c r="AN463" i="80"/>
  <c r="AO463" i="80"/>
  <c r="AP463" i="80"/>
  <c r="AP535" i="80" s="1"/>
  <c r="AQ463" i="80"/>
  <c r="AQ535" i="80" s="1"/>
  <c r="AR463" i="80"/>
  <c r="AR535" i="80" s="1"/>
  <c r="AS463" i="80"/>
  <c r="AS535" i="80" s="1"/>
  <c r="AT463" i="80"/>
  <c r="AT535" i="80" s="1"/>
  <c r="AU463" i="80"/>
  <c r="AU535" i="80" s="1"/>
  <c r="AV463" i="80"/>
  <c r="AV535" i="80" s="1"/>
  <c r="AW463" i="80"/>
  <c r="AW535" i="80" s="1"/>
  <c r="AX463" i="80"/>
  <c r="AX535" i="80" s="1"/>
  <c r="AY463" i="80"/>
  <c r="AY535" i="80" s="1"/>
  <c r="AZ463" i="80"/>
  <c r="AZ535" i="80" s="1"/>
  <c r="BA463" i="80"/>
  <c r="BA535" i="80" s="1"/>
  <c r="BB463" i="80"/>
  <c r="BB535" i="80" s="1"/>
  <c r="BC463" i="80"/>
  <c r="BC535" i="80" s="1"/>
  <c r="BD463" i="80"/>
  <c r="BD535" i="80" s="1"/>
  <c r="BE463" i="80"/>
  <c r="BE535" i="80" s="1"/>
  <c r="BF463" i="80"/>
  <c r="BF535" i="80" s="1"/>
  <c r="BG463" i="80"/>
  <c r="BG535" i="80" s="1"/>
  <c r="BH463" i="80"/>
  <c r="BH535" i="80" s="1"/>
  <c r="BI463" i="80"/>
  <c r="BI535" i="80" s="1"/>
  <c r="BJ463" i="80"/>
  <c r="BJ535" i="80" s="1"/>
  <c r="BK463" i="80"/>
  <c r="BK535" i="80" s="1"/>
  <c r="BL463" i="80"/>
  <c r="BL535" i="80" s="1"/>
  <c r="BM463" i="80"/>
  <c r="BM535" i="80" s="1"/>
  <c r="BN463" i="80"/>
  <c r="BN535" i="80" s="1"/>
  <c r="BO463" i="80"/>
  <c r="BO535" i="80" s="1"/>
  <c r="AJ461" i="80"/>
  <c r="AK461" i="80"/>
  <c r="AL461" i="80"/>
  <c r="AM461" i="80"/>
  <c r="AN461" i="80"/>
  <c r="AO461" i="80"/>
  <c r="AP461" i="80"/>
  <c r="AP533" i="80" s="1"/>
  <c r="AQ461" i="80"/>
  <c r="AQ533" i="80" s="1"/>
  <c r="AR461" i="80"/>
  <c r="AR533" i="80" s="1"/>
  <c r="AS461" i="80"/>
  <c r="AS533" i="80" s="1"/>
  <c r="AT461" i="80"/>
  <c r="AT533" i="80" s="1"/>
  <c r="AU461" i="80"/>
  <c r="AU533" i="80" s="1"/>
  <c r="AV461" i="80"/>
  <c r="AV533" i="80" s="1"/>
  <c r="AW461" i="80"/>
  <c r="AW533" i="80" s="1"/>
  <c r="AX461" i="80"/>
  <c r="AX533" i="80" s="1"/>
  <c r="AY461" i="80"/>
  <c r="AY533" i="80" s="1"/>
  <c r="AZ461" i="80"/>
  <c r="AZ533" i="80" s="1"/>
  <c r="BA461" i="80"/>
  <c r="BA533" i="80" s="1"/>
  <c r="BB461" i="80"/>
  <c r="BB533" i="80" s="1"/>
  <c r="BC461" i="80"/>
  <c r="BC533" i="80" s="1"/>
  <c r="BD461" i="80"/>
  <c r="BD533" i="80" s="1"/>
  <c r="BE461" i="80"/>
  <c r="BE533" i="80" s="1"/>
  <c r="BF461" i="80"/>
  <c r="BF533" i="80" s="1"/>
  <c r="BG461" i="80"/>
  <c r="BG533" i="80" s="1"/>
  <c r="BH461" i="80"/>
  <c r="BH533" i="80" s="1"/>
  <c r="BI461" i="80"/>
  <c r="BI533" i="80" s="1"/>
  <c r="BJ461" i="80"/>
  <c r="BJ533" i="80" s="1"/>
  <c r="BK461" i="80"/>
  <c r="BK533" i="80" s="1"/>
  <c r="BL461" i="80"/>
  <c r="BL533" i="80" s="1"/>
  <c r="BM461" i="80"/>
  <c r="BM533" i="80" s="1"/>
  <c r="BN461" i="80"/>
  <c r="BN533" i="80" s="1"/>
  <c r="BO461" i="80"/>
  <c r="BO533" i="80" s="1"/>
  <c r="AJ454" i="80"/>
  <c r="AK454" i="80"/>
  <c r="AL454" i="80"/>
  <c r="AM454" i="80"/>
  <c r="AN454" i="80"/>
  <c r="AO454" i="80"/>
  <c r="AP454" i="80"/>
  <c r="AQ454" i="80"/>
  <c r="AR454" i="80"/>
  <c r="AS454" i="80"/>
  <c r="AT454" i="80"/>
  <c r="AU454" i="80"/>
  <c r="AV454" i="80"/>
  <c r="AW454" i="80"/>
  <c r="AX454" i="80"/>
  <c r="AY454" i="80"/>
  <c r="AZ454" i="80"/>
  <c r="BA454" i="80"/>
  <c r="BB454" i="80"/>
  <c r="BC454" i="80"/>
  <c r="BD454" i="80"/>
  <c r="BE454" i="80"/>
  <c r="BF454" i="80"/>
  <c r="BG454" i="80"/>
  <c r="BH454" i="80"/>
  <c r="BI454" i="80"/>
  <c r="BJ454" i="80"/>
  <c r="BK454" i="80"/>
  <c r="BL454" i="80"/>
  <c r="BM454" i="80"/>
  <c r="BN454" i="80"/>
  <c r="BO454" i="80"/>
  <c r="AJ455" i="80"/>
  <c r="AK455" i="80"/>
  <c r="AL455" i="80"/>
  <c r="AM455" i="80"/>
  <c r="AN455" i="80"/>
  <c r="AO455" i="80"/>
  <c r="AP455" i="80"/>
  <c r="AQ455" i="80"/>
  <c r="AR455" i="80"/>
  <c r="AS455" i="80"/>
  <c r="AT455" i="80"/>
  <c r="AU455" i="80"/>
  <c r="AV455" i="80"/>
  <c r="AW455" i="80"/>
  <c r="AX455" i="80"/>
  <c r="AY455" i="80"/>
  <c r="AZ455" i="80"/>
  <c r="BA455" i="80"/>
  <c r="BB455" i="80"/>
  <c r="BC455" i="80"/>
  <c r="BD455" i="80"/>
  <c r="BE455" i="80"/>
  <c r="BF455" i="80"/>
  <c r="BG455" i="80"/>
  <c r="BH455" i="80"/>
  <c r="BI455" i="80"/>
  <c r="BJ455" i="80"/>
  <c r="BK455" i="80"/>
  <c r="BL455" i="80"/>
  <c r="BM455" i="80"/>
  <c r="BN455" i="80"/>
  <c r="BO455" i="80"/>
  <c r="AJ456" i="80"/>
  <c r="AK456" i="80"/>
  <c r="AL456" i="80"/>
  <c r="AM456" i="80"/>
  <c r="AN456" i="80"/>
  <c r="AO456" i="80"/>
  <c r="AP456" i="80"/>
  <c r="AQ456" i="80"/>
  <c r="AR456" i="80"/>
  <c r="AS456" i="80"/>
  <c r="AT456" i="80"/>
  <c r="AU456" i="80"/>
  <c r="AV456" i="80"/>
  <c r="AW456" i="80"/>
  <c r="AX456" i="80"/>
  <c r="AY456" i="80"/>
  <c r="AZ456" i="80"/>
  <c r="BA456" i="80"/>
  <c r="BB456" i="80"/>
  <c r="BC456" i="80"/>
  <c r="BD456" i="80"/>
  <c r="BE456" i="80"/>
  <c r="BF456" i="80"/>
  <c r="BG456" i="80"/>
  <c r="BH456" i="80"/>
  <c r="BI456" i="80"/>
  <c r="BJ456" i="80"/>
  <c r="BK456" i="80"/>
  <c r="BL456" i="80"/>
  <c r="BM456" i="80"/>
  <c r="BN456" i="80"/>
  <c r="BO456" i="80"/>
  <c r="AJ457" i="80"/>
  <c r="AK457" i="80"/>
  <c r="AL457" i="80"/>
  <c r="AM457" i="80"/>
  <c r="AN457" i="80"/>
  <c r="AO457" i="80"/>
  <c r="AP457" i="80"/>
  <c r="AQ457" i="80"/>
  <c r="AR457" i="80"/>
  <c r="AS457" i="80"/>
  <c r="AT457" i="80"/>
  <c r="AU457" i="80"/>
  <c r="AV457" i="80"/>
  <c r="AW457" i="80"/>
  <c r="AX457" i="80"/>
  <c r="AY457" i="80"/>
  <c r="AZ457" i="80"/>
  <c r="BA457" i="80"/>
  <c r="BB457" i="80"/>
  <c r="BC457" i="80"/>
  <c r="BD457" i="80"/>
  <c r="BE457" i="80"/>
  <c r="BF457" i="80"/>
  <c r="BG457" i="80"/>
  <c r="BH457" i="80"/>
  <c r="BI457" i="80"/>
  <c r="BJ457" i="80"/>
  <c r="BK457" i="80"/>
  <c r="BL457" i="80"/>
  <c r="BM457" i="80"/>
  <c r="BN457" i="80"/>
  <c r="BO457" i="80"/>
  <c r="AJ458" i="80"/>
  <c r="AK458" i="80"/>
  <c r="AL458" i="80"/>
  <c r="AM458" i="80"/>
  <c r="AN458" i="80"/>
  <c r="AO458" i="80"/>
  <c r="AP458" i="80"/>
  <c r="AQ458" i="80"/>
  <c r="AR458" i="80"/>
  <c r="AS458" i="80"/>
  <c r="AT458" i="80"/>
  <c r="AU458" i="80"/>
  <c r="AV458" i="80"/>
  <c r="AW458" i="80"/>
  <c r="AX458" i="80"/>
  <c r="AY458" i="80"/>
  <c r="AZ458" i="80"/>
  <c r="BA458" i="80"/>
  <c r="BB458" i="80"/>
  <c r="BC458" i="80"/>
  <c r="BD458" i="80"/>
  <c r="BE458" i="80"/>
  <c r="BF458" i="80"/>
  <c r="BG458" i="80"/>
  <c r="BH458" i="80"/>
  <c r="BI458" i="80"/>
  <c r="BJ458" i="80"/>
  <c r="BK458" i="80"/>
  <c r="BL458" i="80"/>
  <c r="BM458" i="80"/>
  <c r="BN458" i="80"/>
  <c r="BO458" i="80"/>
  <c r="AJ459" i="80"/>
  <c r="AK459" i="80"/>
  <c r="AL459" i="80"/>
  <c r="AM459" i="80"/>
  <c r="AN459" i="80"/>
  <c r="AO459" i="80"/>
  <c r="AP459" i="80"/>
  <c r="AP531" i="80" s="1"/>
  <c r="AP567" i="80" s="1"/>
  <c r="AQ459" i="80"/>
  <c r="AQ531" i="80" s="1"/>
  <c r="AQ567" i="80" s="1"/>
  <c r="AR459" i="80"/>
  <c r="AR531" i="80" s="1"/>
  <c r="AR567" i="80" s="1"/>
  <c r="AS459" i="80"/>
  <c r="AS531" i="80" s="1"/>
  <c r="AS567" i="80" s="1"/>
  <c r="AT459" i="80"/>
  <c r="AT531" i="80" s="1"/>
  <c r="AT567" i="80" s="1"/>
  <c r="AU459" i="80"/>
  <c r="AU531" i="80" s="1"/>
  <c r="AU567" i="80" s="1"/>
  <c r="AV459" i="80"/>
  <c r="AV531" i="80" s="1"/>
  <c r="AV567" i="80" s="1"/>
  <c r="AW459" i="80"/>
  <c r="AW531" i="80" s="1"/>
  <c r="AW567" i="80" s="1"/>
  <c r="AX459" i="80"/>
  <c r="AX531" i="80" s="1"/>
  <c r="AX567" i="80" s="1"/>
  <c r="AY459" i="80"/>
  <c r="AY531" i="80" s="1"/>
  <c r="AY567" i="80" s="1"/>
  <c r="AZ459" i="80"/>
  <c r="AZ531" i="80" s="1"/>
  <c r="AZ567" i="80" s="1"/>
  <c r="BA459" i="80"/>
  <c r="BA531" i="80" s="1"/>
  <c r="BA567" i="80" s="1"/>
  <c r="BB459" i="80"/>
  <c r="BB531" i="80" s="1"/>
  <c r="BB567" i="80" s="1"/>
  <c r="BC459" i="80"/>
  <c r="BC531" i="80" s="1"/>
  <c r="BC567" i="80" s="1"/>
  <c r="BD459" i="80"/>
  <c r="BD531" i="80" s="1"/>
  <c r="BD567" i="80" s="1"/>
  <c r="BE459" i="80"/>
  <c r="BE531" i="80" s="1"/>
  <c r="BE567" i="80" s="1"/>
  <c r="BF459" i="80"/>
  <c r="BF531" i="80" s="1"/>
  <c r="BF567" i="80" s="1"/>
  <c r="BG459" i="80"/>
  <c r="BG531" i="80" s="1"/>
  <c r="BG567" i="80" s="1"/>
  <c r="BH459" i="80"/>
  <c r="BH531" i="80" s="1"/>
  <c r="BH567" i="80" s="1"/>
  <c r="BI459" i="80"/>
  <c r="BI531" i="80" s="1"/>
  <c r="BI567" i="80" s="1"/>
  <c r="BJ459" i="80"/>
  <c r="BJ531" i="80" s="1"/>
  <c r="BJ567" i="80" s="1"/>
  <c r="BK459" i="80"/>
  <c r="BK531" i="80" s="1"/>
  <c r="BK567" i="80" s="1"/>
  <c r="BL459" i="80"/>
  <c r="BL531" i="80" s="1"/>
  <c r="BL567" i="80" s="1"/>
  <c r="BM459" i="80"/>
  <c r="BM531" i="80" s="1"/>
  <c r="BM567" i="80" s="1"/>
  <c r="BN459" i="80"/>
  <c r="BN531" i="80" s="1"/>
  <c r="BN567" i="80" s="1"/>
  <c r="BO459" i="80"/>
  <c r="BO531" i="80" s="1"/>
  <c r="BO567" i="80" s="1"/>
  <c r="AJ451" i="80"/>
  <c r="AK451" i="80"/>
  <c r="AL451" i="80"/>
  <c r="AM451" i="80"/>
  <c r="AN451" i="80"/>
  <c r="AO451" i="80"/>
  <c r="AP451" i="80"/>
  <c r="AP523" i="80" s="1"/>
  <c r="AQ451" i="80"/>
  <c r="AQ523" i="80" s="1"/>
  <c r="AR451" i="80"/>
  <c r="AR523" i="80" s="1"/>
  <c r="AS451" i="80"/>
  <c r="AS523" i="80" s="1"/>
  <c r="AT451" i="80"/>
  <c r="AT523" i="80" s="1"/>
  <c r="AU451" i="80"/>
  <c r="AU523" i="80" s="1"/>
  <c r="AV451" i="80"/>
  <c r="AV523" i="80" s="1"/>
  <c r="AW451" i="80"/>
  <c r="AW523" i="80" s="1"/>
  <c r="AX451" i="80"/>
  <c r="AX523" i="80" s="1"/>
  <c r="AY451" i="80"/>
  <c r="AY523" i="80" s="1"/>
  <c r="AZ451" i="80"/>
  <c r="AZ523" i="80" s="1"/>
  <c r="BA451" i="80"/>
  <c r="BA523" i="80" s="1"/>
  <c r="BB451" i="80"/>
  <c r="BB523" i="80" s="1"/>
  <c r="BC451" i="80"/>
  <c r="BC523" i="80" s="1"/>
  <c r="BD451" i="80"/>
  <c r="BD523" i="80" s="1"/>
  <c r="BE451" i="80"/>
  <c r="BE523" i="80" s="1"/>
  <c r="BF451" i="80"/>
  <c r="BF523" i="80" s="1"/>
  <c r="BG451" i="80"/>
  <c r="BG523" i="80" s="1"/>
  <c r="BH451" i="80"/>
  <c r="BH523" i="80" s="1"/>
  <c r="BI451" i="80"/>
  <c r="BI523" i="80" s="1"/>
  <c r="BJ451" i="80"/>
  <c r="BJ523" i="80" s="1"/>
  <c r="BK451" i="80"/>
  <c r="BK523" i="80" s="1"/>
  <c r="BL451" i="80"/>
  <c r="BL523" i="80" s="1"/>
  <c r="BM451" i="80"/>
  <c r="BM523" i="80" s="1"/>
  <c r="BN451" i="80"/>
  <c r="BN523" i="80" s="1"/>
  <c r="BO451" i="80"/>
  <c r="BO523" i="80" s="1"/>
  <c r="AJ449" i="80"/>
  <c r="AK449" i="80"/>
  <c r="AL449" i="80"/>
  <c r="AM449" i="80"/>
  <c r="AN449" i="80"/>
  <c r="AO449" i="80"/>
  <c r="AP449" i="80"/>
  <c r="AP521" i="80" s="1"/>
  <c r="AQ449" i="80"/>
  <c r="AQ521" i="80" s="1"/>
  <c r="AR449" i="80"/>
  <c r="AR521" i="80" s="1"/>
  <c r="AS449" i="80"/>
  <c r="AS521" i="80" s="1"/>
  <c r="AT449" i="80"/>
  <c r="AT521" i="80" s="1"/>
  <c r="AU449" i="80"/>
  <c r="AU521" i="80" s="1"/>
  <c r="AV449" i="80"/>
  <c r="AV521" i="80" s="1"/>
  <c r="AW449" i="80"/>
  <c r="AW521" i="80" s="1"/>
  <c r="AX449" i="80"/>
  <c r="AX521" i="80" s="1"/>
  <c r="AY449" i="80"/>
  <c r="AY521" i="80" s="1"/>
  <c r="AZ449" i="80"/>
  <c r="AZ521" i="80" s="1"/>
  <c r="BA449" i="80"/>
  <c r="BA521" i="80" s="1"/>
  <c r="BB449" i="80"/>
  <c r="BB521" i="80" s="1"/>
  <c r="BC449" i="80"/>
  <c r="BC521" i="80" s="1"/>
  <c r="BD449" i="80"/>
  <c r="BD521" i="80" s="1"/>
  <c r="BE449" i="80"/>
  <c r="BE521" i="80" s="1"/>
  <c r="BF449" i="80"/>
  <c r="BF521" i="80" s="1"/>
  <c r="BG449" i="80"/>
  <c r="BG521" i="80" s="1"/>
  <c r="BH449" i="80"/>
  <c r="BH521" i="80" s="1"/>
  <c r="BI449" i="80"/>
  <c r="BI521" i="80" s="1"/>
  <c r="BJ449" i="80"/>
  <c r="BJ521" i="80" s="1"/>
  <c r="BK449" i="80"/>
  <c r="BK521" i="80" s="1"/>
  <c r="BL449" i="80"/>
  <c r="BL521" i="80" s="1"/>
  <c r="BM449" i="80"/>
  <c r="BM521" i="80" s="1"/>
  <c r="BN449" i="80"/>
  <c r="BN521" i="80" s="1"/>
  <c r="BO449" i="80"/>
  <c r="BO521" i="80" s="1"/>
  <c r="AJ442" i="80"/>
  <c r="AK442" i="80"/>
  <c r="AL442" i="80"/>
  <c r="AM442" i="80"/>
  <c r="AN442" i="80"/>
  <c r="AO442" i="80"/>
  <c r="AP442" i="80"/>
  <c r="AQ442" i="80"/>
  <c r="AR442" i="80"/>
  <c r="AS442" i="80"/>
  <c r="AT442" i="80"/>
  <c r="AU442" i="80"/>
  <c r="AV442" i="80"/>
  <c r="AW442" i="80"/>
  <c r="AX442" i="80"/>
  <c r="AY442" i="80"/>
  <c r="AZ442" i="80"/>
  <c r="BA442" i="80"/>
  <c r="BB442" i="80"/>
  <c r="BC442" i="80"/>
  <c r="BD442" i="80"/>
  <c r="BE442" i="80"/>
  <c r="BF442" i="80"/>
  <c r="BG442" i="80"/>
  <c r="BH442" i="80"/>
  <c r="BI442" i="80"/>
  <c r="BJ442" i="80"/>
  <c r="BK442" i="80"/>
  <c r="BL442" i="80"/>
  <c r="BM442" i="80"/>
  <c r="BN442" i="80"/>
  <c r="BO442" i="80"/>
  <c r="AJ443" i="80"/>
  <c r="AK443" i="80"/>
  <c r="AL443" i="80"/>
  <c r="AM443" i="80"/>
  <c r="AN443" i="80"/>
  <c r="AO443" i="80"/>
  <c r="AP443" i="80"/>
  <c r="AQ443" i="80"/>
  <c r="AR443" i="80"/>
  <c r="AS443" i="80"/>
  <c r="AT443" i="80"/>
  <c r="AU443" i="80"/>
  <c r="AV443" i="80"/>
  <c r="AW443" i="80"/>
  <c r="AX443" i="80"/>
  <c r="AY443" i="80"/>
  <c r="AZ443" i="80"/>
  <c r="BA443" i="80"/>
  <c r="BB443" i="80"/>
  <c r="BC443" i="80"/>
  <c r="BD443" i="80"/>
  <c r="BE443" i="80"/>
  <c r="BF443" i="80"/>
  <c r="BG443" i="80"/>
  <c r="BH443" i="80"/>
  <c r="BI443" i="80"/>
  <c r="BJ443" i="80"/>
  <c r="BK443" i="80"/>
  <c r="BL443" i="80"/>
  <c r="BM443" i="80"/>
  <c r="BN443" i="80"/>
  <c r="BO443" i="80"/>
  <c r="AJ444" i="80"/>
  <c r="AK444" i="80"/>
  <c r="AL444" i="80"/>
  <c r="AM444" i="80"/>
  <c r="AN444" i="80"/>
  <c r="AO444" i="80"/>
  <c r="AP444" i="80"/>
  <c r="AQ444" i="80"/>
  <c r="AR444" i="80"/>
  <c r="AS444" i="80"/>
  <c r="AT444" i="80"/>
  <c r="AU444" i="80"/>
  <c r="AV444" i="80"/>
  <c r="AW444" i="80"/>
  <c r="AX444" i="80"/>
  <c r="AY444" i="80"/>
  <c r="AZ444" i="80"/>
  <c r="BA444" i="80"/>
  <c r="BB444" i="80"/>
  <c r="BC444" i="80"/>
  <c r="BD444" i="80"/>
  <c r="BE444" i="80"/>
  <c r="BF444" i="80"/>
  <c r="BG444" i="80"/>
  <c r="BH444" i="80"/>
  <c r="BI444" i="80"/>
  <c r="BJ444" i="80"/>
  <c r="BK444" i="80"/>
  <c r="BL444" i="80"/>
  <c r="BM444" i="80"/>
  <c r="BN444" i="80"/>
  <c r="BO444" i="80"/>
  <c r="AJ445" i="80"/>
  <c r="AK445" i="80"/>
  <c r="AL445" i="80"/>
  <c r="AM445" i="80"/>
  <c r="AN445" i="80"/>
  <c r="AO445" i="80"/>
  <c r="AP445" i="80"/>
  <c r="AQ445" i="80"/>
  <c r="AR445" i="80"/>
  <c r="AS445" i="80"/>
  <c r="AT445" i="80"/>
  <c r="AU445" i="80"/>
  <c r="AV445" i="80"/>
  <c r="AW445" i="80"/>
  <c r="AX445" i="80"/>
  <c r="AY445" i="80"/>
  <c r="AZ445" i="80"/>
  <c r="BA445" i="80"/>
  <c r="BB445" i="80"/>
  <c r="BC445" i="80"/>
  <c r="BD445" i="80"/>
  <c r="BE445" i="80"/>
  <c r="BF445" i="80"/>
  <c r="BG445" i="80"/>
  <c r="BH445" i="80"/>
  <c r="BI445" i="80"/>
  <c r="BJ445" i="80"/>
  <c r="BK445" i="80"/>
  <c r="BL445" i="80"/>
  <c r="BM445" i="80"/>
  <c r="BN445" i="80"/>
  <c r="BO445" i="80"/>
  <c r="AJ446" i="80"/>
  <c r="AK446" i="80"/>
  <c r="AL446" i="80"/>
  <c r="AM446" i="80"/>
  <c r="AN446" i="80"/>
  <c r="AO446" i="80"/>
  <c r="AP446" i="80"/>
  <c r="AQ446" i="80"/>
  <c r="AR446" i="80"/>
  <c r="AS446" i="80"/>
  <c r="AT446" i="80"/>
  <c r="AU446" i="80"/>
  <c r="AV446" i="80"/>
  <c r="AW446" i="80"/>
  <c r="AX446" i="80"/>
  <c r="AY446" i="80"/>
  <c r="AZ446" i="80"/>
  <c r="BA446" i="80"/>
  <c r="BB446" i="80"/>
  <c r="BC446" i="80"/>
  <c r="BD446" i="80"/>
  <c r="BE446" i="80"/>
  <c r="BF446" i="80"/>
  <c r="BG446" i="80"/>
  <c r="BH446" i="80"/>
  <c r="BI446" i="80"/>
  <c r="BJ446" i="80"/>
  <c r="BK446" i="80"/>
  <c r="BL446" i="80"/>
  <c r="BM446" i="80"/>
  <c r="BN446" i="80"/>
  <c r="BO446" i="80"/>
  <c r="AJ447" i="80"/>
  <c r="AK447" i="80"/>
  <c r="AL447" i="80"/>
  <c r="AM447" i="80"/>
  <c r="AN447" i="80"/>
  <c r="AO447" i="80"/>
  <c r="AP447" i="80"/>
  <c r="AQ447" i="80"/>
  <c r="AR447" i="80"/>
  <c r="AS447" i="80"/>
  <c r="AT447" i="80"/>
  <c r="AU447" i="80"/>
  <c r="AV447" i="80"/>
  <c r="AW447" i="80"/>
  <c r="AX447" i="80"/>
  <c r="AY447" i="80"/>
  <c r="AZ447" i="80"/>
  <c r="BA447" i="80"/>
  <c r="BB447" i="80"/>
  <c r="BC447" i="80"/>
  <c r="BD447" i="80"/>
  <c r="BE447" i="80"/>
  <c r="BF447" i="80"/>
  <c r="BG447" i="80"/>
  <c r="BH447" i="80"/>
  <c r="BI447" i="80"/>
  <c r="BJ447" i="80"/>
  <c r="BK447" i="80"/>
  <c r="BL447" i="80"/>
  <c r="BM447" i="80"/>
  <c r="BN447" i="80"/>
  <c r="BO447" i="80"/>
  <c r="AJ437" i="80"/>
  <c r="AK437" i="80"/>
  <c r="AL437" i="80"/>
  <c r="AM437" i="80"/>
  <c r="AN437" i="80"/>
  <c r="AO437" i="80"/>
  <c r="AP437" i="80"/>
  <c r="AQ437" i="80"/>
  <c r="AR437" i="80"/>
  <c r="AS437" i="80"/>
  <c r="AT437" i="80"/>
  <c r="AU437" i="80"/>
  <c r="AV437" i="80"/>
  <c r="AW437" i="80"/>
  <c r="AX437" i="80"/>
  <c r="AY437" i="80"/>
  <c r="AZ437" i="80"/>
  <c r="BA437" i="80"/>
  <c r="BB437" i="80"/>
  <c r="BC437" i="80"/>
  <c r="BD437" i="80"/>
  <c r="BE437" i="80"/>
  <c r="BF437" i="80"/>
  <c r="BG437" i="80"/>
  <c r="BH437" i="80"/>
  <c r="BI437" i="80"/>
  <c r="BJ437" i="80"/>
  <c r="BK437" i="80"/>
  <c r="BL437" i="80"/>
  <c r="BM437" i="80"/>
  <c r="BN437" i="80"/>
  <c r="BO437" i="80"/>
  <c r="AJ438" i="80"/>
  <c r="AK438" i="80"/>
  <c r="AL438" i="80"/>
  <c r="AM438" i="80"/>
  <c r="AN438" i="80"/>
  <c r="AO438" i="80"/>
  <c r="AP438" i="80"/>
  <c r="AQ438" i="80"/>
  <c r="AR438" i="80"/>
  <c r="AS438" i="80"/>
  <c r="AT438" i="80"/>
  <c r="AU438" i="80"/>
  <c r="AV438" i="80"/>
  <c r="AW438" i="80"/>
  <c r="AX438" i="80"/>
  <c r="AY438" i="80"/>
  <c r="AZ438" i="80"/>
  <c r="BA438" i="80"/>
  <c r="BB438" i="80"/>
  <c r="BC438" i="80"/>
  <c r="BD438" i="80"/>
  <c r="BE438" i="80"/>
  <c r="BF438" i="80"/>
  <c r="BG438" i="80"/>
  <c r="BH438" i="80"/>
  <c r="BI438" i="80"/>
  <c r="BJ438" i="80"/>
  <c r="BK438" i="80"/>
  <c r="BL438" i="80"/>
  <c r="BM438" i="80"/>
  <c r="BN438" i="80"/>
  <c r="BO438" i="80"/>
  <c r="AJ439" i="80"/>
  <c r="AK439" i="80"/>
  <c r="AL439" i="80"/>
  <c r="AM439" i="80"/>
  <c r="AN439" i="80"/>
  <c r="AO439" i="80"/>
  <c r="AP439" i="80"/>
  <c r="AQ439" i="80"/>
  <c r="AR439" i="80"/>
  <c r="AS439" i="80"/>
  <c r="AT439" i="80"/>
  <c r="AU439" i="80"/>
  <c r="AV439" i="80"/>
  <c r="AW439" i="80"/>
  <c r="AX439" i="80"/>
  <c r="AY439" i="80"/>
  <c r="AZ439" i="80"/>
  <c r="BA439" i="80"/>
  <c r="BB439" i="80"/>
  <c r="BC439" i="80"/>
  <c r="BD439" i="80"/>
  <c r="BE439" i="80"/>
  <c r="BF439" i="80"/>
  <c r="BG439" i="80"/>
  <c r="BH439" i="80"/>
  <c r="BI439" i="80"/>
  <c r="BJ439" i="80"/>
  <c r="BK439" i="80"/>
  <c r="BL439" i="80"/>
  <c r="BM439" i="80"/>
  <c r="BN439" i="80"/>
  <c r="BO439" i="80"/>
  <c r="AJ435" i="80"/>
  <c r="AK435" i="80"/>
  <c r="AL435" i="80"/>
  <c r="AM435" i="80"/>
  <c r="AN435" i="80"/>
  <c r="AO435" i="80"/>
  <c r="AP435" i="80"/>
  <c r="AQ435" i="80"/>
  <c r="AR435" i="80"/>
  <c r="AS435" i="80"/>
  <c r="AT435" i="80"/>
  <c r="AU435" i="80"/>
  <c r="AV435" i="80"/>
  <c r="AW435" i="80"/>
  <c r="AX435" i="80"/>
  <c r="AY435" i="80"/>
  <c r="AZ435" i="80"/>
  <c r="BA435" i="80"/>
  <c r="BB435" i="80"/>
  <c r="BC435" i="80"/>
  <c r="BD435" i="80"/>
  <c r="BE435" i="80"/>
  <c r="BF435" i="80"/>
  <c r="BG435" i="80"/>
  <c r="BH435" i="80"/>
  <c r="BI435" i="80"/>
  <c r="BJ435" i="80"/>
  <c r="BK435" i="80"/>
  <c r="BL435" i="80"/>
  <c r="BM435" i="80"/>
  <c r="BN435" i="80"/>
  <c r="BO435" i="80"/>
  <c r="AJ431" i="80"/>
  <c r="AK431" i="80"/>
  <c r="AL431" i="80"/>
  <c r="AM431" i="80"/>
  <c r="AN431" i="80"/>
  <c r="AO431" i="80"/>
  <c r="AP431" i="80"/>
  <c r="AQ431" i="80"/>
  <c r="AR431" i="80"/>
  <c r="AS431" i="80"/>
  <c r="AT431" i="80"/>
  <c r="AU431" i="80"/>
  <c r="AV431" i="80"/>
  <c r="AW431" i="80"/>
  <c r="AX431" i="80"/>
  <c r="AY431" i="80"/>
  <c r="AZ431" i="80"/>
  <c r="BA431" i="80"/>
  <c r="BB431" i="80"/>
  <c r="BC431" i="80"/>
  <c r="BD431" i="80"/>
  <c r="BE431" i="80"/>
  <c r="BF431" i="80"/>
  <c r="BG431" i="80"/>
  <c r="BH431" i="80"/>
  <c r="BI431" i="80"/>
  <c r="BJ431" i="80"/>
  <c r="BK431" i="80"/>
  <c r="BL431" i="80"/>
  <c r="BM431" i="80"/>
  <c r="BN431" i="80"/>
  <c r="BO431" i="80"/>
  <c r="AJ432" i="80"/>
  <c r="AK432" i="80"/>
  <c r="AL432" i="80"/>
  <c r="AM432" i="80"/>
  <c r="AN432" i="80"/>
  <c r="AO432" i="80"/>
  <c r="AP432" i="80"/>
  <c r="AQ432" i="80"/>
  <c r="AR432" i="80"/>
  <c r="AS432" i="80"/>
  <c r="AT432" i="80"/>
  <c r="AU432" i="80"/>
  <c r="AV432" i="80"/>
  <c r="AW432" i="80"/>
  <c r="AX432" i="80"/>
  <c r="AY432" i="80"/>
  <c r="AZ432" i="80"/>
  <c r="BA432" i="80"/>
  <c r="BB432" i="80"/>
  <c r="BC432" i="80"/>
  <c r="BD432" i="80"/>
  <c r="BE432" i="80"/>
  <c r="BF432" i="80"/>
  <c r="BG432" i="80"/>
  <c r="BH432" i="80"/>
  <c r="BI432" i="80"/>
  <c r="BJ432" i="80"/>
  <c r="BK432" i="80"/>
  <c r="BL432" i="80"/>
  <c r="BM432" i="80"/>
  <c r="BN432" i="80"/>
  <c r="BO432" i="80"/>
  <c r="AJ433" i="80"/>
  <c r="AK433" i="80"/>
  <c r="AL433" i="80"/>
  <c r="AM433" i="80"/>
  <c r="AN433" i="80"/>
  <c r="AO433" i="80"/>
  <c r="AP433" i="80"/>
  <c r="AQ433" i="80"/>
  <c r="AR433" i="80"/>
  <c r="AS433" i="80"/>
  <c r="AT433" i="80"/>
  <c r="AU433" i="80"/>
  <c r="AV433" i="80"/>
  <c r="AW433" i="80"/>
  <c r="AX433" i="80"/>
  <c r="AY433" i="80"/>
  <c r="AZ433" i="80"/>
  <c r="BA433" i="80"/>
  <c r="BB433" i="80"/>
  <c r="BC433" i="80"/>
  <c r="BD433" i="80"/>
  <c r="BE433" i="80"/>
  <c r="BF433" i="80"/>
  <c r="BG433" i="80"/>
  <c r="BH433" i="80"/>
  <c r="BI433" i="80"/>
  <c r="BJ433" i="80"/>
  <c r="BK433" i="80"/>
  <c r="BL433" i="80"/>
  <c r="BM433" i="80"/>
  <c r="BN433" i="80"/>
  <c r="BO433" i="80"/>
  <c r="AJ378" i="80"/>
  <c r="AK378" i="80"/>
  <c r="AL378" i="80"/>
  <c r="AM378" i="80"/>
  <c r="AN378" i="80"/>
  <c r="AO378" i="80"/>
  <c r="AP378" i="80"/>
  <c r="AQ378" i="80"/>
  <c r="AR378" i="80"/>
  <c r="AS378" i="80"/>
  <c r="AT378" i="80"/>
  <c r="AU378" i="80"/>
  <c r="AV378" i="80"/>
  <c r="AW378" i="80"/>
  <c r="AX378" i="80"/>
  <c r="AY378" i="80"/>
  <c r="AZ378" i="80"/>
  <c r="BA378" i="80"/>
  <c r="BB378" i="80"/>
  <c r="BC378" i="80"/>
  <c r="BD378" i="80"/>
  <c r="BE378" i="80"/>
  <c r="BF378" i="80"/>
  <c r="BG378" i="80"/>
  <c r="BH378" i="80"/>
  <c r="BI378" i="80"/>
  <c r="BJ378" i="80"/>
  <c r="BK378" i="80"/>
  <c r="BL378" i="80"/>
  <c r="BM378" i="80"/>
  <c r="BN378" i="80"/>
  <c r="BO378" i="80"/>
  <c r="AJ379" i="80"/>
  <c r="AK379" i="80"/>
  <c r="AL379" i="80"/>
  <c r="AM379" i="80"/>
  <c r="AN379" i="80"/>
  <c r="AO379" i="80"/>
  <c r="AP379" i="80"/>
  <c r="AQ379" i="80"/>
  <c r="AR379" i="80"/>
  <c r="AS379" i="80"/>
  <c r="AT379" i="80"/>
  <c r="AU379" i="80"/>
  <c r="AV379" i="80"/>
  <c r="AW379" i="80"/>
  <c r="AX379" i="80"/>
  <c r="AY379" i="80"/>
  <c r="AZ379" i="80"/>
  <c r="BA379" i="80"/>
  <c r="BB379" i="80"/>
  <c r="BC379" i="80"/>
  <c r="BD379" i="80"/>
  <c r="BE379" i="80"/>
  <c r="BF379" i="80"/>
  <c r="BG379" i="80"/>
  <c r="BH379" i="80"/>
  <c r="BI379" i="80"/>
  <c r="BJ379" i="80"/>
  <c r="BK379" i="80"/>
  <c r="BL379" i="80"/>
  <c r="BM379" i="80"/>
  <c r="BN379" i="80"/>
  <c r="BO379" i="80"/>
  <c r="AJ380" i="80"/>
  <c r="AK380" i="80"/>
  <c r="AL380" i="80"/>
  <c r="AM380" i="80"/>
  <c r="AN380" i="80"/>
  <c r="AO380" i="80"/>
  <c r="AP380" i="80"/>
  <c r="AQ380" i="80"/>
  <c r="AR380" i="80"/>
  <c r="AS380" i="80"/>
  <c r="AT380" i="80"/>
  <c r="AU380" i="80"/>
  <c r="AV380" i="80"/>
  <c r="AW380" i="80"/>
  <c r="AX380" i="80"/>
  <c r="AY380" i="80"/>
  <c r="AZ380" i="80"/>
  <c r="BA380" i="80"/>
  <c r="BB380" i="80"/>
  <c r="BC380" i="80"/>
  <c r="BD380" i="80"/>
  <c r="BE380" i="80"/>
  <c r="BF380" i="80"/>
  <c r="BG380" i="80"/>
  <c r="BH380" i="80"/>
  <c r="BI380" i="80"/>
  <c r="BJ380" i="80"/>
  <c r="BK380" i="80"/>
  <c r="BL380" i="80"/>
  <c r="BM380" i="80"/>
  <c r="BN380" i="80"/>
  <c r="BO380" i="80"/>
  <c r="AJ381" i="80"/>
  <c r="AK381" i="80"/>
  <c r="AL381" i="80"/>
  <c r="AM381" i="80"/>
  <c r="AN381" i="80"/>
  <c r="AO381" i="80"/>
  <c r="AP381" i="80"/>
  <c r="AQ381" i="80"/>
  <c r="AR381" i="80"/>
  <c r="AS381" i="80"/>
  <c r="AT381" i="80"/>
  <c r="AU381" i="80"/>
  <c r="AV381" i="80"/>
  <c r="AW381" i="80"/>
  <c r="AX381" i="80"/>
  <c r="AY381" i="80"/>
  <c r="AZ381" i="80"/>
  <c r="BA381" i="80"/>
  <c r="BB381" i="80"/>
  <c r="BC381" i="80"/>
  <c r="BD381" i="80"/>
  <c r="BE381" i="80"/>
  <c r="BF381" i="80"/>
  <c r="BG381" i="80"/>
  <c r="BH381" i="80"/>
  <c r="BI381" i="80"/>
  <c r="BJ381" i="80"/>
  <c r="BK381" i="80"/>
  <c r="BL381" i="80"/>
  <c r="BM381" i="80"/>
  <c r="BN381" i="80"/>
  <c r="BO381" i="80"/>
  <c r="AJ382" i="80"/>
  <c r="AK382" i="80"/>
  <c r="AL382" i="80"/>
  <c r="AM382" i="80"/>
  <c r="AN382" i="80"/>
  <c r="AO382" i="80"/>
  <c r="AP382" i="80"/>
  <c r="AQ382" i="80"/>
  <c r="AR382" i="80"/>
  <c r="AS382" i="80"/>
  <c r="AT382" i="80"/>
  <c r="AU382" i="80"/>
  <c r="AV382" i="80"/>
  <c r="AW382" i="80"/>
  <c r="AX382" i="80"/>
  <c r="AY382" i="80"/>
  <c r="AZ382" i="80"/>
  <c r="BA382" i="80"/>
  <c r="BB382" i="80"/>
  <c r="BC382" i="80"/>
  <c r="BD382" i="80"/>
  <c r="BE382" i="80"/>
  <c r="BF382" i="80"/>
  <c r="BG382" i="80"/>
  <c r="BH382" i="80"/>
  <c r="BI382" i="80"/>
  <c r="BJ382" i="80"/>
  <c r="BK382" i="80"/>
  <c r="BL382" i="80"/>
  <c r="BM382" i="80"/>
  <c r="BN382" i="80"/>
  <c r="BO382" i="80"/>
  <c r="AJ383" i="80"/>
  <c r="AK383" i="80"/>
  <c r="AL383" i="80"/>
  <c r="AM383" i="80"/>
  <c r="AN383" i="80"/>
  <c r="AO383" i="80"/>
  <c r="AP383" i="80"/>
  <c r="AQ383" i="80"/>
  <c r="AR383" i="80"/>
  <c r="AS383" i="80"/>
  <c r="AT383" i="80"/>
  <c r="AU383" i="80"/>
  <c r="AV383" i="80"/>
  <c r="AW383" i="80"/>
  <c r="AX383" i="80"/>
  <c r="AY383" i="80"/>
  <c r="AZ383" i="80"/>
  <c r="BA383" i="80"/>
  <c r="BB383" i="80"/>
  <c r="BC383" i="80"/>
  <c r="BD383" i="80"/>
  <c r="BE383" i="80"/>
  <c r="BF383" i="80"/>
  <c r="BG383" i="80"/>
  <c r="BH383" i="80"/>
  <c r="BI383" i="80"/>
  <c r="BJ383" i="80"/>
  <c r="BK383" i="80"/>
  <c r="BL383" i="80"/>
  <c r="BM383" i="80"/>
  <c r="BN383" i="80"/>
  <c r="BO383" i="80"/>
  <c r="AJ384" i="80"/>
  <c r="AK384" i="80"/>
  <c r="AL384" i="80"/>
  <c r="AM384" i="80"/>
  <c r="AN384" i="80"/>
  <c r="AO384" i="80"/>
  <c r="AP384" i="80"/>
  <c r="AQ384" i="80"/>
  <c r="AR384" i="80"/>
  <c r="AS384" i="80"/>
  <c r="AT384" i="80"/>
  <c r="AU384" i="80"/>
  <c r="AV384" i="80"/>
  <c r="AW384" i="80"/>
  <c r="AX384" i="80"/>
  <c r="AY384" i="80"/>
  <c r="AZ384" i="80"/>
  <c r="BA384" i="80"/>
  <c r="BB384" i="80"/>
  <c r="BC384" i="80"/>
  <c r="BD384" i="80"/>
  <c r="BE384" i="80"/>
  <c r="BF384" i="80"/>
  <c r="BG384" i="80"/>
  <c r="BH384" i="80"/>
  <c r="BI384" i="80"/>
  <c r="BJ384" i="80"/>
  <c r="BK384" i="80"/>
  <c r="BL384" i="80"/>
  <c r="BM384" i="80"/>
  <c r="BN384" i="80"/>
  <c r="BO384" i="80"/>
  <c r="AJ385" i="80"/>
  <c r="AK385" i="80"/>
  <c r="AL385" i="80"/>
  <c r="AM385" i="80"/>
  <c r="AN385" i="80"/>
  <c r="AO385" i="80"/>
  <c r="AP385" i="80"/>
  <c r="AQ385" i="80"/>
  <c r="AR385" i="80"/>
  <c r="AS385" i="80"/>
  <c r="AT385" i="80"/>
  <c r="AU385" i="80"/>
  <c r="AV385" i="80"/>
  <c r="AW385" i="80"/>
  <c r="AX385" i="80"/>
  <c r="AY385" i="80"/>
  <c r="AZ385" i="80"/>
  <c r="BA385" i="80"/>
  <c r="BB385" i="80"/>
  <c r="BC385" i="80"/>
  <c r="BD385" i="80"/>
  <c r="BE385" i="80"/>
  <c r="BF385" i="80"/>
  <c r="BG385" i="80"/>
  <c r="BH385" i="80"/>
  <c r="BI385" i="80"/>
  <c r="BJ385" i="80"/>
  <c r="BK385" i="80"/>
  <c r="BL385" i="80"/>
  <c r="BM385" i="80"/>
  <c r="BN385" i="80"/>
  <c r="BO385" i="80"/>
  <c r="AJ361" i="80"/>
  <c r="AK361" i="80"/>
  <c r="AL361" i="80"/>
  <c r="AM361" i="80"/>
  <c r="AN361" i="80"/>
  <c r="AO361" i="80"/>
  <c r="AP361" i="80"/>
  <c r="AQ361" i="80"/>
  <c r="AR361" i="80"/>
  <c r="AS361" i="80"/>
  <c r="AT361" i="80"/>
  <c r="AU361" i="80"/>
  <c r="AV361" i="80"/>
  <c r="AW361" i="80"/>
  <c r="AX361" i="80"/>
  <c r="AY361" i="80"/>
  <c r="AZ361" i="80"/>
  <c r="BA361" i="80"/>
  <c r="BB361" i="80"/>
  <c r="BC361" i="80"/>
  <c r="BD361" i="80"/>
  <c r="BE361" i="80"/>
  <c r="BF361" i="80"/>
  <c r="BG361" i="80"/>
  <c r="BH361" i="80"/>
  <c r="BI361" i="80"/>
  <c r="BJ361" i="80"/>
  <c r="BK361" i="80"/>
  <c r="BL361" i="80"/>
  <c r="BM361" i="80"/>
  <c r="BN361" i="80"/>
  <c r="BO361" i="80"/>
  <c r="AJ362" i="80"/>
  <c r="AK362" i="80"/>
  <c r="AL362" i="80"/>
  <c r="AM362" i="80"/>
  <c r="AN362" i="80"/>
  <c r="AO362" i="80"/>
  <c r="AP362" i="80"/>
  <c r="AQ362" i="80"/>
  <c r="AR362" i="80"/>
  <c r="AS362" i="80"/>
  <c r="AT362" i="80"/>
  <c r="AU362" i="80"/>
  <c r="AV362" i="80"/>
  <c r="AW362" i="80"/>
  <c r="AX362" i="80"/>
  <c r="AY362" i="80"/>
  <c r="AZ362" i="80"/>
  <c r="BA362" i="80"/>
  <c r="BB362" i="80"/>
  <c r="BC362" i="80"/>
  <c r="BD362" i="80"/>
  <c r="BE362" i="80"/>
  <c r="BF362" i="80"/>
  <c r="BG362" i="80"/>
  <c r="BH362" i="80"/>
  <c r="BI362" i="80"/>
  <c r="BJ362" i="80"/>
  <c r="BK362" i="80"/>
  <c r="BL362" i="80"/>
  <c r="BM362" i="80"/>
  <c r="BN362" i="80"/>
  <c r="BO362" i="80"/>
  <c r="AJ363" i="80"/>
  <c r="AK363" i="80"/>
  <c r="AL363" i="80"/>
  <c r="AM363" i="80"/>
  <c r="AN363" i="80"/>
  <c r="AO363" i="80"/>
  <c r="AP363" i="80"/>
  <c r="AQ363" i="80"/>
  <c r="AR363" i="80"/>
  <c r="AS363" i="80"/>
  <c r="AT363" i="80"/>
  <c r="AU363" i="80"/>
  <c r="AV363" i="80"/>
  <c r="AW363" i="80"/>
  <c r="AX363" i="80"/>
  <c r="AY363" i="80"/>
  <c r="AZ363" i="80"/>
  <c r="BA363" i="80"/>
  <c r="BB363" i="80"/>
  <c r="BC363" i="80"/>
  <c r="BD363" i="80"/>
  <c r="BE363" i="80"/>
  <c r="BF363" i="80"/>
  <c r="BG363" i="80"/>
  <c r="BH363" i="80"/>
  <c r="BI363" i="80"/>
  <c r="BJ363" i="80"/>
  <c r="BK363" i="80"/>
  <c r="BL363" i="80"/>
  <c r="BM363" i="80"/>
  <c r="BN363" i="80"/>
  <c r="BO363" i="80"/>
  <c r="AJ364" i="80"/>
  <c r="AK364" i="80"/>
  <c r="AL364" i="80"/>
  <c r="AM364" i="80"/>
  <c r="AN364" i="80"/>
  <c r="AO364" i="80"/>
  <c r="AP364" i="80"/>
  <c r="AQ364" i="80"/>
  <c r="AR364" i="80"/>
  <c r="AS364" i="80"/>
  <c r="AT364" i="80"/>
  <c r="AU364" i="80"/>
  <c r="AV364" i="80"/>
  <c r="AW364" i="80"/>
  <c r="AX364" i="80"/>
  <c r="AY364" i="80"/>
  <c r="AZ364" i="80"/>
  <c r="BA364" i="80"/>
  <c r="BB364" i="80"/>
  <c r="BC364" i="80"/>
  <c r="BD364" i="80"/>
  <c r="BE364" i="80"/>
  <c r="BF364" i="80"/>
  <c r="BG364" i="80"/>
  <c r="BH364" i="80"/>
  <c r="BI364" i="80"/>
  <c r="BJ364" i="80"/>
  <c r="BK364" i="80"/>
  <c r="BL364" i="80"/>
  <c r="BM364" i="80"/>
  <c r="BN364" i="80"/>
  <c r="BO364" i="80"/>
  <c r="AJ365" i="80"/>
  <c r="AK365" i="80"/>
  <c r="AL365" i="80"/>
  <c r="AM365" i="80"/>
  <c r="AN365" i="80"/>
  <c r="AO365" i="80"/>
  <c r="AP365" i="80"/>
  <c r="AQ365" i="80"/>
  <c r="AR365" i="80"/>
  <c r="AS365" i="80"/>
  <c r="AT365" i="80"/>
  <c r="AU365" i="80"/>
  <c r="AV365" i="80"/>
  <c r="AW365" i="80"/>
  <c r="AX365" i="80"/>
  <c r="AY365" i="80"/>
  <c r="AZ365" i="80"/>
  <c r="BA365" i="80"/>
  <c r="BB365" i="80"/>
  <c r="BC365" i="80"/>
  <c r="BD365" i="80"/>
  <c r="BE365" i="80"/>
  <c r="BF365" i="80"/>
  <c r="BG365" i="80"/>
  <c r="BH365" i="80"/>
  <c r="BI365" i="80"/>
  <c r="BJ365" i="80"/>
  <c r="BK365" i="80"/>
  <c r="BL365" i="80"/>
  <c r="BM365" i="80"/>
  <c r="BN365" i="80"/>
  <c r="BO365" i="80"/>
  <c r="AJ366" i="80"/>
  <c r="AK366" i="80"/>
  <c r="AL366" i="80"/>
  <c r="AM366" i="80"/>
  <c r="AN366" i="80"/>
  <c r="AO366" i="80"/>
  <c r="AP366" i="80"/>
  <c r="AQ366" i="80"/>
  <c r="AR366" i="80"/>
  <c r="AS366" i="80"/>
  <c r="AT366" i="80"/>
  <c r="AU366" i="80"/>
  <c r="AV366" i="80"/>
  <c r="AW366" i="80"/>
  <c r="AX366" i="80"/>
  <c r="AY366" i="80"/>
  <c r="AZ366" i="80"/>
  <c r="BA366" i="80"/>
  <c r="BB366" i="80"/>
  <c r="BC366" i="80"/>
  <c r="BD366" i="80"/>
  <c r="BE366" i="80"/>
  <c r="BF366" i="80"/>
  <c r="BG366" i="80"/>
  <c r="BH366" i="80"/>
  <c r="BI366" i="80"/>
  <c r="BJ366" i="80"/>
  <c r="BK366" i="80"/>
  <c r="BL366" i="80"/>
  <c r="BM366" i="80"/>
  <c r="BN366" i="80"/>
  <c r="BO366" i="80"/>
  <c r="AJ367" i="80"/>
  <c r="AK367" i="80"/>
  <c r="AL367" i="80"/>
  <c r="AM367" i="80"/>
  <c r="AN367" i="80"/>
  <c r="AO367" i="80"/>
  <c r="AP367" i="80"/>
  <c r="AQ367" i="80"/>
  <c r="AR367" i="80"/>
  <c r="AS367" i="80"/>
  <c r="AT367" i="80"/>
  <c r="AU367" i="80"/>
  <c r="AV367" i="80"/>
  <c r="AW367" i="80"/>
  <c r="AX367" i="80"/>
  <c r="AY367" i="80"/>
  <c r="AZ367" i="80"/>
  <c r="BA367" i="80"/>
  <c r="BB367" i="80"/>
  <c r="BC367" i="80"/>
  <c r="BD367" i="80"/>
  <c r="BE367" i="80"/>
  <c r="BF367" i="80"/>
  <c r="BG367" i="80"/>
  <c r="BH367" i="80"/>
  <c r="BI367" i="80"/>
  <c r="BJ367" i="80"/>
  <c r="BK367" i="80"/>
  <c r="BL367" i="80"/>
  <c r="BM367" i="80"/>
  <c r="BN367" i="80"/>
  <c r="BO367" i="80"/>
  <c r="AJ368" i="80"/>
  <c r="AK368" i="80"/>
  <c r="AL368" i="80"/>
  <c r="AM368" i="80"/>
  <c r="AN368" i="80"/>
  <c r="AO368" i="80"/>
  <c r="AP368" i="80"/>
  <c r="AQ368" i="80"/>
  <c r="AR368" i="80"/>
  <c r="AS368" i="80"/>
  <c r="AT368" i="80"/>
  <c r="AU368" i="80"/>
  <c r="AV368" i="80"/>
  <c r="AW368" i="80"/>
  <c r="AX368" i="80"/>
  <c r="AY368" i="80"/>
  <c r="AZ368" i="80"/>
  <c r="BA368" i="80"/>
  <c r="BB368" i="80"/>
  <c r="BC368" i="80"/>
  <c r="BD368" i="80"/>
  <c r="BE368" i="80"/>
  <c r="BF368" i="80"/>
  <c r="BG368" i="80"/>
  <c r="BH368" i="80"/>
  <c r="BI368" i="80"/>
  <c r="BJ368" i="80"/>
  <c r="BK368" i="80"/>
  <c r="BL368" i="80"/>
  <c r="BM368" i="80"/>
  <c r="BN368" i="80"/>
  <c r="BO368" i="80"/>
  <c r="AJ369" i="80"/>
  <c r="AK369" i="80"/>
  <c r="AL369" i="80"/>
  <c r="AM369" i="80"/>
  <c r="AN369" i="80"/>
  <c r="AO369" i="80"/>
  <c r="AP369" i="80"/>
  <c r="AQ369" i="80"/>
  <c r="AR369" i="80"/>
  <c r="AS369" i="80"/>
  <c r="AT369" i="80"/>
  <c r="AU369" i="80"/>
  <c r="AV369" i="80"/>
  <c r="AW369" i="80"/>
  <c r="AX369" i="80"/>
  <c r="AY369" i="80"/>
  <c r="AZ369" i="80"/>
  <c r="BA369" i="80"/>
  <c r="BB369" i="80"/>
  <c r="BC369" i="80"/>
  <c r="BD369" i="80"/>
  <c r="BE369" i="80"/>
  <c r="BF369" i="80"/>
  <c r="BG369" i="80"/>
  <c r="BH369" i="80"/>
  <c r="BI369" i="80"/>
  <c r="BJ369" i="80"/>
  <c r="BK369" i="80"/>
  <c r="BL369" i="80"/>
  <c r="BM369" i="80"/>
  <c r="BN369" i="80"/>
  <c r="BO369" i="80"/>
  <c r="AJ370" i="80"/>
  <c r="AK370" i="80"/>
  <c r="AL370" i="80"/>
  <c r="AM370" i="80"/>
  <c r="AN370" i="80"/>
  <c r="AO370" i="80"/>
  <c r="AP370" i="80"/>
  <c r="AQ370" i="80"/>
  <c r="AR370" i="80"/>
  <c r="AS370" i="80"/>
  <c r="AT370" i="80"/>
  <c r="AU370" i="80"/>
  <c r="AV370" i="80"/>
  <c r="AW370" i="80"/>
  <c r="AX370" i="80"/>
  <c r="AY370" i="80"/>
  <c r="AZ370" i="80"/>
  <c r="BA370" i="80"/>
  <c r="BB370" i="80"/>
  <c r="BC370" i="80"/>
  <c r="BD370" i="80"/>
  <c r="BE370" i="80"/>
  <c r="BF370" i="80"/>
  <c r="BG370" i="80"/>
  <c r="BH370" i="80"/>
  <c r="BI370" i="80"/>
  <c r="BJ370" i="80"/>
  <c r="BK370" i="80"/>
  <c r="BL370" i="80"/>
  <c r="BM370" i="80"/>
  <c r="BN370" i="80"/>
  <c r="BO370" i="80"/>
  <c r="AJ371" i="80"/>
  <c r="AK371" i="80"/>
  <c r="AL371" i="80"/>
  <c r="AM371" i="80"/>
  <c r="AN371" i="80"/>
  <c r="AO371" i="80"/>
  <c r="AP371" i="80"/>
  <c r="AQ371" i="80"/>
  <c r="AR371" i="80"/>
  <c r="AS371" i="80"/>
  <c r="AT371" i="80"/>
  <c r="AU371" i="80"/>
  <c r="AV371" i="80"/>
  <c r="AW371" i="80"/>
  <c r="AX371" i="80"/>
  <c r="AY371" i="80"/>
  <c r="AZ371" i="80"/>
  <c r="BA371" i="80"/>
  <c r="BB371" i="80"/>
  <c r="BC371" i="80"/>
  <c r="BD371" i="80"/>
  <c r="BE371" i="80"/>
  <c r="BF371" i="80"/>
  <c r="BG371" i="80"/>
  <c r="BH371" i="80"/>
  <c r="BI371" i="80"/>
  <c r="BJ371" i="80"/>
  <c r="BK371" i="80"/>
  <c r="BL371" i="80"/>
  <c r="BM371" i="80"/>
  <c r="BN371" i="80"/>
  <c r="BO371" i="80"/>
  <c r="AJ372" i="80"/>
  <c r="AK372" i="80"/>
  <c r="AL372" i="80"/>
  <c r="AM372" i="80"/>
  <c r="AN372" i="80"/>
  <c r="AO372" i="80"/>
  <c r="AP372" i="80"/>
  <c r="AQ372" i="80"/>
  <c r="AR372" i="80"/>
  <c r="AS372" i="80"/>
  <c r="AT372" i="80"/>
  <c r="AU372" i="80"/>
  <c r="AV372" i="80"/>
  <c r="AW372" i="80"/>
  <c r="AX372" i="80"/>
  <c r="AY372" i="80"/>
  <c r="AZ372" i="80"/>
  <c r="BA372" i="80"/>
  <c r="BB372" i="80"/>
  <c r="BC372" i="80"/>
  <c r="BD372" i="80"/>
  <c r="BE372" i="80"/>
  <c r="BF372" i="80"/>
  <c r="BG372" i="80"/>
  <c r="BH372" i="80"/>
  <c r="BI372" i="80"/>
  <c r="BJ372" i="80"/>
  <c r="BK372" i="80"/>
  <c r="BL372" i="80"/>
  <c r="BM372" i="80"/>
  <c r="BN372" i="80"/>
  <c r="BO372" i="80"/>
  <c r="AJ373" i="80"/>
  <c r="AK373" i="80"/>
  <c r="AL373" i="80"/>
  <c r="AM373" i="80"/>
  <c r="AN373" i="80"/>
  <c r="AO373" i="80"/>
  <c r="AP373" i="80"/>
  <c r="AQ373" i="80"/>
  <c r="AR373" i="80"/>
  <c r="AS373" i="80"/>
  <c r="AT373" i="80"/>
  <c r="AU373" i="80"/>
  <c r="AV373" i="80"/>
  <c r="AW373" i="80"/>
  <c r="AX373" i="80"/>
  <c r="AY373" i="80"/>
  <c r="AZ373" i="80"/>
  <c r="BA373" i="80"/>
  <c r="BB373" i="80"/>
  <c r="BC373" i="80"/>
  <c r="BD373" i="80"/>
  <c r="BE373" i="80"/>
  <c r="BF373" i="80"/>
  <c r="BG373" i="80"/>
  <c r="BH373" i="80"/>
  <c r="BI373" i="80"/>
  <c r="BJ373" i="80"/>
  <c r="BK373" i="80"/>
  <c r="BL373" i="80"/>
  <c r="BM373" i="80"/>
  <c r="BN373" i="80"/>
  <c r="BO373" i="80"/>
  <c r="AJ374" i="80"/>
  <c r="AK374" i="80"/>
  <c r="AL374" i="80"/>
  <c r="AM374" i="80"/>
  <c r="AN374" i="80"/>
  <c r="AO374" i="80"/>
  <c r="AP374" i="80"/>
  <c r="AQ374" i="80"/>
  <c r="AR374" i="80"/>
  <c r="AS374" i="80"/>
  <c r="AT374" i="80"/>
  <c r="AU374" i="80"/>
  <c r="AV374" i="80"/>
  <c r="AW374" i="80"/>
  <c r="AX374" i="80"/>
  <c r="AY374" i="80"/>
  <c r="AZ374" i="80"/>
  <c r="BA374" i="80"/>
  <c r="BB374" i="80"/>
  <c r="BC374" i="80"/>
  <c r="BD374" i="80"/>
  <c r="BE374" i="80"/>
  <c r="BF374" i="80"/>
  <c r="BG374" i="80"/>
  <c r="BH374" i="80"/>
  <c r="BI374" i="80"/>
  <c r="BJ374" i="80"/>
  <c r="BK374" i="80"/>
  <c r="BL374" i="80"/>
  <c r="BM374" i="80"/>
  <c r="BN374" i="80"/>
  <c r="BO374" i="80"/>
  <c r="AJ375" i="80"/>
  <c r="AK375" i="80"/>
  <c r="AL375" i="80"/>
  <c r="AM375" i="80"/>
  <c r="AN375" i="80"/>
  <c r="AO375" i="80"/>
  <c r="AP375" i="80"/>
  <c r="AQ375" i="80"/>
  <c r="AR375" i="80"/>
  <c r="AS375" i="80"/>
  <c r="AT375" i="80"/>
  <c r="AU375" i="80"/>
  <c r="AV375" i="80"/>
  <c r="AW375" i="80"/>
  <c r="AX375" i="80"/>
  <c r="AY375" i="80"/>
  <c r="AZ375" i="80"/>
  <c r="BA375" i="80"/>
  <c r="BB375" i="80"/>
  <c r="BC375" i="80"/>
  <c r="BD375" i="80"/>
  <c r="BE375" i="80"/>
  <c r="BF375" i="80"/>
  <c r="BG375" i="80"/>
  <c r="BH375" i="80"/>
  <c r="BI375" i="80"/>
  <c r="BJ375" i="80"/>
  <c r="BK375" i="80"/>
  <c r="BL375" i="80"/>
  <c r="BM375" i="80"/>
  <c r="BN375" i="80"/>
  <c r="BO375" i="80"/>
  <c r="AJ376" i="80"/>
  <c r="AK376" i="80"/>
  <c r="AL376" i="80"/>
  <c r="AM376" i="80"/>
  <c r="AN376" i="80"/>
  <c r="AO376" i="80"/>
  <c r="AP376" i="80"/>
  <c r="AQ376" i="80"/>
  <c r="AR376" i="80"/>
  <c r="AS376" i="80"/>
  <c r="AT376" i="80"/>
  <c r="AU376" i="80"/>
  <c r="AV376" i="80"/>
  <c r="AW376" i="80"/>
  <c r="AX376" i="80"/>
  <c r="AY376" i="80"/>
  <c r="AZ376" i="80"/>
  <c r="BA376" i="80"/>
  <c r="BB376" i="80"/>
  <c r="BC376" i="80"/>
  <c r="BD376" i="80"/>
  <c r="BE376" i="80"/>
  <c r="BF376" i="80"/>
  <c r="BG376" i="80"/>
  <c r="BH376" i="80"/>
  <c r="BI376" i="80"/>
  <c r="BJ376" i="80"/>
  <c r="BK376" i="80"/>
  <c r="BL376" i="80"/>
  <c r="BM376" i="80"/>
  <c r="BN376" i="80"/>
  <c r="BO376" i="80"/>
  <c r="AJ349" i="80"/>
  <c r="AK349" i="80"/>
  <c r="AL349" i="80"/>
  <c r="AM349" i="80"/>
  <c r="AN349" i="80"/>
  <c r="AO349" i="80"/>
  <c r="AP349" i="80"/>
  <c r="AQ349" i="80"/>
  <c r="AR349" i="80"/>
  <c r="AS349" i="80"/>
  <c r="AT349" i="80"/>
  <c r="AU349" i="80"/>
  <c r="AV349" i="80"/>
  <c r="AW349" i="80"/>
  <c r="AX349" i="80"/>
  <c r="AY349" i="80"/>
  <c r="AZ349" i="80"/>
  <c r="BA349" i="80"/>
  <c r="BB349" i="80"/>
  <c r="BC349" i="80"/>
  <c r="BD349" i="80"/>
  <c r="BE349" i="80"/>
  <c r="BF349" i="80"/>
  <c r="BG349" i="80"/>
  <c r="BH349" i="80"/>
  <c r="BI349" i="80"/>
  <c r="BJ349" i="80"/>
  <c r="BK349" i="80"/>
  <c r="BL349" i="80"/>
  <c r="BM349" i="80"/>
  <c r="BN349" i="80"/>
  <c r="BO349" i="80"/>
  <c r="AJ350" i="80"/>
  <c r="AK350" i="80"/>
  <c r="AL350" i="80"/>
  <c r="AM350" i="80"/>
  <c r="AN350" i="80"/>
  <c r="AO350" i="80"/>
  <c r="AP350" i="80"/>
  <c r="AQ350" i="80"/>
  <c r="AR350" i="80"/>
  <c r="AS350" i="80"/>
  <c r="AT350" i="80"/>
  <c r="AU350" i="80"/>
  <c r="AV350" i="80"/>
  <c r="AW350" i="80"/>
  <c r="AX350" i="80"/>
  <c r="AY350" i="80"/>
  <c r="AZ350" i="80"/>
  <c r="BA350" i="80"/>
  <c r="BB350" i="80"/>
  <c r="BC350" i="80"/>
  <c r="BD350" i="80"/>
  <c r="BE350" i="80"/>
  <c r="BF350" i="80"/>
  <c r="BG350" i="80"/>
  <c r="BH350" i="80"/>
  <c r="BI350" i="80"/>
  <c r="BJ350" i="80"/>
  <c r="BK350" i="80"/>
  <c r="BL350" i="80"/>
  <c r="BM350" i="80"/>
  <c r="BN350" i="80"/>
  <c r="BO350" i="80"/>
  <c r="AJ351" i="80"/>
  <c r="AK351" i="80"/>
  <c r="AL351" i="80"/>
  <c r="AM351" i="80"/>
  <c r="AN351" i="80"/>
  <c r="AO351" i="80"/>
  <c r="AP351" i="80"/>
  <c r="AQ351" i="80"/>
  <c r="AR351" i="80"/>
  <c r="AS351" i="80"/>
  <c r="AT351" i="80"/>
  <c r="AU351" i="80"/>
  <c r="AV351" i="80"/>
  <c r="AW351" i="80"/>
  <c r="AX351" i="80"/>
  <c r="AY351" i="80"/>
  <c r="AZ351" i="80"/>
  <c r="BA351" i="80"/>
  <c r="BB351" i="80"/>
  <c r="BC351" i="80"/>
  <c r="BD351" i="80"/>
  <c r="BE351" i="80"/>
  <c r="BF351" i="80"/>
  <c r="BG351" i="80"/>
  <c r="BH351" i="80"/>
  <c r="BI351" i="80"/>
  <c r="BJ351" i="80"/>
  <c r="BK351" i="80"/>
  <c r="BL351" i="80"/>
  <c r="BM351" i="80"/>
  <c r="BN351" i="80"/>
  <c r="BO351" i="80"/>
  <c r="AJ352" i="80"/>
  <c r="AK352" i="80"/>
  <c r="AL352" i="80"/>
  <c r="AM352" i="80"/>
  <c r="AN352" i="80"/>
  <c r="AO352" i="80"/>
  <c r="AP352" i="80"/>
  <c r="AQ352" i="80"/>
  <c r="AR352" i="80"/>
  <c r="AS352" i="80"/>
  <c r="AT352" i="80"/>
  <c r="AU352" i="80"/>
  <c r="AV352" i="80"/>
  <c r="AW352" i="80"/>
  <c r="AX352" i="80"/>
  <c r="AY352" i="80"/>
  <c r="AZ352" i="80"/>
  <c r="BA352" i="80"/>
  <c r="BB352" i="80"/>
  <c r="BC352" i="80"/>
  <c r="BD352" i="80"/>
  <c r="BE352" i="80"/>
  <c r="BF352" i="80"/>
  <c r="BG352" i="80"/>
  <c r="BH352" i="80"/>
  <c r="BI352" i="80"/>
  <c r="BJ352" i="80"/>
  <c r="BK352" i="80"/>
  <c r="BL352" i="80"/>
  <c r="BM352" i="80"/>
  <c r="BN352" i="80"/>
  <c r="BO352" i="80"/>
  <c r="AJ353" i="80"/>
  <c r="AK353" i="80"/>
  <c r="AL353" i="80"/>
  <c r="AM353" i="80"/>
  <c r="AN353" i="80"/>
  <c r="AO353" i="80"/>
  <c r="AP353" i="80"/>
  <c r="AQ353" i="80"/>
  <c r="AR353" i="80"/>
  <c r="AS353" i="80"/>
  <c r="AT353" i="80"/>
  <c r="AU353" i="80"/>
  <c r="AV353" i="80"/>
  <c r="AW353" i="80"/>
  <c r="AX353" i="80"/>
  <c r="AY353" i="80"/>
  <c r="AZ353" i="80"/>
  <c r="BA353" i="80"/>
  <c r="BB353" i="80"/>
  <c r="BC353" i="80"/>
  <c r="BD353" i="80"/>
  <c r="BE353" i="80"/>
  <c r="BF353" i="80"/>
  <c r="BG353" i="80"/>
  <c r="BH353" i="80"/>
  <c r="BI353" i="80"/>
  <c r="BJ353" i="80"/>
  <c r="BK353" i="80"/>
  <c r="BL353" i="80"/>
  <c r="BM353" i="80"/>
  <c r="BN353" i="80"/>
  <c r="BO353" i="80"/>
  <c r="AJ354" i="80"/>
  <c r="AK354" i="80"/>
  <c r="AL354" i="80"/>
  <c r="AM354" i="80"/>
  <c r="AN354" i="80"/>
  <c r="AO354" i="80"/>
  <c r="AP354" i="80"/>
  <c r="AQ354" i="80"/>
  <c r="AR354" i="80"/>
  <c r="AS354" i="80"/>
  <c r="AT354" i="80"/>
  <c r="AU354" i="80"/>
  <c r="AV354" i="80"/>
  <c r="AW354" i="80"/>
  <c r="AX354" i="80"/>
  <c r="AY354" i="80"/>
  <c r="AZ354" i="80"/>
  <c r="BA354" i="80"/>
  <c r="BB354" i="80"/>
  <c r="BC354" i="80"/>
  <c r="BD354" i="80"/>
  <c r="BE354" i="80"/>
  <c r="BF354" i="80"/>
  <c r="BG354" i="80"/>
  <c r="BH354" i="80"/>
  <c r="BI354" i="80"/>
  <c r="BJ354" i="80"/>
  <c r="BK354" i="80"/>
  <c r="BL354" i="80"/>
  <c r="BM354" i="80"/>
  <c r="BN354" i="80"/>
  <c r="BO354" i="80"/>
  <c r="AJ355" i="80"/>
  <c r="AK355" i="80"/>
  <c r="AL355" i="80"/>
  <c r="AM355" i="80"/>
  <c r="AN355" i="80"/>
  <c r="AO355" i="80"/>
  <c r="AP355" i="80"/>
  <c r="AQ355" i="80"/>
  <c r="AR355" i="80"/>
  <c r="AS355" i="80"/>
  <c r="AT355" i="80"/>
  <c r="AU355" i="80"/>
  <c r="AV355" i="80"/>
  <c r="AW355" i="80"/>
  <c r="AX355" i="80"/>
  <c r="AY355" i="80"/>
  <c r="AZ355" i="80"/>
  <c r="BA355" i="80"/>
  <c r="BB355" i="80"/>
  <c r="BC355" i="80"/>
  <c r="BD355" i="80"/>
  <c r="BE355" i="80"/>
  <c r="BF355" i="80"/>
  <c r="BG355" i="80"/>
  <c r="BH355" i="80"/>
  <c r="BI355" i="80"/>
  <c r="BJ355" i="80"/>
  <c r="BK355" i="80"/>
  <c r="BL355" i="80"/>
  <c r="BM355" i="80"/>
  <c r="BN355" i="80"/>
  <c r="BO355" i="80"/>
  <c r="AJ356" i="80"/>
  <c r="AK356" i="80"/>
  <c r="AL356" i="80"/>
  <c r="AM356" i="80"/>
  <c r="AN356" i="80"/>
  <c r="AO356" i="80"/>
  <c r="AP356" i="80"/>
  <c r="AQ356" i="80"/>
  <c r="AR356" i="80"/>
  <c r="AS356" i="80"/>
  <c r="AT356" i="80"/>
  <c r="AU356" i="80"/>
  <c r="AV356" i="80"/>
  <c r="AW356" i="80"/>
  <c r="AX356" i="80"/>
  <c r="AY356" i="80"/>
  <c r="AZ356" i="80"/>
  <c r="BA356" i="80"/>
  <c r="BB356" i="80"/>
  <c r="BC356" i="80"/>
  <c r="BD356" i="80"/>
  <c r="BE356" i="80"/>
  <c r="BF356" i="80"/>
  <c r="BG356" i="80"/>
  <c r="BH356" i="80"/>
  <c r="BI356" i="80"/>
  <c r="BJ356" i="80"/>
  <c r="BK356" i="80"/>
  <c r="BL356" i="80"/>
  <c r="BM356" i="80"/>
  <c r="BN356" i="80"/>
  <c r="BO356" i="80"/>
  <c r="AJ357" i="80"/>
  <c r="AK357" i="80"/>
  <c r="AL357" i="80"/>
  <c r="AM357" i="80"/>
  <c r="AN357" i="80"/>
  <c r="AO357" i="80"/>
  <c r="AP357" i="80"/>
  <c r="AQ357" i="80"/>
  <c r="AR357" i="80"/>
  <c r="AS357" i="80"/>
  <c r="AT357" i="80"/>
  <c r="AU357" i="80"/>
  <c r="AV357" i="80"/>
  <c r="AW357" i="80"/>
  <c r="AX357" i="80"/>
  <c r="AY357" i="80"/>
  <c r="AZ357" i="80"/>
  <c r="BA357" i="80"/>
  <c r="BB357" i="80"/>
  <c r="BC357" i="80"/>
  <c r="BD357" i="80"/>
  <c r="BE357" i="80"/>
  <c r="BF357" i="80"/>
  <c r="BG357" i="80"/>
  <c r="BH357" i="80"/>
  <c r="BI357" i="80"/>
  <c r="BJ357" i="80"/>
  <c r="BK357" i="80"/>
  <c r="BL357" i="80"/>
  <c r="BM357" i="80"/>
  <c r="BN357" i="80"/>
  <c r="BO357" i="80"/>
  <c r="AJ358" i="80"/>
  <c r="AK358" i="80"/>
  <c r="AL358" i="80"/>
  <c r="AM358" i="80"/>
  <c r="AN358" i="80"/>
  <c r="AO358" i="80"/>
  <c r="AP358" i="80"/>
  <c r="AQ358" i="80"/>
  <c r="AR358" i="80"/>
  <c r="AS358" i="80"/>
  <c r="AT358" i="80"/>
  <c r="AU358" i="80"/>
  <c r="AV358" i="80"/>
  <c r="AW358" i="80"/>
  <c r="AX358" i="80"/>
  <c r="AY358" i="80"/>
  <c r="AZ358" i="80"/>
  <c r="BA358" i="80"/>
  <c r="BB358" i="80"/>
  <c r="BC358" i="80"/>
  <c r="BD358" i="80"/>
  <c r="BE358" i="80"/>
  <c r="BF358" i="80"/>
  <c r="BG358" i="80"/>
  <c r="BH358" i="80"/>
  <c r="BI358" i="80"/>
  <c r="BJ358" i="80"/>
  <c r="BK358" i="80"/>
  <c r="BL358" i="80"/>
  <c r="BM358" i="80"/>
  <c r="BN358" i="80"/>
  <c r="BO358" i="80"/>
  <c r="AJ359" i="80"/>
  <c r="AK359" i="80"/>
  <c r="AL359" i="80"/>
  <c r="AM359" i="80"/>
  <c r="AN359" i="80"/>
  <c r="AO359" i="80"/>
  <c r="AP359" i="80"/>
  <c r="AQ359" i="80"/>
  <c r="AR359" i="80"/>
  <c r="AS359" i="80"/>
  <c r="AT359" i="80"/>
  <c r="AU359" i="80"/>
  <c r="AV359" i="80"/>
  <c r="AW359" i="80"/>
  <c r="AX359" i="80"/>
  <c r="AY359" i="80"/>
  <c r="AZ359" i="80"/>
  <c r="BA359" i="80"/>
  <c r="BB359" i="80"/>
  <c r="BC359" i="80"/>
  <c r="BD359" i="80"/>
  <c r="BE359" i="80"/>
  <c r="BF359" i="80"/>
  <c r="BG359" i="80"/>
  <c r="BH359" i="80"/>
  <c r="BI359" i="80"/>
  <c r="BJ359" i="80"/>
  <c r="BK359" i="80"/>
  <c r="BL359" i="80"/>
  <c r="BM359" i="80"/>
  <c r="BN359" i="80"/>
  <c r="BO359" i="80"/>
  <c r="AJ305" i="80"/>
  <c r="AK305" i="80"/>
  <c r="AL305" i="80"/>
  <c r="AM305" i="80"/>
  <c r="AN305" i="80"/>
  <c r="AO305" i="80"/>
  <c r="AP305" i="80"/>
  <c r="AQ305" i="80"/>
  <c r="AR305" i="80"/>
  <c r="AS305" i="80"/>
  <c r="AT305" i="80"/>
  <c r="AU305" i="80"/>
  <c r="AV305" i="80"/>
  <c r="AW305" i="80"/>
  <c r="AX305" i="80"/>
  <c r="AY305" i="80"/>
  <c r="AZ305" i="80"/>
  <c r="BA305" i="80"/>
  <c r="BB305" i="80"/>
  <c r="BC305" i="80"/>
  <c r="BD305" i="80"/>
  <c r="BE305" i="80"/>
  <c r="BF305" i="80"/>
  <c r="BG305" i="80"/>
  <c r="BH305" i="80"/>
  <c r="BI305" i="80"/>
  <c r="BJ305" i="80"/>
  <c r="BK305" i="80"/>
  <c r="BL305" i="80"/>
  <c r="BM305" i="80"/>
  <c r="BN305" i="80"/>
  <c r="BO305" i="80"/>
  <c r="AJ303" i="80"/>
  <c r="AK303" i="80"/>
  <c r="AL303" i="80"/>
  <c r="AM303" i="80"/>
  <c r="AN303" i="80"/>
  <c r="AO303" i="80"/>
  <c r="AP303" i="80"/>
  <c r="AQ303" i="80"/>
  <c r="AR303" i="80"/>
  <c r="AS303" i="80"/>
  <c r="AT303" i="80"/>
  <c r="AU303" i="80"/>
  <c r="AV303" i="80"/>
  <c r="AW303" i="80"/>
  <c r="AX303" i="80"/>
  <c r="AY303" i="80"/>
  <c r="AZ303" i="80"/>
  <c r="BA303" i="80"/>
  <c r="BB303" i="80"/>
  <c r="BC303" i="80"/>
  <c r="BD303" i="80"/>
  <c r="BE303" i="80"/>
  <c r="BF303" i="80"/>
  <c r="BG303" i="80"/>
  <c r="BH303" i="80"/>
  <c r="BI303" i="80"/>
  <c r="BJ303" i="80"/>
  <c r="BK303" i="80"/>
  <c r="BL303" i="80"/>
  <c r="BM303" i="80"/>
  <c r="BN303" i="80"/>
  <c r="BO303" i="80"/>
  <c r="AJ286" i="80"/>
  <c r="AK286" i="80"/>
  <c r="AL286" i="80"/>
  <c r="AM286" i="80"/>
  <c r="AN286" i="80"/>
  <c r="AO286" i="80"/>
  <c r="AP286" i="80"/>
  <c r="AQ286" i="80"/>
  <c r="AR286" i="80"/>
  <c r="AS286" i="80"/>
  <c r="AT286" i="80"/>
  <c r="AU286" i="80"/>
  <c r="AV286" i="80"/>
  <c r="AW286" i="80"/>
  <c r="AX286" i="80"/>
  <c r="AY286" i="80"/>
  <c r="AZ286" i="80"/>
  <c r="BA286" i="80"/>
  <c r="BB286" i="80"/>
  <c r="BC286" i="80"/>
  <c r="BD286" i="80"/>
  <c r="BE286" i="80"/>
  <c r="BF286" i="80"/>
  <c r="BG286" i="80"/>
  <c r="BH286" i="80"/>
  <c r="BI286" i="80"/>
  <c r="BJ286" i="80"/>
  <c r="BK286" i="80"/>
  <c r="BL286" i="80"/>
  <c r="BM286" i="80"/>
  <c r="BN286" i="80"/>
  <c r="BO286" i="80"/>
  <c r="AJ287" i="80"/>
  <c r="AK287" i="80"/>
  <c r="AL287" i="80"/>
  <c r="AM287" i="80"/>
  <c r="AN287" i="80"/>
  <c r="AO287" i="80"/>
  <c r="AP287" i="80"/>
  <c r="AQ287" i="80"/>
  <c r="AR287" i="80"/>
  <c r="AS287" i="80"/>
  <c r="AT287" i="80"/>
  <c r="AU287" i="80"/>
  <c r="AV287" i="80"/>
  <c r="AW287" i="80"/>
  <c r="AX287" i="80"/>
  <c r="AY287" i="80"/>
  <c r="AZ287" i="80"/>
  <c r="BA287" i="80"/>
  <c r="BB287" i="80"/>
  <c r="BC287" i="80"/>
  <c r="BD287" i="80"/>
  <c r="BE287" i="80"/>
  <c r="BF287" i="80"/>
  <c r="BG287" i="80"/>
  <c r="BH287" i="80"/>
  <c r="BI287" i="80"/>
  <c r="BJ287" i="80"/>
  <c r="BK287" i="80"/>
  <c r="BL287" i="80"/>
  <c r="BM287" i="80"/>
  <c r="BN287" i="80"/>
  <c r="BO287" i="80"/>
  <c r="AJ288" i="80"/>
  <c r="AK288" i="80"/>
  <c r="AL288" i="80"/>
  <c r="AM288" i="80"/>
  <c r="AN288" i="80"/>
  <c r="AO288" i="80"/>
  <c r="AP288" i="80"/>
  <c r="AQ288" i="80"/>
  <c r="AR288" i="80"/>
  <c r="AS288" i="80"/>
  <c r="AT288" i="80"/>
  <c r="AU288" i="80"/>
  <c r="AV288" i="80"/>
  <c r="AW288" i="80"/>
  <c r="AX288" i="80"/>
  <c r="AY288" i="80"/>
  <c r="AZ288" i="80"/>
  <c r="BA288" i="80"/>
  <c r="BB288" i="80"/>
  <c r="BC288" i="80"/>
  <c r="BD288" i="80"/>
  <c r="BE288" i="80"/>
  <c r="BF288" i="80"/>
  <c r="BG288" i="80"/>
  <c r="BH288" i="80"/>
  <c r="BI288" i="80"/>
  <c r="BJ288" i="80"/>
  <c r="BK288" i="80"/>
  <c r="BL288" i="80"/>
  <c r="BM288" i="80"/>
  <c r="BN288" i="80"/>
  <c r="BO288" i="80"/>
  <c r="AJ289" i="80"/>
  <c r="AK289" i="80"/>
  <c r="AL289" i="80"/>
  <c r="AM289" i="80"/>
  <c r="AN289" i="80"/>
  <c r="AO289" i="80"/>
  <c r="AP289" i="80"/>
  <c r="AQ289" i="80"/>
  <c r="AR289" i="80"/>
  <c r="AS289" i="80"/>
  <c r="AT289" i="80"/>
  <c r="AU289" i="80"/>
  <c r="AV289" i="80"/>
  <c r="AW289" i="80"/>
  <c r="AX289" i="80"/>
  <c r="AY289" i="80"/>
  <c r="AZ289" i="80"/>
  <c r="BA289" i="80"/>
  <c r="BB289" i="80"/>
  <c r="BC289" i="80"/>
  <c r="BD289" i="80"/>
  <c r="BE289" i="80"/>
  <c r="BF289" i="80"/>
  <c r="BG289" i="80"/>
  <c r="BH289" i="80"/>
  <c r="BI289" i="80"/>
  <c r="BJ289" i="80"/>
  <c r="BK289" i="80"/>
  <c r="BL289" i="80"/>
  <c r="BM289" i="80"/>
  <c r="BN289" i="80"/>
  <c r="BO289" i="80"/>
  <c r="AJ290" i="80"/>
  <c r="AK290" i="80"/>
  <c r="AL290" i="80"/>
  <c r="AM290" i="80"/>
  <c r="AN290" i="80"/>
  <c r="AO290" i="80"/>
  <c r="AP290" i="80"/>
  <c r="AQ290" i="80"/>
  <c r="AR290" i="80"/>
  <c r="AS290" i="80"/>
  <c r="AT290" i="80"/>
  <c r="AU290" i="80"/>
  <c r="AV290" i="80"/>
  <c r="AW290" i="80"/>
  <c r="AX290" i="80"/>
  <c r="AY290" i="80"/>
  <c r="AZ290" i="80"/>
  <c r="BA290" i="80"/>
  <c r="BB290" i="80"/>
  <c r="BC290" i="80"/>
  <c r="BD290" i="80"/>
  <c r="BE290" i="80"/>
  <c r="BF290" i="80"/>
  <c r="BG290" i="80"/>
  <c r="BH290" i="80"/>
  <c r="BI290" i="80"/>
  <c r="BJ290" i="80"/>
  <c r="BK290" i="80"/>
  <c r="BL290" i="80"/>
  <c r="BM290" i="80"/>
  <c r="BN290" i="80"/>
  <c r="BO290" i="80"/>
  <c r="AJ291" i="80"/>
  <c r="AK291" i="80"/>
  <c r="AL291" i="80"/>
  <c r="AM291" i="80"/>
  <c r="AN291" i="80"/>
  <c r="AO291" i="80"/>
  <c r="AP291" i="80"/>
  <c r="AQ291" i="80"/>
  <c r="AR291" i="80"/>
  <c r="AS291" i="80"/>
  <c r="AT291" i="80"/>
  <c r="AU291" i="80"/>
  <c r="AV291" i="80"/>
  <c r="AW291" i="80"/>
  <c r="AX291" i="80"/>
  <c r="AY291" i="80"/>
  <c r="AZ291" i="80"/>
  <c r="BA291" i="80"/>
  <c r="BB291" i="80"/>
  <c r="BC291" i="80"/>
  <c r="BD291" i="80"/>
  <c r="BE291" i="80"/>
  <c r="BF291" i="80"/>
  <c r="BG291" i="80"/>
  <c r="BH291" i="80"/>
  <c r="BI291" i="80"/>
  <c r="BJ291" i="80"/>
  <c r="BK291" i="80"/>
  <c r="BL291" i="80"/>
  <c r="BM291" i="80"/>
  <c r="BN291" i="80"/>
  <c r="BO291" i="80"/>
  <c r="AJ292" i="80"/>
  <c r="AK292" i="80"/>
  <c r="AL292" i="80"/>
  <c r="AM292" i="80"/>
  <c r="AN292" i="80"/>
  <c r="AO292" i="80"/>
  <c r="AP292" i="80"/>
  <c r="AQ292" i="80"/>
  <c r="AR292" i="80"/>
  <c r="AS292" i="80"/>
  <c r="AT292" i="80"/>
  <c r="AU292" i="80"/>
  <c r="AV292" i="80"/>
  <c r="AW292" i="80"/>
  <c r="AX292" i="80"/>
  <c r="AY292" i="80"/>
  <c r="AZ292" i="80"/>
  <c r="BA292" i="80"/>
  <c r="BB292" i="80"/>
  <c r="BC292" i="80"/>
  <c r="BD292" i="80"/>
  <c r="BE292" i="80"/>
  <c r="BF292" i="80"/>
  <c r="BG292" i="80"/>
  <c r="BH292" i="80"/>
  <c r="BI292" i="80"/>
  <c r="BJ292" i="80"/>
  <c r="BK292" i="80"/>
  <c r="BL292" i="80"/>
  <c r="BM292" i="80"/>
  <c r="BN292" i="80"/>
  <c r="BO292" i="80"/>
  <c r="AJ293" i="80"/>
  <c r="AK293" i="80"/>
  <c r="AL293" i="80"/>
  <c r="AM293" i="80"/>
  <c r="AN293" i="80"/>
  <c r="AO293" i="80"/>
  <c r="AP293" i="80"/>
  <c r="AQ293" i="80"/>
  <c r="AR293" i="80"/>
  <c r="AS293" i="80"/>
  <c r="AT293" i="80"/>
  <c r="AU293" i="80"/>
  <c r="AV293" i="80"/>
  <c r="AW293" i="80"/>
  <c r="AX293" i="80"/>
  <c r="AY293" i="80"/>
  <c r="AZ293" i="80"/>
  <c r="BA293" i="80"/>
  <c r="BB293" i="80"/>
  <c r="BC293" i="80"/>
  <c r="BD293" i="80"/>
  <c r="BE293" i="80"/>
  <c r="BF293" i="80"/>
  <c r="BG293" i="80"/>
  <c r="BH293" i="80"/>
  <c r="BI293" i="80"/>
  <c r="BJ293" i="80"/>
  <c r="BK293" i="80"/>
  <c r="BL293" i="80"/>
  <c r="BM293" i="80"/>
  <c r="BN293" i="80"/>
  <c r="BO293" i="80"/>
  <c r="AJ278" i="80"/>
  <c r="AK278" i="80"/>
  <c r="AL278" i="80"/>
  <c r="AM278" i="80"/>
  <c r="AN278" i="80"/>
  <c r="AO278" i="80"/>
  <c r="AP278" i="80"/>
  <c r="AQ278" i="80"/>
  <c r="AR278" i="80"/>
  <c r="AS278" i="80"/>
  <c r="AT278" i="80"/>
  <c r="AU278" i="80"/>
  <c r="AV278" i="80"/>
  <c r="AW278" i="80"/>
  <c r="AX278" i="80"/>
  <c r="AY278" i="80"/>
  <c r="AZ278" i="80"/>
  <c r="BA278" i="80"/>
  <c r="BB278" i="80"/>
  <c r="BC278" i="80"/>
  <c r="BD278" i="80"/>
  <c r="BE278" i="80"/>
  <c r="BF278" i="80"/>
  <c r="BG278" i="80"/>
  <c r="BH278" i="80"/>
  <c r="BI278" i="80"/>
  <c r="BJ278" i="80"/>
  <c r="BK278" i="80"/>
  <c r="BL278" i="80"/>
  <c r="BM278" i="80"/>
  <c r="BN278" i="80"/>
  <c r="BO278" i="80"/>
  <c r="AJ279" i="80"/>
  <c r="AK279" i="80"/>
  <c r="AL279" i="80"/>
  <c r="AM279" i="80"/>
  <c r="AN279" i="80"/>
  <c r="AO279" i="80"/>
  <c r="AP279" i="80"/>
  <c r="AQ279" i="80"/>
  <c r="AR279" i="80"/>
  <c r="AS279" i="80"/>
  <c r="AT279" i="80"/>
  <c r="AU279" i="80"/>
  <c r="AV279" i="80"/>
  <c r="AW279" i="80"/>
  <c r="AX279" i="80"/>
  <c r="AY279" i="80"/>
  <c r="AZ279" i="80"/>
  <c r="BA279" i="80"/>
  <c r="BB279" i="80"/>
  <c r="BC279" i="80"/>
  <c r="BD279" i="80"/>
  <c r="BE279" i="80"/>
  <c r="BF279" i="80"/>
  <c r="BG279" i="80"/>
  <c r="BH279" i="80"/>
  <c r="BI279" i="80"/>
  <c r="BJ279" i="80"/>
  <c r="BK279" i="80"/>
  <c r="BL279" i="80"/>
  <c r="BM279" i="80"/>
  <c r="BN279" i="80"/>
  <c r="BO279" i="80"/>
  <c r="AJ280" i="80"/>
  <c r="AK280" i="80"/>
  <c r="AL280" i="80"/>
  <c r="AM280" i="80"/>
  <c r="AN280" i="80"/>
  <c r="AO280" i="80"/>
  <c r="AP280" i="80"/>
  <c r="AQ280" i="80"/>
  <c r="AR280" i="80"/>
  <c r="AS280" i="80"/>
  <c r="AT280" i="80"/>
  <c r="AU280" i="80"/>
  <c r="AV280" i="80"/>
  <c r="AW280" i="80"/>
  <c r="AX280" i="80"/>
  <c r="AY280" i="80"/>
  <c r="AZ280" i="80"/>
  <c r="BA280" i="80"/>
  <c r="BB280" i="80"/>
  <c r="BC280" i="80"/>
  <c r="BD280" i="80"/>
  <c r="BE280" i="80"/>
  <c r="BF280" i="80"/>
  <c r="BG280" i="80"/>
  <c r="BH280" i="80"/>
  <c r="BI280" i="80"/>
  <c r="BJ280" i="80"/>
  <c r="BK280" i="80"/>
  <c r="BL280" i="80"/>
  <c r="BM280" i="80"/>
  <c r="BN280" i="80"/>
  <c r="BO280" i="80"/>
  <c r="AJ281" i="80"/>
  <c r="AK281" i="80"/>
  <c r="AL281" i="80"/>
  <c r="AM281" i="80"/>
  <c r="AN281" i="80"/>
  <c r="AO281" i="80"/>
  <c r="AP281" i="80"/>
  <c r="AQ281" i="80"/>
  <c r="AR281" i="80"/>
  <c r="AS281" i="80"/>
  <c r="AT281" i="80"/>
  <c r="AU281" i="80"/>
  <c r="AV281" i="80"/>
  <c r="AW281" i="80"/>
  <c r="AX281" i="80"/>
  <c r="AY281" i="80"/>
  <c r="AZ281" i="80"/>
  <c r="BA281" i="80"/>
  <c r="BB281" i="80"/>
  <c r="BC281" i="80"/>
  <c r="BD281" i="80"/>
  <c r="BE281" i="80"/>
  <c r="BF281" i="80"/>
  <c r="BG281" i="80"/>
  <c r="BH281" i="80"/>
  <c r="BI281" i="80"/>
  <c r="BJ281" i="80"/>
  <c r="BK281" i="80"/>
  <c r="BL281" i="80"/>
  <c r="BM281" i="80"/>
  <c r="BN281" i="80"/>
  <c r="BO281" i="80"/>
  <c r="AJ282" i="80"/>
  <c r="AK282" i="80"/>
  <c r="AL282" i="80"/>
  <c r="AM282" i="80"/>
  <c r="AN282" i="80"/>
  <c r="AO282" i="80"/>
  <c r="AP282" i="80"/>
  <c r="AQ282" i="80"/>
  <c r="AR282" i="80"/>
  <c r="AS282" i="80"/>
  <c r="AT282" i="80"/>
  <c r="AU282" i="80"/>
  <c r="AV282" i="80"/>
  <c r="AW282" i="80"/>
  <c r="AX282" i="80"/>
  <c r="AY282" i="80"/>
  <c r="AZ282" i="80"/>
  <c r="BA282" i="80"/>
  <c r="BB282" i="80"/>
  <c r="BC282" i="80"/>
  <c r="BD282" i="80"/>
  <c r="BE282" i="80"/>
  <c r="BF282" i="80"/>
  <c r="BG282" i="80"/>
  <c r="BH282" i="80"/>
  <c r="BI282" i="80"/>
  <c r="BJ282" i="80"/>
  <c r="BK282" i="80"/>
  <c r="BL282" i="80"/>
  <c r="BM282" i="80"/>
  <c r="BN282" i="80"/>
  <c r="BO282" i="80"/>
  <c r="AJ283" i="80"/>
  <c r="AK283" i="80"/>
  <c r="AL283" i="80"/>
  <c r="AM283" i="80"/>
  <c r="AN283" i="80"/>
  <c r="AO283" i="80"/>
  <c r="AP283" i="80"/>
  <c r="AQ283" i="80"/>
  <c r="AR283" i="80"/>
  <c r="AS283" i="80"/>
  <c r="AT283" i="80"/>
  <c r="AU283" i="80"/>
  <c r="AV283" i="80"/>
  <c r="AW283" i="80"/>
  <c r="AX283" i="80"/>
  <c r="AY283" i="80"/>
  <c r="AZ283" i="80"/>
  <c r="BA283" i="80"/>
  <c r="BB283" i="80"/>
  <c r="BC283" i="80"/>
  <c r="BD283" i="80"/>
  <c r="BE283" i="80"/>
  <c r="BF283" i="80"/>
  <c r="BG283" i="80"/>
  <c r="BH283" i="80"/>
  <c r="BI283" i="80"/>
  <c r="BJ283" i="80"/>
  <c r="BK283" i="80"/>
  <c r="BL283" i="80"/>
  <c r="BM283" i="80"/>
  <c r="BN283" i="80"/>
  <c r="BO283" i="80"/>
  <c r="AJ284" i="80"/>
  <c r="AK284" i="80"/>
  <c r="AL284" i="80"/>
  <c r="AM284" i="80"/>
  <c r="AN284" i="80"/>
  <c r="AO284" i="80"/>
  <c r="AP284" i="80"/>
  <c r="AQ284" i="80"/>
  <c r="AR284" i="80"/>
  <c r="AS284" i="80"/>
  <c r="AT284" i="80"/>
  <c r="AU284" i="80"/>
  <c r="AV284" i="80"/>
  <c r="AW284" i="80"/>
  <c r="AX284" i="80"/>
  <c r="AY284" i="80"/>
  <c r="AZ284" i="80"/>
  <c r="BA284" i="80"/>
  <c r="BB284" i="80"/>
  <c r="BC284" i="80"/>
  <c r="BD284" i="80"/>
  <c r="BE284" i="80"/>
  <c r="BF284" i="80"/>
  <c r="BG284" i="80"/>
  <c r="BH284" i="80"/>
  <c r="BI284" i="80"/>
  <c r="BJ284" i="80"/>
  <c r="BK284" i="80"/>
  <c r="BL284" i="80"/>
  <c r="BM284" i="80"/>
  <c r="BN284" i="80"/>
  <c r="BO284" i="80"/>
  <c r="AJ270" i="80"/>
  <c r="AJ296" i="80" s="1"/>
  <c r="AK270" i="80"/>
  <c r="AL270" i="80"/>
  <c r="AM270" i="80"/>
  <c r="AN270" i="80"/>
  <c r="AO270" i="80"/>
  <c r="AP270" i="80"/>
  <c r="AQ270" i="80"/>
  <c r="AR270" i="80"/>
  <c r="AR296" i="80" s="1"/>
  <c r="AS270" i="80"/>
  <c r="AT270" i="80"/>
  <c r="AU270" i="80"/>
  <c r="AV270" i="80"/>
  <c r="AW270" i="80"/>
  <c r="AX270" i="80"/>
  <c r="AY270" i="80"/>
  <c r="AZ270" i="80"/>
  <c r="AZ296" i="80" s="1"/>
  <c r="BA270" i="80"/>
  <c r="BB270" i="80"/>
  <c r="BC270" i="80"/>
  <c r="BD270" i="80"/>
  <c r="BE270" i="80"/>
  <c r="BF270" i="80"/>
  <c r="BG270" i="80"/>
  <c r="BH270" i="80"/>
  <c r="BI270" i="80"/>
  <c r="BJ270" i="80"/>
  <c r="BK270" i="80"/>
  <c r="BL270" i="80"/>
  <c r="BM270" i="80"/>
  <c r="BN270" i="80"/>
  <c r="BO270" i="80"/>
  <c r="AJ271" i="80"/>
  <c r="AJ297" i="80" s="1"/>
  <c r="AK271" i="80"/>
  <c r="AL271" i="80"/>
  <c r="AM271" i="80"/>
  <c r="AN271" i="80"/>
  <c r="AO271" i="80"/>
  <c r="AP271" i="80"/>
  <c r="AQ271" i="80"/>
  <c r="AR271" i="80"/>
  <c r="AR297" i="80" s="1"/>
  <c r="AS271" i="80"/>
  <c r="AT271" i="80"/>
  <c r="AU271" i="80"/>
  <c r="AV271" i="80"/>
  <c r="AW271" i="80"/>
  <c r="AX271" i="80"/>
  <c r="AY271" i="80"/>
  <c r="AZ271" i="80"/>
  <c r="BA271" i="80"/>
  <c r="BB271" i="80"/>
  <c r="BC271" i="80"/>
  <c r="BD271" i="80"/>
  <c r="BE271" i="80"/>
  <c r="BF271" i="80"/>
  <c r="BG271" i="80"/>
  <c r="BH271" i="80"/>
  <c r="BI271" i="80"/>
  <c r="BJ271" i="80"/>
  <c r="BK271" i="80"/>
  <c r="BL271" i="80"/>
  <c r="BM271" i="80"/>
  <c r="BN271" i="80"/>
  <c r="BO271" i="80"/>
  <c r="AJ272" i="80"/>
  <c r="AK272" i="80"/>
  <c r="AL272" i="80"/>
  <c r="AM272" i="80"/>
  <c r="AN272" i="80"/>
  <c r="AO272" i="80"/>
  <c r="AP272" i="80"/>
  <c r="AQ272" i="80"/>
  <c r="AR272" i="80"/>
  <c r="AS272" i="80"/>
  <c r="AT272" i="80"/>
  <c r="AU272" i="80"/>
  <c r="AV272" i="80"/>
  <c r="AW272" i="80"/>
  <c r="AX272" i="80"/>
  <c r="AY272" i="80"/>
  <c r="AZ272" i="80"/>
  <c r="BA272" i="80"/>
  <c r="BB272" i="80"/>
  <c r="BC272" i="80"/>
  <c r="BD272" i="80"/>
  <c r="BE272" i="80"/>
  <c r="BF272" i="80"/>
  <c r="BG272" i="80"/>
  <c r="BH272" i="80"/>
  <c r="BI272" i="80"/>
  <c r="BJ272" i="80"/>
  <c r="BK272" i="80"/>
  <c r="BL272" i="80"/>
  <c r="BM272" i="80"/>
  <c r="BN272" i="80"/>
  <c r="BO272" i="80"/>
  <c r="AJ273" i="80"/>
  <c r="AK273" i="80"/>
  <c r="AL273" i="80"/>
  <c r="AM273" i="80"/>
  <c r="AN273" i="80"/>
  <c r="AO273" i="80"/>
  <c r="AP273" i="80"/>
  <c r="AQ273" i="80"/>
  <c r="AR273" i="80"/>
  <c r="AS273" i="80"/>
  <c r="AS299" i="80" s="1"/>
  <c r="AT273" i="80"/>
  <c r="AU273" i="80"/>
  <c r="AU299" i="80" s="1"/>
  <c r="AV273" i="80"/>
  <c r="AW273" i="80"/>
  <c r="AW299" i="80" s="1"/>
  <c r="AX273" i="80"/>
  <c r="AY273" i="80"/>
  <c r="AZ273" i="80"/>
  <c r="BA273" i="80"/>
  <c r="BB273" i="80"/>
  <c r="BC273" i="80"/>
  <c r="BD273" i="80"/>
  <c r="BE273" i="80"/>
  <c r="BF273" i="80"/>
  <c r="BG273" i="80"/>
  <c r="BH273" i="80"/>
  <c r="BI273" i="80"/>
  <c r="BJ273" i="80"/>
  <c r="BK273" i="80"/>
  <c r="BL273" i="80"/>
  <c r="BM273" i="80"/>
  <c r="BN273" i="80"/>
  <c r="BO273" i="80"/>
  <c r="AJ274" i="80"/>
  <c r="AK274" i="80"/>
  <c r="AL274" i="80"/>
  <c r="AM274" i="80"/>
  <c r="AN274" i="80"/>
  <c r="AO274" i="80"/>
  <c r="AP274" i="80"/>
  <c r="AQ274" i="80"/>
  <c r="AR274" i="80"/>
  <c r="AS274" i="80"/>
  <c r="AT274" i="80"/>
  <c r="AU274" i="80"/>
  <c r="AV274" i="80"/>
  <c r="AW274" i="80"/>
  <c r="AX274" i="80"/>
  <c r="AY274" i="80"/>
  <c r="AZ274" i="80"/>
  <c r="BA274" i="80"/>
  <c r="BB274" i="80"/>
  <c r="BC274" i="80"/>
  <c r="BD274" i="80"/>
  <c r="BE274" i="80"/>
  <c r="BF274" i="80"/>
  <c r="BG274" i="80"/>
  <c r="BH274" i="80"/>
  <c r="BI274" i="80"/>
  <c r="BJ274" i="80"/>
  <c r="BK274" i="80"/>
  <c r="BL274" i="80"/>
  <c r="BM274" i="80"/>
  <c r="BN274" i="80"/>
  <c r="BO274" i="80"/>
  <c r="AJ275" i="80"/>
  <c r="AJ483" i="80" s="1"/>
  <c r="AK275" i="80"/>
  <c r="AK483" i="80" s="1"/>
  <c r="AL275" i="80"/>
  <c r="AL483" i="80" s="1"/>
  <c r="AM275" i="80"/>
  <c r="AM483" i="80" s="1"/>
  <c r="AN275" i="80"/>
  <c r="AN483" i="80" s="1"/>
  <c r="AO275" i="80"/>
  <c r="AO483" i="80" s="1"/>
  <c r="AP275" i="80"/>
  <c r="AP483" i="80" s="1"/>
  <c r="AQ275" i="80"/>
  <c r="AQ483" i="80" s="1"/>
  <c r="AR275" i="80"/>
  <c r="AR483" i="80" s="1"/>
  <c r="AS275" i="80"/>
  <c r="AS483" i="80" s="1"/>
  <c r="AT275" i="80"/>
  <c r="AT483" i="80" s="1"/>
  <c r="AU275" i="80"/>
  <c r="AU483" i="80" s="1"/>
  <c r="AV275" i="80"/>
  <c r="AV483" i="80" s="1"/>
  <c r="AW275" i="80"/>
  <c r="AW483" i="80" s="1"/>
  <c r="AX275" i="80"/>
  <c r="AX483" i="80" s="1"/>
  <c r="AY275" i="80"/>
  <c r="AY483" i="80" s="1"/>
  <c r="AZ275" i="80"/>
  <c r="AZ483" i="80" s="1"/>
  <c r="BA275" i="80"/>
  <c r="BA483" i="80" s="1"/>
  <c r="BB275" i="80"/>
  <c r="BB483" i="80" s="1"/>
  <c r="BC275" i="80"/>
  <c r="BC483" i="80" s="1"/>
  <c r="BD275" i="80"/>
  <c r="BD483" i="80" s="1"/>
  <c r="BE275" i="80"/>
  <c r="BE483" i="80" s="1"/>
  <c r="BF275" i="80"/>
  <c r="BF483" i="80" s="1"/>
  <c r="BG275" i="80"/>
  <c r="BG483" i="80" s="1"/>
  <c r="BH275" i="80"/>
  <c r="BH483" i="80" s="1"/>
  <c r="BI275" i="80"/>
  <c r="BI483" i="80" s="1"/>
  <c r="BJ275" i="80"/>
  <c r="BJ483" i="80" s="1"/>
  <c r="BK275" i="80"/>
  <c r="BK483" i="80" s="1"/>
  <c r="BL275" i="80"/>
  <c r="BL483" i="80" s="1"/>
  <c r="BM275" i="80"/>
  <c r="BM483" i="80" s="1"/>
  <c r="BN275" i="80"/>
  <c r="BN483" i="80" s="1"/>
  <c r="BO275" i="80"/>
  <c r="BO483" i="80" s="1"/>
  <c r="AJ276" i="80"/>
  <c r="AK276" i="80"/>
  <c r="AL276" i="80"/>
  <c r="AM276" i="80"/>
  <c r="AN276" i="80"/>
  <c r="AO276" i="80"/>
  <c r="AP276" i="80"/>
  <c r="AQ276" i="80"/>
  <c r="AR276" i="80"/>
  <c r="AS276" i="80"/>
  <c r="AT276" i="80"/>
  <c r="AU276" i="80"/>
  <c r="AV276" i="80"/>
  <c r="AW276" i="80"/>
  <c r="AX276" i="80"/>
  <c r="AY276" i="80"/>
  <c r="AZ276" i="80"/>
  <c r="BA276" i="80"/>
  <c r="BB276" i="80"/>
  <c r="BC276" i="80"/>
  <c r="BD276" i="80"/>
  <c r="BE276" i="80"/>
  <c r="BF276" i="80"/>
  <c r="BG276" i="80"/>
  <c r="BH276" i="80"/>
  <c r="BI276" i="80"/>
  <c r="BJ276" i="80"/>
  <c r="BK276" i="80"/>
  <c r="BL276" i="80"/>
  <c r="BM276" i="80"/>
  <c r="BN276" i="80"/>
  <c r="BO276" i="80"/>
  <c r="AJ266" i="80"/>
  <c r="AK266" i="80"/>
  <c r="AL266" i="80"/>
  <c r="AM266" i="80"/>
  <c r="AN266" i="80"/>
  <c r="AO266" i="80"/>
  <c r="AP266" i="80"/>
  <c r="AQ266" i="80"/>
  <c r="AR266" i="80"/>
  <c r="AS266" i="80"/>
  <c r="AT266" i="80"/>
  <c r="AU266" i="80"/>
  <c r="AV266" i="80"/>
  <c r="AW266" i="80"/>
  <c r="AX266" i="80"/>
  <c r="AY266" i="80"/>
  <c r="AZ266" i="80"/>
  <c r="BA266" i="80"/>
  <c r="BB266" i="80"/>
  <c r="BC266" i="80"/>
  <c r="BD266" i="80"/>
  <c r="BE266" i="80"/>
  <c r="BF266" i="80"/>
  <c r="BG266" i="80"/>
  <c r="BH266" i="80"/>
  <c r="BI266" i="80"/>
  <c r="BJ266" i="80"/>
  <c r="BK266" i="80"/>
  <c r="BL266" i="80"/>
  <c r="BM266" i="80"/>
  <c r="BN266" i="80"/>
  <c r="BO266" i="80"/>
  <c r="AJ264" i="80"/>
  <c r="AK264" i="80"/>
  <c r="AL264" i="80"/>
  <c r="AM264" i="80"/>
  <c r="AN264" i="80"/>
  <c r="AO264" i="80"/>
  <c r="AP264" i="80"/>
  <c r="AP343" i="80" s="1"/>
  <c r="AQ264" i="80"/>
  <c r="AQ343" i="80" s="1"/>
  <c r="AR264" i="80"/>
  <c r="AR343" i="80" s="1"/>
  <c r="AS264" i="80"/>
  <c r="AS343" i="80" s="1"/>
  <c r="AT264" i="80"/>
  <c r="AT343" i="80" s="1"/>
  <c r="AU264" i="80"/>
  <c r="AU343" i="80" s="1"/>
  <c r="AV264" i="80"/>
  <c r="AV343" i="80" s="1"/>
  <c r="AW264" i="80"/>
  <c r="AW343" i="80" s="1"/>
  <c r="AX264" i="80"/>
  <c r="AX343" i="80" s="1"/>
  <c r="AY264" i="80"/>
  <c r="AY343" i="80" s="1"/>
  <c r="AZ264" i="80"/>
  <c r="AZ343" i="80" s="1"/>
  <c r="BA264" i="80"/>
  <c r="BA343" i="80" s="1"/>
  <c r="BB264" i="80"/>
  <c r="BB343" i="80" s="1"/>
  <c r="BC264" i="80"/>
  <c r="BC343" i="80" s="1"/>
  <c r="BD264" i="80"/>
  <c r="BD343" i="80" s="1"/>
  <c r="BE264" i="80"/>
  <c r="BE343" i="80" s="1"/>
  <c r="BF264" i="80"/>
  <c r="BF343" i="80" s="1"/>
  <c r="BG264" i="80"/>
  <c r="BG343" i="80" s="1"/>
  <c r="BH264" i="80"/>
  <c r="BH343" i="80" s="1"/>
  <c r="BI264" i="80"/>
  <c r="BI343" i="80" s="1"/>
  <c r="BJ264" i="80"/>
  <c r="BJ343" i="80" s="1"/>
  <c r="BK264" i="80"/>
  <c r="BK343" i="80" s="1"/>
  <c r="BL264" i="80"/>
  <c r="BL343" i="80" s="1"/>
  <c r="BM264" i="80"/>
  <c r="BM343" i="80" s="1"/>
  <c r="BN264" i="80"/>
  <c r="BN343" i="80" s="1"/>
  <c r="BO264" i="80"/>
  <c r="BO343" i="80" s="1"/>
  <c r="AJ257" i="80"/>
  <c r="AK257" i="80"/>
  <c r="AL257" i="80"/>
  <c r="AM257" i="80"/>
  <c r="AN257" i="80"/>
  <c r="AO257" i="80"/>
  <c r="AP257" i="80"/>
  <c r="AQ257" i="80"/>
  <c r="AR257" i="80"/>
  <c r="AR336" i="80" s="1"/>
  <c r="AS257" i="80"/>
  <c r="AT257" i="80"/>
  <c r="AU257" i="80"/>
  <c r="AV257" i="80"/>
  <c r="AW257" i="80"/>
  <c r="AX257" i="80"/>
  <c r="AY257" i="80"/>
  <c r="AZ257" i="80"/>
  <c r="AZ336" i="80" s="1"/>
  <c r="BA257" i="80"/>
  <c r="BB257" i="80"/>
  <c r="BC257" i="80"/>
  <c r="BD257" i="80"/>
  <c r="BE257" i="80"/>
  <c r="BF257" i="80"/>
  <c r="BG257" i="80"/>
  <c r="BH257" i="80"/>
  <c r="BI257" i="80"/>
  <c r="BJ257" i="80"/>
  <c r="BK257" i="80"/>
  <c r="BL257" i="80"/>
  <c r="BM257" i="80"/>
  <c r="BN257" i="80"/>
  <c r="BO257" i="80"/>
  <c r="AJ258" i="80"/>
  <c r="AK258" i="80"/>
  <c r="AL258" i="80"/>
  <c r="AM258" i="80"/>
  <c r="AN258" i="80"/>
  <c r="AO258" i="80"/>
  <c r="AP258" i="80"/>
  <c r="AQ258" i="80"/>
  <c r="AR258" i="80"/>
  <c r="AR337" i="80" s="1"/>
  <c r="AR417" i="80" s="1"/>
  <c r="AS258" i="80"/>
  <c r="AT258" i="80"/>
  <c r="AU258" i="80"/>
  <c r="AV258" i="80"/>
  <c r="AW258" i="80"/>
  <c r="AX258" i="80"/>
  <c r="AY258" i="80"/>
  <c r="AZ258" i="80"/>
  <c r="BA258" i="80"/>
  <c r="BB258" i="80"/>
  <c r="BC258" i="80"/>
  <c r="BD258" i="80"/>
  <c r="BE258" i="80"/>
  <c r="BF258" i="80"/>
  <c r="BG258" i="80"/>
  <c r="BH258" i="80"/>
  <c r="BI258" i="80"/>
  <c r="BJ258" i="80"/>
  <c r="BK258" i="80"/>
  <c r="BL258" i="80"/>
  <c r="BM258" i="80"/>
  <c r="BN258" i="80"/>
  <c r="BO258" i="80"/>
  <c r="AJ259" i="80"/>
  <c r="AK259" i="80"/>
  <c r="AL259" i="80"/>
  <c r="AM259" i="80"/>
  <c r="AN259" i="80"/>
  <c r="AO259" i="80"/>
  <c r="AP259" i="80"/>
  <c r="AQ259" i="80"/>
  <c r="AR259" i="80"/>
  <c r="AS259" i="80"/>
  <c r="AT259" i="80"/>
  <c r="AU259" i="80"/>
  <c r="AV259" i="80"/>
  <c r="AW259" i="80"/>
  <c r="AX259" i="80"/>
  <c r="AY259" i="80"/>
  <c r="AZ259" i="80"/>
  <c r="BA259" i="80"/>
  <c r="BB259" i="80"/>
  <c r="BC259" i="80"/>
  <c r="BD259" i="80"/>
  <c r="BE259" i="80"/>
  <c r="BF259" i="80"/>
  <c r="BG259" i="80"/>
  <c r="BH259" i="80"/>
  <c r="BI259" i="80"/>
  <c r="BJ259" i="80"/>
  <c r="BK259" i="80"/>
  <c r="BL259" i="80"/>
  <c r="BM259" i="80"/>
  <c r="BN259" i="80"/>
  <c r="BO259" i="80"/>
  <c r="AJ260" i="80"/>
  <c r="AK260" i="80"/>
  <c r="AL260" i="80"/>
  <c r="AM260" i="80"/>
  <c r="AN260" i="80"/>
  <c r="AO260" i="80"/>
  <c r="AP260" i="80"/>
  <c r="AQ260" i="80"/>
  <c r="AR260" i="80"/>
  <c r="AS260" i="80"/>
  <c r="AS339" i="80" s="1"/>
  <c r="AS419" i="80" s="1"/>
  <c r="AT260" i="80"/>
  <c r="AU260" i="80"/>
  <c r="AU339" i="80" s="1"/>
  <c r="AU419" i="80" s="1"/>
  <c r="AV260" i="80"/>
  <c r="AW260" i="80"/>
  <c r="AW339" i="80" s="1"/>
  <c r="AW419" i="80" s="1"/>
  <c r="AX260" i="80"/>
  <c r="AY260" i="80"/>
  <c r="AZ260" i="80"/>
  <c r="BA260" i="80"/>
  <c r="BB260" i="80"/>
  <c r="BC260" i="80"/>
  <c r="BD260" i="80"/>
  <c r="BE260" i="80"/>
  <c r="BF260" i="80"/>
  <c r="BG260" i="80"/>
  <c r="BH260" i="80"/>
  <c r="BI260" i="80"/>
  <c r="BJ260" i="80"/>
  <c r="BK260" i="80"/>
  <c r="BL260" i="80"/>
  <c r="BM260" i="80"/>
  <c r="BN260" i="80"/>
  <c r="BO260" i="80"/>
  <c r="AJ261" i="80"/>
  <c r="AK261" i="80"/>
  <c r="AL261" i="80"/>
  <c r="AM261" i="80"/>
  <c r="AN261" i="80"/>
  <c r="AO261" i="80"/>
  <c r="AP261" i="80"/>
  <c r="AQ261" i="80"/>
  <c r="AR261" i="80"/>
  <c r="AS261" i="80"/>
  <c r="AT261" i="80"/>
  <c r="AU261" i="80"/>
  <c r="AV261" i="80"/>
  <c r="AW261" i="80"/>
  <c r="AX261" i="80"/>
  <c r="AY261" i="80"/>
  <c r="AZ261" i="80"/>
  <c r="BA261" i="80"/>
  <c r="BB261" i="80"/>
  <c r="BC261" i="80"/>
  <c r="BD261" i="80"/>
  <c r="BE261" i="80"/>
  <c r="BF261" i="80"/>
  <c r="BG261" i="80"/>
  <c r="BH261" i="80"/>
  <c r="BI261" i="80"/>
  <c r="BJ261" i="80"/>
  <c r="BK261" i="80"/>
  <c r="BL261" i="80"/>
  <c r="BM261" i="80"/>
  <c r="BN261" i="80"/>
  <c r="BO261" i="80"/>
  <c r="AJ262" i="80"/>
  <c r="AK262" i="80"/>
  <c r="AL262" i="80"/>
  <c r="AM262" i="80"/>
  <c r="AN262" i="80"/>
  <c r="AO262" i="80"/>
  <c r="AP262" i="80"/>
  <c r="AQ262" i="80"/>
  <c r="AR262" i="80"/>
  <c r="AS262" i="80"/>
  <c r="AT262" i="80"/>
  <c r="AU262" i="80"/>
  <c r="AV262" i="80"/>
  <c r="AW262" i="80"/>
  <c r="AX262" i="80"/>
  <c r="AY262" i="80"/>
  <c r="AZ262" i="80"/>
  <c r="BA262" i="80"/>
  <c r="BB262" i="80"/>
  <c r="BC262" i="80"/>
  <c r="BD262" i="80"/>
  <c r="BE262" i="80"/>
  <c r="BF262" i="80"/>
  <c r="BG262" i="80"/>
  <c r="BH262" i="80"/>
  <c r="BI262" i="80"/>
  <c r="BJ262" i="80"/>
  <c r="BK262" i="80"/>
  <c r="BL262" i="80"/>
  <c r="BM262" i="80"/>
  <c r="BN262" i="80"/>
  <c r="BO262" i="80"/>
  <c r="AJ247" i="80"/>
  <c r="AK247" i="80"/>
  <c r="AL247" i="80"/>
  <c r="AM247" i="80"/>
  <c r="AN247" i="80"/>
  <c r="AO247" i="80"/>
  <c r="AP247" i="80"/>
  <c r="AP325" i="80" s="1"/>
  <c r="AQ247" i="80"/>
  <c r="AQ325" i="80" s="1"/>
  <c r="AQ405" i="80" s="1"/>
  <c r="AR247" i="80"/>
  <c r="AR325" i="80" s="1"/>
  <c r="AS247" i="80"/>
  <c r="AS325" i="80" s="1"/>
  <c r="AT247" i="80"/>
  <c r="AT325" i="80" s="1"/>
  <c r="AU247" i="80"/>
  <c r="AU325" i="80" s="1"/>
  <c r="AU405" i="80" s="1"/>
  <c r="AV247" i="80"/>
  <c r="AV325" i="80" s="1"/>
  <c r="AW247" i="80"/>
  <c r="AW325" i="80" s="1"/>
  <c r="AX247" i="80"/>
  <c r="AX325" i="80" s="1"/>
  <c r="AY247" i="80"/>
  <c r="AY325" i="80" s="1"/>
  <c r="AY405" i="80" s="1"/>
  <c r="AZ247" i="80"/>
  <c r="AZ325" i="80" s="1"/>
  <c r="BA247" i="80"/>
  <c r="BA325" i="80" s="1"/>
  <c r="BB247" i="80"/>
  <c r="BB325" i="80" s="1"/>
  <c r="BC247" i="80"/>
  <c r="BC325" i="80" s="1"/>
  <c r="BC405" i="80" s="1"/>
  <c r="BD247" i="80"/>
  <c r="BD325" i="80" s="1"/>
  <c r="BE247" i="80"/>
  <c r="BE325" i="80" s="1"/>
  <c r="BF247" i="80"/>
  <c r="BF325" i="80" s="1"/>
  <c r="BG247" i="80"/>
  <c r="BG325" i="80" s="1"/>
  <c r="BG405" i="80" s="1"/>
  <c r="BH247" i="80"/>
  <c r="BH325" i="80" s="1"/>
  <c r="BI247" i="80"/>
  <c r="BI325" i="80" s="1"/>
  <c r="BJ247" i="80"/>
  <c r="BJ325" i="80" s="1"/>
  <c r="BK247" i="80"/>
  <c r="BK325" i="80" s="1"/>
  <c r="BK405" i="80" s="1"/>
  <c r="BL247" i="80"/>
  <c r="BL325" i="80" s="1"/>
  <c r="BM247" i="80"/>
  <c r="BM325" i="80" s="1"/>
  <c r="BN247" i="80"/>
  <c r="BN325" i="80" s="1"/>
  <c r="BO247" i="80"/>
  <c r="BO325" i="80" s="1"/>
  <c r="BO405" i="80" s="1"/>
  <c r="AJ248" i="80"/>
  <c r="AK248" i="80"/>
  <c r="AL248" i="80"/>
  <c r="AM248" i="80"/>
  <c r="AN248" i="80"/>
  <c r="AO248" i="80"/>
  <c r="AP248" i="80"/>
  <c r="AP326" i="80" s="1"/>
  <c r="AP406" i="80" s="1"/>
  <c r="AQ248" i="80"/>
  <c r="AQ326" i="80" s="1"/>
  <c r="AR248" i="80"/>
  <c r="AR326" i="80" s="1"/>
  <c r="AR406" i="80" s="1"/>
  <c r="AS248" i="80"/>
  <c r="AS326" i="80" s="1"/>
  <c r="AS406" i="80" s="1"/>
  <c r="AT248" i="80"/>
  <c r="AT326" i="80" s="1"/>
  <c r="AT406" i="80" s="1"/>
  <c r="AU248" i="80"/>
  <c r="AU326" i="80" s="1"/>
  <c r="AV248" i="80"/>
  <c r="AV326" i="80" s="1"/>
  <c r="AV406" i="80" s="1"/>
  <c r="AW248" i="80"/>
  <c r="AW326" i="80" s="1"/>
  <c r="AW406" i="80" s="1"/>
  <c r="AX248" i="80"/>
  <c r="AX326" i="80" s="1"/>
  <c r="AX406" i="80" s="1"/>
  <c r="AY248" i="80"/>
  <c r="AY326" i="80" s="1"/>
  <c r="AZ248" i="80"/>
  <c r="AZ326" i="80" s="1"/>
  <c r="AZ406" i="80" s="1"/>
  <c r="BA248" i="80"/>
  <c r="BA326" i="80" s="1"/>
  <c r="BA406" i="80" s="1"/>
  <c r="BB248" i="80"/>
  <c r="BB326" i="80" s="1"/>
  <c r="BB406" i="80" s="1"/>
  <c r="BC248" i="80"/>
  <c r="BC326" i="80" s="1"/>
  <c r="BD248" i="80"/>
  <c r="BD326" i="80" s="1"/>
  <c r="BD406" i="80" s="1"/>
  <c r="BE248" i="80"/>
  <c r="BE326" i="80" s="1"/>
  <c r="BE406" i="80" s="1"/>
  <c r="BF248" i="80"/>
  <c r="BF326" i="80" s="1"/>
  <c r="BF406" i="80" s="1"/>
  <c r="BG248" i="80"/>
  <c r="BG326" i="80" s="1"/>
  <c r="BH248" i="80"/>
  <c r="BH326" i="80" s="1"/>
  <c r="BH406" i="80" s="1"/>
  <c r="BI248" i="80"/>
  <c r="BI326" i="80" s="1"/>
  <c r="BI406" i="80" s="1"/>
  <c r="BJ248" i="80"/>
  <c r="BJ326" i="80" s="1"/>
  <c r="BJ406" i="80" s="1"/>
  <c r="BK248" i="80"/>
  <c r="BK326" i="80" s="1"/>
  <c r="BL248" i="80"/>
  <c r="BL326" i="80" s="1"/>
  <c r="BL406" i="80" s="1"/>
  <c r="BM248" i="80"/>
  <c r="BM326" i="80" s="1"/>
  <c r="BM406" i="80" s="1"/>
  <c r="BN248" i="80"/>
  <c r="BN326" i="80" s="1"/>
  <c r="BN406" i="80" s="1"/>
  <c r="BO248" i="80"/>
  <c r="BO326" i="80" s="1"/>
  <c r="AJ249" i="80"/>
  <c r="AK249" i="80"/>
  <c r="AL249" i="80"/>
  <c r="AM249" i="80"/>
  <c r="AN249" i="80"/>
  <c r="AO249" i="80"/>
  <c r="AP249" i="80"/>
  <c r="AP327" i="80" s="1"/>
  <c r="AP407" i="80" s="1"/>
  <c r="AQ249" i="80"/>
  <c r="AQ327" i="80" s="1"/>
  <c r="AQ407" i="80" s="1"/>
  <c r="AR249" i="80"/>
  <c r="AR327" i="80" s="1"/>
  <c r="AR407" i="80" s="1"/>
  <c r="AS249" i="80"/>
  <c r="AS327" i="80" s="1"/>
  <c r="AS407" i="80" s="1"/>
  <c r="AT249" i="80"/>
  <c r="AT327" i="80" s="1"/>
  <c r="AT407" i="80" s="1"/>
  <c r="AU249" i="80"/>
  <c r="AU327" i="80" s="1"/>
  <c r="AU407" i="80" s="1"/>
  <c r="AV249" i="80"/>
  <c r="AV327" i="80" s="1"/>
  <c r="AV407" i="80" s="1"/>
  <c r="AW249" i="80"/>
  <c r="AW327" i="80" s="1"/>
  <c r="AW407" i="80" s="1"/>
  <c r="AX249" i="80"/>
  <c r="AX327" i="80" s="1"/>
  <c r="AX407" i="80" s="1"/>
  <c r="AY249" i="80"/>
  <c r="AY327" i="80" s="1"/>
  <c r="AY407" i="80" s="1"/>
  <c r="AZ249" i="80"/>
  <c r="AZ327" i="80" s="1"/>
  <c r="AZ407" i="80" s="1"/>
  <c r="BA249" i="80"/>
  <c r="BA327" i="80" s="1"/>
  <c r="BA407" i="80" s="1"/>
  <c r="BB249" i="80"/>
  <c r="BB327" i="80" s="1"/>
  <c r="BB407" i="80" s="1"/>
  <c r="BC249" i="80"/>
  <c r="BC327" i="80" s="1"/>
  <c r="BC407" i="80" s="1"/>
  <c r="BD249" i="80"/>
  <c r="BD327" i="80" s="1"/>
  <c r="BD407" i="80" s="1"/>
  <c r="BE249" i="80"/>
  <c r="BE327" i="80" s="1"/>
  <c r="BE407" i="80" s="1"/>
  <c r="BF249" i="80"/>
  <c r="BF327" i="80" s="1"/>
  <c r="BF407" i="80" s="1"/>
  <c r="BG249" i="80"/>
  <c r="BG327" i="80" s="1"/>
  <c r="BG407" i="80" s="1"/>
  <c r="BH249" i="80"/>
  <c r="BH327" i="80" s="1"/>
  <c r="BH407" i="80" s="1"/>
  <c r="BI249" i="80"/>
  <c r="BI327" i="80" s="1"/>
  <c r="BI407" i="80" s="1"/>
  <c r="BJ249" i="80"/>
  <c r="BJ327" i="80" s="1"/>
  <c r="BJ407" i="80" s="1"/>
  <c r="BK249" i="80"/>
  <c r="BK327" i="80" s="1"/>
  <c r="BK407" i="80" s="1"/>
  <c r="BL249" i="80"/>
  <c r="BL327" i="80" s="1"/>
  <c r="BL407" i="80" s="1"/>
  <c r="BM249" i="80"/>
  <c r="BM327" i="80" s="1"/>
  <c r="BM407" i="80" s="1"/>
  <c r="BN249" i="80"/>
  <c r="BN327" i="80" s="1"/>
  <c r="BN407" i="80" s="1"/>
  <c r="BO249" i="80"/>
  <c r="BO327" i="80" s="1"/>
  <c r="BO407" i="80" s="1"/>
  <c r="AJ250" i="80"/>
  <c r="AK250" i="80"/>
  <c r="AL250" i="80"/>
  <c r="AM250" i="80"/>
  <c r="AN250" i="80"/>
  <c r="AO250" i="80"/>
  <c r="AP250" i="80"/>
  <c r="AP328" i="80" s="1"/>
  <c r="AP408" i="80" s="1"/>
  <c r="AQ250" i="80"/>
  <c r="AQ328" i="80" s="1"/>
  <c r="AQ408" i="80" s="1"/>
  <c r="AR250" i="80"/>
  <c r="AR328" i="80" s="1"/>
  <c r="AR408" i="80" s="1"/>
  <c r="AS250" i="80"/>
  <c r="AS328" i="80" s="1"/>
  <c r="AS408" i="80" s="1"/>
  <c r="AT250" i="80"/>
  <c r="AT328" i="80" s="1"/>
  <c r="AT408" i="80" s="1"/>
  <c r="AU250" i="80"/>
  <c r="AU328" i="80" s="1"/>
  <c r="AU408" i="80" s="1"/>
  <c r="AV250" i="80"/>
  <c r="AV328" i="80" s="1"/>
  <c r="AV408" i="80" s="1"/>
  <c r="AW250" i="80"/>
  <c r="AW328" i="80" s="1"/>
  <c r="AW408" i="80" s="1"/>
  <c r="AX250" i="80"/>
  <c r="AX328" i="80" s="1"/>
  <c r="AX408" i="80" s="1"/>
  <c r="AY250" i="80"/>
  <c r="AY328" i="80" s="1"/>
  <c r="AY408" i="80" s="1"/>
  <c r="AZ250" i="80"/>
  <c r="AZ328" i="80" s="1"/>
  <c r="AZ408" i="80" s="1"/>
  <c r="BA250" i="80"/>
  <c r="BA328" i="80" s="1"/>
  <c r="BA408" i="80" s="1"/>
  <c r="BB250" i="80"/>
  <c r="BB328" i="80" s="1"/>
  <c r="BB408" i="80" s="1"/>
  <c r="BC250" i="80"/>
  <c r="BC328" i="80" s="1"/>
  <c r="BC408" i="80" s="1"/>
  <c r="BD250" i="80"/>
  <c r="BD328" i="80" s="1"/>
  <c r="BD408" i="80" s="1"/>
  <c r="BE250" i="80"/>
  <c r="BE328" i="80" s="1"/>
  <c r="BE408" i="80" s="1"/>
  <c r="BF250" i="80"/>
  <c r="BF328" i="80" s="1"/>
  <c r="BF408" i="80" s="1"/>
  <c r="BG250" i="80"/>
  <c r="BG328" i="80" s="1"/>
  <c r="BG408" i="80" s="1"/>
  <c r="BH250" i="80"/>
  <c r="BH328" i="80" s="1"/>
  <c r="BH408" i="80" s="1"/>
  <c r="BI250" i="80"/>
  <c r="BI328" i="80" s="1"/>
  <c r="BI408" i="80" s="1"/>
  <c r="BJ250" i="80"/>
  <c r="BJ328" i="80" s="1"/>
  <c r="BJ408" i="80" s="1"/>
  <c r="BK250" i="80"/>
  <c r="BK328" i="80" s="1"/>
  <c r="BK408" i="80" s="1"/>
  <c r="BL250" i="80"/>
  <c r="BL328" i="80" s="1"/>
  <c r="BL408" i="80" s="1"/>
  <c r="BM250" i="80"/>
  <c r="BM328" i="80" s="1"/>
  <c r="BM408" i="80" s="1"/>
  <c r="BN250" i="80"/>
  <c r="BN328" i="80" s="1"/>
  <c r="BN408" i="80" s="1"/>
  <c r="BO250" i="80"/>
  <c r="BO328" i="80" s="1"/>
  <c r="BO408" i="80" s="1"/>
  <c r="AJ251" i="80"/>
  <c r="AK251" i="80"/>
  <c r="AL251" i="80"/>
  <c r="AM251" i="80"/>
  <c r="AN251" i="80"/>
  <c r="AO251" i="80"/>
  <c r="AP251" i="80"/>
  <c r="AP329" i="80" s="1"/>
  <c r="AP409" i="80" s="1"/>
  <c r="AQ251" i="80"/>
  <c r="AQ329" i="80" s="1"/>
  <c r="AQ409" i="80" s="1"/>
  <c r="AR251" i="80"/>
  <c r="AR329" i="80" s="1"/>
  <c r="AR409" i="80" s="1"/>
  <c r="AS251" i="80"/>
  <c r="AS329" i="80" s="1"/>
  <c r="AS409" i="80" s="1"/>
  <c r="AT251" i="80"/>
  <c r="AT329" i="80" s="1"/>
  <c r="AT409" i="80" s="1"/>
  <c r="AU251" i="80"/>
  <c r="AU329" i="80" s="1"/>
  <c r="AU409" i="80" s="1"/>
  <c r="AV251" i="80"/>
  <c r="AV329" i="80" s="1"/>
  <c r="AV409" i="80" s="1"/>
  <c r="AW251" i="80"/>
  <c r="AW329" i="80" s="1"/>
  <c r="AW409" i="80" s="1"/>
  <c r="AX251" i="80"/>
  <c r="AX329" i="80" s="1"/>
  <c r="AX409" i="80" s="1"/>
  <c r="AY251" i="80"/>
  <c r="AY329" i="80" s="1"/>
  <c r="AY409" i="80" s="1"/>
  <c r="AZ251" i="80"/>
  <c r="AZ329" i="80" s="1"/>
  <c r="AZ409" i="80" s="1"/>
  <c r="BA251" i="80"/>
  <c r="BA329" i="80" s="1"/>
  <c r="BA409" i="80" s="1"/>
  <c r="BB251" i="80"/>
  <c r="BB329" i="80" s="1"/>
  <c r="BB409" i="80" s="1"/>
  <c r="BC251" i="80"/>
  <c r="BC329" i="80" s="1"/>
  <c r="BC409" i="80" s="1"/>
  <c r="BD251" i="80"/>
  <c r="BD329" i="80" s="1"/>
  <c r="BD409" i="80" s="1"/>
  <c r="BE251" i="80"/>
  <c r="BE329" i="80" s="1"/>
  <c r="BE409" i="80" s="1"/>
  <c r="BF251" i="80"/>
  <c r="BF329" i="80" s="1"/>
  <c r="BF409" i="80" s="1"/>
  <c r="BG251" i="80"/>
  <c r="BG329" i="80" s="1"/>
  <c r="BG409" i="80" s="1"/>
  <c r="BH251" i="80"/>
  <c r="BH329" i="80" s="1"/>
  <c r="BH409" i="80" s="1"/>
  <c r="BI251" i="80"/>
  <c r="BI329" i="80" s="1"/>
  <c r="BI409" i="80" s="1"/>
  <c r="BJ251" i="80"/>
  <c r="BJ329" i="80" s="1"/>
  <c r="BJ409" i="80" s="1"/>
  <c r="BK251" i="80"/>
  <c r="BK329" i="80" s="1"/>
  <c r="BK409" i="80" s="1"/>
  <c r="BL251" i="80"/>
  <c r="BL329" i="80" s="1"/>
  <c r="BL409" i="80" s="1"/>
  <c r="BM251" i="80"/>
  <c r="BM329" i="80" s="1"/>
  <c r="BM409" i="80" s="1"/>
  <c r="BN251" i="80"/>
  <c r="BN329" i="80" s="1"/>
  <c r="BN409" i="80" s="1"/>
  <c r="BO251" i="80"/>
  <c r="BO329" i="80" s="1"/>
  <c r="BO409" i="80" s="1"/>
  <c r="AJ252" i="80"/>
  <c r="AK252" i="80"/>
  <c r="AL252" i="80"/>
  <c r="AM252" i="80"/>
  <c r="AN252" i="80"/>
  <c r="AO252" i="80"/>
  <c r="AP252" i="80"/>
  <c r="AP330" i="80" s="1"/>
  <c r="AP410" i="80" s="1"/>
  <c r="AQ252" i="80"/>
  <c r="AQ330" i="80" s="1"/>
  <c r="AQ410" i="80" s="1"/>
  <c r="AR252" i="80"/>
  <c r="AR330" i="80" s="1"/>
  <c r="AR410" i="80" s="1"/>
  <c r="AS252" i="80"/>
  <c r="AS330" i="80" s="1"/>
  <c r="AS410" i="80" s="1"/>
  <c r="AT252" i="80"/>
  <c r="AT330" i="80" s="1"/>
  <c r="AT410" i="80" s="1"/>
  <c r="AU252" i="80"/>
  <c r="AU330" i="80" s="1"/>
  <c r="AU410" i="80" s="1"/>
  <c r="AV252" i="80"/>
  <c r="AV330" i="80" s="1"/>
  <c r="AV410" i="80" s="1"/>
  <c r="AW252" i="80"/>
  <c r="AW330" i="80" s="1"/>
  <c r="AW410" i="80" s="1"/>
  <c r="AX252" i="80"/>
  <c r="AX330" i="80" s="1"/>
  <c r="AX410" i="80" s="1"/>
  <c r="AY252" i="80"/>
  <c r="AY330" i="80" s="1"/>
  <c r="AY410" i="80" s="1"/>
  <c r="AZ252" i="80"/>
  <c r="AZ330" i="80" s="1"/>
  <c r="AZ410" i="80" s="1"/>
  <c r="BA252" i="80"/>
  <c r="BA330" i="80" s="1"/>
  <c r="BA410" i="80" s="1"/>
  <c r="BB252" i="80"/>
  <c r="BB330" i="80" s="1"/>
  <c r="BB410" i="80" s="1"/>
  <c r="BC252" i="80"/>
  <c r="BC330" i="80" s="1"/>
  <c r="BC410" i="80" s="1"/>
  <c r="BD252" i="80"/>
  <c r="BD330" i="80" s="1"/>
  <c r="BD410" i="80" s="1"/>
  <c r="BE252" i="80"/>
  <c r="BE330" i="80" s="1"/>
  <c r="BE410" i="80" s="1"/>
  <c r="BF252" i="80"/>
  <c r="BF330" i="80" s="1"/>
  <c r="BF410" i="80" s="1"/>
  <c r="BG252" i="80"/>
  <c r="BG330" i="80" s="1"/>
  <c r="BG410" i="80" s="1"/>
  <c r="BH252" i="80"/>
  <c r="BH330" i="80" s="1"/>
  <c r="BH410" i="80" s="1"/>
  <c r="BI252" i="80"/>
  <c r="BI330" i="80" s="1"/>
  <c r="BI410" i="80" s="1"/>
  <c r="BJ252" i="80"/>
  <c r="BJ330" i="80" s="1"/>
  <c r="BJ410" i="80" s="1"/>
  <c r="BK252" i="80"/>
  <c r="BK330" i="80" s="1"/>
  <c r="BK410" i="80" s="1"/>
  <c r="BL252" i="80"/>
  <c r="BL330" i="80" s="1"/>
  <c r="BL410" i="80" s="1"/>
  <c r="BM252" i="80"/>
  <c r="BM330" i="80" s="1"/>
  <c r="BM410" i="80" s="1"/>
  <c r="BN252" i="80"/>
  <c r="BN330" i="80" s="1"/>
  <c r="BN410" i="80" s="1"/>
  <c r="BO252" i="80"/>
  <c r="BO330" i="80" s="1"/>
  <c r="BO410" i="80" s="1"/>
  <c r="AJ253" i="80"/>
  <c r="AK253" i="80"/>
  <c r="AL253" i="80"/>
  <c r="AM253" i="80"/>
  <c r="AN253" i="80"/>
  <c r="AO253" i="80"/>
  <c r="AP253" i="80"/>
  <c r="AP331" i="80" s="1"/>
  <c r="AP411" i="80" s="1"/>
  <c r="AQ253" i="80"/>
  <c r="AQ331" i="80" s="1"/>
  <c r="AQ411" i="80" s="1"/>
  <c r="AR253" i="80"/>
  <c r="AR331" i="80" s="1"/>
  <c r="AR411" i="80" s="1"/>
  <c r="AS253" i="80"/>
  <c r="AS331" i="80" s="1"/>
  <c r="AS411" i="80" s="1"/>
  <c r="AT253" i="80"/>
  <c r="AT331" i="80" s="1"/>
  <c r="AT411" i="80" s="1"/>
  <c r="AU253" i="80"/>
  <c r="AU331" i="80" s="1"/>
  <c r="AU411" i="80" s="1"/>
  <c r="AV253" i="80"/>
  <c r="AV331" i="80" s="1"/>
  <c r="AV411" i="80" s="1"/>
  <c r="AW253" i="80"/>
  <c r="AW331" i="80" s="1"/>
  <c r="AW411" i="80" s="1"/>
  <c r="AX253" i="80"/>
  <c r="AX331" i="80" s="1"/>
  <c r="AX411" i="80" s="1"/>
  <c r="AY253" i="80"/>
  <c r="AY331" i="80" s="1"/>
  <c r="AY411" i="80" s="1"/>
  <c r="AZ253" i="80"/>
  <c r="AZ331" i="80" s="1"/>
  <c r="AZ411" i="80" s="1"/>
  <c r="BA253" i="80"/>
  <c r="BA331" i="80" s="1"/>
  <c r="BA411" i="80" s="1"/>
  <c r="BB253" i="80"/>
  <c r="BB331" i="80" s="1"/>
  <c r="BB411" i="80" s="1"/>
  <c r="BC253" i="80"/>
  <c r="BC331" i="80" s="1"/>
  <c r="BC411" i="80" s="1"/>
  <c r="BD253" i="80"/>
  <c r="BD331" i="80" s="1"/>
  <c r="BD411" i="80" s="1"/>
  <c r="BE253" i="80"/>
  <c r="BE331" i="80" s="1"/>
  <c r="BE411" i="80" s="1"/>
  <c r="BF253" i="80"/>
  <c r="BF331" i="80" s="1"/>
  <c r="BF411" i="80" s="1"/>
  <c r="BG253" i="80"/>
  <c r="BG331" i="80" s="1"/>
  <c r="BG411" i="80" s="1"/>
  <c r="BH253" i="80"/>
  <c r="BH331" i="80" s="1"/>
  <c r="BH411" i="80" s="1"/>
  <c r="BI253" i="80"/>
  <c r="BI331" i="80" s="1"/>
  <c r="BI411" i="80" s="1"/>
  <c r="BJ253" i="80"/>
  <c r="BJ331" i="80" s="1"/>
  <c r="BJ411" i="80" s="1"/>
  <c r="BK253" i="80"/>
  <c r="BK331" i="80" s="1"/>
  <c r="BK411" i="80" s="1"/>
  <c r="BL253" i="80"/>
  <c r="BL331" i="80" s="1"/>
  <c r="BL411" i="80" s="1"/>
  <c r="BM253" i="80"/>
  <c r="BM331" i="80" s="1"/>
  <c r="BM411" i="80" s="1"/>
  <c r="BN253" i="80"/>
  <c r="BN331" i="80" s="1"/>
  <c r="BN411" i="80" s="1"/>
  <c r="BO253" i="80"/>
  <c r="BO331" i="80" s="1"/>
  <c r="BO411" i="80" s="1"/>
  <c r="AJ254" i="80"/>
  <c r="AK254" i="80"/>
  <c r="AL254" i="80"/>
  <c r="AM254" i="80"/>
  <c r="AN254" i="80"/>
  <c r="AO254" i="80"/>
  <c r="AP254" i="80"/>
  <c r="AP332" i="80" s="1"/>
  <c r="AP412" i="80" s="1"/>
  <c r="AQ254" i="80"/>
  <c r="AQ332" i="80" s="1"/>
  <c r="AQ412" i="80" s="1"/>
  <c r="AR254" i="80"/>
  <c r="AR332" i="80" s="1"/>
  <c r="AR412" i="80" s="1"/>
  <c r="AS254" i="80"/>
  <c r="AS332" i="80" s="1"/>
  <c r="AS412" i="80" s="1"/>
  <c r="AT254" i="80"/>
  <c r="AT332" i="80" s="1"/>
  <c r="AT412" i="80" s="1"/>
  <c r="AU254" i="80"/>
  <c r="AU332" i="80" s="1"/>
  <c r="AU412" i="80" s="1"/>
  <c r="AV254" i="80"/>
  <c r="AV332" i="80" s="1"/>
  <c r="AV412" i="80" s="1"/>
  <c r="AW254" i="80"/>
  <c r="AW332" i="80" s="1"/>
  <c r="AW412" i="80" s="1"/>
  <c r="AX254" i="80"/>
  <c r="AX332" i="80" s="1"/>
  <c r="AX412" i="80" s="1"/>
  <c r="AY254" i="80"/>
  <c r="AY332" i="80" s="1"/>
  <c r="AY412" i="80" s="1"/>
  <c r="AZ254" i="80"/>
  <c r="AZ332" i="80" s="1"/>
  <c r="AZ412" i="80" s="1"/>
  <c r="BA254" i="80"/>
  <c r="BA332" i="80" s="1"/>
  <c r="BA412" i="80" s="1"/>
  <c r="BB254" i="80"/>
  <c r="BB332" i="80" s="1"/>
  <c r="BB412" i="80" s="1"/>
  <c r="BC254" i="80"/>
  <c r="BC332" i="80" s="1"/>
  <c r="BC412" i="80" s="1"/>
  <c r="BD254" i="80"/>
  <c r="BD332" i="80" s="1"/>
  <c r="BD412" i="80" s="1"/>
  <c r="BE254" i="80"/>
  <c r="BE332" i="80" s="1"/>
  <c r="BE412" i="80" s="1"/>
  <c r="BF254" i="80"/>
  <c r="BF332" i="80" s="1"/>
  <c r="BF412" i="80" s="1"/>
  <c r="BG254" i="80"/>
  <c r="BG332" i="80" s="1"/>
  <c r="BG412" i="80" s="1"/>
  <c r="BH254" i="80"/>
  <c r="BH332" i="80" s="1"/>
  <c r="BH412" i="80" s="1"/>
  <c r="BI254" i="80"/>
  <c r="BI332" i="80" s="1"/>
  <c r="BI412" i="80" s="1"/>
  <c r="BJ254" i="80"/>
  <c r="BJ332" i="80" s="1"/>
  <c r="BJ412" i="80" s="1"/>
  <c r="BK254" i="80"/>
  <c r="BK332" i="80" s="1"/>
  <c r="BK412" i="80" s="1"/>
  <c r="BL254" i="80"/>
  <c r="BL332" i="80" s="1"/>
  <c r="BL412" i="80" s="1"/>
  <c r="BM254" i="80"/>
  <c r="BM332" i="80" s="1"/>
  <c r="BM412" i="80" s="1"/>
  <c r="BN254" i="80"/>
  <c r="BN332" i="80" s="1"/>
  <c r="BN412" i="80" s="1"/>
  <c r="BO254" i="80"/>
  <c r="BO332" i="80" s="1"/>
  <c r="BO412" i="80" s="1"/>
  <c r="AJ239" i="80"/>
  <c r="AK239" i="80"/>
  <c r="AL239" i="80"/>
  <c r="AM239" i="80"/>
  <c r="AN239" i="80"/>
  <c r="AO239" i="80"/>
  <c r="AP239" i="80"/>
  <c r="AQ239" i="80"/>
  <c r="AR239" i="80"/>
  <c r="AS239" i="80"/>
  <c r="AT239" i="80"/>
  <c r="AU239" i="80"/>
  <c r="AV239" i="80"/>
  <c r="AW239" i="80"/>
  <c r="AX239" i="80"/>
  <c r="AY239" i="80"/>
  <c r="AZ239" i="80"/>
  <c r="BA239" i="80"/>
  <c r="BB239" i="80"/>
  <c r="BC239" i="80"/>
  <c r="BD239" i="80"/>
  <c r="BE239" i="80"/>
  <c r="BF239" i="80"/>
  <c r="BG239" i="80"/>
  <c r="BH239" i="80"/>
  <c r="BI239" i="80"/>
  <c r="BJ239" i="80"/>
  <c r="BK239" i="80"/>
  <c r="BL239" i="80"/>
  <c r="BM239" i="80"/>
  <c r="BN239" i="80"/>
  <c r="BO239" i="80"/>
  <c r="AJ240" i="80"/>
  <c r="AK240" i="80"/>
  <c r="AL240" i="80"/>
  <c r="AM240" i="80"/>
  <c r="AN240" i="80"/>
  <c r="AO240" i="80"/>
  <c r="AP240" i="80"/>
  <c r="AP318" i="80" s="1"/>
  <c r="AP398" i="80" s="1"/>
  <c r="AQ240" i="80"/>
  <c r="AQ318" i="80" s="1"/>
  <c r="AR240" i="80"/>
  <c r="AR318" i="80" s="1"/>
  <c r="AR398" i="80" s="1"/>
  <c r="AS240" i="80"/>
  <c r="AS318" i="80" s="1"/>
  <c r="AS398" i="80" s="1"/>
  <c r="AT240" i="80"/>
  <c r="AT318" i="80" s="1"/>
  <c r="AT398" i="80" s="1"/>
  <c r="AU240" i="80"/>
  <c r="AU318" i="80" s="1"/>
  <c r="AV240" i="80"/>
  <c r="AV318" i="80" s="1"/>
  <c r="AV398" i="80" s="1"/>
  <c r="AW240" i="80"/>
  <c r="AW318" i="80" s="1"/>
  <c r="AW398" i="80" s="1"/>
  <c r="AX240" i="80"/>
  <c r="AX318" i="80" s="1"/>
  <c r="AX398" i="80" s="1"/>
  <c r="AY240" i="80"/>
  <c r="AY318" i="80" s="1"/>
  <c r="AZ240" i="80"/>
  <c r="AZ318" i="80" s="1"/>
  <c r="AZ398" i="80" s="1"/>
  <c r="BA240" i="80"/>
  <c r="BA318" i="80" s="1"/>
  <c r="BA398" i="80" s="1"/>
  <c r="BB240" i="80"/>
  <c r="BB318" i="80" s="1"/>
  <c r="BB398" i="80" s="1"/>
  <c r="BC240" i="80"/>
  <c r="BC318" i="80" s="1"/>
  <c r="BD240" i="80"/>
  <c r="BD318" i="80" s="1"/>
  <c r="BD398" i="80" s="1"/>
  <c r="BE240" i="80"/>
  <c r="BE318" i="80" s="1"/>
  <c r="BE398" i="80" s="1"/>
  <c r="BF240" i="80"/>
  <c r="BF318" i="80" s="1"/>
  <c r="BF398" i="80" s="1"/>
  <c r="BG240" i="80"/>
  <c r="BG318" i="80" s="1"/>
  <c r="BH240" i="80"/>
  <c r="BH318" i="80" s="1"/>
  <c r="BH398" i="80" s="1"/>
  <c r="BI240" i="80"/>
  <c r="BI318" i="80" s="1"/>
  <c r="BI398" i="80" s="1"/>
  <c r="BJ240" i="80"/>
  <c r="BJ318" i="80" s="1"/>
  <c r="BJ398" i="80" s="1"/>
  <c r="BK240" i="80"/>
  <c r="BK318" i="80" s="1"/>
  <c r="BL240" i="80"/>
  <c r="BL318" i="80" s="1"/>
  <c r="BL398" i="80" s="1"/>
  <c r="BM240" i="80"/>
  <c r="BM318" i="80" s="1"/>
  <c r="BM398" i="80" s="1"/>
  <c r="BN240" i="80"/>
  <c r="BN318" i="80" s="1"/>
  <c r="BN398" i="80" s="1"/>
  <c r="BO240" i="80"/>
  <c r="BO318" i="80" s="1"/>
  <c r="AJ241" i="80"/>
  <c r="AK241" i="80"/>
  <c r="AL241" i="80"/>
  <c r="AM241" i="80"/>
  <c r="AN241" i="80"/>
  <c r="AO241" i="80"/>
  <c r="AP241" i="80"/>
  <c r="AP319" i="80" s="1"/>
  <c r="AP399" i="80" s="1"/>
  <c r="AQ241" i="80"/>
  <c r="AQ319" i="80" s="1"/>
  <c r="AQ399" i="80" s="1"/>
  <c r="AR241" i="80"/>
  <c r="AR319" i="80" s="1"/>
  <c r="AR399" i="80" s="1"/>
  <c r="AS241" i="80"/>
  <c r="AS319" i="80" s="1"/>
  <c r="AS399" i="80" s="1"/>
  <c r="AT241" i="80"/>
  <c r="AT319" i="80" s="1"/>
  <c r="AT399" i="80" s="1"/>
  <c r="AU241" i="80"/>
  <c r="AU319" i="80" s="1"/>
  <c r="AU399" i="80" s="1"/>
  <c r="AV241" i="80"/>
  <c r="AV319" i="80" s="1"/>
  <c r="AV399" i="80" s="1"/>
  <c r="AW241" i="80"/>
  <c r="AW319" i="80" s="1"/>
  <c r="AW399" i="80" s="1"/>
  <c r="AX241" i="80"/>
  <c r="AX319" i="80" s="1"/>
  <c r="AX399" i="80" s="1"/>
  <c r="AY241" i="80"/>
  <c r="AY319" i="80" s="1"/>
  <c r="AY399" i="80" s="1"/>
  <c r="AZ241" i="80"/>
  <c r="AZ319" i="80" s="1"/>
  <c r="AZ399" i="80" s="1"/>
  <c r="BA241" i="80"/>
  <c r="BA319" i="80" s="1"/>
  <c r="BA399" i="80" s="1"/>
  <c r="BB241" i="80"/>
  <c r="BB319" i="80" s="1"/>
  <c r="BB399" i="80" s="1"/>
  <c r="BC241" i="80"/>
  <c r="BC319" i="80" s="1"/>
  <c r="BC399" i="80" s="1"/>
  <c r="BD241" i="80"/>
  <c r="BD319" i="80" s="1"/>
  <c r="BD399" i="80" s="1"/>
  <c r="BE241" i="80"/>
  <c r="BE319" i="80" s="1"/>
  <c r="BE399" i="80" s="1"/>
  <c r="BF241" i="80"/>
  <c r="BF319" i="80" s="1"/>
  <c r="BF399" i="80" s="1"/>
  <c r="BG241" i="80"/>
  <c r="BG319" i="80" s="1"/>
  <c r="BG399" i="80" s="1"/>
  <c r="BH241" i="80"/>
  <c r="BH319" i="80" s="1"/>
  <c r="BH399" i="80" s="1"/>
  <c r="BI241" i="80"/>
  <c r="BI319" i="80" s="1"/>
  <c r="BI399" i="80" s="1"/>
  <c r="BJ241" i="80"/>
  <c r="BJ319" i="80" s="1"/>
  <c r="BJ399" i="80" s="1"/>
  <c r="BK241" i="80"/>
  <c r="BK319" i="80" s="1"/>
  <c r="BK399" i="80" s="1"/>
  <c r="BL241" i="80"/>
  <c r="BL319" i="80" s="1"/>
  <c r="BL399" i="80" s="1"/>
  <c r="BM241" i="80"/>
  <c r="BM319" i="80" s="1"/>
  <c r="BM399" i="80" s="1"/>
  <c r="BN241" i="80"/>
  <c r="BN319" i="80" s="1"/>
  <c r="BN399" i="80" s="1"/>
  <c r="BO241" i="80"/>
  <c r="BO319" i="80" s="1"/>
  <c r="BO399" i="80" s="1"/>
  <c r="AJ242" i="80"/>
  <c r="AK242" i="80"/>
  <c r="AL242" i="80"/>
  <c r="AM242" i="80"/>
  <c r="AN242" i="80"/>
  <c r="AO242" i="80"/>
  <c r="AP242" i="80"/>
  <c r="AP320" i="80" s="1"/>
  <c r="AP400" i="80" s="1"/>
  <c r="AQ242" i="80"/>
  <c r="AQ320" i="80" s="1"/>
  <c r="AQ400" i="80" s="1"/>
  <c r="AR242" i="80"/>
  <c r="AR320" i="80" s="1"/>
  <c r="AR400" i="80" s="1"/>
  <c r="AS242" i="80"/>
  <c r="AS320" i="80" s="1"/>
  <c r="AS400" i="80" s="1"/>
  <c r="AT242" i="80"/>
  <c r="AT320" i="80" s="1"/>
  <c r="AT400" i="80" s="1"/>
  <c r="AU242" i="80"/>
  <c r="AU320" i="80" s="1"/>
  <c r="AU400" i="80" s="1"/>
  <c r="AV242" i="80"/>
  <c r="AV320" i="80" s="1"/>
  <c r="AV400" i="80" s="1"/>
  <c r="AW242" i="80"/>
  <c r="AW320" i="80" s="1"/>
  <c r="AW400" i="80" s="1"/>
  <c r="AX242" i="80"/>
  <c r="AX320" i="80" s="1"/>
  <c r="AX400" i="80" s="1"/>
  <c r="AY242" i="80"/>
  <c r="AY320" i="80" s="1"/>
  <c r="AY400" i="80" s="1"/>
  <c r="AZ242" i="80"/>
  <c r="AZ320" i="80" s="1"/>
  <c r="AZ400" i="80" s="1"/>
  <c r="BA242" i="80"/>
  <c r="BA320" i="80" s="1"/>
  <c r="BA400" i="80" s="1"/>
  <c r="BB242" i="80"/>
  <c r="BB320" i="80" s="1"/>
  <c r="BB400" i="80" s="1"/>
  <c r="BC242" i="80"/>
  <c r="BC320" i="80" s="1"/>
  <c r="BC400" i="80" s="1"/>
  <c r="BD242" i="80"/>
  <c r="BD320" i="80" s="1"/>
  <c r="BD400" i="80" s="1"/>
  <c r="BE242" i="80"/>
  <c r="BE320" i="80" s="1"/>
  <c r="BE400" i="80" s="1"/>
  <c r="BF242" i="80"/>
  <c r="BF320" i="80" s="1"/>
  <c r="BF400" i="80" s="1"/>
  <c r="BG242" i="80"/>
  <c r="BG320" i="80" s="1"/>
  <c r="BG400" i="80" s="1"/>
  <c r="BH242" i="80"/>
  <c r="BH320" i="80" s="1"/>
  <c r="BH400" i="80" s="1"/>
  <c r="BI242" i="80"/>
  <c r="BI320" i="80" s="1"/>
  <c r="BI400" i="80" s="1"/>
  <c r="BJ242" i="80"/>
  <c r="BJ320" i="80" s="1"/>
  <c r="BJ400" i="80" s="1"/>
  <c r="BK242" i="80"/>
  <c r="BK320" i="80" s="1"/>
  <c r="BK400" i="80" s="1"/>
  <c r="BL242" i="80"/>
  <c r="BL320" i="80" s="1"/>
  <c r="BL400" i="80" s="1"/>
  <c r="BM242" i="80"/>
  <c r="BM320" i="80" s="1"/>
  <c r="BM400" i="80" s="1"/>
  <c r="BN242" i="80"/>
  <c r="BN320" i="80" s="1"/>
  <c r="BN400" i="80" s="1"/>
  <c r="BO242" i="80"/>
  <c r="BO320" i="80" s="1"/>
  <c r="BO400" i="80" s="1"/>
  <c r="AJ243" i="80"/>
  <c r="AK243" i="80"/>
  <c r="AL243" i="80"/>
  <c r="AM243" i="80"/>
  <c r="AN243" i="80"/>
  <c r="AO243" i="80"/>
  <c r="AP243" i="80"/>
  <c r="AP321" i="80" s="1"/>
  <c r="AP401" i="80" s="1"/>
  <c r="AQ243" i="80"/>
  <c r="AQ321" i="80" s="1"/>
  <c r="AQ401" i="80" s="1"/>
  <c r="AR243" i="80"/>
  <c r="AR321" i="80" s="1"/>
  <c r="AR401" i="80" s="1"/>
  <c r="AS243" i="80"/>
  <c r="AS321" i="80" s="1"/>
  <c r="AS401" i="80" s="1"/>
  <c r="AT243" i="80"/>
  <c r="AT321" i="80" s="1"/>
  <c r="AT401" i="80" s="1"/>
  <c r="AU243" i="80"/>
  <c r="AU321" i="80" s="1"/>
  <c r="AU401" i="80" s="1"/>
  <c r="AV243" i="80"/>
  <c r="AV321" i="80" s="1"/>
  <c r="AV401" i="80" s="1"/>
  <c r="AW243" i="80"/>
  <c r="AW321" i="80" s="1"/>
  <c r="AW401" i="80" s="1"/>
  <c r="AX243" i="80"/>
  <c r="AX321" i="80" s="1"/>
  <c r="AX401" i="80" s="1"/>
  <c r="AY243" i="80"/>
  <c r="AY321" i="80" s="1"/>
  <c r="AY401" i="80" s="1"/>
  <c r="AZ243" i="80"/>
  <c r="AZ321" i="80" s="1"/>
  <c r="AZ401" i="80" s="1"/>
  <c r="BA243" i="80"/>
  <c r="BA321" i="80" s="1"/>
  <c r="BA401" i="80" s="1"/>
  <c r="BB243" i="80"/>
  <c r="BB321" i="80" s="1"/>
  <c r="BB401" i="80" s="1"/>
  <c r="BC243" i="80"/>
  <c r="BC321" i="80" s="1"/>
  <c r="BC401" i="80" s="1"/>
  <c r="BD243" i="80"/>
  <c r="BD321" i="80" s="1"/>
  <c r="BD401" i="80" s="1"/>
  <c r="BE243" i="80"/>
  <c r="BE321" i="80" s="1"/>
  <c r="BE401" i="80" s="1"/>
  <c r="BF243" i="80"/>
  <c r="BF321" i="80" s="1"/>
  <c r="BF401" i="80" s="1"/>
  <c r="BG243" i="80"/>
  <c r="BG321" i="80" s="1"/>
  <c r="BG401" i="80" s="1"/>
  <c r="BH243" i="80"/>
  <c r="BH321" i="80" s="1"/>
  <c r="BH401" i="80" s="1"/>
  <c r="BI243" i="80"/>
  <c r="BI321" i="80" s="1"/>
  <c r="BI401" i="80" s="1"/>
  <c r="BJ243" i="80"/>
  <c r="BJ321" i="80" s="1"/>
  <c r="BJ401" i="80" s="1"/>
  <c r="BK243" i="80"/>
  <c r="BK321" i="80" s="1"/>
  <c r="BK401" i="80" s="1"/>
  <c r="BL243" i="80"/>
  <c r="BL321" i="80" s="1"/>
  <c r="BL401" i="80" s="1"/>
  <c r="BM243" i="80"/>
  <c r="BM321" i="80" s="1"/>
  <c r="BM401" i="80" s="1"/>
  <c r="BN243" i="80"/>
  <c r="BN321" i="80" s="1"/>
  <c r="BN401" i="80" s="1"/>
  <c r="BO243" i="80"/>
  <c r="BO321" i="80" s="1"/>
  <c r="BO401" i="80" s="1"/>
  <c r="AJ244" i="80"/>
  <c r="AK244" i="80"/>
  <c r="AL244" i="80"/>
  <c r="AM244" i="80"/>
  <c r="AN244" i="80"/>
  <c r="AO244" i="80"/>
  <c r="AP244" i="80"/>
  <c r="AP322" i="80" s="1"/>
  <c r="AP402" i="80" s="1"/>
  <c r="AQ244" i="80"/>
  <c r="AQ322" i="80" s="1"/>
  <c r="AQ402" i="80" s="1"/>
  <c r="AR244" i="80"/>
  <c r="AR322" i="80" s="1"/>
  <c r="AR402" i="80" s="1"/>
  <c r="AS244" i="80"/>
  <c r="AS322" i="80" s="1"/>
  <c r="AS402" i="80" s="1"/>
  <c r="AT244" i="80"/>
  <c r="AT322" i="80" s="1"/>
  <c r="AT402" i="80" s="1"/>
  <c r="AU244" i="80"/>
  <c r="AU322" i="80" s="1"/>
  <c r="AU402" i="80" s="1"/>
  <c r="AV244" i="80"/>
  <c r="AV322" i="80" s="1"/>
  <c r="AV402" i="80" s="1"/>
  <c r="AW244" i="80"/>
  <c r="AW322" i="80" s="1"/>
  <c r="AW402" i="80" s="1"/>
  <c r="AX244" i="80"/>
  <c r="AX322" i="80" s="1"/>
  <c r="AX402" i="80" s="1"/>
  <c r="AY244" i="80"/>
  <c r="AY322" i="80" s="1"/>
  <c r="AY402" i="80" s="1"/>
  <c r="AZ244" i="80"/>
  <c r="AZ322" i="80" s="1"/>
  <c r="AZ402" i="80" s="1"/>
  <c r="BA244" i="80"/>
  <c r="BA322" i="80" s="1"/>
  <c r="BA402" i="80" s="1"/>
  <c r="BB244" i="80"/>
  <c r="BB322" i="80" s="1"/>
  <c r="BB402" i="80" s="1"/>
  <c r="BC244" i="80"/>
  <c r="BC322" i="80" s="1"/>
  <c r="BC402" i="80" s="1"/>
  <c r="BD244" i="80"/>
  <c r="BD322" i="80" s="1"/>
  <c r="BD402" i="80" s="1"/>
  <c r="BE244" i="80"/>
  <c r="BE322" i="80" s="1"/>
  <c r="BE402" i="80" s="1"/>
  <c r="BF244" i="80"/>
  <c r="BF322" i="80" s="1"/>
  <c r="BF402" i="80" s="1"/>
  <c r="BG244" i="80"/>
  <c r="BG322" i="80" s="1"/>
  <c r="BG402" i="80" s="1"/>
  <c r="BH244" i="80"/>
  <c r="BH322" i="80" s="1"/>
  <c r="BH402" i="80" s="1"/>
  <c r="BI244" i="80"/>
  <c r="BI322" i="80" s="1"/>
  <c r="BI402" i="80" s="1"/>
  <c r="BJ244" i="80"/>
  <c r="BJ322" i="80" s="1"/>
  <c r="BJ402" i="80" s="1"/>
  <c r="BK244" i="80"/>
  <c r="BK322" i="80" s="1"/>
  <c r="BK402" i="80" s="1"/>
  <c r="BL244" i="80"/>
  <c r="BL322" i="80" s="1"/>
  <c r="BL402" i="80" s="1"/>
  <c r="BM244" i="80"/>
  <c r="BM322" i="80" s="1"/>
  <c r="BM402" i="80" s="1"/>
  <c r="BN244" i="80"/>
  <c r="BN322" i="80" s="1"/>
  <c r="BN402" i="80" s="1"/>
  <c r="BO244" i="80"/>
  <c r="BO322" i="80" s="1"/>
  <c r="BO402" i="80" s="1"/>
  <c r="AJ245" i="80"/>
  <c r="AK245" i="80"/>
  <c r="AL245" i="80"/>
  <c r="AM245" i="80"/>
  <c r="AN245" i="80"/>
  <c r="AO245" i="80"/>
  <c r="AP245" i="80"/>
  <c r="AP323" i="80" s="1"/>
  <c r="AP403" i="80" s="1"/>
  <c r="AQ245" i="80"/>
  <c r="AQ323" i="80" s="1"/>
  <c r="AQ403" i="80" s="1"/>
  <c r="AR245" i="80"/>
  <c r="AR323" i="80" s="1"/>
  <c r="AR403" i="80" s="1"/>
  <c r="AS245" i="80"/>
  <c r="AS323" i="80" s="1"/>
  <c r="AS403" i="80" s="1"/>
  <c r="AT245" i="80"/>
  <c r="AT323" i="80" s="1"/>
  <c r="AT403" i="80" s="1"/>
  <c r="AU245" i="80"/>
  <c r="AU323" i="80" s="1"/>
  <c r="AU403" i="80" s="1"/>
  <c r="AV245" i="80"/>
  <c r="AV323" i="80" s="1"/>
  <c r="AV403" i="80" s="1"/>
  <c r="AW245" i="80"/>
  <c r="AW323" i="80" s="1"/>
  <c r="AW403" i="80" s="1"/>
  <c r="AX245" i="80"/>
  <c r="AX323" i="80" s="1"/>
  <c r="AX403" i="80" s="1"/>
  <c r="AY245" i="80"/>
  <c r="AY323" i="80" s="1"/>
  <c r="AY403" i="80" s="1"/>
  <c r="AZ245" i="80"/>
  <c r="AZ323" i="80" s="1"/>
  <c r="AZ403" i="80" s="1"/>
  <c r="BA245" i="80"/>
  <c r="BA323" i="80" s="1"/>
  <c r="BA403" i="80" s="1"/>
  <c r="BB245" i="80"/>
  <c r="BB323" i="80" s="1"/>
  <c r="BB403" i="80" s="1"/>
  <c r="BC245" i="80"/>
  <c r="BC323" i="80" s="1"/>
  <c r="BC403" i="80" s="1"/>
  <c r="BD245" i="80"/>
  <c r="BD323" i="80" s="1"/>
  <c r="BD403" i="80" s="1"/>
  <c r="BE245" i="80"/>
  <c r="BE323" i="80" s="1"/>
  <c r="BE403" i="80" s="1"/>
  <c r="BF245" i="80"/>
  <c r="BF323" i="80" s="1"/>
  <c r="BF403" i="80" s="1"/>
  <c r="BG245" i="80"/>
  <c r="BG323" i="80" s="1"/>
  <c r="BG403" i="80" s="1"/>
  <c r="BH245" i="80"/>
  <c r="BH323" i="80" s="1"/>
  <c r="BH403" i="80" s="1"/>
  <c r="BI245" i="80"/>
  <c r="BI323" i="80" s="1"/>
  <c r="BI403" i="80" s="1"/>
  <c r="BJ245" i="80"/>
  <c r="BJ323" i="80" s="1"/>
  <c r="BJ403" i="80" s="1"/>
  <c r="BK245" i="80"/>
  <c r="BK323" i="80" s="1"/>
  <c r="BK403" i="80" s="1"/>
  <c r="BL245" i="80"/>
  <c r="BL323" i="80" s="1"/>
  <c r="BL403" i="80" s="1"/>
  <c r="BM245" i="80"/>
  <c r="BM323" i="80" s="1"/>
  <c r="BM403" i="80" s="1"/>
  <c r="BN245" i="80"/>
  <c r="BN323" i="80" s="1"/>
  <c r="BN403" i="80" s="1"/>
  <c r="BO245" i="80"/>
  <c r="BO323" i="80" s="1"/>
  <c r="BO403" i="80" s="1"/>
  <c r="AJ231" i="80"/>
  <c r="AK231" i="80"/>
  <c r="AL231" i="80"/>
  <c r="AM231" i="80"/>
  <c r="AN231" i="80"/>
  <c r="AO231" i="80"/>
  <c r="AP231" i="80"/>
  <c r="AP309" i="80" s="1"/>
  <c r="AQ231" i="80"/>
  <c r="AQ309" i="80" s="1"/>
  <c r="AQ389" i="80" s="1"/>
  <c r="AR231" i="80"/>
  <c r="AR309" i="80" s="1"/>
  <c r="AS231" i="80"/>
  <c r="AS309" i="80" s="1"/>
  <c r="AT231" i="80"/>
  <c r="AT309" i="80" s="1"/>
  <c r="AU231" i="80"/>
  <c r="AU309" i="80" s="1"/>
  <c r="AU389" i="80" s="1"/>
  <c r="AV231" i="80"/>
  <c r="AV309" i="80" s="1"/>
  <c r="AW231" i="80"/>
  <c r="AW309" i="80" s="1"/>
  <c r="AX231" i="80"/>
  <c r="AX309" i="80" s="1"/>
  <c r="AY231" i="80"/>
  <c r="AY309" i="80" s="1"/>
  <c r="AY389" i="80" s="1"/>
  <c r="AZ231" i="80"/>
  <c r="AZ309" i="80" s="1"/>
  <c r="BA231" i="80"/>
  <c r="BA309" i="80" s="1"/>
  <c r="BB231" i="80"/>
  <c r="BB309" i="80" s="1"/>
  <c r="BC231" i="80"/>
  <c r="BC309" i="80" s="1"/>
  <c r="BC389" i="80" s="1"/>
  <c r="BD231" i="80"/>
  <c r="BD309" i="80" s="1"/>
  <c r="BE231" i="80"/>
  <c r="BE309" i="80" s="1"/>
  <c r="BF231" i="80"/>
  <c r="BF309" i="80" s="1"/>
  <c r="BG231" i="80"/>
  <c r="BG309" i="80" s="1"/>
  <c r="BG389" i="80" s="1"/>
  <c r="BH231" i="80"/>
  <c r="BH309" i="80" s="1"/>
  <c r="BI231" i="80"/>
  <c r="BI309" i="80" s="1"/>
  <c r="BJ231" i="80"/>
  <c r="BJ309" i="80" s="1"/>
  <c r="BK231" i="80"/>
  <c r="BK309" i="80" s="1"/>
  <c r="BK389" i="80" s="1"/>
  <c r="BL231" i="80"/>
  <c r="BL309" i="80" s="1"/>
  <c r="BM231" i="80"/>
  <c r="BM309" i="80" s="1"/>
  <c r="BN231" i="80"/>
  <c r="BN309" i="80" s="1"/>
  <c r="BO231" i="80"/>
  <c r="BO309" i="80" s="1"/>
  <c r="BO389" i="80" s="1"/>
  <c r="AJ232" i="80"/>
  <c r="AK232" i="80"/>
  <c r="AL232" i="80"/>
  <c r="AM232" i="80"/>
  <c r="AN232" i="80"/>
  <c r="AO232" i="80"/>
  <c r="AP232" i="80"/>
  <c r="AP310" i="80" s="1"/>
  <c r="AP390" i="80" s="1"/>
  <c r="AQ232" i="80"/>
  <c r="AQ310" i="80" s="1"/>
  <c r="AR232" i="80"/>
  <c r="AR310" i="80" s="1"/>
  <c r="AR390" i="80" s="1"/>
  <c r="AS232" i="80"/>
  <c r="AS310" i="80" s="1"/>
  <c r="AS390" i="80" s="1"/>
  <c r="AT232" i="80"/>
  <c r="AT310" i="80" s="1"/>
  <c r="AT390" i="80" s="1"/>
  <c r="AU232" i="80"/>
  <c r="AU310" i="80" s="1"/>
  <c r="AV232" i="80"/>
  <c r="AV310" i="80" s="1"/>
  <c r="AV390" i="80" s="1"/>
  <c r="AW232" i="80"/>
  <c r="AW310" i="80" s="1"/>
  <c r="AW390" i="80" s="1"/>
  <c r="AX232" i="80"/>
  <c r="AX310" i="80" s="1"/>
  <c r="AX390" i="80" s="1"/>
  <c r="AY232" i="80"/>
  <c r="AY310" i="80" s="1"/>
  <c r="AZ232" i="80"/>
  <c r="AZ310" i="80" s="1"/>
  <c r="AZ390" i="80" s="1"/>
  <c r="BA232" i="80"/>
  <c r="BA310" i="80" s="1"/>
  <c r="BA390" i="80" s="1"/>
  <c r="BB232" i="80"/>
  <c r="BB310" i="80" s="1"/>
  <c r="BB390" i="80" s="1"/>
  <c r="BC232" i="80"/>
  <c r="BC310" i="80" s="1"/>
  <c r="BD232" i="80"/>
  <c r="BD310" i="80" s="1"/>
  <c r="BD390" i="80" s="1"/>
  <c r="BE232" i="80"/>
  <c r="BE310" i="80" s="1"/>
  <c r="BE390" i="80" s="1"/>
  <c r="BF232" i="80"/>
  <c r="BF310" i="80" s="1"/>
  <c r="BF390" i="80" s="1"/>
  <c r="BG232" i="80"/>
  <c r="BG310" i="80" s="1"/>
  <c r="BH232" i="80"/>
  <c r="BH310" i="80" s="1"/>
  <c r="BH390" i="80" s="1"/>
  <c r="BI232" i="80"/>
  <c r="BI310" i="80" s="1"/>
  <c r="BI390" i="80" s="1"/>
  <c r="BJ232" i="80"/>
  <c r="BJ310" i="80" s="1"/>
  <c r="BJ390" i="80" s="1"/>
  <c r="BK232" i="80"/>
  <c r="BK310" i="80" s="1"/>
  <c r="BL232" i="80"/>
  <c r="BL310" i="80" s="1"/>
  <c r="BL390" i="80" s="1"/>
  <c r="BM232" i="80"/>
  <c r="BM310" i="80" s="1"/>
  <c r="BM390" i="80" s="1"/>
  <c r="BN232" i="80"/>
  <c r="BN310" i="80" s="1"/>
  <c r="BN390" i="80" s="1"/>
  <c r="BO232" i="80"/>
  <c r="BO310" i="80" s="1"/>
  <c r="AJ233" i="80"/>
  <c r="AK233" i="80"/>
  <c r="AL233" i="80"/>
  <c r="AM233" i="80"/>
  <c r="AN233" i="80"/>
  <c r="AO233" i="80"/>
  <c r="AP233" i="80"/>
  <c r="AP311" i="80" s="1"/>
  <c r="AP391" i="80" s="1"/>
  <c r="AQ233" i="80"/>
  <c r="AQ311" i="80" s="1"/>
  <c r="AQ391" i="80" s="1"/>
  <c r="AR233" i="80"/>
  <c r="AR311" i="80" s="1"/>
  <c r="AR391" i="80" s="1"/>
  <c r="AS233" i="80"/>
  <c r="AS311" i="80" s="1"/>
  <c r="AS391" i="80" s="1"/>
  <c r="AT233" i="80"/>
  <c r="AT311" i="80" s="1"/>
  <c r="AT391" i="80" s="1"/>
  <c r="AU233" i="80"/>
  <c r="AU311" i="80" s="1"/>
  <c r="AU391" i="80" s="1"/>
  <c r="AV233" i="80"/>
  <c r="AV311" i="80" s="1"/>
  <c r="AV391" i="80" s="1"/>
  <c r="AW233" i="80"/>
  <c r="AW311" i="80" s="1"/>
  <c r="AW391" i="80" s="1"/>
  <c r="AX233" i="80"/>
  <c r="AX311" i="80" s="1"/>
  <c r="AX391" i="80" s="1"/>
  <c r="AY233" i="80"/>
  <c r="AY311" i="80" s="1"/>
  <c r="AY391" i="80" s="1"/>
  <c r="AZ233" i="80"/>
  <c r="AZ311" i="80" s="1"/>
  <c r="AZ391" i="80" s="1"/>
  <c r="BA233" i="80"/>
  <c r="BA311" i="80" s="1"/>
  <c r="BA391" i="80" s="1"/>
  <c r="BB233" i="80"/>
  <c r="BB311" i="80" s="1"/>
  <c r="BB391" i="80" s="1"/>
  <c r="BC233" i="80"/>
  <c r="BC311" i="80" s="1"/>
  <c r="BC391" i="80" s="1"/>
  <c r="BD233" i="80"/>
  <c r="BD311" i="80" s="1"/>
  <c r="BD391" i="80" s="1"/>
  <c r="BE233" i="80"/>
  <c r="BE311" i="80" s="1"/>
  <c r="BE391" i="80" s="1"/>
  <c r="BF233" i="80"/>
  <c r="BF311" i="80" s="1"/>
  <c r="BF391" i="80" s="1"/>
  <c r="BG233" i="80"/>
  <c r="BG311" i="80" s="1"/>
  <c r="BG391" i="80" s="1"/>
  <c r="BH233" i="80"/>
  <c r="BH311" i="80" s="1"/>
  <c r="BH391" i="80" s="1"/>
  <c r="BI233" i="80"/>
  <c r="BI311" i="80" s="1"/>
  <c r="BI391" i="80" s="1"/>
  <c r="BJ233" i="80"/>
  <c r="BJ311" i="80" s="1"/>
  <c r="BJ391" i="80" s="1"/>
  <c r="BK233" i="80"/>
  <c r="BK311" i="80" s="1"/>
  <c r="BK391" i="80" s="1"/>
  <c r="BL233" i="80"/>
  <c r="BL311" i="80" s="1"/>
  <c r="BL391" i="80" s="1"/>
  <c r="BM233" i="80"/>
  <c r="BM311" i="80" s="1"/>
  <c r="BM391" i="80" s="1"/>
  <c r="BN233" i="80"/>
  <c r="BN311" i="80" s="1"/>
  <c r="BN391" i="80" s="1"/>
  <c r="BO233" i="80"/>
  <c r="BO311" i="80" s="1"/>
  <c r="BO391" i="80" s="1"/>
  <c r="AJ234" i="80"/>
  <c r="AK234" i="80"/>
  <c r="AL234" i="80"/>
  <c r="AM234" i="80"/>
  <c r="AN234" i="80"/>
  <c r="AO234" i="80"/>
  <c r="AP234" i="80"/>
  <c r="AP312" i="80" s="1"/>
  <c r="AP392" i="80" s="1"/>
  <c r="AQ234" i="80"/>
  <c r="AQ312" i="80" s="1"/>
  <c r="AQ392" i="80" s="1"/>
  <c r="AR234" i="80"/>
  <c r="AR312" i="80" s="1"/>
  <c r="AR392" i="80" s="1"/>
  <c r="AS234" i="80"/>
  <c r="AS312" i="80" s="1"/>
  <c r="AS392" i="80" s="1"/>
  <c r="AT234" i="80"/>
  <c r="AT312" i="80" s="1"/>
  <c r="AT392" i="80" s="1"/>
  <c r="AU234" i="80"/>
  <c r="AU312" i="80" s="1"/>
  <c r="AU392" i="80" s="1"/>
  <c r="AV234" i="80"/>
  <c r="AV312" i="80" s="1"/>
  <c r="AV392" i="80" s="1"/>
  <c r="AW234" i="80"/>
  <c r="AW312" i="80" s="1"/>
  <c r="AW392" i="80" s="1"/>
  <c r="AX234" i="80"/>
  <c r="AX312" i="80" s="1"/>
  <c r="AX392" i="80" s="1"/>
  <c r="AY234" i="80"/>
  <c r="AY312" i="80" s="1"/>
  <c r="AY392" i="80" s="1"/>
  <c r="AZ234" i="80"/>
  <c r="AZ312" i="80" s="1"/>
  <c r="AZ392" i="80" s="1"/>
  <c r="BA234" i="80"/>
  <c r="BA312" i="80" s="1"/>
  <c r="BA392" i="80" s="1"/>
  <c r="BB234" i="80"/>
  <c r="BB312" i="80" s="1"/>
  <c r="BB392" i="80" s="1"/>
  <c r="BC234" i="80"/>
  <c r="BC312" i="80" s="1"/>
  <c r="BC392" i="80" s="1"/>
  <c r="BD234" i="80"/>
  <c r="BD312" i="80" s="1"/>
  <c r="BD392" i="80" s="1"/>
  <c r="BE234" i="80"/>
  <c r="BE312" i="80" s="1"/>
  <c r="BE392" i="80" s="1"/>
  <c r="BF234" i="80"/>
  <c r="BF312" i="80" s="1"/>
  <c r="BF392" i="80" s="1"/>
  <c r="BG234" i="80"/>
  <c r="BG312" i="80" s="1"/>
  <c r="BG392" i="80" s="1"/>
  <c r="BH234" i="80"/>
  <c r="BH312" i="80" s="1"/>
  <c r="BH392" i="80" s="1"/>
  <c r="BI234" i="80"/>
  <c r="BI312" i="80" s="1"/>
  <c r="BI392" i="80" s="1"/>
  <c r="BJ234" i="80"/>
  <c r="BJ312" i="80" s="1"/>
  <c r="BJ392" i="80" s="1"/>
  <c r="BK234" i="80"/>
  <c r="BK312" i="80" s="1"/>
  <c r="BK392" i="80" s="1"/>
  <c r="BL234" i="80"/>
  <c r="BL312" i="80" s="1"/>
  <c r="BL392" i="80" s="1"/>
  <c r="BM234" i="80"/>
  <c r="BM312" i="80" s="1"/>
  <c r="BM392" i="80" s="1"/>
  <c r="BN234" i="80"/>
  <c r="BN312" i="80" s="1"/>
  <c r="BN392" i="80" s="1"/>
  <c r="BO234" i="80"/>
  <c r="BO312" i="80" s="1"/>
  <c r="BO392" i="80" s="1"/>
  <c r="AJ235" i="80"/>
  <c r="AK235" i="80"/>
  <c r="AL235" i="80"/>
  <c r="AM235" i="80"/>
  <c r="AN235" i="80"/>
  <c r="AO235" i="80"/>
  <c r="AP235" i="80"/>
  <c r="AP313" i="80" s="1"/>
  <c r="AP393" i="80" s="1"/>
  <c r="AQ235" i="80"/>
  <c r="AQ313" i="80" s="1"/>
  <c r="AQ393" i="80" s="1"/>
  <c r="AR235" i="80"/>
  <c r="AR313" i="80" s="1"/>
  <c r="AR393" i="80" s="1"/>
  <c r="AS235" i="80"/>
  <c r="AS313" i="80" s="1"/>
  <c r="AS393" i="80" s="1"/>
  <c r="AT235" i="80"/>
  <c r="AT313" i="80" s="1"/>
  <c r="AT393" i="80" s="1"/>
  <c r="AU235" i="80"/>
  <c r="AU313" i="80" s="1"/>
  <c r="AU393" i="80" s="1"/>
  <c r="AV235" i="80"/>
  <c r="AV313" i="80" s="1"/>
  <c r="AV393" i="80" s="1"/>
  <c r="AW235" i="80"/>
  <c r="AW313" i="80" s="1"/>
  <c r="AW393" i="80" s="1"/>
  <c r="AX235" i="80"/>
  <c r="AX313" i="80" s="1"/>
  <c r="AX393" i="80" s="1"/>
  <c r="AY235" i="80"/>
  <c r="AY313" i="80" s="1"/>
  <c r="AY393" i="80" s="1"/>
  <c r="AZ235" i="80"/>
  <c r="AZ313" i="80" s="1"/>
  <c r="AZ393" i="80" s="1"/>
  <c r="BA235" i="80"/>
  <c r="BA313" i="80" s="1"/>
  <c r="BA393" i="80" s="1"/>
  <c r="BB235" i="80"/>
  <c r="BB313" i="80" s="1"/>
  <c r="BB393" i="80" s="1"/>
  <c r="BC235" i="80"/>
  <c r="BC313" i="80" s="1"/>
  <c r="BC393" i="80" s="1"/>
  <c r="BD235" i="80"/>
  <c r="BD313" i="80" s="1"/>
  <c r="BD393" i="80" s="1"/>
  <c r="BE235" i="80"/>
  <c r="BE313" i="80" s="1"/>
  <c r="BE393" i="80" s="1"/>
  <c r="BF235" i="80"/>
  <c r="BF313" i="80" s="1"/>
  <c r="BF393" i="80" s="1"/>
  <c r="BG235" i="80"/>
  <c r="BG313" i="80" s="1"/>
  <c r="BG393" i="80" s="1"/>
  <c r="BH235" i="80"/>
  <c r="BH313" i="80" s="1"/>
  <c r="BH393" i="80" s="1"/>
  <c r="BI235" i="80"/>
  <c r="BI313" i="80" s="1"/>
  <c r="BI393" i="80" s="1"/>
  <c r="BJ235" i="80"/>
  <c r="BJ313" i="80" s="1"/>
  <c r="BJ393" i="80" s="1"/>
  <c r="BK235" i="80"/>
  <c r="BK313" i="80" s="1"/>
  <c r="BK393" i="80" s="1"/>
  <c r="BL235" i="80"/>
  <c r="BL313" i="80" s="1"/>
  <c r="BL393" i="80" s="1"/>
  <c r="BM235" i="80"/>
  <c r="BM313" i="80" s="1"/>
  <c r="BM393" i="80" s="1"/>
  <c r="BN235" i="80"/>
  <c r="BN313" i="80" s="1"/>
  <c r="BN393" i="80" s="1"/>
  <c r="BO235" i="80"/>
  <c r="BO313" i="80" s="1"/>
  <c r="BO393" i="80" s="1"/>
  <c r="AJ236" i="80"/>
  <c r="AK236" i="80"/>
  <c r="AL236" i="80"/>
  <c r="AM236" i="80"/>
  <c r="AN236" i="80"/>
  <c r="AO236" i="80"/>
  <c r="AP236" i="80"/>
  <c r="AP314" i="80" s="1"/>
  <c r="AP394" i="80" s="1"/>
  <c r="AQ236" i="80"/>
  <c r="AQ314" i="80" s="1"/>
  <c r="AQ394" i="80" s="1"/>
  <c r="AR236" i="80"/>
  <c r="AR314" i="80" s="1"/>
  <c r="AR394" i="80" s="1"/>
  <c r="AS236" i="80"/>
  <c r="AS314" i="80" s="1"/>
  <c r="AS394" i="80" s="1"/>
  <c r="AT236" i="80"/>
  <c r="AT314" i="80" s="1"/>
  <c r="AT394" i="80" s="1"/>
  <c r="AU236" i="80"/>
  <c r="AU314" i="80" s="1"/>
  <c r="AU394" i="80" s="1"/>
  <c r="AV236" i="80"/>
  <c r="AV314" i="80" s="1"/>
  <c r="AV394" i="80" s="1"/>
  <c r="AW236" i="80"/>
  <c r="AW314" i="80" s="1"/>
  <c r="AW394" i="80" s="1"/>
  <c r="AX236" i="80"/>
  <c r="AX314" i="80" s="1"/>
  <c r="AX394" i="80" s="1"/>
  <c r="AY236" i="80"/>
  <c r="AY314" i="80" s="1"/>
  <c r="AY394" i="80" s="1"/>
  <c r="AZ236" i="80"/>
  <c r="AZ314" i="80" s="1"/>
  <c r="AZ394" i="80" s="1"/>
  <c r="BA236" i="80"/>
  <c r="BA314" i="80" s="1"/>
  <c r="BA394" i="80" s="1"/>
  <c r="BB236" i="80"/>
  <c r="BB314" i="80" s="1"/>
  <c r="BB394" i="80" s="1"/>
  <c r="BC236" i="80"/>
  <c r="BC314" i="80" s="1"/>
  <c r="BC394" i="80" s="1"/>
  <c r="BD236" i="80"/>
  <c r="BD314" i="80" s="1"/>
  <c r="BD394" i="80" s="1"/>
  <c r="BE236" i="80"/>
  <c r="BE314" i="80" s="1"/>
  <c r="BE394" i="80" s="1"/>
  <c r="BF236" i="80"/>
  <c r="BF314" i="80" s="1"/>
  <c r="BF394" i="80" s="1"/>
  <c r="BG236" i="80"/>
  <c r="BG314" i="80" s="1"/>
  <c r="BG394" i="80" s="1"/>
  <c r="BH236" i="80"/>
  <c r="BH314" i="80" s="1"/>
  <c r="BH394" i="80" s="1"/>
  <c r="BI236" i="80"/>
  <c r="BI314" i="80" s="1"/>
  <c r="BI394" i="80" s="1"/>
  <c r="BJ236" i="80"/>
  <c r="BJ314" i="80" s="1"/>
  <c r="BJ394" i="80" s="1"/>
  <c r="BK236" i="80"/>
  <c r="BK314" i="80" s="1"/>
  <c r="BK394" i="80" s="1"/>
  <c r="BL236" i="80"/>
  <c r="BL314" i="80" s="1"/>
  <c r="BL394" i="80" s="1"/>
  <c r="BM236" i="80"/>
  <c r="BM314" i="80" s="1"/>
  <c r="BM394" i="80" s="1"/>
  <c r="BN236" i="80"/>
  <c r="BN314" i="80" s="1"/>
  <c r="BN394" i="80" s="1"/>
  <c r="BO236" i="80"/>
  <c r="BO314" i="80" s="1"/>
  <c r="BO394" i="80" s="1"/>
  <c r="AJ237" i="80"/>
  <c r="AK237" i="80"/>
  <c r="AL237" i="80"/>
  <c r="AM237" i="80"/>
  <c r="AN237" i="80"/>
  <c r="AO237" i="80"/>
  <c r="AP237" i="80"/>
  <c r="AP315" i="80" s="1"/>
  <c r="AP395" i="80" s="1"/>
  <c r="AQ237" i="80"/>
  <c r="AQ315" i="80" s="1"/>
  <c r="AQ395" i="80" s="1"/>
  <c r="AR237" i="80"/>
  <c r="AR315" i="80" s="1"/>
  <c r="AR395" i="80" s="1"/>
  <c r="AS237" i="80"/>
  <c r="AS315" i="80" s="1"/>
  <c r="AS395" i="80" s="1"/>
  <c r="AT237" i="80"/>
  <c r="AT315" i="80" s="1"/>
  <c r="AT395" i="80" s="1"/>
  <c r="AU237" i="80"/>
  <c r="AU315" i="80" s="1"/>
  <c r="AU395" i="80" s="1"/>
  <c r="AV237" i="80"/>
  <c r="AV315" i="80" s="1"/>
  <c r="AV395" i="80" s="1"/>
  <c r="AW237" i="80"/>
  <c r="AW315" i="80" s="1"/>
  <c r="AW395" i="80" s="1"/>
  <c r="AX237" i="80"/>
  <c r="AX315" i="80" s="1"/>
  <c r="AX395" i="80" s="1"/>
  <c r="AY237" i="80"/>
  <c r="AY315" i="80" s="1"/>
  <c r="AY395" i="80" s="1"/>
  <c r="AZ237" i="80"/>
  <c r="AZ315" i="80" s="1"/>
  <c r="AZ395" i="80" s="1"/>
  <c r="BA237" i="80"/>
  <c r="BA315" i="80" s="1"/>
  <c r="BA395" i="80" s="1"/>
  <c r="BB237" i="80"/>
  <c r="BB315" i="80" s="1"/>
  <c r="BB395" i="80" s="1"/>
  <c r="BC237" i="80"/>
  <c r="BC315" i="80" s="1"/>
  <c r="BC395" i="80" s="1"/>
  <c r="BD237" i="80"/>
  <c r="BD315" i="80" s="1"/>
  <c r="BD395" i="80" s="1"/>
  <c r="BE237" i="80"/>
  <c r="BE315" i="80" s="1"/>
  <c r="BE395" i="80" s="1"/>
  <c r="BF237" i="80"/>
  <c r="BF315" i="80" s="1"/>
  <c r="BF395" i="80" s="1"/>
  <c r="BG237" i="80"/>
  <c r="BG315" i="80" s="1"/>
  <c r="BG395" i="80" s="1"/>
  <c r="BH237" i="80"/>
  <c r="BH315" i="80" s="1"/>
  <c r="BH395" i="80" s="1"/>
  <c r="BI237" i="80"/>
  <c r="BI315" i="80" s="1"/>
  <c r="BI395" i="80" s="1"/>
  <c r="BJ237" i="80"/>
  <c r="BJ315" i="80" s="1"/>
  <c r="BJ395" i="80" s="1"/>
  <c r="BK237" i="80"/>
  <c r="BK315" i="80" s="1"/>
  <c r="BK395" i="80" s="1"/>
  <c r="BL237" i="80"/>
  <c r="BL315" i="80" s="1"/>
  <c r="BL395" i="80" s="1"/>
  <c r="BM237" i="80"/>
  <c r="BM315" i="80" s="1"/>
  <c r="BM395" i="80" s="1"/>
  <c r="BN237" i="80"/>
  <c r="BN315" i="80" s="1"/>
  <c r="BN395" i="80" s="1"/>
  <c r="BO237" i="80"/>
  <c r="BO315" i="80" s="1"/>
  <c r="BO395" i="80" s="1"/>
  <c r="AJ130" i="80"/>
  <c r="AK130" i="80"/>
  <c r="AL130" i="80"/>
  <c r="AM130" i="80"/>
  <c r="AN130" i="80"/>
  <c r="AO130" i="80"/>
  <c r="AP130" i="80"/>
  <c r="AQ130" i="80"/>
  <c r="AR130" i="80"/>
  <c r="AS130" i="80"/>
  <c r="AT130" i="80"/>
  <c r="AU130" i="80"/>
  <c r="AV130" i="80"/>
  <c r="AW130" i="80"/>
  <c r="AX130" i="80"/>
  <c r="AY130" i="80"/>
  <c r="AZ130" i="80"/>
  <c r="BA130" i="80"/>
  <c r="BB130" i="80"/>
  <c r="BC130" i="80"/>
  <c r="BD130" i="80"/>
  <c r="BE130" i="80"/>
  <c r="BF130" i="80"/>
  <c r="BG130" i="80"/>
  <c r="BH130" i="80"/>
  <c r="BI130" i="80"/>
  <c r="BJ130" i="80"/>
  <c r="BK130" i="80"/>
  <c r="BL130" i="80"/>
  <c r="BM130" i="80"/>
  <c r="BN130" i="80"/>
  <c r="BO130" i="80"/>
  <c r="AJ131" i="80"/>
  <c r="AK131" i="80"/>
  <c r="AL131" i="80"/>
  <c r="AM131" i="80"/>
  <c r="AN131" i="80"/>
  <c r="AO131" i="80"/>
  <c r="AP131" i="80"/>
  <c r="AQ131" i="80"/>
  <c r="AR131" i="80"/>
  <c r="AS131" i="80"/>
  <c r="AT131" i="80"/>
  <c r="AU131" i="80"/>
  <c r="AV131" i="80"/>
  <c r="AW131" i="80"/>
  <c r="AX131" i="80"/>
  <c r="AY131" i="80"/>
  <c r="AZ131" i="80"/>
  <c r="BA131" i="80"/>
  <c r="BB131" i="80"/>
  <c r="BC131" i="80"/>
  <c r="BD131" i="80"/>
  <c r="BE131" i="80"/>
  <c r="BF131" i="80"/>
  <c r="BG131" i="80"/>
  <c r="BH131" i="80"/>
  <c r="BI131" i="80"/>
  <c r="BJ131" i="80"/>
  <c r="BK131" i="80"/>
  <c r="BL131" i="80"/>
  <c r="BM131" i="80"/>
  <c r="BN131" i="80"/>
  <c r="BO131" i="80"/>
  <c r="AJ132" i="80"/>
  <c r="AK132" i="80"/>
  <c r="AL132" i="80"/>
  <c r="AM132" i="80"/>
  <c r="AN132" i="80"/>
  <c r="AO132" i="80"/>
  <c r="AP132" i="80"/>
  <c r="AQ132" i="80"/>
  <c r="AR132" i="80"/>
  <c r="AS132" i="80"/>
  <c r="AT132" i="80"/>
  <c r="AU132" i="80"/>
  <c r="AV132" i="80"/>
  <c r="AW132" i="80"/>
  <c r="AX132" i="80"/>
  <c r="AY132" i="80"/>
  <c r="AZ132" i="80"/>
  <c r="BA132" i="80"/>
  <c r="BB132" i="80"/>
  <c r="BC132" i="80"/>
  <c r="BD132" i="80"/>
  <c r="BE132" i="80"/>
  <c r="BF132" i="80"/>
  <c r="BG132" i="80"/>
  <c r="BH132" i="80"/>
  <c r="BI132" i="80"/>
  <c r="BJ132" i="80"/>
  <c r="BK132" i="80"/>
  <c r="BL132" i="80"/>
  <c r="BM132" i="80"/>
  <c r="BN132" i="80"/>
  <c r="BO132" i="80"/>
  <c r="AJ125" i="80"/>
  <c r="AK125" i="80"/>
  <c r="AL125" i="80"/>
  <c r="AM125" i="80"/>
  <c r="AN125" i="80"/>
  <c r="AO125" i="80"/>
  <c r="AP125" i="80"/>
  <c r="AP136" i="80" s="1"/>
  <c r="AQ125" i="80"/>
  <c r="AQ136" i="80" s="1"/>
  <c r="AR125" i="80"/>
  <c r="AR136" i="80" s="1"/>
  <c r="AS125" i="80"/>
  <c r="AS136" i="80" s="1"/>
  <c r="AT125" i="80"/>
  <c r="AT136" i="80" s="1"/>
  <c r="AU125" i="80"/>
  <c r="AU136" i="80" s="1"/>
  <c r="AV125" i="80"/>
  <c r="AV136" i="80" s="1"/>
  <c r="AW125" i="80"/>
  <c r="AW136" i="80" s="1"/>
  <c r="AX125" i="80"/>
  <c r="AX136" i="80" s="1"/>
  <c r="AY125" i="80"/>
  <c r="AY136" i="80" s="1"/>
  <c r="AZ125" i="80"/>
  <c r="AZ136" i="80" s="1"/>
  <c r="BA125" i="80"/>
  <c r="BA136" i="80" s="1"/>
  <c r="BB125" i="80"/>
  <c r="BB136" i="80" s="1"/>
  <c r="BC125" i="80"/>
  <c r="BC136" i="80" s="1"/>
  <c r="BD125" i="80"/>
  <c r="BD136" i="80" s="1"/>
  <c r="BE125" i="80"/>
  <c r="BE136" i="80" s="1"/>
  <c r="BF125" i="80"/>
  <c r="BF136" i="80" s="1"/>
  <c r="BG125" i="80"/>
  <c r="BG136" i="80" s="1"/>
  <c r="BH125" i="80"/>
  <c r="BH136" i="80" s="1"/>
  <c r="BI125" i="80"/>
  <c r="BI136" i="80" s="1"/>
  <c r="BJ125" i="80"/>
  <c r="BJ136" i="80" s="1"/>
  <c r="BK125" i="80"/>
  <c r="BK136" i="80" s="1"/>
  <c r="BL125" i="80"/>
  <c r="BL136" i="80" s="1"/>
  <c r="BM125" i="80"/>
  <c r="BM136" i="80" s="1"/>
  <c r="BN125" i="80"/>
  <c r="BN136" i="80" s="1"/>
  <c r="BO125" i="80"/>
  <c r="BO136" i="80" s="1"/>
  <c r="AJ126" i="80"/>
  <c r="AK126" i="80"/>
  <c r="AL126" i="80"/>
  <c r="AM126" i="80"/>
  <c r="AN126" i="80"/>
  <c r="AO126" i="80"/>
  <c r="AP126" i="80"/>
  <c r="AP137" i="80" s="1"/>
  <c r="AQ126" i="80"/>
  <c r="AQ137" i="80" s="1"/>
  <c r="AR126" i="80"/>
  <c r="AR137" i="80" s="1"/>
  <c r="AS126" i="80"/>
  <c r="AS137" i="80" s="1"/>
  <c r="AT126" i="80"/>
  <c r="AT137" i="80" s="1"/>
  <c r="AU126" i="80"/>
  <c r="AU137" i="80" s="1"/>
  <c r="AV126" i="80"/>
  <c r="AV137" i="80" s="1"/>
  <c r="AW126" i="80"/>
  <c r="AW137" i="80" s="1"/>
  <c r="AX126" i="80"/>
  <c r="AX137" i="80" s="1"/>
  <c r="AY126" i="80"/>
  <c r="AY137" i="80" s="1"/>
  <c r="AZ126" i="80"/>
  <c r="AZ137" i="80" s="1"/>
  <c r="BA126" i="80"/>
  <c r="BA137" i="80" s="1"/>
  <c r="BB126" i="80"/>
  <c r="BB137" i="80" s="1"/>
  <c r="BC126" i="80"/>
  <c r="BC137" i="80" s="1"/>
  <c r="BD126" i="80"/>
  <c r="BD137" i="80" s="1"/>
  <c r="BE126" i="80"/>
  <c r="BE137" i="80" s="1"/>
  <c r="BF126" i="80"/>
  <c r="BF137" i="80" s="1"/>
  <c r="BG126" i="80"/>
  <c r="BG137" i="80" s="1"/>
  <c r="BH126" i="80"/>
  <c r="BH137" i="80" s="1"/>
  <c r="BI126" i="80"/>
  <c r="BI137" i="80" s="1"/>
  <c r="BJ126" i="80"/>
  <c r="BJ137" i="80" s="1"/>
  <c r="BK126" i="80"/>
  <c r="BK137" i="80" s="1"/>
  <c r="BL126" i="80"/>
  <c r="BL137" i="80" s="1"/>
  <c r="BM126" i="80"/>
  <c r="BM137" i="80" s="1"/>
  <c r="BN126" i="80"/>
  <c r="BN137" i="80" s="1"/>
  <c r="BO126" i="80"/>
  <c r="BO137" i="80" s="1"/>
  <c r="AJ127" i="80"/>
  <c r="AK127" i="80"/>
  <c r="AL127" i="80"/>
  <c r="AM127" i="80"/>
  <c r="AN127" i="80"/>
  <c r="AO127" i="80"/>
  <c r="AP127" i="80"/>
  <c r="AP138" i="80" s="1"/>
  <c r="AQ127" i="80"/>
  <c r="AQ138" i="80" s="1"/>
  <c r="AR127" i="80"/>
  <c r="AR138" i="80" s="1"/>
  <c r="AS127" i="80"/>
  <c r="AS138" i="80" s="1"/>
  <c r="AT127" i="80"/>
  <c r="AT138" i="80" s="1"/>
  <c r="AU127" i="80"/>
  <c r="AU138" i="80" s="1"/>
  <c r="AV127" i="80"/>
  <c r="AV138" i="80" s="1"/>
  <c r="AW127" i="80"/>
  <c r="AW138" i="80" s="1"/>
  <c r="AX127" i="80"/>
  <c r="AX138" i="80" s="1"/>
  <c r="AY127" i="80"/>
  <c r="AY138" i="80" s="1"/>
  <c r="AZ127" i="80"/>
  <c r="AZ138" i="80" s="1"/>
  <c r="BA127" i="80"/>
  <c r="BA138" i="80" s="1"/>
  <c r="BB127" i="80"/>
  <c r="BB138" i="80" s="1"/>
  <c r="BC127" i="80"/>
  <c r="BC138" i="80" s="1"/>
  <c r="BD127" i="80"/>
  <c r="BD138" i="80" s="1"/>
  <c r="BE127" i="80"/>
  <c r="BE138" i="80" s="1"/>
  <c r="BF127" i="80"/>
  <c r="BF138" i="80" s="1"/>
  <c r="BG127" i="80"/>
  <c r="BG138" i="80" s="1"/>
  <c r="BH127" i="80"/>
  <c r="BH138" i="80" s="1"/>
  <c r="BI127" i="80"/>
  <c r="BI138" i="80" s="1"/>
  <c r="BJ127" i="80"/>
  <c r="BJ138" i="80" s="1"/>
  <c r="BK127" i="80"/>
  <c r="BK138" i="80" s="1"/>
  <c r="BL127" i="80"/>
  <c r="BL138" i="80" s="1"/>
  <c r="BM127" i="80"/>
  <c r="BM138" i="80" s="1"/>
  <c r="BN127" i="80"/>
  <c r="BN138" i="80" s="1"/>
  <c r="BO127" i="80"/>
  <c r="BO138" i="80" s="1"/>
  <c r="AJ121" i="80"/>
  <c r="AK121" i="80"/>
  <c r="AL121" i="80"/>
  <c r="AM121" i="80"/>
  <c r="AN121" i="80"/>
  <c r="AO121" i="80"/>
  <c r="AP121" i="80"/>
  <c r="AQ121" i="80"/>
  <c r="AR121" i="80"/>
  <c r="AS121" i="80"/>
  <c r="AT121" i="80"/>
  <c r="AU121" i="80"/>
  <c r="AV121" i="80"/>
  <c r="AW121" i="80"/>
  <c r="AX121" i="80"/>
  <c r="AY121" i="80"/>
  <c r="AZ121" i="80"/>
  <c r="BA121" i="80"/>
  <c r="BB121" i="80"/>
  <c r="BC121" i="80"/>
  <c r="BD121" i="80"/>
  <c r="BE121" i="80"/>
  <c r="BF121" i="80"/>
  <c r="BG121" i="80"/>
  <c r="BH121" i="80"/>
  <c r="BI121" i="80"/>
  <c r="BJ121" i="80"/>
  <c r="BK121" i="80"/>
  <c r="BL121" i="80"/>
  <c r="BM121" i="80"/>
  <c r="BN121" i="80"/>
  <c r="BO121" i="80"/>
  <c r="AJ122" i="80"/>
  <c r="AK122" i="80"/>
  <c r="AL122" i="80"/>
  <c r="AM122" i="80"/>
  <c r="AN122" i="80"/>
  <c r="AO122" i="80"/>
  <c r="AP122" i="80"/>
  <c r="AQ122" i="80"/>
  <c r="AR122" i="80"/>
  <c r="AS122" i="80"/>
  <c r="AT122" i="80"/>
  <c r="AU122" i="80"/>
  <c r="AV122" i="80"/>
  <c r="AW122" i="80"/>
  <c r="AX122" i="80"/>
  <c r="AY122" i="80"/>
  <c r="AZ122" i="80"/>
  <c r="BA122" i="80"/>
  <c r="BB122" i="80"/>
  <c r="BC122" i="80"/>
  <c r="BD122" i="80"/>
  <c r="BE122" i="80"/>
  <c r="BF122" i="80"/>
  <c r="BG122" i="80"/>
  <c r="BH122" i="80"/>
  <c r="BI122" i="80"/>
  <c r="BJ122" i="80"/>
  <c r="BK122" i="80"/>
  <c r="BL122" i="80"/>
  <c r="BM122" i="80"/>
  <c r="BN122" i="80"/>
  <c r="BO122" i="80"/>
  <c r="AJ117" i="80"/>
  <c r="AK117" i="80"/>
  <c r="AL117" i="80"/>
  <c r="AM117" i="80"/>
  <c r="AN117" i="80"/>
  <c r="AO117" i="80"/>
  <c r="AP117" i="80"/>
  <c r="AQ117" i="80"/>
  <c r="AR117" i="80"/>
  <c r="AS117" i="80"/>
  <c r="AT117" i="80"/>
  <c r="AU117" i="80"/>
  <c r="AV117" i="80"/>
  <c r="AW117" i="80"/>
  <c r="AX117" i="80"/>
  <c r="AY117" i="80"/>
  <c r="AZ117" i="80"/>
  <c r="BA117" i="80"/>
  <c r="BB117" i="80"/>
  <c r="BC117" i="80"/>
  <c r="BD117" i="80"/>
  <c r="BE117" i="80"/>
  <c r="BF117" i="80"/>
  <c r="BG117" i="80"/>
  <c r="BH117" i="80"/>
  <c r="BI117" i="80"/>
  <c r="BJ117" i="80"/>
  <c r="BK117" i="80"/>
  <c r="BL117" i="80"/>
  <c r="BM117" i="80"/>
  <c r="BN117" i="80"/>
  <c r="BO117" i="80"/>
  <c r="AJ118" i="80"/>
  <c r="AK118" i="80"/>
  <c r="AL118" i="80"/>
  <c r="AM118" i="80"/>
  <c r="AN118" i="80"/>
  <c r="AO118" i="80"/>
  <c r="AP118" i="80"/>
  <c r="AQ118" i="80"/>
  <c r="AR118" i="80"/>
  <c r="AS118" i="80"/>
  <c r="AT118" i="80"/>
  <c r="AU118" i="80"/>
  <c r="AV118" i="80"/>
  <c r="AW118" i="80"/>
  <c r="AX118" i="80"/>
  <c r="AY118" i="80"/>
  <c r="AZ118" i="80"/>
  <c r="BA118" i="80"/>
  <c r="BB118" i="80"/>
  <c r="BC118" i="80"/>
  <c r="BD118" i="80"/>
  <c r="BE118" i="80"/>
  <c r="BF118" i="80"/>
  <c r="BG118" i="80"/>
  <c r="BH118" i="80"/>
  <c r="BI118" i="80"/>
  <c r="BJ118" i="80"/>
  <c r="BK118" i="80"/>
  <c r="BL118" i="80"/>
  <c r="BM118" i="80"/>
  <c r="BN118" i="80"/>
  <c r="BO118" i="80"/>
  <c r="AJ108" i="80"/>
  <c r="AK108" i="80"/>
  <c r="AL108" i="80"/>
  <c r="AM108" i="80"/>
  <c r="AN108" i="80"/>
  <c r="AO108" i="80"/>
  <c r="AP108" i="80"/>
  <c r="AQ108" i="80"/>
  <c r="AR108" i="80"/>
  <c r="AS108" i="80"/>
  <c r="AT108" i="80"/>
  <c r="AU108" i="80"/>
  <c r="AV108" i="80"/>
  <c r="AW108" i="80"/>
  <c r="AX108" i="80"/>
  <c r="AY108" i="80"/>
  <c r="AZ108" i="80"/>
  <c r="BA108" i="80"/>
  <c r="BB108" i="80"/>
  <c r="BC108" i="80"/>
  <c r="BD108" i="80"/>
  <c r="BE108" i="80"/>
  <c r="BF108" i="80"/>
  <c r="BG108" i="80"/>
  <c r="BH108" i="80"/>
  <c r="BI108" i="80"/>
  <c r="BJ108" i="80"/>
  <c r="BK108" i="80"/>
  <c r="BL108" i="80"/>
  <c r="BM108" i="80"/>
  <c r="BN108" i="80"/>
  <c r="BO108" i="80"/>
  <c r="AJ109" i="80"/>
  <c r="AK109" i="80"/>
  <c r="AL109" i="80"/>
  <c r="AM109" i="80"/>
  <c r="AN109" i="80"/>
  <c r="AO109" i="80"/>
  <c r="AP109" i="80"/>
  <c r="AQ109" i="80"/>
  <c r="AR109" i="80"/>
  <c r="AS109" i="80"/>
  <c r="AT109" i="80"/>
  <c r="AU109" i="80"/>
  <c r="AV109" i="80"/>
  <c r="AW109" i="80"/>
  <c r="AX109" i="80"/>
  <c r="AY109" i="80"/>
  <c r="AZ109" i="80"/>
  <c r="BA109" i="80"/>
  <c r="BB109" i="80"/>
  <c r="BC109" i="80"/>
  <c r="BD109" i="80"/>
  <c r="BE109" i="80"/>
  <c r="BF109" i="80"/>
  <c r="BG109" i="80"/>
  <c r="BH109" i="80"/>
  <c r="BI109" i="80"/>
  <c r="BJ109" i="80"/>
  <c r="BK109" i="80"/>
  <c r="BL109" i="80"/>
  <c r="BM109" i="80"/>
  <c r="BN109" i="80"/>
  <c r="BO109" i="80"/>
  <c r="AJ100" i="80"/>
  <c r="AK100" i="80"/>
  <c r="AL100" i="80"/>
  <c r="AM100" i="80"/>
  <c r="AN100" i="80"/>
  <c r="AO100" i="80"/>
  <c r="AP100" i="80"/>
  <c r="AQ100" i="80"/>
  <c r="AR100" i="80"/>
  <c r="AS100" i="80"/>
  <c r="AT100" i="80"/>
  <c r="AU100" i="80"/>
  <c r="AV100" i="80"/>
  <c r="AW100" i="80"/>
  <c r="AX100" i="80"/>
  <c r="AY100" i="80"/>
  <c r="AZ100" i="80"/>
  <c r="BA100" i="80"/>
  <c r="BB100" i="80"/>
  <c r="BC100" i="80"/>
  <c r="BD100" i="80"/>
  <c r="BE100" i="80"/>
  <c r="BF100" i="80"/>
  <c r="BG100" i="80"/>
  <c r="BH100" i="80"/>
  <c r="BI100" i="80"/>
  <c r="BJ100" i="80"/>
  <c r="BK100" i="80"/>
  <c r="BL100" i="80"/>
  <c r="BM100" i="80"/>
  <c r="BN100" i="80"/>
  <c r="BO100" i="80"/>
  <c r="AJ101" i="80"/>
  <c r="AK101" i="80"/>
  <c r="AL101" i="80"/>
  <c r="AM101" i="80"/>
  <c r="AN101" i="80"/>
  <c r="AO101" i="80"/>
  <c r="AP101" i="80"/>
  <c r="AQ101" i="80"/>
  <c r="AR101" i="80"/>
  <c r="AS101" i="80"/>
  <c r="AT101" i="80"/>
  <c r="AU101" i="80"/>
  <c r="AV101" i="80"/>
  <c r="AW101" i="80"/>
  <c r="AX101" i="80"/>
  <c r="AY101" i="80"/>
  <c r="AZ101" i="80"/>
  <c r="BA101" i="80"/>
  <c r="BB101" i="80"/>
  <c r="BC101" i="80"/>
  <c r="BD101" i="80"/>
  <c r="BE101" i="80"/>
  <c r="BF101" i="80"/>
  <c r="BG101" i="80"/>
  <c r="BH101" i="80"/>
  <c r="BI101" i="80"/>
  <c r="BJ101" i="80"/>
  <c r="BK101" i="80"/>
  <c r="BL101" i="80"/>
  <c r="BM101" i="80"/>
  <c r="BN101" i="80"/>
  <c r="BO101" i="80"/>
  <c r="AJ102" i="80"/>
  <c r="AK102" i="80"/>
  <c r="AL102" i="80"/>
  <c r="AM102" i="80"/>
  <c r="AN102" i="80"/>
  <c r="AO102" i="80"/>
  <c r="AP102" i="80"/>
  <c r="AQ102" i="80"/>
  <c r="AR102" i="80"/>
  <c r="AS102" i="80"/>
  <c r="AT102" i="80"/>
  <c r="AU102" i="80"/>
  <c r="AV102" i="80"/>
  <c r="AW102" i="80"/>
  <c r="AX102" i="80"/>
  <c r="AY102" i="80"/>
  <c r="AZ102" i="80"/>
  <c r="BA102" i="80"/>
  <c r="BB102" i="80"/>
  <c r="BC102" i="80"/>
  <c r="BD102" i="80"/>
  <c r="BE102" i="80"/>
  <c r="BF102" i="80"/>
  <c r="BG102" i="80"/>
  <c r="BH102" i="80"/>
  <c r="BI102" i="80"/>
  <c r="BJ102" i="80"/>
  <c r="BK102" i="80"/>
  <c r="BL102" i="80"/>
  <c r="BM102" i="80"/>
  <c r="BN102" i="80"/>
  <c r="BO102" i="80"/>
  <c r="AJ103" i="80"/>
  <c r="AK103" i="80"/>
  <c r="AL103" i="80"/>
  <c r="AM103" i="80"/>
  <c r="AN103" i="80"/>
  <c r="AO103" i="80"/>
  <c r="AP103" i="80"/>
  <c r="AQ103" i="80"/>
  <c r="AR103" i="80"/>
  <c r="AS103" i="80"/>
  <c r="AT103" i="80"/>
  <c r="AU103" i="80"/>
  <c r="AV103" i="80"/>
  <c r="AW103" i="80"/>
  <c r="AX103" i="80"/>
  <c r="AY103" i="80"/>
  <c r="AZ103" i="80"/>
  <c r="BA103" i="80"/>
  <c r="BB103" i="80"/>
  <c r="BC103" i="80"/>
  <c r="BD103" i="80"/>
  <c r="BE103" i="80"/>
  <c r="BF103" i="80"/>
  <c r="BG103" i="80"/>
  <c r="BH103" i="80"/>
  <c r="BI103" i="80"/>
  <c r="BJ103" i="80"/>
  <c r="BK103" i="80"/>
  <c r="BL103" i="80"/>
  <c r="BM103" i="80"/>
  <c r="BN103" i="80"/>
  <c r="BO103" i="80"/>
  <c r="AJ104" i="80"/>
  <c r="AK104" i="80"/>
  <c r="AL104" i="80"/>
  <c r="AM104" i="80"/>
  <c r="AN104" i="80"/>
  <c r="AO104" i="80"/>
  <c r="AP104" i="80"/>
  <c r="AQ104" i="80"/>
  <c r="AR104" i="80"/>
  <c r="AS104" i="80"/>
  <c r="AT104" i="80"/>
  <c r="AU104" i="80"/>
  <c r="AV104" i="80"/>
  <c r="AW104" i="80"/>
  <c r="AX104" i="80"/>
  <c r="AY104" i="80"/>
  <c r="AZ104" i="80"/>
  <c r="BA104" i="80"/>
  <c r="BB104" i="80"/>
  <c r="BC104" i="80"/>
  <c r="BD104" i="80"/>
  <c r="BE104" i="80"/>
  <c r="BF104" i="80"/>
  <c r="BG104" i="80"/>
  <c r="BH104" i="80"/>
  <c r="BI104" i="80"/>
  <c r="BJ104" i="80"/>
  <c r="BK104" i="80"/>
  <c r="BL104" i="80"/>
  <c r="BM104" i="80"/>
  <c r="BN104" i="80"/>
  <c r="BO104" i="80"/>
  <c r="AJ95" i="80"/>
  <c r="AK95" i="80"/>
  <c r="AL95" i="80"/>
  <c r="AM95" i="80"/>
  <c r="AN95" i="80"/>
  <c r="AO95" i="80"/>
  <c r="AP95" i="80"/>
  <c r="AQ95" i="80"/>
  <c r="AR95" i="80"/>
  <c r="AS95" i="80"/>
  <c r="AT95" i="80"/>
  <c r="AU95" i="80"/>
  <c r="AV95" i="80"/>
  <c r="AW95" i="80"/>
  <c r="AX95" i="80"/>
  <c r="AY95" i="80"/>
  <c r="AZ95" i="80"/>
  <c r="BA95" i="80"/>
  <c r="BB95" i="80"/>
  <c r="BC95" i="80"/>
  <c r="BD95" i="80"/>
  <c r="BE95" i="80"/>
  <c r="BF95" i="80"/>
  <c r="BG95" i="80"/>
  <c r="BH95" i="80"/>
  <c r="BI95" i="80"/>
  <c r="BJ95" i="80"/>
  <c r="BK95" i="80"/>
  <c r="BL95" i="80"/>
  <c r="BM95" i="80"/>
  <c r="BN95" i="80"/>
  <c r="BO95" i="80"/>
  <c r="AJ96" i="80"/>
  <c r="AK96" i="80"/>
  <c r="AL96" i="80"/>
  <c r="AM96" i="80"/>
  <c r="AN96" i="80"/>
  <c r="AO96" i="80"/>
  <c r="AP96" i="80"/>
  <c r="AQ96" i="80"/>
  <c r="AR96" i="80"/>
  <c r="AS96" i="80"/>
  <c r="AT96" i="80"/>
  <c r="AU96" i="80"/>
  <c r="AV96" i="80"/>
  <c r="AW96" i="80"/>
  <c r="AX96" i="80"/>
  <c r="AY96" i="80"/>
  <c r="AZ96" i="80"/>
  <c r="BA96" i="80"/>
  <c r="BB96" i="80"/>
  <c r="BC96" i="80"/>
  <c r="BD96" i="80"/>
  <c r="BE96" i="80"/>
  <c r="BF96" i="80"/>
  <c r="BG96" i="80"/>
  <c r="BH96" i="80"/>
  <c r="BI96" i="80"/>
  <c r="BJ96" i="80"/>
  <c r="BK96" i="80"/>
  <c r="BL96" i="80"/>
  <c r="BM96" i="80"/>
  <c r="BN96" i="80"/>
  <c r="BO96" i="80"/>
  <c r="AJ97" i="80"/>
  <c r="AK97" i="80"/>
  <c r="AL97" i="80"/>
  <c r="AM97" i="80"/>
  <c r="AN97" i="80"/>
  <c r="AO97" i="80"/>
  <c r="AP97" i="80"/>
  <c r="AQ97" i="80"/>
  <c r="AR97" i="80"/>
  <c r="AS97" i="80"/>
  <c r="AT97" i="80"/>
  <c r="AU97" i="80"/>
  <c r="AV97" i="80"/>
  <c r="AW97" i="80"/>
  <c r="AX97" i="80"/>
  <c r="AY97" i="80"/>
  <c r="AZ97" i="80"/>
  <c r="BA97" i="80"/>
  <c r="BB97" i="80"/>
  <c r="BC97" i="80"/>
  <c r="BD97" i="80"/>
  <c r="BE97" i="80"/>
  <c r="BF97" i="80"/>
  <c r="BG97" i="80"/>
  <c r="BH97" i="80"/>
  <c r="BI97" i="80"/>
  <c r="BJ97" i="80"/>
  <c r="BK97" i="80"/>
  <c r="BL97" i="80"/>
  <c r="BM97" i="80"/>
  <c r="BN97" i="80"/>
  <c r="BO97" i="80"/>
  <c r="AJ90" i="80"/>
  <c r="AK90" i="80"/>
  <c r="AL90" i="80"/>
  <c r="AM90" i="80"/>
  <c r="AN90" i="80"/>
  <c r="AO90" i="80"/>
  <c r="AP90" i="80"/>
  <c r="AQ90" i="80"/>
  <c r="AR90" i="80"/>
  <c r="AS90" i="80"/>
  <c r="AT90" i="80"/>
  <c r="AU90" i="80"/>
  <c r="AV90" i="80"/>
  <c r="AW90" i="80"/>
  <c r="AX90" i="80"/>
  <c r="AY90" i="80"/>
  <c r="AZ90" i="80"/>
  <c r="BA90" i="80"/>
  <c r="BB90" i="80"/>
  <c r="BC90" i="80"/>
  <c r="BD90" i="80"/>
  <c r="BE90" i="80"/>
  <c r="BF90" i="80"/>
  <c r="BG90" i="80"/>
  <c r="BH90" i="80"/>
  <c r="BI90" i="80"/>
  <c r="BJ90" i="80"/>
  <c r="BK90" i="80"/>
  <c r="BL90" i="80"/>
  <c r="BM90" i="80"/>
  <c r="BN90" i="80"/>
  <c r="BO90" i="80"/>
  <c r="AJ91" i="80"/>
  <c r="AK91" i="80"/>
  <c r="AL91" i="80"/>
  <c r="AM91" i="80"/>
  <c r="AN91" i="80"/>
  <c r="AO91" i="80"/>
  <c r="AP91" i="80"/>
  <c r="AP105" i="80" s="1"/>
  <c r="AQ91" i="80"/>
  <c r="AQ105" i="80" s="1"/>
  <c r="AR91" i="80"/>
  <c r="AR105" i="80" s="1"/>
  <c r="AS91" i="80"/>
  <c r="AS105" i="80" s="1"/>
  <c r="AT91" i="80"/>
  <c r="AT105" i="80" s="1"/>
  <c r="AU91" i="80"/>
  <c r="AU105" i="80" s="1"/>
  <c r="AV91" i="80"/>
  <c r="AV105" i="80" s="1"/>
  <c r="AW91" i="80"/>
  <c r="AW105" i="80" s="1"/>
  <c r="AX91" i="80"/>
  <c r="AX105" i="80" s="1"/>
  <c r="AY91" i="80"/>
  <c r="AY105" i="80" s="1"/>
  <c r="AZ91" i="80"/>
  <c r="AZ105" i="80" s="1"/>
  <c r="BA91" i="80"/>
  <c r="BA105" i="80" s="1"/>
  <c r="BB91" i="80"/>
  <c r="BB105" i="80" s="1"/>
  <c r="BC91" i="80"/>
  <c r="BC105" i="80" s="1"/>
  <c r="BD91" i="80"/>
  <c r="BD105" i="80" s="1"/>
  <c r="BE91" i="80"/>
  <c r="BE105" i="80" s="1"/>
  <c r="BF91" i="80"/>
  <c r="BF105" i="80" s="1"/>
  <c r="BG91" i="80"/>
  <c r="BG105" i="80" s="1"/>
  <c r="BH91" i="80"/>
  <c r="BH105" i="80" s="1"/>
  <c r="BI91" i="80"/>
  <c r="BI105" i="80" s="1"/>
  <c r="BJ91" i="80"/>
  <c r="BJ105" i="80" s="1"/>
  <c r="BK91" i="80"/>
  <c r="BK105" i="80" s="1"/>
  <c r="BL91" i="80"/>
  <c r="BL105" i="80" s="1"/>
  <c r="BM91" i="80"/>
  <c r="BM105" i="80" s="1"/>
  <c r="BN91" i="80"/>
  <c r="BN105" i="80" s="1"/>
  <c r="BO91" i="80"/>
  <c r="BO105" i="80" s="1"/>
  <c r="AJ92" i="80"/>
  <c r="AK92" i="80"/>
  <c r="AL92" i="80"/>
  <c r="AM92" i="80"/>
  <c r="AN92" i="80"/>
  <c r="AO92" i="80"/>
  <c r="AP92" i="80"/>
  <c r="AQ92" i="80"/>
  <c r="AR92" i="80"/>
  <c r="AS92" i="80"/>
  <c r="AT92" i="80"/>
  <c r="AU92" i="80"/>
  <c r="AV92" i="80"/>
  <c r="AW92" i="80"/>
  <c r="AX92" i="80"/>
  <c r="AY92" i="80"/>
  <c r="AZ92" i="80"/>
  <c r="BA92" i="80"/>
  <c r="BB92" i="80"/>
  <c r="BC92" i="80"/>
  <c r="BD92" i="80"/>
  <c r="BE92" i="80"/>
  <c r="BF92" i="80"/>
  <c r="BG92" i="80"/>
  <c r="BH92" i="80"/>
  <c r="BI92" i="80"/>
  <c r="BJ92" i="80"/>
  <c r="BK92" i="80"/>
  <c r="BL92" i="80"/>
  <c r="BM92" i="80"/>
  <c r="BN92" i="80"/>
  <c r="BO92" i="80"/>
  <c r="AJ71" i="80"/>
  <c r="AK71" i="80"/>
  <c r="AL71" i="80"/>
  <c r="AM71" i="80"/>
  <c r="AN71" i="80"/>
  <c r="AO71" i="80"/>
  <c r="AP71" i="80"/>
  <c r="AQ71" i="80"/>
  <c r="AR71" i="80"/>
  <c r="AS71" i="80"/>
  <c r="AT71" i="80"/>
  <c r="AU71" i="80"/>
  <c r="AV71" i="80"/>
  <c r="AW71" i="80"/>
  <c r="AX71" i="80"/>
  <c r="AY71" i="80"/>
  <c r="AZ71" i="80"/>
  <c r="BA71" i="80"/>
  <c r="BB71" i="80"/>
  <c r="BC71" i="80"/>
  <c r="BD71" i="80"/>
  <c r="BE71" i="80"/>
  <c r="BF71" i="80"/>
  <c r="BG71" i="80"/>
  <c r="BH71" i="80"/>
  <c r="BI71" i="80"/>
  <c r="BJ71" i="80"/>
  <c r="BK71" i="80"/>
  <c r="BL71" i="80"/>
  <c r="BM71" i="80"/>
  <c r="BN71" i="80"/>
  <c r="BO71" i="80"/>
  <c r="AJ72" i="80"/>
  <c r="AK72" i="80"/>
  <c r="AL72" i="80"/>
  <c r="AM72" i="80"/>
  <c r="AN72" i="80"/>
  <c r="AO72" i="80"/>
  <c r="AP72" i="80"/>
  <c r="AQ72" i="80"/>
  <c r="AR72" i="80"/>
  <c r="AS72" i="80"/>
  <c r="AT72" i="80"/>
  <c r="AU72" i="80"/>
  <c r="AV72" i="80"/>
  <c r="AW72" i="80"/>
  <c r="AX72" i="80"/>
  <c r="AY72" i="80"/>
  <c r="AZ72" i="80"/>
  <c r="BA72" i="80"/>
  <c r="BB72" i="80"/>
  <c r="BC72" i="80"/>
  <c r="BD72" i="80"/>
  <c r="BE72" i="80"/>
  <c r="BF72" i="80"/>
  <c r="BG72" i="80"/>
  <c r="BH72" i="80"/>
  <c r="BI72" i="80"/>
  <c r="BJ72" i="80"/>
  <c r="BK72" i="80"/>
  <c r="BL72" i="80"/>
  <c r="BM72" i="80"/>
  <c r="BN72" i="80"/>
  <c r="BO72" i="80"/>
  <c r="AJ73" i="80"/>
  <c r="AK73" i="80"/>
  <c r="AL73" i="80"/>
  <c r="AM73" i="80"/>
  <c r="AN73" i="80"/>
  <c r="AO73" i="80"/>
  <c r="AP73" i="80"/>
  <c r="AQ73" i="80"/>
  <c r="AR73" i="80"/>
  <c r="AS73" i="80"/>
  <c r="AT73" i="80"/>
  <c r="AU73" i="80"/>
  <c r="AV73" i="80"/>
  <c r="AW73" i="80"/>
  <c r="AX73" i="80"/>
  <c r="AY73" i="80"/>
  <c r="AZ73" i="80"/>
  <c r="BA73" i="80"/>
  <c r="BB73" i="80"/>
  <c r="BC73" i="80"/>
  <c r="BD73" i="80"/>
  <c r="BE73" i="80"/>
  <c r="BF73" i="80"/>
  <c r="BG73" i="80"/>
  <c r="BH73" i="80"/>
  <c r="BI73" i="80"/>
  <c r="BJ73" i="80"/>
  <c r="BK73" i="80"/>
  <c r="BL73" i="80"/>
  <c r="BM73" i="80"/>
  <c r="BN73" i="80"/>
  <c r="BO73" i="80"/>
  <c r="AJ59" i="80"/>
  <c r="AK59" i="80"/>
  <c r="AL59" i="80"/>
  <c r="AM59" i="80"/>
  <c r="AN59" i="80"/>
  <c r="AO59" i="80"/>
  <c r="AP59" i="80"/>
  <c r="AQ59" i="80"/>
  <c r="AR59" i="80"/>
  <c r="AS59" i="80"/>
  <c r="AT59" i="80"/>
  <c r="AU59" i="80"/>
  <c r="AV59" i="80"/>
  <c r="AW59" i="80"/>
  <c r="AX59" i="80"/>
  <c r="AY59" i="80"/>
  <c r="AZ59" i="80"/>
  <c r="BA59" i="80"/>
  <c r="BB59" i="80"/>
  <c r="BC59" i="80"/>
  <c r="BD59" i="80"/>
  <c r="BE59" i="80"/>
  <c r="BF59" i="80"/>
  <c r="BG59" i="80"/>
  <c r="BH59" i="80"/>
  <c r="BI59" i="80"/>
  <c r="BJ59" i="80"/>
  <c r="BK59" i="80"/>
  <c r="BL59" i="80"/>
  <c r="BM59" i="80"/>
  <c r="BN59" i="80"/>
  <c r="BO59" i="80"/>
  <c r="AJ60" i="80"/>
  <c r="AK60" i="80"/>
  <c r="AL60" i="80"/>
  <c r="AM60" i="80"/>
  <c r="AN60" i="80"/>
  <c r="AO60" i="80"/>
  <c r="AP60" i="80"/>
  <c r="AQ60" i="80"/>
  <c r="AR60" i="80"/>
  <c r="AS60" i="80"/>
  <c r="AT60" i="80"/>
  <c r="AU60" i="80"/>
  <c r="AV60" i="80"/>
  <c r="AW60" i="80"/>
  <c r="AX60" i="80"/>
  <c r="AY60" i="80"/>
  <c r="AZ60" i="80"/>
  <c r="BA60" i="80"/>
  <c r="BB60" i="80"/>
  <c r="BC60" i="80"/>
  <c r="BD60" i="80"/>
  <c r="BE60" i="80"/>
  <c r="BF60" i="80"/>
  <c r="BG60" i="80"/>
  <c r="BH60" i="80"/>
  <c r="BI60" i="80"/>
  <c r="BJ60" i="80"/>
  <c r="BK60" i="80"/>
  <c r="BL60" i="80"/>
  <c r="BM60" i="80"/>
  <c r="BN60" i="80"/>
  <c r="BO60" i="80"/>
  <c r="AJ61" i="80"/>
  <c r="AK61" i="80"/>
  <c r="AL61" i="80"/>
  <c r="AM61" i="80"/>
  <c r="AN61" i="80"/>
  <c r="AO61" i="80"/>
  <c r="AP61" i="80"/>
  <c r="AQ61" i="80"/>
  <c r="AR61" i="80"/>
  <c r="AS61" i="80"/>
  <c r="AT61" i="80"/>
  <c r="AU61" i="80"/>
  <c r="AV61" i="80"/>
  <c r="AW61" i="80"/>
  <c r="AX61" i="80"/>
  <c r="AY61" i="80"/>
  <c r="AZ61" i="80"/>
  <c r="BA61" i="80"/>
  <c r="BB61" i="80"/>
  <c r="BC61" i="80"/>
  <c r="BD61" i="80"/>
  <c r="BE61" i="80"/>
  <c r="BF61" i="80"/>
  <c r="BG61" i="80"/>
  <c r="BH61" i="80"/>
  <c r="BI61" i="80"/>
  <c r="BJ61" i="80"/>
  <c r="BK61" i="80"/>
  <c r="BL61" i="80"/>
  <c r="BM61" i="80"/>
  <c r="BN61" i="80"/>
  <c r="BO61" i="80"/>
  <c r="AJ49" i="80"/>
  <c r="AK49" i="80"/>
  <c r="AL49" i="80"/>
  <c r="AM49" i="80"/>
  <c r="AN49" i="80"/>
  <c r="AO49" i="80"/>
  <c r="AP49" i="80"/>
  <c r="AQ49" i="80"/>
  <c r="AR49" i="80"/>
  <c r="AS49" i="80"/>
  <c r="AT49" i="80"/>
  <c r="AU49" i="80"/>
  <c r="AV49" i="80"/>
  <c r="AW49" i="80"/>
  <c r="AX49" i="80"/>
  <c r="AY49" i="80"/>
  <c r="AZ49" i="80"/>
  <c r="BA49" i="80"/>
  <c r="BB49" i="80"/>
  <c r="BC49" i="80"/>
  <c r="BD49" i="80"/>
  <c r="BE49" i="80"/>
  <c r="BF49" i="80"/>
  <c r="BG49" i="80"/>
  <c r="BH49" i="80"/>
  <c r="BI49" i="80"/>
  <c r="BJ49" i="80"/>
  <c r="BK49" i="80"/>
  <c r="BL49" i="80"/>
  <c r="BM49" i="80"/>
  <c r="BN49" i="80"/>
  <c r="BO49" i="80"/>
  <c r="AJ50" i="80"/>
  <c r="AK50" i="80"/>
  <c r="AL50" i="80"/>
  <c r="AM50" i="80"/>
  <c r="AN50" i="80"/>
  <c r="AO50" i="80"/>
  <c r="AP50" i="80"/>
  <c r="AQ50" i="80"/>
  <c r="AR50" i="80"/>
  <c r="AS50" i="80"/>
  <c r="AT50" i="80"/>
  <c r="AU50" i="80"/>
  <c r="AV50" i="80"/>
  <c r="AW50" i="80"/>
  <c r="AX50" i="80"/>
  <c r="AY50" i="80"/>
  <c r="AZ50" i="80"/>
  <c r="BA50" i="80"/>
  <c r="BB50" i="80"/>
  <c r="BC50" i="80"/>
  <c r="BD50" i="80"/>
  <c r="BE50" i="80"/>
  <c r="BF50" i="80"/>
  <c r="BG50" i="80"/>
  <c r="BH50" i="80"/>
  <c r="BI50" i="80"/>
  <c r="BJ50" i="80"/>
  <c r="BK50" i="80"/>
  <c r="BL50" i="80"/>
  <c r="BM50" i="80"/>
  <c r="BN50" i="80"/>
  <c r="BO50" i="80"/>
  <c r="AJ51" i="80"/>
  <c r="AK51" i="80"/>
  <c r="AL51" i="80"/>
  <c r="AM51" i="80"/>
  <c r="AN51" i="80"/>
  <c r="AO51" i="80"/>
  <c r="AP51" i="80"/>
  <c r="AQ51" i="80"/>
  <c r="AR51" i="80"/>
  <c r="AS51" i="80"/>
  <c r="AT51" i="80"/>
  <c r="AU51" i="80"/>
  <c r="AV51" i="80"/>
  <c r="AW51" i="80"/>
  <c r="AX51" i="80"/>
  <c r="AY51" i="80"/>
  <c r="AZ51" i="80"/>
  <c r="BA51" i="80"/>
  <c r="BB51" i="80"/>
  <c r="BC51" i="80"/>
  <c r="BD51" i="80"/>
  <c r="BE51" i="80"/>
  <c r="BF51" i="80"/>
  <c r="BG51" i="80"/>
  <c r="BH51" i="80"/>
  <c r="BI51" i="80"/>
  <c r="BJ51" i="80"/>
  <c r="BK51" i="80"/>
  <c r="BL51" i="80"/>
  <c r="BM51" i="80"/>
  <c r="BN51" i="80"/>
  <c r="BO51" i="80"/>
  <c r="AJ52" i="80"/>
  <c r="AK52" i="80"/>
  <c r="AL52" i="80"/>
  <c r="AM52" i="80"/>
  <c r="AN52" i="80"/>
  <c r="AO52" i="80"/>
  <c r="AP52" i="80"/>
  <c r="AQ52" i="80"/>
  <c r="AR52" i="80"/>
  <c r="AS52" i="80"/>
  <c r="AT52" i="80"/>
  <c r="AU52" i="80"/>
  <c r="AV52" i="80"/>
  <c r="AW52" i="80"/>
  <c r="AX52" i="80"/>
  <c r="AY52" i="80"/>
  <c r="AZ52" i="80"/>
  <c r="BA52" i="80"/>
  <c r="BB52" i="80"/>
  <c r="BC52" i="80"/>
  <c r="BD52" i="80"/>
  <c r="BE52" i="80"/>
  <c r="BF52" i="80"/>
  <c r="BG52" i="80"/>
  <c r="BH52" i="80"/>
  <c r="BI52" i="80"/>
  <c r="BJ52" i="80"/>
  <c r="BK52" i="80"/>
  <c r="BL52" i="80"/>
  <c r="BM52" i="80"/>
  <c r="BN52" i="80"/>
  <c r="BO52" i="80"/>
  <c r="AJ53" i="80"/>
  <c r="AK53" i="80"/>
  <c r="AL53" i="80"/>
  <c r="AM53" i="80"/>
  <c r="AN53" i="80"/>
  <c r="AO53" i="80"/>
  <c r="AP53" i="80"/>
  <c r="AQ53" i="80"/>
  <c r="AR53" i="80"/>
  <c r="AS53" i="80"/>
  <c r="AT53" i="80"/>
  <c r="AU53" i="80"/>
  <c r="AV53" i="80"/>
  <c r="AW53" i="80"/>
  <c r="AX53" i="80"/>
  <c r="AY53" i="80"/>
  <c r="AZ53" i="80"/>
  <c r="BA53" i="80"/>
  <c r="BB53" i="80"/>
  <c r="BC53" i="80"/>
  <c r="BD53" i="80"/>
  <c r="BE53" i="80"/>
  <c r="BF53" i="80"/>
  <c r="BG53" i="80"/>
  <c r="BH53" i="80"/>
  <c r="BI53" i="80"/>
  <c r="BJ53" i="80"/>
  <c r="BK53" i="80"/>
  <c r="BL53" i="80"/>
  <c r="BM53" i="80"/>
  <c r="BN53" i="80"/>
  <c r="BO53" i="80"/>
  <c r="AJ54" i="80"/>
  <c r="AK54" i="80"/>
  <c r="AL54" i="80"/>
  <c r="AM54" i="80"/>
  <c r="AN54" i="80"/>
  <c r="AO54" i="80"/>
  <c r="AP54" i="80"/>
  <c r="AQ54" i="80"/>
  <c r="AR54" i="80"/>
  <c r="AS54" i="80"/>
  <c r="AT54" i="80"/>
  <c r="AU54" i="80"/>
  <c r="AV54" i="80"/>
  <c r="AW54" i="80"/>
  <c r="AX54" i="80"/>
  <c r="AY54" i="80"/>
  <c r="AZ54" i="80"/>
  <c r="BA54" i="80"/>
  <c r="BB54" i="80"/>
  <c r="BC54" i="80"/>
  <c r="BD54" i="80"/>
  <c r="BE54" i="80"/>
  <c r="BF54" i="80"/>
  <c r="BG54" i="80"/>
  <c r="BH54" i="80"/>
  <c r="BI54" i="80"/>
  <c r="BJ54" i="80"/>
  <c r="BK54" i="80"/>
  <c r="BL54" i="80"/>
  <c r="BM54" i="80"/>
  <c r="BN54" i="80"/>
  <c r="BO54" i="80"/>
  <c r="AJ55" i="80"/>
  <c r="AK55" i="80"/>
  <c r="AL55" i="80"/>
  <c r="AM55" i="80"/>
  <c r="AN55" i="80"/>
  <c r="AO55" i="80"/>
  <c r="AP55" i="80"/>
  <c r="AQ55" i="80"/>
  <c r="AR55" i="80"/>
  <c r="AS55" i="80"/>
  <c r="AT55" i="80"/>
  <c r="AU55" i="80"/>
  <c r="AV55" i="80"/>
  <c r="AW55" i="80"/>
  <c r="AX55" i="80"/>
  <c r="AY55" i="80"/>
  <c r="AZ55" i="80"/>
  <c r="BA55" i="80"/>
  <c r="BB55" i="80"/>
  <c r="BC55" i="80"/>
  <c r="BD55" i="80"/>
  <c r="BE55" i="80"/>
  <c r="BF55" i="80"/>
  <c r="BG55" i="80"/>
  <c r="BH55" i="80"/>
  <c r="BI55" i="80"/>
  <c r="BJ55" i="80"/>
  <c r="BK55" i="80"/>
  <c r="BL55" i="80"/>
  <c r="BM55" i="80"/>
  <c r="BN55" i="80"/>
  <c r="BO55" i="80"/>
  <c r="AJ40" i="80"/>
  <c r="AK40" i="80"/>
  <c r="AL40" i="80"/>
  <c r="AM40" i="80"/>
  <c r="AN40" i="80"/>
  <c r="AO40" i="80"/>
  <c r="AP40" i="80"/>
  <c r="AQ40" i="80"/>
  <c r="AR40" i="80"/>
  <c r="AS40" i="80"/>
  <c r="AT40" i="80"/>
  <c r="AU40" i="80"/>
  <c r="AV40" i="80"/>
  <c r="AW40" i="80"/>
  <c r="AX40" i="80"/>
  <c r="AY40" i="80"/>
  <c r="AZ40" i="80"/>
  <c r="BA40" i="80"/>
  <c r="BB40" i="80"/>
  <c r="BC40" i="80"/>
  <c r="BD40" i="80"/>
  <c r="BE40" i="80"/>
  <c r="BF40" i="80"/>
  <c r="BG40" i="80"/>
  <c r="BH40" i="80"/>
  <c r="BI40" i="80"/>
  <c r="BJ40" i="80"/>
  <c r="BK40" i="80"/>
  <c r="BL40" i="80"/>
  <c r="BM40" i="80"/>
  <c r="BN40" i="80"/>
  <c r="BO40" i="80"/>
  <c r="AJ41" i="80"/>
  <c r="AK41" i="80"/>
  <c r="AL41" i="80"/>
  <c r="AM41" i="80"/>
  <c r="AN41" i="80"/>
  <c r="AO41" i="80"/>
  <c r="AP41" i="80"/>
  <c r="AQ41" i="80"/>
  <c r="AR41" i="80"/>
  <c r="AS41" i="80"/>
  <c r="AT41" i="80"/>
  <c r="AU41" i="80"/>
  <c r="AV41" i="80"/>
  <c r="AW41" i="80"/>
  <c r="AX41" i="80"/>
  <c r="AY41" i="80"/>
  <c r="AZ41" i="80"/>
  <c r="BA41" i="80"/>
  <c r="BB41" i="80"/>
  <c r="BC41" i="80"/>
  <c r="BD41" i="80"/>
  <c r="BE41" i="80"/>
  <c r="BF41" i="80"/>
  <c r="BG41" i="80"/>
  <c r="BH41" i="80"/>
  <c r="BI41" i="80"/>
  <c r="BJ41" i="80"/>
  <c r="BK41" i="80"/>
  <c r="BL41" i="80"/>
  <c r="BM41" i="80"/>
  <c r="BN41" i="80"/>
  <c r="BO41" i="80"/>
  <c r="AJ42" i="80"/>
  <c r="AK42" i="80"/>
  <c r="AL42" i="80"/>
  <c r="AM42" i="80"/>
  <c r="AN42" i="80"/>
  <c r="AO42" i="80"/>
  <c r="AP42" i="80"/>
  <c r="AQ42" i="80"/>
  <c r="AR42" i="80"/>
  <c r="AS42" i="80"/>
  <c r="AT42" i="80"/>
  <c r="AU42" i="80"/>
  <c r="AV42" i="80"/>
  <c r="AW42" i="80"/>
  <c r="AX42" i="80"/>
  <c r="AY42" i="80"/>
  <c r="AZ42" i="80"/>
  <c r="BA42" i="80"/>
  <c r="BB42" i="80"/>
  <c r="BC42" i="80"/>
  <c r="BD42" i="80"/>
  <c r="BE42" i="80"/>
  <c r="BF42" i="80"/>
  <c r="BG42" i="80"/>
  <c r="BH42" i="80"/>
  <c r="BI42" i="80"/>
  <c r="BJ42" i="80"/>
  <c r="BK42" i="80"/>
  <c r="BL42" i="80"/>
  <c r="BM42" i="80"/>
  <c r="BN42" i="80"/>
  <c r="BO42" i="80"/>
  <c r="AJ43" i="80"/>
  <c r="AK43" i="80"/>
  <c r="AL43" i="80"/>
  <c r="AM43" i="80"/>
  <c r="AN43" i="80"/>
  <c r="AO43" i="80"/>
  <c r="AP43" i="80"/>
  <c r="AQ43" i="80"/>
  <c r="AR43" i="80"/>
  <c r="AS43" i="80"/>
  <c r="AT43" i="80"/>
  <c r="AU43" i="80"/>
  <c r="AV43" i="80"/>
  <c r="AW43" i="80"/>
  <c r="AX43" i="80"/>
  <c r="AY43" i="80"/>
  <c r="AZ43" i="80"/>
  <c r="BA43" i="80"/>
  <c r="BB43" i="80"/>
  <c r="BC43" i="80"/>
  <c r="BD43" i="80"/>
  <c r="BE43" i="80"/>
  <c r="BF43" i="80"/>
  <c r="BG43" i="80"/>
  <c r="BH43" i="80"/>
  <c r="BI43" i="80"/>
  <c r="BJ43" i="80"/>
  <c r="BK43" i="80"/>
  <c r="BL43" i="80"/>
  <c r="BM43" i="80"/>
  <c r="BN43" i="80"/>
  <c r="BO43" i="80"/>
  <c r="AJ44" i="80"/>
  <c r="AK44" i="80"/>
  <c r="AL44" i="80"/>
  <c r="AM44" i="80"/>
  <c r="AN44" i="80"/>
  <c r="AO44" i="80"/>
  <c r="AP44" i="80"/>
  <c r="AQ44" i="80"/>
  <c r="AR44" i="80"/>
  <c r="AS44" i="80"/>
  <c r="AT44" i="80"/>
  <c r="AU44" i="80"/>
  <c r="AV44" i="80"/>
  <c r="AW44" i="80"/>
  <c r="AX44" i="80"/>
  <c r="AY44" i="80"/>
  <c r="AZ44" i="80"/>
  <c r="BA44" i="80"/>
  <c r="BB44" i="80"/>
  <c r="BC44" i="80"/>
  <c r="BD44" i="80"/>
  <c r="BE44" i="80"/>
  <c r="BF44" i="80"/>
  <c r="BG44" i="80"/>
  <c r="BH44" i="80"/>
  <c r="BI44" i="80"/>
  <c r="BJ44" i="80"/>
  <c r="BK44" i="80"/>
  <c r="BL44" i="80"/>
  <c r="BM44" i="80"/>
  <c r="BN44" i="80"/>
  <c r="BO44" i="80"/>
  <c r="AJ45" i="80"/>
  <c r="AK45" i="80"/>
  <c r="AL45" i="80"/>
  <c r="AM45" i="80"/>
  <c r="AN45" i="80"/>
  <c r="AO45" i="80"/>
  <c r="AP45" i="80"/>
  <c r="AQ45" i="80"/>
  <c r="AR45" i="80"/>
  <c r="AS45" i="80"/>
  <c r="AT45" i="80"/>
  <c r="AU45" i="80"/>
  <c r="AV45" i="80"/>
  <c r="AW45" i="80"/>
  <c r="AX45" i="80"/>
  <c r="AY45" i="80"/>
  <c r="AZ45" i="80"/>
  <c r="BA45" i="80"/>
  <c r="BB45" i="80"/>
  <c r="BC45" i="80"/>
  <c r="BD45" i="80"/>
  <c r="BE45" i="80"/>
  <c r="BF45" i="80"/>
  <c r="BG45" i="80"/>
  <c r="BH45" i="80"/>
  <c r="BI45" i="80"/>
  <c r="BJ45" i="80"/>
  <c r="BK45" i="80"/>
  <c r="BL45" i="80"/>
  <c r="BM45" i="80"/>
  <c r="BN45" i="80"/>
  <c r="BO45" i="80"/>
  <c r="AJ34" i="80"/>
  <c r="AK34" i="80"/>
  <c r="AL34" i="80"/>
  <c r="AM34" i="80"/>
  <c r="AN34" i="80"/>
  <c r="AO34" i="80"/>
  <c r="AJ22" i="80"/>
  <c r="AK22" i="80"/>
  <c r="AL22" i="80"/>
  <c r="AM22" i="80"/>
  <c r="AN22" i="80"/>
  <c r="AO22" i="80"/>
  <c r="AP22" i="80"/>
  <c r="AQ22" i="80"/>
  <c r="AR22" i="80"/>
  <c r="AS22" i="80"/>
  <c r="AT22" i="80"/>
  <c r="AU22" i="80"/>
  <c r="AV22" i="80"/>
  <c r="AW22" i="80"/>
  <c r="AX22" i="80"/>
  <c r="AY22" i="80"/>
  <c r="AZ22" i="80"/>
  <c r="BA22" i="80"/>
  <c r="BB22" i="80"/>
  <c r="BC22" i="80"/>
  <c r="BD22" i="80"/>
  <c r="BE22" i="80"/>
  <c r="BF22" i="80"/>
  <c r="BG22" i="80"/>
  <c r="BH22" i="80"/>
  <c r="BI22" i="80"/>
  <c r="BJ22" i="80"/>
  <c r="BK22" i="80"/>
  <c r="BL22" i="80"/>
  <c r="BM22" i="80"/>
  <c r="BN22" i="80"/>
  <c r="BO22" i="80"/>
  <c r="AJ23" i="80"/>
  <c r="AK23" i="80"/>
  <c r="AL23" i="80"/>
  <c r="AM23" i="80"/>
  <c r="AN23" i="80"/>
  <c r="AO23" i="80"/>
  <c r="AP23" i="80"/>
  <c r="AQ23" i="80"/>
  <c r="AR23" i="80"/>
  <c r="AS23" i="80"/>
  <c r="AT23" i="80"/>
  <c r="AU23" i="80"/>
  <c r="AV23" i="80"/>
  <c r="AW23" i="80"/>
  <c r="AX23" i="80"/>
  <c r="AY23" i="80"/>
  <c r="AZ23" i="80"/>
  <c r="BA23" i="80"/>
  <c r="BB23" i="80"/>
  <c r="BC23" i="80"/>
  <c r="BD23" i="80"/>
  <c r="BE23" i="80"/>
  <c r="BF23" i="80"/>
  <c r="BG23" i="80"/>
  <c r="BH23" i="80"/>
  <c r="BI23" i="80"/>
  <c r="BJ23" i="80"/>
  <c r="BK23" i="80"/>
  <c r="BL23" i="80"/>
  <c r="BM23" i="80"/>
  <c r="BN23" i="80"/>
  <c r="BO23" i="80"/>
  <c r="AJ24" i="80"/>
  <c r="AK24" i="80"/>
  <c r="AL24" i="80"/>
  <c r="AM24" i="80"/>
  <c r="AN24" i="80"/>
  <c r="AO24" i="80"/>
  <c r="AP24" i="80"/>
  <c r="AQ24" i="80"/>
  <c r="AR24" i="80"/>
  <c r="AS24" i="80"/>
  <c r="AT24" i="80"/>
  <c r="AU24" i="80"/>
  <c r="AV24" i="80"/>
  <c r="AW24" i="80"/>
  <c r="AX24" i="80"/>
  <c r="AY24" i="80"/>
  <c r="AZ24" i="80"/>
  <c r="BA24" i="80"/>
  <c r="BB24" i="80"/>
  <c r="BC24" i="80"/>
  <c r="BD24" i="80"/>
  <c r="BE24" i="80"/>
  <c r="BF24" i="80"/>
  <c r="BG24" i="80"/>
  <c r="BH24" i="80"/>
  <c r="BI24" i="80"/>
  <c r="BJ24" i="80"/>
  <c r="BK24" i="80"/>
  <c r="BL24" i="80"/>
  <c r="BM24" i="80"/>
  <c r="BN24" i="80"/>
  <c r="BO24" i="80"/>
  <c r="AJ25" i="80"/>
  <c r="AK25" i="80"/>
  <c r="AL25" i="80"/>
  <c r="AM25" i="80"/>
  <c r="AN25" i="80"/>
  <c r="AO25" i="80"/>
  <c r="AP25" i="80"/>
  <c r="AQ25" i="80"/>
  <c r="AR25" i="80"/>
  <c r="AS25" i="80"/>
  <c r="AT25" i="80"/>
  <c r="AU25" i="80"/>
  <c r="AV25" i="80"/>
  <c r="AW25" i="80"/>
  <c r="AX25" i="80"/>
  <c r="AY25" i="80"/>
  <c r="AZ25" i="80"/>
  <c r="BA25" i="80"/>
  <c r="BB25" i="80"/>
  <c r="BC25" i="80"/>
  <c r="BD25" i="80"/>
  <c r="BE25" i="80"/>
  <c r="BF25" i="80"/>
  <c r="BG25" i="80"/>
  <c r="BH25" i="80"/>
  <c r="BI25" i="80"/>
  <c r="BJ25" i="80"/>
  <c r="BK25" i="80"/>
  <c r="BL25" i="80"/>
  <c r="BM25" i="80"/>
  <c r="BN25" i="80"/>
  <c r="BO25" i="80"/>
  <c r="AJ26" i="80"/>
  <c r="AK26" i="80"/>
  <c r="AL26" i="80"/>
  <c r="AM26" i="80"/>
  <c r="AN26" i="80"/>
  <c r="AO26" i="80"/>
  <c r="AP26" i="80"/>
  <c r="AQ26" i="80"/>
  <c r="AR26" i="80"/>
  <c r="AS26" i="80"/>
  <c r="AT26" i="80"/>
  <c r="AU26" i="80"/>
  <c r="AV26" i="80"/>
  <c r="AW26" i="80"/>
  <c r="AX26" i="80"/>
  <c r="AY26" i="80"/>
  <c r="AZ26" i="80"/>
  <c r="BA26" i="80"/>
  <c r="BB26" i="80"/>
  <c r="BC26" i="80"/>
  <c r="BD26" i="80"/>
  <c r="BE26" i="80"/>
  <c r="BF26" i="80"/>
  <c r="BG26" i="80"/>
  <c r="BH26" i="80"/>
  <c r="BI26" i="80"/>
  <c r="BJ26" i="80"/>
  <c r="BK26" i="80"/>
  <c r="BL26" i="80"/>
  <c r="BM26" i="80"/>
  <c r="BN26" i="80"/>
  <c r="BO26" i="80"/>
  <c r="AJ27" i="80"/>
  <c r="AK27" i="80"/>
  <c r="AL27" i="80"/>
  <c r="AM27" i="80"/>
  <c r="AN27" i="80"/>
  <c r="AO27" i="80"/>
  <c r="AP27" i="80"/>
  <c r="AQ27" i="80"/>
  <c r="AR27" i="80"/>
  <c r="AS27" i="80"/>
  <c r="AT27" i="80"/>
  <c r="AU27" i="80"/>
  <c r="AV27" i="80"/>
  <c r="AW27" i="80"/>
  <c r="AX27" i="80"/>
  <c r="AY27" i="80"/>
  <c r="AZ27" i="80"/>
  <c r="BA27" i="80"/>
  <c r="BB27" i="80"/>
  <c r="BC27" i="80"/>
  <c r="BD27" i="80"/>
  <c r="BE27" i="80"/>
  <c r="BF27" i="80"/>
  <c r="BG27" i="80"/>
  <c r="BH27" i="80"/>
  <c r="BI27" i="80"/>
  <c r="BJ27" i="80"/>
  <c r="BK27" i="80"/>
  <c r="BL27" i="80"/>
  <c r="BM27" i="80"/>
  <c r="BN27" i="80"/>
  <c r="BO27" i="80"/>
  <c r="AJ28" i="80"/>
  <c r="AK28" i="80"/>
  <c r="AL28" i="80"/>
  <c r="AM28" i="80"/>
  <c r="AN28" i="80"/>
  <c r="AO28" i="80"/>
  <c r="AP28" i="80"/>
  <c r="AQ28" i="80"/>
  <c r="AR28" i="80"/>
  <c r="AS28" i="80"/>
  <c r="AT28" i="80"/>
  <c r="AU28" i="80"/>
  <c r="AV28" i="80"/>
  <c r="AW28" i="80"/>
  <c r="AX28" i="80"/>
  <c r="AY28" i="80"/>
  <c r="AZ28" i="80"/>
  <c r="BA28" i="80"/>
  <c r="BB28" i="80"/>
  <c r="BC28" i="80"/>
  <c r="BD28" i="80"/>
  <c r="BE28" i="80"/>
  <c r="BF28" i="80"/>
  <c r="BG28" i="80"/>
  <c r="BH28" i="80"/>
  <c r="BI28" i="80"/>
  <c r="BJ28" i="80"/>
  <c r="BK28" i="80"/>
  <c r="BL28" i="80"/>
  <c r="BM28" i="80"/>
  <c r="BN28" i="80"/>
  <c r="BO28" i="80"/>
  <c r="AJ29" i="80"/>
  <c r="AK29" i="80"/>
  <c r="AL29" i="80"/>
  <c r="AM29" i="80"/>
  <c r="AN29" i="80"/>
  <c r="AO29" i="80"/>
  <c r="AP29" i="80"/>
  <c r="AQ29" i="80"/>
  <c r="AR29" i="80"/>
  <c r="AS29" i="80"/>
  <c r="AT29" i="80"/>
  <c r="AU29" i="80"/>
  <c r="AV29" i="80"/>
  <c r="AW29" i="80"/>
  <c r="AX29" i="80"/>
  <c r="AY29" i="80"/>
  <c r="AZ29" i="80"/>
  <c r="BA29" i="80"/>
  <c r="BB29" i="80"/>
  <c r="BC29" i="80"/>
  <c r="BD29" i="80"/>
  <c r="BE29" i="80"/>
  <c r="BF29" i="80"/>
  <c r="BG29" i="80"/>
  <c r="BH29" i="80"/>
  <c r="BI29" i="80"/>
  <c r="BJ29" i="80"/>
  <c r="BK29" i="80"/>
  <c r="BL29" i="80"/>
  <c r="BM29" i="80"/>
  <c r="BN29" i="80"/>
  <c r="BO29" i="80"/>
  <c r="AJ30" i="80"/>
  <c r="AK30" i="80"/>
  <c r="AL30" i="80"/>
  <c r="AM30" i="80"/>
  <c r="AN30" i="80"/>
  <c r="AO30" i="80"/>
  <c r="AP30" i="80"/>
  <c r="AQ30" i="80"/>
  <c r="AR30" i="80"/>
  <c r="AS30" i="80"/>
  <c r="AT30" i="80"/>
  <c r="AU30" i="80"/>
  <c r="AV30" i="80"/>
  <c r="AW30" i="80"/>
  <c r="AX30" i="80"/>
  <c r="AY30" i="80"/>
  <c r="AZ30" i="80"/>
  <c r="BA30" i="80"/>
  <c r="BB30" i="80"/>
  <c r="BC30" i="80"/>
  <c r="BD30" i="80"/>
  <c r="BE30" i="80"/>
  <c r="BF30" i="80"/>
  <c r="BG30" i="80"/>
  <c r="BH30" i="80"/>
  <c r="BI30" i="80"/>
  <c r="BJ30" i="80"/>
  <c r="BK30" i="80"/>
  <c r="BL30" i="80"/>
  <c r="BM30" i="80"/>
  <c r="BN30" i="80"/>
  <c r="BO30" i="80"/>
  <c r="AJ31" i="80"/>
  <c r="AK31" i="80"/>
  <c r="AL31" i="80"/>
  <c r="AM31" i="80"/>
  <c r="AN31" i="80"/>
  <c r="AO31" i="80"/>
  <c r="AP31" i="80"/>
  <c r="AQ31" i="80"/>
  <c r="AR31" i="80"/>
  <c r="AS31" i="80"/>
  <c r="AT31" i="80"/>
  <c r="AU31" i="80"/>
  <c r="AV31" i="80"/>
  <c r="AW31" i="80"/>
  <c r="AX31" i="80"/>
  <c r="AY31" i="80"/>
  <c r="AZ31" i="80"/>
  <c r="BA31" i="80"/>
  <c r="BB31" i="80"/>
  <c r="BC31" i="80"/>
  <c r="BD31" i="80"/>
  <c r="BE31" i="80"/>
  <c r="BF31" i="80"/>
  <c r="BG31" i="80"/>
  <c r="BH31" i="80"/>
  <c r="BI31" i="80"/>
  <c r="BJ31" i="80"/>
  <c r="BK31" i="80"/>
  <c r="BL31" i="80"/>
  <c r="BM31" i="80"/>
  <c r="BN31" i="80"/>
  <c r="BO31" i="80"/>
  <c r="AJ8" i="80"/>
  <c r="AK8" i="80"/>
  <c r="AL8" i="80"/>
  <c r="AM8" i="80"/>
  <c r="AN8" i="80"/>
  <c r="AO8" i="80"/>
  <c r="AP8" i="80"/>
  <c r="AQ8" i="80"/>
  <c r="AR8" i="80"/>
  <c r="AS8" i="80"/>
  <c r="AT8" i="80"/>
  <c r="AU8" i="80"/>
  <c r="AV8" i="80"/>
  <c r="AW8" i="80"/>
  <c r="AX8" i="80"/>
  <c r="AY8" i="80"/>
  <c r="AZ8" i="80"/>
  <c r="BA8" i="80"/>
  <c r="BB8" i="80"/>
  <c r="BC8" i="80"/>
  <c r="BD8" i="80"/>
  <c r="BE8" i="80"/>
  <c r="BF8" i="80"/>
  <c r="BG8" i="80"/>
  <c r="BH8" i="80"/>
  <c r="BI8" i="80"/>
  <c r="BJ8" i="80"/>
  <c r="BK8" i="80"/>
  <c r="BL8" i="80"/>
  <c r="BM8" i="80"/>
  <c r="BN8" i="80"/>
  <c r="BO8" i="80"/>
  <c r="AJ9" i="80"/>
  <c r="AK9" i="80"/>
  <c r="AL9" i="80"/>
  <c r="AM9" i="80"/>
  <c r="AN9" i="80"/>
  <c r="AO9" i="80"/>
  <c r="AP9" i="80"/>
  <c r="AQ9" i="80"/>
  <c r="AR9" i="80"/>
  <c r="AS9" i="80"/>
  <c r="AT9" i="80"/>
  <c r="AU9" i="80"/>
  <c r="AV9" i="80"/>
  <c r="AW9" i="80"/>
  <c r="AX9" i="80"/>
  <c r="AY9" i="80"/>
  <c r="AZ9" i="80"/>
  <c r="BA9" i="80"/>
  <c r="BB9" i="80"/>
  <c r="BC9" i="80"/>
  <c r="BD9" i="80"/>
  <c r="BE9" i="80"/>
  <c r="BF9" i="80"/>
  <c r="BG9" i="80"/>
  <c r="BH9" i="80"/>
  <c r="BI9" i="80"/>
  <c r="BJ9" i="80"/>
  <c r="BK9" i="80"/>
  <c r="BL9" i="80"/>
  <c r="BM9" i="80"/>
  <c r="BN9" i="80"/>
  <c r="BO9" i="80"/>
  <c r="AJ10" i="80"/>
  <c r="AK10" i="80"/>
  <c r="AL10" i="80"/>
  <c r="AM10" i="80"/>
  <c r="AN10" i="80"/>
  <c r="AO10" i="80"/>
  <c r="AP10" i="80"/>
  <c r="AQ10" i="80"/>
  <c r="AR10" i="80"/>
  <c r="AS10" i="80"/>
  <c r="AT10" i="80"/>
  <c r="AU10" i="80"/>
  <c r="AV10" i="80"/>
  <c r="AW10" i="80"/>
  <c r="AX10" i="80"/>
  <c r="AY10" i="80"/>
  <c r="AZ10" i="80"/>
  <c r="BA10" i="80"/>
  <c r="BB10" i="80"/>
  <c r="BC10" i="80"/>
  <c r="BD10" i="80"/>
  <c r="BE10" i="80"/>
  <c r="BF10" i="80"/>
  <c r="BG10" i="80"/>
  <c r="BH10" i="80"/>
  <c r="BI10" i="80"/>
  <c r="BJ10" i="80"/>
  <c r="BK10" i="80"/>
  <c r="BL10" i="80"/>
  <c r="BM10" i="80"/>
  <c r="BN10" i="80"/>
  <c r="BO10" i="80"/>
  <c r="AJ11" i="80"/>
  <c r="AK11" i="80"/>
  <c r="AL11" i="80"/>
  <c r="AM11" i="80"/>
  <c r="AN11" i="80"/>
  <c r="AO11" i="80"/>
  <c r="AP11" i="80"/>
  <c r="AQ11" i="80"/>
  <c r="AR11" i="80"/>
  <c r="AS11" i="80"/>
  <c r="AT11" i="80"/>
  <c r="AU11" i="80"/>
  <c r="AV11" i="80"/>
  <c r="AW11" i="80"/>
  <c r="AX11" i="80"/>
  <c r="AY11" i="80"/>
  <c r="AZ11" i="80"/>
  <c r="BA11" i="80"/>
  <c r="BB11" i="80"/>
  <c r="BC11" i="80"/>
  <c r="BD11" i="80"/>
  <c r="BE11" i="80"/>
  <c r="BF11" i="80"/>
  <c r="BG11" i="80"/>
  <c r="BH11" i="80"/>
  <c r="BI11" i="80"/>
  <c r="BJ11" i="80"/>
  <c r="BK11" i="80"/>
  <c r="BL11" i="80"/>
  <c r="BM11" i="80"/>
  <c r="BN11" i="80"/>
  <c r="BO11" i="80"/>
  <c r="AJ12" i="80"/>
  <c r="AK12" i="80"/>
  <c r="AL12" i="80"/>
  <c r="AM12" i="80"/>
  <c r="AN12" i="80"/>
  <c r="AO12" i="80"/>
  <c r="AP12" i="80"/>
  <c r="AQ12" i="80"/>
  <c r="AR12" i="80"/>
  <c r="AS12" i="80"/>
  <c r="AT12" i="80"/>
  <c r="AU12" i="80"/>
  <c r="AV12" i="80"/>
  <c r="AW12" i="80"/>
  <c r="AX12" i="80"/>
  <c r="AY12" i="80"/>
  <c r="AZ12" i="80"/>
  <c r="BA12" i="80"/>
  <c r="BB12" i="80"/>
  <c r="BC12" i="80"/>
  <c r="BD12" i="80"/>
  <c r="BE12" i="80"/>
  <c r="BF12" i="80"/>
  <c r="BG12" i="80"/>
  <c r="BH12" i="80"/>
  <c r="BI12" i="80"/>
  <c r="BJ12" i="80"/>
  <c r="BK12" i="80"/>
  <c r="BL12" i="80"/>
  <c r="BM12" i="80"/>
  <c r="BN12" i="80"/>
  <c r="BO12" i="80"/>
  <c r="AJ13" i="80"/>
  <c r="AK13" i="80"/>
  <c r="AL13" i="80"/>
  <c r="AM13" i="80"/>
  <c r="AN13" i="80"/>
  <c r="AO13" i="80"/>
  <c r="AP13" i="80"/>
  <c r="AQ13" i="80"/>
  <c r="AR13" i="80"/>
  <c r="AS13" i="80"/>
  <c r="AT13" i="80"/>
  <c r="AU13" i="80"/>
  <c r="AV13" i="80"/>
  <c r="AW13" i="80"/>
  <c r="AX13" i="80"/>
  <c r="AY13" i="80"/>
  <c r="AZ13" i="80"/>
  <c r="BA13" i="80"/>
  <c r="BB13" i="80"/>
  <c r="BC13" i="80"/>
  <c r="BD13" i="80"/>
  <c r="BE13" i="80"/>
  <c r="BF13" i="80"/>
  <c r="BG13" i="80"/>
  <c r="BH13" i="80"/>
  <c r="BI13" i="80"/>
  <c r="BJ13" i="80"/>
  <c r="BK13" i="80"/>
  <c r="BL13" i="80"/>
  <c r="BM13" i="80"/>
  <c r="BN13" i="80"/>
  <c r="BO13" i="80"/>
  <c r="AJ14" i="80"/>
  <c r="AK14" i="80"/>
  <c r="AL14" i="80"/>
  <c r="AM14" i="80"/>
  <c r="AN14" i="80"/>
  <c r="AO14" i="80"/>
  <c r="AP14" i="80"/>
  <c r="AQ14" i="80"/>
  <c r="AR14" i="80"/>
  <c r="AS14" i="80"/>
  <c r="AT14" i="80"/>
  <c r="AU14" i="80"/>
  <c r="AV14" i="80"/>
  <c r="AW14" i="80"/>
  <c r="AX14" i="80"/>
  <c r="AY14" i="80"/>
  <c r="AZ14" i="80"/>
  <c r="BA14" i="80"/>
  <c r="BB14" i="80"/>
  <c r="BC14" i="80"/>
  <c r="BD14" i="80"/>
  <c r="BE14" i="80"/>
  <c r="BF14" i="80"/>
  <c r="BG14" i="80"/>
  <c r="BH14" i="80"/>
  <c r="BI14" i="80"/>
  <c r="BJ14" i="80"/>
  <c r="BK14" i="80"/>
  <c r="BL14" i="80"/>
  <c r="BM14" i="80"/>
  <c r="BN14" i="80"/>
  <c r="BO14" i="80"/>
  <c r="AJ15" i="80"/>
  <c r="AK15" i="80"/>
  <c r="AL15" i="80"/>
  <c r="AM15" i="80"/>
  <c r="AN15" i="80"/>
  <c r="AO15" i="80"/>
  <c r="AP15" i="80"/>
  <c r="AQ15" i="80"/>
  <c r="AR15" i="80"/>
  <c r="AS15" i="80"/>
  <c r="AT15" i="80"/>
  <c r="AU15" i="80"/>
  <c r="AV15" i="80"/>
  <c r="AW15" i="80"/>
  <c r="AX15" i="80"/>
  <c r="AY15" i="80"/>
  <c r="AZ15" i="80"/>
  <c r="BA15" i="80"/>
  <c r="BB15" i="80"/>
  <c r="BC15" i="80"/>
  <c r="BD15" i="80"/>
  <c r="BE15" i="80"/>
  <c r="BF15" i="80"/>
  <c r="BG15" i="80"/>
  <c r="BH15" i="80"/>
  <c r="BI15" i="80"/>
  <c r="BJ15" i="80"/>
  <c r="BK15" i="80"/>
  <c r="BL15" i="80"/>
  <c r="BM15" i="80"/>
  <c r="BN15" i="80"/>
  <c r="BO15" i="80"/>
  <c r="AJ16" i="80"/>
  <c r="AK16" i="80"/>
  <c r="AL16" i="80"/>
  <c r="AM16" i="80"/>
  <c r="AN16" i="80"/>
  <c r="AO16" i="80"/>
  <c r="AP16" i="80"/>
  <c r="AQ16" i="80"/>
  <c r="AR16" i="80"/>
  <c r="AS16" i="80"/>
  <c r="AT16" i="80"/>
  <c r="AU16" i="80"/>
  <c r="AV16" i="80"/>
  <c r="AW16" i="80"/>
  <c r="AX16" i="80"/>
  <c r="AY16" i="80"/>
  <c r="AZ16" i="80"/>
  <c r="BA16" i="80"/>
  <c r="BB16" i="80"/>
  <c r="BC16" i="80"/>
  <c r="BD16" i="80"/>
  <c r="BE16" i="80"/>
  <c r="BF16" i="80"/>
  <c r="BG16" i="80"/>
  <c r="BH16" i="80"/>
  <c r="BI16" i="80"/>
  <c r="BJ16" i="80"/>
  <c r="BK16" i="80"/>
  <c r="BL16" i="80"/>
  <c r="BM16" i="80"/>
  <c r="BN16" i="80"/>
  <c r="BO16" i="80"/>
  <c r="AJ17" i="80"/>
  <c r="AK17" i="80"/>
  <c r="AL17" i="80"/>
  <c r="AM17" i="80"/>
  <c r="AN17" i="80"/>
  <c r="AO17" i="80"/>
  <c r="AP17" i="80"/>
  <c r="AQ17" i="80"/>
  <c r="AR17" i="80"/>
  <c r="AS17" i="80"/>
  <c r="AT17" i="80"/>
  <c r="AU17" i="80"/>
  <c r="AV17" i="80"/>
  <c r="AW17" i="80"/>
  <c r="AX17" i="80"/>
  <c r="AY17" i="80"/>
  <c r="AZ17" i="80"/>
  <c r="BA17" i="80"/>
  <c r="BB17" i="80"/>
  <c r="BC17" i="80"/>
  <c r="BD17" i="80"/>
  <c r="BE17" i="80"/>
  <c r="BF17" i="80"/>
  <c r="BG17" i="80"/>
  <c r="BH17" i="80"/>
  <c r="BI17" i="80"/>
  <c r="BJ17" i="80"/>
  <c r="BK17" i="80"/>
  <c r="BL17" i="80"/>
  <c r="BM17" i="80"/>
  <c r="BN17" i="80"/>
  <c r="BO17" i="80"/>
  <c r="AJ18" i="80"/>
  <c r="AK18" i="80"/>
  <c r="AL18" i="80"/>
  <c r="AM18" i="80"/>
  <c r="AN18" i="80"/>
  <c r="AO18" i="80"/>
  <c r="AP18" i="80"/>
  <c r="AQ18" i="80"/>
  <c r="AR18" i="80"/>
  <c r="AS18" i="80"/>
  <c r="AT18" i="80"/>
  <c r="AU18" i="80"/>
  <c r="AV18" i="80"/>
  <c r="AW18" i="80"/>
  <c r="AX18" i="80"/>
  <c r="AY18" i="80"/>
  <c r="AZ18" i="80"/>
  <c r="BA18" i="80"/>
  <c r="BB18" i="80"/>
  <c r="BC18" i="80"/>
  <c r="BD18" i="80"/>
  <c r="BE18" i="80"/>
  <c r="BF18" i="80"/>
  <c r="BG18" i="80"/>
  <c r="BH18" i="80"/>
  <c r="BI18" i="80"/>
  <c r="BJ18" i="80"/>
  <c r="BK18" i="80"/>
  <c r="BL18" i="80"/>
  <c r="BM18" i="80"/>
  <c r="BN18" i="80"/>
  <c r="BO18" i="80"/>
  <c r="AJ19" i="80"/>
  <c r="AK19" i="80"/>
  <c r="AL19" i="80"/>
  <c r="AM19" i="80"/>
  <c r="AN19" i="80"/>
  <c r="AO19" i="80"/>
  <c r="AP19" i="80"/>
  <c r="AQ19" i="80"/>
  <c r="AR19" i="80"/>
  <c r="AS19" i="80"/>
  <c r="AT19" i="80"/>
  <c r="AU19" i="80"/>
  <c r="AV19" i="80"/>
  <c r="AW19" i="80"/>
  <c r="AX19" i="80"/>
  <c r="AY19" i="80"/>
  <c r="AZ19" i="80"/>
  <c r="BA19" i="80"/>
  <c r="BB19" i="80"/>
  <c r="BC19" i="80"/>
  <c r="BD19" i="80"/>
  <c r="BE19" i="80"/>
  <c r="BF19" i="80"/>
  <c r="BG19" i="80"/>
  <c r="BH19" i="80"/>
  <c r="BI19" i="80"/>
  <c r="BJ19" i="80"/>
  <c r="BK19" i="80"/>
  <c r="BL19" i="80"/>
  <c r="BM19" i="80"/>
  <c r="BN19" i="80"/>
  <c r="BO19" i="80"/>
  <c r="AD8" i="80"/>
  <c r="BK308" i="80" l="1"/>
  <c r="BK390" i="80"/>
  <c r="BK388" i="80" s="1"/>
  <c r="BC308" i="80"/>
  <c r="BC390" i="80"/>
  <c r="BC388" i="80" s="1"/>
  <c r="AU308" i="80"/>
  <c r="AU390" i="80"/>
  <c r="AU388" i="80" s="1"/>
  <c r="BO316" i="80"/>
  <c r="BO398" i="80"/>
  <c r="BO396" i="80" s="1"/>
  <c r="BC398" i="80"/>
  <c r="AQ398" i="80"/>
  <c r="AQ396" i="80" s="1"/>
  <c r="BO413" i="80"/>
  <c r="BO317" i="80"/>
  <c r="BO397" i="80" s="1"/>
  <c r="BO333" i="80"/>
  <c r="BO324" i="80" s="1"/>
  <c r="BC413" i="80"/>
  <c r="BC317" i="80"/>
  <c r="BC397" i="80" s="1"/>
  <c r="BC333" i="80"/>
  <c r="AU413" i="80"/>
  <c r="AU317" i="80"/>
  <c r="AU397" i="80" s="1"/>
  <c r="AU333" i="80"/>
  <c r="BO406" i="80"/>
  <c r="BC324" i="80"/>
  <c r="BC406" i="80"/>
  <c r="BK342" i="80"/>
  <c r="BK423" i="80"/>
  <c r="BK422" i="80" s="1"/>
  <c r="AY342" i="80"/>
  <c r="AY423" i="80"/>
  <c r="AY422" i="80" s="1"/>
  <c r="BO345" i="80"/>
  <c r="BC345" i="80"/>
  <c r="AU345" i="80"/>
  <c r="BN308" i="80"/>
  <c r="BN389" i="80"/>
  <c r="BN388" i="80" s="1"/>
  <c r="BJ308" i="80"/>
  <c r="BJ389" i="80"/>
  <c r="BJ388" i="80" s="1"/>
  <c r="BF308" i="80"/>
  <c r="BF389" i="80"/>
  <c r="BF388" i="80" s="1"/>
  <c r="BB308" i="80"/>
  <c r="BB389" i="80"/>
  <c r="BB388" i="80" s="1"/>
  <c r="AX308" i="80"/>
  <c r="AX389" i="80"/>
  <c r="AX388" i="80" s="1"/>
  <c r="AT308" i="80"/>
  <c r="AT389" i="80"/>
  <c r="AT388" i="80" s="1"/>
  <c r="AP308" i="80"/>
  <c r="AP389" i="80"/>
  <c r="AP388" i="80" s="1"/>
  <c r="BN413" i="80"/>
  <c r="BN317" i="80"/>
  <c r="BN333" i="80"/>
  <c r="BN324" i="80" s="1"/>
  <c r="BJ413" i="80"/>
  <c r="BJ317" i="80"/>
  <c r="BJ333" i="80"/>
  <c r="BF413" i="80"/>
  <c r="BF317" i="80"/>
  <c r="BF333" i="80"/>
  <c r="BF324" i="80" s="1"/>
  <c r="BB413" i="80"/>
  <c r="BB333" i="80"/>
  <c r="BB317" i="80"/>
  <c r="AX413" i="80"/>
  <c r="AX317" i="80"/>
  <c r="AX333" i="80"/>
  <c r="AX324" i="80" s="1"/>
  <c r="AT413" i="80"/>
  <c r="AT317" i="80"/>
  <c r="AT333" i="80"/>
  <c r="AP413" i="80"/>
  <c r="AP317" i="80"/>
  <c r="AP333" i="80"/>
  <c r="AP324" i="80" s="1"/>
  <c r="BN405" i="80"/>
  <c r="BN404" i="80" s="1"/>
  <c r="BJ324" i="80"/>
  <c r="BJ405" i="80"/>
  <c r="BF405" i="80"/>
  <c r="BF404" i="80" s="1"/>
  <c r="BB324" i="80"/>
  <c r="BB405" i="80"/>
  <c r="BB404" i="80" s="1"/>
  <c r="AX405" i="80"/>
  <c r="AX404" i="80" s="1"/>
  <c r="AT324" i="80"/>
  <c r="AT405" i="80"/>
  <c r="AP405" i="80"/>
  <c r="AP404" i="80" s="1"/>
  <c r="BN342" i="80"/>
  <c r="BN423" i="80"/>
  <c r="BN422" i="80" s="1"/>
  <c r="BJ342" i="80"/>
  <c r="BJ423" i="80"/>
  <c r="BJ422" i="80" s="1"/>
  <c r="BF342" i="80"/>
  <c r="BF423" i="80"/>
  <c r="BF422" i="80" s="1"/>
  <c r="BB342" i="80"/>
  <c r="BB423" i="80"/>
  <c r="BB422" i="80" s="1"/>
  <c r="AX342" i="80"/>
  <c r="AX423" i="80"/>
  <c r="AX422" i="80" s="1"/>
  <c r="AT342" i="80"/>
  <c r="AT423" i="80"/>
  <c r="AT422" i="80" s="1"/>
  <c r="AP342" i="80"/>
  <c r="AP423" i="80"/>
  <c r="AP422" i="80" s="1"/>
  <c r="BN345" i="80"/>
  <c r="BJ345" i="80"/>
  <c r="BF345" i="80"/>
  <c r="BB345" i="80"/>
  <c r="AX345" i="80"/>
  <c r="AT345" i="80"/>
  <c r="AP345" i="80"/>
  <c r="BO308" i="80"/>
  <c r="BO390" i="80"/>
  <c r="BO388" i="80" s="1"/>
  <c r="BG308" i="80"/>
  <c r="BG390" i="80"/>
  <c r="BG388" i="80" s="1"/>
  <c r="AY308" i="80"/>
  <c r="AY390" i="80"/>
  <c r="AY388" i="80" s="1"/>
  <c r="AQ308" i="80"/>
  <c r="AQ390" i="80"/>
  <c r="AQ388" i="80" s="1"/>
  <c r="BG398" i="80"/>
  <c r="AU398" i="80"/>
  <c r="BG413" i="80"/>
  <c r="BG317" i="80"/>
  <c r="BG397" i="80" s="1"/>
  <c r="BG333" i="80"/>
  <c r="BK406" i="80"/>
  <c r="AY406" i="80"/>
  <c r="AQ406" i="80"/>
  <c r="BO342" i="80"/>
  <c r="BO423" i="80"/>
  <c r="BO422" i="80" s="1"/>
  <c r="BC342" i="80"/>
  <c r="BC423" i="80"/>
  <c r="BC422" i="80" s="1"/>
  <c r="AU342" i="80"/>
  <c r="AU423" i="80"/>
  <c r="AU422" i="80" s="1"/>
  <c r="BG345" i="80"/>
  <c r="AQ345" i="80"/>
  <c r="BM308" i="80"/>
  <c r="BM389" i="80"/>
  <c r="BM388" i="80" s="1"/>
  <c r="BI308" i="80"/>
  <c r="BI389" i="80"/>
  <c r="BI388" i="80" s="1"/>
  <c r="BE308" i="80"/>
  <c r="BE389" i="80"/>
  <c r="BE388" i="80" s="1"/>
  <c r="BA308" i="80"/>
  <c r="BA389" i="80"/>
  <c r="BA388" i="80" s="1"/>
  <c r="AW308" i="80"/>
  <c r="AW389" i="80"/>
  <c r="AW388" i="80" s="1"/>
  <c r="AS308" i="80"/>
  <c r="AS389" i="80"/>
  <c r="AS388" i="80" s="1"/>
  <c r="BM413" i="80"/>
  <c r="BM317" i="80"/>
  <c r="BM333" i="80"/>
  <c r="BI413" i="80"/>
  <c r="BI333" i="80"/>
  <c r="BI317" i="80"/>
  <c r="BE413" i="80"/>
  <c r="BE317" i="80"/>
  <c r="BE333" i="80"/>
  <c r="BA413" i="80"/>
  <c r="BA317" i="80"/>
  <c r="BA333" i="80"/>
  <c r="BA324" i="80" s="1"/>
  <c r="AW413" i="80"/>
  <c r="AW333" i="80"/>
  <c r="AW317" i="80"/>
  <c r="AS413" i="80"/>
  <c r="AS317" i="80"/>
  <c r="AS333" i="80"/>
  <c r="BM324" i="80"/>
  <c r="BM405" i="80"/>
  <c r="BM404" i="80" s="1"/>
  <c r="BI324" i="80"/>
  <c r="BI405" i="80"/>
  <c r="BE324" i="80"/>
  <c r="BE405" i="80"/>
  <c r="BE404" i="80" s="1"/>
  <c r="BA405" i="80"/>
  <c r="BA404" i="80" s="1"/>
  <c r="AW324" i="80"/>
  <c r="AW405" i="80"/>
  <c r="AW404" i="80" s="1"/>
  <c r="AS324" i="80"/>
  <c r="AS405" i="80"/>
  <c r="BM423" i="80"/>
  <c r="BM422" i="80" s="1"/>
  <c r="BM342" i="80"/>
  <c r="BI423" i="80"/>
  <c r="BI422" i="80" s="1"/>
  <c r="BI342" i="80"/>
  <c r="BE423" i="80"/>
  <c r="BE422" i="80" s="1"/>
  <c r="BE342" i="80"/>
  <c r="BA423" i="80"/>
  <c r="BA422" i="80" s="1"/>
  <c r="BA342" i="80"/>
  <c r="AW423" i="80"/>
  <c r="AW422" i="80" s="1"/>
  <c r="AW342" i="80"/>
  <c r="AS423" i="80"/>
  <c r="AS422" i="80" s="1"/>
  <c r="AS342" i="80"/>
  <c r="BM345" i="80"/>
  <c r="BI345" i="80"/>
  <c r="BE345" i="80"/>
  <c r="BA345" i="80"/>
  <c r="AW345" i="80"/>
  <c r="AS345" i="80"/>
  <c r="BK398" i="80"/>
  <c r="AY316" i="80"/>
  <c r="AY79" i="80" s="1"/>
  <c r="AY398" i="80"/>
  <c r="BK413" i="80"/>
  <c r="BK317" i="80"/>
  <c r="BK397" i="80" s="1"/>
  <c r="BK333" i="80"/>
  <c r="BK324" i="80" s="1"/>
  <c r="AY413" i="80"/>
  <c r="AY317" i="80"/>
  <c r="AY397" i="80" s="1"/>
  <c r="AY333" i="80"/>
  <c r="AY324" i="80" s="1"/>
  <c r="AQ413" i="80"/>
  <c r="AQ317" i="80"/>
  <c r="AQ397" i="80" s="1"/>
  <c r="AQ333" i="80"/>
  <c r="AQ324" i="80" s="1"/>
  <c r="BG324" i="80"/>
  <c r="BG406" i="80"/>
  <c r="BG404" i="80" s="1"/>
  <c r="AU324" i="80"/>
  <c r="AU406" i="80"/>
  <c r="AU404" i="80" s="1"/>
  <c r="BG342" i="80"/>
  <c r="BG423" i="80"/>
  <c r="BG422" i="80" s="1"/>
  <c r="AQ342" i="80"/>
  <c r="AQ423" i="80"/>
  <c r="AQ422" i="80" s="1"/>
  <c r="AQ148" i="80" s="1"/>
  <c r="BK345" i="80"/>
  <c r="AY345" i="80"/>
  <c r="BL308" i="80"/>
  <c r="BL389" i="80"/>
  <c r="BL388" i="80" s="1"/>
  <c r="BH308" i="80"/>
  <c r="BH389" i="80"/>
  <c r="BH388" i="80" s="1"/>
  <c r="BD308" i="80"/>
  <c r="BD389" i="80"/>
  <c r="BD388" i="80" s="1"/>
  <c r="AZ308" i="80"/>
  <c r="AZ389" i="80"/>
  <c r="AZ388" i="80" s="1"/>
  <c r="AV308" i="80"/>
  <c r="AV389" i="80"/>
  <c r="AV388" i="80" s="1"/>
  <c r="AR308" i="80"/>
  <c r="AR389" i="80"/>
  <c r="AR388" i="80" s="1"/>
  <c r="BL413" i="80"/>
  <c r="BL317" i="80"/>
  <c r="BL333" i="80"/>
  <c r="BH413" i="80"/>
  <c r="BH333" i="80"/>
  <c r="BH317" i="80"/>
  <c r="BD413" i="80"/>
  <c r="BD333" i="80"/>
  <c r="BD324" i="80" s="1"/>
  <c r="BD317" i="80"/>
  <c r="AZ413" i="80"/>
  <c r="AZ317" i="80"/>
  <c r="AZ333" i="80"/>
  <c r="AV413" i="80"/>
  <c r="AV317" i="80"/>
  <c r="AV333" i="80"/>
  <c r="AR413" i="80"/>
  <c r="AR317" i="80"/>
  <c r="AR333" i="80"/>
  <c r="BL324" i="80"/>
  <c r="BL405" i="80"/>
  <c r="BH324" i="80"/>
  <c r="BH405" i="80"/>
  <c r="BH404" i="80" s="1"/>
  <c r="BD405" i="80"/>
  <c r="BD404" i="80" s="1"/>
  <c r="AZ324" i="80"/>
  <c r="AZ405" i="80"/>
  <c r="AZ404" i="80" s="1"/>
  <c r="AV324" i="80"/>
  <c r="AV405" i="80"/>
  <c r="AR324" i="80"/>
  <c r="AR405" i="80"/>
  <c r="AR404" i="80" s="1"/>
  <c r="AZ416" i="80"/>
  <c r="AR416" i="80"/>
  <c r="BL342" i="80"/>
  <c r="BL423" i="80"/>
  <c r="BL422" i="80" s="1"/>
  <c r="BH342" i="80"/>
  <c r="BH423" i="80"/>
  <c r="BH422" i="80" s="1"/>
  <c r="BD342" i="80"/>
  <c r="BD423" i="80"/>
  <c r="BD422" i="80" s="1"/>
  <c r="AZ342" i="80"/>
  <c r="AZ423" i="80"/>
  <c r="AZ422" i="80" s="1"/>
  <c r="AV342" i="80"/>
  <c r="AV423" i="80"/>
  <c r="AV422" i="80" s="1"/>
  <c r="AR342" i="80"/>
  <c r="AR423" i="80"/>
  <c r="AR422" i="80" s="1"/>
  <c r="BL345" i="80"/>
  <c r="BH345" i="80"/>
  <c r="BD345" i="80"/>
  <c r="AZ345" i="80"/>
  <c r="AV345" i="80"/>
  <c r="AR345" i="80"/>
  <c r="BI141" i="80"/>
  <c r="BE141" i="80"/>
  <c r="BA142" i="80"/>
  <c r="AW141" i="80"/>
  <c r="BD142" i="80"/>
  <c r="AZ141" i="80"/>
  <c r="BK141" i="80"/>
  <c r="BG141" i="80"/>
  <c r="BC141" i="80"/>
  <c r="AY141" i="80"/>
  <c r="AU141" i="80"/>
  <c r="AQ141" i="80"/>
  <c r="BN141" i="80"/>
  <c r="BJ142" i="80"/>
  <c r="BF142" i="80"/>
  <c r="BB142" i="80"/>
  <c r="AT141" i="80"/>
  <c r="AP142" i="80"/>
  <c r="BM141" i="80"/>
  <c r="BM144" i="80" s="1"/>
  <c r="BM176" i="80" s="1"/>
  <c r="BM142" i="80"/>
  <c r="AS141" i="80"/>
  <c r="AS142" i="80"/>
  <c r="AX142" i="80"/>
  <c r="AX141" i="80"/>
  <c r="BL141" i="80"/>
  <c r="BL142" i="80"/>
  <c r="BH141" i="80"/>
  <c r="BH144" i="80" s="1"/>
  <c r="BH176" i="80" s="1"/>
  <c r="BH142" i="80"/>
  <c r="AV141" i="80"/>
  <c r="AV142" i="80"/>
  <c r="AR141" i="80"/>
  <c r="AR142" i="80"/>
  <c r="BO141" i="80"/>
  <c r="BO142" i="80"/>
  <c r="BN142" i="80"/>
  <c r="BN144" i="80" s="1"/>
  <c r="BN176" i="80" s="1"/>
  <c r="AW142" i="80"/>
  <c r="BB141" i="80"/>
  <c r="BD141" i="80"/>
  <c r="BD144" i="80" s="1"/>
  <c r="BD176" i="80" s="1"/>
  <c r="AZ142" i="80"/>
  <c r="AZ144" i="80" s="1"/>
  <c r="AZ176" i="80" s="1"/>
  <c r="BC142" i="80"/>
  <c r="AQ142" i="80"/>
  <c r="BI142" i="80"/>
  <c r="BI144" i="80" s="1"/>
  <c r="BI176" i="80" s="1"/>
  <c r="BJ141" i="80"/>
  <c r="BJ144" i="80" s="1"/>
  <c r="BJ176" i="80" s="1"/>
  <c r="AT142" i="80"/>
  <c r="AT144" i="80" s="1"/>
  <c r="AT176" i="80" s="1"/>
  <c r="BA141" i="80"/>
  <c r="BL144" i="80"/>
  <c r="BL176" i="80" s="1"/>
  <c r="AX144" i="80"/>
  <c r="AX176" i="80" s="1"/>
  <c r="AW144" i="80"/>
  <c r="AW176" i="80" s="1"/>
  <c r="AS144" i="80"/>
  <c r="AS176" i="80" s="1"/>
  <c r="AV144" i="80"/>
  <c r="AV176" i="80" s="1"/>
  <c r="AQ144" i="80"/>
  <c r="AQ176" i="80" s="1"/>
  <c r="AR144" i="80"/>
  <c r="AR176" i="80" s="1"/>
  <c r="BB144" i="80"/>
  <c r="BB176" i="80" s="1"/>
  <c r="BC144" i="80"/>
  <c r="BC176" i="80" s="1"/>
  <c r="AY142" i="80"/>
  <c r="AY144" i="80" s="1"/>
  <c r="AY176" i="80" s="1"/>
  <c r="BA144" i="80"/>
  <c r="BA176" i="80" s="1"/>
  <c r="BE142" i="80"/>
  <c r="BE144" i="80" s="1"/>
  <c r="BE176" i="80" s="1"/>
  <c r="BG142" i="80"/>
  <c r="BG144" i="80" s="1"/>
  <c r="BG176" i="80" s="1"/>
  <c r="BK142" i="80"/>
  <c r="BK144" i="80" s="1"/>
  <c r="BK176" i="80" s="1"/>
  <c r="AU142" i="80"/>
  <c r="AU144" i="80" s="1"/>
  <c r="AU176" i="80" s="1"/>
  <c r="BF141" i="80"/>
  <c r="BF144" i="80" s="1"/>
  <c r="BF176" i="80" s="1"/>
  <c r="AP141" i="80"/>
  <c r="AP144" i="80" s="1"/>
  <c r="AP176" i="80" s="1"/>
  <c r="BM519" i="80"/>
  <c r="BM555" i="80" s="1"/>
  <c r="BI519" i="80"/>
  <c r="BI555" i="80" s="1"/>
  <c r="BE519" i="80"/>
  <c r="BE555" i="80" s="1"/>
  <c r="BA519" i="80"/>
  <c r="BA555" i="80" s="1"/>
  <c r="AW519" i="80"/>
  <c r="AW555" i="80" s="1"/>
  <c r="AS519" i="80"/>
  <c r="AS555" i="80" s="1"/>
  <c r="BL519" i="80"/>
  <c r="BL555" i="80" s="1"/>
  <c r="BH519" i="80"/>
  <c r="BH555" i="80" s="1"/>
  <c r="BD519" i="80"/>
  <c r="BD555" i="80" s="1"/>
  <c r="AZ519" i="80"/>
  <c r="AZ555" i="80" s="1"/>
  <c r="AV519" i="80"/>
  <c r="AV555" i="80" s="1"/>
  <c r="AR519" i="80"/>
  <c r="AR555" i="80" s="1"/>
  <c r="BO519" i="80"/>
  <c r="BO555" i="80" s="1"/>
  <c r="BK519" i="80"/>
  <c r="BK555" i="80" s="1"/>
  <c r="BG519" i="80"/>
  <c r="BG555" i="80" s="1"/>
  <c r="BC519" i="80"/>
  <c r="BC555" i="80" s="1"/>
  <c r="AY519" i="80"/>
  <c r="AY555" i="80" s="1"/>
  <c r="AU519" i="80"/>
  <c r="AU555" i="80" s="1"/>
  <c r="AQ519" i="80"/>
  <c r="AQ555" i="80" s="1"/>
  <c r="BN519" i="80"/>
  <c r="BN555" i="80" s="1"/>
  <c r="BJ519" i="80"/>
  <c r="BJ555" i="80" s="1"/>
  <c r="BF519" i="80"/>
  <c r="BF555" i="80" s="1"/>
  <c r="BB519" i="80"/>
  <c r="BB555" i="80" s="1"/>
  <c r="AX519" i="80"/>
  <c r="AX555" i="80" s="1"/>
  <c r="AT519" i="80"/>
  <c r="AT555" i="80" s="1"/>
  <c r="AP519" i="80"/>
  <c r="AP555" i="80" s="1"/>
  <c r="BN520" i="80"/>
  <c r="BN557" i="80"/>
  <c r="BN556" i="80" s="1"/>
  <c r="BJ520" i="80"/>
  <c r="BJ557" i="80"/>
  <c r="BJ556" i="80" s="1"/>
  <c r="BF520" i="80"/>
  <c r="BF557" i="80"/>
  <c r="BF556" i="80" s="1"/>
  <c r="BB520" i="80"/>
  <c r="BB557" i="80"/>
  <c r="BB556" i="80" s="1"/>
  <c r="AX520" i="80"/>
  <c r="AX557" i="80"/>
  <c r="AX556" i="80" s="1"/>
  <c r="AT520" i="80"/>
  <c r="AT557" i="80"/>
  <c r="AT556" i="80" s="1"/>
  <c r="AP520" i="80"/>
  <c r="AP557" i="80"/>
  <c r="AP556" i="80" s="1"/>
  <c r="BN522" i="80"/>
  <c r="BN559" i="80"/>
  <c r="BN558" i="80" s="1"/>
  <c r="BJ522" i="80"/>
  <c r="BJ559" i="80"/>
  <c r="BJ558" i="80" s="1"/>
  <c r="BF522" i="80"/>
  <c r="BF559" i="80"/>
  <c r="BF558" i="80" s="1"/>
  <c r="BB522" i="80"/>
  <c r="BB559" i="80"/>
  <c r="BB558" i="80" s="1"/>
  <c r="AX522" i="80"/>
  <c r="AX559" i="80"/>
  <c r="AX558" i="80" s="1"/>
  <c r="AT522" i="80"/>
  <c r="AT559" i="80"/>
  <c r="AT558" i="80" s="1"/>
  <c r="AP522" i="80"/>
  <c r="AP559" i="80"/>
  <c r="AP558" i="80" s="1"/>
  <c r="BM520" i="80"/>
  <c r="BM557" i="80"/>
  <c r="BM556" i="80" s="1"/>
  <c r="BI520" i="80"/>
  <c r="BI557" i="80"/>
  <c r="BI556" i="80" s="1"/>
  <c r="BE557" i="80"/>
  <c r="BE556" i="80" s="1"/>
  <c r="BE520" i="80"/>
  <c r="BA557" i="80"/>
  <c r="BA556" i="80" s="1"/>
  <c r="BA520" i="80"/>
  <c r="AW520" i="80"/>
  <c r="AW557" i="80"/>
  <c r="AW556" i="80" s="1"/>
  <c r="AS520" i="80"/>
  <c r="AS557" i="80"/>
  <c r="AS556" i="80" s="1"/>
  <c r="BM559" i="80"/>
  <c r="BM558" i="80" s="1"/>
  <c r="BM522" i="80"/>
  <c r="BI559" i="80"/>
  <c r="BI558" i="80" s="1"/>
  <c r="BI522" i="80"/>
  <c r="BE559" i="80"/>
  <c r="BE558" i="80" s="1"/>
  <c r="BE522" i="80"/>
  <c r="BA522" i="80"/>
  <c r="BA559" i="80"/>
  <c r="BA558" i="80" s="1"/>
  <c r="AW559" i="80"/>
  <c r="AW558" i="80" s="1"/>
  <c r="AW522" i="80"/>
  <c r="AS522" i="80"/>
  <c r="AS559" i="80"/>
  <c r="AS558" i="80" s="1"/>
  <c r="BL520" i="80"/>
  <c r="BL557" i="80"/>
  <c r="BL556" i="80" s="1"/>
  <c r="BH520" i="80"/>
  <c r="BH557" i="80"/>
  <c r="BH556" i="80" s="1"/>
  <c r="BD520" i="80"/>
  <c r="BD557" i="80"/>
  <c r="BD556" i="80" s="1"/>
  <c r="AZ520" i="80"/>
  <c r="AZ557" i="80"/>
  <c r="AZ556" i="80" s="1"/>
  <c r="AV520" i="80"/>
  <c r="AV557" i="80"/>
  <c r="AV556" i="80" s="1"/>
  <c r="AR520" i="80"/>
  <c r="AR557" i="80"/>
  <c r="AR556" i="80" s="1"/>
  <c r="BL522" i="80"/>
  <c r="BL559" i="80"/>
  <c r="BL558" i="80" s="1"/>
  <c r="BH559" i="80"/>
  <c r="BH558" i="80" s="1"/>
  <c r="BH522" i="80"/>
  <c r="BD559" i="80"/>
  <c r="BD558" i="80" s="1"/>
  <c r="BD522" i="80"/>
  <c r="AZ559" i="80"/>
  <c r="AZ558" i="80" s="1"/>
  <c r="AZ522" i="80"/>
  <c r="AV559" i="80"/>
  <c r="AV558" i="80" s="1"/>
  <c r="AV522" i="80"/>
  <c r="AR559" i="80"/>
  <c r="AR558" i="80" s="1"/>
  <c r="AR522" i="80"/>
  <c r="BO520" i="80"/>
  <c r="BO557" i="80"/>
  <c r="BO556" i="80" s="1"/>
  <c r="BK520" i="80"/>
  <c r="BK557" i="80"/>
  <c r="BK556" i="80" s="1"/>
  <c r="BG520" i="80"/>
  <c r="BG557" i="80"/>
  <c r="BG556" i="80" s="1"/>
  <c r="BC520" i="80"/>
  <c r="BC557" i="80"/>
  <c r="BC556" i="80" s="1"/>
  <c r="AY520" i="80"/>
  <c r="AY557" i="80"/>
  <c r="AY556" i="80" s="1"/>
  <c r="AU520" i="80"/>
  <c r="AU557" i="80"/>
  <c r="AU556" i="80" s="1"/>
  <c r="AQ520" i="80"/>
  <c r="AQ557" i="80"/>
  <c r="AQ556" i="80" s="1"/>
  <c r="BO522" i="80"/>
  <c r="BO559" i="80"/>
  <c r="BO558" i="80" s="1"/>
  <c r="BK522" i="80"/>
  <c r="BK559" i="80"/>
  <c r="BK558" i="80" s="1"/>
  <c r="BG522" i="80"/>
  <c r="BG559" i="80"/>
  <c r="BG558" i="80" s="1"/>
  <c r="BC522" i="80"/>
  <c r="BC559" i="80"/>
  <c r="BC558" i="80" s="1"/>
  <c r="AY522" i="80"/>
  <c r="AY559" i="80"/>
  <c r="AY558" i="80" s="1"/>
  <c r="AU522" i="80"/>
  <c r="AU559" i="80"/>
  <c r="AU558" i="80" s="1"/>
  <c r="AQ522" i="80"/>
  <c r="AQ559" i="80"/>
  <c r="AQ558" i="80" s="1"/>
  <c r="BM569" i="80"/>
  <c r="BM568" i="80" s="1"/>
  <c r="BM532" i="80"/>
  <c r="BI532" i="80"/>
  <c r="BI569" i="80"/>
  <c r="BI568" i="80" s="1"/>
  <c r="BE569" i="80"/>
  <c r="BE568" i="80" s="1"/>
  <c r="BE532" i="80"/>
  <c r="BA532" i="80"/>
  <c r="BA569" i="80"/>
  <c r="BA568" i="80" s="1"/>
  <c r="AW569" i="80"/>
  <c r="AW568" i="80" s="1"/>
  <c r="AW532" i="80"/>
  <c r="AS532" i="80"/>
  <c r="AS569" i="80"/>
  <c r="AS568" i="80" s="1"/>
  <c r="BM571" i="80"/>
  <c r="BM570" i="80" s="1"/>
  <c r="BM534" i="80"/>
  <c r="BI571" i="80"/>
  <c r="BI570" i="80" s="1"/>
  <c r="BI534" i="80"/>
  <c r="BE571" i="80"/>
  <c r="BE570" i="80" s="1"/>
  <c r="BE534" i="80"/>
  <c r="BA571" i="80"/>
  <c r="BA570" i="80" s="1"/>
  <c r="BA534" i="80"/>
  <c r="AW571" i="80"/>
  <c r="AW570" i="80" s="1"/>
  <c r="AW534" i="80"/>
  <c r="AS571" i="80"/>
  <c r="AS570" i="80" s="1"/>
  <c r="AS534" i="80"/>
  <c r="BL569" i="80"/>
  <c r="BL568" i="80" s="1"/>
  <c r="BL532" i="80"/>
  <c r="BH532" i="80"/>
  <c r="BH569" i="80"/>
  <c r="BH568" i="80" s="1"/>
  <c r="BD569" i="80"/>
  <c r="BD568" i="80" s="1"/>
  <c r="BD532" i="80"/>
  <c r="AZ532" i="80"/>
  <c r="AZ569" i="80"/>
  <c r="AZ568" i="80" s="1"/>
  <c r="AV569" i="80"/>
  <c r="AV568" i="80" s="1"/>
  <c r="AV532" i="80"/>
  <c r="AR532" i="80"/>
  <c r="AR569" i="80"/>
  <c r="AR568" i="80" s="1"/>
  <c r="BL534" i="80"/>
  <c r="BL571" i="80"/>
  <c r="BL570" i="80" s="1"/>
  <c r="BH571" i="80"/>
  <c r="BH570" i="80" s="1"/>
  <c r="BH534" i="80"/>
  <c r="BD534" i="80"/>
  <c r="BD571" i="80"/>
  <c r="BD570" i="80" s="1"/>
  <c r="AZ571" i="80"/>
  <c r="AZ570" i="80" s="1"/>
  <c r="AZ534" i="80"/>
  <c r="AV534" i="80"/>
  <c r="AV571" i="80"/>
  <c r="AV570" i="80" s="1"/>
  <c r="AR571" i="80"/>
  <c r="AR570" i="80" s="1"/>
  <c r="AR534" i="80"/>
  <c r="BO532" i="80"/>
  <c r="BO569" i="80"/>
  <c r="BO568" i="80" s="1"/>
  <c r="BK532" i="80"/>
  <c r="BK569" i="80"/>
  <c r="BK568" i="80" s="1"/>
  <c r="BG532" i="80"/>
  <c r="BG569" i="80"/>
  <c r="BG568" i="80" s="1"/>
  <c r="BC532" i="80"/>
  <c r="BC569" i="80"/>
  <c r="BC568" i="80" s="1"/>
  <c r="AY532" i="80"/>
  <c r="AY569" i="80"/>
  <c r="AY568" i="80" s="1"/>
  <c r="AU532" i="80"/>
  <c r="AU569" i="80"/>
  <c r="AU568" i="80" s="1"/>
  <c r="AQ532" i="80"/>
  <c r="AQ569" i="80"/>
  <c r="AQ568" i="80" s="1"/>
  <c r="BO534" i="80"/>
  <c r="BO571" i="80"/>
  <c r="BO570" i="80" s="1"/>
  <c r="BK534" i="80"/>
  <c r="BK571" i="80"/>
  <c r="BK570" i="80" s="1"/>
  <c r="BG534" i="80"/>
  <c r="BG571" i="80"/>
  <c r="BG570" i="80" s="1"/>
  <c r="BC534" i="80"/>
  <c r="BC571" i="80"/>
  <c r="BC570" i="80" s="1"/>
  <c r="AY534" i="80"/>
  <c r="AY571" i="80"/>
  <c r="AY570" i="80" s="1"/>
  <c r="AU534" i="80"/>
  <c r="AU571" i="80"/>
  <c r="AU570" i="80" s="1"/>
  <c r="AQ534" i="80"/>
  <c r="AQ571" i="80"/>
  <c r="AQ570" i="80" s="1"/>
  <c r="BN532" i="80"/>
  <c r="BN569" i="80"/>
  <c r="BN568" i="80" s="1"/>
  <c r="BJ532" i="80"/>
  <c r="BJ569" i="80"/>
  <c r="BJ568" i="80" s="1"/>
  <c r="BF532" i="80"/>
  <c r="BF569" i="80"/>
  <c r="BF568" i="80" s="1"/>
  <c r="BB532" i="80"/>
  <c r="BB569" i="80"/>
  <c r="BB568" i="80" s="1"/>
  <c r="AX532" i="80"/>
  <c r="AX569" i="80"/>
  <c r="AX568" i="80" s="1"/>
  <c r="AT532" i="80"/>
  <c r="AT569" i="80"/>
  <c r="AT568" i="80" s="1"/>
  <c r="AP532" i="80"/>
  <c r="AP569" i="80"/>
  <c r="AP568" i="80" s="1"/>
  <c r="BN534" i="80"/>
  <c r="BN571" i="80"/>
  <c r="BN570" i="80" s="1"/>
  <c r="BJ534" i="80"/>
  <c r="BJ571" i="80"/>
  <c r="BJ570" i="80" s="1"/>
  <c r="BF534" i="80"/>
  <c r="BF571" i="80"/>
  <c r="BF570" i="80" s="1"/>
  <c r="BB534" i="80"/>
  <c r="BB571" i="80"/>
  <c r="BB570" i="80" s="1"/>
  <c r="AX534" i="80"/>
  <c r="AX571" i="80"/>
  <c r="AX570" i="80" s="1"/>
  <c r="AT534" i="80"/>
  <c r="AT571" i="80"/>
  <c r="AT570" i="80" s="1"/>
  <c r="AP534" i="80"/>
  <c r="AP571" i="80"/>
  <c r="AP570" i="80" s="1"/>
  <c r="BO99" i="80"/>
  <c r="BO162" i="80" s="1"/>
  <c r="BO165" i="80" s="1"/>
  <c r="BK99" i="80"/>
  <c r="BK162" i="80" s="1"/>
  <c r="BK165" i="80" s="1"/>
  <c r="BG99" i="80"/>
  <c r="BG162" i="80" s="1"/>
  <c r="BG165" i="80" s="1"/>
  <c r="BC99" i="80"/>
  <c r="BC162" i="80" s="1"/>
  <c r="BC165" i="80" s="1"/>
  <c r="AY99" i="80"/>
  <c r="AY162" i="80" s="1"/>
  <c r="AY165" i="80" s="1"/>
  <c r="AU99" i="80"/>
  <c r="AU162" i="80" s="1"/>
  <c r="AU165" i="80" s="1"/>
  <c r="AQ99" i="80"/>
  <c r="AQ162" i="80" s="1"/>
  <c r="AQ165" i="80" s="1"/>
  <c r="BN99" i="80"/>
  <c r="BN162" i="80" s="1"/>
  <c r="BN165" i="80" s="1"/>
  <c r="BJ99" i="80"/>
  <c r="BJ162" i="80" s="1"/>
  <c r="BJ165" i="80" s="1"/>
  <c r="BF99" i="80"/>
  <c r="BF162" i="80" s="1"/>
  <c r="BF165" i="80" s="1"/>
  <c r="BB99" i="80"/>
  <c r="BB162" i="80" s="1"/>
  <c r="BB165" i="80" s="1"/>
  <c r="AX99" i="80"/>
  <c r="AX162" i="80" s="1"/>
  <c r="AX165" i="80" s="1"/>
  <c r="AT99" i="80"/>
  <c r="AT162" i="80" s="1"/>
  <c r="AT165" i="80" s="1"/>
  <c r="AP99" i="80"/>
  <c r="AP162" i="80" s="1"/>
  <c r="AP165" i="80" s="1"/>
  <c r="BM99" i="80"/>
  <c r="BM162" i="80" s="1"/>
  <c r="BM165" i="80" s="1"/>
  <c r="BI99" i="80"/>
  <c r="BI162" i="80" s="1"/>
  <c r="BI165" i="80" s="1"/>
  <c r="BE99" i="80"/>
  <c r="BE162" i="80" s="1"/>
  <c r="BE165" i="80" s="1"/>
  <c r="BA99" i="80"/>
  <c r="BA162" i="80" s="1"/>
  <c r="BA165" i="80" s="1"/>
  <c r="AW99" i="80"/>
  <c r="AW162" i="80" s="1"/>
  <c r="AW165" i="80" s="1"/>
  <c r="AS99" i="80"/>
  <c r="AS162" i="80" s="1"/>
  <c r="AS165" i="80" s="1"/>
  <c r="BL99" i="80"/>
  <c r="BL162" i="80" s="1"/>
  <c r="BL165" i="80" s="1"/>
  <c r="BH99" i="80"/>
  <c r="BH162" i="80" s="1"/>
  <c r="BH165" i="80" s="1"/>
  <c r="BD99" i="80"/>
  <c r="BD162" i="80" s="1"/>
  <c r="BD165" i="80" s="1"/>
  <c r="AZ99" i="80"/>
  <c r="AZ162" i="80" s="1"/>
  <c r="AZ165" i="80" s="1"/>
  <c r="AV99" i="80"/>
  <c r="AV162" i="80" s="1"/>
  <c r="AV165" i="80" s="1"/>
  <c r="AR99" i="80"/>
  <c r="AR162" i="80" s="1"/>
  <c r="AR165" i="80" s="1"/>
  <c r="BM93" i="80"/>
  <c r="BM94" i="80"/>
  <c r="BI93" i="80"/>
  <c r="BI94" i="80"/>
  <c r="BE93" i="80"/>
  <c r="BE94" i="80"/>
  <c r="BA93" i="80"/>
  <c r="BA94" i="80"/>
  <c r="AW93" i="80"/>
  <c r="AW94" i="80"/>
  <c r="AS93" i="80"/>
  <c r="AS94" i="80"/>
  <c r="BM98" i="80"/>
  <c r="BI98" i="80"/>
  <c r="BE98" i="80"/>
  <c r="BA98" i="80"/>
  <c r="AW98" i="80"/>
  <c r="AS98" i="80"/>
  <c r="BL93" i="80"/>
  <c r="BL94" i="80"/>
  <c r="BH93" i="80"/>
  <c r="BH94" i="80"/>
  <c r="BD93" i="80"/>
  <c r="BD94" i="80"/>
  <c r="AZ93" i="80"/>
  <c r="AZ94" i="80"/>
  <c r="AV93" i="80"/>
  <c r="AV94" i="80"/>
  <c r="AR93" i="80"/>
  <c r="AR94" i="80"/>
  <c r="BL98" i="80"/>
  <c r="BH98" i="80"/>
  <c r="BD98" i="80"/>
  <c r="AZ98" i="80"/>
  <c r="AV98" i="80"/>
  <c r="AR98" i="80"/>
  <c r="BO94" i="80"/>
  <c r="BO93" i="80"/>
  <c r="BK94" i="80"/>
  <c r="BK93" i="80"/>
  <c r="BG94" i="80"/>
  <c r="BG93" i="80"/>
  <c r="BC94" i="80"/>
  <c r="BC93" i="80"/>
  <c r="AY94" i="80"/>
  <c r="AY93" i="80"/>
  <c r="AU94" i="80"/>
  <c r="AU93" i="80"/>
  <c r="AQ94" i="80"/>
  <c r="AQ93" i="80"/>
  <c r="BO98" i="80"/>
  <c r="BK98" i="80"/>
  <c r="BG98" i="80"/>
  <c r="BC98" i="80"/>
  <c r="AY98" i="80"/>
  <c r="AU98" i="80"/>
  <c r="AQ98" i="80"/>
  <c r="BN94" i="80"/>
  <c r="BN93" i="80"/>
  <c r="BJ94" i="80"/>
  <c r="BJ93" i="80"/>
  <c r="BF94" i="80"/>
  <c r="BF93" i="80"/>
  <c r="BB94" i="80"/>
  <c r="BB93" i="80"/>
  <c r="AX94" i="80"/>
  <c r="AX93" i="80"/>
  <c r="AT94" i="80"/>
  <c r="AT93" i="80"/>
  <c r="AP94" i="80"/>
  <c r="AP93" i="80"/>
  <c r="BN98" i="80"/>
  <c r="BJ98" i="80"/>
  <c r="BF98" i="80"/>
  <c r="BB98" i="80"/>
  <c r="AX98" i="80"/>
  <c r="AT98" i="80"/>
  <c r="AP98" i="80"/>
  <c r="AW473" i="80"/>
  <c r="AW509" i="80" s="1"/>
  <c r="AW467" i="80"/>
  <c r="AW503" i="80" s="1"/>
  <c r="AS473" i="80"/>
  <c r="AS509" i="80" s="1"/>
  <c r="AS467" i="80"/>
  <c r="AS503" i="80" s="1"/>
  <c r="AU473" i="80"/>
  <c r="AU509" i="80" s="1"/>
  <c r="AU545" i="80" s="1"/>
  <c r="AU467" i="80"/>
  <c r="AU503" i="80" s="1"/>
  <c r="BL493" i="80"/>
  <c r="BL529" i="80" s="1"/>
  <c r="BL565" i="80" s="1"/>
  <c r="BL482" i="80"/>
  <c r="BL518" i="80" s="1"/>
  <c r="BL554" i="80" s="1"/>
  <c r="BH493" i="80"/>
  <c r="BH529" i="80" s="1"/>
  <c r="BH565" i="80" s="1"/>
  <c r="BH482" i="80"/>
  <c r="BH518" i="80" s="1"/>
  <c r="BH554" i="80" s="1"/>
  <c r="BD493" i="80"/>
  <c r="BD529" i="80" s="1"/>
  <c r="BD565" i="80" s="1"/>
  <c r="BD482" i="80"/>
  <c r="BD518" i="80" s="1"/>
  <c r="BD554" i="80" s="1"/>
  <c r="AZ493" i="80"/>
  <c r="AZ529" i="80" s="1"/>
  <c r="AZ565" i="80" s="1"/>
  <c r="AZ482" i="80"/>
  <c r="AZ518" i="80" s="1"/>
  <c r="AZ554" i="80" s="1"/>
  <c r="AV493" i="80"/>
  <c r="AV529" i="80" s="1"/>
  <c r="AV565" i="80" s="1"/>
  <c r="AV482" i="80"/>
  <c r="AV518" i="80" s="1"/>
  <c r="AV554" i="80" s="1"/>
  <c r="AR493" i="80"/>
  <c r="AR529" i="80" s="1"/>
  <c r="AR565" i="80" s="1"/>
  <c r="AR482" i="80"/>
  <c r="AR518" i="80" s="1"/>
  <c r="AR554" i="80" s="1"/>
  <c r="AN493" i="80"/>
  <c r="AN482" i="80"/>
  <c r="AJ493" i="80"/>
  <c r="AJ482" i="80"/>
  <c r="BL492" i="80"/>
  <c r="BL528" i="80" s="1"/>
  <c r="BL564" i="80" s="1"/>
  <c r="BL481" i="80"/>
  <c r="BL517" i="80" s="1"/>
  <c r="BL553" i="80" s="1"/>
  <c r="BH492" i="80"/>
  <c r="BH528" i="80" s="1"/>
  <c r="BH564" i="80" s="1"/>
  <c r="BH481" i="80"/>
  <c r="BH517" i="80" s="1"/>
  <c r="BH553" i="80" s="1"/>
  <c r="BD481" i="80"/>
  <c r="BD517" i="80" s="1"/>
  <c r="BD553" i="80" s="1"/>
  <c r="BD492" i="80"/>
  <c r="BD528" i="80" s="1"/>
  <c r="BD564" i="80" s="1"/>
  <c r="AZ492" i="80"/>
  <c r="AZ528" i="80" s="1"/>
  <c r="AZ564" i="80" s="1"/>
  <c r="AZ481" i="80"/>
  <c r="AZ517" i="80" s="1"/>
  <c r="AZ553" i="80" s="1"/>
  <c r="AV492" i="80"/>
  <c r="AV528" i="80" s="1"/>
  <c r="AV564" i="80" s="1"/>
  <c r="AV481" i="80"/>
  <c r="AV517" i="80" s="1"/>
  <c r="AV553" i="80" s="1"/>
  <c r="AR492" i="80"/>
  <c r="AR528" i="80" s="1"/>
  <c r="AR564" i="80" s="1"/>
  <c r="AR481" i="80"/>
  <c r="AR517" i="80" s="1"/>
  <c r="AR553" i="80" s="1"/>
  <c r="AN492" i="80"/>
  <c r="AN481" i="80"/>
  <c r="AJ492" i="80"/>
  <c r="AJ481" i="80"/>
  <c r="BL491" i="80"/>
  <c r="BL527" i="80" s="1"/>
  <c r="BL563" i="80" s="1"/>
  <c r="BL480" i="80"/>
  <c r="BL516" i="80" s="1"/>
  <c r="BL552" i="80" s="1"/>
  <c r="BH491" i="80"/>
  <c r="BH527" i="80" s="1"/>
  <c r="BH563" i="80" s="1"/>
  <c r="BH480" i="80"/>
  <c r="BH516" i="80" s="1"/>
  <c r="BH552" i="80" s="1"/>
  <c r="BD491" i="80"/>
  <c r="BD527" i="80" s="1"/>
  <c r="BD563" i="80" s="1"/>
  <c r="BD480" i="80"/>
  <c r="BD516" i="80" s="1"/>
  <c r="BD552" i="80" s="1"/>
  <c r="AZ491" i="80"/>
  <c r="AZ527" i="80" s="1"/>
  <c r="AZ563" i="80" s="1"/>
  <c r="AZ480" i="80"/>
  <c r="AZ516" i="80" s="1"/>
  <c r="AZ552" i="80" s="1"/>
  <c r="AV491" i="80"/>
  <c r="AV527" i="80" s="1"/>
  <c r="AV563" i="80" s="1"/>
  <c r="AV480" i="80"/>
  <c r="AV516" i="80" s="1"/>
  <c r="AV552" i="80" s="1"/>
  <c r="AR491" i="80"/>
  <c r="AR527" i="80" s="1"/>
  <c r="AR563" i="80" s="1"/>
  <c r="AR480" i="80"/>
  <c r="AR516" i="80" s="1"/>
  <c r="AR552" i="80" s="1"/>
  <c r="AN491" i="80"/>
  <c r="AN480" i="80"/>
  <c r="AJ491" i="80"/>
  <c r="AJ480" i="80"/>
  <c r="BL494" i="80"/>
  <c r="BL530" i="80" s="1"/>
  <c r="BL566" i="80" s="1"/>
  <c r="BL479" i="80"/>
  <c r="BL515" i="80" s="1"/>
  <c r="BL551" i="80" s="1"/>
  <c r="BH494" i="80"/>
  <c r="BH530" i="80" s="1"/>
  <c r="BH566" i="80" s="1"/>
  <c r="BH479" i="80"/>
  <c r="BH515" i="80" s="1"/>
  <c r="BH551" i="80" s="1"/>
  <c r="BD494" i="80"/>
  <c r="BD530" i="80" s="1"/>
  <c r="BD566" i="80" s="1"/>
  <c r="BD479" i="80"/>
  <c r="BD515" i="80" s="1"/>
  <c r="BD551" i="80" s="1"/>
  <c r="AZ494" i="80"/>
  <c r="AZ530" i="80" s="1"/>
  <c r="AZ566" i="80" s="1"/>
  <c r="AZ479" i="80"/>
  <c r="AZ515" i="80" s="1"/>
  <c r="AZ551" i="80" s="1"/>
  <c r="AV494" i="80"/>
  <c r="AV530" i="80" s="1"/>
  <c r="AV566" i="80" s="1"/>
  <c r="AV479" i="80"/>
  <c r="AV515" i="80" s="1"/>
  <c r="AV551" i="80" s="1"/>
  <c r="AR494" i="80"/>
  <c r="AR530" i="80" s="1"/>
  <c r="AR566" i="80" s="1"/>
  <c r="AR479" i="80"/>
  <c r="AR515" i="80" s="1"/>
  <c r="AR551" i="80" s="1"/>
  <c r="AN494" i="80"/>
  <c r="AN479" i="80"/>
  <c r="AJ494" i="80"/>
  <c r="AJ479" i="80"/>
  <c r="BL490" i="80"/>
  <c r="BL526" i="80" s="1"/>
  <c r="BL478" i="80"/>
  <c r="BL514" i="80" s="1"/>
  <c r="BH490" i="80"/>
  <c r="BH526" i="80" s="1"/>
  <c r="BH478" i="80"/>
  <c r="BH514" i="80" s="1"/>
  <c r="BD490" i="80"/>
  <c r="BD526" i="80" s="1"/>
  <c r="BD478" i="80"/>
  <c r="BD514" i="80" s="1"/>
  <c r="AZ490" i="80"/>
  <c r="AZ526" i="80" s="1"/>
  <c r="AZ478" i="80"/>
  <c r="AZ514" i="80" s="1"/>
  <c r="AV490" i="80"/>
  <c r="AV526" i="80" s="1"/>
  <c r="AV478" i="80"/>
  <c r="AV514" i="80" s="1"/>
  <c r="AR490" i="80"/>
  <c r="AR526" i="80" s="1"/>
  <c r="AR478" i="80"/>
  <c r="AR514" i="80" s="1"/>
  <c r="AN490" i="80"/>
  <c r="AN478" i="80"/>
  <c r="AJ490" i="80"/>
  <c r="AJ478" i="80"/>
  <c r="BL301" i="80"/>
  <c r="BL341" i="80" s="1"/>
  <c r="BL421" i="80" s="1"/>
  <c r="BH301" i="80"/>
  <c r="BH341" i="80" s="1"/>
  <c r="BH421" i="80" s="1"/>
  <c r="BD301" i="80"/>
  <c r="BD341" i="80" s="1"/>
  <c r="BD421" i="80" s="1"/>
  <c r="AZ301" i="80"/>
  <c r="AZ341" i="80" s="1"/>
  <c r="AZ421" i="80" s="1"/>
  <c r="AV301" i="80"/>
  <c r="AV341" i="80" s="1"/>
  <c r="AV421" i="80" s="1"/>
  <c r="AR301" i="80"/>
  <c r="AR341" i="80" s="1"/>
  <c r="AR421" i="80" s="1"/>
  <c r="AN301" i="80"/>
  <c r="AJ301" i="80"/>
  <c r="BL300" i="80"/>
  <c r="BL474" i="80" s="1"/>
  <c r="BL510" i="80" s="1"/>
  <c r="BL546" i="80" s="1"/>
  <c r="BH300" i="80"/>
  <c r="BH474" i="80" s="1"/>
  <c r="BH510" i="80" s="1"/>
  <c r="BH546" i="80" s="1"/>
  <c r="BD300" i="80"/>
  <c r="BD474" i="80" s="1"/>
  <c r="BD510" i="80" s="1"/>
  <c r="BD546" i="80" s="1"/>
  <c r="AZ300" i="80"/>
  <c r="AZ474" i="80" s="1"/>
  <c r="AZ510" i="80" s="1"/>
  <c r="AZ546" i="80" s="1"/>
  <c r="AV300" i="80"/>
  <c r="AV474" i="80" s="1"/>
  <c r="AV510" i="80" s="1"/>
  <c r="AV546" i="80" s="1"/>
  <c r="AR300" i="80"/>
  <c r="AR474" i="80" s="1"/>
  <c r="AR510" i="80" s="1"/>
  <c r="AR546" i="80" s="1"/>
  <c r="AN300" i="80"/>
  <c r="AN474" i="80" s="1"/>
  <c r="AJ300" i="80"/>
  <c r="AJ474" i="80" s="1"/>
  <c r="BL299" i="80"/>
  <c r="BL339" i="80" s="1"/>
  <c r="BL419" i="80" s="1"/>
  <c r="BH299" i="80"/>
  <c r="BH339" i="80" s="1"/>
  <c r="BH419" i="80" s="1"/>
  <c r="BD299" i="80"/>
  <c r="BD339" i="80" s="1"/>
  <c r="BD419" i="80" s="1"/>
  <c r="AZ299" i="80"/>
  <c r="AZ339" i="80" s="1"/>
  <c r="AZ419" i="80" s="1"/>
  <c r="AN299" i="80"/>
  <c r="BL298" i="80"/>
  <c r="BL338" i="80" s="1"/>
  <c r="BL418" i="80" s="1"/>
  <c r="BD298" i="80"/>
  <c r="BD338" i="80" s="1"/>
  <c r="BD418" i="80" s="1"/>
  <c r="AV298" i="80"/>
  <c r="AV338" i="80" s="1"/>
  <c r="AV418" i="80" s="1"/>
  <c r="AN298" i="80"/>
  <c r="BL297" i="80"/>
  <c r="BL337" i="80" s="1"/>
  <c r="BL417" i="80" s="1"/>
  <c r="BD297" i="80"/>
  <c r="BD337" i="80" s="1"/>
  <c r="BD417" i="80" s="1"/>
  <c r="AV297" i="80"/>
  <c r="AV337" i="80" s="1"/>
  <c r="AV417" i="80" s="1"/>
  <c r="AN297" i="80"/>
  <c r="BL296" i="80"/>
  <c r="BL336" i="80" s="1"/>
  <c r="BD296" i="80"/>
  <c r="BD336" i="80" s="1"/>
  <c r="AV296" i="80"/>
  <c r="AV336" i="80" s="1"/>
  <c r="AN296" i="80"/>
  <c r="BO493" i="80"/>
  <c r="BO529" i="80" s="1"/>
  <c r="BO565" i="80" s="1"/>
  <c r="BO482" i="80"/>
  <c r="BO518" i="80" s="1"/>
  <c r="BO554" i="80" s="1"/>
  <c r="BK493" i="80"/>
  <c r="BK529" i="80" s="1"/>
  <c r="BK565" i="80" s="1"/>
  <c r="BK482" i="80"/>
  <c r="BK518" i="80" s="1"/>
  <c r="BK554" i="80" s="1"/>
  <c r="BG493" i="80"/>
  <c r="BG529" i="80" s="1"/>
  <c r="BG565" i="80" s="1"/>
  <c r="BG482" i="80"/>
  <c r="BG518" i="80" s="1"/>
  <c r="BG554" i="80" s="1"/>
  <c r="BC493" i="80"/>
  <c r="BC529" i="80" s="1"/>
  <c r="BC565" i="80" s="1"/>
  <c r="BC482" i="80"/>
  <c r="BC518" i="80" s="1"/>
  <c r="BC554" i="80" s="1"/>
  <c r="AY493" i="80"/>
  <c r="AY529" i="80" s="1"/>
  <c r="AY565" i="80" s="1"/>
  <c r="AY482" i="80"/>
  <c r="AY518" i="80" s="1"/>
  <c r="AY554" i="80" s="1"/>
  <c r="AU493" i="80"/>
  <c r="AU529" i="80" s="1"/>
  <c r="AU565" i="80" s="1"/>
  <c r="AU482" i="80"/>
  <c r="AU518" i="80" s="1"/>
  <c r="AU554" i="80" s="1"/>
  <c r="AQ493" i="80"/>
  <c r="AQ529" i="80" s="1"/>
  <c r="AQ565" i="80" s="1"/>
  <c r="AQ482" i="80"/>
  <c r="AQ518" i="80" s="1"/>
  <c r="AQ554" i="80" s="1"/>
  <c r="AM493" i="80"/>
  <c r="AM482" i="80"/>
  <c r="BO492" i="80"/>
  <c r="BO528" i="80" s="1"/>
  <c r="BO564" i="80" s="1"/>
  <c r="BO481" i="80"/>
  <c r="BO517" i="80" s="1"/>
  <c r="BO553" i="80" s="1"/>
  <c r="BK492" i="80"/>
  <c r="BK528" i="80" s="1"/>
  <c r="BK564" i="80" s="1"/>
  <c r="BK481" i="80"/>
  <c r="BK517" i="80" s="1"/>
  <c r="BK553" i="80" s="1"/>
  <c r="BG492" i="80"/>
  <c r="BG528" i="80" s="1"/>
  <c r="BG564" i="80" s="1"/>
  <c r="BG481" i="80"/>
  <c r="BG517" i="80" s="1"/>
  <c r="BG553" i="80" s="1"/>
  <c r="BC492" i="80"/>
  <c r="BC528" i="80" s="1"/>
  <c r="BC564" i="80" s="1"/>
  <c r="BC481" i="80"/>
  <c r="BC517" i="80" s="1"/>
  <c r="BC553" i="80" s="1"/>
  <c r="AY492" i="80"/>
  <c r="AY528" i="80" s="1"/>
  <c r="AY564" i="80" s="1"/>
  <c r="AY481" i="80"/>
  <c r="AY517" i="80" s="1"/>
  <c r="AY553" i="80" s="1"/>
  <c r="AU492" i="80"/>
  <c r="AU528" i="80" s="1"/>
  <c r="AU564" i="80" s="1"/>
  <c r="AU481" i="80"/>
  <c r="AU517" i="80" s="1"/>
  <c r="AU553" i="80" s="1"/>
  <c r="AQ492" i="80"/>
  <c r="AQ528" i="80" s="1"/>
  <c r="AQ564" i="80" s="1"/>
  <c r="AQ481" i="80"/>
  <c r="AQ517" i="80" s="1"/>
  <c r="AQ553" i="80" s="1"/>
  <c r="AM492" i="80"/>
  <c r="AM481" i="80"/>
  <c r="BO491" i="80"/>
  <c r="BO527" i="80" s="1"/>
  <c r="BO563" i="80" s="1"/>
  <c r="BO480" i="80"/>
  <c r="BO516" i="80" s="1"/>
  <c r="BO552" i="80" s="1"/>
  <c r="BK491" i="80"/>
  <c r="BK527" i="80" s="1"/>
  <c r="BK563" i="80" s="1"/>
  <c r="BK480" i="80"/>
  <c r="BK516" i="80" s="1"/>
  <c r="BK552" i="80" s="1"/>
  <c r="BG491" i="80"/>
  <c r="BG527" i="80" s="1"/>
  <c r="BG563" i="80" s="1"/>
  <c r="BG480" i="80"/>
  <c r="BG516" i="80" s="1"/>
  <c r="BG552" i="80" s="1"/>
  <c r="BC491" i="80"/>
  <c r="BC527" i="80" s="1"/>
  <c r="BC563" i="80" s="1"/>
  <c r="BC480" i="80"/>
  <c r="BC516" i="80" s="1"/>
  <c r="BC552" i="80" s="1"/>
  <c r="AY491" i="80"/>
  <c r="AY527" i="80" s="1"/>
  <c r="AY563" i="80" s="1"/>
  <c r="AY480" i="80"/>
  <c r="AY516" i="80" s="1"/>
  <c r="AY552" i="80" s="1"/>
  <c r="AU491" i="80"/>
  <c r="AU527" i="80" s="1"/>
  <c r="AU563" i="80" s="1"/>
  <c r="AU480" i="80"/>
  <c r="AU516" i="80" s="1"/>
  <c r="AU552" i="80" s="1"/>
  <c r="AQ491" i="80"/>
  <c r="AQ527" i="80" s="1"/>
  <c r="AQ563" i="80" s="1"/>
  <c r="AQ480" i="80"/>
  <c r="AQ516" i="80" s="1"/>
  <c r="AQ552" i="80" s="1"/>
  <c r="AM491" i="80"/>
  <c r="AM480" i="80"/>
  <c r="BO494" i="80"/>
  <c r="BO530" i="80" s="1"/>
  <c r="BO566" i="80" s="1"/>
  <c r="BO479" i="80"/>
  <c r="BO515" i="80" s="1"/>
  <c r="BO551" i="80" s="1"/>
  <c r="BK494" i="80"/>
  <c r="BK530" i="80" s="1"/>
  <c r="BK566" i="80" s="1"/>
  <c r="BK479" i="80"/>
  <c r="BK515" i="80" s="1"/>
  <c r="BK551" i="80" s="1"/>
  <c r="BG494" i="80"/>
  <c r="BG530" i="80" s="1"/>
  <c r="BG566" i="80" s="1"/>
  <c r="BG479" i="80"/>
  <c r="BG515" i="80" s="1"/>
  <c r="BG551" i="80" s="1"/>
  <c r="BC494" i="80"/>
  <c r="BC530" i="80" s="1"/>
  <c r="BC566" i="80" s="1"/>
  <c r="BC479" i="80"/>
  <c r="BC515" i="80" s="1"/>
  <c r="BC551" i="80" s="1"/>
  <c r="AY494" i="80"/>
  <c r="AY530" i="80" s="1"/>
  <c r="AY566" i="80" s="1"/>
  <c r="AY479" i="80"/>
  <c r="AY515" i="80" s="1"/>
  <c r="AY551" i="80" s="1"/>
  <c r="AU494" i="80"/>
  <c r="AU530" i="80" s="1"/>
  <c r="AU566" i="80" s="1"/>
  <c r="AU479" i="80"/>
  <c r="AU515" i="80" s="1"/>
  <c r="AU551" i="80" s="1"/>
  <c r="AQ494" i="80"/>
  <c r="AQ530" i="80" s="1"/>
  <c r="AQ566" i="80" s="1"/>
  <c r="AQ479" i="80"/>
  <c r="AQ515" i="80" s="1"/>
  <c r="AQ551" i="80" s="1"/>
  <c r="AM494" i="80"/>
  <c r="AM479" i="80"/>
  <c r="BO490" i="80"/>
  <c r="BO526" i="80" s="1"/>
  <c r="BO478" i="80"/>
  <c r="BO514" i="80" s="1"/>
  <c r="BK490" i="80"/>
  <c r="BK526" i="80" s="1"/>
  <c r="BK478" i="80"/>
  <c r="BK514" i="80" s="1"/>
  <c r="BG490" i="80"/>
  <c r="BG526" i="80" s="1"/>
  <c r="BG478" i="80"/>
  <c r="BG514" i="80" s="1"/>
  <c r="BC490" i="80"/>
  <c r="BC526" i="80" s="1"/>
  <c r="BC478" i="80"/>
  <c r="BC514" i="80" s="1"/>
  <c r="AY490" i="80"/>
  <c r="AY526" i="80" s="1"/>
  <c r="AY478" i="80"/>
  <c r="AY514" i="80" s="1"/>
  <c r="AU490" i="80"/>
  <c r="AU526" i="80" s="1"/>
  <c r="AU478" i="80"/>
  <c r="AU514" i="80" s="1"/>
  <c r="AQ490" i="80"/>
  <c r="AQ526" i="80" s="1"/>
  <c r="AQ478" i="80"/>
  <c r="AQ514" i="80" s="1"/>
  <c r="AM490" i="80"/>
  <c r="AM478" i="80"/>
  <c r="BO301" i="80"/>
  <c r="BO341" i="80" s="1"/>
  <c r="BO421" i="80" s="1"/>
  <c r="BK301" i="80"/>
  <c r="BK341" i="80" s="1"/>
  <c r="BK421" i="80" s="1"/>
  <c r="BG301" i="80"/>
  <c r="BG341" i="80" s="1"/>
  <c r="BG421" i="80" s="1"/>
  <c r="BC301" i="80"/>
  <c r="BC341" i="80" s="1"/>
  <c r="BC421" i="80" s="1"/>
  <c r="AY301" i="80"/>
  <c r="AY341" i="80" s="1"/>
  <c r="AY421" i="80" s="1"/>
  <c r="AU301" i="80"/>
  <c r="AU341" i="80" s="1"/>
  <c r="AU421" i="80" s="1"/>
  <c r="AQ301" i="80"/>
  <c r="AQ341" i="80" s="1"/>
  <c r="AQ421" i="80" s="1"/>
  <c r="AM301" i="80"/>
  <c r="BO300" i="80"/>
  <c r="BO474" i="80" s="1"/>
  <c r="BO510" i="80" s="1"/>
  <c r="BK300" i="80"/>
  <c r="BK474" i="80" s="1"/>
  <c r="BK510" i="80" s="1"/>
  <c r="BG300" i="80"/>
  <c r="BG474" i="80" s="1"/>
  <c r="BG510" i="80" s="1"/>
  <c r="BC300" i="80"/>
  <c r="BC474" i="80" s="1"/>
  <c r="BC510" i="80" s="1"/>
  <c r="AY300" i="80"/>
  <c r="AY474" i="80" s="1"/>
  <c r="AY510" i="80" s="1"/>
  <c r="AU300" i="80"/>
  <c r="AU474" i="80" s="1"/>
  <c r="AU510" i="80" s="1"/>
  <c r="AQ300" i="80"/>
  <c r="AQ474" i="80" s="1"/>
  <c r="AQ510" i="80" s="1"/>
  <c r="AM300" i="80"/>
  <c r="AM474" i="80" s="1"/>
  <c r="BO299" i="80"/>
  <c r="BO339" i="80" s="1"/>
  <c r="BO419" i="80" s="1"/>
  <c r="BK299" i="80"/>
  <c r="BK339" i="80" s="1"/>
  <c r="BK419" i="80" s="1"/>
  <c r="BG299" i="80"/>
  <c r="BG339" i="80" s="1"/>
  <c r="BG419" i="80" s="1"/>
  <c r="BC299" i="80"/>
  <c r="BC339" i="80" s="1"/>
  <c r="BC419" i="80" s="1"/>
  <c r="AY299" i="80"/>
  <c r="AY339" i="80" s="1"/>
  <c r="AY419" i="80" s="1"/>
  <c r="AM299" i="80"/>
  <c r="BK298" i="80"/>
  <c r="BK338" i="80" s="1"/>
  <c r="BK418" i="80" s="1"/>
  <c r="BC298" i="80"/>
  <c r="BC338" i="80" s="1"/>
  <c r="BC418" i="80" s="1"/>
  <c r="AU298" i="80"/>
  <c r="AU338" i="80" s="1"/>
  <c r="AU418" i="80" s="1"/>
  <c r="AM298" i="80"/>
  <c r="BK297" i="80"/>
  <c r="BK337" i="80" s="1"/>
  <c r="BC297" i="80"/>
  <c r="BC337" i="80" s="1"/>
  <c r="AU297" i="80"/>
  <c r="AU337" i="80" s="1"/>
  <c r="AM297" i="80"/>
  <c r="BK296" i="80"/>
  <c r="BK336" i="80" s="1"/>
  <c r="BK416" i="80" s="1"/>
  <c r="BC296" i="80"/>
  <c r="BC336" i="80" s="1"/>
  <c r="BC416" i="80" s="1"/>
  <c r="AU296" i="80"/>
  <c r="AU336" i="80" s="1"/>
  <c r="AU416" i="80" s="1"/>
  <c r="AM296" i="80"/>
  <c r="BN493" i="80"/>
  <c r="BN529" i="80" s="1"/>
  <c r="BN565" i="80" s="1"/>
  <c r="BN482" i="80"/>
  <c r="BN518" i="80" s="1"/>
  <c r="BN554" i="80" s="1"/>
  <c r="BJ493" i="80"/>
  <c r="BJ529" i="80" s="1"/>
  <c r="BJ565" i="80" s="1"/>
  <c r="BJ482" i="80"/>
  <c r="BJ518" i="80" s="1"/>
  <c r="BJ554" i="80" s="1"/>
  <c r="BF493" i="80"/>
  <c r="BF529" i="80" s="1"/>
  <c r="BF565" i="80" s="1"/>
  <c r="BF482" i="80"/>
  <c r="BF518" i="80" s="1"/>
  <c r="BF554" i="80" s="1"/>
  <c r="BB493" i="80"/>
  <c r="BB529" i="80" s="1"/>
  <c r="BB565" i="80" s="1"/>
  <c r="BB482" i="80"/>
  <c r="BB518" i="80" s="1"/>
  <c r="BB554" i="80" s="1"/>
  <c r="AX493" i="80"/>
  <c r="AX529" i="80" s="1"/>
  <c r="AX565" i="80" s="1"/>
  <c r="AX482" i="80"/>
  <c r="AX518" i="80" s="1"/>
  <c r="AX554" i="80" s="1"/>
  <c r="AT493" i="80"/>
  <c r="AT529" i="80" s="1"/>
  <c r="AT565" i="80" s="1"/>
  <c r="AT482" i="80"/>
  <c r="AT518" i="80" s="1"/>
  <c r="AT554" i="80" s="1"/>
  <c r="AP493" i="80"/>
  <c r="AP529" i="80" s="1"/>
  <c r="AP565" i="80" s="1"/>
  <c r="AP482" i="80"/>
  <c r="AP518" i="80" s="1"/>
  <c r="AP554" i="80" s="1"/>
  <c r="AL493" i="80"/>
  <c r="AL482" i="80"/>
  <c r="BN492" i="80"/>
  <c r="BN528" i="80" s="1"/>
  <c r="BN564" i="80" s="1"/>
  <c r="BN481" i="80"/>
  <c r="BN517" i="80" s="1"/>
  <c r="BN553" i="80" s="1"/>
  <c r="BJ492" i="80"/>
  <c r="BJ528" i="80" s="1"/>
  <c r="BJ564" i="80" s="1"/>
  <c r="BJ481" i="80"/>
  <c r="BJ517" i="80" s="1"/>
  <c r="BJ553" i="80" s="1"/>
  <c r="BF492" i="80"/>
  <c r="BF528" i="80" s="1"/>
  <c r="BF564" i="80" s="1"/>
  <c r="BF481" i="80"/>
  <c r="BF517" i="80" s="1"/>
  <c r="BF553" i="80" s="1"/>
  <c r="BB492" i="80"/>
  <c r="BB528" i="80" s="1"/>
  <c r="BB564" i="80" s="1"/>
  <c r="BB481" i="80"/>
  <c r="BB517" i="80" s="1"/>
  <c r="BB553" i="80" s="1"/>
  <c r="AX492" i="80"/>
  <c r="AX528" i="80" s="1"/>
  <c r="AX564" i="80" s="1"/>
  <c r="AX481" i="80"/>
  <c r="AX517" i="80" s="1"/>
  <c r="AX553" i="80" s="1"/>
  <c r="AX299" i="80"/>
  <c r="AX339" i="80" s="1"/>
  <c r="AX419" i="80" s="1"/>
  <c r="AT492" i="80"/>
  <c r="AT528" i="80" s="1"/>
  <c r="AT564" i="80" s="1"/>
  <c r="AT481" i="80"/>
  <c r="AT517" i="80" s="1"/>
  <c r="AT553" i="80" s="1"/>
  <c r="AT299" i="80"/>
  <c r="AT339" i="80" s="1"/>
  <c r="AT419" i="80" s="1"/>
  <c r="AP492" i="80"/>
  <c r="AP528" i="80" s="1"/>
  <c r="AP564" i="80" s="1"/>
  <c r="AP481" i="80"/>
  <c r="AP517" i="80" s="1"/>
  <c r="AP553" i="80" s="1"/>
  <c r="AP299" i="80"/>
  <c r="AP339" i="80" s="1"/>
  <c r="AP419" i="80" s="1"/>
  <c r="AL492" i="80"/>
  <c r="AL481" i="80"/>
  <c r="AL299" i="80"/>
  <c r="BN491" i="80"/>
  <c r="BN527" i="80" s="1"/>
  <c r="BN563" i="80" s="1"/>
  <c r="BN480" i="80"/>
  <c r="BN516" i="80" s="1"/>
  <c r="BN552" i="80" s="1"/>
  <c r="BN298" i="80"/>
  <c r="BN338" i="80" s="1"/>
  <c r="BN418" i="80" s="1"/>
  <c r="BJ491" i="80"/>
  <c r="BJ527" i="80" s="1"/>
  <c r="BJ563" i="80" s="1"/>
  <c r="BJ480" i="80"/>
  <c r="BJ516" i="80" s="1"/>
  <c r="BJ552" i="80" s="1"/>
  <c r="BJ298" i="80"/>
  <c r="BJ338" i="80" s="1"/>
  <c r="BJ418" i="80" s="1"/>
  <c r="BF491" i="80"/>
  <c r="BF527" i="80" s="1"/>
  <c r="BF563" i="80" s="1"/>
  <c r="BF480" i="80"/>
  <c r="BF516" i="80" s="1"/>
  <c r="BF552" i="80" s="1"/>
  <c r="BF298" i="80"/>
  <c r="BF338" i="80" s="1"/>
  <c r="BF418" i="80" s="1"/>
  <c r="BB491" i="80"/>
  <c r="BB527" i="80" s="1"/>
  <c r="BB563" i="80" s="1"/>
  <c r="BB480" i="80"/>
  <c r="BB516" i="80" s="1"/>
  <c r="BB552" i="80" s="1"/>
  <c r="BB298" i="80"/>
  <c r="BB338" i="80" s="1"/>
  <c r="BB418" i="80" s="1"/>
  <c r="AX491" i="80"/>
  <c r="AX527" i="80" s="1"/>
  <c r="AX563" i="80" s="1"/>
  <c r="AX480" i="80"/>
  <c r="AX516" i="80" s="1"/>
  <c r="AX552" i="80" s="1"/>
  <c r="AX298" i="80"/>
  <c r="AX338" i="80" s="1"/>
  <c r="AX418" i="80" s="1"/>
  <c r="AT491" i="80"/>
  <c r="AT527" i="80" s="1"/>
  <c r="AT563" i="80" s="1"/>
  <c r="AT480" i="80"/>
  <c r="AT516" i="80" s="1"/>
  <c r="AT552" i="80" s="1"/>
  <c r="AT298" i="80"/>
  <c r="AT338" i="80" s="1"/>
  <c r="AT418" i="80" s="1"/>
  <c r="AP491" i="80"/>
  <c r="AP527" i="80" s="1"/>
  <c r="AP563" i="80" s="1"/>
  <c r="AP480" i="80"/>
  <c r="AP516" i="80" s="1"/>
  <c r="AP552" i="80" s="1"/>
  <c r="AP298" i="80"/>
  <c r="AP338" i="80" s="1"/>
  <c r="AP418" i="80" s="1"/>
  <c r="AL491" i="80"/>
  <c r="AL480" i="80"/>
  <c r="AL298" i="80"/>
  <c r="BN494" i="80"/>
  <c r="BN530" i="80" s="1"/>
  <c r="BN566" i="80" s="1"/>
  <c r="BN479" i="80"/>
  <c r="BN515" i="80" s="1"/>
  <c r="BN551" i="80" s="1"/>
  <c r="BN297" i="80"/>
  <c r="BN337" i="80" s="1"/>
  <c r="BN417" i="80" s="1"/>
  <c r="BJ494" i="80"/>
  <c r="BJ530" i="80" s="1"/>
  <c r="BJ566" i="80" s="1"/>
  <c r="BJ479" i="80"/>
  <c r="BJ515" i="80" s="1"/>
  <c r="BJ551" i="80" s="1"/>
  <c r="BJ297" i="80"/>
  <c r="BJ337" i="80" s="1"/>
  <c r="BJ417" i="80" s="1"/>
  <c r="BF494" i="80"/>
  <c r="BF530" i="80" s="1"/>
  <c r="BF566" i="80" s="1"/>
  <c r="BF479" i="80"/>
  <c r="BF515" i="80" s="1"/>
  <c r="BF551" i="80" s="1"/>
  <c r="BF297" i="80"/>
  <c r="BF337" i="80" s="1"/>
  <c r="BF417" i="80" s="1"/>
  <c r="BB494" i="80"/>
  <c r="BB530" i="80" s="1"/>
  <c r="BB566" i="80" s="1"/>
  <c r="BB479" i="80"/>
  <c r="BB515" i="80" s="1"/>
  <c r="BB551" i="80" s="1"/>
  <c r="BB297" i="80"/>
  <c r="BB337" i="80" s="1"/>
  <c r="BB417" i="80" s="1"/>
  <c r="AX494" i="80"/>
  <c r="AX530" i="80" s="1"/>
  <c r="AX566" i="80" s="1"/>
  <c r="AX479" i="80"/>
  <c r="AX515" i="80" s="1"/>
  <c r="AX551" i="80" s="1"/>
  <c r="AX297" i="80"/>
  <c r="AX337" i="80" s="1"/>
  <c r="AX417" i="80" s="1"/>
  <c r="AT494" i="80"/>
  <c r="AT530" i="80" s="1"/>
  <c r="AT566" i="80" s="1"/>
  <c r="AT479" i="80"/>
  <c r="AT515" i="80" s="1"/>
  <c r="AT551" i="80" s="1"/>
  <c r="AT297" i="80"/>
  <c r="AT337" i="80" s="1"/>
  <c r="AT417" i="80" s="1"/>
  <c r="AP494" i="80"/>
  <c r="AP530" i="80" s="1"/>
  <c r="AP566" i="80" s="1"/>
  <c r="AP479" i="80"/>
  <c r="AP515" i="80" s="1"/>
  <c r="AP551" i="80" s="1"/>
  <c r="AP297" i="80"/>
  <c r="AP337" i="80" s="1"/>
  <c r="AP417" i="80" s="1"/>
  <c r="AL494" i="80"/>
  <c r="AL479" i="80"/>
  <c r="AL297" i="80"/>
  <c r="BN490" i="80"/>
  <c r="BN526" i="80" s="1"/>
  <c r="BN478" i="80"/>
  <c r="BN514" i="80" s="1"/>
  <c r="BN296" i="80"/>
  <c r="BN336" i="80" s="1"/>
  <c r="BJ490" i="80"/>
  <c r="BJ526" i="80" s="1"/>
  <c r="BJ478" i="80"/>
  <c r="BJ514" i="80" s="1"/>
  <c r="BJ296" i="80"/>
  <c r="BJ336" i="80" s="1"/>
  <c r="BF490" i="80"/>
  <c r="BF526" i="80" s="1"/>
  <c r="BF478" i="80"/>
  <c r="BF514" i="80" s="1"/>
  <c r="BF296" i="80"/>
  <c r="BF336" i="80" s="1"/>
  <c r="BB490" i="80"/>
  <c r="BB526" i="80" s="1"/>
  <c r="BB478" i="80"/>
  <c r="BB514" i="80" s="1"/>
  <c r="BB296" i="80"/>
  <c r="BB336" i="80" s="1"/>
  <c r="AX490" i="80"/>
  <c r="AX526" i="80" s="1"/>
  <c r="AX478" i="80"/>
  <c r="AX514" i="80" s="1"/>
  <c r="AX296" i="80"/>
  <c r="AX336" i="80" s="1"/>
  <c r="AT490" i="80"/>
  <c r="AT526" i="80" s="1"/>
  <c r="AT478" i="80"/>
  <c r="AT514" i="80" s="1"/>
  <c r="AT296" i="80"/>
  <c r="AT336" i="80" s="1"/>
  <c r="AP490" i="80"/>
  <c r="AP526" i="80" s="1"/>
  <c r="AP478" i="80"/>
  <c r="AP514" i="80" s="1"/>
  <c r="AP296" i="80"/>
  <c r="AP336" i="80" s="1"/>
  <c r="AL490" i="80"/>
  <c r="AL478" i="80"/>
  <c r="AL296" i="80"/>
  <c r="BN301" i="80"/>
  <c r="BN341" i="80" s="1"/>
  <c r="BN421" i="80" s="1"/>
  <c r="BJ301" i="80"/>
  <c r="BJ341" i="80" s="1"/>
  <c r="BJ421" i="80" s="1"/>
  <c r="BF301" i="80"/>
  <c r="BF341" i="80" s="1"/>
  <c r="BF421" i="80" s="1"/>
  <c r="BB301" i="80"/>
  <c r="BB341" i="80" s="1"/>
  <c r="BB421" i="80" s="1"/>
  <c r="AX301" i="80"/>
  <c r="AX341" i="80" s="1"/>
  <c r="AX421" i="80" s="1"/>
  <c r="AT301" i="80"/>
  <c r="AT341" i="80" s="1"/>
  <c r="AT421" i="80" s="1"/>
  <c r="AP301" i="80"/>
  <c r="AP341" i="80" s="1"/>
  <c r="AP421" i="80" s="1"/>
  <c r="AL301" i="80"/>
  <c r="BN300" i="80"/>
  <c r="BN474" i="80" s="1"/>
  <c r="BN510" i="80" s="1"/>
  <c r="BN546" i="80" s="1"/>
  <c r="BJ300" i="80"/>
  <c r="BJ474" i="80" s="1"/>
  <c r="BJ510" i="80" s="1"/>
  <c r="BJ546" i="80" s="1"/>
  <c r="BF300" i="80"/>
  <c r="BF474" i="80" s="1"/>
  <c r="BF510" i="80" s="1"/>
  <c r="BF546" i="80" s="1"/>
  <c r="BB300" i="80"/>
  <c r="BB474" i="80" s="1"/>
  <c r="BB510" i="80" s="1"/>
  <c r="BB546" i="80" s="1"/>
  <c r="AX300" i="80"/>
  <c r="AX474" i="80" s="1"/>
  <c r="AX510" i="80" s="1"/>
  <c r="AX546" i="80" s="1"/>
  <c r="AT300" i="80"/>
  <c r="AT474" i="80" s="1"/>
  <c r="AT510" i="80" s="1"/>
  <c r="AT546" i="80" s="1"/>
  <c r="AP300" i="80"/>
  <c r="AP474" i="80" s="1"/>
  <c r="AP510" i="80" s="1"/>
  <c r="AP546" i="80" s="1"/>
  <c r="AL300" i="80"/>
  <c r="AL474" i="80" s="1"/>
  <c r="BN299" i="80"/>
  <c r="BN339" i="80" s="1"/>
  <c r="BN419" i="80" s="1"/>
  <c r="BJ299" i="80"/>
  <c r="BJ339" i="80" s="1"/>
  <c r="BJ419" i="80" s="1"/>
  <c r="BF299" i="80"/>
  <c r="BF339" i="80" s="1"/>
  <c r="BF419" i="80" s="1"/>
  <c r="BB299" i="80"/>
  <c r="BB339" i="80" s="1"/>
  <c r="BB419" i="80" s="1"/>
  <c r="AR299" i="80"/>
  <c r="AR339" i="80" s="1"/>
  <c r="AR419" i="80" s="1"/>
  <c r="AJ299" i="80"/>
  <c r="BH298" i="80"/>
  <c r="BH338" i="80" s="1"/>
  <c r="BH418" i="80" s="1"/>
  <c r="AZ298" i="80"/>
  <c r="AZ338" i="80" s="1"/>
  <c r="AZ418" i="80" s="1"/>
  <c r="AR298" i="80"/>
  <c r="AR338" i="80" s="1"/>
  <c r="AJ298" i="80"/>
  <c r="BH297" i="80"/>
  <c r="BH337" i="80" s="1"/>
  <c r="BH417" i="80" s="1"/>
  <c r="AZ297" i="80"/>
  <c r="AZ337" i="80" s="1"/>
  <c r="BH296" i="80"/>
  <c r="BH336" i="80" s="1"/>
  <c r="BM493" i="80"/>
  <c r="BM529" i="80" s="1"/>
  <c r="BM565" i="80" s="1"/>
  <c r="BM482" i="80"/>
  <c r="BM518" i="80" s="1"/>
  <c r="BM554" i="80" s="1"/>
  <c r="BI493" i="80"/>
  <c r="BI529" i="80" s="1"/>
  <c r="BI565" i="80" s="1"/>
  <c r="BI482" i="80"/>
  <c r="BI518" i="80" s="1"/>
  <c r="BI554" i="80" s="1"/>
  <c r="BE493" i="80"/>
  <c r="BE529" i="80" s="1"/>
  <c r="BE565" i="80" s="1"/>
  <c r="BE482" i="80"/>
  <c r="BE518" i="80" s="1"/>
  <c r="BE554" i="80" s="1"/>
  <c r="BA493" i="80"/>
  <c r="BA529" i="80" s="1"/>
  <c r="BA565" i="80" s="1"/>
  <c r="BA482" i="80"/>
  <c r="BA518" i="80" s="1"/>
  <c r="BA554" i="80" s="1"/>
  <c r="AW493" i="80"/>
  <c r="AW529" i="80" s="1"/>
  <c r="AW565" i="80" s="1"/>
  <c r="AW482" i="80"/>
  <c r="AW518" i="80" s="1"/>
  <c r="AW554" i="80" s="1"/>
  <c r="AS493" i="80"/>
  <c r="AS529" i="80" s="1"/>
  <c r="AS565" i="80" s="1"/>
  <c r="AS482" i="80"/>
  <c r="AS518" i="80" s="1"/>
  <c r="AS554" i="80" s="1"/>
  <c r="AO493" i="80"/>
  <c r="AO482" i="80"/>
  <c r="AK493" i="80"/>
  <c r="AK482" i="80"/>
  <c r="BM492" i="80"/>
  <c r="BM528" i="80" s="1"/>
  <c r="BM564" i="80" s="1"/>
  <c r="BM481" i="80"/>
  <c r="BM517" i="80" s="1"/>
  <c r="BM553" i="80" s="1"/>
  <c r="BI492" i="80"/>
  <c r="BI528" i="80" s="1"/>
  <c r="BI564" i="80" s="1"/>
  <c r="BI481" i="80"/>
  <c r="BI517" i="80" s="1"/>
  <c r="BI553" i="80" s="1"/>
  <c r="BE492" i="80"/>
  <c r="BE528" i="80" s="1"/>
  <c r="BE564" i="80" s="1"/>
  <c r="BE481" i="80"/>
  <c r="BE517" i="80" s="1"/>
  <c r="BE553" i="80" s="1"/>
  <c r="BA492" i="80"/>
  <c r="BA528" i="80" s="1"/>
  <c r="BA564" i="80" s="1"/>
  <c r="BA481" i="80"/>
  <c r="BA517" i="80" s="1"/>
  <c r="BA553" i="80" s="1"/>
  <c r="AW492" i="80"/>
  <c r="AW528" i="80" s="1"/>
  <c r="AW564" i="80" s="1"/>
  <c r="AW481" i="80"/>
  <c r="AW517" i="80" s="1"/>
  <c r="AW553" i="80" s="1"/>
  <c r="AS492" i="80"/>
  <c r="AS528" i="80" s="1"/>
  <c r="AS564" i="80" s="1"/>
  <c r="AS481" i="80"/>
  <c r="AS517" i="80" s="1"/>
  <c r="AS553" i="80" s="1"/>
  <c r="AO492" i="80"/>
  <c r="AO481" i="80"/>
  <c r="AO299" i="80"/>
  <c r="AK492" i="80"/>
  <c r="AK481" i="80"/>
  <c r="AK299" i="80"/>
  <c r="BM491" i="80"/>
  <c r="BM527" i="80" s="1"/>
  <c r="BM563" i="80" s="1"/>
  <c r="BM480" i="80"/>
  <c r="BM516" i="80" s="1"/>
  <c r="BM552" i="80" s="1"/>
  <c r="BM298" i="80"/>
  <c r="BM338" i="80" s="1"/>
  <c r="BM418" i="80" s="1"/>
  <c r="BI491" i="80"/>
  <c r="BI527" i="80" s="1"/>
  <c r="BI563" i="80" s="1"/>
  <c r="BI480" i="80"/>
  <c r="BI516" i="80" s="1"/>
  <c r="BI552" i="80" s="1"/>
  <c r="BI298" i="80"/>
  <c r="BI338" i="80" s="1"/>
  <c r="BI418" i="80" s="1"/>
  <c r="BE491" i="80"/>
  <c r="BE527" i="80" s="1"/>
  <c r="BE563" i="80" s="1"/>
  <c r="BE480" i="80"/>
  <c r="BE516" i="80" s="1"/>
  <c r="BE552" i="80" s="1"/>
  <c r="BE298" i="80"/>
  <c r="BE338" i="80" s="1"/>
  <c r="BE418" i="80" s="1"/>
  <c r="BA491" i="80"/>
  <c r="BA527" i="80" s="1"/>
  <c r="BA563" i="80" s="1"/>
  <c r="BA480" i="80"/>
  <c r="BA516" i="80" s="1"/>
  <c r="BA552" i="80" s="1"/>
  <c r="BA298" i="80"/>
  <c r="BA338" i="80" s="1"/>
  <c r="BA418" i="80" s="1"/>
  <c r="AW491" i="80"/>
  <c r="AW527" i="80" s="1"/>
  <c r="AW563" i="80" s="1"/>
  <c r="AW480" i="80"/>
  <c r="AW516" i="80" s="1"/>
  <c r="AW552" i="80" s="1"/>
  <c r="AW298" i="80"/>
  <c r="AW338" i="80" s="1"/>
  <c r="AW418" i="80" s="1"/>
  <c r="AS491" i="80"/>
  <c r="AS527" i="80" s="1"/>
  <c r="AS563" i="80" s="1"/>
  <c r="AS480" i="80"/>
  <c r="AS516" i="80" s="1"/>
  <c r="AS552" i="80" s="1"/>
  <c r="AS298" i="80"/>
  <c r="AS338" i="80" s="1"/>
  <c r="AS418" i="80" s="1"/>
  <c r="AO491" i="80"/>
  <c r="AO480" i="80"/>
  <c r="AO298" i="80"/>
  <c r="AK491" i="80"/>
  <c r="AK480" i="80"/>
  <c r="AK298" i="80"/>
  <c r="BM494" i="80"/>
  <c r="BM530" i="80" s="1"/>
  <c r="BM566" i="80" s="1"/>
  <c r="BM479" i="80"/>
  <c r="BM515" i="80" s="1"/>
  <c r="BM551" i="80" s="1"/>
  <c r="BM297" i="80"/>
  <c r="BM337" i="80" s="1"/>
  <c r="BM417" i="80" s="1"/>
  <c r="BI494" i="80"/>
  <c r="BI530" i="80" s="1"/>
  <c r="BI566" i="80" s="1"/>
  <c r="BI479" i="80"/>
  <c r="BI515" i="80" s="1"/>
  <c r="BI551" i="80" s="1"/>
  <c r="BI297" i="80"/>
  <c r="BI337" i="80" s="1"/>
  <c r="BI417" i="80" s="1"/>
  <c r="BE494" i="80"/>
  <c r="BE530" i="80" s="1"/>
  <c r="BE566" i="80" s="1"/>
  <c r="BE479" i="80"/>
  <c r="BE515" i="80" s="1"/>
  <c r="BE551" i="80" s="1"/>
  <c r="BE297" i="80"/>
  <c r="BE337" i="80" s="1"/>
  <c r="BE417" i="80" s="1"/>
  <c r="BA494" i="80"/>
  <c r="BA530" i="80" s="1"/>
  <c r="BA566" i="80" s="1"/>
  <c r="BA479" i="80"/>
  <c r="BA515" i="80" s="1"/>
  <c r="BA551" i="80" s="1"/>
  <c r="BA297" i="80"/>
  <c r="BA337" i="80" s="1"/>
  <c r="BA417" i="80" s="1"/>
  <c r="AW494" i="80"/>
  <c r="AW530" i="80" s="1"/>
  <c r="AW566" i="80" s="1"/>
  <c r="AW479" i="80"/>
  <c r="AW515" i="80" s="1"/>
  <c r="AW551" i="80" s="1"/>
  <c r="AW297" i="80"/>
  <c r="AW337" i="80" s="1"/>
  <c r="AW417" i="80" s="1"/>
  <c r="AS494" i="80"/>
  <c r="AS530" i="80" s="1"/>
  <c r="AS566" i="80" s="1"/>
  <c r="AS479" i="80"/>
  <c r="AS515" i="80" s="1"/>
  <c r="AS551" i="80" s="1"/>
  <c r="AS297" i="80"/>
  <c r="AS337" i="80" s="1"/>
  <c r="AS417" i="80" s="1"/>
  <c r="AO494" i="80"/>
  <c r="AO479" i="80"/>
  <c r="AO297" i="80"/>
  <c r="AK494" i="80"/>
  <c r="AK479" i="80"/>
  <c r="AK297" i="80"/>
  <c r="BM490" i="80"/>
  <c r="BM526" i="80" s="1"/>
  <c r="BM478" i="80"/>
  <c r="BM514" i="80" s="1"/>
  <c r="BM296" i="80"/>
  <c r="BM336" i="80" s="1"/>
  <c r="BI490" i="80"/>
  <c r="BI526" i="80" s="1"/>
  <c r="BI478" i="80"/>
  <c r="BI514" i="80" s="1"/>
  <c r="BI296" i="80"/>
  <c r="BI336" i="80" s="1"/>
  <c r="BE490" i="80"/>
  <c r="BE526" i="80" s="1"/>
  <c r="BE478" i="80"/>
  <c r="BE514" i="80" s="1"/>
  <c r="BE296" i="80"/>
  <c r="BE336" i="80" s="1"/>
  <c r="BA490" i="80"/>
  <c r="BA526" i="80" s="1"/>
  <c r="BA478" i="80"/>
  <c r="BA514" i="80" s="1"/>
  <c r="BA296" i="80"/>
  <c r="BA336" i="80" s="1"/>
  <c r="AW490" i="80"/>
  <c r="AW526" i="80" s="1"/>
  <c r="AW478" i="80"/>
  <c r="AW514" i="80" s="1"/>
  <c r="AW296" i="80"/>
  <c r="AW336" i="80" s="1"/>
  <c r="AS490" i="80"/>
  <c r="AS526" i="80" s="1"/>
  <c r="AS478" i="80"/>
  <c r="AS514" i="80" s="1"/>
  <c r="AS296" i="80"/>
  <c r="AS336" i="80" s="1"/>
  <c r="AO490" i="80"/>
  <c r="AO478" i="80"/>
  <c r="AO296" i="80"/>
  <c r="AK490" i="80"/>
  <c r="AK478" i="80"/>
  <c r="AK296" i="80"/>
  <c r="BM301" i="80"/>
  <c r="BM341" i="80" s="1"/>
  <c r="BM421" i="80" s="1"/>
  <c r="BI301" i="80"/>
  <c r="BI341" i="80" s="1"/>
  <c r="BI421" i="80" s="1"/>
  <c r="BE301" i="80"/>
  <c r="BE341" i="80" s="1"/>
  <c r="BE421" i="80" s="1"/>
  <c r="BA301" i="80"/>
  <c r="BA341" i="80" s="1"/>
  <c r="BA421" i="80" s="1"/>
  <c r="AW301" i="80"/>
  <c r="AW341" i="80" s="1"/>
  <c r="AW421" i="80" s="1"/>
  <c r="AS301" i="80"/>
  <c r="AS341" i="80" s="1"/>
  <c r="AS421" i="80" s="1"/>
  <c r="AO301" i="80"/>
  <c r="AK301" i="80"/>
  <c r="BM300" i="80"/>
  <c r="BM474" i="80" s="1"/>
  <c r="BM510" i="80" s="1"/>
  <c r="BM546" i="80" s="1"/>
  <c r="BI300" i="80"/>
  <c r="BI474" i="80" s="1"/>
  <c r="BI510" i="80" s="1"/>
  <c r="BI546" i="80" s="1"/>
  <c r="BE300" i="80"/>
  <c r="BE474" i="80" s="1"/>
  <c r="BE510" i="80" s="1"/>
  <c r="BE546" i="80" s="1"/>
  <c r="BA300" i="80"/>
  <c r="BA474" i="80" s="1"/>
  <c r="BA510" i="80" s="1"/>
  <c r="BA546" i="80" s="1"/>
  <c r="AW300" i="80"/>
  <c r="AW474" i="80" s="1"/>
  <c r="AW510" i="80" s="1"/>
  <c r="AW546" i="80" s="1"/>
  <c r="AS300" i="80"/>
  <c r="AS474" i="80" s="1"/>
  <c r="AS510" i="80" s="1"/>
  <c r="AS546" i="80" s="1"/>
  <c r="AO300" i="80"/>
  <c r="AO474" i="80" s="1"/>
  <c r="AK300" i="80"/>
  <c r="AK474" i="80" s="1"/>
  <c r="BM299" i="80"/>
  <c r="BM339" i="80" s="1"/>
  <c r="BM419" i="80" s="1"/>
  <c r="BI299" i="80"/>
  <c r="BI339" i="80" s="1"/>
  <c r="BI419" i="80" s="1"/>
  <c r="BE299" i="80"/>
  <c r="BE339" i="80" s="1"/>
  <c r="BE419" i="80" s="1"/>
  <c r="BA299" i="80"/>
  <c r="BA339" i="80" s="1"/>
  <c r="BA419" i="80" s="1"/>
  <c r="AV299" i="80"/>
  <c r="AV339" i="80" s="1"/>
  <c r="AV419" i="80" s="1"/>
  <c r="AQ299" i="80"/>
  <c r="AQ339" i="80" s="1"/>
  <c r="AQ419" i="80" s="1"/>
  <c r="BO298" i="80"/>
  <c r="BO338" i="80" s="1"/>
  <c r="BO418" i="80" s="1"/>
  <c r="BG298" i="80"/>
  <c r="BG338" i="80" s="1"/>
  <c r="BG418" i="80" s="1"/>
  <c r="AY298" i="80"/>
  <c r="AY338" i="80" s="1"/>
  <c r="AY418" i="80" s="1"/>
  <c r="AQ298" i="80"/>
  <c r="AQ338" i="80" s="1"/>
  <c r="AQ418" i="80" s="1"/>
  <c r="BO297" i="80"/>
  <c r="BO337" i="80" s="1"/>
  <c r="BG297" i="80"/>
  <c r="BG337" i="80" s="1"/>
  <c r="AY297" i="80"/>
  <c r="AY337" i="80" s="1"/>
  <c r="AQ297" i="80"/>
  <c r="AQ337" i="80" s="1"/>
  <c r="BO296" i="80"/>
  <c r="BO336" i="80" s="1"/>
  <c r="BO416" i="80" s="1"/>
  <c r="BG296" i="80"/>
  <c r="BG336" i="80" s="1"/>
  <c r="BG416" i="80" s="1"/>
  <c r="AY296" i="80"/>
  <c r="AY336" i="80" s="1"/>
  <c r="AY416" i="80" s="1"/>
  <c r="AQ296" i="80"/>
  <c r="AQ336" i="80" s="1"/>
  <c r="AQ416" i="80" s="1"/>
  <c r="E3" i="80"/>
  <c r="BO537" i="82"/>
  <c r="BN537" i="82"/>
  <c r="BM537" i="82"/>
  <c r="BL537" i="82"/>
  <c r="BK537" i="82"/>
  <c r="BJ537" i="82"/>
  <c r="BI537" i="82"/>
  <c r="BH537" i="82"/>
  <c r="BG537" i="82"/>
  <c r="BF537" i="82"/>
  <c r="BE537" i="82"/>
  <c r="BD537" i="82"/>
  <c r="BC537" i="82"/>
  <c r="BB537" i="82"/>
  <c r="BA537" i="82"/>
  <c r="AZ537" i="82"/>
  <c r="AY537" i="82"/>
  <c r="AX537" i="82"/>
  <c r="AW537" i="82"/>
  <c r="AV537" i="82"/>
  <c r="AU537" i="82"/>
  <c r="AT537" i="82"/>
  <c r="AS537" i="82"/>
  <c r="AR537" i="82"/>
  <c r="AQ537" i="82"/>
  <c r="AP537" i="82"/>
  <c r="AO537" i="82"/>
  <c r="AN537" i="82"/>
  <c r="AM537" i="82"/>
  <c r="AL537" i="82"/>
  <c r="AK537" i="82"/>
  <c r="AJ537" i="82"/>
  <c r="AI537" i="82"/>
  <c r="AH537" i="82"/>
  <c r="AG537" i="82"/>
  <c r="AF537" i="82"/>
  <c r="AE537" i="82"/>
  <c r="AD537" i="82"/>
  <c r="AC537" i="82"/>
  <c r="AB537" i="82"/>
  <c r="AA537" i="82"/>
  <c r="Z537" i="82"/>
  <c r="Y537" i="82"/>
  <c r="X537" i="82"/>
  <c r="W537" i="82"/>
  <c r="V537" i="82"/>
  <c r="U537" i="82"/>
  <c r="T537" i="82"/>
  <c r="S537" i="82"/>
  <c r="R537" i="82"/>
  <c r="Q537" i="82"/>
  <c r="P537" i="82"/>
  <c r="O537" i="82"/>
  <c r="N537" i="82"/>
  <c r="M537" i="82"/>
  <c r="L537" i="82"/>
  <c r="K537" i="82"/>
  <c r="J537" i="82"/>
  <c r="I537" i="82"/>
  <c r="H537" i="82"/>
  <c r="G537" i="82"/>
  <c r="BO535" i="82"/>
  <c r="BO534" i="82" s="1"/>
  <c r="BN535" i="82"/>
  <c r="BM535" i="82"/>
  <c r="BL535" i="82"/>
  <c r="BK535" i="82"/>
  <c r="BK534" i="82" s="1"/>
  <c r="BJ535" i="82"/>
  <c r="BI535" i="82"/>
  <c r="BH535" i="82"/>
  <c r="BG535" i="82"/>
  <c r="BG534" i="82" s="1"/>
  <c r="BF535" i="82"/>
  <c r="BE535" i="82"/>
  <c r="BD535" i="82"/>
  <c r="BC535" i="82"/>
  <c r="BC534" i="82" s="1"/>
  <c r="BB535" i="82"/>
  <c r="BA535" i="82"/>
  <c r="AZ535" i="82"/>
  <c r="AY535" i="82"/>
  <c r="AY534" i="82" s="1"/>
  <c r="AX535" i="82"/>
  <c r="AW535" i="82"/>
  <c r="AV535" i="82"/>
  <c r="AU535" i="82"/>
  <c r="AU534" i="82" s="1"/>
  <c r="AT535" i="82"/>
  <c r="AS535" i="82"/>
  <c r="AR535" i="82"/>
  <c r="AQ535" i="82"/>
  <c r="AQ534" i="82" s="1"/>
  <c r="AP535" i="82"/>
  <c r="AO535" i="82"/>
  <c r="AN535" i="82"/>
  <c r="AM535" i="82"/>
  <c r="AM534" i="82" s="1"/>
  <c r="AL535" i="82"/>
  <c r="AK535" i="82"/>
  <c r="AJ535" i="82"/>
  <c r="AI535" i="82"/>
  <c r="AI534" i="82" s="1"/>
  <c r="AH535" i="82"/>
  <c r="AG535" i="82"/>
  <c r="AF535" i="82"/>
  <c r="AE535" i="82"/>
  <c r="AE534" i="82" s="1"/>
  <c r="AD535" i="82"/>
  <c r="AC535" i="82"/>
  <c r="AB535" i="82"/>
  <c r="AA535" i="82"/>
  <c r="AA534" i="82" s="1"/>
  <c r="Z535" i="82"/>
  <c r="Y535" i="82"/>
  <c r="X535" i="82"/>
  <c r="W535" i="82"/>
  <c r="W534" i="82" s="1"/>
  <c r="V535" i="82"/>
  <c r="U535" i="82"/>
  <c r="T535" i="82"/>
  <c r="S535" i="82"/>
  <c r="S534" i="82" s="1"/>
  <c r="R535" i="82"/>
  <c r="Q535" i="82"/>
  <c r="P535" i="82"/>
  <c r="O535" i="82"/>
  <c r="N535" i="82"/>
  <c r="M535" i="82"/>
  <c r="L535" i="82"/>
  <c r="K535" i="82"/>
  <c r="J535" i="82"/>
  <c r="I535" i="82"/>
  <c r="H535" i="82"/>
  <c r="G535" i="82"/>
  <c r="BN534" i="82"/>
  <c r="BM534" i="82"/>
  <c r="BL534" i="82"/>
  <c r="BJ534" i="82"/>
  <c r="BI534" i="82"/>
  <c r="BH534" i="82"/>
  <c r="BF534" i="82"/>
  <c r="BE534" i="82"/>
  <c r="BD534" i="82"/>
  <c r="BB534" i="82"/>
  <c r="BA534" i="82"/>
  <c r="AZ534" i="82"/>
  <c r="AX534" i="82"/>
  <c r="AW534" i="82"/>
  <c r="AV534" i="82"/>
  <c r="AT534" i="82"/>
  <c r="AS534" i="82"/>
  <c r="AR534" i="82"/>
  <c r="AP534" i="82"/>
  <c r="AO534" i="82"/>
  <c r="AN534" i="82"/>
  <c r="AL534" i="82"/>
  <c r="AK534" i="82"/>
  <c r="AJ534" i="82"/>
  <c r="AH534" i="82"/>
  <c r="AG534" i="82"/>
  <c r="AF534" i="82"/>
  <c r="AD534" i="82"/>
  <c r="AC534" i="82"/>
  <c r="AB534" i="82"/>
  <c r="Z534" i="82"/>
  <c r="Y534" i="82"/>
  <c r="X534" i="82"/>
  <c r="V534" i="82"/>
  <c r="U534" i="82"/>
  <c r="T534" i="82"/>
  <c r="R534" i="82"/>
  <c r="Q534" i="82"/>
  <c r="P534" i="82"/>
  <c r="N534" i="82"/>
  <c r="M534" i="82"/>
  <c r="L534" i="82"/>
  <c r="J534" i="82"/>
  <c r="I534" i="82"/>
  <c r="H534" i="82"/>
  <c r="BO533" i="82"/>
  <c r="BN533" i="82"/>
  <c r="BM533" i="82"/>
  <c r="BL533" i="82"/>
  <c r="BK533" i="82"/>
  <c r="BJ533" i="82"/>
  <c r="BI533" i="82"/>
  <c r="BH533" i="82"/>
  <c r="BG533" i="82"/>
  <c r="BF533" i="82"/>
  <c r="BE533" i="82"/>
  <c r="BD533" i="82"/>
  <c r="BC533" i="82"/>
  <c r="BB533" i="82"/>
  <c r="BA533" i="82"/>
  <c r="AZ533" i="82"/>
  <c r="AY533" i="82"/>
  <c r="AX533" i="82"/>
  <c r="AW533" i="82"/>
  <c r="AV533" i="82"/>
  <c r="AU533" i="82"/>
  <c r="AT533" i="82"/>
  <c r="AS533" i="82"/>
  <c r="AR533" i="82"/>
  <c r="AQ533" i="82"/>
  <c r="AP533" i="82"/>
  <c r="AO533" i="82"/>
  <c r="AN533" i="82"/>
  <c r="AM533" i="82"/>
  <c r="AL533" i="82"/>
  <c r="AK533" i="82"/>
  <c r="AJ533" i="82"/>
  <c r="AI533" i="82"/>
  <c r="AH533" i="82"/>
  <c r="AG533" i="82"/>
  <c r="AF533" i="82"/>
  <c r="AE533" i="82"/>
  <c r="AD533" i="82"/>
  <c r="AC533" i="82"/>
  <c r="AB533" i="82"/>
  <c r="AA533" i="82"/>
  <c r="Z533" i="82"/>
  <c r="Y533" i="82"/>
  <c r="X533" i="82"/>
  <c r="W533" i="82"/>
  <c r="V533" i="82"/>
  <c r="U533" i="82"/>
  <c r="T533" i="82"/>
  <c r="S533" i="82"/>
  <c r="R533" i="82"/>
  <c r="Q533" i="82"/>
  <c r="P533" i="82"/>
  <c r="O533" i="82"/>
  <c r="N533" i="82"/>
  <c r="M533" i="82"/>
  <c r="L533" i="82"/>
  <c r="K533" i="82"/>
  <c r="J533" i="82"/>
  <c r="I533" i="82"/>
  <c r="H533" i="82"/>
  <c r="G533" i="82"/>
  <c r="G569" i="82" s="1"/>
  <c r="G568" i="82" s="1"/>
  <c r="BO532" i="82"/>
  <c r="BN532" i="82"/>
  <c r="BL532" i="82"/>
  <c r="BK532" i="82"/>
  <c r="BJ532" i="82"/>
  <c r="BH532" i="82"/>
  <c r="BG532" i="82"/>
  <c r="BF532" i="82"/>
  <c r="BD532" i="82"/>
  <c r="BC532" i="82"/>
  <c r="BB532" i="82"/>
  <c r="AZ532" i="82"/>
  <c r="AY532" i="82"/>
  <c r="AX532" i="82"/>
  <c r="AV532" i="82"/>
  <c r="AU532" i="82"/>
  <c r="AT532" i="82"/>
  <c r="AR532" i="82"/>
  <c r="AQ532" i="82"/>
  <c r="AP532" i="82"/>
  <c r="AN532" i="82"/>
  <c r="AM532" i="82"/>
  <c r="AL532" i="82"/>
  <c r="AJ532" i="82"/>
  <c r="AI532" i="82"/>
  <c r="AH532" i="82"/>
  <c r="AF532" i="82"/>
  <c r="AE532" i="82"/>
  <c r="AD532" i="82"/>
  <c r="AB532" i="82"/>
  <c r="AA532" i="82"/>
  <c r="Z532" i="82"/>
  <c r="X532" i="82"/>
  <c r="W532" i="82"/>
  <c r="V532" i="82"/>
  <c r="T532" i="82"/>
  <c r="S532" i="82"/>
  <c r="R532" i="82"/>
  <c r="P532" i="82"/>
  <c r="O532" i="82"/>
  <c r="N532" i="82"/>
  <c r="L532" i="82"/>
  <c r="K532" i="82"/>
  <c r="J532" i="82"/>
  <c r="H532" i="82"/>
  <c r="G532" i="82"/>
  <c r="BO531" i="82"/>
  <c r="BO567" i="82" s="1"/>
  <c r="BN531" i="82"/>
  <c r="BN567" i="82" s="1"/>
  <c r="BM531" i="82"/>
  <c r="BM567" i="82" s="1"/>
  <c r="BL531" i="82"/>
  <c r="BL567" i="82" s="1"/>
  <c r="BK531" i="82"/>
  <c r="BK567" i="82" s="1"/>
  <c r="BJ531" i="82"/>
  <c r="BJ567" i="82" s="1"/>
  <c r="BI531" i="82"/>
  <c r="BI567" i="82" s="1"/>
  <c r="BH531" i="82"/>
  <c r="BH567" i="82" s="1"/>
  <c r="BG531" i="82"/>
  <c r="BG567" i="82" s="1"/>
  <c r="BF531" i="82"/>
  <c r="BF567" i="82" s="1"/>
  <c r="BE531" i="82"/>
  <c r="BE567" i="82" s="1"/>
  <c r="BD531" i="82"/>
  <c r="BD567" i="82" s="1"/>
  <c r="BC531" i="82"/>
  <c r="BC567" i="82" s="1"/>
  <c r="BB531" i="82"/>
  <c r="BB567" i="82" s="1"/>
  <c r="BA531" i="82"/>
  <c r="BA567" i="82" s="1"/>
  <c r="AZ531" i="82"/>
  <c r="AZ567" i="82" s="1"/>
  <c r="AY531" i="82"/>
  <c r="AY567" i="82" s="1"/>
  <c r="AX531" i="82"/>
  <c r="AX567" i="82" s="1"/>
  <c r="AW531" i="82"/>
  <c r="AW567" i="82" s="1"/>
  <c r="AV531" i="82"/>
  <c r="AV567" i="82" s="1"/>
  <c r="AU531" i="82"/>
  <c r="AU567" i="82" s="1"/>
  <c r="AT531" i="82"/>
  <c r="AT567" i="82" s="1"/>
  <c r="AS531" i="82"/>
  <c r="AS567" i="82" s="1"/>
  <c r="AR531" i="82"/>
  <c r="AR567" i="82" s="1"/>
  <c r="AQ531" i="82"/>
  <c r="AQ567" i="82" s="1"/>
  <c r="AP531" i="82"/>
  <c r="AP567" i="82" s="1"/>
  <c r="AO531" i="82"/>
  <c r="AO567" i="82" s="1"/>
  <c r="AN531" i="82"/>
  <c r="AN567" i="82" s="1"/>
  <c r="AM531" i="82"/>
  <c r="AM567" i="82" s="1"/>
  <c r="AL531" i="82"/>
  <c r="AL567" i="82" s="1"/>
  <c r="AK531" i="82"/>
  <c r="AK567" i="82" s="1"/>
  <c r="AJ531" i="82"/>
  <c r="AJ567" i="82" s="1"/>
  <c r="AI531" i="82"/>
  <c r="AI567" i="82" s="1"/>
  <c r="AH531" i="82"/>
  <c r="AH567" i="82" s="1"/>
  <c r="AG531" i="82"/>
  <c r="AG567" i="82" s="1"/>
  <c r="AF531" i="82"/>
  <c r="AF567" i="82" s="1"/>
  <c r="AE531" i="82"/>
  <c r="AE567" i="82" s="1"/>
  <c r="AD531" i="82"/>
  <c r="AD567" i="82" s="1"/>
  <c r="AC531" i="82"/>
  <c r="AC567" i="82" s="1"/>
  <c r="AB531" i="82"/>
  <c r="AB567" i="82" s="1"/>
  <c r="AA531" i="82"/>
  <c r="AA567" i="82" s="1"/>
  <c r="Z531" i="82"/>
  <c r="Z567" i="82" s="1"/>
  <c r="Y531" i="82"/>
  <c r="Y567" i="82" s="1"/>
  <c r="X531" i="82"/>
  <c r="X567" i="82" s="1"/>
  <c r="W531" i="82"/>
  <c r="W567" i="82" s="1"/>
  <c r="V531" i="82"/>
  <c r="V567" i="82" s="1"/>
  <c r="U531" i="82"/>
  <c r="U567" i="82" s="1"/>
  <c r="T531" i="82"/>
  <c r="T567" i="82" s="1"/>
  <c r="S531" i="82"/>
  <c r="S567" i="82" s="1"/>
  <c r="R531" i="82"/>
  <c r="R567" i="82" s="1"/>
  <c r="Q531" i="82"/>
  <c r="Q567" i="82" s="1"/>
  <c r="P531" i="82"/>
  <c r="P567" i="82" s="1"/>
  <c r="O531" i="82"/>
  <c r="O567" i="82" s="1"/>
  <c r="N531" i="82"/>
  <c r="N567" i="82" s="1"/>
  <c r="M531" i="82"/>
  <c r="M567" i="82" s="1"/>
  <c r="L531" i="82"/>
  <c r="L567" i="82" s="1"/>
  <c r="K531" i="82"/>
  <c r="K567" i="82" s="1"/>
  <c r="J531" i="82"/>
  <c r="J567" i="82" s="1"/>
  <c r="I531" i="82"/>
  <c r="I567" i="82" s="1"/>
  <c r="H531" i="82"/>
  <c r="H567" i="82" s="1"/>
  <c r="G531" i="82"/>
  <c r="G567" i="82" s="1"/>
  <c r="BO523" i="82"/>
  <c r="BO522" i="82" s="1"/>
  <c r="BN523" i="82"/>
  <c r="BM523" i="82"/>
  <c r="BL523" i="82"/>
  <c r="BK523" i="82"/>
  <c r="BK522" i="82" s="1"/>
  <c r="BJ523" i="82"/>
  <c r="BI523" i="82"/>
  <c r="BH523" i="82"/>
  <c r="BG523" i="82"/>
  <c r="BG522" i="82" s="1"/>
  <c r="BF523" i="82"/>
  <c r="BE523" i="82"/>
  <c r="BD523" i="82"/>
  <c r="BC523" i="82"/>
  <c r="BC522" i="82" s="1"/>
  <c r="BB523" i="82"/>
  <c r="BA523" i="82"/>
  <c r="AZ523" i="82"/>
  <c r="AY523" i="82"/>
  <c r="AY522" i="82" s="1"/>
  <c r="AX523" i="82"/>
  <c r="AW523" i="82"/>
  <c r="AV523" i="82"/>
  <c r="AU523" i="82"/>
  <c r="AU522" i="82" s="1"/>
  <c r="AT523" i="82"/>
  <c r="AS523" i="82"/>
  <c r="AR523" i="82"/>
  <c r="AQ523" i="82"/>
  <c r="AQ522" i="82" s="1"/>
  <c r="AP523" i="82"/>
  <c r="AO523" i="82"/>
  <c r="AN523" i="82"/>
  <c r="AM523" i="82"/>
  <c r="AM522" i="82" s="1"/>
  <c r="AL523" i="82"/>
  <c r="AK523" i="82"/>
  <c r="AJ523" i="82"/>
  <c r="AI523" i="82"/>
  <c r="AI522" i="82" s="1"/>
  <c r="AH523" i="82"/>
  <c r="AG523" i="82"/>
  <c r="AF523" i="82"/>
  <c r="AE523" i="82"/>
  <c r="AE522" i="82" s="1"/>
  <c r="AD523" i="82"/>
  <c r="AC523" i="82"/>
  <c r="AB523" i="82"/>
  <c r="AA523" i="82"/>
  <c r="AA522" i="82" s="1"/>
  <c r="Z523" i="82"/>
  <c r="Y523" i="82"/>
  <c r="X523" i="82"/>
  <c r="W523" i="82"/>
  <c r="W522" i="82" s="1"/>
  <c r="V523" i="82"/>
  <c r="U523" i="82"/>
  <c r="T523" i="82"/>
  <c r="S523" i="82"/>
  <c r="S522" i="82" s="1"/>
  <c r="R523" i="82"/>
  <c r="Q523" i="82"/>
  <c r="P523" i="82"/>
  <c r="O523" i="82"/>
  <c r="O522" i="82" s="1"/>
  <c r="N523" i="82"/>
  <c r="M523" i="82"/>
  <c r="L523" i="82"/>
  <c r="K523" i="82"/>
  <c r="K522" i="82" s="1"/>
  <c r="J523" i="82"/>
  <c r="I523" i="82"/>
  <c r="H523" i="82"/>
  <c r="G523" i="82"/>
  <c r="G522" i="82" s="1"/>
  <c r="BN522" i="82"/>
  <c r="BM522" i="82"/>
  <c r="BL522" i="82"/>
  <c r="BJ522" i="82"/>
  <c r="BI522" i="82"/>
  <c r="BH522" i="82"/>
  <c r="BF522" i="82"/>
  <c r="BE522" i="82"/>
  <c r="BD522" i="82"/>
  <c r="BB522" i="82"/>
  <c r="BA522" i="82"/>
  <c r="AZ522" i="82"/>
  <c r="AX522" i="82"/>
  <c r="AW522" i="82"/>
  <c r="AV522" i="82"/>
  <c r="AT522" i="82"/>
  <c r="AS522" i="82"/>
  <c r="AR522" i="82"/>
  <c r="AP522" i="82"/>
  <c r="AO522" i="82"/>
  <c r="AN522" i="82"/>
  <c r="AL522" i="82"/>
  <c r="AK522" i="82"/>
  <c r="AJ522" i="82"/>
  <c r="AH522" i="82"/>
  <c r="AG522" i="82"/>
  <c r="AF522" i="82"/>
  <c r="AD522" i="82"/>
  <c r="AC522" i="82"/>
  <c r="AB522" i="82"/>
  <c r="Z522" i="82"/>
  <c r="Y522" i="82"/>
  <c r="X522" i="82"/>
  <c r="V522" i="82"/>
  <c r="U522" i="82"/>
  <c r="T522" i="82"/>
  <c r="R522" i="82"/>
  <c r="Q522" i="82"/>
  <c r="P522" i="82"/>
  <c r="N522" i="82"/>
  <c r="M522" i="82"/>
  <c r="L522" i="82"/>
  <c r="J522" i="82"/>
  <c r="I522" i="82"/>
  <c r="H522" i="82"/>
  <c r="BO521" i="82"/>
  <c r="BN521" i="82"/>
  <c r="BM521" i="82"/>
  <c r="BM520" i="82" s="1"/>
  <c r="BL521" i="82"/>
  <c r="BK521" i="82"/>
  <c r="BJ521" i="82"/>
  <c r="BI521" i="82"/>
  <c r="BI520" i="82" s="1"/>
  <c r="BH521" i="82"/>
  <c r="BG521" i="82"/>
  <c r="BF521" i="82"/>
  <c r="BE521" i="82"/>
  <c r="BE520" i="82" s="1"/>
  <c r="BD521" i="82"/>
  <c r="BC521" i="82"/>
  <c r="BB521" i="82"/>
  <c r="BA521" i="82"/>
  <c r="BA520" i="82" s="1"/>
  <c r="AZ521" i="82"/>
  <c r="AY521" i="82"/>
  <c r="AX521" i="82"/>
  <c r="AW521" i="82"/>
  <c r="AW520" i="82" s="1"/>
  <c r="AV521" i="82"/>
  <c r="AU521" i="82"/>
  <c r="AT521" i="82"/>
  <c r="AS521" i="82"/>
  <c r="AS520" i="82" s="1"/>
  <c r="AR521" i="82"/>
  <c r="AQ521" i="82"/>
  <c r="AP521" i="82"/>
  <c r="AO521" i="82"/>
  <c r="AO520" i="82" s="1"/>
  <c r="AN521" i="82"/>
  <c r="AM521" i="82"/>
  <c r="AL521" i="82"/>
  <c r="AK521" i="82"/>
  <c r="AK520" i="82" s="1"/>
  <c r="AJ521" i="82"/>
  <c r="AI521" i="82"/>
  <c r="AH521" i="82"/>
  <c r="AG521" i="82"/>
  <c r="AG520" i="82" s="1"/>
  <c r="AF521" i="82"/>
  <c r="AE521" i="82"/>
  <c r="AD521" i="82"/>
  <c r="AC521" i="82"/>
  <c r="AC520" i="82" s="1"/>
  <c r="AB521" i="82"/>
  <c r="AA521" i="82"/>
  <c r="Z521" i="82"/>
  <c r="Y521" i="82"/>
  <c r="Y520" i="82" s="1"/>
  <c r="X521" i="82"/>
  <c r="W521" i="82"/>
  <c r="V521" i="82"/>
  <c r="U521" i="82"/>
  <c r="U520" i="82" s="1"/>
  <c r="T521" i="82"/>
  <c r="S521" i="82"/>
  <c r="R521" i="82"/>
  <c r="Q521" i="82"/>
  <c r="Q520" i="82" s="1"/>
  <c r="P521" i="82"/>
  <c r="O521" i="82"/>
  <c r="N521" i="82"/>
  <c r="M521" i="82"/>
  <c r="M520" i="82" s="1"/>
  <c r="L521" i="82"/>
  <c r="K521" i="82"/>
  <c r="J521" i="82"/>
  <c r="I521" i="82"/>
  <c r="I520" i="82" s="1"/>
  <c r="H521" i="82"/>
  <c r="G521" i="82"/>
  <c r="G557" i="82" s="1"/>
  <c r="G556" i="82" s="1"/>
  <c r="BO520" i="82"/>
  <c r="BN520" i="82"/>
  <c r="BL520" i="82"/>
  <c r="BK520" i="82"/>
  <c r="BJ520" i="82"/>
  <c r="BH520" i="82"/>
  <c r="BG520" i="82"/>
  <c r="BF520" i="82"/>
  <c r="BD520" i="82"/>
  <c r="BC520" i="82"/>
  <c r="BB520" i="82"/>
  <c r="AZ520" i="82"/>
  <c r="AY520" i="82"/>
  <c r="AX520" i="82"/>
  <c r="AV520" i="82"/>
  <c r="AU520" i="82"/>
  <c r="AT520" i="82"/>
  <c r="AR520" i="82"/>
  <c r="AQ520" i="82"/>
  <c r="AP520" i="82"/>
  <c r="AN520" i="82"/>
  <c r="AM520" i="82"/>
  <c r="AL520" i="82"/>
  <c r="AJ520" i="82"/>
  <c r="AI520" i="82"/>
  <c r="AH520" i="82"/>
  <c r="AF520" i="82"/>
  <c r="AE520" i="82"/>
  <c r="AD520" i="82"/>
  <c r="AB520" i="82"/>
  <c r="AA520" i="82"/>
  <c r="Z520" i="82"/>
  <c r="X520" i="82"/>
  <c r="W520" i="82"/>
  <c r="V520" i="82"/>
  <c r="T520" i="82"/>
  <c r="S520" i="82"/>
  <c r="R520" i="82"/>
  <c r="P520" i="82"/>
  <c r="O520" i="82"/>
  <c r="N520" i="82"/>
  <c r="L520" i="82"/>
  <c r="K520" i="82"/>
  <c r="J520" i="82"/>
  <c r="H520" i="82"/>
  <c r="G520" i="82"/>
  <c r="BO511" i="82"/>
  <c r="BO547" i="82" s="1"/>
  <c r="BN511" i="82"/>
  <c r="BN547" i="82" s="1"/>
  <c r="BM511" i="82"/>
  <c r="BM547" i="82" s="1"/>
  <c r="BL511" i="82"/>
  <c r="BL547" i="82" s="1"/>
  <c r="BK511" i="82"/>
  <c r="BK547" i="82" s="1"/>
  <c r="BJ511" i="82"/>
  <c r="BJ547" i="82" s="1"/>
  <c r="BI511" i="82"/>
  <c r="BI547" i="82" s="1"/>
  <c r="BH511" i="82"/>
  <c r="BH547" i="82" s="1"/>
  <c r="BG511" i="82"/>
  <c r="BG547" i="82" s="1"/>
  <c r="BF511" i="82"/>
  <c r="BF547" i="82" s="1"/>
  <c r="BE511" i="82"/>
  <c r="BE547" i="82" s="1"/>
  <c r="BD511" i="82"/>
  <c r="BD547" i="82" s="1"/>
  <c r="BC511" i="82"/>
  <c r="BC547" i="82" s="1"/>
  <c r="BB511" i="82"/>
  <c r="BB547" i="82" s="1"/>
  <c r="BA511" i="82"/>
  <c r="BA547" i="82" s="1"/>
  <c r="AZ511" i="82"/>
  <c r="AZ547" i="82" s="1"/>
  <c r="AY511" i="82"/>
  <c r="AY547" i="82" s="1"/>
  <c r="AX511" i="82"/>
  <c r="AX547" i="82" s="1"/>
  <c r="AW511" i="82"/>
  <c r="AW547" i="82" s="1"/>
  <c r="AV511" i="82"/>
  <c r="AV547" i="82" s="1"/>
  <c r="AU511" i="82"/>
  <c r="AU547" i="82" s="1"/>
  <c r="AT511" i="82"/>
  <c r="AT547" i="82" s="1"/>
  <c r="AS511" i="82"/>
  <c r="AS547" i="82" s="1"/>
  <c r="AR511" i="82"/>
  <c r="AR547" i="82" s="1"/>
  <c r="AQ511" i="82"/>
  <c r="AQ547" i="82" s="1"/>
  <c r="AP511" i="82"/>
  <c r="AP547" i="82" s="1"/>
  <c r="AO511" i="82"/>
  <c r="AO547" i="82" s="1"/>
  <c r="AN511" i="82"/>
  <c r="AN547" i="82" s="1"/>
  <c r="AM511" i="82"/>
  <c r="AM547" i="82" s="1"/>
  <c r="AL511" i="82"/>
  <c r="AL547" i="82" s="1"/>
  <c r="AK511" i="82"/>
  <c r="AK547" i="82" s="1"/>
  <c r="AJ511" i="82"/>
  <c r="AJ547" i="82" s="1"/>
  <c r="AI511" i="82"/>
  <c r="AI547" i="82" s="1"/>
  <c r="AH511" i="82"/>
  <c r="AH547" i="82" s="1"/>
  <c r="AG511" i="82"/>
  <c r="AG547" i="82" s="1"/>
  <c r="AF511" i="82"/>
  <c r="AF547" i="82" s="1"/>
  <c r="AE511" i="82"/>
  <c r="AE547" i="82" s="1"/>
  <c r="AD511" i="82"/>
  <c r="AD547" i="82" s="1"/>
  <c r="AC511" i="82"/>
  <c r="AC547" i="82" s="1"/>
  <c r="AB511" i="82"/>
  <c r="AB547" i="82" s="1"/>
  <c r="AA511" i="82"/>
  <c r="AA547" i="82" s="1"/>
  <c r="Z511" i="82"/>
  <c r="Z547" i="82" s="1"/>
  <c r="Y511" i="82"/>
  <c r="Y547" i="82" s="1"/>
  <c r="X511" i="82"/>
  <c r="X547" i="82" s="1"/>
  <c r="W511" i="82"/>
  <c r="W547" i="82" s="1"/>
  <c r="V511" i="82"/>
  <c r="V547" i="82" s="1"/>
  <c r="U511" i="82"/>
  <c r="U547" i="82" s="1"/>
  <c r="T511" i="82"/>
  <c r="T547" i="82" s="1"/>
  <c r="S511" i="82"/>
  <c r="S547" i="82" s="1"/>
  <c r="R511" i="82"/>
  <c r="R547" i="82" s="1"/>
  <c r="Q511" i="82"/>
  <c r="Q547" i="82" s="1"/>
  <c r="P511" i="82"/>
  <c r="P547" i="82" s="1"/>
  <c r="O511" i="82"/>
  <c r="O547" i="82" s="1"/>
  <c r="N511" i="82"/>
  <c r="N547" i="82" s="1"/>
  <c r="M511" i="82"/>
  <c r="M547" i="82" s="1"/>
  <c r="L511" i="82"/>
  <c r="L547" i="82" s="1"/>
  <c r="K511" i="82"/>
  <c r="K547" i="82" s="1"/>
  <c r="J511" i="82"/>
  <c r="J547" i="82" s="1"/>
  <c r="I511" i="82"/>
  <c r="I547" i="82" s="1"/>
  <c r="H511" i="82"/>
  <c r="H547" i="82" s="1"/>
  <c r="G511" i="82"/>
  <c r="G547" i="82" s="1"/>
  <c r="BO507" i="82"/>
  <c r="BO543" i="82" s="1"/>
  <c r="BO542" i="82" s="1"/>
  <c r="BN507" i="82"/>
  <c r="BN543" i="82" s="1"/>
  <c r="BN542" i="82" s="1"/>
  <c r="BM507" i="82"/>
  <c r="BM543" i="82" s="1"/>
  <c r="BM542" i="82" s="1"/>
  <c r="BL507" i="82"/>
  <c r="BL543" i="82" s="1"/>
  <c r="BL542" i="82" s="1"/>
  <c r="BK507" i="82"/>
  <c r="BK543" i="82" s="1"/>
  <c r="BK542" i="82" s="1"/>
  <c r="BJ507" i="82"/>
  <c r="BJ543" i="82" s="1"/>
  <c r="BJ542" i="82" s="1"/>
  <c r="BI507" i="82"/>
  <c r="BI543" i="82" s="1"/>
  <c r="BI542" i="82" s="1"/>
  <c r="BH507" i="82"/>
  <c r="BH543" i="82" s="1"/>
  <c r="BH542" i="82" s="1"/>
  <c r="BG507" i="82"/>
  <c r="BG543" i="82" s="1"/>
  <c r="BG542" i="82" s="1"/>
  <c r="BF507" i="82"/>
  <c r="BF543" i="82" s="1"/>
  <c r="BF542" i="82" s="1"/>
  <c r="BE507" i="82"/>
  <c r="BE543" i="82" s="1"/>
  <c r="BE542" i="82" s="1"/>
  <c r="BD507" i="82"/>
  <c r="BD543" i="82" s="1"/>
  <c r="BD542" i="82" s="1"/>
  <c r="BC507" i="82"/>
  <c r="BC543" i="82" s="1"/>
  <c r="BC542" i="82" s="1"/>
  <c r="BB507" i="82"/>
  <c r="BB543" i="82" s="1"/>
  <c r="BB542" i="82" s="1"/>
  <c r="BA507" i="82"/>
  <c r="BA543" i="82" s="1"/>
  <c r="BA542" i="82" s="1"/>
  <c r="AZ507" i="82"/>
  <c r="AZ543" i="82" s="1"/>
  <c r="AZ542" i="82" s="1"/>
  <c r="AY507" i="82"/>
  <c r="AY543" i="82" s="1"/>
  <c r="AY542" i="82" s="1"/>
  <c r="AX507" i="82"/>
  <c r="AX543" i="82" s="1"/>
  <c r="AX542" i="82" s="1"/>
  <c r="AW507" i="82"/>
  <c r="AW543" i="82" s="1"/>
  <c r="AW542" i="82" s="1"/>
  <c r="AV507" i="82"/>
  <c r="AV543" i="82" s="1"/>
  <c r="AV542" i="82" s="1"/>
  <c r="AU507" i="82"/>
  <c r="AU543" i="82" s="1"/>
  <c r="AU542" i="82" s="1"/>
  <c r="AT507" i="82"/>
  <c r="AT543" i="82" s="1"/>
  <c r="AT542" i="82" s="1"/>
  <c r="AS507" i="82"/>
  <c r="AS543" i="82" s="1"/>
  <c r="AS542" i="82" s="1"/>
  <c r="AR507" i="82"/>
  <c r="AR543" i="82" s="1"/>
  <c r="AR542" i="82" s="1"/>
  <c r="AQ507" i="82"/>
  <c r="AQ543" i="82" s="1"/>
  <c r="AQ542" i="82" s="1"/>
  <c r="AP507" i="82"/>
  <c r="AP543" i="82" s="1"/>
  <c r="AP542" i="82" s="1"/>
  <c r="AO507" i="82"/>
  <c r="AO543" i="82" s="1"/>
  <c r="AO542" i="82" s="1"/>
  <c r="AN507" i="82"/>
  <c r="AN543" i="82" s="1"/>
  <c r="AN542" i="82" s="1"/>
  <c r="AM507" i="82"/>
  <c r="AM543" i="82" s="1"/>
  <c r="AM542" i="82" s="1"/>
  <c r="AL507" i="82"/>
  <c r="AL543" i="82" s="1"/>
  <c r="AL542" i="82" s="1"/>
  <c r="AK507" i="82"/>
  <c r="AK543" i="82" s="1"/>
  <c r="AK542" i="82" s="1"/>
  <c r="AJ507" i="82"/>
  <c r="AJ543" i="82" s="1"/>
  <c r="AJ542" i="82" s="1"/>
  <c r="AI507" i="82"/>
  <c r="AI543" i="82" s="1"/>
  <c r="AI542" i="82" s="1"/>
  <c r="AH507" i="82"/>
  <c r="AH543" i="82" s="1"/>
  <c r="AH542" i="82" s="1"/>
  <c r="AG507" i="82"/>
  <c r="AG543" i="82" s="1"/>
  <c r="AG542" i="82" s="1"/>
  <c r="AF507" i="82"/>
  <c r="AF543" i="82" s="1"/>
  <c r="AF542" i="82" s="1"/>
  <c r="AE507" i="82"/>
  <c r="AE543" i="82" s="1"/>
  <c r="AE542" i="82" s="1"/>
  <c r="AD507" i="82"/>
  <c r="AD543" i="82" s="1"/>
  <c r="AD542" i="82" s="1"/>
  <c r="AC507" i="82"/>
  <c r="AC543" i="82" s="1"/>
  <c r="AC542" i="82" s="1"/>
  <c r="AB507" i="82"/>
  <c r="AB543" i="82" s="1"/>
  <c r="AB542" i="82" s="1"/>
  <c r="AA507" i="82"/>
  <c r="AA543" i="82" s="1"/>
  <c r="AA542" i="82" s="1"/>
  <c r="Z507" i="82"/>
  <c r="Z543" i="82" s="1"/>
  <c r="Z542" i="82" s="1"/>
  <c r="Y507" i="82"/>
  <c r="Y543" i="82" s="1"/>
  <c r="Y542" i="82" s="1"/>
  <c r="X507" i="82"/>
  <c r="X543" i="82" s="1"/>
  <c r="X542" i="82" s="1"/>
  <c r="W507" i="82"/>
  <c r="W543" i="82" s="1"/>
  <c r="W542" i="82" s="1"/>
  <c r="V507" i="82"/>
  <c r="V543" i="82" s="1"/>
  <c r="V542" i="82" s="1"/>
  <c r="U507" i="82"/>
  <c r="U543" i="82" s="1"/>
  <c r="U542" i="82" s="1"/>
  <c r="T507" i="82"/>
  <c r="T543" i="82" s="1"/>
  <c r="T542" i="82" s="1"/>
  <c r="S507" i="82"/>
  <c r="S543" i="82" s="1"/>
  <c r="S542" i="82" s="1"/>
  <c r="R507" i="82"/>
  <c r="R543" i="82" s="1"/>
  <c r="R542" i="82" s="1"/>
  <c r="Q507" i="82"/>
  <c r="Q543" i="82" s="1"/>
  <c r="Q542" i="82" s="1"/>
  <c r="P507" i="82"/>
  <c r="P543" i="82" s="1"/>
  <c r="P542" i="82" s="1"/>
  <c r="O507" i="82"/>
  <c r="O543" i="82" s="1"/>
  <c r="O542" i="82" s="1"/>
  <c r="N507" i="82"/>
  <c r="N543" i="82" s="1"/>
  <c r="N542" i="82" s="1"/>
  <c r="M507" i="82"/>
  <c r="M543" i="82" s="1"/>
  <c r="M542" i="82" s="1"/>
  <c r="L507" i="82"/>
  <c r="L543" i="82" s="1"/>
  <c r="L542" i="82" s="1"/>
  <c r="K507" i="82"/>
  <c r="K543" i="82" s="1"/>
  <c r="K542" i="82" s="1"/>
  <c r="J507" i="82"/>
  <c r="J543" i="82" s="1"/>
  <c r="J542" i="82" s="1"/>
  <c r="I507" i="82"/>
  <c r="I543" i="82" s="1"/>
  <c r="I542" i="82" s="1"/>
  <c r="H507" i="82"/>
  <c r="H543" i="82" s="1"/>
  <c r="H542" i="82" s="1"/>
  <c r="G507" i="82"/>
  <c r="G543" i="82" s="1"/>
  <c r="G542" i="82" s="1"/>
  <c r="BN506" i="82"/>
  <c r="BM506" i="82"/>
  <c r="BL506" i="82"/>
  <c r="BJ506" i="82"/>
  <c r="BI506" i="82"/>
  <c r="BH506" i="82"/>
  <c r="BF506" i="82"/>
  <c r="BE506" i="82"/>
  <c r="BD506" i="82"/>
  <c r="BB506" i="82"/>
  <c r="BA506" i="82"/>
  <c r="AZ506" i="82"/>
  <c r="AX506" i="82"/>
  <c r="AW506" i="82"/>
  <c r="AV506" i="82"/>
  <c r="AT506" i="82"/>
  <c r="AS506" i="82"/>
  <c r="AR506" i="82"/>
  <c r="AP506" i="82"/>
  <c r="AO506" i="82"/>
  <c r="AN506" i="82"/>
  <c r="AL506" i="82"/>
  <c r="AK506" i="82"/>
  <c r="AJ506" i="82"/>
  <c r="AH506" i="82"/>
  <c r="AG506" i="82"/>
  <c r="AF506" i="82"/>
  <c r="AD506" i="82"/>
  <c r="AC506" i="82"/>
  <c r="AB506" i="82"/>
  <c r="Z506" i="82"/>
  <c r="Y506" i="82"/>
  <c r="X506" i="82"/>
  <c r="V506" i="82"/>
  <c r="U506" i="82"/>
  <c r="T506" i="82"/>
  <c r="R506" i="82"/>
  <c r="Q506" i="82"/>
  <c r="P506" i="82"/>
  <c r="N506" i="82"/>
  <c r="L506" i="82"/>
  <c r="J506" i="82"/>
  <c r="H506" i="82"/>
  <c r="BO505" i="82"/>
  <c r="BO541" i="82" s="1"/>
  <c r="BN505" i="82"/>
  <c r="BN541" i="82" s="1"/>
  <c r="BM505" i="82"/>
  <c r="BM541" i="82" s="1"/>
  <c r="BL505" i="82"/>
  <c r="BL541" i="82" s="1"/>
  <c r="BK505" i="82"/>
  <c r="BK541" i="82" s="1"/>
  <c r="BJ505" i="82"/>
  <c r="BJ541" i="82" s="1"/>
  <c r="BI505" i="82"/>
  <c r="BI541" i="82" s="1"/>
  <c r="BH505" i="82"/>
  <c r="BH541" i="82" s="1"/>
  <c r="BG505" i="82"/>
  <c r="BG541" i="82" s="1"/>
  <c r="BF505" i="82"/>
  <c r="BF541" i="82" s="1"/>
  <c r="BE505" i="82"/>
  <c r="BE541" i="82" s="1"/>
  <c r="BD505" i="82"/>
  <c r="BD541" i="82" s="1"/>
  <c r="BC505" i="82"/>
  <c r="BC541" i="82" s="1"/>
  <c r="BB505" i="82"/>
  <c r="BB541" i="82" s="1"/>
  <c r="BA505" i="82"/>
  <c r="BA541" i="82" s="1"/>
  <c r="AZ505" i="82"/>
  <c r="AZ541" i="82" s="1"/>
  <c r="AY505" i="82"/>
  <c r="AY541" i="82" s="1"/>
  <c r="AX505" i="82"/>
  <c r="AX541" i="82" s="1"/>
  <c r="AW505" i="82"/>
  <c r="AW541" i="82" s="1"/>
  <c r="AV505" i="82"/>
  <c r="AV541" i="82" s="1"/>
  <c r="AU505" i="82"/>
  <c r="AU541" i="82" s="1"/>
  <c r="AT505" i="82"/>
  <c r="AT541" i="82" s="1"/>
  <c r="AS505" i="82"/>
  <c r="AS541" i="82" s="1"/>
  <c r="AR505" i="82"/>
  <c r="AR541" i="82" s="1"/>
  <c r="AQ505" i="82"/>
  <c r="AQ541" i="82" s="1"/>
  <c r="AP505" i="82"/>
  <c r="AP541" i="82" s="1"/>
  <c r="AO505" i="82"/>
  <c r="AO541" i="82" s="1"/>
  <c r="AN505" i="82"/>
  <c r="AN541" i="82" s="1"/>
  <c r="AM505" i="82"/>
  <c r="AM541" i="82" s="1"/>
  <c r="AL505" i="82"/>
  <c r="AL541" i="82" s="1"/>
  <c r="AK505" i="82"/>
  <c r="AK541" i="82" s="1"/>
  <c r="AJ505" i="82"/>
  <c r="AJ541" i="82" s="1"/>
  <c r="AI505" i="82"/>
  <c r="AI541" i="82" s="1"/>
  <c r="AH505" i="82"/>
  <c r="AH541" i="82" s="1"/>
  <c r="AG505" i="82"/>
  <c r="AG541" i="82" s="1"/>
  <c r="AF505" i="82"/>
  <c r="AF541" i="82" s="1"/>
  <c r="AE505" i="82"/>
  <c r="AE541" i="82" s="1"/>
  <c r="AD505" i="82"/>
  <c r="AD541" i="82" s="1"/>
  <c r="AC505" i="82"/>
  <c r="AC541" i="82" s="1"/>
  <c r="AB505" i="82"/>
  <c r="AB541" i="82" s="1"/>
  <c r="AA505" i="82"/>
  <c r="AA541" i="82" s="1"/>
  <c r="Z505" i="82"/>
  <c r="Z541" i="82" s="1"/>
  <c r="Y505" i="82"/>
  <c r="Y541" i="82" s="1"/>
  <c r="X505" i="82"/>
  <c r="X541" i="82" s="1"/>
  <c r="W505" i="82"/>
  <c r="W541" i="82" s="1"/>
  <c r="V505" i="82"/>
  <c r="V541" i="82" s="1"/>
  <c r="U505" i="82"/>
  <c r="U541" i="82" s="1"/>
  <c r="T505" i="82"/>
  <c r="T541" i="82" s="1"/>
  <c r="S505" i="82"/>
  <c r="S541" i="82" s="1"/>
  <c r="R505" i="82"/>
  <c r="R541" i="82" s="1"/>
  <c r="Q505" i="82"/>
  <c r="Q541" i="82" s="1"/>
  <c r="P505" i="82"/>
  <c r="P541" i="82" s="1"/>
  <c r="O505" i="82"/>
  <c r="O541" i="82" s="1"/>
  <c r="N505" i="82"/>
  <c r="N541" i="82" s="1"/>
  <c r="M505" i="82"/>
  <c r="M541" i="82" s="1"/>
  <c r="L505" i="82"/>
  <c r="L541" i="82" s="1"/>
  <c r="K505" i="82"/>
  <c r="K541" i="82" s="1"/>
  <c r="J505" i="82"/>
  <c r="J541" i="82" s="1"/>
  <c r="I505" i="82"/>
  <c r="I541" i="82" s="1"/>
  <c r="H505" i="82"/>
  <c r="H541" i="82" s="1"/>
  <c r="G505" i="82"/>
  <c r="G541" i="82" s="1"/>
  <c r="BO504" i="82"/>
  <c r="BN504" i="82"/>
  <c r="BM504" i="82"/>
  <c r="BL504" i="82"/>
  <c r="BK504" i="82"/>
  <c r="BJ504" i="82"/>
  <c r="BI504" i="82"/>
  <c r="BH504" i="82"/>
  <c r="BG504" i="82"/>
  <c r="BF504" i="82"/>
  <c r="BE504" i="82"/>
  <c r="BD504" i="82"/>
  <c r="BC504" i="82"/>
  <c r="BB504" i="82"/>
  <c r="BA504" i="82"/>
  <c r="AZ504" i="82"/>
  <c r="AY504" i="82"/>
  <c r="AX504" i="82"/>
  <c r="AW504" i="82"/>
  <c r="AV504" i="82"/>
  <c r="AU504" i="82"/>
  <c r="AT504" i="82"/>
  <c r="AS504" i="82"/>
  <c r="AR504" i="82"/>
  <c r="AQ504" i="82"/>
  <c r="AP504" i="82"/>
  <c r="AO504" i="82"/>
  <c r="AN504" i="82"/>
  <c r="AM504" i="82"/>
  <c r="AL504" i="82"/>
  <c r="AK504" i="82"/>
  <c r="AJ504" i="82"/>
  <c r="AI504" i="82"/>
  <c r="AH504" i="82"/>
  <c r="AG504" i="82"/>
  <c r="AF504" i="82"/>
  <c r="AE504" i="82"/>
  <c r="AD504" i="82"/>
  <c r="AC504" i="82"/>
  <c r="AB504" i="82"/>
  <c r="AA504" i="82"/>
  <c r="Z504" i="82"/>
  <c r="Y504" i="82"/>
  <c r="X504" i="82"/>
  <c r="W504" i="82"/>
  <c r="V504" i="82"/>
  <c r="U504" i="82"/>
  <c r="T504" i="82"/>
  <c r="S504" i="82"/>
  <c r="R504" i="82"/>
  <c r="Q504" i="82"/>
  <c r="P504" i="82"/>
  <c r="O504" i="82"/>
  <c r="N504" i="82"/>
  <c r="M504" i="82"/>
  <c r="L504" i="82"/>
  <c r="K504" i="82"/>
  <c r="J504" i="82"/>
  <c r="I504" i="82"/>
  <c r="H504" i="82"/>
  <c r="G504" i="82"/>
  <c r="BO501" i="82"/>
  <c r="BN501" i="82"/>
  <c r="BM501" i="82"/>
  <c r="BL501" i="82"/>
  <c r="BK501" i="82"/>
  <c r="BJ501" i="82"/>
  <c r="BI501" i="82"/>
  <c r="BH501" i="82"/>
  <c r="BG501" i="82"/>
  <c r="BF501" i="82"/>
  <c r="BE501" i="82"/>
  <c r="BD501" i="82"/>
  <c r="BC501" i="82"/>
  <c r="BB501" i="82"/>
  <c r="BA501" i="82"/>
  <c r="AZ501" i="82"/>
  <c r="AY501" i="82"/>
  <c r="AX501" i="82"/>
  <c r="AW501" i="82"/>
  <c r="AV501" i="82"/>
  <c r="AU501" i="82"/>
  <c r="AT501" i="82"/>
  <c r="AS501" i="82"/>
  <c r="AR501" i="82"/>
  <c r="AQ501" i="82"/>
  <c r="AP501" i="82"/>
  <c r="AO501" i="82"/>
  <c r="AN501" i="82"/>
  <c r="AM501" i="82"/>
  <c r="AL501" i="82"/>
  <c r="AK501" i="82"/>
  <c r="AJ501" i="82"/>
  <c r="AI501" i="82"/>
  <c r="AH501" i="82"/>
  <c r="AG501" i="82"/>
  <c r="AF501" i="82"/>
  <c r="AE501" i="82"/>
  <c r="AD501" i="82"/>
  <c r="AC501" i="82"/>
  <c r="AB501" i="82"/>
  <c r="AA501" i="82"/>
  <c r="Z501" i="82"/>
  <c r="Y501" i="82"/>
  <c r="X501" i="82"/>
  <c r="W501" i="82"/>
  <c r="V501" i="82"/>
  <c r="U501" i="82"/>
  <c r="T501" i="82"/>
  <c r="S501" i="82"/>
  <c r="R501" i="82"/>
  <c r="Q501" i="82"/>
  <c r="P501" i="82"/>
  <c r="O501" i="82"/>
  <c r="N501" i="82"/>
  <c r="M501" i="82"/>
  <c r="L501" i="82"/>
  <c r="K501" i="82"/>
  <c r="J501" i="82"/>
  <c r="I501" i="82"/>
  <c r="H501" i="82"/>
  <c r="G501" i="82"/>
  <c r="BO494" i="82"/>
  <c r="BO530" i="82" s="1"/>
  <c r="BN494" i="82"/>
  <c r="BN530" i="82" s="1"/>
  <c r="BM494" i="82"/>
  <c r="BM530" i="82" s="1"/>
  <c r="BL494" i="82"/>
  <c r="BL530" i="82" s="1"/>
  <c r="BK494" i="82"/>
  <c r="BK530" i="82" s="1"/>
  <c r="BJ494" i="82"/>
  <c r="BJ530" i="82" s="1"/>
  <c r="BI494" i="82"/>
  <c r="BI530" i="82" s="1"/>
  <c r="BH494" i="82"/>
  <c r="BH530" i="82" s="1"/>
  <c r="BG494" i="82"/>
  <c r="BG530" i="82" s="1"/>
  <c r="BF494" i="82"/>
  <c r="BF530" i="82" s="1"/>
  <c r="BE494" i="82"/>
  <c r="BE530" i="82" s="1"/>
  <c r="BD494" i="82"/>
  <c r="BD530" i="82" s="1"/>
  <c r="BC494" i="82"/>
  <c r="BC530" i="82" s="1"/>
  <c r="BB494" i="82"/>
  <c r="BB530" i="82" s="1"/>
  <c r="BA494" i="82"/>
  <c r="BA530" i="82" s="1"/>
  <c r="AZ494" i="82"/>
  <c r="AZ530" i="82" s="1"/>
  <c r="AY494" i="82"/>
  <c r="AY530" i="82" s="1"/>
  <c r="AX494" i="82"/>
  <c r="AX530" i="82" s="1"/>
  <c r="AW494" i="82"/>
  <c r="AW530" i="82" s="1"/>
  <c r="AV494" i="82"/>
  <c r="AV530" i="82" s="1"/>
  <c r="AU494" i="82"/>
  <c r="AU530" i="82" s="1"/>
  <c r="AT494" i="82"/>
  <c r="AT530" i="82" s="1"/>
  <c r="AS494" i="82"/>
  <c r="AS530" i="82" s="1"/>
  <c r="AR494" i="82"/>
  <c r="AR530" i="82" s="1"/>
  <c r="AQ494" i="82"/>
  <c r="AQ530" i="82" s="1"/>
  <c r="AP494" i="82"/>
  <c r="AP530" i="82" s="1"/>
  <c r="AO494" i="82"/>
  <c r="AO530" i="82" s="1"/>
  <c r="AN494" i="82"/>
  <c r="AN530" i="82" s="1"/>
  <c r="AM494" i="82"/>
  <c r="AM530" i="82" s="1"/>
  <c r="AL494" i="82"/>
  <c r="AL530" i="82" s="1"/>
  <c r="AK494" i="82"/>
  <c r="AK530" i="82" s="1"/>
  <c r="AJ494" i="82"/>
  <c r="AJ530" i="82" s="1"/>
  <c r="AI494" i="82"/>
  <c r="AI530" i="82" s="1"/>
  <c r="AH494" i="82"/>
  <c r="AH530" i="82" s="1"/>
  <c r="AG494" i="82"/>
  <c r="AG530" i="82" s="1"/>
  <c r="AF494" i="82"/>
  <c r="AF530" i="82" s="1"/>
  <c r="AE494" i="82"/>
  <c r="AE530" i="82" s="1"/>
  <c r="AD494" i="82"/>
  <c r="AD530" i="82" s="1"/>
  <c r="AC494" i="82"/>
  <c r="AC530" i="82" s="1"/>
  <c r="AB494" i="82"/>
  <c r="AB530" i="82" s="1"/>
  <c r="AA494" i="82"/>
  <c r="AA530" i="82" s="1"/>
  <c r="Z494" i="82"/>
  <c r="Z530" i="82" s="1"/>
  <c r="Y494" i="82"/>
  <c r="Y530" i="82" s="1"/>
  <c r="X494" i="82"/>
  <c r="X530" i="82" s="1"/>
  <c r="W494" i="82"/>
  <c r="W530" i="82" s="1"/>
  <c r="V494" i="82"/>
  <c r="V530" i="82" s="1"/>
  <c r="U494" i="82"/>
  <c r="U530" i="82" s="1"/>
  <c r="T494" i="82"/>
  <c r="T530" i="82" s="1"/>
  <c r="S494" i="82"/>
  <c r="S530" i="82" s="1"/>
  <c r="R494" i="82"/>
  <c r="R530" i="82" s="1"/>
  <c r="Q494" i="82"/>
  <c r="Q530" i="82" s="1"/>
  <c r="P494" i="82"/>
  <c r="P530" i="82" s="1"/>
  <c r="O494" i="82"/>
  <c r="O530" i="82" s="1"/>
  <c r="N494" i="82"/>
  <c r="N530" i="82" s="1"/>
  <c r="M494" i="82"/>
  <c r="M530" i="82" s="1"/>
  <c r="L494" i="82"/>
  <c r="L530" i="82" s="1"/>
  <c r="K494" i="82"/>
  <c r="K530" i="82" s="1"/>
  <c r="J494" i="82"/>
  <c r="J530" i="82" s="1"/>
  <c r="I494" i="82"/>
  <c r="I530" i="82" s="1"/>
  <c r="H494" i="82"/>
  <c r="H530" i="82" s="1"/>
  <c r="G494" i="82"/>
  <c r="G530" i="82" s="1"/>
  <c r="BO493" i="82"/>
  <c r="BO529" i="82" s="1"/>
  <c r="BN493" i="82"/>
  <c r="BN529" i="82" s="1"/>
  <c r="BM493" i="82"/>
  <c r="BM529" i="82" s="1"/>
  <c r="BL493" i="82"/>
  <c r="BL529" i="82" s="1"/>
  <c r="BK493" i="82"/>
  <c r="BK529" i="82" s="1"/>
  <c r="BJ493" i="82"/>
  <c r="BJ529" i="82" s="1"/>
  <c r="BI493" i="82"/>
  <c r="BI529" i="82" s="1"/>
  <c r="BH493" i="82"/>
  <c r="BH529" i="82" s="1"/>
  <c r="BG493" i="82"/>
  <c r="BG529" i="82" s="1"/>
  <c r="BF493" i="82"/>
  <c r="BF529" i="82" s="1"/>
  <c r="BE493" i="82"/>
  <c r="BE529" i="82" s="1"/>
  <c r="BD493" i="82"/>
  <c r="BD529" i="82" s="1"/>
  <c r="BC493" i="82"/>
  <c r="BC529" i="82" s="1"/>
  <c r="BB493" i="82"/>
  <c r="BB529" i="82" s="1"/>
  <c r="BA493" i="82"/>
  <c r="BA529" i="82" s="1"/>
  <c r="AZ493" i="82"/>
  <c r="AZ529" i="82" s="1"/>
  <c r="AY493" i="82"/>
  <c r="AY529" i="82" s="1"/>
  <c r="AX493" i="82"/>
  <c r="AX529" i="82" s="1"/>
  <c r="AW493" i="82"/>
  <c r="AW529" i="82" s="1"/>
  <c r="AV493" i="82"/>
  <c r="AV529" i="82" s="1"/>
  <c r="AU493" i="82"/>
  <c r="AU529" i="82" s="1"/>
  <c r="AT493" i="82"/>
  <c r="AT529" i="82" s="1"/>
  <c r="AS493" i="82"/>
  <c r="AS529" i="82" s="1"/>
  <c r="AR493" i="82"/>
  <c r="AR529" i="82" s="1"/>
  <c r="AQ493" i="82"/>
  <c r="AQ529" i="82" s="1"/>
  <c r="AP493" i="82"/>
  <c r="AP529" i="82" s="1"/>
  <c r="AO493" i="82"/>
  <c r="AO529" i="82" s="1"/>
  <c r="AN493" i="82"/>
  <c r="AN529" i="82" s="1"/>
  <c r="AM493" i="82"/>
  <c r="AM529" i="82" s="1"/>
  <c r="AL493" i="82"/>
  <c r="AL529" i="82" s="1"/>
  <c r="AK493" i="82"/>
  <c r="AK529" i="82" s="1"/>
  <c r="AJ493" i="82"/>
  <c r="AJ529" i="82" s="1"/>
  <c r="AI493" i="82"/>
  <c r="AI529" i="82" s="1"/>
  <c r="AH493" i="82"/>
  <c r="AH529" i="82" s="1"/>
  <c r="AG493" i="82"/>
  <c r="AG529" i="82" s="1"/>
  <c r="AF493" i="82"/>
  <c r="AF529" i="82" s="1"/>
  <c r="AE493" i="82"/>
  <c r="AE529" i="82" s="1"/>
  <c r="AD493" i="82"/>
  <c r="AD529" i="82" s="1"/>
  <c r="AC493" i="82"/>
  <c r="AC529" i="82" s="1"/>
  <c r="AB493" i="82"/>
  <c r="AB529" i="82" s="1"/>
  <c r="AA493" i="82"/>
  <c r="AA529" i="82" s="1"/>
  <c r="Z493" i="82"/>
  <c r="Z529" i="82" s="1"/>
  <c r="Y493" i="82"/>
  <c r="Y529" i="82" s="1"/>
  <c r="X493" i="82"/>
  <c r="X529" i="82" s="1"/>
  <c r="W493" i="82"/>
  <c r="W529" i="82" s="1"/>
  <c r="V493" i="82"/>
  <c r="V529" i="82" s="1"/>
  <c r="U493" i="82"/>
  <c r="U529" i="82" s="1"/>
  <c r="T493" i="82"/>
  <c r="T529" i="82" s="1"/>
  <c r="S493" i="82"/>
  <c r="S529" i="82" s="1"/>
  <c r="R493" i="82"/>
  <c r="R529" i="82" s="1"/>
  <c r="Q493" i="82"/>
  <c r="Q529" i="82" s="1"/>
  <c r="P493" i="82"/>
  <c r="P529" i="82" s="1"/>
  <c r="O493" i="82"/>
  <c r="O529" i="82" s="1"/>
  <c r="N493" i="82"/>
  <c r="N529" i="82" s="1"/>
  <c r="M493" i="82"/>
  <c r="M529" i="82" s="1"/>
  <c r="L493" i="82"/>
  <c r="L529" i="82" s="1"/>
  <c r="K493" i="82"/>
  <c r="K529" i="82" s="1"/>
  <c r="J493" i="82"/>
  <c r="J529" i="82" s="1"/>
  <c r="I493" i="82"/>
  <c r="I529" i="82" s="1"/>
  <c r="H493" i="82"/>
  <c r="H529" i="82" s="1"/>
  <c r="G493" i="82"/>
  <c r="G529" i="82" s="1"/>
  <c r="BO492" i="82"/>
  <c r="BO528" i="82" s="1"/>
  <c r="BN492" i="82"/>
  <c r="BN528" i="82" s="1"/>
  <c r="BM492" i="82"/>
  <c r="BM528" i="82" s="1"/>
  <c r="BL492" i="82"/>
  <c r="BL528" i="82" s="1"/>
  <c r="BK492" i="82"/>
  <c r="BK528" i="82" s="1"/>
  <c r="BJ492" i="82"/>
  <c r="BJ528" i="82" s="1"/>
  <c r="BI492" i="82"/>
  <c r="BI528" i="82" s="1"/>
  <c r="BH492" i="82"/>
  <c r="BH528" i="82" s="1"/>
  <c r="BG492" i="82"/>
  <c r="BG528" i="82" s="1"/>
  <c r="BF492" i="82"/>
  <c r="BF528" i="82" s="1"/>
  <c r="BE492" i="82"/>
  <c r="BE528" i="82" s="1"/>
  <c r="BD492" i="82"/>
  <c r="BD528" i="82" s="1"/>
  <c r="BC492" i="82"/>
  <c r="BC528" i="82" s="1"/>
  <c r="BB492" i="82"/>
  <c r="BB528" i="82" s="1"/>
  <c r="BA492" i="82"/>
  <c r="BA528" i="82" s="1"/>
  <c r="AZ492" i="82"/>
  <c r="AZ528" i="82" s="1"/>
  <c r="AY492" i="82"/>
  <c r="AY528" i="82" s="1"/>
  <c r="AX492" i="82"/>
  <c r="AX528" i="82" s="1"/>
  <c r="AW492" i="82"/>
  <c r="AW528" i="82" s="1"/>
  <c r="AV492" i="82"/>
  <c r="AV528" i="82" s="1"/>
  <c r="AU492" i="82"/>
  <c r="AU528" i="82" s="1"/>
  <c r="AT492" i="82"/>
  <c r="AT528" i="82" s="1"/>
  <c r="AS492" i="82"/>
  <c r="AS528" i="82" s="1"/>
  <c r="AR492" i="82"/>
  <c r="AR528" i="82" s="1"/>
  <c r="AQ492" i="82"/>
  <c r="AQ528" i="82" s="1"/>
  <c r="AP492" i="82"/>
  <c r="AP528" i="82" s="1"/>
  <c r="AO492" i="82"/>
  <c r="AO528" i="82" s="1"/>
  <c r="AN492" i="82"/>
  <c r="AN528" i="82" s="1"/>
  <c r="AM492" i="82"/>
  <c r="AM528" i="82" s="1"/>
  <c r="AL492" i="82"/>
  <c r="AL528" i="82" s="1"/>
  <c r="AK492" i="82"/>
  <c r="AK528" i="82" s="1"/>
  <c r="AJ492" i="82"/>
  <c r="AJ528" i="82" s="1"/>
  <c r="AI492" i="82"/>
  <c r="AI528" i="82" s="1"/>
  <c r="AH492" i="82"/>
  <c r="AH528" i="82" s="1"/>
  <c r="AG492" i="82"/>
  <c r="AG528" i="82" s="1"/>
  <c r="AF492" i="82"/>
  <c r="AF528" i="82" s="1"/>
  <c r="AE492" i="82"/>
  <c r="AE528" i="82" s="1"/>
  <c r="AD492" i="82"/>
  <c r="AD528" i="82" s="1"/>
  <c r="AC492" i="82"/>
  <c r="AC528" i="82" s="1"/>
  <c r="AB492" i="82"/>
  <c r="AB528" i="82" s="1"/>
  <c r="AA492" i="82"/>
  <c r="AA528" i="82" s="1"/>
  <c r="Z492" i="82"/>
  <c r="Z528" i="82" s="1"/>
  <c r="Y492" i="82"/>
  <c r="Y528" i="82" s="1"/>
  <c r="X492" i="82"/>
  <c r="X528" i="82" s="1"/>
  <c r="W492" i="82"/>
  <c r="W528" i="82" s="1"/>
  <c r="V492" i="82"/>
  <c r="V528" i="82" s="1"/>
  <c r="U492" i="82"/>
  <c r="U528" i="82" s="1"/>
  <c r="T492" i="82"/>
  <c r="T528" i="82" s="1"/>
  <c r="S492" i="82"/>
  <c r="S528" i="82" s="1"/>
  <c r="R492" i="82"/>
  <c r="R528" i="82" s="1"/>
  <c r="Q492" i="82"/>
  <c r="Q528" i="82" s="1"/>
  <c r="P492" i="82"/>
  <c r="P528" i="82" s="1"/>
  <c r="O492" i="82"/>
  <c r="O528" i="82" s="1"/>
  <c r="N492" i="82"/>
  <c r="N528" i="82" s="1"/>
  <c r="M492" i="82"/>
  <c r="M528" i="82" s="1"/>
  <c r="L492" i="82"/>
  <c r="L528" i="82" s="1"/>
  <c r="K492" i="82"/>
  <c r="K528" i="82" s="1"/>
  <c r="J492" i="82"/>
  <c r="J528" i="82" s="1"/>
  <c r="I492" i="82"/>
  <c r="I528" i="82" s="1"/>
  <c r="H492" i="82"/>
  <c r="H528" i="82" s="1"/>
  <c r="G492" i="82"/>
  <c r="G528" i="82" s="1"/>
  <c r="BO491" i="82"/>
  <c r="BO527" i="82" s="1"/>
  <c r="BN491" i="82"/>
  <c r="BN527" i="82" s="1"/>
  <c r="BM491" i="82"/>
  <c r="BM527" i="82" s="1"/>
  <c r="BL491" i="82"/>
  <c r="BL527" i="82" s="1"/>
  <c r="BK491" i="82"/>
  <c r="BK527" i="82" s="1"/>
  <c r="BJ491" i="82"/>
  <c r="BJ527" i="82" s="1"/>
  <c r="BI491" i="82"/>
  <c r="BI527" i="82" s="1"/>
  <c r="BH491" i="82"/>
  <c r="BH527" i="82" s="1"/>
  <c r="BG491" i="82"/>
  <c r="BG527" i="82" s="1"/>
  <c r="BF491" i="82"/>
  <c r="BF527" i="82" s="1"/>
  <c r="BE491" i="82"/>
  <c r="BE527" i="82" s="1"/>
  <c r="BD491" i="82"/>
  <c r="BD527" i="82" s="1"/>
  <c r="BC491" i="82"/>
  <c r="BC527" i="82" s="1"/>
  <c r="BB491" i="82"/>
  <c r="BB527" i="82" s="1"/>
  <c r="BA491" i="82"/>
  <c r="BA527" i="82" s="1"/>
  <c r="AZ491" i="82"/>
  <c r="AZ527" i="82" s="1"/>
  <c r="AY491" i="82"/>
  <c r="AY527" i="82" s="1"/>
  <c r="AX491" i="82"/>
  <c r="AX527" i="82" s="1"/>
  <c r="AW491" i="82"/>
  <c r="AW527" i="82" s="1"/>
  <c r="AV491" i="82"/>
  <c r="AV527" i="82" s="1"/>
  <c r="AU491" i="82"/>
  <c r="AU527" i="82" s="1"/>
  <c r="AT491" i="82"/>
  <c r="AT527" i="82" s="1"/>
  <c r="AS491" i="82"/>
  <c r="AS527" i="82" s="1"/>
  <c r="AR491" i="82"/>
  <c r="AR527" i="82" s="1"/>
  <c r="AQ491" i="82"/>
  <c r="AQ527" i="82" s="1"/>
  <c r="AP491" i="82"/>
  <c r="AP527" i="82" s="1"/>
  <c r="AO491" i="82"/>
  <c r="AO527" i="82" s="1"/>
  <c r="AN491" i="82"/>
  <c r="AN527" i="82" s="1"/>
  <c r="AM491" i="82"/>
  <c r="AM527" i="82" s="1"/>
  <c r="AL491" i="82"/>
  <c r="AL527" i="82" s="1"/>
  <c r="AK491" i="82"/>
  <c r="AK527" i="82" s="1"/>
  <c r="AJ491" i="82"/>
  <c r="AJ527" i="82" s="1"/>
  <c r="AI491" i="82"/>
  <c r="AI527" i="82" s="1"/>
  <c r="AH491" i="82"/>
  <c r="AH527" i="82" s="1"/>
  <c r="AG491" i="82"/>
  <c r="AG527" i="82" s="1"/>
  <c r="AF491" i="82"/>
  <c r="AF527" i="82" s="1"/>
  <c r="AE491" i="82"/>
  <c r="AE527" i="82" s="1"/>
  <c r="AD491" i="82"/>
  <c r="AD527" i="82" s="1"/>
  <c r="AC491" i="82"/>
  <c r="AC527" i="82" s="1"/>
  <c r="AB491" i="82"/>
  <c r="AB527" i="82" s="1"/>
  <c r="AA491" i="82"/>
  <c r="AA527" i="82" s="1"/>
  <c r="Z491" i="82"/>
  <c r="Z527" i="82" s="1"/>
  <c r="Y491" i="82"/>
  <c r="Y527" i="82" s="1"/>
  <c r="X491" i="82"/>
  <c r="X527" i="82" s="1"/>
  <c r="W491" i="82"/>
  <c r="W527" i="82" s="1"/>
  <c r="V491" i="82"/>
  <c r="V527" i="82" s="1"/>
  <c r="U491" i="82"/>
  <c r="U527" i="82" s="1"/>
  <c r="T491" i="82"/>
  <c r="T527" i="82" s="1"/>
  <c r="S491" i="82"/>
  <c r="S527" i="82" s="1"/>
  <c r="R491" i="82"/>
  <c r="R527" i="82" s="1"/>
  <c r="Q491" i="82"/>
  <c r="Q527" i="82" s="1"/>
  <c r="P491" i="82"/>
  <c r="P527" i="82" s="1"/>
  <c r="O491" i="82"/>
  <c r="O527" i="82" s="1"/>
  <c r="N491" i="82"/>
  <c r="N527" i="82" s="1"/>
  <c r="M491" i="82"/>
  <c r="M527" i="82" s="1"/>
  <c r="L491" i="82"/>
  <c r="L527" i="82" s="1"/>
  <c r="K491" i="82"/>
  <c r="K527" i="82" s="1"/>
  <c r="J491" i="82"/>
  <c r="J527" i="82" s="1"/>
  <c r="I491" i="82"/>
  <c r="I527" i="82" s="1"/>
  <c r="H491" i="82"/>
  <c r="H527" i="82" s="1"/>
  <c r="G491" i="82"/>
  <c r="G527" i="82" s="1"/>
  <c r="BO490" i="82"/>
  <c r="BO526" i="82" s="1"/>
  <c r="BN490" i="82"/>
  <c r="BN526" i="82" s="1"/>
  <c r="BM490" i="82"/>
  <c r="BM526" i="82" s="1"/>
  <c r="BL490" i="82"/>
  <c r="BL526" i="82" s="1"/>
  <c r="BK490" i="82"/>
  <c r="BK526" i="82" s="1"/>
  <c r="BJ490" i="82"/>
  <c r="BJ526" i="82" s="1"/>
  <c r="BI490" i="82"/>
  <c r="BI526" i="82" s="1"/>
  <c r="BH490" i="82"/>
  <c r="BH526" i="82" s="1"/>
  <c r="BG490" i="82"/>
  <c r="BG526" i="82" s="1"/>
  <c r="BF490" i="82"/>
  <c r="BF526" i="82" s="1"/>
  <c r="BE490" i="82"/>
  <c r="BE526" i="82" s="1"/>
  <c r="BD490" i="82"/>
  <c r="BD526" i="82" s="1"/>
  <c r="BC490" i="82"/>
  <c r="BC526" i="82" s="1"/>
  <c r="BB490" i="82"/>
  <c r="BB526" i="82" s="1"/>
  <c r="BA490" i="82"/>
  <c r="BA526" i="82" s="1"/>
  <c r="AZ490" i="82"/>
  <c r="AZ526" i="82" s="1"/>
  <c r="AY490" i="82"/>
  <c r="AY526" i="82" s="1"/>
  <c r="AX490" i="82"/>
  <c r="AX526" i="82" s="1"/>
  <c r="AW490" i="82"/>
  <c r="AW526" i="82" s="1"/>
  <c r="AV490" i="82"/>
  <c r="AV526" i="82" s="1"/>
  <c r="AU490" i="82"/>
  <c r="AU526" i="82" s="1"/>
  <c r="AT490" i="82"/>
  <c r="AT526" i="82" s="1"/>
  <c r="AS490" i="82"/>
  <c r="AS526" i="82" s="1"/>
  <c r="AR490" i="82"/>
  <c r="AR526" i="82" s="1"/>
  <c r="AQ490" i="82"/>
  <c r="AQ526" i="82" s="1"/>
  <c r="AP490" i="82"/>
  <c r="AP526" i="82" s="1"/>
  <c r="AO490" i="82"/>
  <c r="AO526" i="82" s="1"/>
  <c r="AN490" i="82"/>
  <c r="AN526" i="82" s="1"/>
  <c r="AM490" i="82"/>
  <c r="AM526" i="82" s="1"/>
  <c r="AL490" i="82"/>
  <c r="AL526" i="82" s="1"/>
  <c r="AK490" i="82"/>
  <c r="AK526" i="82" s="1"/>
  <c r="AJ490" i="82"/>
  <c r="AJ526" i="82" s="1"/>
  <c r="AI490" i="82"/>
  <c r="AI526" i="82" s="1"/>
  <c r="AH490" i="82"/>
  <c r="AH526" i="82" s="1"/>
  <c r="AG490" i="82"/>
  <c r="AG526" i="82" s="1"/>
  <c r="AF490" i="82"/>
  <c r="AF526" i="82" s="1"/>
  <c r="AE490" i="82"/>
  <c r="AE526" i="82" s="1"/>
  <c r="AD490" i="82"/>
  <c r="AD526" i="82" s="1"/>
  <c r="AC490" i="82"/>
  <c r="AC526" i="82" s="1"/>
  <c r="AB490" i="82"/>
  <c r="AB526" i="82" s="1"/>
  <c r="AA490" i="82"/>
  <c r="AA526" i="82" s="1"/>
  <c r="Z490" i="82"/>
  <c r="Z526" i="82" s="1"/>
  <c r="Y490" i="82"/>
  <c r="Y526" i="82" s="1"/>
  <c r="X490" i="82"/>
  <c r="X526" i="82" s="1"/>
  <c r="W490" i="82"/>
  <c r="W526" i="82" s="1"/>
  <c r="V490" i="82"/>
  <c r="V526" i="82" s="1"/>
  <c r="U490" i="82"/>
  <c r="U526" i="82" s="1"/>
  <c r="T490" i="82"/>
  <c r="T526" i="82" s="1"/>
  <c r="S490" i="82"/>
  <c r="S526" i="82" s="1"/>
  <c r="R490" i="82"/>
  <c r="R526" i="82" s="1"/>
  <c r="Q490" i="82"/>
  <c r="Q526" i="82" s="1"/>
  <c r="P490" i="82"/>
  <c r="P526" i="82" s="1"/>
  <c r="O490" i="82"/>
  <c r="O526" i="82" s="1"/>
  <c r="N490" i="82"/>
  <c r="N526" i="82" s="1"/>
  <c r="M490" i="82"/>
  <c r="M526" i="82" s="1"/>
  <c r="L490" i="82"/>
  <c r="L526" i="82" s="1"/>
  <c r="K490" i="82"/>
  <c r="K526" i="82" s="1"/>
  <c r="J490" i="82"/>
  <c r="J526" i="82" s="1"/>
  <c r="I490" i="82"/>
  <c r="I526" i="82" s="1"/>
  <c r="H490" i="82"/>
  <c r="H526" i="82" s="1"/>
  <c r="G490" i="82"/>
  <c r="G526" i="82" s="1"/>
  <c r="BO483" i="82"/>
  <c r="BO519" i="82" s="1"/>
  <c r="BN483" i="82"/>
  <c r="BN519" i="82" s="1"/>
  <c r="BM483" i="82"/>
  <c r="BM519" i="82" s="1"/>
  <c r="BL483" i="82"/>
  <c r="BL519" i="82" s="1"/>
  <c r="BK483" i="82"/>
  <c r="BK519" i="82" s="1"/>
  <c r="BJ483" i="82"/>
  <c r="BJ519" i="82" s="1"/>
  <c r="BI483" i="82"/>
  <c r="BI519" i="82" s="1"/>
  <c r="BH483" i="82"/>
  <c r="BH519" i="82" s="1"/>
  <c r="BG483" i="82"/>
  <c r="BG519" i="82" s="1"/>
  <c r="BF483" i="82"/>
  <c r="BF519" i="82" s="1"/>
  <c r="BE483" i="82"/>
  <c r="BE519" i="82" s="1"/>
  <c r="BD483" i="82"/>
  <c r="BD519" i="82" s="1"/>
  <c r="BC483" i="82"/>
  <c r="BC519" i="82" s="1"/>
  <c r="BB483" i="82"/>
  <c r="BB519" i="82" s="1"/>
  <c r="BA483" i="82"/>
  <c r="BA519" i="82" s="1"/>
  <c r="AZ483" i="82"/>
  <c r="AZ519" i="82" s="1"/>
  <c r="AY483" i="82"/>
  <c r="AY519" i="82" s="1"/>
  <c r="AX483" i="82"/>
  <c r="AX519" i="82" s="1"/>
  <c r="AW483" i="82"/>
  <c r="AW519" i="82" s="1"/>
  <c r="AV483" i="82"/>
  <c r="AV519" i="82" s="1"/>
  <c r="AU483" i="82"/>
  <c r="AU519" i="82" s="1"/>
  <c r="AT483" i="82"/>
  <c r="AT519" i="82" s="1"/>
  <c r="AS483" i="82"/>
  <c r="AS519" i="82" s="1"/>
  <c r="AR483" i="82"/>
  <c r="AR519" i="82" s="1"/>
  <c r="AQ483" i="82"/>
  <c r="AQ519" i="82" s="1"/>
  <c r="AP483" i="82"/>
  <c r="AP519" i="82" s="1"/>
  <c r="AO483" i="82"/>
  <c r="AO519" i="82" s="1"/>
  <c r="AN483" i="82"/>
  <c r="AN519" i="82" s="1"/>
  <c r="AM483" i="82"/>
  <c r="AM519" i="82" s="1"/>
  <c r="AL483" i="82"/>
  <c r="AL519" i="82" s="1"/>
  <c r="AK483" i="82"/>
  <c r="AK519" i="82" s="1"/>
  <c r="AJ483" i="82"/>
  <c r="AJ519" i="82" s="1"/>
  <c r="AI483" i="82"/>
  <c r="AI519" i="82" s="1"/>
  <c r="AH483" i="82"/>
  <c r="AH519" i="82" s="1"/>
  <c r="AG483" i="82"/>
  <c r="AG519" i="82" s="1"/>
  <c r="AF483" i="82"/>
  <c r="AF519" i="82" s="1"/>
  <c r="AE483" i="82"/>
  <c r="AE519" i="82" s="1"/>
  <c r="AD483" i="82"/>
  <c r="AD519" i="82" s="1"/>
  <c r="AC483" i="82"/>
  <c r="AC519" i="82" s="1"/>
  <c r="AB483" i="82"/>
  <c r="AB519" i="82" s="1"/>
  <c r="AA483" i="82"/>
  <c r="AA519" i="82" s="1"/>
  <c r="Z483" i="82"/>
  <c r="Z519" i="82" s="1"/>
  <c r="Y483" i="82"/>
  <c r="Y519" i="82" s="1"/>
  <c r="X483" i="82"/>
  <c r="X519" i="82" s="1"/>
  <c r="W483" i="82"/>
  <c r="W519" i="82" s="1"/>
  <c r="V483" i="82"/>
  <c r="V519" i="82" s="1"/>
  <c r="U483" i="82"/>
  <c r="U519" i="82" s="1"/>
  <c r="T483" i="82"/>
  <c r="T519" i="82" s="1"/>
  <c r="S483" i="82"/>
  <c r="S519" i="82" s="1"/>
  <c r="R483" i="82"/>
  <c r="R519" i="82" s="1"/>
  <c r="Q483" i="82"/>
  <c r="Q519" i="82" s="1"/>
  <c r="P483" i="82"/>
  <c r="P519" i="82" s="1"/>
  <c r="O483" i="82"/>
  <c r="O519" i="82" s="1"/>
  <c r="N483" i="82"/>
  <c r="N519" i="82" s="1"/>
  <c r="M483" i="82"/>
  <c r="M519" i="82" s="1"/>
  <c r="L483" i="82"/>
  <c r="L519" i="82" s="1"/>
  <c r="K483" i="82"/>
  <c r="K519" i="82" s="1"/>
  <c r="J483" i="82"/>
  <c r="J519" i="82" s="1"/>
  <c r="I483" i="82"/>
  <c r="I519" i="82" s="1"/>
  <c r="H483" i="82"/>
  <c r="H519" i="82" s="1"/>
  <c r="G483" i="82"/>
  <c r="G519" i="82" s="1"/>
  <c r="BO482" i="82"/>
  <c r="BO518" i="82" s="1"/>
  <c r="BN482" i="82"/>
  <c r="BN518" i="82" s="1"/>
  <c r="BM482" i="82"/>
  <c r="BM518" i="82" s="1"/>
  <c r="BL482" i="82"/>
  <c r="BL518" i="82" s="1"/>
  <c r="BK482" i="82"/>
  <c r="BK518" i="82" s="1"/>
  <c r="BJ482" i="82"/>
  <c r="BJ518" i="82" s="1"/>
  <c r="BI482" i="82"/>
  <c r="BI518" i="82" s="1"/>
  <c r="BH482" i="82"/>
  <c r="BH518" i="82" s="1"/>
  <c r="BG482" i="82"/>
  <c r="BG518" i="82" s="1"/>
  <c r="BF482" i="82"/>
  <c r="BF518" i="82" s="1"/>
  <c r="BE482" i="82"/>
  <c r="BE518" i="82" s="1"/>
  <c r="BD482" i="82"/>
  <c r="BD518" i="82" s="1"/>
  <c r="BC482" i="82"/>
  <c r="BC518" i="82" s="1"/>
  <c r="BB482" i="82"/>
  <c r="BB518" i="82" s="1"/>
  <c r="BA482" i="82"/>
  <c r="BA518" i="82" s="1"/>
  <c r="AZ482" i="82"/>
  <c r="AZ518" i="82" s="1"/>
  <c r="AY482" i="82"/>
  <c r="AY518" i="82" s="1"/>
  <c r="AX482" i="82"/>
  <c r="AX518" i="82" s="1"/>
  <c r="AW482" i="82"/>
  <c r="AW518" i="82" s="1"/>
  <c r="AV482" i="82"/>
  <c r="AV518" i="82" s="1"/>
  <c r="AU482" i="82"/>
  <c r="AU518" i="82" s="1"/>
  <c r="AT482" i="82"/>
  <c r="AT518" i="82" s="1"/>
  <c r="AS482" i="82"/>
  <c r="AS518" i="82" s="1"/>
  <c r="AR482" i="82"/>
  <c r="AR518" i="82" s="1"/>
  <c r="AQ482" i="82"/>
  <c r="AQ518" i="82" s="1"/>
  <c r="AP482" i="82"/>
  <c r="AP518" i="82" s="1"/>
  <c r="AO482" i="82"/>
  <c r="AO518" i="82" s="1"/>
  <c r="AN482" i="82"/>
  <c r="AN518" i="82" s="1"/>
  <c r="AM482" i="82"/>
  <c r="AM518" i="82" s="1"/>
  <c r="AL482" i="82"/>
  <c r="AL518" i="82" s="1"/>
  <c r="AK482" i="82"/>
  <c r="AK518" i="82" s="1"/>
  <c r="AJ482" i="82"/>
  <c r="AJ518" i="82" s="1"/>
  <c r="AI482" i="82"/>
  <c r="AI518" i="82" s="1"/>
  <c r="AH482" i="82"/>
  <c r="AH518" i="82" s="1"/>
  <c r="AG482" i="82"/>
  <c r="AG518" i="82" s="1"/>
  <c r="AF482" i="82"/>
  <c r="AF518" i="82" s="1"/>
  <c r="AE482" i="82"/>
  <c r="AE518" i="82" s="1"/>
  <c r="AD482" i="82"/>
  <c r="AD518" i="82" s="1"/>
  <c r="AC482" i="82"/>
  <c r="AC518" i="82" s="1"/>
  <c r="AB482" i="82"/>
  <c r="AB518" i="82" s="1"/>
  <c r="AA482" i="82"/>
  <c r="AA518" i="82" s="1"/>
  <c r="Z482" i="82"/>
  <c r="Z518" i="82" s="1"/>
  <c r="Y482" i="82"/>
  <c r="Y518" i="82" s="1"/>
  <c r="X482" i="82"/>
  <c r="X518" i="82" s="1"/>
  <c r="W482" i="82"/>
  <c r="W518" i="82" s="1"/>
  <c r="V482" i="82"/>
  <c r="V518" i="82" s="1"/>
  <c r="U482" i="82"/>
  <c r="U518" i="82" s="1"/>
  <c r="T482" i="82"/>
  <c r="T518" i="82" s="1"/>
  <c r="S482" i="82"/>
  <c r="S518" i="82" s="1"/>
  <c r="R482" i="82"/>
  <c r="R518" i="82" s="1"/>
  <c r="Q482" i="82"/>
  <c r="Q518" i="82" s="1"/>
  <c r="P482" i="82"/>
  <c r="P518" i="82" s="1"/>
  <c r="O482" i="82"/>
  <c r="O518" i="82" s="1"/>
  <c r="N482" i="82"/>
  <c r="N518" i="82" s="1"/>
  <c r="M482" i="82"/>
  <c r="M518" i="82" s="1"/>
  <c r="L482" i="82"/>
  <c r="L518" i="82" s="1"/>
  <c r="K482" i="82"/>
  <c r="K518" i="82" s="1"/>
  <c r="J482" i="82"/>
  <c r="J518" i="82" s="1"/>
  <c r="I482" i="82"/>
  <c r="I518" i="82" s="1"/>
  <c r="H482" i="82"/>
  <c r="H518" i="82" s="1"/>
  <c r="G482" i="82"/>
  <c r="G518" i="82" s="1"/>
  <c r="BO481" i="82"/>
  <c r="BO517" i="82" s="1"/>
  <c r="BN481" i="82"/>
  <c r="BN517" i="82" s="1"/>
  <c r="BM481" i="82"/>
  <c r="BM517" i="82" s="1"/>
  <c r="BL481" i="82"/>
  <c r="BL517" i="82" s="1"/>
  <c r="BK481" i="82"/>
  <c r="BK517" i="82" s="1"/>
  <c r="BJ481" i="82"/>
  <c r="BJ517" i="82" s="1"/>
  <c r="BI481" i="82"/>
  <c r="BI517" i="82" s="1"/>
  <c r="BH481" i="82"/>
  <c r="BH517" i="82" s="1"/>
  <c r="BG481" i="82"/>
  <c r="BG517" i="82" s="1"/>
  <c r="BF481" i="82"/>
  <c r="BF517" i="82" s="1"/>
  <c r="BE481" i="82"/>
  <c r="BE517" i="82" s="1"/>
  <c r="BD481" i="82"/>
  <c r="BD517" i="82" s="1"/>
  <c r="BC481" i="82"/>
  <c r="BC517" i="82" s="1"/>
  <c r="BB481" i="82"/>
  <c r="BB517" i="82" s="1"/>
  <c r="BA481" i="82"/>
  <c r="BA517" i="82" s="1"/>
  <c r="AZ481" i="82"/>
  <c r="AZ517" i="82" s="1"/>
  <c r="AY481" i="82"/>
  <c r="AY517" i="82" s="1"/>
  <c r="AX481" i="82"/>
  <c r="AX517" i="82" s="1"/>
  <c r="AW481" i="82"/>
  <c r="AW517" i="82" s="1"/>
  <c r="AV481" i="82"/>
  <c r="AV517" i="82" s="1"/>
  <c r="AU481" i="82"/>
  <c r="AU517" i="82" s="1"/>
  <c r="AT481" i="82"/>
  <c r="AT517" i="82" s="1"/>
  <c r="AS481" i="82"/>
  <c r="AS517" i="82" s="1"/>
  <c r="AR481" i="82"/>
  <c r="AR517" i="82" s="1"/>
  <c r="AQ481" i="82"/>
  <c r="AQ517" i="82" s="1"/>
  <c r="AP481" i="82"/>
  <c r="AP517" i="82" s="1"/>
  <c r="AO481" i="82"/>
  <c r="AO517" i="82" s="1"/>
  <c r="AN481" i="82"/>
  <c r="AN517" i="82" s="1"/>
  <c r="AM481" i="82"/>
  <c r="AM517" i="82" s="1"/>
  <c r="AL481" i="82"/>
  <c r="AL517" i="82" s="1"/>
  <c r="AK481" i="82"/>
  <c r="AK517" i="82" s="1"/>
  <c r="AJ481" i="82"/>
  <c r="AJ517" i="82" s="1"/>
  <c r="AI481" i="82"/>
  <c r="AI517" i="82" s="1"/>
  <c r="AH481" i="82"/>
  <c r="AH517" i="82" s="1"/>
  <c r="AG481" i="82"/>
  <c r="AG517" i="82" s="1"/>
  <c r="AF481" i="82"/>
  <c r="AF517" i="82" s="1"/>
  <c r="AE481" i="82"/>
  <c r="AE517" i="82" s="1"/>
  <c r="AD481" i="82"/>
  <c r="AD517" i="82" s="1"/>
  <c r="AC481" i="82"/>
  <c r="AC517" i="82" s="1"/>
  <c r="AB481" i="82"/>
  <c r="AB517" i="82" s="1"/>
  <c r="AA481" i="82"/>
  <c r="AA517" i="82" s="1"/>
  <c r="Z481" i="82"/>
  <c r="Z517" i="82" s="1"/>
  <c r="Y481" i="82"/>
  <c r="Y517" i="82" s="1"/>
  <c r="X481" i="82"/>
  <c r="X517" i="82" s="1"/>
  <c r="W481" i="82"/>
  <c r="W517" i="82" s="1"/>
  <c r="V481" i="82"/>
  <c r="V517" i="82" s="1"/>
  <c r="U481" i="82"/>
  <c r="U517" i="82" s="1"/>
  <c r="T481" i="82"/>
  <c r="T517" i="82" s="1"/>
  <c r="S481" i="82"/>
  <c r="S517" i="82" s="1"/>
  <c r="R481" i="82"/>
  <c r="R517" i="82" s="1"/>
  <c r="Q481" i="82"/>
  <c r="Q517" i="82" s="1"/>
  <c r="P481" i="82"/>
  <c r="P517" i="82" s="1"/>
  <c r="O481" i="82"/>
  <c r="O517" i="82" s="1"/>
  <c r="N481" i="82"/>
  <c r="N517" i="82" s="1"/>
  <c r="M481" i="82"/>
  <c r="M517" i="82" s="1"/>
  <c r="L481" i="82"/>
  <c r="L517" i="82" s="1"/>
  <c r="K481" i="82"/>
  <c r="K517" i="82" s="1"/>
  <c r="J481" i="82"/>
  <c r="J517" i="82" s="1"/>
  <c r="I481" i="82"/>
  <c r="I517" i="82" s="1"/>
  <c r="H481" i="82"/>
  <c r="H517" i="82" s="1"/>
  <c r="G481" i="82"/>
  <c r="G517" i="82" s="1"/>
  <c r="BO480" i="82"/>
  <c r="BO516" i="82" s="1"/>
  <c r="BN480" i="82"/>
  <c r="BN516" i="82" s="1"/>
  <c r="BM480" i="82"/>
  <c r="BM516" i="82" s="1"/>
  <c r="BL480" i="82"/>
  <c r="BL516" i="82" s="1"/>
  <c r="BK480" i="82"/>
  <c r="BK516" i="82" s="1"/>
  <c r="BJ480" i="82"/>
  <c r="BJ516" i="82" s="1"/>
  <c r="BI480" i="82"/>
  <c r="BI516" i="82" s="1"/>
  <c r="BH480" i="82"/>
  <c r="BH516" i="82" s="1"/>
  <c r="BG480" i="82"/>
  <c r="BG516" i="82" s="1"/>
  <c r="BF480" i="82"/>
  <c r="BF516" i="82" s="1"/>
  <c r="BE480" i="82"/>
  <c r="BE516" i="82" s="1"/>
  <c r="BD480" i="82"/>
  <c r="BD516" i="82" s="1"/>
  <c r="BC480" i="82"/>
  <c r="BC516" i="82" s="1"/>
  <c r="BB480" i="82"/>
  <c r="BB516" i="82" s="1"/>
  <c r="BA480" i="82"/>
  <c r="BA516" i="82" s="1"/>
  <c r="AZ480" i="82"/>
  <c r="AZ516" i="82" s="1"/>
  <c r="AY480" i="82"/>
  <c r="AY516" i="82" s="1"/>
  <c r="AX480" i="82"/>
  <c r="AX516" i="82" s="1"/>
  <c r="AW480" i="82"/>
  <c r="AW516" i="82" s="1"/>
  <c r="AV480" i="82"/>
  <c r="AV516" i="82" s="1"/>
  <c r="AU480" i="82"/>
  <c r="AU516" i="82" s="1"/>
  <c r="AT480" i="82"/>
  <c r="AT516" i="82" s="1"/>
  <c r="AS480" i="82"/>
  <c r="AS516" i="82" s="1"/>
  <c r="AR480" i="82"/>
  <c r="AR516" i="82" s="1"/>
  <c r="AQ480" i="82"/>
  <c r="AQ516" i="82" s="1"/>
  <c r="AP480" i="82"/>
  <c r="AP516" i="82" s="1"/>
  <c r="AO480" i="82"/>
  <c r="AO516" i="82" s="1"/>
  <c r="AN480" i="82"/>
  <c r="AN516" i="82" s="1"/>
  <c r="AM480" i="82"/>
  <c r="AM516" i="82" s="1"/>
  <c r="AL480" i="82"/>
  <c r="AL516" i="82" s="1"/>
  <c r="AK480" i="82"/>
  <c r="AK516" i="82" s="1"/>
  <c r="AJ480" i="82"/>
  <c r="AJ516" i="82" s="1"/>
  <c r="AI480" i="82"/>
  <c r="AI516" i="82" s="1"/>
  <c r="AH480" i="82"/>
  <c r="AH516" i="82" s="1"/>
  <c r="AG480" i="82"/>
  <c r="AG516" i="82" s="1"/>
  <c r="AF480" i="82"/>
  <c r="AF516" i="82" s="1"/>
  <c r="AE480" i="82"/>
  <c r="AE516" i="82" s="1"/>
  <c r="AD480" i="82"/>
  <c r="AD516" i="82" s="1"/>
  <c r="AC480" i="82"/>
  <c r="AC516" i="82" s="1"/>
  <c r="AB480" i="82"/>
  <c r="AB516" i="82" s="1"/>
  <c r="AA480" i="82"/>
  <c r="AA516" i="82" s="1"/>
  <c r="Z480" i="82"/>
  <c r="Z516" i="82" s="1"/>
  <c r="Y480" i="82"/>
  <c r="Y516" i="82" s="1"/>
  <c r="X480" i="82"/>
  <c r="X516" i="82" s="1"/>
  <c r="W480" i="82"/>
  <c r="W516" i="82" s="1"/>
  <c r="V480" i="82"/>
  <c r="V516" i="82" s="1"/>
  <c r="U480" i="82"/>
  <c r="U516" i="82" s="1"/>
  <c r="T480" i="82"/>
  <c r="T516" i="82" s="1"/>
  <c r="S480" i="82"/>
  <c r="S516" i="82" s="1"/>
  <c r="R480" i="82"/>
  <c r="R516" i="82" s="1"/>
  <c r="Q480" i="82"/>
  <c r="Q516" i="82" s="1"/>
  <c r="P480" i="82"/>
  <c r="P516" i="82" s="1"/>
  <c r="O480" i="82"/>
  <c r="O516" i="82" s="1"/>
  <c r="N480" i="82"/>
  <c r="N516" i="82" s="1"/>
  <c r="M480" i="82"/>
  <c r="M516" i="82" s="1"/>
  <c r="L480" i="82"/>
  <c r="L516" i="82" s="1"/>
  <c r="K480" i="82"/>
  <c r="K516" i="82" s="1"/>
  <c r="J480" i="82"/>
  <c r="J516" i="82" s="1"/>
  <c r="I480" i="82"/>
  <c r="I516" i="82" s="1"/>
  <c r="H480" i="82"/>
  <c r="H516" i="82" s="1"/>
  <c r="G480" i="82"/>
  <c r="G516" i="82" s="1"/>
  <c r="BO479" i="82"/>
  <c r="BO515" i="82" s="1"/>
  <c r="BN479" i="82"/>
  <c r="BN515" i="82" s="1"/>
  <c r="BM479" i="82"/>
  <c r="BM515" i="82" s="1"/>
  <c r="BL479" i="82"/>
  <c r="BL515" i="82" s="1"/>
  <c r="BK479" i="82"/>
  <c r="BK515" i="82" s="1"/>
  <c r="BJ479" i="82"/>
  <c r="BJ515" i="82" s="1"/>
  <c r="BI479" i="82"/>
  <c r="BI515" i="82" s="1"/>
  <c r="BH479" i="82"/>
  <c r="BH515" i="82" s="1"/>
  <c r="BG479" i="82"/>
  <c r="BG515" i="82" s="1"/>
  <c r="BF479" i="82"/>
  <c r="BF515" i="82" s="1"/>
  <c r="BE479" i="82"/>
  <c r="BE515" i="82" s="1"/>
  <c r="BD479" i="82"/>
  <c r="BD515" i="82" s="1"/>
  <c r="BC479" i="82"/>
  <c r="BC515" i="82" s="1"/>
  <c r="BB479" i="82"/>
  <c r="BB515" i="82" s="1"/>
  <c r="BA479" i="82"/>
  <c r="BA515" i="82" s="1"/>
  <c r="AZ479" i="82"/>
  <c r="AZ515" i="82" s="1"/>
  <c r="AY479" i="82"/>
  <c r="AY515" i="82" s="1"/>
  <c r="AX479" i="82"/>
  <c r="AX515" i="82" s="1"/>
  <c r="AW479" i="82"/>
  <c r="AW515" i="82" s="1"/>
  <c r="AV479" i="82"/>
  <c r="AV515" i="82" s="1"/>
  <c r="AU479" i="82"/>
  <c r="AU515" i="82" s="1"/>
  <c r="AT479" i="82"/>
  <c r="AT515" i="82" s="1"/>
  <c r="AS479" i="82"/>
  <c r="AS515" i="82" s="1"/>
  <c r="AR479" i="82"/>
  <c r="AR515" i="82" s="1"/>
  <c r="AQ479" i="82"/>
  <c r="AQ515" i="82" s="1"/>
  <c r="AP479" i="82"/>
  <c r="AP515" i="82" s="1"/>
  <c r="AO479" i="82"/>
  <c r="AO515" i="82" s="1"/>
  <c r="AN479" i="82"/>
  <c r="AN515" i="82" s="1"/>
  <c r="AM479" i="82"/>
  <c r="AM515" i="82" s="1"/>
  <c r="AL479" i="82"/>
  <c r="AL515" i="82" s="1"/>
  <c r="AK479" i="82"/>
  <c r="AK515" i="82" s="1"/>
  <c r="AJ479" i="82"/>
  <c r="AJ515" i="82" s="1"/>
  <c r="AI479" i="82"/>
  <c r="AI515" i="82" s="1"/>
  <c r="AH479" i="82"/>
  <c r="AH515" i="82" s="1"/>
  <c r="AG479" i="82"/>
  <c r="AG515" i="82" s="1"/>
  <c r="AF479" i="82"/>
  <c r="AF515" i="82" s="1"/>
  <c r="AE479" i="82"/>
  <c r="AE515" i="82" s="1"/>
  <c r="AD479" i="82"/>
  <c r="AD515" i="82" s="1"/>
  <c r="AC479" i="82"/>
  <c r="AC515" i="82" s="1"/>
  <c r="AB479" i="82"/>
  <c r="AB515" i="82" s="1"/>
  <c r="AA479" i="82"/>
  <c r="AA515" i="82" s="1"/>
  <c r="Z479" i="82"/>
  <c r="Z515" i="82" s="1"/>
  <c r="Y479" i="82"/>
  <c r="Y515" i="82" s="1"/>
  <c r="X479" i="82"/>
  <c r="X515" i="82" s="1"/>
  <c r="W479" i="82"/>
  <c r="W515" i="82" s="1"/>
  <c r="V479" i="82"/>
  <c r="V515" i="82" s="1"/>
  <c r="U479" i="82"/>
  <c r="U515" i="82" s="1"/>
  <c r="T479" i="82"/>
  <c r="T515" i="82" s="1"/>
  <c r="S479" i="82"/>
  <c r="S515" i="82" s="1"/>
  <c r="R479" i="82"/>
  <c r="R515" i="82" s="1"/>
  <c r="Q479" i="82"/>
  <c r="Q515" i="82" s="1"/>
  <c r="P479" i="82"/>
  <c r="P515" i="82" s="1"/>
  <c r="O479" i="82"/>
  <c r="O515" i="82" s="1"/>
  <c r="N479" i="82"/>
  <c r="N515" i="82" s="1"/>
  <c r="M479" i="82"/>
  <c r="M515" i="82" s="1"/>
  <c r="L479" i="82"/>
  <c r="L515" i="82" s="1"/>
  <c r="K479" i="82"/>
  <c r="K515" i="82" s="1"/>
  <c r="J479" i="82"/>
  <c r="J515" i="82" s="1"/>
  <c r="I479" i="82"/>
  <c r="I515" i="82" s="1"/>
  <c r="H479" i="82"/>
  <c r="H515" i="82" s="1"/>
  <c r="G479" i="82"/>
  <c r="G515" i="82" s="1"/>
  <c r="BO478" i="82"/>
  <c r="BO514" i="82" s="1"/>
  <c r="BN478" i="82"/>
  <c r="BN514" i="82" s="1"/>
  <c r="BM478" i="82"/>
  <c r="BM514" i="82" s="1"/>
  <c r="BL478" i="82"/>
  <c r="BL514" i="82" s="1"/>
  <c r="BK478" i="82"/>
  <c r="BK514" i="82" s="1"/>
  <c r="BJ478" i="82"/>
  <c r="BJ514" i="82" s="1"/>
  <c r="BI478" i="82"/>
  <c r="BI514" i="82" s="1"/>
  <c r="BH478" i="82"/>
  <c r="BH514" i="82" s="1"/>
  <c r="BG478" i="82"/>
  <c r="BG514" i="82" s="1"/>
  <c r="BF478" i="82"/>
  <c r="BF514" i="82" s="1"/>
  <c r="BE478" i="82"/>
  <c r="BE514" i="82" s="1"/>
  <c r="BD478" i="82"/>
  <c r="BD514" i="82" s="1"/>
  <c r="BC478" i="82"/>
  <c r="BC514" i="82" s="1"/>
  <c r="BB478" i="82"/>
  <c r="BB514" i="82" s="1"/>
  <c r="BA478" i="82"/>
  <c r="BA514" i="82" s="1"/>
  <c r="AZ478" i="82"/>
  <c r="AZ514" i="82" s="1"/>
  <c r="AY478" i="82"/>
  <c r="AY514" i="82" s="1"/>
  <c r="AX478" i="82"/>
  <c r="AX514" i="82" s="1"/>
  <c r="AW478" i="82"/>
  <c r="AW514" i="82" s="1"/>
  <c r="AV478" i="82"/>
  <c r="AV514" i="82" s="1"/>
  <c r="AU478" i="82"/>
  <c r="AU514" i="82" s="1"/>
  <c r="AT478" i="82"/>
  <c r="AT514" i="82" s="1"/>
  <c r="AS478" i="82"/>
  <c r="AS514" i="82" s="1"/>
  <c r="AR478" i="82"/>
  <c r="AR514" i="82" s="1"/>
  <c r="AQ478" i="82"/>
  <c r="AQ514" i="82" s="1"/>
  <c r="AP478" i="82"/>
  <c r="AP514" i="82" s="1"/>
  <c r="AO478" i="82"/>
  <c r="AO514" i="82" s="1"/>
  <c r="AN478" i="82"/>
  <c r="AN514" i="82" s="1"/>
  <c r="AM478" i="82"/>
  <c r="AM514" i="82" s="1"/>
  <c r="AL478" i="82"/>
  <c r="AL514" i="82" s="1"/>
  <c r="AK478" i="82"/>
  <c r="AK514" i="82" s="1"/>
  <c r="AJ478" i="82"/>
  <c r="AJ514" i="82" s="1"/>
  <c r="AI478" i="82"/>
  <c r="AI514" i="82" s="1"/>
  <c r="AH478" i="82"/>
  <c r="AH514" i="82" s="1"/>
  <c r="AG478" i="82"/>
  <c r="AG514" i="82" s="1"/>
  <c r="AF478" i="82"/>
  <c r="AF514" i="82" s="1"/>
  <c r="AE478" i="82"/>
  <c r="AE514" i="82" s="1"/>
  <c r="AD478" i="82"/>
  <c r="AD514" i="82" s="1"/>
  <c r="AC478" i="82"/>
  <c r="AC514" i="82" s="1"/>
  <c r="AB478" i="82"/>
  <c r="AB514" i="82" s="1"/>
  <c r="AA478" i="82"/>
  <c r="AA514" i="82" s="1"/>
  <c r="Z478" i="82"/>
  <c r="Z514" i="82" s="1"/>
  <c r="Y478" i="82"/>
  <c r="Y514" i="82" s="1"/>
  <c r="X478" i="82"/>
  <c r="X514" i="82" s="1"/>
  <c r="W478" i="82"/>
  <c r="W514" i="82" s="1"/>
  <c r="V478" i="82"/>
  <c r="V514" i="82" s="1"/>
  <c r="U478" i="82"/>
  <c r="U514" i="82" s="1"/>
  <c r="T478" i="82"/>
  <c r="T514" i="82" s="1"/>
  <c r="S478" i="82"/>
  <c r="S514" i="82" s="1"/>
  <c r="R478" i="82"/>
  <c r="R514" i="82" s="1"/>
  <c r="Q478" i="82"/>
  <c r="Q514" i="82" s="1"/>
  <c r="P478" i="82"/>
  <c r="P514" i="82" s="1"/>
  <c r="O478" i="82"/>
  <c r="O514" i="82" s="1"/>
  <c r="N478" i="82"/>
  <c r="N514" i="82" s="1"/>
  <c r="M478" i="82"/>
  <c r="M514" i="82" s="1"/>
  <c r="L478" i="82"/>
  <c r="L514" i="82" s="1"/>
  <c r="K478" i="82"/>
  <c r="K514" i="82" s="1"/>
  <c r="J478" i="82"/>
  <c r="J514" i="82" s="1"/>
  <c r="I478" i="82"/>
  <c r="I514" i="82" s="1"/>
  <c r="H478" i="82"/>
  <c r="H514" i="82" s="1"/>
  <c r="G478" i="82"/>
  <c r="G514" i="82" s="1"/>
  <c r="BO465" i="82"/>
  <c r="BN465" i="82"/>
  <c r="BM465" i="82"/>
  <c r="BL465" i="82"/>
  <c r="BK465" i="82"/>
  <c r="BJ465" i="82"/>
  <c r="BI465" i="82"/>
  <c r="BH465" i="82"/>
  <c r="BG465" i="82"/>
  <c r="BF465" i="82"/>
  <c r="BE465" i="82"/>
  <c r="BD465" i="82"/>
  <c r="BC465" i="82"/>
  <c r="BB465" i="82"/>
  <c r="BA465" i="82"/>
  <c r="AZ465" i="82"/>
  <c r="AY465" i="82"/>
  <c r="AX465" i="82"/>
  <c r="AW465" i="82"/>
  <c r="AV465" i="82"/>
  <c r="AU465" i="82"/>
  <c r="AT465" i="82"/>
  <c r="AS465" i="82"/>
  <c r="AR465" i="82"/>
  <c r="AQ465" i="82"/>
  <c r="AP465" i="82"/>
  <c r="AO465" i="82"/>
  <c r="AN465" i="82"/>
  <c r="AM465" i="82"/>
  <c r="AL465" i="82"/>
  <c r="AK465" i="82"/>
  <c r="AJ465" i="82"/>
  <c r="AI465" i="82"/>
  <c r="AH465" i="82"/>
  <c r="AG465" i="82"/>
  <c r="AF465" i="82"/>
  <c r="AE465" i="82"/>
  <c r="AD465" i="82"/>
  <c r="AC465" i="82"/>
  <c r="AB465" i="82"/>
  <c r="AA465" i="82"/>
  <c r="Z465" i="82"/>
  <c r="Y465" i="82"/>
  <c r="X465" i="82"/>
  <c r="W465" i="82"/>
  <c r="V465" i="82"/>
  <c r="U465" i="82"/>
  <c r="T465" i="82"/>
  <c r="S465" i="82"/>
  <c r="R465" i="82"/>
  <c r="Q465" i="82"/>
  <c r="P465" i="82"/>
  <c r="O465" i="82"/>
  <c r="N465" i="82"/>
  <c r="M465" i="82"/>
  <c r="L465" i="82"/>
  <c r="K465" i="82"/>
  <c r="J465" i="82"/>
  <c r="I465" i="82"/>
  <c r="H465" i="82"/>
  <c r="G465" i="82"/>
  <c r="BO429" i="82"/>
  <c r="BN429" i="82"/>
  <c r="BM429" i="82"/>
  <c r="BL429" i="82"/>
  <c r="BK429" i="82"/>
  <c r="BJ429" i="82"/>
  <c r="BI429" i="82"/>
  <c r="BH429" i="82"/>
  <c r="BG429" i="82"/>
  <c r="BF429" i="82"/>
  <c r="BE429" i="82"/>
  <c r="BD429" i="82"/>
  <c r="BC429" i="82"/>
  <c r="BB429" i="82"/>
  <c r="BA429" i="82"/>
  <c r="AZ429" i="82"/>
  <c r="AY429" i="82"/>
  <c r="AX429" i="82"/>
  <c r="AW429" i="82"/>
  <c r="AV429" i="82"/>
  <c r="AU429" i="82"/>
  <c r="AT429" i="82"/>
  <c r="AS429" i="82"/>
  <c r="AR429" i="82"/>
  <c r="AQ429" i="82"/>
  <c r="AP429" i="82"/>
  <c r="AO429" i="82"/>
  <c r="AN429" i="82"/>
  <c r="AM429" i="82"/>
  <c r="AL429" i="82"/>
  <c r="AK429" i="82"/>
  <c r="AJ429" i="82"/>
  <c r="AI429" i="82"/>
  <c r="AH429" i="82"/>
  <c r="AG429" i="82"/>
  <c r="AF429" i="82"/>
  <c r="AE429" i="82"/>
  <c r="AD429" i="82"/>
  <c r="AC429" i="82"/>
  <c r="AB429" i="82"/>
  <c r="AA429" i="82"/>
  <c r="Z429" i="82"/>
  <c r="Y429" i="82"/>
  <c r="X429" i="82"/>
  <c r="W429" i="82"/>
  <c r="V429" i="82"/>
  <c r="U429" i="82"/>
  <c r="T429" i="82"/>
  <c r="S429" i="82"/>
  <c r="R429" i="82"/>
  <c r="Q429" i="82"/>
  <c r="P429" i="82"/>
  <c r="O429" i="82"/>
  <c r="N429" i="82"/>
  <c r="M429" i="82"/>
  <c r="L429" i="82"/>
  <c r="K429" i="82"/>
  <c r="J429" i="82"/>
  <c r="I429" i="82"/>
  <c r="H429" i="82"/>
  <c r="G429" i="82"/>
  <c r="BO414" i="82"/>
  <c r="BN414" i="82"/>
  <c r="BM414" i="82"/>
  <c r="BL414" i="82"/>
  <c r="BK414" i="82"/>
  <c r="BJ414" i="82"/>
  <c r="BI414" i="82"/>
  <c r="BH414" i="82"/>
  <c r="BG414" i="82"/>
  <c r="BF414" i="82"/>
  <c r="BE414" i="82"/>
  <c r="BD414" i="82"/>
  <c r="BC414" i="82"/>
  <c r="BB414" i="82"/>
  <c r="BA414" i="82"/>
  <c r="AZ414" i="82"/>
  <c r="AY414" i="82"/>
  <c r="AX414" i="82"/>
  <c r="AW414" i="82"/>
  <c r="AV414" i="82"/>
  <c r="AU414" i="82"/>
  <c r="AT414" i="82"/>
  <c r="AS414" i="82"/>
  <c r="AR414" i="82"/>
  <c r="AQ414" i="82"/>
  <c r="AP414" i="82"/>
  <c r="AO414" i="82"/>
  <c r="AN414" i="82"/>
  <c r="AM414" i="82"/>
  <c r="AL414" i="82"/>
  <c r="AK414" i="82"/>
  <c r="AJ414" i="82"/>
  <c r="AI414" i="82"/>
  <c r="AH414" i="82"/>
  <c r="AG414" i="82"/>
  <c r="AF414" i="82"/>
  <c r="AE414" i="82"/>
  <c r="AD414" i="82"/>
  <c r="AC414" i="82"/>
  <c r="AB414" i="82"/>
  <c r="AA414" i="82"/>
  <c r="Z414" i="82"/>
  <c r="Y414" i="82"/>
  <c r="X414" i="82"/>
  <c r="W414" i="82"/>
  <c r="V414" i="82"/>
  <c r="U414" i="82"/>
  <c r="T414" i="82"/>
  <c r="S414" i="82"/>
  <c r="R414" i="82"/>
  <c r="Q414" i="82"/>
  <c r="P414" i="82"/>
  <c r="O414" i="82"/>
  <c r="N414" i="82"/>
  <c r="M414" i="82"/>
  <c r="L414" i="82"/>
  <c r="K414" i="82"/>
  <c r="J414" i="82"/>
  <c r="I414" i="82"/>
  <c r="H414" i="82"/>
  <c r="G414" i="82"/>
  <c r="B404" i="82"/>
  <c r="B405" i="82" s="1"/>
  <c r="B406" i="82" s="1"/>
  <c r="B407" i="82" s="1"/>
  <c r="B408" i="82" s="1"/>
  <c r="B409" i="82" s="1"/>
  <c r="B410" i="82" s="1"/>
  <c r="B411" i="82" s="1"/>
  <c r="B412" i="82" s="1"/>
  <c r="B389" i="82"/>
  <c r="B390" i="82" s="1"/>
  <c r="B391" i="82" s="1"/>
  <c r="B392" i="82" s="1"/>
  <c r="B393" i="82" s="1"/>
  <c r="B394" i="82" s="1"/>
  <c r="B396" i="82" s="1"/>
  <c r="B397" i="82" s="1"/>
  <c r="B398" i="82" s="1"/>
  <c r="B399" i="82" s="1"/>
  <c r="B400" i="82" s="1"/>
  <c r="B401" i="82" s="1"/>
  <c r="BO387" i="82"/>
  <c r="BN387" i="82"/>
  <c r="BM387" i="82"/>
  <c r="BL387" i="82"/>
  <c r="BK387" i="82"/>
  <c r="BJ387" i="82"/>
  <c r="BI387" i="82"/>
  <c r="BH387" i="82"/>
  <c r="BG387" i="82"/>
  <c r="BF387" i="82"/>
  <c r="BE387" i="82"/>
  <c r="BD387" i="82"/>
  <c r="BC387" i="82"/>
  <c r="BB387" i="82"/>
  <c r="BA387" i="82"/>
  <c r="AZ387" i="82"/>
  <c r="AY387" i="82"/>
  <c r="AX387" i="82"/>
  <c r="AW387" i="82"/>
  <c r="AV387" i="82"/>
  <c r="AU387" i="82"/>
  <c r="AT387" i="82"/>
  <c r="AS387" i="82"/>
  <c r="AR387" i="82"/>
  <c r="AQ387" i="82"/>
  <c r="AP387" i="82"/>
  <c r="AO387" i="82"/>
  <c r="AN387" i="82"/>
  <c r="AM387" i="82"/>
  <c r="AL387" i="82"/>
  <c r="AK387" i="82"/>
  <c r="AJ387" i="82"/>
  <c r="AI387" i="82"/>
  <c r="AH387" i="82"/>
  <c r="AG387" i="82"/>
  <c r="AF387" i="82"/>
  <c r="AE387" i="82"/>
  <c r="AD387" i="82"/>
  <c r="AC387" i="82"/>
  <c r="AB387" i="82"/>
  <c r="AA387" i="82"/>
  <c r="Z387" i="82"/>
  <c r="Y387" i="82"/>
  <c r="X387" i="82"/>
  <c r="W387" i="82"/>
  <c r="V387" i="82"/>
  <c r="U387" i="82"/>
  <c r="T387" i="82"/>
  <c r="S387" i="82"/>
  <c r="R387" i="82"/>
  <c r="Q387" i="82"/>
  <c r="P387" i="82"/>
  <c r="O387" i="82"/>
  <c r="N387" i="82"/>
  <c r="M387" i="82"/>
  <c r="L387" i="82"/>
  <c r="K387" i="82"/>
  <c r="J387" i="82"/>
  <c r="I387" i="82"/>
  <c r="H387" i="82"/>
  <c r="G387" i="82"/>
  <c r="BO385" i="82"/>
  <c r="BN385" i="82"/>
  <c r="BM385" i="82"/>
  <c r="BL385" i="82"/>
  <c r="BK385" i="82"/>
  <c r="BJ385" i="82"/>
  <c r="BI385" i="82"/>
  <c r="BH385" i="82"/>
  <c r="BG385" i="82"/>
  <c r="BF385" i="82"/>
  <c r="BE385" i="82"/>
  <c r="BD385" i="82"/>
  <c r="BC385" i="82"/>
  <c r="BB385" i="82"/>
  <c r="BA385" i="82"/>
  <c r="AZ385" i="82"/>
  <c r="AY385" i="82"/>
  <c r="AX385" i="82"/>
  <c r="AW385" i="82"/>
  <c r="AV385" i="82"/>
  <c r="AU385" i="82"/>
  <c r="AT385" i="82"/>
  <c r="AS385" i="82"/>
  <c r="AR385" i="82"/>
  <c r="AQ385" i="82"/>
  <c r="AP385" i="82"/>
  <c r="AO385" i="82"/>
  <c r="AN385" i="82"/>
  <c r="AM385" i="82"/>
  <c r="AL385" i="82"/>
  <c r="AK385" i="82"/>
  <c r="AJ385" i="82"/>
  <c r="AI385" i="82"/>
  <c r="AH385" i="82"/>
  <c r="AG385" i="82"/>
  <c r="AF385" i="82"/>
  <c r="AE385" i="82"/>
  <c r="AD385" i="82"/>
  <c r="AC385" i="82"/>
  <c r="AB385" i="82"/>
  <c r="AA385" i="82"/>
  <c r="Z385" i="82"/>
  <c r="Y385" i="82"/>
  <c r="X385" i="82"/>
  <c r="W385" i="82"/>
  <c r="V385" i="82"/>
  <c r="U385" i="82"/>
  <c r="T385" i="82"/>
  <c r="S385" i="82"/>
  <c r="R385" i="82"/>
  <c r="Q385" i="82"/>
  <c r="P385" i="82"/>
  <c r="O385" i="82"/>
  <c r="N385" i="82"/>
  <c r="M385" i="82"/>
  <c r="L385" i="82"/>
  <c r="K385" i="82"/>
  <c r="J385" i="82"/>
  <c r="I385" i="82"/>
  <c r="H385" i="82"/>
  <c r="G385" i="82"/>
  <c r="BO384" i="82"/>
  <c r="BN384" i="82"/>
  <c r="BM384" i="82"/>
  <c r="BL384" i="82"/>
  <c r="BK384" i="82"/>
  <c r="BJ384" i="82"/>
  <c r="BI384" i="82"/>
  <c r="BH384" i="82"/>
  <c r="BG384" i="82"/>
  <c r="BF384" i="82"/>
  <c r="BE384" i="82"/>
  <c r="BD384" i="82"/>
  <c r="BC384" i="82"/>
  <c r="BB384" i="82"/>
  <c r="BA384" i="82"/>
  <c r="AZ384" i="82"/>
  <c r="AY384" i="82"/>
  <c r="AX384" i="82"/>
  <c r="AW384" i="82"/>
  <c r="AV384" i="82"/>
  <c r="AU384" i="82"/>
  <c r="AT384" i="82"/>
  <c r="AS384" i="82"/>
  <c r="AR384" i="82"/>
  <c r="AQ384" i="82"/>
  <c r="AP384" i="82"/>
  <c r="AO384" i="82"/>
  <c r="AN384" i="82"/>
  <c r="AM384" i="82"/>
  <c r="AL384" i="82"/>
  <c r="AK384" i="82"/>
  <c r="AJ384" i="82"/>
  <c r="AI384" i="82"/>
  <c r="AH384" i="82"/>
  <c r="AG384" i="82"/>
  <c r="AF384" i="82"/>
  <c r="AE384" i="82"/>
  <c r="AD384" i="82"/>
  <c r="AC384" i="82"/>
  <c r="AB384" i="82"/>
  <c r="AA384" i="82"/>
  <c r="Z384" i="82"/>
  <c r="Y384" i="82"/>
  <c r="X384" i="82"/>
  <c r="W384" i="82"/>
  <c r="V384" i="82"/>
  <c r="U384" i="82"/>
  <c r="T384" i="82"/>
  <c r="S384" i="82"/>
  <c r="R384" i="82"/>
  <c r="Q384" i="82"/>
  <c r="P384" i="82"/>
  <c r="O384" i="82"/>
  <c r="N384" i="82"/>
  <c r="M384" i="82"/>
  <c r="L384" i="82"/>
  <c r="K384" i="82"/>
  <c r="J384" i="82"/>
  <c r="I384" i="82"/>
  <c r="H384" i="82"/>
  <c r="G384" i="82"/>
  <c r="BO383" i="82"/>
  <c r="BN383" i="82"/>
  <c r="BM383" i="82"/>
  <c r="BL383" i="82"/>
  <c r="BK383" i="82"/>
  <c r="BJ383" i="82"/>
  <c r="BI383" i="82"/>
  <c r="BH383" i="82"/>
  <c r="BG383" i="82"/>
  <c r="BF383" i="82"/>
  <c r="BE383" i="82"/>
  <c r="BD383" i="82"/>
  <c r="BC383" i="82"/>
  <c r="BB383" i="82"/>
  <c r="BA383" i="82"/>
  <c r="AZ383" i="82"/>
  <c r="AY383" i="82"/>
  <c r="AX383" i="82"/>
  <c r="AW383" i="82"/>
  <c r="AV383" i="82"/>
  <c r="AU383" i="82"/>
  <c r="AT383" i="82"/>
  <c r="AS383" i="82"/>
  <c r="AR383" i="82"/>
  <c r="AQ383" i="82"/>
  <c r="AP383" i="82"/>
  <c r="AO383" i="82"/>
  <c r="AN383" i="82"/>
  <c r="AM383" i="82"/>
  <c r="AL383" i="82"/>
  <c r="AK383" i="82"/>
  <c r="AJ383" i="82"/>
  <c r="AI383" i="82"/>
  <c r="AH383" i="82"/>
  <c r="AG383" i="82"/>
  <c r="AF383" i="82"/>
  <c r="AE383" i="82"/>
  <c r="AD383" i="82"/>
  <c r="AC383" i="82"/>
  <c r="AB383" i="82"/>
  <c r="AA383" i="82"/>
  <c r="Z383" i="82"/>
  <c r="Y383" i="82"/>
  <c r="X383" i="82"/>
  <c r="W383" i="82"/>
  <c r="V383" i="82"/>
  <c r="U383" i="82"/>
  <c r="T383" i="82"/>
  <c r="S383" i="82"/>
  <c r="R383" i="82"/>
  <c r="Q383" i="82"/>
  <c r="P383" i="82"/>
  <c r="O383" i="82"/>
  <c r="N383" i="82"/>
  <c r="M383" i="82"/>
  <c r="L383" i="82"/>
  <c r="K383" i="82"/>
  <c r="J383" i="82"/>
  <c r="I383" i="82"/>
  <c r="H383" i="82"/>
  <c r="G383" i="82"/>
  <c r="BO382" i="82"/>
  <c r="BN382" i="82"/>
  <c r="BM382" i="82"/>
  <c r="BL382" i="82"/>
  <c r="BK382" i="82"/>
  <c r="BJ382" i="82"/>
  <c r="BI382" i="82"/>
  <c r="BH382" i="82"/>
  <c r="BG382" i="82"/>
  <c r="BF382" i="82"/>
  <c r="BE382" i="82"/>
  <c r="BD382" i="82"/>
  <c r="BC382" i="82"/>
  <c r="BB382" i="82"/>
  <c r="BA382" i="82"/>
  <c r="AZ382" i="82"/>
  <c r="AY382" i="82"/>
  <c r="AX382" i="82"/>
  <c r="AW382" i="82"/>
  <c r="AV382" i="82"/>
  <c r="AU382" i="82"/>
  <c r="AT382" i="82"/>
  <c r="AS382" i="82"/>
  <c r="AR382" i="82"/>
  <c r="AQ382" i="82"/>
  <c r="AP382" i="82"/>
  <c r="AO382" i="82"/>
  <c r="AN382" i="82"/>
  <c r="AM382" i="82"/>
  <c r="AL382" i="82"/>
  <c r="AK382" i="82"/>
  <c r="AJ382" i="82"/>
  <c r="AI382" i="82"/>
  <c r="AH382" i="82"/>
  <c r="AG382" i="82"/>
  <c r="AF382" i="82"/>
  <c r="AE382" i="82"/>
  <c r="AD382" i="82"/>
  <c r="AC382" i="82"/>
  <c r="AB382" i="82"/>
  <c r="AA382" i="82"/>
  <c r="Z382" i="82"/>
  <c r="Y382" i="82"/>
  <c r="X382" i="82"/>
  <c r="W382" i="82"/>
  <c r="V382" i="82"/>
  <c r="U382" i="82"/>
  <c r="T382" i="82"/>
  <c r="S382" i="82"/>
  <c r="R382" i="82"/>
  <c r="Q382" i="82"/>
  <c r="P382" i="82"/>
  <c r="O382" i="82"/>
  <c r="N382" i="82"/>
  <c r="M382" i="82"/>
  <c r="L382" i="82"/>
  <c r="K382" i="82"/>
  <c r="J382" i="82"/>
  <c r="I382" i="82"/>
  <c r="H382" i="82"/>
  <c r="G382" i="82"/>
  <c r="BO381" i="82"/>
  <c r="BN381" i="82"/>
  <c r="BM381" i="82"/>
  <c r="BL381" i="82"/>
  <c r="BK381" i="82"/>
  <c r="BJ381" i="82"/>
  <c r="BI381" i="82"/>
  <c r="BH381" i="82"/>
  <c r="BG381" i="82"/>
  <c r="BF381" i="82"/>
  <c r="BE381" i="82"/>
  <c r="BD381" i="82"/>
  <c r="BC381" i="82"/>
  <c r="BB381" i="82"/>
  <c r="BA381" i="82"/>
  <c r="AZ381" i="82"/>
  <c r="AY381" i="82"/>
  <c r="AX381" i="82"/>
  <c r="AW381" i="82"/>
  <c r="AV381" i="82"/>
  <c r="AU381" i="82"/>
  <c r="AT381" i="82"/>
  <c r="AS381" i="82"/>
  <c r="AR381" i="82"/>
  <c r="AQ381" i="82"/>
  <c r="AP381" i="82"/>
  <c r="AO381" i="82"/>
  <c r="AN381" i="82"/>
  <c r="AM381" i="82"/>
  <c r="AL381" i="82"/>
  <c r="AK381" i="82"/>
  <c r="AJ381" i="82"/>
  <c r="AI381" i="82"/>
  <c r="AH381" i="82"/>
  <c r="AG381" i="82"/>
  <c r="AF381" i="82"/>
  <c r="AE381" i="82"/>
  <c r="AD381" i="82"/>
  <c r="AC381" i="82"/>
  <c r="AB381" i="82"/>
  <c r="AA381" i="82"/>
  <c r="Z381" i="82"/>
  <c r="Y381" i="82"/>
  <c r="X381" i="82"/>
  <c r="W381" i="82"/>
  <c r="V381" i="82"/>
  <c r="U381" i="82"/>
  <c r="T381" i="82"/>
  <c r="S381" i="82"/>
  <c r="R381" i="82"/>
  <c r="Q381" i="82"/>
  <c r="P381" i="82"/>
  <c r="O381" i="82"/>
  <c r="N381" i="82"/>
  <c r="M381" i="82"/>
  <c r="L381" i="82"/>
  <c r="K381" i="82"/>
  <c r="J381" i="82"/>
  <c r="I381" i="82"/>
  <c r="H381" i="82"/>
  <c r="G381" i="82"/>
  <c r="BO380" i="82"/>
  <c r="BN380" i="82"/>
  <c r="BM380" i="82"/>
  <c r="BL380" i="82"/>
  <c r="BK380" i="82"/>
  <c r="BJ380" i="82"/>
  <c r="BI380" i="82"/>
  <c r="BH380" i="82"/>
  <c r="BG380" i="82"/>
  <c r="BF380" i="82"/>
  <c r="BE380" i="82"/>
  <c r="BD380" i="82"/>
  <c r="BC380" i="82"/>
  <c r="BB380" i="82"/>
  <c r="BA380" i="82"/>
  <c r="AZ380" i="82"/>
  <c r="AY380" i="82"/>
  <c r="AX380" i="82"/>
  <c r="AW380" i="82"/>
  <c r="AV380" i="82"/>
  <c r="AU380" i="82"/>
  <c r="AT380" i="82"/>
  <c r="AS380" i="82"/>
  <c r="AR380" i="82"/>
  <c r="AQ380" i="82"/>
  <c r="AP380" i="82"/>
  <c r="AO380" i="82"/>
  <c r="AN380" i="82"/>
  <c r="AM380" i="82"/>
  <c r="AL380" i="82"/>
  <c r="AK380" i="82"/>
  <c r="AJ380" i="82"/>
  <c r="AI380" i="82"/>
  <c r="AH380" i="82"/>
  <c r="AG380" i="82"/>
  <c r="AF380" i="82"/>
  <c r="AE380" i="82"/>
  <c r="AD380" i="82"/>
  <c r="AC380" i="82"/>
  <c r="AB380" i="82"/>
  <c r="AA380" i="82"/>
  <c r="Z380" i="82"/>
  <c r="Y380" i="82"/>
  <c r="X380" i="82"/>
  <c r="W380" i="82"/>
  <c r="V380" i="82"/>
  <c r="U380" i="82"/>
  <c r="T380" i="82"/>
  <c r="S380" i="82"/>
  <c r="R380" i="82"/>
  <c r="Q380" i="82"/>
  <c r="P380" i="82"/>
  <c r="O380" i="82"/>
  <c r="N380" i="82"/>
  <c r="M380" i="82"/>
  <c r="L380" i="82"/>
  <c r="K380" i="82"/>
  <c r="J380" i="82"/>
  <c r="I380" i="82"/>
  <c r="H380" i="82"/>
  <c r="G380" i="82"/>
  <c r="BO379" i="82"/>
  <c r="BN379" i="82"/>
  <c r="BM379" i="82"/>
  <c r="BL379" i="82"/>
  <c r="BK379" i="82"/>
  <c r="BJ379" i="82"/>
  <c r="BI379" i="82"/>
  <c r="BH379" i="82"/>
  <c r="BG379" i="82"/>
  <c r="BF379" i="82"/>
  <c r="BE379" i="82"/>
  <c r="BD379" i="82"/>
  <c r="BC379" i="82"/>
  <c r="BB379" i="82"/>
  <c r="BA379" i="82"/>
  <c r="AZ379" i="82"/>
  <c r="AY379" i="82"/>
  <c r="AX379" i="82"/>
  <c r="AW379" i="82"/>
  <c r="AV379" i="82"/>
  <c r="AU379" i="82"/>
  <c r="AT379" i="82"/>
  <c r="AS379" i="82"/>
  <c r="AR379" i="82"/>
  <c r="AQ379" i="82"/>
  <c r="AP379" i="82"/>
  <c r="AO379" i="82"/>
  <c r="AN379" i="82"/>
  <c r="AM379" i="82"/>
  <c r="AL379" i="82"/>
  <c r="AK379" i="82"/>
  <c r="AJ379" i="82"/>
  <c r="AI379" i="82"/>
  <c r="AH379" i="82"/>
  <c r="AG379" i="82"/>
  <c r="AF379" i="82"/>
  <c r="AE379" i="82"/>
  <c r="AD379" i="82"/>
  <c r="AC379" i="82"/>
  <c r="AB379" i="82"/>
  <c r="AA379" i="82"/>
  <c r="Z379" i="82"/>
  <c r="Y379" i="82"/>
  <c r="X379" i="82"/>
  <c r="W379" i="82"/>
  <c r="V379" i="82"/>
  <c r="U379" i="82"/>
  <c r="T379" i="82"/>
  <c r="S379" i="82"/>
  <c r="R379" i="82"/>
  <c r="Q379" i="82"/>
  <c r="P379" i="82"/>
  <c r="O379" i="82"/>
  <c r="N379" i="82"/>
  <c r="M379" i="82"/>
  <c r="L379" i="82"/>
  <c r="K379" i="82"/>
  <c r="J379" i="82"/>
  <c r="I379" i="82"/>
  <c r="H379" i="82"/>
  <c r="G379" i="82"/>
  <c r="BO378" i="82"/>
  <c r="BN378" i="82"/>
  <c r="BM378" i="82"/>
  <c r="BL378" i="82"/>
  <c r="BK378" i="82"/>
  <c r="BJ378" i="82"/>
  <c r="BI378" i="82"/>
  <c r="BH378" i="82"/>
  <c r="BG378" i="82"/>
  <c r="BF378" i="82"/>
  <c r="BE378" i="82"/>
  <c r="BD378" i="82"/>
  <c r="BC378" i="82"/>
  <c r="BB378" i="82"/>
  <c r="BA378" i="82"/>
  <c r="AZ378" i="82"/>
  <c r="AY378" i="82"/>
  <c r="AX378" i="82"/>
  <c r="AW378" i="82"/>
  <c r="AV378" i="82"/>
  <c r="AU378" i="82"/>
  <c r="AT378" i="82"/>
  <c r="AS378" i="82"/>
  <c r="AR378" i="82"/>
  <c r="AQ378" i="82"/>
  <c r="AP378" i="82"/>
  <c r="AO378" i="82"/>
  <c r="AN378" i="82"/>
  <c r="AM378" i="82"/>
  <c r="AL378" i="82"/>
  <c r="AK378" i="82"/>
  <c r="AJ378" i="82"/>
  <c r="AI378" i="82"/>
  <c r="AH378" i="82"/>
  <c r="AG378" i="82"/>
  <c r="AF378" i="82"/>
  <c r="AE378" i="82"/>
  <c r="AD378" i="82"/>
  <c r="AC378" i="82"/>
  <c r="AB378" i="82"/>
  <c r="AA378" i="82"/>
  <c r="Z378" i="82"/>
  <c r="Y378" i="82"/>
  <c r="X378" i="82"/>
  <c r="W378" i="82"/>
  <c r="V378" i="82"/>
  <c r="U378" i="82"/>
  <c r="T378" i="82"/>
  <c r="S378" i="82"/>
  <c r="R378" i="82"/>
  <c r="Q378" i="82"/>
  <c r="P378" i="82"/>
  <c r="O378" i="82"/>
  <c r="N378" i="82"/>
  <c r="M378" i="82"/>
  <c r="L378" i="82"/>
  <c r="K378" i="82"/>
  <c r="J378" i="82"/>
  <c r="I378" i="82"/>
  <c r="H378" i="82"/>
  <c r="G378" i="82"/>
  <c r="BO370" i="82"/>
  <c r="BN370" i="82"/>
  <c r="BM370" i="82"/>
  <c r="BL370" i="82"/>
  <c r="BK370" i="82"/>
  <c r="BJ370" i="82"/>
  <c r="BI370" i="82"/>
  <c r="BH370" i="82"/>
  <c r="BG370" i="82"/>
  <c r="BF370" i="82"/>
  <c r="BE370" i="82"/>
  <c r="BD370" i="82"/>
  <c r="BC370" i="82"/>
  <c r="BB370" i="82"/>
  <c r="BA370" i="82"/>
  <c r="AZ370" i="82"/>
  <c r="AY370" i="82"/>
  <c r="AX370" i="82"/>
  <c r="AW370" i="82"/>
  <c r="AV370" i="82"/>
  <c r="AU370" i="82"/>
  <c r="AT370" i="82"/>
  <c r="AS370" i="82"/>
  <c r="AR370" i="82"/>
  <c r="AQ370" i="82"/>
  <c r="AP370" i="82"/>
  <c r="AO370" i="82"/>
  <c r="AN370" i="82"/>
  <c r="AM370" i="82"/>
  <c r="AL370" i="82"/>
  <c r="AK370" i="82"/>
  <c r="AJ370" i="82"/>
  <c r="AI370" i="82"/>
  <c r="AH370" i="82"/>
  <c r="AG370" i="82"/>
  <c r="AF370" i="82"/>
  <c r="AE370" i="82"/>
  <c r="AD370" i="82"/>
  <c r="AC370" i="82"/>
  <c r="AB370" i="82"/>
  <c r="AA370" i="82"/>
  <c r="Z370" i="82"/>
  <c r="Y370" i="82"/>
  <c r="X370" i="82"/>
  <c r="W370" i="82"/>
  <c r="V370" i="82"/>
  <c r="U370" i="82"/>
  <c r="T370" i="82"/>
  <c r="S370" i="82"/>
  <c r="R370" i="82"/>
  <c r="Q370" i="82"/>
  <c r="P370" i="82"/>
  <c r="O370" i="82"/>
  <c r="N370" i="82"/>
  <c r="M370" i="82"/>
  <c r="L370" i="82"/>
  <c r="K370" i="82"/>
  <c r="J370" i="82"/>
  <c r="I370" i="82"/>
  <c r="H370" i="82"/>
  <c r="G370" i="82"/>
  <c r="BO368" i="82"/>
  <c r="BN368" i="82"/>
  <c r="BM368" i="82"/>
  <c r="BL368" i="82"/>
  <c r="BK368" i="82"/>
  <c r="BJ368" i="82"/>
  <c r="BI368" i="82"/>
  <c r="BH368" i="82"/>
  <c r="BG368" i="82"/>
  <c r="BF368" i="82"/>
  <c r="BE368" i="82"/>
  <c r="BD368" i="82"/>
  <c r="BC368" i="82"/>
  <c r="BB368" i="82"/>
  <c r="BA368" i="82"/>
  <c r="AZ368" i="82"/>
  <c r="AY368" i="82"/>
  <c r="AX368" i="82"/>
  <c r="AW368" i="82"/>
  <c r="AV368" i="82"/>
  <c r="AU368" i="82"/>
  <c r="AT368" i="82"/>
  <c r="AS368" i="82"/>
  <c r="AR368" i="82"/>
  <c r="AQ368" i="82"/>
  <c r="AP368" i="82"/>
  <c r="AO368" i="82"/>
  <c r="AN368" i="82"/>
  <c r="AM368" i="82"/>
  <c r="AL368" i="82"/>
  <c r="AK368" i="82"/>
  <c r="AJ368" i="82"/>
  <c r="AI368" i="82"/>
  <c r="AH368" i="82"/>
  <c r="AG368" i="82"/>
  <c r="AF368" i="82"/>
  <c r="AE368" i="82"/>
  <c r="AD368" i="82"/>
  <c r="AC368" i="82"/>
  <c r="AB368" i="82"/>
  <c r="AA368" i="82"/>
  <c r="Z368" i="82"/>
  <c r="Y368" i="82"/>
  <c r="X368" i="82"/>
  <c r="W368" i="82"/>
  <c r="V368" i="82"/>
  <c r="U368" i="82"/>
  <c r="T368" i="82"/>
  <c r="S368" i="82"/>
  <c r="R368" i="82"/>
  <c r="Q368" i="82"/>
  <c r="P368" i="82"/>
  <c r="O368" i="82"/>
  <c r="N368" i="82"/>
  <c r="M368" i="82"/>
  <c r="L368" i="82"/>
  <c r="K368" i="82"/>
  <c r="J368" i="82"/>
  <c r="I368" i="82"/>
  <c r="H368" i="82"/>
  <c r="BO366" i="82"/>
  <c r="BN366" i="82"/>
  <c r="BM366" i="82"/>
  <c r="BL366" i="82"/>
  <c r="BK366" i="82"/>
  <c r="BJ366" i="82"/>
  <c r="BI366" i="82"/>
  <c r="BH366" i="82"/>
  <c r="BG366" i="82"/>
  <c r="BF366" i="82"/>
  <c r="BE366" i="82"/>
  <c r="BD366" i="82"/>
  <c r="BC366" i="82"/>
  <c r="BB366" i="82"/>
  <c r="BA366" i="82"/>
  <c r="AZ366" i="82"/>
  <c r="AY366" i="82"/>
  <c r="AX366" i="82"/>
  <c r="AW366" i="82"/>
  <c r="AV366" i="82"/>
  <c r="AU366" i="82"/>
  <c r="AT366" i="82"/>
  <c r="AS366" i="82"/>
  <c r="AR366" i="82"/>
  <c r="AQ366" i="82"/>
  <c r="AP366" i="82"/>
  <c r="AO366" i="82"/>
  <c r="AN366" i="82"/>
  <c r="AM366" i="82"/>
  <c r="AL366" i="82"/>
  <c r="AK366" i="82"/>
  <c r="AJ366" i="82"/>
  <c r="AI366" i="82"/>
  <c r="AH366" i="82"/>
  <c r="AG366" i="82"/>
  <c r="AF366" i="82"/>
  <c r="AE366" i="82"/>
  <c r="AD366" i="82"/>
  <c r="AC366" i="82"/>
  <c r="AB366" i="82"/>
  <c r="AA366" i="82"/>
  <c r="Z366" i="82"/>
  <c r="Y366" i="82"/>
  <c r="X366" i="82"/>
  <c r="W366" i="82"/>
  <c r="V366" i="82"/>
  <c r="U366" i="82"/>
  <c r="T366" i="82"/>
  <c r="S366" i="82"/>
  <c r="R366" i="82"/>
  <c r="Q366" i="82"/>
  <c r="P366" i="82"/>
  <c r="O366" i="82"/>
  <c r="N366" i="82"/>
  <c r="M366" i="82"/>
  <c r="L366" i="82"/>
  <c r="K366" i="82"/>
  <c r="J366" i="82"/>
  <c r="I366" i="82"/>
  <c r="H366" i="82"/>
  <c r="G366" i="82"/>
  <c r="BO365" i="82"/>
  <c r="BN365" i="82"/>
  <c r="BM365" i="82"/>
  <c r="BL365" i="82"/>
  <c r="BK365" i="82"/>
  <c r="BJ365" i="82"/>
  <c r="BI365" i="82"/>
  <c r="BH365" i="82"/>
  <c r="BG365" i="82"/>
  <c r="BF365" i="82"/>
  <c r="BE365" i="82"/>
  <c r="BD365" i="82"/>
  <c r="BC365" i="82"/>
  <c r="BB365" i="82"/>
  <c r="BA365" i="82"/>
  <c r="AZ365" i="82"/>
  <c r="AY365" i="82"/>
  <c r="AX365" i="82"/>
  <c r="AW365" i="82"/>
  <c r="AV365" i="82"/>
  <c r="AU365" i="82"/>
  <c r="AT365" i="82"/>
  <c r="AS365" i="82"/>
  <c r="AR365" i="82"/>
  <c r="AQ365" i="82"/>
  <c r="AP365" i="82"/>
  <c r="AO365" i="82"/>
  <c r="AN365" i="82"/>
  <c r="AM365" i="82"/>
  <c r="AL365" i="82"/>
  <c r="AK365" i="82"/>
  <c r="AJ365" i="82"/>
  <c r="AI365" i="82"/>
  <c r="AH365" i="82"/>
  <c r="AG365" i="82"/>
  <c r="AF365" i="82"/>
  <c r="AE365" i="82"/>
  <c r="AD365" i="82"/>
  <c r="AC365" i="82"/>
  <c r="AB365" i="82"/>
  <c r="AA365" i="82"/>
  <c r="Z365" i="82"/>
  <c r="Y365" i="82"/>
  <c r="X365" i="82"/>
  <c r="W365" i="82"/>
  <c r="V365" i="82"/>
  <c r="U365" i="82"/>
  <c r="T365" i="82"/>
  <c r="S365" i="82"/>
  <c r="R365" i="82"/>
  <c r="Q365" i="82"/>
  <c r="P365" i="82"/>
  <c r="O365" i="82"/>
  <c r="N365" i="82"/>
  <c r="M365" i="82"/>
  <c r="L365" i="82"/>
  <c r="K365" i="82"/>
  <c r="J365" i="82"/>
  <c r="I365" i="82"/>
  <c r="H365" i="82"/>
  <c r="G365" i="82"/>
  <c r="BO364" i="82"/>
  <c r="BN364" i="82"/>
  <c r="BM364" i="82"/>
  <c r="BL364" i="82"/>
  <c r="BK364" i="82"/>
  <c r="BJ364" i="82"/>
  <c r="BI364" i="82"/>
  <c r="BH364" i="82"/>
  <c r="BG364" i="82"/>
  <c r="BF364" i="82"/>
  <c r="BE364" i="82"/>
  <c r="BD364" i="82"/>
  <c r="BC364" i="82"/>
  <c r="BB364" i="82"/>
  <c r="BA364" i="82"/>
  <c r="AZ364" i="82"/>
  <c r="AY364" i="82"/>
  <c r="AX364" i="82"/>
  <c r="AW364" i="82"/>
  <c r="AV364" i="82"/>
  <c r="AU364" i="82"/>
  <c r="AT364" i="82"/>
  <c r="AS364" i="82"/>
  <c r="AR364" i="82"/>
  <c r="AQ364" i="82"/>
  <c r="AP364" i="82"/>
  <c r="AO364" i="82"/>
  <c r="AN364" i="82"/>
  <c r="AM364" i="82"/>
  <c r="AL364" i="82"/>
  <c r="AK364" i="82"/>
  <c r="AJ364" i="82"/>
  <c r="AI364" i="82"/>
  <c r="AH364" i="82"/>
  <c r="AG364" i="82"/>
  <c r="AF364" i="82"/>
  <c r="AE364" i="82"/>
  <c r="AD364" i="82"/>
  <c r="AC364" i="82"/>
  <c r="AB364" i="82"/>
  <c r="AA364" i="82"/>
  <c r="Z364" i="82"/>
  <c r="Y364" i="82"/>
  <c r="X364" i="82"/>
  <c r="W364" i="82"/>
  <c r="V364" i="82"/>
  <c r="U364" i="82"/>
  <c r="T364" i="82"/>
  <c r="S364" i="82"/>
  <c r="R364" i="82"/>
  <c r="Q364" i="82"/>
  <c r="P364" i="82"/>
  <c r="O364" i="82"/>
  <c r="N364" i="82"/>
  <c r="M364" i="82"/>
  <c r="L364" i="82"/>
  <c r="K364" i="82"/>
  <c r="J364" i="82"/>
  <c r="I364" i="82"/>
  <c r="H364" i="82"/>
  <c r="G364" i="82"/>
  <c r="BO363" i="82"/>
  <c r="BN363" i="82"/>
  <c r="BM363" i="82"/>
  <c r="BL363" i="82"/>
  <c r="BK363" i="82"/>
  <c r="BJ363" i="82"/>
  <c r="BI363" i="82"/>
  <c r="BH363" i="82"/>
  <c r="BG363" i="82"/>
  <c r="BF363" i="82"/>
  <c r="BE363" i="82"/>
  <c r="BD363" i="82"/>
  <c r="BC363" i="82"/>
  <c r="BB363" i="82"/>
  <c r="BA363" i="82"/>
  <c r="AZ363" i="82"/>
  <c r="AY363" i="82"/>
  <c r="AX363" i="82"/>
  <c r="AW363" i="82"/>
  <c r="AV363" i="82"/>
  <c r="AU363" i="82"/>
  <c r="AT363" i="82"/>
  <c r="AS363" i="82"/>
  <c r="AR363" i="82"/>
  <c r="AQ363" i="82"/>
  <c r="AP363" i="82"/>
  <c r="AO363" i="82"/>
  <c r="AN363" i="82"/>
  <c r="AM363" i="82"/>
  <c r="AL363" i="82"/>
  <c r="AK363" i="82"/>
  <c r="AJ363" i="82"/>
  <c r="AI363" i="82"/>
  <c r="AH363" i="82"/>
  <c r="AG363" i="82"/>
  <c r="AF363" i="82"/>
  <c r="AE363" i="82"/>
  <c r="AD363" i="82"/>
  <c r="AC363" i="82"/>
  <c r="AB363" i="82"/>
  <c r="AA363" i="82"/>
  <c r="Z363" i="82"/>
  <c r="Y363" i="82"/>
  <c r="X363" i="82"/>
  <c r="W363" i="82"/>
  <c r="V363" i="82"/>
  <c r="U363" i="82"/>
  <c r="T363" i="82"/>
  <c r="S363" i="82"/>
  <c r="R363" i="82"/>
  <c r="Q363" i="82"/>
  <c r="P363" i="82"/>
  <c r="O363" i="82"/>
  <c r="N363" i="82"/>
  <c r="M363" i="82"/>
  <c r="L363" i="82"/>
  <c r="K363" i="82"/>
  <c r="J363" i="82"/>
  <c r="I363" i="82"/>
  <c r="H363" i="82"/>
  <c r="G363" i="82"/>
  <c r="BO362" i="82"/>
  <c r="BN362" i="82"/>
  <c r="BM362" i="82"/>
  <c r="BL362" i="82"/>
  <c r="BK362" i="82"/>
  <c r="BJ362" i="82"/>
  <c r="BI362" i="82"/>
  <c r="BH362" i="82"/>
  <c r="BG362" i="82"/>
  <c r="BF362" i="82"/>
  <c r="BE362" i="82"/>
  <c r="BD362" i="82"/>
  <c r="BC362" i="82"/>
  <c r="BB362" i="82"/>
  <c r="BA362" i="82"/>
  <c r="AZ362" i="82"/>
  <c r="AY362" i="82"/>
  <c r="AX362" i="82"/>
  <c r="AW362" i="82"/>
  <c r="AV362" i="82"/>
  <c r="AU362" i="82"/>
  <c r="AT362" i="82"/>
  <c r="AS362" i="82"/>
  <c r="AR362" i="82"/>
  <c r="AQ362" i="82"/>
  <c r="AP362" i="82"/>
  <c r="AO362" i="82"/>
  <c r="AN362" i="82"/>
  <c r="AM362" i="82"/>
  <c r="AL362" i="82"/>
  <c r="AK362" i="82"/>
  <c r="AJ362" i="82"/>
  <c r="AI362" i="82"/>
  <c r="AH362" i="82"/>
  <c r="AG362" i="82"/>
  <c r="AF362" i="82"/>
  <c r="AE362" i="82"/>
  <c r="AD362" i="82"/>
  <c r="AC362" i="82"/>
  <c r="AB362" i="82"/>
  <c r="AA362" i="82"/>
  <c r="Z362" i="82"/>
  <c r="Y362" i="82"/>
  <c r="X362" i="82"/>
  <c r="W362" i="82"/>
  <c r="V362" i="82"/>
  <c r="U362" i="82"/>
  <c r="T362" i="82"/>
  <c r="S362" i="82"/>
  <c r="R362" i="82"/>
  <c r="Q362" i="82"/>
  <c r="P362" i="82"/>
  <c r="O362" i="82"/>
  <c r="N362" i="82"/>
  <c r="M362" i="82"/>
  <c r="L362" i="82"/>
  <c r="K362" i="82"/>
  <c r="J362" i="82"/>
  <c r="I362" i="82"/>
  <c r="H362" i="82"/>
  <c r="G362" i="82"/>
  <c r="BO361" i="82"/>
  <c r="BO413" i="82" s="1"/>
  <c r="BN361" i="82"/>
  <c r="BN413" i="82" s="1"/>
  <c r="BM361" i="82"/>
  <c r="BM413" i="82" s="1"/>
  <c r="BL361" i="82"/>
  <c r="BL413" i="82" s="1"/>
  <c r="BK361" i="82"/>
  <c r="BK413" i="82" s="1"/>
  <c r="BJ361" i="82"/>
  <c r="BJ413" i="82" s="1"/>
  <c r="BI361" i="82"/>
  <c r="BI413" i="82" s="1"/>
  <c r="BH361" i="82"/>
  <c r="BH413" i="82" s="1"/>
  <c r="BG361" i="82"/>
  <c r="BG413" i="82" s="1"/>
  <c r="BF361" i="82"/>
  <c r="BF413" i="82" s="1"/>
  <c r="BE361" i="82"/>
  <c r="BE413" i="82" s="1"/>
  <c r="BD361" i="82"/>
  <c r="BD413" i="82" s="1"/>
  <c r="BC361" i="82"/>
  <c r="BC413" i="82" s="1"/>
  <c r="BB361" i="82"/>
  <c r="BB413" i="82" s="1"/>
  <c r="BA361" i="82"/>
  <c r="BA413" i="82" s="1"/>
  <c r="AZ361" i="82"/>
  <c r="AZ413" i="82" s="1"/>
  <c r="AY361" i="82"/>
  <c r="AY413" i="82" s="1"/>
  <c r="AX361" i="82"/>
  <c r="AX413" i="82" s="1"/>
  <c r="AW361" i="82"/>
  <c r="AW413" i="82" s="1"/>
  <c r="AV361" i="82"/>
  <c r="AV413" i="82" s="1"/>
  <c r="AU361" i="82"/>
  <c r="AU413" i="82" s="1"/>
  <c r="AT361" i="82"/>
  <c r="AT413" i="82" s="1"/>
  <c r="AS361" i="82"/>
  <c r="AS413" i="82" s="1"/>
  <c r="AR361" i="82"/>
  <c r="AR413" i="82" s="1"/>
  <c r="AQ361" i="82"/>
  <c r="AQ413" i="82" s="1"/>
  <c r="AP361" i="82"/>
  <c r="AP413" i="82" s="1"/>
  <c r="AO361" i="82"/>
  <c r="AO413" i="82" s="1"/>
  <c r="AN361" i="82"/>
  <c r="AN413" i="82" s="1"/>
  <c r="AM361" i="82"/>
  <c r="AM413" i="82" s="1"/>
  <c r="AL361" i="82"/>
  <c r="AL413" i="82" s="1"/>
  <c r="AK361" i="82"/>
  <c r="AK413" i="82" s="1"/>
  <c r="AJ361" i="82"/>
  <c r="AJ413" i="82" s="1"/>
  <c r="AI361" i="82"/>
  <c r="AI413" i="82" s="1"/>
  <c r="AH361" i="82"/>
  <c r="AH413" i="82" s="1"/>
  <c r="AG361" i="82"/>
  <c r="AG413" i="82" s="1"/>
  <c r="AF361" i="82"/>
  <c r="AF413" i="82" s="1"/>
  <c r="AE361" i="82"/>
  <c r="AE413" i="82" s="1"/>
  <c r="AD361" i="82"/>
  <c r="AD413" i="82" s="1"/>
  <c r="AC361" i="82"/>
  <c r="AC413" i="82" s="1"/>
  <c r="AB361" i="82"/>
  <c r="AB413" i="82" s="1"/>
  <c r="AA361" i="82"/>
  <c r="AA413" i="82" s="1"/>
  <c r="Z361" i="82"/>
  <c r="Z413" i="82" s="1"/>
  <c r="Y361" i="82"/>
  <c r="Y413" i="82" s="1"/>
  <c r="X361" i="82"/>
  <c r="X413" i="82" s="1"/>
  <c r="W361" i="82"/>
  <c r="W413" i="82" s="1"/>
  <c r="V361" i="82"/>
  <c r="V413" i="82" s="1"/>
  <c r="U361" i="82"/>
  <c r="U413" i="82" s="1"/>
  <c r="T361" i="82"/>
  <c r="T413" i="82" s="1"/>
  <c r="S361" i="82"/>
  <c r="S413" i="82" s="1"/>
  <c r="R361" i="82"/>
  <c r="R413" i="82" s="1"/>
  <c r="Q361" i="82"/>
  <c r="Q413" i="82" s="1"/>
  <c r="P361" i="82"/>
  <c r="P413" i="82" s="1"/>
  <c r="O361" i="82"/>
  <c r="O413" i="82" s="1"/>
  <c r="N361" i="82"/>
  <c r="N413" i="82" s="1"/>
  <c r="M361" i="82"/>
  <c r="M413" i="82" s="1"/>
  <c r="L361" i="82"/>
  <c r="L413" i="82" s="1"/>
  <c r="K361" i="82"/>
  <c r="K413" i="82" s="1"/>
  <c r="J361" i="82"/>
  <c r="J413" i="82" s="1"/>
  <c r="H361" i="82"/>
  <c r="H413" i="82" s="1"/>
  <c r="G361" i="82"/>
  <c r="G413" i="82" s="1"/>
  <c r="BO356" i="82"/>
  <c r="BN356" i="82"/>
  <c r="BM356" i="82"/>
  <c r="BL356" i="82"/>
  <c r="BK356" i="82"/>
  <c r="BJ356" i="82"/>
  <c r="BI356" i="82"/>
  <c r="BH356" i="82"/>
  <c r="BG356" i="82"/>
  <c r="BF356" i="82"/>
  <c r="BE356" i="82"/>
  <c r="BD356" i="82"/>
  <c r="BC356" i="82"/>
  <c r="BB356" i="82"/>
  <c r="BA356" i="82"/>
  <c r="AZ356" i="82"/>
  <c r="AY356" i="82"/>
  <c r="AX356" i="82"/>
  <c r="AW356" i="82"/>
  <c r="AV356" i="82"/>
  <c r="AU356" i="82"/>
  <c r="AT356" i="82"/>
  <c r="AS356" i="82"/>
  <c r="AR356" i="82"/>
  <c r="AQ356" i="82"/>
  <c r="AP356" i="82"/>
  <c r="AO356" i="82"/>
  <c r="AN356" i="82"/>
  <c r="AM356" i="82"/>
  <c r="AL356" i="82"/>
  <c r="AK356" i="82"/>
  <c r="AJ356" i="82"/>
  <c r="AI356" i="82"/>
  <c r="AH356" i="82"/>
  <c r="AG356" i="82"/>
  <c r="AF356" i="82"/>
  <c r="AE356" i="82"/>
  <c r="AD356" i="82"/>
  <c r="AC356" i="82"/>
  <c r="AB356" i="82"/>
  <c r="AA356" i="82"/>
  <c r="Z356" i="82"/>
  <c r="Y356" i="82"/>
  <c r="X356" i="82"/>
  <c r="W356" i="82"/>
  <c r="V356" i="82"/>
  <c r="U356" i="82"/>
  <c r="T356" i="82"/>
  <c r="S356" i="82"/>
  <c r="R356" i="82"/>
  <c r="Q356" i="82"/>
  <c r="P356" i="82"/>
  <c r="O356" i="82"/>
  <c r="N356" i="82"/>
  <c r="M356" i="82"/>
  <c r="L356" i="82"/>
  <c r="K356" i="82"/>
  <c r="J356" i="82"/>
  <c r="I356" i="82"/>
  <c r="H356" i="82"/>
  <c r="G356" i="82"/>
  <c r="BO355" i="82"/>
  <c r="BN355" i="82"/>
  <c r="BM355" i="82"/>
  <c r="BL355" i="82"/>
  <c r="BK355" i="82"/>
  <c r="BJ355" i="82"/>
  <c r="BI355" i="82"/>
  <c r="BH355" i="82"/>
  <c r="BG355" i="82"/>
  <c r="BF355" i="82"/>
  <c r="BE355" i="82"/>
  <c r="BD355" i="82"/>
  <c r="BC355" i="82"/>
  <c r="BB355" i="82"/>
  <c r="BA355" i="82"/>
  <c r="AZ355" i="82"/>
  <c r="AY355" i="82"/>
  <c r="AX355" i="82"/>
  <c r="AW355" i="82"/>
  <c r="AV355" i="82"/>
  <c r="AU355" i="82"/>
  <c r="AT355" i="82"/>
  <c r="AS355" i="82"/>
  <c r="AR355" i="82"/>
  <c r="AQ355" i="82"/>
  <c r="AP355" i="82"/>
  <c r="AO355" i="82"/>
  <c r="AN355" i="82"/>
  <c r="AM355" i="82"/>
  <c r="AL355" i="82"/>
  <c r="AK355" i="82"/>
  <c r="AJ355" i="82"/>
  <c r="AI355" i="82"/>
  <c r="AH355" i="82"/>
  <c r="AG355" i="82"/>
  <c r="AF355" i="82"/>
  <c r="AE355" i="82"/>
  <c r="AD355" i="82"/>
  <c r="AC355" i="82"/>
  <c r="AB355" i="82"/>
  <c r="AA355" i="82"/>
  <c r="Z355" i="82"/>
  <c r="Y355" i="82"/>
  <c r="X355" i="82"/>
  <c r="W355" i="82"/>
  <c r="V355" i="82"/>
  <c r="U355" i="82"/>
  <c r="T355" i="82"/>
  <c r="S355" i="82"/>
  <c r="R355" i="82"/>
  <c r="Q355" i="82"/>
  <c r="P355" i="82"/>
  <c r="O355" i="82"/>
  <c r="N355" i="82"/>
  <c r="M355" i="82"/>
  <c r="L355" i="82"/>
  <c r="K355" i="82"/>
  <c r="J355" i="82"/>
  <c r="I355" i="82"/>
  <c r="H355" i="82"/>
  <c r="G355" i="82"/>
  <c r="BO354" i="82"/>
  <c r="BN354" i="82"/>
  <c r="BM354" i="82"/>
  <c r="BL354" i="82"/>
  <c r="BK354" i="82"/>
  <c r="BJ354" i="82"/>
  <c r="BI354" i="82"/>
  <c r="BH354" i="82"/>
  <c r="BG354" i="82"/>
  <c r="BF354" i="82"/>
  <c r="BE354" i="82"/>
  <c r="BD354" i="82"/>
  <c r="BC354" i="82"/>
  <c r="BB354" i="82"/>
  <c r="BA354" i="82"/>
  <c r="AZ354" i="82"/>
  <c r="AY354" i="82"/>
  <c r="AX354" i="82"/>
  <c r="AW354" i="82"/>
  <c r="AV354" i="82"/>
  <c r="AU354" i="82"/>
  <c r="AT354" i="82"/>
  <c r="AS354" i="82"/>
  <c r="AR354" i="82"/>
  <c r="AQ354" i="82"/>
  <c r="AP354" i="82"/>
  <c r="AO354" i="82"/>
  <c r="AN354" i="82"/>
  <c r="AM354" i="82"/>
  <c r="AL354" i="82"/>
  <c r="AK354" i="82"/>
  <c r="AJ354" i="82"/>
  <c r="AI354" i="82"/>
  <c r="AH354" i="82"/>
  <c r="AG354" i="82"/>
  <c r="AF354" i="82"/>
  <c r="AE354" i="82"/>
  <c r="AD354" i="82"/>
  <c r="AC354" i="82"/>
  <c r="AB354" i="82"/>
  <c r="AA354" i="82"/>
  <c r="Z354" i="82"/>
  <c r="Y354" i="82"/>
  <c r="X354" i="82"/>
  <c r="W354" i="82"/>
  <c r="V354" i="82"/>
  <c r="U354" i="82"/>
  <c r="T354" i="82"/>
  <c r="S354" i="82"/>
  <c r="R354" i="82"/>
  <c r="Q354" i="82"/>
  <c r="P354" i="82"/>
  <c r="O354" i="82"/>
  <c r="N354" i="82"/>
  <c r="M354" i="82"/>
  <c r="L354" i="82"/>
  <c r="K354" i="82"/>
  <c r="J354" i="82"/>
  <c r="I354" i="82"/>
  <c r="H354" i="82"/>
  <c r="G354" i="82"/>
  <c r="BO353" i="82"/>
  <c r="BN353" i="82"/>
  <c r="BM353" i="82"/>
  <c r="BL353" i="82"/>
  <c r="BK353" i="82"/>
  <c r="BJ353" i="82"/>
  <c r="BI353" i="82"/>
  <c r="BH353" i="82"/>
  <c r="BG353" i="82"/>
  <c r="BF353" i="82"/>
  <c r="BE353" i="82"/>
  <c r="BD353" i="82"/>
  <c r="BC353" i="82"/>
  <c r="BB353" i="82"/>
  <c r="BA353" i="82"/>
  <c r="AZ353" i="82"/>
  <c r="AY353" i="82"/>
  <c r="AX353" i="82"/>
  <c r="AW353" i="82"/>
  <c r="AV353" i="82"/>
  <c r="AU353" i="82"/>
  <c r="AT353" i="82"/>
  <c r="AS353" i="82"/>
  <c r="AR353" i="82"/>
  <c r="AQ353" i="82"/>
  <c r="AP353" i="82"/>
  <c r="AO353" i="82"/>
  <c r="AN353" i="82"/>
  <c r="AM353" i="82"/>
  <c r="AL353" i="82"/>
  <c r="AK353" i="82"/>
  <c r="AJ353" i="82"/>
  <c r="AI353" i="82"/>
  <c r="AH353" i="82"/>
  <c r="AG353" i="82"/>
  <c r="AF353" i="82"/>
  <c r="AE353" i="82"/>
  <c r="AD353" i="82"/>
  <c r="AC353" i="82"/>
  <c r="AB353" i="82"/>
  <c r="AA353" i="82"/>
  <c r="Z353" i="82"/>
  <c r="Y353" i="82"/>
  <c r="X353" i="82"/>
  <c r="W353" i="82"/>
  <c r="V353" i="82"/>
  <c r="U353" i="82"/>
  <c r="T353" i="82"/>
  <c r="S353" i="82"/>
  <c r="R353" i="82"/>
  <c r="Q353" i="82"/>
  <c r="P353" i="82"/>
  <c r="O353" i="82"/>
  <c r="N353" i="82"/>
  <c r="M353" i="82"/>
  <c r="L353" i="82"/>
  <c r="K353" i="82"/>
  <c r="J353" i="82"/>
  <c r="I353" i="82"/>
  <c r="H353" i="82"/>
  <c r="G353" i="82"/>
  <c r="BO352" i="82"/>
  <c r="BN352" i="82"/>
  <c r="BM352" i="82"/>
  <c r="BL352" i="82"/>
  <c r="BK352" i="82"/>
  <c r="BJ352" i="82"/>
  <c r="BI352" i="82"/>
  <c r="BH352" i="82"/>
  <c r="BG352" i="82"/>
  <c r="BF352" i="82"/>
  <c r="BE352" i="82"/>
  <c r="BD352" i="82"/>
  <c r="BC352" i="82"/>
  <c r="BB352" i="82"/>
  <c r="BA352" i="82"/>
  <c r="AZ352" i="82"/>
  <c r="AY352" i="82"/>
  <c r="AX352" i="82"/>
  <c r="AW352" i="82"/>
  <c r="AV352" i="82"/>
  <c r="AU352" i="82"/>
  <c r="AT352" i="82"/>
  <c r="AS352" i="82"/>
  <c r="AR352" i="82"/>
  <c r="AQ352" i="82"/>
  <c r="AP352" i="82"/>
  <c r="AO352" i="82"/>
  <c r="AN352" i="82"/>
  <c r="AM352" i="82"/>
  <c r="AL352" i="82"/>
  <c r="AK352" i="82"/>
  <c r="AJ352" i="82"/>
  <c r="AI352" i="82"/>
  <c r="AH352" i="82"/>
  <c r="AG352" i="82"/>
  <c r="AF352" i="82"/>
  <c r="AE352" i="82"/>
  <c r="AD352" i="82"/>
  <c r="AC352" i="82"/>
  <c r="AB352" i="82"/>
  <c r="AA352" i="82"/>
  <c r="Z352" i="82"/>
  <c r="Y352" i="82"/>
  <c r="X352" i="82"/>
  <c r="W352" i="82"/>
  <c r="V352" i="82"/>
  <c r="U352" i="82"/>
  <c r="T352" i="82"/>
  <c r="S352" i="82"/>
  <c r="R352" i="82"/>
  <c r="Q352" i="82"/>
  <c r="P352" i="82"/>
  <c r="O352" i="82"/>
  <c r="N352" i="82"/>
  <c r="M352" i="82"/>
  <c r="L352" i="82"/>
  <c r="K352" i="82"/>
  <c r="J352" i="82"/>
  <c r="I352" i="82"/>
  <c r="H352" i="82"/>
  <c r="G352" i="82"/>
  <c r="BO351" i="82"/>
  <c r="BN351" i="82"/>
  <c r="BM351" i="82"/>
  <c r="BL351" i="82"/>
  <c r="BK351" i="82"/>
  <c r="BJ351" i="82"/>
  <c r="BI351" i="82"/>
  <c r="BH351" i="82"/>
  <c r="BG351" i="82"/>
  <c r="BF351" i="82"/>
  <c r="BE351" i="82"/>
  <c r="BD351" i="82"/>
  <c r="BC351" i="82"/>
  <c r="BB351" i="82"/>
  <c r="BA351" i="82"/>
  <c r="AZ351" i="82"/>
  <c r="AY351" i="82"/>
  <c r="AX351" i="82"/>
  <c r="AW351" i="82"/>
  <c r="AV351" i="82"/>
  <c r="AU351" i="82"/>
  <c r="AT351" i="82"/>
  <c r="AS351" i="82"/>
  <c r="AR351" i="82"/>
  <c r="AQ351" i="82"/>
  <c r="AP351" i="82"/>
  <c r="AO351" i="82"/>
  <c r="AN351" i="82"/>
  <c r="AM351" i="82"/>
  <c r="AL351" i="82"/>
  <c r="AK351" i="82"/>
  <c r="AJ351" i="82"/>
  <c r="AI351" i="82"/>
  <c r="AH351" i="82"/>
  <c r="AG351" i="82"/>
  <c r="AF351" i="82"/>
  <c r="AE351" i="82"/>
  <c r="AD351" i="82"/>
  <c r="AC351" i="82"/>
  <c r="AB351" i="82"/>
  <c r="AA351" i="82"/>
  <c r="Z351" i="82"/>
  <c r="Y351" i="82"/>
  <c r="X351" i="82"/>
  <c r="W351" i="82"/>
  <c r="V351" i="82"/>
  <c r="U351" i="82"/>
  <c r="T351" i="82"/>
  <c r="S351" i="82"/>
  <c r="R351" i="82"/>
  <c r="Q351" i="82"/>
  <c r="P351" i="82"/>
  <c r="O351" i="82"/>
  <c r="N351" i="82"/>
  <c r="M351" i="82"/>
  <c r="L351" i="82"/>
  <c r="K351" i="82"/>
  <c r="J351" i="82"/>
  <c r="I351" i="82"/>
  <c r="H351" i="82"/>
  <c r="G351" i="82"/>
  <c r="BO350" i="82"/>
  <c r="BN350" i="82"/>
  <c r="BM350" i="82"/>
  <c r="BL350" i="82"/>
  <c r="BK350" i="82"/>
  <c r="BJ350" i="82"/>
  <c r="BI350" i="82"/>
  <c r="BH350" i="82"/>
  <c r="BG350" i="82"/>
  <c r="BF350" i="82"/>
  <c r="BE350" i="82"/>
  <c r="BD350" i="82"/>
  <c r="BC350" i="82"/>
  <c r="BB350" i="82"/>
  <c r="BA350" i="82"/>
  <c r="AZ350" i="82"/>
  <c r="AY350" i="82"/>
  <c r="AX350" i="82"/>
  <c r="AW350" i="82"/>
  <c r="AV350" i="82"/>
  <c r="AU350" i="82"/>
  <c r="AT350" i="82"/>
  <c r="AS350" i="82"/>
  <c r="AR350" i="82"/>
  <c r="AQ350" i="82"/>
  <c r="AP350" i="82"/>
  <c r="AO350" i="82"/>
  <c r="AN350" i="82"/>
  <c r="AM350" i="82"/>
  <c r="AL350" i="82"/>
  <c r="AK350" i="82"/>
  <c r="AJ350" i="82"/>
  <c r="AI350" i="82"/>
  <c r="AH350" i="82"/>
  <c r="AG350" i="82"/>
  <c r="AF350" i="82"/>
  <c r="AE350" i="82"/>
  <c r="AD350" i="82"/>
  <c r="AC350" i="82"/>
  <c r="AB350" i="82"/>
  <c r="AA350" i="82"/>
  <c r="Z350" i="82"/>
  <c r="Y350" i="82"/>
  <c r="X350" i="82"/>
  <c r="W350" i="82"/>
  <c r="V350" i="82"/>
  <c r="U350" i="82"/>
  <c r="T350" i="82"/>
  <c r="S350" i="82"/>
  <c r="R350" i="82"/>
  <c r="Q350" i="82"/>
  <c r="P350" i="82"/>
  <c r="O350" i="82"/>
  <c r="N350" i="82"/>
  <c r="M350" i="82"/>
  <c r="L350" i="82"/>
  <c r="K350" i="82"/>
  <c r="J350" i="82"/>
  <c r="I350" i="82"/>
  <c r="H350" i="82"/>
  <c r="G350" i="82"/>
  <c r="B350" i="82"/>
  <c r="B351" i="82" s="1"/>
  <c r="B352" i="82" s="1"/>
  <c r="B353" i="82" s="1"/>
  <c r="B354" i="82" s="1"/>
  <c r="B355" i="82" s="1"/>
  <c r="B360" i="82" s="1"/>
  <c r="B361" i="82" s="1"/>
  <c r="B362" i="82" s="1"/>
  <c r="B363" i="82" s="1"/>
  <c r="B364" i="82" s="1"/>
  <c r="B365" i="82" s="1"/>
  <c r="B366" i="82" s="1"/>
  <c r="B368" i="82" s="1"/>
  <c r="B377" i="82" s="1"/>
  <c r="B378" i="82" s="1"/>
  <c r="B379" i="82" s="1"/>
  <c r="B380" i="82" s="1"/>
  <c r="B381" i="82" s="1"/>
  <c r="B382" i="82" s="1"/>
  <c r="B383" i="82" s="1"/>
  <c r="B384" i="82" s="1"/>
  <c r="B385" i="82" s="1"/>
  <c r="BO349" i="82"/>
  <c r="BN349" i="82"/>
  <c r="BM349" i="82"/>
  <c r="BL349" i="82"/>
  <c r="BK349" i="82"/>
  <c r="BJ349" i="82"/>
  <c r="BI349" i="82"/>
  <c r="BH349" i="82"/>
  <c r="BG349" i="82"/>
  <c r="BF349" i="82"/>
  <c r="BE349" i="82"/>
  <c r="BD349" i="82"/>
  <c r="BC349" i="82"/>
  <c r="BB349" i="82"/>
  <c r="BA349" i="82"/>
  <c r="AZ349" i="82"/>
  <c r="AY349" i="82"/>
  <c r="AX349" i="82"/>
  <c r="AW349" i="82"/>
  <c r="AV349" i="82"/>
  <c r="AU349" i="82"/>
  <c r="AT349" i="82"/>
  <c r="AS349" i="82"/>
  <c r="AR349" i="82"/>
  <c r="AQ349" i="82"/>
  <c r="AP349" i="82"/>
  <c r="AO349" i="82"/>
  <c r="AN349" i="82"/>
  <c r="AM349" i="82"/>
  <c r="AL349" i="82"/>
  <c r="AK349" i="82"/>
  <c r="AJ349" i="82"/>
  <c r="AI349" i="82"/>
  <c r="AH349" i="82"/>
  <c r="AG349" i="82"/>
  <c r="AF349" i="82"/>
  <c r="AE349" i="82"/>
  <c r="AD349" i="82"/>
  <c r="AC349" i="82"/>
  <c r="AB349" i="82"/>
  <c r="AA349" i="82"/>
  <c r="Z349" i="82"/>
  <c r="Y349" i="82"/>
  <c r="X349" i="82"/>
  <c r="W349" i="82"/>
  <c r="V349" i="82"/>
  <c r="U349" i="82"/>
  <c r="T349" i="82"/>
  <c r="S349" i="82"/>
  <c r="R349" i="82"/>
  <c r="Q349" i="82"/>
  <c r="P349" i="82"/>
  <c r="O349" i="82"/>
  <c r="N349" i="82"/>
  <c r="M349" i="82"/>
  <c r="L349" i="82"/>
  <c r="K349" i="82"/>
  <c r="J349" i="82"/>
  <c r="I349" i="82"/>
  <c r="H349" i="82"/>
  <c r="G349" i="82"/>
  <c r="B349" i="82"/>
  <c r="BO347" i="82"/>
  <c r="BN347" i="82"/>
  <c r="BM347" i="82"/>
  <c r="BL347" i="82"/>
  <c r="BK347" i="82"/>
  <c r="BJ347" i="82"/>
  <c r="BI347" i="82"/>
  <c r="BH347" i="82"/>
  <c r="BG347" i="82"/>
  <c r="BF347" i="82"/>
  <c r="BE347" i="82"/>
  <c r="BD347" i="82"/>
  <c r="BC347" i="82"/>
  <c r="BB347" i="82"/>
  <c r="BA347" i="82"/>
  <c r="AZ347" i="82"/>
  <c r="AY347" i="82"/>
  <c r="AX347" i="82"/>
  <c r="AW347" i="82"/>
  <c r="AV347" i="82"/>
  <c r="AU347" i="82"/>
  <c r="AT347" i="82"/>
  <c r="AS347" i="82"/>
  <c r="AR347" i="82"/>
  <c r="AQ347" i="82"/>
  <c r="AP347" i="82"/>
  <c r="AO347" i="82"/>
  <c r="AN347" i="82"/>
  <c r="AM347" i="82"/>
  <c r="AL347" i="82"/>
  <c r="AK347" i="82"/>
  <c r="AJ347" i="82"/>
  <c r="AI347" i="82"/>
  <c r="AH347" i="82"/>
  <c r="AG347" i="82"/>
  <c r="AF347" i="82"/>
  <c r="AE347" i="82"/>
  <c r="AD347" i="82"/>
  <c r="AC347" i="82"/>
  <c r="AB347" i="82"/>
  <c r="AA347" i="82"/>
  <c r="Z347" i="82"/>
  <c r="Y347" i="82"/>
  <c r="X347" i="82"/>
  <c r="W347" i="82"/>
  <c r="V347" i="82"/>
  <c r="U347" i="82"/>
  <c r="T347" i="82"/>
  <c r="S347" i="82"/>
  <c r="R347" i="82"/>
  <c r="Q347" i="82"/>
  <c r="P347" i="82"/>
  <c r="O347" i="82"/>
  <c r="N347" i="82"/>
  <c r="M347" i="82"/>
  <c r="L347" i="82"/>
  <c r="K347" i="82"/>
  <c r="J347" i="82"/>
  <c r="I347" i="82"/>
  <c r="H347" i="82"/>
  <c r="G347" i="82"/>
  <c r="BO345" i="82"/>
  <c r="BO425" i="82" s="1"/>
  <c r="BO424" i="82" s="1"/>
  <c r="BN345" i="82"/>
  <c r="BN425" i="82" s="1"/>
  <c r="BN424" i="82" s="1"/>
  <c r="BM345" i="82"/>
  <c r="BM425" i="82" s="1"/>
  <c r="BM424" i="82" s="1"/>
  <c r="BL345" i="82"/>
  <c r="BL425" i="82" s="1"/>
  <c r="BL424" i="82" s="1"/>
  <c r="BK345" i="82"/>
  <c r="BK425" i="82" s="1"/>
  <c r="BK424" i="82" s="1"/>
  <c r="BJ345" i="82"/>
  <c r="BJ425" i="82" s="1"/>
  <c r="BJ424" i="82" s="1"/>
  <c r="BI345" i="82"/>
  <c r="BI425" i="82" s="1"/>
  <c r="BI424" i="82" s="1"/>
  <c r="BH345" i="82"/>
  <c r="BH425" i="82" s="1"/>
  <c r="BH424" i="82" s="1"/>
  <c r="BG345" i="82"/>
  <c r="BG425" i="82" s="1"/>
  <c r="BG424" i="82" s="1"/>
  <c r="BF345" i="82"/>
  <c r="BF425" i="82" s="1"/>
  <c r="BF424" i="82" s="1"/>
  <c r="BE345" i="82"/>
  <c r="BE425" i="82" s="1"/>
  <c r="BE424" i="82" s="1"/>
  <c r="BD345" i="82"/>
  <c r="BD425" i="82" s="1"/>
  <c r="BD424" i="82" s="1"/>
  <c r="BC345" i="82"/>
  <c r="BC425" i="82" s="1"/>
  <c r="BC424" i="82" s="1"/>
  <c r="BB345" i="82"/>
  <c r="BB425" i="82" s="1"/>
  <c r="BB424" i="82" s="1"/>
  <c r="BA345" i="82"/>
  <c r="BA425" i="82" s="1"/>
  <c r="BA424" i="82" s="1"/>
  <c r="AZ345" i="82"/>
  <c r="AZ425" i="82" s="1"/>
  <c r="AZ424" i="82" s="1"/>
  <c r="AY345" i="82"/>
  <c r="AY425" i="82" s="1"/>
  <c r="AY424" i="82" s="1"/>
  <c r="AX345" i="82"/>
  <c r="AX425" i="82" s="1"/>
  <c r="AX424" i="82" s="1"/>
  <c r="AW345" i="82"/>
  <c r="AW425" i="82" s="1"/>
  <c r="AW424" i="82" s="1"/>
  <c r="AV345" i="82"/>
  <c r="AV425" i="82" s="1"/>
  <c r="AV424" i="82" s="1"/>
  <c r="AU345" i="82"/>
  <c r="AU425" i="82" s="1"/>
  <c r="AU424" i="82" s="1"/>
  <c r="AT345" i="82"/>
  <c r="AT425" i="82" s="1"/>
  <c r="AT424" i="82" s="1"/>
  <c r="AS345" i="82"/>
  <c r="AS425" i="82" s="1"/>
  <c r="AS424" i="82" s="1"/>
  <c r="AR345" i="82"/>
  <c r="AR425" i="82" s="1"/>
  <c r="AR424" i="82" s="1"/>
  <c r="AQ345" i="82"/>
  <c r="AQ425" i="82" s="1"/>
  <c r="AQ424" i="82" s="1"/>
  <c r="AP345" i="82"/>
  <c r="AP425" i="82" s="1"/>
  <c r="AP424" i="82" s="1"/>
  <c r="AO345" i="82"/>
  <c r="AO425" i="82" s="1"/>
  <c r="AO424" i="82" s="1"/>
  <c r="AN345" i="82"/>
  <c r="AN425" i="82" s="1"/>
  <c r="AN424" i="82" s="1"/>
  <c r="AM345" i="82"/>
  <c r="AM425" i="82" s="1"/>
  <c r="AM424" i="82" s="1"/>
  <c r="AL345" i="82"/>
  <c r="AL425" i="82" s="1"/>
  <c r="AL424" i="82" s="1"/>
  <c r="AK345" i="82"/>
  <c r="AK425" i="82" s="1"/>
  <c r="AK424" i="82" s="1"/>
  <c r="AJ345" i="82"/>
  <c r="AJ425" i="82" s="1"/>
  <c r="AJ424" i="82" s="1"/>
  <c r="AI345" i="82"/>
  <c r="AI425" i="82" s="1"/>
  <c r="AI424" i="82" s="1"/>
  <c r="AH345" i="82"/>
  <c r="AH425" i="82" s="1"/>
  <c r="AH424" i="82" s="1"/>
  <c r="AG345" i="82"/>
  <c r="AG425" i="82" s="1"/>
  <c r="AG424" i="82" s="1"/>
  <c r="AF345" i="82"/>
  <c r="AF425" i="82" s="1"/>
  <c r="AF424" i="82" s="1"/>
  <c r="AE345" i="82"/>
  <c r="AE425" i="82" s="1"/>
  <c r="AE424" i="82" s="1"/>
  <c r="AD345" i="82"/>
  <c r="AD425" i="82" s="1"/>
  <c r="AD424" i="82" s="1"/>
  <c r="AC345" i="82"/>
  <c r="AC425" i="82" s="1"/>
  <c r="AC424" i="82" s="1"/>
  <c r="AB345" i="82"/>
  <c r="AB425" i="82" s="1"/>
  <c r="AB424" i="82" s="1"/>
  <c r="AA345" i="82"/>
  <c r="AA425" i="82" s="1"/>
  <c r="AA424" i="82" s="1"/>
  <c r="Z345" i="82"/>
  <c r="Z425" i="82" s="1"/>
  <c r="Z424" i="82" s="1"/>
  <c r="Y345" i="82"/>
  <c r="Y425" i="82" s="1"/>
  <c r="Y424" i="82" s="1"/>
  <c r="X345" i="82"/>
  <c r="X425" i="82" s="1"/>
  <c r="X424" i="82" s="1"/>
  <c r="W345" i="82"/>
  <c r="W425" i="82" s="1"/>
  <c r="W424" i="82" s="1"/>
  <c r="V345" i="82"/>
  <c r="V425" i="82" s="1"/>
  <c r="V424" i="82" s="1"/>
  <c r="U345" i="82"/>
  <c r="U425" i="82" s="1"/>
  <c r="U424" i="82" s="1"/>
  <c r="T345" i="82"/>
  <c r="T425" i="82" s="1"/>
  <c r="T424" i="82" s="1"/>
  <c r="S345" i="82"/>
  <c r="S425" i="82" s="1"/>
  <c r="S424" i="82" s="1"/>
  <c r="R345" i="82"/>
  <c r="R425" i="82" s="1"/>
  <c r="R424" i="82" s="1"/>
  <c r="Q345" i="82"/>
  <c r="Q425" i="82" s="1"/>
  <c r="Q424" i="82" s="1"/>
  <c r="P345" i="82"/>
  <c r="P425" i="82" s="1"/>
  <c r="P424" i="82" s="1"/>
  <c r="O345" i="82"/>
  <c r="O425" i="82" s="1"/>
  <c r="O424" i="82" s="1"/>
  <c r="N345" i="82"/>
  <c r="N425" i="82" s="1"/>
  <c r="N424" i="82" s="1"/>
  <c r="M345" i="82"/>
  <c r="M425" i="82" s="1"/>
  <c r="M424" i="82" s="1"/>
  <c r="L345" i="82"/>
  <c r="L425" i="82" s="1"/>
  <c r="L424" i="82" s="1"/>
  <c r="K345" i="82"/>
  <c r="K425" i="82" s="1"/>
  <c r="K424" i="82" s="1"/>
  <c r="J345" i="82"/>
  <c r="J425" i="82" s="1"/>
  <c r="J424" i="82" s="1"/>
  <c r="I345" i="82"/>
  <c r="I425" i="82" s="1"/>
  <c r="I424" i="82" s="1"/>
  <c r="H345" i="82"/>
  <c r="H425" i="82" s="1"/>
  <c r="H424" i="82" s="1"/>
  <c r="G345" i="82"/>
  <c r="G425" i="82" s="1"/>
  <c r="G424" i="82" s="1"/>
  <c r="BO344" i="82"/>
  <c r="BN344" i="82"/>
  <c r="BM344" i="82"/>
  <c r="BK344" i="82"/>
  <c r="BJ344" i="82"/>
  <c r="BI344" i="82"/>
  <c r="BG344" i="82"/>
  <c r="BF344" i="82"/>
  <c r="BE344" i="82"/>
  <c r="BC344" i="82"/>
  <c r="BA344" i="82"/>
  <c r="AY344" i="82"/>
  <c r="AX344" i="82"/>
  <c r="AU344" i="82"/>
  <c r="AT344" i="82"/>
  <c r="AS344" i="82"/>
  <c r="AQ344" i="82"/>
  <c r="AP344" i="82"/>
  <c r="AO344" i="82"/>
  <c r="AM344" i="82"/>
  <c r="AK344" i="82"/>
  <c r="AI344" i="82"/>
  <c r="AH344" i="82"/>
  <c r="AE344" i="82"/>
  <c r="AD344" i="82"/>
  <c r="AC344" i="82"/>
  <c r="AA344" i="82"/>
  <c r="Z344" i="82"/>
  <c r="Y344" i="82"/>
  <c r="W344" i="82"/>
  <c r="U344" i="82"/>
  <c r="S344" i="82"/>
  <c r="R344" i="82"/>
  <c r="O344" i="82"/>
  <c r="N344" i="82"/>
  <c r="M344" i="82"/>
  <c r="J344" i="82"/>
  <c r="I344" i="82"/>
  <c r="G344" i="82"/>
  <c r="BO343" i="82"/>
  <c r="BO423" i="82" s="1"/>
  <c r="BO422" i="82" s="1"/>
  <c r="BN343" i="82"/>
  <c r="BN423" i="82" s="1"/>
  <c r="BN422" i="82" s="1"/>
  <c r="BM343" i="82"/>
  <c r="BM423" i="82" s="1"/>
  <c r="BM422" i="82" s="1"/>
  <c r="BL343" i="82"/>
  <c r="BL423" i="82" s="1"/>
  <c r="BL422" i="82" s="1"/>
  <c r="BK343" i="82"/>
  <c r="BK423" i="82" s="1"/>
  <c r="BK422" i="82" s="1"/>
  <c r="BJ343" i="82"/>
  <c r="BJ423" i="82" s="1"/>
  <c r="BJ422" i="82" s="1"/>
  <c r="BI343" i="82"/>
  <c r="BI423" i="82" s="1"/>
  <c r="BI422" i="82" s="1"/>
  <c r="BH343" i="82"/>
  <c r="BH423" i="82" s="1"/>
  <c r="BH422" i="82" s="1"/>
  <c r="BG343" i="82"/>
  <c r="BG423" i="82" s="1"/>
  <c r="BG422" i="82" s="1"/>
  <c r="BF343" i="82"/>
  <c r="BF423" i="82" s="1"/>
  <c r="BF422" i="82" s="1"/>
  <c r="BE343" i="82"/>
  <c r="BE423" i="82" s="1"/>
  <c r="BE422" i="82" s="1"/>
  <c r="BD343" i="82"/>
  <c r="BD423" i="82" s="1"/>
  <c r="BD422" i="82" s="1"/>
  <c r="BC343" i="82"/>
  <c r="BC423" i="82" s="1"/>
  <c r="BC422" i="82" s="1"/>
  <c r="BB343" i="82"/>
  <c r="BB423" i="82" s="1"/>
  <c r="BB422" i="82" s="1"/>
  <c r="BA343" i="82"/>
  <c r="BA423" i="82" s="1"/>
  <c r="BA422" i="82" s="1"/>
  <c r="AZ343" i="82"/>
  <c r="AZ423" i="82" s="1"/>
  <c r="AZ422" i="82" s="1"/>
  <c r="AY343" i="82"/>
  <c r="AY423" i="82" s="1"/>
  <c r="AY422" i="82" s="1"/>
  <c r="AX343" i="82"/>
  <c r="AX423" i="82" s="1"/>
  <c r="AX422" i="82" s="1"/>
  <c r="AW343" i="82"/>
  <c r="AW423" i="82" s="1"/>
  <c r="AW422" i="82" s="1"/>
  <c r="AV343" i="82"/>
  <c r="AV423" i="82" s="1"/>
  <c r="AV422" i="82" s="1"/>
  <c r="AU343" i="82"/>
  <c r="AU423" i="82" s="1"/>
  <c r="AU422" i="82" s="1"/>
  <c r="AT343" i="82"/>
  <c r="AT423" i="82" s="1"/>
  <c r="AT422" i="82" s="1"/>
  <c r="AS343" i="82"/>
  <c r="AS423" i="82" s="1"/>
  <c r="AS422" i="82" s="1"/>
  <c r="AR343" i="82"/>
  <c r="AR423" i="82" s="1"/>
  <c r="AR422" i="82" s="1"/>
  <c r="AQ343" i="82"/>
  <c r="AQ423" i="82" s="1"/>
  <c r="AQ422" i="82" s="1"/>
  <c r="AP343" i="82"/>
  <c r="AP423" i="82" s="1"/>
  <c r="AP422" i="82" s="1"/>
  <c r="AO343" i="82"/>
  <c r="AO423" i="82" s="1"/>
  <c r="AO422" i="82" s="1"/>
  <c r="AN343" i="82"/>
  <c r="AN423" i="82" s="1"/>
  <c r="AN422" i="82" s="1"/>
  <c r="AM343" i="82"/>
  <c r="AM423" i="82" s="1"/>
  <c r="AM422" i="82" s="1"/>
  <c r="AL343" i="82"/>
  <c r="AL423" i="82" s="1"/>
  <c r="AL422" i="82" s="1"/>
  <c r="AK343" i="82"/>
  <c r="AK423" i="82" s="1"/>
  <c r="AK422" i="82" s="1"/>
  <c r="AJ343" i="82"/>
  <c r="AJ423" i="82" s="1"/>
  <c r="AJ422" i="82" s="1"/>
  <c r="AI343" i="82"/>
  <c r="AI423" i="82" s="1"/>
  <c r="AI422" i="82" s="1"/>
  <c r="AH343" i="82"/>
  <c r="AH423" i="82" s="1"/>
  <c r="AH422" i="82" s="1"/>
  <c r="AG343" i="82"/>
  <c r="AG423" i="82" s="1"/>
  <c r="AG422" i="82" s="1"/>
  <c r="AF343" i="82"/>
  <c r="AF423" i="82" s="1"/>
  <c r="AF422" i="82" s="1"/>
  <c r="AE343" i="82"/>
  <c r="AE423" i="82" s="1"/>
  <c r="AE422" i="82" s="1"/>
  <c r="AD343" i="82"/>
  <c r="AD423" i="82" s="1"/>
  <c r="AD422" i="82" s="1"/>
  <c r="AC343" i="82"/>
  <c r="AC423" i="82" s="1"/>
  <c r="AC422" i="82" s="1"/>
  <c r="AB343" i="82"/>
  <c r="AB423" i="82" s="1"/>
  <c r="AB422" i="82" s="1"/>
  <c r="AA343" i="82"/>
  <c r="AA423" i="82" s="1"/>
  <c r="AA422" i="82" s="1"/>
  <c r="Z343" i="82"/>
  <c r="Z423" i="82" s="1"/>
  <c r="Z422" i="82" s="1"/>
  <c r="Y343" i="82"/>
  <c r="Y423" i="82" s="1"/>
  <c r="Y422" i="82" s="1"/>
  <c r="X343" i="82"/>
  <c r="X423" i="82" s="1"/>
  <c r="X422" i="82" s="1"/>
  <c r="W343" i="82"/>
  <c r="W423" i="82" s="1"/>
  <c r="W422" i="82" s="1"/>
  <c r="V343" i="82"/>
  <c r="V423" i="82" s="1"/>
  <c r="V422" i="82" s="1"/>
  <c r="U343" i="82"/>
  <c r="U423" i="82" s="1"/>
  <c r="U422" i="82" s="1"/>
  <c r="T343" i="82"/>
  <c r="T423" i="82" s="1"/>
  <c r="T422" i="82" s="1"/>
  <c r="S343" i="82"/>
  <c r="S423" i="82" s="1"/>
  <c r="S422" i="82" s="1"/>
  <c r="R343" i="82"/>
  <c r="R423" i="82" s="1"/>
  <c r="R422" i="82" s="1"/>
  <c r="Q343" i="82"/>
  <c r="Q423" i="82" s="1"/>
  <c r="Q422" i="82" s="1"/>
  <c r="P343" i="82"/>
  <c r="P423" i="82" s="1"/>
  <c r="P422" i="82" s="1"/>
  <c r="O343" i="82"/>
  <c r="O423" i="82" s="1"/>
  <c r="O422" i="82" s="1"/>
  <c r="N343" i="82"/>
  <c r="N423" i="82" s="1"/>
  <c r="N422" i="82" s="1"/>
  <c r="M343" i="82"/>
  <c r="M423" i="82" s="1"/>
  <c r="M422" i="82" s="1"/>
  <c r="L343" i="82"/>
  <c r="L423" i="82" s="1"/>
  <c r="L422" i="82" s="1"/>
  <c r="K343" i="82"/>
  <c r="K423" i="82" s="1"/>
  <c r="K422" i="82" s="1"/>
  <c r="J343" i="82"/>
  <c r="J423" i="82" s="1"/>
  <c r="J422" i="82" s="1"/>
  <c r="I343" i="82"/>
  <c r="I423" i="82" s="1"/>
  <c r="I422" i="82" s="1"/>
  <c r="H343" i="82"/>
  <c r="H423" i="82" s="1"/>
  <c r="H422" i="82" s="1"/>
  <c r="G343" i="82"/>
  <c r="G423" i="82" s="1"/>
  <c r="G422" i="82" s="1"/>
  <c r="BO342" i="82"/>
  <c r="BM342" i="82"/>
  <c r="BL342" i="82"/>
  <c r="BK342" i="82"/>
  <c r="BI342" i="82"/>
  <c r="BH342" i="82"/>
  <c r="BG342" i="82"/>
  <c r="BD342" i="82"/>
  <c r="BC342" i="82"/>
  <c r="BA342" i="82"/>
  <c r="AY342" i="82"/>
  <c r="AW342" i="82"/>
  <c r="AV342" i="82"/>
  <c r="AU342" i="82"/>
  <c r="AS342" i="82"/>
  <c r="AR342" i="82"/>
  <c r="AQ342" i="82"/>
  <c r="AN342" i="82"/>
  <c r="AM342" i="82"/>
  <c r="AI342" i="82"/>
  <c r="AG342" i="82"/>
  <c r="AF342" i="82"/>
  <c r="AE342" i="82"/>
  <c r="AC342" i="82"/>
  <c r="AB342" i="82"/>
  <c r="AA342" i="82"/>
  <c r="W342" i="82"/>
  <c r="U342" i="82"/>
  <c r="S342" i="82"/>
  <c r="P342" i="82"/>
  <c r="O342" i="82"/>
  <c r="M342" i="82"/>
  <c r="BO334" i="82"/>
  <c r="BN334" i="82"/>
  <c r="BM334" i="82"/>
  <c r="BL334" i="82"/>
  <c r="BK334" i="82"/>
  <c r="BJ334" i="82"/>
  <c r="BI334" i="82"/>
  <c r="BH334" i="82"/>
  <c r="BG334" i="82"/>
  <c r="BF334" i="82"/>
  <c r="BE334" i="82"/>
  <c r="BD334" i="82"/>
  <c r="BC334" i="82"/>
  <c r="BB334" i="82"/>
  <c r="BA334" i="82"/>
  <c r="AZ334" i="82"/>
  <c r="AY334" i="82"/>
  <c r="AX334" i="82"/>
  <c r="AW334" i="82"/>
  <c r="AV334" i="82"/>
  <c r="AU334" i="82"/>
  <c r="AT334" i="82"/>
  <c r="AS334" i="82"/>
  <c r="AR334" i="82"/>
  <c r="AQ334" i="82"/>
  <c r="AP334" i="82"/>
  <c r="AO334" i="82"/>
  <c r="AN334" i="82"/>
  <c r="AM334" i="82"/>
  <c r="AL334" i="82"/>
  <c r="AK334" i="82"/>
  <c r="AJ334" i="82"/>
  <c r="AI334" i="82"/>
  <c r="AH334" i="82"/>
  <c r="AG334" i="82"/>
  <c r="AF334" i="82"/>
  <c r="AE334" i="82"/>
  <c r="AD334" i="82"/>
  <c r="AC334" i="82"/>
  <c r="AB334" i="82"/>
  <c r="AA334" i="82"/>
  <c r="Z334" i="82"/>
  <c r="Y334" i="82"/>
  <c r="X334" i="82"/>
  <c r="W334" i="82"/>
  <c r="V334" i="82"/>
  <c r="U334" i="82"/>
  <c r="T334" i="82"/>
  <c r="S334" i="82"/>
  <c r="R334" i="82"/>
  <c r="Q334" i="82"/>
  <c r="P334" i="82"/>
  <c r="O334" i="82"/>
  <c r="N334" i="82"/>
  <c r="M334" i="82"/>
  <c r="L334" i="82"/>
  <c r="K334" i="82"/>
  <c r="J334" i="82"/>
  <c r="I334" i="82"/>
  <c r="H334" i="82"/>
  <c r="G334" i="82"/>
  <c r="BO333" i="82"/>
  <c r="BN333" i="82"/>
  <c r="BM333" i="82"/>
  <c r="BL333" i="82"/>
  <c r="BK333" i="82"/>
  <c r="BJ333" i="82"/>
  <c r="BI333" i="82"/>
  <c r="BH333" i="82"/>
  <c r="BG333" i="82"/>
  <c r="BF333" i="82"/>
  <c r="BE333" i="82"/>
  <c r="BD333" i="82"/>
  <c r="BC333" i="82"/>
  <c r="BB333" i="82"/>
  <c r="BA333" i="82"/>
  <c r="AZ333" i="82"/>
  <c r="AY333" i="82"/>
  <c r="AX333" i="82"/>
  <c r="AW333" i="82"/>
  <c r="AV333" i="82"/>
  <c r="AU333" i="82"/>
  <c r="AT333" i="82"/>
  <c r="AS333" i="82"/>
  <c r="AR333" i="82"/>
  <c r="AQ333" i="82"/>
  <c r="AP333" i="82"/>
  <c r="AO333" i="82"/>
  <c r="AN333" i="82"/>
  <c r="AM333" i="82"/>
  <c r="AL333" i="82"/>
  <c r="AK333" i="82"/>
  <c r="AJ333" i="82"/>
  <c r="AI333" i="82"/>
  <c r="AH333" i="82"/>
  <c r="AG333" i="82"/>
  <c r="AF333" i="82"/>
  <c r="AE333" i="82"/>
  <c r="AD333" i="82"/>
  <c r="AC333" i="82"/>
  <c r="AB333" i="82"/>
  <c r="AA333" i="82"/>
  <c r="Z333" i="82"/>
  <c r="Y333" i="82"/>
  <c r="X333" i="82"/>
  <c r="W333" i="82"/>
  <c r="V333" i="82"/>
  <c r="U333" i="82"/>
  <c r="T333" i="82"/>
  <c r="S333" i="82"/>
  <c r="R333" i="82"/>
  <c r="Q333" i="82"/>
  <c r="P333" i="82"/>
  <c r="O333" i="82"/>
  <c r="N333" i="82"/>
  <c r="M333" i="82"/>
  <c r="L333" i="82"/>
  <c r="K333" i="82"/>
  <c r="J333" i="82"/>
  <c r="I333" i="82"/>
  <c r="H333" i="82"/>
  <c r="G333" i="82"/>
  <c r="BO332" i="82"/>
  <c r="BO412" i="82" s="1"/>
  <c r="BN332" i="82"/>
  <c r="BN412" i="82" s="1"/>
  <c r="BM332" i="82"/>
  <c r="BM412" i="82" s="1"/>
  <c r="BL332" i="82"/>
  <c r="BL412" i="82" s="1"/>
  <c r="BK332" i="82"/>
  <c r="BK412" i="82" s="1"/>
  <c r="BJ332" i="82"/>
  <c r="BJ412" i="82" s="1"/>
  <c r="BI332" i="82"/>
  <c r="BI412" i="82" s="1"/>
  <c r="BH332" i="82"/>
  <c r="BH412" i="82" s="1"/>
  <c r="BG332" i="82"/>
  <c r="BG412" i="82" s="1"/>
  <c r="BF332" i="82"/>
  <c r="BF412" i="82" s="1"/>
  <c r="BE332" i="82"/>
  <c r="BE412" i="82" s="1"/>
  <c r="BD332" i="82"/>
  <c r="BD412" i="82" s="1"/>
  <c r="BC332" i="82"/>
  <c r="BC412" i="82" s="1"/>
  <c r="BB332" i="82"/>
  <c r="BB412" i="82" s="1"/>
  <c r="BA332" i="82"/>
  <c r="BA412" i="82" s="1"/>
  <c r="AZ332" i="82"/>
  <c r="AZ412" i="82" s="1"/>
  <c r="AY332" i="82"/>
  <c r="AY412" i="82" s="1"/>
  <c r="AX332" i="82"/>
  <c r="AX412" i="82" s="1"/>
  <c r="AW332" i="82"/>
  <c r="AW412" i="82" s="1"/>
  <c r="AV332" i="82"/>
  <c r="AV412" i="82" s="1"/>
  <c r="AU332" i="82"/>
  <c r="AU412" i="82" s="1"/>
  <c r="AT332" i="82"/>
  <c r="AT412" i="82" s="1"/>
  <c r="AS332" i="82"/>
  <c r="AS412" i="82" s="1"/>
  <c r="AR332" i="82"/>
  <c r="AR412" i="82" s="1"/>
  <c r="AQ332" i="82"/>
  <c r="AQ412" i="82" s="1"/>
  <c r="AP332" i="82"/>
  <c r="AP412" i="82" s="1"/>
  <c r="AO332" i="82"/>
  <c r="AO412" i="82" s="1"/>
  <c r="AN332" i="82"/>
  <c r="AN412" i="82" s="1"/>
  <c r="AM332" i="82"/>
  <c r="AM412" i="82" s="1"/>
  <c r="AL332" i="82"/>
  <c r="AL412" i="82" s="1"/>
  <c r="AK332" i="82"/>
  <c r="AK412" i="82" s="1"/>
  <c r="AJ332" i="82"/>
  <c r="AJ412" i="82" s="1"/>
  <c r="AI332" i="82"/>
  <c r="AI412" i="82" s="1"/>
  <c r="AH332" i="82"/>
  <c r="AH412" i="82" s="1"/>
  <c r="AG332" i="82"/>
  <c r="AG412" i="82" s="1"/>
  <c r="AF332" i="82"/>
  <c r="AF412" i="82" s="1"/>
  <c r="AE332" i="82"/>
  <c r="AE412" i="82" s="1"/>
  <c r="AD332" i="82"/>
  <c r="AD412" i="82" s="1"/>
  <c r="AC332" i="82"/>
  <c r="AC412" i="82" s="1"/>
  <c r="AB332" i="82"/>
  <c r="AB412" i="82" s="1"/>
  <c r="AA332" i="82"/>
  <c r="AA412" i="82" s="1"/>
  <c r="Z332" i="82"/>
  <c r="Z412" i="82" s="1"/>
  <c r="Y332" i="82"/>
  <c r="Y412" i="82" s="1"/>
  <c r="X332" i="82"/>
  <c r="X412" i="82" s="1"/>
  <c r="W332" i="82"/>
  <c r="W412" i="82" s="1"/>
  <c r="V332" i="82"/>
  <c r="V412" i="82" s="1"/>
  <c r="U332" i="82"/>
  <c r="U412" i="82" s="1"/>
  <c r="T332" i="82"/>
  <c r="T412" i="82" s="1"/>
  <c r="S332" i="82"/>
  <c r="S412" i="82" s="1"/>
  <c r="R332" i="82"/>
  <c r="R412" i="82" s="1"/>
  <c r="Q332" i="82"/>
  <c r="Q412" i="82" s="1"/>
  <c r="P332" i="82"/>
  <c r="P412" i="82" s="1"/>
  <c r="O332" i="82"/>
  <c r="O412" i="82" s="1"/>
  <c r="N332" i="82"/>
  <c r="N412" i="82" s="1"/>
  <c r="M332" i="82"/>
  <c r="M412" i="82" s="1"/>
  <c r="L332" i="82"/>
  <c r="L412" i="82" s="1"/>
  <c r="K332" i="82"/>
  <c r="K412" i="82" s="1"/>
  <c r="J332" i="82"/>
  <c r="J412" i="82" s="1"/>
  <c r="I332" i="82"/>
  <c r="I412" i="82" s="1"/>
  <c r="H332" i="82"/>
  <c r="H412" i="82" s="1"/>
  <c r="G332" i="82"/>
  <c r="G412" i="82" s="1"/>
  <c r="BO331" i="82"/>
  <c r="BO411" i="82" s="1"/>
  <c r="BN331" i="82"/>
  <c r="BN411" i="82" s="1"/>
  <c r="BM331" i="82"/>
  <c r="BM411" i="82" s="1"/>
  <c r="BL331" i="82"/>
  <c r="BL411" i="82" s="1"/>
  <c r="BK331" i="82"/>
  <c r="BK411" i="82" s="1"/>
  <c r="BJ331" i="82"/>
  <c r="BJ411" i="82" s="1"/>
  <c r="BI331" i="82"/>
  <c r="BI411" i="82" s="1"/>
  <c r="BH331" i="82"/>
  <c r="BH411" i="82" s="1"/>
  <c r="BG331" i="82"/>
  <c r="BG411" i="82" s="1"/>
  <c r="BF331" i="82"/>
  <c r="BF411" i="82" s="1"/>
  <c r="BE331" i="82"/>
  <c r="BE411" i="82" s="1"/>
  <c r="BD331" i="82"/>
  <c r="BD411" i="82" s="1"/>
  <c r="BC331" i="82"/>
  <c r="BC411" i="82" s="1"/>
  <c r="BB331" i="82"/>
  <c r="BB411" i="82" s="1"/>
  <c r="BA331" i="82"/>
  <c r="BA411" i="82" s="1"/>
  <c r="AZ331" i="82"/>
  <c r="AZ411" i="82" s="1"/>
  <c r="AY331" i="82"/>
  <c r="AY411" i="82" s="1"/>
  <c r="AX331" i="82"/>
  <c r="AX411" i="82" s="1"/>
  <c r="AW331" i="82"/>
  <c r="AW411" i="82" s="1"/>
  <c r="AV331" i="82"/>
  <c r="AV411" i="82" s="1"/>
  <c r="AU331" i="82"/>
  <c r="AU411" i="82" s="1"/>
  <c r="AT331" i="82"/>
  <c r="AT411" i="82" s="1"/>
  <c r="AS331" i="82"/>
  <c r="AS411" i="82" s="1"/>
  <c r="AR331" i="82"/>
  <c r="AR411" i="82" s="1"/>
  <c r="AQ331" i="82"/>
  <c r="AQ411" i="82" s="1"/>
  <c r="AP331" i="82"/>
  <c r="AP411" i="82" s="1"/>
  <c r="AO331" i="82"/>
  <c r="AO411" i="82" s="1"/>
  <c r="AN331" i="82"/>
  <c r="AN411" i="82" s="1"/>
  <c r="AM331" i="82"/>
  <c r="AM411" i="82" s="1"/>
  <c r="AL331" i="82"/>
  <c r="AL411" i="82" s="1"/>
  <c r="AK331" i="82"/>
  <c r="AK411" i="82" s="1"/>
  <c r="AJ331" i="82"/>
  <c r="AJ411" i="82" s="1"/>
  <c r="AI331" i="82"/>
  <c r="AI411" i="82" s="1"/>
  <c r="AH331" i="82"/>
  <c r="AH411" i="82" s="1"/>
  <c r="AG331" i="82"/>
  <c r="AG411" i="82" s="1"/>
  <c r="AF331" i="82"/>
  <c r="AF411" i="82" s="1"/>
  <c r="AE331" i="82"/>
  <c r="AE411" i="82" s="1"/>
  <c r="AD331" i="82"/>
  <c r="AD411" i="82" s="1"/>
  <c r="AC331" i="82"/>
  <c r="AC411" i="82" s="1"/>
  <c r="AB331" i="82"/>
  <c r="AB411" i="82" s="1"/>
  <c r="AA331" i="82"/>
  <c r="AA411" i="82" s="1"/>
  <c r="Z331" i="82"/>
  <c r="Z411" i="82" s="1"/>
  <c r="Y331" i="82"/>
  <c r="Y411" i="82" s="1"/>
  <c r="X331" i="82"/>
  <c r="X411" i="82" s="1"/>
  <c r="W331" i="82"/>
  <c r="W411" i="82" s="1"/>
  <c r="V331" i="82"/>
  <c r="V411" i="82" s="1"/>
  <c r="U331" i="82"/>
  <c r="U411" i="82" s="1"/>
  <c r="T331" i="82"/>
  <c r="T411" i="82" s="1"/>
  <c r="S331" i="82"/>
  <c r="S411" i="82" s="1"/>
  <c r="R331" i="82"/>
  <c r="R411" i="82" s="1"/>
  <c r="Q331" i="82"/>
  <c r="Q411" i="82" s="1"/>
  <c r="P331" i="82"/>
  <c r="P411" i="82" s="1"/>
  <c r="O331" i="82"/>
  <c r="O411" i="82" s="1"/>
  <c r="N331" i="82"/>
  <c r="N411" i="82" s="1"/>
  <c r="M331" i="82"/>
  <c r="M411" i="82" s="1"/>
  <c r="L331" i="82"/>
  <c r="L411" i="82" s="1"/>
  <c r="K331" i="82"/>
  <c r="K411" i="82" s="1"/>
  <c r="J331" i="82"/>
  <c r="J411" i="82" s="1"/>
  <c r="I331" i="82"/>
  <c r="I411" i="82" s="1"/>
  <c r="H331" i="82"/>
  <c r="H411" i="82" s="1"/>
  <c r="G331" i="82"/>
  <c r="G411" i="82" s="1"/>
  <c r="BO330" i="82"/>
  <c r="BO410" i="82" s="1"/>
  <c r="BN330" i="82"/>
  <c r="BN410" i="82" s="1"/>
  <c r="BM330" i="82"/>
  <c r="BM410" i="82" s="1"/>
  <c r="BL330" i="82"/>
  <c r="BL410" i="82" s="1"/>
  <c r="BK330" i="82"/>
  <c r="BK410" i="82" s="1"/>
  <c r="BJ330" i="82"/>
  <c r="BJ410" i="82" s="1"/>
  <c r="BI330" i="82"/>
  <c r="BI410" i="82" s="1"/>
  <c r="BH330" i="82"/>
  <c r="BH410" i="82" s="1"/>
  <c r="BG330" i="82"/>
  <c r="BG410" i="82" s="1"/>
  <c r="BF330" i="82"/>
  <c r="BF410" i="82" s="1"/>
  <c r="BE330" i="82"/>
  <c r="BE410" i="82" s="1"/>
  <c r="BD330" i="82"/>
  <c r="BD410" i="82" s="1"/>
  <c r="BC330" i="82"/>
  <c r="BC410" i="82" s="1"/>
  <c r="BB330" i="82"/>
  <c r="BB410" i="82" s="1"/>
  <c r="BA330" i="82"/>
  <c r="BA410" i="82" s="1"/>
  <c r="AZ330" i="82"/>
  <c r="AZ410" i="82" s="1"/>
  <c r="AY330" i="82"/>
  <c r="AY410" i="82" s="1"/>
  <c r="AX330" i="82"/>
  <c r="AX410" i="82" s="1"/>
  <c r="AW330" i="82"/>
  <c r="AW410" i="82" s="1"/>
  <c r="AV330" i="82"/>
  <c r="AV410" i="82" s="1"/>
  <c r="AU330" i="82"/>
  <c r="AU410" i="82" s="1"/>
  <c r="AT330" i="82"/>
  <c r="AT410" i="82" s="1"/>
  <c r="AS330" i="82"/>
  <c r="AS410" i="82" s="1"/>
  <c r="AR330" i="82"/>
  <c r="AR410" i="82" s="1"/>
  <c r="AQ330" i="82"/>
  <c r="AQ410" i="82" s="1"/>
  <c r="AP330" i="82"/>
  <c r="AP410" i="82" s="1"/>
  <c r="AO330" i="82"/>
  <c r="AO410" i="82" s="1"/>
  <c r="AN330" i="82"/>
  <c r="AN410" i="82" s="1"/>
  <c r="AM330" i="82"/>
  <c r="AM410" i="82" s="1"/>
  <c r="AL330" i="82"/>
  <c r="AL410" i="82" s="1"/>
  <c r="AK330" i="82"/>
  <c r="AK410" i="82" s="1"/>
  <c r="AJ330" i="82"/>
  <c r="AJ410" i="82" s="1"/>
  <c r="AI330" i="82"/>
  <c r="AI410" i="82" s="1"/>
  <c r="AH330" i="82"/>
  <c r="AH410" i="82" s="1"/>
  <c r="AG330" i="82"/>
  <c r="AG410" i="82" s="1"/>
  <c r="AF330" i="82"/>
  <c r="AF410" i="82" s="1"/>
  <c r="AE330" i="82"/>
  <c r="AE410" i="82" s="1"/>
  <c r="AD330" i="82"/>
  <c r="AD410" i="82" s="1"/>
  <c r="AC330" i="82"/>
  <c r="AC410" i="82" s="1"/>
  <c r="AB330" i="82"/>
  <c r="AB410" i="82" s="1"/>
  <c r="AA330" i="82"/>
  <c r="AA410" i="82" s="1"/>
  <c r="Z330" i="82"/>
  <c r="Z410" i="82" s="1"/>
  <c r="Y330" i="82"/>
  <c r="Y410" i="82" s="1"/>
  <c r="X330" i="82"/>
  <c r="X410" i="82" s="1"/>
  <c r="W330" i="82"/>
  <c r="W410" i="82" s="1"/>
  <c r="V330" i="82"/>
  <c r="V410" i="82" s="1"/>
  <c r="U330" i="82"/>
  <c r="U410" i="82" s="1"/>
  <c r="T330" i="82"/>
  <c r="T410" i="82" s="1"/>
  <c r="S330" i="82"/>
  <c r="S410" i="82" s="1"/>
  <c r="R330" i="82"/>
  <c r="R410" i="82" s="1"/>
  <c r="Q330" i="82"/>
  <c r="Q410" i="82" s="1"/>
  <c r="P330" i="82"/>
  <c r="P410" i="82" s="1"/>
  <c r="O330" i="82"/>
  <c r="O410" i="82" s="1"/>
  <c r="N330" i="82"/>
  <c r="N410" i="82" s="1"/>
  <c r="M330" i="82"/>
  <c r="M410" i="82" s="1"/>
  <c r="L330" i="82"/>
  <c r="L410" i="82" s="1"/>
  <c r="K330" i="82"/>
  <c r="K410" i="82" s="1"/>
  <c r="J330" i="82"/>
  <c r="J410" i="82" s="1"/>
  <c r="I330" i="82"/>
  <c r="I410" i="82" s="1"/>
  <c r="H330" i="82"/>
  <c r="H410" i="82" s="1"/>
  <c r="G330" i="82"/>
  <c r="G410" i="82" s="1"/>
  <c r="BO329" i="82"/>
  <c r="BO409" i="82" s="1"/>
  <c r="BN329" i="82"/>
  <c r="BN409" i="82" s="1"/>
  <c r="BM329" i="82"/>
  <c r="BM409" i="82" s="1"/>
  <c r="BL329" i="82"/>
  <c r="BL409" i="82" s="1"/>
  <c r="BK329" i="82"/>
  <c r="BK409" i="82" s="1"/>
  <c r="BJ329" i="82"/>
  <c r="BJ409" i="82" s="1"/>
  <c r="BI329" i="82"/>
  <c r="BI409" i="82" s="1"/>
  <c r="BH329" i="82"/>
  <c r="BH409" i="82" s="1"/>
  <c r="BG329" i="82"/>
  <c r="BG409" i="82" s="1"/>
  <c r="BF329" i="82"/>
  <c r="BF409" i="82" s="1"/>
  <c r="BE329" i="82"/>
  <c r="BE409" i="82" s="1"/>
  <c r="BD329" i="82"/>
  <c r="BD409" i="82" s="1"/>
  <c r="BC329" i="82"/>
  <c r="BC409" i="82" s="1"/>
  <c r="BB329" i="82"/>
  <c r="BB409" i="82" s="1"/>
  <c r="BA329" i="82"/>
  <c r="BA409" i="82" s="1"/>
  <c r="AZ329" i="82"/>
  <c r="AZ409" i="82" s="1"/>
  <c r="AY329" i="82"/>
  <c r="AY409" i="82" s="1"/>
  <c r="AX329" i="82"/>
  <c r="AX409" i="82" s="1"/>
  <c r="AW329" i="82"/>
  <c r="AW409" i="82" s="1"/>
  <c r="AV329" i="82"/>
  <c r="AV409" i="82" s="1"/>
  <c r="AU329" i="82"/>
  <c r="AU409" i="82" s="1"/>
  <c r="AT329" i="82"/>
  <c r="AT409" i="82" s="1"/>
  <c r="AS329" i="82"/>
  <c r="AS409" i="82" s="1"/>
  <c r="AR329" i="82"/>
  <c r="AR409" i="82" s="1"/>
  <c r="AQ329" i="82"/>
  <c r="AQ409" i="82" s="1"/>
  <c r="AP329" i="82"/>
  <c r="AP409" i="82" s="1"/>
  <c r="AO329" i="82"/>
  <c r="AO409" i="82" s="1"/>
  <c r="AN329" i="82"/>
  <c r="AN409" i="82" s="1"/>
  <c r="AM329" i="82"/>
  <c r="AM409" i="82" s="1"/>
  <c r="AL329" i="82"/>
  <c r="AL409" i="82" s="1"/>
  <c r="AK329" i="82"/>
  <c r="AK409" i="82" s="1"/>
  <c r="AJ329" i="82"/>
  <c r="AJ409" i="82" s="1"/>
  <c r="AI329" i="82"/>
  <c r="AI409" i="82" s="1"/>
  <c r="AH329" i="82"/>
  <c r="AH409" i="82" s="1"/>
  <c r="AG329" i="82"/>
  <c r="AG409" i="82" s="1"/>
  <c r="AF329" i="82"/>
  <c r="AF409" i="82" s="1"/>
  <c r="AE329" i="82"/>
  <c r="AE409" i="82" s="1"/>
  <c r="AD329" i="82"/>
  <c r="AD409" i="82" s="1"/>
  <c r="AC329" i="82"/>
  <c r="AC409" i="82" s="1"/>
  <c r="AB329" i="82"/>
  <c r="AB409" i="82" s="1"/>
  <c r="AA329" i="82"/>
  <c r="AA409" i="82" s="1"/>
  <c r="Z329" i="82"/>
  <c r="Z409" i="82" s="1"/>
  <c r="Y329" i="82"/>
  <c r="Y409" i="82" s="1"/>
  <c r="X329" i="82"/>
  <c r="X409" i="82" s="1"/>
  <c r="W329" i="82"/>
  <c r="W409" i="82" s="1"/>
  <c r="V329" i="82"/>
  <c r="V409" i="82" s="1"/>
  <c r="U329" i="82"/>
  <c r="U409" i="82" s="1"/>
  <c r="T329" i="82"/>
  <c r="T409" i="82" s="1"/>
  <c r="S329" i="82"/>
  <c r="S409" i="82" s="1"/>
  <c r="R329" i="82"/>
  <c r="R409" i="82" s="1"/>
  <c r="Q329" i="82"/>
  <c r="Q409" i="82" s="1"/>
  <c r="P329" i="82"/>
  <c r="P409" i="82" s="1"/>
  <c r="O329" i="82"/>
  <c r="O409" i="82" s="1"/>
  <c r="N329" i="82"/>
  <c r="N409" i="82" s="1"/>
  <c r="M329" i="82"/>
  <c r="M409" i="82" s="1"/>
  <c r="L329" i="82"/>
  <c r="L409" i="82" s="1"/>
  <c r="K329" i="82"/>
  <c r="K409" i="82" s="1"/>
  <c r="J329" i="82"/>
  <c r="J409" i="82" s="1"/>
  <c r="I329" i="82"/>
  <c r="I409" i="82" s="1"/>
  <c r="H329" i="82"/>
  <c r="H409" i="82" s="1"/>
  <c r="G329" i="82"/>
  <c r="G409" i="82" s="1"/>
  <c r="BO328" i="82"/>
  <c r="BO408" i="82" s="1"/>
  <c r="BN328" i="82"/>
  <c r="BN408" i="82" s="1"/>
  <c r="BM328" i="82"/>
  <c r="BM408" i="82" s="1"/>
  <c r="BL328" i="82"/>
  <c r="BL408" i="82" s="1"/>
  <c r="BK328" i="82"/>
  <c r="BK408" i="82" s="1"/>
  <c r="BJ328" i="82"/>
  <c r="BJ408" i="82" s="1"/>
  <c r="BI328" i="82"/>
  <c r="BI408" i="82" s="1"/>
  <c r="BH328" i="82"/>
  <c r="BH408" i="82" s="1"/>
  <c r="BG328" i="82"/>
  <c r="BG408" i="82" s="1"/>
  <c r="BF328" i="82"/>
  <c r="BF408" i="82" s="1"/>
  <c r="BE328" i="82"/>
  <c r="BE408" i="82" s="1"/>
  <c r="BD328" i="82"/>
  <c r="BD408" i="82" s="1"/>
  <c r="BC328" i="82"/>
  <c r="BC408" i="82" s="1"/>
  <c r="BB328" i="82"/>
  <c r="BB408" i="82" s="1"/>
  <c r="BA328" i="82"/>
  <c r="BA408" i="82" s="1"/>
  <c r="AZ328" i="82"/>
  <c r="AZ408" i="82" s="1"/>
  <c r="AY328" i="82"/>
  <c r="AY408" i="82" s="1"/>
  <c r="AX328" i="82"/>
  <c r="AX408" i="82" s="1"/>
  <c r="AW328" i="82"/>
  <c r="AW408" i="82" s="1"/>
  <c r="AV328" i="82"/>
  <c r="AV408" i="82" s="1"/>
  <c r="AU328" i="82"/>
  <c r="AU408" i="82" s="1"/>
  <c r="AT328" i="82"/>
  <c r="AT408" i="82" s="1"/>
  <c r="AS328" i="82"/>
  <c r="AS408" i="82" s="1"/>
  <c r="AR328" i="82"/>
  <c r="AR408" i="82" s="1"/>
  <c r="AQ328" i="82"/>
  <c r="AQ408" i="82" s="1"/>
  <c r="AP328" i="82"/>
  <c r="AP408" i="82" s="1"/>
  <c r="AO328" i="82"/>
  <c r="AO408" i="82" s="1"/>
  <c r="AN328" i="82"/>
  <c r="AN408" i="82" s="1"/>
  <c r="AM328" i="82"/>
  <c r="AM408" i="82" s="1"/>
  <c r="AL328" i="82"/>
  <c r="AL408" i="82" s="1"/>
  <c r="AK328" i="82"/>
  <c r="AK408" i="82" s="1"/>
  <c r="AJ328" i="82"/>
  <c r="AJ408" i="82" s="1"/>
  <c r="AI328" i="82"/>
  <c r="AI408" i="82" s="1"/>
  <c r="AH328" i="82"/>
  <c r="AH408" i="82" s="1"/>
  <c r="AG328" i="82"/>
  <c r="AG408" i="82" s="1"/>
  <c r="AF328" i="82"/>
  <c r="AF408" i="82" s="1"/>
  <c r="AE328" i="82"/>
  <c r="AE408" i="82" s="1"/>
  <c r="AD328" i="82"/>
  <c r="AD408" i="82" s="1"/>
  <c r="AC328" i="82"/>
  <c r="AC408" i="82" s="1"/>
  <c r="AB328" i="82"/>
  <c r="AB408" i="82" s="1"/>
  <c r="AA328" i="82"/>
  <c r="AA408" i="82" s="1"/>
  <c r="Z328" i="82"/>
  <c r="Z408" i="82" s="1"/>
  <c r="Y328" i="82"/>
  <c r="Y408" i="82" s="1"/>
  <c r="X328" i="82"/>
  <c r="X408" i="82" s="1"/>
  <c r="W328" i="82"/>
  <c r="W408" i="82" s="1"/>
  <c r="V328" i="82"/>
  <c r="V408" i="82" s="1"/>
  <c r="U328" i="82"/>
  <c r="U408" i="82" s="1"/>
  <c r="T328" i="82"/>
  <c r="T408" i="82" s="1"/>
  <c r="S328" i="82"/>
  <c r="S408" i="82" s="1"/>
  <c r="R328" i="82"/>
  <c r="R408" i="82" s="1"/>
  <c r="Q328" i="82"/>
  <c r="Q408" i="82" s="1"/>
  <c r="P328" i="82"/>
  <c r="P408" i="82" s="1"/>
  <c r="O328" i="82"/>
  <c r="O408" i="82" s="1"/>
  <c r="N328" i="82"/>
  <c r="N408" i="82" s="1"/>
  <c r="M328" i="82"/>
  <c r="M408" i="82" s="1"/>
  <c r="L328" i="82"/>
  <c r="L408" i="82" s="1"/>
  <c r="K328" i="82"/>
  <c r="K408" i="82" s="1"/>
  <c r="J328" i="82"/>
  <c r="J408" i="82" s="1"/>
  <c r="I328" i="82"/>
  <c r="I408" i="82" s="1"/>
  <c r="H328" i="82"/>
  <c r="H408" i="82" s="1"/>
  <c r="G328" i="82"/>
  <c r="G408" i="82" s="1"/>
  <c r="BO327" i="82"/>
  <c r="BO407" i="82" s="1"/>
  <c r="BN327" i="82"/>
  <c r="BN407" i="82" s="1"/>
  <c r="BM327" i="82"/>
  <c r="BM407" i="82" s="1"/>
  <c r="BL327" i="82"/>
  <c r="BL407" i="82" s="1"/>
  <c r="BK327" i="82"/>
  <c r="BK407" i="82" s="1"/>
  <c r="BJ327" i="82"/>
  <c r="BJ407" i="82" s="1"/>
  <c r="BI327" i="82"/>
  <c r="BI407" i="82" s="1"/>
  <c r="BH327" i="82"/>
  <c r="BH407" i="82" s="1"/>
  <c r="BG327" i="82"/>
  <c r="BG407" i="82" s="1"/>
  <c r="BF327" i="82"/>
  <c r="BF407" i="82" s="1"/>
  <c r="BE327" i="82"/>
  <c r="BE407" i="82" s="1"/>
  <c r="BD327" i="82"/>
  <c r="BD407" i="82" s="1"/>
  <c r="BC327" i="82"/>
  <c r="BC407" i="82" s="1"/>
  <c r="BB327" i="82"/>
  <c r="BB407" i="82" s="1"/>
  <c r="BA327" i="82"/>
  <c r="BA407" i="82" s="1"/>
  <c r="AZ327" i="82"/>
  <c r="AZ407" i="82" s="1"/>
  <c r="AY327" i="82"/>
  <c r="AY407" i="82" s="1"/>
  <c r="AX327" i="82"/>
  <c r="AX407" i="82" s="1"/>
  <c r="AW327" i="82"/>
  <c r="AW407" i="82" s="1"/>
  <c r="AV327" i="82"/>
  <c r="AV407" i="82" s="1"/>
  <c r="AU327" i="82"/>
  <c r="AU407" i="82" s="1"/>
  <c r="AT327" i="82"/>
  <c r="AT407" i="82" s="1"/>
  <c r="AS327" i="82"/>
  <c r="AS407" i="82" s="1"/>
  <c r="AR327" i="82"/>
  <c r="AR407" i="82" s="1"/>
  <c r="AQ327" i="82"/>
  <c r="AQ407" i="82" s="1"/>
  <c r="AP327" i="82"/>
  <c r="AP407" i="82" s="1"/>
  <c r="AO327" i="82"/>
  <c r="AO407" i="82" s="1"/>
  <c r="AN327" i="82"/>
  <c r="AN407" i="82" s="1"/>
  <c r="AM327" i="82"/>
  <c r="AM407" i="82" s="1"/>
  <c r="AL327" i="82"/>
  <c r="AL407" i="82" s="1"/>
  <c r="AK327" i="82"/>
  <c r="AK407" i="82" s="1"/>
  <c r="AJ327" i="82"/>
  <c r="AJ407" i="82" s="1"/>
  <c r="AI327" i="82"/>
  <c r="AI407" i="82" s="1"/>
  <c r="AH327" i="82"/>
  <c r="AH407" i="82" s="1"/>
  <c r="AG327" i="82"/>
  <c r="AG407" i="82" s="1"/>
  <c r="AF327" i="82"/>
  <c r="AF407" i="82" s="1"/>
  <c r="AE327" i="82"/>
  <c r="AE407" i="82" s="1"/>
  <c r="AD327" i="82"/>
  <c r="AD407" i="82" s="1"/>
  <c r="AC327" i="82"/>
  <c r="AC407" i="82" s="1"/>
  <c r="AB327" i="82"/>
  <c r="AB407" i="82" s="1"/>
  <c r="AA327" i="82"/>
  <c r="AA407" i="82" s="1"/>
  <c r="Z327" i="82"/>
  <c r="Z407" i="82" s="1"/>
  <c r="Y327" i="82"/>
  <c r="Y407" i="82" s="1"/>
  <c r="X327" i="82"/>
  <c r="X407" i="82" s="1"/>
  <c r="W327" i="82"/>
  <c r="W407" i="82" s="1"/>
  <c r="V327" i="82"/>
  <c r="V407" i="82" s="1"/>
  <c r="U327" i="82"/>
  <c r="U407" i="82" s="1"/>
  <c r="T327" i="82"/>
  <c r="T407" i="82" s="1"/>
  <c r="S327" i="82"/>
  <c r="S407" i="82" s="1"/>
  <c r="R327" i="82"/>
  <c r="R407" i="82" s="1"/>
  <c r="Q327" i="82"/>
  <c r="Q407" i="82" s="1"/>
  <c r="P327" i="82"/>
  <c r="P407" i="82" s="1"/>
  <c r="O327" i="82"/>
  <c r="O407" i="82" s="1"/>
  <c r="N327" i="82"/>
  <c r="N407" i="82" s="1"/>
  <c r="M327" i="82"/>
  <c r="M407" i="82" s="1"/>
  <c r="L327" i="82"/>
  <c r="L407" i="82" s="1"/>
  <c r="K327" i="82"/>
  <c r="K407" i="82" s="1"/>
  <c r="J327" i="82"/>
  <c r="J407" i="82" s="1"/>
  <c r="I327" i="82"/>
  <c r="I407" i="82" s="1"/>
  <c r="H327" i="82"/>
  <c r="H407" i="82" s="1"/>
  <c r="G327" i="82"/>
  <c r="G407" i="82" s="1"/>
  <c r="BO326" i="82"/>
  <c r="BO406" i="82" s="1"/>
  <c r="BN326" i="82"/>
  <c r="BN406" i="82" s="1"/>
  <c r="BM326" i="82"/>
  <c r="BM406" i="82" s="1"/>
  <c r="BL326" i="82"/>
  <c r="BL406" i="82" s="1"/>
  <c r="BK326" i="82"/>
  <c r="BK406" i="82" s="1"/>
  <c r="BJ326" i="82"/>
  <c r="BJ406" i="82" s="1"/>
  <c r="BI326" i="82"/>
  <c r="BI406" i="82" s="1"/>
  <c r="BH326" i="82"/>
  <c r="BH406" i="82" s="1"/>
  <c r="BG326" i="82"/>
  <c r="BG406" i="82" s="1"/>
  <c r="BF326" i="82"/>
  <c r="BF406" i="82" s="1"/>
  <c r="BE326" i="82"/>
  <c r="BE406" i="82" s="1"/>
  <c r="BD326" i="82"/>
  <c r="BD406" i="82" s="1"/>
  <c r="BC326" i="82"/>
  <c r="BC406" i="82" s="1"/>
  <c r="BB326" i="82"/>
  <c r="BB406" i="82" s="1"/>
  <c r="BA326" i="82"/>
  <c r="BA406" i="82" s="1"/>
  <c r="AZ326" i="82"/>
  <c r="AZ406" i="82" s="1"/>
  <c r="AY326" i="82"/>
  <c r="AY406" i="82" s="1"/>
  <c r="AX326" i="82"/>
  <c r="AX406" i="82" s="1"/>
  <c r="AW326" i="82"/>
  <c r="AW406" i="82" s="1"/>
  <c r="AV326" i="82"/>
  <c r="AV406" i="82" s="1"/>
  <c r="AU326" i="82"/>
  <c r="AU406" i="82" s="1"/>
  <c r="AT326" i="82"/>
  <c r="AT406" i="82" s="1"/>
  <c r="AS326" i="82"/>
  <c r="AS406" i="82" s="1"/>
  <c r="AR326" i="82"/>
  <c r="AR406" i="82" s="1"/>
  <c r="AQ326" i="82"/>
  <c r="AQ406" i="82" s="1"/>
  <c r="AP326" i="82"/>
  <c r="AP406" i="82" s="1"/>
  <c r="AO326" i="82"/>
  <c r="AO406" i="82" s="1"/>
  <c r="AN326" i="82"/>
  <c r="AN406" i="82" s="1"/>
  <c r="AM326" i="82"/>
  <c r="AM406" i="82" s="1"/>
  <c r="AL326" i="82"/>
  <c r="AL406" i="82" s="1"/>
  <c r="AK326" i="82"/>
  <c r="AK406" i="82" s="1"/>
  <c r="AJ326" i="82"/>
  <c r="AJ406" i="82" s="1"/>
  <c r="AI326" i="82"/>
  <c r="AI406" i="82" s="1"/>
  <c r="AH326" i="82"/>
  <c r="AH406" i="82" s="1"/>
  <c r="AG326" i="82"/>
  <c r="AG406" i="82" s="1"/>
  <c r="AF326" i="82"/>
  <c r="AF406" i="82" s="1"/>
  <c r="AE326" i="82"/>
  <c r="AE406" i="82" s="1"/>
  <c r="AD326" i="82"/>
  <c r="AD406" i="82" s="1"/>
  <c r="AC326" i="82"/>
  <c r="AC406" i="82" s="1"/>
  <c r="AB326" i="82"/>
  <c r="AB406" i="82" s="1"/>
  <c r="AA326" i="82"/>
  <c r="AA406" i="82" s="1"/>
  <c r="Z326" i="82"/>
  <c r="Z406" i="82" s="1"/>
  <c r="Y326" i="82"/>
  <c r="Y406" i="82" s="1"/>
  <c r="X326" i="82"/>
  <c r="X406" i="82" s="1"/>
  <c r="W326" i="82"/>
  <c r="W406" i="82" s="1"/>
  <c r="V326" i="82"/>
  <c r="V406" i="82" s="1"/>
  <c r="U326" i="82"/>
  <c r="U406" i="82" s="1"/>
  <c r="T326" i="82"/>
  <c r="T406" i="82" s="1"/>
  <c r="S326" i="82"/>
  <c r="S406" i="82" s="1"/>
  <c r="R326" i="82"/>
  <c r="R406" i="82" s="1"/>
  <c r="Q326" i="82"/>
  <c r="Q406" i="82" s="1"/>
  <c r="P326" i="82"/>
  <c r="P406" i="82" s="1"/>
  <c r="O326" i="82"/>
  <c r="O406" i="82" s="1"/>
  <c r="N326" i="82"/>
  <c r="N406" i="82" s="1"/>
  <c r="M326" i="82"/>
  <c r="M406" i="82" s="1"/>
  <c r="L326" i="82"/>
  <c r="L406" i="82" s="1"/>
  <c r="K326" i="82"/>
  <c r="K406" i="82" s="1"/>
  <c r="J326" i="82"/>
  <c r="J406" i="82" s="1"/>
  <c r="I326" i="82"/>
  <c r="I406" i="82" s="1"/>
  <c r="H326" i="82"/>
  <c r="H406" i="82" s="1"/>
  <c r="G326" i="82"/>
  <c r="G406" i="82" s="1"/>
  <c r="BO325" i="82"/>
  <c r="BO405" i="82" s="1"/>
  <c r="BN325" i="82"/>
  <c r="BN405" i="82" s="1"/>
  <c r="BM325" i="82"/>
  <c r="BM405" i="82" s="1"/>
  <c r="BL325" i="82"/>
  <c r="BL405" i="82" s="1"/>
  <c r="BK325" i="82"/>
  <c r="BK405" i="82" s="1"/>
  <c r="BJ325" i="82"/>
  <c r="BJ405" i="82" s="1"/>
  <c r="BI325" i="82"/>
  <c r="BI405" i="82" s="1"/>
  <c r="BH325" i="82"/>
  <c r="BH405" i="82" s="1"/>
  <c r="BG325" i="82"/>
  <c r="BG405" i="82" s="1"/>
  <c r="BF325" i="82"/>
  <c r="BF405" i="82" s="1"/>
  <c r="BE325" i="82"/>
  <c r="BE405" i="82" s="1"/>
  <c r="BD325" i="82"/>
  <c r="BD405" i="82" s="1"/>
  <c r="BC325" i="82"/>
  <c r="BC405" i="82" s="1"/>
  <c r="BB325" i="82"/>
  <c r="BB405" i="82" s="1"/>
  <c r="BA325" i="82"/>
  <c r="BA405" i="82" s="1"/>
  <c r="AZ325" i="82"/>
  <c r="AZ405" i="82" s="1"/>
  <c r="AY325" i="82"/>
  <c r="AY405" i="82" s="1"/>
  <c r="AX325" i="82"/>
  <c r="AX405" i="82" s="1"/>
  <c r="AW325" i="82"/>
  <c r="AW405" i="82" s="1"/>
  <c r="AV325" i="82"/>
  <c r="AV405" i="82" s="1"/>
  <c r="AU325" i="82"/>
  <c r="AU405" i="82" s="1"/>
  <c r="AT325" i="82"/>
  <c r="AT405" i="82" s="1"/>
  <c r="AS325" i="82"/>
  <c r="AS405" i="82" s="1"/>
  <c r="AR325" i="82"/>
  <c r="AR405" i="82" s="1"/>
  <c r="AQ325" i="82"/>
  <c r="AQ405" i="82" s="1"/>
  <c r="AP325" i="82"/>
  <c r="AP405" i="82" s="1"/>
  <c r="AO325" i="82"/>
  <c r="AO405" i="82" s="1"/>
  <c r="AN325" i="82"/>
  <c r="AN405" i="82" s="1"/>
  <c r="AM325" i="82"/>
  <c r="AM405" i="82" s="1"/>
  <c r="AL325" i="82"/>
  <c r="AL405" i="82" s="1"/>
  <c r="AK325" i="82"/>
  <c r="AK405" i="82" s="1"/>
  <c r="AJ325" i="82"/>
  <c r="AJ405" i="82" s="1"/>
  <c r="AI325" i="82"/>
  <c r="AI405" i="82" s="1"/>
  <c r="AH325" i="82"/>
  <c r="AH405" i="82" s="1"/>
  <c r="AG325" i="82"/>
  <c r="AG405" i="82" s="1"/>
  <c r="AF325" i="82"/>
  <c r="AF405" i="82" s="1"/>
  <c r="AE325" i="82"/>
  <c r="AE405" i="82" s="1"/>
  <c r="AD325" i="82"/>
  <c r="AD405" i="82" s="1"/>
  <c r="AC325" i="82"/>
  <c r="AC405" i="82" s="1"/>
  <c r="AB325" i="82"/>
  <c r="AB405" i="82" s="1"/>
  <c r="AA325" i="82"/>
  <c r="AA405" i="82" s="1"/>
  <c r="Z325" i="82"/>
  <c r="Z405" i="82" s="1"/>
  <c r="Y325" i="82"/>
  <c r="Y405" i="82" s="1"/>
  <c r="X325" i="82"/>
  <c r="X405" i="82" s="1"/>
  <c r="W325" i="82"/>
  <c r="W405" i="82" s="1"/>
  <c r="V325" i="82"/>
  <c r="V405" i="82" s="1"/>
  <c r="U325" i="82"/>
  <c r="U405" i="82" s="1"/>
  <c r="T325" i="82"/>
  <c r="T405" i="82" s="1"/>
  <c r="S325" i="82"/>
  <c r="S405" i="82" s="1"/>
  <c r="R325" i="82"/>
  <c r="R405" i="82" s="1"/>
  <c r="Q325" i="82"/>
  <c r="Q405" i="82" s="1"/>
  <c r="P325" i="82"/>
  <c r="P405" i="82" s="1"/>
  <c r="O325" i="82"/>
  <c r="O405" i="82" s="1"/>
  <c r="N325" i="82"/>
  <c r="N405" i="82" s="1"/>
  <c r="M325" i="82"/>
  <c r="M405" i="82" s="1"/>
  <c r="L325" i="82"/>
  <c r="L405" i="82" s="1"/>
  <c r="K325" i="82"/>
  <c r="K405" i="82" s="1"/>
  <c r="J325" i="82"/>
  <c r="J405" i="82" s="1"/>
  <c r="I325" i="82"/>
  <c r="I405" i="82" s="1"/>
  <c r="H325" i="82"/>
  <c r="H405" i="82" s="1"/>
  <c r="G325" i="82"/>
  <c r="G405" i="82" s="1"/>
  <c r="BJ324" i="82"/>
  <c r="BF324" i="82"/>
  <c r="AY324" i="82"/>
  <c r="AV324" i="82"/>
  <c r="AP324" i="82"/>
  <c r="AL324" i="82"/>
  <c r="AD324" i="82"/>
  <c r="Z324" i="82"/>
  <c r="N324" i="82"/>
  <c r="J324" i="82"/>
  <c r="B324" i="82"/>
  <c r="B325" i="82" s="1"/>
  <c r="B326" i="82" s="1"/>
  <c r="B327" i="82" s="1"/>
  <c r="B328" i="82" s="1"/>
  <c r="B329" i="82" s="1"/>
  <c r="B330" i="82" s="1"/>
  <c r="B331" i="82" s="1"/>
  <c r="B332" i="82" s="1"/>
  <c r="BO323" i="82"/>
  <c r="BO403" i="82" s="1"/>
  <c r="BN323" i="82"/>
  <c r="BN403" i="82" s="1"/>
  <c r="BM323" i="82"/>
  <c r="BM403" i="82" s="1"/>
  <c r="BL323" i="82"/>
  <c r="BL403" i="82" s="1"/>
  <c r="BK323" i="82"/>
  <c r="BK403" i="82" s="1"/>
  <c r="BJ323" i="82"/>
  <c r="BJ403" i="82" s="1"/>
  <c r="BI323" i="82"/>
  <c r="BI403" i="82" s="1"/>
  <c r="BH323" i="82"/>
  <c r="BH403" i="82" s="1"/>
  <c r="BG323" i="82"/>
  <c r="BG403" i="82" s="1"/>
  <c r="BF323" i="82"/>
  <c r="BF403" i="82" s="1"/>
  <c r="BE323" i="82"/>
  <c r="BE403" i="82" s="1"/>
  <c r="BD323" i="82"/>
  <c r="BD403" i="82" s="1"/>
  <c r="BC323" i="82"/>
  <c r="BC403" i="82" s="1"/>
  <c r="BB323" i="82"/>
  <c r="BB403" i="82" s="1"/>
  <c r="BA323" i="82"/>
  <c r="BA403" i="82" s="1"/>
  <c r="AZ323" i="82"/>
  <c r="AZ403" i="82" s="1"/>
  <c r="AY323" i="82"/>
  <c r="AY403" i="82" s="1"/>
  <c r="AX323" i="82"/>
  <c r="AX403" i="82" s="1"/>
  <c r="AW323" i="82"/>
  <c r="AW403" i="82" s="1"/>
  <c r="AV323" i="82"/>
  <c r="AV403" i="82" s="1"/>
  <c r="AU323" i="82"/>
  <c r="AU403" i="82" s="1"/>
  <c r="AT323" i="82"/>
  <c r="AT403" i="82" s="1"/>
  <c r="AS323" i="82"/>
  <c r="AS403" i="82" s="1"/>
  <c r="AR323" i="82"/>
  <c r="AR403" i="82" s="1"/>
  <c r="AQ323" i="82"/>
  <c r="AQ403" i="82" s="1"/>
  <c r="AP323" i="82"/>
  <c r="AP403" i="82" s="1"/>
  <c r="AO323" i="82"/>
  <c r="AO403" i="82" s="1"/>
  <c r="AN323" i="82"/>
  <c r="AN403" i="82" s="1"/>
  <c r="AM323" i="82"/>
  <c r="AM403" i="82" s="1"/>
  <c r="AL323" i="82"/>
  <c r="AL403" i="82" s="1"/>
  <c r="AK323" i="82"/>
  <c r="AK403" i="82" s="1"/>
  <c r="AJ323" i="82"/>
  <c r="AJ403" i="82" s="1"/>
  <c r="AI323" i="82"/>
  <c r="AI403" i="82" s="1"/>
  <c r="AH323" i="82"/>
  <c r="AH403" i="82" s="1"/>
  <c r="AG323" i="82"/>
  <c r="AG403" i="82" s="1"/>
  <c r="AF323" i="82"/>
  <c r="AF403" i="82" s="1"/>
  <c r="AE323" i="82"/>
  <c r="AE403" i="82" s="1"/>
  <c r="AD323" i="82"/>
  <c r="AD403" i="82" s="1"/>
  <c r="AC323" i="82"/>
  <c r="AC403" i="82" s="1"/>
  <c r="AB323" i="82"/>
  <c r="AB403" i="82" s="1"/>
  <c r="AA323" i="82"/>
  <c r="AA403" i="82" s="1"/>
  <c r="Z323" i="82"/>
  <c r="Z403" i="82" s="1"/>
  <c r="Y323" i="82"/>
  <c r="Y403" i="82" s="1"/>
  <c r="X323" i="82"/>
  <c r="X403" i="82" s="1"/>
  <c r="W323" i="82"/>
  <c r="W403" i="82" s="1"/>
  <c r="V323" i="82"/>
  <c r="V403" i="82" s="1"/>
  <c r="U323" i="82"/>
  <c r="U403" i="82" s="1"/>
  <c r="T323" i="82"/>
  <c r="T403" i="82" s="1"/>
  <c r="S323" i="82"/>
  <c r="S403" i="82" s="1"/>
  <c r="R323" i="82"/>
  <c r="R403" i="82" s="1"/>
  <c r="Q323" i="82"/>
  <c r="Q403" i="82" s="1"/>
  <c r="P323" i="82"/>
  <c r="P403" i="82" s="1"/>
  <c r="O323" i="82"/>
  <c r="O403" i="82" s="1"/>
  <c r="N323" i="82"/>
  <c r="N403" i="82" s="1"/>
  <c r="M323" i="82"/>
  <c r="M403" i="82" s="1"/>
  <c r="L323" i="82"/>
  <c r="L403" i="82" s="1"/>
  <c r="K323" i="82"/>
  <c r="K403" i="82" s="1"/>
  <c r="J323" i="82"/>
  <c r="J403" i="82" s="1"/>
  <c r="I323" i="82"/>
  <c r="I403" i="82" s="1"/>
  <c r="H323" i="82"/>
  <c r="H403" i="82" s="1"/>
  <c r="G323" i="82"/>
  <c r="G403" i="82" s="1"/>
  <c r="BO322" i="82"/>
  <c r="BO402" i="82" s="1"/>
  <c r="BN322" i="82"/>
  <c r="BN402" i="82" s="1"/>
  <c r="BM322" i="82"/>
  <c r="BM402" i="82" s="1"/>
  <c r="BL322" i="82"/>
  <c r="BL402" i="82" s="1"/>
  <c r="BK322" i="82"/>
  <c r="BK402" i="82" s="1"/>
  <c r="BJ322" i="82"/>
  <c r="BJ402" i="82" s="1"/>
  <c r="BI322" i="82"/>
  <c r="BI402" i="82" s="1"/>
  <c r="BH322" i="82"/>
  <c r="BH402" i="82" s="1"/>
  <c r="BG322" i="82"/>
  <c r="BG402" i="82" s="1"/>
  <c r="BF322" i="82"/>
  <c r="BF402" i="82" s="1"/>
  <c r="BE322" i="82"/>
  <c r="BE402" i="82" s="1"/>
  <c r="BD322" i="82"/>
  <c r="BD402" i="82" s="1"/>
  <c r="BC322" i="82"/>
  <c r="BC402" i="82" s="1"/>
  <c r="BB322" i="82"/>
  <c r="BB402" i="82" s="1"/>
  <c r="BA322" i="82"/>
  <c r="BA402" i="82" s="1"/>
  <c r="AZ322" i="82"/>
  <c r="AZ402" i="82" s="1"/>
  <c r="AY322" i="82"/>
  <c r="AY402" i="82" s="1"/>
  <c r="AX322" i="82"/>
  <c r="AX402" i="82" s="1"/>
  <c r="AW322" i="82"/>
  <c r="AW402" i="82" s="1"/>
  <c r="AV322" i="82"/>
  <c r="AV402" i="82" s="1"/>
  <c r="AU322" i="82"/>
  <c r="AU402" i="82" s="1"/>
  <c r="AT322" i="82"/>
  <c r="AT402" i="82" s="1"/>
  <c r="AS322" i="82"/>
  <c r="AS402" i="82" s="1"/>
  <c r="AR322" i="82"/>
  <c r="AR402" i="82" s="1"/>
  <c r="AQ322" i="82"/>
  <c r="AQ402" i="82" s="1"/>
  <c r="AP322" i="82"/>
  <c r="AP402" i="82" s="1"/>
  <c r="AO322" i="82"/>
  <c r="AO402" i="82" s="1"/>
  <c r="AN322" i="82"/>
  <c r="AN402" i="82" s="1"/>
  <c r="AM322" i="82"/>
  <c r="AM402" i="82" s="1"/>
  <c r="AL322" i="82"/>
  <c r="AL402" i="82" s="1"/>
  <c r="AK322" i="82"/>
  <c r="AK402" i="82" s="1"/>
  <c r="AJ322" i="82"/>
  <c r="AJ402" i="82" s="1"/>
  <c r="AI322" i="82"/>
  <c r="AI402" i="82" s="1"/>
  <c r="AH322" i="82"/>
  <c r="AH402" i="82" s="1"/>
  <c r="AG322" i="82"/>
  <c r="AG402" i="82" s="1"/>
  <c r="AF322" i="82"/>
  <c r="AF402" i="82" s="1"/>
  <c r="AE322" i="82"/>
  <c r="AE402" i="82" s="1"/>
  <c r="AD322" i="82"/>
  <c r="AD402" i="82" s="1"/>
  <c r="AC322" i="82"/>
  <c r="AC402" i="82" s="1"/>
  <c r="AB322" i="82"/>
  <c r="AB402" i="82" s="1"/>
  <c r="AA322" i="82"/>
  <c r="AA402" i="82" s="1"/>
  <c r="Z322" i="82"/>
  <c r="Z402" i="82" s="1"/>
  <c r="Y322" i="82"/>
  <c r="Y402" i="82" s="1"/>
  <c r="X322" i="82"/>
  <c r="X402" i="82" s="1"/>
  <c r="W322" i="82"/>
  <c r="W402" i="82" s="1"/>
  <c r="V322" i="82"/>
  <c r="V402" i="82" s="1"/>
  <c r="U322" i="82"/>
  <c r="U402" i="82" s="1"/>
  <c r="T322" i="82"/>
  <c r="T402" i="82" s="1"/>
  <c r="S322" i="82"/>
  <c r="S402" i="82" s="1"/>
  <c r="R322" i="82"/>
  <c r="R402" i="82" s="1"/>
  <c r="Q322" i="82"/>
  <c r="Q402" i="82" s="1"/>
  <c r="P322" i="82"/>
  <c r="P402" i="82" s="1"/>
  <c r="O322" i="82"/>
  <c r="O402" i="82" s="1"/>
  <c r="N322" i="82"/>
  <c r="N402" i="82" s="1"/>
  <c r="M322" i="82"/>
  <c r="M402" i="82" s="1"/>
  <c r="L322" i="82"/>
  <c r="L402" i="82" s="1"/>
  <c r="K322" i="82"/>
  <c r="K402" i="82" s="1"/>
  <c r="J322" i="82"/>
  <c r="J402" i="82" s="1"/>
  <c r="I322" i="82"/>
  <c r="I402" i="82" s="1"/>
  <c r="H322" i="82"/>
  <c r="H402" i="82" s="1"/>
  <c r="G322" i="82"/>
  <c r="G402" i="82" s="1"/>
  <c r="BO321" i="82"/>
  <c r="BO401" i="82" s="1"/>
  <c r="BN321" i="82"/>
  <c r="BN401" i="82" s="1"/>
  <c r="BM321" i="82"/>
  <c r="BM401" i="82" s="1"/>
  <c r="BL321" i="82"/>
  <c r="BL401" i="82" s="1"/>
  <c r="BK321" i="82"/>
  <c r="BK401" i="82" s="1"/>
  <c r="BJ321" i="82"/>
  <c r="BJ401" i="82" s="1"/>
  <c r="BI321" i="82"/>
  <c r="BI401" i="82" s="1"/>
  <c r="BH321" i="82"/>
  <c r="BH401" i="82" s="1"/>
  <c r="BG321" i="82"/>
  <c r="BG401" i="82" s="1"/>
  <c r="BF321" i="82"/>
  <c r="BF401" i="82" s="1"/>
  <c r="BE321" i="82"/>
  <c r="BE401" i="82" s="1"/>
  <c r="BD321" i="82"/>
  <c r="BD401" i="82" s="1"/>
  <c r="BC321" i="82"/>
  <c r="BC401" i="82" s="1"/>
  <c r="BB321" i="82"/>
  <c r="BB401" i="82" s="1"/>
  <c r="BA321" i="82"/>
  <c r="BA401" i="82" s="1"/>
  <c r="AZ321" i="82"/>
  <c r="AZ401" i="82" s="1"/>
  <c r="AY321" i="82"/>
  <c r="AY401" i="82" s="1"/>
  <c r="AX321" i="82"/>
  <c r="AX401" i="82" s="1"/>
  <c r="AW321" i="82"/>
  <c r="AW401" i="82" s="1"/>
  <c r="AV321" i="82"/>
  <c r="AV401" i="82" s="1"/>
  <c r="AU321" i="82"/>
  <c r="AU401" i="82" s="1"/>
  <c r="AT321" i="82"/>
  <c r="AT401" i="82" s="1"/>
  <c r="AS321" i="82"/>
  <c r="AS401" i="82" s="1"/>
  <c r="AR321" i="82"/>
  <c r="AR401" i="82" s="1"/>
  <c r="AQ321" i="82"/>
  <c r="AQ401" i="82" s="1"/>
  <c r="AP321" i="82"/>
  <c r="AP401" i="82" s="1"/>
  <c r="AO321" i="82"/>
  <c r="AO401" i="82" s="1"/>
  <c r="AN321" i="82"/>
  <c r="AN401" i="82" s="1"/>
  <c r="AM321" i="82"/>
  <c r="AM401" i="82" s="1"/>
  <c r="AL321" i="82"/>
  <c r="AL401" i="82" s="1"/>
  <c r="AK321" i="82"/>
  <c r="AK401" i="82" s="1"/>
  <c r="AJ321" i="82"/>
  <c r="AJ401" i="82" s="1"/>
  <c r="AI321" i="82"/>
  <c r="AI401" i="82" s="1"/>
  <c r="AH321" i="82"/>
  <c r="AH401" i="82" s="1"/>
  <c r="AG321" i="82"/>
  <c r="AG401" i="82" s="1"/>
  <c r="AF321" i="82"/>
  <c r="AF401" i="82" s="1"/>
  <c r="AE321" i="82"/>
  <c r="AE401" i="82" s="1"/>
  <c r="AD321" i="82"/>
  <c r="AD401" i="82" s="1"/>
  <c r="AC321" i="82"/>
  <c r="AC401" i="82" s="1"/>
  <c r="AB321" i="82"/>
  <c r="AB401" i="82" s="1"/>
  <c r="AA321" i="82"/>
  <c r="AA401" i="82" s="1"/>
  <c r="Z321" i="82"/>
  <c r="Z401" i="82" s="1"/>
  <c r="Y321" i="82"/>
  <c r="Y401" i="82" s="1"/>
  <c r="X321" i="82"/>
  <c r="X401" i="82" s="1"/>
  <c r="W321" i="82"/>
  <c r="W401" i="82" s="1"/>
  <c r="V321" i="82"/>
  <c r="V401" i="82" s="1"/>
  <c r="U321" i="82"/>
  <c r="U401" i="82" s="1"/>
  <c r="T321" i="82"/>
  <c r="T401" i="82" s="1"/>
  <c r="S321" i="82"/>
  <c r="S401" i="82" s="1"/>
  <c r="R321" i="82"/>
  <c r="R401" i="82" s="1"/>
  <c r="Q321" i="82"/>
  <c r="Q401" i="82" s="1"/>
  <c r="P321" i="82"/>
  <c r="P401" i="82" s="1"/>
  <c r="O321" i="82"/>
  <c r="O401" i="82" s="1"/>
  <c r="N321" i="82"/>
  <c r="N401" i="82" s="1"/>
  <c r="M321" i="82"/>
  <c r="M401" i="82" s="1"/>
  <c r="L321" i="82"/>
  <c r="L401" i="82" s="1"/>
  <c r="K321" i="82"/>
  <c r="K401" i="82" s="1"/>
  <c r="J321" i="82"/>
  <c r="J401" i="82" s="1"/>
  <c r="I321" i="82"/>
  <c r="I401" i="82" s="1"/>
  <c r="H321" i="82"/>
  <c r="H401" i="82" s="1"/>
  <c r="G321" i="82"/>
  <c r="G401" i="82" s="1"/>
  <c r="BO320" i="82"/>
  <c r="BO400" i="82" s="1"/>
  <c r="BN320" i="82"/>
  <c r="BN400" i="82" s="1"/>
  <c r="BM320" i="82"/>
  <c r="BM400" i="82" s="1"/>
  <c r="BL320" i="82"/>
  <c r="BL400" i="82" s="1"/>
  <c r="BK320" i="82"/>
  <c r="BK400" i="82" s="1"/>
  <c r="BJ320" i="82"/>
  <c r="BJ400" i="82" s="1"/>
  <c r="BI320" i="82"/>
  <c r="BI400" i="82" s="1"/>
  <c r="BH320" i="82"/>
  <c r="BH400" i="82" s="1"/>
  <c r="BG320" i="82"/>
  <c r="BG400" i="82" s="1"/>
  <c r="BF320" i="82"/>
  <c r="BF400" i="82" s="1"/>
  <c r="BE320" i="82"/>
  <c r="BE400" i="82" s="1"/>
  <c r="BD320" i="82"/>
  <c r="BD400" i="82" s="1"/>
  <c r="BC320" i="82"/>
  <c r="BC400" i="82" s="1"/>
  <c r="BB320" i="82"/>
  <c r="BB400" i="82" s="1"/>
  <c r="BA320" i="82"/>
  <c r="BA400" i="82" s="1"/>
  <c r="AZ320" i="82"/>
  <c r="AZ400" i="82" s="1"/>
  <c r="AY320" i="82"/>
  <c r="AY400" i="82" s="1"/>
  <c r="AX320" i="82"/>
  <c r="AX400" i="82" s="1"/>
  <c r="AW320" i="82"/>
  <c r="AW400" i="82" s="1"/>
  <c r="AV320" i="82"/>
  <c r="AV400" i="82" s="1"/>
  <c r="AU320" i="82"/>
  <c r="AU400" i="82" s="1"/>
  <c r="AT320" i="82"/>
  <c r="AT400" i="82" s="1"/>
  <c r="AS320" i="82"/>
  <c r="AS400" i="82" s="1"/>
  <c r="AR320" i="82"/>
  <c r="AR400" i="82" s="1"/>
  <c r="AQ320" i="82"/>
  <c r="AQ400" i="82" s="1"/>
  <c r="AP320" i="82"/>
  <c r="AP400" i="82" s="1"/>
  <c r="AO320" i="82"/>
  <c r="AO400" i="82" s="1"/>
  <c r="AN320" i="82"/>
  <c r="AN400" i="82" s="1"/>
  <c r="AM320" i="82"/>
  <c r="AM400" i="82" s="1"/>
  <c r="AL320" i="82"/>
  <c r="AL400" i="82" s="1"/>
  <c r="AK320" i="82"/>
  <c r="AK400" i="82" s="1"/>
  <c r="AJ320" i="82"/>
  <c r="AJ400" i="82" s="1"/>
  <c r="AI320" i="82"/>
  <c r="AI400" i="82" s="1"/>
  <c r="AH320" i="82"/>
  <c r="AH400" i="82" s="1"/>
  <c r="AG320" i="82"/>
  <c r="AG400" i="82" s="1"/>
  <c r="AF320" i="82"/>
  <c r="AF400" i="82" s="1"/>
  <c r="AE320" i="82"/>
  <c r="AE400" i="82" s="1"/>
  <c r="AD320" i="82"/>
  <c r="AD400" i="82" s="1"/>
  <c r="AC320" i="82"/>
  <c r="AC400" i="82" s="1"/>
  <c r="AB320" i="82"/>
  <c r="AB400" i="82" s="1"/>
  <c r="AA320" i="82"/>
  <c r="AA400" i="82" s="1"/>
  <c r="Z320" i="82"/>
  <c r="Z400" i="82" s="1"/>
  <c r="Y320" i="82"/>
  <c r="Y400" i="82" s="1"/>
  <c r="X320" i="82"/>
  <c r="X400" i="82" s="1"/>
  <c r="W320" i="82"/>
  <c r="W400" i="82" s="1"/>
  <c r="V320" i="82"/>
  <c r="V400" i="82" s="1"/>
  <c r="U320" i="82"/>
  <c r="U400" i="82" s="1"/>
  <c r="T320" i="82"/>
  <c r="T400" i="82" s="1"/>
  <c r="S320" i="82"/>
  <c r="S400" i="82" s="1"/>
  <c r="R320" i="82"/>
  <c r="R400" i="82" s="1"/>
  <c r="Q320" i="82"/>
  <c r="Q400" i="82" s="1"/>
  <c r="P320" i="82"/>
  <c r="P400" i="82" s="1"/>
  <c r="O320" i="82"/>
  <c r="O400" i="82" s="1"/>
  <c r="N320" i="82"/>
  <c r="N400" i="82" s="1"/>
  <c r="M320" i="82"/>
  <c r="M400" i="82" s="1"/>
  <c r="L320" i="82"/>
  <c r="L400" i="82" s="1"/>
  <c r="K320" i="82"/>
  <c r="K400" i="82" s="1"/>
  <c r="J320" i="82"/>
  <c r="J400" i="82" s="1"/>
  <c r="I320" i="82"/>
  <c r="I400" i="82" s="1"/>
  <c r="H320" i="82"/>
  <c r="H400" i="82" s="1"/>
  <c r="G320" i="82"/>
  <c r="G400" i="82" s="1"/>
  <c r="BO319" i="82"/>
  <c r="BO399" i="82" s="1"/>
  <c r="BN319" i="82"/>
  <c r="BN399" i="82" s="1"/>
  <c r="BM319" i="82"/>
  <c r="BM399" i="82" s="1"/>
  <c r="BL319" i="82"/>
  <c r="BL399" i="82" s="1"/>
  <c r="BK319" i="82"/>
  <c r="BK399" i="82" s="1"/>
  <c r="BJ319" i="82"/>
  <c r="BJ399" i="82" s="1"/>
  <c r="BI319" i="82"/>
  <c r="BI399" i="82" s="1"/>
  <c r="BH319" i="82"/>
  <c r="BH399" i="82" s="1"/>
  <c r="BG319" i="82"/>
  <c r="BG399" i="82" s="1"/>
  <c r="BF319" i="82"/>
  <c r="BF399" i="82" s="1"/>
  <c r="BE319" i="82"/>
  <c r="BE399" i="82" s="1"/>
  <c r="BD319" i="82"/>
  <c r="BD399" i="82" s="1"/>
  <c r="BC319" i="82"/>
  <c r="BC399" i="82" s="1"/>
  <c r="BB319" i="82"/>
  <c r="BB399" i="82" s="1"/>
  <c r="BA319" i="82"/>
  <c r="BA399" i="82" s="1"/>
  <c r="AZ319" i="82"/>
  <c r="AZ399" i="82" s="1"/>
  <c r="AY319" i="82"/>
  <c r="AY399" i="82" s="1"/>
  <c r="AX319" i="82"/>
  <c r="AX399" i="82" s="1"/>
  <c r="AW319" i="82"/>
  <c r="AW399" i="82" s="1"/>
  <c r="AV319" i="82"/>
  <c r="AV399" i="82" s="1"/>
  <c r="AU319" i="82"/>
  <c r="AU399" i="82" s="1"/>
  <c r="AT319" i="82"/>
  <c r="AT399" i="82" s="1"/>
  <c r="AS319" i="82"/>
  <c r="AS399" i="82" s="1"/>
  <c r="AR319" i="82"/>
  <c r="AR399" i="82" s="1"/>
  <c r="AQ319" i="82"/>
  <c r="AQ399" i="82" s="1"/>
  <c r="AP319" i="82"/>
  <c r="AP399" i="82" s="1"/>
  <c r="AO319" i="82"/>
  <c r="AO399" i="82" s="1"/>
  <c r="AN319" i="82"/>
  <c r="AN399" i="82" s="1"/>
  <c r="AM319" i="82"/>
  <c r="AM399" i="82" s="1"/>
  <c r="AL319" i="82"/>
  <c r="AL399" i="82" s="1"/>
  <c r="AK319" i="82"/>
  <c r="AK399" i="82" s="1"/>
  <c r="AJ319" i="82"/>
  <c r="AJ399" i="82" s="1"/>
  <c r="AI319" i="82"/>
  <c r="AI399" i="82" s="1"/>
  <c r="AH319" i="82"/>
  <c r="AH399" i="82" s="1"/>
  <c r="AG319" i="82"/>
  <c r="AG399" i="82" s="1"/>
  <c r="AF319" i="82"/>
  <c r="AF399" i="82" s="1"/>
  <c r="AE319" i="82"/>
  <c r="AE399" i="82" s="1"/>
  <c r="AD319" i="82"/>
  <c r="AD399" i="82" s="1"/>
  <c r="AC319" i="82"/>
  <c r="AC399" i="82" s="1"/>
  <c r="AB319" i="82"/>
  <c r="AB399" i="82" s="1"/>
  <c r="AA319" i="82"/>
  <c r="AA399" i="82" s="1"/>
  <c r="Z319" i="82"/>
  <c r="Z399" i="82" s="1"/>
  <c r="Y319" i="82"/>
  <c r="Y399" i="82" s="1"/>
  <c r="X319" i="82"/>
  <c r="X399" i="82" s="1"/>
  <c r="W319" i="82"/>
  <c r="W399" i="82" s="1"/>
  <c r="V319" i="82"/>
  <c r="V399" i="82" s="1"/>
  <c r="U319" i="82"/>
  <c r="U399" i="82" s="1"/>
  <c r="T319" i="82"/>
  <c r="T399" i="82" s="1"/>
  <c r="S319" i="82"/>
  <c r="S399" i="82" s="1"/>
  <c r="R319" i="82"/>
  <c r="R399" i="82" s="1"/>
  <c r="Q319" i="82"/>
  <c r="Q399" i="82" s="1"/>
  <c r="P319" i="82"/>
  <c r="P399" i="82" s="1"/>
  <c r="O319" i="82"/>
  <c r="O399" i="82" s="1"/>
  <c r="N319" i="82"/>
  <c r="N399" i="82" s="1"/>
  <c r="M319" i="82"/>
  <c r="M399" i="82" s="1"/>
  <c r="L319" i="82"/>
  <c r="L399" i="82" s="1"/>
  <c r="K319" i="82"/>
  <c r="K399" i="82" s="1"/>
  <c r="J319" i="82"/>
  <c r="J399" i="82" s="1"/>
  <c r="I319" i="82"/>
  <c r="I399" i="82" s="1"/>
  <c r="H319" i="82"/>
  <c r="H399" i="82" s="1"/>
  <c r="G319" i="82"/>
  <c r="G399" i="82" s="1"/>
  <c r="BO318" i="82"/>
  <c r="BO398" i="82" s="1"/>
  <c r="BN318" i="82"/>
  <c r="BN398" i="82" s="1"/>
  <c r="BM318" i="82"/>
  <c r="BM398" i="82" s="1"/>
  <c r="BL318" i="82"/>
  <c r="BL398" i="82" s="1"/>
  <c r="BK318" i="82"/>
  <c r="BK398" i="82" s="1"/>
  <c r="BJ318" i="82"/>
  <c r="BJ398" i="82" s="1"/>
  <c r="BI318" i="82"/>
  <c r="BI398" i="82" s="1"/>
  <c r="BH318" i="82"/>
  <c r="BH398" i="82" s="1"/>
  <c r="BG318" i="82"/>
  <c r="BG398" i="82" s="1"/>
  <c r="BF318" i="82"/>
  <c r="BF398" i="82" s="1"/>
  <c r="BE318" i="82"/>
  <c r="BE398" i="82" s="1"/>
  <c r="BD318" i="82"/>
  <c r="BD398" i="82" s="1"/>
  <c r="BC318" i="82"/>
  <c r="BC398" i="82" s="1"/>
  <c r="BB318" i="82"/>
  <c r="BB398" i="82" s="1"/>
  <c r="BA318" i="82"/>
  <c r="BA398" i="82" s="1"/>
  <c r="AZ318" i="82"/>
  <c r="AZ398" i="82" s="1"/>
  <c r="AY318" i="82"/>
  <c r="AY398" i="82" s="1"/>
  <c r="AX318" i="82"/>
  <c r="AX398" i="82" s="1"/>
  <c r="AW318" i="82"/>
  <c r="AW398" i="82" s="1"/>
  <c r="AV318" i="82"/>
  <c r="AV398" i="82" s="1"/>
  <c r="AU318" i="82"/>
  <c r="AU398" i="82" s="1"/>
  <c r="AT318" i="82"/>
  <c r="AT398" i="82" s="1"/>
  <c r="AS318" i="82"/>
  <c r="AS398" i="82" s="1"/>
  <c r="AR318" i="82"/>
  <c r="AR398" i="82" s="1"/>
  <c r="AQ318" i="82"/>
  <c r="AQ398" i="82" s="1"/>
  <c r="AP318" i="82"/>
  <c r="AP398" i="82" s="1"/>
  <c r="AO318" i="82"/>
  <c r="AO398" i="82" s="1"/>
  <c r="AN318" i="82"/>
  <c r="AN398" i="82" s="1"/>
  <c r="AM318" i="82"/>
  <c r="AM398" i="82" s="1"/>
  <c r="AL318" i="82"/>
  <c r="AL398" i="82" s="1"/>
  <c r="AK318" i="82"/>
  <c r="AK398" i="82" s="1"/>
  <c r="AJ318" i="82"/>
  <c r="AJ398" i="82" s="1"/>
  <c r="AI318" i="82"/>
  <c r="AI398" i="82" s="1"/>
  <c r="AH318" i="82"/>
  <c r="AH398" i="82" s="1"/>
  <c r="AG318" i="82"/>
  <c r="AG398" i="82" s="1"/>
  <c r="AF318" i="82"/>
  <c r="AF398" i="82" s="1"/>
  <c r="AE318" i="82"/>
  <c r="AE398" i="82" s="1"/>
  <c r="AD318" i="82"/>
  <c r="AD398" i="82" s="1"/>
  <c r="AC318" i="82"/>
  <c r="AC398" i="82" s="1"/>
  <c r="AB318" i="82"/>
  <c r="AB398" i="82" s="1"/>
  <c r="AA318" i="82"/>
  <c r="AA398" i="82" s="1"/>
  <c r="Z318" i="82"/>
  <c r="Z398" i="82" s="1"/>
  <c r="Y318" i="82"/>
  <c r="Y398" i="82" s="1"/>
  <c r="X318" i="82"/>
  <c r="X398" i="82" s="1"/>
  <c r="W318" i="82"/>
  <c r="W398" i="82" s="1"/>
  <c r="V318" i="82"/>
  <c r="V398" i="82" s="1"/>
  <c r="U318" i="82"/>
  <c r="U398" i="82" s="1"/>
  <c r="T318" i="82"/>
  <c r="T398" i="82" s="1"/>
  <c r="S318" i="82"/>
  <c r="S398" i="82" s="1"/>
  <c r="R318" i="82"/>
  <c r="R398" i="82" s="1"/>
  <c r="Q318" i="82"/>
  <c r="Q398" i="82" s="1"/>
  <c r="P318" i="82"/>
  <c r="P398" i="82" s="1"/>
  <c r="O318" i="82"/>
  <c r="O398" i="82" s="1"/>
  <c r="N318" i="82"/>
  <c r="N398" i="82" s="1"/>
  <c r="M318" i="82"/>
  <c r="M398" i="82" s="1"/>
  <c r="L318" i="82"/>
  <c r="L398" i="82" s="1"/>
  <c r="K318" i="82"/>
  <c r="K398" i="82" s="1"/>
  <c r="J318" i="82"/>
  <c r="J398" i="82" s="1"/>
  <c r="I318" i="82"/>
  <c r="I398" i="82" s="1"/>
  <c r="H318" i="82"/>
  <c r="H398" i="82" s="1"/>
  <c r="G318" i="82"/>
  <c r="G398" i="82" s="1"/>
  <c r="BO317" i="82"/>
  <c r="BO397" i="82" s="1"/>
  <c r="BN317" i="82"/>
  <c r="BM317" i="82"/>
  <c r="BM397" i="82" s="1"/>
  <c r="BL317" i="82"/>
  <c r="BL397" i="82" s="1"/>
  <c r="BL396" i="82" s="1"/>
  <c r="BK317" i="82"/>
  <c r="BK397" i="82" s="1"/>
  <c r="BJ317" i="82"/>
  <c r="BI317" i="82"/>
  <c r="BI397" i="82" s="1"/>
  <c r="BH317" i="82"/>
  <c r="BH397" i="82" s="1"/>
  <c r="BH396" i="82" s="1"/>
  <c r="BG317" i="82"/>
  <c r="BG397" i="82" s="1"/>
  <c r="BF317" i="82"/>
  <c r="BE317" i="82"/>
  <c r="BE397" i="82" s="1"/>
  <c r="BD317" i="82"/>
  <c r="BD397" i="82" s="1"/>
  <c r="BD396" i="82" s="1"/>
  <c r="BC317" i="82"/>
  <c r="BC397" i="82" s="1"/>
  <c r="BB317" i="82"/>
  <c r="BA317" i="82"/>
  <c r="BA397" i="82" s="1"/>
  <c r="AZ317" i="82"/>
  <c r="AZ397" i="82" s="1"/>
  <c r="AZ396" i="82" s="1"/>
  <c r="AY317" i="82"/>
  <c r="AY397" i="82" s="1"/>
  <c r="AX317" i="82"/>
  <c r="AW317" i="82"/>
  <c r="AW397" i="82" s="1"/>
  <c r="AV317" i="82"/>
  <c r="AV397" i="82" s="1"/>
  <c r="AV396" i="82" s="1"/>
  <c r="AU317" i="82"/>
  <c r="AU397" i="82" s="1"/>
  <c r="AT317" i="82"/>
  <c r="AS317" i="82"/>
  <c r="AS397" i="82" s="1"/>
  <c r="AR317" i="82"/>
  <c r="AR397" i="82" s="1"/>
  <c r="AR396" i="82" s="1"/>
  <c r="AQ317" i="82"/>
  <c r="AQ397" i="82" s="1"/>
  <c r="AP317" i="82"/>
  <c r="AO317" i="82"/>
  <c r="AO397" i="82" s="1"/>
  <c r="AN317" i="82"/>
  <c r="AN397" i="82" s="1"/>
  <c r="AN396" i="82" s="1"/>
  <c r="AM317" i="82"/>
  <c r="AM397" i="82" s="1"/>
  <c r="AL317" i="82"/>
  <c r="AK317" i="82"/>
  <c r="AK397" i="82" s="1"/>
  <c r="AJ317" i="82"/>
  <c r="AJ397" i="82" s="1"/>
  <c r="AJ396" i="82" s="1"/>
  <c r="AI317" i="82"/>
  <c r="AI397" i="82" s="1"/>
  <c r="AH317" i="82"/>
  <c r="AG317" i="82"/>
  <c r="AG397" i="82" s="1"/>
  <c r="AF317" i="82"/>
  <c r="AF397" i="82" s="1"/>
  <c r="AF396" i="82" s="1"/>
  <c r="AE317" i="82"/>
  <c r="AE397" i="82" s="1"/>
  <c r="AD317" i="82"/>
  <c r="AC317" i="82"/>
  <c r="AC397" i="82" s="1"/>
  <c r="AB317" i="82"/>
  <c r="AB397" i="82" s="1"/>
  <c r="AB396" i="82" s="1"/>
  <c r="AA317" i="82"/>
  <c r="AA397" i="82" s="1"/>
  <c r="Z317" i="82"/>
  <c r="Y317" i="82"/>
  <c r="Y397" i="82" s="1"/>
  <c r="X317" i="82"/>
  <c r="X397" i="82" s="1"/>
  <c r="X396" i="82" s="1"/>
  <c r="W317" i="82"/>
  <c r="W397" i="82" s="1"/>
  <c r="V317" i="82"/>
  <c r="V397" i="82" s="1"/>
  <c r="U317" i="82"/>
  <c r="U397" i="82" s="1"/>
  <c r="T317" i="82"/>
  <c r="T397" i="82" s="1"/>
  <c r="T396" i="82" s="1"/>
  <c r="S317" i="82"/>
  <c r="S397" i="82" s="1"/>
  <c r="R317" i="82"/>
  <c r="R397" i="82" s="1"/>
  <c r="Q317" i="82"/>
  <c r="Q397" i="82" s="1"/>
  <c r="P317" i="82"/>
  <c r="P397" i="82" s="1"/>
  <c r="P396" i="82" s="1"/>
  <c r="O317" i="82"/>
  <c r="O397" i="82" s="1"/>
  <c r="N317" i="82"/>
  <c r="N397" i="82" s="1"/>
  <c r="M317" i="82"/>
  <c r="M397" i="82" s="1"/>
  <c r="L317" i="82"/>
  <c r="L397" i="82" s="1"/>
  <c r="L396" i="82" s="1"/>
  <c r="K317" i="82"/>
  <c r="K397" i="82" s="1"/>
  <c r="J317" i="82"/>
  <c r="J397" i="82" s="1"/>
  <c r="I317" i="82"/>
  <c r="I397" i="82" s="1"/>
  <c r="H317" i="82"/>
  <c r="H397" i="82" s="1"/>
  <c r="H396" i="82" s="1"/>
  <c r="G317" i="82"/>
  <c r="G397" i="82" s="1"/>
  <c r="BI316" i="82"/>
  <c r="AQ316" i="82"/>
  <c r="AN316" i="82"/>
  <c r="BO315" i="82"/>
  <c r="BO395" i="82" s="1"/>
  <c r="BN315" i="82"/>
  <c r="BN395" i="82" s="1"/>
  <c r="BM315" i="82"/>
  <c r="BM395" i="82" s="1"/>
  <c r="BL315" i="82"/>
  <c r="BL395" i="82" s="1"/>
  <c r="BK315" i="82"/>
  <c r="BK395" i="82" s="1"/>
  <c r="BJ315" i="82"/>
  <c r="BJ395" i="82" s="1"/>
  <c r="BI315" i="82"/>
  <c r="BI395" i="82" s="1"/>
  <c r="BH315" i="82"/>
  <c r="BH395" i="82" s="1"/>
  <c r="BG315" i="82"/>
  <c r="BG395" i="82" s="1"/>
  <c r="BF315" i="82"/>
  <c r="BF395" i="82" s="1"/>
  <c r="BE315" i="82"/>
  <c r="BE395" i="82" s="1"/>
  <c r="BD315" i="82"/>
  <c r="BD395" i="82" s="1"/>
  <c r="BC315" i="82"/>
  <c r="BC395" i="82" s="1"/>
  <c r="BB315" i="82"/>
  <c r="BB395" i="82" s="1"/>
  <c r="BA315" i="82"/>
  <c r="BA395" i="82" s="1"/>
  <c r="AZ315" i="82"/>
  <c r="AZ395" i="82" s="1"/>
  <c r="AY315" i="82"/>
  <c r="AY395" i="82" s="1"/>
  <c r="AX315" i="82"/>
  <c r="AX395" i="82" s="1"/>
  <c r="AW315" i="82"/>
  <c r="AW395" i="82" s="1"/>
  <c r="AV315" i="82"/>
  <c r="AV395" i="82" s="1"/>
  <c r="AU315" i="82"/>
  <c r="AU395" i="82" s="1"/>
  <c r="AT315" i="82"/>
  <c r="AT395" i="82" s="1"/>
  <c r="AS315" i="82"/>
  <c r="AS395" i="82" s="1"/>
  <c r="AR315" i="82"/>
  <c r="AR395" i="82" s="1"/>
  <c r="AQ315" i="82"/>
  <c r="AQ395" i="82" s="1"/>
  <c r="AP315" i="82"/>
  <c r="AP395" i="82" s="1"/>
  <c r="AO315" i="82"/>
  <c r="AO395" i="82" s="1"/>
  <c r="AN315" i="82"/>
  <c r="AN395" i="82" s="1"/>
  <c r="AM315" i="82"/>
  <c r="AM395" i="82" s="1"/>
  <c r="AL315" i="82"/>
  <c r="AL395" i="82" s="1"/>
  <c r="AK315" i="82"/>
  <c r="AK395" i="82" s="1"/>
  <c r="AJ315" i="82"/>
  <c r="AJ395" i="82" s="1"/>
  <c r="AI315" i="82"/>
  <c r="AI395" i="82" s="1"/>
  <c r="AH315" i="82"/>
  <c r="AH395" i="82" s="1"/>
  <c r="AG315" i="82"/>
  <c r="AG395" i="82" s="1"/>
  <c r="AF315" i="82"/>
  <c r="AF395" i="82" s="1"/>
  <c r="AE315" i="82"/>
  <c r="AE395" i="82" s="1"/>
  <c r="AD315" i="82"/>
  <c r="AD395" i="82" s="1"/>
  <c r="AC315" i="82"/>
  <c r="AC395" i="82" s="1"/>
  <c r="AB315" i="82"/>
  <c r="AB395" i="82" s="1"/>
  <c r="AA315" i="82"/>
  <c r="AA395" i="82" s="1"/>
  <c r="Z315" i="82"/>
  <c r="Z395" i="82" s="1"/>
  <c r="Y315" i="82"/>
  <c r="Y395" i="82" s="1"/>
  <c r="X315" i="82"/>
  <c r="X395" i="82" s="1"/>
  <c r="W315" i="82"/>
  <c r="W395" i="82" s="1"/>
  <c r="V315" i="82"/>
  <c r="V395" i="82" s="1"/>
  <c r="U315" i="82"/>
  <c r="U395" i="82" s="1"/>
  <c r="T315" i="82"/>
  <c r="T395" i="82" s="1"/>
  <c r="S315" i="82"/>
  <c r="S395" i="82" s="1"/>
  <c r="R315" i="82"/>
  <c r="R395" i="82" s="1"/>
  <c r="Q315" i="82"/>
  <c r="Q395" i="82" s="1"/>
  <c r="P315" i="82"/>
  <c r="P395" i="82" s="1"/>
  <c r="O315" i="82"/>
  <c r="O395" i="82" s="1"/>
  <c r="N315" i="82"/>
  <c r="N395" i="82" s="1"/>
  <c r="M315" i="82"/>
  <c r="M395" i="82" s="1"/>
  <c r="L315" i="82"/>
  <c r="L395" i="82" s="1"/>
  <c r="K315" i="82"/>
  <c r="K395" i="82" s="1"/>
  <c r="J315" i="82"/>
  <c r="J395" i="82" s="1"/>
  <c r="I315" i="82"/>
  <c r="I395" i="82" s="1"/>
  <c r="H315" i="82"/>
  <c r="H395" i="82" s="1"/>
  <c r="G315" i="82"/>
  <c r="G395" i="82" s="1"/>
  <c r="BO314" i="82"/>
  <c r="BO394" i="82" s="1"/>
  <c r="BN314" i="82"/>
  <c r="BN394" i="82" s="1"/>
  <c r="BM314" i="82"/>
  <c r="BM394" i="82" s="1"/>
  <c r="BL314" i="82"/>
  <c r="BL394" i="82" s="1"/>
  <c r="BK314" i="82"/>
  <c r="BK394" i="82" s="1"/>
  <c r="BJ314" i="82"/>
  <c r="BJ394" i="82" s="1"/>
  <c r="BI314" i="82"/>
  <c r="BI394" i="82" s="1"/>
  <c r="BH314" i="82"/>
  <c r="BH394" i="82" s="1"/>
  <c r="BG314" i="82"/>
  <c r="BG394" i="82" s="1"/>
  <c r="BF314" i="82"/>
  <c r="BF394" i="82" s="1"/>
  <c r="BE314" i="82"/>
  <c r="BE394" i="82" s="1"/>
  <c r="BD314" i="82"/>
  <c r="BD394" i="82" s="1"/>
  <c r="BC314" i="82"/>
  <c r="BC394" i="82" s="1"/>
  <c r="BB314" i="82"/>
  <c r="BB394" i="82" s="1"/>
  <c r="BA314" i="82"/>
  <c r="BA394" i="82" s="1"/>
  <c r="AZ314" i="82"/>
  <c r="AZ394" i="82" s="1"/>
  <c r="AY314" i="82"/>
  <c r="AY394" i="82" s="1"/>
  <c r="AX314" i="82"/>
  <c r="AX394" i="82" s="1"/>
  <c r="AW314" i="82"/>
  <c r="AW394" i="82" s="1"/>
  <c r="AV314" i="82"/>
  <c r="AV394" i="82" s="1"/>
  <c r="AU314" i="82"/>
  <c r="AU394" i="82" s="1"/>
  <c r="AT314" i="82"/>
  <c r="AT394" i="82" s="1"/>
  <c r="AS314" i="82"/>
  <c r="AS394" i="82" s="1"/>
  <c r="AR314" i="82"/>
  <c r="AR394" i="82" s="1"/>
  <c r="AQ314" i="82"/>
  <c r="AQ394" i="82" s="1"/>
  <c r="AP314" i="82"/>
  <c r="AP394" i="82" s="1"/>
  <c r="AO314" i="82"/>
  <c r="AO394" i="82" s="1"/>
  <c r="AN314" i="82"/>
  <c r="AN394" i="82" s="1"/>
  <c r="AM314" i="82"/>
  <c r="AM394" i="82" s="1"/>
  <c r="AL314" i="82"/>
  <c r="AL394" i="82" s="1"/>
  <c r="AK314" i="82"/>
  <c r="AK394" i="82" s="1"/>
  <c r="AJ314" i="82"/>
  <c r="AJ394" i="82" s="1"/>
  <c r="AI314" i="82"/>
  <c r="AI394" i="82" s="1"/>
  <c r="AH314" i="82"/>
  <c r="AH394" i="82" s="1"/>
  <c r="AG314" i="82"/>
  <c r="AG394" i="82" s="1"/>
  <c r="AF314" i="82"/>
  <c r="AF394" i="82" s="1"/>
  <c r="AE314" i="82"/>
  <c r="AE394" i="82" s="1"/>
  <c r="AD314" i="82"/>
  <c r="AD394" i="82" s="1"/>
  <c r="AC314" i="82"/>
  <c r="AC394" i="82" s="1"/>
  <c r="AB314" i="82"/>
  <c r="AB394" i="82" s="1"/>
  <c r="AA314" i="82"/>
  <c r="AA394" i="82" s="1"/>
  <c r="Z314" i="82"/>
  <c r="Z394" i="82" s="1"/>
  <c r="Y314" i="82"/>
  <c r="Y394" i="82" s="1"/>
  <c r="X314" i="82"/>
  <c r="X394" i="82" s="1"/>
  <c r="W314" i="82"/>
  <c r="W394" i="82" s="1"/>
  <c r="V314" i="82"/>
  <c r="V394" i="82" s="1"/>
  <c r="U314" i="82"/>
  <c r="U394" i="82" s="1"/>
  <c r="T314" i="82"/>
  <c r="T394" i="82" s="1"/>
  <c r="S314" i="82"/>
  <c r="S394" i="82" s="1"/>
  <c r="R314" i="82"/>
  <c r="R394" i="82" s="1"/>
  <c r="Q314" i="82"/>
  <c r="Q394" i="82" s="1"/>
  <c r="P314" i="82"/>
  <c r="P394" i="82" s="1"/>
  <c r="O314" i="82"/>
  <c r="O394" i="82" s="1"/>
  <c r="N314" i="82"/>
  <c r="N394" i="82" s="1"/>
  <c r="M314" i="82"/>
  <c r="M394" i="82" s="1"/>
  <c r="L314" i="82"/>
  <c r="L394" i="82" s="1"/>
  <c r="K314" i="82"/>
  <c r="K394" i="82" s="1"/>
  <c r="J314" i="82"/>
  <c r="J394" i="82" s="1"/>
  <c r="I314" i="82"/>
  <c r="I394" i="82" s="1"/>
  <c r="H314" i="82"/>
  <c r="H394" i="82" s="1"/>
  <c r="G314" i="82"/>
  <c r="G394" i="82" s="1"/>
  <c r="BO313" i="82"/>
  <c r="BO393" i="82" s="1"/>
  <c r="BN313" i="82"/>
  <c r="BN393" i="82" s="1"/>
  <c r="BM313" i="82"/>
  <c r="BM393" i="82" s="1"/>
  <c r="BL313" i="82"/>
  <c r="BL393" i="82" s="1"/>
  <c r="BK313" i="82"/>
  <c r="BK393" i="82" s="1"/>
  <c r="BJ313" i="82"/>
  <c r="BJ393" i="82" s="1"/>
  <c r="BI313" i="82"/>
  <c r="BI393" i="82" s="1"/>
  <c r="BH313" i="82"/>
  <c r="BH393" i="82" s="1"/>
  <c r="BG313" i="82"/>
  <c r="BG393" i="82" s="1"/>
  <c r="BF313" i="82"/>
  <c r="BF393" i="82" s="1"/>
  <c r="BE313" i="82"/>
  <c r="BE393" i="82" s="1"/>
  <c r="BD313" i="82"/>
  <c r="BD393" i="82" s="1"/>
  <c r="BC313" i="82"/>
  <c r="BC393" i="82" s="1"/>
  <c r="BB313" i="82"/>
  <c r="BB393" i="82" s="1"/>
  <c r="BA313" i="82"/>
  <c r="BA393" i="82" s="1"/>
  <c r="AZ313" i="82"/>
  <c r="AZ393" i="82" s="1"/>
  <c r="AY313" i="82"/>
  <c r="AY393" i="82" s="1"/>
  <c r="AX313" i="82"/>
  <c r="AX393" i="82" s="1"/>
  <c r="AW313" i="82"/>
  <c r="AW393" i="82" s="1"/>
  <c r="AV313" i="82"/>
  <c r="AV393" i="82" s="1"/>
  <c r="AU313" i="82"/>
  <c r="AU393" i="82" s="1"/>
  <c r="AT313" i="82"/>
  <c r="AT393" i="82" s="1"/>
  <c r="AS313" i="82"/>
  <c r="AS393" i="82" s="1"/>
  <c r="AR313" i="82"/>
  <c r="AR393" i="82" s="1"/>
  <c r="AQ313" i="82"/>
  <c r="AQ393" i="82" s="1"/>
  <c r="AP313" i="82"/>
  <c r="AP393" i="82" s="1"/>
  <c r="AO313" i="82"/>
  <c r="AO393" i="82" s="1"/>
  <c r="AN313" i="82"/>
  <c r="AN393" i="82" s="1"/>
  <c r="AM313" i="82"/>
  <c r="AM393" i="82" s="1"/>
  <c r="AL313" i="82"/>
  <c r="AL393" i="82" s="1"/>
  <c r="AK313" i="82"/>
  <c r="AK393" i="82" s="1"/>
  <c r="AJ313" i="82"/>
  <c r="AJ393" i="82" s="1"/>
  <c r="AI313" i="82"/>
  <c r="AI393" i="82" s="1"/>
  <c r="AH313" i="82"/>
  <c r="AH393" i="82" s="1"/>
  <c r="AG313" i="82"/>
  <c r="AG393" i="82" s="1"/>
  <c r="AF313" i="82"/>
  <c r="AF393" i="82" s="1"/>
  <c r="AE313" i="82"/>
  <c r="AE393" i="82" s="1"/>
  <c r="AD313" i="82"/>
  <c r="AD393" i="82" s="1"/>
  <c r="AC313" i="82"/>
  <c r="AC393" i="82" s="1"/>
  <c r="AB313" i="82"/>
  <c r="AB393" i="82" s="1"/>
  <c r="AA313" i="82"/>
  <c r="AA393" i="82" s="1"/>
  <c r="Z313" i="82"/>
  <c r="Z393" i="82" s="1"/>
  <c r="Y313" i="82"/>
  <c r="Y393" i="82" s="1"/>
  <c r="X313" i="82"/>
  <c r="X393" i="82" s="1"/>
  <c r="W313" i="82"/>
  <c r="W393" i="82" s="1"/>
  <c r="V313" i="82"/>
  <c r="V393" i="82" s="1"/>
  <c r="U313" i="82"/>
  <c r="U393" i="82" s="1"/>
  <c r="T313" i="82"/>
  <c r="T393" i="82" s="1"/>
  <c r="S313" i="82"/>
  <c r="S393" i="82" s="1"/>
  <c r="R313" i="82"/>
  <c r="R393" i="82" s="1"/>
  <c r="Q313" i="82"/>
  <c r="Q393" i="82" s="1"/>
  <c r="P313" i="82"/>
  <c r="P393" i="82" s="1"/>
  <c r="O313" i="82"/>
  <c r="O393" i="82" s="1"/>
  <c r="N313" i="82"/>
  <c r="N393" i="82" s="1"/>
  <c r="M313" i="82"/>
  <c r="M393" i="82" s="1"/>
  <c r="L313" i="82"/>
  <c r="L393" i="82" s="1"/>
  <c r="K313" i="82"/>
  <c r="K393" i="82" s="1"/>
  <c r="J313" i="82"/>
  <c r="J393" i="82" s="1"/>
  <c r="I313" i="82"/>
  <c r="I393" i="82" s="1"/>
  <c r="H313" i="82"/>
  <c r="H393" i="82" s="1"/>
  <c r="G313" i="82"/>
  <c r="G393" i="82" s="1"/>
  <c r="BO312" i="82"/>
  <c r="BO392" i="82" s="1"/>
  <c r="BN312" i="82"/>
  <c r="BN392" i="82" s="1"/>
  <c r="BM312" i="82"/>
  <c r="BM392" i="82" s="1"/>
  <c r="BL312" i="82"/>
  <c r="BL392" i="82" s="1"/>
  <c r="BK312" i="82"/>
  <c r="BK392" i="82" s="1"/>
  <c r="BJ312" i="82"/>
  <c r="BJ392" i="82" s="1"/>
  <c r="BI312" i="82"/>
  <c r="BI392" i="82" s="1"/>
  <c r="BH312" i="82"/>
  <c r="BH392" i="82" s="1"/>
  <c r="BG312" i="82"/>
  <c r="BG392" i="82" s="1"/>
  <c r="BF312" i="82"/>
  <c r="BF392" i="82" s="1"/>
  <c r="BE312" i="82"/>
  <c r="BE392" i="82" s="1"/>
  <c r="BD312" i="82"/>
  <c r="BD392" i="82" s="1"/>
  <c r="BC312" i="82"/>
  <c r="BC392" i="82" s="1"/>
  <c r="BB312" i="82"/>
  <c r="BB392" i="82" s="1"/>
  <c r="BA312" i="82"/>
  <c r="BA392" i="82" s="1"/>
  <c r="AZ312" i="82"/>
  <c r="AZ392" i="82" s="1"/>
  <c r="AY312" i="82"/>
  <c r="AY392" i="82" s="1"/>
  <c r="AX312" i="82"/>
  <c r="AX392" i="82" s="1"/>
  <c r="AW312" i="82"/>
  <c r="AW392" i="82" s="1"/>
  <c r="AV312" i="82"/>
  <c r="AV392" i="82" s="1"/>
  <c r="AU312" i="82"/>
  <c r="AU392" i="82" s="1"/>
  <c r="AT312" i="82"/>
  <c r="AT392" i="82" s="1"/>
  <c r="AS312" i="82"/>
  <c r="AS392" i="82" s="1"/>
  <c r="AR312" i="82"/>
  <c r="AR392" i="82" s="1"/>
  <c r="AQ312" i="82"/>
  <c r="AQ392" i="82" s="1"/>
  <c r="AP312" i="82"/>
  <c r="AP392" i="82" s="1"/>
  <c r="AO312" i="82"/>
  <c r="AO392" i="82" s="1"/>
  <c r="AN312" i="82"/>
  <c r="AN392" i="82" s="1"/>
  <c r="AM312" i="82"/>
  <c r="AM392" i="82" s="1"/>
  <c r="AL312" i="82"/>
  <c r="AL392" i="82" s="1"/>
  <c r="AK312" i="82"/>
  <c r="AK392" i="82" s="1"/>
  <c r="AJ312" i="82"/>
  <c r="AJ392" i="82" s="1"/>
  <c r="AI312" i="82"/>
  <c r="AI392" i="82" s="1"/>
  <c r="AH312" i="82"/>
  <c r="AH392" i="82" s="1"/>
  <c r="AG312" i="82"/>
  <c r="AG392" i="82" s="1"/>
  <c r="AF312" i="82"/>
  <c r="AF392" i="82" s="1"/>
  <c r="AE312" i="82"/>
  <c r="AE392" i="82" s="1"/>
  <c r="AD312" i="82"/>
  <c r="AD392" i="82" s="1"/>
  <c r="AC312" i="82"/>
  <c r="AC392" i="82" s="1"/>
  <c r="AB312" i="82"/>
  <c r="AB392" i="82" s="1"/>
  <c r="AA312" i="82"/>
  <c r="AA392" i="82" s="1"/>
  <c r="Z312" i="82"/>
  <c r="Z392" i="82" s="1"/>
  <c r="Y312" i="82"/>
  <c r="Y392" i="82" s="1"/>
  <c r="X312" i="82"/>
  <c r="X392" i="82" s="1"/>
  <c r="W312" i="82"/>
  <c r="W392" i="82" s="1"/>
  <c r="V312" i="82"/>
  <c r="V392" i="82" s="1"/>
  <c r="U312" i="82"/>
  <c r="U392" i="82" s="1"/>
  <c r="T312" i="82"/>
  <c r="T392" i="82" s="1"/>
  <c r="S312" i="82"/>
  <c r="S392" i="82" s="1"/>
  <c r="R312" i="82"/>
  <c r="R392" i="82" s="1"/>
  <c r="Q312" i="82"/>
  <c r="Q392" i="82" s="1"/>
  <c r="P312" i="82"/>
  <c r="P392" i="82" s="1"/>
  <c r="O312" i="82"/>
  <c r="O392" i="82" s="1"/>
  <c r="N312" i="82"/>
  <c r="N392" i="82" s="1"/>
  <c r="M312" i="82"/>
  <c r="M392" i="82" s="1"/>
  <c r="L312" i="82"/>
  <c r="L392" i="82" s="1"/>
  <c r="K312" i="82"/>
  <c r="K392" i="82" s="1"/>
  <c r="J312" i="82"/>
  <c r="J392" i="82" s="1"/>
  <c r="I312" i="82"/>
  <c r="I392" i="82" s="1"/>
  <c r="H312" i="82"/>
  <c r="H392" i="82" s="1"/>
  <c r="G312" i="82"/>
  <c r="G392" i="82" s="1"/>
  <c r="BO311" i="82"/>
  <c r="BO391" i="82" s="1"/>
  <c r="BN311" i="82"/>
  <c r="BN391" i="82" s="1"/>
  <c r="BM311" i="82"/>
  <c r="BM391" i="82" s="1"/>
  <c r="BL311" i="82"/>
  <c r="BL391" i="82" s="1"/>
  <c r="BK311" i="82"/>
  <c r="BK391" i="82" s="1"/>
  <c r="BJ311" i="82"/>
  <c r="BJ391" i="82" s="1"/>
  <c r="BI311" i="82"/>
  <c r="BI391" i="82" s="1"/>
  <c r="BH311" i="82"/>
  <c r="BH391" i="82" s="1"/>
  <c r="BG311" i="82"/>
  <c r="BG391" i="82" s="1"/>
  <c r="BF311" i="82"/>
  <c r="BF391" i="82" s="1"/>
  <c r="BE311" i="82"/>
  <c r="BE391" i="82" s="1"/>
  <c r="BD311" i="82"/>
  <c r="BD391" i="82" s="1"/>
  <c r="BC311" i="82"/>
  <c r="BC391" i="82" s="1"/>
  <c r="BB311" i="82"/>
  <c r="BB391" i="82" s="1"/>
  <c r="BA311" i="82"/>
  <c r="BA391" i="82" s="1"/>
  <c r="AZ311" i="82"/>
  <c r="AZ391" i="82" s="1"/>
  <c r="AY311" i="82"/>
  <c r="AY391" i="82" s="1"/>
  <c r="AX311" i="82"/>
  <c r="AX391" i="82" s="1"/>
  <c r="AW311" i="82"/>
  <c r="AW391" i="82" s="1"/>
  <c r="AV311" i="82"/>
  <c r="AV391" i="82" s="1"/>
  <c r="AU311" i="82"/>
  <c r="AU391" i="82" s="1"/>
  <c r="AT311" i="82"/>
  <c r="AT391" i="82" s="1"/>
  <c r="AS311" i="82"/>
  <c r="AS391" i="82" s="1"/>
  <c r="AR311" i="82"/>
  <c r="AR391" i="82" s="1"/>
  <c r="AQ311" i="82"/>
  <c r="AQ391" i="82" s="1"/>
  <c r="AP311" i="82"/>
  <c r="AP391" i="82" s="1"/>
  <c r="AO311" i="82"/>
  <c r="AO391" i="82" s="1"/>
  <c r="AN311" i="82"/>
  <c r="AN391" i="82" s="1"/>
  <c r="AM311" i="82"/>
  <c r="AM391" i="82" s="1"/>
  <c r="AL311" i="82"/>
  <c r="AL391" i="82" s="1"/>
  <c r="AK311" i="82"/>
  <c r="AK391" i="82" s="1"/>
  <c r="AJ311" i="82"/>
  <c r="AJ391" i="82" s="1"/>
  <c r="AI311" i="82"/>
  <c r="AI391" i="82" s="1"/>
  <c r="AH311" i="82"/>
  <c r="AH391" i="82" s="1"/>
  <c r="AG311" i="82"/>
  <c r="AG391" i="82" s="1"/>
  <c r="AF311" i="82"/>
  <c r="AF391" i="82" s="1"/>
  <c r="AE311" i="82"/>
  <c r="AE391" i="82" s="1"/>
  <c r="AD311" i="82"/>
  <c r="AD391" i="82" s="1"/>
  <c r="AC311" i="82"/>
  <c r="AC391" i="82" s="1"/>
  <c r="AB311" i="82"/>
  <c r="AB391" i="82" s="1"/>
  <c r="AA311" i="82"/>
  <c r="AA391" i="82" s="1"/>
  <c r="Z311" i="82"/>
  <c r="Z391" i="82" s="1"/>
  <c r="Y311" i="82"/>
  <c r="Y391" i="82" s="1"/>
  <c r="X311" i="82"/>
  <c r="X391" i="82" s="1"/>
  <c r="W311" i="82"/>
  <c r="W391" i="82" s="1"/>
  <c r="V311" i="82"/>
  <c r="V391" i="82" s="1"/>
  <c r="U311" i="82"/>
  <c r="U391" i="82" s="1"/>
  <c r="T311" i="82"/>
  <c r="T391" i="82" s="1"/>
  <c r="S311" i="82"/>
  <c r="S391" i="82" s="1"/>
  <c r="R311" i="82"/>
  <c r="R391" i="82" s="1"/>
  <c r="Q311" i="82"/>
  <c r="Q391" i="82" s="1"/>
  <c r="P311" i="82"/>
  <c r="P391" i="82" s="1"/>
  <c r="O311" i="82"/>
  <c r="O391" i="82" s="1"/>
  <c r="N311" i="82"/>
  <c r="N391" i="82" s="1"/>
  <c r="M311" i="82"/>
  <c r="M391" i="82" s="1"/>
  <c r="L311" i="82"/>
  <c r="L391" i="82" s="1"/>
  <c r="K311" i="82"/>
  <c r="K391" i="82" s="1"/>
  <c r="J311" i="82"/>
  <c r="J391" i="82" s="1"/>
  <c r="I311" i="82"/>
  <c r="I391" i="82" s="1"/>
  <c r="H311" i="82"/>
  <c r="H391" i="82" s="1"/>
  <c r="G311" i="82"/>
  <c r="G391" i="82" s="1"/>
  <c r="BO310" i="82"/>
  <c r="BO390" i="82" s="1"/>
  <c r="BN310" i="82"/>
  <c r="BN390" i="82" s="1"/>
  <c r="BM310" i="82"/>
  <c r="BM390" i="82" s="1"/>
  <c r="BL310" i="82"/>
  <c r="BL390" i="82" s="1"/>
  <c r="BK310" i="82"/>
  <c r="BK390" i="82" s="1"/>
  <c r="BJ310" i="82"/>
  <c r="BJ390" i="82" s="1"/>
  <c r="BI310" i="82"/>
  <c r="BI390" i="82" s="1"/>
  <c r="BH310" i="82"/>
  <c r="BH390" i="82" s="1"/>
  <c r="BG310" i="82"/>
  <c r="BG390" i="82" s="1"/>
  <c r="BF310" i="82"/>
  <c r="BF390" i="82" s="1"/>
  <c r="BE310" i="82"/>
  <c r="BE390" i="82" s="1"/>
  <c r="BD310" i="82"/>
  <c r="BD390" i="82" s="1"/>
  <c r="BC310" i="82"/>
  <c r="BC390" i="82" s="1"/>
  <c r="BB310" i="82"/>
  <c r="BB390" i="82" s="1"/>
  <c r="BA310" i="82"/>
  <c r="BA390" i="82" s="1"/>
  <c r="AZ310" i="82"/>
  <c r="AZ390" i="82" s="1"/>
  <c r="AY310" i="82"/>
  <c r="AY390" i="82" s="1"/>
  <c r="AX310" i="82"/>
  <c r="AX390" i="82" s="1"/>
  <c r="AW310" i="82"/>
  <c r="AW390" i="82" s="1"/>
  <c r="AV310" i="82"/>
  <c r="AV390" i="82" s="1"/>
  <c r="AU310" i="82"/>
  <c r="AU390" i="82" s="1"/>
  <c r="AT310" i="82"/>
  <c r="AT390" i="82" s="1"/>
  <c r="AS310" i="82"/>
  <c r="AS390" i="82" s="1"/>
  <c r="AR310" i="82"/>
  <c r="AR390" i="82" s="1"/>
  <c r="AQ310" i="82"/>
  <c r="AQ390" i="82" s="1"/>
  <c r="AP310" i="82"/>
  <c r="AP390" i="82" s="1"/>
  <c r="AO310" i="82"/>
  <c r="AO390" i="82" s="1"/>
  <c r="AN310" i="82"/>
  <c r="AN390" i="82" s="1"/>
  <c r="AM310" i="82"/>
  <c r="AM390" i="82" s="1"/>
  <c r="AL310" i="82"/>
  <c r="AL390" i="82" s="1"/>
  <c r="AK310" i="82"/>
  <c r="AK390" i="82" s="1"/>
  <c r="AJ310" i="82"/>
  <c r="AJ390" i="82" s="1"/>
  <c r="AI310" i="82"/>
  <c r="AI390" i="82" s="1"/>
  <c r="AH310" i="82"/>
  <c r="AH390" i="82" s="1"/>
  <c r="AG310" i="82"/>
  <c r="AG390" i="82" s="1"/>
  <c r="AF310" i="82"/>
  <c r="AF390" i="82" s="1"/>
  <c r="AE310" i="82"/>
  <c r="AE390" i="82" s="1"/>
  <c r="AD310" i="82"/>
  <c r="AD390" i="82" s="1"/>
  <c r="AC310" i="82"/>
  <c r="AC390" i="82" s="1"/>
  <c r="AB310" i="82"/>
  <c r="AB390" i="82" s="1"/>
  <c r="AA310" i="82"/>
  <c r="AA390" i="82" s="1"/>
  <c r="Z310" i="82"/>
  <c r="Z390" i="82" s="1"/>
  <c r="Y310" i="82"/>
  <c r="Y390" i="82" s="1"/>
  <c r="X310" i="82"/>
  <c r="X390" i="82" s="1"/>
  <c r="W310" i="82"/>
  <c r="W390" i="82" s="1"/>
  <c r="V310" i="82"/>
  <c r="V390" i="82" s="1"/>
  <c r="U310" i="82"/>
  <c r="U390" i="82" s="1"/>
  <c r="T310" i="82"/>
  <c r="T390" i="82" s="1"/>
  <c r="S310" i="82"/>
  <c r="S390" i="82" s="1"/>
  <c r="R310" i="82"/>
  <c r="R390" i="82" s="1"/>
  <c r="Q310" i="82"/>
  <c r="Q390" i="82" s="1"/>
  <c r="P310" i="82"/>
  <c r="P390" i="82" s="1"/>
  <c r="O310" i="82"/>
  <c r="O390" i="82" s="1"/>
  <c r="N310" i="82"/>
  <c r="N390" i="82" s="1"/>
  <c r="M310" i="82"/>
  <c r="M390" i="82" s="1"/>
  <c r="L310" i="82"/>
  <c r="L390" i="82" s="1"/>
  <c r="K310" i="82"/>
  <c r="K390" i="82" s="1"/>
  <c r="J310" i="82"/>
  <c r="J390" i="82" s="1"/>
  <c r="I310" i="82"/>
  <c r="I390" i="82" s="1"/>
  <c r="H310" i="82"/>
  <c r="H390" i="82" s="1"/>
  <c r="G310" i="82"/>
  <c r="G390" i="82" s="1"/>
  <c r="BO309" i="82"/>
  <c r="BO389" i="82" s="1"/>
  <c r="BN309" i="82"/>
  <c r="BN389" i="82" s="1"/>
  <c r="BM309" i="82"/>
  <c r="BM389" i="82" s="1"/>
  <c r="BM388" i="82" s="1"/>
  <c r="BL309" i="82"/>
  <c r="BL389" i="82" s="1"/>
  <c r="BK309" i="82"/>
  <c r="BK389" i="82" s="1"/>
  <c r="BJ309" i="82"/>
  <c r="BJ389" i="82" s="1"/>
  <c r="BI309" i="82"/>
  <c r="BI389" i="82" s="1"/>
  <c r="BI388" i="82" s="1"/>
  <c r="BH309" i="82"/>
  <c r="BH389" i="82" s="1"/>
  <c r="BG309" i="82"/>
  <c r="BG389" i="82" s="1"/>
  <c r="BF309" i="82"/>
  <c r="BF389" i="82" s="1"/>
  <c r="BE309" i="82"/>
  <c r="BE389" i="82" s="1"/>
  <c r="BE388" i="82" s="1"/>
  <c r="BD309" i="82"/>
  <c r="BD389" i="82" s="1"/>
  <c r="BC309" i="82"/>
  <c r="BC389" i="82" s="1"/>
  <c r="BB309" i="82"/>
  <c r="BB389" i="82" s="1"/>
  <c r="BA309" i="82"/>
  <c r="BA389" i="82" s="1"/>
  <c r="BA388" i="82" s="1"/>
  <c r="AZ309" i="82"/>
  <c r="AZ389" i="82" s="1"/>
  <c r="AY309" i="82"/>
  <c r="AY389" i="82" s="1"/>
  <c r="AX309" i="82"/>
  <c r="AX389" i="82" s="1"/>
  <c r="AW309" i="82"/>
  <c r="AW389" i="82" s="1"/>
  <c r="AW388" i="82" s="1"/>
  <c r="AV309" i="82"/>
  <c r="AV389" i="82" s="1"/>
  <c r="AU309" i="82"/>
  <c r="AU389" i="82" s="1"/>
  <c r="AT309" i="82"/>
  <c r="AT389" i="82" s="1"/>
  <c r="AS309" i="82"/>
  <c r="AS389" i="82" s="1"/>
  <c r="AS388" i="82" s="1"/>
  <c r="AR309" i="82"/>
  <c r="AR389" i="82" s="1"/>
  <c r="AQ309" i="82"/>
  <c r="AQ389" i="82" s="1"/>
  <c r="AP309" i="82"/>
  <c r="AP389" i="82" s="1"/>
  <c r="AO309" i="82"/>
  <c r="AO389" i="82" s="1"/>
  <c r="AO388" i="82" s="1"/>
  <c r="AN309" i="82"/>
  <c r="AN389" i="82" s="1"/>
  <c r="AM309" i="82"/>
  <c r="AM389" i="82" s="1"/>
  <c r="AL309" i="82"/>
  <c r="AL389" i="82" s="1"/>
  <c r="AK309" i="82"/>
  <c r="AK389" i="82" s="1"/>
  <c r="AK388" i="82" s="1"/>
  <c r="AJ309" i="82"/>
  <c r="AJ389" i="82" s="1"/>
  <c r="AI309" i="82"/>
  <c r="AI389" i="82" s="1"/>
  <c r="AH309" i="82"/>
  <c r="AH389" i="82" s="1"/>
  <c r="AG309" i="82"/>
  <c r="AG389" i="82" s="1"/>
  <c r="AG388" i="82" s="1"/>
  <c r="AF309" i="82"/>
  <c r="AF389" i="82" s="1"/>
  <c r="AE309" i="82"/>
  <c r="AE389" i="82" s="1"/>
  <c r="AD309" i="82"/>
  <c r="AD389" i="82" s="1"/>
  <c r="AC309" i="82"/>
  <c r="AC389" i="82" s="1"/>
  <c r="AC388" i="82" s="1"/>
  <c r="AB309" i="82"/>
  <c r="AB389" i="82" s="1"/>
  <c r="AA309" i="82"/>
  <c r="AA389" i="82" s="1"/>
  <c r="Z309" i="82"/>
  <c r="Z389" i="82" s="1"/>
  <c r="Y309" i="82"/>
  <c r="Y389" i="82" s="1"/>
  <c r="Y388" i="82" s="1"/>
  <c r="X309" i="82"/>
  <c r="X389" i="82" s="1"/>
  <c r="W309" i="82"/>
  <c r="W389" i="82" s="1"/>
  <c r="V309" i="82"/>
  <c r="V389" i="82" s="1"/>
  <c r="U309" i="82"/>
  <c r="U389" i="82" s="1"/>
  <c r="U388" i="82" s="1"/>
  <c r="T309" i="82"/>
  <c r="T389" i="82" s="1"/>
  <c r="S309" i="82"/>
  <c r="S389" i="82" s="1"/>
  <c r="R309" i="82"/>
  <c r="R389" i="82" s="1"/>
  <c r="Q309" i="82"/>
  <c r="Q389" i="82" s="1"/>
  <c r="Q388" i="82" s="1"/>
  <c r="P309" i="82"/>
  <c r="P389" i="82" s="1"/>
  <c r="O309" i="82"/>
  <c r="O389" i="82" s="1"/>
  <c r="N309" i="82"/>
  <c r="N389" i="82" s="1"/>
  <c r="M309" i="82"/>
  <c r="M389" i="82" s="1"/>
  <c r="M388" i="82" s="1"/>
  <c r="L309" i="82"/>
  <c r="L389" i="82" s="1"/>
  <c r="K309" i="82"/>
  <c r="K389" i="82" s="1"/>
  <c r="J309" i="82"/>
  <c r="J389" i="82" s="1"/>
  <c r="I309" i="82"/>
  <c r="I389" i="82" s="1"/>
  <c r="I388" i="82" s="1"/>
  <c r="H309" i="82"/>
  <c r="H389" i="82" s="1"/>
  <c r="G309" i="82"/>
  <c r="G389" i="82" s="1"/>
  <c r="B309" i="82"/>
  <c r="B310" i="82" s="1"/>
  <c r="B311" i="82" s="1"/>
  <c r="B312" i="82" s="1"/>
  <c r="B313" i="82" s="1"/>
  <c r="B314" i="82" s="1"/>
  <c r="B316" i="82" s="1"/>
  <c r="B317" i="82" s="1"/>
  <c r="B318" i="82" s="1"/>
  <c r="B319" i="82" s="1"/>
  <c r="B320" i="82" s="1"/>
  <c r="B321" i="82" s="1"/>
  <c r="BN308" i="82"/>
  <c r="BD308" i="82"/>
  <c r="AJ308" i="82"/>
  <c r="N308" i="82"/>
  <c r="BO307" i="82"/>
  <c r="BN307" i="82"/>
  <c r="BM307" i="82"/>
  <c r="BL307" i="82"/>
  <c r="BK307" i="82"/>
  <c r="BJ307" i="82"/>
  <c r="BI307" i="82"/>
  <c r="BH307" i="82"/>
  <c r="BG307" i="82"/>
  <c r="BF307" i="82"/>
  <c r="BE307" i="82"/>
  <c r="BD307" i="82"/>
  <c r="BC307" i="82"/>
  <c r="BB307" i="82"/>
  <c r="BA307" i="82"/>
  <c r="AZ307" i="82"/>
  <c r="AY307" i="82"/>
  <c r="AX307" i="82"/>
  <c r="AW307" i="82"/>
  <c r="AV307" i="82"/>
  <c r="AU307" i="82"/>
  <c r="AT307" i="82"/>
  <c r="AS307" i="82"/>
  <c r="AR307" i="82"/>
  <c r="AQ307" i="82"/>
  <c r="AP307" i="82"/>
  <c r="AO307" i="82"/>
  <c r="AN307" i="82"/>
  <c r="AM307" i="82"/>
  <c r="AL307" i="82"/>
  <c r="AK307" i="82"/>
  <c r="AJ307" i="82"/>
  <c r="AI307" i="82"/>
  <c r="AH307" i="82"/>
  <c r="AG307" i="82"/>
  <c r="AF307" i="82"/>
  <c r="AE307" i="82"/>
  <c r="AD307" i="82"/>
  <c r="AC307" i="82"/>
  <c r="AB307" i="82"/>
  <c r="AA307" i="82"/>
  <c r="Z307" i="82"/>
  <c r="Y307" i="82"/>
  <c r="X307" i="82"/>
  <c r="W307" i="82"/>
  <c r="V307" i="82"/>
  <c r="U307" i="82"/>
  <c r="T307" i="82"/>
  <c r="S307" i="82"/>
  <c r="R307" i="82"/>
  <c r="Q307" i="82"/>
  <c r="P307" i="82"/>
  <c r="O307" i="82"/>
  <c r="N307" i="82"/>
  <c r="M307" i="82"/>
  <c r="L307" i="82"/>
  <c r="K307" i="82"/>
  <c r="J307" i="82"/>
  <c r="I307" i="82"/>
  <c r="H307" i="82"/>
  <c r="G307" i="82"/>
  <c r="BO301" i="82"/>
  <c r="BO341" i="82" s="1"/>
  <c r="BO421" i="82" s="1"/>
  <c r="BN301" i="82"/>
  <c r="BN341" i="82" s="1"/>
  <c r="BN421" i="82" s="1"/>
  <c r="BM301" i="82"/>
  <c r="BM341" i="82" s="1"/>
  <c r="BM421" i="82" s="1"/>
  <c r="BL301" i="82"/>
  <c r="BL341" i="82" s="1"/>
  <c r="BL421" i="82" s="1"/>
  <c r="BK301" i="82"/>
  <c r="BK341" i="82" s="1"/>
  <c r="BK421" i="82" s="1"/>
  <c r="BJ301" i="82"/>
  <c r="BJ341" i="82" s="1"/>
  <c r="BJ421" i="82" s="1"/>
  <c r="BI301" i="82"/>
  <c r="BI341" i="82" s="1"/>
  <c r="BI421" i="82" s="1"/>
  <c r="BH301" i="82"/>
  <c r="BH341" i="82" s="1"/>
  <c r="BH421" i="82" s="1"/>
  <c r="BG301" i="82"/>
  <c r="BG341" i="82" s="1"/>
  <c r="BG421" i="82" s="1"/>
  <c r="BF301" i="82"/>
  <c r="BF341" i="82" s="1"/>
  <c r="BF421" i="82" s="1"/>
  <c r="BE301" i="82"/>
  <c r="BE341" i="82" s="1"/>
  <c r="BE421" i="82" s="1"/>
  <c r="BD301" i="82"/>
  <c r="BD341" i="82" s="1"/>
  <c r="BD421" i="82" s="1"/>
  <c r="BC301" i="82"/>
  <c r="BC341" i="82" s="1"/>
  <c r="BC421" i="82" s="1"/>
  <c r="BB301" i="82"/>
  <c r="BB341" i="82" s="1"/>
  <c r="BB421" i="82" s="1"/>
  <c r="BA301" i="82"/>
  <c r="BA341" i="82" s="1"/>
  <c r="BA421" i="82" s="1"/>
  <c r="AZ301" i="82"/>
  <c r="AZ341" i="82" s="1"/>
  <c r="AZ421" i="82" s="1"/>
  <c r="AY301" i="82"/>
  <c r="AY341" i="82" s="1"/>
  <c r="AY421" i="82" s="1"/>
  <c r="AX301" i="82"/>
  <c r="AX341" i="82" s="1"/>
  <c r="AX421" i="82" s="1"/>
  <c r="AW301" i="82"/>
  <c r="AW341" i="82" s="1"/>
  <c r="AW421" i="82" s="1"/>
  <c r="AV301" i="82"/>
  <c r="AV341" i="82" s="1"/>
  <c r="AV421" i="82" s="1"/>
  <c r="AU301" i="82"/>
  <c r="AU341" i="82" s="1"/>
  <c r="AU421" i="82" s="1"/>
  <c r="AT301" i="82"/>
  <c r="AT341" i="82" s="1"/>
  <c r="AT421" i="82" s="1"/>
  <c r="AS301" i="82"/>
  <c r="AS341" i="82" s="1"/>
  <c r="AS421" i="82" s="1"/>
  <c r="AR301" i="82"/>
  <c r="AR341" i="82" s="1"/>
  <c r="AR421" i="82" s="1"/>
  <c r="AQ301" i="82"/>
  <c r="AQ341" i="82" s="1"/>
  <c r="AQ421" i="82" s="1"/>
  <c r="AP301" i="82"/>
  <c r="AP341" i="82" s="1"/>
  <c r="AP421" i="82" s="1"/>
  <c r="AO301" i="82"/>
  <c r="AO341" i="82" s="1"/>
  <c r="AO421" i="82" s="1"/>
  <c r="AN301" i="82"/>
  <c r="AN341" i="82" s="1"/>
  <c r="AN421" i="82" s="1"/>
  <c r="AM301" i="82"/>
  <c r="AM341" i="82" s="1"/>
  <c r="AM421" i="82" s="1"/>
  <c r="AL301" i="82"/>
  <c r="AL341" i="82" s="1"/>
  <c r="AL421" i="82" s="1"/>
  <c r="AK301" i="82"/>
  <c r="AK341" i="82" s="1"/>
  <c r="AK421" i="82" s="1"/>
  <c r="AJ301" i="82"/>
  <c r="AJ341" i="82" s="1"/>
  <c r="AJ421" i="82" s="1"/>
  <c r="AI301" i="82"/>
  <c r="AI341" i="82" s="1"/>
  <c r="AI421" i="82" s="1"/>
  <c r="AH301" i="82"/>
  <c r="AH341" i="82" s="1"/>
  <c r="AH421" i="82" s="1"/>
  <c r="AG301" i="82"/>
  <c r="AG341" i="82" s="1"/>
  <c r="AG421" i="82" s="1"/>
  <c r="AF301" i="82"/>
  <c r="AF341" i="82" s="1"/>
  <c r="AF421" i="82" s="1"/>
  <c r="AE301" i="82"/>
  <c r="AE341" i="82" s="1"/>
  <c r="AE421" i="82" s="1"/>
  <c r="AD301" i="82"/>
  <c r="AD341" i="82" s="1"/>
  <c r="AD421" i="82" s="1"/>
  <c r="AC301" i="82"/>
  <c r="AC341" i="82" s="1"/>
  <c r="AC421" i="82" s="1"/>
  <c r="AB301" i="82"/>
  <c r="AB341" i="82" s="1"/>
  <c r="AB421" i="82" s="1"/>
  <c r="AA301" i="82"/>
  <c r="AA341" i="82" s="1"/>
  <c r="AA421" i="82" s="1"/>
  <c r="Z301" i="82"/>
  <c r="Z341" i="82" s="1"/>
  <c r="Z421" i="82" s="1"/>
  <c r="Y301" i="82"/>
  <c r="Y341" i="82" s="1"/>
  <c r="Y421" i="82" s="1"/>
  <c r="X301" i="82"/>
  <c r="X341" i="82" s="1"/>
  <c r="X421" i="82" s="1"/>
  <c r="W301" i="82"/>
  <c r="W341" i="82" s="1"/>
  <c r="W421" i="82" s="1"/>
  <c r="V301" i="82"/>
  <c r="V341" i="82" s="1"/>
  <c r="V421" i="82" s="1"/>
  <c r="U301" i="82"/>
  <c r="U341" i="82" s="1"/>
  <c r="U421" i="82" s="1"/>
  <c r="T301" i="82"/>
  <c r="T341" i="82" s="1"/>
  <c r="T421" i="82" s="1"/>
  <c r="S301" i="82"/>
  <c r="S341" i="82" s="1"/>
  <c r="S421" i="82" s="1"/>
  <c r="R301" i="82"/>
  <c r="R341" i="82" s="1"/>
  <c r="R421" i="82" s="1"/>
  <c r="Q301" i="82"/>
  <c r="Q341" i="82" s="1"/>
  <c r="Q421" i="82" s="1"/>
  <c r="P301" i="82"/>
  <c r="P341" i="82" s="1"/>
  <c r="P421" i="82" s="1"/>
  <c r="O301" i="82"/>
  <c r="O341" i="82" s="1"/>
  <c r="O421" i="82" s="1"/>
  <c r="N301" i="82"/>
  <c r="N341" i="82" s="1"/>
  <c r="N421" i="82" s="1"/>
  <c r="M301" i="82"/>
  <c r="M341" i="82" s="1"/>
  <c r="M421" i="82" s="1"/>
  <c r="L301" i="82"/>
  <c r="L341" i="82" s="1"/>
  <c r="L421" i="82" s="1"/>
  <c r="K301" i="82"/>
  <c r="K341" i="82" s="1"/>
  <c r="K421" i="82" s="1"/>
  <c r="J301" i="82"/>
  <c r="J341" i="82" s="1"/>
  <c r="J421" i="82" s="1"/>
  <c r="I301" i="82"/>
  <c r="I341" i="82" s="1"/>
  <c r="I421" i="82" s="1"/>
  <c r="H301" i="82"/>
  <c r="H341" i="82" s="1"/>
  <c r="H421" i="82" s="1"/>
  <c r="G301" i="82"/>
  <c r="G341" i="82" s="1"/>
  <c r="G421" i="82" s="1"/>
  <c r="BO300" i="82"/>
  <c r="BO474" i="82" s="1"/>
  <c r="BO510" i="82" s="1"/>
  <c r="BO546" i="82" s="1"/>
  <c r="BN300" i="82"/>
  <c r="BN474" i="82" s="1"/>
  <c r="BN510" i="82" s="1"/>
  <c r="BN546" i="82" s="1"/>
  <c r="BM300" i="82"/>
  <c r="BM474" i="82" s="1"/>
  <c r="BM510" i="82" s="1"/>
  <c r="BM546" i="82" s="1"/>
  <c r="BL300" i="82"/>
  <c r="BL474" i="82" s="1"/>
  <c r="BL510" i="82" s="1"/>
  <c r="BL546" i="82" s="1"/>
  <c r="BK300" i="82"/>
  <c r="BK474" i="82" s="1"/>
  <c r="BK510" i="82" s="1"/>
  <c r="BK546" i="82" s="1"/>
  <c r="BJ300" i="82"/>
  <c r="BJ474" i="82" s="1"/>
  <c r="BJ510" i="82" s="1"/>
  <c r="BJ546" i="82" s="1"/>
  <c r="BI300" i="82"/>
  <c r="BI474" i="82" s="1"/>
  <c r="BI510" i="82" s="1"/>
  <c r="BI546" i="82" s="1"/>
  <c r="BH300" i="82"/>
  <c r="BH474" i="82" s="1"/>
  <c r="BH510" i="82" s="1"/>
  <c r="BH546" i="82" s="1"/>
  <c r="BG300" i="82"/>
  <c r="BG474" i="82" s="1"/>
  <c r="BG510" i="82" s="1"/>
  <c r="BG546" i="82" s="1"/>
  <c r="BF300" i="82"/>
  <c r="BF474" i="82" s="1"/>
  <c r="BF510" i="82" s="1"/>
  <c r="BF546" i="82" s="1"/>
  <c r="BE300" i="82"/>
  <c r="BE474" i="82" s="1"/>
  <c r="BE510" i="82" s="1"/>
  <c r="BE546" i="82" s="1"/>
  <c r="BD300" i="82"/>
  <c r="BD474" i="82" s="1"/>
  <c r="BD510" i="82" s="1"/>
  <c r="BD546" i="82" s="1"/>
  <c r="BC300" i="82"/>
  <c r="BC474" i="82" s="1"/>
  <c r="BC510" i="82" s="1"/>
  <c r="BC546" i="82" s="1"/>
  <c r="BB300" i="82"/>
  <c r="BB474" i="82" s="1"/>
  <c r="BB510" i="82" s="1"/>
  <c r="BB546" i="82" s="1"/>
  <c r="BA300" i="82"/>
  <c r="BA474" i="82" s="1"/>
  <c r="BA510" i="82" s="1"/>
  <c r="BA546" i="82" s="1"/>
  <c r="AZ300" i="82"/>
  <c r="AZ474" i="82" s="1"/>
  <c r="AZ510" i="82" s="1"/>
  <c r="AZ546" i="82" s="1"/>
  <c r="AY300" i="82"/>
  <c r="AY474" i="82" s="1"/>
  <c r="AY510" i="82" s="1"/>
  <c r="AY546" i="82" s="1"/>
  <c r="AX300" i="82"/>
  <c r="AX474" i="82" s="1"/>
  <c r="AX510" i="82" s="1"/>
  <c r="AX546" i="82" s="1"/>
  <c r="AW300" i="82"/>
  <c r="AW474" i="82" s="1"/>
  <c r="AW510" i="82" s="1"/>
  <c r="AW546" i="82" s="1"/>
  <c r="AV300" i="82"/>
  <c r="AV474" i="82" s="1"/>
  <c r="AV510" i="82" s="1"/>
  <c r="AV546" i="82" s="1"/>
  <c r="AU300" i="82"/>
  <c r="AU474" i="82" s="1"/>
  <c r="AU510" i="82" s="1"/>
  <c r="AU546" i="82" s="1"/>
  <c r="AT300" i="82"/>
  <c r="AT474" i="82" s="1"/>
  <c r="AT510" i="82" s="1"/>
  <c r="AT546" i="82" s="1"/>
  <c r="AS300" i="82"/>
  <c r="AS474" i="82" s="1"/>
  <c r="AS510" i="82" s="1"/>
  <c r="AS546" i="82" s="1"/>
  <c r="AR300" i="82"/>
  <c r="AR474" i="82" s="1"/>
  <c r="AR510" i="82" s="1"/>
  <c r="AR546" i="82" s="1"/>
  <c r="AQ300" i="82"/>
  <c r="AQ474" i="82" s="1"/>
  <c r="AQ510" i="82" s="1"/>
  <c r="AQ546" i="82" s="1"/>
  <c r="AP300" i="82"/>
  <c r="AP474" i="82" s="1"/>
  <c r="AP510" i="82" s="1"/>
  <c r="AP546" i="82" s="1"/>
  <c r="AO300" i="82"/>
  <c r="AO474" i="82" s="1"/>
  <c r="AO510" i="82" s="1"/>
  <c r="AO546" i="82" s="1"/>
  <c r="AN300" i="82"/>
  <c r="AN474" i="82" s="1"/>
  <c r="AN510" i="82" s="1"/>
  <c r="AN546" i="82" s="1"/>
  <c r="AM300" i="82"/>
  <c r="AM474" i="82" s="1"/>
  <c r="AM510" i="82" s="1"/>
  <c r="AM546" i="82" s="1"/>
  <c r="AL300" i="82"/>
  <c r="AL474" i="82" s="1"/>
  <c r="AL510" i="82" s="1"/>
  <c r="AL546" i="82" s="1"/>
  <c r="AK300" i="82"/>
  <c r="AK474" i="82" s="1"/>
  <c r="AK510" i="82" s="1"/>
  <c r="AK546" i="82" s="1"/>
  <c r="AJ300" i="82"/>
  <c r="AJ474" i="82" s="1"/>
  <c r="AJ510" i="82" s="1"/>
  <c r="AJ546" i="82" s="1"/>
  <c r="AI300" i="82"/>
  <c r="AI474" i="82" s="1"/>
  <c r="AI510" i="82" s="1"/>
  <c r="AI546" i="82" s="1"/>
  <c r="AH300" i="82"/>
  <c r="AH474" i="82" s="1"/>
  <c r="AH510" i="82" s="1"/>
  <c r="AH546" i="82" s="1"/>
  <c r="AG300" i="82"/>
  <c r="AG474" i="82" s="1"/>
  <c r="AG510" i="82" s="1"/>
  <c r="AG546" i="82" s="1"/>
  <c r="AF300" i="82"/>
  <c r="AF474" i="82" s="1"/>
  <c r="AF510" i="82" s="1"/>
  <c r="AF546" i="82" s="1"/>
  <c r="AE300" i="82"/>
  <c r="AE474" i="82" s="1"/>
  <c r="AE510" i="82" s="1"/>
  <c r="AE546" i="82" s="1"/>
  <c r="AD300" i="82"/>
  <c r="AD474" i="82" s="1"/>
  <c r="AD510" i="82" s="1"/>
  <c r="AD546" i="82" s="1"/>
  <c r="AC300" i="82"/>
  <c r="AC474" i="82" s="1"/>
  <c r="AC510" i="82" s="1"/>
  <c r="AC546" i="82" s="1"/>
  <c r="AB300" i="82"/>
  <c r="AB474" i="82" s="1"/>
  <c r="AB510" i="82" s="1"/>
  <c r="AB546" i="82" s="1"/>
  <c r="AA300" i="82"/>
  <c r="AA474" i="82" s="1"/>
  <c r="AA510" i="82" s="1"/>
  <c r="AA546" i="82" s="1"/>
  <c r="Z300" i="82"/>
  <c r="Z474" i="82" s="1"/>
  <c r="Z510" i="82" s="1"/>
  <c r="Z546" i="82" s="1"/>
  <c r="Y300" i="82"/>
  <c r="Y474" i="82" s="1"/>
  <c r="Y510" i="82" s="1"/>
  <c r="Y546" i="82" s="1"/>
  <c r="X300" i="82"/>
  <c r="X474" i="82" s="1"/>
  <c r="X510" i="82" s="1"/>
  <c r="X546" i="82" s="1"/>
  <c r="W300" i="82"/>
  <c r="W474" i="82" s="1"/>
  <c r="W510" i="82" s="1"/>
  <c r="W546" i="82" s="1"/>
  <c r="V300" i="82"/>
  <c r="V474" i="82" s="1"/>
  <c r="V510" i="82" s="1"/>
  <c r="V546" i="82" s="1"/>
  <c r="U300" i="82"/>
  <c r="U474" i="82" s="1"/>
  <c r="U510" i="82" s="1"/>
  <c r="U546" i="82" s="1"/>
  <c r="T300" i="82"/>
  <c r="T474" i="82" s="1"/>
  <c r="T510" i="82" s="1"/>
  <c r="T546" i="82" s="1"/>
  <c r="S300" i="82"/>
  <c r="S474" i="82" s="1"/>
  <c r="S510" i="82" s="1"/>
  <c r="S546" i="82" s="1"/>
  <c r="R300" i="82"/>
  <c r="R474" i="82" s="1"/>
  <c r="R510" i="82" s="1"/>
  <c r="R546" i="82" s="1"/>
  <c r="Q300" i="82"/>
  <c r="Q474" i="82" s="1"/>
  <c r="Q510" i="82" s="1"/>
  <c r="Q546" i="82" s="1"/>
  <c r="P300" i="82"/>
  <c r="P474" i="82" s="1"/>
  <c r="P510" i="82" s="1"/>
  <c r="P546" i="82" s="1"/>
  <c r="O300" i="82"/>
  <c r="O474" i="82" s="1"/>
  <c r="O510" i="82" s="1"/>
  <c r="O546" i="82" s="1"/>
  <c r="N300" i="82"/>
  <c r="N474" i="82" s="1"/>
  <c r="N510" i="82" s="1"/>
  <c r="N546" i="82" s="1"/>
  <c r="M300" i="82"/>
  <c r="M474" i="82" s="1"/>
  <c r="M510" i="82" s="1"/>
  <c r="M546" i="82" s="1"/>
  <c r="L300" i="82"/>
  <c r="L474" i="82" s="1"/>
  <c r="L510" i="82" s="1"/>
  <c r="L546" i="82" s="1"/>
  <c r="K300" i="82"/>
  <c r="K474" i="82" s="1"/>
  <c r="K510" i="82" s="1"/>
  <c r="K546" i="82" s="1"/>
  <c r="J300" i="82"/>
  <c r="J474" i="82" s="1"/>
  <c r="J510" i="82" s="1"/>
  <c r="J546" i="82" s="1"/>
  <c r="I300" i="82"/>
  <c r="I474" i="82" s="1"/>
  <c r="I510" i="82" s="1"/>
  <c r="I546" i="82" s="1"/>
  <c r="H300" i="82"/>
  <c r="H474" i="82" s="1"/>
  <c r="H510" i="82" s="1"/>
  <c r="H546" i="82" s="1"/>
  <c r="G300" i="82"/>
  <c r="G474" i="82" s="1"/>
  <c r="G510" i="82" s="1"/>
  <c r="G546" i="82" s="1"/>
  <c r="BO299" i="82"/>
  <c r="BN299" i="82"/>
  <c r="BM299" i="82"/>
  <c r="BL299" i="82"/>
  <c r="BK299" i="82"/>
  <c r="BJ299" i="82"/>
  <c r="BI299" i="82"/>
  <c r="BH299" i="82"/>
  <c r="BG299" i="82"/>
  <c r="BF299" i="82"/>
  <c r="BE299" i="82"/>
  <c r="BD299" i="82"/>
  <c r="BC299" i="82"/>
  <c r="BB299" i="82"/>
  <c r="BA299" i="82"/>
  <c r="AZ299" i="82"/>
  <c r="AY299" i="82"/>
  <c r="AX299" i="82"/>
  <c r="AW299" i="82"/>
  <c r="AV299" i="82"/>
  <c r="AU299" i="82"/>
  <c r="AT299" i="82"/>
  <c r="AS299" i="82"/>
  <c r="AR299" i="82"/>
  <c r="AQ299" i="82"/>
  <c r="AP299" i="82"/>
  <c r="AO299" i="82"/>
  <c r="AN299" i="82"/>
  <c r="AM299" i="82"/>
  <c r="AL299" i="82"/>
  <c r="AK299" i="82"/>
  <c r="AJ299" i="82"/>
  <c r="AI299" i="82"/>
  <c r="AH299" i="82"/>
  <c r="AG299" i="82"/>
  <c r="AF299" i="82"/>
  <c r="AE299" i="82"/>
  <c r="AD299" i="82"/>
  <c r="AC299" i="82"/>
  <c r="AB299" i="82"/>
  <c r="AA299" i="82"/>
  <c r="Z299" i="82"/>
  <c r="Y299" i="82"/>
  <c r="X299" i="82"/>
  <c r="W299" i="82"/>
  <c r="V299" i="82"/>
  <c r="U299" i="82"/>
  <c r="T299" i="82"/>
  <c r="S299" i="82"/>
  <c r="R299" i="82"/>
  <c r="Q299" i="82"/>
  <c r="P299" i="82"/>
  <c r="O299" i="82"/>
  <c r="N299" i="82"/>
  <c r="M299" i="82"/>
  <c r="L299" i="82"/>
  <c r="K299" i="82"/>
  <c r="J299" i="82"/>
  <c r="I299" i="82"/>
  <c r="H299" i="82"/>
  <c r="G299" i="82"/>
  <c r="BO298" i="82"/>
  <c r="BO338" i="82" s="1"/>
  <c r="BO418" i="82" s="1"/>
  <c r="BN298" i="82"/>
  <c r="BN338" i="82" s="1"/>
  <c r="BN418" i="82" s="1"/>
  <c r="BM298" i="82"/>
  <c r="BM338" i="82" s="1"/>
  <c r="BM418" i="82" s="1"/>
  <c r="BL298" i="82"/>
  <c r="BL338" i="82" s="1"/>
  <c r="BL418" i="82" s="1"/>
  <c r="BK298" i="82"/>
  <c r="BK338" i="82" s="1"/>
  <c r="BK418" i="82" s="1"/>
  <c r="BJ298" i="82"/>
  <c r="BJ338" i="82" s="1"/>
  <c r="BJ418" i="82" s="1"/>
  <c r="BI298" i="82"/>
  <c r="BI338" i="82" s="1"/>
  <c r="BI418" i="82" s="1"/>
  <c r="BH298" i="82"/>
  <c r="BH338" i="82" s="1"/>
  <c r="BH418" i="82" s="1"/>
  <c r="BG298" i="82"/>
  <c r="BG338" i="82" s="1"/>
  <c r="BG418" i="82" s="1"/>
  <c r="BF298" i="82"/>
  <c r="BF338" i="82" s="1"/>
  <c r="BF418" i="82" s="1"/>
  <c r="BE298" i="82"/>
  <c r="BE338" i="82" s="1"/>
  <c r="BE418" i="82" s="1"/>
  <c r="BD298" i="82"/>
  <c r="BD338" i="82" s="1"/>
  <c r="BD418" i="82" s="1"/>
  <c r="BC298" i="82"/>
  <c r="BC338" i="82" s="1"/>
  <c r="BC418" i="82" s="1"/>
  <c r="BB298" i="82"/>
  <c r="BB338" i="82" s="1"/>
  <c r="BB418" i="82" s="1"/>
  <c r="BA298" i="82"/>
  <c r="BA338" i="82" s="1"/>
  <c r="BA418" i="82" s="1"/>
  <c r="AZ298" i="82"/>
  <c r="AZ338" i="82" s="1"/>
  <c r="AZ418" i="82" s="1"/>
  <c r="AY298" i="82"/>
  <c r="AY338" i="82" s="1"/>
  <c r="AY418" i="82" s="1"/>
  <c r="AX298" i="82"/>
  <c r="AX338" i="82" s="1"/>
  <c r="AX418" i="82" s="1"/>
  <c r="AW298" i="82"/>
  <c r="AW338" i="82" s="1"/>
  <c r="AW418" i="82" s="1"/>
  <c r="AV298" i="82"/>
  <c r="AV338" i="82" s="1"/>
  <c r="AV418" i="82" s="1"/>
  <c r="AU298" i="82"/>
  <c r="AU338" i="82" s="1"/>
  <c r="AU418" i="82" s="1"/>
  <c r="AT298" i="82"/>
  <c r="AT338" i="82" s="1"/>
  <c r="AT418" i="82" s="1"/>
  <c r="AS298" i="82"/>
  <c r="AS338" i="82" s="1"/>
  <c r="AS418" i="82" s="1"/>
  <c r="AR298" i="82"/>
  <c r="AR338" i="82" s="1"/>
  <c r="AR418" i="82" s="1"/>
  <c r="AQ298" i="82"/>
  <c r="AQ338" i="82" s="1"/>
  <c r="AQ418" i="82" s="1"/>
  <c r="AP298" i="82"/>
  <c r="AP338" i="82" s="1"/>
  <c r="AP418" i="82" s="1"/>
  <c r="AO298" i="82"/>
  <c r="AO338" i="82" s="1"/>
  <c r="AO418" i="82" s="1"/>
  <c r="AN298" i="82"/>
  <c r="AN338" i="82" s="1"/>
  <c r="AN418" i="82" s="1"/>
  <c r="AM298" i="82"/>
  <c r="AM338" i="82" s="1"/>
  <c r="AM418" i="82" s="1"/>
  <c r="AL298" i="82"/>
  <c r="AL338" i="82" s="1"/>
  <c r="AL418" i="82" s="1"/>
  <c r="AK298" i="82"/>
  <c r="AK338" i="82" s="1"/>
  <c r="AK418" i="82" s="1"/>
  <c r="AJ298" i="82"/>
  <c r="AJ338" i="82" s="1"/>
  <c r="AJ418" i="82" s="1"/>
  <c r="AI298" i="82"/>
  <c r="AI338" i="82" s="1"/>
  <c r="AI418" i="82" s="1"/>
  <c r="AH298" i="82"/>
  <c r="AH338" i="82" s="1"/>
  <c r="AH418" i="82" s="1"/>
  <c r="AG298" i="82"/>
  <c r="AG338" i="82" s="1"/>
  <c r="AG418" i="82" s="1"/>
  <c r="AF298" i="82"/>
  <c r="AF338" i="82" s="1"/>
  <c r="AF418" i="82" s="1"/>
  <c r="AE298" i="82"/>
  <c r="AE338" i="82" s="1"/>
  <c r="AE418" i="82" s="1"/>
  <c r="AD298" i="82"/>
  <c r="AD338" i="82" s="1"/>
  <c r="AD418" i="82" s="1"/>
  <c r="AC298" i="82"/>
  <c r="AC338" i="82" s="1"/>
  <c r="AC418" i="82" s="1"/>
  <c r="AB298" i="82"/>
  <c r="AB338" i="82" s="1"/>
  <c r="AB418" i="82" s="1"/>
  <c r="AA298" i="82"/>
  <c r="AA338" i="82" s="1"/>
  <c r="AA418" i="82" s="1"/>
  <c r="Z298" i="82"/>
  <c r="Z338" i="82" s="1"/>
  <c r="Z418" i="82" s="1"/>
  <c r="Y298" i="82"/>
  <c r="Y338" i="82" s="1"/>
  <c r="Y418" i="82" s="1"/>
  <c r="X298" i="82"/>
  <c r="X338" i="82" s="1"/>
  <c r="X418" i="82" s="1"/>
  <c r="W298" i="82"/>
  <c r="W338" i="82" s="1"/>
  <c r="W418" i="82" s="1"/>
  <c r="V298" i="82"/>
  <c r="V338" i="82" s="1"/>
  <c r="V418" i="82" s="1"/>
  <c r="U298" i="82"/>
  <c r="U338" i="82" s="1"/>
  <c r="U418" i="82" s="1"/>
  <c r="T298" i="82"/>
  <c r="T338" i="82" s="1"/>
  <c r="T418" i="82" s="1"/>
  <c r="S298" i="82"/>
  <c r="S338" i="82" s="1"/>
  <c r="S418" i="82" s="1"/>
  <c r="R298" i="82"/>
  <c r="R338" i="82" s="1"/>
  <c r="R418" i="82" s="1"/>
  <c r="Q298" i="82"/>
  <c r="Q338" i="82" s="1"/>
  <c r="Q418" i="82" s="1"/>
  <c r="P298" i="82"/>
  <c r="P338" i="82" s="1"/>
  <c r="P418" i="82" s="1"/>
  <c r="O298" i="82"/>
  <c r="O338" i="82" s="1"/>
  <c r="O418" i="82" s="1"/>
  <c r="N298" i="82"/>
  <c r="N338" i="82" s="1"/>
  <c r="N418" i="82" s="1"/>
  <c r="M298" i="82"/>
  <c r="M338" i="82" s="1"/>
  <c r="M418" i="82" s="1"/>
  <c r="L298" i="82"/>
  <c r="L338" i="82" s="1"/>
  <c r="L418" i="82" s="1"/>
  <c r="K298" i="82"/>
  <c r="K338" i="82" s="1"/>
  <c r="K418" i="82" s="1"/>
  <c r="J298" i="82"/>
  <c r="J338" i="82" s="1"/>
  <c r="J418" i="82" s="1"/>
  <c r="I298" i="82"/>
  <c r="I338" i="82" s="1"/>
  <c r="I418" i="82" s="1"/>
  <c r="H298" i="82"/>
  <c r="H338" i="82" s="1"/>
  <c r="H418" i="82" s="1"/>
  <c r="G298" i="82"/>
  <c r="G338" i="82" s="1"/>
  <c r="G418" i="82" s="1"/>
  <c r="BO297" i="82"/>
  <c r="BO337" i="82" s="1"/>
  <c r="BO417" i="82" s="1"/>
  <c r="BN297" i="82"/>
  <c r="BN337" i="82" s="1"/>
  <c r="BN417" i="82" s="1"/>
  <c r="BM297" i="82"/>
  <c r="BM337" i="82" s="1"/>
  <c r="BM417" i="82" s="1"/>
  <c r="BL297" i="82"/>
  <c r="BL337" i="82" s="1"/>
  <c r="BL417" i="82" s="1"/>
  <c r="BK297" i="82"/>
  <c r="BK337" i="82" s="1"/>
  <c r="BK417" i="82" s="1"/>
  <c r="BJ297" i="82"/>
  <c r="BJ337" i="82" s="1"/>
  <c r="BJ417" i="82" s="1"/>
  <c r="BI297" i="82"/>
  <c r="BI337" i="82" s="1"/>
  <c r="BI417" i="82" s="1"/>
  <c r="BH297" i="82"/>
  <c r="BH337" i="82" s="1"/>
  <c r="BH417" i="82" s="1"/>
  <c r="BG297" i="82"/>
  <c r="BG337" i="82" s="1"/>
  <c r="BG417" i="82" s="1"/>
  <c r="BF297" i="82"/>
  <c r="BF337" i="82" s="1"/>
  <c r="BF417" i="82" s="1"/>
  <c r="BE297" i="82"/>
  <c r="BE337" i="82" s="1"/>
  <c r="BE417" i="82" s="1"/>
  <c r="BD297" i="82"/>
  <c r="BD337" i="82" s="1"/>
  <c r="BD417" i="82" s="1"/>
  <c r="BC297" i="82"/>
  <c r="BC337" i="82" s="1"/>
  <c r="BC417" i="82" s="1"/>
  <c r="BB297" i="82"/>
  <c r="BB337" i="82" s="1"/>
  <c r="BB417" i="82" s="1"/>
  <c r="BA297" i="82"/>
  <c r="BA337" i="82" s="1"/>
  <c r="BA417" i="82" s="1"/>
  <c r="AZ297" i="82"/>
  <c r="AZ337" i="82" s="1"/>
  <c r="AZ417" i="82" s="1"/>
  <c r="AY297" i="82"/>
  <c r="AY337" i="82" s="1"/>
  <c r="AY417" i="82" s="1"/>
  <c r="AX297" i="82"/>
  <c r="AX337" i="82" s="1"/>
  <c r="AX417" i="82" s="1"/>
  <c r="AW297" i="82"/>
  <c r="AW337" i="82" s="1"/>
  <c r="AW417" i="82" s="1"/>
  <c r="AV297" i="82"/>
  <c r="AV337" i="82" s="1"/>
  <c r="AV417" i="82" s="1"/>
  <c r="AU297" i="82"/>
  <c r="AU337" i="82" s="1"/>
  <c r="AU417" i="82" s="1"/>
  <c r="AT297" i="82"/>
  <c r="AT337" i="82" s="1"/>
  <c r="AT417" i="82" s="1"/>
  <c r="AS297" i="82"/>
  <c r="AS337" i="82" s="1"/>
  <c r="AS417" i="82" s="1"/>
  <c r="AR297" i="82"/>
  <c r="AR337" i="82" s="1"/>
  <c r="AR417" i="82" s="1"/>
  <c r="AQ297" i="82"/>
  <c r="AQ337" i="82" s="1"/>
  <c r="AQ417" i="82" s="1"/>
  <c r="AP297" i="82"/>
  <c r="AP337" i="82" s="1"/>
  <c r="AP417" i="82" s="1"/>
  <c r="AO297" i="82"/>
  <c r="AO337" i="82" s="1"/>
  <c r="AO417" i="82" s="1"/>
  <c r="AN297" i="82"/>
  <c r="AN337" i="82" s="1"/>
  <c r="AN417" i="82" s="1"/>
  <c r="AM297" i="82"/>
  <c r="AM337" i="82" s="1"/>
  <c r="AM417" i="82" s="1"/>
  <c r="AL297" i="82"/>
  <c r="AL337" i="82" s="1"/>
  <c r="AL417" i="82" s="1"/>
  <c r="AK297" i="82"/>
  <c r="AK337" i="82" s="1"/>
  <c r="AK417" i="82" s="1"/>
  <c r="AJ297" i="82"/>
  <c r="AJ337" i="82" s="1"/>
  <c r="AJ417" i="82" s="1"/>
  <c r="AI297" i="82"/>
  <c r="AI337" i="82" s="1"/>
  <c r="AI417" i="82" s="1"/>
  <c r="AH297" i="82"/>
  <c r="AH337" i="82" s="1"/>
  <c r="AH417" i="82" s="1"/>
  <c r="AG297" i="82"/>
  <c r="AG337" i="82" s="1"/>
  <c r="AG417" i="82" s="1"/>
  <c r="AF297" i="82"/>
  <c r="AF337" i="82" s="1"/>
  <c r="AF417" i="82" s="1"/>
  <c r="AE297" i="82"/>
  <c r="AE337" i="82" s="1"/>
  <c r="AE417" i="82" s="1"/>
  <c r="AD297" i="82"/>
  <c r="AD337" i="82" s="1"/>
  <c r="AD417" i="82" s="1"/>
  <c r="AC297" i="82"/>
  <c r="AC337" i="82" s="1"/>
  <c r="AC417" i="82" s="1"/>
  <c r="AB297" i="82"/>
  <c r="AB337" i="82" s="1"/>
  <c r="AB417" i="82" s="1"/>
  <c r="AA297" i="82"/>
  <c r="AA337" i="82" s="1"/>
  <c r="AA417" i="82" s="1"/>
  <c r="Z297" i="82"/>
  <c r="Z337" i="82" s="1"/>
  <c r="Z417" i="82" s="1"/>
  <c r="Y297" i="82"/>
  <c r="Y337" i="82" s="1"/>
  <c r="Y417" i="82" s="1"/>
  <c r="X297" i="82"/>
  <c r="X337" i="82" s="1"/>
  <c r="X417" i="82" s="1"/>
  <c r="W297" i="82"/>
  <c r="W337" i="82" s="1"/>
  <c r="W417" i="82" s="1"/>
  <c r="V297" i="82"/>
  <c r="V337" i="82" s="1"/>
  <c r="V417" i="82" s="1"/>
  <c r="U297" i="82"/>
  <c r="U337" i="82" s="1"/>
  <c r="U417" i="82" s="1"/>
  <c r="T297" i="82"/>
  <c r="T337" i="82" s="1"/>
  <c r="T417" i="82" s="1"/>
  <c r="S297" i="82"/>
  <c r="S337" i="82" s="1"/>
  <c r="S417" i="82" s="1"/>
  <c r="R297" i="82"/>
  <c r="R337" i="82" s="1"/>
  <c r="R417" i="82" s="1"/>
  <c r="Q297" i="82"/>
  <c r="Q337" i="82" s="1"/>
  <c r="Q417" i="82" s="1"/>
  <c r="P297" i="82"/>
  <c r="P337" i="82" s="1"/>
  <c r="P417" i="82" s="1"/>
  <c r="O297" i="82"/>
  <c r="O337" i="82" s="1"/>
  <c r="O417" i="82" s="1"/>
  <c r="N297" i="82"/>
  <c r="N337" i="82" s="1"/>
  <c r="N417" i="82" s="1"/>
  <c r="M297" i="82"/>
  <c r="M337" i="82" s="1"/>
  <c r="M417" i="82" s="1"/>
  <c r="L297" i="82"/>
  <c r="L337" i="82" s="1"/>
  <c r="L417" i="82" s="1"/>
  <c r="K297" i="82"/>
  <c r="K337" i="82" s="1"/>
  <c r="K417" i="82" s="1"/>
  <c r="J297" i="82"/>
  <c r="J337" i="82" s="1"/>
  <c r="J417" i="82" s="1"/>
  <c r="I297" i="82"/>
  <c r="I337" i="82" s="1"/>
  <c r="I417" i="82" s="1"/>
  <c r="H297" i="82"/>
  <c r="H337" i="82" s="1"/>
  <c r="H417" i="82" s="1"/>
  <c r="G297" i="82"/>
  <c r="G337" i="82" s="1"/>
  <c r="G417" i="82" s="1"/>
  <c r="BO296" i="82"/>
  <c r="BO336" i="82" s="1"/>
  <c r="BN296" i="82"/>
  <c r="BN336" i="82" s="1"/>
  <c r="BM296" i="82"/>
  <c r="BM336" i="82" s="1"/>
  <c r="BL296" i="82"/>
  <c r="BL336" i="82" s="1"/>
  <c r="BK296" i="82"/>
  <c r="BK336" i="82" s="1"/>
  <c r="BJ296" i="82"/>
  <c r="BJ336" i="82" s="1"/>
  <c r="BI296" i="82"/>
  <c r="BI336" i="82" s="1"/>
  <c r="BH296" i="82"/>
  <c r="BH336" i="82" s="1"/>
  <c r="BG296" i="82"/>
  <c r="BG336" i="82" s="1"/>
  <c r="BF296" i="82"/>
  <c r="BF336" i="82" s="1"/>
  <c r="BE296" i="82"/>
  <c r="BE336" i="82" s="1"/>
  <c r="BD296" i="82"/>
  <c r="BD336" i="82" s="1"/>
  <c r="BC296" i="82"/>
  <c r="BC336" i="82" s="1"/>
  <c r="BB296" i="82"/>
  <c r="BB336" i="82" s="1"/>
  <c r="BA296" i="82"/>
  <c r="BA336" i="82" s="1"/>
  <c r="AZ296" i="82"/>
  <c r="AZ336" i="82" s="1"/>
  <c r="AY296" i="82"/>
  <c r="AY336" i="82" s="1"/>
  <c r="AX296" i="82"/>
  <c r="AX336" i="82" s="1"/>
  <c r="AW296" i="82"/>
  <c r="AW336" i="82" s="1"/>
  <c r="AV296" i="82"/>
  <c r="AV336" i="82" s="1"/>
  <c r="AU296" i="82"/>
  <c r="AU336" i="82" s="1"/>
  <c r="AT296" i="82"/>
  <c r="AT336" i="82" s="1"/>
  <c r="AS296" i="82"/>
  <c r="AS336" i="82" s="1"/>
  <c r="AR296" i="82"/>
  <c r="AR336" i="82" s="1"/>
  <c r="AQ296" i="82"/>
  <c r="AQ336" i="82" s="1"/>
  <c r="AP296" i="82"/>
  <c r="AP336" i="82" s="1"/>
  <c r="AO296" i="82"/>
  <c r="AO336" i="82" s="1"/>
  <c r="AN296" i="82"/>
  <c r="AN336" i="82" s="1"/>
  <c r="AM296" i="82"/>
  <c r="AM336" i="82" s="1"/>
  <c r="AL296" i="82"/>
  <c r="AL336" i="82" s="1"/>
  <c r="AK296" i="82"/>
  <c r="AK336" i="82" s="1"/>
  <c r="AJ296" i="82"/>
  <c r="AJ336" i="82" s="1"/>
  <c r="AI296" i="82"/>
  <c r="AI336" i="82" s="1"/>
  <c r="AH296" i="82"/>
  <c r="AH336" i="82" s="1"/>
  <c r="AG296" i="82"/>
  <c r="AG336" i="82" s="1"/>
  <c r="AF296" i="82"/>
  <c r="AF336" i="82" s="1"/>
  <c r="AE296" i="82"/>
  <c r="AE336" i="82" s="1"/>
  <c r="AD296" i="82"/>
  <c r="AD336" i="82" s="1"/>
  <c r="AC296" i="82"/>
  <c r="AC336" i="82" s="1"/>
  <c r="AB296" i="82"/>
  <c r="AB336" i="82" s="1"/>
  <c r="AA296" i="82"/>
  <c r="AA336" i="82" s="1"/>
  <c r="Z296" i="82"/>
  <c r="Z336" i="82" s="1"/>
  <c r="Y296" i="82"/>
  <c r="Y336" i="82" s="1"/>
  <c r="X296" i="82"/>
  <c r="X336" i="82" s="1"/>
  <c r="W296" i="82"/>
  <c r="W336" i="82" s="1"/>
  <c r="V296" i="82"/>
  <c r="V336" i="82" s="1"/>
  <c r="U296" i="82"/>
  <c r="U336" i="82" s="1"/>
  <c r="T296" i="82"/>
  <c r="T336" i="82" s="1"/>
  <c r="S296" i="82"/>
  <c r="S336" i="82" s="1"/>
  <c r="R296" i="82"/>
  <c r="R336" i="82" s="1"/>
  <c r="Q296" i="82"/>
  <c r="Q336" i="82" s="1"/>
  <c r="P296" i="82"/>
  <c r="P336" i="82" s="1"/>
  <c r="O296" i="82"/>
  <c r="O336" i="82" s="1"/>
  <c r="N296" i="82"/>
  <c r="N336" i="82" s="1"/>
  <c r="M296" i="82"/>
  <c r="M336" i="82" s="1"/>
  <c r="L296" i="82"/>
  <c r="L336" i="82" s="1"/>
  <c r="K296" i="82"/>
  <c r="K336" i="82" s="1"/>
  <c r="J296" i="82"/>
  <c r="J336" i="82" s="1"/>
  <c r="I296" i="82"/>
  <c r="I336" i="82" s="1"/>
  <c r="H296" i="82"/>
  <c r="H336" i="82" s="1"/>
  <c r="G296" i="82"/>
  <c r="G336" i="82" s="1"/>
  <c r="BO294" i="82"/>
  <c r="BN294" i="82"/>
  <c r="BM294" i="82"/>
  <c r="BL294" i="82"/>
  <c r="BK294" i="82"/>
  <c r="BJ294" i="82"/>
  <c r="BI294" i="82"/>
  <c r="BH294" i="82"/>
  <c r="BG294" i="82"/>
  <c r="BF294" i="82"/>
  <c r="BE294" i="82"/>
  <c r="BD294" i="82"/>
  <c r="BC294" i="82"/>
  <c r="BB294" i="82"/>
  <c r="BA294" i="82"/>
  <c r="AZ294" i="82"/>
  <c r="AY294" i="82"/>
  <c r="AX294" i="82"/>
  <c r="AW294" i="82"/>
  <c r="AV294" i="82"/>
  <c r="AU294" i="82"/>
  <c r="AT294" i="82"/>
  <c r="AS294" i="82"/>
  <c r="AR294" i="82"/>
  <c r="AQ294" i="82"/>
  <c r="AP294" i="82"/>
  <c r="AO294" i="82"/>
  <c r="AN294" i="82"/>
  <c r="AM294" i="82"/>
  <c r="AL294" i="82"/>
  <c r="AK294" i="82"/>
  <c r="AJ294" i="82"/>
  <c r="AI294" i="82"/>
  <c r="AH294" i="82"/>
  <c r="AG294" i="82"/>
  <c r="AF294" i="82"/>
  <c r="AE294" i="82"/>
  <c r="AD294" i="82"/>
  <c r="AC294" i="82"/>
  <c r="AB294" i="82"/>
  <c r="AA294" i="82"/>
  <c r="Z294" i="82"/>
  <c r="Y294" i="82"/>
  <c r="X294" i="82"/>
  <c r="W294" i="82"/>
  <c r="V294" i="82"/>
  <c r="U294" i="82"/>
  <c r="T294" i="82"/>
  <c r="S294" i="82"/>
  <c r="R294" i="82"/>
  <c r="Q294" i="82"/>
  <c r="P294" i="82"/>
  <c r="O294" i="82"/>
  <c r="N294" i="82"/>
  <c r="M294" i="82"/>
  <c r="L294" i="82"/>
  <c r="K294" i="82"/>
  <c r="J294" i="82"/>
  <c r="I294" i="82"/>
  <c r="H294" i="82"/>
  <c r="G294" i="82"/>
  <c r="B285" i="82"/>
  <c r="B286" i="82" s="1"/>
  <c r="B287" i="82" s="1"/>
  <c r="B288" i="82" s="1"/>
  <c r="B289" i="82" s="1"/>
  <c r="B290" i="82" s="1"/>
  <c r="B291" i="82" s="1"/>
  <c r="B292" i="82" s="1"/>
  <c r="B293" i="82" s="1"/>
  <c r="B270" i="82"/>
  <c r="B271" i="82" s="1"/>
  <c r="B272" i="82" s="1"/>
  <c r="B273" i="82" s="1"/>
  <c r="B274" i="82" s="1"/>
  <c r="B275" i="82" s="1"/>
  <c r="B277" i="82" s="1"/>
  <c r="B278" i="82" s="1"/>
  <c r="B279" i="82" s="1"/>
  <c r="B280" i="82" s="1"/>
  <c r="B281" i="82" s="1"/>
  <c r="B282" i="82" s="1"/>
  <c r="BO268" i="82"/>
  <c r="BN268" i="82"/>
  <c r="BM268" i="82"/>
  <c r="BL268" i="82"/>
  <c r="BK268" i="82"/>
  <c r="BJ268" i="82"/>
  <c r="BI268" i="82"/>
  <c r="BH268" i="82"/>
  <c r="BG268" i="82"/>
  <c r="BF268" i="82"/>
  <c r="BE268" i="82"/>
  <c r="BD268" i="82"/>
  <c r="BC268" i="82"/>
  <c r="BB268" i="82"/>
  <c r="BA268" i="82"/>
  <c r="AZ268" i="82"/>
  <c r="AY268" i="82"/>
  <c r="AX268" i="82"/>
  <c r="AW268" i="82"/>
  <c r="AV268" i="82"/>
  <c r="AU268" i="82"/>
  <c r="AT268" i="82"/>
  <c r="AS268" i="82"/>
  <c r="AR268" i="82"/>
  <c r="AQ268" i="82"/>
  <c r="AP268" i="82"/>
  <c r="AO268" i="82"/>
  <c r="AN268" i="82"/>
  <c r="AM268" i="82"/>
  <c r="AL268" i="82"/>
  <c r="AK268" i="82"/>
  <c r="AJ268" i="82"/>
  <c r="AI268" i="82"/>
  <c r="AH268" i="82"/>
  <c r="AG268" i="82"/>
  <c r="AF268" i="82"/>
  <c r="AE268" i="82"/>
  <c r="AD268" i="82"/>
  <c r="AC268" i="82"/>
  <c r="AB268" i="82"/>
  <c r="AA268" i="82"/>
  <c r="Z268" i="82"/>
  <c r="Y268" i="82"/>
  <c r="X268" i="82"/>
  <c r="W268" i="82"/>
  <c r="V268" i="82"/>
  <c r="U268" i="82"/>
  <c r="T268" i="82"/>
  <c r="S268" i="82"/>
  <c r="R268" i="82"/>
  <c r="Q268" i="82"/>
  <c r="P268" i="82"/>
  <c r="O268" i="82"/>
  <c r="N268" i="82"/>
  <c r="M268" i="82"/>
  <c r="L268" i="82"/>
  <c r="K268" i="82"/>
  <c r="J268" i="82"/>
  <c r="I268" i="82"/>
  <c r="H268" i="82"/>
  <c r="G268" i="82"/>
  <c r="BO255" i="82"/>
  <c r="BN255" i="82"/>
  <c r="BM255" i="82"/>
  <c r="BL255" i="82"/>
  <c r="BK255" i="82"/>
  <c r="BJ255" i="82"/>
  <c r="BI255" i="82"/>
  <c r="BH255" i="82"/>
  <c r="BG255" i="82"/>
  <c r="BF255" i="82"/>
  <c r="BE255" i="82"/>
  <c r="BD255" i="82"/>
  <c r="BC255" i="82"/>
  <c r="BB255" i="82"/>
  <c r="BA255" i="82"/>
  <c r="AZ255" i="82"/>
  <c r="AY255" i="82"/>
  <c r="AX255" i="82"/>
  <c r="AW255" i="82"/>
  <c r="AV255" i="82"/>
  <c r="AU255" i="82"/>
  <c r="AT255" i="82"/>
  <c r="AS255" i="82"/>
  <c r="AR255" i="82"/>
  <c r="AQ255" i="82"/>
  <c r="AP255" i="82"/>
  <c r="AO255" i="82"/>
  <c r="AN255" i="82"/>
  <c r="AM255" i="82"/>
  <c r="AL255" i="82"/>
  <c r="AK255" i="82"/>
  <c r="AJ255" i="82"/>
  <c r="AI255" i="82"/>
  <c r="AH255" i="82"/>
  <c r="AG255" i="82"/>
  <c r="AF255" i="82"/>
  <c r="AE255" i="82"/>
  <c r="AD255" i="82"/>
  <c r="AC255" i="82"/>
  <c r="AB255" i="82"/>
  <c r="AA255" i="82"/>
  <c r="Z255" i="82"/>
  <c r="Y255" i="82"/>
  <c r="X255" i="82"/>
  <c r="W255" i="82"/>
  <c r="V255" i="82"/>
  <c r="U255" i="82"/>
  <c r="T255" i="82"/>
  <c r="S255" i="82"/>
  <c r="R255" i="82"/>
  <c r="Q255" i="82"/>
  <c r="P255" i="82"/>
  <c r="O255" i="82"/>
  <c r="N255" i="82"/>
  <c r="M255" i="82"/>
  <c r="L255" i="82"/>
  <c r="K255" i="82"/>
  <c r="J255" i="82"/>
  <c r="I255" i="82"/>
  <c r="H255" i="82"/>
  <c r="G255" i="82"/>
  <c r="B246" i="82"/>
  <c r="B247" i="82" s="1"/>
  <c r="B248" i="82" s="1"/>
  <c r="B249" i="82" s="1"/>
  <c r="B250" i="82" s="1"/>
  <c r="B251" i="82" s="1"/>
  <c r="B252" i="82" s="1"/>
  <c r="B253" i="82" s="1"/>
  <c r="B254" i="82" s="1"/>
  <c r="B232" i="82"/>
  <c r="B233" i="82" s="1"/>
  <c r="B234" i="82" s="1"/>
  <c r="B235" i="82" s="1"/>
  <c r="B236" i="82" s="1"/>
  <c r="B238" i="82" s="1"/>
  <c r="B239" i="82" s="1"/>
  <c r="B240" i="82" s="1"/>
  <c r="B241" i="82" s="1"/>
  <c r="B242" i="82" s="1"/>
  <c r="B243" i="82" s="1"/>
  <c r="B231" i="82"/>
  <c r="BO229" i="82"/>
  <c r="BN229" i="82"/>
  <c r="BM229" i="82"/>
  <c r="BL229" i="82"/>
  <c r="BK229" i="82"/>
  <c r="BJ229" i="82"/>
  <c r="BI229" i="82"/>
  <c r="BH229" i="82"/>
  <c r="BG229" i="82"/>
  <c r="BF229" i="82"/>
  <c r="BE229" i="82"/>
  <c r="BD229" i="82"/>
  <c r="BC229" i="82"/>
  <c r="BB229" i="82"/>
  <c r="BA229" i="82"/>
  <c r="AZ229" i="82"/>
  <c r="AY229" i="82"/>
  <c r="AX229" i="82"/>
  <c r="AW229" i="82"/>
  <c r="AV229" i="82"/>
  <c r="AU229" i="82"/>
  <c r="AT229" i="82"/>
  <c r="AS229" i="82"/>
  <c r="AR229" i="82"/>
  <c r="AQ229" i="82"/>
  <c r="AP229" i="82"/>
  <c r="AO229" i="82"/>
  <c r="AN229" i="82"/>
  <c r="AM229" i="82"/>
  <c r="AL229" i="82"/>
  <c r="AK229" i="82"/>
  <c r="AJ229" i="82"/>
  <c r="AI229" i="82"/>
  <c r="AH229" i="82"/>
  <c r="AG229" i="82"/>
  <c r="AF229" i="82"/>
  <c r="AE229" i="82"/>
  <c r="AD229" i="82"/>
  <c r="AC229" i="82"/>
  <c r="AB229" i="82"/>
  <c r="AA229" i="82"/>
  <c r="Z229" i="82"/>
  <c r="Y229" i="82"/>
  <c r="X229" i="82"/>
  <c r="W229" i="82"/>
  <c r="V229" i="82"/>
  <c r="U229" i="82"/>
  <c r="T229" i="82"/>
  <c r="S229" i="82"/>
  <c r="R229" i="82"/>
  <c r="Q229" i="82"/>
  <c r="P229" i="82"/>
  <c r="O229" i="82"/>
  <c r="N229" i="82"/>
  <c r="M229" i="82"/>
  <c r="L229" i="82"/>
  <c r="K229" i="82"/>
  <c r="J229" i="82"/>
  <c r="I229" i="82"/>
  <c r="H229" i="82"/>
  <c r="G229" i="82"/>
  <c r="BO225" i="82"/>
  <c r="BN225" i="82"/>
  <c r="BM225" i="82"/>
  <c r="BL225" i="82"/>
  <c r="BK225" i="82"/>
  <c r="BJ225" i="82"/>
  <c r="BI225" i="82"/>
  <c r="BH225" i="82"/>
  <c r="BG225" i="82"/>
  <c r="BF225" i="82"/>
  <c r="BE225" i="82"/>
  <c r="BD225" i="82"/>
  <c r="BC225" i="82"/>
  <c r="BB225" i="82"/>
  <c r="BA225" i="82"/>
  <c r="AZ225" i="82"/>
  <c r="AY225" i="82"/>
  <c r="AX225" i="82"/>
  <c r="AW225" i="82"/>
  <c r="AV225" i="82"/>
  <c r="AU225" i="82"/>
  <c r="AT225" i="82"/>
  <c r="AS225" i="82"/>
  <c r="AR225" i="82"/>
  <c r="AQ225" i="82"/>
  <c r="AP225" i="82"/>
  <c r="AO225" i="82"/>
  <c r="AN225" i="82"/>
  <c r="AM225" i="82"/>
  <c r="AL225" i="82"/>
  <c r="AK225" i="82"/>
  <c r="AJ225" i="82"/>
  <c r="AI225" i="82"/>
  <c r="AH225" i="82"/>
  <c r="AG225" i="82"/>
  <c r="AF225" i="82"/>
  <c r="AE225" i="82"/>
  <c r="AD225" i="82"/>
  <c r="AC225" i="82"/>
  <c r="AB225" i="82"/>
  <c r="AA225" i="82"/>
  <c r="Z225" i="82"/>
  <c r="Y225" i="82"/>
  <c r="X225" i="82"/>
  <c r="W225" i="82"/>
  <c r="V225" i="82"/>
  <c r="U225" i="82"/>
  <c r="T225" i="82"/>
  <c r="S225" i="82"/>
  <c r="R225" i="82"/>
  <c r="Q225" i="82"/>
  <c r="P225" i="82"/>
  <c r="O225" i="82"/>
  <c r="N225" i="82"/>
  <c r="M225" i="82"/>
  <c r="L225" i="82"/>
  <c r="K225" i="82"/>
  <c r="J225" i="82"/>
  <c r="I225" i="82"/>
  <c r="H225" i="82"/>
  <c r="G225" i="82"/>
  <c r="BO222" i="82"/>
  <c r="BN222" i="82"/>
  <c r="BM222" i="82"/>
  <c r="BL222" i="82"/>
  <c r="BK222" i="82"/>
  <c r="BJ222" i="82"/>
  <c r="BI222" i="82"/>
  <c r="BH222" i="82"/>
  <c r="BG222" i="82"/>
  <c r="BF222" i="82"/>
  <c r="BE222" i="82"/>
  <c r="BD222" i="82"/>
  <c r="BC222" i="82"/>
  <c r="BB222" i="82"/>
  <c r="BA222" i="82"/>
  <c r="AZ222" i="82"/>
  <c r="AY222" i="82"/>
  <c r="AX222" i="82"/>
  <c r="AW222" i="82"/>
  <c r="AV222" i="82"/>
  <c r="AU222" i="82"/>
  <c r="AT222" i="82"/>
  <c r="AS222" i="82"/>
  <c r="AR222" i="82"/>
  <c r="AQ222" i="82"/>
  <c r="AP222" i="82"/>
  <c r="AO222" i="82"/>
  <c r="AN222" i="82"/>
  <c r="AM222" i="82"/>
  <c r="AL222" i="82"/>
  <c r="AK222" i="82"/>
  <c r="AJ222" i="82"/>
  <c r="AI222" i="82"/>
  <c r="AH222" i="82"/>
  <c r="AG222" i="82"/>
  <c r="AF222" i="82"/>
  <c r="AE222" i="82"/>
  <c r="AD222" i="82"/>
  <c r="AC222" i="82"/>
  <c r="AB222" i="82"/>
  <c r="AA222" i="82"/>
  <c r="Z222" i="82"/>
  <c r="Y222" i="82"/>
  <c r="X222" i="82"/>
  <c r="W222" i="82"/>
  <c r="V222" i="82"/>
  <c r="U222" i="82"/>
  <c r="T222" i="82"/>
  <c r="S222" i="82"/>
  <c r="R222" i="82"/>
  <c r="Q222" i="82"/>
  <c r="P222" i="82"/>
  <c r="O222" i="82"/>
  <c r="N222" i="82"/>
  <c r="M222" i="82"/>
  <c r="L222" i="82"/>
  <c r="K222" i="82"/>
  <c r="J222" i="82"/>
  <c r="I222" i="82"/>
  <c r="H222" i="82"/>
  <c r="G222" i="82"/>
  <c r="BO212" i="82"/>
  <c r="BN212" i="82"/>
  <c r="BM212" i="82"/>
  <c r="BL212" i="82"/>
  <c r="BK212" i="82"/>
  <c r="BJ212" i="82"/>
  <c r="BI212" i="82"/>
  <c r="BH212" i="82"/>
  <c r="BG212" i="82"/>
  <c r="BF212" i="82"/>
  <c r="BE212" i="82"/>
  <c r="BD212" i="82"/>
  <c r="BC212" i="82"/>
  <c r="BB212" i="82"/>
  <c r="BA212" i="82"/>
  <c r="AZ212" i="82"/>
  <c r="AY212" i="82"/>
  <c r="AX212" i="82"/>
  <c r="AW212" i="82"/>
  <c r="AV212" i="82"/>
  <c r="AU212" i="82"/>
  <c r="AT212" i="82"/>
  <c r="AS212" i="82"/>
  <c r="AR212" i="82"/>
  <c r="AQ212" i="82"/>
  <c r="AP212" i="82"/>
  <c r="AO212" i="82"/>
  <c r="AN212" i="82"/>
  <c r="AM212" i="82"/>
  <c r="AL212" i="82"/>
  <c r="AK212" i="82"/>
  <c r="AJ212" i="82"/>
  <c r="AI212" i="82"/>
  <c r="AH212" i="82"/>
  <c r="AG212" i="82"/>
  <c r="AF212" i="82"/>
  <c r="AE212" i="82"/>
  <c r="AD212" i="82"/>
  <c r="AC212" i="82"/>
  <c r="AB212" i="82"/>
  <c r="AA212" i="82"/>
  <c r="Z212" i="82"/>
  <c r="Y212" i="82"/>
  <c r="X212" i="82"/>
  <c r="W212" i="82"/>
  <c r="V212" i="82"/>
  <c r="U212" i="82"/>
  <c r="T212" i="82"/>
  <c r="S212" i="82"/>
  <c r="R212" i="82"/>
  <c r="Q212" i="82"/>
  <c r="P212" i="82"/>
  <c r="O212" i="82"/>
  <c r="N212" i="82"/>
  <c r="M212" i="82"/>
  <c r="L212" i="82"/>
  <c r="K212" i="82"/>
  <c r="J212" i="82"/>
  <c r="I212" i="82"/>
  <c r="H212" i="82"/>
  <c r="G212" i="82"/>
  <c r="B210" i="82"/>
  <c r="B212" i="82" s="1"/>
  <c r="B213" i="82" s="1"/>
  <c r="B214" i="82" s="1"/>
  <c r="B215" i="82" s="1"/>
  <c r="B221" i="82" s="1"/>
  <c r="BO207" i="82"/>
  <c r="BN207" i="82"/>
  <c r="BM207" i="82"/>
  <c r="BL207" i="82"/>
  <c r="BK207" i="82"/>
  <c r="BJ207" i="82"/>
  <c r="BI207" i="82"/>
  <c r="BH207" i="82"/>
  <c r="BG207" i="82"/>
  <c r="BF207" i="82"/>
  <c r="BE207" i="82"/>
  <c r="BD207" i="82"/>
  <c r="BC207" i="82"/>
  <c r="BB207" i="82"/>
  <c r="BA207" i="82"/>
  <c r="AZ207" i="82"/>
  <c r="AY207" i="82"/>
  <c r="AX207" i="82"/>
  <c r="AW207" i="82"/>
  <c r="AV207" i="82"/>
  <c r="AU207" i="82"/>
  <c r="AT207" i="82"/>
  <c r="AS207" i="82"/>
  <c r="AR207" i="82"/>
  <c r="AQ207" i="82"/>
  <c r="AP207" i="82"/>
  <c r="AO207" i="82"/>
  <c r="AN207" i="82"/>
  <c r="AM207" i="82"/>
  <c r="AL207" i="82"/>
  <c r="AK207" i="82"/>
  <c r="AJ207" i="82"/>
  <c r="AI207" i="82"/>
  <c r="AH207" i="82"/>
  <c r="AG207" i="82"/>
  <c r="AF207" i="82"/>
  <c r="AE207" i="82"/>
  <c r="AD207" i="82"/>
  <c r="AC207" i="82"/>
  <c r="AB207" i="82"/>
  <c r="AA207" i="82"/>
  <c r="Z207" i="82"/>
  <c r="Y207" i="82"/>
  <c r="X207" i="82"/>
  <c r="W207" i="82"/>
  <c r="V207" i="82"/>
  <c r="U207" i="82"/>
  <c r="T207" i="82"/>
  <c r="S207" i="82"/>
  <c r="R207" i="82"/>
  <c r="Q207" i="82"/>
  <c r="P207" i="82"/>
  <c r="O207" i="82"/>
  <c r="N207" i="82"/>
  <c r="M207" i="82"/>
  <c r="L207" i="82"/>
  <c r="K207" i="82"/>
  <c r="J207" i="82"/>
  <c r="I207" i="82"/>
  <c r="H207" i="82"/>
  <c r="G207" i="82"/>
  <c r="BO202" i="82"/>
  <c r="BN202" i="82"/>
  <c r="BM202" i="82"/>
  <c r="BL202" i="82"/>
  <c r="BK202" i="82"/>
  <c r="BJ202" i="82"/>
  <c r="BI202" i="82"/>
  <c r="BH202" i="82"/>
  <c r="BG202" i="82"/>
  <c r="BF202" i="82"/>
  <c r="BE202" i="82"/>
  <c r="BD202" i="82"/>
  <c r="BC202" i="82"/>
  <c r="BB202" i="82"/>
  <c r="BA202" i="82"/>
  <c r="AZ202" i="82"/>
  <c r="AY202" i="82"/>
  <c r="AX202" i="82"/>
  <c r="AW202" i="82"/>
  <c r="AV202" i="82"/>
  <c r="AU202" i="82"/>
  <c r="AT202" i="82"/>
  <c r="AS202" i="82"/>
  <c r="AR202" i="82"/>
  <c r="AQ202" i="82"/>
  <c r="AP202" i="82"/>
  <c r="AO202" i="82"/>
  <c r="AN202" i="82"/>
  <c r="AM202" i="82"/>
  <c r="AL202" i="82"/>
  <c r="AK202" i="82"/>
  <c r="AJ202" i="82"/>
  <c r="AI202" i="82"/>
  <c r="AH202" i="82"/>
  <c r="AG202" i="82"/>
  <c r="AF202" i="82"/>
  <c r="AE202" i="82"/>
  <c r="AD202" i="82"/>
  <c r="AC202" i="82"/>
  <c r="AB202" i="82"/>
  <c r="AA202" i="82"/>
  <c r="Z202" i="82"/>
  <c r="Y202" i="82"/>
  <c r="X202" i="82"/>
  <c r="W202" i="82"/>
  <c r="V202" i="82"/>
  <c r="U202" i="82"/>
  <c r="T202" i="82"/>
  <c r="S202" i="82"/>
  <c r="R202" i="82"/>
  <c r="Q202" i="82"/>
  <c r="P202" i="82"/>
  <c r="O202" i="82"/>
  <c r="N202" i="82"/>
  <c r="M202" i="82"/>
  <c r="L202" i="82"/>
  <c r="K202" i="82"/>
  <c r="J202" i="82"/>
  <c r="I202" i="82"/>
  <c r="H202" i="82"/>
  <c r="G202" i="82"/>
  <c r="B199" i="82"/>
  <c r="BO195" i="82"/>
  <c r="BN195" i="82"/>
  <c r="BM195" i="82"/>
  <c r="BL195" i="82"/>
  <c r="BK195" i="82"/>
  <c r="BJ195" i="82"/>
  <c r="BI195" i="82"/>
  <c r="BH195" i="82"/>
  <c r="BG195" i="82"/>
  <c r="BF195" i="82"/>
  <c r="BE195" i="82"/>
  <c r="BD195" i="82"/>
  <c r="BC195" i="82"/>
  <c r="BB195" i="82"/>
  <c r="BA195" i="82"/>
  <c r="AZ195" i="82"/>
  <c r="AY195" i="82"/>
  <c r="AX195" i="82"/>
  <c r="AW195" i="82"/>
  <c r="AV195" i="82"/>
  <c r="AU195" i="82"/>
  <c r="AT195" i="82"/>
  <c r="AS195" i="82"/>
  <c r="AR195" i="82"/>
  <c r="AQ195" i="82"/>
  <c r="AP195" i="82"/>
  <c r="AO195" i="82"/>
  <c r="AN195" i="82"/>
  <c r="AM195" i="82"/>
  <c r="AL195" i="82"/>
  <c r="AK195" i="82"/>
  <c r="AJ195" i="82"/>
  <c r="AI195" i="82"/>
  <c r="AH195" i="82"/>
  <c r="AG195" i="82"/>
  <c r="AF195" i="82"/>
  <c r="AE195" i="82"/>
  <c r="AD195" i="82"/>
  <c r="AC195" i="82"/>
  <c r="AB195" i="82"/>
  <c r="AA195" i="82"/>
  <c r="Z195" i="82"/>
  <c r="Y195" i="82"/>
  <c r="X195" i="82"/>
  <c r="W195" i="82"/>
  <c r="V195" i="82"/>
  <c r="U195" i="82"/>
  <c r="T195" i="82"/>
  <c r="S195" i="82"/>
  <c r="R195" i="82"/>
  <c r="Q195" i="82"/>
  <c r="P195" i="82"/>
  <c r="O195" i="82"/>
  <c r="N195" i="82"/>
  <c r="M195" i="82"/>
  <c r="L195" i="82"/>
  <c r="K195" i="82"/>
  <c r="J195" i="82"/>
  <c r="I195" i="82"/>
  <c r="H195" i="82"/>
  <c r="G195" i="82"/>
  <c r="B193" i="82"/>
  <c r="BO192" i="82"/>
  <c r="BN192" i="82"/>
  <c r="BM192" i="82"/>
  <c r="BL192" i="82"/>
  <c r="BK192" i="82"/>
  <c r="BJ192" i="82"/>
  <c r="BI192" i="82"/>
  <c r="BH192" i="82"/>
  <c r="BG192" i="82"/>
  <c r="BF192" i="82"/>
  <c r="BE192" i="82"/>
  <c r="BD192" i="82"/>
  <c r="BC192" i="82"/>
  <c r="BB192" i="82"/>
  <c r="BA192" i="82"/>
  <c r="AZ192" i="82"/>
  <c r="AY192" i="82"/>
  <c r="AX192" i="82"/>
  <c r="AW192" i="82"/>
  <c r="AV192" i="82"/>
  <c r="AU192" i="82"/>
  <c r="AT192" i="82"/>
  <c r="AS192" i="82"/>
  <c r="AR192" i="82"/>
  <c r="AQ192" i="82"/>
  <c r="AP192" i="82"/>
  <c r="AO192" i="82"/>
  <c r="AN192" i="82"/>
  <c r="AM192" i="82"/>
  <c r="AL192" i="82"/>
  <c r="AK192" i="82"/>
  <c r="AJ192" i="82"/>
  <c r="AI192" i="82"/>
  <c r="AH192" i="82"/>
  <c r="AG192" i="82"/>
  <c r="AF192" i="82"/>
  <c r="AE192" i="82"/>
  <c r="AD192" i="82"/>
  <c r="AC192" i="82"/>
  <c r="AB192" i="82"/>
  <c r="AA192" i="82"/>
  <c r="Z192" i="82"/>
  <c r="Y192" i="82"/>
  <c r="X192" i="82"/>
  <c r="W192" i="82"/>
  <c r="V192" i="82"/>
  <c r="U192" i="82"/>
  <c r="T192" i="82"/>
  <c r="S192" i="82"/>
  <c r="R192" i="82"/>
  <c r="Q192" i="82"/>
  <c r="P192" i="82"/>
  <c r="O192" i="82"/>
  <c r="N192" i="82"/>
  <c r="M192" i="82"/>
  <c r="L192" i="82"/>
  <c r="K192" i="82"/>
  <c r="J192" i="82"/>
  <c r="I192" i="82"/>
  <c r="H192" i="82"/>
  <c r="G192" i="82"/>
  <c r="BO191" i="82"/>
  <c r="BN191" i="82"/>
  <c r="BM191" i="82"/>
  <c r="BL191" i="82"/>
  <c r="BK191" i="82"/>
  <c r="BJ191" i="82"/>
  <c r="BI191" i="82"/>
  <c r="BH191" i="82"/>
  <c r="BG191" i="82"/>
  <c r="BF191" i="82"/>
  <c r="BE191" i="82"/>
  <c r="BD191" i="82"/>
  <c r="BC191" i="82"/>
  <c r="BB191" i="82"/>
  <c r="BA191" i="82"/>
  <c r="AZ191" i="82"/>
  <c r="AY191" i="82"/>
  <c r="AX191" i="82"/>
  <c r="AW191" i="82"/>
  <c r="AV191" i="82"/>
  <c r="AU191" i="82"/>
  <c r="AT191" i="82"/>
  <c r="AS191" i="82"/>
  <c r="AR191" i="82"/>
  <c r="AQ191" i="82"/>
  <c r="AP191" i="82"/>
  <c r="AO191" i="82"/>
  <c r="AN191" i="82"/>
  <c r="AM191" i="82"/>
  <c r="AL191" i="82"/>
  <c r="AK191" i="82"/>
  <c r="AJ191" i="82"/>
  <c r="AI191" i="82"/>
  <c r="AH191" i="82"/>
  <c r="AG191" i="82"/>
  <c r="AF191" i="82"/>
  <c r="AE191" i="82"/>
  <c r="AD191" i="82"/>
  <c r="AC191" i="82"/>
  <c r="AB191" i="82"/>
  <c r="AA191" i="82"/>
  <c r="Z191" i="82"/>
  <c r="Y191" i="82"/>
  <c r="X191" i="82"/>
  <c r="W191" i="82"/>
  <c r="V191" i="82"/>
  <c r="U191" i="82"/>
  <c r="T191" i="82"/>
  <c r="S191" i="82"/>
  <c r="R191" i="82"/>
  <c r="Q191" i="82"/>
  <c r="P191" i="82"/>
  <c r="O191" i="82"/>
  <c r="N191" i="82"/>
  <c r="M191" i="82"/>
  <c r="L191" i="82"/>
  <c r="K191" i="82"/>
  <c r="J191" i="82"/>
  <c r="I191" i="82"/>
  <c r="H191" i="82"/>
  <c r="G191" i="82"/>
  <c r="BO189" i="82"/>
  <c r="BN189" i="82"/>
  <c r="BM189" i="82"/>
  <c r="BL189" i="82"/>
  <c r="BK189" i="82"/>
  <c r="BJ189" i="82"/>
  <c r="BI189" i="82"/>
  <c r="BH189" i="82"/>
  <c r="BG189" i="82"/>
  <c r="BF189" i="82"/>
  <c r="BE189" i="82"/>
  <c r="BD189" i="82"/>
  <c r="BC189" i="82"/>
  <c r="BB189" i="82"/>
  <c r="BA189" i="82"/>
  <c r="AZ189" i="82"/>
  <c r="AY189" i="82"/>
  <c r="AX189" i="82"/>
  <c r="AW189" i="82"/>
  <c r="AV189" i="82"/>
  <c r="AU189" i="82"/>
  <c r="AT189" i="82"/>
  <c r="AS189" i="82"/>
  <c r="AR189" i="82"/>
  <c r="AQ189" i="82"/>
  <c r="AP189" i="82"/>
  <c r="AO189" i="82"/>
  <c r="AN189" i="82"/>
  <c r="AM189" i="82"/>
  <c r="AL189" i="82"/>
  <c r="AK189" i="82"/>
  <c r="AJ189" i="82"/>
  <c r="AI189" i="82"/>
  <c r="AH189" i="82"/>
  <c r="AG189" i="82"/>
  <c r="AF189" i="82"/>
  <c r="AE189" i="82"/>
  <c r="AD189" i="82"/>
  <c r="AC189" i="82"/>
  <c r="AB189" i="82"/>
  <c r="AA189" i="82"/>
  <c r="Z189" i="82"/>
  <c r="Y189" i="82"/>
  <c r="X189" i="82"/>
  <c r="W189" i="82"/>
  <c r="V189" i="82"/>
  <c r="U189" i="82"/>
  <c r="T189" i="82"/>
  <c r="S189" i="82"/>
  <c r="R189" i="82"/>
  <c r="Q189" i="82"/>
  <c r="P189" i="82"/>
  <c r="O189" i="82"/>
  <c r="N189" i="82"/>
  <c r="M189" i="82"/>
  <c r="L189" i="82"/>
  <c r="K189" i="82"/>
  <c r="J189" i="82"/>
  <c r="I189" i="82"/>
  <c r="H189" i="82"/>
  <c r="G189" i="82"/>
  <c r="BO187" i="82"/>
  <c r="BN187" i="82"/>
  <c r="BM187" i="82"/>
  <c r="BL187" i="82"/>
  <c r="BK187" i="82"/>
  <c r="BJ187" i="82"/>
  <c r="BI187" i="82"/>
  <c r="BH187" i="82"/>
  <c r="BG187" i="82"/>
  <c r="BF187" i="82"/>
  <c r="BE187" i="82"/>
  <c r="BD187" i="82"/>
  <c r="BC187" i="82"/>
  <c r="BB187" i="82"/>
  <c r="BA187" i="82"/>
  <c r="AZ187" i="82"/>
  <c r="AY187" i="82"/>
  <c r="AX187" i="82"/>
  <c r="AW187" i="82"/>
  <c r="AV187" i="82"/>
  <c r="AU187" i="82"/>
  <c r="AT187" i="82"/>
  <c r="AS187" i="82"/>
  <c r="AR187" i="82"/>
  <c r="AQ187" i="82"/>
  <c r="AP187" i="82"/>
  <c r="AO187" i="82"/>
  <c r="AN187" i="82"/>
  <c r="AM187" i="82"/>
  <c r="AL187" i="82"/>
  <c r="AK187" i="82"/>
  <c r="AJ187" i="82"/>
  <c r="AI187" i="82"/>
  <c r="AH187" i="82"/>
  <c r="AG187" i="82"/>
  <c r="AF187" i="82"/>
  <c r="AE187" i="82"/>
  <c r="AD187" i="82"/>
  <c r="AC187" i="82"/>
  <c r="AB187" i="82"/>
  <c r="AA187" i="82"/>
  <c r="Z187" i="82"/>
  <c r="Y187" i="82"/>
  <c r="X187" i="82"/>
  <c r="W187" i="82"/>
  <c r="V187" i="82"/>
  <c r="U187" i="82"/>
  <c r="T187" i="82"/>
  <c r="S187" i="82"/>
  <c r="R187" i="82"/>
  <c r="Q187" i="82"/>
  <c r="P187" i="82"/>
  <c r="O187" i="82"/>
  <c r="N187" i="82"/>
  <c r="M187" i="82"/>
  <c r="L187" i="82"/>
  <c r="K187" i="82"/>
  <c r="J187" i="82"/>
  <c r="I187" i="82"/>
  <c r="H187" i="82"/>
  <c r="G187" i="82"/>
  <c r="BO186" i="82"/>
  <c r="BN186" i="82"/>
  <c r="BM186" i="82"/>
  <c r="BL186" i="82"/>
  <c r="BK186" i="82"/>
  <c r="BJ186" i="82"/>
  <c r="BI186" i="82"/>
  <c r="BH186" i="82"/>
  <c r="BG186" i="82"/>
  <c r="BF186" i="82"/>
  <c r="BE186" i="82"/>
  <c r="BD186" i="82"/>
  <c r="BC186" i="82"/>
  <c r="BB186" i="82"/>
  <c r="BA186" i="82"/>
  <c r="AZ186" i="82"/>
  <c r="AY186" i="82"/>
  <c r="AX186" i="82"/>
  <c r="AW186" i="82"/>
  <c r="AV186" i="82"/>
  <c r="AU186" i="82"/>
  <c r="AT186" i="82"/>
  <c r="AS186" i="82"/>
  <c r="AR186" i="82"/>
  <c r="AQ186" i="82"/>
  <c r="AP186" i="82"/>
  <c r="AO186" i="82"/>
  <c r="AN186" i="82"/>
  <c r="AM186" i="82"/>
  <c r="AL186" i="82"/>
  <c r="AK186" i="82"/>
  <c r="AJ186" i="82"/>
  <c r="AI186" i="82"/>
  <c r="AH186" i="82"/>
  <c r="AG186" i="82"/>
  <c r="AF186" i="82"/>
  <c r="AE186" i="82"/>
  <c r="AD186" i="82"/>
  <c r="AC186" i="82"/>
  <c r="AB186" i="82"/>
  <c r="AA186" i="82"/>
  <c r="Z186" i="82"/>
  <c r="Y186" i="82"/>
  <c r="X186" i="82"/>
  <c r="W186" i="82"/>
  <c r="V186" i="82"/>
  <c r="U186" i="82"/>
  <c r="T186" i="82"/>
  <c r="S186" i="82"/>
  <c r="R186" i="82"/>
  <c r="Q186" i="82"/>
  <c r="P186" i="82"/>
  <c r="O186" i="82"/>
  <c r="N186" i="82"/>
  <c r="M186" i="82"/>
  <c r="L186" i="82"/>
  <c r="K186" i="82"/>
  <c r="J186" i="82"/>
  <c r="I186" i="82"/>
  <c r="H186" i="82"/>
  <c r="G186" i="82"/>
  <c r="BO185" i="82"/>
  <c r="BN185" i="82"/>
  <c r="BM185" i="82"/>
  <c r="BL185" i="82"/>
  <c r="BK185" i="82"/>
  <c r="BJ185" i="82"/>
  <c r="BI185" i="82"/>
  <c r="BH185" i="82"/>
  <c r="BG185" i="82"/>
  <c r="BF185" i="82"/>
  <c r="BE185" i="82"/>
  <c r="BD185" i="82"/>
  <c r="BC185" i="82"/>
  <c r="BB185" i="82"/>
  <c r="BA185" i="82"/>
  <c r="AZ185" i="82"/>
  <c r="AY185" i="82"/>
  <c r="AX185" i="82"/>
  <c r="AW185" i="82"/>
  <c r="AV185" i="82"/>
  <c r="AU185" i="82"/>
  <c r="AT185" i="82"/>
  <c r="AS185" i="82"/>
  <c r="AR185" i="82"/>
  <c r="AQ185" i="82"/>
  <c r="AP185" i="82"/>
  <c r="AO185" i="82"/>
  <c r="AN185" i="82"/>
  <c r="AM185" i="82"/>
  <c r="AL185" i="82"/>
  <c r="AK185" i="82"/>
  <c r="AJ185" i="82"/>
  <c r="AI185" i="82"/>
  <c r="AH185" i="82"/>
  <c r="AG185" i="82"/>
  <c r="AF185" i="82"/>
  <c r="AE185" i="82"/>
  <c r="AD185" i="82"/>
  <c r="AC185" i="82"/>
  <c r="AB185" i="82"/>
  <c r="AA185" i="82"/>
  <c r="Z185" i="82"/>
  <c r="Y185" i="82"/>
  <c r="X185" i="82"/>
  <c r="W185" i="82"/>
  <c r="V185" i="82"/>
  <c r="U185" i="82"/>
  <c r="T185" i="82"/>
  <c r="S185" i="82"/>
  <c r="R185" i="82"/>
  <c r="Q185" i="82"/>
  <c r="P185" i="82"/>
  <c r="O185" i="82"/>
  <c r="N185" i="82"/>
  <c r="M185" i="82"/>
  <c r="L185" i="82"/>
  <c r="K185" i="82"/>
  <c r="J185" i="82"/>
  <c r="I185" i="82"/>
  <c r="H185" i="82"/>
  <c r="G185" i="82"/>
  <c r="BO184" i="82"/>
  <c r="BN184" i="82"/>
  <c r="BM184" i="82"/>
  <c r="BL184" i="82"/>
  <c r="BK184" i="82"/>
  <c r="BJ184" i="82"/>
  <c r="BI184" i="82"/>
  <c r="BH184" i="82"/>
  <c r="BG184" i="82"/>
  <c r="BF184" i="82"/>
  <c r="BE184" i="82"/>
  <c r="BD184" i="82"/>
  <c r="BC184" i="82"/>
  <c r="BB184" i="82"/>
  <c r="BA184" i="82"/>
  <c r="AZ184" i="82"/>
  <c r="AY184" i="82"/>
  <c r="AX184" i="82"/>
  <c r="AW184" i="82"/>
  <c r="AV184" i="82"/>
  <c r="AU184" i="82"/>
  <c r="AT184" i="82"/>
  <c r="AS184" i="82"/>
  <c r="AR184" i="82"/>
  <c r="AQ184" i="82"/>
  <c r="AP184" i="82"/>
  <c r="AO184" i="82"/>
  <c r="AN184" i="82"/>
  <c r="AM184" i="82"/>
  <c r="AL184" i="82"/>
  <c r="AK184" i="82"/>
  <c r="AJ184" i="82"/>
  <c r="AI184" i="82"/>
  <c r="AH184" i="82"/>
  <c r="AG184" i="82"/>
  <c r="AF184" i="82"/>
  <c r="AE184" i="82"/>
  <c r="AD184" i="82"/>
  <c r="AC184" i="82"/>
  <c r="AB184" i="82"/>
  <c r="AA184" i="82"/>
  <c r="Z184" i="82"/>
  <c r="Y184" i="82"/>
  <c r="X184" i="82"/>
  <c r="W184" i="82"/>
  <c r="V184" i="82"/>
  <c r="U184" i="82"/>
  <c r="T184" i="82"/>
  <c r="S184" i="82"/>
  <c r="R184" i="82"/>
  <c r="Q184" i="82"/>
  <c r="P184" i="82"/>
  <c r="O184" i="82"/>
  <c r="N184" i="82"/>
  <c r="M184" i="82"/>
  <c r="L184" i="82"/>
  <c r="K184" i="82"/>
  <c r="J184" i="82"/>
  <c r="I184" i="82"/>
  <c r="H184" i="82"/>
  <c r="G184" i="82"/>
  <c r="BO183" i="82"/>
  <c r="BN183" i="82"/>
  <c r="BM183" i="82"/>
  <c r="BL183" i="82"/>
  <c r="BK183" i="82"/>
  <c r="BJ183" i="82"/>
  <c r="BI183" i="82"/>
  <c r="BH183" i="82"/>
  <c r="BG183" i="82"/>
  <c r="BF183" i="82"/>
  <c r="BE183" i="82"/>
  <c r="BD183" i="82"/>
  <c r="BC183" i="82"/>
  <c r="BB183" i="82"/>
  <c r="BA183" i="82"/>
  <c r="AZ183" i="82"/>
  <c r="AY183" i="82"/>
  <c r="AX183" i="82"/>
  <c r="AW183" i="82"/>
  <c r="AV183" i="82"/>
  <c r="AU183" i="82"/>
  <c r="AT183" i="82"/>
  <c r="AS183" i="82"/>
  <c r="AR183" i="82"/>
  <c r="AQ183" i="82"/>
  <c r="AP183" i="82"/>
  <c r="AO183" i="82"/>
  <c r="AN183" i="82"/>
  <c r="AM183" i="82"/>
  <c r="AL183" i="82"/>
  <c r="AK183" i="82"/>
  <c r="AJ183" i="82"/>
  <c r="AI183" i="82"/>
  <c r="AH183" i="82"/>
  <c r="AG183" i="82"/>
  <c r="AF183" i="82"/>
  <c r="AE183" i="82"/>
  <c r="AD183" i="82"/>
  <c r="AC183" i="82"/>
  <c r="AB183" i="82"/>
  <c r="AA183" i="82"/>
  <c r="Z183" i="82"/>
  <c r="Y183" i="82"/>
  <c r="X183" i="82"/>
  <c r="W183" i="82"/>
  <c r="V183" i="82"/>
  <c r="U183" i="82"/>
  <c r="T183" i="82"/>
  <c r="S183" i="82"/>
  <c r="R183" i="82"/>
  <c r="Q183" i="82"/>
  <c r="P183" i="82"/>
  <c r="O183" i="82"/>
  <c r="N183" i="82"/>
  <c r="M183" i="82"/>
  <c r="L183" i="82"/>
  <c r="K183" i="82"/>
  <c r="J183" i="82"/>
  <c r="I183" i="82"/>
  <c r="H183" i="82"/>
  <c r="G183" i="82"/>
  <c r="BO180" i="82"/>
  <c r="BN180" i="82"/>
  <c r="BM180" i="82"/>
  <c r="BL180" i="82"/>
  <c r="BK180" i="82"/>
  <c r="BJ180" i="82"/>
  <c r="BI180" i="82"/>
  <c r="BH180" i="82"/>
  <c r="BG180" i="82"/>
  <c r="BF180" i="82"/>
  <c r="BE180" i="82"/>
  <c r="BD180" i="82"/>
  <c r="BC180" i="82"/>
  <c r="BB180" i="82"/>
  <c r="BA180" i="82"/>
  <c r="AZ180" i="82"/>
  <c r="AY180" i="82"/>
  <c r="AX180" i="82"/>
  <c r="AW180" i="82"/>
  <c r="AV180" i="82"/>
  <c r="AU180" i="82"/>
  <c r="AT180" i="82"/>
  <c r="AS180" i="82"/>
  <c r="AR180" i="82"/>
  <c r="AQ180" i="82"/>
  <c r="AP180" i="82"/>
  <c r="AO180" i="82"/>
  <c r="AN180" i="82"/>
  <c r="AM180" i="82"/>
  <c r="AL180" i="82"/>
  <c r="AK180" i="82"/>
  <c r="AJ180" i="82"/>
  <c r="AI180" i="82"/>
  <c r="AH180" i="82"/>
  <c r="AG180" i="82"/>
  <c r="AF180" i="82"/>
  <c r="AE180" i="82"/>
  <c r="AD180" i="82"/>
  <c r="AC180" i="82"/>
  <c r="AB180" i="82"/>
  <c r="AA180" i="82"/>
  <c r="Z180" i="82"/>
  <c r="Y180" i="82"/>
  <c r="X180" i="82"/>
  <c r="W180" i="82"/>
  <c r="V180" i="82"/>
  <c r="U180" i="82"/>
  <c r="T180" i="82"/>
  <c r="S180" i="82"/>
  <c r="R180" i="82"/>
  <c r="Q180" i="82"/>
  <c r="P180" i="82"/>
  <c r="O180" i="82"/>
  <c r="N180" i="82"/>
  <c r="M180" i="82"/>
  <c r="L180" i="82"/>
  <c r="K180" i="82"/>
  <c r="J180" i="82"/>
  <c r="I180" i="82"/>
  <c r="H180" i="82"/>
  <c r="G180" i="82"/>
  <c r="BO178" i="82"/>
  <c r="BN178" i="82"/>
  <c r="BM178" i="82"/>
  <c r="BL178" i="82"/>
  <c r="BK178" i="82"/>
  <c r="BJ178" i="82"/>
  <c r="BI178" i="82"/>
  <c r="BH178" i="82"/>
  <c r="BG178" i="82"/>
  <c r="BF178" i="82"/>
  <c r="BE178" i="82"/>
  <c r="BD178" i="82"/>
  <c r="BC178" i="82"/>
  <c r="BB178" i="82"/>
  <c r="BA178" i="82"/>
  <c r="AZ178" i="82"/>
  <c r="AY178" i="82"/>
  <c r="AX178" i="82"/>
  <c r="AW178" i="82"/>
  <c r="AV178" i="82"/>
  <c r="AU178" i="82"/>
  <c r="AT178" i="82"/>
  <c r="AS178" i="82"/>
  <c r="AR178" i="82"/>
  <c r="AQ178" i="82"/>
  <c r="AP178" i="82"/>
  <c r="AO178" i="82"/>
  <c r="AN178" i="82"/>
  <c r="AM178" i="82"/>
  <c r="AL178" i="82"/>
  <c r="AK178" i="82"/>
  <c r="AJ178" i="82"/>
  <c r="AI178" i="82"/>
  <c r="AH178" i="82"/>
  <c r="AG178" i="82"/>
  <c r="AF178" i="82"/>
  <c r="AE178" i="82"/>
  <c r="AD178" i="82"/>
  <c r="AC178" i="82"/>
  <c r="AB178" i="82"/>
  <c r="AA178" i="82"/>
  <c r="Z178" i="82"/>
  <c r="Y178" i="82"/>
  <c r="X178" i="82"/>
  <c r="W178" i="82"/>
  <c r="V178" i="82"/>
  <c r="U178" i="82"/>
  <c r="T178" i="82"/>
  <c r="S178" i="82"/>
  <c r="R178" i="82"/>
  <c r="Q178" i="82"/>
  <c r="P178" i="82"/>
  <c r="O178" i="82"/>
  <c r="N178" i="82"/>
  <c r="M178" i="82"/>
  <c r="L178" i="82"/>
  <c r="K178" i="82"/>
  <c r="J178" i="82"/>
  <c r="I178" i="82"/>
  <c r="H178" i="82"/>
  <c r="G178" i="82"/>
  <c r="BO174" i="82"/>
  <c r="BN174" i="82"/>
  <c r="BM174" i="82"/>
  <c r="BL174" i="82"/>
  <c r="BK174" i="82"/>
  <c r="BJ174" i="82"/>
  <c r="BI174" i="82"/>
  <c r="BH174" i="82"/>
  <c r="BG174" i="82"/>
  <c r="BF174" i="82"/>
  <c r="BE174" i="82"/>
  <c r="BD174" i="82"/>
  <c r="BC174" i="82"/>
  <c r="BB174" i="82"/>
  <c r="BA174" i="82"/>
  <c r="AZ174" i="82"/>
  <c r="AY174" i="82"/>
  <c r="AX174" i="82"/>
  <c r="AW174" i="82"/>
  <c r="AV174" i="82"/>
  <c r="AU174" i="82"/>
  <c r="AT174" i="82"/>
  <c r="AS174" i="82"/>
  <c r="AR174" i="82"/>
  <c r="AQ174" i="82"/>
  <c r="AP174" i="82"/>
  <c r="AO174" i="82"/>
  <c r="AN174" i="82"/>
  <c r="AM174" i="82"/>
  <c r="AL174" i="82"/>
  <c r="AK174" i="82"/>
  <c r="AJ174" i="82"/>
  <c r="AI174" i="82"/>
  <c r="AH174" i="82"/>
  <c r="AG174" i="82"/>
  <c r="AF174" i="82"/>
  <c r="AE174" i="82"/>
  <c r="AD174" i="82"/>
  <c r="AC174" i="82"/>
  <c r="AB174" i="82"/>
  <c r="AA174" i="82"/>
  <c r="Z174" i="82"/>
  <c r="Y174" i="82"/>
  <c r="X174" i="82"/>
  <c r="W174" i="82"/>
  <c r="V174" i="82"/>
  <c r="U174" i="82"/>
  <c r="T174" i="82"/>
  <c r="S174" i="82"/>
  <c r="R174" i="82"/>
  <c r="Q174" i="82"/>
  <c r="P174" i="82"/>
  <c r="O174" i="82"/>
  <c r="N174" i="82"/>
  <c r="M174" i="82"/>
  <c r="L174" i="82"/>
  <c r="K174" i="82"/>
  <c r="J174" i="82"/>
  <c r="I174" i="82"/>
  <c r="H174" i="82"/>
  <c r="G174" i="82"/>
  <c r="BO172" i="82"/>
  <c r="BN172" i="82"/>
  <c r="BM172" i="82"/>
  <c r="BL172" i="82"/>
  <c r="BK172" i="82"/>
  <c r="BJ172" i="82"/>
  <c r="BI172" i="82"/>
  <c r="BH172" i="82"/>
  <c r="BG172" i="82"/>
  <c r="BF172" i="82"/>
  <c r="BE172" i="82"/>
  <c r="BD172" i="82"/>
  <c r="BC172" i="82"/>
  <c r="BB172" i="82"/>
  <c r="BA172" i="82"/>
  <c r="AZ172" i="82"/>
  <c r="AY172" i="82"/>
  <c r="AX172" i="82"/>
  <c r="AW172" i="82"/>
  <c r="AV172" i="82"/>
  <c r="AU172" i="82"/>
  <c r="AT172" i="82"/>
  <c r="AS172" i="82"/>
  <c r="AR172" i="82"/>
  <c r="AQ172" i="82"/>
  <c r="AP172" i="82"/>
  <c r="AO172" i="82"/>
  <c r="AN172" i="82"/>
  <c r="AM172" i="82"/>
  <c r="AL172" i="82"/>
  <c r="AK172" i="82"/>
  <c r="AJ172" i="82"/>
  <c r="AI172" i="82"/>
  <c r="AH172" i="82"/>
  <c r="AG172" i="82"/>
  <c r="AF172" i="82"/>
  <c r="AE172" i="82"/>
  <c r="AD172" i="82"/>
  <c r="AC172" i="82"/>
  <c r="AB172" i="82"/>
  <c r="AA172" i="82"/>
  <c r="Z172" i="82"/>
  <c r="Y172" i="82"/>
  <c r="X172" i="82"/>
  <c r="W172" i="82"/>
  <c r="V172" i="82"/>
  <c r="U172" i="82"/>
  <c r="T172" i="82"/>
  <c r="S172" i="82"/>
  <c r="R172" i="82"/>
  <c r="Q172" i="82"/>
  <c r="P172" i="82"/>
  <c r="O172" i="82"/>
  <c r="N172" i="82"/>
  <c r="M172" i="82"/>
  <c r="L172" i="82"/>
  <c r="K172" i="82"/>
  <c r="J172" i="82"/>
  <c r="I172" i="82"/>
  <c r="H172" i="82"/>
  <c r="G172" i="82"/>
  <c r="BO167" i="82"/>
  <c r="BN167" i="82"/>
  <c r="BM167" i="82"/>
  <c r="BL167" i="82"/>
  <c r="BK167" i="82"/>
  <c r="BJ167" i="82"/>
  <c r="BI167" i="82"/>
  <c r="BH167" i="82"/>
  <c r="BG167" i="82"/>
  <c r="BF167" i="82"/>
  <c r="BE167" i="82"/>
  <c r="BD167" i="82"/>
  <c r="BC167" i="82"/>
  <c r="BB167" i="82"/>
  <c r="BA167" i="82"/>
  <c r="AZ167" i="82"/>
  <c r="AY167" i="82"/>
  <c r="AX167" i="82"/>
  <c r="AW167" i="82"/>
  <c r="AV167" i="82"/>
  <c r="AU167" i="82"/>
  <c r="AT167" i="82"/>
  <c r="AS167" i="82"/>
  <c r="AR167" i="82"/>
  <c r="AQ167" i="82"/>
  <c r="AP167" i="82"/>
  <c r="AO167" i="82"/>
  <c r="AN167" i="82"/>
  <c r="AM167" i="82"/>
  <c r="AL167" i="82"/>
  <c r="AK167" i="82"/>
  <c r="AJ167" i="82"/>
  <c r="AI167" i="82"/>
  <c r="AH167" i="82"/>
  <c r="AG167" i="82"/>
  <c r="AF167" i="82"/>
  <c r="AE167" i="82"/>
  <c r="AD167" i="82"/>
  <c r="AC167" i="82"/>
  <c r="AB167" i="82"/>
  <c r="AA167" i="82"/>
  <c r="Z167" i="82"/>
  <c r="Y167" i="82"/>
  <c r="X167" i="82"/>
  <c r="W167" i="82"/>
  <c r="V167" i="82"/>
  <c r="U167" i="82"/>
  <c r="T167" i="82"/>
  <c r="S167" i="82"/>
  <c r="R167" i="82"/>
  <c r="Q167" i="82"/>
  <c r="P167" i="82"/>
  <c r="O167" i="82"/>
  <c r="N167" i="82"/>
  <c r="M167" i="82"/>
  <c r="L167" i="82"/>
  <c r="K167" i="82"/>
  <c r="J167" i="82"/>
  <c r="I167" i="82"/>
  <c r="H167" i="82"/>
  <c r="G167" i="82"/>
  <c r="BO164" i="82"/>
  <c r="BN164" i="82"/>
  <c r="BM164" i="82"/>
  <c r="BL164" i="82"/>
  <c r="BK164" i="82"/>
  <c r="BJ164" i="82"/>
  <c r="BI164" i="82"/>
  <c r="BH164" i="82"/>
  <c r="BG164" i="82"/>
  <c r="BF164" i="82"/>
  <c r="BE164" i="82"/>
  <c r="BD164" i="82"/>
  <c r="BC164" i="82"/>
  <c r="BB164" i="82"/>
  <c r="BA164" i="82"/>
  <c r="AZ164" i="82"/>
  <c r="AY164" i="82"/>
  <c r="AX164" i="82"/>
  <c r="AW164" i="82"/>
  <c r="AV164" i="82"/>
  <c r="AU164" i="82"/>
  <c r="AT164" i="82"/>
  <c r="AS164" i="82"/>
  <c r="AR164" i="82"/>
  <c r="AQ164" i="82"/>
  <c r="AP164" i="82"/>
  <c r="AO164" i="82"/>
  <c r="AN164" i="82"/>
  <c r="AM164" i="82"/>
  <c r="AL164" i="82"/>
  <c r="AK164" i="82"/>
  <c r="AJ164" i="82"/>
  <c r="AI164" i="82"/>
  <c r="AH164" i="82"/>
  <c r="AG164" i="82"/>
  <c r="AF164" i="82"/>
  <c r="AE164" i="82"/>
  <c r="AD164" i="82"/>
  <c r="AC164" i="82"/>
  <c r="AB164" i="82"/>
  <c r="AA164" i="82"/>
  <c r="Z164" i="82"/>
  <c r="Y164" i="82"/>
  <c r="X164" i="82"/>
  <c r="W164" i="82"/>
  <c r="V164" i="82"/>
  <c r="U164" i="82"/>
  <c r="T164" i="82"/>
  <c r="S164" i="82"/>
  <c r="R164" i="82"/>
  <c r="Q164" i="82"/>
  <c r="P164" i="82"/>
  <c r="O164" i="82"/>
  <c r="N164" i="82"/>
  <c r="M164" i="82"/>
  <c r="L164" i="82"/>
  <c r="K164" i="82"/>
  <c r="J164" i="82"/>
  <c r="I164" i="82"/>
  <c r="H164" i="82"/>
  <c r="G164" i="82"/>
  <c r="BO161" i="82"/>
  <c r="BN161" i="82"/>
  <c r="BM161" i="82"/>
  <c r="BL161" i="82"/>
  <c r="BK161" i="82"/>
  <c r="BJ161" i="82"/>
  <c r="BI161" i="82"/>
  <c r="BH161" i="82"/>
  <c r="BG161" i="82"/>
  <c r="BF161" i="82"/>
  <c r="BE161" i="82"/>
  <c r="BD161" i="82"/>
  <c r="BC161" i="82"/>
  <c r="BB161" i="82"/>
  <c r="BA161" i="82"/>
  <c r="AZ161" i="82"/>
  <c r="AY161" i="82"/>
  <c r="AX161" i="82"/>
  <c r="AW161" i="82"/>
  <c r="AV161" i="82"/>
  <c r="AU161" i="82"/>
  <c r="AT161" i="82"/>
  <c r="AS161" i="82"/>
  <c r="AR161" i="82"/>
  <c r="AQ161" i="82"/>
  <c r="AP161" i="82"/>
  <c r="AO161" i="82"/>
  <c r="AN161" i="82"/>
  <c r="AM161" i="82"/>
  <c r="AL161" i="82"/>
  <c r="AK161" i="82"/>
  <c r="AJ161" i="82"/>
  <c r="AI161" i="82"/>
  <c r="AH161" i="82"/>
  <c r="AG161" i="82"/>
  <c r="AF161" i="82"/>
  <c r="AE161" i="82"/>
  <c r="AD161" i="82"/>
  <c r="AC161" i="82"/>
  <c r="AB161" i="82"/>
  <c r="AA161" i="82"/>
  <c r="Z161" i="82"/>
  <c r="Y161" i="82"/>
  <c r="X161" i="82"/>
  <c r="W161" i="82"/>
  <c r="V161" i="82"/>
  <c r="U161" i="82"/>
  <c r="T161" i="82"/>
  <c r="S161" i="82"/>
  <c r="R161" i="82"/>
  <c r="Q161" i="82"/>
  <c r="P161" i="82"/>
  <c r="O161" i="82"/>
  <c r="N161" i="82"/>
  <c r="M161" i="82"/>
  <c r="L161" i="82"/>
  <c r="K161" i="82"/>
  <c r="J161" i="82"/>
  <c r="I161" i="82"/>
  <c r="H161" i="82"/>
  <c r="G161" i="82"/>
  <c r="BO158" i="82"/>
  <c r="BN158" i="82"/>
  <c r="BM158" i="82"/>
  <c r="BL158" i="82"/>
  <c r="BK158" i="82"/>
  <c r="BJ158" i="82"/>
  <c r="BI158" i="82"/>
  <c r="BH158" i="82"/>
  <c r="BG158" i="82"/>
  <c r="BF158" i="82"/>
  <c r="BE158" i="82"/>
  <c r="BD158" i="82"/>
  <c r="BC158" i="82"/>
  <c r="BB158" i="82"/>
  <c r="BA158" i="82"/>
  <c r="AZ158" i="82"/>
  <c r="AY158" i="82"/>
  <c r="AX158" i="82"/>
  <c r="AW158" i="82"/>
  <c r="AV158" i="82"/>
  <c r="AU158" i="82"/>
  <c r="AT158" i="82"/>
  <c r="AS158" i="82"/>
  <c r="AR158" i="82"/>
  <c r="AQ158" i="82"/>
  <c r="AP158" i="82"/>
  <c r="AO158" i="82"/>
  <c r="AN158" i="82"/>
  <c r="AM158" i="82"/>
  <c r="AL158" i="82"/>
  <c r="AK158" i="82"/>
  <c r="AJ158" i="82"/>
  <c r="AI158" i="82"/>
  <c r="AH158" i="82"/>
  <c r="AG158" i="82"/>
  <c r="AF158" i="82"/>
  <c r="AE158" i="82"/>
  <c r="AD158" i="82"/>
  <c r="AC158" i="82"/>
  <c r="AB158" i="82"/>
  <c r="AA158" i="82"/>
  <c r="Z158" i="82"/>
  <c r="Y158" i="82"/>
  <c r="X158" i="82"/>
  <c r="W158" i="82"/>
  <c r="V158" i="82"/>
  <c r="U158" i="82"/>
  <c r="T158" i="82"/>
  <c r="S158" i="82"/>
  <c r="R158" i="82"/>
  <c r="Q158" i="82"/>
  <c r="P158" i="82"/>
  <c r="O158" i="82"/>
  <c r="N158" i="82"/>
  <c r="M158" i="82"/>
  <c r="L158" i="82"/>
  <c r="K158" i="82"/>
  <c r="J158" i="82"/>
  <c r="I158" i="82"/>
  <c r="H158" i="82"/>
  <c r="G158" i="82"/>
  <c r="BO151" i="82"/>
  <c r="BN151" i="82"/>
  <c r="BM151" i="82"/>
  <c r="BL151" i="82"/>
  <c r="BK151" i="82"/>
  <c r="BJ151" i="82"/>
  <c r="BI151" i="82"/>
  <c r="BH151" i="82"/>
  <c r="BG151" i="82"/>
  <c r="BF151" i="82"/>
  <c r="BE151" i="82"/>
  <c r="BD151" i="82"/>
  <c r="BC151" i="82"/>
  <c r="BB151" i="82"/>
  <c r="BA151" i="82"/>
  <c r="AZ151" i="82"/>
  <c r="AY151" i="82"/>
  <c r="AX151" i="82"/>
  <c r="AW151" i="82"/>
  <c r="AV151" i="82"/>
  <c r="AU151" i="82"/>
  <c r="AT151" i="82"/>
  <c r="AS151" i="82"/>
  <c r="AR151" i="82"/>
  <c r="AQ151" i="82"/>
  <c r="AP151" i="82"/>
  <c r="AO151" i="82"/>
  <c r="AN151" i="82"/>
  <c r="AM151" i="82"/>
  <c r="AL151" i="82"/>
  <c r="AK151" i="82"/>
  <c r="AJ151" i="82"/>
  <c r="AI151" i="82"/>
  <c r="AH151" i="82"/>
  <c r="AG151" i="82"/>
  <c r="AF151" i="82"/>
  <c r="AE151" i="82"/>
  <c r="AD151" i="82"/>
  <c r="AC151" i="82"/>
  <c r="AB151" i="82"/>
  <c r="AA151" i="82"/>
  <c r="Z151" i="82"/>
  <c r="Y151" i="82"/>
  <c r="X151" i="82"/>
  <c r="W151" i="82"/>
  <c r="V151" i="82"/>
  <c r="U151" i="82"/>
  <c r="T151" i="82"/>
  <c r="S151" i="82"/>
  <c r="R151" i="82"/>
  <c r="Q151" i="82"/>
  <c r="P151" i="82"/>
  <c r="O151" i="82"/>
  <c r="N151" i="82"/>
  <c r="M151" i="82"/>
  <c r="L151" i="82"/>
  <c r="K151" i="82"/>
  <c r="J151" i="82"/>
  <c r="I151" i="82"/>
  <c r="H151" i="82"/>
  <c r="G151" i="82"/>
  <c r="BL148" i="82"/>
  <c r="BH148" i="82"/>
  <c r="BD148" i="82"/>
  <c r="AZ148" i="82"/>
  <c r="AV148" i="82"/>
  <c r="AR148" i="82"/>
  <c r="AN148" i="82"/>
  <c r="AJ148" i="82"/>
  <c r="AF148" i="82"/>
  <c r="AB148" i="82"/>
  <c r="X148" i="82"/>
  <c r="T148" i="82"/>
  <c r="P148" i="82"/>
  <c r="L148" i="82"/>
  <c r="H148" i="82"/>
  <c r="B147" i="82"/>
  <c r="B148" i="82" s="1"/>
  <c r="BO146" i="82"/>
  <c r="BN146" i="82"/>
  <c r="BM146" i="82"/>
  <c r="BL146" i="82"/>
  <c r="BK146" i="82"/>
  <c r="BJ146" i="82"/>
  <c r="BI146" i="82"/>
  <c r="BH146" i="82"/>
  <c r="BG146" i="82"/>
  <c r="BF146" i="82"/>
  <c r="BE146" i="82"/>
  <c r="BD146" i="82"/>
  <c r="BC146" i="82"/>
  <c r="BB146" i="82"/>
  <c r="BA146" i="82"/>
  <c r="AZ146" i="82"/>
  <c r="AY146" i="82"/>
  <c r="AX146" i="82"/>
  <c r="AW146" i="82"/>
  <c r="AV146" i="82"/>
  <c r="AU146" i="82"/>
  <c r="AT146" i="82"/>
  <c r="AS146" i="82"/>
  <c r="AR146" i="82"/>
  <c r="AQ146" i="82"/>
  <c r="AP146" i="82"/>
  <c r="AO146" i="82"/>
  <c r="AN146" i="82"/>
  <c r="AM146" i="82"/>
  <c r="AL146" i="82"/>
  <c r="AK146" i="82"/>
  <c r="AJ146" i="82"/>
  <c r="AI146" i="82"/>
  <c r="AH146" i="82"/>
  <c r="AG146" i="82"/>
  <c r="AF146" i="82"/>
  <c r="AE146" i="82"/>
  <c r="AD146" i="82"/>
  <c r="AC146" i="82"/>
  <c r="AB146" i="82"/>
  <c r="AA146" i="82"/>
  <c r="Z146" i="82"/>
  <c r="Y146" i="82"/>
  <c r="X146" i="82"/>
  <c r="W146" i="82"/>
  <c r="V146" i="82"/>
  <c r="U146" i="82"/>
  <c r="T146" i="82"/>
  <c r="S146" i="82"/>
  <c r="R146" i="82"/>
  <c r="Q146" i="82"/>
  <c r="P146" i="82"/>
  <c r="O146" i="82"/>
  <c r="N146" i="82"/>
  <c r="M146" i="82"/>
  <c r="L146" i="82"/>
  <c r="K146" i="82"/>
  <c r="J146" i="82"/>
  <c r="I146" i="82"/>
  <c r="H146" i="82"/>
  <c r="G146" i="82"/>
  <c r="B141" i="82"/>
  <c r="BO135" i="82"/>
  <c r="BN135" i="82"/>
  <c r="BM135" i="82"/>
  <c r="BL135" i="82"/>
  <c r="BK135" i="82"/>
  <c r="BJ135" i="82"/>
  <c r="BI135" i="82"/>
  <c r="BH135" i="82"/>
  <c r="BG135" i="82"/>
  <c r="BF135" i="82"/>
  <c r="BE135" i="82"/>
  <c r="BD135" i="82"/>
  <c r="BC135" i="82"/>
  <c r="BB135" i="82"/>
  <c r="BA135" i="82"/>
  <c r="AZ135" i="82"/>
  <c r="AY135" i="82"/>
  <c r="AX135" i="82"/>
  <c r="AW135" i="82"/>
  <c r="AV135" i="82"/>
  <c r="AU135" i="82"/>
  <c r="AT135" i="82"/>
  <c r="AS135" i="82"/>
  <c r="AR135" i="82"/>
  <c r="AQ135" i="82"/>
  <c r="AP135" i="82"/>
  <c r="AO135" i="82"/>
  <c r="AN135" i="82"/>
  <c r="AM135" i="82"/>
  <c r="AL135" i="82"/>
  <c r="AK135" i="82"/>
  <c r="AJ135" i="82"/>
  <c r="AI135" i="82"/>
  <c r="AH135" i="82"/>
  <c r="AG135" i="82"/>
  <c r="AF135" i="82"/>
  <c r="AE135" i="82"/>
  <c r="AD135" i="82"/>
  <c r="AC135" i="82"/>
  <c r="AB135" i="82"/>
  <c r="AA135" i="82"/>
  <c r="Z135" i="82"/>
  <c r="Y135" i="82"/>
  <c r="X135" i="82"/>
  <c r="W135" i="82"/>
  <c r="V135" i="82"/>
  <c r="U135" i="82"/>
  <c r="T135" i="82"/>
  <c r="S135" i="82"/>
  <c r="R135" i="82"/>
  <c r="Q135" i="82"/>
  <c r="P135" i="82"/>
  <c r="O135" i="82"/>
  <c r="N135" i="82"/>
  <c r="M135" i="82"/>
  <c r="L135" i="82"/>
  <c r="K135" i="82"/>
  <c r="J135" i="82"/>
  <c r="I135" i="82"/>
  <c r="H135" i="82"/>
  <c r="G135" i="82"/>
  <c r="BO129" i="82"/>
  <c r="BN129" i="82"/>
  <c r="BM129" i="82"/>
  <c r="BL129" i="82"/>
  <c r="BK129" i="82"/>
  <c r="BJ129" i="82"/>
  <c r="BI129" i="82"/>
  <c r="BH129" i="82"/>
  <c r="BG129" i="82"/>
  <c r="BF129" i="82"/>
  <c r="BE129" i="82"/>
  <c r="BD129" i="82"/>
  <c r="BC129" i="82"/>
  <c r="BB129" i="82"/>
  <c r="BA129" i="82"/>
  <c r="AZ129" i="82"/>
  <c r="AY129" i="82"/>
  <c r="AX129" i="82"/>
  <c r="AW129" i="82"/>
  <c r="AV129" i="82"/>
  <c r="AU129" i="82"/>
  <c r="AT129" i="82"/>
  <c r="AS129" i="82"/>
  <c r="AR129" i="82"/>
  <c r="AQ129" i="82"/>
  <c r="AP129" i="82"/>
  <c r="AO129" i="82"/>
  <c r="AN129" i="82"/>
  <c r="AM129" i="82"/>
  <c r="AL129" i="82"/>
  <c r="AK129" i="82"/>
  <c r="AJ129" i="82"/>
  <c r="AI129" i="82"/>
  <c r="AH129" i="82"/>
  <c r="AG129" i="82"/>
  <c r="AF129" i="82"/>
  <c r="AE129" i="82"/>
  <c r="AD129" i="82"/>
  <c r="AC129" i="82"/>
  <c r="AB129" i="82"/>
  <c r="AA129" i="82"/>
  <c r="Z129" i="82"/>
  <c r="Y129" i="82"/>
  <c r="X129" i="82"/>
  <c r="W129" i="82"/>
  <c r="V129" i="82"/>
  <c r="U129" i="82"/>
  <c r="T129" i="82"/>
  <c r="S129" i="82"/>
  <c r="R129" i="82"/>
  <c r="Q129" i="82"/>
  <c r="P129" i="82"/>
  <c r="O129" i="82"/>
  <c r="N129" i="82"/>
  <c r="M129" i="82"/>
  <c r="L129" i="82"/>
  <c r="K129" i="82"/>
  <c r="J129" i="82"/>
  <c r="I129" i="82"/>
  <c r="H129" i="82"/>
  <c r="G129" i="82"/>
  <c r="BO124" i="82"/>
  <c r="BN124" i="82"/>
  <c r="BM124" i="82"/>
  <c r="BL124" i="82"/>
  <c r="BK124" i="82"/>
  <c r="BJ124" i="82"/>
  <c r="BI124" i="82"/>
  <c r="BH124" i="82"/>
  <c r="BG124" i="82"/>
  <c r="BF124" i="82"/>
  <c r="BE124" i="82"/>
  <c r="BD124" i="82"/>
  <c r="BC124" i="82"/>
  <c r="BB124" i="82"/>
  <c r="BA124" i="82"/>
  <c r="AZ124" i="82"/>
  <c r="AY124" i="82"/>
  <c r="AX124" i="82"/>
  <c r="AW124" i="82"/>
  <c r="AV124" i="82"/>
  <c r="AU124" i="82"/>
  <c r="AT124" i="82"/>
  <c r="AS124" i="82"/>
  <c r="AR124" i="82"/>
  <c r="AQ124" i="82"/>
  <c r="AP124" i="82"/>
  <c r="AO124" i="82"/>
  <c r="AN124" i="82"/>
  <c r="AM124" i="82"/>
  <c r="AL124" i="82"/>
  <c r="AK124" i="82"/>
  <c r="AJ124" i="82"/>
  <c r="AI124" i="82"/>
  <c r="AH124" i="82"/>
  <c r="AG124" i="82"/>
  <c r="AF124" i="82"/>
  <c r="AE124" i="82"/>
  <c r="AD124" i="82"/>
  <c r="AC124" i="82"/>
  <c r="AB124" i="82"/>
  <c r="AA124" i="82"/>
  <c r="Z124" i="82"/>
  <c r="Y124" i="82"/>
  <c r="X124" i="82"/>
  <c r="W124" i="82"/>
  <c r="V124" i="82"/>
  <c r="U124" i="82"/>
  <c r="T124" i="82"/>
  <c r="S124" i="82"/>
  <c r="R124" i="82"/>
  <c r="Q124" i="82"/>
  <c r="P124" i="82"/>
  <c r="O124" i="82"/>
  <c r="N124" i="82"/>
  <c r="M124" i="82"/>
  <c r="L124" i="82"/>
  <c r="K124" i="82"/>
  <c r="J124" i="82"/>
  <c r="I124" i="82"/>
  <c r="H124" i="82"/>
  <c r="G124" i="82"/>
  <c r="BO120" i="82"/>
  <c r="BN120" i="82"/>
  <c r="BM120" i="82"/>
  <c r="BL120" i="82"/>
  <c r="BK120" i="82"/>
  <c r="BJ120" i="82"/>
  <c r="BI120" i="82"/>
  <c r="BH120" i="82"/>
  <c r="BG120" i="82"/>
  <c r="BF120" i="82"/>
  <c r="BE120" i="82"/>
  <c r="BD120" i="82"/>
  <c r="BC120" i="82"/>
  <c r="BB120" i="82"/>
  <c r="BA120" i="82"/>
  <c r="AZ120" i="82"/>
  <c r="AY120" i="82"/>
  <c r="AX120" i="82"/>
  <c r="AW120" i="82"/>
  <c r="AV120" i="82"/>
  <c r="AU120" i="82"/>
  <c r="AT120" i="82"/>
  <c r="AS120" i="82"/>
  <c r="AR120" i="82"/>
  <c r="AQ120" i="82"/>
  <c r="AP120" i="82"/>
  <c r="AO120" i="82"/>
  <c r="AN120" i="82"/>
  <c r="AM120" i="82"/>
  <c r="AL120" i="82"/>
  <c r="AK120" i="82"/>
  <c r="AJ120" i="82"/>
  <c r="AI120" i="82"/>
  <c r="AH120" i="82"/>
  <c r="AG120" i="82"/>
  <c r="AF120" i="82"/>
  <c r="AE120" i="82"/>
  <c r="AD120" i="82"/>
  <c r="AC120" i="82"/>
  <c r="AB120" i="82"/>
  <c r="AA120" i="82"/>
  <c r="Z120" i="82"/>
  <c r="Y120" i="82"/>
  <c r="X120" i="82"/>
  <c r="W120" i="82"/>
  <c r="V120" i="82"/>
  <c r="U120" i="82"/>
  <c r="T120" i="82"/>
  <c r="S120" i="82"/>
  <c r="R120" i="82"/>
  <c r="Q120" i="82"/>
  <c r="P120" i="82"/>
  <c r="O120" i="82"/>
  <c r="N120" i="82"/>
  <c r="M120" i="82"/>
  <c r="L120" i="82"/>
  <c r="K120" i="82"/>
  <c r="J120" i="82"/>
  <c r="I120" i="82"/>
  <c r="H120" i="82"/>
  <c r="G120" i="82"/>
  <c r="BO116" i="82"/>
  <c r="BN116" i="82"/>
  <c r="BM116" i="82"/>
  <c r="BL116" i="82"/>
  <c r="BK116" i="82"/>
  <c r="BJ116" i="82"/>
  <c r="BI116" i="82"/>
  <c r="BH116" i="82"/>
  <c r="BG116" i="82"/>
  <c r="BF116" i="82"/>
  <c r="BE116" i="82"/>
  <c r="BD116" i="82"/>
  <c r="BC116" i="82"/>
  <c r="BB116" i="82"/>
  <c r="BA116" i="82"/>
  <c r="AZ116" i="82"/>
  <c r="AY116" i="82"/>
  <c r="AX116" i="82"/>
  <c r="AW116" i="82"/>
  <c r="AV116" i="82"/>
  <c r="AU116" i="82"/>
  <c r="AT116" i="82"/>
  <c r="AS116" i="82"/>
  <c r="AR116" i="82"/>
  <c r="AQ116" i="82"/>
  <c r="AP116" i="82"/>
  <c r="AO116" i="82"/>
  <c r="AN116" i="82"/>
  <c r="AM116" i="82"/>
  <c r="AL116" i="82"/>
  <c r="AK116" i="82"/>
  <c r="AJ116" i="82"/>
  <c r="AI116" i="82"/>
  <c r="AH116" i="82"/>
  <c r="AG116" i="82"/>
  <c r="AF116" i="82"/>
  <c r="AE116" i="82"/>
  <c r="AD116" i="82"/>
  <c r="AC116" i="82"/>
  <c r="AB116" i="82"/>
  <c r="AA116" i="82"/>
  <c r="Z116" i="82"/>
  <c r="Y116" i="82"/>
  <c r="X116" i="82"/>
  <c r="W116" i="82"/>
  <c r="V116" i="82"/>
  <c r="U116" i="82"/>
  <c r="T116" i="82"/>
  <c r="S116" i="82"/>
  <c r="R116" i="82"/>
  <c r="Q116" i="82"/>
  <c r="P116" i="82"/>
  <c r="O116" i="82"/>
  <c r="N116" i="82"/>
  <c r="M116" i="82"/>
  <c r="L116" i="82"/>
  <c r="K116" i="82"/>
  <c r="J116" i="82"/>
  <c r="I116" i="82"/>
  <c r="H116" i="82"/>
  <c r="G116" i="82"/>
  <c r="BO114" i="82"/>
  <c r="BN114" i="82"/>
  <c r="BM114" i="82"/>
  <c r="BL114" i="82"/>
  <c r="BK114" i="82"/>
  <c r="BJ114" i="82"/>
  <c r="BI114" i="82"/>
  <c r="BH114" i="82"/>
  <c r="BG114" i="82"/>
  <c r="BF114" i="82"/>
  <c r="BE114" i="82"/>
  <c r="BD114" i="82"/>
  <c r="BC114" i="82"/>
  <c r="BB114" i="82"/>
  <c r="BA114" i="82"/>
  <c r="AZ114" i="82"/>
  <c r="AY114" i="82"/>
  <c r="AX114" i="82"/>
  <c r="AW114" i="82"/>
  <c r="AV114" i="82"/>
  <c r="AU114" i="82"/>
  <c r="AT114" i="82"/>
  <c r="AS114" i="82"/>
  <c r="AR114" i="82"/>
  <c r="AQ114" i="82"/>
  <c r="AP114" i="82"/>
  <c r="AO114" i="82"/>
  <c r="AN114" i="82"/>
  <c r="AM114" i="82"/>
  <c r="AL114" i="82"/>
  <c r="AK114" i="82"/>
  <c r="AJ114" i="82"/>
  <c r="AI114" i="82"/>
  <c r="AH114" i="82"/>
  <c r="AG114" i="82"/>
  <c r="AF114" i="82"/>
  <c r="AE114" i="82"/>
  <c r="AD114" i="82"/>
  <c r="AC114" i="82"/>
  <c r="AB114" i="82"/>
  <c r="AA114" i="82"/>
  <c r="Z114" i="82"/>
  <c r="Y114" i="82"/>
  <c r="X114" i="82"/>
  <c r="W114" i="82"/>
  <c r="V114" i="82"/>
  <c r="U114" i="82"/>
  <c r="T114" i="82"/>
  <c r="S114" i="82"/>
  <c r="R114" i="82"/>
  <c r="Q114" i="82"/>
  <c r="P114" i="82"/>
  <c r="O114" i="82"/>
  <c r="N114" i="82"/>
  <c r="M114" i="82"/>
  <c r="L114" i="82"/>
  <c r="K114" i="82"/>
  <c r="J114" i="82"/>
  <c r="I114" i="82"/>
  <c r="H114" i="82"/>
  <c r="G114" i="82"/>
  <c r="BO113" i="82"/>
  <c r="BN113" i="82"/>
  <c r="BM113" i="82"/>
  <c r="BL113" i="82"/>
  <c r="BK113" i="82"/>
  <c r="BJ113" i="82"/>
  <c r="BI113" i="82"/>
  <c r="BH113" i="82"/>
  <c r="BG113" i="82"/>
  <c r="BF113" i="82"/>
  <c r="BE113" i="82"/>
  <c r="BD113" i="82"/>
  <c r="BC113" i="82"/>
  <c r="BB113" i="82"/>
  <c r="BA113" i="82"/>
  <c r="AZ113" i="82"/>
  <c r="AY113" i="82"/>
  <c r="AX113" i="82"/>
  <c r="AW113" i="82"/>
  <c r="AV113" i="82"/>
  <c r="AU113" i="82"/>
  <c r="AT113" i="82"/>
  <c r="AS113" i="82"/>
  <c r="AR113" i="82"/>
  <c r="AQ113" i="82"/>
  <c r="AP113" i="82"/>
  <c r="AO113" i="82"/>
  <c r="AN113" i="82"/>
  <c r="AM113" i="82"/>
  <c r="AL113" i="82"/>
  <c r="AK113" i="82"/>
  <c r="AJ113" i="82"/>
  <c r="AI113" i="82"/>
  <c r="AH113" i="82"/>
  <c r="AG113" i="82"/>
  <c r="AF113" i="82"/>
  <c r="AE113" i="82"/>
  <c r="AD113" i="82"/>
  <c r="AC113" i="82"/>
  <c r="AB113" i="82"/>
  <c r="AA113" i="82"/>
  <c r="Z113" i="82"/>
  <c r="Y113" i="82"/>
  <c r="X113" i="82"/>
  <c r="W113" i="82"/>
  <c r="V113" i="82"/>
  <c r="U113" i="82"/>
  <c r="T113" i="82"/>
  <c r="S113" i="82"/>
  <c r="R113" i="82"/>
  <c r="Q113" i="82"/>
  <c r="P113" i="82"/>
  <c r="O113" i="82"/>
  <c r="N113" i="82"/>
  <c r="M113" i="82"/>
  <c r="L113" i="82"/>
  <c r="K113" i="82"/>
  <c r="J113" i="82"/>
  <c r="I113" i="82"/>
  <c r="H113" i="82"/>
  <c r="G113" i="82"/>
  <c r="BO107" i="82"/>
  <c r="BN107" i="82"/>
  <c r="BM107" i="82"/>
  <c r="BL107" i="82"/>
  <c r="BK107" i="82"/>
  <c r="BJ107" i="82"/>
  <c r="BI107" i="82"/>
  <c r="BH107" i="82"/>
  <c r="BG107" i="82"/>
  <c r="BF107" i="82"/>
  <c r="BE107" i="82"/>
  <c r="BD107" i="82"/>
  <c r="BC107" i="82"/>
  <c r="BB107" i="82"/>
  <c r="BA107" i="82"/>
  <c r="AZ107" i="82"/>
  <c r="AY107" i="82"/>
  <c r="AX107" i="82"/>
  <c r="AW107" i="82"/>
  <c r="AV107" i="82"/>
  <c r="AU107" i="82"/>
  <c r="AT107" i="82"/>
  <c r="AS107" i="82"/>
  <c r="AR107" i="82"/>
  <c r="AQ107" i="82"/>
  <c r="AP107" i="82"/>
  <c r="AO107" i="82"/>
  <c r="AN107" i="82"/>
  <c r="AM107" i="82"/>
  <c r="AL107" i="82"/>
  <c r="AK107" i="82"/>
  <c r="AJ107" i="82"/>
  <c r="AI107" i="82"/>
  <c r="AH107" i="82"/>
  <c r="AG107" i="82"/>
  <c r="AF107" i="82"/>
  <c r="AE107" i="82"/>
  <c r="AD107" i="82"/>
  <c r="AC107" i="82"/>
  <c r="AB107" i="82"/>
  <c r="AA107" i="82"/>
  <c r="Z107" i="82"/>
  <c r="Y107" i="82"/>
  <c r="X107" i="82"/>
  <c r="W107" i="82"/>
  <c r="V107" i="82"/>
  <c r="U107" i="82"/>
  <c r="T107" i="82"/>
  <c r="S107" i="82"/>
  <c r="R107" i="82"/>
  <c r="Q107" i="82"/>
  <c r="P107" i="82"/>
  <c r="O107" i="82"/>
  <c r="N107" i="82"/>
  <c r="M107" i="82"/>
  <c r="L107" i="82"/>
  <c r="K107" i="82"/>
  <c r="J107" i="82"/>
  <c r="I107" i="82"/>
  <c r="H107" i="82"/>
  <c r="G107" i="82"/>
  <c r="BO105" i="82"/>
  <c r="BN105" i="82"/>
  <c r="BM105" i="82"/>
  <c r="BL105" i="82"/>
  <c r="BK105" i="82"/>
  <c r="BJ105" i="82"/>
  <c r="BI105" i="82"/>
  <c r="BH105" i="82"/>
  <c r="BG105" i="82"/>
  <c r="BF105" i="82"/>
  <c r="BE105" i="82"/>
  <c r="BD105" i="82"/>
  <c r="BC105" i="82"/>
  <c r="BB105" i="82"/>
  <c r="BA105" i="82"/>
  <c r="AZ105" i="82"/>
  <c r="AY105" i="82"/>
  <c r="AX105" i="82"/>
  <c r="AW105" i="82"/>
  <c r="AV105" i="82"/>
  <c r="AU105" i="82"/>
  <c r="AT105" i="82"/>
  <c r="AS105" i="82"/>
  <c r="AR105" i="82"/>
  <c r="AQ105" i="82"/>
  <c r="AP105" i="82"/>
  <c r="AO105" i="82"/>
  <c r="AN105" i="82"/>
  <c r="AM105" i="82"/>
  <c r="AL105" i="82"/>
  <c r="AK105" i="82"/>
  <c r="AJ105" i="82"/>
  <c r="AI105" i="82"/>
  <c r="AH105" i="82"/>
  <c r="AG105" i="82"/>
  <c r="AF105" i="82"/>
  <c r="AE105" i="82"/>
  <c r="AD105" i="82"/>
  <c r="AC105" i="82"/>
  <c r="AB105" i="82"/>
  <c r="AA105" i="82"/>
  <c r="Z105" i="82"/>
  <c r="Y105" i="82"/>
  <c r="X105" i="82"/>
  <c r="W105" i="82"/>
  <c r="V105" i="82"/>
  <c r="U105" i="82"/>
  <c r="T105" i="82"/>
  <c r="S105" i="82"/>
  <c r="R105" i="82"/>
  <c r="Q105" i="82"/>
  <c r="P105" i="82"/>
  <c r="O105" i="82"/>
  <c r="N105" i="82"/>
  <c r="M105" i="82"/>
  <c r="L105" i="82"/>
  <c r="K105" i="82"/>
  <c r="J105" i="82"/>
  <c r="I105" i="82"/>
  <c r="H105" i="82"/>
  <c r="G105" i="82"/>
  <c r="BO99" i="82"/>
  <c r="BO162" i="82" s="1"/>
  <c r="BN99" i="82"/>
  <c r="BN162" i="82" s="1"/>
  <c r="BM99" i="82"/>
  <c r="BM162" i="82" s="1"/>
  <c r="BL99" i="82"/>
  <c r="BL162" i="82" s="1"/>
  <c r="BK99" i="82"/>
  <c r="BK162" i="82" s="1"/>
  <c r="BJ99" i="82"/>
  <c r="BJ162" i="82" s="1"/>
  <c r="BI99" i="82"/>
  <c r="BI162" i="82" s="1"/>
  <c r="BH99" i="82"/>
  <c r="BH162" i="82" s="1"/>
  <c r="BG99" i="82"/>
  <c r="BG162" i="82" s="1"/>
  <c r="BF99" i="82"/>
  <c r="BF162" i="82" s="1"/>
  <c r="BE99" i="82"/>
  <c r="BE162" i="82" s="1"/>
  <c r="BD99" i="82"/>
  <c r="BD162" i="82" s="1"/>
  <c r="BC99" i="82"/>
  <c r="BC162" i="82" s="1"/>
  <c r="BB99" i="82"/>
  <c r="BB162" i="82" s="1"/>
  <c r="BA99" i="82"/>
  <c r="BA162" i="82" s="1"/>
  <c r="AZ99" i="82"/>
  <c r="AZ162" i="82" s="1"/>
  <c r="AY99" i="82"/>
  <c r="AY162" i="82" s="1"/>
  <c r="AX99" i="82"/>
  <c r="AX162" i="82" s="1"/>
  <c r="AW99" i="82"/>
  <c r="AW162" i="82" s="1"/>
  <c r="AV99" i="82"/>
  <c r="AV162" i="82" s="1"/>
  <c r="AU99" i="82"/>
  <c r="AU162" i="82" s="1"/>
  <c r="AT99" i="82"/>
  <c r="AT162" i="82" s="1"/>
  <c r="AS99" i="82"/>
  <c r="AS162" i="82" s="1"/>
  <c r="AR99" i="82"/>
  <c r="AR162" i="82" s="1"/>
  <c r="AQ99" i="82"/>
  <c r="AQ162" i="82" s="1"/>
  <c r="AP99" i="82"/>
  <c r="AP162" i="82" s="1"/>
  <c r="AO99" i="82"/>
  <c r="AO162" i="82" s="1"/>
  <c r="AN99" i="82"/>
  <c r="AN162" i="82" s="1"/>
  <c r="AM99" i="82"/>
  <c r="AM162" i="82" s="1"/>
  <c r="AL99" i="82"/>
  <c r="AL162" i="82" s="1"/>
  <c r="AK99" i="82"/>
  <c r="AK162" i="82" s="1"/>
  <c r="AJ99" i="82"/>
  <c r="AJ162" i="82" s="1"/>
  <c r="AI99" i="82"/>
  <c r="AI162" i="82" s="1"/>
  <c r="AH99" i="82"/>
  <c r="AH162" i="82" s="1"/>
  <c r="AG99" i="82"/>
  <c r="AG162" i="82" s="1"/>
  <c r="AF99" i="82"/>
  <c r="AF162" i="82" s="1"/>
  <c r="AE99" i="82"/>
  <c r="AE162" i="82" s="1"/>
  <c r="AD99" i="82"/>
  <c r="AD162" i="82" s="1"/>
  <c r="AC99" i="82"/>
  <c r="AC162" i="82" s="1"/>
  <c r="AB99" i="82"/>
  <c r="AB162" i="82" s="1"/>
  <c r="AA99" i="82"/>
  <c r="AA162" i="82" s="1"/>
  <c r="Z99" i="82"/>
  <c r="Z162" i="82" s="1"/>
  <c r="Y99" i="82"/>
  <c r="Y162" i="82" s="1"/>
  <c r="X99" i="82"/>
  <c r="X162" i="82" s="1"/>
  <c r="W99" i="82"/>
  <c r="W162" i="82" s="1"/>
  <c r="V99" i="82"/>
  <c r="V162" i="82" s="1"/>
  <c r="U99" i="82"/>
  <c r="U162" i="82" s="1"/>
  <c r="T99" i="82"/>
  <c r="T162" i="82" s="1"/>
  <c r="S99" i="82"/>
  <c r="S162" i="82" s="1"/>
  <c r="R99" i="82"/>
  <c r="R162" i="82" s="1"/>
  <c r="Q99" i="82"/>
  <c r="Q162" i="82" s="1"/>
  <c r="P99" i="82"/>
  <c r="P162" i="82" s="1"/>
  <c r="O99" i="82"/>
  <c r="O162" i="82" s="1"/>
  <c r="N99" i="82"/>
  <c r="N162" i="82" s="1"/>
  <c r="M99" i="82"/>
  <c r="M162" i="82" s="1"/>
  <c r="L99" i="82"/>
  <c r="L162" i="82" s="1"/>
  <c r="K99" i="82"/>
  <c r="K162" i="82" s="1"/>
  <c r="J99" i="82"/>
  <c r="J162" i="82" s="1"/>
  <c r="I99" i="82"/>
  <c r="I162" i="82" s="1"/>
  <c r="H99" i="82"/>
  <c r="H162" i="82" s="1"/>
  <c r="G99" i="82"/>
  <c r="G162" i="82" s="1"/>
  <c r="BO98" i="82"/>
  <c r="BN98" i="82"/>
  <c r="BM98" i="82"/>
  <c r="BL98" i="82"/>
  <c r="BK98" i="82"/>
  <c r="BJ98" i="82"/>
  <c r="BI98" i="82"/>
  <c r="BH98" i="82"/>
  <c r="BG98" i="82"/>
  <c r="BF98" i="82"/>
  <c r="BE98" i="82"/>
  <c r="BD98" i="82"/>
  <c r="BC98" i="82"/>
  <c r="BB98" i="82"/>
  <c r="BA98" i="82"/>
  <c r="AZ98" i="82"/>
  <c r="AY98" i="82"/>
  <c r="AX98" i="82"/>
  <c r="AW98" i="82"/>
  <c r="AV98" i="82"/>
  <c r="AU98" i="82"/>
  <c r="AT98" i="82"/>
  <c r="AS98" i="82"/>
  <c r="AR98" i="82"/>
  <c r="AQ98" i="82"/>
  <c r="AP98" i="82"/>
  <c r="AO98" i="82"/>
  <c r="AN98" i="82"/>
  <c r="AM98" i="82"/>
  <c r="AL98" i="82"/>
  <c r="AK98" i="82"/>
  <c r="AJ98" i="82"/>
  <c r="AI98" i="82"/>
  <c r="AH98" i="82"/>
  <c r="AG98" i="82"/>
  <c r="AF98" i="82"/>
  <c r="AE98" i="82"/>
  <c r="AD98" i="82"/>
  <c r="AC98" i="82"/>
  <c r="AB98" i="82"/>
  <c r="AA98" i="82"/>
  <c r="Z98" i="82"/>
  <c r="Y98" i="82"/>
  <c r="X98" i="82"/>
  <c r="W98" i="82"/>
  <c r="V98" i="82"/>
  <c r="U98" i="82"/>
  <c r="T98" i="82"/>
  <c r="S98" i="82"/>
  <c r="R98" i="82"/>
  <c r="Q98" i="82"/>
  <c r="P98" i="82"/>
  <c r="O98" i="82"/>
  <c r="N98" i="82"/>
  <c r="M98" i="82"/>
  <c r="L98" i="82"/>
  <c r="K98" i="82"/>
  <c r="J98" i="82"/>
  <c r="I98" i="82"/>
  <c r="H98" i="82"/>
  <c r="G98" i="82"/>
  <c r="BO94" i="82"/>
  <c r="BN94" i="82"/>
  <c r="BM94" i="82"/>
  <c r="BL94" i="82"/>
  <c r="BK94" i="82"/>
  <c r="BJ94" i="82"/>
  <c r="BI94" i="82"/>
  <c r="BH94" i="82"/>
  <c r="BG94" i="82"/>
  <c r="BF94" i="82"/>
  <c r="BE94" i="82"/>
  <c r="BD94" i="82"/>
  <c r="BC94" i="82"/>
  <c r="BB94" i="82"/>
  <c r="BA94" i="82"/>
  <c r="AZ94" i="82"/>
  <c r="AY94" i="82"/>
  <c r="AX94" i="82"/>
  <c r="AW94" i="82"/>
  <c r="AV94" i="82"/>
  <c r="AU94" i="82"/>
  <c r="AT94" i="82"/>
  <c r="AS94" i="82"/>
  <c r="AR94" i="82"/>
  <c r="AQ94" i="82"/>
  <c r="AP94" i="82"/>
  <c r="AO94" i="82"/>
  <c r="AN94" i="82"/>
  <c r="AM94" i="82"/>
  <c r="AL94" i="82"/>
  <c r="AK94" i="82"/>
  <c r="AJ94" i="82"/>
  <c r="AI94" i="82"/>
  <c r="AH94" i="82"/>
  <c r="AG94" i="82"/>
  <c r="AF94" i="82"/>
  <c r="AE94" i="82"/>
  <c r="AD94" i="82"/>
  <c r="AC94" i="82"/>
  <c r="AB94" i="82"/>
  <c r="AA94" i="82"/>
  <c r="Z94" i="82"/>
  <c r="Y94" i="82"/>
  <c r="X94" i="82"/>
  <c r="W94" i="82"/>
  <c r="V94" i="82"/>
  <c r="U94" i="82"/>
  <c r="T94" i="82"/>
  <c r="S94" i="82"/>
  <c r="R94" i="82"/>
  <c r="Q94" i="82"/>
  <c r="P94" i="82"/>
  <c r="O94" i="82"/>
  <c r="N94" i="82"/>
  <c r="M94" i="82"/>
  <c r="L94" i="82"/>
  <c r="K94" i="82"/>
  <c r="J94" i="82"/>
  <c r="I94" i="82"/>
  <c r="H94" i="82"/>
  <c r="G94" i="82"/>
  <c r="BO93" i="82"/>
  <c r="BN93" i="82"/>
  <c r="BM93" i="82"/>
  <c r="BL93" i="82"/>
  <c r="BK93" i="82"/>
  <c r="BJ93" i="82"/>
  <c r="BI93" i="82"/>
  <c r="BH93" i="82"/>
  <c r="BG93" i="82"/>
  <c r="BF93" i="82"/>
  <c r="BE93" i="82"/>
  <c r="BD93" i="82"/>
  <c r="BC93" i="82"/>
  <c r="BB93" i="82"/>
  <c r="BA93" i="82"/>
  <c r="AZ93" i="82"/>
  <c r="AY93" i="82"/>
  <c r="AX93" i="82"/>
  <c r="AW93" i="82"/>
  <c r="AV93" i="82"/>
  <c r="AU93" i="82"/>
  <c r="AT93" i="82"/>
  <c r="AS93" i="82"/>
  <c r="AR93" i="82"/>
  <c r="AQ93" i="82"/>
  <c r="AP93" i="82"/>
  <c r="AO93" i="82"/>
  <c r="AN93" i="82"/>
  <c r="AM93" i="82"/>
  <c r="AL93" i="82"/>
  <c r="AK93" i="82"/>
  <c r="AJ93" i="82"/>
  <c r="AI93" i="82"/>
  <c r="AH93" i="82"/>
  <c r="AG93" i="82"/>
  <c r="AF93" i="82"/>
  <c r="AE93" i="82"/>
  <c r="AD93" i="82"/>
  <c r="AC93" i="82"/>
  <c r="AB93" i="82"/>
  <c r="AA93" i="82"/>
  <c r="Z93" i="82"/>
  <c r="Y93" i="82"/>
  <c r="X93" i="82"/>
  <c r="W93" i="82"/>
  <c r="V93" i="82"/>
  <c r="U93" i="82"/>
  <c r="T93" i="82"/>
  <c r="S93" i="82"/>
  <c r="R93" i="82"/>
  <c r="Q93" i="82"/>
  <c r="P93" i="82"/>
  <c r="O93" i="82"/>
  <c r="N93" i="82"/>
  <c r="M93" i="82"/>
  <c r="L93" i="82"/>
  <c r="K93" i="82"/>
  <c r="J93" i="82"/>
  <c r="I93" i="82"/>
  <c r="H93" i="82"/>
  <c r="G93" i="82"/>
  <c r="BO89" i="82"/>
  <c r="BN89" i="82"/>
  <c r="BM89" i="82"/>
  <c r="BL89" i="82"/>
  <c r="BK89" i="82"/>
  <c r="BJ89" i="82"/>
  <c r="BI89" i="82"/>
  <c r="BH89" i="82"/>
  <c r="BG89" i="82"/>
  <c r="BF89" i="82"/>
  <c r="BE89" i="82"/>
  <c r="BD89" i="82"/>
  <c r="BC89" i="82"/>
  <c r="BB89" i="82"/>
  <c r="BA89" i="82"/>
  <c r="AZ89" i="82"/>
  <c r="AY89" i="82"/>
  <c r="AX89" i="82"/>
  <c r="AW89" i="82"/>
  <c r="AV89" i="82"/>
  <c r="AU89" i="82"/>
  <c r="AT89" i="82"/>
  <c r="AS89" i="82"/>
  <c r="AR89" i="82"/>
  <c r="AQ89" i="82"/>
  <c r="AP89" i="82"/>
  <c r="AO89" i="82"/>
  <c r="AN89" i="82"/>
  <c r="AM89" i="82"/>
  <c r="AL89" i="82"/>
  <c r="AK89" i="82"/>
  <c r="AJ89" i="82"/>
  <c r="AI89" i="82"/>
  <c r="AH89" i="82"/>
  <c r="AG89" i="82"/>
  <c r="AF89" i="82"/>
  <c r="AE89" i="82"/>
  <c r="AD89" i="82"/>
  <c r="AC89" i="82"/>
  <c r="AB89" i="82"/>
  <c r="AA89" i="82"/>
  <c r="Z89" i="82"/>
  <c r="Y89" i="82"/>
  <c r="X89" i="82"/>
  <c r="W89" i="82"/>
  <c r="V89" i="82"/>
  <c r="U89" i="82"/>
  <c r="T89" i="82"/>
  <c r="S89" i="82"/>
  <c r="R89" i="82"/>
  <c r="Q89" i="82"/>
  <c r="P89" i="82"/>
  <c r="O89" i="82"/>
  <c r="N89" i="82"/>
  <c r="M89" i="82"/>
  <c r="L89" i="82"/>
  <c r="K89" i="82"/>
  <c r="J89" i="82"/>
  <c r="I89" i="82"/>
  <c r="H89" i="82"/>
  <c r="G89" i="82"/>
  <c r="BO82" i="82"/>
  <c r="BN82" i="82"/>
  <c r="BM82" i="82"/>
  <c r="BL82" i="82"/>
  <c r="BK82" i="82"/>
  <c r="BJ82" i="82"/>
  <c r="BI82" i="82"/>
  <c r="BH82" i="82"/>
  <c r="BG82" i="82"/>
  <c r="BF82" i="82"/>
  <c r="BE82" i="82"/>
  <c r="BD82" i="82"/>
  <c r="BC82" i="82"/>
  <c r="BB82" i="82"/>
  <c r="BA82" i="82"/>
  <c r="AZ82" i="82"/>
  <c r="AY82" i="82"/>
  <c r="AX82" i="82"/>
  <c r="AW82" i="82"/>
  <c r="AV82" i="82"/>
  <c r="AU82" i="82"/>
  <c r="AT82" i="82"/>
  <c r="AS82" i="82"/>
  <c r="AR82" i="82"/>
  <c r="AQ82" i="82"/>
  <c r="AP82" i="82"/>
  <c r="AO82" i="82"/>
  <c r="AN82" i="82"/>
  <c r="AM82" i="82"/>
  <c r="AL82" i="82"/>
  <c r="AK82" i="82"/>
  <c r="AJ82" i="82"/>
  <c r="AI82" i="82"/>
  <c r="AH82" i="82"/>
  <c r="AG82" i="82"/>
  <c r="AF82" i="82"/>
  <c r="AE82" i="82"/>
  <c r="AD82" i="82"/>
  <c r="AC82" i="82"/>
  <c r="AB82" i="82"/>
  <c r="AA82" i="82"/>
  <c r="Z82" i="82"/>
  <c r="Y82" i="82"/>
  <c r="X82" i="82"/>
  <c r="W82" i="82"/>
  <c r="V82" i="82"/>
  <c r="U82" i="82"/>
  <c r="T82" i="82"/>
  <c r="S82" i="82"/>
  <c r="R82" i="82"/>
  <c r="Q82" i="82"/>
  <c r="P82" i="82"/>
  <c r="O82" i="82"/>
  <c r="N82" i="82"/>
  <c r="M82" i="82"/>
  <c r="L82" i="82"/>
  <c r="K82" i="82"/>
  <c r="J82" i="82"/>
  <c r="I82" i="82"/>
  <c r="H82" i="82"/>
  <c r="G82" i="82"/>
  <c r="BJ80" i="82"/>
  <c r="BF80" i="82"/>
  <c r="AY80" i="82"/>
  <c r="AP80" i="82"/>
  <c r="AD80" i="82"/>
  <c r="Z80" i="82"/>
  <c r="N80" i="82"/>
  <c r="J80" i="82"/>
  <c r="BI79" i="82"/>
  <c r="AQ79" i="82"/>
  <c r="AN79" i="82"/>
  <c r="B78" i="82"/>
  <c r="B79" i="82" s="1"/>
  <c r="B80" i="82" s="1"/>
  <c r="BO75" i="82"/>
  <c r="BN75" i="82"/>
  <c r="BM75" i="82"/>
  <c r="BL75" i="82"/>
  <c r="BK75" i="82"/>
  <c r="BJ75" i="82"/>
  <c r="BI75" i="82"/>
  <c r="BH75" i="82"/>
  <c r="BG75" i="82"/>
  <c r="BF75" i="82"/>
  <c r="BE75" i="82"/>
  <c r="BD75" i="82"/>
  <c r="BC75" i="82"/>
  <c r="BB75" i="82"/>
  <c r="BA75" i="82"/>
  <c r="AZ75" i="82"/>
  <c r="AY75" i="82"/>
  <c r="AX75" i="82"/>
  <c r="AW75" i="82"/>
  <c r="AV75" i="82"/>
  <c r="AU75" i="82"/>
  <c r="AT75" i="82"/>
  <c r="AS75" i="82"/>
  <c r="AR75" i="82"/>
  <c r="AQ75" i="82"/>
  <c r="AP75" i="82"/>
  <c r="AO75" i="82"/>
  <c r="AN75" i="82"/>
  <c r="AM75" i="82"/>
  <c r="AL75" i="82"/>
  <c r="AK75" i="82"/>
  <c r="AJ75" i="82"/>
  <c r="AI75" i="82"/>
  <c r="AH75" i="82"/>
  <c r="AG75" i="82"/>
  <c r="AF75" i="82"/>
  <c r="AE75" i="82"/>
  <c r="AD75" i="82"/>
  <c r="AC75" i="82"/>
  <c r="AB75" i="82"/>
  <c r="AA75" i="82"/>
  <c r="Z75" i="82"/>
  <c r="Y75" i="82"/>
  <c r="X75" i="82"/>
  <c r="W75" i="82"/>
  <c r="V75" i="82"/>
  <c r="U75" i="82"/>
  <c r="T75" i="82"/>
  <c r="S75" i="82"/>
  <c r="R75" i="82"/>
  <c r="Q75" i="82"/>
  <c r="P75" i="82"/>
  <c r="O75" i="82"/>
  <c r="N75" i="82"/>
  <c r="M75" i="82"/>
  <c r="L75" i="82"/>
  <c r="K75" i="82"/>
  <c r="J75" i="82"/>
  <c r="I75" i="82"/>
  <c r="H75" i="82"/>
  <c r="G75" i="82"/>
  <c r="B72" i="82"/>
  <c r="B73" i="82" s="1"/>
  <c r="BO70" i="82"/>
  <c r="BN70" i="82"/>
  <c r="BM70" i="82"/>
  <c r="BL70" i="82"/>
  <c r="BK70" i="82"/>
  <c r="BJ70" i="82"/>
  <c r="BI70" i="82"/>
  <c r="BH70" i="82"/>
  <c r="BG70" i="82"/>
  <c r="BF70" i="82"/>
  <c r="BE70" i="82"/>
  <c r="BD70" i="82"/>
  <c r="BC70" i="82"/>
  <c r="BB70" i="82"/>
  <c r="BA70" i="82"/>
  <c r="AZ70" i="82"/>
  <c r="AY70" i="82"/>
  <c r="AX70" i="82"/>
  <c r="AW70" i="82"/>
  <c r="AV70" i="82"/>
  <c r="AU70" i="82"/>
  <c r="AT70" i="82"/>
  <c r="AS70" i="82"/>
  <c r="AR70" i="82"/>
  <c r="AQ70" i="82"/>
  <c r="AP70" i="82"/>
  <c r="AO70" i="82"/>
  <c r="AN70" i="82"/>
  <c r="AM70" i="82"/>
  <c r="AL70" i="82"/>
  <c r="AK70" i="82"/>
  <c r="AJ70" i="82"/>
  <c r="AI70" i="82"/>
  <c r="AH70" i="82"/>
  <c r="AG70" i="82"/>
  <c r="AF70" i="82"/>
  <c r="AE70" i="82"/>
  <c r="AD70" i="82"/>
  <c r="AC70" i="82"/>
  <c r="AB70" i="82"/>
  <c r="AA70" i="82"/>
  <c r="Z70" i="82"/>
  <c r="Y70" i="82"/>
  <c r="X70" i="82"/>
  <c r="W70" i="82"/>
  <c r="V70" i="82"/>
  <c r="U70" i="82"/>
  <c r="T70" i="82"/>
  <c r="S70" i="82"/>
  <c r="R70" i="82"/>
  <c r="Q70" i="82"/>
  <c r="P70" i="82"/>
  <c r="O70" i="82"/>
  <c r="N70" i="82"/>
  <c r="M70" i="82"/>
  <c r="L70" i="82"/>
  <c r="K70" i="82"/>
  <c r="J70" i="82"/>
  <c r="I70" i="82"/>
  <c r="H70" i="82"/>
  <c r="G70" i="82"/>
  <c r="B65" i="82"/>
  <c r="B66" i="82" s="1"/>
  <c r="BO62" i="82"/>
  <c r="BN62" i="82"/>
  <c r="BM62" i="82"/>
  <c r="BL62" i="82"/>
  <c r="BK62" i="82"/>
  <c r="BJ62" i="82"/>
  <c r="BI62" i="82"/>
  <c r="BH62" i="82"/>
  <c r="BG62" i="82"/>
  <c r="BF62" i="82"/>
  <c r="BE62" i="82"/>
  <c r="BD62" i="82"/>
  <c r="BC62" i="82"/>
  <c r="BB62" i="82"/>
  <c r="BA62" i="82"/>
  <c r="AZ62" i="82"/>
  <c r="AY62" i="82"/>
  <c r="AX62" i="82"/>
  <c r="AW62" i="82"/>
  <c r="AV62" i="82"/>
  <c r="AU62" i="82"/>
  <c r="AT62" i="82"/>
  <c r="AS62" i="82"/>
  <c r="AR62" i="82"/>
  <c r="AQ62" i="82"/>
  <c r="AP62" i="82"/>
  <c r="AO62" i="82"/>
  <c r="AN62" i="82"/>
  <c r="AM62" i="82"/>
  <c r="AL62" i="82"/>
  <c r="AK62" i="82"/>
  <c r="AJ62" i="82"/>
  <c r="AI62" i="82"/>
  <c r="AH62" i="82"/>
  <c r="AG62" i="82"/>
  <c r="AF62" i="82"/>
  <c r="AE62" i="82"/>
  <c r="AD62" i="82"/>
  <c r="AC62" i="82"/>
  <c r="AB62" i="82"/>
  <c r="AA62" i="82"/>
  <c r="Z62" i="82"/>
  <c r="Y62" i="82"/>
  <c r="X62" i="82"/>
  <c r="W62" i="82"/>
  <c r="V62" i="82"/>
  <c r="U62" i="82"/>
  <c r="T62" i="82"/>
  <c r="S62" i="82"/>
  <c r="R62" i="82"/>
  <c r="Q62" i="82"/>
  <c r="P62" i="82"/>
  <c r="O62" i="82"/>
  <c r="N62" i="82"/>
  <c r="M62" i="82"/>
  <c r="L62" i="82"/>
  <c r="K62" i="82"/>
  <c r="J62" i="82"/>
  <c r="I62" i="82"/>
  <c r="H62" i="82"/>
  <c r="G62" i="82"/>
  <c r="BO56" i="82"/>
  <c r="BO67" i="82" s="1"/>
  <c r="BN56" i="82"/>
  <c r="BN67" i="82" s="1"/>
  <c r="BM56" i="82"/>
  <c r="BM67" i="82" s="1"/>
  <c r="BL56" i="82"/>
  <c r="BL67" i="82" s="1"/>
  <c r="BK56" i="82"/>
  <c r="BK67" i="82" s="1"/>
  <c r="BJ56" i="82"/>
  <c r="BJ67" i="82" s="1"/>
  <c r="BI56" i="82"/>
  <c r="BI67" i="82" s="1"/>
  <c r="BH56" i="82"/>
  <c r="BH67" i="82" s="1"/>
  <c r="BG56" i="82"/>
  <c r="BG67" i="82" s="1"/>
  <c r="BF56" i="82"/>
  <c r="BF67" i="82" s="1"/>
  <c r="BE56" i="82"/>
  <c r="BE67" i="82" s="1"/>
  <c r="BD56" i="82"/>
  <c r="BD67" i="82" s="1"/>
  <c r="BC56" i="82"/>
  <c r="BC67" i="82" s="1"/>
  <c r="BB56" i="82"/>
  <c r="BB67" i="82" s="1"/>
  <c r="BA56" i="82"/>
  <c r="BA67" i="82" s="1"/>
  <c r="AZ56" i="82"/>
  <c r="AZ67" i="82" s="1"/>
  <c r="AY56" i="82"/>
  <c r="AY67" i="82" s="1"/>
  <c r="AX56" i="82"/>
  <c r="AX67" i="82" s="1"/>
  <c r="AW56" i="82"/>
  <c r="AW67" i="82" s="1"/>
  <c r="AV56" i="82"/>
  <c r="AV67" i="82" s="1"/>
  <c r="AU56" i="82"/>
  <c r="AU67" i="82" s="1"/>
  <c r="AT56" i="82"/>
  <c r="AT67" i="82" s="1"/>
  <c r="AS56" i="82"/>
  <c r="AS67" i="82" s="1"/>
  <c r="AR56" i="82"/>
  <c r="AR67" i="82" s="1"/>
  <c r="AQ56" i="82"/>
  <c r="AQ67" i="82" s="1"/>
  <c r="AP56" i="82"/>
  <c r="AP67" i="82" s="1"/>
  <c r="AO56" i="82"/>
  <c r="AO67" i="82" s="1"/>
  <c r="AN56" i="82"/>
  <c r="AN67" i="82" s="1"/>
  <c r="AM56" i="82"/>
  <c r="AM67" i="82" s="1"/>
  <c r="AL56" i="82"/>
  <c r="AL67" i="82" s="1"/>
  <c r="AK56" i="82"/>
  <c r="AK67" i="82" s="1"/>
  <c r="AJ56" i="82"/>
  <c r="AJ67" i="82" s="1"/>
  <c r="AI56" i="82"/>
  <c r="AI67" i="82" s="1"/>
  <c r="AH56" i="82"/>
  <c r="AH67" i="82" s="1"/>
  <c r="AG56" i="82"/>
  <c r="AG67" i="82" s="1"/>
  <c r="AF56" i="82"/>
  <c r="AF67" i="82" s="1"/>
  <c r="AE56" i="82"/>
  <c r="AE67" i="82" s="1"/>
  <c r="AD56" i="82"/>
  <c r="AD67" i="82" s="1"/>
  <c r="AC56" i="82"/>
  <c r="AC67" i="82" s="1"/>
  <c r="AB56" i="82"/>
  <c r="AB67" i="82" s="1"/>
  <c r="AA56" i="82"/>
  <c r="AA67" i="82" s="1"/>
  <c r="Z56" i="82"/>
  <c r="Z67" i="82" s="1"/>
  <c r="Y56" i="82"/>
  <c r="Y67" i="82" s="1"/>
  <c r="X56" i="82"/>
  <c r="X67" i="82" s="1"/>
  <c r="W56" i="82"/>
  <c r="W67" i="82" s="1"/>
  <c r="V56" i="82"/>
  <c r="V67" i="82" s="1"/>
  <c r="U56" i="82"/>
  <c r="U67" i="82" s="1"/>
  <c r="T56" i="82"/>
  <c r="T67" i="82" s="1"/>
  <c r="S56" i="82"/>
  <c r="S67" i="82" s="1"/>
  <c r="R56" i="82"/>
  <c r="R67" i="82" s="1"/>
  <c r="Q56" i="82"/>
  <c r="Q67" i="82" s="1"/>
  <c r="P56" i="82"/>
  <c r="P67" i="82" s="1"/>
  <c r="O56" i="82"/>
  <c r="O67" i="82" s="1"/>
  <c r="N56" i="82"/>
  <c r="N67" i="82" s="1"/>
  <c r="M56" i="82"/>
  <c r="M67" i="82" s="1"/>
  <c r="L56" i="82"/>
  <c r="L67" i="82" s="1"/>
  <c r="K56" i="82"/>
  <c r="K67" i="82" s="1"/>
  <c r="J56" i="82"/>
  <c r="J67" i="82" s="1"/>
  <c r="I56" i="82"/>
  <c r="I67" i="82" s="1"/>
  <c r="H56" i="82"/>
  <c r="H67" i="82" s="1"/>
  <c r="G56" i="82"/>
  <c r="G67" i="82" s="1"/>
  <c r="BO46" i="82"/>
  <c r="BO65" i="82" s="1"/>
  <c r="BN46" i="82"/>
  <c r="BN65" i="82" s="1"/>
  <c r="BM46" i="82"/>
  <c r="BL46" i="82"/>
  <c r="BL65" i="82" s="1"/>
  <c r="BK46" i="82"/>
  <c r="BK65" i="82" s="1"/>
  <c r="BJ46" i="82"/>
  <c r="BJ65" i="82" s="1"/>
  <c r="BI46" i="82"/>
  <c r="BH46" i="82"/>
  <c r="BH65" i="82" s="1"/>
  <c r="BG46" i="82"/>
  <c r="BG65" i="82" s="1"/>
  <c r="BF46" i="82"/>
  <c r="BF65" i="82" s="1"/>
  <c r="BE46" i="82"/>
  <c r="BD46" i="82"/>
  <c r="BD65" i="82" s="1"/>
  <c r="BC46" i="82"/>
  <c r="BC65" i="82" s="1"/>
  <c r="BB46" i="82"/>
  <c r="BB65" i="82" s="1"/>
  <c r="BA46" i="82"/>
  <c r="AZ46" i="82"/>
  <c r="AZ65" i="82" s="1"/>
  <c r="AY46" i="82"/>
  <c r="AY65" i="82" s="1"/>
  <c r="AX46" i="82"/>
  <c r="AX65" i="82" s="1"/>
  <c r="AW46" i="82"/>
  <c r="AV46" i="82"/>
  <c r="AV65" i="82" s="1"/>
  <c r="AU46" i="82"/>
  <c r="AU65" i="82" s="1"/>
  <c r="AT46" i="82"/>
  <c r="AT65" i="82" s="1"/>
  <c r="AS46" i="82"/>
  <c r="AR46" i="82"/>
  <c r="AR65" i="82" s="1"/>
  <c r="AQ46" i="82"/>
  <c r="AQ65" i="82" s="1"/>
  <c r="AP46" i="82"/>
  <c r="AP65" i="82" s="1"/>
  <c r="AO46" i="82"/>
  <c r="AN46" i="82"/>
  <c r="AN65" i="82" s="1"/>
  <c r="AM46" i="82"/>
  <c r="AM65" i="82" s="1"/>
  <c r="AL46" i="82"/>
  <c r="AL65" i="82" s="1"/>
  <c r="AK46" i="82"/>
  <c r="AJ46" i="82"/>
  <c r="AJ65" i="82" s="1"/>
  <c r="AI46" i="82"/>
  <c r="AI65" i="82" s="1"/>
  <c r="AH46" i="82"/>
  <c r="AH65" i="82" s="1"/>
  <c r="AG46" i="82"/>
  <c r="AF46" i="82"/>
  <c r="AF65" i="82" s="1"/>
  <c r="AE46" i="82"/>
  <c r="AE65" i="82" s="1"/>
  <c r="AD46" i="82"/>
  <c r="AD65" i="82" s="1"/>
  <c r="AC46" i="82"/>
  <c r="AB46" i="82"/>
  <c r="AB65" i="82" s="1"/>
  <c r="AA46" i="82"/>
  <c r="AA65" i="82" s="1"/>
  <c r="Z46" i="82"/>
  <c r="Z65" i="82" s="1"/>
  <c r="Y46" i="82"/>
  <c r="X46" i="82"/>
  <c r="X65" i="82" s="1"/>
  <c r="W46" i="82"/>
  <c r="W65" i="82" s="1"/>
  <c r="V46" i="82"/>
  <c r="V65" i="82" s="1"/>
  <c r="U46" i="82"/>
  <c r="T46" i="82"/>
  <c r="T65" i="82" s="1"/>
  <c r="S46" i="82"/>
  <c r="S65" i="82" s="1"/>
  <c r="R46" i="82"/>
  <c r="R65" i="82" s="1"/>
  <c r="Q46" i="82"/>
  <c r="P46" i="82"/>
  <c r="P65" i="82" s="1"/>
  <c r="O46" i="82"/>
  <c r="O65" i="82" s="1"/>
  <c r="N46" i="82"/>
  <c r="N66" i="82" s="1"/>
  <c r="M46" i="82"/>
  <c r="L46" i="82"/>
  <c r="L65" i="82" s="1"/>
  <c r="K46" i="82"/>
  <c r="K65" i="82" s="1"/>
  <c r="J46" i="82"/>
  <c r="J65" i="82" s="1"/>
  <c r="I46" i="82"/>
  <c r="H46" i="82"/>
  <c r="H65" i="82" s="1"/>
  <c r="G46" i="82"/>
  <c r="G65" i="82" s="1"/>
  <c r="B40" i="82"/>
  <c r="B41" i="82" s="1"/>
  <c r="B42" i="82" s="1"/>
  <c r="B46" i="82" s="1"/>
  <c r="B49" i="82" s="1"/>
  <c r="B50" i="82" s="1"/>
  <c r="B51" i="82" s="1"/>
  <c r="B52" i="82" s="1"/>
  <c r="B53" i="82" s="1"/>
  <c r="B54" i="82" s="1"/>
  <c r="B56" i="82" s="1"/>
  <c r="BO38" i="82"/>
  <c r="BN38" i="82"/>
  <c r="BM38" i="82"/>
  <c r="BL38" i="82"/>
  <c r="BK38" i="82"/>
  <c r="BJ38" i="82"/>
  <c r="BI38" i="82"/>
  <c r="BH38" i="82"/>
  <c r="BG38" i="82"/>
  <c r="BF38" i="82"/>
  <c r="BE38" i="82"/>
  <c r="BD38" i="82"/>
  <c r="BC38" i="82"/>
  <c r="BB38" i="82"/>
  <c r="BA38" i="82"/>
  <c r="AZ38" i="82"/>
  <c r="AY38" i="82"/>
  <c r="AX38" i="82"/>
  <c r="AW38" i="82"/>
  <c r="AV38" i="82"/>
  <c r="AU38" i="82"/>
  <c r="AT38" i="82"/>
  <c r="AS38" i="82"/>
  <c r="AR38" i="82"/>
  <c r="AQ38" i="82"/>
  <c r="AP38" i="82"/>
  <c r="AO38" i="82"/>
  <c r="AN38" i="82"/>
  <c r="AM38" i="82"/>
  <c r="AL38" i="82"/>
  <c r="AK38" i="82"/>
  <c r="AJ38" i="82"/>
  <c r="AI38" i="82"/>
  <c r="AH38" i="82"/>
  <c r="AG38" i="82"/>
  <c r="AF38" i="82"/>
  <c r="AE38" i="82"/>
  <c r="AD38" i="82"/>
  <c r="AC38" i="82"/>
  <c r="AB38" i="82"/>
  <c r="AA38" i="82"/>
  <c r="Z38" i="82"/>
  <c r="Y38" i="82"/>
  <c r="X38" i="82"/>
  <c r="W38" i="82"/>
  <c r="V38" i="82"/>
  <c r="U38" i="82"/>
  <c r="T38" i="82"/>
  <c r="S38" i="82"/>
  <c r="R38" i="82"/>
  <c r="Q38" i="82"/>
  <c r="P38" i="82"/>
  <c r="O38" i="82"/>
  <c r="N38" i="82"/>
  <c r="M38" i="82"/>
  <c r="L38" i="82"/>
  <c r="K38" i="82"/>
  <c r="J38" i="82"/>
  <c r="I38" i="82"/>
  <c r="H38" i="82"/>
  <c r="G38" i="82"/>
  <c r="BO21" i="82"/>
  <c r="BN21" i="82"/>
  <c r="BM21" i="82"/>
  <c r="BL21" i="82"/>
  <c r="BK21" i="82"/>
  <c r="BJ21" i="82"/>
  <c r="BI21" i="82"/>
  <c r="BH21" i="82"/>
  <c r="BG21" i="82"/>
  <c r="BF21" i="82"/>
  <c r="BE21" i="82"/>
  <c r="BD21" i="82"/>
  <c r="BC21" i="82"/>
  <c r="BB21" i="82"/>
  <c r="BA21" i="82"/>
  <c r="AZ21" i="82"/>
  <c r="AY21" i="82"/>
  <c r="AX21" i="82"/>
  <c r="AW21" i="82"/>
  <c r="AV21" i="82"/>
  <c r="AU21" i="82"/>
  <c r="AT21" i="82"/>
  <c r="AS21" i="82"/>
  <c r="AR21" i="82"/>
  <c r="AQ21" i="82"/>
  <c r="AP21" i="82"/>
  <c r="AO21" i="82"/>
  <c r="AN21" i="82"/>
  <c r="AM21" i="82"/>
  <c r="AL21" i="82"/>
  <c r="AK21" i="82"/>
  <c r="AJ21" i="82"/>
  <c r="AI21" i="82"/>
  <c r="AH21" i="82"/>
  <c r="AG21" i="82"/>
  <c r="AF21" i="82"/>
  <c r="AE21" i="82"/>
  <c r="AD21" i="82"/>
  <c r="AC21" i="82"/>
  <c r="AB21" i="82"/>
  <c r="AA21" i="82"/>
  <c r="Z21" i="82"/>
  <c r="Y21" i="82"/>
  <c r="X21" i="82"/>
  <c r="W21" i="82"/>
  <c r="V21" i="82"/>
  <c r="U21" i="82"/>
  <c r="T21" i="82"/>
  <c r="S21" i="82"/>
  <c r="R21" i="82"/>
  <c r="Q21" i="82"/>
  <c r="P21" i="82"/>
  <c r="O21" i="82"/>
  <c r="N21" i="82"/>
  <c r="M21" i="82"/>
  <c r="L21" i="82"/>
  <c r="K21" i="82"/>
  <c r="J21" i="82"/>
  <c r="I21" i="82"/>
  <c r="H21" i="82"/>
  <c r="G21" i="82"/>
  <c r="E3" i="82"/>
  <c r="E3" i="73"/>
  <c r="E3" i="72"/>
  <c r="E3" i="71"/>
  <c r="E3" i="35"/>
  <c r="E3" i="52"/>
  <c r="E3" i="46"/>
  <c r="R308" i="82" l="1"/>
  <c r="AL308" i="82"/>
  <c r="V316" i="82"/>
  <c r="S324" i="82"/>
  <c r="S80" i="82" s="1"/>
  <c r="AI324" i="82"/>
  <c r="AI80" i="82" s="1"/>
  <c r="AQ324" i="82"/>
  <c r="AQ80" i="82" s="1"/>
  <c r="BB324" i="82"/>
  <c r="BK324" i="82"/>
  <c r="BK80" i="82" s="1"/>
  <c r="I342" i="82"/>
  <c r="Z308" i="82"/>
  <c r="BA308" i="82"/>
  <c r="AC316" i="82"/>
  <c r="AC79" i="82" s="1"/>
  <c r="BL316" i="82"/>
  <c r="BL79" i="82" s="1"/>
  <c r="T324" i="82"/>
  <c r="AJ324" i="82"/>
  <c r="AT324" i="82"/>
  <c r="AT80" i="82" s="1"/>
  <c r="BD324" i="82"/>
  <c r="BL324" i="82"/>
  <c r="AB308" i="82"/>
  <c r="J308" i="82"/>
  <c r="T308" i="82"/>
  <c r="AD308" i="82"/>
  <c r="AP308" i="82"/>
  <c r="BF308" i="82"/>
  <c r="N316" i="82"/>
  <c r="AF316" i="82"/>
  <c r="AF79" i="82" s="1"/>
  <c r="AY316" i="82"/>
  <c r="AY79" i="82" s="1"/>
  <c r="BO316" i="82"/>
  <c r="BO79" i="82" s="1"/>
  <c r="J396" i="82"/>
  <c r="J148" i="82" s="1"/>
  <c r="N396" i="82"/>
  <c r="N148" i="82" s="1"/>
  <c r="R396" i="82"/>
  <c r="R148" i="82" s="1"/>
  <c r="V396" i="82"/>
  <c r="V148" i="82" s="1"/>
  <c r="O324" i="82"/>
  <c r="O80" i="82" s="1"/>
  <c r="V324" i="82"/>
  <c r="AE324" i="82"/>
  <c r="AE80" i="82" s="1"/>
  <c r="AZ324" i="82"/>
  <c r="BG324" i="82"/>
  <c r="BG80" i="82" s="1"/>
  <c r="BO324" i="82"/>
  <c r="BO80" i="82" s="1"/>
  <c r="J404" i="82"/>
  <c r="N404" i="82"/>
  <c r="R404" i="82"/>
  <c r="V404" i="82"/>
  <c r="Z404" i="82"/>
  <c r="AD404" i="82"/>
  <c r="AH404" i="82"/>
  <c r="AL404" i="82"/>
  <c r="AP404" i="82"/>
  <c r="AT404" i="82"/>
  <c r="AX404" i="82"/>
  <c r="BB404" i="82"/>
  <c r="BF404" i="82"/>
  <c r="BJ404" i="82"/>
  <c r="BN404" i="82"/>
  <c r="L342" i="82"/>
  <c r="Q342" i="82"/>
  <c r="X342" i="82"/>
  <c r="AK342" i="82"/>
  <c r="K344" i="82"/>
  <c r="L308" i="82"/>
  <c r="V308" i="82"/>
  <c r="AH308" i="82"/>
  <c r="AS308" i="82"/>
  <c r="BL308" i="82"/>
  <c r="T316" i="82"/>
  <c r="AI316" i="82"/>
  <c r="AI79" i="82" s="1"/>
  <c r="BA316" i="82"/>
  <c r="BA79" i="82" s="1"/>
  <c r="H324" i="82"/>
  <c r="P324" i="82"/>
  <c r="X324" i="82"/>
  <c r="AF324" i="82"/>
  <c r="AN324" i="82"/>
  <c r="AU324" i="82"/>
  <c r="AU80" i="82" s="1"/>
  <c r="G404" i="82"/>
  <c r="K404" i="82"/>
  <c r="O404" i="82"/>
  <c r="S404" i="82"/>
  <c r="W404" i="82"/>
  <c r="AA404" i="82"/>
  <c r="AE404" i="82"/>
  <c r="AI404" i="82"/>
  <c r="AM404" i="82"/>
  <c r="AQ404" i="82"/>
  <c r="AU404" i="82"/>
  <c r="AY404" i="82"/>
  <c r="BC404" i="82"/>
  <c r="BG404" i="82"/>
  <c r="BK404" i="82"/>
  <c r="BO404" i="82"/>
  <c r="L316" i="82"/>
  <c r="L79" i="82" s="1"/>
  <c r="G165" i="82"/>
  <c r="K165" i="82"/>
  <c r="O165" i="82"/>
  <c r="S165" i="82"/>
  <c r="W165" i="82"/>
  <c r="AA165" i="82"/>
  <c r="AE165" i="82"/>
  <c r="AI165" i="82"/>
  <c r="AM165" i="82"/>
  <c r="AQ165" i="82"/>
  <c r="AU165" i="82"/>
  <c r="AY165" i="82"/>
  <c r="BC165" i="82"/>
  <c r="BG165" i="82"/>
  <c r="BK165" i="82"/>
  <c r="BO165" i="82"/>
  <c r="BO417" i="80"/>
  <c r="AW416" i="80"/>
  <c r="BM416" i="80"/>
  <c r="AT416" i="80"/>
  <c r="BJ416" i="80"/>
  <c r="BC417" i="80"/>
  <c r="AQ417" i="80"/>
  <c r="AS416" i="80"/>
  <c r="BI416" i="80"/>
  <c r="BH416" i="80"/>
  <c r="AR418" i="80"/>
  <c r="AP416" i="80"/>
  <c r="BF416" i="80"/>
  <c r="BK417" i="80"/>
  <c r="AV416" i="80"/>
  <c r="AY417" i="80"/>
  <c r="BE416" i="80"/>
  <c r="AZ417" i="80"/>
  <c r="BB416" i="80"/>
  <c r="BD416" i="80"/>
  <c r="BG417" i="80"/>
  <c r="BA416" i="80"/>
  <c r="AX416" i="80"/>
  <c r="BN416" i="80"/>
  <c r="AU417" i="80"/>
  <c r="BL416" i="80"/>
  <c r="AQ546" i="80"/>
  <c r="BG546" i="80"/>
  <c r="AU539" i="80"/>
  <c r="AU538" i="80" s="1"/>
  <c r="AU152" i="80" s="1"/>
  <c r="AU502" i="80"/>
  <c r="AU83" i="80" s="1"/>
  <c r="AW502" i="80"/>
  <c r="AW83" i="80" s="1"/>
  <c r="AW539" i="80"/>
  <c r="AW538" i="80" s="1"/>
  <c r="AW152" i="80" s="1"/>
  <c r="AR344" i="80"/>
  <c r="AR80" i="80" s="1"/>
  <c r="AR425" i="80"/>
  <c r="AR424" i="80" s="1"/>
  <c r="BH344" i="80"/>
  <c r="BH425" i="80"/>
  <c r="BH424" i="80" s="1"/>
  <c r="AV340" i="80"/>
  <c r="AV420" i="80" s="1"/>
  <c r="BL340" i="80"/>
  <c r="BL420" i="80" s="1"/>
  <c r="BH80" i="80"/>
  <c r="AR316" i="80"/>
  <c r="AR397" i="80"/>
  <c r="AR396" i="80" s="1"/>
  <c r="AR148" i="80" s="1"/>
  <c r="BD316" i="80"/>
  <c r="BD397" i="80"/>
  <c r="BD396" i="80" s="1"/>
  <c r="BD148" i="80" s="1"/>
  <c r="AQ340" i="80"/>
  <c r="AQ420" i="80" s="1"/>
  <c r="BK396" i="80"/>
  <c r="BA425" i="80"/>
  <c r="BA424" i="80" s="1"/>
  <c r="BA344" i="80"/>
  <c r="BA80" i="80" s="1"/>
  <c r="BA340" i="80"/>
  <c r="BA420" i="80" s="1"/>
  <c r="BE316" i="80"/>
  <c r="BE79" i="80" s="1"/>
  <c r="BE397" i="80"/>
  <c r="BE396" i="80" s="1"/>
  <c r="BE148" i="80" s="1"/>
  <c r="AQ344" i="80"/>
  <c r="AQ80" i="80" s="1"/>
  <c r="AQ425" i="80"/>
  <c r="AQ424" i="80" s="1"/>
  <c r="BG396" i="80"/>
  <c r="AX344" i="80"/>
  <c r="AX80" i="80" s="1"/>
  <c r="AX425" i="80"/>
  <c r="AX424" i="80" s="1"/>
  <c r="AX168" i="80" s="1"/>
  <c r="AX181" i="80" s="1"/>
  <c r="BN344" i="80"/>
  <c r="BN80" i="80" s="1"/>
  <c r="BN425" i="80"/>
  <c r="BN424" i="80" s="1"/>
  <c r="BN168" i="80" s="1"/>
  <c r="BN181" i="80" s="1"/>
  <c r="AT340" i="80"/>
  <c r="AT420" i="80" s="1"/>
  <c r="BJ340" i="80"/>
  <c r="BJ420" i="80" s="1"/>
  <c r="AP316" i="80"/>
  <c r="AP79" i="80" s="1"/>
  <c r="AP397" i="80"/>
  <c r="AP396" i="80" s="1"/>
  <c r="AP148" i="80" s="1"/>
  <c r="BB316" i="80"/>
  <c r="BB79" i="80" s="1"/>
  <c r="BB397" i="80"/>
  <c r="BB396" i="80" s="1"/>
  <c r="BF316" i="80"/>
  <c r="BF79" i="80" s="1"/>
  <c r="BF397" i="80"/>
  <c r="BF396" i="80" s="1"/>
  <c r="BO344" i="80"/>
  <c r="BO80" i="80" s="1"/>
  <c r="BO425" i="80"/>
  <c r="BO424" i="80" s="1"/>
  <c r="AU508" i="80"/>
  <c r="AU84" i="80" s="1"/>
  <c r="AU546" i="80"/>
  <c r="AU544" i="80" s="1"/>
  <c r="AU153" i="80" s="1"/>
  <c r="BK546" i="80"/>
  <c r="AW508" i="80"/>
  <c r="AW84" i="80" s="1"/>
  <c r="AW545" i="80"/>
  <c r="AW544" i="80" s="1"/>
  <c r="AW153" i="80" s="1"/>
  <c r="AR168" i="80"/>
  <c r="AR181" i="80" s="1"/>
  <c r="BH168" i="80"/>
  <c r="BH181" i="80" s="1"/>
  <c r="AV344" i="80"/>
  <c r="AV425" i="80"/>
  <c r="AV424" i="80" s="1"/>
  <c r="BL344" i="80"/>
  <c r="BL425" i="80"/>
  <c r="BL424" i="80" s="1"/>
  <c r="BD79" i="80"/>
  <c r="AZ415" i="80"/>
  <c r="AZ147" i="80" s="1"/>
  <c r="AZ340" i="80"/>
  <c r="AZ420" i="80" s="1"/>
  <c r="AV404" i="80"/>
  <c r="BL404" i="80"/>
  <c r="AY344" i="80"/>
  <c r="AY80" i="80" s="1"/>
  <c r="AY425" i="80"/>
  <c r="AY424" i="80" s="1"/>
  <c r="BG148" i="80"/>
  <c r="BC340" i="80"/>
  <c r="BC420" i="80" s="1"/>
  <c r="BK316" i="80"/>
  <c r="BK79" i="80" s="1"/>
  <c r="BE425" i="80"/>
  <c r="BE424" i="80" s="1"/>
  <c r="BE344" i="80"/>
  <c r="BE80" i="80" s="1"/>
  <c r="BE340" i="80"/>
  <c r="BE420" i="80" s="1"/>
  <c r="AW316" i="80"/>
  <c r="AW79" i="80" s="1"/>
  <c r="AW397" i="80"/>
  <c r="AW396" i="80" s="1"/>
  <c r="AW148" i="80" s="1"/>
  <c r="BA316" i="80"/>
  <c r="BA79" i="80" s="1"/>
  <c r="BA397" i="80"/>
  <c r="BA396" i="80" s="1"/>
  <c r="BA148" i="80" s="1"/>
  <c r="BG344" i="80"/>
  <c r="BG80" i="80" s="1"/>
  <c r="BG425" i="80"/>
  <c r="BG424" i="80" s="1"/>
  <c r="BG168" i="80" s="1"/>
  <c r="BG181" i="80" s="1"/>
  <c r="AY340" i="80"/>
  <c r="AY420" i="80" s="1"/>
  <c r="AQ404" i="80"/>
  <c r="AQ168" i="80" s="1"/>
  <c r="AQ181" i="80" s="1"/>
  <c r="BK404" i="80"/>
  <c r="BG316" i="80"/>
  <c r="BG79" i="80" s="1"/>
  <c r="BB344" i="80"/>
  <c r="BB80" i="80" s="1"/>
  <c r="BB425" i="80"/>
  <c r="BB424" i="80" s="1"/>
  <c r="BF148" i="80"/>
  <c r="AX340" i="80"/>
  <c r="AX420" i="80" s="1"/>
  <c r="BN340" i="80"/>
  <c r="BN420" i="80" s="1"/>
  <c r="BO404" i="80"/>
  <c r="AQ316" i="80"/>
  <c r="AQ79" i="80" s="1"/>
  <c r="BO79" i="80"/>
  <c r="AY546" i="80"/>
  <c r="BO546" i="80"/>
  <c r="AS502" i="80"/>
  <c r="AS83" i="80" s="1"/>
  <c r="AS539" i="80"/>
  <c r="AS538" i="80" s="1"/>
  <c r="AS152" i="80" s="1"/>
  <c r="BB168" i="80"/>
  <c r="BB181" i="80" s="1"/>
  <c r="AV168" i="80"/>
  <c r="AV181" i="80" s="1"/>
  <c r="BL168" i="80"/>
  <c r="BL181" i="80" s="1"/>
  <c r="AZ344" i="80"/>
  <c r="AZ80" i="80" s="1"/>
  <c r="AZ425" i="80"/>
  <c r="AZ424" i="80" s="1"/>
  <c r="AZ168" i="80" s="1"/>
  <c r="AZ181" i="80" s="1"/>
  <c r="BD340" i="80"/>
  <c r="BD420" i="80" s="1"/>
  <c r="AV80" i="80"/>
  <c r="BL80" i="80"/>
  <c r="AZ316" i="80"/>
  <c r="AZ397" i="80"/>
  <c r="AZ396" i="80" s="1"/>
  <c r="AZ148" i="80" s="1"/>
  <c r="BK344" i="80"/>
  <c r="BK80" i="80" s="1"/>
  <c r="BK425" i="80"/>
  <c r="BK424" i="80" s="1"/>
  <c r="BK168" i="80" s="1"/>
  <c r="BK181" i="80" s="1"/>
  <c r="BO340" i="80"/>
  <c r="BO420" i="80" s="1"/>
  <c r="AY396" i="80"/>
  <c r="AY148" i="80" s="1"/>
  <c r="AS425" i="80"/>
  <c r="AS424" i="80" s="1"/>
  <c r="AS344" i="80"/>
  <c r="BI425" i="80"/>
  <c r="BI424" i="80" s="1"/>
  <c r="BI344" i="80"/>
  <c r="AS340" i="80"/>
  <c r="AS420" i="80" s="1"/>
  <c r="BI340" i="80"/>
  <c r="BI420" i="80" s="1"/>
  <c r="AS404" i="80"/>
  <c r="BI404" i="80"/>
  <c r="BI168" i="80" s="1"/>
  <c r="BI181" i="80" s="1"/>
  <c r="BI316" i="80"/>
  <c r="BI79" i="80" s="1"/>
  <c r="BI397" i="80"/>
  <c r="BI396" i="80" s="1"/>
  <c r="BI148" i="80" s="1"/>
  <c r="BM316" i="80"/>
  <c r="BM79" i="80" s="1"/>
  <c r="BM397" i="80"/>
  <c r="BM396" i="80" s="1"/>
  <c r="BM148" i="80" s="1"/>
  <c r="BK340" i="80"/>
  <c r="BK420" i="80" s="1"/>
  <c r="AU396" i="80"/>
  <c r="AU148" i="80" s="1"/>
  <c r="AP344" i="80"/>
  <c r="AP80" i="80" s="1"/>
  <c r="AP425" i="80"/>
  <c r="AP424" i="80" s="1"/>
  <c r="AP168" i="80" s="1"/>
  <c r="AP181" i="80" s="1"/>
  <c r="BF344" i="80"/>
  <c r="BF80" i="80" s="1"/>
  <c r="BF425" i="80"/>
  <c r="BF424" i="80" s="1"/>
  <c r="BF168" i="80" s="1"/>
  <c r="BF181" i="80" s="1"/>
  <c r="BB340" i="80"/>
  <c r="BB420" i="80" s="1"/>
  <c r="AX316" i="80"/>
  <c r="AX79" i="80" s="1"/>
  <c r="AX397" i="80"/>
  <c r="AX396" i="80" s="1"/>
  <c r="AX148" i="80" s="1"/>
  <c r="BN316" i="80"/>
  <c r="BN79" i="80" s="1"/>
  <c r="BN397" i="80"/>
  <c r="BN396" i="80" s="1"/>
  <c r="BN148" i="80" s="1"/>
  <c r="AU344" i="80"/>
  <c r="AU80" i="80" s="1"/>
  <c r="AU425" i="80"/>
  <c r="AU424" i="80" s="1"/>
  <c r="AU168" i="80" s="1"/>
  <c r="AU181" i="80" s="1"/>
  <c r="AU340" i="80"/>
  <c r="AU420" i="80" s="1"/>
  <c r="BC396" i="80"/>
  <c r="BC148" i="80" s="1"/>
  <c r="BC546" i="80"/>
  <c r="AS508" i="80"/>
  <c r="AS84" i="80" s="1"/>
  <c r="AS545" i="80"/>
  <c r="AS544" i="80" s="1"/>
  <c r="AS153" i="80" s="1"/>
  <c r="BE168" i="80"/>
  <c r="BE181" i="80" s="1"/>
  <c r="BD344" i="80"/>
  <c r="BD80" i="80" s="1"/>
  <c r="BD425" i="80"/>
  <c r="BD424" i="80" s="1"/>
  <c r="BD168" i="80" s="1"/>
  <c r="BD181" i="80" s="1"/>
  <c r="AR79" i="80"/>
  <c r="AZ79" i="80"/>
  <c r="AR340" i="80"/>
  <c r="AR420" i="80" s="1"/>
  <c r="AR415" i="80" s="1"/>
  <c r="AR147" i="80" s="1"/>
  <c r="BH340" i="80"/>
  <c r="BH420" i="80" s="1"/>
  <c r="AV316" i="80"/>
  <c r="AV79" i="80" s="1"/>
  <c r="AV397" i="80"/>
  <c r="AV396" i="80" s="1"/>
  <c r="AV148" i="80" s="1"/>
  <c r="BH316" i="80"/>
  <c r="BH79" i="80" s="1"/>
  <c r="BH397" i="80"/>
  <c r="BH396" i="80" s="1"/>
  <c r="BH148" i="80" s="1"/>
  <c r="BL316" i="80"/>
  <c r="BL79" i="80" s="1"/>
  <c r="BL397" i="80"/>
  <c r="BL396" i="80" s="1"/>
  <c r="BL148" i="80" s="1"/>
  <c r="AW425" i="80"/>
  <c r="AW424" i="80" s="1"/>
  <c r="AW168" i="80" s="1"/>
  <c r="AW181" i="80" s="1"/>
  <c r="AW344" i="80"/>
  <c r="AW80" i="80" s="1"/>
  <c r="BM425" i="80"/>
  <c r="BM424" i="80" s="1"/>
  <c r="BM168" i="80" s="1"/>
  <c r="BM181" i="80" s="1"/>
  <c r="BM344" i="80"/>
  <c r="BM80" i="80" s="1"/>
  <c r="AW340" i="80"/>
  <c r="AW420" i="80" s="1"/>
  <c r="BM340" i="80"/>
  <c r="BM420" i="80" s="1"/>
  <c r="AS80" i="80"/>
  <c r="BI80" i="80"/>
  <c r="AS316" i="80"/>
  <c r="AS79" i="80" s="1"/>
  <c r="AS397" i="80"/>
  <c r="AS396" i="80" s="1"/>
  <c r="AS148" i="80" s="1"/>
  <c r="AY404" i="80"/>
  <c r="AY168" i="80" s="1"/>
  <c r="AY181" i="80" s="1"/>
  <c r="AU316" i="80"/>
  <c r="AU79" i="80" s="1"/>
  <c r="AT344" i="80"/>
  <c r="AT80" i="80" s="1"/>
  <c r="AT425" i="80"/>
  <c r="AT424" i="80" s="1"/>
  <c r="BJ344" i="80"/>
  <c r="BJ80" i="80" s="1"/>
  <c r="BJ425" i="80"/>
  <c r="BJ424" i="80" s="1"/>
  <c r="BB148" i="80"/>
  <c r="AP340" i="80"/>
  <c r="AP420" i="80" s="1"/>
  <c r="BF340" i="80"/>
  <c r="BF420" i="80" s="1"/>
  <c r="AT404" i="80"/>
  <c r="AT168" i="80" s="1"/>
  <c r="AT181" i="80" s="1"/>
  <c r="BJ404" i="80"/>
  <c r="AT316" i="80"/>
  <c r="AT79" i="80" s="1"/>
  <c r="AT397" i="80"/>
  <c r="AT396" i="80" s="1"/>
  <c r="AT148" i="80" s="1"/>
  <c r="BJ316" i="80"/>
  <c r="BJ79" i="80" s="1"/>
  <c r="BJ397" i="80"/>
  <c r="BJ396" i="80" s="1"/>
  <c r="BJ148" i="80" s="1"/>
  <c r="BC344" i="80"/>
  <c r="BC80" i="80" s="1"/>
  <c r="BC425" i="80"/>
  <c r="BC424" i="80" s="1"/>
  <c r="BK148" i="80"/>
  <c r="BG340" i="80"/>
  <c r="BG420" i="80" s="1"/>
  <c r="BC404" i="80"/>
  <c r="BC168" i="80" s="1"/>
  <c r="BC181" i="80" s="1"/>
  <c r="BC316" i="80"/>
  <c r="BC79" i="80" s="1"/>
  <c r="BO144" i="80"/>
  <c r="BO176" i="80" s="1"/>
  <c r="AS168" i="80"/>
  <c r="AS181" i="80" s="1"/>
  <c r="BA168" i="80"/>
  <c r="BA181" i="80" s="1"/>
  <c r="BE513" i="80"/>
  <c r="BE550" i="80"/>
  <c r="BE549" i="80" s="1"/>
  <c r="BE154" i="80" s="1"/>
  <c r="BB513" i="80"/>
  <c r="BB550" i="80"/>
  <c r="BB549" i="80" s="1"/>
  <c r="BB154" i="80" s="1"/>
  <c r="AV513" i="80"/>
  <c r="AV550" i="80"/>
  <c r="AV549" i="80" s="1"/>
  <c r="AV154" i="80" s="1"/>
  <c r="BD513" i="80"/>
  <c r="BD550" i="80"/>
  <c r="BD549" i="80" s="1"/>
  <c r="BL513" i="80"/>
  <c r="BL550" i="80"/>
  <c r="BL549" i="80" s="1"/>
  <c r="BL154" i="80" s="1"/>
  <c r="BA513" i="80"/>
  <c r="BA550" i="80"/>
  <c r="BA549" i="80" s="1"/>
  <c r="BA154" i="80" s="1"/>
  <c r="AX513" i="80"/>
  <c r="AX550" i="80"/>
  <c r="AX549" i="80" s="1"/>
  <c r="BN513" i="80"/>
  <c r="BN550" i="80"/>
  <c r="BN549" i="80" s="1"/>
  <c r="AU550" i="80"/>
  <c r="AU549" i="80" s="1"/>
  <c r="AU154" i="80" s="1"/>
  <c r="AU513" i="80"/>
  <c r="BC550" i="80"/>
  <c r="BC513" i="80"/>
  <c r="BK550" i="80"/>
  <c r="BK549" i="80" s="1"/>
  <c r="BK154" i="80" s="1"/>
  <c r="BK513" i="80"/>
  <c r="BC549" i="80"/>
  <c r="BC154" i="80" s="1"/>
  <c r="AW513" i="80"/>
  <c r="AW550" i="80"/>
  <c r="AW549" i="80" s="1"/>
  <c r="BM513" i="80"/>
  <c r="BM550" i="80"/>
  <c r="BM549" i="80" s="1"/>
  <c r="BM154" i="80" s="1"/>
  <c r="AT513" i="80"/>
  <c r="AT550" i="80"/>
  <c r="AT549" i="80" s="1"/>
  <c r="BJ513" i="80"/>
  <c r="BJ550" i="80"/>
  <c r="BJ549" i="80" s="1"/>
  <c r="BJ154" i="80" s="1"/>
  <c r="AR513" i="80"/>
  <c r="AR550" i="80"/>
  <c r="AR549" i="80" s="1"/>
  <c r="AZ513" i="80"/>
  <c r="AZ550" i="80"/>
  <c r="AZ549" i="80" s="1"/>
  <c r="AZ154" i="80" s="1"/>
  <c r="BH513" i="80"/>
  <c r="BH550" i="80"/>
  <c r="BH549" i="80" s="1"/>
  <c r="AS513" i="80"/>
  <c r="AS550" i="80"/>
  <c r="AS549" i="80" s="1"/>
  <c r="AS154" i="80" s="1"/>
  <c r="BI513" i="80"/>
  <c r="BI550" i="80"/>
  <c r="BI549" i="80" s="1"/>
  <c r="AP513" i="80"/>
  <c r="AP550" i="80"/>
  <c r="AP549" i="80" s="1"/>
  <c r="AP154" i="80" s="1"/>
  <c r="BF513" i="80"/>
  <c r="BF550" i="80"/>
  <c r="BF549" i="80" s="1"/>
  <c r="BF154" i="80" s="1"/>
  <c r="AQ550" i="80"/>
  <c r="AQ513" i="80"/>
  <c r="AQ85" i="80" s="1"/>
  <c r="AY550" i="80"/>
  <c r="AY549" i="80" s="1"/>
  <c r="AY154" i="80" s="1"/>
  <c r="AY513" i="80"/>
  <c r="AY85" i="80" s="1"/>
  <c r="BG550" i="80"/>
  <c r="BG513" i="80"/>
  <c r="BG85" i="80" s="1"/>
  <c r="BO550" i="80"/>
  <c r="BO513" i="80"/>
  <c r="AQ549" i="80"/>
  <c r="BG549" i="80"/>
  <c r="BG154" i="80" s="1"/>
  <c r="BO549" i="80"/>
  <c r="BO85" i="80"/>
  <c r="BD154" i="80"/>
  <c r="AW154" i="80"/>
  <c r="AT154" i="80"/>
  <c r="AV85" i="80"/>
  <c r="BD85" i="80"/>
  <c r="BL85" i="80"/>
  <c r="AW85" i="80"/>
  <c r="BE85" i="80"/>
  <c r="BM85" i="80"/>
  <c r="AT85" i="80"/>
  <c r="BB85" i="80"/>
  <c r="BJ85" i="80"/>
  <c r="AU85" i="80"/>
  <c r="BC85" i="80"/>
  <c r="BK85" i="80"/>
  <c r="AR154" i="80"/>
  <c r="BH154" i="80"/>
  <c r="BI154" i="80"/>
  <c r="AX154" i="80"/>
  <c r="BN154" i="80"/>
  <c r="AQ154" i="80"/>
  <c r="AR85" i="80"/>
  <c r="AZ85" i="80"/>
  <c r="BH85" i="80"/>
  <c r="AS85" i="80"/>
  <c r="BA85" i="80"/>
  <c r="BI85" i="80"/>
  <c r="AP85" i="80"/>
  <c r="AX85" i="80"/>
  <c r="BF85" i="80"/>
  <c r="BN85" i="80"/>
  <c r="AW525" i="80"/>
  <c r="AW562" i="80"/>
  <c r="AW561" i="80" s="1"/>
  <c r="AW155" i="80" s="1"/>
  <c r="AW156" i="80" s="1"/>
  <c r="BM525" i="80"/>
  <c r="BM562" i="80"/>
  <c r="BM561" i="80" s="1"/>
  <c r="BM155" i="80" s="1"/>
  <c r="AT525" i="80"/>
  <c r="AT562" i="80"/>
  <c r="AT561" i="80" s="1"/>
  <c r="BJ525" i="80"/>
  <c r="BJ562" i="80"/>
  <c r="BJ561" i="80" s="1"/>
  <c r="BJ155" i="80" s="1"/>
  <c r="AR525" i="80"/>
  <c r="AR562" i="80"/>
  <c r="AR561" i="80" s="1"/>
  <c r="AZ525" i="80"/>
  <c r="AZ562" i="80"/>
  <c r="AZ561" i="80" s="1"/>
  <c r="AZ155" i="80" s="1"/>
  <c r="BH525" i="80"/>
  <c r="BH562" i="80"/>
  <c r="BH561" i="80" s="1"/>
  <c r="AS525" i="80"/>
  <c r="AS562" i="80"/>
  <c r="AS561" i="80" s="1"/>
  <c r="AS155" i="80" s="1"/>
  <c r="BI525" i="80"/>
  <c r="BI562" i="80"/>
  <c r="BI561" i="80" s="1"/>
  <c r="BI155" i="80" s="1"/>
  <c r="AP525" i="80"/>
  <c r="AP562" i="80"/>
  <c r="AP561" i="80" s="1"/>
  <c r="AP155" i="80" s="1"/>
  <c r="BF525" i="80"/>
  <c r="BF562" i="80"/>
  <c r="BF561" i="80" s="1"/>
  <c r="BF155" i="80" s="1"/>
  <c r="AQ562" i="80"/>
  <c r="AQ525" i="80"/>
  <c r="AY562" i="80"/>
  <c r="AY525" i="80"/>
  <c r="BG562" i="80"/>
  <c r="BG561" i="80" s="1"/>
  <c r="BG155" i="80" s="1"/>
  <c r="BG525" i="80"/>
  <c r="BO562" i="80"/>
  <c r="BO525" i="80"/>
  <c r="AQ561" i="80"/>
  <c r="AY561" i="80"/>
  <c r="AY155" i="80" s="1"/>
  <c r="BO561" i="80"/>
  <c r="BE525" i="80"/>
  <c r="BE562" i="80"/>
  <c r="BE561" i="80" s="1"/>
  <c r="BE155" i="80" s="1"/>
  <c r="BB525" i="80"/>
  <c r="BB562" i="80"/>
  <c r="BB561" i="80" s="1"/>
  <c r="AV525" i="80"/>
  <c r="AV562" i="80"/>
  <c r="AV561" i="80" s="1"/>
  <c r="AV155" i="80" s="1"/>
  <c r="BD525" i="80"/>
  <c r="BD562" i="80"/>
  <c r="BD561" i="80" s="1"/>
  <c r="BD155" i="80" s="1"/>
  <c r="BL525" i="80"/>
  <c r="BL562" i="80"/>
  <c r="BL561" i="80" s="1"/>
  <c r="BL155" i="80" s="1"/>
  <c r="BA525" i="80"/>
  <c r="BA562" i="80"/>
  <c r="BA561" i="80" s="1"/>
  <c r="AX525" i="80"/>
  <c r="AX562" i="80"/>
  <c r="AX561" i="80" s="1"/>
  <c r="AX155" i="80" s="1"/>
  <c r="BN525" i="80"/>
  <c r="BN562" i="80"/>
  <c r="BN561" i="80" s="1"/>
  <c r="BN155" i="80" s="1"/>
  <c r="AU562" i="80"/>
  <c r="AU561" i="80" s="1"/>
  <c r="AU155" i="80" s="1"/>
  <c r="AU525" i="80"/>
  <c r="BC562" i="80"/>
  <c r="BC525" i="80"/>
  <c r="BK562" i="80"/>
  <c r="BK561" i="80" s="1"/>
  <c r="BK155" i="80" s="1"/>
  <c r="BK525" i="80"/>
  <c r="BC561" i="80"/>
  <c r="BC155" i="80" s="1"/>
  <c r="AT86" i="80"/>
  <c r="BB86" i="80"/>
  <c r="BJ86" i="80"/>
  <c r="AQ155" i="80"/>
  <c r="AR155" i="80"/>
  <c r="BH155" i="80"/>
  <c r="BA155" i="80"/>
  <c r="AQ86" i="80"/>
  <c r="AY86" i="80"/>
  <c r="BG86" i="80"/>
  <c r="BO86" i="80"/>
  <c r="AR86" i="80"/>
  <c r="AZ86" i="80"/>
  <c r="BH86" i="80"/>
  <c r="AS86" i="80"/>
  <c r="AS87" i="80" s="1"/>
  <c r="BA86" i="80"/>
  <c r="BI86" i="80"/>
  <c r="AP86" i="80"/>
  <c r="AX86" i="80"/>
  <c r="BF86" i="80"/>
  <c r="BN86" i="80"/>
  <c r="AT155" i="80"/>
  <c r="BB155" i="80"/>
  <c r="AU86" i="80"/>
  <c r="AU87" i="80" s="1"/>
  <c r="BC86" i="80"/>
  <c r="BK86" i="80"/>
  <c r="AV86" i="80"/>
  <c r="BD86" i="80"/>
  <c r="BL86" i="80"/>
  <c r="AW86" i="80"/>
  <c r="AW87" i="80" s="1"/>
  <c r="BE86" i="80"/>
  <c r="BM86" i="80"/>
  <c r="BA473" i="80"/>
  <c r="BA509" i="80" s="1"/>
  <c r="BA467" i="80"/>
  <c r="BA503" i="80" s="1"/>
  <c r="AK473" i="80"/>
  <c r="AK467" i="80"/>
  <c r="BF473" i="80"/>
  <c r="BF509" i="80" s="1"/>
  <c r="BF467" i="80"/>
  <c r="BF503" i="80" s="1"/>
  <c r="AX473" i="80"/>
  <c r="AX509" i="80" s="1"/>
  <c r="AX467" i="80"/>
  <c r="AX503" i="80" s="1"/>
  <c r="AY473" i="80"/>
  <c r="AY509" i="80" s="1"/>
  <c r="AY545" i="80" s="1"/>
  <c r="AY467" i="80"/>
  <c r="AY503" i="80" s="1"/>
  <c r="BO473" i="80"/>
  <c r="BO509" i="80" s="1"/>
  <c r="BO545" i="80" s="1"/>
  <c r="BO467" i="80"/>
  <c r="BO503" i="80" s="1"/>
  <c r="BH473" i="80"/>
  <c r="BH509" i="80" s="1"/>
  <c r="BH467" i="80"/>
  <c r="BH503" i="80" s="1"/>
  <c r="BE473" i="80"/>
  <c r="BE509" i="80" s="1"/>
  <c r="BE467" i="80"/>
  <c r="BE503" i="80" s="1"/>
  <c r="AJ473" i="80"/>
  <c r="AJ467" i="80"/>
  <c r="BJ473" i="80"/>
  <c r="BJ509" i="80" s="1"/>
  <c r="BJ467" i="80"/>
  <c r="BJ503" i="80" s="1"/>
  <c r="AT473" i="80"/>
  <c r="AT509" i="80" s="1"/>
  <c r="AT467" i="80"/>
  <c r="AT503" i="80" s="1"/>
  <c r="BC473" i="80"/>
  <c r="BC509" i="80" s="1"/>
  <c r="BC545" i="80" s="1"/>
  <c r="BC467" i="80"/>
  <c r="BC503" i="80" s="1"/>
  <c r="AN473" i="80"/>
  <c r="AN467" i="80"/>
  <c r="BL473" i="80"/>
  <c r="BL509" i="80" s="1"/>
  <c r="BL467" i="80"/>
  <c r="BL503" i="80" s="1"/>
  <c r="AQ473" i="80"/>
  <c r="AQ509" i="80" s="1"/>
  <c r="AQ545" i="80" s="1"/>
  <c r="AQ467" i="80"/>
  <c r="AQ503" i="80" s="1"/>
  <c r="BI473" i="80"/>
  <c r="BI509" i="80" s="1"/>
  <c r="BI467" i="80"/>
  <c r="BI503" i="80" s="1"/>
  <c r="AR473" i="80"/>
  <c r="AR509" i="80" s="1"/>
  <c r="AR467" i="80"/>
  <c r="AR503" i="80" s="1"/>
  <c r="BN473" i="80"/>
  <c r="BN509" i="80" s="1"/>
  <c r="BN467" i="80"/>
  <c r="BN503" i="80" s="1"/>
  <c r="AP473" i="80"/>
  <c r="AP509" i="80" s="1"/>
  <c r="AP467" i="80"/>
  <c r="AP503" i="80" s="1"/>
  <c r="BG473" i="80"/>
  <c r="BG509" i="80" s="1"/>
  <c r="BG545" i="80" s="1"/>
  <c r="BG467" i="80"/>
  <c r="BG503" i="80" s="1"/>
  <c r="AZ473" i="80"/>
  <c r="AZ509" i="80" s="1"/>
  <c r="AZ467" i="80"/>
  <c r="AZ503" i="80" s="1"/>
  <c r="AV473" i="80"/>
  <c r="AV509" i="80" s="1"/>
  <c r="AV467" i="80"/>
  <c r="AV503" i="80" s="1"/>
  <c r="BM473" i="80"/>
  <c r="BM509" i="80" s="1"/>
  <c r="BM467" i="80"/>
  <c r="BM503" i="80" s="1"/>
  <c r="AO473" i="80"/>
  <c r="AO467" i="80"/>
  <c r="BB473" i="80"/>
  <c r="BB509" i="80" s="1"/>
  <c r="BB467" i="80"/>
  <c r="BB503" i="80" s="1"/>
  <c r="AL473" i="80"/>
  <c r="AL467" i="80"/>
  <c r="AM473" i="80"/>
  <c r="AM467" i="80"/>
  <c r="BK473" i="80"/>
  <c r="BK509" i="80" s="1"/>
  <c r="BK545" i="80" s="1"/>
  <c r="BK467" i="80"/>
  <c r="BK503" i="80" s="1"/>
  <c r="BD473" i="80"/>
  <c r="BD509" i="80" s="1"/>
  <c r="BD467" i="80"/>
  <c r="BD503" i="80" s="1"/>
  <c r="I165" i="82"/>
  <c r="Q165" i="82"/>
  <c r="Y165" i="82"/>
  <c r="AG165" i="82"/>
  <c r="AK165" i="82"/>
  <c r="AS165" i="82"/>
  <c r="BA165" i="82"/>
  <c r="BE165" i="82"/>
  <c r="BM165" i="82"/>
  <c r="H308" i="82"/>
  <c r="P308" i="82"/>
  <c r="X308" i="82"/>
  <c r="AF308" i="82"/>
  <c r="AN308" i="82"/>
  <c r="AX308" i="82"/>
  <c r="BI308" i="82"/>
  <c r="G388" i="82"/>
  <c r="K388" i="82"/>
  <c r="O388" i="82"/>
  <c r="S388" i="82"/>
  <c r="W388" i="82"/>
  <c r="AA388" i="82"/>
  <c r="AE388" i="82"/>
  <c r="AI388" i="82"/>
  <c r="AM388" i="82"/>
  <c r="AQ388" i="82"/>
  <c r="AU388" i="82"/>
  <c r="AY388" i="82"/>
  <c r="BC388" i="82"/>
  <c r="BG388" i="82"/>
  <c r="BK388" i="82"/>
  <c r="J316" i="82"/>
  <c r="R316" i="82"/>
  <c r="AA316" i="82"/>
  <c r="AA79" i="82" s="1"/>
  <c r="AK316" i="82"/>
  <c r="AK79" i="82" s="1"/>
  <c r="AV316" i="82"/>
  <c r="AV79" i="82" s="1"/>
  <c r="BG316" i="82"/>
  <c r="BG79" i="82" s="1"/>
  <c r="G324" i="82"/>
  <c r="G80" i="82" s="1"/>
  <c r="L324" i="82"/>
  <c r="R324" i="82"/>
  <c r="R80" i="82" s="1"/>
  <c r="W324" i="82"/>
  <c r="W80" i="82" s="1"/>
  <c r="AB324" i="82"/>
  <c r="AH324" i="82"/>
  <c r="AH80" i="82" s="1"/>
  <c r="AM324" i="82"/>
  <c r="AM80" i="82" s="1"/>
  <c r="AR324" i="82"/>
  <c r="AX324" i="82"/>
  <c r="AX80" i="82" s="1"/>
  <c r="BC324" i="82"/>
  <c r="BC80" i="82" s="1"/>
  <c r="BH324" i="82"/>
  <c r="BN324" i="82"/>
  <c r="BN80" i="82" s="1"/>
  <c r="M404" i="82"/>
  <c r="Q404" i="82"/>
  <c r="U404" i="82"/>
  <c r="Y404" i="82"/>
  <c r="AC404" i="82"/>
  <c r="AG404" i="82"/>
  <c r="AK404" i="82"/>
  <c r="AO404" i="82"/>
  <c r="AS404" i="82"/>
  <c r="AW404" i="82"/>
  <c r="BA404" i="82"/>
  <c r="BE404" i="82"/>
  <c r="BI404" i="82"/>
  <c r="BM404" i="82"/>
  <c r="H342" i="82"/>
  <c r="T342" i="82"/>
  <c r="T79" i="82" s="1"/>
  <c r="Y342" i="82"/>
  <c r="AJ342" i="82"/>
  <c r="AO342" i="82"/>
  <c r="AZ342" i="82"/>
  <c r="BE342" i="82"/>
  <c r="Q344" i="82"/>
  <c r="V344" i="82"/>
  <c r="V80" i="82" s="1"/>
  <c r="AG344" i="82"/>
  <c r="AL344" i="82"/>
  <c r="AL80" i="82" s="1"/>
  <c r="AW344" i="82"/>
  <c r="BB344" i="82"/>
  <c r="BB80" i="82" s="1"/>
  <c r="BL344" i="82"/>
  <c r="BL80" i="82" s="1"/>
  <c r="M165" i="82"/>
  <c r="U165" i="82"/>
  <c r="AC165" i="82"/>
  <c r="AO165" i="82"/>
  <c r="AW165" i="82"/>
  <c r="BI165" i="82"/>
  <c r="AV308" i="82"/>
  <c r="H316" i="82"/>
  <c r="H79" i="82" s="1"/>
  <c r="P316" i="82"/>
  <c r="P79" i="82" s="1"/>
  <c r="X316" i="82"/>
  <c r="X79" i="82" s="1"/>
  <c r="AS316" i="82"/>
  <c r="AS79" i="82" s="1"/>
  <c r="BD316" i="82"/>
  <c r="BD79" i="82" s="1"/>
  <c r="K324" i="82"/>
  <c r="K80" i="82" s="1"/>
  <c r="AA324" i="82"/>
  <c r="AA80" i="82" s="1"/>
  <c r="H165" i="82"/>
  <c r="L165" i="82"/>
  <c r="P165" i="82"/>
  <c r="T165" i="82"/>
  <c r="X165" i="82"/>
  <c r="AB165" i="82"/>
  <c r="AF165" i="82"/>
  <c r="AJ165" i="82"/>
  <c r="AN165" i="82"/>
  <c r="AR165" i="82"/>
  <c r="AV165" i="82"/>
  <c r="AZ165" i="82"/>
  <c r="BD165" i="82"/>
  <c r="BH165" i="82"/>
  <c r="BL165" i="82"/>
  <c r="G308" i="82"/>
  <c r="K308" i="82"/>
  <c r="O308" i="82"/>
  <c r="S308" i="82"/>
  <c r="W308" i="82"/>
  <c r="AA308" i="82"/>
  <c r="AE308" i="82"/>
  <c r="AI308" i="82"/>
  <c r="AM308" i="82"/>
  <c r="AR308" i="82"/>
  <c r="AW308" i="82"/>
  <c r="BB308" i="82"/>
  <c r="BH308" i="82"/>
  <c r="BM308" i="82"/>
  <c r="H388" i="82"/>
  <c r="L388" i="82"/>
  <c r="P388" i="82"/>
  <c r="T388" i="82"/>
  <c r="X388" i="82"/>
  <c r="AB388" i="82"/>
  <c r="AF388" i="82"/>
  <c r="AJ388" i="82"/>
  <c r="AN388" i="82"/>
  <c r="AR388" i="82"/>
  <c r="AV388" i="82"/>
  <c r="AZ388" i="82"/>
  <c r="BD388" i="82"/>
  <c r="BH388" i="82"/>
  <c r="BL388" i="82"/>
  <c r="I316" i="82"/>
  <c r="I79" i="82" s="1"/>
  <c r="M316" i="82"/>
  <c r="M79" i="82" s="1"/>
  <c r="Q316" i="82"/>
  <c r="Q79" i="82" s="1"/>
  <c r="U316" i="82"/>
  <c r="U79" i="82" s="1"/>
  <c r="Y316" i="82"/>
  <c r="Y79" i="82" s="1"/>
  <c r="AE316" i="82"/>
  <c r="AE79" i="82" s="1"/>
  <c r="AJ316" i="82"/>
  <c r="AJ79" i="82" s="1"/>
  <c r="AO316" i="82"/>
  <c r="AO79" i="82" s="1"/>
  <c r="AU316" i="82"/>
  <c r="AU79" i="82" s="1"/>
  <c r="AZ316" i="82"/>
  <c r="AZ79" i="82" s="1"/>
  <c r="BE316" i="82"/>
  <c r="BE79" i="82" s="1"/>
  <c r="BK316" i="82"/>
  <c r="BK79" i="82" s="1"/>
  <c r="G396" i="82"/>
  <c r="G148" i="82" s="1"/>
  <c r="K396" i="82"/>
  <c r="K148" i="82" s="1"/>
  <c r="O396" i="82"/>
  <c r="O148" i="82" s="1"/>
  <c r="S396" i="82"/>
  <c r="S148" i="82" s="1"/>
  <c r="W396" i="82"/>
  <c r="W148" i="82" s="1"/>
  <c r="AA396" i="82"/>
  <c r="AA148" i="82" s="1"/>
  <c r="AE396" i="82"/>
  <c r="AE148" i="82" s="1"/>
  <c r="AI396" i="82"/>
  <c r="AI148" i="82" s="1"/>
  <c r="AM396" i="82"/>
  <c r="AM148" i="82" s="1"/>
  <c r="AQ396" i="82"/>
  <c r="AQ148" i="82" s="1"/>
  <c r="AU396" i="82"/>
  <c r="AU148" i="82" s="1"/>
  <c r="AY396" i="82"/>
  <c r="AY148" i="82" s="1"/>
  <c r="BC396" i="82"/>
  <c r="BC148" i="82" s="1"/>
  <c r="BG396" i="82"/>
  <c r="BG148" i="82" s="1"/>
  <c r="BK396" i="82"/>
  <c r="BK148" i="82" s="1"/>
  <c r="BO396" i="82"/>
  <c r="BO148" i="82" s="1"/>
  <c r="J165" i="82"/>
  <c r="N165" i="82"/>
  <c r="R165" i="82"/>
  <c r="V165" i="82"/>
  <c r="Z165" i="82"/>
  <c r="AD165" i="82"/>
  <c r="AH165" i="82"/>
  <c r="AL165" i="82"/>
  <c r="AP165" i="82"/>
  <c r="AT165" i="82"/>
  <c r="AX165" i="82"/>
  <c r="BB165" i="82"/>
  <c r="BF165" i="82"/>
  <c r="BJ165" i="82"/>
  <c r="BN165" i="82"/>
  <c r="I308" i="82"/>
  <c r="M308" i="82"/>
  <c r="Q308" i="82"/>
  <c r="U308" i="82"/>
  <c r="Y308" i="82"/>
  <c r="AC308" i="82"/>
  <c r="AG308" i="82"/>
  <c r="AK308" i="82"/>
  <c r="AO308" i="82"/>
  <c r="AT308" i="82"/>
  <c r="AZ308" i="82"/>
  <c r="BE308" i="82"/>
  <c r="BJ308" i="82"/>
  <c r="J388" i="82"/>
  <c r="N388" i="82"/>
  <c r="R388" i="82"/>
  <c r="V388" i="82"/>
  <c r="Z388" i="82"/>
  <c r="AD388" i="82"/>
  <c r="AH388" i="82"/>
  <c r="AL388" i="82"/>
  <c r="AP388" i="82"/>
  <c r="AT388" i="82"/>
  <c r="AX388" i="82"/>
  <c r="BB388" i="82"/>
  <c r="BF388" i="82"/>
  <c r="BJ388" i="82"/>
  <c r="BN388" i="82"/>
  <c r="G316" i="82"/>
  <c r="K316" i="82"/>
  <c r="O316" i="82"/>
  <c r="O79" i="82" s="1"/>
  <c r="S316" i="82"/>
  <c r="S79" i="82" s="1"/>
  <c r="W316" i="82"/>
  <c r="W79" i="82" s="1"/>
  <c r="AB316" i="82"/>
  <c r="AB79" i="82" s="1"/>
  <c r="AG316" i="82"/>
  <c r="AG79" i="82" s="1"/>
  <c r="AM316" i="82"/>
  <c r="AM79" i="82" s="1"/>
  <c r="AR316" i="82"/>
  <c r="AR79" i="82" s="1"/>
  <c r="AW316" i="82"/>
  <c r="AW79" i="82" s="1"/>
  <c r="BC316" i="82"/>
  <c r="BC79" i="82" s="1"/>
  <c r="BH316" i="82"/>
  <c r="BH79" i="82" s="1"/>
  <c r="BM316" i="82"/>
  <c r="BM79" i="82" s="1"/>
  <c r="Z397" i="82"/>
  <c r="Z396" i="82" s="1"/>
  <c r="Z148" i="82" s="1"/>
  <c r="Z316" i="82"/>
  <c r="AD397" i="82"/>
  <c r="AD396" i="82" s="1"/>
  <c r="AD148" i="82" s="1"/>
  <c r="AD316" i="82"/>
  <c r="AH397" i="82"/>
  <c r="AH396" i="82" s="1"/>
  <c r="AH148" i="82" s="1"/>
  <c r="AH316" i="82"/>
  <c r="AL397" i="82"/>
  <c r="AL396" i="82" s="1"/>
  <c r="AL148" i="82" s="1"/>
  <c r="AL316" i="82"/>
  <c r="AP397" i="82"/>
  <c r="AP396" i="82" s="1"/>
  <c r="AP148" i="82" s="1"/>
  <c r="AP316" i="82"/>
  <c r="AT397" i="82"/>
  <c r="AT396" i="82" s="1"/>
  <c r="AT148" i="82" s="1"/>
  <c r="AT316" i="82"/>
  <c r="AX397" i="82"/>
  <c r="AX396" i="82" s="1"/>
  <c r="AX148" i="82" s="1"/>
  <c r="AX316" i="82"/>
  <c r="BB397" i="82"/>
  <c r="BB396" i="82" s="1"/>
  <c r="BB148" i="82" s="1"/>
  <c r="BB316" i="82"/>
  <c r="BF397" i="82"/>
  <c r="BF396" i="82" s="1"/>
  <c r="BF148" i="82" s="1"/>
  <c r="BF316" i="82"/>
  <c r="BJ397" i="82"/>
  <c r="BJ396" i="82" s="1"/>
  <c r="BJ148" i="82" s="1"/>
  <c r="BJ316" i="82"/>
  <c r="BN397" i="82"/>
  <c r="BN396" i="82" s="1"/>
  <c r="BN148" i="82" s="1"/>
  <c r="BN316" i="82"/>
  <c r="I396" i="82"/>
  <c r="I148" i="82" s="1"/>
  <c r="M396" i="82"/>
  <c r="M148" i="82" s="1"/>
  <c r="Q396" i="82"/>
  <c r="Q148" i="82" s="1"/>
  <c r="U396" i="82"/>
  <c r="U148" i="82" s="1"/>
  <c r="Y396" i="82"/>
  <c r="Y148" i="82" s="1"/>
  <c r="AC396" i="82"/>
  <c r="AC148" i="82" s="1"/>
  <c r="AG396" i="82"/>
  <c r="AG148" i="82" s="1"/>
  <c r="AK396" i="82"/>
  <c r="AK148" i="82" s="1"/>
  <c r="AO396" i="82"/>
  <c r="AO148" i="82" s="1"/>
  <c r="AS396" i="82"/>
  <c r="AS148" i="82" s="1"/>
  <c r="AW396" i="82"/>
  <c r="AW148" i="82" s="1"/>
  <c r="BA396" i="82"/>
  <c r="BA148" i="82" s="1"/>
  <c r="BE396" i="82"/>
  <c r="BE148" i="82" s="1"/>
  <c r="BI396" i="82"/>
  <c r="BI148" i="82" s="1"/>
  <c r="BM396" i="82"/>
  <c r="BM148" i="82" s="1"/>
  <c r="I324" i="82"/>
  <c r="I80" i="82" s="1"/>
  <c r="M324" i="82"/>
  <c r="M80" i="82" s="1"/>
  <c r="Q324" i="82"/>
  <c r="Q80" i="82" s="1"/>
  <c r="U324" i="82"/>
  <c r="U80" i="82" s="1"/>
  <c r="Y324" i="82"/>
  <c r="Y80" i="82" s="1"/>
  <c r="AC324" i="82"/>
  <c r="AC80" i="82" s="1"/>
  <c r="AG324" i="82"/>
  <c r="AG80" i="82" s="1"/>
  <c r="AK324" i="82"/>
  <c r="AK80" i="82" s="1"/>
  <c r="AO324" i="82"/>
  <c r="AO80" i="82" s="1"/>
  <c r="AS324" i="82"/>
  <c r="AS80" i="82" s="1"/>
  <c r="AW324" i="82"/>
  <c r="AW80" i="82" s="1"/>
  <c r="BA324" i="82"/>
  <c r="BA80" i="82" s="1"/>
  <c r="BE324" i="82"/>
  <c r="BE80" i="82" s="1"/>
  <c r="BI324" i="82"/>
  <c r="BI80" i="82" s="1"/>
  <c r="BM324" i="82"/>
  <c r="BM80" i="82" s="1"/>
  <c r="H404" i="82"/>
  <c r="L404" i="82"/>
  <c r="P404" i="82"/>
  <c r="T404" i="82"/>
  <c r="X404" i="82"/>
  <c r="AB404" i="82"/>
  <c r="AF404" i="82"/>
  <c r="AJ404" i="82"/>
  <c r="AN404" i="82"/>
  <c r="AR404" i="82"/>
  <c r="AV404" i="82"/>
  <c r="AZ404" i="82"/>
  <c r="BD404" i="82"/>
  <c r="BH404" i="82"/>
  <c r="BL404" i="82"/>
  <c r="J342" i="82"/>
  <c r="J79" i="82" s="1"/>
  <c r="N342" i="82"/>
  <c r="N79" i="82" s="1"/>
  <c r="R342" i="82"/>
  <c r="R79" i="82" s="1"/>
  <c r="V342" i="82"/>
  <c r="V79" i="82" s="1"/>
  <c r="Z342" i="82"/>
  <c r="AD342" i="82"/>
  <c r="AH342" i="82"/>
  <c r="AL342" i="82"/>
  <c r="AP342" i="82"/>
  <c r="AT342" i="82"/>
  <c r="AX342" i="82"/>
  <c r="BB342" i="82"/>
  <c r="BF342" i="82"/>
  <c r="BJ342" i="82"/>
  <c r="BN342" i="82"/>
  <c r="H344" i="82"/>
  <c r="H80" i="82" s="1"/>
  <c r="L344" i="82"/>
  <c r="L80" i="82" s="1"/>
  <c r="P344" i="82"/>
  <c r="P80" i="82" s="1"/>
  <c r="T344" i="82"/>
  <c r="T80" i="82" s="1"/>
  <c r="X344" i="82"/>
  <c r="X80" i="82" s="1"/>
  <c r="AB344" i="82"/>
  <c r="AB80" i="82" s="1"/>
  <c r="AF344" i="82"/>
  <c r="AF80" i="82" s="1"/>
  <c r="AJ344" i="82"/>
  <c r="AJ80" i="82" s="1"/>
  <c r="AN344" i="82"/>
  <c r="AN80" i="82" s="1"/>
  <c r="AR344" i="82"/>
  <c r="AR80" i="82" s="1"/>
  <c r="AV344" i="82"/>
  <c r="AV80" i="82" s="1"/>
  <c r="AZ344" i="82"/>
  <c r="AZ80" i="82" s="1"/>
  <c r="BD344" i="82"/>
  <c r="BD80" i="82" s="1"/>
  <c r="BH344" i="82"/>
  <c r="BH80" i="82" s="1"/>
  <c r="G342" i="82"/>
  <c r="K342" i="82"/>
  <c r="N221" i="82"/>
  <c r="N223" i="82"/>
  <c r="N210" i="82"/>
  <c r="U205" i="82"/>
  <c r="U197" i="82"/>
  <c r="U204" i="82"/>
  <c r="U199" i="82"/>
  <c r="U200" i="82" s="1"/>
  <c r="U196" i="82"/>
  <c r="U198" i="82"/>
  <c r="G198" i="82"/>
  <c r="G205" i="82"/>
  <c r="G197" i="82"/>
  <c r="G204" i="82"/>
  <c r="G199" i="82"/>
  <c r="G200" i="82" s="1"/>
  <c r="G196" i="82"/>
  <c r="K198" i="82"/>
  <c r="K205" i="82"/>
  <c r="K197" i="82"/>
  <c r="K204" i="82"/>
  <c r="K199" i="82"/>
  <c r="K200" i="82" s="1"/>
  <c r="K196" i="82"/>
  <c r="O198" i="82"/>
  <c r="O205" i="82"/>
  <c r="O197" i="82"/>
  <c r="O204" i="82"/>
  <c r="O199" i="82"/>
  <c r="O200" i="82" s="1"/>
  <c r="O196" i="82"/>
  <c r="S198" i="82"/>
  <c r="S205" i="82"/>
  <c r="S197" i="82"/>
  <c r="S204" i="82"/>
  <c r="S199" i="82"/>
  <c r="S200" i="82" s="1"/>
  <c r="S196" i="82"/>
  <c r="W198" i="82"/>
  <c r="W205" i="82"/>
  <c r="W197" i="82"/>
  <c r="W204" i="82"/>
  <c r="W199" i="82"/>
  <c r="W200" i="82" s="1"/>
  <c r="W196" i="82"/>
  <c r="AA198" i="82"/>
  <c r="AA205" i="82"/>
  <c r="AA197" i="82"/>
  <c r="AA204" i="82"/>
  <c r="AA199" i="82"/>
  <c r="AA200" i="82" s="1"/>
  <c r="AA196" i="82"/>
  <c r="AE198" i="82"/>
  <c r="AE205" i="82"/>
  <c r="AE197" i="82"/>
  <c r="AE204" i="82"/>
  <c r="AE199" i="82"/>
  <c r="AE200" i="82" s="1"/>
  <c r="AE196" i="82"/>
  <c r="AI198" i="82"/>
  <c r="AI205" i="82"/>
  <c r="AI197" i="82"/>
  <c r="AI204" i="82"/>
  <c r="AI199" i="82"/>
  <c r="AI200" i="82" s="1"/>
  <c r="AI196" i="82"/>
  <c r="AM198" i="82"/>
  <c r="AM205" i="82"/>
  <c r="AM197" i="82"/>
  <c r="AM204" i="82"/>
  <c r="AM199" i="82"/>
  <c r="AM200" i="82" s="1"/>
  <c r="AM196" i="82"/>
  <c r="AQ198" i="82"/>
  <c r="AQ205" i="82"/>
  <c r="AQ197" i="82"/>
  <c r="AQ204" i="82"/>
  <c r="AQ199" i="82"/>
  <c r="AQ200" i="82" s="1"/>
  <c r="AQ196" i="82"/>
  <c r="AU198" i="82"/>
  <c r="AU205" i="82"/>
  <c r="AU197" i="82"/>
  <c r="AU204" i="82"/>
  <c r="AU199" i="82"/>
  <c r="AU200" i="82" s="1"/>
  <c r="AU196" i="82"/>
  <c r="AY198" i="82"/>
  <c r="AY205" i="82"/>
  <c r="AY197" i="82"/>
  <c r="AY204" i="82"/>
  <c r="AY199" i="82"/>
  <c r="AY200" i="82" s="1"/>
  <c r="AY196" i="82"/>
  <c r="BC198" i="82"/>
  <c r="BC205" i="82"/>
  <c r="BC197" i="82"/>
  <c r="BC204" i="82"/>
  <c r="BC199" i="82"/>
  <c r="BC200" i="82" s="1"/>
  <c r="BC196" i="82"/>
  <c r="BG198" i="82"/>
  <c r="BG205" i="82"/>
  <c r="BG197" i="82"/>
  <c r="BG204" i="82"/>
  <c r="BG199" i="82"/>
  <c r="BG200" i="82" s="1"/>
  <c r="BG196" i="82"/>
  <c r="BK198" i="82"/>
  <c r="BK205" i="82"/>
  <c r="BK197" i="82"/>
  <c r="BK204" i="82"/>
  <c r="BK199" i="82"/>
  <c r="BK200" i="82" s="1"/>
  <c r="BK196" i="82"/>
  <c r="BO198" i="82"/>
  <c r="BO205" i="82"/>
  <c r="BO197" i="82"/>
  <c r="BO204" i="82"/>
  <c r="BO199" i="82"/>
  <c r="BO200" i="82" s="1"/>
  <c r="BO196" i="82"/>
  <c r="I205" i="82"/>
  <c r="I197" i="82"/>
  <c r="I204" i="82"/>
  <c r="I199" i="82"/>
  <c r="I200" i="82" s="1"/>
  <c r="I196" i="82"/>
  <c r="I198" i="82"/>
  <c r="Y205" i="82"/>
  <c r="Y197" i="82"/>
  <c r="Y204" i="82"/>
  <c r="Y199" i="82"/>
  <c r="Y200" i="82" s="1"/>
  <c r="Y196" i="82"/>
  <c r="Y198" i="82"/>
  <c r="H198" i="82"/>
  <c r="H205" i="82"/>
  <c r="H197" i="82"/>
  <c r="H204" i="82"/>
  <c r="H199" i="82"/>
  <c r="H200" i="82" s="1"/>
  <c r="H196" i="82"/>
  <c r="L198" i="82"/>
  <c r="L205" i="82"/>
  <c r="L197" i="82"/>
  <c r="L204" i="82"/>
  <c r="L199" i="82"/>
  <c r="L200" i="82" s="1"/>
  <c r="L196" i="82"/>
  <c r="P198" i="82"/>
  <c r="P205" i="82"/>
  <c r="P197" i="82"/>
  <c r="P204" i="82"/>
  <c r="P199" i="82"/>
  <c r="P200" i="82" s="1"/>
  <c r="P196" i="82"/>
  <c r="T198" i="82"/>
  <c r="T205" i="82"/>
  <c r="T197" i="82"/>
  <c r="T204" i="82"/>
  <c r="T199" i="82"/>
  <c r="T200" i="82" s="1"/>
  <c r="T196" i="82"/>
  <c r="X198" i="82"/>
  <c r="X205" i="82"/>
  <c r="X197" i="82"/>
  <c r="X204" i="82"/>
  <c r="X199" i="82"/>
  <c r="X200" i="82" s="1"/>
  <c r="X196" i="82"/>
  <c r="AB198" i="82"/>
  <c r="AB205" i="82"/>
  <c r="AB197" i="82"/>
  <c r="AB204" i="82"/>
  <c r="AB199" i="82"/>
  <c r="AB200" i="82" s="1"/>
  <c r="AB196" i="82"/>
  <c r="AF198" i="82"/>
  <c r="AF205" i="82"/>
  <c r="AF197" i="82"/>
  <c r="AF204" i="82"/>
  <c r="AF199" i="82"/>
  <c r="AF200" i="82" s="1"/>
  <c r="AF196" i="82"/>
  <c r="AJ198" i="82"/>
  <c r="AJ205" i="82"/>
  <c r="AJ197" i="82"/>
  <c r="AJ204" i="82"/>
  <c r="AJ199" i="82"/>
  <c r="AJ200" i="82" s="1"/>
  <c r="AJ196" i="82"/>
  <c r="AN198" i="82"/>
  <c r="AN205" i="82"/>
  <c r="AN197" i="82"/>
  <c r="AN204" i="82"/>
  <c r="AN199" i="82"/>
  <c r="AN200" i="82" s="1"/>
  <c r="AN196" i="82"/>
  <c r="AR198" i="82"/>
  <c r="AR205" i="82"/>
  <c r="AR197" i="82"/>
  <c r="AR204" i="82"/>
  <c r="AR199" i="82"/>
  <c r="AR200" i="82" s="1"/>
  <c r="AR196" i="82"/>
  <c r="AV198" i="82"/>
  <c r="AV205" i="82"/>
  <c r="AV197" i="82"/>
  <c r="AV204" i="82"/>
  <c r="AV199" i="82"/>
  <c r="AV200" i="82" s="1"/>
  <c r="AV196" i="82"/>
  <c r="AZ198" i="82"/>
  <c r="AZ205" i="82"/>
  <c r="AZ197" i="82"/>
  <c r="AZ204" i="82"/>
  <c r="AZ199" i="82"/>
  <c r="AZ200" i="82" s="1"/>
  <c r="AZ196" i="82"/>
  <c r="BD198" i="82"/>
  <c r="BD205" i="82"/>
  <c r="BD197" i="82"/>
  <c r="BD204" i="82"/>
  <c r="BD199" i="82"/>
  <c r="BD200" i="82" s="1"/>
  <c r="BD196" i="82"/>
  <c r="BH198" i="82"/>
  <c r="BH205" i="82"/>
  <c r="BH197" i="82"/>
  <c r="BH204" i="82"/>
  <c r="BH199" i="82"/>
  <c r="BH200" i="82" s="1"/>
  <c r="BH196" i="82"/>
  <c r="BL198" i="82"/>
  <c r="BL205" i="82"/>
  <c r="BL197" i="82"/>
  <c r="BL204" i="82"/>
  <c r="BL199" i="82"/>
  <c r="BL200" i="82" s="1"/>
  <c r="BL196" i="82"/>
  <c r="M205" i="82"/>
  <c r="M197" i="82"/>
  <c r="M204" i="82"/>
  <c r="M199" i="82"/>
  <c r="M200" i="82" s="1"/>
  <c r="M196" i="82"/>
  <c r="M198" i="82"/>
  <c r="AC205" i="82"/>
  <c r="AC197" i="82"/>
  <c r="AC204" i="82"/>
  <c r="AC199" i="82"/>
  <c r="AC200" i="82" s="1"/>
  <c r="AC196" i="82"/>
  <c r="AC198" i="82"/>
  <c r="AG205" i="82"/>
  <c r="AG197" i="82"/>
  <c r="AG204" i="82"/>
  <c r="AG199" i="82"/>
  <c r="AG200" i="82" s="1"/>
  <c r="AG196" i="82"/>
  <c r="AG198" i="82"/>
  <c r="AK205" i="82"/>
  <c r="AK197" i="82"/>
  <c r="AK204" i="82"/>
  <c r="AK199" i="82"/>
  <c r="AK200" i="82" s="1"/>
  <c r="AK196" i="82"/>
  <c r="AK198" i="82"/>
  <c r="AO205" i="82"/>
  <c r="AO197" i="82"/>
  <c r="AO204" i="82"/>
  <c r="AO199" i="82"/>
  <c r="AO200" i="82" s="1"/>
  <c r="AO196" i="82"/>
  <c r="AO198" i="82"/>
  <c r="AS205" i="82"/>
  <c r="AS197" i="82"/>
  <c r="AS204" i="82"/>
  <c r="AS199" i="82"/>
  <c r="AS200" i="82" s="1"/>
  <c r="AS196" i="82"/>
  <c r="AS198" i="82"/>
  <c r="AW205" i="82"/>
  <c r="AW197" i="82"/>
  <c r="AW204" i="82"/>
  <c r="AW199" i="82"/>
  <c r="AW200" i="82" s="1"/>
  <c r="AW196" i="82"/>
  <c r="AW198" i="82"/>
  <c r="BA205" i="82"/>
  <c r="BA197" i="82"/>
  <c r="BA204" i="82"/>
  <c r="BA199" i="82"/>
  <c r="BA200" i="82" s="1"/>
  <c r="BA196" i="82"/>
  <c r="BA198" i="82"/>
  <c r="BE205" i="82"/>
  <c r="BE197" i="82"/>
  <c r="BE204" i="82"/>
  <c r="BE199" i="82"/>
  <c r="BE200" i="82" s="1"/>
  <c r="BE196" i="82"/>
  <c r="BE198" i="82"/>
  <c r="BI205" i="82"/>
  <c r="BI197" i="82"/>
  <c r="BI204" i="82"/>
  <c r="BI199" i="82"/>
  <c r="BI200" i="82" s="1"/>
  <c r="BI196" i="82"/>
  <c r="BI198" i="82"/>
  <c r="BM205" i="82"/>
  <c r="BM197" i="82"/>
  <c r="BM204" i="82"/>
  <c r="BM199" i="82"/>
  <c r="BM200" i="82" s="1"/>
  <c r="BM196" i="82"/>
  <c r="BM198" i="82"/>
  <c r="Q205" i="82"/>
  <c r="Q197" i="82"/>
  <c r="Q204" i="82"/>
  <c r="Q199" i="82"/>
  <c r="Q200" i="82" s="1"/>
  <c r="Q196" i="82"/>
  <c r="Q198" i="82"/>
  <c r="J204" i="82"/>
  <c r="J199" i="82"/>
  <c r="J200" i="82" s="1"/>
  <c r="J196" i="82"/>
  <c r="J198" i="82"/>
  <c r="J205" i="82"/>
  <c r="J197" i="82"/>
  <c r="N204" i="82"/>
  <c r="N199" i="82"/>
  <c r="N200" i="82" s="1"/>
  <c r="N196" i="82"/>
  <c r="N198" i="82"/>
  <c r="N205" i="82"/>
  <c r="N197" i="82"/>
  <c r="R204" i="82"/>
  <c r="R199" i="82"/>
  <c r="R200" i="82" s="1"/>
  <c r="R196" i="82"/>
  <c r="R198" i="82"/>
  <c r="R205" i="82"/>
  <c r="R197" i="82"/>
  <c r="V204" i="82"/>
  <c r="V199" i="82"/>
  <c r="V200" i="82" s="1"/>
  <c r="V196" i="82"/>
  <c r="V198" i="82"/>
  <c r="V205" i="82"/>
  <c r="V197" i="82"/>
  <c r="Z204" i="82"/>
  <c r="Z199" i="82"/>
  <c r="Z200" i="82" s="1"/>
  <c r="Z196" i="82"/>
  <c r="Z198" i="82"/>
  <c r="Z205" i="82"/>
  <c r="Z197" i="82"/>
  <c r="AD204" i="82"/>
  <c r="AD199" i="82"/>
  <c r="AD200" i="82" s="1"/>
  <c r="AD196" i="82"/>
  <c r="AD198" i="82"/>
  <c r="AD205" i="82"/>
  <c r="AD197" i="82"/>
  <c r="AH204" i="82"/>
  <c r="AH199" i="82"/>
  <c r="AH200" i="82" s="1"/>
  <c r="AH196" i="82"/>
  <c r="AH198" i="82"/>
  <c r="AH205" i="82"/>
  <c r="AH197" i="82"/>
  <c r="AL204" i="82"/>
  <c r="AL199" i="82"/>
  <c r="AL200" i="82" s="1"/>
  <c r="AL196" i="82"/>
  <c r="AL198" i="82"/>
  <c r="AL205" i="82"/>
  <c r="AL197" i="82"/>
  <c r="AP204" i="82"/>
  <c r="AP199" i="82"/>
  <c r="AP200" i="82" s="1"/>
  <c r="AP196" i="82"/>
  <c r="AP198" i="82"/>
  <c r="AP205" i="82"/>
  <c r="AP197" i="82"/>
  <c r="AT204" i="82"/>
  <c r="AT199" i="82"/>
  <c r="AT200" i="82" s="1"/>
  <c r="AT196" i="82"/>
  <c r="AT198" i="82"/>
  <c r="AT205" i="82"/>
  <c r="AT197" i="82"/>
  <c r="AX204" i="82"/>
  <c r="AX199" i="82"/>
  <c r="AX200" i="82" s="1"/>
  <c r="AX196" i="82"/>
  <c r="AX198" i="82"/>
  <c r="AX205" i="82"/>
  <c r="AX197" i="82"/>
  <c r="BB204" i="82"/>
  <c r="BB199" i="82"/>
  <c r="BB200" i="82" s="1"/>
  <c r="BB196" i="82"/>
  <c r="BB198" i="82"/>
  <c r="BB205" i="82"/>
  <c r="BB197" i="82"/>
  <c r="BF204" i="82"/>
  <c r="BF199" i="82"/>
  <c r="BF200" i="82" s="1"/>
  <c r="BF196" i="82"/>
  <c r="BF198" i="82"/>
  <c r="BF205" i="82"/>
  <c r="BF197" i="82"/>
  <c r="BJ204" i="82"/>
  <c r="BJ199" i="82"/>
  <c r="BJ200" i="82" s="1"/>
  <c r="BJ196" i="82"/>
  <c r="BJ198" i="82"/>
  <c r="BJ205" i="82"/>
  <c r="BJ197" i="82"/>
  <c r="BN204" i="82"/>
  <c r="BN199" i="82"/>
  <c r="BN200" i="82" s="1"/>
  <c r="BN196" i="82"/>
  <c r="BN198" i="82"/>
  <c r="BN205" i="82"/>
  <c r="BN197" i="82"/>
  <c r="I208" i="82"/>
  <c r="M208" i="82"/>
  <c r="Q208" i="82"/>
  <c r="U208" i="82"/>
  <c r="Y208" i="82"/>
  <c r="AC208" i="82"/>
  <c r="AG208" i="82"/>
  <c r="AK208" i="82"/>
  <c r="AO208" i="82"/>
  <c r="AS208" i="82"/>
  <c r="AW208" i="82"/>
  <c r="BA208" i="82"/>
  <c r="BE208" i="82"/>
  <c r="BI208" i="82"/>
  <c r="BM208" i="82"/>
  <c r="N65" i="82"/>
  <c r="H66" i="82"/>
  <c r="L66" i="82"/>
  <c r="P66" i="82"/>
  <c r="T66" i="82"/>
  <c r="X66" i="82"/>
  <c r="AB66" i="82"/>
  <c r="AF66" i="82"/>
  <c r="AJ66" i="82"/>
  <c r="AN66" i="82"/>
  <c r="AR66" i="82"/>
  <c r="AV66" i="82"/>
  <c r="AZ66" i="82"/>
  <c r="BD66" i="82"/>
  <c r="BH66" i="82"/>
  <c r="BL66" i="82"/>
  <c r="I136" i="82"/>
  <c r="I142" i="82" s="1"/>
  <c r="M136" i="82"/>
  <c r="M142" i="82" s="1"/>
  <c r="Q136" i="82"/>
  <c r="Q142" i="82" s="1"/>
  <c r="U136" i="82"/>
  <c r="U142" i="82" s="1"/>
  <c r="Y136" i="82"/>
  <c r="Y142" i="82" s="1"/>
  <c r="AC136" i="82"/>
  <c r="AC142" i="82" s="1"/>
  <c r="AG136" i="82"/>
  <c r="AG142" i="82" s="1"/>
  <c r="AK136" i="82"/>
  <c r="AK142" i="82" s="1"/>
  <c r="AO136" i="82"/>
  <c r="AO142" i="82" s="1"/>
  <c r="AS136" i="82"/>
  <c r="AS142" i="82" s="1"/>
  <c r="AW136" i="82"/>
  <c r="AW142" i="82" s="1"/>
  <c r="BA136" i="82"/>
  <c r="BA142" i="82" s="1"/>
  <c r="BE136" i="82"/>
  <c r="BE142" i="82" s="1"/>
  <c r="BI136" i="82"/>
  <c r="BI142" i="82" s="1"/>
  <c r="BM136" i="82"/>
  <c r="BM142" i="82" s="1"/>
  <c r="H137" i="82"/>
  <c r="L137" i="82"/>
  <c r="P137" i="82"/>
  <c r="T137" i="82"/>
  <c r="X137" i="82"/>
  <c r="AB137" i="82"/>
  <c r="AF137" i="82"/>
  <c r="AJ137" i="82"/>
  <c r="AN137" i="82"/>
  <c r="AR137" i="82"/>
  <c r="AV137" i="82"/>
  <c r="AZ137" i="82"/>
  <c r="BD137" i="82"/>
  <c r="BH137" i="82"/>
  <c r="BL137" i="82"/>
  <c r="G138" i="82"/>
  <c r="K138" i="82"/>
  <c r="O138" i="82"/>
  <c r="S138" i="82"/>
  <c r="W138" i="82"/>
  <c r="AA138" i="82"/>
  <c r="AE138" i="82"/>
  <c r="AI138" i="82"/>
  <c r="AM138" i="82"/>
  <c r="AQ138" i="82"/>
  <c r="AU138" i="82"/>
  <c r="AY138" i="82"/>
  <c r="BC138" i="82"/>
  <c r="BG138" i="82"/>
  <c r="BK138" i="82"/>
  <c r="BO138" i="82"/>
  <c r="J139" i="82"/>
  <c r="N139" i="82"/>
  <c r="N143" i="82" s="1"/>
  <c r="R139" i="82"/>
  <c r="R143" i="82" s="1"/>
  <c r="V139" i="82"/>
  <c r="Z139" i="82"/>
  <c r="Z143" i="82" s="1"/>
  <c r="AD139" i="82"/>
  <c r="AD143" i="82" s="1"/>
  <c r="AH139" i="82"/>
  <c r="AH143" i="82" s="1"/>
  <c r="AL139" i="82"/>
  <c r="AL143" i="82" s="1"/>
  <c r="AP139" i="82"/>
  <c r="AT139" i="82"/>
  <c r="AT143" i="82" s="1"/>
  <c r="AX139" i="82"/>
  <c r="AX143" i="82" s="1"/>
  <c r="BB139" i="82"/>
  <c r="BB143" i="82" s="1"/>
  <c r="BF139" i="82"/>
  <c r="BF143" i="82" s="1"/>
  <c r="BJ139" i="82"/>
  <c r="BJ143" i="82" s="1"/>
  <c r="BN139" i="82"/>
  <c r="BN143" i="82" s="1"/>
  <c r="I140" i="82"/>
  <c r="M140" i="82"/>
  <c r="Q140" i="82"/>
  <c r="U140" i="82"/>
  <c r="Y140" i="82"/>
  <c r="AC140" i="82"/>
  <c r="AG140" i="82"/>
  <c r="AK140" i="82"/>
  <c r="AO140" i="82"/>
  <c r="AS140" i="82"/>
  <c r="AW140" i="82"/>
  <c r="BA140" i="82"/>
  <c r="BE140" i="82"/>
  <c r="BI140" i="82"/>
  <c r="BM140" i="82"/>
  <c r="J209" i="82"/>
  <c r="J68" i="82" s="1"/>
  <c r="J208" i="82"/>
  <c r="R209" i="82"/>
  <c r="R68" i="82" s="1"/>
  <c r="R208" i="82"/>
  <c r="V209" i="82"/>
  <c r="V68" i="82" s="1"/>
  <c r="V208" i="82"/>
  <c r="Z209" i="82"/>
  <c r="Z68" i="82" s="1"/>
  <c r="Z208" i="82"/>
  <c r="AD209" i="82"/>
  <c r="AD68" i="82" s="1"/>
  <c r="AD208" i="82"/>
  <c r="AH209" i="82"/>
  <c r="AH68" i="82" s="1"/>
  <c r="AH208" i="82"/>
  <c r="AL209" i="82"/>
  <c r="AL68" i="82" s="1"/>
  <c r="AL208" i="82"/>
  <c r="AP209" i="82"/>
  <c r="AP68" i="82" s="1"/>
  <c r="AP208" i="82"/>
  <c r="AT209" i="82"/>
  <c r="AT68" i="82" s="1"/>
  <c r="AT208" i="82"/>
  <c r="AX209" i="82"/>
  <c r="AX68" i="82" s="1"/>
  <c r="AX208" i="82"/>
  <c r="BB209" i="82"/>
  <c r="BB68" i="82" s="1"/>
  <c r="BB208" i="82"/>
  <c r="BF209" i="82"/>
  <c r="BF68" i="82" s="1"/>
  <c r="BF208" i="82"/>
  <c r="BJ209" i="82"/>
  <c r="BJ68" i="82" s="1"/>
  <c r="BJ208" i="82"/>
  <c r="BN209" i="82"/>
  <c r="BN68" i="82" s="1"/>
  <c r="BN208" i="82"/>
  <c r="I66" i="82"/>
  <c r="M66" i="82"/>
  <c r="Q66" i="82"/>
  <c r="U66" i="82"/>
  <c r="Y66" i="82"/>
  <c r="AC66" i="82"/>
  <c r="AG66" i="82"/>
  <c r="AK66" i="82"/>
  <c r="AO66" i="82"/>
  <c r="AS66" i="82"/>
  <c r="AW66" i="82"/>
  <c r="BA66" i="82"/>
  <c r="BE66" i="82"/>
  <c r="BI66" i="82"/>
  <c r="BM66" i="82"/>
  <c r="J136" i="82"/>
  <c r="J142" i="82" s="1"/>
  <c r="N136" i="82"/>
  <c r="N141" i="82" s="1"/>
  <c r="R136" i="82"/>
  <c r="R142" i="82" s="1"/>
  <c r="V136" i="82"/>
  <c r="V142" i="82" s="1"/>
  <c r="Z136" i="82"/>
  <c r="Z142" i="82" s="1"/>
  <c r="AD136" i="82"/>
  <c r="AD141" i="82" s="1"/>
  <c r="AH136" i="82"/>
  <c r="AH142" i="82" s="1"/>
  <c r="AL136" i="82"/>
  <c r="AL142" i="82" s="1"/>
  <c r="AP136" i="82"/>
  <c r="AP142" i="82" s="1"/>
  <c r="AT136" i="82"/>
  <c r="AT141" i="82" s="1"/>
  <c r="AX136" i="82"/>
  <c r="AX142" i="82" s="1"/>
  <c r="BB136" i="82"/>
  <c r="BB142" i="82" s="1"/>
  <c r="BF136" i="82"/>
  <c r="BF142" i="82" s="1"/>
  <c r="BJ136" i="82"/>
  <c r="BJ141" i="82" s="1"/>
  <c r="BN136" i="82"/>
  <c r="BN142" i="82" s="1"/>
  <c r="I137" i="82"/>
  <c r="M137" i="82"/>
  <c r="Q137" i="82"/>
  <c r="U137" i="82"/>
  <c r="Y137" i="82"/>
  <c r="AC137" i="82"/>
  <c r="AG137" i="82"/>
  <c r="AK137" i="82"/>
  <c r="AO137" i="82"/>
  <c r="AS137" i="82"/>
  <c r="AW137" i="82"/>
  <c r="BA137" i="82"/>
  <c r="BE137" i="82"/>
  <c r="BI137" i="82"/>
  <c r="BM137" i="82"/>
  <c r="H138" i="82"/>
  <c r="L138" i="82"/>
  <c r="P138" i="82"/>
  <c r="T138" i="82"/>
  <c r="X138" i="82"/>
  <c r="AB138" i="82"/>
  <c r="AF138" i="82"/>
  <c r="AJ138" i="82"/>
  <c r="AN138" i="82"/>
  <c r="AR138" i="82"/>
  <c r="AV138" i="82"/>
  <c r="AZ138" i="82"/>
  <c r="BD138" i="82"/>
  <c r="BH138" i="82"/>
  <c r="BL138" i="82"/>
  <c r="G139" i="82"/>
  <c r="G143" i="82" s="1"/>
  <c r="K139" i="82"/>
  <c r="K143" i="82" s="1"/>
  <c r="O139" i="82"/>
  <c r="O143" i="82" s="1"/>
  <c r="S139" i="82"/>
  <c r="S143" i="82" s="1"/>
  <c r="W139" i="82"/>
  <c r="W143" i="82" s="1"/>
  <c r="AA139" i="82"/>
  <c r="AE139" i="82"/>
  <c r="AE143" i="82" s="1"/>
  <c r="AI139" i="82"/>
  <c r="AI143" i="82" s="1"/>
  <c r="AM139" i="82"/>
  <c r="AM143" i="82" s="1"/>
  <c r="AQ139" i="82"/>
  <c r="AU139" i="82"/>
  <c r="AU143" i="82" s="1"/>
  <c r="AY139" i="82"/>
  <c r="AY143" i="82" s="1"/>
  <c r="BC139" i="82"/>
  <c r="BC143" i="82" s="1"/>
  <c r="BG139" i="82"/>
  <c r="BK139" i="82"/>
  <c r="BK143" i="82" s="1"/>
  <c r="BO139" i="82"/>
  <c r="BO143" i="82" s="1"/>
  <c r="J140" i="82"/>
  <c r="N140" i="82"/>
  <c r="R140" i="82"/>
  <c r="V140" i="82"/>
  <c r="Z140" i="82"/>
  <c r="AD140" i="82"/>
  <c r="AH140" i="82"/>
  <c r="AL140" i="82"/>
  <c r="AP140" i="82"/>
  <c r="AT140" i="82"/>
  <c r="AX140" i="82"/>
  <c r="BB140" i="82"/>
  <c r="BF140" i="82"/>
  <c r="BJ140" i="82"/>
  <c r="BN140" i="82"/>
  <c r="J143" i="82"/>
  <c r="V143" i="82"/>
  <c r="AP143" i="82"/>
  <c r="G208" i="82"/>
  <c r="G209" i="82"/>
  <c r="G68" i="82" s="1"/>
  <c r="O208" i="82"/>
  <c r="O209" i="82"/>
  <c r="O68" i="82" s="1"/>
  <c r="S208" i="82"/>
  <c r="S209" i="82"/>
  <c r="S68" i="82" s="1"/>
  <c r="W208" i="82"/>
  <c r="W209" i="82"/>
  <c r="W68" i="82" s="1"/>
  <c r="AA208" i="82"/>
  <c r="AA209" i="82"/>
  <c r="AA68" i="82" s="1"/>
  <c r="AE208" i="82"/>
  <c r="AE209" i="82"/>
  <c r="AE68" i="82" s="1"/>
  <c r="AI208" i="82"/>
  <c r="AI209" i="82"/>
  <c r="AI68" i="82" s="1"/>
  <c r="AM208" i="82"/>
  <c r="AM209" i="82"/>
  <c r="AM68" i="82" s="1"/>
  <c r="AQ208" i="82"/>
  <c r="AQ209" i="82"/>
  <c r="AQ68" i="82" s="1"/>
  <c r="AU208" i="82"/>
  <c r="AU209" i="82"/>
  <c r="AU68" i="82" s="1"/>
  <c r="AY208" i="82"/>
  <c r="AY209" i="82"/>
  <c r="AY68" i="82" s="1"/>
  <c r="BC208" i="82"/>
  <c r="BC209" i="82"/>
  <c r="BC68" i="82" s="1"/>
  <c r="BG208" i="82"/>
  <c r="BG209" i="82"/>
  <c r="BG68" i="82" s="1"/>
  <c r="BK208" i="82"/>
  <c r="BK209" i="82"/>
  <c r="BK68" i="82" s="1"/>
  <c r="BO208" i="82"/>
  <c r="BO209" i="82"/>
  <c r="BO68" i="82" s="1"/>
  <c r="J66" i="82"/>
  <c r="R66" i="82"/>
  <c r="V66" i="82"/>
  <c r="Z66" i="82"/>
  <c r="AD66" i="82"/>
  <c r="AH66" i="82"/>
  <c r="AL66" i="82"/>
  <c r="AP66" i="82"/>
  <c r="AT66" i="82"/>
  <c r="AX66" i="82"/>
  <c r="BB66" i="82"/>
  <c r="BF66" i="82"/>
  <c r="BJ66" i="82"/>
  <c r="BN66" i="82"/>
  <c r="G136" i="82"/>
  <c r="G141" i="82" s="1"/>
  <c r="K136" i="82"/>
  <c r="K142" i="82" s="1"/>
  <c r="O136" i="82"/>
  <c r="O141" i="82" s="1"/>
  <c r="S136" i="82"/>
  <c r="S142" i="82" s="1"/>
  <c r="W136" i="82"/>
  <c r="W142" i="82" s="1"/>
  <c r="AA136" i="82"/>
  <c r="AA142" i="82" s="1"/>
  <c r="AE136" i="82"/>
  <c r="AE141" i="82" s="1"/>
  <c r="AI136" i="82"/>
  <c r="AI142" i="82" s="1"/>
  <c r="AM136" i="82"/>
  <c r="AM142" i="82" s="1"/>
  <c r="AQ136" i="82"/>
  <c r="AQ142" i="82" s="1"/>
  <c r="AU136" i="82"/>
  <c r="AU141" i="82" s="1"/>
  <c r="AY136" i="82"/>
  <c r="AY142" i="82" s="1"/>
  <c r="BC136" i="82"/>
  <c r="BC142" i="82" s="1"/>
  <c r="BG136" i="82"/>
  <c r="BG142" i="82" s="1"/>
  <c r="BK136" i="82"/>
  <c r="BK141" i="82" s="1"/>
  <c r="BO136" i="82"/>
  <c r="BO142" i="82" s="1"/>
  <c r="J137" i="82"/>
  <c r="N137" i="82"/>
  <c r="R137" i="82"/>
  <c r="V137" i="82"/>
  <c r="Z137" i="82"/>
  <c r="AD137" i="82"/>
  <c r="AH137" i="82"/>
  <c r="AL137" i="82"/>
  <c r="AP137" i="82"/>
  <c r="AT137" i="82"/>
  <c r="AX137" i="82"/>
  <c r="BB137" i="82"/>
  <c r="BF137" i="82"/>
  <c r="BJ137" i="82"/>
  <c r="BN137" i="82"/>
  <c r="I138" i="82"/>
  <c r="M138" i="82"/>
  <c r="Q138" i="82"/>
  <c r="U138" i="82"/>
  <c r="Y138" i="82"/>
  <c r="AC138" i="82"/>
  <c r="AG138" i="82"/>
  <c r="AK138" i="82"/>
  <c r="AO138" i="82"/>
  <c r="AS138" i="82"/>
  <c r="AW138" i="82"/>
  <c r="BA138" i="82"/>
  <c r="BE138" i="82"/>
  <c r="BI138" i="82"/>
  <c r="BM138" i="82"/>
  <c r="H139" i="82"/>
  <c r="H143" i="82" s="1"/>
  <c r="L139" i="82"/>
  <c r="L143" i="82" s="1"/>
  <c r="P139" i="82"/>
  <c r="P143" i="82" s="1"/>
  <c r="T139" i="82"/>
  <c r="T143" i="82" s="1"/>
  <c r="X139" i="82"/>
  <c r="X143" i="82" s="1"/>
  <c r="AB139" i="82"/>
  <c r="AB143" i="82" s="1"/>
  <c r="AF139" i="82"/>
  <c r="AF143" i="82" s="1"/>
  <c r="AJ139" i="82"/>
  <c r="AJ143" i="82" s="1"/>
  <c r="AN139" i="82"/>
  <c r="AN143" i="82" s="1"/>
  <c r="AR139" i="82"/>
  <c r="AR143" i="82" s="1"/>
  <c r="AV139" i="82"/>
  <c r="AV143" i="82" s="1"/>
  <c r="AZ139" i="82"/>
  <c r="AZ143" i="82" s="1"/>
  <c r="BD139" i="82"/>
  <c r="BD143" i="82" s="1"/>
  <c r="BH139" i="82"/>
  <c r="BH143" i="82" s="1"/>
  <c r="BL139" i="82"/>
  <c r="BL143" i="82" s="1"/>
  <c r="G140" i="82"/>
  <c r="K140" i="82"/>
  <c r="O140" i="82"/>
  <c r="S140" i="82"/>
  <c r="W140" i="82"/>
  <c r="AA140" i="82"/>
  <c r="AE140" i="82"/>
  <c r="AI140" i="82"/>
  <c r="AM140" i="82"/>
  <c r="AQ140" i="82"/>
  <c r="AU140" i="82"/>
  <c r="AY140" i="82"/>
  <c r="BC140" i="82"/>
  <c r="BG140" i="82"/>
  <c r="BK140" i="82"/>
  <c r="BO140" i="82"/>
  <c r="I141" i="82"/>
  <c r="M141" i="82"/>
  <c r="Q141" i="82"/>
  <c r="U141" i="82"/>
  <c r="Y141" i="82"/>
  <c r="AC141" i="82"/>
  <c r="AG141" i="82"/>
  <c r="AK141" i="82"/>
  <c r="AO141" i="82"/>
  <c r="AS141" i="82"/>
  <c r="AW141" i="82"/>
  <c r="BA141" i="82"/>
  <c r="BE141" i="82"/>
  <c r="BI141" i="82"/>
  <c r="BM141" i="82"/>
  <c r="AA143" i="82"/>
  <c r="AQ143" i="82"/>
  <c r="BG143" i="82"/>
  <c r="N209" i="82"/>
  <c r="N68" i="82" s="1"/>
  <c r="N208" i="82"/>
  <c r="K208" i="82"/>
  <c r="K209" i="82"/>
  <c r="K68" i="82" s="1"/>
  <c r="H209" i="82"/>
  <c r="H68" i="82" s="1"/>
  <c r="H208" i="82"/>
  <c r="L209" i="82"/>
  <c r="L68" i="82" s="1"/>
  <c r="L208" i="82"/>
  <c r="P209" i="82"/>
  <c r="P68" i="82" s="1"/>
  <c r="P208" i="82"/>
  <c r="T209" i="82"/>
  <c r="T68" i="82" s="1"/>
  <c r="T208" i="82"/>
  <c r="X209" i="82"/>
  <c r="X68" i="82" s="1"/>
  <c r="X208" i="82"/>
  <c r="AB209" i="82"/>
  <c r="AB68" i="82" s="1"/>
  <c r="AB208" i="82"/>
  <c r="AF209" i="82"/>
  <c r="AF68" i="82" s="1"/>
  <c r="AF208" i="82"/>
  <c r="AJ209" i="82"/>
  <c r="AJ68" i="82" s="1"/>
  <c r="AJ208" i="82"/>
  <c r="AN209" i="82"/>
  <c r="AN68" i="82" s="1"/>
  <c r="AN208" i="82"/>
  <c r="AR209" i="82"/>
  <c r="AR68" i="82" s="1"/>
  <c r="AR208" i="82"/>
  <c r="AV209" i="82"/>
  <c r="AV68" i="82" s="1"/>
  <c r="AV208" i="82"/>
  <c r="AZ209" i="82"/>
  <c r="AZ68" i="82" s="1"/>
  <c r="AZ208" i="82"/>
  <c r="BD209" i="82"/>
  <c r="BD68" i="82" s="1"/>
  <c r="BD208" i="82"/>
  <c r="BH209" i="82"/>
  <c r="BH68" i="82" s="1"/>
  <c r="BH208" i="82"/>
  <c r="BL209" i="82"/>
  <c r="BL68" i="82" s="1"/>
  <c r="BL208" i="82"/>
  <c r="I65" i="82"/>
  <c r="I209" i="82" s="1"/>
  <c r="I68" i="82" s="1"/>
  <c r="M65" i="82"/>
  <c r="M209" i="82" s="1"/>
  <c r="M68" i="82" s="1"/>
  <c r="Q65" i="82"/>
  <c r="Q209" i="82" s="1"/>
  <c r="Q68" i="82" s="1"/>
  <c r="U65" i="82"/>
  <c r="U209" i="82" s="1"/>
  <c r="U68" i="82" s="1"/>
  <c r="Y65" i="82"/>
  <c r="Y209" i="82" s="1"/>
  <c r="Y68" i="82" s="1"/>
  <c r="AC65" i="82"/>
  <c r="AC209" i="82" s="1"/>
  <c r="AC68" i="82" s="1"/>
  <c r="AG65" i="82"/>
  <c r="AG209" i="82" s="1"/>
  <c r="AG68" i="82" s="1"/>
  <c r="AK65" i="82"/>
  <c r="AK209" i="82" s="1"/>
  <c r="AK68" i="82" s="1"/>
  <c r="AO65" i="82"/>
  <c r="AO209" i="82" s="1"/>
  <c r="AO68" i="82" s="1"/>
  <c r="AS65" i="82"/>
  <c r="AS209" i="82" s="1"/>
  <c r="AS68" i="82" s="1"/>
  <c r="AW65" i="82"/>
  <c r="AW209" i="82" s="1"/>
  <c r="AW68" i="82" s="1"/>
  <c r="BA65" i="82"/>
  <c r="BA209" i="82" s="1"/>
  <c r="BA68" i="82" s="1"/>
  <c r="BE65" i="82"/>
  <c r="BE209" i="82" s="1"/>
  <c r="BE68" i="82" s="1"/>
  <c r="BI65" i="82"/>
  <c r="BI209" i="82" s="1"/>
  <c r="BI68" i="82" s="1"/>
  <c r="BM65" i="82"/>
  <c r="BM209" i="82" s="1"/>
  <c r="BM68" i="82" s="1"/>
  <c r="G66" i="82"/>
  <c r="K66" i="82"/>
  <c r="O66" i="82"/>
  <c r="S66" i="82"/>
  <c r="W66" i="82"/>
  <c r="AA66" i="82"/>
  <c r="AE66" i="82"/>
  <c r="AI66" i="82"/>
  <c r="AM66" i="82"/>
  <c r="AQ66" i="82"/>
  <c r="AU66" i="82"/>
  <c r="AY66" i="82"/>
  <c r="BC66" i="82"/>
  <c r="BG66" i="82"/>
  <c r="BK66" i="82"/>
  <c r="BO66" i="82"/>
  <c r="H136" i="82"/>
  <c r="H141" i="82" s="1"/>
  <c r="L136" i="82"/>
  <c r="L142" i="82" s="1"/>
  <c r="P136" i="82"/>
  <c r="P141" i="82" s="1"/>
  <c r="T136" i="82"/>
  <c r="T141" i="82" s="1"/>
  <c r="X136" i="82"/>
  <c r="X141" i="82" s="1"/>
  <c r="AB136" i="82"/>
  <c r="AB142" i="82" s="1"/>
  <c r="AF136" i="82"/>
  <c r="AF141" i="82" s="1"/>
  <c r="AJ136" i="82"/>
  <c r="AJ141" i="82" s="1"/>
  <c r="AN136" i="82"/>
  <c r="AN141" i="82" s="1"/>
  <c r="AR136" i="82"/>
  <c r="AR142" i="82" s="1"/>
  <c r="AV136" i="82"/>
  <c r="AV141" i="82" s="1"/>
  <c r="AZ136" i="82"/>
  <c r="AZ141" i="82" s="1"/>
  <c r="BD136" i="82"/>
  <c r="BD141" i="82" s="1"/>
  <c r="BH136" i="82"/>
  <c r="BH142" i="82" s="1"/>
  <c r="BL136" i="82"/>
  <c r="BL141" i="82" s="1"/>
  <c r="G137" i="82"/>
  <c r="K137" i="82"/>
  <c r="O137" i="82"/>
  <c r="S137" i="82"/>
  <c r="W137" i="82"/>
  <c r="AA137" i="82"/>
  <c r="AE137" i="82"/>
  <c r="AI137" i="82"/>
  <c r="AM137" i="82"/>
  <c r="AQ137" i="82"/>
  <c r="AU137" i="82"/>
  <c r="AY137" i="82"/>
  <c r="BC137" i="82"/>
  <c r="BG137" i="82"/>
  <c r="BK137" i="82"/>
  <c r="BO137" i="82"/>
  <c r="J138" i="82"/>
  <c r="N138" i="82"/>
  <c r="R138" i="82"/>
  <c r="V138" i="82"/>
  <c r="Z138" i="82"/>
  <c r="AD138" i="82"/>
  <c r="AH138" i="82"/>
  <c r="AL138" i="82"/>
  <c r="AP138" i="82"/>
  <c r="AT138" i="82"/>
  <c r="AX138" i="82"/>
  <c r="BB138" i="82"/>
  <c r="BF138" i="82"/>
  <c r="BJ138" i="82"/>
  <c r="BN138" i="82"/>
  <c r="I139" i="82"/>
  <c r="I143" i="82" s="1"/>
  <c r="M139" i="82"/>
  <c r="M143" i="82" s="1"/>
  <c r="Q139" i="82"/>
  <c r="Q143" i="82" s="1"/>
  <c r="U139" i="82"/>
  <c r="U143" i="82" s="1"/>
  <c r="Y139" i="82"/>
  <c r="Y143" i="82" s="1"/>
  <c r="AC139" i="82"/>
  <c r="AC143" i="82" s="1"/>
  <c r="AG139" i="82"/>
  <c r="AG143" i="82" s="1"/>
  <c r="AK139" i="82"/>
  <c r="AK143" i="82" s="1"/>
  <c r="AO139" i="82"/>
  <c r="AO143" i="82" s="1"/>
  <c r="AS139" i="82"/>
  <c r="AS143" i="82" s="1"/>
  <c r="AW139" i="82"/>
  <c r="AW143" i="82" s="1"/>
  <c r="BA139" i="82"/>
  <c r="BA143" i="82" s="1"/>
  <c r="BE139" i="82"/>
  <c r="BE143" i="82" s="1"/>
  <c r="BI139" i="82"/>
  <c r="BI143" i="82" s="1"/>
  <c r="BM139" i="82"/>
  <c r="BM143" i="82" s="1"/>
  <c r="H140" i="82"/>
  <c r="L140" i="82"/>
  <c r="P140" i="82"/>
  <c r="T140" i="82"/>
  <c r="X140" i="82"/>
  <c r="AB140" i="82"/>
  <c r="AF140" i="82"/>
  <c r="AJ140" i="82"/>
  <c r="AN140" i="82"/>
  <c r="AR140" i="82"/>
  <c r="AV140" i="82"/>
  <c r="AZ140" i="82"/>
  <c r="BD140" i="82"/>
  <c r="BH140" i="82"/>
  <c r="BL140" i="82"/>
  <c r="J416" i="82"/>
  <c r="N416" i="82"/>
  <c r="R416" i="82"/>
  <c r="V416" i="82"/>
  <c r="Z416" i="82"/>
  <c r="AD416" i="82"/>
  <c r="AH416" i="82"/>
  <c r="AL416" i="82"/>
  <c r="AP416" i="82"/>
  <c r="AT416" i="82"/>
  <c r="AX416" i="82"/>
  <c r="BB416" i="82"/>
  <c r="BF416" i="82"/>
  <c r="BJ416" i="82"/>
  <c r="BN416" i="82"/>
  <c r="G416" i="82"/>
  <c r="K416" i="82"/>
  <c r="O416" i="82"/>
  <c r="S416" i="82"/>
  <c r="W416" i="82"/>
  <c r="AA416" i="82"/>
  <c r="AE416" i="82"/>
  <c r="AI416" i="82"/>
  <c r="AM416" i="82"/>
  <c r="AQ416" i="82"/>
  <c r="AU416" i="82"/>
  <c r="AY416" i="82"/>
  <c r="BC416" i="82"/>
  <c r="BG416" i="82"/>
  <c r="BK416" i="82"/>
  <c r="BO416" i="82"/>
  <c r="H416" i="82"/>
  <c r="L416" i="82"/>
  <c r="P416" i="82"/>
  <c r="T416" i="82"/>
  <c r="X416" i="82"/>
  <c r="AB416" i="82"/>
  <c r="AF416" i="82"/>
  <c r="AJ416" i="82"/>
  <c r="AN416" i="82"/>
  <c r="AR416" i="82"/>
  <c r="AV416" i="82"/>
  <c r="AZ416" i="82"/>
  <c r="BD416" i="82"/>
  <c r="BH416" i="82"/>
  <c r="BL416" i="82"/>
  <c r="I416" i="82"/>
  <c r="M416" i="82"/>
  <c r="Q416" i="82"/>
  <c r="U416" i="82"/>
  <c r="Y416" i="82"/>
  <c r="AC416" i="82"/>
  <c r="AG416" i="82"/>
  <c r="AK416" i="82"/>
  <c r="AO416" i="82"/>
  <c r="AS416" i="82"/>
  <c r="AW416" i="82"/>
  <c r="BA416" i="82"/>
  <c r="BE416" i="82"/>
  <c r="BI416" i="82"/>
  <c r="BM416" i="82"/>
  <c r="BO388" i="82"/>
  <c r="J473" i="82"/>
  <c r="J509" i="82" s="1"/>
  <c r="J467" i="82"/>
  <c r="J503" i="82" s="1"/>
  <c r="N473" i="82"/>
  <c r="N509" i="82" s="1"/>
  <c r="N467" i="82"/>
  <c r="N503" i="82" s="1"/>
  <c r="R473" i="82"/>
  <c r="R509" i="82" s="1"/>
  <c r="R467" i="82"/>
  <c r="R503" i="82" s="1"/>
  <c r="V473" i="82"/>
  <c r="V509" i="82" s="1"/>
  <c r="V467" i="82"/>
  <c r="V503" i="82" s="1"/>
  <c r="Z473" i="82"/>
  <c r="Z509" i="82" s="1"/>
  <c r="Z467" i="82"/>
  <c r="Z503" i="82" s="1"/>
  <c r="AD473" i="82"/>
  <c r="AD509" i="82" s="1"/>
  <c r="AD467" i="82"/>
  <c r="AD503" i="82" s="1"/>
  <c r="AH473" i="82"/>
  <c r="AH509" i="82" s="1"/>
  <c r="AH467" i="82"/>
  <c r="AH503" i="82" s="1"/>
  <c r="AL473" i="82"/>
  <c r="AL509" i="82" s="1"/>
  <c r="AL467" i="82"/>
  <c r="AL503" i="82" s="1"/>
  <c r="AP473" i="82"/>
  <c r="AP509" i="82" s="1"/>
  <c r="AP467" i="82"/>
  <c r="AP503" i="82" s="1"/>
  <c r="AT473" i="82"/>
  <c r="AT509" i="82" s="1"/>
  <c r="AT467" i="82"/>
  <c r="AT503" i="82" s="1"/>
  <c r="AX473" i="82"/>
  <c r="AX509" i="82" s="1"/>
  <c r="AX467" i="82"/>
  <c r="AX503" i="82" s="1"/>
  <c r="BB473" i="82"/>
  <c r="BB509" i="82" s="1"/>
  <c r="BB467" i="82"/>
  <c r="BB503" i="82" s="1"/>
  <c r="BF473" i="82"/>
  <c r="BF509" i="82" s="1"/>
  <c r="BF467" i="82"/>
  <c r="BF503" i="82" s="1"/>
  <c r="BJ473" i="82"/>
  <c r="BJ509" i="82" s="1"/>
  <c r="BJ467" i="82"/>
  <c r="BJ503" i="82" s="1"/>
  <c r="BN473" i="82"/>
  <c r="BN509" i="82" s="1"/>
  <c r="BN467" i="82"/>
  <c r="BN503" i="82" s="1"/>
  <c r="J339" i="82"/>
  <c r="J419" i="82" s="1"/>
  <c r="N339" i="82"/>
  <c r="N419" i="82" s="1"/>
  <c r="R339" i="82"/>
  <c r="R419" i="82" s="1"/>
  <c r="V339" i="82"/>
  <c r="V419" i="82" s="1"/>
  <c r="Z339" i="82"/>
  <c r="Z419" i="82" s="1"/>
  <c r="AD339" i="82"/>
  <c r="AD419" i="82" s="1"/>
  <c r="AH339" i="82"/>
  <c r="AH419" i="82" s="1"/>
  <c r="AL339" i="82"/>
  <c r="AL419" i="82" s="1"/>
  <c r="AP339" i="82"/>
  <c r="AP419" i="82" s="1"/>
  <c r="AT339" i="82"/>
  <c r="AT419" i="82" s="1"/>
  <c r="AX339" i="82"/>
  <c r="AX419" i="82" s="1"/>
  <c r="BB339" i="82"/>
  <c r="BB419" i="82" s="1"/>
  <c r="BF339" i="82"/>
  <c r="BF419" i="82" s="1"/>
  <c r="BJ339" i="82"/>
  <c r="BJ419" i="82" s="1"/>
  <c r="BN339" i="82"/>
  <c r="BN419" i="82" s="1"/>
  <c r="I340" i="82"/>
  <c r="I420" i="82" s="1"/>
  <c r="M340" i="82"/>
  <c r="M420" i="82" s="1"/>
  <c r="Q340" i="82"/>
  <c r="Q420" i="82" s="1"/>
  <c r="U340" i="82"/>
  <c r="U420" i="82" s="1"/>
  <c r="Y340" i="82"/>
  <c r="Y420" i="82" s="1"/>
  <c r="AC340" i="82"/>
  <c r="AC420" i="82" s="1"/>
  <c r="AG340" i="82"/>
  <c r="AG420" i="82" s="1"/>
  <c r="AK340" i="82"/>
  <c r="AK420" i="82" s="1"/>
  <c r="AO340" i="82"/>
  <c r="AO420" i="82" s="1"/>
  <c r="AS340" i="82"/>
  <c r="AS420" i="82" s="1"/>
  <c r="AW340" i="82"/>
  <c r="AW420" i="82" s="1"/>
  <c r="BA340" i="82"/>
  <c r="BA420" i="82" s="1"/>
  <c r="BE340" i="82"/>
  <c r="BE420" i="82" s="1"/>
  <c r="BI340" i="82"/>
  <c r="BI420" i="82" s="1"/>
  <c r="BM340" i="82"/>
  <c r="BM420" i="82" s="1"/>
  <c r="G473" i="82"/>
  <c r="G509" i="82" s="1"/>
  <c r="G467" i="82"/>
  <c r="G503" i="82" s="1"/>
  <c r="K473" i="82"/>
  <c r="K509" i="82" s="1"/>
  <c r="K467" i="82"/>
  <c r="K503" i="82" s="1"/>
  <c r="O473" i="82"/>
  <c r="O509" i="82" s="1"/>
  <c r="O467" i="82"/>
  <c r="O503" i="82" s="1"/>
  <c r="S473" i="82"/>
  <c r="S509" i="82" s="1"/>
  <c r="S467" i="82"/>
  <c r="S503" i="82" s="1"/>
  <c r="W473" i="82"/>
  <c r="W509" i="82" s="1"/>
  <c r="W467" i="82"/>
  <c r="W503" i="82" s="1"/>
  <c r="AA473" i="82"/>
  <c r="AA509" i="82" s="1"/>
  <c r="AA467" i="82"/>
  <c r="AA503" i="82" s="1"/>
  <c r="AE473" i="82"/>
  <c r="AE509" i="82" s="1"/>
  <c r="AE467" i="82"/>
  <c r="AE503" i="82" s="1"/>
  <c r="AI473" i="82"/>
  <c r="AI509" i="82" s="1"/>
  <c r="AI467" i="82"/>
  <c r="AI503" i="82" s="1"/>
  <c r="AM473" i="82"/>
  <c r="AM509" i="82" s="1"/>
  <c r="AM467" i="82"/>
  <c r="AM503" i="82" s="1"/>
  <c r="AQ473" i="82"/>
  <c r="AQ509" i="82" s="1"/>
  <c r="AQ467" i="82"/>
  <c r="AQ503" i="82" s="1"/>
  <c r="AU473" i="82"/>
  <c r="AU509" i="82" s="1"/>
  <c r="AU467" i="82"/>
  <c r="AU503" i="82" s="1"/>
  <c r="AY473" i="82"/>
  <c r="AY509" i="82" s="1"/>
  <c r="AY467" i="82"/>
  <c r="AY503" i="82" s="1"/>
  <c r="BC473" i="82"/>
  <c r="BC509" i="82" s="1"/>
  <c r="BC467" i="82"/>
  <c r="BC503" i="82" s="1"/>
  <c r="BG473" i="82"/>
  <c r="BG509" i="82" s="1"/>
  <c r="BG467" i="82"/>
  <c r="BG503" i="82" s="1"/>
  <c r="BK473" i="82"/>
  <c r="BK509" i="82" s="1"/>
  <c r="BK467" i="82"/>
  <c r="BK503" i="82" s="1"/>
  <c r="BO473" i="82"/>
  <c r="BO509" i="82" s="1"/>
  <c r="BO467" i="82"/>
  <c r="BO503" i="82" s="1"/>
  <c r="AQ308" i="82"/>
  <c r="AU308" i="82"/>
  <c r="AY308" i="82"/>
  <c r="BC308" i="82"/>
  <c r="BG308" i="82"/>
  <c r="BK308" i="82"/>
  <c r="BO308" i="82"/>
  <c r="G339" i="82"/>
  <c r="G419" i="82" s="1"/>
  <c r="K339" i="82"/>
  <c r="K419" i="82" s="1"/>
  <c r="O339" i="82"/>
  <c r="O419" i="82" s="1"/>
  <c r="S339" i="82"/>
  <c r="S419" i="82" s="1"/>
  <c r="W339" i="82"/>
  <c r="W419" i="82" s="1"/>
  <c r="AA339" i="82"/>
  <c r="AA419" i="82" s="1"/>
  <c r="AE339" i="82"/>
  <c r="AE419" i="82" s="1"/>
  <c r="AI339" i="82"/>
  <c r="AI419" i="82" s="1"/>
  <c r="AM339" i="82"/>
  <c r="AM419" i="82" s="1"/>
  <c r="AQ339" i="82"/>
  <c r="AQ419" i="82" s="1"/>
  <c r="AU339" i="82"/>
  <c r="AU419" i="82" s="1"/>
  <c r="AY339" i="82"/>
  <c r="AY419" i="82" s="1"/>
  <c r="BC339" i="82"/>
  <c r="BC419" i="82" s="1"/>
  <c r="BG339" i="82"/>
  <c r="BG419" i="82" s="1"/>
  <c r="BK339" i="82"/>
  <c r="BK419" i="82" s="1"/>
  <c r="BO339" i="82"/>
  <c r="BO419" i="82" s="1"/>
  <c r="J340" i="82"/>
  <c r="J420" i="82" s="1"/>
  <c r="N340" i="82"/>
  <c r="N420" i="82" s="1"/>
  <c r="R340" i="82"/>
  <c r="R420" i="82" s="1"/>
  <c r="V340" i="82"/>
  <c r="V420" i="82" s="1"/>
  <c r="Z340" i="82"/>
  <c r="Z420" i="82" s="1"/>
  <c r="AD340" i="82"/>
  <c r="AD420" i="82" s="1"/>
  <c r="AH340" i="82"/>
  <c r="AH420" i="82" s="1"/>
  <c r="AL340" i="82"/>
  <c r="AL420" i="82" s="1"/>
  <c r="AP340" i="82"/>
  <c r="AP420" i="82" s="1"/>
  <c r="AT340" i="82"/>
  <c r="AT420" i="82" s="1"/>
  <c r="AX340" i="82"/>
  <c r="AX420" i="82" s="1"/>
  <c r="BB340" i="82"/>
  <c r="BB420" i="82" s="1"/>
  <c r="BF340" i="82"/>
  <c r="BF420" i="82" s="1"/>
  <c r="BJ340" i="82"/>
  <c r="BJ420" i="82" s="1"/>
  <c r="BN340" i="82"/>
  <c r="BN420" i="82" s="1"/>
  <c r="H473" i="82"/>
  <c r="H509" i="82" s="1"/>
  <c r="H467" i="82"/>
  <c r="H503" i="82" s="1"/>
  <c r="L473" i="82"/>
  <c r="L509" i="82" s="1"/>
  <c r="L467" i="82"/>
  <c r="L503" i="82" s="1"/>
  <c r="P473" i="82"/>
  <c r="P509" i="82" s="1"/>
  <c r="P467" i="82"/>
  <c r="P503" i="82" s="1"/>
  <c r="T473" i="82"/>
  <c r="T509" i="82" s="1"/>
  <c r="T467" i="82"/>
  <c r="T503" i="82" s="1"/>
  <c r="X473" i="82"/>
  <c r="X509" i="82" s="1"/>
  <c r="X467" i="82"/>
  <c r="X503" i="82" s="1"/>
  <c r="AB473" i="82"/>
  <c r="AB509" i="82" s="1"/>
  <c r="AB467" i="82"/>
  <c r="AB503" i="82" s="1"/>
  <c r="AF473" i="82"/>
  <c r="AF509" i="82" s="1"/>
  <c r="AF467" i="82"/>
  <c r="AF503" i="82" s="1"/>
  <c r="AJ473" i="82"/>
  <c r="AJ509" i="82" s="1"/>
  <c r="AJ467" i="82"/>
  <c r="AJ503" i="82" s="1"/>
  <c r="AN473" i="82"/>
  <c r="AN509" i="82" s="1"/>
  <c r="AN467" i="82"/>
  <c r="AN503" i="82" s="1"/>
  <c r="AR473" i="82"/>
  <c r="AR509" i="82" s="1"/>
  <c r="AR467" i="82"/>
  <c r="AR503" i="82" s="1"/>
  <c r="AV473" i="82"/>
  <c r="AV509" i="82" s="1"/>
  <c r="AV467" i="82"/>
  <c r="AV503" i="82" s="1"/>
  <c r="AZ473" i="82"/>
  <c r="AZ509" i="82" s="1"/>
  <c r="AZ467" i="82"/>
  <c r="AZ503" i="82" s="1"/>
  <c r="BD473" i="82"/>
  <c r="BD509" i="82" s="1"/>
  <c r="BD467" i="82"/>
  <c r="BD503" i="82" s="1"/>
  <c r="BH473" i="82"/>
  <c r="BH509" i="82" s="1"/>
  <c r="BH467" i="82"/>
  <c r="BH503" i="82" s="1"/>
  <c r="BL473" i="82"/>
  <c r="BL509" i="82" s="1"/>
  <c r="BL467" i="82"/>
  <c r="BL503" i="82" s="1"/>
  <c r="H339" i="82"/>
  <c r="H419" i="82" s="1"/>
  <c r="L339" i="82"/>
  <c r="L419" i="82" s="1"/>
  <c r="P339" i="82"/>
  <c r="P419" i="82" s="1"/>
  <c r="T339" i="82"/>
  <c r="T419" i="82" s="1"/>
  <c r="X339" i="82"/>
  <c r="X419" i="82" s="1"/>
  <c r="AB339" i="82"/>
  <c r="AB419" i="82" s="1"/>
  <c r="AF339" i="82"/>
  <c r="AF419" i="82" s="1"/>
  <c r="AJ339" i="82"/>
  <c r="AJ419" i="82" s="1"/>
  <c r="AN339" i="82"/>
  <c r="AN419" i="82" s="1"/>
  <c r="AR339" i="82"/>
  <c r="AR419" i="82" s="1"/>
  <c r="AV339" i="82"/>
  <c r="AV419" i="82" s="1"/>
  <c r="AZ339" i="82"/>
  <c r="AZ419" i="82" s="1"/>
  <c r="BD339" i="82"/>
  <c r="BD419" i="82" s="1"/>
  <c r="BH339" i="82"/>
  <c r="BH419" i="82" s="1"/>
  <c r="BL339" i="82"/>
  <c r="BL419" i="82" s="1"/>
  <c r="G340" i="82"/>
  <c r="G420" i="82" s="1"/>
  <c r="K340" i="82"/>
  <c r="K420" i="82" s="1"/>
  <c r="O340" i="82"/>
  <c r="O420" i="82" s="1"/>
  <c r="S340" i="82"/>
  <c r="S420" i="82" s="1"/>
  <c r="W340" i="82"/>
  <c r="W420" i="82" s="1"/>
  <c r="AA340" i="82"/>
  <c r="AA420" i="82" s="1"/>
  <c r="AE340" i="82"/>
  <c r="AE420" i="82" s="1"/>
  <c r="AI340" i="82"/>
  <c r="AI420" i="82" s="1"/>
  <c r="AM340" i="82"/>
  <c r="AM420" i="82" s="1"/>
  <c r="AQ340" i="82"/>
  <c r="AQ420" i="82" s="1"/>
  <c r="AU340" i="82"/>
  <c r="AU420" i="82" s="1"/>
  <c r="AY340" i="82"/>
  <c r="AY420" i="82" s="1"/>
  <c r="BC340" i="82"/>
  <c r="BC420" i="82" s="1"/>
  <c r="BG340" i="82"/>
  <c r="BG420" i="82" s="1"/>
  <c r="BK340" i="82"/>
  <c r="BK420" i="82" s="1"/>
  <c r="BO340" i="82"/>
  <c r="BO420" i="82" s="1"/>
  <c r="I467" i="82"/>
  <c r="I503" i="82" s="1"/>
  <c r="I473" i="82"/>
  <c r="I509" i="82" s="1"/>
  <c r="M467" i="82"/>
  <c r="M503" i="82" s="1"/>
  <c r="M473" i="82"/>
  <c r="M509" i="82" s="1"/>
  <c r="Q467" i="82"/>
  <c r="Q503" i="82" s="1"/>
  <c r="Q473" i="82"/>
  <c r="Q509" i="82" s="1"/>
  <c r="U467" i="82"/>
  <c r="U503" i="82" s="1"/>
  <c r="U473" i="82"/>
  <c r="U509" i="82" s="1"/>
  <c r="Y467" i="82"/>
  <c r="Y503" i="82" s="1"/>
  <c r="Y473" i="82"/>
  <c r="Y509" i="82" s="1"/>
  <c r="AC467" i="82"/>
  <c r="AC503" i="82" s="1"/>
  <c r="AC473" i="82"/>
  <c r="AC509" i="82" s="1"/>
  <c r="AG467" i="82"/>
  <c r="AG503" i="82" s="1"/>
  <c r="AG473" i="82"/>
  <c r="AG509" i="82" s="1"/>
  <c r="AK467" i="82"/>
  <c r="AK503" i="82" s="1"/>
  <c r="AK473" i="82"/>
  <c r="AK509" i="82" s="1"/>
  <c r="AO467" i="82"/>
  <c r="AO503" i="82" s="1"/>
  <c r="AO473" i="82"/>
  <c r="AO509" i="82" s="1"/>
  <c r="AS467" i="82"/>
  <c r="AS503" i="82" s="1"/>
  <c r="AS473" i="82"/>
  <c r="AS509" i="82" s="1"/>
  <c r="AW467" i="82"/>
  <c r="AW503" i="82" s="1"/>
  <c r="AW473" i="82"/>
  <c r="AW509" i="82" s="1"/>
  <c r="BA467" i="82"/>
  <c r="BA503" i="82" s="1"/>
  <c r="BA473" i="82"/>
  <c r="BA509" i="82" s="1"/>
  <c r="BE467" i="82"/>
  <c r="BE503" i="82" s="1"/>
  <c r="BE473" i="82"/>
  <c r="BE509" i="82" s="1"/>
  <c r="BI467" i="82"/>
  <c r="BI503" i="82" s="1"/>
  <c r="BI473" i="82"/>
  <c r="BI509" i="82" s="1"/>
  <c r="BM467" i="82"/>
  <c r="BM503" i="82" s="1"/>
  <c r="BM473" i="82"/>
  <c r="BM509" i="82" s="1"/>
  <c r="I339" i="82"/>
  <c r="I419" i="82" s="1"/>
  <c r="M339" i="82"/>
  <c r="M419" i="82" s="1"/>
  <c r="Q339" i="82"/>
  <c r="Q419" i="82" s="1"/>
  <c r="U339" i="82"/>
  <c r="U419" i="82" s="1"/>
  <c r="Y339" i="82"/>
  <c r="Y419" i="82" s="1"/>
  <c r="AC339" i="82"/>
  <c r="AC419" i="82" s="1"/>
  <c r="AG339" i="82"/>
  <c r="AG419" i="82" s="1"/>
  <c r="AK339" i="82"/>
  <c r="AK419" i="82" s="1"/>
  <c r="AO339" i="82"/>
  <c r="AO419" i="82" s="1"/>
  <c r="AS339" i="82"/>
  <c r="AS419" i="82" s="1"/>
  <c r="AW339" i="82"/>
  <c r="AW419" i="82" s="1"/>
  <c r="BA339" i="82"/>
  <c r="BA419" i="82" s="1"/>
  <c r="BE339" i="82"/>
  <c r="BE419" i="82" s="1"/>
  <c r="BI339" i="82"/>
  <c r="BI419" i="82" s="1"/>
  <c r="BM339" i="82"/>
  <c r="BM419" i="82" s="1"/>
  <c r="H340" i="82"/>
  <c r="H420" i="82" s="1"/>
  <c r="L340" i="82"/>
  <c r="L420" i="82" s="1"/>
  <c r="P340" i="82"/>
  <c r="P420" i="82" s="1"/>
  <c r="T340" i="82"/>
  <c r="T420" i="82" s="1"/>
  <c r="X340" i="82"/>
  <c r="X420" i="82" s="1"/>
  <c r="AB340" i="82"/>
  <c r="AB420" i="82" s="1"/>
  <c r="AF340" i="82"/>
  <c r="AF420" i="82" s="1"/>
  <c r="AJ340" i="82"/>
  <c r="AJ420" i="82" s="1"/>
  <c r="AN340" i="82"/>
  <c r="AN420" i="82" s="1"/>
  <c r="AR340" i="82"/>
  <c r="AR420" i="82" s="1"/>
  <c r="AV340" i="82"/>
  <c r="AV420" i="82" s="1"/>
  <c r="AZ340" i="82"/>
  <c r="AZ420" i="82" s="1"/>
  <c r="BD340" i="82"/>
  <c r="BD420" i="82" s="1"/>
  <c r="BH340" i="82"/>
  <c r="BH420" i="82" s="1"/>
  <c r="BL340" i="82"/>
  <c r="BL420" i="82" s="1"/>
  <c r="I413" i="82"/>
  <c r="I404" i="82" s="1"/>
  <c r="I168" i="82" s="1"/>
  <c r="I181" i="82" s="1"/>
  <c r="G550" i="82"/>
  <c r="G513" i="82"/>
  <c r="G85" i="82" s="1"/>
  <c r="K550" i="82"/>
  <c r="K513" i="82"/>
  <c r="K85" i="82" s="1"/>
  <c r="O550" i="82"/>
  <c r="O513" i="82"/>
  <c r="O85" i="82" s="1"/>
  <c r="S550" i="82"/>
  <c r="S513" i="82"/>
  <c r="S85" i="82" s="1"/>
  <c r="W550" i="82"/>
  <c r="W513" i="82"/>
  <c r="W85" i="82" s="1"/>
  <c r="AA550" i="82"/>
  <c r="AA513" i="82"/>
  <c r="AA85" i="82" s="1"/>
  <c r="AE550" i="82"/>
  <c r="AE513" i="82"/>
  <c r="AE85" i="82" s="1"/>
  <c r="AI550" i="82"/>
  <c r="AI513" i="82"/>
  <c r="AI85" i="82" s="1"/>
  <c r="AM550" i="82"/>
  <c r="AM513" i="82"/>
  <c r="AM85" i="82" s="1"/>
  <c r="AQ550" i="82"/>
  <c r="AQ513" i="82"/>
  <c r="AQ85" i="82" s="1"/>
  <c r="AU550" i="82"/>
  <c r="AU513" i="82"/>
  <c r="AU85" i="82" s="1"/>
  <c r="AY550" i="82"/>
  <c r="AY513" i="82"/>
  <c r="AY85" i="82" s="1"/>
  <c r="BC550" i="82"/>
  <c r="BC513" i="82"/>
  <c r="BC85" i="82" s="1"/>
  <c r="BG550" i="82"/>
  <c r="BG513" i="82"/>
  <c r="BG85" i="82" s="1"/>
  <c r="BK550" i="82"/>
  <c r="BK513" i="82"/>
  <c r="BK85" i="82" s="1"/>
  <c r="BO550" i="82"/>
  <c r="BO513" i="82"/>
  <c r="BO85" i="82" s="1"/>
  <c r="J551" i="82"/>
  <c r="N551" i="82"/>
  <c r="R551" i="82"/>
  <c r="V551" i="82"/>
  <c r="Z551" i="82"/>
  <c r="AD551" i="82"/>
  <c r="AH551" i="82"/>
  <c r="AL551" i="82"/>
  <c r="AP551" i="82"/>
  <c r="AT551" i="82"/>
  <c r="AX551" i="82"/>
  <c r="BB551" i="82"/>
  <c r="BF551" i="82"/>
  <c r="BJ551" i="82"/>
  <c r="BN551" i="82"/>
  <c r="I552" i="82"/>
  <c r="M552" i="82"/>
  <c r="Q552" i="82"/>
  <c r="U552" i="82"/>
  <c r="Y552" i="82"/>
  <c r="AC552" i="82"/>
  <c r="AG552" i="82"/>
  <c r="AK552" i="82"/>
  <c r="AO552" i="82"/>
  <c r="AS552" i="82"/>
  <c r="AW552" i="82"/>
  <c r="BA552" i="82"/>
  <c r="BE552" i="82"/>
  <c r="BI552" i="82"/>
  <c r="BM552" i="82"/>
  <c r="H553" i="82"/>
  <c r="L553" i="82"/>
  <c r="P553" i="82"/>
  <c r="T553" i="82"/>
  <c r="X553" i="82"/>
  <c r="AB553" i="82"/>
  <c r="AF553" i="82"/>
  <c r="AJ553" i="82"/>
  <c r="AN553" i="82"/>
  <c r="AR553" i="82"/>
  <c r="AV553" i="82"/>
  <c r="AZ553" i="82"/>
  <c r="BD553" i="82"/>
  <c r="BH553" i="82"/>
  <c r="BL553" i="82"/>
  <c r="G554" i="82"/>
  <c r="K554" i="82"/>
  <c r="O554" i="82"/>
  <c r="S554" i="82"/>
  <c r="W554" i="82"/>
  <c r="AA554" i="82"/>
  <c r="AE554" i="82"/>
  <c r="AI554" i="82"/>
  <c r="AM554" i="82"/>
  <c r="AQ554" i="82"/>
  <c r="AU554" i="82"/>
  <c r="AY554" i="82"/>
  <c r="BC554" i="82"/>
  <c r="BG554" i="82"/>
  <c r="BK554" i="82"/>
  <c r="BO554" i="82"/>
  <c r="J555" i="82"/>
  <c r="N555" i="82"/>
  <c r="R555" i="82"/>
  <c r="V555" i="82"/>
  <c r="Z555" i="82"/>
  <c r="AD555" i="82"/>
  <c r="AH555" i="82"/>
  <c r="AL555" i="82"/>
  <c r="AP555" i="82"/>
  <c r="AT555" i="82"/>
  <c r="AX555" i="82"/>
  <c r="BB555" i="82"/>
  <c r="BF555" i="82"/>
  <c r="BJ555" i="82"/>
  <c r="BN555" i="82"/>
  <c r="I562" i="82"/>
  <c r="I525" i="82"/>
  <c r="M562" i="82"/>
  <c r="M525" i="82"/>
  <c r="Q562" i="82"/>
  <c r="Q525" i="82"/>
  <c r="U562" i="82"/>
  <c r="U525" i="82"/>
  <c r="Y562" i="82"/>
  <c r="Y525" i="82"/>
  <c r="AC562" i="82"/>
  <c r="AC525" i="82"/>
  <c r="AG562" i="82"/>
  <c r="AG525" i="82"/>
  <c r="AK562" i="82"/>
  <c r="AK525" i="82"/>
  <c r="AO562" i="82"/>
  <c r="AO525" i="82"/>
  <c r="AS562" i="82"/>
  <c r="AS525" i="82"/>
  <c r="AW562" i="82"/>
  <c r="AW525" i="82"/>
  <c r="BA562" i="82"/>
  <c r="BA525" i="82"/>
  <c r="BE562" i="82"/>
  <c r="BE525" i="82"/>
  <c r="BI562" i="82"/>
  <c r="BI525" i="82"/>
  <c r="BM562" i="82"/>
  <c r="BM525" i="82"/>
  <c r="H563" i="82"/>
  <c r="L563" i="82"/>
  <c r="P563" i="82"/>
  <c r="T563" i="82"/>
  <c r="X563" i="82"/>
  <c r="AB563" i="82"/>
  <c r="AF563" i="82"/>
  <c r="AJ563" i="82"/>
  <c r="AN563" i="82"/>
  <c r="AR563" i="82"/>
  <c r="AV563" i="82"/>
  <c r="AZ563" i="82"/>
  <c r="BD563" i="82"/>
  <c r="BH563" i="82"/>
  <c r="BL563" i="82"/>
  <c r="G564" i="82"/>
  <c r="K564" i="82"/>
  <c r="O564" i="82"/>
  <c r="S564" i="82"/>
  <c r="W564" i="82"/>
  <c r="AA564" i="82"/>
  <c r="AE564" i="82"/>
  <c r="AI564" i="82"/>
  <c r="AM564" i="82"/>
  <c r="AQ564" i="82"/>
  <c r="AU564" i="82"/>
  <c r="AY564" i="82"/>
  <c r="BC564" i="82"/>
  <c r="BG564" i="82"/>
  <c r="BK564" i="82"/>
  <c r="BO564" i="82"/>
  <c r="J565" i="82"/>
  <c r="N565" i="82"/>
  <c r="R565" i="82"/>
  <c r="V565" i="82"/>
  <c r="Z565" i="82"/>
  <c r="AD565" i="82"/>
  <c r="AH565" i="82"/>
  <c r="AL565" i="82"/>
  <c r="AP565" i="82"/>
  <c r="AT565" i="82"/>
  <c r="AX565" i="82"/>
  <c r="BB565" i="82"/>
  <c r="BF565" i="82"/>
  <c r="BJ565" i="82"/>
  <c r="BN565" i="82"/>
  <c r="I566" i="82"/>
  <c r="M566" i="82"/>
  <c r="Q566" i="82"/>
  <c r="U566" i="82"/>
  <c r="Y566" i="82"/>
  <c r="AC566" i="82"/>
  <c r="AG566" i="82"/>
  <c r="AK566" i="82"/>
  <c r="AO566" i="82"/>
  <c r="AS566" i="82"/>
  <c r="AW566" i="82"/>
  <c r="BA566" i="82"/>
  <c r="BE566" i="82"/>
  <c r="BI566" i="82"/>
  <c r="BM566" i="82"/>
  <c r="J540" i="82"/>
  <c r="N540" i="82"/>
  <c r="R540" i="82"/>
  <c r="V540" i="82"/>
  <c r="Z540" i="82"/>
  <c r="AD540" i="82"/>
  <c r="AH540" i="82"/>
  <c r="AL540" i="82"/>
  <c r="AP540" i="82"/>
  <c r="AT540" i="82"/>
  <c r="AX540" i="82"/>
  <c r="BB540" i="82"/>
  <c r="BF540" i="82"/>
  <c r="BJ540" i="82"/>
  <c r="BN540" i="82"/>
  <c r="H550" i="82"/>
  <c r="H513" i="82"/>
  <c r="H85" i="82" s="1"/>
  <c r="L550" i="82"/>
  <c r="L513" i="82"/>
  <c r="L85" i="82" s="1"/>
  <c r="P550" i="82"/>
  <c r="P513" i="82"/>
  <c r="P85" i="82" s="1"/>
  <c r="T550" i="82"/>
  <c r="T513" i="82"/>
  <c r="T85" i="82" s="1"/>
  <c r="X550" i="82"/>
  <c r="X513" i="82"/>
  <c r="X85" i="82" s="1"/>
  <c r="AB550" i="82"/>
  <c r="AB513" i="82"/>
  <c r="AB85" i="82" s="1"/>
  <c r="AF550" i="82"/>
  <c r="AF513" i="82"/>
  <c r="AF85" i="82" s="1"/>
  <c r="AJ550" i="82"/>
  <c r="AJ513" i="82"/>
  <c r="AJ85" i="82" s="1"/>
  <c r="AN550" i="82"/>
  <c r="AN513" i="82"/>
  <c r="AN85" i="82" s="1"/>
  <c r="AR550" i="82"/>
  <c r="AR513" i="82"/>
  <c r="AR85" i="82" s="1"/>
  <c r="AV550" i="82"/>
  <c r="AV513" i="82"/>
  <c r="AV85" i="82" s="1"/>
  <c r="AZ550" i="82"/>
  <c r="AZ513" i="82"/>
  <c r="AZ85" i="82" s="1"/>
  <c r="BD550" i="82"/>
  <c r="BD513" i="82"/>
  <c r="BD85" i="82" s="1"/>
  <c r="BH550" i="82"/>
  <c r="BH513" i="82"/>
  <c r="BH85" i="82" s="1"/>
  <c r="BL550" i="82"/>
  <c r="BL513" i="82"/>
  <c r="BL85" i="82" s="1"/>
  <c r="G551" i="82"/>
  <c r="K551" i="82"/>
  <c r="O551" i="82"/>
  <c r="S551" i="82"/>
  <c r="W551" i="82"/>
  <c r="AA551" i="82"/>
  <c r="AE551" i="82"/>
  <c r="AI551" i="82"/>
  <c r="AM551" i="82"/>
  <c r="AQ551" i="82"/>
  <c r="AU551" i="82"/>
  <c r="AY551" i="82"/>
  <c r="BC551" i="82"/>
  <c r="BG551" i="82"/>
  <c r="BK551" i="82"/>
  <c r="BO551" i="82"/>
  <c r="J552" i="82"/>
  <c r="N552" i="82"/>
  <c r="R552" i="82"/>
  <c r="V552" i="82"/>
  <c r="Z552" i="82"/>
  <c r="AD552" i="82"/>
  <c r="AH552" i="82"/>
  <c r="AL552" i="82"/>
  <c r="AP552" i="82"/>
  <c r="AT552" i="82"/>
  <c r="AX552" i="82"/>
  <c r="BB552" i="82"/>
  <c r="BF552" i="82"/>
  <c r="BJ552" i="82"/>
  <c r="BN552" i="82"/>
  <c r="I553" i="82"/>
  <c r="M553" i="82"/>
  <c r="Q553" i="82"/>
  <c r="U553" i="82"/>
  <c r="Y553" i="82"/>
  <c r="AC553" i="82"/>
  <c r="AG553" i="82"/>
  <c r="AK553" i="82"/>
  <c r="AO553" i="82"/>
  <c r="AS553" i="82"/>
  <c r="AW553" i="82"/>
  <c r="BA553" i="82"/>
  <c r="BE553" i="82"/>
  <c r="BI553" i="82"/>
  <c r="BM553" i="82"/>
  <c r="H554" i="82"/>
  <c r="L554" i="82"/>
  <c r="P554" i="82"/>
  <c r="T554" i="82"/>
  <c r="X554" i="82"/>
  <c r="AB554" i="82"/>
  <c r="AF554" i="82"/>
  <c r="AJ554" i="82"/>
  <c r="AN554" i="82"/>
  <c r="AR554" i="82"/>
  <c r="AV554" i="82"/>
  <c r="AZ554" i="82"/>
  <c r="BD554" i="82"/>
  <c r="BH554" i="82"/>
  <c r="BL554" i="82"/>
  <c r="G555" i="82"/>
  <c r="K555" i="82"/>
  <c r="O555" i="82"/>
  <c r="S555" i="82"/>
  <c r="W555" i="82"/>
  <c r="AA555" i="82"/>
  <c r="AE555" i="82"/>
  <c r="AI555" i="82"/>
  <c r="AM555" i="82"/>
  <c r="AQ555" i="82"/>
  <c r="AU555" i="82"/>
  <c r="AY555" i="82"/>
  <c r="BC555" i="82"/>
  <c r="BG555" i="82"/>
  <c r="BK555" i="82"/>
  <c r="BO555" i="82"/>
  <c r="J562" i="82"/>
  <c r="J525" i="82"/>
  <c r="J86" i="82" s="1"/>
  <c r="N562" i="82"/>
  <c r="N525" i="82"/>
  <c r="N86" i="82" s="1"/>
  <c r="R562" i="82"/>
  <c r="R525" i="82"/>
  <c r="R86" i="82" s="1"/>
  <c r="V562" i="82"/>
  <c r="V525" i="82"/>
  <c r="V86" i="82" s="1"/>
  <c r="Z562" i="82"/>
  <c r="Z525" i="82"/>
  <c r="Z86" i="82" s="1"/>
  <c r="AD562" i="82"/>
  <c r="AD525" i="82"/>
  <c r="AD86" i="82" s="1"/>
  <c r="AH562" i="82"/>
  <c r="AH525" i="82"/>
  <c r="AH86" i="82" s="1"/>
  <c r="AL562" i="82"/>
  <c r="AL525" i="82"/>
  <c r="AL86" i="82" s="1"/>
  <c r="AP562" i="82"/>
  <c r="AP525" i="82"/>
  <c r="AP86" i="82" s="1"/>
  <c r="AT562" i="82"/>
  <c r="AT525" i="82"/>
  <c r="AT86" i="82" s="1"/>
  <c r="AX562" i="82"/>
  <c r="AX525" i="82"/>
  <c r="AX86" i="82" s="1"/>
  <c r="BB562" i="82"/>
  <c r="BB525" i="82"/>
  <c r="BB86" i="82" s="1"/>
  <c r="BF562" i="82"/>
  <c r="BF525" i="82"/>
  <c r="BF86" i="82" s="1"/>
  <c r="BJ562" i="82"/>
  <c r="BJ525" i="82"/>
  <c r="BJ86" i="82" s="1"/>
  <c r="BN562" i="82"/>
  <c r="BN525" i="82"/>
  <c r="BN86" i="82" s="1"/>
  <c r="I563" i="82"/>
  <c r="M563" i="82"/>
  <c r="Q563" i="82"/>
  <c r="U563" i="82"/>
  <c r="Y563" i="82"/>
  <c r="AC563" i="82"/>
  <c r="AG563" i="82"/>
  <c r="AK563" i="82"/>
  <c r="AO563" i="82"/>
  <c r="AS563" i="82"/>
  <c r="AW563" i="82"/>
  <c r="BA563" i="82"/>
  <c r="BE563" i="82"/>
  <c r="BI563" i="82"/>
  <c r="BM563" i="82"/>
  <c r="H564" i="82"/>
  <c r="L564" i="82"/>
  <c r="P564" i="82"/>
  <c r="T564" i="82"/>
  <c r="X564" i="82"/>
  <c r="AB564" i="82"/>
  <c r="AF564" i="82"/>
  <c r="AJ564" i="82"/>
  <c r="AN564" i="82"/>
  <c r="AR564" i="82"/>
  <c r="AV564" i="82"/>
  <c r="AZ564" i="82"/>
  <c r="BD564" i="82"/>
  <c r="BH564" i="82"/>
  <c r="BL564" i="82"/>
  <c r="G565" i="82"/>
  <c r="K565" i="82"/>
  <c r="O565" i="82"/>
  <c r="S565" i="82"/>
  <c r="W565" i="82"/>
  <c r="AA565" i="82"/>
  <c r="AE565" i="82"/>
  <c r="AI565" i="82"/>
  <c r="AM565" i="82"/>
  <c r="AQ565" i="82"/>
  <c r="AU565" i="82"/>
  <c r="AY565" i="82"/>
  <c r="BC565" i="82"/>
  <c r="BG565" i="82"/>
  <c r="BK565" i="82"/>
  <c r="BO565" i="82"/>
  <c r="J566" i="82"/>
  <c r="N566" i="82"/>
  <c r="R566" i="82"/>
  <c r="V566" i="82"/>
  <c r="Z566" i="82"/>
  <c r="AD566" i="82"/>
  <c r="AH566" i="82"/>
  <c r="AL566" i="82"/>
  <c r="AP566" i="82"/>
  <c r="AT566" i="82"/>
  <c r="AX566" i="82"/>
  <c r="BB566" i="82"/>
  <c r="BF566" i="82"/>
  <c r="BJ566" i="82"/>
  <c r="BN566" i="82"/>
  <c r="I550" i="82"/>
  <c r="I513" i="82"/>
  <c r="I85" i="82" s="1"/>
  <c r="M550" i="82"/>
  <c r="M513" i="82"/>
  <c r="M85" i="82" s="1"/>
  <c r="Q550" i="82"/>
  <c r="Q513" i="82"/>
  <c r="Q85" i="82" s="1"/>
  <c r="U550" i="82"/>
  <c r="U513" i="82"/>
  <c r="U85" i="82" s="1"/>
  <c r="Y550" i="82"/>
  <c r="Y513" i="82"/>
  <c r="Y85" i="82" s="1"/>
  <c r="AC550" i="82"/>
  <c r="AC513" i="82"/>
  <c r="AC85" i="82" s="1"/>
  <c r="AG550" i="82"/>
  <c r="AG513" i="82"/>
  <c r="AG85" i="82" s="1"/>
  <c r="AK550" i="82"/>
  <c r="AK513" i="82"/>
  <c r="AK85" i="82" s="1"/>
  <c r="AO550" i="82"/>
  <c r="AO513" i="82"/>
  <c r="AO85" i="82" s="1"/>
  <c r="AS550" i="82"/>
  <c r="AS513" i="82"/>
  <c r="AS85" i="82" s="1"/>
  <c r="AW550" i="82"/>
  <c r="AW513" i="82"/>
  <c r="AW85" i="82" s="1"/>
  <c r="BA550" i="82"/>
  <c r="BA513" i="82"/>
  <c r="BA85" i="82" s="1"/>
  <c r="BE550" i="82"/>
  <c r="BE513" i="82"/>
  <c r="BE85" i="82" s="1"/>
  <c r="BI550" i="82"/>
  <c r="BI513" i="82"/>
  <c r="BI85" i="82" s="1"/>
  <c r="BM550" i="82"/>
  <c r="BM513" i="82"/>
  <c r="BM85" i="82" s="1"/>
  <c r="H551" i="82"/>
  <c r="L551" i="82"/>
  <c r="P551" i="82"/>
  <c r="T551" i="82"/>
  <c r="X551" i="82"/>
  <c r="AB551" i="82"/>
  <c r="AF551" i="82"/>
  <c r="AJ551" i="82"/>
  <c r="AN551" i="82"/>
  <c r="AR551" i="82"/>
  <c r="AV551" i="82"/>
  <c r="AZ551" i="82"/>
  <c r="BD551" i="82"/>
  <c r="BH551" i="82"/>
  <c r="BL551" i="82"/>
  <c r="G552" i="82"/>
  <c r="K552" i="82"/>
  <c r="O552" i="82"/>
  <c r="S552" i="82"/>
  <c r="W552" i="82"/>
  <c r="AA552" i="82"/>
  <c r="AE552" i="82"/>
  <c r="AI552" i="82"/>
  <c r="AM552" i="82"/>
  <c r="AQ552" i="82"/>
  <c r="AU552" i="82"/>
  <c r="AY552" i="82"/>
  <c r="BC552" i="82"/>
  <c r="BG552" i="82"/>
  <c r="BK552" i="82"/>
  <c r="BO552" i="82"/>
  <c r="J553" i="82"/>
  <c r="N553" i="82"/>
  <c r="R553" i="82"/>
  <c r="V553" i="82"/>
  <c r="Z553" i="82"/>
  <c r="AD553" i="82"/>
  <c r="AH553" i="82"/>
  <c r="AL553" i="82"/>
  <c r="AP553" i="82"/>
  <c r="AT553" i="82"/>
  <c r="AX553" i="82"/>
  <c r="BB553" i="82"/>
  <c r="BF553" i="82"/>
  <c r="BJ553" i="82"/>
  <c r="BN553" i="82"/>
  <c r="I554" i="82"/>
  <c r="M554" i="82"/>
  <c r="Q554" i="82"/>
  <c r="U554" i="82"/>
  <c r="Y554" i="82"/>
  <c r="AC554" i="82"/>
  <c r="AG554" i="82"/>
  <c r="AK554" i="82"/>
  <c r="AO554" i="82"/>
  <c r="AS554" i="82"/>
  <c r="AW554" i="82"/>
  <c r="BA554" i="82"/>
  <c r="BE554" i="82"/>
  <c r="BI554" i="82"/>
  <c r="BM554" i="82"/>
  <c r="H555" i="82"/>
  <c r="L555" i="82"/>
  <c r="P555" i="82"/>
  <c r="T555" i="82"/>
  <c r="X555" i="82"/>
  <c r="AB555" i="82"/>
  <c r="AF555" i="82"/>
  <c r="AJ555" i="82"/>
  <c r="AN555" i="82"/>
  <c r="AR555" i="82"/>
  <c r="AV555" i="82"/>
  <c r="AZ555" i="82"/>
  <c r="BD555" i="82"/>
  <c r="BH555" i="82"/>
  <c r="BL555" i="82"/>
  <c r="G562" i="82"/>
  <c r="G525" i="82"/>
  <c r="K562" i="82"/>
  <c r="K525" i="82"/>
  <c r="O562" i="82"/>
  <c r="O525" i="82"/>
  <c r="S562" i="82"/>
  <c r="S525" i="82"/>
  <c r="S86" i="82" s="1"/>
  <c r="W562" i="82"/>
  <c r="W525" i="82"/>
  <c r="W86" i="82" s="1"/>
  <c r="AA562" i="82"/>
  <c r="AA525" i="82"/>
  <c r="AA86" i="82" s="1"/>
  <c r="AE562" i="82"/>
  <c r="AE525" i="82"/>
  <c r="AE86" i="82" s="1"/>
  <c r="AI562" i="82"/>
  <c r="AI525" i="82"/>
  <c r="AI86" i="82" s="1"/>
  <c r="AM562" i="82"/>
  <c r="AM525" i="82"/>
  <c r="AM86" i="82" s="1"/>
  <c r="AQ562" i="82"/>
  <c r="AQ525" i="82"/>
  <c r="AQ86" i="82" s="1"/>
  <c r="AU562" i="82"/>
  <c r="AU525" i="82"/>
  <c r="AU86" i="82" s="1"/>
  <c r="AY562" i="82"/>
  <c r="AY525" i="82"/>
  <c r="AY86" i="82" s="1"/>
  <c r="BC562" i="82"/>
  <c r="BC525" i="82"/>
  <c r="BC86" i="82" s="1"/>
  <c r="BG562" i="82"/>
  <c r="BG525" i="82"/>
  <c r="BG86" i="82" s="1"/>
  <c r="BK562" i="82"/>
  <c r="BK525" i="82"/>
  <c r="BK86" i="82" s="1"/>
  <c r="BO562" i="82"/>
  <c r="BO525" i="82"/>
  <c r="BO86" i="82" s="1"/>
  <c r="J563" i="82"/>
  <c r="N563" i="82"/>
  <c r="R563" i="82"/>
  <c r="V563" i="82"/>
  <c r="Z563" i="82"/>
  <c r="AD563" i="82"/>
  <c r="AH563" i="82"/>
  <c r="AL563" i="82"/>
  <c r="AP563" i="82"/>
  <c r="AT563" i="82"/>
  <c r="AX563" i="82"/>
  <c r="BB563" i="82"/>
  <c r="BF563" i="82"/>
  <c r="BJ563" i="82"/>
  <c r="BN563" i="82"/>
  <c r="I564" i="82"/>
  <c r="M564" i="82"/>
  <c r="Q564" i="82"/>
  <c r="U564" i="82"/>
  <c r="Y564" i="82"/>
  <c r="AC564" i="82"/>
  <c r="AG564" i="82"/>
  <c r="AK564" i="82"/>
  <c r="AO564" i="82"/>
  <c r="AS564" i="82"/>
  <c r="AW564" i="82"/>
  <c r="BA564" i="82"/>
  <c r="BE564" i="82"/>
  <c r="BI564" i="82"/>
  <c r="BM564" i="82"/>
  <c r="H565" i="82"/>
  <c r="L565" i="82"/>
  <c r="P565" i="82"/>
  <c r="T565" i="82"/>
  <c r="X565" i="82"/>
  <c r="AB565" i="82"/>
  <c r="AF565" i="82"/>
  <c r="AJ565" i="82"/>
  <c r="AN565" i="82"/>
  <c r="AR565" i="82"/>
  <c r="AV565" i="82"/>
  <c r="AZ565" i="82"/>
  <c r="BD565" i="82"/>
  <c r="BH565" i="82"/>
  <c r="BL565" i="82"/>
  <c r="G566" i="82"/>
  <c r="K566" i="82"/>
  <c r="O566" i="82"/>
  <c r="S566" i="82"/>
  <c r="W566" i="82"/>
  <c r="AA566" i="82"/>
  <c r="AE566" i="82"/>
  <c r="AI566" i="82"/>
  <c r="AM566" i="82"/>
  <c r="AQ566" i="82"/>
  <c r="AU566" i="82"/>
  <c r="AY566" i="82"/>
  <c r="BC566" i="82"/>
  <c r="BG566" i="82"/>
  <c r="BK566" i="82"/>
  <c r="BO566" i="82"/>
  <c r="J550" i="82"/>
  <c r="J513" i="82"/>
  <c r="J85" i="82" s="1"/>
  <c r="N550" i="82"/>
  <c r="N513" i="82"/>
  <c r="N85" i="82" s="1"/>
  <c r="R550" i="82"/>
  <c r="R513" i="82"/>
  <c r="R85" i="82" s="1"/>
  <c r="V550" i="82"/>
  <c r="V513" i="82"/>
  <c r="V85" i="82" s="1"/>
  <c r="Z550" i="82"/>
  <c r="Z513" i="82"/>
  <c r="Z85" i="82" s="1"/>
  <c r="AD550" i="82"/>
  <c r="AD513" i="82"/>
  <c r="AD85" i="82" s="1"/>
  <c r="AH550" i="82"/>
  <c r="AH513" i="82"/>
  <c r="AH85" i="82" s="1"/>
  <c r="AL550" i="82"/>
  <c r="AL513" i="82"/>
  <c r="AL85" i="82" s="1"/>
  <c r="AP550" i="82"/>
  <c r="AP513" i="82"/>
  <c r="AP85" i="82" s="1"/>
  <c r="AT550" i="82"/>
  <c r="AT513" i="82"/>
  <c r="AT85" i="82" s="1"/>
  <c r="AX550" i="82"/>
  <c r="AX513" i="82"/>
  <c r="AX85" i="82" s="1"/>
  <c r="BB550" i="82"/>
  <c r="BB513" i="82"/>
  <c r="BB85" i="82" s="1"/>
  <c r="BF550" i="82"/>
  <c r="BF513" i="82"/>
  <c r="BF85" i="82" s="1"/>
  <c r="BJ550" i="82"/>
  <c r="BJ513" i="82"/>
  <c r="BJ85" i="82" s="1"/>
  <c r="BN550" i="82"/>
  <c r="BN513" i="82"/>
  <c r="BN85" i="82" s="1"/>
  <c r="I551" i="82"/>
  <c r="M551" i="82"/>
  <c r="Q551" i="82"/>
  <c r="U551" i="82"/>
  <c r="Y551" i="82"/>
  <c r="AC551" i="82"/>
  <c r="AG551" i="82"/>
  <c r="AK551" i="82"/>
  <c r="AO551" i="82"/>
  <c r="AS551" i="82"/>
  <c r="AW551" i="82"/>
  <c r="BA551" i="82"/>
  <c r="BE551" i="82"/>
  <c r="BI551" i="82"/>
  <c r="BM551" i="82"/>
  <c r="H552" i="82"/>
  <c r="L552" i="82"/>
  <c r="P552" i="82"/>
  <c r="T552" i="82"/>
  <c r="X552" i="82"/>
  <c r="AB552" i="82"/>
  <c r="AF552" i="82"/>
  <c r="AJ552" i="82"/>
  <c r="AN552" i="82"/>
  <c r="AR552" i="82"/>
  <c r="AV552" i="82"/>
  <c r="AZ552" i="82"/>
  <c r="BD552" i="82"/>
  <c r="BH552" i="82"/>
  <c r="BL552" i="82"/>
  <c r="G553" i="82"/>
  <c r="K553" i="82"/>
  <c r="O553" i="82"/>
  <c r="S553" i="82"/>
  <c r="W553" i="82"/>
  <c r="AA553" i="82"/>
  <c r="AE553" i="82"/>
  <c r="AI553" i="82"/>
  <c r="AM553" i="82"/>
  <c r="AQ553" i="82"/>
  <c r="AU553" i="82"/>
  <c r="AY553" i="82"/>
  <c r="BC553" i="82"/>
  <c r="BG553" i="82"/>
  <c r="BK553" i="82"/>
  <c r="BO553" i="82"/>
  <c r="J554" i="82"/>
  <c r="N554" i="82"/>
  <c r="R554" i="82"/>
  <c r="V554" i="82"/>
  <c r="Z554" i="82"/>
  <c r="AD554" i="82"/>
  <c r="AH554" i="82"/>
  <c r="AL554" i="82"/>
  <c r="AP554" i="82"/>
  <c r="AT554" i="82"/>
  <c r="AX554" i="82"/>
  <c r="BB554" i="82"/>
  <c r="BF554" i="82"/>
  <c r="BJ554" i="82"/>
  <c r="BN554" i="82"/>
  <c r="I555" i="82"/>
  <c r="M555" i="82"/>
  <c r="Q555" i="82"/>
  <c r="U555" i="82"/>
  <c r="Y555" i="82"/>
  <c r="AC555" i="82"/>
  <c r="AG555" i="82"/>
  <c r="AK555" i="82"/>
  <c r="AO555" i="82"/>
  <c r="AS555" i="82"/>
  <c r="AW555" i="82"/>
  <c r="BA555" i="82"/>
  <c r="BE555" i="82"/>
  <c r="BI555" i="82"/>
  <c r="BM555" i="82"/>
  <c r="H562" i="82"/>
  <c r="H525" i="82"/>
  <c r="H86" i="82" s="1"/>
  <c r="L562" i="82"/>
  <c r="L525" i="82"/>
  <c r="L86" i="82" s="1"/>
  <c r="P562" i="82"/>
  <c r="P525" i="82"/>
  <c r="P86" i="82" s="1"/>
  <c r="T562" i="82"/>
  <c r="T525" i="82"/>
  <c r="T86" i="82" s="1"/>
  <c r="X562" i="82"/>
  <c r="X525" i="82"/>
  <c r="X86" i="82" s="1"/>
  <c r="AB562" i="82"/>
  <c r="AB525" i="82"/>
  <c r="AB86" i="82" s="1"/>
  <c r="AF562" i="82"/>
  <c r="AF525" i="82"/>
  <c r="AF86" i="82" s="1"/>
  <c r="AJ562" i="82"/>
  <c r="AJ525" i="82"/>
  <c r="AJ86" i="82" s="1"/>
  <c r="AN562" i="82"/>
  <c r="AN525" i="82"/>
  <c r="AN86" i="82" s="1"/>
  <c r="AR562" i="82"/>
  <c r="AR525" i="82"/>
  <c r="AR86" i="82" s="1"/>
  <c r="AV562" i="82"/>
  <c r="AV525" i="82"/>
  <c r="AV86" i="82" s="1"/>
  <c r="AZ562" i="82"/>
  <c r="AZ525" i="82"/>
  <c r="AZ86" i="82" s="1"/>
  <c r="BD562" i="82"/>
  <c r="BD525" i="82"/>
  <c r="BD86" i="82" s="1"/>
  <c r="BH562" i="82"/>
  <c r="BH525" i="82"/>
  <c r="BH86" i="82" s="1"/>
  <c r="BL562" i="82"/>
  <c r="BL525" i="82"/>
  <c r="BL86" i="82" s="1"/>
  <c r="G563" i="82"/>
  <c r="K563" i="82"/>
  <c r="O563" i="82"/>
  <c r="S563" i="82"/>
  <c r="W563" i="82"/>
  <c r="AA563" i="82"/>
  <c r="AE563" i="82"/>
  <c r="AI563" i="82"/>
  <c r="AM563" i="82"/>
  <c r="AQ563" i="82"/>
  <c r="AU563" i="82"/>
  <c r="AY563" i="82"/>
  <c r="BC563" i="82"/>
  <c r="BG563" i="82"/>
  <c r="BK563" i="82"/>
  <c r="BO563" i="82"/>
  <c r="J564" i="82"/>
  <c r="N564" i="82"/>
  <c r="R564" i="82"/>
  <c r="V564" i="82"/>
  <c r="Z564" i="82"/>
  <c r="AD564" i="82"/>
  <c r="AH564" i="82"/>
  <c r="AL564" i="82"/>
  <c r="AP564" i="82"/>
  <c r="AT564" i="82"/>
  <c r="AX564" i="82"/>
  <c r="BB564" i="82"/>
  <c r="BF564" i="82"/>
  <c r="BJ564" i="82"/>
  <c r="BN564" i="82"/>
  <c r="I565" i="82"/>
  <c r="M565" i="82"/>
  <c r="Q565" i="82"/>
  <c r="U565" i="82"/>
  <c r="Y565" i="82"/>
  <c r="AC565" i="82"/>
  <c r="AG565" i="82"/>
  <c r="AK565" i="82"/>
  <c r="AO565" i="82"/>
  <c r="AS565" i="82"/>
  <c r="AW565" i="82"/>
  <c r="BA565" i="82"/>
  <c r="BE565" i="82"/>
  <c r="BI565" i="82"/>
  <c r="BM565" i="82"/>
  <c r="H566" i="82"/>
  <c r="L566" i="82"/>
  <c r="P566" i="82"/>
  <c r="T566" i="82"/>
  <c r="X566" i="82"/>
  <c r="AB566" i="82"/>
  <c r="AF566" i="82"/>
  <c r="AJ566" i="82"/>
  <c r="AN566" i="82"/>
  <c r="AR566" i="82"/>
  <c r="AV566" i="82"/>
  <c r="AZ566" i="82"/>
  <c r="BD566" i="82"/>
  <c r="BH566" i="82"/>
  <c r="BL566" i="82"/>
  <c r="H540" i="82"/>
  <c r="L540" i="82"/>
  <c r="P540" i="82"/>
  <c r="T540" i="82"/>
  <c r="X540" i="82"/>
  <c r="AB540" i="82"/>
  <c r="AF540" i="82"/>
  <c r="AJ540" i="82"/>
  <c r="AN540" i="82"/>
  <c r="AR540" i="82"/>
  <c r="AV540" i="82"/>
  <c r="AZ540" i="82"/>
  <c r="BD540" i="82"/>
  <c r="BH540" i="82"/>
  <c r="BL540" i="82"/>
  <c r="I540" i="82"/>
  <c r="M540" i="82"/>
  <c r="Q540" i="82"/>
  <c r="U540" i="82"/>
  <c r="Y540" i="82"/>
  <c r="AC540" i="82"/>
  <c r="AG540" i="82"/>
  <c r="AK540" i="82"/>
  <c r="AO540" i="82"/>
  <c r="AS540" i="82"/>
  <c r="AW540" i="82"/>
  <c r="BA540" i="82"/>
  <c r="BE540" i="82"/>
  <c r="BI540" i="82"/>
  <c r="BM540" i="82"/>
  <c r="G506" i="82"/>
  <c r="K506" i="82"/>
  <c r="O506" i="82"/>
  <c r="S506" i="82"/>
  <c r="W506" i="82"/>
  <c r="AA506" i="82"/>
  <c r="AE506" i="82"/>
  <c r="AI506" i="82"/>
  <c r="AM506" i="82"/>
  <c r="AQ506" i="82"/>
  <c r="AU506" i="82"/>
  <c r="AY506" i="82"/>
  <c r="BC506" i="82"/>
  <c r="BG506" i="82"/>
  <c r="BK506" i="82"/>
  <c r="BO506" i="82"/>
  <c r="G540" i="82"/>
  <c r="K540" i="82"/>
  <c r="O540" i="82"/>
  <c r="S540" i="82"/>
  <c r="W540" i="82"/>
  <c r="AA540" i="82"/>
  <c r="AE540" i="82"/>
  <c r="AI540" i="82"/>
  <c r="AM540" i="82"/>
  <c r="AQ540" i="82"/>
  <c r="AU540" i="82"/>
  <c r="AY540" i="82"/>
  <c r="BC540" i="82"/>
  <c r="BG540" i="82"/>
  <c r="BK540" i="82"/>
  <c r="BO540" i="82"/>
  <c r="I506" i="82"/>
  <c r="M506" i="82"/>
  <c r="H557" i="82"/>
  <c r="H556" i="82" s="1"/>
  <c r="L557" i="82"/>
  <c r="L556" i="82" s="1"/>
  <c r="P557" i="82"/>
  <c r="P556" i="82" s="1"/>
  <c r="T557" i="82"/>
  <c r="T556" i="82" s="1"/>
  <c r="X557" i="82"/>
  <c r="X556" i="82" s="1"/>
  <c r="AB557" i="82"/>
  <c r="AB556" i="82" s="1"/>
  <c r="AF557" i="82"/>
  <c r="AF556" i="82" s="1"/>
  <c r="AJ557" i="82"/>
  <c r="AJ556" i="82" s="1"/>
  <c r="AN557" i="82"/>
  <c r="AN556" i="82" s="1"/>
  <c r="AR557" i="82"/>
  <c r="AR556" i="82" s="1"/>
  <c r="AV557" i="82"/>
  <c r="AV556" i="82" s="1"/>
  <c r="AZ557" i="82"/>
  <c r="AZ556" i="82" s="1"/>
  <c r="BD557" i="82"/>
  <c r="BD556" i="82" s="1"/>
  <c r="BH557" i="82"/>
  <c r="BH556" i="82" s="1"/>
  <c r="BL557" i="82"/>
  <c r="BL556" i="82" s="1"/>
  <c r="J559" i="82"/>
  <c r="J558" i="82" s="1"/>
  <c r="N559" i="82"/>
  <c r="N558" i="82" s="1"/>
  <c r="R559" i="82"/>
  <c r="R558" i="82" s="1"/>
  <c r="R168" i="82" s="1"/>
  <c r="R181" i="82" s="1"/>
  <c r="V559" i="82"/>
  <c r="V558" i="82" s="1"/>
  <c r="Z559" i="82"/>
  <c r="Z558" i="82" s="1"/>
  <c r="AD559" i="82"/>
  <c r="AD558" i="82" s="1"/>
  <c r="AH559" i="82"/>
  <c r="AH558" i="82" s="1"/>
  <c r="AH168" i="82" s="1"/>
  <c r="AH181" i="82" s="1"/>
  <c r="AL559" i="82"/>
  <c r="AL558" i="82" s="1"/>
  <c r="AP559" i="82"/>
  <c r="AP558" i="82" s="1"/>
  <c r="AT559" i="82"/>
  <c r="AT558" i="82" s="1"/>
  <c r="AX559" i="82"/>
  <c r="AX558" i="82" s="1"/>
  <c r="AX168" i="82" s="1"/>
  <c r="AX181" i="82" s="1"/>
  <c r="BB559" i="82"/>
  <c r="BB558" i="82" s="1"/>
  <c r="BF559" i="82"/>
  <c r="BF558" i="82" s="1"/>
  <c r="BJ559" i="82"/>
  <c r="BJ558" i="82" s="1"/>
  <c r="BN559" i="82"/>
  <c r="BN558" i="82" s="1"/>
  <c r="BN168" i="82" s="1"/>
  <c r="BN181" i="82" s="1"/>
  <c r="I557" i="82"/>
  <c r="I556" i="82" s="1"/>
  <c r="M557" i="82"/>
  <c r="M556" i="82" s="1"/>
  <c r="Q557" i="82"/>
  <c r="Q556" i="82" s="1"/>
  <c r="U557" i="82"/>
  <c r="U556" i="82" s="1"/>
  <c r="Y557" i="82"/>
  <c r="Y556" i="82" s="1"/>
  <c r="AC557" i="82"/>
  <c r="AC556" i="82" s="1"/>
  <c r="AG557" i="82"/>
  <c r="AG556" i="82" s="1"/>
  <c r="AK557" i="82"/>
  <c r="AK556" i="82" s="1"/>
  <c r="AO557" i="82"/>
  <c r="AO556" i="82" s="1"/>
  <c r="AS557" i="82"/>
  <c r="AS556" i="82" s="1"/>
  <c r="AW557" i="82"/>
  <c r="AW556" i="82" s="1"/>
  <c r="BA557" i="82"/>
  <c r="BA556" i="82" s="1"/>
  <c r="BE557" i="82"/>
  <c r="BE556" i="82" s="1"/>
  <c r="BI557" i="82"/>
  <c r="BI556" i="82" s="1"/>
  <c r="BM557" i="82"/>
  <c r="BM556" i="82" s="1"/>
  <c r="G559" i="82"/>
  <c r="G558" i="82" s="1"/>
  <c r="G168" i="82" s="1"/>
  <c r="G181" i="82" s="1"/>
  <c r="K559" i="82"/>
  <c r="K558" i="82" s="1"/>
  <c r="O559" i="82"/>
  <c r="O558" i="82" s="1"/>
  <c r="O168" i="82" s="1"/>
  <c r="O181" i="82" s="1"/>
  <c r="S559" i="82"/>
  <c r="S558" i="82" s="1"/>
  <c r="W559" i="82"/>
  <c r="W558" i="82" s="1"/>
  <c r="W168" i="82" s="1"/>
  <c r="W181" i="82" s="1"/>
  <c r="AA559" i="82"/>
  <c r="AA558" i="82" s="1"/>
  <c r="AE559" i="82"/>
  <c r="AE558" i="82" s="1"/>
  <c r="AE168" i="82" s="1"/>
  <c r="AE181" i="82" s="1"/>
  <c r="AI559" i="82"/>
  <c r="AI558" i="82" s="1"/>
  <c r="AM559" i="82"/>
  <c r="AM558" i="82" s="1"/>
  <c r="AM168" i="82" s="1"/>
  <c r="AM181" i="82" s="1"/>
  <c r="AQ559" i="82"/>
  <c r="AQ558" i="82" s="1"/>
  <c r="AU559" i="82"/>
  <c r="AU558" i="82" s="1"/>
  <c r="AU168" i="82" s="1"/>
  <c r="AU181" i="82" s="1"/>
  <c r="AY559" i="82"/>
  <c r="AY558" i="82" s="1"/>
  <c r="BC559" i="82"/>
  <c r="BC558" i="82" s="1"/>
  <c r="BC168" i="82" s="1"/>
  <c r="BC181" i="82" s="1"/>
  <c r="BG559" i="82"/>
  <c r="BG558" i="82" s="1"/>
  <c r="BK559" i="82"/>
  <c r="BK558" i="82" s="1"/>
  <c r="BK168" i="82" s="1"/>
  <c r="BK181" i="82" s="1"/>
  <c r="BO559" i="82"/>
  <c r="BO558" i="82" s="1"/>
  <c r="J557" i="82"/>
  <c r="J556" i="82" s="1"/>
  <c r="N557" i="82"/>
  <c r="N556" i="82" s="1"/>
  <c r="R557" i="82"/>
  <c r="R556" i="82" s="1"/>
  <c r="V557" i="82"/>
  <c r="V556" i="82" s="1"/>
  <c r="Z557" i="82"/>
  <c r="Z556" i="82" s="1"/>
  <c r="AD557" i="82"/>
  <c r="AD556" i="82" s="1"/>
  <c r="AH557" i="82"/>
  <c r="AH556" i="82" s="1"/>
  <c r="AL557" i="82"/>
  <c r="AL556" i="82" s="1"/>
  <c r="AP557" i="82"/>
  <c r="AP556" i="82" s="1"/>
  <c r="AT557" i="82"/>
  <c r="AT556" i="82" s="1"/>
  <c r="AX557" i="82"/>
  <c r="AX556" i="82" s="1"/>
  <c r="BB557" i="82"/>
  <c r="BB556" i="82" s="1"/>
  <c r="BF557" i="82"/>
  <c r="BF556" i="82" s="1"/>
  <c r="BJ557" i="82"/>
  <c r="BJ556" i="82" s="1"/>
  <c r="BN557" i="82"/>
  <c r="BN556" i="82" s="1"/>
  <c r="H559" i="82"/>
  <c r="H558" i="82" s="1"/>
  <c r="L559" i="82"/>
  <c r="L558" i="82" s="1"/>
  <c r="L168" i="82" s="1"/>
  <c r="L181" i="82" s="1"/>
  <c r="P559" i="82"/>
  <c r="P558" i="82" s="1"/>
  <c r="T559" i="82"/>
  <c r="T558" i="82" s="1"/>
  <c r="T168" i="82" s="1"/>
  <c r="T181" i="82" s="1"/>
  <c r="X559" i="82"/>
  <c r="X558" i="82" s="1"/>
  <c r="AB559" i="82"/>
  <c r="AB558" i="82" s="1"/>
  <c r="AB168" i="82" s="1"/>
  <c r="AB181" i="82" s="1"/>
  <c r="AF559" i="82"/>
  <c r="AF558" i="82" s="1"/>
  <c r="AJ559" i="82"/>
  <c r="AJ558" i="82" s="1"/>
  <c r="AJ168" i="82" s="1"/>
  <c r="AJ181" i="82" s="1"/>
  <c r="AN559" i="82"/>
  <c r="AN558" i="82" s="1"/>
  <c r="AR559" i="82"/>
  <c r="AR558" i="82" s="1"/>
  <c r="AR168" i="82" s="1"/>
  <c r="AR181" i="82" s="1"/>
  <c r="AV559" i="82"/>
  <c r="AV558" i="82" s="1"/>
  <c r="AZ559" i="82"/>
  <c r="AZ558" i="82" s="1"/>
  <c r="AZ168" i="82" s="1"/>
  <c r="AZ181" i="82" s="1"/>
  <c r="BD559" i="82"/>
  <c r="BD558" i="82" s="1"/>
  <c r="BH559" i="82"/>
  <c r="BH558" i="82" s="1"/>
  <c r="BH168" i="82" s="1"/>
  <c r="BH181" i="82" s="1"/>
  <c r="BL559" i="82"/>
  <c r="BL558" i="82" s="1"/>
  <c r="I569" i="82"/>
  <c r="I568" i="82" s="1"/>
  <c r="M569" i="82"/>
  <c r="M568" i="82" s="1"/>
  <c r="M532" i="82"/>
  <c r="Q569" i="82"/>
  <c r="Q568" i="82" s="1"/>
  <c r="Q532" i="82"/>
  <c r="U569" i="82"/>
  <c r="U568" i="82" s="1"/>
  <c r="U532" i="82"/>
  <c r="Y569" i="82"/>
  <c r="Y568" i="82" s="1"/>
  <c r="Y532" i="82"/>
  <c r="AC569" i="82"/>
  <c r="AC568" i="82" s="1"/>
  <c r="AC532" i="82"/>
  <c r="AG569" i="82"/>
  <c r="AG568" i="82" s="1"/>
  <c r="AG532" i="82"/>
  <c r="AK569" i="82"/>
  <c r="AK568" i="82" s="1"/>
  <c r="AK532" i="82"/>
  <c r="AO569" i="82"/>
  <c r="AO568" i="82" s="1"/>
  <c r="AO532" i="82"/>
  <c r="AS569" i="82"/>
  <c r="AS568" i="82" s="1"/>
  <c r="AS532" i="82"/>
  <c r="AW569" i="82"/>
  <c r="AW568" i="82" s="1"/>
  <c r="AW532" i="82"/>
  <c r="BA569" i="82"/>
  <c r="BA568" i="82" s="1"/>
  <c r="BA532" i="82"/>
  <c r="BE569" i="82"/>
  <c r="BE568" i="82" s="1"/>
  <c r="BE532" i="82"/>
  <c r="BI569" i="82"/>
  <c r="BI568" i="82" s="1"/>
  <c r="BI532" i="82"/>
  <c r="BM569" i="82"/>
  <c r="BM568" i="82" s="1"/>
  <c r="BM532" i="82"/>
  <c r="G571" i="82"/>
  <c r="G570" i="82" s="1"/>
  <c r="G534" i="82"/>
  <c r="K571" i="82"/>
  <c r="K570" i="82" s="1"/>
  <c r="K534" i="82"/>
  <c r="O571" i="82"/>
  <c r="O570" i="82" s="1"/>
  <c r="O534" i="82"/>
  <c r="K557" i="82"/>
  <c r="K556" i="82" s="1"/>
  <c r="O557" i="82"/>
  <c r="O556" i="82" s="1"/>
  <c r="S557" i="82"/>
  <c r="S556" i="82" s="1"/>
  <c r="W557" i="82"/>
  <c r="W556" i="82" s="1"/>
  <c r="AA557" i="82"/>
  <c r="AA556" i="82" s="1"/>
  <c r="AE557" i="82"/>
  <c r="AE556" i="82" s="1"/>
  <c r="AI557" i="82"/>
  <c r="AI556" i="82" s="1"/>
  <c r="AM557" i="82"/>
  <c r="AM556" i="82" s="1"/>
  <c r="AQ557" i="82"/>
  <c r="AQ556" i="82" s="1"/>
  <c r="AU557" i="82"/>
  <c r="AU556" i="82" s="1"/>
  <c r="AY557" i="82"/>
  <c r="AY556" i="82" s="1"/>
  <c r="BC557" i="82"/>
  <c r="BC556" i="82" s="1"/>
  <c r="BG557" i="82"/>
  <c r="BG556" i="82" s="1"/>
  <c r="BK557" i="82"/>
  <c r="BK556" i="82" s="1"/>
  <c r="BO557" i="82"/>
  <c r="BO556" i="82" s="1"/>
  <c r="I559" i="82"/>
  <c r="I558" i="82" s="1"/>
  <c r="M559" i="82"/>
  <c r="M558" i="82" s="1"/>
  <c r="Q559" i="82"/>
  <c r="Q558" i="82" s="1"/>
  <c r="Q168" i="82" s="1"/>
  <c r="Q181" i="82" s="1"/>
  <c r="U559" i="82"/>
  <c r="U558" i="82" s="1"/>
  <c r="Y559" i="82"/>
  <c r="Y558" i="82" s="1"/>
  <c r="Y168" i="82" s="1"/>
  <c r="Y181" i="82" s="1"/>
  <c r="AC559" i="82"/>
  <c r="AC558" i="82" s="1"/>
  <c r="AG559" i="82"/>
  <c r="AG558" i="82" s="1"/>
  <c r="AG168" i="82" s="1"/>
  <c r="AG181" i="82" s="1"/>
  <c r="AK559" i="82"/>
  <c r="AK558" i="82" s="1"/>
  <c r="AO559" i="82"/>
  <c r="AO558" i="82" s="1"/>
  <c r="AO168" i="82" s="1"/>
  <c r="AO181" i="82" s="1"/>
  <c r="AS559" i="82"/>
  <c r="AS558" i="82" s="1"/>
  <c r="AW559" i="82"/>
  <c r="AW558" i="82" s="1"/>
  <c r="AW168" i="82" s="1"/>
  <c r="AW181" i="82" s="1"/>
  <c r="BA559" i="82"/>
  <c r="BA558" i="82" s="1"/>
  <c r="BE559" i="82"/>
  <c r="BE558" i="82" s="1"/>
  <c r="BE168" i="82" s="1"/>
  <c r="BE181" i="82" s="1"/>
  <c r="BI559" i="82"/>
  <c r="BI558" i="82" s="1"/>
  <c r="BM559" i="82"/>
  <c r="BM558" i="82" s="1"/>
  <c r="BM168" i="82" s="1"/>
  <c r="BM181" i="82" s="1"/>
  <c r="I532" i="82"/>
  <c r="K569" i="82"/>
  <c r="K568" i="82" s="1"/>
  <c r="O569" i="82"/>
  <c r="O568" i="82" s="1"/>
  <c r="S569" i="82"/>
  <c r="S568" i="82" s="1"/>
  <c r="W569" i="82"/>
  <c r="W568" i="82" s="1"/>
  <c r="AA569" i="82"/>
  <c r="AA568" i="82" s="1"/>
  <c r="AE569" i="82"/>
  <c r="AE568" i="82" s="1"/>
  <c r="AI569" i="82"/>
  <c r="AI568" i="82" s="1"/>
  <c r="AM569" i="82"/>
  <c r="AM568" i="82" s="1"/>
  <c r="AQ569" i="82"/>
  <c r="AQ568" i="82" s="1"/>
  <c r="AU569" i="82"/>
  <c r="AU568" i="82" s="1"/>
  <c r="AY569" i="82"/>
  <c r="AY568" i="82" s="1"/>
  <c r="BC569" i="82"/>
  <c r="BC568" i="82" s="1"/>
  <c r="BG569" i="82"/>
  <c r="BG568" i="82" s="1"/>
  <c r="BK569" i="82"/>
  <c r="BK568" i="82" s="1"/>
  <c r="BO569" i="82"/>
  <c r="BO568" i="82" s="1"/>
  <c r="I571" i="82"/>
  <c r="I570" i="82" s="1"/>
  <c r="M571" i="82"/>
  <c r="M570" i="82" s="1"/>
  <c r="Q571" i="82"/>
  <c r="Q570" i="82" s="1"/>
  <c r="U571" i="82"/>
  <c r="U570" i="82" s="1"/>
  <c r="Y571" i="82"/>
  <c r="Y570" i="82" s="1"/>
  <c r="AC571" i="82"/>
  <c r="AC570" i="82" s="1"/>
  <c r="AG571" i="82"/>
  <c r="AG570" i="82" s="1"/>
  <c r="AK571" i="82"/>
  <c r="AK570" i="82" s="1"/>
  <c r="AO571" i="82"/>
  <c r="AO570" i="82" s="1"/>
  <c r="AS571" i="82"/>
  <c r="AS570" i="82" s="1"/>
  <c r="AW571" i="82"/>
  <c r="AW570" i="82" s="1"/>
  <c r="BA571" i="82"/>
  <c r="BA570" i="82" s="1"/>
  <c r="BE571" i="82"/>
  <c r="BE570" i="82" s="1"/>
  <c r="BI571" i="82"/>
  <c r="BI570" i="82" s="1"/>
  <c r="BM571" i="82"/>
  <c r="BM570" i="82" s="1"/>
  <c r="H569" i="82"/>
  <c r="H568" i="82" s="1"/>
  <c r="L569" i="82"/>
  <c r="L568" i="82" s="1"/>
  <c r="P569" i="82"/>
  <c r="P568" i="82" s="1"/>
  <c r="T569" i="82"/>
  <c r="T568" i="82" s="1"/>
  <c r="X569" i="82"/>
  <c r="X568" i="82" s="1"/>
  <c r="AB569" i="82"/>
  <c r="AB568" i="82" s="1"/>
  <c r="AF569" i="82"/>
  <c r="AF568" i="82" s="1"/>
  <c r="AJ569" i="82"/>
  <c r="AJ568" i="82" s="1"/>
  <c r="AN569" i="82"/>
  <c r="AN568" i="82" s="1"/>
  <c r="AR569" i="82"/>
  <c r="AR568" i="82" s="1"/>
  <c r="AV569" i="82"/>
  <c r="AV568" i="82" s="1"/>
  <c r="AZ569" i="82"/>
  <c r="AZ568" i="82" s="1"/>
  <c r="BD569" i="82"/>
  <c r="BD568" i="82" s="1"/>
  <c r="BH569" i="82"/>
  <c r="BH568" i="82" s="1"/>
  <c r="BL569" i="82"/>
  <c r="BL568" i="82" s="1"/>
  <c r="J571" i="82"/>
  <c r="J570" i="82" s="1"/>
  <c r="N571" i="82"/>
  <c r="N570" i="82" s="1"/>
  <c r="R571" i="82"/>
  <c r="R570" i="82" s="1"/>
  <c r="V571" i="82"/>
  <c r="V570" i="82" s="1"/>
  <c r="Z571" i="82"/>
  <c r="Z570" i="82" s="1"/>
  <c r="AD571" i="82"/>
  <c r="AD570" i="82" s="1"/>
  <c r="AH571" i="82"/>
  <c r="AH570" i="82" s="1"/>
  <c r="AL571" i="82"/>
  <c r="AL570" i="82" s="1"/>
  <c r="AP571" i="82"/>
  <c r="AP570" i="82" s="1"/>
  <c r="AT571" i="82"/>
  <c r="AT570" i="82" s="1"/>
  <c r="AX571" i="82"/>
  <c r="AX570" i="82" s="1"/>
  <c r="BB571" i="82"/>
  <c r="BB570" i="82" s="1"/>
  <c r="BF571" i="82"/>
  <c r="BF570" i="82" s="1"/>
  <c r="BJ571" i="82"/>
  <c r="BJ570" i="82" s="1"/>
  <c r="BN571" i="82"/>
  <c r="BN570" i="82" s="1"/>
  <c r="S571" i="82"/>
  <c r="S570" i="82" s="1"/>
  <c r="W571" i="82"/>
  <c r="W570" i="82" s="1"/>
  <c r="AA571" i="82"/>
  <c r="AA570" i="82" s="1"/>
  <c r="AE571" i="82"/>
  <c r="AE570" i="82" s="1"/>
  <c r="AI571" i="82"/>
  <c r="AI570" i="82" s="1"/>
  <c r="AM571" i="82"/>
  <c r="AM570" i="82" s="1"/>
  <c r="AQ571" i="82"/>
  <c r="AQ570" i="82" s="1"/>
  <c r="AU571" i="82"/>
  <c r="AU570" i="82" s="1"/>
  <c r="AY571" i="82"/>
  <c r="AY570" i="82" s="1"/>
  <c r="BC571" i="82"/>
  <c r="BC570" i="82" s="1"/>
  <c r="BG571" i="82"/>
  <c r="BG570" i="82" s="1"/>
  <c r="BK571" i="82"/>
  <c r="BK570" i="82" s="1"/>
  <c r="BO571" i="82"/>
  <c r="BO570" i="82" s="1"/>
  <c r="J569" i="82"/>
  <c r="J568" i="82" s="1"/>
  <c r="N569" i="82"/>
  <c r="N568" i="82" s="1"/>
  <c r="R569" i="82"/>
  <c r="R568" i="82" s="1"/>
  <c r="V569" i="82"/>
  <c r="V568" i="82" s="1"/>
  <c r="Z569" i="82"/>
  <c r="Z568" i="82" s="1"/>
  <c r="AD569" i="82"/>
  <c r="AD568" i="82" s="1"/>
  <c r="AH569" i="82"/>
  <c r="AH568" i="82" s="1"/>
  <c r="AL569" i="82"/>
  <c r="AL568" i="82" s="1"/>
  <c r="AP569" i="82"/>
  <c r="AP568" i="82" s="1"/>
  <c r="AT569" i="82"/>
  <c r="AT568" i="82" s="1"/>
  <c r="AX569" i="82"/>
  <c r="AX568" i="82" s="1"/>
  <c r="BB569" i="82"/>
  <c r="BB568" i="82" s="1"/>
  <c r="BF569" i="82"/>
  <c r="BF568" i="82" s="1"/>
  <c r="BJ569" i="82"/>
  <c r="BJ568" i="82" s="1"/>
  <c r="BN569" i="82"/>
  <c r="BN568" i="82" s="1"/>
  <c r="H571" i="82"/>
  <c r="H570" i="82" s="1"/>
  <c r="L571" i="82"/>
  <c r="L570" i="82" s="1"/>
  <c r="P571" i="82"/>
  <c r="P570" i="82" s="1"/>
  <c r="T571" i="82"/>
  <c r="T570" i="82" s="1"/>
  <c r="X571" i="82"/>
  <c r="X570" i="82" s="1"/>
  <c r="AB571" i="82"/>
  <c r="AB570" i="82" s="1"/>
  <c r="AF571" i="82"/>
  <c r="AF570" i="82" s="1"/>
  <c r="AJ571" i="82"/>
  <c r="AJ570" i="82" s="1"/>
  <c r="AN571" i="82"/>
  <c r="AN570" i="82" s="1"/>
  <c r="AR571" i="82"/>
  <c r="AR570" i="82" s="1"/>
  <c r="AV571" i="82"/>
  <c r="AV570" i="82" s="1"/>
  <c r="AZ571" i="82"/>
  <c r="AZ570" i="82" s="1"/>
  <c r="BD571" i="82"/>
  <c r="BD570" i="82" s="1"/>
  <c r="BH571" i="82"/>
  <c r="BH570" i="82" s="1"/>
  <c r="BL571" i="82"/>
  <c r="BL570" i="82" s="1"/>
  <c r="AQ21" i="46"/>
  <c r="AR21" i="46"/>
  <c r="AS21" i="46"/>
  <c r="AT21" i="46"/>
  <c r="AU21" i="46"/>
  <c r="AV21" i="46"/>
  <c r="AW21" i="46"/>
  <c r="AX21" i="46"/>
  <c r="AY21" i="46"/>
  <c r="AZ21" i="46"/>
  <c r="BA21" i="46"/>
  <c r="BB21" i="46"/>
  <c r="BC21" i="46"/>
  <c r="BD21" i="46"/>
  <c r="BE21" i="46"/>
  <c r="BF21" i="46"/>
  <c r="BG21" i="46"/>
  <c r="BH21" i="46"/>
  <c r="BI21" i="46"/>
  <c r="BJ21" i="46"/>
  <c r="BK21" i="46"/>
  <c r="BL21" i="46"/>
  <c r="BM21" i="46"/>
  <c r="BN21" i="46"/>
  <c r="BO21" i="46"/>
  <c r="AQ38" i="46"/>
  <c r="AR38" i="46"/>
  <c r="AS38" i="46"/>
  <c r="AT38" i="46"/>
  <c r="AU38" i="46"/>
  <c r="AV38" i="46"/>
  <c r="AW38" i="46"/>
  <c r="AX38" i="46"/>
  <c r="AY38" i="46"/>
  <c r="AZ38" i="46"/>
  <c r="BA38" i="46"/>
  <c r="BB38" i="46"/>
  <c r="BC38" i="46"/>
  <c r="BD38" i="46"/>
  <c r="BE38" i="46"/>
  <c r="BF38" i="46"/>
  <c r="BG38" i="46"/>
  <c r="BH38" i="46"/>
  <c r="BI38" i="46"/>
  <c r="BJ38" i="46"/>
  <c r="BK38" i="46"/>
  <c r="BL38" i="46"/>
  <c r="BM38" i="46"/>
  <c r="BN38" i="46"/>
  <c r="BO38" i="46"/>
  <c r="AQ46" i="46"/>
  <c r="AR46" i="46"/>
  <c r="AS46" i="46"/>
  <c r="AT46" i="46"/>
  <c r="AT65" i="46" s="1"/>
  <c r="AT209" i="46" s="1"/>
  <c r="AT68" i="46" s="1"/>
  <c r="AT193" i="46" s="1"/>
  <c r="AU46" i="46"/>
  <c r="AU66" i="46" s="1"/>
  <c r="AV46" i="46"/>
  <c r="AW46" i="46"/>
  <c r="AX46" i="46"/>
  <c r="AY46" i="46"/>
  <c r="AY65" i="46" s="1"/>
  <c r="AY209" i="46" s="1"/>
  <c r="AY68" i="46" s="1"/>
  <c r="AY193" i="46" s="1"/>
  <c r="AZ46" i="46"/>
  <c r="BA46" i="46"/>
  <c r="BA66" i="46" s="1"/>
  <c r="BB46" i="46"/>
  <c r="BC46" i="46"/>
  <c r="BD46" i="46"/>
  <c r="BE46" i="46"/>
  <c r="BF46" i="46"/>
  <c r="BF66" i="46" s="1"/>
  <c r="BG46" i="46"/>
  <c r="BH46" i="46"/>
  <c r="BI46" i="46"/>
  <c r="BJ46" i="46"/>
  <c r="BJ65" i="46" s="1"/>
  <c r="BJ209" i="46" s="1"/>
  <c r="BJ68" i="46" s="1"/>
  <c r="BJ193" i="46" s="1"/>
  <c r="BK46" i="46"/>
  <c r="BK66" i="46" s="1"/>
  <c r="BL46" i="46"/>
  <c r="BM46" i="46"/>
  <c r="BN46" i="46"/>
  <c r="BO46" i="46"/>
  <c r="BO65" i="46" s="1"/>
  <c r="BO209" i="46" s="1"/>
  <c r="BO68" i="46" s="1"/>
  <c r="AQ56" i="46"/>
  <c r="AR56" i="46"/>
  <c r="AR67" i="46" s="1"/>
  <c r="AS56" i="46"/>
  <c r="AT56" i="46"/>
  <c r="AU56" i="46"/>
  <c r="AV56" i="46"/>
  <c r="AW56" i="46"/>
  <c r="AW67" i="46" s="1"/>
  <c r="AX56" i="46"/>
  <c r="AY56" i="46"/>
  <c r="AZ56" i="46"/>
  <c r="BA56" i="46"/>
  <c r="BB56" i="46"/>
  <c r="BB67" i="46" s="1"/>
  <c r="BC56" i="46"/>
  <c r="BD56" i="46"/>
  <c r="BD66" i="46" s="1"/>
  <c r="BE56" i="46"/>
  <c r="BF56" i="46"/>
  <c r="BG56" i="46"/>
  <c r="BH56" i="46"/>
  <c r="BH66" i="46" s="1"/>
  <c r="BI56" i="46"/>
  <c r="BJ56" i="46"/>
  <c r="BK56" i="46"/>
  <c r="BL56" i="46"/>
  <c r="BL66" i="46" s="1"/>
  <c r="BM56" i="46"/>
  <c r="BM67" i="46" s="1"/>
  <c r="BN56" i="46"/>
  <c r="BO56" i="46"/>
  <c r="AQ62" i="46"/>
  <c r="AQ67" i="46" s="1"/>
  <c r="AR62" i="46"/>
  <c r="AS62" i="46"/>
  <c r="AT62" i="46"/>
  <c r="AU62" i="46"/>
  <c r="AU67" i="46" s="1"/>
  <c r="AV62" i="46"/>
  <c r="AW62" i="46"/>
  <c r="AX62" i="46"/>
  <c r="AY62" i="46"/>
  <c r="AY67" i="46" s="1"/>
  <c r="AZ62" i="46"/>
  <c r="BA62" i="46"/>
  <c r="BB62" i="46"/>
  <c r="BC62" i="46"/>
  <c r="BC67" i="46" s="1"/>
  <c r="BD62" i="46"/>
  <c r="BE62" i="46"/>
  <c r="BF62" i="46"/>
  <c r="BG62" i="46"/>
  <c r="BG67" i="46" s="1"/>
  <c r="BG196" i="46" s="1"/>
  <c r="BH62" i="46"/>
  <c r="BI62" i="46"/>
  <c r="BJ62" i="46"/>
  <c r="BK62" i="46"/>
  <c r="BK67" i="46" s="1"/>
  <c r="BK196" i="46" s="1"/>
  <c r="BL62" i="46"/>
  <c r="BM62" i="46"/>
  <c r="BN62" i="46"/>
  <c r="BO62" i="46"/>
  <c r="BO67" i="46" s="1"/>
  <c r="BO196" i="46" s="1"/>
  <c r="AQ65" i="46"/>
  <c r="AR65" i="46"/>
  <c r="AU65" i="46"/>
  <c r="AV65" i="46"/>
  <c r="AX65" i="46"/>
  <c r="AZ65" i="46"/>
  <c r="BB65" i="46"/>
  <c r="BC65" i="46"/>
  <c r="BF65" i="46"/>
  <c r="BG65" i="46"/>
  <c r="BH65" i="46"/>
  <c r="BK65" i="46"/>
  <c r="BL65" i="46"/>
  <c r="BN65" i="46"/>
  <c r="AQ66" i="46"/>
  <c r="AS66" i="46"/>
  <c r="AT66" i="46"/>
  <c r="AW66" i="46"/>
  <c r="AX66" i="46"/>
  <c r="BB66" i="46"/>
  <c r="BE66" i="46"/>
  <c r="BG66" i="46"/>
  <c r="BI66" i="46"/>
  <c r="BJ66" i="46"/>
  <c r="BM66" i="46"/>
  <c r="BN66" i="46"/>
  <c r="AS67" i="46"/>
  <c r="AT67" i="46"/>
  <c r="AV67" i="46"/>
  <c r="AX67" i="46"/>
  <c r="AZ67" i="46"/>
  <c r="BA67" i="46"/>
  <c r="BD67" i="46"/>
  <c r="BE67" i="46"/>
  <c r="BF67" i="46"/>
  <c r="BI67" i="46"/>
  <c r="BJ67" i="46"/>
  <c r="BL67" i="46"/>
  <c r="BN67" i="46"/>
  <c r="AQ70" i="46"/>
  <c r="AR70" i="46"/>
  <c r="AS70" i="46"/>
  <c r="AT70" i="46"/>
  <c r="AU70" i="46"/>
  <c r="AV70" i="46"/>
  <c r="AW70" i="46"/>
  <c r="AX70" i="46"/>
  <c r="AY70" i="46"/>
  <c r="AZ70" i="46"/>
  <c r="BA70" i="46"/>
  <c r="BB70" i="46"/>
  <c r="BC70" i="46"/>
  <c r="BD70" i="46"/>
  <c r="BE70" i="46"/>
  <c r="BF70" i="46"/>
  <c r="BG70" i="46"/>
  <c r="BH70" i="46"/>
  <c r="BI70" i="46"/>
  <c r="BJ70" i="46"/>
  <c r="BK70" i="46"/>
  <c r="BL70" i="46"/>
  <c r="BM70" i="46"/>
  <c r="BN70" i="46"/>
  <c r="BO70" i="46"/>
  <c r="AQ75" i="46"/>
  <c r="AR75" i="46"/>
  <c r="AS75" i="46"/>
  <c r="AT75" i="46"/>
  <c r="AU75" i="46"/>
  <c r="AV75" i="46"/>
  <c r="AW75" i="46"/>
  <c r="AX75" i="46"/>
  <c r="AY75" i="46"/>
  <c r="AZ75" i="46"/>
  <c r="BA75" i="46"/>
  <c r="BB75" i="46"/>
  <c r="BC75" i="46"/>
  <c r="BD75" i="46"/>
  <c r="BE75" i="46"/>
  <c r="BF75" i="46"/>
  <c r="BG75" i="46"/>
  <c r="BH75" i="46"/>
  <c r="BI75" i="46"/>
  <c r="BJ75" i="46"/>
  <c r="BK75" i="46"/>
  <c r="BL75" i="46"/>
  <c r="BM75" i="46"/>
  <c r="BN75" i="46"/>
  <c r="BO75" i="46"/>
  <c r="AQ82" i="46"/>
  <c r="AR82" i="46"/>
  <c r="AS82" i="46"/>
  <c r="AT82" i="46"/>
  <c r="AU82" i="46"/>
  <c r="AV82" i="46"/>
  <c r="AW82" i="46"/>
  <c r="AX82" i="46"/>
  <c r="AY82" i="46"/>
  <c r="AZ82" i="46"/>
  <c r="BA82" i="46"/>
  <c r="BB82" i="46"/>
  <c r="BC82" i="46"/>
  <c r="BD82" i="46"/>
  <c r="BE82" i="46"/>
  <c r="BF82" i="46"/>
  <c r="BG82" i="46"/>
  <c r="BH82" i="46"/>
  <c r="BI82" i="46"/>
  <c r="BJ82" i="46"/>
  <c r="BK82" i="46"/>
  <c r="BL82" i="46"/>
  <c r="BM82" i="46"/>
  <c r="BN82" i="46"/>
  <c r="BO82" i="46"/>
  <c r="AQ89" i="46"/>
  <c r="AR89" i="46"/>
  <c r="AS89" i="46"/>
  <c r="AT89" i="46"/>
  <c r="AU89" i="46"/>
  <c r="AV89" i="46"/>
  <c r="AW89" i="46"/>
  <c r="AX89" i="46"/>
  <c r="AY89" i="46"/>
  <c r="AZ89" i="46"/>
  <c r="BA89" i="46"/>
  <c r="BB89" i="46"/>
  <c r="BC89" i="46"/>
  <c r="BD89" i="46"/>
  <c r="BE89" i="46"/>
  <c r="BF89" i="46"/>
  <c r="BG89" i="46"/>
  <c r="BH89" i="46"/>
  <c r="BI89" i="46"/>
  <c r="BJ89" i="46"/>
  <c r="BK89" i="46"/>
  <c r="BL89" i="46"/>
  <c r="BM89" i="46"/>
  <c r="BN89" i="46"/>
  <c r="BO89" i="46"/>
  <c r="AQ93" i="46"/>
  <c r="AR93" i="46"/>
  <c r="AS93" i="46"/>
  <c r="AT93" i="46"/>
  <c r="AU93" i="46"/>
  <c r="AV93" i="46"/>
  <c r="AW93" i="46"/>
  <c r="AX93" i="46"/>
  <c r="AY93" i="46"/>
  <c r="AZ93" i="46"/>
  <c r="BA93" i="46"/>
  <c r="BB93" i="46"/>
  <c r="BC93" i="46"/>
  <c r="BD93" i="46"/>
  <c r="BE93" i="46"/>
  <c r="BF93" i="46"/>
  <c r="BG93" i="46"/>
  <c r="BH93" i="46"/>
  <c r="BI93" i="46"/>
  <c r="BJ93" i="46"/>
  <c r="BK93" i="46"/>
  <c r="BL93" i="46"/>
  <c r="BM93" i="46"/>
  <c r="BN93" i="46"/>
  <c r="BO93" i="46"/>
  <c r="AQ94" i="46"/>
  <c r="AR94" i="46"/>
  <c r="AS94" i="46"/>
  <c r="AT94" i="46"/>
  <c r="AU94" i="46"/>
  <c r="AV94" i="46"/>
  <c r="AW94" i="46"/>
  <c r="AX94" i="46"/>
  <c r="AY94" i="46"/>
  <c r="AZ94" i="46"/>
  <c r="BA94" i="46"/>
  <c r="BB94" i="46"/>
  <c r="BC94" i="46"/>
  <c r="BD94" i="46"/>
  <c r="BE94" i="46"/>
  <c r="BF94" i="46"/>
  <c r="BG94" i="46"/>
  <c r="BH94" i="46"/>
  <c r="BI94" i="46"/>
  <c r="BJ94" i="46"/>
  <c r="BK94" i="46"/>
  <c r="BL94" i="46"/>
  <c r="BM94" i="46"/>
  <c r="BN94" i="46"/>
  <c r="BO94" i="46"/>
  <c r="AQ98" i="46"/>
  <c r="AR98" i="46"/>
  <c r="AS98" i="46"/>
  <c r="AT98" i="46"/>
  <c r="AU98" i="46"/>
  <c r="AV98" i="46"/>
  <c r="AW98" i="46"/>
  <c r="AX98" i="46"/>
  <c r="AY98" i="46"/>
  <c r="AZ98" i="46"/>
  <c r="BA98" i="46"/>
  <c r="BB98" i="46"/>
  <c r="BC98" i="46"/>
  <c r="BD98" i="46"/>
  <c r="BE98" i="46"/>
  <c r="BF98" i="46"/>
  <c r="BG98" i="46"/>
  <c r="BH98" i="46"/>
  <c r="BI98" i="46"/>
  <c r="BJ98" i="46"/>
  <c r="BK98" i="46"/>
  <c r="BL98" i="46"/>
  <c r="BM98" i="46"/>
  <c r="BN98" i="46"/>
  <c r="BO98" i="46"/>
  <c r="AQ99" i="46"/>
  <c r="AQ162" i="46" s="1"/>
  <c r="AR99" i="46"/>
  <c r="AR162" i="46" s="1"/>
  <c r="AS99" i="46"/>
  <c r="AS162" i="46" s="1"/>
  <c r="AT99" i="46"/>
  <c r="AU99" i="46"/>
  <c r="AV99" i="46"/>
  <c r="AV162" i="46" s="1"/>
  <c r="AW99" i="46"/>
  <c r="AW162" i="46" s="1"/>
  <c r="AX99" i="46"/>
  <c r="AY99" i="46"/>
  <c r="AZ99" i="46"/>
  <c r="BA99" i="46"/>
  <c r="BA162" i="46" s="1"/>
  <c r="BB99" i="46"/>
  <c r="BC99" i="46"/>
  <c r="BC162" i="46" s="1"/>
  <c r="BD99" i="46"/>
  <c r="BE99" i="46"/>
  <c r="BE162" i="46" s="1"/>
  <c r="BF99" i="46"/>
  <c r="BG99" i="46"/>
  <c r="BG162" i="46" s="1"/>
  <c r="BH99" i="46"/>
  <c r="BH162" i="46" s="1"/>
  <c r="BI99" i="46"/>
  <c r="BI162" i="46" s="1"/>
  <c r="BJ99" i="46"/>
  <c r="BK99" i="46"/>
  <c r="BL99" i="46"/>
  <c r="BL162" i="46" s="1"/>
  <c r="BM99" i="46"/>
  <c r="BM162" i="46" s="1"/>
  <c r="BN99" i="46"/>
  <c r="BO99" i="46"/>
  <c r="AQ105" i="46"/>
  <c r="AR105" i="46"/>
  <c r="AS105" i="46"/>
  <c r="AT105" i="46"/>
  <c r="AU105" i="46"/>
  <c r="AV105" i="46"/>
  <c r="AW105" i="46"/>
  <c r="AX105" i="46"/>
  <c r="AY105" i="46"/>
  <c r="AZ105" i="46"/>
  <c r="BA105" i="46"/>
  <c r="BB105" i="46"/>
  <c r="BC105" i="46"/>
  <c r="BD105" i="46"/>
  <c r="BE105" i="46"/>
  <c r="BF105" i="46"/>
  <c r="BG105" i="46"/>
  <c r="BH105" i="46"/>
  <c r="BI105" i="46"/>
  <c r="BJ105" i="46"/>
  <c r="BK105" i="46"/>
  <c r="BL105" i="46"/>
  <c r="BM105" i="46"/>
  <c r="BN105" i="46"/>
  <c r="BO105" i="46"/>
  <c r="AQ107" i="46"/>
  <c r="AR107" i="46"/>
  <c r="AS107" i="46"/>
  <c r="AT107" i="46"/>
  <c r="AU107" i="46"/>
  <c r="AV107" i="46"/>
  <c r="AW107" i="46"/>
  <c r="AX107" i="46"/>
  <c r="AY107" i="46"/>
  <c r="AZ107" i="46"/>
  <c r="BA107" i="46"/>
  <c r="BB107" i="46"/>
  <c r="BC107" i="46"/>
  <c r="BD107" i="46"/>
  <c r="BE107" i="46"/>
  <c r="BF107" i="46"/>
  <c r="BG107" i="46"/>
  <c r="BH107" i="46"/>
  <c r="BI107" i="46"/>
  <c r="BJ107" i="46"/>
  <c r="BK107" i="46"/>
  <c r="BL107" i="46"/>
  <c r="BM107" i="46"/>
  <c r="BN107" i="46"/>
  <c r="BO107" i="46"/>
  <c r="AQ113" i="46"/>
  <c r="AR113" i="46"/>
  <c r="AS113" i="46"/>
  <c r="AT113" i="46"/>
  <c r="AU113" i="46"/>
  <c r="AV113" i="46"/>
  <c r="AW113" i="46"/>
  <c r="AX113" i="46"/>
  <c r="AY113" i="46"/>
  <c r="AZ113" i="46"/>
  <c r="BA113" i="46"/>
  <c r="BB113" i="46"/>
  <c r="BC113" i="46"/>
  <c r="BD113" i="46"/>
  <c r="BE113" i="46"/>
  <c r="BF113" i="46"/>
  <c r="BG113" i="46"/>
  <c r="BH113" i="46"/>
  <c r="BI113" i="46"/>
  <c r="BJ113" i="46"/>
  <c r="BK113" i="46"/>
  <c r="BL113" i="46"/>
  <c r="BM113" i="46"/>
  <c r="BN113" i="46"/>
  <c r="BO113" i="46"/>
  <c r="AQ114" i="46"/>
  <c r="AQ139" i="46" s="1"/>
  <c r="AQ143" i="46" s="1"/>
  <c r="AR114" i="46"/>
  <c r="AR137" i="46" s="1"/>
  <c r="AS114" i="46"/>
  <c r="AS136" i="46" s="1"/>
  <c r="AS142" i="46" s="1"/>
  <c r="AT114" i="46"/>
  <c r="AT139" i="46" s="1"/>
  <c r="AU114" i="46"/>
  <c r="AU140" i="46" s="1"/>
  <c r="AV114" i="46"/>
  <c r="AV137" i="46" s="1"/>
  <c r="AW114" i="46"/>
  <c r="AW136" i="46" s="1"/>
  <c r="AW141" i="46" s="1"/>
  <c r="AX114" i="46"/>
  <c r="AX139" i="46" s="1"/>
  <c r="AY114" i="46"/>
  <c r="AY137" i="46" s="1"/>
  <c r="AZ114" i="46"/>
  <c r="AZ137" i="46" s="1"/>
  <c r="BA114" i="46"/>
  <c r="BA136" i="46" s="1"/>
  <c r="BB114" i="46"/>
  <c r="BB139" i="46" s="1"/>
  <c r="BC114" i="46"/>
  <c r="BC136" i="46" s="1"/>
  <c r="BD114" i="46"/>
  <c r="BD137" i="46" s="1"/>
  <c r="BE114" i="46"/>
  <c r="BE136" i="46" s="1"/>
  <c r="BE142" i="46" s="1"/>
  <c r="BF114" i="46"/>
  <c r="BF139" i="46" s="1"/>
  <c r="BG114" i="46"/>
  <c r="BG139" i="46" s="1"/>
  <c r="BG143" i="46" s="1"/>
  <c r="BH114" i="46"/>
  <c r="BH137" i="46" s="1"/>
  <c r="BI114" i="46"/>
  <c r="BI136" i="46" s="1"/>
  <c r="BI142" i="46" s="1"/>
  <c r="BJ114" i="46"/>
  <c r="BJ139" i="46" s="1"/>
  <c r="BK114" i="46"/>
  <c r="BK137" i="46" s="1"/>
  <c r="BL114" i="46"/>
  <c r="BL137" i="46" s="1"/>
  <c r="BM114" i="46"/>
  <c r="BM136" i="46" s="1"/>
  <c r="BM141" i="46" s="1"/>
  <c r="BN114" i="46"/>
  <c r="BN139" i="46" s="1"/>
  <c r="BO114" i="46"/>
  <c r="BO137" i="46" s="1"/>
  <c r="AQ116" i="46"/>
  <c r="AR116" i="46"/>
  <c r="AS116" i="46"/>
  <c r="AT116" i="46"/>
  <c r="AU116" i="46"/>
  <c r="AV116" i="46"/>
  <c r="AW116" i="46"/>
  <c r="AX116" i="46"/>
  <c r="AY116" i="46"/>
  <c r="AZ116" i="46"/>
  <c r="BA116" i="46"/>
  <c r="BB116" i="46"/>
  <c r="BC116" i="46"/>
  <c r="BD116" i="46"/>
  <c r="BE116" i="46"/>
  <c r="BF116" i="46"/>
  <c r="BG116" i="46"/>
  <c r="BH116" i="46"/>
  <c r="BI116" i="46"/>
  <c r="BJ116" i="46"/>
  <c r="BK116" i="46"/>
  <c r="BL116" i="46"/>
  <c r="BM116" i="46"/>
  <c r="BN116" i="46"/>
  <c r="BO116" i="46"/>
  <c r="AQ120" i="46"/>
  <c r="AR120" i="46"/>
  <c r="AS120" i="46"/>
  <c r="AT120" i="46"/>
  <c r="AU120" i="46"/>
  <c r="AV120" i="46"/>
  <c r="AW120" i="46"/>
  <c r="AX120" i="46"/>
  <c r="AY120" i="46"/>
  <c r="AZ120" i="46"/>
  <c r="BA120" i="46"/>
  <c r="BB120" i="46"/>
  <c r="BC120" i="46"/>
  <c r="BD120" i="46"/>
  <c r="BE120" i="46"/>
  <c r="BF120" i="46"/>
  <c r="BG120" i="46"/>
  <c r="BH120" i="46"/>
  <c r="BI120" i="46"/>
  <c r="BJ120" i="46"/>
  <c r="BK120" i="46"/>
  <c r="BL120" i="46"/>
  <c r="BM120" i="46"/>
  <c r="BN120" i="46"/>
  <c r="BO120" i="46"/>
  <c r="AQ124" i="46"/>
  <c r="AR124" i="46"/>
  <c r="AS124" i="46"/>
  <c r="AT124" i="46"/>
  <c r="AU124" i="46"/>
  <c r="AV124" i="46"/>
  <c r="AW124" i="46"/>
  <c r="AX124" i="46"/>
  <c r="AY124" i="46"/>
  <c r="AZ124" i="46"/>
  <c r="BA124" i="46"/>
  <c r="BB124" i="46"/>
  <c r="BC124" i="46"/>
  <c r="BD124" i="46"/>
  <c r="BE124" i="46"/>
  <c r="BF124" i="46"/>
  <c r="BG124" i="46"/>
  <c r="BH124" i="46"/>
  <c r="BI124" i="46"/>
  <c r="BJ124" i="46"/>
  <c r="BK124" i="46"/>
  <c r="BL124" i="46"/>
  <c r="BM124" i="46"/>
  <c r="BN124" i="46"/>
  <c r="BO124" i="46"/>
  <c r="AQ129" i="46"/>
  <c r="AR129" i="46"/>
  <c r="AS129" i="46"/>
  <c r="AT129" i="46"/>
  <c r="AU129" i="46"/>
  <c r="AV129" i="46"/>
  <c r="AW129" i="46"/>
  <c r="AX129" i="46"/>
  <c r="AY129" i="46"/>
  <c r="AZ129" i="46"/>
  <c r="BA129" i="46"/>
  <c r="BB129" i="46"/>
  <c r="BC129" i="46"/>
  <c r="BD129" i="46"/>
  <c r="BE129" i="46"/>
  <c r="BF129" i="46"/>
  <c r="BG129" i="46"/>
  <c r="BH129" i="46"/>
  <c r="BI129" i="46"/>
  <c r="BJ129" i="46"/>
  <c r="BK129" i="46"/>
  <c r="BL129" i="46"/>
  <c r="BM129" i="46"/>
  <c r="BN129" i="46"/>
  <c r="BO129" i="46"/>
  <c r="AQ135" i="46"/>
  <c r="AR135" i="46"/>
  <c r="AS135" i="46"/>
  <c r="AT135" i="46"/>
  <c r="AU135" i="46"/>
  <c r="AV135" i="46"/>
  <c r="AW135" i="46"/>
  <c r="AX135" i="46"/>
  <c r="AY135" i="46"/>
  <c r="AZ135" i="46"/>
  <c r="BA135" i="46"/>
  <c r="BB135" i="46"/>
  <c r="BC135" i="46"/>
  <c r="BD135" i="46"/>
  <c r="BE135" i="46"/>
  <c r="BF135" i="46"/>
  <c r="BG135" i="46"/>
  <c r="BH135" i="46"/>
  <c r="BI135" i="46"/>
  <c r="BJ135" i="46"/>
  <c r="BK135" i="46"/>
  <c r="BL135" i="46"/>
  <c r="BM135" i="46"/>
  <c r="BN135" i="46"/>
  <c r="BO135" i="46"/>
  <c r="AQ136" i="46"/>
  <c r="AQ142" i="46" s="1"/>
  <c r="AT136" i="46"/>
  <c r="AT141" i="46" s="1"/>
  <c r="AU136" i="46"/>
  <c r="AU142" i="46" s="1"/>
  <c r="AV136" i="46"/>
  <c r="AX136" i="46"/>
  <c r="AX141" i="46" s="1"/>
  <c r="AZ136" i="46"/>
  <c r="BB136" i="46"/>
  <c r="BB142" i="46" s="1"/>
  <c r="BD136" i="46"/>
  <c r="BF136" i="46"/>
  <c r="BF142" i="46" s="1"/>
  <c r="BG136" i="46"/>
  <c r="BG142" i="46" s="1"/>
  <c r="BJ136" i="46"/>
  <c r="BJ142" i="46" s="1"/>
  <c r="BK136" i="46"/>
  <c r="BK142" i="46" s="1"/>
  <c r="BN136" i="46"/>
  <c r="BN141" i="46" s="1"/>
  <c r="AQ137" i="46"/>
  <c r="AT137" i="46"/>
  <c r="AU137" i="46"/>
  <c r="AW137" i="46"/>
  <c r="AX137" i="46"/>
  <c r="BA137" i="46"/>
  <c r="BB137" i="46"/>
  <c r="BC137" i="46"/>
  <c r="BF137" i="46"/>
  <c r="BG137" i="46"/>
  <c r="BI137" i="46"/>
  <c r="BJ137" i="46"/>
  <c r="BM137" i="46"/>
  <c r="BN137" i="46"/>
  <c r="AQ138" i="46"/>
  <c r="AS138" i="46"/>
  <c r="AT138" i="46"/>
  <c r="AU138" i="46"/>
  <c r="AW138" i="46"/>
  <c r="AX138" i="46"/>
  <c r="AY138" i="46"/>
  <c r="BA138" i="46"/>
  <c r="BB138" i="46"/>
  <c r="BC138" i="46"/>
  <c r="BE138" i="46"/>
  <c r="BF138" i="46"/>
  <c r="BG138" i="46"/>
  <c r="BI138" i="46"/>
  <c r="BJ138" i="46"/>
  <c r="BK138" i="46"/>
  <c r="BM138" i="46"/>
  <c r="BN138" i="46"/>
  <c r="BO138" i="46"/>
  <c r="AR139" i="46"/>
  <c r="AS139" i="46"/>
  <c r="AS143" i="46" s="1"/>
  <c r="AU139" i="46"/>
  <c r="AU143" i="46" s="1"/>
  <c r="AW139" i="46"/>
  <c r="AW143" i="46" s="1"/>
  <c r="AY139" i="46"/>
  <c r="AY143" i="46" s="1"/>
  <c r="AZ139" i="46"/>
  <c r="AZ143" i="46" s="1"/>
  <c r="BC139" i="46"/>
  <c r="BC143" i="46" s="1"/>
  <c r="BD139" i="46"/>
  <c r="BD143" i="46" s="1"/>
  <c r="BE139" i="46"/>
  <c r="BE143" i="46" s="1"/>
  <c r="BH139" i="46"/>
  <c r="BH143" i="46" s="1"/>
  <c r="BK139" i="46"/>
  <c r="BK143" i="46" s="1"/>
  <c r="BL139" i="46"/>
  <c r="BL143" i="46" s="1"/>
  <c r="AQ140" i="46"/>
  <c r="AR140" i="46"/>
  <c r="AT140" i="46"/>
  <c r="AV140" i="46"/>
  <c r="AX140" i="46"/>
  <c r="AY140" i="46"/>
  <c r="BB140" i="46"/>
  <c r="BC140" i="46"/>
  <c r="BD140" i="46"/>
  <c r="BF140" i="46"/>
  <c r="BG140" i="46"/>
  <c r="BH140" i="46"/>
  <c r="BJ140" i="46"/>
  <c r="BL140" i="46"/>
  <c r="BN140" i="46"/>
  <c r="BO140" i="46"/>
  <c r="AU141" i="46"/>
  <c r="BE141" i="46"/>
  <c r="AV142" i="46"/>
  <c r="BA142" i="46"/>
  <c r="BD142" i="46"/>
  <c r="BM142" i="46"/>
  <c r="AQ146" i="46"/>
  <c r="AR146" i="46"/>
  <c r="AS146" i="46"/>
  <c r="AT146" i="46"/>
  <c r="AU146" i="46"/>
  <c r="AV146" i="46"/>
  <c r="AW146" i="46"/>
  <c r="AX146" i="46"/>
  <c r="AY146" i="46"/>
  <c r="AZ146" i="46"/>
  <c r="BA146" i="46"/>
  <c r="BB146" i="46"/>
  <c r="BC146" i="46"/>
  <c r="BD146" i="46"/>
  <c r="BE146" i="46"/>
  <c r="BF146" i="46"/>
  <c r="BG146" i="46"/>
  <c r="BH146" i="46"/>
  <c r="BI146" i="46"/>
  <c r="BJ146" i="46"/>
  <c r="BK146" i="46"/>
  <c r="BL146" i="46"/>
  <c r="BM146" i="46"/>
  <c r="BN146" i="46"/>
  <c r="BO146" i="46"/>
  <c r="AQ151" i="46"/>
  <c r="AR151" i="46"/>
  <c r="AS151" i="46"/>
  <c r="AT151" i="46"/>
  <c r="AU151" i="46"/>
  <c r="AV151" i="46"/>
  <c r="AW151" i="46"/>
  <c r="AX151" i="46"/>
  <c r="AY151" i="46"/>
  <c r="AZ151" i="46"/>
  <c r="BA151" i="46"/>
  <c r="BB151" i="46"/>
  <c r="BC151" i="46"/>
  <c r="BD151" i="46"/>
  <c r="BE151" i="46"/>
  <c r="BF151" i="46"/>
  <c r="BG151" i="46"/>
  <c r="BH151" i="46"/>
  <c r="BI151" i="46"/>
  <c r="BJ151" i="46"/>
  <c r="BK151" i="46"/>
  <c r="BL151" i="46"/>
  <c r="BM151" i="46"/>
  <c r="BN151" i="46"/>
  <c r="BO151" i="46"/>
  <c r="AQ158" i="46"/>
  <c r="AR158" i="46"/>
  <c r="AS158" i="46"/>
  <c r="AT158" i="46"/>
  <c r="AU158" i="46"/>
  <c r="AV158" i="46"/>
  <c r="AW158" i="46"/>
  <c r="AX158" i="46"/>
  <c r="AY158" i="46"/>
  <c r="AZ158" i="46"/>
  <c r="BA158" i="46"/>
  <c r="BB158" i="46"/>
  <c r="BC158" i="46"/>
  <c r="BD158" i="46"/>
  <c r="BE158" i="46"/>
  <c r="BF158" i="46"/>
  <c r="BG158" i="46"/>
  <c r="BH158" i="46"/>
  <c r="BI158" i="46"/>
  <c r="BJ158" i="46"/>
  <c r="BK158" i="46"/>
  <c r="BL158" i="46"/>
  <c r="BM158" i="46"/>
  <c r="BN158" i="46"/>
  <c r="BO158" i="46"/>
  <c r="AQ161" i="46"/>
  <c r="AR161" i="46"/>
  <c r="AS161" i="46"/>
  <c r="AT161" i="46"/>
  <c r="AU161" i="46"/>
  <c r="AV161" i="46"/>
  <c r="AW161" i="46"/>
  <c r="AX161" i="46"/>
  <c r="AY161" i="46"/>
  <c r="AZ161" i="46"/>
  <c r="BA161" i="46"/>
  <c r="BB161" i="46"/>
  <c r="BC161" i="46"/>
  <c r="BD161" i="46"/>
  <c r="BE161" i="46"/>
  <c r="BF161" i="46"/>
  <c r="BG161" i="46"/>
  <c r="BH161" i="46"/>
  <c r="BI161" i="46"/>
  <c r="BJ161" i="46"/>
  <c r="BK161" i="46"/>
  <c r="BL161" i="46"/>
  <c r="BM161" i="46"/>
  <c r="BN161" i="46"/>
  <c r="BO161" i="46"/>
  <c r="AT162" i="46"/>
  <c r="AU162" i="46"/>
  <c r="AX162" i="46"/>
  <c r="AY162" i="46"/>
  <c r="AZ162" i="46"/>
  <c r="BB162" i="46"/>
  <c r="BD162" i="46"/>
  <c r="BF162" i="46"/>
  <c r="BJ162" i="46"/>
  <c r="BK162" i="46"/>
  <c r="BN162" i="46"/>
  <c r="BO162" i="46"/>
  <c r="AQ164" i="46"/>
  <c r="AR164" i="46"/>
  <c r="AS164" i="46"/>
  <c r="AT164" i="46"/>
  <c r="AT165" i="46" s="1"/>
  <c r="AU164" i="46"/>
  <c r="AV164" i="46"/>
  <c r="AW164" i="46"/>
  <c r="AX164" i="46"/>
  <c r="AY164" i="46"/>
  <c r="AZ164" i="46"/>
  <c r="BA164" i="46"/>
  <c r="BB164" i="46"/>
  <c r="BC164" i="46"/>
  <c r="BD164" i="46"/>
  <c r="BE164" i="46"/>
  <c r="BF164" i="46"/>
  <c r="BG164" i="46"/>
  <c r="BH164" i="46"/>
  <c r="BI164" i="46"/>
  <c r="BJ164" i="46"/>
  <c r="BJ165" i="46" s="1"/>
  <c r="BK164" i="46"/>
  <c r="BL164" i="46"/>
  <c r="BM164" i="46"/>
  <c r="BN164" i="46"/>
  <c r="BO164" i="46"/>
  <c r="AQ167" i="46"/>
  <c r="AR167" i="46"/>
  <c r="AS167" i="46"/>
  <c r="AT167" i="46"/>
  <c r="AU167" i="46"/>
  <c r="AV167" i="46"/>
  <c r="AW167" i="46"/>
  <c r="AX167" i="46"/>
  <c r="AY167" i="46"/>
  <c r="AZ167" i="46"/>
  <c r="BA167" i="46"/>
  <c r="BB167" i="46"/>
  <c r="BC167" i="46"/>
  <c r="BD167" i="46"/>
  <c r="BE167" i="46"/>
  <c r="BF167" i="46"/>
  <c r="BG167" i="46"/>
  <c r="BH167" i="46"/>
  <c r="BI167" i="46"/>
  <c r="BJ167" i="46"/>
  <c r="BK167" i="46"/>
  <c r="BL167" i="46"/>
  <c r="BM167" i="46"/>
  <c r="BN167" i="46"/>
  <c r="BO167" i="46"/>
  <c r="AQ172" i="46"/>
  <c r="AR172" i="46"/>
  <c r="AS172" i="46"/>
  <c r="AT172" i="46"/>
  <c r="AU172" i="46"/>
  <c r="AV172" i="46"/>
  <c r="AW172" i="46"/>
  <c r="AX172" i="46"/>
  <c r="AY172" i="46"/>
  <c r="AZ172" i="46"/>
  <c r="BA172" i="46"/>
  <c r="BB172" i="46"/>
  <c r="BC172" i="46"/>
  <c r="BD172" i="46"/>
  <c r="BE172" i="46"/>
  <c r="BF172" i="46"/>
  <c r="BG172" i="46"/>
  <c r="BH172" i="46"/>
  <c r="BI172" i="46"/>
  <c r="BJ172" i="46"/>
  <c r="BK172" i="46"/>
  <c r="BL172" i="46"/>
  <c r="BM172" i="46"/>
  <c r="BN172" i="46"/>
  <c r="BO172" i="46"/>
  <c r="AQ174" i="46"/>
  <c r="AR174" i="46"/>
  <c r="AS174" i="46"/>
  <c r="AT174" i="46"/>
  <c r="AU174" i="46"/>
  <c r="AV174" i="46"/>
  <c r="AW174" i="46"/>
  <c r="AX174" i="46"/>
  <c r="AY174" i="46"/>
  <c r="AZ174" i="46"/>
  <c r="BA174" i="46"/>
  <c r="BB174" i="46"/>
  <c r="BC174" i="46"/>
  <c r="BD174" i="46"/>
  <c r="BE174" i="46"/>
  <c r="BF174" i="46"/>
  <c r="BG174" i="46"/>
  <c r="BH174" i="46"/>
  <c r="BI174" i="46"/>
  <c r="BJ174" i="46"/>
  <c r="BK174" i="46"/>
  <c r="BL174" i="46"/>
  <c r="BM174" i="46"/>
  <c r="BN174" i="46"/>
  <c r="BO174" i="46"/>
  <c r="AQ178" i="46"/>
  <c r="AR178" i="46"/>
  <c r="AS178" i="46"/>
  <c r="AT178" i="46"/>
  <c r="AU178" i="46"/>
  <c r="AV178" i="46"/>
  <c r="AW178" i="46"/>
  <c r="AX178" i="46"/>
  <c r="AY178" i="46"/>
  <c r="AZ178" i="46"/>
  <c r="BA178" i="46"/>
  <c r="BB178" i="46"/>
  <c r="BC178" i="46"/>
  <c r="BD178" i="46"/>
  <c r="BE178" i="46"/>
  <c r="BF178" i="46"/>
  <c r="BG178" i="46"/>
  <c r="BH178" i="46"/>
  <c r="BI178" i="46"/>
  <c r="BJ178" i="46"/>
  <c r="BK178" i="46"/>
  <c r="BL178" i="46"/>
  <c r="BM178" i="46"/>
  <c r="BN178" i="46"/>
  <c r="BO178" i="46"/>
  <c r="AQ180" i="46"/>
  <c r="AR180" i="46"/>
  <c r="AS180" i="46"/>
  <c r="AT180" i="46"/>
  <c r="AU180" i="46"/>
  <c r="AV180" i="46"/>
  <c r="AW180" i="46"/>
  <c r="AX180" i="46"/>
  <c r="AY180" i="46"/>
  <c r="AZ180" i="46"/>
  <c r="BA180" i="46"/>
  <c r="BB180" i="46"/>
  <c r="BC180" i="46"/>
  <c r="BD180" i="46"/>
  <c r="BE180" i="46"/>
  <c r="BF180" i="46"/>
  <c r="BG180" i="46"/>
  <c r="BH180" i="46"/>
  <c r="BI180" i="46"/>
  <c r="BJ180" i="46"/>
  <c r="BK180" i="46"/>
  <c r="BL180" i="46"/>
  <c r="BM180" i="46"/>
  <c r="BN180" i="46"/>
  <c r="BO180" i="46"/>
  <c r="AQ183" i="46"/>
  <c r="AR183" i="46"/>
  <c r="AS183" i="46"/>
  <c r="AT183" i="46"/>
  <c r="AU183" i="46"/>
  <c r="AV183" i="46"/>
  <c r="AW183" i="46"/>
  <c r="AX183" i="46"/>
  <c r="AY183" i="46"/>
  <c r="AZ183" i="46"/>
  <c r="BA183" i="46"/>
  <c r="BB183" i="46"/>
  <c r="BC183" i="46"/>
  <c r="BD183" i="46"/>
  <c r="BE183" i="46"/>
  <c r="BF183" i="46"/>
  <c r="BG183" i="46"/>
  <c r="BH183" i="46"/>
  <c r="BI183" i="46"/>
  <c r="BJ183" i="46"/>
  <c r="BK183" i="46"/>
  <c r="BL183" i="46"/>
  <c r="BM183" i="46"/>
  <c r="BN183" i="46"/>
  <c r="BO183" i="46"/>
  <c r="AQ184" i="46"/>
  <c r="AR184" i="46"/>
  <c r="AS184" i="46"/>
  <c r="AT184" i="46"/>
  <c r="AU184" i="46"/>
  <c r="AV184" i="46"/>
  <c r="AW184" i="46"/>
  <c r="AX184" i="46"/>
  <c r="AY184" i="46"/>
  <c r="AZ184" i="46"/>
  <c r="BA184" i="46"/>
  <c r="BB184" i="46"/>
  <c r="BC184" i="46"/>
  <c r="BD184" i="46"/>
  <c r="BE184" i="46"/>
  <c r="BF184" i="46"/>
  <c r="BG184" i="46"/>
  <c r="BH184" i="46"/>
  <c r="BI184" i="46"/>
  <c r="BJ184" i="46"/>
  <c r="BK184" i="46"/>
  <c r="BL184" i="46"/>
  <c r="BM184" i="46"/>
  <c r="BN184" i="46"/>
  <c r="BO184" i="46"/>
  <c r="AQ185" i="46"/>
  <c r="AR185" i="46"/>
  <c r="AS185" i="46"/>
  <c r="AT185" i="46"/>
  <c r="AU185" i="46"/>
  <c r="AV185" i="46"/>
  <c r="AW185" i="46"/>
  <c r="AX185" i="46"/>
  <c r="AY185" i="46"/>
  <c r="AZ185" i="46"/>
  <c r="BA185" i="46"/>
  <c r="BB185" i="46"/>
  <c r="BC185" i="46"/>
  <c r="BD185" i="46"/>
  <c r="BE185" i="46"/>
  <c r="BF185" i="46"/>
  <c r="BG185" i="46"/>
  <c r="BH185" i="46"/>
  <c r="BI185" i="46"/>
  <c r="BJ185" i="46"/>
  <c r="BK185" i="46"/>
  <c r="BL185" i="46"/>
  <c r="BM185" i="46"/>
  <c r="BN185" i="46"/>
  <c r="BO185" i="46"/>
  <c r="AQ186" i="46"/>
  <c r="AR186" i="46"/>
  <c r="AS186" i="46"/>
  <c r="AT186" i="46"/>
  <c r="AU186" i="46"/>
  <c r="AV186" i="46"/>
  <c r="AW186" i="46"/>
  <c r="AX186" i="46"/>
  <c r="AY186" i="46"/>
  <c r="AZ186" i="46"/>
  <c r="BA186" i="46"/>
  <c r="BB186" i="46"/>
  <c r="BC186" i="46"/>
  <c r="BD186" i="46"/>
  <c r="BE186" i="46"/>
  <c r="BF186" i="46"/>
  <c r="BG186" i="46"/>
  <c r="BH186" i="46"/>
  <c r="BI186" i="46"/>
  <c r="BJ186" i="46"/>
  <c r="BK186" i="46"/>
  <c r="BL186" i="46"/>
  <c r="BM186" i="46"/>
  <c r="BN186" i="46"/>
  <c r="BO186" i="46"/>
  <c r="AQ187" i="46"/>
  <c r="AR187" i="46"/>
  <c r="AS187" i="46"/>
  <c r="AT187" i="46"/>
  <c r="AU187" i="46"/>
  <c r="AV187" i="46"/>
  <c r="AW187" i="46"/>
  <c r="AX187" i="46"/>
  <c r="AY187" i="46"/>
  <c r="AZ187" i="46"/>
  <c r="BA187" i="46"/>
  <c r="BB187" i="46"/>
  <c r="BC187" i="46"/>
  <c r="BD187" i="46"/>
  <c r="BE187" i="46"/>
  <c r="BF187" i="46"/>
  <c r="BG187" i="46"/>
  <c r="BH187" i="46"/>
  <c r="BI187" i="46"/>
  <c r="BJ187" i="46"/>
  <c r="BK187" i="46"/>
  <c r="BL187" i="46"/>
  <c r="BM187" i="46"/>
  <c r="BN187" i="46"/>
  <c r="BO187" i="46"/>
  <c r="AQ189" i="46"/>
  <c r="AR189" i="46"/>
  <c r="AS189" i="46"/>
  <c r="AT189" i="46"/>
  <c r="AU189" i="46"/>
  <c r="AV189" i="46"/>
  <c r="AW189" i="46"/>
  <c r="AX189" i="46"/>
  <c r="AY189" i="46"/>
  <c r="AZ189" i="46"/>
  <c r="BA189" i="46"/>
  <c r="BB189" i="46"/>
  <c r="BC189" i="46"/>
  <c r="BD189" i="46"/>
  <c r="BE189" i="46"/>
  <c r="BF189" i="46"/>
  <c r="BG189" i="46"/>
  <c r="BH189" i="46"/>
  <c r="BI189" i="46"/>
  <c r="BJ189" i="46"/>
  <c r="BK189" i="46"/>
  <c r="BL189" i="46"/>
  <c r="BM189" i="46"/>
  <c r="BN189" i="46"/>
  <c r="BO189" i="46"/>
  <c r="AQ191" i="46"/>
  <c r="AR191" i="46"/>
  <c r="AS191" i="46"/>
  <c r="AT191" i="46"/>
  <c r="AU191" i="46"/>
  <c r="AV191" i="46"/>
  <c r="AW191" i="46"/>
  <c r="AX191" i="46"/>
  <c r="AY191" i="46"/>
  <c r="AZ191" i="46"/>
  <c r="BA191" i="46"/>
  <c r="BB191" i="46"/>
  <c r="BC191" i="46"/>
  <c r="BD191" i="46"/>
  <c r="BE191" i="46"/>
  <c r="BF191" i="46"/>
  <c r="BG191" i="46"/>
  <c r="BH191" i="46"/>
  <c r="BI191" i="46"/>
  <c r="BJ191" i="46"/>
  <c r="BK191" i="46"/>
  <c r="BL191" i="46"/>
  <c r="BM191" i="46"/>
  <c r="BN191" i="46"/>
  <c r="BO191" i="46"/>
  <c r="AQ192" i="46"/>
  <c r="AR192" i="46"/>
  <c r="AS192" i="46"/>
  <c r="AT192" i="46"/>
  <c r="AU192" i="46"/>
  <c r="AV192" i="46"/>
  <c r="AW192" i="46"/>
  <c r="AX192" i="46"/>
  <c r="AY192" i="46"/>
  <c r="AZ192" i="46"/>
  <c r="BA192" i="46"/>
  <c r="BB192" i="46"/>
  <c r="BC192" i="46"/>
  <c r="BD192" i="46"/>
  <c r="BE192" i="46"/>
  <c r="BF192" i="46"/>
  <c r="BG192" i="46"/>
  <c r="BH192" i="46"/>
  <c r="BI192" i="46"/>
  <c r="BJ192" i="46"/>
  <c r="BK192" i="46"/>
  <c r="BL192" i="46"/>
  <c r="BM192" i="46"/>
  <c r="BN192" i="46"/>
  <c r="BO192" i="46"/>
  <c r="AQ195" i="46"/>
  <c r="AR195" i="46"/>
  <c r="AS195" i="46"/>
  <c r="AT195" i="46"/>
  <c r="AU195" i="46"/>
  <c r="AV195" i="46"/>
  <c r="AW195" i="46"/>
  <c r="AX195" i="46"/>
  <c r="AY195" i="46"/>
  <c r="AZ195" i="46"/>
  <c r="BA195" i="46"/>
  <c r="BB195" i="46"/>
  <c r="BC195" i="46"/>
  <c r="BD195" i="46"/>
  <c r="BE195" i="46"/>
  <c r="BF195" i="46"/>
  <c r="BG195" i="46"/>
  <c r="BH195" i="46"/>
  <c r="BI195" i="46"/>
  <c r="BJ195" i="46"/>
  <c r="BK195" i="46"/>
  <c r="BL195" i="46"/>
  <c r="BM195" i="46"/>
  <c r="BN195" i="46"/>
  <c r="BO195" i="46"/>
  <c r="AS196" i="46"/>
  <c r="AT196" i="46"/>
  <c r="AV196" i="46"/>
  <c r="AX196" i="46"/>
  <c r="AZ196" i="46"/>
  <c r="BA196" i="46"/>
  <c r="BD196" i="46"/>
  <c r="BE196" i="46"/>
  <c r="BF196" i="46"/>
  <c r="BI196" i="46"/>
  <c r="BJ196" i="46"/>
  <c r="BL196" i="46"/>
  <c r="BN196" i="46"/>
  <c r="AQ197" i="46"/>
  <c r="AS197" i="46"/>
  <c r="AT197" i="46"/>
  <c r="AU197" i="46"/>
  <c r="AV197" i="46"/>
  <c r="AX197" i="46"/>
  <c r="AY197" i="46"/>
  <c r="AZ197" i="46"/>
  <c r="BA197" i="46"/>
  <c r="BC197" i="46"/>
  <c r="BD197" i="46"/>
  <c r="BE197" i="46"/>
  <c r="BF197" i="46"/>
  <c r="BG197" i="46"/>
  <c r="BI197" i="46"/>
  <c r="BJ197" i="46"/>
  <c r="BK197" i="46"/>
  <c r="BL197" i="46"/>
  <c r="BN197" i="46"/>
  <c r="BO197" i="46"/>
  <c r="AQ198" i="46"/>
  <c r="AS198" i="46"/>
  <c r="AT198" i="46"/>
  <c r="AU198" i="46"/>
  <c r="AV198" i="46"/>
  <c r="AX198" i="46"/>
  <c r="AY198" i="46"/>
  <c r="AZ198" i="46"/>
  <c r="BA198" i="46"/>
  <c r="BC198" i="46"/>
  <c r="BD198" i="46"/>
  <c r="BE198" i="46"/>
  <c r="BF198" i="46"/>
  <c r="BG198" i="46"/>
  <c r="BI198" i="46"/>
  <c r="BJ198" i="46"/>
  <c r="BK198" i="46"/>
  <c r="BL198" i="46"/>
  <c r="BN198" i="46"/>
  <c r="BO198" i="46"/>
  <c r="AQ199" i="46"/>
  <c r="AQ200" i="46" s="1"/>
  <c r="AS199" i="46"/>
  <c r="AS200" i="46" s="1"/>
  <c r="AT199" i="46"/>
  <c r="AT200" i="46" s="1"/>
  <c r="AU199" i="46"/>
  <c r="AU200" i="46" s="1"/>
  <c r="AV199" i="46"/>
  <c r="AV200" i="46" s="1"/>
  <c r="AX199" i="46"/>
  <c r="AX200" i="46" s="1"/>
  <c r="AY199" i="46"/>
  <c r="AY200" i="46" s="1"/>
  <c r="AZ199" i="46"/>
  <c r="AZ200" i="46" s="1"/>
  <c r="BA199" i="46"/>
  <c r="BA200" i="46" s="1"/>
  <c r="BC199" i="46"/>
  <c r="BC200" i="46" s="1"/>
  <c r="BD199" i="46"/>
  <c r="BD200" i="46" s="1"/>
  <c r="BE199" i="46"/>
  <c r="BE200" i="46" s="1"/>
  <c r="BF199" i="46"/>
  <c r="BF200" i="46" s="1"/>
  <c r="BG199" i="46"/>
  <c r="BG200" i="46" s="1"/>
  <c r="BI199" i="46"/>
  <c r="BI200" i="46" s="1"/>
  <c r="BJ199" i="46"/>
  <c r="BJ200" i="46" s="1"/>
  <c r="BK199" i="46"/>
  <c r="BK200" i="46" s="1"/>
  <c r="BL199" i="46"/>
  <c r="BL200" i="46" s="1"/>
  <c r="BN199" i="46"/>
  <c r="BN200" i="46" s="1"/>
  <c r="BO199" i="46"/>
  <c r="BO200" i="46" s="1"/>
  <c r="AQ202" i="46"/>
  <c r="AR202" i="46"/>
  <c r="AS202" i="46"/>
  <c r="AT202" i="46"/>
  <c r="AU202" i="46"/>
  <c r="AV202" i="46"/>
  <c r="AW202" i="46"/>
  <c r="AX202" i="46"/>
  <c r="AY202" i="46"/>
  <c r="AZ202" i="46"/>
  <c r="BA202" i="46"/>
  <c r="BB202" i="46"/>
  <c r="BC202" i="46"/>
  <c r="BD202" i="46"/>
  <c r="BE202" i="46"/>
  <c r="BF202" i="46"/>
  <c r="BG202" i="46"/>
  <c r="BH202" i="46"/>
  <c r="BI202" i="46"/>
  <c r="BJ202" i="46"/>
  <c r="BK202" i="46"/>
  <c r="BL202" i="46"/>
  <c r="BM202" i="46"/>
  <c r="BN202" i="46"/>
  <c r="BO202" i="46"/>
  <c r="AQ204" i="46"/>
  <c r="AS204" i="46"/>
  <c r="AT204" i="46"/>
  <c r="AU204" i="46"/>
  <c r="AV204" i="46"/>
  <c r="AX204" i="46"/>
  <c r="AY204" i="46"/>
  <c r="AZ204" i="46"/>
  <c r="BA204" i="46"/>
  <c r="BC204" i="46"/>
  <c r="BD204" i="46"/>
  <c r="BE204" i="46"/>
  <c r="BF204" i="46"/>
  <c r="BG204" i="46"/>
  <c r="BI204" i="46"/>
  <c r="BJ204" i="46"/>
  <c r="BK204" i="46"/>
  <c r="BL204" i="46"/>
  <c r="BN204" i="46"/>
  <c r="BO204" i="46"/>
  <c r="AS205" i="46"/>
  <c r="AT205" i="46"/>
  <c r="AV205" i="46"/>
  <c r="AX205" i="46"/>
  <c r="AZ205" i="46"/>
  <c r="BA205" i="46"/>
  <c r="BD205" i="46"/>
  <c r="BE205" i="46"/>
  <c r="BF205" i="46"/>
  <c r="BG205" i="46"/>
  <c r="BI205" i="46"/>
  <c r="BJ205" i="46"/>
  <c r="BK205" i="46"/>
  <c r="BL205" i="46"/>
  <c r="BN205" i="46"/>
  <c r="BO205" i="46"/>
  <c r="AQ207" i="46"/>
  <c r="AR207" i="46"/>
  <c r="AS207" i="46"/>
  <c r="AT207" i="46"/>
  <c r="AU207" i="46"/>
  <c r="AV207" i="46"/>
  <c r="AW207" i="46"/>
  <c r="AX207" i="46"/>
  <c r="AY207" i="46"/>
  <c r="AZ207" i="46"/>
  <c r="BA207" i="46"/>
  <c r="BB207" i="46"/>
  <c r="BC207" i="46"/>
  <c r="BD207" i="46"/>
  <c r="BE207" i="46"/>
  <c r="BF207" i="46"/>
  <c r="BG207" i="46"/>
  <c r="BH207" i="46"/>
  <c r="BI207" i="46"/>
  <c r="BJ207" i="46"/>
  <c r="BK207" i="46"/>
  <c r="BL207" i="46"/>
  <c r="BM207" i="46"/>
  <c r="BN207" i="46"/>
  <c r="BO207" i="46"/>
  <c r="AQ208" i="46"/>
  <c r="AR208" i="46"/>
  <c r="AS208" i="46"/>
  <c r="AT208" i="46"/>
  <c r="AU208" i="46"/>
  <c r="AV208" i="46"/>
  <c r="AW208" i="46"/>
  <c r="AX208" i="46"/>
  <c r="AY208" i="46"/>
  <c r="AZ208" i="46"/>
  <c r="BA208" i="46"/>
  <c r="BB208" i="46"/>
  <c r="BC208" i="46"/>
  <c r="BD208" i="46"/>
  <c r="BE208" i="46"/>
  <c r="BF208" i="46"/>
  <c r="BG208" i="46"/>
  <c r="BH208" i="46"/>
  <c r="BI208" i="46"/>
  <c r="BJ208" i="46"/>
  <c r="BK208" i="46"/>
  <c r="BL208" i="46"/>
  <c r="BM208" i="46"/>
  <c r="BN208" i="46"/>
  <c r="BO208" i="46"/>
  <c r="AQ209" i="46"/>
  <c r="AQ68" i="46" s="1"/>
  <c r="AQ193" i="46" s="1"/>
  <c r="AR209" i="46"/>
  <c r="AR68" i="46" s="1"/>
  <c r="AU209" i="46"/>
  <c r="AU68" i="46" s="1"/>
  <c r="AU193" i="46" s="1"/>
  <c r="AV209" i="46"/>
  <c r="AV68" i="46" s="1"/>
  <c r="AX209" i="46"/>
  <c r="AX68" i="46" s="1"/>
  <c r="AX193" i="46" s="1"/>
  <c r="AZ209" i="46"/>
  <c r="AZ68" i="46" s="1"/>
  <c r="BB209" i="46"/>
  <c r="BB68" i="46" s="1"/>
  <c r="BB193" i="46" s="1"/>
  <c r="BC209" i="46"/>
  <c r="BC68" i="46" s="1"/>
  <c r="BC193" i="46" s="1"/>
  <c r="BF209" i="46"/>
  <c r="BF68" i="46" s="1"/>
  <c r="BF193" i="46" s="1"/>
  <c r="BG209" i="46"/>
  <c r="BG68" i="46" s="1"/>
  <c r="BG193" i="46" s="1"/>
  <c r="BH209" i="46"/>
  <c r="BH68" i="46" s="1"/>
  <c r="BK209" i="46"/>
  <c r="BK68" i="46" s="1"/>
  <c r="BL209" i="46"/>
  <c r="BL68" i="46" s="1"/>
  <c r="BN209" i="46"/>
  <c r="BN68" i="46" s="1"/>
  <c r="BN193" i="46" s="1"/>
  <c r="AQ210" i="46"/>
  <c r="AS210" i="46"/>
  <c r="AT210" i="46"/>
  <c r="AW210" i="46"/>
  <c r="AX210" i="46"/>
  <c r="BB210" i="46"/>
  <c r="BD210" i="46"/>
  <c r="BE210" i="46"/>
  <c r="BG210" i="46"/>
  <c r="BH210" i="46"/>
  <c r="BI210" i="46"/>
  <c r="BJ210" i="46"/>
  <c r="BL210" i="46"/>
  <c r="BM210" i="46"/>
  <c r="BN210" i="46"/>
  <c r="AQ212" i="46"/>
  <c r="AR212" i="46"/>
  <c r="AS212" i="46"/>
  <c r="AT212" i="46"/>
  <c r="AU212" i="46"/>
  <c r="AV212" i="46"/>
  <c r="AW212" i="46"/>
  <c r="AX212" i="46"/>
  <c r="AY212" i="46"/>
  <c r="AZ212" i="46"/>
  <c r="BA212" i="46"/>
  <c r="BB212" i="46"/>
  <c r="BC212" i="46"/>
  <c r="BD212" i="46"/>
  <c r="BE212" i="46"/>
  <c r="BF212" i="46"/>
  <c r="BG212" i="46"/>
  <c r="BH212" i="46"/>
  <c r="BI212" i="46"/>
  <c r="BJ212" i="46"/>
  <c r="BK212" i="46"/>
  <c r="BL212" i="46"/>
  <c r="BM212" i="46"/>
  <c r="BN212" i="46"/>
  <c r="BO212" i="46"/>
  <c r="AQ221" i="46"/>
  <c r="AS221" i="46"/>
  <c r="AT221" i="46"/>
  <c r="AW221" i="46"/>
  <c r="AX221" i="46"/>
  <c r="BB221" i="46"/>
  <c r="BD221" i="46"/>
  <c r="BE221" i="46"/>
  <c r="BG221" i="46"/>
  <c r="BH221" i="46"/>
  <c r="BI221" i="46"/>
  <c r="BJ221" i="46"/>
  <c r="BL221" i="46"/>
  <c r="BM221" i="46"/>
  <c r="BN221" i="46"/>
  <c r="AQ222" i="46"/>
  <c r="AR222" i="46"/>
  <c r="AS222" i="46"/>
  <c r="AT222" i="46"/>
  <c r="AU222" i="46"/>
  <c r="AV222" i="46"/>
  <c r="AW222" i="46"/>
  <c r="AX222" i="46"/>
  <c r="AY222" i="46"/>
  <c r="AZ222" i="46"/>
  <c r="BA222" i="46"/>
  <c r="BB222" i="46"/>
  <c r="BC222" i="46"/>
  <c r="BD222" i="46"/>
  <c r="BE222" i="46"/>
  <c r="BF222" i="46"/>
  <c r="BG222" i="46"/>
  <c r="BH222" i="46"/>
  <c r="BI222" i="46"/>
  <c r="BJ222" i="46"/>
  <c r="BK222" i="46"/>
  <c r="BL222" i="46"/>
  <c r="BM222" i="46"/>
  <c r="BN222" i="46"/>
  <c r="BO222" i="46"/>
  <c r="AQ223" i="46"/>
  <c r="AS223" i="46"/>
  <c r="AT223" i="46"/>
  <c r="AW223" i="46"/>
  <c r="AX223" i="46"/>
  <c r="BB223" i="46"/>
  <c r="BD223" i="46"/>
  <c r="BE223" i="46"/>
  <c r="BG223" i="46"/>
  <c r="BH223" i="46"/>
  <c r="BI223" i="46"/>
  <c r="BJ223" i="46"/>
  <c r="BL223" i="46"/>
  <c r="BM223" i="46"/>
  <c r="BN223" i="46"/>
  <c r="AQ225" i="46"/>
  <c r="AR225" i="46"/>
  <c r="AS225" i="46"/>
  <c r="AT225" i="46"/>
  <c r="AU225" i="46"/>
  <c r="AV225" i="46"/>
  <c r="AW225" i="46"/>
  <c r="AX225" i="46"/>
  <c r="AY225" i="46"/>
  <c r="AZ225" i="46"/>
  <c r="BA225" i="46"/>
  <c r="BB225" i="46"/>
  <c r="BC225" i="46"/>
  <c r="BD225" i="46"/>
  <c r="BE225" i="46"/>
  <c r="BF225" i="46"/>
  <c r="BG225" i="46"/>
  <c r="BH225" i="46"/>
  <c r="BI225" i="46"/>
  <c r="BJ225" i="46"/>
  <c r="BK225" i="46"/>
  <c r="BL225" i="46"/>
  <c r="BM225" i="46"/>
  <c r="BN225" i="46"/>
  <c r="BO225" i="46"/>
  <c r="AQ229" i="46"/>
  <c r="AR229" i="46"/>
  <c r="AS229" i="46"/>
  <c r="AT229" i="46"/>
  <c r="AU229" i="46"/>
  <c r="AV229" i="46"/>
  <c r="AW229" i="46"/>
  <c r="AX229" i="46"/>
  <c r="AY229" i="46"/>
  <c r="AZ229" i="46"/>
  <c r="BA229" i="46"/>
  <c r="BB229" i="46"/>
  <c r="BC229" i="46"/>
  <c r="BD229" i="46"/>
  <c r="BE229" i="46"/>
  <c r="BF229" i="46"/>
  <c r="BG229" i="46"/>
  <c r="BH229" i="46"/>
  <c r="BI229" i="46"/>
  <c r="BJ229" i="46"/>
  <c r="BK229" i="46"/>
  <c r="BL229" i="46"/>
  <c r="BM229" i="46"/>
  <c r="BN229" i="46"/>
  <c r="BO229" i="46"/>
  <c r="AQ255" i="46"/>
  <c r="AR255" i="46"/>
  <c r="AS255" i="46"/>
  <c r="AT255" i="46"/>
  <c r="AU255" i="46"/>
  <c r="AV255" i="46"/>
  <c r="AW255" i="46"/>
  <c r="AX255" i="46"/>
  <c r="AY255" i="46"/>
  <c r="AZ255" i="46"/>
  <c r="BA255" i="46"/>
  <c r="BB255" i="46"/>
  <c r="BC255" i="46"/>
  <c r="BD255" i="46"/>
  <c r="BE255" i="46"/>
  <c r="BF255" i="46"/>
  <c r="BG255" i="46"/>
  <c r="BH255" i="46"/>
  <c r="BI255" i="46"/>
  <c r="BJ255" i="46"/>
  <c r="BK255" i="46"/>
  <c r="BL255" i="46"/>
  <c r="BM255" i="46"/>
  <c r="BN255" i="46"/>
  <c r="BO255" i="46"/>
  <c r="AQ268" i="46"/>
  <c r="AR268" i="46"/>
  <c r="AS268" i="46"/>
  <c r="AT268" i="46"/>
  <c r="AU268" i="46"/>
  <c r="AV268" i="46"/>
  <c r="AW268" i="46"/>
  <c r="AX268" i="46"/>
  <c r="AY268" i="46"/>
  <c r="AZ268" i="46"/>
  <c r="BA268" i="46"/>
  <c r="BB268" i="46"/>
  <c r="BC268" i="46"/>
  <c r="BD268" i="46"/>
  <c r="BE268" i="46"/>
  <c r="BF268" i="46"/>
  <c r="BG268" i="46"/>
  <c r="BH268" i="46"/>
  <c r="BI268" i="46"/>
  <c r="BJ268" i="46"/>
  <c r="BK268" i="46"/>
  <c r="BL268" i="46"/>
  <c r="BM268" i="46"/>
  <c r="BN268" i="46"/>
  <c r="BO268" i="46"/>
  <c r="AQ294" i="46"/>
  <c r="AR294" i="46"/>
  <c r="AS294" i="46"/>
  <c r="AT294" i="46"/>
  <c r="AU294" i="46"/>
  <c r="AV294" i="46"/>
  <c r="AW294" i="46"/>
  <c r="AX294" i="46"/>
  <c r="AY294" i="46"/>
  <c r="AZ294" i="46"/>
  <c r="BA294" i="46"/>
  <c r="BB294" i="46"/>
  <c r="BC294" i="46"/>
  <c r="BD294" i="46"/>
  <c r="BE294" i="46"/>
  <c r="BF294" i="46"/>
  <c r="BG294" i="46"/>
  <c r="BH294" i="46"/>
  <c r="BI294" i="46"/>
  <c r="BJ294" i="46"/>
  <c r="BK294" i="46"/>
  <c r="BL294" i="46"/>
  <c r="BM294" i="46"/>
  <c r="BN294" i="46"/>
  <c r="BO294" i="46"/>
  <c r="AQ296" i="46"/>
  <c r="AR296" i="46"/>
  <c r="AS296" i="46"/>
  <c r="AS336" i="46" s="1"/>
  <c r="AT296" i="46"/>
  <c r="AU296" i="46"/>
  <c r="AV296" i="46"/>
  <c r="AW296" i="46"/>
  <c r="AW336" i="46" s="1"/>
  <c r="AX296" i="46"/>
  <c r="AY296" i="46"/>
  <c r="AY336" i="46" s="1"/>
  <c r="AY416" i="46" s="1"/>
  <c r="AZ296" i="46"/>
  <c r="BA296" i="46"/>
  <c r="BA336" i="46" s="1"/>
  <c r="BB296" i="46"/>
  <c r="BC296" i="46"/>
  <c r="BD296" i="46"/>
  <c r="BE296" i="46"/>
  <c r="BE336" i="46" s="1"/>
  <c r="BF296" i="46"/>
  <c r="BG296" i="46"/>
  <c r="BH296" i="46"/>
  <c r="BI296" i="46"/>
  <c r="BI336" i="46" s="1"/>
  <c r="BJ296" i="46"/>
  <c r="BK296" i="46"/>
  <c r="BL296" i="46"/>
  <c r="BM296" i="46"/>
  <c r="BM336" i="46" s="1"/>
  <c r="BN296" i="46"/>
  <c r="BO296" i="46"/>
  <c r="BO336" i="46" s="1"/>
  <c r="BO416" i="46" s="1"/>
  <c r="AQ297" i="46"/>
  <c r="AR297" i="46"/>
  <c r="AR337" i="46" s="1"/>
  <c r="AS297" i="46"/>
  <c r="AT297" i="46"/>
  <c r="AU297" i="46"/>
  <c r="AV297" i="46"/>
  <c r="AV337" i="46" s="1"/>
  <c r="AW297" i="46"/>
  <c r="AX297" i="46"/>
  <c r="AY297" i="46"/>
  <c r="AZ297" i="46"/>
  <c r="AZ337" i="46" s="1"/>
  <c r="BA297" i="46"/>
  <c r="BB297" i="46"/>
  <c r="BC297" i="46"/>
  <c r="BD297" i="46"/>
  <c r="BD337" i="46" s="1"/>
  <c r="BE297" i="46"/>
  <c r="BF297" i="46"/>
  <c r="BF337" i="46" s="1"/>
  <c r="BF417" i="46" s="1"/>
  <c r="BG297" i="46"/>
  <c r="BH297" i="46"/>
  <c r="BH337" i="46" s="1"/>
  <c r="BI297" i="46"/>
  <c r="BJ297" i="46"/>
  <c r="BK297" i="46"/>
  <c r="BL297" i="46"/>
  <c r="BL337" i="46" s="1"/>
  <c r="BM297" i="46"/>
  <c r="BN297" i="46"/>
  <c r="BO297" i="46"/>
  <c r="AQ298" i="46"/>
  <c r="AQ338" i="46" s="1"/>
  <c r="AR298" i="46"/>
  <c r="AS298" i="46"/>
  <c r="AT298" i="46"/>
  <c r="AU298" i="46"/>
  <c r="AU338" i="46" s="1"/>
  <c r="AV298" i="46"/>
  <c r="AW298" i="46"/>
  <c r="AW338" i="46" s="1"/>
  <c r="AW418" i="46" s="1"/>
  <c r="AX298" i="46"/>
  <c r="AY298" i="46"/>
  <c r="AY338" i="46" s="1"/>
  <c r="AZ298" i="46"/>
  <c r="BA298" i="46"/>
  <c r="BB298" i="46"/>
  <c r="BC298" i="46"/>
  <c r="BC338" i="46" s="1"/>
  <c r="BD298" i="46"/>
  <c r="BE298" i="46"/>
  <c r="BF298" i="46"/>
  <c r="BG298" i="46"/>
  <c r="BG338" i="46" s="1"/>
  <c r="BH298" i="46"/>
  <c r="BI298" i="46"/>
  <c r="BJ298" i="46"/>
  <c r="BK298" i="46"/>
  <c r="BK338" i="46" s="1"/>
  <c r="BL298" i="46"/>
  <c r="BM298" i="46"/>
  <c r="BM338" i="46" s="1"/>
  <c r="BM418" i="46" s="1"/>
  <c r="BN298" i="46"/>
  <c r="BO298" i="46"/>
  <c r="BO338" i="46" s="1"/>
  <c r="AQ299" i="46"/>
  <c r="AR299" i="46"/>
  <c r="AS299" i="46"/>
  <c r="AT299" i="46"/>
  <c r="AT339" i="46" s="1"/>
  <c r="AU299" i="46"/>
  <c r="AV299" i="46"/>
  <c r="AW299" i="46"/>
  <c r="AX299" i="46"/>
  <c r="AX339" i="46" s="1"/>
  <c r="AY299" i="46"/>
  <c r="AZ299" i="46"/>
  <c r="BA299" i="46"/>
  <c r="BB299" i="46"/>
  <c r="BB339" i="46" s="1"/>
  <c r="BC299" i="46"/>
  <c r="BD299" i="46"/>
  <c r="BD339" i="46" s="1"/>
  <c r="BD419" i="46" s="1"/>
  <c r="BE299" i="46"/>
  <c r="BF299" i="46"/>
  <c r="BF339" i="46" s="1"/>
  <c r="BG299" i="46"/>
  <c r="BH299" i="46"/>
  <c r="BI299" i="46"/>
  <c r="BJ299" i="46"/>
  <c r="BJ339" i="46" s="1"/>
  <c r="BK299" i="46"/>
  <c r="BL299" i="46"/>
  <c r="BM299" i="46"/>
  <c r="BN299" i="46"/>
  <c r="BN339" i="46" s="1"/>
  <c r="BO299" i="46"/>
  <c r="AQ300" i="46"/>
  <c r="AR300" i="46"/>
  <c r="AS300" i="46"/>
  <c r="AS340" i="46" s="1"/>
  <c r="AT300" i="46"/>
  <c r="AU300" i="46"/>
  <c r="AU340" i="46" s="1"/>
  <c r="AU420" i="46" s="1"/>
  <c r="AV300" i="46"/>
  <c r="AW300" i="46"/>
  <c r="AW340" i="46" s="1"/>
  <c r="AX300" i="46"/>
  <c r="AY300" i="46"/>
  <c r="AZ300" i="46"/>
  <c r="BA300" i="46"/>
  <c r="BA340" i="46" s="1"/>
  <c r="BB300" i="46"/>
  <c r="BC300" i="46"/>
  <c r="BD300" i="46"/>
  <c r="BE300" i="46"/>
  <c r="BE340" i="46" s="1"/>
  <c r="BF300" i="46"/>
  <c r="BG300" i="46"/>
  <c r="BH300" i="46"/>
  <c r="BI300" i="46"/>
  <c r="BI340" i="46" s="1"/>
  <c r="BJ300" i="46"/>
  <c r="BK300" i="46"/>
  <c r="BK340" i="46" s="1"/>
  <c r="BK420" i="46" s="1"/>
  <c r="BL300" i="46"/>
  <c r="BM300" i="46"/>
  <c r="BM340" i="46" s="1"/>
  <c r="BN300" i="46"/>
  <c r="BO300" i="46"/>
  <c r="AQ301" i="46"/>
  <c r="AR301" i="46"/>
  <c r="AR341" i="46" s="1"/>
  <c r="AS301" i="46"/>
  <c r="AT301" i="46"/>
  <c r="AU301" i="46"/>
  <c r="AV301" i="46"/>
  <c r="AV341" i="46" s="1"/>
  <c r="AW301" i="46"/>
  <c r="AX301" i="46"/>
  <c r="AY301" i="46"/>
  <c r="AZ301" i="46"/>
  <c r="AZ341" i="46" s="1"/>
  <c r="BA301" i="46"/>
  <c r="BB301" i="46"/>
  <c r="BB341" i="46" s="1"/>
  <c r="BB421" i="46" s="1"/>
  <c r="BC301" i="46"/>
  <c r="BD301" i="46"/>
  <c r="BD341" i="46" s="1"/>
  <c r="BE301" i="46"/>
  <c r="BF301" i="46"/>
  <c r="BG301" i="46"/>
  <c r="BH301" i="46"/>
  <c r="BH341" i="46" s="1"/>
  <c r="BI301" i="46"/>
  <c r="BJ301" i="46"/>
  <c r="BK301" i="46"/>
  <c r="BL301" i="46"/>
  <c r="BL341" i="46" s="1"/>
  <c r="BM301" i="46"/>
  <c r="BN301" i="46"/>
  <c r="BO301" i="46"/>
  <c r="AQ307" i="46"/>
  <c r="AR307" i="46"/>
  <c r="AS307" i="46"/>
  <c r="AT307" i="46"/>
  <c r="AU307" i="46"/>
  <c r="AV307" i="46"/>
  <c r="AW307" i="46"/>
  <c r="AX307" i="46"/>
  <c r="AY307" i="46"/>
  <c r="AZ307" i="46"/>
  <c r="BA307" i="46"/>
  <c r="BB307" i="46"/>
  <c r="BC307" i="46"/>
  <c r="BD307" i="46"/>
  <c r="BE307" i="46"/>
  <c r="BF307" i="46"/>
  <c r="BG307" i="46"/>
  <c r="BH307" i="46"/>
  <c r="BI307" i="46"/>
  <c r="BJ307" i="46"/>
  <c r="BK307" i="46"/>
  <c r="BL307" i="46"/>
  <c r="BM307" i="46"/>
  <c r="BN307" i="46"/>
  <c r="BO307" i="46"/>
  <c r="AQ309" i="46"/>
  <c r="AR309" i="46"/>
  <c r="AS309" i="46"/>
  <c r="AT309" i="46"/>
  <c r="AU309" i="46"/>
  <c r="AV309" i="46"/>
  <c r="AW309" i="46"/>
  <c r="AX309" i="46"/>
  <c r="AY309" i="46"/>
  <c r="AZ309" i="46"/>
  <c r="BA309" i="46"/>
  <c r="BB309" i="46"/>
  <c r="BC309" i="46"/>
  <c r="BD309" i="46"/>
  <c r="BE309" i="46"/>
  <c r="BF309" i="46"/>
  <c r="BG309" i="46"/>
  <c r="BH309" i="46"/>
  <c r="BI309" i="46"/>
  <c r="BJ309" i="46"/>
  <c r="BK309" i="46"/>
  <c r="BL309" i="46"/>
  <c r="BM309" i="46"/>
  <c r="BN309" i="46"/>
  <c r="BO309" i="46"/>
  <c r="AQ310" i="46"/>
  <c r="AR310" i="46"/>
  <c r="AS310" i="46"/>
  <c r="AT310" i="46"/>
  <c r="AU310" i="46"/>
  <c r="AV310" i="46"/>
  <c r="AW310" i="46"/>
  <c r="AX310" i="46"/>
  <c r="AY310" i="46"/>
  <c r="AZ310" i="46"/>
  <c r="BA310" i="46"/>
  <c r="BB310" i="46"/>
  <c r="BC310" i="46"/>
  <c r="BD310" i="46"/>
  <c r="BE310" i="46"/>
  <c r="BF310" i="46"/>
  <c r="BG310" i="46"/>
  <c r="BH310" i="46"/>
  <c r="BI310" i="46"/>
  <c r="BJ310" i="46"/>
  <c r="BK310" i="46"/>
  <c r="BL310" i="46"/>
  <c r="BM310" i="46"/>
  <c r="BN310" i="46"/>
  <c r="BO310" i="46"/>
  <c r="AQ311" i="46"/>
  <c r="AR311" i="46"/>
  <c r="AS311" i="46"/>
  <c r="AT311" i="46"/>
  <c r="AU311" i="46"/>
  <c r="AV311" i="46"/>
  <c r="AW311" i="46"/>
  <c r="AX311" i="46"/>
  <c r="AY311" i="46"/>
  <c r="AZ311" i="46"/>
  <c r="BA311" i="46"/>
  <c r="BB311" i="46"/>
  <c r="BC311" i="46"/>
  <c r="BD311" i="46"/>
  <c r="BE311" i="46"/>
  <c r="BF311" i="46"/>
  <c r="BG311" i="46"/>
  <c r="BH311" i="46"/>
  <c r="BI311" i="46"/>
  <c r="BJ311" i="46"/>
  <c r="BK311" i="46"/>
  <c r="BL311" i="46"/>
  <c r="BM311" i="46"/>
  <c r="BN311" i="46"/>
  <c r="BO311" i="46"/>
  <c r="AQ312" i="46"/>
  <c r="AR312" i="46"/>
  <c r="AS312" i="46"/>
  <c r="AT312" i="46"/>
  <c r="AU312" i="46"/>
  <c r="AV312" i="46"/>
  <c r="AW312" i="46"/>
  <c r="AX312" i="46"/>
  <c r="AY312" i="46"/>
  <c r="AZ312" i="46"/>
  <c r="BA312" i="46"/>
  <c r="BB312" i="46"/>
  <c r="BC312" i="46"/>
  <c r="BD312" i="46"/>
  <c r="BE312" i="46"/>
  <c r="BF312" i="46"/>
  <c r="BG312" i="46"/>
  <c r="BH312" i="46"/>
  <c r="BI312" i="46"/>
  <c r="BJ312" i="46"/>
  <c r="BK312" i="46"/>
  <c r="BL312" i="46"/>
  <c r="BM312" i="46"/>
  <c r="BN312" i="46"/>
  <c r="BO312" i="46"/>
  <c r="AQ313" i="46"/>
  <c r="AR313" i="46"/>
  <c r="AS313" i="46"/>
  <c r="AT313" i="46"/>
  <c r="AU313" i="46"/>
  <c r="AV313" i="46"/>
  <c r="AW313" i="46"/>
  <c r="AX313" i="46"/>
  <c r="AY313" i="46"/>
  <c r="AZ313" i="46"/>
  <c r="BA313" i="46"/>
  <c r="BB313" i="46"/>
  <c r="BC313" i="46"/>
  <c r="BD313" i="46"/>
  <c r="BE313" i="46"/>
  <c r="BF313" i="46"/>
  <c r="BG313" i="46"/>
  <c r="BH313" i="46"/>
  <c r="BI313" i="46"/>
  <c r="BJ313" i="46"/>
  <c r="BK313" i="46"/>
  <c r="BL313" i="46"/>
  <c r="BM313" i="46"/>
  <c r="BN313" i="46"/>
  <c r="BO313" i="46"/>
  <c r="AQ314" i="46"/>
  <c r="AR314" i="46"/>
  <c r="AS314" i="46"/>
  <c r="AT314" i="46"/>
  <c r="AU314" i="46"/>
  <c r="AV314" i="46"/>
  <c r="AW314" i="46"/>
  <c r="AX314" i="46"/>
  <c r="AY314" i="46"/>
  <c r="AZ314" i="46"/>
  <c r="BA314" i="46"/>
  <c r="BB314" i="46"/>
  <c r="BC314" i="46"/>
  <c r="BD314" i="46"/>
  <c r="BE314" i="46"/>
  <c r="BF314" i="46"/>
  <c r="BG314" i="46"/>
  <c r="BH314" i="46"/>
  <c r="BI314" i="46"/>
  <c r="BJ314" i="46"/>
  <c r="BK314" i="46"/>
  <c r="BL314" i="46"/>
  <c r="BM314" i="46"/>
  <c r="BN314" i="46"/>
  <c r="BO314" i="46"/>
  <c r="AQ315" i="46"/>
  <c r="AR315" i="46"/>
  <c r="AS315" i="46"/>
  <c r="AT315" i="46"/>
  <c r="AU315" i="46"/>
  <c r="AV315" i="46"/>
  <c r="AW315" i="46"/>
  <c r="AX315" i="46"/>
  <c r="AY315" i="46"/>
  <c r="AZ315" i="46"/>
  <c r="BA315" i="46"/>
  <c r="BB315" i="46"/>
  <c r="BC315" i="46"/>
  <c r="BD315" i="46"/>
  <c r="BE315" i="46"/>
  <c r="BF315" i="46"/>
  <c r="BG315" i="46"/>
  <c r="BH315" i="46"/>
  <c r="BI315" i="46"/>
  <c r="BJ315" i="46"/>
  <c r="BK315" i="46"/>
  <c r="BL315" i="46"/>
  <c r="BM315" i="46"/>
  <c r="BN315" i="46"/>
  <c r="BO315" i="46"/>
  <c r="AQ317" i="46"/>
  <c r="AR317" i="46"/>
  <c r="AS317" i="46"/>
  <c r="AT317" i="46"/>
  <c r="AU317" i="46"/>
  <c r="AV317" i="46"/>
  <c r="AW317" i="46"/>
  <c r="AX317" i="46"/>
  <c r="AY317" i="46"/>
  <c r="AZ317" i="46"/>
  <c r="BA317" i="46"/>
  <c r="BB317" i="46"/>
  <c r="BC317" i="46"/>
  <c r="BD317" i="46"/>
  <c r="BE317" i="46"/>
  <c r="BF317" i="46"/>
  <c r="BG317" i="46"/>
  <c r="BH317" i="46"/>
  <c r="BI317" i="46"/>
  <c r="BJ317" i="46"/>
  <c r="BK317" i="46"/>
  <c r="BL317" i="46"/>
  <c r="BM317" i="46"/>
  <c r="BN317" i="46"/>
  <c r="BO317" i="46"/>
  <c r="AQ319" i="46"/>
  <c r="AR319" i="46"/>
  <c r="AS319" i="46"/>
  <c r="AS399" i="46" s="1"/>
  <c r="AT319" i="46"/>
  <c r="AU319" i="46"/>
  <c r="AV319" i="46"/>
  <c r="AW319" i="46"/>
  <c r="AW399" i="46" s="1"/>
  <c r="AX319" i="46"/>
  <c r="AY319" i="46"/>
  <c r="AZ319" i="46"/>
  <c r="BA319" i="46"/>
  <c r="BA399" i="46" s="1"/>
  <c r="BB319" i="46"/>
  <c r="BC319" i="46"/>
  <c r="BD319" i="46"/>
  <c r="BE319" i="46"/>
  <c r="BE399" i="46" s="1"/>
  <c r="BF319" i="46"/>
  <c r="BG319" i="46"/>
  <c r="BH319" i="46"/>
  <c r="BI319" i="46"/>
  <c r="BI399" i="46" s="1"/>
  <c r="BJ319" i="46"/>
  <c r="BK319" i="46"/>
  <c r="BL319" i="46"/>
  <c r="BM319" i="46"/>
  <c r="BM399" i="46" s="1"/>
  <c r="BN319" i="46"/>
  <c r="BO319" i="46"/>
  <c r="AQ320" i="46"/>
  <c r="AR320" i="46"/>
  <c r="AR400" i="46" s="1"/>
  <c r="AS320" i="46"/>
  <c r="AT320" i="46"/>
  <c r="AU320" i="46"/>
  <c r="AV320" i="46"/>
  <c r="AV400" i="46" s="1"/>
  <c r="AW320" i="46"/>
  <c r="AX320" i="46"/>
  <c r="AY320" i="46"/>
  <c r="AZ320" i="46"/>
  <c r="AZ400" i="46" s="1"/>
  <c r="BA320" i="46"/>
  <c r="BB320" i="46"/>
  <c r="BC320" i="46"/>
  <c r="BD320" i="46"/>
  <c r="BD400" i="46" s="1"/>
  <c r="BE320" i="46"/>
  <c r="BF320" i="46"/>
  <c r="BG320" i="46"/>
  <c r="BH320" i="46"/>
  <c r="BH400" i="46" s="1"/>
  <c r="BI320" i="46"/>
  <c r="BJ320" i="46"/>
  <c r="BK320" i="46"/>
  <c r="BL320" i="46"/>
  <c r="BL400" i="46" s="1"/>
  <c r="BM320" i="46"/>
  <c r="BN320" i="46"/>
  <c r="BO320" i="46"/>
  <c r="AQ321" i="46"/>
  <c r="AQ401" i="46" s="1"/>
  <c r="AR321" i="46"/>
  <c r="AS321" i="46"/>
  <c r="AT321" i="46"/>
  <c r="AU321" i="46"/>
  <c r="AU401" i="46" s="1"/>
  <c r="AV321" i="46"/>
  <c r="AW321" i="46"/>
  <c r="AX321" i="46"/>
  <c r="AY321" i="46"/>
  <c r="AY401" i="46" s="1"/>
  <c r="AZ321" i="46"/>
  <c r="BA321" i="46"/>
  <c r="BB321" i="46"/>
  <c r="BC321" i="46"/>
  <c r="BC401" i="46" s="1"/>
  <c r="BD321" i="46"/>
  <c r="BE321" i="46"/>
  <c r="BF321" i="46"/>
  <c r="BG321" i="46"/>
  <c r="BG401" i="46" s="1"/>
  <c r="BH321" i="46"/>
  <c r="BI321" i="46"/>
  <c r="BJ321" i="46"/>
  <c r="BK321" i="46"/>
  <c r="BK401" i="46" s="1"/>
  <c r="BL321" i="46"/>
  <c r="BM321" i="46"/>
  <c r="BN321" i="46"/>
  <c r="BO321" i="46"/>
  <c r="BO401" i="46" s="1"/>
  <c r="AQ322" i="46"/>
  <c r="AR322" i="46"/>
  <c r="AS322" i="46"/>
  <c r="AT322" i="46"/>
  <c r="AT402" i="46" s="1"/>
  <c r="AU322" i="46"/>
  <c r="AV322" i="46"/>
  <c r="AW322" i="46"/>
  <c r="AX322" i="46"/>
  <c r="AX402" i="46" s="1"/>
  <c r="AY322" i="46"/>
  <c r="AZ322" i="46"/>
  <c r="BA322" i="46"/>
  <c r="BB322" i="46"/>
  <c r="BB402" i="46" s="1"/>
  <c r="BC322" i="46"/>
  <c r="BD322" i="46"/>
  <c r="BE322" i="46"/>
  <c r="BF322" i="46"/>
  <c r="BF402" i="46" s="1"/>
  <c r="BG322" i="46"/>
  <c r="BH322" i="46"/>
  <c r="BI322" i="46"/>
  <c r="BJ322" i="46"/>
  <c r="BJ402" i="46" s="1"/>
  <c r="BK322" i="46"/>
  <c r="BL322" i="46"/>
  <c r="BM322" i="46"/>
  <c r="BN322" i="46"/>
  <c r="BN402" i="46" s="1"/>
  <c r="BO322" i="46"/>
  <c r="AQ323" i="46"/>
  <c r="AR323" i="46"/>
  <c r="AS323" i="46"/>
  <c r="AS403" i="46" s="1"/>
  <c r="AT323" i="46"/>
  <c r="AU323" i="46"/>
  <c r="AV323" i="46"/>
  <c r="AW323" i="46"/>
  <c r="AW403" i="46" s="1"/>
  <c r="AX323" i="46"/>
  <c r="AY323" i="46"/>
  <c r="AZ323" i="46"/>
  <c r="BA323" i="46"/>
  <c r="BA403" i="46" s="1"/>
  <c r="BB323" i="46"/>
  <c r="BC323" i="46"/>
  <c r="BD323" i="46"/>
  <c r="BE323" i="46"/>
  <c r="BE403" i="46" s="1"/>
  <c r="BF323" i="46"/>
  <c r="BG323" i="46"/>
  <c r="BH323" i="46"/>
  <c r="BI323" i="46"/>
  <c r="BI403" i="46" s="1"/>
  <c r="BJ323" i="46"/>
  <c r="BK323" i="46"/>
  <c r="BL323" i="46"/>
  <c r="BM323" i="46"/>
  <c r="BM403" i="46" s="1"/>
  <c r="BN323" i="46"/>
  <c r="BO323" i="46"/>
  <c r="AQ325" i="46"/>
  <c r="AR325" i="46"/>
  <c r="AR405" i="46" s="1"/>
  <c r="AS325" i="46"/>
  <c r="AT325" i="46"/>
  <c r="AU325" i="46"/>
  <c r="AV325" i="46"/>
  <c r="AV405" i="46" s="1"/>
  <c r="AW325" i="46"/>
  <c r="AX325" i="46"/>
  <c r="AY325" i="46"/>
  <c r="AZ325" i="46"/>
  <c r="AZ405" i="46" s="1"/>
  <c r="BA325" i="46"/>
  <c r="BB325" i="46"/>
  <c r="BC325" i="46"/>
  <c r="BD325" i="46"/>
  <c r="BD405" i="46" s="1"/>
  <c r="BE325" i="46"/>
  <c r="BF325" i="46"/>
  <c r="BG325" i="46"/>
  <c r="BH325" i="46"/>
  <c r="BH405" i="46" s="1"/>
  <c r="BI325" i="46"/>
  <c r="BJ325" i="46"/>
  <c r="BK325" i="46"/>
  <c r="BL325" i="46"/>
  <c r="BL405" i="46" s="1"/>
  <c r="BM325" i="46"/>
  <c r="BN325" i="46"/>
  <c r="BO325" i="46"/>
  <c r="AQ326" i="46"/>
  <c r="AQ406" i="46" s="1"/>
  <c r="AR326" i="46"/>
  <c r="AS326" i="46"/>
  <c r="AT326" i="46"/>
  <c r="AU326" i="46"/>
  <c r="AU406" i="46" s="1"/>
  <c r="AV326" i="46"/>
  <c r="AW326" i="46"/>
  <c r="AX326" i="46"/>
  <c r="AY326" i="46"/>
  <c r="AY406" i="46" s="1"/>
  <c r="AZ326" i="46"/>
  <c r="BA326" i="46"/>
  <c r="BB326" i="46"/>
  <c r="BC326" i="46"/>
  <c r="BC406" i="46" s="1"/>
  <c r="BD326" i="46"/>
  <c r="BE326" i="46"/>
  <c r="BF326" i="46"/>
  <c r="BG326" i="46"/>
  <c r="BG406" i="46" s="1"/>
  <c r="BH326" i="46"/>
  <c r="BI326" i="46"/>
  <c r="BJ326" i="46"/>
  <c r="BK326" i="46"/>
  <c r="BK406" i="46" s="1"/>
  <c r="BL326" i="46"/>
  <c r="BM326" i="46"/>
  <c r="BN326" i="46"/>
  <c r="BO326" i="46"/>
  <c r="BO406" i="46" s="1"/>
  <c r="AQ327" i="46"/>
  <c r="AR327" i="46"/>
  <c r="AS327" i="46"/>
  <c r="AT327" i="46"/>
  <c r="AT407" i="46" s="1"/>
  <c r="AU327" i="46"/>
  <c r="AV327" i="46"/>
  <c r="AW327" i="46"/>
  <c r="AX327" i="46"/>
  <c r="AX407" i="46" s="1"/>
  <c r="AY327" i="46"/>
  <c r="AZ327" i="46"/>
  <c r="BA327" i="46"/>
  <c r="BB327" i="46"/>
  <c r="BB407" i="46" s="1"/>
  <c r="BC327" i="46"/>
  <c r="BD327" i="46"/>
  <c r="BE327" i="46"/>
  <c r="BF327" i="46"/>
  <c r="BF407" i="46" s="1"/>
  <c r="BG327" i="46"/>
  <c r="BH327" i="46"/>
  <c r="BI327" i="46"/>
  <c r="BJ327" i="46"/>
  <c r="BJ407" i="46" s="1"/>
  <c r="BK327" i="46"/>
  <c r="BL327" i="46"/>
  <c r="BM327" i="46"/>
  <c r="BN327" i="46"/>
  <c r="BN407" i="46" s="1"/>
  <c r="BO327" i="46"/>
  <c r="AQ328" i="46"/>
  <c r="AR328" i="46"/>
  <c r="AS328" i="46"/>
  <c r="AS408" i="46" s="1"/>
  <c r="AT328" i="46"/>
  <c r="AU328" i="46"/>
  <c r="AV328" i="46"/>
  <c r="AW328" i="46"/>
  <c r="AW408" i="46" s="1"/>
  <c r="AX328" i="46"/>
  <c r="AY328" i="46"/>
  <c r="AZ328" i="46"/>
  <c r="BA328" i="46"/>
  <c r="BA408" i="46" s="1"/>
  <c r="BB328" i="46"/>
  <c r="BC328" i="46"/>
  <c r="BD328" i="46"/>
  <c r="BE328" i="46"/>
  <c r="BE408" i="46" s="1"/>
  <c r="BF328" i="46"/>
  <c r="BG328" i="46"/>
  <c r="BH328" i="46"/>
  <c r="BI328" i="46"/>
  <c r="BI408" i="46" s="1"/>
  <c r="BJ328" i="46"/>
  <c r="BK328" i="46"/>
  <c r="BL328" i="46"/>
  <c r="BM328" i="46"/>
  <c r="BM408" i="46" s="1"/>
  <c r="BN328" i="46"/>
  <c r="BO328" i="46"/>
  <c r="AQ329" i="46"/>
  <c r="AR329" i="46"/>
  <c r="AR409" i="46" s="1"/>
  <c r="AS329" i="46"/>
  <c r="AT329" i="46"/>
  <c r="AU329" i="46"/>
  <c r="AV329" i="46"/>
  <c r="AV409" i="46" s="1"/>
  <c r="AW329" i="46"/>
  <c r="AX329" i="46"/>
  <c r="AY329" i="46"/>
  <c r="AZ329" i="46"/>
  <c r="AZ409" i="46" s="1"/>
  <c r="BA329" i="46"/>
  <c r="BB329" i="46"/>
  <c r="BC329" i="46"/>
  <c r="BD329" i="46"/>
  <c r="BD409" i="46" s="1"/>
  <c r="BE329" i="46"/>
  <c r="BF329" i="46"/>
  <c r="BG329" i="46"/>
  <c r="BH329" i="46"/>
  <c r="BH409" i="46" s="1"/>
  <c r="BI329" i="46"/>
  <c r="BJ329" i="46"/>
  <c r="BK329" i="46"/>
  <c r="BL329" i="46"/>
  <c r="BL409" i="46" s="1"/>
  <c r="BM329" i="46"/>
  <c r="BN329" i="46"/>
  <c r="BO329" i="46"/>
  <c r="AQ330" i="46"/>
  <c r="AQ410" i="46" s="1"/>
  <c r="AR330" i="46"/>
  <c r="AS330" i="46"/>
  <c r="AT330" i="46"/>
  <c r="AU330" i="46"/>
  <c r="AU410" i="46" s="1"/>
  <c r="AV330" i="46"/>
  <c r="AW330" i="46"/>
  <c r="AX330" i="46"/>
  <c r="AY330" i="46"/>
  <c r="AY410" i="46" s="1"/>
  <c r="AZ330" i="46"/>
  <c r="BA330" i="46"/>
  <c r="BB330" i="46"/>
  <c r="BC330" i="46"/>
  <c r="BC410" i="46" s="1"/>
  <c r="BD330" i="46"/>
  <c r="BE330" i="46"/>
  <c r="BF330" i="46"/>
  <c r="BG330" i="46"/>
  <c r="BG410" i="46" s="1"/>
  <c r="BH330" i="46"/>
  <c r="BI330" i="46"/>
  <c r="BJ330" i="46"/>
  <c r="BK330" i="46"/>
  <c r="BK410" i="46" s="1"/>
  <c r="BL330" i="46"/>
  <c r="BM330" i="46"/>
  <c r="BN330" i="46"/>
  <c r="BO330" i="46"/>
  <c r="BO410" i="46" s="1"/>
  <c r="AQ331" i="46"/>
  <c r="AR331" i="46"/>
  <c r="AS331" i="46"/>
  <c r="AT331" i="46"/>
  <c r="AT411" i="46" s="1"/>
  <c r="AU331" i="46"/>
  <c r="AV331" i="46"/>
  <c r="AW331" i="46"/>
  <c r="AX331" i="46"/>
  <c r="AX411" i="46" s="1"/>
  <c r="AY331" i="46"/>
  <c r="AZ331" i="46"/>
  <c r="BA331" i="46"/>
  <c r="BB331" i="46"/>
  <c r="BB411" i="46" s="1"/>
  <c r="BC331" i="46"/>
  <c r="BD331" i="46"/>
  <c r="BE331" i="46"/>
  <c r="BF331" i="46"/>
  <c r="BF411" i="46" s="1"/>
  <c r="BG331" i="46"/>
  <c r="BH331" i="46"/>
  <c r="BI331" i="46"/>
  <c r="BJ331" i="46"/>
  <c r="BJ411" i="46" s="1"/>
  <c r="BK331" i="46"/>
  <c r="BL331" i="46"/>
  <c r="BM331" i="46"/>
  <c r="BN331" i="46"/>
  <c r="BN411" i="46" s="1"/>
  <c r="BO331" i="46"/>
  <c r="AQ332" i="46"/>
  <c r="AR332" i="46"/>
  <c r="AS332" i="46"/>
  <c r="AS412" i="46" s="1"/>
  <c r="AT332" i="46"/>
  <c r="AU332" i="46"/>
  <c r="AV332" i="46"/>
  <c r="AW332" i="46"/>
  <c r="AW412" i="46" s="1"/>
  <c r="AX332" i="46"/>
  <c r="AY332" i="46"/>
  <c r="AZ332" i="46"/>
  <c r="BA332" i="46"/>
  <c r="BA412" i="46" s="1"/>
  <c r="BB332" i="46"/>
  <c r="BC332" i="46"/>
  <c r="BD332" i="46"/>
  <c r="BE332" i="46"/>
  <c r="BE412" i="46" s="1"/>
  <c r="BF332" i="46"/>
  <c r="BG332" i="46"/>
  <c r="BH332" i="46"/>
  <c r="BI332" i="46"/>
  <c r="BI412" i="46" s="1"/>
  <c r="BJ332" i="46"/>
  <c r="BK332" i="46"/>
  <c r="BL332" i="46"/>
  <c r="BM332" i="46"/>
  <c r="BM412" i="46" s="1"/>
  <c r="BN332" i="46"/>
  <c r="BO332" i="46"/>
  <c r="AQ334" i="46"/>
  <c r="AR334" i="46"/>
  <c r="AS334" i="46"/>
  <c r="AT334" i="46"/>
  <c r="AU334" i="46"/>
  <c r="AV334" i="46"/>
  <c r="AW334" i="46"/>
  <c r="AX334" i="46"/>
  <c r="AY334" i="46"/>
  <c r="AZ334" i="46"/>
  <c r="BA334" i="46"/>
  <c r="BB334" i="46"/>
  <c r="BC334" i="46"/>
  <c r="BD334" i="46"/>
  <c r="BE334" i="46"/>
  <c r="BF334" i="46"/>
  <c r="BG334" i="46"/>
  <c r="BH334" i="46"/>
  <c r="BI334" i="46"/>
  <c r="BJ334" i="46"/>
  <c r="BK334" i="46"/>
  <c r="BL334" i="46"/>
  <c r="BM334" i="46"/>
  <c r="BN334" i="46"/>
  <c r="BO334" i="46"/>
  <c r="AQ336" i="46"/>
  <c r="AQ416" i="46" s="1"/>
  <c r="AR336" i="46"/>
  <c r="AT336" i="46"/>
  <c r="AT416" i="46" s="1"/>
  <c r="AU336" i="46"/>
  <c r="AV336" i="46"/>
  <c r="AV416" i="46" s="1"/>
  <c r="AX336" i="46"/>
  <c r="AX416" i="46" s="1"/>
  <c r="AZ336" i="46"/>
  <c r="BB336" i="46"/>
  <c r="BB416" i="46" s="1"/>
  <c r="BC336" i="46"/>
  <c r="BC416" i="46" s="1"/>
  <c r="BD336" i="46"/>
  <c r="BF336" i="46"/>
  <c r="BF416" i="46" s="1"/>
  <c r="BG336" i="46"/>
  <c r="BH336" i="46"/>
  <c r="BH416" i="46" s="1"/>
  <c r="BJ336" i="46"/>
  <c r="BJ416" i="46" s="1"/>
  <c r="BK336" i="46"/>
  <c r="BL336" i="46"/>
  <c r="BN336" i="46"/>
  <c r="BN416" i="46" s="1"/>
  <c r="AQ337" i="46"/>
  <c r="AS337" i="46"/>
  <c r="AS417" i="46" s="1"/>
  <c r="AT337" i="46"/>
  <c r="AU337" i="46"/>
  <c r="AU417" i="46" s="1"/>
  <c r="AW337" i="46"/>
  <c r="AW417" i="46" s="1"/>
  <c r="AX337" i="46"/>
  <c r="AY337" i="46"/>
  <c r="BA337" i="46"/>
  <c r="BA417" i="46" s="1"/>
  <c r="BB337" i="46"/>
  <c r="BC337" i="46"/>
  <c r="BE337" i="46"/>
  <c r="BE417" i="46" s="1"/>
  <c r="BG337" i="46"/>
  <c r="BG417" i="46" s="1"/>
  <c r="BI337" i="46"/>
  <c r="BI417" i="46" s="1"/>
  <c r="BJ337" i="46"/>
  <c r="BK337" i="46"/>
  <c r="BM337" i="46"/>
  <c r="BM417" i="46" s="1"/>
  <c r="BN337" i="46"/>
  <c r="BO337" i="46"/>
  <c r="AR338" i="46"/>
  <c r="AR418" i="46" s="1"/>
  <c r="AS338" i="46"/>
  <c r="AS418" i="46" s="1"/>
  <c r="AT338" i="46"/>
  <c r="AV338" i="46"/>
  <c r="AV418" i="46" s="1"/>
  <c r="AX338" i="46"/>
  <c r="AZ338" i="46"/>
  <c r="AZ418" i="46" s="1"/>
  <c r="BA338" i="46"/>
  <c r="BB338" i="46"/>
  <c r="BD338" i="46"/>
  <c r="BD418" i="46" s="1"/>
  <c r="BE338" i="46"/>
  <c r="BE418" i="46" s="1"/>
  <c r="BF338" i="46"/>
  <c r="BH338" i="46"/>
  <c r="BH418" i="46" s="1"/>
  <c r="BI338" i="46"/>
  <c r="BJ338" i="46"/>
  <c r="BJ418" i="46" s="1"/>
  <c r="BL338" i="46"/>
  <c r="BL418" i="46" s="1"/>
  <c r="BN338" i="46"/>
  <c r="AQ339" i="46"/>
  <c r="AQ419" i="46" s="1"/>
  <c r="AR339" i="46"/>
  <c r="AR419" i="46" s="1"/>
  <c r="AS339" i="46"/>
  <c r="AU339" i="46"/>
  <c r="AU419" i="46" s="1"/>
  <c r="AV339" i="46"/>
  <c r="AW339" i="46"/>
  <c r="AW419" i="46" s="1"/>
  <c r="AY339" i="46"/>
  <c r="AY419" i="46" s="1"/>
  <c r="AZ339" i="46"/>
  <c r="BA339" i="46"/>
  <c r="BC339" i="46"/>
  <c r="BC419" i="46" s="1"/>
  <c r="BE339" i="46"/>
  <c r="BG339" i="46"/>
  <c r="BG419" i="46" s="1"/>
  <c r="BH339" i="46"/>
  <c r="BI339" i="46"/>
  <c r="BI419" i="46" s="1"/>
  <c r="BK339" i="46"/>
  <c r="BK419" i="46" s="1"/>
  <c r="BL339" i="46"/>
  <c r="BM339" i="46"/>
  <c r="BO339" i="46"/>
  <c r="BO419" i="46" s="1"/>
  <c r="AQ340" i="46"/>
  <c r="AR340" i="46"/>
  <c r="AT340" i="46"/>
  <c r="AT420" i="46" s="1"/>
  <c r="AV340" i="46"/>
  <c r="AV420" i="46" s="1"/>
  <c r="AX340" i="46"/>
  <c r="AX420" i="46" s="1"/>
  <c r="AY340" i="46"/>
  <c r="AZ340" i="46"/>
  <c r="BB340" i="46"/>
  <c r="BB420" i="46" s="1"/>
  <c r="BC340" i="46"/>
  <c r="BD340" i="46"/>
  <c r="BF340" i="46"/>
  <c r="BF420" i="46" s="1"/>
  <c r="BG340" i="46"/>
  <c r="BG420" i="46" s="1"/>
  <c r="BH340" i="46"/>
  <c r="BJ340" i="46"/>
  <c r="BJ420" i="46" s="1"/>
  <c r="BL340" i="46"/>
  <c r="BN340" i="46"/>
  <c r="BN420" i="46" s="1"/>
  <c r="BO340" i="46"/>
  <c r="AQ341" i="46"/>
  <c r="AS341" i="46"/>
  <c r="AS421" i="46" s="1"/>
  <c r="AT341" i="46"/>
  <c r="AT421" i="46" s="1"/>
  <c r="AU341" i="46"/>
  <c r="AW341" i="46"/>
  <c r="AW421" i="46" s="1"/>
  <c r="AX341" i="46"/>
  <c r="AY341" i="46"/>
  <c r="AY421" i="46" s="1"/>
  <c r="BA341" i="46"/>
  <c r="BA421" i="46" s="1"/>
  <c r="BC341" i="46"/>
  <c r="BE341" i="46"/>
  <c r="BE421" i="46" s="1"/>
  <c r="BF341" i="46"/>
  <c r="BF421" i="46" s="1"/>
  <c r="BG341" i="46"/>
  <c r="BI341" i="46"/>
  <c r="BI421" i="46" s="1"/>
  <c r="BJ341" i="46"/>
  <c r="BK341" i="46"/>
  <c r="BK421" i="46" s="1"/>
  <c r="BM341" i="46"/>
  <c r="BM421" i="46" s="1"/>
  <c r="BN341" i="46"/>
  <c r="BO341" i="46"/>
  <c r="AQ343" i="46"/>
  <c r="AQ342" i="46" s="1"/>
  <c r="AR343" i="46"/>
  <c r="AR342" i="46" s="1"/>
  <c r="AS343" i="46"/>
  <c r="AS342" i="46" s="1"/>
  <c r="AT343" i="46"/>
  <c r="AT342" i="46" s="1"/>
  <c r="AU343" i="46"/>
  <c r="AU342" i="46" s="1"/>
  <c r="AV343" i="46"/>
  <c r="AV342" i="46" s="1"/>
  <c r="AW343" i="46"/>
  <c r="AW342" i="46" s="1"/>
  <c r="AX343" i="46"/>
  <c r="AX342" i="46" s="1"/>
  <c r="AY343" i="46"/>
  <c r="AY342" i="46" s="1"/>
  <c r="AZ343" i="46"/>
  <c r="AZ342" i="46" s="1"/>
  <c r="BA343" i="46"/>
  <c r="BA342" i="46" s="1"/>
  <c r="BB343" i="46"/>
  <c r="BB342" i="46" s="1"/>
  <c r="BC343" i="46"/>
  <c r="BC342" i="46" s="1"/>
  <c r="BD343" i="46"/>
  <c r="BD342" i="46" s="1"/>
  <c r="BE343" i="46"/>
  <c r="BE342" i="46" s="1"/>
  <c r="BF343" i="46"/>
  <c r="BF342" i="46" s="1"/>
  <c r="BG343" i="46"/>
  <c r="BG342" i="46" s="1"/>
  <c r="BH343" i="46"/>
  <c r="BH342" i="46" s="1"/>
  <c r="BI343" i="46"/>
  <c r="BI342" i="46" s="1"/>
  <c r="BJ343" i="46"/>
  <c r="BJ342" i="46" s="1"/>
  <c r="BK343" i="46"/>
  <c r="BK342" i="46" s="1"/>
  <c r="BL343" i="46"/>
  <c r="BL342" i="46" s="1"/>
  <c r="BM343" i="46"/>
  <c r="BM342" i="46" s="1"/>
  <c r="BN343" i="46"/>
  <c r="BN342" i="46" s="1"/>
  <c r="BO343" i="46"/>
  <c r="BO342" i="46" s="1"/>
  <c r="AQ345" i="46"/>
  <c r="AQ344" i="46" s="1"/>
  <c r="AR345" i="46"/>
  <c r="AR344" i="46" s="1"/>
  <c r="AS345" i="46"/>
  <c r="AS344" i="46" s="1"/>
  <c r="AT345" i="46"/>
  <c r="AT344" i="46" s="1"/>
  <c r="AU345" i="46"/>
  <c r="AU344" i="46" s="1"/>
  <c r="AV345" i="46"/>
  <c r="AV344" i="46" s="1"/>
  <c r="AW345" i="46"/>
  <c r="AW344" i="46" s="1"/>
  <c r="AX345" i="46"/>
  <c r="AX344" i="46" s="1"/>
  <c r="AY345" i="46"/>
  <c r="AY344" i="46" s="1"/>
  <c r="AZ345" i="46"/>
  <c r="AZ344" i="46" s="1"/>
  <c r="BA345" i="46"/>
  <c r="BA344" i="46" s="1"/>
  <c r="BB345" i="46"/>
  <c r="BB344" i="46" s="1"/>
  <c r="BC345" i="46"/>
  <c r="BC344" i="46" s="1"/>
  <c r="BD345" i="46"/>
  <c r="BD344" i="46" s="1"/>
  <c r="BE345" i="46"/>
  <c r="BE344" i="46" s="1"/>
  <c r="BF345" i="46"/>
  <c r="BF344" i="46" s="1"/>
  <c r="BG345" i="46"/>
  <c r="BG344" i="46" s="1"/>
  <c r="BH345" i="46"/>
  <c r="BH344" i="46" s="1"/>
  <c r="BI345" i="46"/>
  <c r="BI344" i="46" s="1"/>
  <c r="BJ345" i="46"/>
  <c r="BJ344" i="46" s="1"/>
  <c r="BK345" i="46"/>
  <c r="BK344" i="46" s="1"/>
  <c r="BL345" i="46"/>
  <c r="BL344" i="46" s="1"/>
  <c r="BM345" i="46"/>
  <c r="BM344" i="46" s="1"/>
  <c r="BN345" i="46"/>
  <c r="BN344" i="46" s="1"/>
  <c r="BO345" i="46"/>
  <c r="BO344" i="46" s="1"/>
  <c r="AQ347" i="46"/>
  <c r="AR347" i="46"/>
  <c r="AS347" i="46"/>
  <c r="AT347" i="46"/>
  <c r="AU347" i="46"/>
  <c r="AV347" i="46"/>
  <c r="AW347" i="46"/>
  <c r="AX347" i="46"/>
  <c r="AY347" i="46"/>
  <c r="AZ347" i="46"/>
  <c r="BA347" i="46"/>
  <c r="BB347" i="46"/>
  <c r="BC347" i="46"/>
  <c r="BD347" i="46"/>
  <c r="BE347" i="46"/>
  <c r="BF347" i="46"/>
  <c r="BG347" i="46"/>
  <c r="BH347" i="46"/>
  <c r="BI347" i="46"/>
  <c r="BJ347" i="46"/>
  <c r="BK347" i="46"/>
  <c r="BL347" i="46"/>
  <c r="BM347" i="46"/>
  <c r="BN347" i="46"/>
  <c r="BO347" i="46"/>
  <c r="AQ349" i="46"/>
  <c r="AR349" i="46"/>
  <c r="AS349" i="46"/>
  <c r="AT349" i="46"/>
  <c r="AU349" i="46"/>
  <c r="AV349" i="46"/>
  <c r="AW349" i="46"/>
  <c r="AX349" i="46"/>
  <c r="AY349" i="46"/>
  <c r="AZ349" i="46"/>
  <c r="BA349" i="46"/>
  <c r="BB349" i="46"/>
  <c r="BC349" i="46"/>
  <c r="BD349" i="46"/>
  <c r="BE349" i="46"/>
  <c r="BF349" i="46"/>
  <c r="BG349" i="46"/>
  <c r="BH349" i="46"/>
  <c r="BI349" i="46"/>
  <c r="BJ349" i="46"/>
  <c r="BK349" i="46"/>
  <c r="BL349" i="46"/>
  <c r="BM349" i="46"/>
  <c r="BN349" i="46"/>
  <c r="BO349" i="46"/>
  <c r="AQ350" i="46"/>
  <c r="AR350" i="46"/>
  <c r="AS350" i="46"/>
  <c r="AT350" i="46"/>
  <c r="AU350" i="46"/>
  <c r="AV350" i="46"/>
  <c r="AW350" i="46"/>
  <c r="AX350" i="46"/>
  <c r="AY350" i="46"/>
  <c r="AZ350" i="46"/>
  <c r="BA350" i="46"/>
  <c r="BB350" i="46"/>
  <c r="BC350" i="46"/>
  <c r="BD350" i="46"/>
  <c r="BE350" i="46"/>
  <c r="BF350" i="46"/>
  <c r="BG350" i="46"/>
  <c r="BH350" i="46"/>
  <c r="BI350" i="46"/>
  <c r="BJ350" i="46"/>
  <c r="BK350" i="46"/>
  <c r="BL350" i="46"/>
  <c r="BM350" i="46"/>
  <c r="BN350" i="46"/>
  <c r="BO350" i="46"/>
  <c r="AQ351" i="46"/>
  <c r="AR351" i="46"/>
  <c r="AS351" i="46"/>
  <c r="AT351" i="46"/>
  <c r="AU351" i="46"/>
  <c r="AV351" i="46"/>
  <c r="AW351" i="46"/>
  <c r="AX351" i="46"/>
  <c r="AY351" i="46"/>
  <c r="AZ351" i="46"/>
  <c r="BA351" i="46"/>
  <c r="BB351" i="46"/>
  <c r="BC351" i="46"/>
  <c r="BD351" i="46"/>
  <c r="BE351" i="46"/>
  <c r="BF351" i="46"/>
  <c r="BG351" i="46"/>
  <c r="BH351" i="46"/>
  <c r="BI351" i="46"/>
  <c r="BJ351" i="46"/>
  <c r="BK351" i="46"/>
  <c r="BL351" i="46"/>
  <c r="BM351" i="46"/>
  <c r="BN351" i="46"/>
  <c r="BO351" i="46"/>
  <c r="AQ352" i="46"/>
  <c r="AR352" i="46"/>
  <c r="AS352" i="46"/>
  <c r="AT352" i="46"/>
  <c r="AU352" i="46"/>
  <c r="AV352" i="46"/>
  <c r="AW352" i="46"/>
  <c r="AX352" i="46"/>
  <c r="AY352" i="46"/>
  <c r="AZ352" i="46"/>
  <c r="BA352" i="46"/>
  <c r="BB352" i="46"/>
  <c r="BC352" i="46"/>
  <c r="BD352" i="46"/>
  <c r="BE352" i="46"/>
  <c r="BF352" i="46"/>
  <c r="BG352" i="46"/>
  <c r="BH352" i="46"/>
  <c r="BI352" i="46"/>
  <c r="BJ352" i="46"/>
  <c r="BK352" i="46"/>
  <c r="BL352" i="46"/>
  <c r="BM352" i="46"/>
  <c r="BN352" i="46"/>
  <c r="BO352" i="46"/>
  <c r="AQ353" i="46"/>
  <c r="AR353" i="46"/>
  <c r="AS353" i="46"/>
  <c r="AT353" i="46"/>
  <c r="AU353" i="46"/>
  <c r="AV353" i="46"/>
  <c r="AW353" i="46"/>
  <c r="AX353" i="46"/>
  <c r="AY353" i="46"/>
  <c r="AZ353" i="46"/>
  <c r="BA353" i="46"/>
  <c r="BB353" i="46"/>
  <c r="BC353" i="46"/>
  <c r="BD353" i="46"/>
  <c r="BE353" i="46"/>
  <c r="BF353" i="46"/>
  <c r="BG353" i="46"/>
  <c r="BH353" i="46"/>
  <c r="BI353" i="46"/>
  <c r="BJ353" i="46"/>
  <c r="BK353" i="46"/>
  <c r="BL353" i="46"/>
  <c r="BM353" i="46"/>
  <c r="BN353" i="46"/>
  <c r="BO353" i="46"/>
  <c r="AQ354" i="46"/>
  <c r="AR354" i="46"/>
  <c r="AS354" i="46"/>
  <c r="AT354" i="46"/>
  <c r="AU354" i="46"/>
  <c r="AV354" i="46"/>
  <c r="AW354" i="46"/>
  <c r="AX354" i="46"/>
  <c r="AY354" i="46"/>
  <c r="AZ354" i="46"/>
  <c r="BA354" i="46"/>
  <c r="BB354" i="46"/>
  <c r="BC354" i="46"/>
  <c r="BD354" i="46"/>
  <c r="BE354" i="46"/>
  <c r="BF354" i="46"/>
  <c r="BG354" i="46"/>
  <c r="BH354" i="46"/>
  <c r="BI354" i="46"/>
  <c r="BJ354" i="46"/>
  <c r="BK354" i="46"/>
  <c r="BL354" i="46"/>
  <c r="BM354" i="46"/>
  <c r="BN354" i="46"/>
  <c r="BO354" i="46"/>
  <c r="AQ355" i="46"/>
  <c r="AR355" i="46"/>
  <c r="AS355" i="46"/>
  <c r="AT355" i="46"/>
  <c r="AU355" i="46"/>
  <c r="AV355" i="46"/>
  <c r="AW355" i="46"/>
  <c r="AX355" i="46"/>
  <c r="AY355" i="46"/>
  <c r="AZ355" i="46"/>
  <c r="BA355" i="46"/>
  <c r="BB355" i="46"/>
  <c r="BC355" i="46"/>
  <c r="BD355" i="46"/>
  <c r="BE355" i="46"/>
  <c r="BF355" i="46"/>
  <c r="BG355" i="46"/>
  <c r="BH355" i="46"/>
  <c r="BI355" i="46"/>
  <c r="BJ355" i="46"/>
  <c r="BK355" i="46"/>
  <c r="BL355" i="46"/>
  <c r="BM355" i="46"/>
  <c r="BN355" i="46"/>
  <c r="BO355" i="46"/>
  <c r="AQ356" i="46"/>
  <c r="AR356" i="46"/>
  <c r="AS356" i="46"/>
  <c r="AT356" i="46"/>
  <c r="AU356" i="46"/>
  <c r="AV356" i="46"/>
  <c r="AW356" i="46"/>
  <c r="AX356" i="46"/>
  <c r="AY356" i="46"/>
  <c r="AZ356" i="46"/>
  <c r="BA356" i="46"/>
  <c r="BB356" i="46"/>
  <c r="BC356" i="46"/>
  <c r="BD356" i="46"/>
  <c r="BE356" i="46"/>
  <c r="BF356" i="46"/>
  <c r="BG356" i="46"/>
  <c r="BH356" i="46"/>
  <c r="BI356" i="46"/>
  <c r="BJ356" i="46"/>
  <c r="BK356" i="46"/>
  <c r="BL356" i="46"/>
  <c r="BM356" i="46"/>
  <c r="BN356" i="46"/>
  <c r="BO356" i="46"/>
  <c r="AQ361" i="46"/>
  <c r="AR361" i="46"/>
  <c r="AS361" i="46"/>
  <c r="AT361" i="46"/>
  <c r="AU361" i="46"/>
  <c r="AV361" i="46"/>
  <c r="AW361" i="46"/>
  <c r="AX361" i="46"/>
  <c r="AY361" i="46"/>
  <c r="AZ361" i="46"/>
  <c r="BA361" i="46"/>
  <c r="BB361" i="46"/>
  <c r="BC361" i="46"/>
  <c r="BD361" i="46"/>
  <c r="BE361" i="46"/>
  <c r="BF361" i="46"/>
  <c r="BG361" i="46"/>
  <c r="BH361" i="46"/>
  <c r="BI361" i="46"/>
  <c r="BJ361" i="46"/>
  <c r="BK361" i="46"/>
  <c r="BL361" i="46"/>
  <c r="BM361" i="46"/>
  <c r="BN361" i="46"/>
  <c r="BO361" i="46"/>
  <c r="AQ362" i="46"/>
  <c r="AR362" i="46"/>
  <c r="AS362" i="46"/>
  <c r="AT362" i="46"/>
  <c r="AU362" i="46"/>
  <c r="AV362" i="46"/>
  <c r="AW362" i="46"/>
  <c r="AX362" i="46"/>
  <c r="AY362" i="46"/>
  <c r="AZ362" i="46"/>
  <c r="BA362" i="46"/>
  <c r="BB362" i="46"/>
  <c r="BC362" i="46"/>
  <c r="BD362" i="46"/>
  <c r="BE362" i="46"/>
  <c r="BF362" i="46"/>
  <c r="BG362" i="46"/>
  <c r="BH362" i="46"/>
  <c r="BI362" i="46"/>
  <c r="BJ362" i="46"/>
  <c r="BK362" i="46"/>
  <c r="BL362" i="46"/>
  <c r="BM362" i="46"/>
  <c r="BN362" i="46"/>
  <c r="BO362" i="46"/>
  <c r="AQ363" i="46"/>
  <c r="AR363" i="46"/>
  <c r="AS363" i="46"/>
  <c r="AT363" i="46"/>
  <c r="AU363" i="46"/>
  <c r="AV363" i="46"/>
  <c r="AW363" i="46"/>
  <c r="AX363" i="46"/>
  <c r="AY363" i="46"/>
  <c r="AZ363" i="46"/>
  <c r="BA363" i="46"/>
  <c r="BB363" i="46"/>
  <c r="BC363" i="46"/>
  <c r="BD363" i="46"/>
  <c r="BE363" i="46"/>
  <c r="BF363" i="46"/>
  <c r="BG363" i="46"/>
  <c r="BH363" i="46"/>
  <c r="BI363" i="46"/>
  <c r="BJ363" i="46"/>
  <c r="BK363" i="46"/>
  <c r="BL363" i="46"/>
  <c r="BM363" i="46"/>
  <c r="BN363" i="46"/>
  <c r="BO363" i="46"/>
  <c r="AQ364" i="46"/>
  <c r="AR364" i="46"/>
  <c r="AS364" i="46"/>
  <c r="AT364" i="46"/>
  <c r="AU364" i="46"/>
  <c r="AV364" i="46"/>
  <c r="AW364" i="46"/>
  <c r="AX364" i="46"/>
  <c r="AY364" i="46"/>
  <c r="AZ364" i="46"/>
  <c r="BA364" i="46"/>
  <c r="BB364" i="46"/>
  <c r="BC364" i="46"/>
  <c r="BD364" i="46"/>
  <c r="BE364" i="46"/>
  <c r="BF364" i="46"/>
  <c r="BG364" i="46"/>
  <c r="BH364" i="46"/>
  <c r="BI364" i="46"/>
  <c r="BJ364" i="46"/>
  <c r="BK364" i="46"/>
  <c r="BL364" i="46"/>
  <c r="BM364" i="46"/>
  <c r="BN364" i="46"/>
  <c r="BO364" i="46"/>
  <c r="AQ365" i="46"/>
  <c r="AR365" i="46"/>
  <c r="AS365" i="46"/>
  <c r="AT365" i="46"/>
  <c r="AU365" i="46"/>
  <c r="AV365" i="46"/>
  <c r="AW365" i="46"/>
  <c r="AX365" i="46"/>
  <c r="AY365" i="46"/>
  <c r="AZ365" i="46"/>
  <c r="BA365" i="46"/>
  <c r="BB365" i="46"/>
  <c r="BC365" i="46"/>
  <c r="BD365" i="46"/>
  <c r="BE365" i="46"/>
  <c r="BF365" i="46"/>
  <c r="BG365" i="46"/>
  <c r="BH365" i="46"/>
  <c r="BI365" i="46"/>
  <c r="BJ365" i="46"/>
  <c r="BK365" i="46"/>
  <c r="BL365" i="46"/>
  <c r="BM365" i="46"/>
  <c r="BN365" i="46"/>
  <c r="BO365" i="46"/>
  <c r="AQ366" i="46"/>
  <c r="AR366" i="46"/>
  <c r="AS366" i="46"/>
  <c r="AT366" i="46"/>
  <c r="AU366" i="46"/>
  <c r="AV366" i="46"/>
  <c r="AW366" i="46"/>
  <c r="AX366" i="46"/>
  <c r="AY366" i="46"/>
  <c r="AZ366" i="46"/>
  <c r="BA366" i="46"/>
  <c r="BB366" i="46"/>
  <c r="BC366" i="46"/>
  <c r="BD366" i="46"/>
  <c r="BE366" i="46"/>
  <c r="BF366" i="46"/>
  <c r="BG366" i="46"/>
  <c r="BH366" i="46"/>
  <c r="BI366" i="46"/>
  <c r="BJ366" i="46"/>
  <c r="BK366" i="46"/>
  <c r="BL366" i="46"/>
  <c r="BM366" i="46"/>
  <c r="BN366" i="46"/>
  <c r="BO366" i="46"/>
  <c r="AQ368" i="46"/>
  <c r="AR368" i="46"/>
  <c r="AS368" i="46"/>
  <c r="AT368" i="46"/>
  <c r="AU368" i="46"/>
  <c r="AV368" i="46"/>
  <c r="AW368" i="46"/>
  <c r="AX368" i="46"/>
  <c r="AY368" i="46"/>
  <c r="AZ368" i="46"/>
  <c r="BA368" i="46"/>
  <c r="BB368" i="46"/>
  <c r="BC368" i="46"/>
  <c r="BD368" i="46"/>
  <c r="BE368" i="46"/>
  <c r="BF368" i="46"/>
  <c r="BG368" i="46"/>
  <c r="BH368" i="46"/>
  <c r="BI368" i="46"/>
  <c r="BJ368" i="46"/>
  <c r="BK368" i="46"/>
  <c r="BL368" i="46"/>
  <c r="BM368" i="46"/>
  <c r="BN368" i="46"/>
  <c r="BO368" i="46"/>
  <c r="AQ370" i="46"/>
  <c r="AQ333" i="46" s="1"/>
  <c r="AR370" i="46"/>
  <c r="AR318" i="46" s="1"/>
  <c r="AS370" i="46"/>
  <c r="AS333" i="46" s="1"/>
  <c r="AT370" i="46"/>
  <c r="AT333" i="46" s="1"/>
  <c r="AU370" i="46"/>
  <c r="AU333" i="46" s="1"/>
  <c r="AV370" i="46"/>
  <c r="AV318" i="46" s="1"/>
  <c r="AV398" i="46" s="1"/>
  <c r="AW370" i="46"/>
  <c r="AW333" i="46" s="1"/>
  <c r="AX370" i="46"/>
  <c r="AX333" i="46" s="1"/>
  <c r="AY370" i="46"/>
  <c r="AY333" i="46" s="1"/>
  <c r="AZ370" i="46"/>
  <c r="AZ318" i="46" s="1"/>
  <c r="AZ398" i="46" s="1"/>
  <c r="BA370" i="46"/>
  <c r="BA333" i="46" s="1"/>
  <c r="BB370" i="46"/>
  <c r="BB333" i="46" s="1"/>
  <c r="BC370" i="46"/>
  <c r="BC333" i="46" s="1"/>
  <c r="BD370" i="46"/>
  <c r="BD318" i="46" s="1"/>
  <c r="BD398" i="46" s="1"/>
  <c r="BE370" i="46"/>
  <c r="BE333" i="46" s="1"/>
  <c r="BF370" i="46"/>
  <c r="BF333" i="46" s="1"/>
  <c r="BG370" i="46"/>
  <c r="BG333" i="46" s="1"/>
  <c r="BH370" i="46"/>
  <c r="BH318" i="46" s="1"/>
  <c r="BI370" i="46"/>
  <c r="BI333" i="46" s="1"/>
  <c r="BJ370" i="46"/>
  <c r="BJ333" i="46" s="1"/>
  <c r="BK370" i="46"/>
  <c r="BK333" i="46" s="1"/>
  <c r="BL370" i="46"/>
  <c r="BL318" i="46" s="1"/>
  <c r="BL398" i="46" s="1"/>
  <c r="BM370" i="46"/>
  <c r="BM333" i="46" s="1"/>
  <c r="BN370" i="46"/>
  <c r="BN333" i="46" s="1"/>
  <c r="BO370" i="46"/>
  <c r="BO333" i="46" s="1"/>
  <c r="AQ378" i="46"/>
  <c r="AR378" i="46"/>
  <c r="AS378" i="46"/>
  <c r="AT378" i="46"/>
  <c r="AU378" i="46"/>
  <c r="AV378" i="46"/>
  <c r="AW378" i="46"/>
  <c r="AX378" i="46"/>
  <c r="AY378" i="46"/>
  <c r="AZ378" i="46"/>
  <c r="BA378" i="46"/>
  <c r="BB378" i="46"/>
  <c r="BC378" i="46"/>
  <c r="BD378" i="46"/>
  <c r="BE378" i="46"/>
  <c r="BF378" i="46"/>
  <c r="BG378" i="46"/>
  <c r="BH378" i="46"/>
  <c r="BI378" i="46"/>
  <c r="BJ378" i="46"/>
  <c r="BK378" i="46"/>
  <c r="BL378" i="46"/>
  <c r="BM378" i="46"/>
  <c r="BN378" i="46"/>
  <c r="BO378" i="46"/>
  <c r="AQ379" i="46"/>
  <c r="AR379" i="46"/>
  <c r="AS379" i="46"/>
  <c r="AT379" i="46"/>
  <c r="AU379" i="46"/>
  <c r="AV379" i="46"/>
  <c r="AW379" i="46"/>
  <c r="AX379" i="46"/>
  <c r="AY379" i="46"/>
  <c r="AZ379" i="46"/>
  <c r="BA379" i="46"/>
  <c r="BB379" i="46"/>
  <c r="BC379" i="46"/>
  <c r="BD379" i="46"/>
  <c r="BE379" i="46"/>
  <c r="BF379" i="46"/>
  <c r="BG379" i="46"/>
  <c r="BH379" i="46"/>
  <c r="BI379" i="46"/>
  <c r="BJ379" i="46"/>
  <c r="BK379" i="46"/>
  <c r="BL379" i="46"/>
  <c r="BM379" i="46"/>
  <c r="BN379" i="46"/>
  <c r="BO379" i="46"/>
  <c r="AQ380" i="46"/>
  <c r="AR380" i="46"/>
  <c r="AS380" i="46"/>
  <c r="AT380" i="46"/>
  <c r="AU380" i="46"/>
  <c r="AV380" i="46"/>
  <c r="AW380" i="46"/>
  <c r="AX380" i="46"/>
  <c r="AY380" i="46"/>
  <c r="AZ380" i="46"/>
  <c r="BA380" i="46"/>
  <c r="BB380" i="46"/>
  <c r="BC380" i="46"/>
  <c r="BD380" i="46"/>
  <c r="BE380" i="46"/>
  <c r="BF380" i="46"/>
  <c r="BG380" i="46"/>
  <c r="BH380" i="46"/>
  <c r="BI380" i="46"/>
  <c r="BJ380" i="46"/>
  <c r="BK380" i="46"/>
  <c r="BL380" i="46"/>
  <c r="BM380" i="46"/>
  <c r="BN380" i="46"/>
  <c r="BO380" i="46"/>
  <c r="AQ381" i="46"/>
  <c r="AR381" i="46"/>
  <c r="AS381" i="46"/>
  <c r="AT381" i="46"/>
  <c r="AU381" i="46"/>
  <c r="AV381" i="46"/>
  <c r="AW381" i="46"/>
  <c r="AX381" i="46"/>
  <c r="AY381" i="46"/>
  <c r="AZ381" i="46"/>
  <c r="BA381" i="46"/>
  <c r="BB381" i="46"/>
  <c r="BC381" i="46"/>
  <c r="BD381" i="46"/>
  <c r="BE381" i="46"/>
  <c r="BF381" i="46"/>
  <c r="BG381" i="46"/>
  <c r="BH381" i="46"/>
  <c r="BI381" i="46"/>
  <c r="BJ381" i="46"/>
  <c r="BK381" i="46"/>
  <c r="BL381" i="46"/>
  <c r="BM381" i="46"/>
  <c r="BN381" i="46"/>
  <c r="BO381" i="46"/>
  <c r="AQ382" i="46"/>
  <c r="AR382" i="46"/>
  <c r="AS382" i="46"/>
  <c r="AT382" i="46"/>
  <c r="AU382" i="46"/>
  <c r="AV382" i="46"/>
  <c r="AW382" i="46"/>
  <c r="AX382" i="46"/>
  <c r="AY382" i="46"/>
  <c r="AZ382" i="46"/>
  <c r="BA382" i="46"/>
  <c r="BB382" i="46"/>
  <c r="BC382" i="46"/>
  <c r="BD382" i="46"/>
  <c r="BE382" i="46"/>
  <c r="BF382" i="46"/>
  <c r="BG382" i="46"/>
  <c r="BH382" i="46"/>
  <c r="BI382" i="46"/>
  <c r="BJ382" i="46"/>
  <c r="BK382" i="46"/>
  <c r="BL382" i="46"/>
  <c r="BM382" i="46"/>
  <c r="BN382" i="46"/>
  <c r="BO382" i="46"/>
  <c r="AQ383" i="46"/>
  <c r="AR383" i="46"/>
  <c r="AS383" i="46"/>
  <c r="AT383" i="46"/>
  <c r="AU383" i="46"/>
  <c r="AV383" i="46"/>
  <c r="AW383" i="46"/>
  <c r="AX383" i="46"/>
  <c r="AY383" i="46"/>
  <c r="AZ383" i="46"/>
  <c r="BA383" i="46"/>
  <c r="BB383" i="46"/>
  <c r="BC383" i="46"/>
  <c r="BD383" i="46"/>
  <c r="BE383" i="46"/>
  <c r="BF383" i="46"/>
  <c r="BG383" i="46"/>
  <c r="BH383" i="46"/>
  <c r="BI383" i="46"/>
  <c r="BJ383" i="46"/>
  <c r="BK383" i="46"/>
  <c r="BL383" i="46"/>
  <c r="BM383" i="46"/>
  <c r="BN383" i="46"/>
  <c r="BO383" i="46"/>
  <c r="AQ384" i="46"/>
  <c r="AR384" i="46"/>
  <c r="AS384" i="46"/>
  <c r="AT384" i="46"/>
  <c r="AU384" i="46"/>
  <c r="AV384" i="46"/>
  <c r="AW384" i="46"/>
  <c r="AX384" i="46"/>
  <c r="AY384" i="46"/>
  <c r="AZ384" i="46"/>
  <c r="BA384" i="46"/>
  <c r="BB384" i="46"/>
  <c r="BC384" i="46"/>
  <c r="BD384" i="46"/>
  <c r="BE384" i="46"/>
  <c r="BF384" i="46"/>
  <c r="BG384" i="46"/>
  <c r="BH384" i="46"/>
  <c r="BI384" i="46"/>
  <c r="BJ384" i="46"/>
  <c r="BK384" i="46"/>
  <c r="BL384" i="46"/>
  <c r="BM384" i="46"/>
  <c r="BN384" i="46"/>
  <c r="BO384" i="46"/>
  <c r="AQ385" i="46"/>
  <c r="AR385" i="46"/>
  <c r="AS385" i="46"/>
  <c r="AT385" i="46"/>
  <c r="AU385" i="46"/>
  <c r="AV385" i="46"/>
  <c r="AW385" i="46"/>
  <c r="AX385" i="46"/>
  <c r="AY385" i="46"/>
  <c r="AZ385" i="46"/>
  <c r="BA385" i="46"/>
  <c r="BB385" i="46"/>
  <c r="BC385" i="46"/>
  <c r="BD385" i="46"/>
  <c r="BE385" i="46"/>
  <c r="BF385" i="46"/>
  <c r="BG385" i="46"/>
  <c r="BH385" i="46"/>
  <c r="BI385" i="46"/>
  <c r="BJ385" i="46"/>
  <c r="BK385" i="46"/>
  <c r="BL385" i="46"/>
  <c r="BM385" i="46"/>
  <c r="BN385" i="46"/>
  <c r="BO385" i="46"/>
  <c r="AQ387" i="46"/>
  <c r="AR387" i="46"/>
  <c r="AS387" i="46"/>
  <c r="AT387" i="46"/>
  <c r="AU387" i="46"/>
  <c r="AV387" i="46"/>
  <c r="AW387" i="46"/>
  <c r="AX387" i="46"/>
  <c r="AY387" i="46"/>
  <c r="AZ387" i="46"/>
  <c r="BA387" i="46"/>
  <c r="BB387" i="46"/>
  <c r="BC387" i="46"/>
  <c r="BD387" i="46"/>
  <c r="BE387" i="46"/>
  <c r="BF387" i="46"/>
  <c r="BG387" i="46"/>
  <c r="BH387" i="46"/>
  <c r="BI387" i="46"/>
  <c r="BJ387" i="46"/>
  <c r="BK387" i="46"/>
  <c r="BL387" i="46"/>
  <c r="BM387" i="46"/>
  <c r="BN387" i="46"/>
  <c r="BO387" i="46"/>
  <c r="AQ389" i="46"/>
  <c r="AR389" i="46"/>
  <c r="AS389" i="46"/>
  <c r="AT389" i="46"/>
  <c r="AU389" i="46"/>
  <c r="AV389" i="46"/>
  <c r="AW389" i="46"/>
  <c r="AX389" i="46"/>
  <c r="AY389" i="46"/>
  <c r="AZ389" i="46"/>
  <c r="BA389" i="46"/>
  <c r="BB389" i="46"/>
  <c r="BC389" i="46"/>
  <c r="BD389" i="46"/>
  <c r="BE389" i="46"/>
  <c r="BF389" i="46"/>
  <c r="BG389" i="46"/>
  <c r="BH389" i="46"/>
  <c r="BI389" i="46"/>
  <c r="BJ389" i="46"/>
  <c r="BK389" i="46"/>
  <c r="BL389" i="46"/>
  <c r="BM389" i="46"/>
  <c r="BN389" i="46"/>
  <c r="BO389" i="46"/>
  <c r="AQ390" i="46"/>
  <c r="AR390" i="46"/>
  <c r="AS390" i="46"/>
  <c r="AT390" i="46"/>
  <c r="AU390" i="46"/>
  <c r="AV390" i="46"/>
  <c r="AW390" i="46"/>
  <c r="AX390" i="46"/>
  <c r="AY390" i="46"/>
  <c r="AZ390" i="46"/>
  <c r="BA390" i="46"/>
  <c r="BB390" i="46"/>
  <c r="BC390" i="46"/>
  <c r="BD390" i="46"/>
  <c r="BE390" i="46"/>
  <c r="BF390" i="46"/>
  <c r="BG390" i="46"/>
  <c r="BH390" i="46"/>
  <c r="BI390" i="46"/>
  <c r="BJ390" i="46"/>
  <c r="BK390" i="46"/>
  <c r="BL390" i="46"/>
  <c r="BM390" i="46"/>
  <c r="BN390" i="46"/>
  <c r="BO390" i="46"/>
  <c r="AQ391" i="46"/>
  <c r="AR391" i="46"/>
  <c r="AS391" i="46"/>
  <c r="AT391" i="46"/>
  <c r="AU391" i="46"/>
  <c r="AV391" i="46"/>
  <c r="AW391" i="46"/>
  <c r="AX391" i="46"/>
  <c r="AY391" i="46"/>
  <c r="AZ391" i="46"/>
  <c r="BA391" i="46"/>
  <c r="BB391" i="46"/>
  <c r="BC391" i="46"/>
  <c r="BD391" i="46"/>
  <c r="BE391" i="46"/>
  <c r="BF391" i="46"/>
  <c r="BG391" i="46"/>
  <c r="BH391" i="46"/>
  <c r="BI391" i="46"/>
  <c r="BJ391" i="46"/>
  <c r="BK391" i="46"/>
  <c r="BL391" i="46"/>
  <c r="BM391" i="46"/>
  <c r="BN391" i="46"/>
  <c r="BO391" i="46"/>
  <c r="AQ392" i="46"/>
  <c r="AR392" i="46"/>
  <c r="AS392" i="46"/>
  <c r="AT392" i="46"/>
  <c r="AU392" i="46"/>
  <c r="AV392" i="46"/>
  <c r="AW392" i="46"/>
  <c r="AX392" i="46"/>
  <c r="AY392" i="46"/>
  <c r="AZ392" i="46"/>
  <c r="BA392" i="46"/>
  <c r="BB392" i="46"/>
  <c r="BC392" i="46"/>
  <c r="BD392" i="46"/>
  <c r="BE392" i="46"/>
  <c r="BF392" i="46"/>
  <c r="BG392" i="46"/>
  <c r="BH392" i="46"/>
  <c r="BI392" i="46"/>
  <c r="BJ392" i="46"/>
  <c r="BK392" i="46"/>
  <c r="BL392" i="46"/>
  <c r="BM392" i="46"/>
  <c r="BN392" i="46"/>
  <c r="BO392" i="46"/>
  <c r="AQ393" i="46"/>
  <c r="AR393" i="46"/>
  <c r="AS393" i="46"/>
  <c r="AT393" i="46"/>
  <c r="AU393" i="46"/>
  <c r="AV393" i="46"/>
  <c r="AW393" i="46"/>
  <c r="AX393" i="46"/>
  <c r="AY393" i="46"/>
  <c r="AZ393" i="46"/>
  <c r="BA393" i="46"/>
  <c r="BB393" i="46"/>
  <c r="BC393" i="46"/>
  <c r="BD393" i="46"/>
  <c r="BE393" i="46"/>
  <c r="BF393" i="46"/>
  <c r="BG393" i="46"/>
  <c r="BH393" i="46"/>
  <c r="BI393" i="46"/>
  <c r="BJ393" i="46"/>
  <c r="BK393" i="46"/>
  <c r="BL393" i="46"/>
  <c r="BM393" i="46"/>
  <c r="BN393" i="46"/>
  <c r="BO393" i="46"/>
  <c r="AQ394" i="46"/>
  <c r="AR394" i="46"/>
  <c r="AS394" i="46"/>
  <c r="AT394" i="46"/>
  <c r="AU394" i="46"/>
  <c r="AV394" i="46"/>
  <c r="AW394" i="46"/>
  <c r="AX394" i="46"/>
  <c r="AY394" i="46"/>
  <c r="AZ394" i="46"/>
  <c r="BA394" i="46"/>
  <c r="BB394" i="46"/>
  <c r="BC394" i="46"/>
  <c r="BD394" i="46"/>
  <c r="BE394" i="46"/>
  <c r="BF394" i="46"/>
  <c r="BG394" i="46"/>
  <c r="BH394" i="46"/>
  <c r="BI394" i="46"/>
  <c r="BJ394" i="46"/>
  <c r="BK394" i="46"/>
  <c r="BL394" i="46"/>
  <c r="BM394" i="46"/>
  <c r="BN394" i="46"/>
  <c r="BO394" i="46"/>
  <c r="AQ395" i="46"/>
  <c r="AR395" i="46"/>
  <c r="AS395" i="46"/>
  <c r="AT395" i="46"/>
  <c r="AU395" i="46"/>
  <c r="AV395" i="46"/>
  <c r="AW395" i="46"/>
  <c r="AX395" i="46"/>
  <c r="AY395" i="46"/>
  <c r="AZ395" i="46"/>
  <c r="BA395" i="46"/>
  <c r="BB395" i="46"/>
  <c r="BC395" i="46"/>
  <c r="BD395" i="46"/>
  <c r="BE395" i="46"/>
  <c r="BF395" i="46"/>
  <c r="BG395" i="46"/>
  <c r="BH395" i="46"/>
  <c r="BI395" i="46"/>
  <c r="BJ395" i="46"/>
  <c r="BK395" i="46"/>
  <c r="BL395" i="46"/>
  <c r="BM395" i="46"/>
  <c r="BN395" i="46"/>
  <c r="BO395" i="46"/>
  <c r="AQ397" i="46"/>
  <c r="AR397" i="46"/>
  <c r="AS397" i="46"/>
  <c r="AT397" i="46"/>
  <c r="AU397" i="46"/>
  <c r="AV397" i="46"/>
  <c r="AW397" i="46"/>
  <c r="AX397" i="46"/>
  <c r="AY397" i="46"/>
  <c r="AZ397" i="46"/>
  <c r="BA397" i="46"/>
  <c r="BB397" i="46"/>
  <c r="BC397" i="46"/>
  <c r="BD397" i="46"/>
  <c r="BE397" i="46"/>
  <c r="BF397" i="46"/>
  <c r="BG397" i="46"/>
  <c r="BH397" i="46"/>
  <c r="BI397" i="46"/>
  <c r="BJ397" i="46"/>
  <c r="BK397" i="46"/>
  <c r="BL397" i="46"/>
  <c r="BM397" i="46"/>
  <c r="BN397" i="46"/>
  <c r="BO397" i="46"/>
  <c r="AQ399" i="46"/>
  <c r="AR399" i="46"/>
  <c r="AT399" i="46"/>
  <c r="AU399" i="46"/>
  <c r="AV399" i="46"/>
  <c r="AX399" i="46"/>
  <c r="AY399" i="46"/>
  <c r="AZ399" i="46"/>
  <c r="BB399" i="46"/>
  <c r="BC399" i="46"/>
  <c r="BD399" i="46"/>
  <c r="BF399" i="46"/>
  <c r="BG399" i="46"/>
  <c r="BH399" i="46"/>
  <c r="BJ399" i="46"/>
  <c r="BK399" i="46"/>
  <c r="BL399" i="46"/>
  <c r="BN399" i="46"/>
  <c r="BO399" i="46"/>
  <c r="AQ400" i="46"/>
  <c r="AS400" i="46"/>
  <c r="AT400" i="46"/>
  <c r="AU400" i="46"/>
  <c r="AW400" i="46"/>
  <c r="AX400" i="46"/>
  <c r="AY400" i="46"/>
  <c r="BA400" i="46"/>
  <c r="BB400" i="46"/>
  <c r="BC400" i="46"/>
  <c r="BE400" i="46"/>
  <c r="BF400" i="46"/>
  <c r="BG400" i="46"/>
  <c r="BI400" i="46"/>
  <c r="BJ400" i="46"/>
  <c r="BK400" i="46"/>
  <c r="BM400" i="46"/>
  <c r="BN400" i="46"/>
  <c r="BO400" i="46"/>
  <c r="AR401" i="46"/>
  <c r="AS401" i="46"/>
  <c r="AT401" i="46"/>
  <c r="AV401" i="46"/>
  <c r="AW401" i="46"/>
  <c r="AX401" i="46"/>
  <c r="AZ401" i="46"/>
  <c r="BA401" i="46"/>
  <c r="BB401" i="46"/>
  <c r="BD401" i="46"/>
  <c r="BE401" i="46"/>
  <c r="BF401" i="46"/>
  <c r="BH401" i="46"/>
  <c r="BI401" i="46"/>
  <c r="BJ401" i="46"/>
  <c r="BL401" i="46"/>
  <c r="BM401" i="46"/>
  <c r="BN401" i="46"/>
  <c r="AQ402" i="46"/>
  <c r="AR402" i="46"/>
  <c r="AS402" i="46"/>
  <c r="AU402" i="46"/>
  <c r="AV402" i="46"/>
  <c r="AW402" i="46"/>
  <c r="AY402" i="46"/>
  <c r="AZ402" i="46"/>
  <c r="BA402" i="46"/>
  <c r="BC402" i="46"/>
  <c r="BD402" i="46"/>
  <c r="BE402" i="46"/>
  <c r="BG402" i="46"/>
  <c r="BH402" i="46"/>
  <c r="BI402" i="46"/>
  <c r="BK402" i="46"/>
  <c r="BL402" i="46"/>
  <c r="BM402" i="46"/>
  <c r="BO402" i="46"/>
  <c r="AQ403" i="46"/>
  <c r="AR403" i="46"/>
  <c r="AT403" i="46"/>
  <c r="AU403" i="46"/>
  <c r="AV403" i="46"/>
  <c r="AX403" i="46"/>
  <c r="AY403" i="46"/>
  <c r="AZ403" i="46"/>
  <c r="BB403" i="46"/>
  <c r="BC403" i="46"/>
  <c r="BD403" i="46"/>
  <c r="BF403" i="46"/>
  <c r="BG403" i="46"/>
  <c r="BH403" i="46"/>
  <c r="BJ403" i="46"/>
  <c r="BK403" i="46"/>
  <c r="BL403" i="46"/>
  <c r="BN403" i="46"/>
  <c r="BO403" i="46"/>
  <c r="AQ405" i="46"/>
  <c r="AS405" i="46"/>
  <c r="AT405" i="46"/>
  <c r="AU405" i="46"/>
  <c r="AW405" i="46"/>
  <c r="AX405" i="46"/>
  <c r="AY405" i="46"/>
  <c r="BA405" i="46"/>
  <c r="BB405" i="46"/>
  <c r="BC405" i="46"/>
  <c r="BE405" i="46"/>
  <c r="BF405" i="46"/>
  <c r="BG405" i="46"/>
  <c r="BI405" i="46"/>
  <c r="BJ405" i="46"/>
  <c r="BK405" i="46"/>
  <c r="BM405" i="46"/>
  <c r="BN405" i="46"/>
  <c r="BO405" i="46"/>
  <c r="AR406" i="46"/>
  <c r="AS406" i="46"/>
  <c r="AT406" i="46"/>
  <c r="AV406" i="46"/>
  <c r="AW406" i="46"/>
  <c r="AX406" i="46"/>
  <c r="AZ406" i="46"/>
  <c r="BA406" i="46"/>
  <c r="BB406" i="46"/>
  <c r="BD406" i="46"/>
  <c r="BE406" i="46"/>
  <c r="BF406" i="46"/>
  <c r="BH406" i="46"/>
  <c r="BI406" i="46"/>
  <c r="BJ406" i="46"/>
  <c r="BL406" i="46"/>
  <c r="BM406" i="46"/>
  <c r="BN406" i="46"/>
  <c r="AQ407" i="46"/>
  <c r="AR407" i="46"/>
  <c r="AS407" i="46"/>
  <c r="AU407" i="46"/>
  <c r="AV407" i="46"/>
  <c r="AW407" i="46"/>
  <c r="AY407" i="46"/>
  <c r="AZ407" i="46"/>
  <c r="BA407" i="46"/>
  <c r="BC407" i="46"/>
  <c r="BD407" i="46"/>
  <c r="BE407" i="46"/>
  <c r="BG407" i="46"/>
  <c r="BH407" i="46"/>
  <c r="BI407" i="46"/>
  <c r="BK407" i="46"/>
  <c r="BL407" i="46"/>
  <c r="BM407" i="46"/>
  <c r="BO407" i="46"/>
  <c r="AQ408" i="46"/>
  <c r="AR408" i="46"/>
  <c r="AT408" i="46"/>
  <c r="AU408" i="46"/>
  <c r="AV408" i="46"/>
  <c r="AX408" i="46"/>
  <c r="AY408" i="46"/>
  <c r="AZ408" i="46"/>
  <c r="BB408" i="46"/>
  <c r="BC408" i="46"/>
  <c r="BD408" i="46"/>
  <c r="BF408" i="46"/>
  <c r="BG408" i="46"/>
  <c r="BH408" i="46"/>
  <c r="BJ408" i="46"/>
  <c r="BK408" i="46"/>
  <c r="BL408" i="46"/>
  <c r="BN408" i="46"/>
  <c r="BO408" i="46"/>
  <c r="AQ409" i="46"/>
  <c r="AS409" i="46"/>
  <c r="AT409" i="46"/>
  <c r="AU409" i="46"/>
  <c r="AW409" i="46"/>
  <c r="AX409" i="46"/>
  <c r="AY409" i="46"/>
  <c r="BA409" i="46"/>
  <c r="BB409" i="46"/>
  <c r="BC409" i="46"/>
  <c r="BE409" i="46"/>
  <c r="BF409" i="46"/>
  <c r="BG409" i="46"/>
  <c r="BI409" i="46"/>
  <c r="BJ409" i="46"/>
  <c r="BK409" i="46"/>
  <c r="BM409" i="46"/>
  <c r="BN409" i="46"/>
  <c r="BO409" i="46"/>
  <c r="AR410" i="46"/>
  <c r="AS410" i="46"/>
  <c r="AT410" i="46"/>
  <c r="AV410" i="46"/>
  <c r="AW410" i="46"/>
  <c r="AX410" i="46"/>
  <c r="AZ410" i="46"/>
  <c r="BA410" i="46"/>
  <c r="BB410" i="46"/>
  <c r="BD410" i="46"/>
  <c r="BE410" i="46"/>
  <c r="BF410" i="46"/>
  <c r="BH410" i="46"/>
  <c r="BI410" i="46"/>
  <c r="BJ410" i="46"/>
  <c r="BL410" i="46"/>
  <c r="BM410" i="46"/>
  <c r="BN410" i="46"/>
  <c r="AQ411" i="46"/>
  <c r="AR411" i="46"/>
  <c r="AS411" i="46"/>
  <c r="AU411" i="46"/>
  <c r="AV411" i="46"/>
  <c r="AW411" i="46"/>
  <c r="AY411" i="46"/>
  <c r="AZ411" i="46"/>
  <c r="BA411" i="46"/>
  <c r="BC411" i="46"/>
  <c r="BD411" i="46"/>
  <c r="BE411" i="46"/>
  <c r="BG411" i="46"/>
  <c r="BH411" i="46"/>
  <c r="BI411" i="46"/>
  <c r="BK411" i="46"/>
  <c r="BL411" i="46"/>
  <c r="BM411" i="46"/>
  <c r="BO411" i="46"/>
  <c r="AQ412" i="46"/>
  <c r="AR412" i="46"/>
  <c r="AT412" i="46"/>
  <c r="AU412" i="46"/>
  <c r="AV412" i="46"/>
  <c r="AX412" i="46"/>
  <c r="AY412" i="46"/>
  <c r="AZ412" i="46"/>
  <c r="BB412" i="46"/>
  <c r="BC412" i="46"/>
  <c r="BD412" i="46"/>
  <c r="BF412" i="46"/>
  <c r="BG412" i="46"/>
  <c r="BH412" i="46"/>
  <c r="BJ412" i="46"/>
  <c r="BK412" i="46"/>
  <c r="BL412" i="46"/>
  <c r="BN412" i="46"/>
  <c r="BO412" i="46"/>
  <c r="AQ413" i="46"/>
  <c r="AR413" i="46"/>
  <c r="AS413" i="46"/>
  <c r="AT413" i="46"/>
  <c r="AU413" i="46"/>
  <c r="AV413" i="46"/>
  <c r="AW413" i="46"/>
  <c r="AX413" i="46"/>
  <c r="AY413" i="46"/>
  <c r="AZ413" i="46"/>
  <c r="BA413" i="46"/>
  <c r="BB413" i="46"/>
  <c r="BC413" i="46"/>
  <c r="BD413" i="46"/>
  <c r="BE413" i="46"/>
  <c r="BF413" i="46"/>
  <c r="BG413" i="46"/>
  <c r="BH413" i="46"/>
  <c r="BI413" i="46"/>
  <c r="BJ413" i="46"/>
  <c r="BK413" i="46"/>
  <c r="BL413" i="46"/>
  <c r="BM413" i="46"/>
  <c r="BN413" i="46"/>
  <c r="BO413" i="46"/>
  <c r="AQ414" i="46"/>
  <c r="AR414" i="46"/>
  <c r="AS414" i="46"/>
  <c r="AT414" i="46"/>
  <c r="AU414" i="46"/>
  <c r="AV414" i="46"/>
  <c r="AW414" i="46"/>
  <c r="AX414" i="46"/>
  <c r="AY414" i="46"/>
  <c r="AZ414" i="46"/>
  <c r="BA414" i="46"/>
  <c r="BB414" i="46"/>
  <c r="BC414" i="46"/>
  <c r="BD414" i="46"/>
  <c r="BE414" i="46"/>
  <c r="BF414" i="46"/>
  <c r="BG414" i="46"/>
  <c r="BH414" i="46"/>
  <c r="BI414" i="46"/>
  <c r="BJ414" i="46"/>
  <c r="BK414" i="46"/>
  <c r="BL414" i="46"/>
  <c r="BM414" i="46"/>
  <c r="BN414" i="46"/>
  <c r="BO414" i="46"/>
  <c r="AR416" i="46"/>
  <c r="AS416" i="46"/>
  <c r="AU416" i="46"/>
  <c r="AW416" i="46"/>
  <c r="AZ416" i="46"/>
  <c r="BA416" i="46"/>
  <c r="BD416" i="46"/>
  <c r="BE416" i="46"/>
  <c r="BG416" i="46"/>
  <c r="BI416" i="46"/>
  <c r="BK416" i="46"/>
  <c r="BL416" i="46"/>
  <c r="BM416" i="46"/>
  <c r="AQ417" i="46"/>
  <c r="AR417" i="46"/>
  <c r="AT417" i="46"/>
  <c r="AV417" i="46"/>
  <c r="AX417" i="46"/>
  <c r="AY417" i="46"/>
  <c r="AZ417" i="46"/>
  <c r="BB417" i="46"/>
  <c r="BC417" i="46"/>
  <c r="BD417" i="46"/>
  <c r="BH417" i="46"/>
  <c r="BJ417" i="46"/>
  <c r="BK417" i="46"/>
  <c r="BL417" i="46"/>
  <c r="BN417" i="46"/>
  <c r="BO417" i="46"/>
  <c r="AQ418" i="46"/>
  <c r="AT418" i="46"/>
  <c r="AU418" i="46"/>
  <c r="AX418" i="46"/>
  <c r="AY418" i="46"/>
  <c r="BA418" i="46"/>
  <c r="BB418" i="46"/>
  <c r="BC418" i="46"/>
  <c r="BF418" i="46"/>
  <c r="BG418" i="46"/>
  <c r="BI418" i="46"/>
  <c r="BK418" i="46"/>
  <c r="BN418" i="46"/>
  <c r="BO418" i="46"/>
  <c r="AS419" i="46"/>
  <c r="AT419" i="46"/>
  <c r="AV419" i="46"/>
  <c r="AX419" i="46"/>
  <c r="AZ419" i="46"/>
  <c r="BA419" i="46"/>
  <c r="BB419" i="46"/>
  <c r="BE419" i="46"/>
  <c r="BF419" i="46"/>
  <c r="BH419" i="46"/>
  <c r="BJ419" i="46"/>
  <c r="BL419" i="46"/>
  <c r="BM419" i="46"/>
  <c r="BN419" i="46"/>
  <c r="AQ420" i="46"/>
  <c r="AR420" i="46"/>
  <c r="AS420" i="46"/>
  <c r="AW420" i="46"/>
  <c r="AY420" i="46"/>
  <c r="AZ420" i="46"/>
  <c r="BA420" i="46"/>
  <c r="BC420" i="46"/>
  <c r="BD420" i="46"/>
  <c r="BE420" i="46"/>
  <c r="BH420" i="46"/>
  <c r="BI420" i="46"/>
  <c r="BL420" i="46"/>
  <c r="BM420" i="46"/>
  <c r="BO420" i="46"/>
  <c r="AQ421" i="46"/>
  <c r="AR421" i="46"/>
  <c r="AU421" i="46"/>
  <c r="AV421" i="46"/>
  <c r="AX421" i="46"/>
  <c r="AZ421" i="46"/>
  <c r="BC421" i="46"/>
  <c r="BD421" i="46"/>
  <c r="BG421" i="46"/>
  <c r="BH421" i="46"/>
  <c r="BJ421" i="46"/>
  <c r="BL421" i="46"/>
  <c r="BN421" i="46"/>
  <c r="BO421" i="46"/>
  <c r="AR423" i="46"/>
  <c r="AR422" i="46" s="1"/>
  <c r="AS423" i="46"/>
  <c r="AS422" i="46" s="1"/>
  <c r="AT423" i="46"/>
  <c r="AT422" i="46" s="1"/>
  <c r="AV423" i="46"/>
  <c r="AV422" i="46" s="1"/>
  <c r="AW423" i="46"/>
  <c r="AW422" i="46" s="1"/>
  <c r="AX423" i="46"/>
  <c r="AX422" i="46" s="1"/>
  <c r="AZ423" i="46"/>
  <c r="AZ422" i="46" s="1"/>
  <c r="BA423" i="46"/>
  <c r="BA422" i="46" s="1"/>
  <c r="BB423" i="46"/>
  <c r="BB422" i="46" s="1"/>
  <c r="BD423" i="46"/>
  <c r="BD422" i="46" s="1"/>
  <c r="BE423" i="46"/>
  <c r="BE422" i="46" s="1"/>
  <c r="BF423" i="46"/>
  <c r="BF422" i="46" s="1"/>
  <c r="BH423" i="46"/>
  <c r="BH422" i="46" s="1"/>
  <c r="BI423" i="46"/>
  <c r="BI422" i="46" s="1"/>
  <c r="BJ423" i="46"/>
  <c r="BJ422" i="46" s="1"/>
  <c r="BL423" i="46"/>
  <c r="BL422" i="46" s="1"/>
  <c r="BM423" i="46"/>
  <c r="BM422" i="46" s="1"/>
  <c r="BN423" i="46"/>
  <c r="BN422" i="46" s="1"/>
  <c r="AQ425" i="46"/>
  <c r="AQ424" i="46" s="1"/>
  <c r="AR425" i="46"/>
  <c r="AR424" i="46" s="1"/>
  <c r="AS425" i="46"/>
  <c r="AS424" i="46" s="1"/>
  <c r="AU425" i="46"/>
  <c r="AU424" i="46" s="1"/>
  <c r="AV425" i="46"/>
  <c r="AV424" i="46" s="1"/>
  <c r="AW425" i="46"/>
  <c r="AW424" i="46" s="1"/>
  <c r="AY425" i="46"/>
  <c r="AY424" i="46" s="1"/>
  <c r="AZ425" i="46"/>
  <c r="AZ424" i="46" s="1"/>
  <c r="BA425" i="46"/>
  <c r="BA424" i="46" s="1"/>
  <c r="BC425" i="46"/>
  <c r="BC424" i="46" s="1"/>
  <c r="BD425" i="46"/>
  <c r="BD424" i="46" s="1"/>
  <c r="BE425" i="46"/>
  <c r="BE424" i="46" s="1"/>
  <c r="BG425" i="46"/>
  <c r="BG424" i="46" s="1"/>
  <c r="BH425" i="46"/>
  <c r="BH424" i="46" s="1"/>
  <c r="BI425" i="46"/>
  <c r="BI424" i="46" s="1"/>
  <c r="BK425" i="46"/>
  <c r="BK424" i="46" s="1"/>
  <c r="BL425" i="46"/>
  <c r="BL424" i="46" s="1"/>
  <c r="BM425" i="46"/>
  <c r="BM424" i="46" s="1"/>
  <c r="BO425" i="46"/>
  <c r="BO424" i="46" s="1"/>
  <c r="AQ429" i="46"/>
  <c r="AR429" i="46"/>
  <c r="AS429" i="46"/>
  <c r="AT429" i="46"/>
  <c r="AU429" i="46"/>
  <c r="AV429" i="46"/>
  <c r="AW429" i="46"/>
  <c r="AX429" i="46"/>
  <c r="AY429" i="46"/>
  <c r="AZ429" i="46"/>
  <c r="BA429" i="46"/>
  <c r="BB429" i="46"/>
  <c r="BC429" i="46"/>
  <c r="BD429" i="46"/>
  <c r="BE429" i="46"/>
  <c r="BF429" i="46"/>
  <c r="BG429" i="46"/>
  <c r="BH429" i="46"/>
  <c r="BI429" i="46"/>
  <c r="BJ429" i="46"/>
  <c r="BK429" i="46"/>
  <c r="BL429" i="46"/>
  <c r="BM429" i="46"/>
  <c r="BN429" i="46"/>
  <c r="BO429" i="46"/>
  <c r="AQ465" i="46"/>
  <c r="AR465" i="46"/>
  <c r="AS465" i="46"/>
  <c r="AT465" i="46"/>
  <c r="AU465" i="46"/>
  <c r="AV465" i="46"/>
  <c r="AW465" i="46"/>
  <c r="AX465" i="46"/>
  <c r="AY465" i="46"/>
  <c r="AZ465" i="46"/>
  <c r="BA465" i="46"/>
  <c r="BB465" i="46"/>
  <c r="BC465" i="46"/>
  <c r="BD465" i="46"/>
  <c r="BE465" i="46"/>
  <c r="BF465" i="46"/>
  <c r="BG465" i="46"/>
  <c r="BH465" i="46"/>
  <c r="BI465" i="46"/>
  <c r="BJ465" i="46"/>
  <c r="BK465" i="46"/>
  <c r="BL465" i="46"/>
  <c r="BM465" i="46"/>
  <c r="BN465" i="46"/>
  <c r="BO465" i="46"/>
  <c r="AQ467" i="46"/>
  <c r="AR467" i="46"/>
  <c r="AS467" i="46"/>
  <c r="AS503" i="46" s="1"/>
  <c r="AS539" i="46" s="1"/>
  <c r="AS538" i="46" s="1"/>
  <c r="AS152" i="46" s="1"/>
  <c r="AT467" i="46"/>
  <c r="AT503" i="46" s="1"/>
  <c r="AU467" i="46"/>
  <c r="AV467" i="46"/>
  <c r="AV503" i="46" s="1"/>
  <c r="AW467" i="46"/>
  <c r="AW503" i="46" s="1"/>
  <c r="AX467" i="46"/>
  <c r="AY467" i="46"/>
  <c r="AZ467" i="46"/>
  <c r="BA467" i="46"/>
  <c r="BA503" i="46" s="1"/>
  <c r="BB467" i="46"/>
  <c r="BB503" i="46" s="1"/>
  <c r="BC467" i="46"/>
  <c r="BD467" i="46"/>
  <c r="BE467" i="46"/>
  <c r="BE503" i="46" s="1"/>
  <c r="BF467" i="46"/>
  <c r="BF503" i="46" s="1"/>
  <c r="BG467" i="46"/>
  <c r="BH467" i="46"/>
  <c r="BI467" i="46"/>
  <c r="BI503" i="46" s="1"/>
  <c r="BJ467" i="46"/>
  <c r="BJ503" i="46" s="1"/>
  <c r="BK467" i="46"/>
  <c r="BL467" i="46"/>
  <c r="BL503" i="46" s="1"/>
  <c r="BL539" i="46" s="1"/>
  <c r="BM467" i="46"/>
  <c r="BM503" i="46" s="1"/>
  <c r="BN467" i="46"/>
  <c r="BN503" i="46" s="1"/>
  <c r="BO467" i="46"/>
  <c r="AQ473" i="46"/>
  <c r="AQ509" i="46" s="1"/>
  <c r="AQ545" i="46" s="1"/>
  <c r="AR473" i="46"/>
  <c r="AR509" i="46" s="1"/>
  <c r="AR545" i="46" s="1"/>
  <c r="AS473" i="46"/>
  <c r="AS509" i="46" s="1"/>
  <c r="AT473" i="46"/>
  <c r="AU473" i="46"/>
  <c r="AV473" i="46"/>
  <c r="AV509" i="46" s="1"/>
  <c r="AV545" i="46" s="1"/>
  <c r="AW473" i="46"/>
  <c r="AW509" i="46" s="1"/>
  <c r="AX473" i="46"/>
  <c r="AY473" i="46"/>
  <c r="AY509" i="46" s="1"/>
  <c r="AY545" i="46" s="1"/>
  <c r="AZ473" i="46"/>
  <c r="AZ509" i="46" s="1"/>
  <c r="AZ545" i="46" s="1"/>
  <c r="BA473" i="46"/>
  <c r="BA509" i="46" s="1"/>
  <c r="BB473" i="46"/>
  <c r="BC473" i="46"/>
  <c r="BC509" i="46" s="1"/>
  <c r="BD473" i="46"/>
  <c r="BD509" i="46" s="1"/>
  <c r="BD545" i="46" s="1"/>
  <c r="BE473" i="46"/>
  <c r="BE509" i="46" s="1"/>
  <c r="BF473" i="46"/>
  <c r="BG473" i="46"/>
  <c r="BH473" i="46"/>
  <c r="BH509" i="46" s="1"/>
  <c r="BH545" i="46" s="1"/>
  <c r="BI473" i="46"/>
  <c r="BI509" i="46" s="1"/>
  <c r="BI545" i="46" s="1"/>
  <c r="BJ473" i="46"/>
  <c r="BK473" i="46"/>
  <c r="BL473" i="46"/>
  <c r="BL509" i="46" s="1"/>
  <c r="BL545" i="46" s="1"/>
  <c r="BM473" i="46"/>
  <c r="BM509" i="46" s="1"/>
  <c r="BM545" i="46" s="1"/>
  <c r="BN473" i="46"/>
  <c r="BO473" i="46"/>
  <c r="AQ474" i="46"/>
  <c r="AR474" i="46"/>
  <c r="AR510" i="46" s="1"/>
  <c r="AS474" i="46"/>
  <c r="AT474" i="46"/>
  <c r="AT510" i="46" s="1"/>
  <c r="AU474" i="46"/>
  <c r="AU510" i="46" s="1"/>
  <c r="AV474" i="46"/>
  <c r="AV510" i="46" s="1"/>
  <c r="AW474" i="46"/>
  <c r="AX474" i="46"/>
  <c r="AY474" i="46"/>
  <c r="AY510" i="46" s="1"/>
  <c r="AY546" i="46" s="1"/>
  <c r="AZ474" i="46"/>
  <c r="AZ510" i="46" s="1"/>
  <c r="BA474" i="46"/>
  <c r="BB474" i="46"/>
  <c r="BB510" i="46" s="1"/>
  <c r="BB546" i="46" s="1"/>
  <c r="BC474" i="46"/>
  <c r="BC510" i="46" s="1"/>
  <c r="BC546" i="46" s="1"/>
  <c r="BD474" i="46"/>
  <c r="BD510" i="46" s="1"/>
  <c r="BD546" i="46" s="1"/>
  <c r="BE474" i="46"/>
  <c r="BF474" i="46"/>
  <c r="BF510" i="46" s="1"/>
  <c r="BF546" i="46" s="1"/>
  <c r="BG474" i="46"/>
  <c r="BG510" i="46" s="1"/>
  <c r="BH474" i="46"/>
  <c r="BH510" i="46" s="1"/>
  <c r="BI474" i="46"/>
  <c r="BJ474" i="46"/>
  <c r="BJ510" i="46" s="1"/>
  <c r="BK474" i="46"/>
  <c r="BK510" i="46" s="1"/>
  <c r="BL474" i="46"/>
  <c r="BL510" i="46" s="1"/>
  <c r="BL546" i="46" s="1"/>
  <c r="BM474" i="46"/>
  <c r="BN474" i="46"/>
  <c r="BO474" i="46"/>
  <c r="BO510" i="46" s="1"/>
  <c r="BO546" i="46" s="1"/>
  <c r="AQ478" i="46"/>
  <c r="AQ514" i="46" s="1"/>
  <c r="AQ550" i="46" s="1"/>
  <c r="AR478" i="46"/>
  <c r="AS478" i="46"/>
  <c r="AS514" i="46" s="1"/>
  <c r="AT478" i="46"/>
  <c r="AT514" i="46" s="1"/>
  <c r="AT550" i="46" s="1"/>
  <c r="AU478" i="46"/>
  <c r="AU514" i="46" s="1"/>
  <c r="AU550" i="46" s="1"/>
  <c r="AV478" i="46"/>
  <c r="AW478" i="46"/>
  <c r="AW514" i="46" s="1"/>
  <c r="AW550" i="46" s="1"/>
  <c r="AX478" i="46"/>
  <c r="AX514" i="46" s="1"/>
  <c r="AX550" i="46" s="1"/>
  <c r="AY478" i="46"/>
  <c r="AY514" i="46" s="1"/>
  <c r="AY550" i="46" s="1"/>
  <c r="AZ478" i="46"/>
  <c r="BA478" i="46"/>
  <c r="BA514" i="46" s="1"/>
  <c r="BA550" i="46" s="1"/>
  <c r="BB478" i="46"/>
  <c r="BB514" i="46" s="1"/>
  <c r="BB550" i="46" s="1"/>
  <c r="BC478" i="46"/>
  <c r="BC514" i="46" s="1"/>
  <c r="BC550" i="46" s="1"/>
  <c r="BD478" i="46"/>
  <c r="BE478" i="46"/>
  <c r="BE514" i="46" s="1"/>
  <c r="BF478" i="46"/>
  <c r="BF514" i="46" s="1"/>
  <c r="BF550" i="46" s="1"/>
  <c r="BG478" i="46"/>
  <c r="BG514" i="46" s="1"/>
  <c r="BG550" i="46" s="1"/>
  <c r="BH478" i="46"/>
  <c r="BI478" i="46"/>
  <c r="BI514" i="46" s="1"/>
  <c r="BI550" i="46" s="1"/>
  <c r="BJ478" i="46"/>
  <c r="BJ514" i="46" s="1"/>
  <c r="BJ550" i="46" s="1"/>
  <c r="BK478" i="46"/>
  <c r="BK514" i="46" s="1"/>
  <c r="BK550" i="46" s="1"/>
  <c r="BL478" i="46"/>
  <c r="BM478" i="46"/>
  <c r="BM514" i="46" s="1"/>
  <c r="BM550" i="46" s="1"/>
  <c r="BN478" i="46"/>
  <c r="BN514" i="46" s="1"/>
  <c r="BN550" i="46" s="1"/>
  <c r="BO478" i="46"/>
  <c r="BO514" i="46" s="1"/>
  <c r="BO550" i="46" s="1"/>
  <c r="AQ479" i="46"/>
  <c r="AR479" i="46"/>
  <c r="AR515" i="46" s="1"/>
  <c r="AR551" i="46" s="1"/>
  <c r="AS479" i="46"/>
  <c r="AS515" i="46" s="1"/>
  <c r="AS551" i="46" s="1"/>
  <c r="AT479" i="46"/>
  <c r="AT515" i="46" s="1"/>
  <c r="AT551" i="46" s="1"/>
  <c r="AU479" i="46"/>
  <c r="AV479" i="46"/>
  <c r="AV515" i="46" s="1"/>
  <c r="AV551" i="46" s="1"/>
  <c r="AW479" i="46"/>
  <c r="AW515" i="46" s="1"/>
  <c r="AW551" i="46" s="1"/>
  <c r="AX479" i="46"/>
  <c r="AX515" i="46" s="1"/>
  <c r="AX551" i="46" s="1"/>
  <c r="AY479" i="46"/>
  <c r="AZ479" i="46"/>
  <c r="AZ515" i="46" s="1"/>
  <c r="AZ551" i="46" s="1"/>
  <c r="BA479" i="46"/>
  <c r="BA515" i="46" s="1"/>
  <c r="BA551" i="46" s="1"/>
  <c r="BB479" i="46"/>
  <c r="BB515" i="46" s="1"/>
  <c r="BB551" i="46" s="1"/>
  <c r="BC479" i="46"/>
  <c r="BD479" i="46"/>
  <c r="BD515" i="46" s="1"/>
  <c r="BE479" i="46"/>
  <c r="BE515" i="46" s="1"/>
  <c r="BE551" i="46" s="1"/>
  <c r="BF479" i="46"/>
  <c r="BF515" i="46" s="1"/>
  <c r="BF551" i="46" s="1"/>
  <c r="BG479" i="46"/>
  <c r="BH479" i="46"/>
  <c r="BH515" i="46" s="1"/>
  <c r="BH551" i="46" s="1"/>
  <c r="BI479" i="46"/>
  <c r="BI515" i="46" s="1"/>
  <c r="BI551" i="46" s="1"/>
  <c r="BJ479" i="46"/>
  <c r="BJ515" i="46" s="1"/>
  <c r="BJ551" i="46" s="1"/>
  <c r="BK479" i="46"/>
  <c r="BL479" i="46"/>
  <c r="BL515" i="46" s="1"/>
  <c r="BL551" i="46" s="1"/>
  <c r="BM479" i="46"/>
  <c r="BM515" i="46" s="1"/>
  <c r="BM551" i="46" s="1"/>
  <c r="BN479" i="46"/>
  <c r="BN515" i="46" s="1"/>
  <c r="BN551" i="46" s="1"/>
  <c r="BO479" i="46"/>
  <c r="AQ480" i="46"/>
  <c r="AQ516" i="46" s="1"/>
  <c r="AR480" i="46"/>
  <c r="AR516" i="46" s="1"/>
  <c r="AR552" i="46" s="1"/>
  <c r="AS480" i="46"/>
  <c r="AS516" i="46" s="1"/>
  <c r="AS552" i="46" s="1"/>
  <c r="AT480" i="46"/>
  <c r="AU480" i="46"/>
  <c r="AU516" i="46" s="1"/>
  <c r="AU552" i="46" s="1"/>
  <c r="AV480" i="46"/>
  <c r="AV516" i="46" s="1"/>
  <c r="AV552" i="46" s="1"/>
  <c r="AW480" i="46"/>
  <c r="AW516" i="46" s="1"/>
  <c r="AW552" i="46" s="1"/>
  <c r="AX480" i="46"/>
  <c r="AY480" i="46"/>
  <c r="AY516" i="46" s="1"/>
  <c r="AY552" i="46" s="1"/>
  <c r="AZ480" i="46"/>
  <c r="AZ516" i="46" s="1"/>
  <c r="AZ552" i="46" s="1"/>
  <c r="BA480" i="46"/>
  <c r="BA516" i="46" s="1"/>
  <c r="BA552" i="46" s="1"/>
  <c r="BB480" i="46"/>
  <c r="BC480" i="46"/>
  <c r="BC516" i="46" s="1"/>
  <c r="BD480" i="46"/>
  <c r="BD516" i="46" s="1"/>
  <c r="BD552" i="46" s="1"/>
  <c r="BE480" i="46"/>
  <c r="BE516" i="46" s="1"/>
  <c r="BE552" i="46" s="1"/>
  <c r="BF480" i="46"/>
  <c r="BG480" i="46"/>
  <c r="BG516" i="46" s="1"/>
  <c r="BG552" i="46" s="1"/>
  <c r="BH480" i="46"/>
  <c r="BH516" i="46" s="1"/>
  <c r="BH552" i="46" s="1"/>
  <c r="BI480" i="46"/>
  <c r="BI516" i="46" s="1"/>
  <c r="BI552" i="46" s="1"/>
  <c r="BJ480" i="46"/>
  <c r="BK480" i="46"/>
  <c r="BK516" i="46" s="1"/>
  <c r="BK552" i="46" s="1"/>
  <c r="BL480" i="46"/>
  <c r="BL516" i="46" s="1"/>
  <c r="BL552" i="46" s="1"/>
  <c r="BM480" i="46"/>
  <c r="BM516" i="46" s="1"/>
  <c r="BM552" i="46" s="1"/>
  <c r="BN480" i="46"/>
  <c r="BO480" i="46"/>
  <c r="BO516" i="46" s="1"/>
  <c r="BO552" i="46" s="1"/>
  <c r="AQ481" i="46"/>
  <c r="AQ517" i="46" s="1"/>
  <c r="AQ553" i="46" s="1"/>
  <c r="AR481" i="46"/>
  <c r="AR517" i="46" s="1"/>
  <c r="AR553" i="46" s="1"/>
  <c r="AS481" i="46"/>
  <c r="AT481" i="46"/>
  <c r="AT517" i="46" s="1"/>
  <c r="AU481" i="46"/>
  <c r="AU517" i="46" s="1"/>
  <c r="AU553" i="46" s="1"/>
  <c r="AV481" i="46"/>
  <c r="AV517" i="46" s="1"/>
  <c r="AV553" i="46" s="1"/>
  <c r="AW481" i="46"/>
  <c r="AX481" i="46"/>
  <c r="AX517" i="46" s="1"/>
  <c r="AX553" i="46" s="1"/>
  <c r="AY481" i="46"/>
  <c r="AY517" i="46" s="1"/>
  <c r="AY553" i="46" s="1"/>
  <c r="AZ481" i="46"/>
  <c r="AZ517" i="46" s="1"/>
  <c r="AZ553" i="46" s="1"/>
  <c r="BA481" i="46"/>
  <c r="BB481" i="46"/>
  <c r="BB517" i="46" s="1"/>
  <c r="BB553" i="46" s="1"/>
  <c r="BC481" i="46"/>
  <c r="BC517" i="46" s="1"/>
  <c r="BC553" i="46" s="1"/>
  <c r="BD481" i="46"/>
  <c r="BD517" i="46" s="1"/>
  <c r="BD553" i="46" s="1"/>
  <c r="BE481" i="46"/>
  <c r="BF481" i="46"/>
  <c r="BF517" i="46" s="1"/>
  <c r="BF553" i="46" s="1"/>
  <c r="BG481" i="46"/>
  <c r="BG517" i="46" s="1"/>
  <c r="BG553" i="46" s="1"/>
  <c r="BH481" i="46"/>
  <c r="BH517" i="46" s="1"/>
  <c r="BH553" i="46" s="1"/>
  <c r="BI481" i="46"/>
  <c r="BJ481" i="46"/>
  <c r="BJ517" i="46" s="1"/>
  <c r="BJ553" i="46" s="1"/>
  <c r="BK481" i="46"/>
  <c r="BK517" i="46" s="1"/>
  <c r="BK553" i="46" s="1"/>
  <c r="BL481" i="46"/>
  <c r="BL517" i="46" s="1"/>
  <c r="BL553" i="46" s="1"/>
  <c r="BM481" i="46"/>
  <c r="BN481" i="46"/>
  <c r="BN517" i="46" s="1"/>
  <c r="BN553" i="46" s="1"/>
  <c r="BO481" i="46"/>
  <c r="BO517" i="46" s="1"/>
  <c r="BO553" i="46" s="1"/>
  <c r="AQ482" i="46"/>
  <c r="AQ518" i="46" s="1"/>
  <c r="AQ554" i="46" s="1"/>
  <c r="AR482" i="46"/>
  <c r="AS482" i="46"/>
  <c r="AS518" i="46" s="1"/>
  <c r="AT482" i="46"/>
  <c r="AT518" i="46" s="1"/>
  <c r="AT554" i="46" s="1"/>
  <c r="AU482" i="46"/>
  <c r="AU518" i="46" s="1"/>
  <c r="AU554" i="46" s="1"/>
  <c r="AV482" i="46"/>
  <c r="AW482" i="46"/>
  <c r="AW518" i="46" s="1"/>
  <c r="AX482" i="46"/>
  <c r="AX518" i="46" s="1"/>
  <c r="AX554" i="46" s="1"/>
  <c r="AY482" i="46"/>
  <c r="AY518" i="46" s="1"/>
  <c r="AY554" i="46" s="1"/>
  <c r="AZ482" i="46"/>
  <c r="BA482" i="46"/>
  <c r="BA518" i="46" s="1"/>
  <c r="BA554" i="46" s="1"/>
  <c r="BB482" i="46"/>
  <c r="BB518" i="46" s="1"/>
  <c r="BB554" i="46" s="1"/>
  <c r="BC482" i="46"/>
  <c r="BC518" i="46" s="1"/>
  <c r="BC554" i="46" s="1"/>
  <c r="BD482" i="46"/>
  <c r="BE482" i="46"/>
  <c r="BE518" i="46" s="1"/>
  <c r="BE554" i="46" s="1"/>
  <c r="BF482" i="46"/>
  <c r="BF518" i="46" s="1"/>
  <c r="BF554" i="46" s="1"/>
  <c r="BG482" i="46"/>
  <c r="BG518" i="46" s="1"/>
  <c r="BG554" i="46" s="1"/>
  <c r="BH482" i="46"/>
  <c r="BI482" i="46"/>
  <c r="BI518" i="46" s="1"/>
  <c r="BI554" i="46" s="1"/>
  <c r="BJ482" i="46"/>
  <c r="BJ518" i="46" s="1"/>
  <c r="BJ554" i="46" s="1"/>
  <c r="BK482" i="46"/>
  <c r="BK518" i="46" s="1"/>
  <c r="BK554" i="46" s="1"/>
  <c r="BL482" i="46"/>
  <c r="BM482" i="46"/>
  <c r="BM518" i="46" s="1"/>
  <c r="BM554" i="46" s="1"/>
  <c r="BN482" i="46"/>
  <c r="BN518" i="46" s="1"/>
  <c r="BN554" i="46" s="1"/>
  <c r="BO482" i="46"/>
  <c r="BO518" i="46" s="1"/>
  <c r="BO554" i="46" s="1"/>
  <c r="AQ483" i="46"/>
  <c r="AR483" i="46"/>
  <c r="AR519" i="46" s="1"/>
  <c r="AR555" i="46" s="1"/>
  <c r="AS483" i="46"/>
  <c r="AS519" i="46" s="1"/>
  <c r="AS555" i="46" s="1"/>
  <c r="AT483" i="46"/>
  <c r="AT519" i="46" s="1"/>
  <c r="AT555" i="46" s="1"/>
  <c r="AU483" i="46"/>
  <c r="AV483" i="46"/>
  <c r="AV519" i="46" s="1"/>
  <c r="AW483" i="46"/>
  <c r="AW519" i="46" s="1"/>
  <c r="AW555" i="46" s="1"/>
  <c r="AX483" i="46"/>
  <c r="AX519" i="46" s="1"/>
  <c r="AX555" i="46" s="1"/>
  <c r="AY483" i="46"/>
  <c r="AZ483" i="46"/>
  <c r="AZ519" i="46" s="1"/>
  <c r="AZ555" i="46" s="1"/>
  <c r="BA483" i="46"/>
  <c r="BA519" i="46" s="1"/>
  <c r="BA555" i="46" s="1"/>
  <c r="BB483" i="46"/>
  <c r="BB519" i="46" s="1"/>
  <c r="BB555" i="46" s="1"/>
  <c r="BC483" i="46"/>
  <c r="BD483" i="46"/>
  <c r="BD519" i="46" s="1"/>
  <c r="BE483" i="46"/>
  <c r="BE519" i="46" s="1"/>
  <c r="BE555" i="46" s="1"/>
  <c r="BF483" i="46"/>
  <c r="BF519" i="46" s="1"/>
  <c r="BF555" i="46" s="1"/>
  <c r="BG483" i="46"/>
  <c r="BH483" i="46"/>
  <c r="BH519" i="46" s="1"/>
  <c r="BH555" i="46" s="1"/>
  <c r="BI483" i="46"/>
  <c r="BI519" i="46" s="1"/>
  <c r="BI555" i="46" s="1"/>
  <c r="BJ483" i="46"/>
  <c r="BJ519" i="46" s="1"/>
  <c r="BJ555" i="46" s="1"/>
  <c r="BK483" i="46"/>
  <c r="BL483" i="46"/>
  <c r="BL519" i="46" s="1"/>
  <c r="BL555" i="46" s="1"/>
  <c r="BM483" i="46"/>
  <c r="BM519" i="46" s="1"/>
  <c r="BM555" i="46" s="1"/>
  <c r="BN483" i="46"/>
  <c r="BN519" i="46" s="1"/>
  <c r="BN555" i="46" s="1"/>
  <c r="BO483" i="46"/>
  <c r="AQ490" i="46"/>
  <c r="AQ526" i="46" s="1"/>
  <c r="AQ562" i="46" s="1"/>
  <c r="AR490" i="46"/>
  <c r="AR526" i="46" s="1"/>
  <c r="AR562" i="46" s="1"/>
  <c r="AS490" i="46"/>
  <c r="AS526" i="46" s="1"/>
  <c r="AS562" i="46" s="1"/>
  <c r="AT490" i="46"/>
  <c r="AU490" i="46"/>
  <c r="AU526" i="46" s="1"/>
  <c r="AU562" i="46" s="1"/>
  <c r="AV490" i="46"/>
  <c r="AV526" i="46" s="1"/>
  <c r="AV562" i="46" s="1"/>
  <c r="AW490" i="46"/>
  <c r="AW526" i="46" s="1"/>
  <c r="AW562" i="46" s="1"/>
  <c r="AX490" i="46"/>
  <c r="AY490" i="46"/>
  <c r="AY526" i="46" s="1"/>
  <c r="AY562" i="46" s="1"/>
  <c r="AZ490" i="46"/>
  <c r="AZ526" i="46" s="1"/>
  <c r="AZ562" i="46" s="1"/>
  <c r="BA490" i="46"/>
  <c r="BA526" i="46" s="1"/>
  <c r="BA562" i="46" s="1"/>
  <c r="BB490" i="46"/>
  <c r="BC490" i="46"/>
  <c r="BC526" i="46" s="1"/>
  <c r="BC562" i="46" s="1"/>
  <c r="BD490" i="46"/>
  <c r="BD526" i="46" s="1"/>
  <c r="BD562" i="46" s="1"/>
  <c r="BE490" i="46"/>
  <c r="BE526" i="46" s="1"/>
  <c r="BE562" i="46" s="1"/>
  <c r="BF490" i="46"/>
  <c r="BG490" i="46"/>
  <c r="BG526" i="46" s="1"/>
  <c r="BG562" i="46" s="1"/>
  <c r="BH490" i="46"/>
  <c r="BH526" i="46" s="1"/>
  <c r="BH562" i="46" s="1"/>
  <c r="BI490" i="46"/>
  <c r="BI526" i="46" s="1"/>
  <c r="BI562" i="46" s="1"/>
  <c r="BJ490" i="46"/>
  <c r="BK490" i="46"/>
  <c r="BL490" i="46"/>
  <c r="BL526" i="46" s="1"/>
  <c r="BL562" i="46" s="1"/>
  <c r="BM490" i="46"/>
  <c r="BM526" i="46" s="1"/>
  <c r="BM562" i="46" s="1"/>
  <c r="BN490" i="46"/>
  <c r="BO490" i="46"/>
  <c r="BO526" i="46" s="1"/>
  <c r="BO562" i="46" s="1"/>
  <c r="AQ491" i="46"/>
  <c r="AQ527" i="46" s="1"/>
  <c r="AQ563" i="46" s="1"/>
  <c r="AR491" i="46"/>
  <c r="AR527" i="46" s="1"/>
  <c r="AR563" i="46" s="1"/>
  <c r="AS491" i="46"/>
  <c r="AT491" i="46"/>
  <c r="AT527" i="46" s="1"/>
  <c r="AT563" i="46" s="1"/>
  <c r="AU491" i="46"/>
  <c r="AU527" i="46" s="1"/>
  <c r="AU563" i="46" s="1"/>
  <c r="AV491" i="46"/>
  <c r="AV527" i="46" s="1"/>
  <c r="AV563" i="46" s="1"/>
  <c r="AW491" i="46"/>
  <c r="AX491" i="46"/>
  <c r="AX527" i="46" s="1"/>
  <c r="AX563" i="46" s="1"/>
  <c r="AY491" i="46"/>
  <c r="AY527" i="46" s="1"/>
  <c r="AY563" i="46" s="1"/>
  <c r="AZ491" i="46"/>
  <c r="AZ527" i="46" s="1"/>
  <c r="AZ563" i="46" s="1"/>
  <c r="BA491" i="46"/>
  <c r="BB491" i="46"/>
  <c r="BB527" i="46" s="1"/>
  <c r="BB563" i="46" s="1"/>
  <c r="BC491" i="46"/>
  <c r="BC527" i="46" s="1"/>
  <c r="BC563" i="46" s="1"/>
  <c r="BD491" i="46"/>
  <c r="BD527" i="46" s="1"/>
  <c r="BD563" i="46" s="1"/>
  <c r="BE491" i="46"/>
  <c r="BF491" i="46"/>
  <c r="BF527" i="46" s="1"/>
  <c r="BF563" i="46" s="1"/>
  <c r="BG491" i="46"/>
  <c r="BG527" i="46" s="1"/>
  <c r="BG563" i="46" s="1"/>
  <c r="BH491" i="46"/>
  <c r="BH527" i="46" s="1"/>
  <c r="BH563" i="46" s="1"/>
  <c r="BI491" i="46"/>
  <c r="BJ491" i="46"/>
  <c r="BJ527" i="46" s="1"/>
  <c r="BJ563" i="46" s="1"/>
  <c r="BK491" i="46"/>
  <c r="BK527" i="46" s="1"/>
  <c r="BK563" i="46" s="1"/>
  <c r="BL491" i="46"/>
  <c r="BL527" i="46" s="1"/>
  <c r="BL563" i="46" s="1"/>
  <c r="BM491" i="46"/>
  <c r="BN491" i="46"/>
  <c r="BN527" i="46" s="1"/>
  <c r="BN563" i="46" s="1"/>
  <c r="BO491" i="46"/>
  <c r="BO527" i="46" s="1"/>
  <c r="BO563" i="46" s="1"/>
  <c r="AQ492" i="46"/>
  <c r="AQ528" i="46" s="1"/>
  <c r="AQ564" i="46" s="1"/>
  <c r="AR492" i="46"/>
  <c r="AS492" i="46"/>
  <c r="AS528" i="46" s="1"/>
  <c r="AS564" i="46" s="1"/>
  <c r="AT492" i="46"/>
  <c r="AT528" i="46" s="1"/>
  <c r="AT564" i="46" s="1"/>
  <c r="AU492" i="46"/>
  <c r="AU528" i="46" s="1"/>
  <c r="AU564" i="46" s="1"/>
  <c r="AV492" i="46"/>
  <c r="AW492" i="46"/>
  <c r="AW528" i="46" s="1"/>
  <c r="AW564" i="46" s="1"/>
  <c r="AX492" i="46"/>
  <c r="AX528" i="46" s="1"/>
  <c r="AX564" i="46" s="1"/>
  <c r="AY492" i="46"/>
  <c r="AY528" i="46" s="1"/>
  <c r="AY564" i="46" s="1"/>
  <c r="AZ492" i="46"/>
  <c r="BA492" i="46"/>
  <c r="BA528" i="46" s="1"/>
  <c r="BA564" i="46" s="1"/>
  <c r="BB492" i="46"/>
  <c r="BB528" i="46" s="1"/>
  <c r="BB564" i="46" s="1"/>
  <c r="BC492" i="46"/>
  <c r="BC528" i="46" s="1"/>
  <c r="BC564" i="46" s="1"/>
  <c r="BD492" i="46"/>
  <c r="BE492" i="46"/>
  <c r="BE528" i="46" s="1"/>
  <c r="BE564" i="46" s="1"/>
  <c r="BF492" i="46"/>
  <c r="BF528" i="46" s="1"/>
  <c r="BF564" i="46" s="1"/>
  <c r="BG492" i="46"/>
  <c r="BG528" i="46" s="1"/>
  <c r="BG564" i="46" s="1"/>
  <c r="BH492" i="46"/>
  <c r="BI492" i="46"/>
  <c r="BI528" i="46" s="1"/>
  <c r="BI564" i="46" s="1"/>
  <c r="BJ492" i="46"/>
  <c r="BJ528" i="46" s="1"/>
  <c r="BJ564" i="46" s="1"/>
  <c r="BK492" i="46"/>
  <c r="BK528" i="46" s="1"/>
  <c r="BK564" i="46" s="1"/>
  <c r="BL492" i="46"/>
  <c r="BM492" i="46"/>
  <c r="BM528" i="46" s="1"/>
  <c r="BM564" i="46" s="1"/>
  <c r="BN492" i="46"/>
  <c r="BN528" i="46" s="1"/>
  <c r="BN564" i="46" s="1"/>
  <c r="BO492" i="46"/>
  <c r="BO528" i="46" s="1"/>
  <c r="BO564" i="46" s="1"/>
  <c r="AQ493" i="46"/>
  <c r="AR493" i="46"/>
  <c r="AR529" i="46" s="1"/>
  <c r="AR565" i="46" s="1"/>
  <c r="AS493" i="46"/>
  <c r="AS529" i="46" s="1"/>
  <c r="AS565" i="46" s="1"/>
  <c r="AT493" i="46"/>
  <c r="AT529" i="46" s="1"/>
  <c r="AT565" i="46" s="1"/>
  <c r="AU493" i="46"/>
  <c r="AV493" i="46"/>
  <c r="AV529" i="46" s="1"/>
  <c r="AV565" i="46" s="1"/>
  <c r="AW493" i="46"/>
  <c r="AW529" i="46" s="1"/>
  <c r="AW565" i="46" s="1"/>
  <c r="AX493" i="46"/>
  <c r="AX529" i="46" s="1"/>
  <c r="AX565" i="46" s="1"/>
  <c r="AY493" i="46"/>
  <c r="AZ493" i="46"/>
  <c r="AZ529" i="46" s="1"/>
  <c r="AZ565" i="46" s="1"/>
  <c r="BA493" i="46"/>
  <c r="BA529" i="46" s="1"/>
  <c r="BA565" i="46" s="1"/>
  <c r="BB493" i="46"/>
  <c r="BB529" i="46" s="1"/>
  <c r="BB565" i="46" s="1"/>
  <c r="BC493" i="46"/>
  <c r="BD493" i="46"/>
  <c r="BD529" i="46" s="1"/>
  <c r="BD565" i="46" s="1"/>
  <c r="BE493" i="46"/>
  <c r="BE529" i="46" s="1"/>
  <c r="BE565" i="46" s="1"/>
  <c r="BF493" i="46"/>
  <c r="BF529" i="46" s="1"/>
  <c r="BF565" i="46" s="1"/>
  <c r="BG493" i="46"/>
  <c r="BH493" i="46"/>
  <c r="BH529" i="46" s="1"/>
  <c r="BH565" i="46" s="1"/>
  <c r="BI493" i="46"/>
  <c r="BI529" i="46" s="1"/>
  <c r="BI565" i="46" s="1"/>
  <c r="BJ493" i="46"/>
  <c r="BJ529" i="46" s="1"/>
  <c r="BJ565" i="46" s="1"/>
  <c r="BK493" i="46"/>
  <c r="BL493" i="46"/>
  <c r="BL529" i="46" s="1"/>
  <c r="BL565" i="46" s="1"/>
  <c r="BM493" i="46"/>
  <c r="BM529" i="46" s="1"/>
  <c r="BM565" i="46" s="1"/>
  <c r="BN493" i="46"/>
  <c r="BN529" i="46" s="1"/>
  <c r="BN565" i="46" s="1"/>
  <c r="BO493" i="46"/>
  <c r="AQ494" i="46"/>
  <c r="AQ530" i="46" s="1"/>
  <c r="AQ566" i="46" s="1"/>
  <c r="AR494" i="46"/>
  <c r="AR530" i="46" s="1"/>
  <c r="AR566" i="46" s="1"/>
  <c r="AS494" i="46"/>
  <c r="AS530" i="46" s="1"/>
  <c r="AS566" i="46" s="1"/>
  <c r="AT494" i="46"/>
  <c r="AU494" i="46"/>
  <c r="AU530" i="46" s="1"/>
  <c r="AU566" i="46" s="1"/>
  <c r="AV494" i="46"/>
  <c r="AV530" i="46" s="1"/>
  <c r="AV566" i="46" s="1"/>
  <c r="AW494" i="46"/>
  <c r="AW530" i="46" s="1"/>
  <c r="AW566" i="46" s="1"/>
  <c r="AX494" i="46"/>
  <c r="AY494" i="46"/>
  <c r="AY530" i="46" s="1"/>
  <c r="AY566" i="46" s="1"/>
  <c r="AZ494" i="46"/>
  <c r="AZ530" i="46" s="1"/>
  <c r="AZ566" i="46" s="1"/>
  <c r="BA494" i="46"/>
  <c r="BA530" i="46" s="1"/>
  <c r="BA566" i="46" s="1"/>
  <c r="BB494" i="46"/>
  <c r="BC494" i="46"/>
  <c r="BC530" i="46" s="1"/>
  <c r="BC566" i="46" s="1"/>
  <c r="BD494" i="46"/>
  <c r="BD530" i="46" s="1"/>
  <c r="BD566" i="46" s="1"/>
  <c r="BE494" i="46"/>
  <c r="BE530" i="46" s="1"/>
  <c r="BE566" i="46" s="1"/>
  <c r="BF494" i="46"/>
  <c r="BG494" i="46"/>
  <c r="BG530" i="46" s="1"/>
  <c r="BG566" i="46" s="1"/>
  <c r="BH494" i="46"/>
  <c r="BH530" i="46" s="1"/>
  <c r="BH566" i="46" s="1"/>
  <c r="BI494" i="46"/>
  <c r="BI530" i="46" s="1"/>
  <c r="BI566" i="46" s="1"/>
  <c r="BJ494" i="46"/>
  <c r="BK494" i="46"/>
  <c r="BK530" i="46" s="1"/>
  <c r="BK566" i="46" s="1"/>
  <c r="BL494" i="46"/>
  <c r="BL530" i="46" s="1"/>
  <c r="BL566" i="46" s="1"/>
  <c r="BM494" i="46"/>
  <c r="BM530" i="46" s="1"/>
  <c r="BM566" i="46" s="1"/>
  <c r="BN494" i="46"/>
  <c r="BO494" i="46"/>
  <c r="BO530" i="46" s="1"/>
  <c r="BO566" i="46" s="1"/>
  <c r="AQ501" i="46"/>
  <c r="AR501" i="46"/>
  <c r="AS501" i="46"/>
  <c r="AT501" i="46"/>
  <c r="AU501" i="46"/>
  <c r="AV501" i="46"/>
  <c r="AW501" i="46"/>
  <c r="AX501" i="46"/>
  <c r="AY501" i="46"/>
  <c r="AZ501" i="46"/>
  <c r="BA501" i="46"/>
  <c r="BB501" i="46"/>
  <c r="BC501" i="46"/>
  <c r="BD501" i="46"/>
  <c r="BE501" i="46"/>
  <c r="BF501" i="46"/>
  <c r="BG501" i="46"/>
  <c r="BH501" i="46"/>
  <c r="BI501" i="46"/>
  <c r="BJ501" i="46"/>
  <c r="BK501" i="46"/>
  <c r="BL501" i="46"/>
  <c r="BM501" i="46"/>
  <c r="BN501" i="46"/>
  <c r="BO501" i="46"/>
  <c r="AQ502" i="46"/>
  <c r="AQ503" i="46"/>
  <c r="AR503" i="46"/>
  <c r="AR539" i="46" s="1"/>
  <c r="AU503" i="46"/>
  <c r="AX503" i="46"/>
  <c r="AY503" i="46"/>
  <c r="AZ503" i="46"/>
  <c r="AZ539" i="46" s="1"/>
  <c r="BC503" i="46"/>
  <c r="BC502" i="46" s="1"/>
  <c r="BD503" i="46"/>
  <c r="BD539" i="46" s="1"/>
  <c r="BG503" i="46"/>
  <c r="BH503" i="46"/>
  <c r="BH539" i="46" s="1"/>
  <c r="BK503" i="46"/>
  <c r="BO503" i="46"/>
  <c r="BO539" i="46" s="1"/>
  <c r="AQ504" i="46"/>
  <c r="AR504" i="46"/>
  <c r="AS504" i="46"/>
  <c r="AT504" i="46"/>
  <c r="AU504" i="46"/>
  <c r="AV504" i="46"/>
  <c r="AW504" i="46"/>
  <c r="AX504" i="46"/>
  <c r="AY504" i="46"/>
  <c r="AZ504" i="46"/>
  <c r="BA504" i="46"/>
  <c r="BB504" i="46"/>
  <c r="BC504" i="46"/>
  <c r="BD504" i="46"/>
  <c r="BE504" i="46"/>
  <c r="BF504" i="46"/>
  <c r="BG504" i="46"/>
  <c r="BH504" i="46"/>
  <c r="BI504" i="46"/>
  <c r="BJ504" i="46"/>
  <c r="BK504" i="46"/>
  <c r="BL504" i="46"/>
  <c r="BM504" i="46"/>
  <c r="BN504" i="46"/>
  <c r="BO504" i="46"/>
  <c r="AQ505" i="46"/>
  <c r="AR505" i="46"/>
  <c r="AS505" i="46"/>
  <c r="AT505" i="46"/>
  <c r="AU505" i="46"/>
  <c r="AV505" i="46"/>
  <c r="AW505" i="46"/>
  <c r="AX505" i="46"/>
  <c r="AY505" i="46"/>
  <c r="AZ505" i="46"/>
  <c r="BA505" i="46"/>
  <c r="BB505" i="46"/>
  <c r="BC505" i="46"/>
  <c r="BD505" i="46"/>
  <c r="BE505" i="46"/>
  <c r="BF505" i="46"/>
  <c r="BG505" i="46"/>
  <c r="BH505" i="46"/>
  <c r="BI505" i="46"/>
  <c r="BJ505" i="46"/>
  <c r="BK505" i="46"/>
  <c r="BL505" i="46"/>
  <c r="BM505" i="46"/>
  <c r="BN505" i="46"/>
  <c r="BO505" i="46"/>
  <c r="AQ506" i="46"/>
  <c r="AS506" i="46"/>
  <c r="BC506" i="46"/>
  <c r="BK506" i="46"/>
  <c r="BO506" i="46"/>
  <c r="AQ507" i="46"/>
  <c r="AR507" i="46"/>
  <c r="AR506" i="46" s="1"/>
  <c r="AS507" i="46"/>
  <c r="AT507" i="46"/>
  <c r="AT506" i="46" s="1"/>
  <c r="AU507" i="46"/>
  <c r="AU506" i="46" s="1"/>
  <c r="AV507" i="46"/>
  <c r="AV506" i="46" s="1"/>
  <c r="AW507" i="46"/>
  <c r="AW506" i="46" s="1"/>
  <c r="AX507" i="46"/>
  <c r="AX506" i="46" s="1"/>
  <c r="AY507" i="46"/>
  <c r="AY506" i="46" s="1"/>
  <c r="AY539" i="46" s="1"/>
  <c r="AZ507" i="46"/>
  <c r="AZ506" i="46" s="1"/>
  <c r="BA507" i="46"/>
  <c r="BA506" i="46" s="1"/>
  <c r="BB507" i="46"/>
  <c r="BB506" i="46" s="1"/>
  <c r="BC507" i="46"/>
  <c r="BD507" i="46"/>
  <c r="BD506" i="46" s="1"/>
  <c r="BE507" i="46"/>
  <c r="BE506" i="46" s="1"/>
  <c r="BF507" i="46"/>
  <c r="BF506" i="46" s="1"/>
  <c r="BG507" i="46"/>
  <c r="BG506" i="46" s="1"/>
  <c r="BG539" i="46" s="1"/>
  <c r="BH507" i="46"/>
  <c r="BH506" i="46" s="1"/>
  <c r="BI507" i="46"/>
  <c r="BI506" i="46" s="1"/>
  <c r="BJ507" i="46"/>
  <c r="BJ506" i="46" s="1"/>
  <c r="BK507" i="46"/>
  <c r="BL507" i="46"/>
  <c r="BL506" i="46" s="1"/>
  <c r="BM507" i="46"/>
  <c r="BM506" i="46" s="1"/>
  <c r="BN507" i="46"/>
  <c r="BN506" i="46" s="1"/>
  <c r="BO507" i="46"/>
  <c r="AT509" i="46"/>
  <c r="AU509" i="46"/>
  <c r="AU545" i="46" s="1"/>
  <c r="AX509" i="46"/>
  <c r="AX545" i="46" s="1"/>
  <c r="BB509" i="46"/>
  <c r="BB545" i="46" s="1"/>
  <c r="BF509" i="46"/>
  <c r="BG509" i="46"/>
  <c r="BG545" i="46" s="1"/>
  <c r="BJ509" i="46"/>
  <c r="BJ545" i="46" s="1"/>
  <c r="BK509" i="46"/>
  <c r="BK545" i="46" s="1"/>
  <c r="BN509" i="46"/>
  <c r="BO509" i="46"/>
  <c r="AQ510" i="46"/>
  <c r="AS510" i="46"/>
  <c r="AS546" i="46" s="1"/>
  <c r="AW510" i="46"/>
  <c r="AX510" i="46"/>
  <c r="AX546" i="46" s="1"/>
  <c r="BA510" i="46"/>
  <c r="BA546" i="46" s="1"/>
  <c r="BE510" i="46"/>
  <c r="BE546" i="46" s="1"/>
  <c r="BI510" i="46"/>
  <c r="BM510" i="46"/>
  <c r="BM546" i="46" s="1"/>
  <c r="BN510" i="46"/>
  <c r="BN546" i="46" s="1"/>
  <c r="AQ511" i="46"/>
  <c r="AR511" i="46"/>
  <c r="AS511" i="46"/>
  <c r="AT511" i="46"/>
  <c r="AU511" i="46"/>
  <c r="AV511" i="46"/>
  <c r="AW511" i="46"/>
  <c r="AX511" i="46"/>
  <c r="AY511" i="46"/>
  <c r="AZ511" i="46"/>
  <c r="BA511" i="46"/>
  <c r="BB511" i="46"/>
  <c r="BC511" i="46"/>
  <c r="BD511" i="46"/>
  <c r="BE511" i="46"/>
  <c r="BF511" i="46"/>
  <c r="BG511" i="46"/>
  <c r="BH511" i="46"/>
  <c r="BI511" i="46"/>
  <c r="BJ511" i="46"/>
  <c r="BK511" i="46"/>
  <c r="BL511" i="46"/>
  <c r="BM511" i="46"/>
  <c r="BN511" i="46"/>
  <c r="BO511" i="46"/>
  <c r="AR514" i="46"/>
  <c r="AR550" i="46" s="1"/>
  <c r="AV514" i="46"/>
  <c r="AV550" i="46" s="1"/>
  <c r="AZ514" i="46"/>
  <c r="AZ550" i="46" s="1"/>
  <c r="BD514" i="46"/>
  <c r="BD550" i="46" s="1"/>
  <c r="BH514" i="46"/>
  <c r="BH550" i="46" s="1"/>
  <c r="BL514" i="46"/>
  <c r="BL550" i="46" s="1"/>
  <c r="AQ515" i="46"/>
  <c r="AQ551" i="46" s="1"/>
  <c r="AU515" i="46"/>
  <c r="AU551" i="46" s="1"/>
  <c r="AY515" i="46"/>
  <c r="AY551" i="46" s="1"/>
  <c r="BC515" i="46"/>
  <c r="BC551" i="46" s="1"/>
  <c r="BG515" i="46"/>
  <c r="BG551" i="46" s="1"/>
  <c r="BK515" i="46"/>
  <c r="BK551" i="46" s="1"/>
  <c r="BO515" i="46"/>
  <c r="BO551" i="46" s="1"/>
  <c r="AT516" i="46"/>
  <c r="AT552" i="46" s="1"/>
  <c r="AX516" i="46"/>
  <c r="AX552" i="46" s="1"/>
  <c r="BB516" i="46"/>
  <c r="BB552" i="46" s="1"/>
  <c r="BF516" i="46"/>
  <c r="BJ516" i="46"/>
  <c r="BJ552" i="46" s="1"/>
  <c r="BN516" i="46"/>
  <c r="BN552" i="46" s="1"/>
  <c r="AS517" i="46"/>
  <c r="AS553" i="46" s="1"/>
  <c r="AW517" i="46"/>
  <c r="AW553" i="46" s="1"/>
  <c r="BA517" i="46"/>
  <c r="BA553" i="46" s="1"/>
  <c r="BE517" i="46"/>
  <c r="BE553" i="46" s="1"/>
  <c r="BI517" i="46"/>
  <c r="BI553" i="46" s="1"/>
  <c r="BM517" i="46"/>
  <c r="BM553" i="46" s="1"/>
  <c r="AR518" i="46"/>
  <c r="AR554" i="46" s="1"/>
  <c r="AV518" i="46"/>
  <c r="AV554" i="46" s="1"/>
  <c r="AZ518" i="46"/>
  <c r="AZ554" i="46" s="1"/>
  <c r="BD518" i="46"/>
  <c r="BD554" i="46" s="1"/>
  <c r="BH518" i="46"/>
  <c r="BH554" i="46" s="1"/>
  <c r="BL518" i="46"/>
  <c r="BL554" i="46" s="1"/>
  <c r="AQ519" i="46"/>
  <c r="AQ555" i="46" s="1"/>
  <c r="AU519" i="46"/>
  <c r="AU555" i="46" s="1"/>
  <c r="AY519" i="46"/>
  <c r="AY555" i="46" s="1"/>
  <c r="BC519" i="46"/>
  <c r="BC555" i="46" s="1"/>
  <c r="BG519" i="46"/>
  <c r="BG555" i="46" s="1"/>
  <c r="BK519" i="46"/>
  <c r="BK555" i="46" s="1"/>
  <c r="BO519" i="46"/>
  <c r="BO555" i="46" s="1"/>
  <c r="AQ521" i="46"/>
  <c r="AQ520" i="46" s="1"/>
  <c r="AR521" i="46"/>
  <c r="AR520" i="46" s="1"/>
  <c r="AS521" i="46"/>
  <c r="AS520" i="46" s="1"/>
  <c r="AT521" i="46"/>
  <c r="AT520" i="46" s="1"/>
  <c r="AU521" i="46"/>
  <c r="AU520" i="46" s="1"/>
  <c r="AV521" i="46"/>
  <c r="AV520" i="46" s="1"/>
  <c r="AW521" i="46"/>
  <c r="AW520" i="46" s="1"/>
  <c r="AX521" i="46"/>
  <c r="AX520" i="46" s="1"/>
  <c r="AY521" i="46"/>
  <c r="AY520" i="46" s="1"/>
  <c r="AZ521" i="46"/>
  <c r="AZ520" i="46" s="1"/>
  <c r="BA521" i="46"/>
  <c r="BA520" i="46" s="1"/>
  <c r="BB521" i="46"/>
  <c r="BB520" i="46" s="1"/>
  <c r="BC521" i="46"/>
  <c r="BC520" i="46" s="1"/>
  <c r="BD521" i="46"/>
  <c r="BD520" i="46" s="1"/>
  <c r="BE521" i="46"/>
  <c r="BE520" i="46" s="1"/>
  <c r="BF521" i="46"/>
  <c r="BF520" i="46" s="1"/>
  <c r="BG521" i="46"/>
  <c r="BG520" i="46" s="1"/>
  <c r="BH521" i="46"/>
  <c r="BH520" i="46" s="1"/>
  <c r="BI521" i="46"/>
  <c r="BI520" i="46" s="1"/>
  <c r="BJ521" i="46"/>
  <c r="BJ520" i="46" s="1"/>
  <c r="BK521" i="46"/>
  <c r="BK520" i="46" s="1"/>
  <c r="BL521" i="46"/>
  <c r="BL520" i="46" s="1"/>
  <c r="BM521" i="46"/>
  <c r="BM520" i="46" s="1"/>
  <c r="BN521" i="46"/>
  <c r="BN520" i="46" s="1"/>
  <c r="BO521" i="46"/>
  <c r="BO520" i="46" s="1"/>
  <c r="AQ523" i="46"/>
  <c r="AQ522" i="46" s="1"/>
  <c r="AR523" i="46"/>
  <c r="AS523" i="46"/>
  <c r="AS522" i="46" s="1"/>
  <c r="AT523" i="46"/>
  <c r="AT522" i="46" s="1"/>
  <c r="AU523" i="46"/>
  <c r="AU522" i="46" s="1"/>
  <c r="AV523" i="46"/>
  <c r="AW523" i="46"/>
  <c r="AW522" i="46" s="1"/>
  <c r="AX523" i="46"/>
  <c r="AX522" i="46" s="1"/>
  <c r="AY523" i="46"/>
  <c r="AY522" i="46" s="1"/>
  <c r="AZ523" i="46"/>
  <c r="BA523" i="46"/>
  <c r="BA522" i="46" s="1"/>
  <c r="BB523" i="46"/>
  <c r="BB522" i="46" s="1"/>
  <c r="BC523" i="46"/>
  <c r="BD523" i="46"/>
  <c r="BE523" i="46"/>
  <c r="BE522" i="46" s="1"/>
  <c r="BF523" i="46"/>
  <c r="BF522" i="46" s="1"/>
  <c r="BG523" i="46"/>
  <c r="BG522" i="46" s="1"/>
  <c r="BH523" i="46"/>
  <c r="BI523" i="46"/>
  <c r="BI522" i="46" s="1"/>
  <c r="BJ523" i="46"/>
  <c r="BJ522" i="46" s="1"/>
  <c r="BK523" i="46"/>
  <c r="BK522" i="46" s="1"/>
  <c r="BL523" i="46"/>
  <c r="BM523" i="46"/>
  <c r="BM522" i="46" s="1"/>
  <c r="BN523" i="46"/>
  <c r="BN522" i="46" s="1"/>
  <c r="BO523" i="46"/>
  <c r="AT526" i="46"/>
  <c r="AT562" i="46" s="1"/>
  <c r="AX526" i="46"/>
  <c r="AX562" i="46" s="1"/>
  <c r="BB526" i="46"/>
  <c r="BB562" i="46" s="1"/>
  <c r="BF526" i="46"/>
  <c r="BF562" i="46" s="1"/>
  <c r="BJ526" i="46"/>
  <c r="BJ562" i="46" s="1"/>
  <c r="BK526" i="46"/>
  <c r="BK562" i="46" s="1"/>
  <c r="BN526" i="46"/>
  <c r="BN562" i="46" s="1"/>
  <c r="AS527" i="46"/>
  <c r="AS563" i="46" s="1"/>
  <c r="AW527" i="46"/>
  <c r="AW563" i="46" s="1"/>
  <c r="BA527" i="46"/>
  <c r="BA563" i="46" s="1"/>
  <c r="BE527" i="46"/>
  <c r="BE563" i="46" s="1"/>
  <c r="BI527" i="46"/>
  <c r="BI563" i="46" s="1"/>
  <c r="BM527" i="46"/>
  <c r="BM563" i="46" s="1"/>
  <c r="AR528" i="46"/>
  <c r="AR564" i="46" s="1"/>
  <c r="AV528" i="46"/>
  <c r="AV564" i="46" s="1"/>
  <c r="AZ528" i="46"/>
  <c r="AZ564" i="46" s="1"/>
  <c r="BD528" i="46"/>
  <c r="BD564" i="46" s="1"/>
  <c r="BH528" i="46"/>
  <c r="BH564" i="46" s="1"/>
  <c r="BL528" i="46"/>
  <c r="BL564" i="46" s="1"/>
  <c r="AQ529" i="46"/>
  <c r="AQ565" i="46" s="1"/>
  <c r="AU529" i="46"/>
  <c r="AU565" i="46" s="1"/>
  <c r="AY529" i="46"/>
  <c r="AY565" i="46" s="1"/>
  <c r="BC529" i="46"/>
  <c r="BC565" i="46" s="1"/>
  <c r="BG529" i="46"/>
  <c r="BG565" i="46" s="1"/>
  <c r="BK529" i="46"/>
  <c r="BK565" i="46" s="1"/>
  <c r="BO529" i="46"/>
  <c r="BO565" i="46" s="1"/>
  <c r="AT530" i="46"/>
  <c r="AT566" i="46" s="1"/>
  <c r="AX530" i="46"/>
  <c r="AX566" i="46" s="1"/>
  <c r="BB530" i="46"/>
  <c r="BB566" i="46" s="1"/>
  <c r="BF530" i="46"/>
  <c r="BF566" i="46" s="1"/>
  <c r="BJ530" i="46"/>
  <c r="BJ566" i="46" s="1"/>
  <c r="BN530" i="46"/>
  <c r="BN566" i="46" s="1"/>
  <c r="AQ531" i="46"/>
  <c r="AR531" i="46"/>
  <c r="AR567" i="46" s="1"/>
  <c r="AS531" i="46"/>
  <c r="AT531" i="46"/>
  <c r="AU531" i="46"/>
  <c r="AV531" i="46"/>
  <c r="AV567" i="46" s="1"/>
  <c r="AW531" i="46"/>
  <c r="AX531" i="46"/>
  <c r="AX567" i="46" s="1"/>
  <c r="AY531" i="46"/>
  <c r="AY567" i="46" s="1"/>
  <c r="AZ531" i="46"/>
  <c r="AZ567" i="46" s="1"/>
  <c r="BA531" i="46"/>
  <c r="BB531" i="46"/>
  <c r="BB567" i="46" s="1"/>
  <c r="BC531" i="46"/>
  <c r="BD531" i="46"/>
  <c r="BD567" i="46" s="1"/>
  <c r="BE531" i="46"/>
  <c r="BF531" i="46"/>
  <c r="BF567" i="46" s="1"/>
  <c r="BG531" i="46"/>
  <c r="BH531" i="46"/>
  <c r="BH567" i="46" s="1"/>
  <c r="BI531" i="46"/>
  <c r="BJ531" i="46"/>
  <c r="BJ567" i="46" s="1"/>
  <c r="BK531" i="46"/>
  <c r="BL531" i="46"/>
  <c r="BL567" i="46" s="1"/>
  <c r="BM531" i="46"/>
  <c r="BN531" i="46"/>
  <c r="BN567" i="46" s="1"/>
  <c r="BO531" i="46"/>
  <c r="AQ533" i="46"/>
  <c r="AQ532" i="46" s="1"/>
  <c r="AR533" i="46"/>
  <c r="AR532" i="46" s="1"/>
  <c r="AS533" i="46"/>
  <c r="AS532" i="46" s="1"/>
  <c r="AT533" i="46"/>
  <c r="AT532" i="46" s="1"/>
  <c r="AU533" i="46"/>
  <c r="AU532" i="46" s="1"/>
  <c r="AV533" i="46"/>
  <c r="AV532" i="46" s="1"/>
  <c r="AW533" i="46"/>
  <c r="AW532" i="46" s="1"/>
  <c r="AX533" i="46"/>
  <c r="AX532" i="46" s="1"/>
  <c r="AY533" i="46"/>
  <c r="AY532" i="46" s="1"/>
  <c r="AZ533" i="46"/>
  <c r="AZ532" i="46" s="1"/>
  <c r="BA533" i="46"/>
  <c r="BA532" i="46" s="1"/>
  <c r="BB533" i="46"/>
  <c r="BB532" i="46" s="1"/>
  <c r="BC533" i="46"/>
  <c r="BC532" i="46" s="1"/>
  <c r="BD533" i="46"/>
  <c r="BD532" i="46" s="1"/>
  <c r="BE533" i="46"/>
  <c r="BE532" i="46" s="1"/>
  <c r="BF533" i="46"/>
  <c r="BF532" i="46" s="1"/>
  <c r="BG533" i="46"/>
  <c r="BG532" i="46" s="1"/>
  <c r="BH533" i="46"/>
  <c r="BH532" i="46" s="1"/>
  <c r="BI533" i="46"/>
  <c r="BI532" i="46" s="1"/>
  <c r="BJ533" i="46"/>
  <c r="BJ532" i="46" s="1"/>
  <c r="BK533" i="46"/>
  <c r="BK532" i="46" s="1"/>
  <c r="BL533" i="46"/>
  <c r="BL532" i="46" s="1"/>
  <c r="BM533" i="46"/>
  <c r="BM532" i="46" s="1"/>
  <c r="BN533" i="46"/>
  <c r="BN532" i="46" s="1"/>
  <c r="BO533" i="46"/>
  <c r="BO532" i="46" s="1"/>
  <c r="AQ535" i="46"/>
  <c r="AQ534" i="46" s="1"/>
  <c r="AR535" i="46"/>
  <c r="AR534" i="46" s="1"/>
  <c r="AS535" i="46"/>
  <c r="AS534" i="46" s="1"/>
  <c r="AT535" i="46"/>
  <c r="AT534" i="46" s="1"/>
  <c r="AU535" i="46"/>
  <c r="AU534" i="46" s="1"/>
  <c r="AV535" i="46"/>
  <c r="AV534" i="46" s="1"/>
  <c r="AW535" i="46"/>
  <c r="AW534" i="46" s="1"/>
  <c r="AX535" i="46"/>
  <c r="AX534" i="46" s="1"/>
  <c r="AY535" i="46"/>
  <c r="AY534" i="46" s="1"/>
  <c r="AZ535" i="46"/>
  <c r="AZ534" i="46" s="1"/>
  <c r="BA535" i="46"/>
  <c r="BA534" i="46" s="1"/>
  <c r="BB535" i="46"/>
  <c r="BB534" i="46" s="1"/>
  <c r="BC535" i="46"/>
  <c r="BC534" i="46" s="1"/>
  <c r="BD535" i="46"/>
  <c r="BD534" i="46" s="1"/>
  <c r="BE535" i="46"/>
  <c r="BE534" i="46" s="1"/>
  <c r="BF535" i="46"/>
  <c r="BF534" i="46" s="1"/>
  <c r="BG535" i="46"/>
  <c r="BG534" i="46" s="1"/>
  <c r="BH535" i="46"/>
  <c r="BH534" i="46" s="1"/>
  <c r="BI535" i="46"/>
  <c r="BI534" i="46" s="1"/>
  <c r="BJ535" i="46"/>
  <c r="BJ534" i="46" s="1"/>
  <c r="BK535" i="46"/>
  <c r="BK534" i="46" s="1"/>
  <c r="BL535" i="46"/>
  <c r="BL534" i="46" s="1"/>
  <c r="BM535" i="46"/>
  <c r="BM534" i="46" s="1"/>
  <c r="BN535" i="46"/>
  <c r="BN534" i="46" s="1"/>
  <c r="BO535" i="46"/>
  <c r="BO534" i="46" s="1"/>
  <c r="AQ537" i="46"/>
  <c r="AR537" i="46"/>
  <c r="AS537" i="46"/>
  <c r="AT537" i="46"/>
  <c r="AU537" i="46"/>
  <c r="AV537" i="46"/>
  <c r="AW537" i="46"/>
  <c r="AX537" i="46"/>
  <c r="AY537" i="46"/>
  <c r="AZ537" i="46"/>
  <c r="BA537" i="46"/>
  <c r="BB537" i="46"/>
  <c r="BC537" i="46"/>
  <c r="BD537" i="46"/>
  <c r="BE537" i="46"/>
  <c r="BF537" i="46"/>
  <c r="BG537" i="46"/>
  <c r="BH537" i="46"/>
  <c r="BI537" i="46"/>
  <c r="BJ537" i="46"/>
  <c r="BK537" i="46"/>
  <c r="BL537" i="46"/>
  <c r="BM537" i="46"/>
  <c r="BN537" i="46"/>
  <c r="BO537" i="46"/>
  <c r="AQ539" i="46"/>
  <c r="AV539" i="46"/>
  <c r="AQ540" i="46"/>
  <c r="AR540" i="46"/>
  <c r="AS540" i="46"/>
  <c r="AT540" i="46"/>
  <c r="AU540" i="46"/>
  <c r="AV540" i="46"/>
  <c r="AW540" i="46"/>
  <c r="AX540" i="46"/>
  <c r="AY540" i="46"/>
  <c r="AZ540" i="46"/>
  <c r="BA540" i="46"/>
  <c r="BB540" i="46"/>
  <c r="BC540" i="46"/>
  <c r="BD540" i="46"/>
  <c r="BE540" i="46"/>
  <c r="BF540" i="46"/>
  <c r="BG540" i="46"/>
  <c r="BH540" i="46"/>
  <c r="BI540" i="46"/>
  <c r="BJ540" i="46"/>
  <c r="BK540" i="46"/>
  <c r="BL540" i="46"/>
  <c r="BM540" i="46"/>
  <c r="BN540" i="46"/>
  <c r="BO540" i="46"/>
  <c r="AQ541" i="46"/>
  <c r="AR541" i="46"/>
  <c r="AS541" i="46"/>
  <c r="AT541" i="46"/>
  <c r="AU541" i="46"/>
  <c r="AV541" i="46"/>
  <c r="AW541" i="46"/>
  <c r="AX541" i="46"/>
  <c r="AY541" i="46"/>
  <c r="AZ541" i="46"/>
  <c r="BA541" i="46"/>
  <c r="BB541" i="46"/>
  <c r="BC541" i="46"/>
  <c r="BD541" i="46"/>
  <c r="BE541" i="46"/>
  <c r="BF541" i="46"/>
  <c r="BG541" i="46"/>
  <c r="BH541" i="46"/>
  <c r="BI541" i="46"/>
  <c r="BJ541" i="46"/>
  <c r="BK541" i="46"/>
  <c r="BL541" i="46"/>
  <c r="BM541" i="46"/>
  <c r="BN541" i="46"/>
  <c r="BO541" i="46"/>
  <c r="AQ543" i="46"/>
  <c r="AQ542" i="46" s="1"/>
  <c r="AR543" i="46"/>
  <c r="AR542" i="46" s="1"/>
  <c r="AS543" i="46"/>
  <c r="AS542" i="46" s="1"/>
  <c r="AT543" i="46"/>
  <c r="AT542" i="46" s="1"/>
  <c r="AU543" i="46"/>
  <c r="AU542" i="46" s="1"/>
  <c r="AV543" i="46"/>
  <c r="AV542" i="46" s="1"/>
  <c r="AW543" i="46"/>
  <c r="AW542" i="46" s="1"/>
  <c r="AX543" i="46"/>
  <c r="AX542" i="46" s="1"/>
  <c r="AY543" i="46"/>
  <c r="AY542" i="46" s="1"/>
  <c r="AZ543" i="46"/>
  <c r="AZ542" i="46" s="1"/>
  <c r="BA543" i="46"/>
  <c r="BA542" i="46" s="1"/>
  <c r="BC543" i="46"/>
  <c r="BC542" i="46" s="1"/>
  <c r="BD543" i="46"/>
  <c r="BD542" i="46" s="1"/>
  <c r="BE543" i="46"/>
  <c r="BE542" i="46" s="1"/>
  <c r="BG543" i="46"/>
  <c r="BG542" i="46" s="1"/>
  <c r="BH543" i="46"/>
  <c r="BH542" i="46" s="1"/>
  <c r="BI543" i="46"/>
  <c r="BI542" i="46" s="1"/>
  <c r="BK543" i="46"/>
  <c r="BK542" i="46" s="1"/>
  <c r="BL543" i="46"/>
  <c r="BL542" i="46" s="1"/>
  <c r="BM543" i="46"/>
  <c r="BM542" i="46" s="1"/>
  <c r="BO543" i="46"/>
  <c r="BO542" i="46" s="1"/>
  <c r="AS545" i="46"/>
  <c r="AT545" i="46"/>
  <c r="AW545" i="46"/>
  <c r="BA545" i="46"/>
  <c r="BC545" i="46"/>
  <c r="BE545" i="46"/>
  <c r="BF545" i="46"/>
  <c r="BN545" i="46"/>
  <c r="BO545" i="46"/>
  <c r="AR546" i="46"/>
  <c r="AT546" i="46"/>
  <c r="AV546" i="46"/>
  <c r="AW546" i="46"/>
  <c r="AZ546" i="46"/>
  <c r="BH546" i="46"/>
  <c r="BI546" i="46"/>
  <c r="BJ546" i="46"/>
  <c r="AQ547" i="46"/>
  <c r="AR547" i="46"/>
  <c r="AS547" i="46"/>
  <c r="AT547" i="46"/>
  <c r="AU547" i="46"/>
  <c r="AV547" i="46"/>
  <c r="AW547" i="46"/>
  <c r="AX547" i="46"/>
  <c r="AY547" i="46"/>
  <c r="AZ547" i="46"/>
  <c r="BA547" i="46"/>
  <c r="BB547" i="46"/>
  <c r="BC547" i="46"/>
  <c r="BD547" i="46"/>
  <c r="BE547" i="46"/>
  <c r="BF547" i="46"/>
  <c r="BG547" i="46"/>
  <c r="BH547" i="46"/>
  <c r="BI547" i="46"/>
  <c r="BJ547" i="46"/>
  <c r="BK547" i="46"/>
  <c r="BL547" i="46"/>
  <c r="BM547" i="46"/>
  <c r="BN547" i="46"/>
  <c r="BO547" i="46"/>
  <c r="AS550" i="46"/>
  <c r="BE550" i="46"/>
  <c r="BD551" i="46"/>
  <c r="AQ552" i="46"/>
  <c r="BC552" i="46"/>
  <c r="BF552" i="46"/>
  <c r="AT553" i="46"/>
  <c r="AS554" i="46"/>
  <c r="AW554" i="46"/>
  <c r="AV555" i="46"/>
  <c r="BD555" i="46"/>
  <c r="AQ557" i="46"/>
  <c r="AQ556" i="46" s="1"/>
  <c r="AU557" i="46"/>
  <c r="AU556" i="46" s="1"/>
  <c r="AX557" i="46"/>
  <c r="AX556" i="46" s="1"/>
  <c r="BC557" i="46"/>
  <c r="BC556" i="46" s="1"/>
  <c r="BM557" i="46"/>
  <c r="BM556" i="46" s="1"/>
  <c r="BO557" i="46"/>
  <c r="BO556" i="46" s="1"/>
  <c r="AX559" i="46"/>
  <c r="AX558" i="46" s="1"/>
  <c r="BK559" i="46"/>
  <c r="BK558" i="46" s="1"/>
  <c r="AQ567" i="46"/>
  <c r="AS567" i="46"/>
  <c r="AT567" i="46"/>
  <c r="AU567" i="46"/>
  <c r="AW567" i="46"/>
  <c r="BA567" i="46"/>
  <c r="BC567" i="46"/>
  <c r="BE567" i="46"/>
  <c r="BG567" i="46"/>
  <c r="BI567" i="46"/>
  <c r="BK567" i="46"/>
  <c r="BM567" i="46"/>
  <c r="BO567" i="46"/>
  <c r="AR569" i="46"/>
  <c r="AR568" i="46" s="1"/>
  <c r="AT569" i="46"/>
  <c r="AT568" i="46" s="1"/>
  <c r="AU569" i="46"/>
  <c r="AU568" i="46" s="1"/>
  <c r="AV569" i="46"/>
  <c r="AV568" i="46" s="1"/>
  <c r="AX569" i="46"/>
  <c r="AX568" i="46" s="1"/>
  <c r="AY569" i="46"/>
  <c r="AY568" i="46" s="1"/>
  <c r="AZ569" i="46"/>
  <c r="AZ568" i="46" s="1"/>
  <c r="BC569" i="46"/>
  <c r="BC568" i="46" s="1"/>
  <c r="BD569" i="46"/>
  <c r="BD568" i="46" s="1"/>
  <c r="BF569" i="46"/>
  <c r="BF568" i="46" s="1"/>
  <c r="BH569" i="46"/>
  <c r="BH568" i="46" s="1"/>
  <c r="BJ569" i="46"/>
  <c r="BJ568" i="46" s="1"/>
  <c r="BK569" i="46"/>
  <c r="BK568" i="46" s="1"/>
  <c r="BL569" i="46"/>
  <c r="BL568" i="46" s="1"/>
  <c r="BN569" i="46"/>
  <c r="BN568" i="46" s="1"/>
  <c r="BO569" i="46"/>
  <c r="BO568" i="46" s="1"/>
  <c r="AQ571" i="46"/>
  <c r="AQ570" i="46" s="1"/>
  <c r="AU571" i="46"/>
  <c r="AU570" i="46" s="1"/>
  <c r="BA571" i="46"/>
  <c r="BA570" i="46" s="1"/>
  <c r="BC571" i="46"/>
  <c r="BC570" i="46" s="1"/>
  <c r="BG571" i="46"/>
  <c r="BG570" i="46" s="1"/>
  <c r="BK571" i="46"/>
  <c r="BK570" i="46" s="1"/>
  <c r="BO571" i="46"/>
  <c r="BO570" i="46" s="1"/>
  <c r="AQ46" i="35"/>
  <c r="AR46" i="35"/>
  <c r="AR65" i="35" s="1"/>
  <c r="AS46" i="35"/>
  <c r="AS65" i="35" s="1"/>
  <c r="AS209" i="35" s="1"/>
  <c r="AS68" i="35" s="1"/>
  <c r="AT46" i="35"/>
  <c r="AU46" i="35"/>
  <c r="AV46" i="35"/>
  <c r="AV65" i="35" s="1"/>
  <c r="AW46" i="35"/>
  <c r="AX46" i="35"/>
  <c r="AY46" i="35"/>
  <c r="AZ46" i="35"/>
  <c r="AZ65" i="35" s="1"/>
  <c r="BA46" i="35"/>
  <c r="BA65" i="35" s="1"/>
  <c r="BA209" i="35" s="1"/>
  <c r="BA68" i="35" s="1"/>
  <c r="BB46" i="35"/>
  <c r="BC46" i="35"/>
  <c r="BD46" i="35"/>
  <c r="BD65" i="35" s="1"/>
  <c r="BE46" i="35"/>
  <c r="BF46" i="35"/>
  <c r="BG46" i="35"/>
  <c r="BH46" i="35"/>
  <c r="BH65" i="35" s="1"/>
  <c r="BI46" i="35"/>
  <c r="BI65" i="35" s="1"/>
  <c r="BI209" i="35" s="1"/>
  <c r="BI68" i="35" s="1"/>
  <c r="BJ46" i="35"/>
  <c r="BK46" i="35"/>
  <c r="BL46" i="35"/>
  <c r="BM46" i="35"/>
  <c r="BN46" i="35"/>
  <c r="BO46" i="35"/>
  <c r="AQ56" i="35"/>
  <c r="AR56" i="35"/>
  <c r="AR67" i="35" s="1"/>
  <c r="AS56" i="35"/>
  <c r="AT56" i="35"/>
  <c r="AU56" i="35"/>
  <c r="AV56" i="35"/>
  <c r="AV67" i="35" s="1"/>
  <c r="AW56" i="35"/>
  <c r="AX56" i="35"/>
  <c r="AY56" i="35"/>
  <c r="AZ56" i="35"/>
  <c r="BA56" i="35"/>
  <c r="BB56" i="35"/>
  <c r="BC56" i="35"/>
  <c r="BD56" i="35"/>
  <c r="BE56" i="35"/>
  <c r="BF56" i="35"/>
  <c r="BG56" i="35"/>
  <c r="BH56" i="35"/>
  <c r="BH67" i="35" s="1"/>
  <c r="BI56" i="35"/>
  <c r="BJ56" i="35"/>
  <c r="BK56" i="35"/>
  <c r="BL56" i="35"/>
  <c r="BL67" i="35" s="1"/>
  <c r="BM56" i="35"/>
  <c r="BN56" i="35"/>
  <c r="BO56" i="35"/>
  <c r="AQ62" i="35"/>
  <c r="AR62" i="35"/>
  <c r="AS62" i="35"/>
  <c r="AT62" i="35"/>
  <c r="AU62" i="35"/>
  <c r="AV62" i="35"/>
  <c r="AW62" i="35"/>
  <c r="AX62" i="35"/>
  <c r="AY62" i="35"/>
  <c r="AZ62" i="35"/>
  <c r="BA62" i="35"/>
  <c r="BB62" i="35"/>
  <c r="BC62" i="35"/>
  <c r="BD62" i="35"/>
  <c r="BE62" i="35"/>
  <c r="BF62" i="35"/>
  <c r="BG62" i="35"/>
  <c r="BH62" i="35"/>
  <c r="BI62" i="35"/>
  <c r="BJ62" i="35"/>
  <c r="BK62" i="35"/>
  <c r="BL62" i="35"/>
  <c r="BM62" i="35"/>
  <c r="BN62" i="35"/>
  <c r="BO62" i="35"/>
  <c r="AT65" i="35"/>
  <c r="AT209" i="35" s="1"/>
  <c r="AT68" i="35" s="1"/>
  <c r="AW65" i="35"/>
  <c r="AW209" i="35" s="1"/>
  <c r="AW68" i="35" s="1"/>
  <c r="AX65" i="35"/>
  <c r="AX209" i="35" s="1"/>
  <c r="AX68" i="35" s="1"/>
  <c r="BB65" i="35"/>
  <c r="BB209" i="35" s="1"/>
  <c r="BB68" i="35" s="1"/>
  <c r="BE65" i="35"/>
  <c r="BE209" i="35" s="1"/>
  <c r="BE68" i="35" s="1"/>
  <c r="BF65" i="35"/>
  <c r="BF209" i="35" s="1"/>
  <c r="BF68" i="35" s="1"/>
  <c r="BJ65" i="35"/>
  <c r="BJ209" i="35" s="1"/>
  <c r="BJ68" i="35" s="1"/>
  <c r="BM65" i="35"/>
  <c r="BM209" i="35" s="1"/>
  <c r="BM68" i="35" s="1"/>
  <c r="BN65" i="35"/>
  <c r="BN209" i="35" s="1"/>
  <c r="BN68" i="35" s="1"/>
  <c r="AV66" i="35"/>
  <c r="AV221" i="35" s="1"/>
  <c r="AW66" i="35"/>
  <c r="AW210" i="35" s="1"/>
  <c r="BD66" i="35"/>
  <c r="BD210" i="35" s="1"/>
  <c r="BE66" i="35"/>
  <c r="BL66" i="35"/>
  <c r="BL210" i="35" s="1"/>
  <c r="BM66" i="35"/>
  <c r="AS67" i="35"/>
  <c r="AW67" i="35"/>
  <c r="AY67" i="35"/>
  <c r="AZ67" i="35"/>
  <c r="AZ197" i="35" s="1"/>
  <c r="BA67" i="35"/>
  <c r="BD67" i="35"/>
  <c r="BE67" i="35"/>
  <c r="BI67" i="35"/>
  <c r="BM67" i="35"/>
  <c r="BO67" i="35"/>
  <c r="AQ93" i="35"/>
  <c r="AR93" i="35"/>
  <c r="AS93" i="35"/>
  <c r="AT93" i="35"/>
  <c r="AU93" i="35"/>
  <c r="AV93" i="35"/>
  <c r="AW93" i="35"/>
  <c r="AX93" i="35"/>
  <c r="AY93" i="35"/>
  <c r="AZ93" i="35"/>
  <c r="BA93" i="35"/>
  <c r="BB93" i="35"/>
  <c r="BC93" i="35"/>
  <c r="BD93" i="35"/>
  <c r="BE93" i="35"/>
  <c r="BF93" i="35"/>
  <c r="BG93" i="35"/>
  <c r="BH93" i="35"/>
  <c r="BI93" i="35"/>
  <c r="BJ93" i="35"/>
  <c r="BK93" i="35"/>
  <c r="BL93" i="35"/>
  <c r="BM93" i="35"/>
  <c r="BN93" i="35"/>
  <c r="BO93" i="35"/>
  <c r="AQ98" i="35"/>
  <c r="AR98" i="35"/>
  <c r="AS98" i="35"/>
  <c r="AT98" i="35"/>
  <c r="AU98" i="35"/>
  <c r="AV98" i="35"/>
  <c r="AW98" i="35"/>
  <c r="AX98" i="35"/>
  <c r="AY98" i="35"/>
  <c r="AZ98" i="35"/>
  <c r="BA98" i="35"/>
  <c r="BB98" i="35"/>
  <c r="BC98" i="35"/>
  <c r="BD98" i="35"/>
  <c r="BE98" i="35"/>
  <c r="BF98" i="35"/>
  <c r="BG98" i="35"/>
  <c r="BH98" i="35"/>
  <c r="BI98" i="35"/>
  <c r="BJ98" i="35"/>
  <c r="BK98" i="35"/>
  <c r="BL98" i="35"/>
  <c r="BM98" i="35"/>
  <c r="BN98" i="35"/>
  <c r="BO98" i="35"/>
  <c r="AQ99" i="35"/>
  <c r="AQ103" i="35" s="1"/>
  <c r="AR99" i="35"/>
  <c r="AS99" i="35"/>
  <c r="AT99" i="35"/>
  <c r="AT103" i="35" s="1"/>
  <c r="AU99" i="35"/>
  <c r="AU103" i="35" s="1"/>
  <c r="AV99" i="35"/>
  <c r="AW99" i="35"/>
  <c r="AX99" i="35"/>
  <c r="AX103" i="35" s="1"/>
  <c r="AY99" i="35"/>
  <c r="AY103" i="35" s="1"/>
  <c r="AZ99" i="35"/>
  <c r="BA99" i="35"/>
  <c r="BB99" i="35"/>
  <c r="BB103" i="35" s="1"/>
  <c r="BC99" i="35"/>
  <c r="BC103" i="35" s="1"/>
  <c r="BD99" i="35"/>
  <c r="BE99" i="35"/>
  <c r="BF99" i="35"/>
  <c r="BF103" i="35" s="1"/>
  <c r="BG99" i="35"/>
  <c r="BG103" i="35" s="1"/>
  <c r="BH99" i="35"/>
  <c r="BI99" i="35"/>
  <c r="BJ99" i="35"/>
  <c r="BJ103" i="35" s="1"/>
  <c r="BK99" i="35"/>
  <c r="BK103" i="35" s="1"/>
  <c r="BL99" i="35"/>
  <c r="BM99" i="35"/>
  <c r="BN99" i="35"/>
  <c r="BN103" i="35" s="1"/>
  <c r="BO99" i="35"/>
  <c r="BO103" i="35" s="1"/>
  <c r="AR103" i="35"/>
  <c r="AS103" i="35"/>
  <c r="AV103" i="35"/>
  <c r="AW103" i="35"/>
  <c r="AZ103" i="35"/>
  <c r="BA103" i="35"/>
  <c r="BD103" i="35"/>
  <c r="BE103" i="35"/>
  <c r="BH103" i="35"/>
  <c r="BI103" i="35"/>
  <c r="BL103" i="35"/>
  <c r="BM103" i="35"/>
  <c r="AQ105" i="35"/>
  <c r="AR105" i="35"/>
  <c r="AS105" i="35"/>
  <c r="AT105" i="35"/>
  <c r="AU105" i="35"/>
  <c r="AV105" i="35"/>
  <c r="AW105" i="35"/>
  <c r="AX105" i="35"/>
  <c r="AY105" i="35"/>
  <c r="AZ105" i="35"/>
  <c r="BA105" i="35"/>
  <c r="BB105" i="35"/>
  <c r="BC105" i="35"/>
  <c r="BD105" i="35"/>
  <c r="BE105" i="35"/>
  <c r="BF105" i="35"/>
  <c r="BG105" i="35"/>
  <c r="BH105" i="35"/>
  <c r="BI105" i="35"/>
  <c r="BJ105" i="35"/>
  <c r="BK105" i="35"/>
  <c r="BL105" i="35"/>
  <c r="BM105" i="35"/>
  <c r="BN105" i="35"/>
  <c r="BO105" i="35"/>
  <c r="AQ136" i="35"/>
  <c r="AQ73" i="35" s="1"/>
  <c r="AR136" i="35"/>
  <c r="AR73" i="35" s="1"/>
  <c r="AS136" i="35"/>
  <c r="AS73" i="35" s="1"/>
  <c r="AT136" i="35"/>
  <c r="AT73" i="35" s="1"/>
  <c r="AU136" i="35"/>
  <c r="AU73" i="35" s="1"/>
  <c r="AV136" i="35"/>
  <c r="AV73" i="35" s="1"/>
  <c r="AW136" i="35"/>
  <c r="AW73" i="35" s="1"/>
  <c r="AX136" i="35"/>
  <c r="AX73" i="35" s="1"/>
  <c r="AY136" i="35"/>
  <c r="AY73" i="35" s="1"/>
  <c r="AZ136" i="35"/>
  <c r="AZ73" i="35" s="1"/>
  <c r="BA136" i="35"/>
  <c r="BA73" i="35" s="1"/>
  <c r="BB136" i="35"/>
  <c r="BB73" i="35" s="1"/>
  <c r="BC136" i="35"/>
  <c r="BC73" i="35" s="1"/>
  <c r="BD136" i="35"/>
  <c r="BD73" i="35" s="1"/>
  <c r="BE136" i="35"/>
  <c r="BE73" i="35" s="1"/>
  <c r="BF136" i="35"/>
  <c r="BF73" i="35" s="1"/>
  <c r="BG136" i="35"/>
  <c r="BG73" i="35" s="1"/>
  <c r="BH136" i="35"/>
  <c r="BH73" i="35" s="1"/>
  <c r="BI136" i="35"/>
  <c r="BI73" i="35" s="1"/>
  <c r="BJ136" i="35"/>
  <c r="BJ73" i="35" s="1"/>
  <c r="BK136" i="35"/>
  <c r="BK73" i="35" s="1"/>
  <c r="BL136" i="35"/>
  <c r="BL73" i="35" s="1"/>
  <c r="BM136" i="35"/>
  <c r="BM73" i="35" s="1"/>
  <c r="BN136" i="35"/>
  <c r="BN73" i="35" s="1"/>
  <c r="BO136" i="35"/>
  <c r="BO73" i="35" s="1"/>
  <c r="AQ137" i="35"/>
  <c r="AR137" i="35"/>
  <c r="AS137" i="35"/>
  <c r="AT137" i="35"/>
  <c r="AU137" i="35"/>
  <c r="AV137" i="35"/>
  <c r="AW137" i="35"/>
  <c r="AX137" i="35"/>
  <c r="AY137" i="35"/>
  <c r="AZ137" i="35"/>
  <c r="BA137" i="35"/>
  <c r="BB137" i="35"/>
  <c r="BC137" i="35"/>
  <c r="BD137" i="35"/>
  <c r="BE137" i="35"/>
  <c r="BF137" i="35"/>
  <c r="BG137" i="35"/>
  <c r="BH137" i="35"/>
  <c r="BI137" i="35"/>
  <c r="BJ137" i="35"/>
  <c r="BK137" i="35"/>
  <c r="BL137" i="35"/>
  <c r="BM137" i="35"/>
  <c r="BN137" i="35"/>
  <c r="BO137" i="35"/>
  <c r="AQ138" i="35"/>
  <c r="AR138" i="35"/>
  <c r="AS138" i="35"/>
  <c r="AT138" i="35"/>
  <c r="AU138" i="35"/>
  <c r="AV138" i="35"/>
  <c r="AW138" i="35"/>
  <c r="AX138" i="35"/>
  <c r="AY138" i="35"/>
  <c r="AZ138" i="35"/>
  <c r="BA138" i="35"/>
  <c r="BB138" i="35"/>
  <c r="BC138" i="35"/>
  <c r="BD138" i="35"/>
  <c r="BE138" i="35"/>
  <c r="BF138" i="35"/>
  <c r="BG138" i="35"/>
  <c r="BH138" i="35"/>
  <c r="BI138" i="35"/>
  <c r="BJ138" i="35"/>
  <c r="BK138" i="35"/>
  <c r="BL138" i="35"/>
  <c r="BM138" i="35"/>
  <c r="BN138" i="35"/>
  <c r="BO138" i="35"/>
  <c r="AQ163" i="35"/>
  <c r="AR163" i="35"/>
  <c r="AS163" i="35"/>
  <c r="AT163" i="35"/>
  <c r="AU163" i="35"/>
  <c r="AV163" i="35"/>
  <c r="AW163" i="35"/>
  <c r="AX163" i="35"/>
  <c r="AY163" i="35"/>
  <c r="AZ163" i="35"/>
  <c r="BA163" i="35"/>
  <c r="BB163" i="35"/>
  <c r="BC163" i="35"/>
  <c r="BD163" i="35"/>
  <c r="BE163" i="35"/>
  <c r="BF163" i="35"/>
  <c r="BG163" i="35"/>
  <c r="BH163" i="35"/>
  <c r="BI163" i="35"/>
  <c r="BJ163" i="35"/>
  <c r="BK163" i="35"/>
  <c r="BL163" i="35"/>
  <c r="BM163" i="35"/>
  <c r="BN163" i="35"/>
  <c r="BO163" i="35"/>
  <c r="AQ165" i="35"/>
  <c r="AR165" i="35"/>
  <c r="AS165" i="35"/>
  <c r="AT165" i="35"/>
  <c r="AU165" i="35"/>
  <c r="AV165" i="35"/>
  <c r="AW165" i="35"/>
  <c r="AX165" i="35"/>
  <c r="AY165" i="35"/>
  <c r="AZ165" i="35"/>
  <c r="BA165" i="35"/>
  <c r="BB165" i="35"/>
  <c r="BC165" i="35"/>
  <c r="BD165" i="35"/>
  <c r="BE165" i="35"/>
  <c r="BF165" i="35"/>
  <c r="BG165" i="35"/>
  <c r="BH165" i="35"/>
  <c r="BI165" i="35"/>
  <c r="BJ165" i="35"/>
  <c r="BK165" i="35"/>
  <c r="BL165" i="35"/>
  <c r="BM165" i="35"/>
  <c r="BN165" i="35"/>
  <c r="BO165" i="35"/>
  <c r="AQ176" i="35"/>
  <c r="AQ185" i="35" s="1"/>
  <c r="AR176" i="35"/>
  <c r="AS176" i="35"/>
  <c r="AS185" i="35" s="1"/>
  <c r="AT176" i="35"/>
  <c r="AT185" i="35" s="1"/>
  <c r="AU176" i="35"/>
  <c r="AV176" i="35"/>
  <c r="AV185" i="35" s="1"/>
  <c r="AW176" i="35"/>
  <c r="AX176" i="35"/>
  <c r="AY176" i="35"/>
  <c r="AZ176" i="35"/>
  <c r="BA176" i="35"/>
  <c r="BA185" i="35" s="1"/>
  <c r="BB176" i="35"/>
  <c r="BB185" i="35" s="1"/>
  <c r="BC176" i="35"/>
  <c r="BD176" i="35"/>
  <c r="BE176" i="35"/>
  <c r="BE185" i="35" s="1"/>
  <c r="BF176" i="35"/>
  <c r="BF185" i="35" s="1"/>
  <c r="BG176" i="35"/>
  <c r="BG185" i="35" s="1"/>
  <c r="BH176" i="35"/>
  <c r="BI176" i="35"/>
  <c r="BI185" i="35" s="1"/>
  <c r="BJ176" i="35"/>
  <c r="BK176" i="35"/>
  <c r="BK185" i="35" s="1"/>
  <c r="BL176" i="35"/>
  <c r="BL185" i="35" s="1"/>
  <c r="BM176" i="35"/>
  <c r="BM185" i="35" s="1"/>
  <c r="BN176" i="35"/>
  <c r="BN185" i="35" s="1"/>
  <c r="BO176" i="35"/>
  <c r="AR185" i="35"/>
  <c r="AW185" i="35"/>
  <c r="AX185" i="35"/>
  <c r="AZ185" i="35"/>
  <c r="BD185" i="35"/>
  <c r="BH185" i="35"/>
  <c r="BJ185" i="35"/>
  <c r="AS196" i="35"/>
  <c r="AW196" i="35"/>
  <c r="AZ196" i="35"/>
  <c r="BA196" i="35"/>
  <c r="BE196" i="35"/>
  <c r="BI196" i="35"/>
  <c r="BM196" i="35"/>
  <c r="AS197" i="35"/>
  <c r="AW197" i="35"/>
  <c r="BA197" i="35"/>
  <c r="BE197" i="35"/>
  <c r="BI197" i="35"/>
  <c r="BM197" i="35"/>
  <c r="AS198" i="35"/>
  <c r="AW198" i="35"/>
  <c r="AZ198" i="35"/>
  <c r="BA198" i="35"/>
  <c r="BD198" i="35"/>
  <c r="BE198" i="35"/>
  <c r="BI198" i="35"/>
  <c r="BM198" i="35"/>
  <c r="AS199" i="35"/>
  <c r="AS200" i="35" s="1"/>
  <c r="AW199" i="35"/>
  <c r="AW200" i="35" s="1"/>
  <c r="BA199" i="35"/>
  <c r="BE199" i="35"/>
  <c r="BI199" i="35"/>
  <c r="BM199" i="35"/>
  <c r="BM200" i="35" s="1"/>
  <c r="BA200" i="35"/>
  <c r="BE200" i="35"/>
  <c r="BI200" i="35"/>
  <c r="AS204" i="35"/>
  <c r="AW204" i="35"/>
  <c r="BA204" i="35"/>
  <c r="BE204" i="35"/>
  <c r="BI204" i="35"/>
  <c r="BM204" i="35"/>
  <c r="AS205" i="35"/>
  <c r="AW205" i="35"/>
  <c r="AZ205" i="35"/>
  <c r="BA205" i="35"/>
  <c r="BE205" i="35"/>
  <c r="BI205" i="35"/>
  <c r="BM205" i="35"/>
  <c r="AQ208" i="35"/>
  <c r="AR208" i="35"/>
  <c r="AS208" i="35"/>
  <c r="AT208" i="35"/>
  <c r="AU208" i="35"/>
  <c r="AV208" i="35"/>
  <c r="AW208" i="35"/>
  <c r="AX208" i="35"/>
  <c r="AY208" i="35"/>
  <c r="AZ208" i="35"/>
  <c r="BA208" i="35"/>
  <c r="BB208" i="35"/>
  <c r="BC208" i="35"/>
  <c r="BD208" i="35"/>
  <c r="BE208" i="35"/>
  <c r="BF208" i="35"/>
  <c r="BG208" i="35"/>
  <c r="BH208" i="35"/>
  <c r="BI208" i="35"/>
  <c r="BJ208" i="35"/>
  <c r="BK208" i="35"/>
  <c r="BL208" i="35"/>
  <c r="BM208" i="35"/>
  <c r="BN208" i="35"/>
  <c r="BO208" i="35"/>
  <c r="AV209" i="35"/>
  <c r="AV68" i="35" s="1"/>
  <c r="AV203" i="35" s="1"/>
  <c r="BE210" i="35"/>
  <c r="BM210" i="35"/>
  <c r="AW221" i="35"/>
  <c r="BE221" i="35"/>
  <c r="BM221" i="35"/>
  <c r="AQ222" i="35"/>
  <c r="AR222" i="35"/>
  <c r="AS222" i="35"/>
  <c r="AT222" i="35"/>
  <c r="AU222" i="35"/>
  <c r="AV222" i="35"/>
  <c r="AW222" i="35"/>
  <c r="AX222" i="35"/>
  <c r="AY222" i="35"/>
  <c r="AZ222" i="35"/>
  <c r="BA222" i="35"/>
  <c r="BB222" i="35"/>
  <c r="BC222" i="35"/>
  <c r="BD222" i="35"/>
  <c r="BE222" i="35"/>
  <c r="BF222" i="35"/>
  <c r="BG222" i="35"/>
  <c r="BH222" i="35"/>
  <c r="BI222" i="35"/>
  <c r="BJ222" i="35"/>
  <c r="BK222" i="35"/>
  <c r="BL222" i="35"/>
  <c r="BM222" i="35"/>
  <c r="BN222" i="35"/>
  <c r="BO222" i="35"/>
  <c r="AV223" i="35"/>
  <c r="AW223" i="35"/>
  <c r="BD223" i="35"/>
  <c r="BE223" i="35"/>
  <c r="BL223" i="35"/>
  <c r="BM223" i="35"/>
  <c r="AQ225" i="35"/>
  <c r="AR225" i="35"/>
  <c r="AS225" i="35"/>
  <c r="AT225" i="35"/>
  <c r="AU225" i="35"/>
  <c r="AV225" i="35"/>
  <c r="AW225" i="35"/>
  <c r="AX225" i="35"/>
  <c r="AY225" i="35"/>
  <c r="AZ225" i="35"/>
  <c r="BA225" i="35"/>
  <c r="BB225" i="35"/>
  <c r="BC225" i="35"/>
  <c r="BD225" i="35"/>
  <c r="BE225" i="35"/>
  <c r="BF225" i="35"/>
  <c r="BG225" i="35"/>
  <c r="BH225" i="35"/>
  <c r="BI225" i="35"/>
  <c r="BJ225" i="35"/>
  <c r="BK225" i="35"/>
  <c r="BL225" i="35"/>
  <c r="BM225" i="35"/>
  <c r="BN225" i="35"/>
  <c r="BO225" i="35"/>
  <c r="AQ270" i="35"/>
  <c r="AR270" i="35"/>
  <c r="AS270" i="35"/>
  <c r="AT270" i="35"/>
  <c r="AU270" i="35"/>
  <c r="AV270" i="35"/>
  <c r="AW270" i="35"/>
  <c r="AX270" i="35"/>
  <c r="AY270" i="35"/>
  <c r="AZ270" i="35"/>
  <c r="BA270" i="35"/>
  <c r="BB270" i="35"/>
  <c r="BC270" i="35"/>
  <c r="BD270" i="35"/>
  <c r="BE270" i="35"/>
  <c r="BF270" i="35"/>
  <c r="BG270" i="35"/>
  <c r="BH270" i="35"/>
  <c r="BI270" i="35"/>
  <c r="BJ270" i="35"/>
  <c r="BK270" i="35"/>
  <c r="BL270" i="35"/>
  <c r="BM270" i="35"/>
  <c r="BN270" i="35"/>
  <c r="BO270" i="35"/>
  <c r="AQ271" i="35"/>
  <c r="AR271" i="35"/>
  <c r="AS271" i="35"/>
  <c r="AT271" i="35"/>
  <c r="AU271" i="35"/>
  <c r="AV271" i="35"/>
  <c r="AW271" i="35"/>
  <c r="AX271" i="35"/>
  <c r="AY271" i="35"/>
  <c r="AZ271" i="35"/>
  <c r="BA271" i="35"/>
  <c r="BB271" i="35"/>
  <c r="BC271" i="35"/>
  <c r="BD271" i="35"/>
  <c r="BE271" i="35"/>
  <c r="BF271" i="35"/>
  <c r="BG271" i="35"/>
  <c r="BH271" i="35"/>
  <c r="BI271" i="35"/>
  <c r="BJ271" i="35"/>
  <c r="BK271" i="35"/>
  <c r="BL271" i="35"/>
  <c r="BM271" i="35"/>
  <c r="BN271" i="35"/>
  <c r="BO271" i="35"/>
  <c r="AQ272" i="35"/>
  <c r="AR272" i="35"/>
  <c r="AS272" i="35"/>
  <c r="AT272" i="35"/>
  <c r="AU272" i="35"/>
  <c r="AV272" i="35"/>
  <c r="AW272" i="35"/>
  <c r="AX272" i="35"/>
  <c r="AY272" i="35"/>
  <c r="AZ272" i="35"/>
  <c r="BA272" i="35"/>
  <c r="BB272" i="35"/>
  <c r="BC272" i="35"/>
  <c r="BD272" i="35"/>
  <c r="BE272" i="35"/>
  <c r="BF272" i="35"/>
  <c r="BG272" i="35"/>
  <c r="BH272" i="35"/>
  <c r="BI272" i="35"/>
  <c r="BJ272" i="35"/>
  <c r="BK272" i="35"/>
  <c r="BL272" i="35"/>
  <c r="BM272" i="35"/>
  <c r="BN272" i="35"/>
  <c r="BO272" i="35"/>
  <c r="AQ273" i="35"/>
  <c r="AR273" i="35"/>
  <c r="AS273" i="35"/>
  <c r="AT273" i="35"/>
  <c r="AU273" i="35"/>
  <c r="AV273" i="35"/>
  <c r="AW273" i="35"/>
  <c r="AX273" i="35"/>
  <c r="AY273" i="35"/>
  <c r="AZ273" i="35"/>
  <c r="BA273" i="35"/>
  <c r="BB273" i="35"/>
  <c r="BC273" i="35"/>
  <c r="BD273" i="35"/>
  <c r="BE273" i="35"/>
  <c r="BF273" i="35"/>
  <c r="BG273" i="35"/>
  <c r="BH273" i="35"/>
  <c r="BI273" i="35"/>
  <c r="BJ273" i="35"/>
  <c r="BK273" i="35"/>
  <c r="BL273" i="35"/>
  <c r="BM273" i="35"/>
  <c r="BN273" i="35"/>
  <c r="BO273" i="35"/>
  <c r="AQ274" i="35"/>
  <c r="AR274" i="35"/>
  <c r="AS274" i="35"/>
  <c r="AT274" i="35"/>
  <c r="AU274" i="35"/>
  <c r="AV274" i="35"/>
  <c r="AW274" i="35"/>
  <c r="AX274" i="35"/>
  <c r="AY274" i="35"/>
  <c r="AZ274" i="35"/>
  <c r="BA274" i="35"/>
  <c r="BB274" i="35"/>
  <c r="BC274" i="35"/>
  <c r="BD274" i="35"/>
  <c r="BE274" i="35"/>
  <c r="BF274" i="35"/>
  <c r="BG274" i="35"/>
  <c r="BH274" i="35"/>
  <c r="BI274" i="35"/>
  <c r="BJ274" i="35"/>
  <c r="BK274" i="35"/>
  <c r="BL274" i="35"/>
  <c r="BM274" i="35"/>
  <c r="BN274" i="35"/>
  <c r="BO274" i="35"/>
  <c r="AQ275" i="35"/>
  <c r="AR275" i="35"/>
  <c r="AS275" i="35"/>
  <c r="AT275" i="35"/>
  <c r="AU275" i="35"/>
  <c r="AV275" i="35"/>
  <c r="AW275" i="35"/>
  <c r="AX275" i="35"/>
  <c r="AY275" i="35"/>
  <c r="AZ275" i="35"/>
  <c r="BA275" i="35"/>
  <c r="BB275" i="35"/>
  <c r="BC275" i="35"/>
  <c r="BD275" i="35"/>
  <c r="BE275" i="35"/>
  <c r="BF275" i="35"/>
  <c r="BG275" i="35"/>
  <c r="BH275" i="35"/>
  <c r="BI275" i="35"/>
  <c r="BJ275" i="35"/>
  <c r="BK275" i="35"/>
  <c r="BL275" i="35"/>
  <c r="BM275" i="35"/>
  <c r="BN275" i="35"/>
  <c r="BO275" i="35"/>
  <c r="AQ276" i="35"/>
  <c r="AR276" i="35"/>
  <c r="AS276" i="35"/>
  <c r="AT276" i="35"/>
  <c r="AU276" i="35"/>
  <c r="AV276" i="35"/>
  <c r="AW276" i="35"/>
  <c r="AX276" i="35"/>
  <c r="AY276" i="35"/>
  <c r="AZ276" i="35"/>
  <c r="BA276" i="35"/>
  <c r="BB276" i="35"/>
  <c r="BC276" i="35"/>
  <c r="BD276" i="35"/>
  <c r="BE276" i="35"/>
  <c r="BF276" i="35"/>
  <c r="BG276" i="35"/>
  <c r="BH276" i="35"/>
  <c r="BI276" i="35"/>
  <c r="BJ276" i="35"/>
  <c r="BK276" i="35"/>
  <c r="BL276" i="35"/>
  <c r="BM276" i="35"/>
  <c r="BN276" i="35"/>
  <c r="BO276" i="35"/>
  <c r="AQ286" i="35"/>
  <c r="AR286" i="35"/>
  <c r="AS286" i="35"/>
  <c r="AT286" i="35"/>
  <c r="AU286" i="35"/>
  <c r="AV286" i="35"/>
  <c r="AW286" i="35"/>
  <c r="AX286" i="35"/>
  <c r="AY286" i="35"/>
  <c r="AZ286" i="35"/>
  <c r="BA286" i="35"/>
  <c r="BB286" i="35"/>
  <c r="BC286" i="35"/>
  <c r="BD286" i="35"/>
  <c r="BE286" i="35"/>
  <c r="BF286" i="35"/>
  <c r="BG286" i="35"/>
  <c r="BH286" i="35"/>
  <c r="BI286" i="35"/>
  <c r="BJ286" i="35"/>
  <c r="BK286" i="35"/>
  <c r="BL286" i="35"/>
  <c r="BM286" i="35"/>
  <c r="BN286" i="35"/>
  <c r="BO286" i="35"/>
  <c r="AQ287" i="35"/>
  <c r="AR287" i="35"/>
  <c r="AS287" i="35"/>
  <c r="AT287" i="35"/>
  <c r="AU287" i="35"/>
  <c r="AV287" i="35"/>
  <c r="AW287" i="35"/>
  <c r="AX287" i="35"/>
  <c r="AY287" i="35"/>
  <c r="AZ287" i="35"/>
  <c r="BA287" i="35"/>
  <c r="BB287" i="35"/>
  <c r="BC287" i="35"/>
  <c r="BD287" i="35"/>
  <c r="BE287" i="35"/>
  <c r="BF287" i="35"/>
  <c r="BG287" i="35"/>
  <c r="BH287" i="35"/>
  <c r="BI287" i="35"/>
  <c r="BJ287" i="35"/>
  <c r="BK287" i="35"/>
  <c r="BL287" i="35"/>
  <c r="BM287" i="35"/>
  <c r="BN287" i="35"/>
  <c r="BO287" i="35"/>
  <c r="AQ288" i="35"/>
  <c r="AR288" i="35"/>
  <c r="AS288" i="35"/>
  <c r="AT288" i="35"/>
  <c r="AU288" i="35"/>
  <c r="AV288" i="35"/>
  <c r="AW288" i="35"/>
  <c r="AX288" i="35"/>
  <c r="AY288" i="35"/>
  <c r="AZ288" i="35"/>
  <c r="BA288" i="35"/>
  <c r="BB288" i="35"/>
  <c r="BC288" i="35"/>
  <c r="BD288" i="35"/>
  <c r="BE288" i="35"/>
  <c r="BF288" i="35"/>
  <c r="BG288" i="35"/>
  <c r="BH288" i="35"/>
  <c r="BI288" i="35"/>
  <c r="BJ288" i="35"/>
  <c r="BK288" i="35"/>
  <c r="BL288" i="35"/>
  <c r="BM288" i="35"/>
  <c r="BN288" i="35"/>
  <c r="BO288" i="35"/>
  <c r="AQ289" i="35"/>
  <c r="AR289" i="35"/>
  <c r="AS289" i="35"/>
  <c r="AT289" i="35"/>
  <c r="AU289" i="35"/>
  <c r="AV289" i="35"/>
  <c r="AW289" i="35"/>
  <c r="AX289" i="35"/>
  <c r="AY289" i="35"/>
  <c r="AZ289" i="35"/>
  <c r="BA289" i="35"/>
  <c r="BB289" i="35"/>
  <c r="BC289" i="35"/>
  <c r="BD289" i="35"/>
  <c r="BE289" i="35"/>
  <c r="BF289" i="35"/>
  <c r="BG289" i="35"/>
  <c r="BH289" i="35"/>
  <c r="BI289" i="35"/>
  <c r="BJ289" i="35"/>
  <c r="BK289" i="35"/>
  <c r="BL289" i="35"/>
  <c r="BM289" i="35"/>
  <c r="BN289" i="35"/>
  <c r="BO289" i="35"/>
  <c r="AQ290" i="35"/>
  <c r="AR290" i="35"/>
  <c r="AS290" i="35"/>
  <c r="AT290" i="35"/>
  <c r="AU290" i="35"/>
  <c r="AV290" i="35"/>
  <c r="AW290" i="35"/>
  <c r="AX290" i="35"/>
  <c r="AY290" i="35"/>
  <c r="AZ290" i="35"/>
  <c r="BA290" i="35"/>
  <c r="BB290" i="35"/>
  <c r="BC290" i="35"/>
  <c r="BD290" i="35"/>
  <c r="BE290" i="35"/>
  <c r="BF290" i="35"/>
  <c r="BG290" i="35"/>
  <c r="BH290" i="35"/>
  <c r="BI290" i="35"/>
  <c r="BJ290" i="35"/>
  <c r="BK290" i="35"/>
  <c r="BL290" i="35"/>
  <c r="BM290" i="35"/>
  <c r="BN290" i="35"/>
  <c r="BO290" i="35"/>
  <c r="AQ291" i="35"/>
  <c r="AR291" i="35"/>
  <c r="AS291" i="35"/>
  <c r="AT291" i="35"/>
  <c r="AU291" i="35"/>
  <c r="AV291" i="35"/>
  <c r="AW291" i="35"/>
  <c r="AX291" i="35"/>
  <c r="AY291" i="35"/>
  <c r="AZ291" i="35"/>
  <c r="BA291" i="35"/>
  <c r="BB291" i="35"/>
  <c r="BC291" i="35"/>
  <c r="BD291" i="35"/>
  <c r="BE291" i="35"/>
  <c r="BF291" i="35"/>
  <c r="BG291" i="35"/>
  <c r="BH291" i="35"/>
  <c r="BI291" i="35"/>
  <c r="BJ291" i="35"/>
  <c r="BK291" i="35"/>
  <c r="BL291" i="35"/>
  <c r="BM291" i="35"/>
  <c r="BN291" i="35"/>
  <c r="BO291" i="35"/>
  <c r="AQ292" i="35"/>
  <c r="AR292" i="35"/>
  <c r="AS292" i="35"/>
  <c r="AT292" i="35"/>
  <c r="AU292" i="35"/>
  <c r="AV292" i="35"/>
  <c r="AW292" i="35"/>
  <c r="AX292" i="35"/>
  <c r="AY292" i="35"/>
  <c r="AZ292" i="35"/>
  <c r="BA292" i="35"/>
  <c r="BB292" i="35"/>
  <c r="BC292" i="35"/>
  <c r="BD292" i="35"/>
  <c r="BE292" i="35"/>
  <c r="BF292" i="35"/>
  <c r="BG292" i="35"/>
  <c r="BH292" i="35"/>
  <c r="BI292" i="35"/>
  <c r="BJ292" i="35"/>
  <c r="BK292" i="35"/>
  <c r="BL292" i="35"/>
  <c r="BM292" i="35"/>
  <c r="BN292" i="35"/>
  <c r="BO292" i="35"/>
  <c r="AQ293" i="35"/>
  <c r="AR293" i="35"/>
  <c r="AS293" i="35"/>
  <c r="AT293" i="35"/>
  <c r="AU293" i="35"/>
  <c r="AV293" i="35"/>
  <c r="AW293" i="35"/>
  <c r="AX293" i="35"/>
  <c r="AY293" i="35"/>
  <c r="AZ293" i="35"/>
  <c r="BA293" i="35"/>
  <c r="BB293" i="35"/>
  <c r="BC293" i="35"/>
  <c r="BD293" i="35"/>
  <c r="BE293" i="35"/>
  <c r="BF293" i="35"/>
  <c r="BG293" i="35"/>
  <c r="BH293" i="35"/>
  <c r="BI293" i="35"/>
  <c r="BJ293" i="35"/>
  <c r="BK293" i="35"/>
  <c r="BL293" i="35"/>
  <c r="BM293" i="35"/>
  <c r="BN293" i="35"/>
  <c r="BO293" i="35"/>
  <c r="AQ296" i="35"/>
  <c r="AR296" i="35"/>
  <c r="AS296" i="35"/>
  <c r="AT296" i="35"/>
  <c r="AU296" i="35"/>
  <c r="AV296" i="35"/>
  <c r="AW296" i="35"/>
  <c r="AX296" i="35"/>
  <c r="AY296" i="35"/>
  <c r="AZ296" i="35"/>
  <c r="BA296" i="35"/>
  <c r="BB296" i="35"/>
  <c r="BC296" i="35"/>
  <c r="BD296" i="35"/>
  <c r="BE296" i="35"/>
  <c r="BF296" i="35"/>
  <c r="BG296" i="35"/>
  <c r="BH296" i="35"/>
  <c r="BI296" i="35"/>
  <c r="BJ296" i="35"/>
  <c r="BK296" i="35"/>
  <c r="BL296" i="35"/>
  <c r="BM296" i="35"/>
  <c r="BN296" i="35"/>
  <c r="BO296" i="35"/>
  <c r="AQ297" i="35"/>
  <c r="AR297" i="35"/>
  <c r="AS297" i="35"/>
  <c r="AT297" i="35"/>
  <c r="AU297" i="35"/>
  <c r="AV297" i="35"/>
  <c r="AW297" i="35"/>
  <c r="AX297" i="35"/>
  <c r="AY297" i="35"/>
  <c r="AZ297" i="35"/>
  <c r="BA297" i="35"/>
  <c r="BB297" i="35"/>
  <c r="BC297" i="35"/>
  <c r="BD297" i="35"/>
  <c r="BE297" i="35"/>
  <c r="BF297" i="35"/>
  <c r="BG297" i="35"/>
  <c r="BH297" i="35"/>
  <c r="BI297" i="35"/>
  <c r="BJ297" i="35"/>
  <c r="BK297" i="35"/>
  <c r="BL297" i="35"/>
  <c r="BM297" i="35"/>
  <c r="BN297" i="35"/>
  <c r="BO297" i="35"/>
  <c r="AQ298" i="35"/>
  <c r="AR298" i="35"/>
  <c r="AS298" i="35"/>
  <c r="AT298" i="35"/>
  <c r="AU298" i="35"/>
  <c r="AV298" i="35"/>
  <c r="AW298" i="35"/>
  <c r="AX298" i="35"/>
  <c r="AY298" i="35"/>
  <c r="AZ298" i="35"/>
  <c r="BA298" i="35"/>
  <c r="BB298" i="35"/>
  <c r="BC298" i="35"/>
  <c r="BD298" i="35"/>
  <c r="BE298" i="35"/>
  <c r="BF298" i="35"/>
  <c r="BG298" i="35"/>
  <c r="BH298" i="35"/>
  <c r="BI298" i="35"/>
  <c r="BJ298" i="35"/>
  <c r="BK298" i="35"/>
  <c r="BL298" i="35"/>
  <c r="BM298" i="35"/>
  <c r="BN298" i="35"/>
  <c r="BO298" i="35"/>
  <c r="AQ299" i="35"/>
  <c r="AR299" i="35"/>
  <c r="AS299" i="35"/>
  <c r="AT299" i="35"/>
  <c r="AU299" i="35"/>
  <c r="AV299" i="35"/>
  <c r="AW299" i="35"/>
  <c r="AX299" i="35"/>
  <c r="AY299" i="35"/>
  <c r="AZ299" i="35"/>
  <c r="BA299" i="35"/>
  <c r="BB299" i="35"/>
  <c r="BC299" i="35"/>
  <c r="BD299" i="35"/>
  <c r="BE299" i="35"/>
  <c r="BF299" i="35"/>
  <c r="BG299" i="35"/>
  <c r="BH299" i="35"/>
  <c r="BI299" i="35"/>
  <c r="BJ299" i="35"/>
  <c r="BK299" i="35"/>
  <c r="BL299" i="35"/>
  <c r="BM299" i="35"/>
  <c r="BN299" i="35"/>
  <c r="BO299" i="35"/>
  <c r="AQ300" i="35"/>
  <c r="AR300" i="35"/>
  <c r="AS300" i="35"/>
  <c r="AT300" i="35"/>
  <c r="AU300" i="35"/>
  <c r="AV300" i="35"/>
  <c r="AW300" i="35"/>
  <c r="AX300" i="35"/>
  <c r="AY300" i="35"/>
  <c r="AZ300" i="35"/>
  <c r="BA300" i="35"/>
  <c r="BB300" i="35"/>
  <c r="BC300" i="35"/>
  <c r="BD300" i="35"/>
  <c r="BE300" i="35"/>
  <c r="BF300" i="35"/>
  <c r="BG300" i="35"/>
  <c r="BH300" i="35"/>
  <c r="BI300" i="35"/>
  <c r="BJ300" i="35"/>
  <c r="BK300" i="35"/>
  <c r="BL300" i="35"/>
  <c r="BM300" i="35"/>
  <c r="BN300" i="35"/>
  <c r="BO300" i="35"/>
  <c r="AQ301" i="35"/>
  <c r="AR301" i="35"/>
  <c r="AS301" i="35"/>
  <c r="AT301" i="35"/>
  <c r="AU301" i="35"/>
  <c r="AV301" i="35"/>
  <c r="AW301" i="35"/>
  <c r="AX301" i="35"/>
  <c r="AY301" i="35"/>
  <c r="AZ301" i="35"/>
  <c r="BA301" i="35"/>
  <c r="BB301" i="35"/>
  <c r="BC301" i="35"/>
  <c r="BD301" i="35"/>
  <c r="BE301" i="35"/>
  <c r="BF301" i="35"/>
  <c r="BG301" i="35"/>
  <c r="BH301" i="35"/>
  <c r="BI301" i="35"/>
  <c r="BJ301" i="35"/>
  <c r="BK301" i="35"/>
  <c r="BL301" i="35"/>
  <c r="BM301" i="35"/>
  <c r="BN301" i="35"/>
  <c r="BO301" i="35"/>
  <c r="AQ303" i="35"/>
  <c r="AR303" i="35"/>
  <c r="AS303" i="35"/>
  <c r="AT303" i="35"/>
  <c r="AU303" i="35"/>
  <c r="AV303" i="35"/>
  <c r="AW303" i="35"/>
  <c r="AX303" i="35"/>
  <c r="AY303" i="35"/>
  <c r="AZ303" i="35"/>
  <c r="BA303" i="35"/>
  <c r="BB303" i="35"/>
  <c r="BC303" i="35"/>
  <c r="BD303" i="35"/>
  <c r="BE303" i="35"/>
  <c r="BF303" i="35"/>
  <c r="BG303" i="35"/>
  <c r="BH303" i="35"/>
  <c r="BI303" i="35"/>
  <c r="BJ303" i="35"/>
  <c r="BK303" i="35"/>
  <c r="BL303" i="35"/>
  <c r="BM303" i="35"/>
  <c r="BN303" i="35"/>
  <c r="BO303" i="35"/>
  <c r="AQ305" i="35"/>
  <c r="AR305" i="35"/>
  <c r="AS305" i="35"/>
  <c r="AT305" i="35"/>
  <c r="AU305" i="35"/>
  <c r="AV305" i="35"/>
  <c r="AW305" i="35"/>
  <c r="AX305" i="35"/>
  <c r="AY305" i="35"/>
  <c r="AZ305" i="35"/>
  <c r="BA305" i="35"/>
  <c r="BB305" i="35"/>
  <c r="BC305" i="35"/>
  <c r="BD305" i="35"/>
  <c r="BE305" i="35"/>
  <c r="BF305" i="35"/>
  <c r="BG305" i="35"/>
  <c r="BH305" i="35"/>
  <c r="BI305" i="35"/>
  <c r="BJ305" i="35"/>
  <c r="BK305" i="35"/>
  <c r="BL305" i="35"/>
  <c r="BM305" i="35"/>
  <c r="BN305" i="35"/>
  <c r="BO305" i="35"/>
  <c r="AQ308" i="35"/>
  <c r="AR308" i="35"/>
  <c r="AS308" i="35"/>
  <c r="AT308" i="35"/>
  <c r="AU308" i="35"/>
  <c r="AV308" i="35"/>
  <c r="AW308" i="35"/>
  <c r="AX308" i="35"/>
  <c r="AY308" i="35"/>
  <c r="AZ308" i="35"/>
  <c r="BA308" i="35"/>
  <c r="BB308" i="35"/>
  <c r="BC308" i="35"/>
  <c r="BD308" i="35"/>
  <c r="BE308" i="35"/>
  <c r="BF308" i="35"/>
  <c r="BG308" i="35"/>
  <c r="BH308" i="35"/>
  <c r="BI308" i="35"/>
  <c r="BJ308" i="35"/>
  <c r="BK308" i="35"/>
  <c r="BL308" i="35"/>
  <c r="BM308" i="35"/>
  <c r="BN308" i="35"/>
  <c r="BO308" i="35"/>
  <c r="AQ316" i="35"/>
  <c r="AR316" i="35"/>
  <c r="AS316" i="35"/>
  <c r="AT316" i="35"/>
  <c r="AU316" i="35"/>
  <c r="AV316" i="35"/>
  <c r="AW316" i="35"/>
  <c r="AX316" i="35"/>
  <c r="AY316" i="35"/>
  <c r="AZ316" i="35"/>
  <c r="BA316" i="35"/>
  <c r="BB316" i="35"/>
  <c r="BC316" i="35"/>
  <c r="BD316" i="35"/>
  <c r="BE316" i="35"/>
  <c r="BF316" i="35"/>
  <c r="BG316" i="35"/>
  <c r="BH316" i="35"/>
  <c r="BI316" i="35"/>
  <c r="BJ316" i="35"/>
  <c r="BK316" i="35"/>
  <c r="BL316" i="35"/>
  <c r="BM316" i="35"/>
  <c r="BN316" i="35"/>
  <c r="BO316" i="35"/>
  <c r="AQ324" i="35"/>
  <c r="AR324" i="35"/>
  <c r="AS324" i="35"/>
  <c r="AT324" i="35"/>
  <c r="AU324" i="35"/>
  <c r="AV324" i="35"/>
  <c r="AW324" i="35"/>
  <c r="AX324" i="35"/>
  <c r="AY324" i="35"/>
  <c r="AZ324" i="35"/>
  <c r="BA324" i="35"/>
  <c r="BB324" i="35"/>
  <c r="BC324" i="35"/>
  <c r="BD324" i="35"/>
  <c r="BE324" i="35"/>
  <c r="BF324" i="35"/>
  <c r="BG324" i="35"/>
  <c r="BH324" i="35"/>
  <c r="BI324" i="35"/>
  <c r="BJ324" i="35"/>
  <c r="BK324" i="35"/>
  <c r="BL324" i="35"/>
  <c r="BM324" i="35"/>
  <c r="BN324" i="35"/>
  <c r="BO324" i="35"/>
  <c r="AQ335" i="35"/>
  <c r="AR335" i="35"/>
  <c r="AS335" i="35"/>
  <c r="AT335" i="35"/>
  <c r="AU335" i="35"/>
  <c r="AV335" i="35"/>
  <c r="AW335" i="35"/>
  <c r="AX335" i="35"/>
  <c r="AY335" i="35"/>
  <c r="AZ335" i="35"/>
  <c r="BA335" i="35"/>
  <c r="BB335" i="35"/>
  <c r="BC335" i="35"/>
  <c r="BD335" i="35"/>
  <c r="BE335" i="35"/>
  <c r="BF335" i="35"/>
  <c r="BG335" i="35"/>
  <c r="BH335" i="35"/>
  <c r="BI335" i="35"/>
  <c r="BJ335" i="35"/>
  <c r="BK335" i="35"/>
  <c r="BL335" i="35"/>
  <c r="BM335" i="35"/>
  <c r="BN335" i="35"/>
  <c r="BO335" i="35"/>
  <c r="AQ342" i="35"/>
  <c r="AR342" i="35"/>
  <c r="AS342" i="35"/>
  <c r="AT342" i="35"/>
  <c r="AU342" i="35"/>
  <c r="AV342" i="35"/>
  <c r="AW342" i="35"/>
  <c r="AX342" i="35"/>
  <c r="AY342" i="35"/>
  <c r="AZ342" i="35"/>
  <c r="BA342" i="35"/>
  <c r="BB342" i="35"/>
  <c r="BC342" i="35"/>
  <c r="BD342" i="35"/>
  <c r="BE342" i="35"/>
  <c r="BF342" i="35"/>
  <c r="BG342" i="35"/>
  <c r="BH342" i="35"/>
  <c r="BI342" i="35"/>
  <c r="BJ342" i="35"/>
  <c r="BK342" i="35"/>
  <c r="BL342" i="35"/>
  <c r="BM342" i="35"/>
  <c r="BN342" i="35"/>
  <c r="BO342" i="35"/>
  <c r="AQ344" i="35"/>
  <c r="AR344" i="35"/>
  <c r="AS344" i="35"/>
  <c r="AT344" i="35"/>
  <c r="AU344" i="35"/>
  <c r="AV344" i="35"/>
  <c r="AW344" i="35"/>
  <c r="AX344" i="35"/>
  <c r="AY344" i="35"/>
  <c r="AZ344" i="35"/>
  <c r="BA344" i="35"/>
  <c r="BB344" i="35"/>
  <c r="BC344" i="35"/>
  <c r="BD344" i="35"/>
  <c r="BE344" i="35"/>
  <c r="BF344" i="35"/>
  <c r="BG344" i="35"/>
  <c r="BH344" i="35"/>
  <c r="BI344" i="35"/>
  <c r="BJ344" i="35"/>
  <c r="BK344" i="35"/>
  <c r="BL344" i="35"/>
  <c r="BM344" i="35"/>
  <c r="BN344" i="35"/>
  <c r="BO344" i="35"/>
  <c r="AQ349" i="35"/>
  <c r="AR349" i="35"/>
  <c r="AS349" i="35"/>
  <c r="AT349" i="35"/>
  <c r="AU349" i="35"/>
  <c r="AV349" i="35"/>
  <c r="AW349" i="35"/>
  <c r="AX349" i="35"/>
  <c r="AY349" i="35"/>
  <c r="AZ349" i="35"/>
  <c r="BA349" i="35"/>
  <c r="BB349" i="35"/>
  <c r="BC349" i="35"/>
  <c r="BD349" i="35"/>
  <c r="BE349" i="35"/>
  <c r="BF349" i="35"/>
  <c r="BG349" i="35"/>
  <c r="BH349" i="35"/>
  <c r="BI349" i="35"/>
  <c r="BJ349" i="35"/>
  <c r="BK349" i="35"/>
  <c r="BL349" i="35"/>
  <c r="BM349" i="35"/>
  <c r="BN349" i="35"/>
  <c r="BO349" i="35"/>
  <c r="AQ350" i="35"/>
  <c r="AR350" i="35"/>
  <c r="AS350" i="35"/>
  <c r="AT350" i="35"/>
  <c r="AU350" i="35"/>
  <c r="AV350" i="35"/>
  <c r="AW350" i="35"/>
  <c r="AX350" i="35"/>
  <c r="AY350" i="35"/>
  <c r="AZ350" i="35"/>
  <c r="BA350" i="35"/>
  <c r="BB350" i="35"/>
  <c r="BC350" i="35"/>
  <c r="BD350" i="35"/>
  <c r="BE350" i="35"/>
  <c r="BF350" i="35"/>
  <c r="BG350" i="35"/>
  <c r="BH350" i="35"/>
  <c r="BI350" i="35"/>
  <c r="BJ350" i="35"/>
  <c r="BK350" i="35"/>
  <c r="BL350" i="35"/>
  <c r="BM350" i="35"/>
  <c r="BN350" i="35"/>
  <c r="BO350" i="35"/>
  <c r="AQ351" i="35"/>
  <c r="AR351" i="35"/>
  <c r="AS351" i="35"/>
  <c r="AT351" i="35"/>
  <c r="AU351" i="35"/>
  <c r="AV351" i="35"/>
  <c r="AW351" i="35"/>
  <c r="AX351" i="35"/>
  <c r="AY351" i="35"/>
  <c r="AZ351" i="35"/>
  <c r="BA351" i="35"/>
  <c r="BB351" i="35"/>
  <c r="BC351" i="35"/>
  <c r="BD351" i="35"/>
  <c r="BE351" i="35"/>
  <c r="BF351" i="35"/>
  <c r="BG351" i="35"/>
  <c r="BH351" i="35"/>
  <c r="BI351" i="35"/>
  <c r="BJ351" i="35"/>
  <c r="BK351" i="35"/>
  <c r="BL351" i="35"/>
  <c r="BM351" i="35"/>
  <c r="BN351" i="35"/>
  <c r="BO351" i="35"/>
  <c r="AQ352" i="35"/>
  <c r="AR352" i="35"/>
  <c r="AS352" i="35"/>
  <c r="AT352" i="35"/>
  <c r="AU352" i="35"/>
  <c r="AV352" i="35"/>
  <c r="AW352" i="35"/>
  <c r="AX352" i="35"/>
  <c r="AY352" i="35"/>
  <c r="AZ352" i="35"/>
  <c r="BA352" i="35"/>
  <c r="BB352" i="35"/>
  <c r="BC352" i="35"/>
  <c r="BD352" i="35"/>
  <c r="BE352" i="35"/>
  <c r="BF352" i="35"/>
  <c r="BG352" i="35"/>
  <c r="BH352" i="35"/>
  <c r="BI352" i="35"/>
  <c r="BJ352" i="35"/>
  <c r="BK352" i="35"/>
  <c r="BL352" i="35"/>
  <c r="BM352" i="35"/>
  <c r="BN352" i="35"/>
  <c r="BO352" i="35"/>
  <c r="AQ353" i="35"/>
  <c r="AR353" i="35"/>
  <c r="AS353" i="35"/>
  <c r="AT353" i="35"/>
  <c r="AU353" i="35"/>
  <c r="AV353" i="35"/>
  <c r="AW353" i="35"/>
  <c r="AX353" i="35"/>
  <c r="AY353" i="35"/>
  <c r="AZ353" i="35"/>
  <c r="BA353" i="35"/>
  <c r="BB353" i="35"/>
  <c r="BC353" i="35"/>
  <c r="BD353" i="35"/>
  <c r="BE353" i="35"/>
  <c r="BF353" i="35"/>
  <c r="BG353" i="35"/>
  <c r="BH353" i="35"/>
  <c r="BI353" i="35"/>
  <c r="BJ353" i="35"/>
  <c r="BK353" i="35"/>
  <c r="BL353" i="35"/>
  <c r="BM353" i="35"/>
  <c r="BN353" i="35"/>
  <c r="BO353" i="35"/>
  <c r="AQ354" i="35"/>
  <c r="AR354" i="35"/>
  <c r="AS354" i="35"/>
  <c r="AT354" i="35"/>
  <c r="AU354" i="35"/>
  <c r="AV354" i="35"/>
  <c r="AW354" i="35"/>
  <c r="AX354" i="35"/>
  <c r="AY354" i="35"/>
  <c r="AZ354" i="35"/>
  <c r="BA354" i="35"/>
  <c r="BB354" i="35"/>
  <c r="BC354" i="35"/>
  <c r="BD354" i="35"/>
  <c r="BE354" i="35"/>
  <c r="BF354" i="35"/>
  <c r="BG354" i="35"/>
  <c r="BH354" i="35"/>
  <c r="BI354" i="35"/>
  <c r="BJ354" i="35"/>
  <c r="BK354" i="35"/>
  <c r="BL354" i="35"/>
  <c r="BM354" i="35"/>
  <c r="BN354" i="35"/>
  <c r="BO354" i="35"/>
  <c r="AQ355" i="35"/>
  <c r="AR355" i="35"/>
  <c r="AS355" i="35"/>
  <c r="AT355" i="35"/>
  <c r="AU355" i="35"/>
  <c r="AV355" i="35"/>
  <c r="AW355" i="35"/>
  <c r="AX355" i="35"/>
  <c r="AY355" i="35"/>
  <c r="AZ355" i="35"/>
  <c r="BA355" i="35"/>
  <c r="BB355" i="35"/>
  <c r="BC355" i="35"/>
  <c r="BD355" i="35"/>
  <c r="BE355" i="35"/>
  <c r="BF355" i="35"/>
  <c r="BG355" i="35"/>
  <c r="BH355" i="35"/>
  <c r="BI355" i="35"/>
  <c r="BJ355" i="35"/>
  <c r="BK355" i="35"/>
  <c r="BL355" i="35"/>
  <c r="BM355" i="35"/>
  <c r="BN355" i="35"/>
  <c r="BO355" i="35"/>
  <c r="AQ356" i="35"/>
  <c r="AR356" i="35"/>
  <c r="AS356" i="35"/>
  <c r="AT356" i="35"/>
  <c r="AU356" i="35"/>
  <c r="AV356" i="35"/>
  <c r="AW356" i="35"/>
  <c r="AX356" i="35"/>
  <c r="AY356" i="35"/>
  <c r="AZ356" i="35"/>
  <c r="BA356" i="35"/>
  <c r="BB356" i="35"/>
  <c r="BC356" i="35"/>
  <c r="BD356" i="35"/>
  <c r="BE356" i="35"/>
  <c r="BF356" i="35"/>
  <c r="BG356" i="35"/>
  <c r="BH356" i="35"/>
  <c r="BI356" i="35"/>
  <c r="BJ356" i="35"/>
  <c r="BK356" i="35"/>
  <c r="BL356" i="35"/>
  <c r="BM356" i="35"/>
  <c r="BN356" i="35"/>
  <c r="BO356" i="35"/>
  <c r="AQ357" i="35"/>
  <c r="AR357" i="35"/>
  <c r="AS357" i="35"/>
  <c r="AT357" i="35"/>
  <c r="AU357" i="35"/>
  <c r="AV357" i="35"/>
  <c r="AW357" i="35"/>
  <c r="AX357" i="35"/>
  <c r="AY357" i="35"/>
  <c r="AZ357" i="35"/>
  <c r="BA357" i="35"/>
  <c r="BB357" i="35"/>
  <c r="BC357" i="35"/>
  <c r="BD357" i="35"/>
  <c r="BE357" i="35"/>
  <c r="BF357" i="35"/>
  <c r="BG357" i="35"/>
  <c r="BH357" i="35"/>
  <c r="BI357" i="35"/>
  <c r="BJ357" i="35"/>
  <c r="BK357" i="35"/>
  <c r="BL357" i="35"/>
  <c r="BM357" i="35"/>
  <c r="BN357" i="35"/>
  <c r="BO357" i="35"/>
  <c r="AQ358" i="35"/>
  <c r="AR358" i="35"/>
  <c r="AS358" i="35"/>
  <c r="AT358" i="35"/>
  <c r="AU358" i="35"/>
  <c r="AV358" i="35"/>
  <c r="AW358" i="35"/>
  <c r="AX358" i="35"/>
  <c r="AY358" i="35"/>
  <c r="AZ358" i="35"/>
  <c r="BA358" i="35"/>
  <c r="BB358" i="35"/>
  <c r="BC358" i="35"/>
  <c r="BD358" i="35"/>
  <c r="BE358" i="35"/>
  <c r="BF358" i="35"/>
  <c r="BG358" i="35"/>
  <c r="BH358" i="35"/>
  <c r="BI358" i="35"/>
  <c r="BJ358" i="35"/>
  <c r="BK358" i="35"/>
  <c r="BL358" i="35"/>
  <c r="BM358" i="35"/>
  <c r="BN358" i="35"/>
  <c r="BO358" i="35"/>
  <c r="AQ359" i="35"/>
  <c r="AR359" i="35"/>
  <c r="AS359" i="35"/>
  <c r="AT359" i="35"/>
  <c r="AU359" i="35"/>
  <c r="AV359" i="35"/>
  <c r="AW359" i="35"/>
  <c r="AX359" i="35"/>
  <c r="AY359" i="35"/>
  <c r="AZ359" i="35"/>
  <c r="BA359" i="35"/>
  <c r="BB359" i="35"/>
  <c r="BC359" i="35"/>
  <c r="BD359" i="35"/>
  <c r="BE359" i="35"/>
  <c r="BF359" i="35"/>
  <c r="BG359" i="35"/>
  <c r="BH359" i="35"/>
  <c r="BI359" i="35"/>
  <c r="BJ359" i="35"/>
  <c r="BK359" i="35"/>
  <c r="BL359" i="35"/>
  <c r="BM359" i="35"/>
  <c r="BN359" i="35"/>
  <c r="BO359" i="35"/>
  <c r="AQ361" i="35"/>
  <c r="AR361" i="35"/>
  <c r="AS361" i="35"/>
  <c r="AT361" i="35"/>
  <c r="AU361" i="35"/>
  <c r="AV361" i="35"/>
  <c r="AW361" i="35"/>
  <c r="AX361" i="35"/>
  <c r="AY361" i="35"/>
  <c r="AZ361" i="35"/>
  <c r="BA361" i="35"/>
  <c r="BB361" i="35"/>
  <c r="BC361" i="35"/>
  <c r="BD361" i="35"/>
  <c r="BE361" i="35"/>
  <c r="BF361" i="35"/>
  <c r="BG361" i="35"/>
  <c r="BH361" i="35"/>
  <c r="BI361" i="35"/>
  <c r="BJ361" i="35"/>
  <c r="BK361" i="35"/>
  <c r="BL361" i="35"/>
  <c r="BM361" i="35"/>
  <c r="BN361" i="35"/>
  <c r="BO361" i="35"/>
  <c r="AQ362" i="35"/>
  <c r="AR362" i="35"/>
  <c r="AS362" i="35"/>
  <c r="AT362" i="35"/>
  <c r="AU362" i="35"/>
  <c r="AV362" i="35"/>
  <c r="AW362" i="35"/>
  <c r="AX362" i="35"/>
  <c r="AY362" i="35"/>
  <c r="AZ362" i="35"/>
  <c r="BA362" i="35"/>
  <c r="BB362" i="35"/>
  <c r="BC362" i="35"/>
  <c r="BD362" i="35"/>
  <c r="BE362" i="35"/>
  <c r="BF362" i="35"/>
  <c r="BG362" i="35"/>
  <c r="BH362" i="35"/>
  <c r="BI362" i="35"/>
  <c r="BJ362" i="35"/>
  <c r="BK362" i="35"/>
  <c r="BL362" i="35"/>
  <c r="BM362" i="35"/>
  <c r="BN362" i="35"/>
  <c r="BO362" i="35"/>
  <c r="AQ363" i="35"/>
  <c r="AR363" i="35"/>
  <c r="AS363" i="35"/>
  <c r="AT363" i="35"/>
  <c r="AU363" i="35"/>
  <c r="AV363" i="35"/>
  <c r="AW363" i="35"/>
  <c r="AX363" i="35"/>
  <c r="AY363" i="35"/>
  <c r="AZ363" i="35"/>
  <c r="BA363" i="35"/>
  <c r="BB363" i="35"/>
  <c r="BC363" i="35"/>
  <c r="BD363" i="35"/>
  <c r="BE363" i="35"/>
  <c r="BF363" i="35"/>
  <c r="BG363" i="35"/>
  <c r="BH363" i="35"/>
  <c r="BI363" i="35"/>
  <c r="BJ363" i="35"/>
  <c r="BK363" i="35"/>
  <c r="BL363" i="35"/>
  <c r="BM363" i="35"/>
  <c r="BN363" i="35"/>
  <c r="BO363" i="35"/>
  <c r="AQ364" i="35"/>
  <c r="AR364" i="35"/>
  <c r="AS364" i="35"/>
  <c r="AT364" i="35"/>
  <c r="AU364" i="35"/>
  <c r="AV364" i="35"/>
  <c r="AW364" i="35"/>
  <c r="AX364" i="35"/>
  <c r="AY364" i="35"/>
  <c r="AZ364" i="35"/>
  <c r="BA364" i="35"/>
  <c r="BB364" i="35"/>
  <c r="BC364" i="35"/>
  <c r="BD364" i="35"/>
  <c r="BE364" i="35"/>
  <c r="BF364" i="35"/>
  <c r="BG364" i="35"/>
  <c r="BH364" i="35"/>
  <c r="BI364" i="35"/>
  <c r="BJ364" i="35"/>
  <c r="BK364" i="35"/>
  <c r="BL364" i="35"/>
  <c r="BM364" i="35"/>
  <c r="BN364" i="35"/>
  <c r="BO364" i="35"/>
  <c r="AQ365" i="35"/>
  <c r="AR365" i="35"/>
  <c r="AS365" i="35"/>
  <c r="AT365" i="35"/>
  <c r="AU365" i="35"/>
  <c r="AV365" i="35"/>
  <c r="AW365" i="35"/>
  <c r="AX365" i="35"/>
  <c r="AY365" i="35"/>
  <c r="AZ365" i="35"/>
  <c r="BA365" i="35"/>
  <c r="BB365" i="35"/>
  <c r="BC365" i="35"/>
  <c r="BD365" i="35"/>
  <c r="BE365" i="35"/>
  <c r="BF365" i="35"/>
  <c r="BG365" i="35"/>
  <c r="BH365" i="35"/>
  <c r="BI365" i="35"/>
  <c r="BJ365" i="35"/>
  <c r="BK365" i="35"/>
  <c r="BL365" i="35"/>
  <c r="BM365" i="35"/>
  <c r="BN365" i="35"/>
  <c r="BO365" i="35"/>
  <c r="AQ366" i="35"/>
  <c r="AR366" i="35"/>
  <c r="AS366" i="35"/>
  <c r="AT366" i="35"/>
  <c r="AU366" i="35"/>
  <c r="AV366" i="35"/>
  <c r="AW366" i="35"/>
  <c r="AX366" i="35"/>
  <c r="AY366" i="35"/>
  <c r="AZ366" i="35"/>
  <c r="BA366" i="35"/>
  <c r="BB366" i="35"/>
  <c r="BC366" i="35"/>
  <c r="BD366" i="35"/>
  <c r="BE366" i="35"/>
  <c r="BF366" i="35"/>
  <c r="BG366" i="35"/>
  <c r="BH366" i="35"/>
  <c r="BI366" i="35"/>
  <c r="BJ366" i="35"/>
  <c r="BK366" i="35"/>
  <c r="BL366" i="35"/>
  <c r="BM366" i="35"/>
  <c r="BN366" i="35"/>
  <c r="BO366" i="35"/>
  <c r="AQ368" i="35"/>
  <c r="AR368" i="35"/>
  <c r="AS368" i="35"/>
  <c r="AT368" i="35"/>
  <c r="AU368" i="35"/>
  <c r="AV368" i="35"/>
  <c r="AW368" i="35"/>
  <c r="AX368" i="35"/>
  <c r="AY368" i="35"/>
  <c r="AZ368" i="35"/>
  <c r="BA368" i="35"/>
  <c r="BB368" i="35"/>
  <c r="BC368" i="35"/>
  <c r="BD368" i="35"/>
  <c r="BE368" i="35"/>
  <c r="BF368" i="35"/>
  <c r="BG368" i="35"/>
  <c r="BH368" i="35"/>
  <c r="BI368" i="35"/>
  <c r="BJ368" i="35"/>
  <c r="BK368" i="35"/>
  <c r="BL368" i="35"/>
  <c r="BM368" i="35"/>
  <c r="BN368" i="35"/>
  <c r="BO368" i="35"/>
  <c r="AQ378" i="35"/>
  <c r="AR378" i="35"/>
  <c r="AS378" i="35"/>
  <c r="AT378" i="35"/>
  <c r="AU378" i="35"/>
  <c r="AV378" i="35"/>
  <c r="AW378" i="35"/>
  <c r="AX378" i="35"/>
  <c r="AY378" i="35"/>
  <c r="AZ378" i="35"/>
  <c r="BA378" i="35"/>
  <c r="BB378" i="35"/>
  <c r="BC378" i="35"/>
  <c r="BD378" i="35"/>
  <c r="BE378" i="35"/>
  <c r="BF378" i="35"/>
  <c r="BG378" i="35"/>
  <c r="BH378" i="35"/>
  <c r="BI378" i="35"/>
  <c r="BJ378" i="35"/>
  <c r="BK378" i="35"/>
  <c r="BL378" i="35"/>
  <c r="BM378" i="35"/>
  <c r="BN378" i="35"/>
  <c r="BO378" i="35"/>
  <c r="AQ379" i="35"/>
  <c r="AR379" i="35"/>
  <c r="AS379" i="35"/>
  <c r="AT379" i="35"/>
  <c r="AU379" i="35"/>
  <c r="AV379" i="35"/>
  <c r="AW379" i="35"/>
  <c r="AX379" i="35"/>
  <c r="AY379" i="35"/>
  <c r="AZ379" i="35"/>
  <c r="BA379" i="35"/>
  <c r="BB379" i="35"/>
  <c r="BC379" i="35"/>
  <c r="BD379" i="35"/>
  <c r="BE379" i="35"/>
  <c r="BF379" i="35"/>
  <c r="BG379" i="35"/>
  <c r="BH379" i="35"/>
  <c r="BI379" i="35"/>
  <c r="BJ379" i="35"/>
  <c r="BK379" i="35"/>
  <c r="BL379" i="35"/>
  <c r="BM379" i="35"/>
  <c r="BN379" i="35"/>
  <c r="BO379" i="35"/>
  <c r="AQ380" i="35"/>
  <c r="AR380" i="35"/>
  <c r="AS380" i="35"/>
  <c r="AT380" i="35"/>
  <c r="AU380" i="35"/>
  <c r="AV380" i="35"/>
  <c r="AW380" i="35"/>
  <c r="AX380" i="35"/>
  <c r="AY380" i="35"/>
  <c r="AZ380" i="35"/>
  <c r="BA380" i="35"/>
  <c r="BB380" i="35"/>
  <c r="BC380" i="35"/>
  <c r="BD380" i="35"/>
  <c r="BE380" i="35"/>
  <c r="BF380" i="35"/>
  <c r="BG380" i="35"/>
  <c r="BH380" i="35"/>
  <c r="BI380" i="35"/>
  <c r="BJ380" i="35"/>
  <c r="BK380" i="35"/>
  <c r="BL380" i="35"/>
  <c r="BM380" i="35"/>
  <c r="BN380" i="35"/>
  <c r="BO380" i="35"/>
  <c r="AQ381" i="35"/>
  <c r="AR381" i="35"/>
  <c r="AS381" i="35"/>
  <c r="AT381" i="35"/>
  <c r="AU381" i="35"/>
  <c r="AV381" i="35"/>
  <c r="AW381" i="35"/>
  <c r="AX381" i="35"/>
  <c r="AY381" i="35"/>
  <c r="AZ381" i="35"/>
  <c r="BA381" i="35"/>
  <c r="BB381" i="35"/>
  <c r="BC381" i="35"/>
  <c r="BD381" i="35"/>
  <c r="BE381" i="35"/>
  <c r="BF381" i="35"/>
  <c r="BG381" i="35"/>
  <c r="BH381" i="35"/>
  <c r="BI381" i="35"/>
  <c r="BJ381" i="35"/>
  <c r="BK381" i="35"/>
  <c r="BL381" i="35"/>
  <c r="BM381" i="35"/>
  <c r="BN381" i="35"/>
  <c r="BO381" i="35"/>
  <c r="AQ382" i="35"/>
  <c r="AR382" i="35"/>
  <c r="AS382" i="35"/>
  <c r="AT382" i="35"/>
  <c r="AU382" i="35"/>
  <c r="AV382" i="35"/>
  <c r="AW382" i="35"/>
  <c r="AX382" i="35"/>
  <c r="AY382" i="35"/>
  <c r="AZ382" i="35"/>
  <c r="BA382" i="35"/>
  <c r="BB382" i="35"/>
  <c r="BC382" i="35"/>
  <c r="BD382" i="35"/>
  <c r="BE382" i="35"/>
  <c r="BF382" i="35"/>
  <c r="BG382" i="35"/>
  <c r="BH382" i="35"/>
  <c r="BI382" i="35"/>
  <c r="BJ382" i="35"/>
  <c r="BK382" i="35"/>
  <c r="BL382" i="35"/>
  <c r="BM382" i="35"/>
  <c r="BN382" i="35"/>
  <c r="BO382" i="35"/>
  <c r="AQ383" i="35"/>
  <c r="AR383" i="35"/>
  <c r="AS383" i="35"/>
  <c r="AT383" i="35"/>
  <c r="AU383" i="35"/>
  <c r="AV383" i="35"/>
  <c r="AW383" i="35"/>
  <c r="AX383" i="35"/>
  <c r="AY383" i="35"/>
  <c r="AZ383" i="35"/>
  <c r="BA383" i="35"/>
  <c r="BB383" i="35"/>
  <c r="BC383" i="35"/>
  <c r="BD383" i="35"/>
  <c r="BE383" i="35"/>
  <c r="BF383" i="35"/>
  <c r="BG383" i="35"/>
  <c r="BH383" i="35"/>
  <c r="BI383" i="35"/>
  <c r="BJ383" i="35"/>
  <c r="BK383" i="35"/>
  <c r="BL383" i="35"/>
  <c r="BM383" i="35"/>
  <c r="BN383" i="35"/>
  <c r="BO383" i="35"/>
  <c r="AQ384" i="35"/>
  <c r="AR384" i="35"/>
  <c r="AS384" i="35"/>
  <c r="AT384" i="35"/>
  <c r="AU384" i="35"/>
  <c r="AV384" i="35"/>
  <c r="AW384" i="35"/>
  <c r="AX384" i="35"/>
  <c r="AY384" i="35"/>
  <c r="AZ384" i="35"/>
  <c r="BA384" i="35"/>
  <c r="BB384" i="35"/>
  <c r="BC384" i="35"/>
  <c r="BD384" i="35"/>
  <c r="BE384" i="35"/>
  <c r="BF384" i="35"/>
  <c r="BG384" i="35"/>
  <c r="BH384" i="35"/>
  <c r="BI384" i="35"/>
  <c r="BJ384" i="35"/>
  <c r="BK384" i="35"/>
  <c r="BL384" i="35"/>
  <c r="BM384" i="35"/>
  <c r="BN384" i="35"/>
  <c r="BO384" i="35"/>
  <c r="AQ385" i="35"/>
  <c r="AR385" i="35"/>
  <c r="AS385" i="35"/>
  <c r="AT385" i="35"/>
  <c r="AU385" i="35"/>
  <c r="AV385" i="35"/>
  <c r="AW385" i="35"/>
  <c r="AX385" i="35"/>
  <c r="AY385" i="35"/>
  <c r="AZ385" i="35"/>
  <c r="BA385" i="35"/>
  <c r="BB385" i="35"/>
  <c r="BC385" i="35"/>
  <c r="BD385" i="35"/>
  <c r="BE385" i="35"/>
  <c r="BF385" i="35"/>
  <c r="BG385" i="35"/>
  <c r="BH385" i="35"/>
  <c r="BI385" i="35"/>
  <c r="BJ385" i="35"/>
  <c r="BK385" i="35"/>
  <c r="BL385" i="35"/>
  <c r="BM385" i="35"/>
  <c r="BN385" i="35"/>
  <c r="BO385" i="35"/>
  <c r="AQ388" i="35"/>
  <c r="AR388" i="35"/>
  <c r="AS388" i="35"/>
  <c r="AT388" i="35"/>
  <c r="AU388" i="35"/>
  <c r="AV388" i="35"/>
  <c r="AW388" i="35"/>
  <c r="AX388" i="35"/>
  <c r="AY388" i="35"/>
  <c r="AZ388" i="35"/>
  <c r="BA388" i="35"/>
  <c r="BB388" i="35"/>
  <c r="BC388" i="35"/>
  <c r="BD388" i="35"/>
  <c r="BE388" i="35"/>
  <c r="BF388" i="35"/>
  <c r="BG388" i="35"/>
  <c r="BH388" i="35"/>
  <c r="BI388" i="35"/>
  <c r="BJ388" i="35"/>
  <c r="BK388" i="35"/>
  <c r="BL388" i="35"/>
  <c r="BM388" i="35"/>
  <c r="BN388" i="35"/>
  <c r="BO388" i="35"/>
  <c r="AQ396" i="35"/>
  <c r="AR396" i="35"/>
  <c r="AS396" i="35"/>
  <c r="AT396" i="35"/>
  <c r="AU396" i="35"/>
  <c r="AV396" i="35"/>
  <c r="AW396" i="35"/>
  <c r="AX396" i="35"/>
  <c r="AY396" i="35"/>
  <c r="AZ396" i="35"/>
  <c r="BA396" i="35"/>
  <c r="BB396" i="35"/>
  <c r="BC396" i="35"/>
  <c r="BD396" i="35"/>
  <c r="BE396" i="35"/>
  <c r="BF396" i="35"/>
  <c r="BG396" i="35"/>
  <c r="BH396" i="35"/>
  <c r="BI396" i="35"/>
  <c r="BJ396" i="35"/>
  <c r="BK396" i="35"/>
  <c r="BL396" i="35"/>
  <c r="BM396" i="35"/>
  <c r="BN396" i="35"/>
  <c r="BO396" i="35"/>
  <c r="AQ404" i="35"/>
  <c r="AQ168" i="35" s="1"/>
  <c r="AQ181" i="35" s="1"/>
  <c r="AR404" i="35"/>
  <c r="AR168" i="35" s="1"/>
  <c r="AR181" i="35" s="1"/>
  <c r="AS404" i="35"/>
  <c r="AS168" i="35" s="1"/>
  <c r="AS181" i="35" s="1"/>
  <c r="AT404" i="35"/>
  <c r="AT168" i="35" s="1"/>
  <c r="AT181" i="35" s="1"/>
  <c r="AU404" i="35"/>
  <c r="AU168" i="35" s="1"/>
  <c r="AU181" i="35" s="1"/>
  <c r="AV404" i="35"/>
  <c r="AV168" i="35" s="1"/>
  <c r="AV181" i="35" s="1"/>
  <c r="AW404" i="35"/>
  <c r="AW168" i="35" s="1"/>
  <c r="AW181" i="35" s="1"/>
  <c r="AX404" i="35"/>
  <c r="AX168" i="35" s="1"/>
  <c r="AX181" i="35" s="1"/>
  <c r="AY404" i="35"/>
  <c r="AY168" i="35" s="1"/>
  <c r="AY181" i="35" s="1"/>
  <c r="AZ404" i="35"/>
  <c r="AZ168" i="35" s="1"/>
  <c r="AZ181" i="35" s="1"/>
  <c r="BA404" i="35"/>
  <c r="BA168" i="35" s="1"/>
  <c r="BA181" i="35" s="1"/>
  <c r="BB404" i="35"/>
  <c r="BB168" i="35" s="1"/>
  <c r="BB181" i="35" s="1"/>
  <c r="BC404" i="35"/>
  <c r="BC168" i="35" s="1"/>
  <c r="BC181" i="35" s="1"/>
  <c r="BD404" i="35"/>
  <c r="BD168" i="35" s="1"/>
  <c r="BD181" i="35" s="1"/>
  <c r="BE404" i="35"/>
  <c r="BE168" i="35" s="1"/>
  <c r="BE181" i="35" s="1"/>
  <c r="BF404" i="35"/>
  <c r="BF168" i="35" s="1"/>
  <c r="BF181" i="35" s="1"/>
  <c r="BG404" i="35"/>
  <c r="BG168" i="35" s="1"/>
  <c r="BG181" i="35" s="1"/>
  <c r="BH404" i="35"/>
  <c r="BH168" i="35" s="1"/>
  <c r="BH181" i="35" s="1"/>
  <c r="BI404" i="35"/>
  <c r="BI168" i="35" s="1"/>
  <c r="BI181" i="35" s="1"/>
  <c r="BJ404" i="35"/>
  <c r="BJ168" i="35" s="1"/>
  <c r="BJ181" i="35" s="1"/>
  <c r="BK404" i="35"/>
  <c r="BK168" i="35" s="1"/>
  <c r="BK181" i="35" s="1"/>
  <c r="BL404" i="35"/>
  <c r="BL168" i="35" s="1"/>
  <c r="BL181" i="35" s="1"/>
  <c r="BM404" i="35"/>
  <c r="BM168" i="35" s="1"/>
  <c r="BM181" i="35" s="1"/>
  <c r="BN404" i="35"/>
  <c r="BN168" i="35" s="1"/>
  <c r="BN181" i="35" s="1"/>
  <c r="BO404" i="35"/>
  <c r="BO168" i="35" s="1"/>
  <c r="BO181" i="35" s="1"/>
  <c r="AQ415" i="35"/>
  <c r="AR415" i="35"/>
  <c r="AS415" i="35"/>
  <c r="AT415" i="35"/>
  <c r="AU415" i="35"/>
  <c r="AV415" i="35"/>
  <c r="AW415" i="35"/>
  <c r="AX415" i="35"/>
  <c r="AY415" i="35"/>
  <c r="AZ415" i="35"/>
  <c r="BA415" i="35"/>
  <c r="BB415" i="35"/>
  <c r="BC415" i="35"/>
  <c r="BD415" i="35"/>
  <c r="BE415" i="35"/>
  <c r="BF415" i="35"/>
  <c r="BG415" i="35"/>
  <c r="BH415" i="35"/>
  <c r="BI415" i="35"/>
  <c r="BJ415" i="35"/>
  <c r="BK415" i="35"/>
  <c r="BL415" i="35"/>
  <c r="BM415" i="35"/>
  <c r="BN415" i="35"/>
  <c r="BO415" i="35"/>
  <c r="AQ422" i="35"/>
  <c r="AR422" i="35"/>
  <c r="AS422" i="35"/>
  <c r="AT422" i="35"/>
  <c r="AU422" i="35"/>
  <c r="AV422" i="35"/>
  <c r="AW422" i="35"/>
  <c r="AX422" i="35"/>
  <c r="AY422" i="35"/>
  <c r="AZ422" i="35"/>
  <c r="BA422" i="35"/>
  <c r="BB422" i="35"/>
  <c r="BC422" i="35"/>
  <c r="BD422" i="35"/>
  <c r="BE422" i="35"/>
  <c r="BF422" i="35"/>
  <c r="BG422" i="35"/>
  <c r="BH422" i="35"/>
  <c r="BI422" i="35"/>
  <c r="BJ422" i="35"/>
  <c r="BK422" i="35"/>
  <c r="BL422" i="35"/>
  <c r="BM422" i="35"/>
  <c r="BN422" i="35"/>
  <c r="BO422" i="35"/>
  <c r="AQ424" i="35"/>
  <c r="AR424" i="35"/>
  <c r="AS424" i="35"/>
  <c r="AT424" i="35"/>
  <c r="AU424" i="35"/>
  <c r="AV424" i="35"/>
  <c r="AW424" i="35"/>
  <c r="AX424" i="35"/>
  <c r="AY424" i="35"/>
  <c r="AZ424" i="35"/>
  <c r="BA424" i="35"/>
  <c r="BB424" i="35"/>
  <c r="BC424" i="35"/>
  <c r="BD424" i="35"/>
  <c r="BE424" i="35"/>
  <c r="BF424" i="35"/>
  <c r="BG424" i="35"/>
  <c r="BH424" i="35"/>
  <c r="BI424" i="35"/>
  <c r="BJ424" i="35"/>
  <c r="BK424" i="35"/>
  <c r="BL424" i="35"/>
  <c r="BM424" i="35"/>
  <c r="BN424" i="35"/>
  <c r="BO424" i="35"/>
  <c r="AQ467" i="35"/>
  <c r="AR467" i="35"/>
  <c r="AS467" i="35"/>
  <c r="AT467" i="35"/>
  <c r="AU467" i="35"/>
  <c r="AV467" i="35"/>
  <c r="AW467" i="35"/>
  <c r="AX467" i="35"/>
  <c r="AY467" i="35"/>
  <c r="AZ467" i="35"/>
  <c r="BA467" i="35"/>
  <c r="BB467" i="35"/>
  <c r="BC467" i="35"/>
  <c r="BD467" i="35"/>
  <c r="BE467" i="35"/>
  <c r="BF467" i="35"/>
  <c r="BG467" i="35"/>
  <c r="BH467" i="35"/>
  <c r="BI467" i="35"/>
  <c r="BJ467" i="35"/>
  <c r="BK467" i="35"/>
  <c r="BL467" i="35"/>
  <c r="BM467" i="35"/>
  <c r="BN467" i="35"/>
  <c r="BO467" i="35"/>
  <c r="AQ468" i="35"/>
  <c r="AR468" i="35"/>
  <c r="AS468" i="35"/>
  <c r="AT468" i="35"/>
  <c r="AU468" i="35"/>
  <c r="AV468" i="35"/>
  <c r="AW468" i="35"/>
  <c r="AX468" i="35"/>
  <c r="AY468" i="35"/>
  <c r="AZ468" i="35"/>
  <c r="BA468" i="35"/>
  <c r="BB468" i="35"/>
  <c r="BC468" i="35"/>
  <c r="BD468" i="35"/>
  <c r="BE468" i="35"/>
  <c r="BF468" i="35"/>
  <c r="BG468" i="35"/>
  <c r="BH468" i="35"/>
  <c r="BI468" i="35"/>
  <c r="BJ468" i="35"/>
  <c r="BK468" i="35"/>
  <c r="BL468" i="35"/>
  <c r="BM468" i="35"/>
  <c r="BN468" i="35"/>
  <c r="BO468" i="35"/>
  <c r="AQ469" i="35"/>
  <c r="AR469" i="35"/>
  <c r="AS469" i="35"/>
  <c r="AT469" i="35"/>
  <c r="AU469" i="35"/>
  <c r="AV469" i="35"/>
  <c r="AW469" i="35"/>
  <c r="AX469" i="35"/>
  <c r="AY469" i="35"/>
  <c r="AZ469" i="35"/>
  <c r="BA469" i="35"/>
  <c r="BB469" i="35"/>
  <c r="BC469" i="35"/>
  <c r="BD469" i="35"/>
  <c r="BE469" i="35"/>
  <c r="BF469" i="35"/>
  <c r="BG469" i="35"/>
  <c r="BH469" i="35"/>
  <c r="BI469" i="35"/>
  <c r="BJ469" i="35"/>
  <c r="BK469" i="35"/>
  <c r="BL469" i="35"/>
  <c r="BM469" i="35"/>
  <c r="BN469" i="35"/>
  <c r="BO469" i="35"/>
  <c r="AQ471" i="35"/>
  <c r="AR471" i="35"/>
  <c r="AS471" i="35"/>
  <c r="AT471" i="35"/>
  <c r="AU471" i="35"/>
  <c r="AV471" i="35"/>
  <c r="AW471" i="35"/>
  <c r="AX471" i="35"/>
  <c r="AY471" i="35"/>
  <c r="AZ471" i="35"/>
  <c r="BA471" i="35"/>
  <c r="BB471" i="35"/>
  <c r="BC471" i="35"/>
  <c r="BD471" i="35"/>
  <c r="BE471" i="35"/>
  <c r="BF471" i="35"/>
  <c r="BG471" i="35"/>
  <c r="BH471" i="35"/>
  <c r="BI471" i="35"/>
  <c r="BJ471" i="35"/>
  <c r="BK471" i="35"/>
  <c r="BL471" i="35"/>
  <c r="BM471" i="35"/>
  <c r="BN471" i="35"/>
  <c r="BO471" i="35"/>
  <c r="AQ473" i="35"/>
  <c r="AR473" i="35"/>
  <c r="AS473" i="35"/>
  <c r="AT473" i="35"/>
  <c r="AU473" i="35"/>
  <c r="AV473" i="35"/>
  <c r="AW473" i="35"/>
  <c r="AX473" i="35"/>
  <c r="AY473" i="35"/>
  <c r="AZ473" i="35"/>
  <c r="BA473" i="35"/>
  <c r="BB473" i="35"/>
  <c r="BC473" i="35"/>
  <c r="BD473" i="35"/>
  <c r="BE473" i="35"/>
  <c r="BF473" i="35"/>
  <c r="BG473" i="35"/>
  <c r="BH473" i="35"/>
  <c r="BI473" i="35"/>
  <c r="BJ473" i="35"/>
  <c r="BK473" i="35"/>
  <c r="BL473" i="35"/>
  <c r="BM473" i="35"/>
  <c r="BN473" i="35"/>
  <c r="BO473" i="35"/>
  <c r="AQ474" i="35"/>
  <c r="AR474" i="35"/>
  <c r="AS474" i="35"/>
  <c r="AT474" i="35"/>
  <c r="AU474" i="35"/>
  <c r="AV474" i="35"/>
  <c r="AW474" i="35"/>
  <c r="AX474" i="35"/>
  <c r="AY474" i="35"/>
  <c r="AZ474" i="35"/>
  <c r="BA474" i="35"/>
  <c r="BB474" i="35"/>
  <c r="BC474" i="35"/>
  <c r="BD474" i="35"/>
  <c r="BE474" i="35"/>
  <c r="BF474" i="35"/>
  <c r="BG474" i="35"/>
  <c r="BH474" i="35"/>
  <c r="BI474" i="35"/>
  <c r="BJ474" i="35"/>
  <c r="BK474" i="35"/>
  <c r="BL474" i="35"/>
  <c r="BM474" i="35"/>
  <c r="BN474" i="35"/>
  <c r="BO474" i="35"/>
  <c r="AQ475" i="35"/>
  <c r="AR475" i="35"/>
  <c r="AS475" i="35"/>
  <c r="AT475" i="35"/>
  <c r="AU475" i="35"/>
  <c r="AV475" i="35"/>
  <c r="AW475" i="35"/>
  <c r="AX475" i="35"/>
  <c r="AY475" i="35"/>
  <c r="AZ475" i="35"/>
  <c r="BA475" i="35"/>
  <c r="BB475" i="35"/>
  <c r="BC475" i="35"/>
  <c r="BD475" i="35"/>
  <c r="BE475" i="35"/>
  <c r="BF475" i="35"/>
  <c r="BG475" i="35"/>
  <c r="BH475" i="35"/>
  <c r="BI475" i="35"/>
  <c r="BJ475" i="35"/>
  <c r="BK475" i="35"/>
  <c r="BL475" i="35"/>
  <c r="BM475" i="35"/>
  <c r="BN475" i="35"/>
  <c r="BO475" i="35"/>
  <c r="AQ478" i="35"/>
  <c r="AR478" i="35"/>
  <c r="AS478" i="35"/>
  <c r="AT478" i="35"/>
  <c r="AU478" i="35"/>
  <c r="AV478" i="35"/>
  <c r="AW478" i="35"/>
  <c r="AX478" i="35"/>
  <c r="AY478" i="35"/>
  <c r="AZ478" i="35"/>
  <c r="BA478" i="35"/>
  <c r="BB478" i="35"/>
  <c r="BC478" i="35"/>
  <c r="BD478" i="35"/>
  <c r="BE478" i="35"/>
  <c r="BF478" i="35"/>
  <c r="BG478" i="35"/>
  <c r="BH478" i="35"/>
  <c r="BI478" i="35"/>
  <c r="BJ478" i="35"/>
  <c r="BK478" i="35"/>
  <c r="BL478" i="35"/>
  <c r="BM478" i="35"/>
  <c r="BN478" i="35"/>
  <c r="BO478" i="35"/>
  <c r="AQ479" i="35"/>
  <c r="AR479" i="35"/>
  <c r="AS479" i="35"/>
  <c r="AT479" i="35"/>
  <c r="AU479" i="35"/>
  <c r="AV479" i="35"/>
  <c r="AW479" i="35"/>
  <c r="AX479" i="35"/>
  <c r="AY479" i="35"/>
  <c r="AZ479" i="35"/>
  <c r="BA479" i="35"/>
  <c r="BB479" i="35"/>
  <c r="BC479" i="35"/>
  <c r="BD479" i="35"/>
  <c r="BE479" i="35"/>
  <c r="BF479" i="35"/>
  <c r="BG479" i="35"/>
  <c r="BH479" i="35"/>
  <c r="BI479" i="35"/>
  <c r="BJ479" i="35"/>
  <c r="BK479" i="35"/>
  <c r="BL479" i="35"/>
  <c r="BM479" i="35"/>
  <c r="BN479" i="35"/>
  <c r="BO479" i="35"/>
  <c r="AQ480" i="35"/>
  <c r="AR480" i="35"/>
  <c r="AS480" i="35"/>
  <c r="AT480" i="35"/>
  <c r="AU480" i="35"/>
  <c r="AV480" i="35"/>
  <c r="AW480" i="35"/>
  <c r="AX480" i="35"/>
  <c r="AY480" i="35"/>
  <c r="AZ480" i="35"/>
  <c r="BA480" i="35"/>
  <c r="BB480" i="35"/>
  <c r="BC480" i="35"/>
  <c r="BD480" i="35"/>
  <c r="BE480" i="35"/>
  <c r="BF480" i="35"/>
  <c r="BG480" i="35"/>
  <c r="BH480" i="35"/>
  <c r="BI480" i="35"/>
  <c r="BJ480" i="35"/>
  <c r="BK480" i="35"/>
  <c r="BL480" i="35"/>
  <c r="BM480" i="35"/>
  <c r="BN480" i="35"/>
  <c r="BO480" i="35"/>
  <c r="AQ481" i="35"/>
  <c r="AR481" i="35"/>
  <c r="AS481" i="35"/>
  <c r="AT481" i="35"/>
  <c r="AU481" i="35"/>
  <c r="AV481" i="35"/>
  <c r="AW481" i="35"/>
  <c r="AX481" i="35"/>
  <c r="AY481" i="35"/>
  <c r="AZ481" i="35"/>
  <c r="BA481" i="35"/>
  <c r="BB481" i="35"/>
  <c r="BC481" i="35"/>
  <c r="BD481" i="35"/>
  <c r="BE481" i="35"/>
  <c r="BF481" i="35"/>
  <c r="BG481" i="35"/>
  <c r="BH481" i="35"/>
  <c r="BI481" i="35"/>
  <c r="BJ481" i="35"/>
  <c r="BK481" i="35"/>
  <c r="BL481" i="35"/>
  <c r="BM481" i="35"/>
  <c r="BN481" i="35"/>
  <c r="BO481" i="35"/>
  <c r="AQ482" i="35"/>
  <c r="AR482" i="35"/>
  <c r="AS482" i="35"/>
  <c r="AT482" i="35"/>
  <c r="AU482" i="35"/>
  <c r="AV482" i="35"/>
  <c r="AW482" i="35"/>
  <c r="AX482" i="35"/>
  <c r="AY482" i="35"/>
  <c r="AZ482" i="35"/>
  <c r="BA482" i="35"/>
  <c r="BB482" i="35"/>
  <c r="BC482" i="35"/>
  <c r="BD482" i="35"/>
  <c r="BE482" i="35"/>
  <c r="BF482" i="35"/>
  <c r="BG482" i="35"/>
  <c r="BH482" i="35"/>
  <c r="BI482" i="35"/>
  <c r="BJ482" i="35"/>
  <c r="BK482" i="35"/>
  <c r="BL482" i="35"/>
  <c r="BM482" i="35"/>
  <c r="BN482" i="35"/>
  <c r="BO482" i="35"/>
  <c r="AQ483" i="35"/>
  <c r="AR483" i="35"/>
  <c r="AS483" i="35"/>
  <c r="AT483" i="35"/>
  <c r="AU483" i="35"/>
  <c r="AV483" i="35"/>
  <c r="AW483" i="35"/>
  <c r="AX483" i="35"/>
  <c r="AY483" i="35"/>
  <c r="AZ483" i="35"/>
  <c r="BA483" i="35"/>
  <c r="BB483" i="35"/>
  <c r="BC483" i="35"/>
  <c r="BD483" i="35"/>
  <c r="BE483" i="35"/>
  <c r="BF483" i="35"/>
  <c r="BG483" i="35"/>
  <c r="BH483" i="35"/>
  <c r="BI483" i="35"/>
  <c r="BJ483" i="35"/>
  <c r="BK483" i="35"/>
  <c r="BL483" i="35"/>
  <c r="BM483" i="35"/>
  <c r="BN483" i="35"/>
  <c r="BO483" i="35"/>
  <c r="AQ485" i="35"/>
  <c r="AR485" i="35"/>
  <c r="AS485" i="35"/>
  <c r="AT485" i="35"/>
  <c r="AU485" i="35"/>
  <c r="AV485" i="35"/>
  <c r="AW485" i="35"/>
  <c r="AX485" i="35"/>
  <c r="AY485" i="35"/>
  <c r="AZ485" i="35"/>
  <c r="BA485" i="35"/>
  <c r="BB485" i="35"/>
  <c r="BC485" i="35"/>
  <c r="BD485" i="35"/>
  <c r="BE485" i="35"/>
  <c r="BF485" i="35"/>
  <c r="BG485" i="35"/>
  <c r="BH485" i="35"/>
  <c r="BI485" i="35"/>
  <c r="BJ485" i="35"/>
  <c r="BK485" i="35"/>
  <c r="BL485" i="35"/>
  <c r="BM485" i="35"/>
  <c r="BN485" i="35"/>
  <c r="BO485" i="35"/>
  <c r="AQ487" i="35"/>
  <c r="AR487" i="35"/>
  <c r="AS487" i="35"/>
  <c r="AT487" i="35"/>
  <c r="AU487" i="35"/>
  <c r="AV487" i="35"/>
  <c r="AW487" i="35"/>
  <c r="AX487" i="35"/>
  <c r="AY487" i="35"/>
  <c r="AZ487" i="35"/>
  <c r="BA487" i="35"/>
  <c r="BB487" i="35"/>
  <c r="BC487" i="35"/>
  <c r="BD487" i="35"/>
  <c r="BE487" i="35"/>
  <c r="BF487" i="35"/>
  <c r="BG487" i="35"/>
  <c r="BH487" i="35"/>
  <c r="BI487" i="35"/>
  <c r="BJ487" i="35"/>
  <c r="BK487" i="35"/>
  <c r="BL487" i="35"/>
  <c r="BM487" i="35"/>
  <c r="BN487" i="35"/>
  <c r="BO487" i="35"/>
  <c r="AQ490" i="35"/>
  <c r="AR490" i="35"/>
  <c r="AS490" i="35"/>
  <c r="AT490" i="35"/>
  <c r="AU490" i="35"/>
  <c r="AV490" i="35"/>
  <c r="AW490" i="35"/>
  <c r="AX490" i="35"/>
  <c r="AY490" i="35"/>
  <c r="AZ490" i="35"/>
  <c r="BA490" i="35"/>
  <c r="BB490" i="35"/>
  <c r="BC490" i="35"/>
  <c r="BD490" i="35"/>
  <c r="BE490" i="35"/>
  <c r="BF490" i="35"/>
  <c r="BG490" i="35"/>
  <c r="BH490" i="35"/>
  <c r="BI490" i="35"/>
  <c r="BJ490" i="35"/>
  <c r="BK490" i="35"/>
  <c r="BL490" i="35"/>
  <c r="BM490" i="35"/>
  <c r="BN490" i="35"/>
  <c r="BO490" i="35"/>
  <c r="AQ491" i="35"/>
  <c r="AR491" i="35"/>
  <c r="AS491" i="35"/>
  <c r="AT491" i="35"/>
  <c r="AU491" i="35"/>
  <c r="AV491" i="35"/>
  <c r="AW491" i="35"/>
  <c r="AX491" i="35"/>
  <c r="AY491" i="35"/>
  <c r="AZ491" i="35"/>
  <c r="BA491" i="35"/>
  <c r="BB491" i="35"/>
  <c r="BC491" i="35"/>
  <c r="BD491" i="35"/>
  <c r="BE491" i="35"/>
  <c r="BF491" i="35"/>
  <c r="BG491" i="35"/>
  <c r="BH491" i="35"/>
  <c r="BI491" i="35"/>
  <c r="BJ491" i="35"/>
  <c r="BK491" i="35"/>
  <c r="BL491" i="35"/>
  <c r="BM491" i="35"/>
  <c r="BN491" i="35"/>
  <c r="BO491" i="35"/>
  <c r="AQ492" i="35"/>
  <c r="AR492" i="35"/>
  <c r="AS492" i="35"/>
  <c r="AT492" i="35"/>
  <c r="AU492" i="35"/>
  <c r="AV492" i="35"/>
  <c r="AW492" i="35"/>
  <c r="AX492" i="35"/>
  <c r="AY492" i="35"/>
  <c r="AZ492" i="35"/>
  <c r="BA492" i="35"/>
  <c r="BB492" i="35"/>
  <c r="BC492" i="35"/>
  <c r="BD492" i="35"/>
  <c r="BE492" i="35"/>
  <c r="BF492" i="35"/>
  <c r="BG492" i="35"/>
  <c r="BH492" i="35"/>
  <c r="BI492" i="35"/>
  <c r="BJ492" i="35"/>
  <c r="BK492" i="35"/>
  <c r="BL492" i="35"/>
  <c r="BM492" i="35"/>
  <c r="BN492" i="35"/>
  <c r="BO492" i="35"/>
  <c r="AQ493" i="35"/>
  <c r="AR493" i="35"/>
  <c r="AS493" i="35"/>
  <c r="AT493" i="35"/>
  <c r="AU493" i="35"/>
  <c r="AV493" i="35"/>
  <c r="AW493" i="35"/>
  <c r="AX493" i="35"/>
  <c r="AY493" i="35"/>
  <c r="AZ493" i="35"/>
  <c r="BA493" i="35"/>
  <c r="BB493" i="35"/>
  <c r="BC493" i="35"/>
  <c r="BD493" i="35"/>
  <c r="BE493" i="35"/>
  <c r="BF493" i="35"/>
  <c r="BG493" i="35"/>
  <c r="BH493" i="35"/>
  <c r="BI493" i="35"/>
  <c r="BJ493" i="35"/>
  <c r="BK493" i="35"/>
  <c r="BL493" i="35"/>
  <c r="BM493" i="35"/>
  <c r="BN493" i="35"/>
  <c r="BO493" i="35"/>
  <c r="AQ494" i="35"/>
  <c r="AR494" i="35"/>
  <c r="AS494" i="35"/>
  <c r="AT494" i="35"/>
  <c r="AU494" i="35"/>
  <c r="AV494" i="35"/>
  <c r="AW494" i="35"/>
  <c r="AX494" i="35"/>
  <c r="AY494" i="35"/>
  <c r="AZ494" i="35"/>
  <c r="BA494" i="35"/>
  <c r="BB494" i="35"/>
  <c r="BC494" i="35"/>
  <c r="BD494" i="35"/>
  <c r="BE494" i="35"/>
  <c r="BF494" i="35"/>
  <c r="BG494" i="35"/>
  <c r="BH494" i="35"/>
  <c r="BI494" i="35"/>
  <c r="BJ494" i="35"/>
  <c r="BK494" i="35"/>
  <c r="BL494" i="35"/>
  <c r="BM494" i="35"/>
  <c r="BN494" i="35"/>
  <c r="BO494" i="35"/>
  <c r="AQ495" i="35"/>
  <c r="AR495" i="35"/>
  <c r="AS495" i="35"/>
  <c r="AT495" i="35"/>
  <c r="AU495" i="35"/>
  <c r="AV495" i="35"/>
  <c r="AW495" i="35"/>
  <c r="AX495" i="35"/>
  <c r="AY495" i="35"/>
  <c r="AZ495" i="35"/>
  <c r="BA495" i="35"/>
  <c r="BB495" i="35"/>
  <c r="BC495" i="35"/>
  <c r="BD495" i="35"/>
  <c r="BE495" i="35"/>
  <c r="BF495" i="35"/>
  <c r="BG495" i="35"/>
  <c r="BH495" i="35"/>
  <c r="BI495" i="35"/>
  <c r="BJ495" i="35"/>
  <c r="BK495" i="35"/>
  <c r="BL495" i="35"/>
  <c r="BM495" i="35"/>
  <c r="BN495" i="35"/>
  <c r="BO495" i="35"/>
  <c r="AQ497" i="35"/>
  <c r="AR497" i="35"/>
  <c r="AS497" i="35"/>
  <c r="AT497" i="35"/>
  <c r="AU497" i="35"/>
  <c r="AV497" i="35"/>
  <c r="AW497" i="35"/>
  <c r="AX497" i="35"/>
  <c r="AY497" i="35"/>
  <c r="AZ497" i="35"/>
  <c r="BA497" i="35"/>
  <c r="BB497" i="35"/>
  <c r="BC497" i="35"/>
  <c r="BD497" i="35"/>
  <c r="BE497" i="35"/>
  <c r="BF497" i="35"/>
  <c r="BG497" i="35"/>
  <c r="BH497" i="35"/>
  <c r="BI497" i="35"/>
  <c r="BJ497" i="35"/>
  <c r="BK497" i="35"/>
  <c r="BL497" i="35"/>
  <c r="BM497" i="35"/>
  <c r="BN497" i="35"/>
  <c r="BO497" i="35"/>
  <c r="AQ499" i="35"/>
  <c r="AR499" i="35"/>
  <c r="AS499" i="35"/>
  <c r="AT499" i="35"/>
  <c r="AU499" i="35"/>
  <c r="AV499" i="35"/>
  <c r="AW499" i="35"/>
  <c r="AX499" i="35"/>
  <c r="AY499" i="35"/>
  <c r="AZ499" i="35"/>
  <c r="BA499" i="35"/>
  <c r="BB499" i="35"/>
  <c r="BC499" i="35"/>
  <c r="BD499" i="35"/>
  <c r="BE499" i="35"/>
  <c r="BF499" i="35"/>
  <c r="BG499" i="35"/>
  <c r="BH499" i="35"/>
  <c r="BI499" i="35"/>
  <c r="BJ499" i="35"/>
  <c r="BK499" i="35"/>
  <c r="BL499" i="35"/>
  <c r="BM499" i="35"/>
  <c r="BN499" i="35"/>
  <c r="BO499" i="35"/>
  <c r="AQ502" i="35"/>
  <c r="AQ83" i="35" s="1"/>
  <c r="AR502" i="35"/>
  <c r="AS502" i="35"/>
  <c r="AT502" i="35"/>
  <c r="AU502" i="35"/>
  <c r="AU83" i="35" s="1"/>
  <c r="AV502" i="35"/>
  <c r="AW502" i="35"/>
  <c r="AX502" i="35"/>
  <c r="AY502" i="35"/>
  <c r="AY83" i="35" s="1"/>
  <c r="AZ502" i="35"/>
  <c r="BA502" i="35"/>
  <c r="BB502" i="35"/>
  <c r="BC502" i="35"/>
  <c r="BC83" i="35" s="1"/>
  <c r="BD502" i="35"/>
  <c r="BE502" i="35"/>
  <c r="BF502" i="35"/>
  <c r="BG502" i="35"/>
  <c r="BG83" i="35" s="1"/>
  <c r="BH502" i="35"/>
  <c r="BI502" i="35"/>
  <c r="BJ502" i="35"/>
  <c r="BK502" i="35"/>
  <c r="BK83" i="35" s="1"/>
  <c r="BL502" i="35"/>
  <c r="BM502" i="35"/>
  <c r="BN502" i="35"/>
  <c r="BO502" i="35"/>
  <c r="BO83" i="35" s="1"/>
  <c r="AQ506" i="35"/>
  <c r="AR506" i="35"/>
  <c r="AS506" i="35"/>
  <c r="AT506" i="35"/>
  <c r="AU506" i="35"/>
  <c r="AV506" i="35"/>
  <c r="AW506" i="35"/>
  <c r="AX506" i="35"/>
  <c r="AY506" i="35"/>
  <c r="AZ506" i="35"/>
  <c r="BA506" i="35"/>
  <c r="BB506" i="35"/>
  <c r="BC506" i="35"/>
  <c r="BD506" i="35"/>
  <c r="BE506" i="35"/>
  <c r="BF506" i="35"/>
  <c r="BG506" i="35"/>
  <c r="BH506" i="35"/>
  <c r="BI506" i="35"/>
  <c r="BJ506" i="35"/>
  <c r="BK506" i="35"/>
  <c r="BL506" i="35"/>
  <c r="BM506" i="35"/>
  <c r="BN506" i="35"/>
  <c r="BO506" i="35"/>
  <c r="AQ508" i="35"/>
  <c r="AQ84" i="35" s="1"/>
  <c r="AR508" i="35"/>
  <c r="AR84" i="35" s="1"/>
  <c r="AS508" i="35"/>
  <c r="AS84" i="35" s="1"/>
  <c r="AT508" i="35"/>
  <c r="AT84" i="35" s="1"/>
  <c r="AU508" i="35"/>
  <c r="AU84" i="35" s="1"/>
  <c r="AV508" i="35"/>
  <c r="AV84" i="35" s="1"/>
  <c r="AW508" i="35"/>
  <c r="AW84" i="35" s="1"/>
  <c r="AX508" i="35"/>
  <c r="AX84" i="35" s="1"/>
  <c r="AY508" i="35"/>
  <c r="AY84" i="35" s="1"/>
  <c r="AZ508" i="35"/>
  <c r="AZ84" i="35" s="1"/>
  <c r="BA508" i="35"/>
  <c r="BA84" i="35" s="1"/>
  <c r="BB508" i="35"/>
  <c r="BB84" i="35" s="1"/>
  <c r="BC508" i="35"/>
  <c r="BC84" i="35" s="1"/>
  <c r="BD508" i="35"/>
  <c r="BD84" i="35" s="1"/>
  <c r="BE508" i="35"/>
  <c r="BE84" i="35" s="1"/>
  <c r="BF508" i="35"/>
  <c r="BF84" i="35" s="1"/>
  <c r="BG508" i="35"/>
  <c r="BG84" i="35" s="1"/>
  <c r="BH508" i="35"/>
  <c r="BH84" i="35" s="1"/>
  <c r="BI508" i="35"/>
  <c r="BI84" i="35" s="1"/>
  <c r="BJ508" i="35"/>
  <c r="BJ84" i="35" s="1"/>
  <c r="BK508" i="35"/>
  <c r="BK84" i="35" s="1"/>
  <c r="BL508" i="35"/>
  <c r="BL84" i="35" s="1"/>
  <c r="BM508" i="35"/>
  <c r="BM84" i="35" s="1"/>
  <c r="BN508" i="35"/>
  <c r="BN84" i="35" s="1"/>
  <c r="BO508" i="35"/>
  <c r="BO84" i="35" s="1"/>
  <c r="AQ513" i="35"/>
  <c r="AR513" i="35"/>
  <c r="AS513" i="35"/>
  <c r="AT513" i="35"/>
  <c r="AU513" i="35"/>
  <c r="AV513" i="35"/>
  <c r="AW513" i="35"/>
  <c r="AX513" i="35"/>
  <c r="AY513" i="35"/>
  <c r="AZ513" i="35"/>
  <c r="BA513" i="35"/>
  <c r="BB513" i="35"/>
  <c r="BC513" i="35"/>
  <c r="BD513" i="35"/>
  <c r="BE513" i="35"/>
  <c r="BF513" i="35"/>
  <c r="BG513" i="35"/>
  <c r="BH513" i="35"/>
  <c r="BI513" i="35"/>
  <c r="BJ513" i="35"/>
  <c r="BK513" i="35"/>
  <c r="BL513" i="35"/>
  <c r="BM513" i="35"/>
  <c r="BN513" i="35"/>
  <c r="BO513" i="35"/>
  <c r="AQ520" i="35"/>
  <c r="AR520" i="35"/>
  <c r="AS520" i="35"/>
  <c r="AT520" i="35"/>
  <c r="AU520" i="35"/>
  <c r="AV520" i="35"/>
  <c r="AW520" i="35"/>
  <c r="AX520" i="35"/>
  <c r="AY520" i="35"/>
  <c r="AZ520" i="35"/>
  <c r="BA520" i="35"/>
  <c r="BB520" i="35"/>
  <c r="BC520" i="35"/>
  <c r="BD520" i="35"/>
  <c r="BE520" i="35"/>
  <c r="BF520" i="35"/>
  <c r="BG520" i="35"/>
  <c r="BH520" i="35"/>
  <c r="BI520" i="35"/>
  <c r="BJ520" i="35"/>
  <c r="BK520" i="35"/>
  <c r="BL520" i="35"/>
  <c r="BM520" i="35"/>
  <c r="BN520" i="35"/>
  <c r="BO520" i="35"/>
  <c r="AQ522" i="35"/>
  <c r="AR522" i="35"/>
  <c r="AS522" i="35"/>
  <c r="AT522" i="35"/>
  <c r="AU522" i="35"/>
  <c r="AV522" i="35"/>
  <c r="AW522" i="35"/>
  <c r="AX522" i="35"/>
  <c r="AY522" i="35"/>
  <c r="AZ522" i="35"/>
  <c r="BA522" i="35"/>
  <c r="BB522" i="35"/>
  <c r="BC522" i="35"/>
  <c r="BD522" i="35"/>
  <c r="BE522" i="35"/>
  <c r="BF522" i="35"/>
  <c r="BG522" i="35"/>
  <c r="BH522" i="35"/>
  <c r="BI522" i="35"/>
  <c r="BJ522" i="35"/>
  <c r="BK522" i="35"/>
  <c r="BL522" i="35"/>
  <c r="BM522" i="35"/>
  <c r="BN522" i="35"/>
  <c r="BO522" i="35"/>
  <c r="AQ525" i="35"/>
  <c r="AR525" i="35"/>
  <c r="AS525" i="35"/>
  <c r="AT525" i="35"/>
  <c r="AU525" i="35"/>
  <c r="AV525" i="35"/>
  <c r="AW525" i="35"/>
  <c r="AX525" i="35"/>
  <c r="AY525" i="35"/>
  <c r="AZ525" i="35"/>
  <c r="BA525" i="35"/>
  <c r="BB525" i="35"/>
  <c r="BC525" i="35"/>
  <c r="BD525" i="35"/>
  <c r="BE525" i="35"/>
  <c r="BF525" i="35"/>
  <c r="BG525" i="35"/>
  <c r="BH525" i="35"/>
  <c r="BI525" i="35"/>
  <c r="BJ525" i="35"/>
  <c r="BK525" i="35"/>
  <c r="BL525" i="35"/>
  <c r="BM525" i="35"/>
  <c r="BN525" i="35"/>
  <c r="BO525" i="35"/>
  <c r="AQ532" i="35"/>
  <c r="AR532" i="35"/>
  <c r="AS532" i="35"/>
  <c r="AT532" i="35"/>
  <c r="AU532" i="35"/>
  <c r="AV532" i="35"/>
  <c r="AW532" i="35"/>
  <c r="AX532" i="35"/>
  <c r="AY532" i="35"/>
  <c r="AZ532" i="35"/>
  <c r="BA532" i="35"/>
  <c r="BB532" i="35"/>
  <c r="BC532" i="35"/>
  <c r="BD532" i="35"/>
  <c r="BE532" i="35"/>
  <c r="BF532" i="35"/>
  <c r="BG532" i="35"/>
  <c r="BH532" i="35"/>
  <c r="BI532" i="35"/>
  <c r="BJ532" i="35"/>
  <c r="BK532" i="35"/>
  <c r="BL532" i="35"/>
  <c r="BM532" i="35"/>
  <c r="BN532" i="35"/>
  <c r="BO532" i="35"/>
  <c r="AQ534" i="35"/>
  <c r="AR534" i="35"/>
  <c r="AS534" i="35"/>
  <c r="AT534" i="35"/>
  <c r="AU534" i="35"/>
  <c r="AV534" i="35"/>
  <c r="AW534" i="35"/>
  <c r="AX534" i="35"/>
  <c r="AY534" i="35"/>
  <c r="AZ534" i="35"/>
  <c r="BA534" i="35"/>
  <c r="BB534" i="35"/>
  <c r="BC534" i="35"/>
  <c r="BD534" i="35"/>
  <c r="BE534" i="35"/>
  <c r="BF534" i="35"/>
  <c r="BG534" i="35"/>
  <c r="BH534" i="35"/>
  <c r="BI534" i="35"/>
  <c r="BJ534" i="35"/>
  <c r="BK534" i="35"/>
  <c r="BL534" i="35"/>
  <c r="BM534" i="35"/>
  <c r="BN534" i="35"/>
  <c r="BO534" i="35"/>
  <c r="AQ538" i="35"/>
  <c r="AQ152" i="35" s="1"/>
  <c r="AR538" i="35"/>
  <c r="AR152" i="35" s="1"/>
  <c r="AS538" i="35"/>
  <c r="AS152" i="35" s="1"/>
  <c r="AT538" i="35"/>
  <c r="AT152" i="35" s="1"/>
  <c r="AU538" i="35"/>
  <c r="AU152" i="35" s="1"/>
  <c r="AV538" i="35"/>
  <c r="AV152" i="35" s="1"/>
  <c r="AW538" i="35"/>
  <c r="AW152" i="35" s="1"/>
  <c r="AX538" i="35"/>
  <c r="AX152" i="35" s="1"/>
  <c r="AY538" i="35"/>
  <c r="AY152" i="35" s="1"/>
  <c r="AZ538" i="35"/>
  <c r="AZ152" i="35" s="1"/>
  <c r="BA538" i="35"/>
  <c r="BA152" i="35" s="1"/>
  <c r="BB538" i="35"/>
  <c r="BB152" i="35" s="1"/>
  <c r="BC538" i="35"/>
  <c r="BC152" i="35" s="1"/>
  <c r="BD538" i="35"/>
  <c r="BD152" i="35" s="1"/>
  <c r="BE538" i="35"/>
  <c r="BE152" i="35" s="1"/>
  <c r="BF538" i="35"/>
  <c r="BF152" i="35" s="1"/>
  <c r="BG538" i="35"/>
  <c r="BG152" i="35" s="1"/>
  <c r="BH538" i="35"/>
  <c r="BH152" i="35" s="1"/>
  <c r="BI538" i="35"/>
  <c r="BI152" i="35" s="1"/>
  <c r="BJ538" i="35"/>
  <c r="BJ152" i="35" s="1"/>
  <c r="BK538" i="35"/>
  <c r="BK152" i="35" s="1"/>
  <c r="BL538" i="35"/>
  <c r="BL152" i="35" s="1"/>
  <c r="BM538" i="35"/>
  <c r="BM152" i="35" s="1"/>
  <c r="BN538" i="35"/>
  <c r="BN152" i="35" s="1"/>
  <c r="BO538" i="35"/>
  <c r="BO152" i="35" s="1"/>
  <c r="AQ542" i="35"/>
  <c r="AR542" i="35"/>
  <c r="AS542" i="35"/>
  <c r="AT542" i="35"/>
  <c r="AU542" i="35"/>
  <c r="AV542" i="35"/>
  <c r="AW542" i="35"/>
  <c r="AX542" i="35"/>
  <c r="AY542" i="35"/>
  <c r="AZ542" i="35"/>
  <c r="BA542" i="35"/>
  <c r="BB542" i="35"/>
  <c r="BC542" i="35"/>
  <c r="BD542" i="35"/>
  <c r="BE542" i="35"/>
  <c r="BF542" i="35"/>
  <c r="BG542" i="35"/>
  <c r="BH542" i="35"/>
  <c r="BI542" i="35"/>
  <c r="BJ542" i="35"/>
  <c r="BK542" i="35"/>
  <c r="BL542" i="35"/>
  <c r="BM542" i="35"/>
  <c r="BN542" i="35"/>
  <c r="BO542" i="35"/>
  <c r="AQ544" i="35"/>
  <c r="AQ153" i="35" s="1"/>
  <c r="AR544" i="35"/>
  <c r="AR153" i="35" s="1"/>
  <c r="AS544" i="35"/>
  <c r="AS153" i="35" s="1"/>
  <c r="AT544" i="35"/>
  <c r="AT153" i="35" s="1"/>
  <c r="AU544" i="35"/>
  <c r="AU153" i="35" s="1"/>
  <c r="AV544" i="35"/>
  <c r="AV153" i="35" s="1"/>
  <c r="AW544" i="35"/>
  <c r="AW153" i="35" s="1"/>
  <c r="AX544" i="35"/>
  <c r="AX153" i="35" s="1"/>
  <c r="AY544" i="35"/>
  <c r="AY153" i="35" s="1"/>
  <c r="AZ544" i="35"/>
  <c r="AZ153" i="35" s="1"/>
  <c r="BA544" i="35"/>
  <c r="BA153" i="35" s="1"/>
  <c r="BB544" i="35"/>
  <c r="BB153" i="35" s="1"/>
  <c r="BC544" i="35"/>
  <c r="BC153" i="35" s="1"/>
  <c r="BD544" i="35"/>
  <c r="BD153" i="35" s="1"/>
  <c r="BE544" i="35"/>
  <c r="BE153" i="35" s="1"/>
  <c r="BF544" i="35"/>
  <c r="BF153" i="35" s="1"/>
  <c r="BG544" i="35"/>
  <c r="BG153" i="35" s="1"/>
  <c r="BH544" i="35"/>
  <c r="BH153" i="35" s="1"/>
  <c r="BI544" i="35"/>
  <c r="BI153" i="35" s="1"/>
  <c r="BJ544" i="35"/>
  <c r="BJ153" i="35" s="1"/>
  <c r="BK544" i="35"/>
  <c r="BK153" i="35" s="1"/>
  <c r="BL544" i="35"/>
  <c r="BL153" i="35" s="1"/>
  <c r="BM544" i="35"/>
  <c r="BM153" i="35" s="1"/>
  <c r="BN544" i="35"/>
  <c r="BN153" i="35" s="1"/>
  <c r="BO544" i="35"/>
  <c r="BO153" i="35" s="1"/>
  <c r="AQ549" i="35"/>
  <c r="AR549" i="35"/>
  <c r="AS549" i="35"/>
  <c r="AT549" i="35"/>
  <c r="AU549" i="35"/>
  <c r="AV549" i="35"/>
  <c r="AW549" i="35"/>
  <c r="AX549" i="35"/>
  <c r="AY549" i="35"/>
  <c r="AZ549" i="35"/>
  <c r="BA549" i="35"/>
  <c r="BB549" i="35"/>
  <c r="BC549" i="35"/>
  <c r="BD549" i="35"/>
  <c r="BE549" i="35"/>
  <c r="BF549" i="35"/>
  <c r="BG549" i="35"/>
  <c r="BH549" i="35"/>
  <c r="BI549" i="35"/>
  <c r="BJ549" i="35"/>
  <c r="BK549" i="35"/>
  <c r="BL549" i="35"/>
  <c r="BM549" i="35"/>
  <c r="BN549" i="35"/>
  <c r="BO549" i="35"/>
  <c r="AQ556" i="35"/>
  <c r="AR556" i="35"/>
  <c r="AS556" i="35"/>
  <c r="AT556" i="35"/>
  <c r="AU556" i="35"/>
  <c r="AV556" i="35"/>
  <c r="AW556" i="35"/>
  <c r="AX556" i="35"/>
  <c r="AY556" i="35"/>
  <c r="AZ556" i="35"/>
  <c r="BA556" i="35"/>
  <c r="BB556" i="35"/>
  <c r="BC556" i="35"/>
  <c r="BD556" i="35"/>
  <c r="BE556" i="35"/>
  <c r="BF556" i="35"/>
  <c r="BG556" i="35"/>
  <c r="BH556" i="35"/>
  <c r="BI556" i="35"/>
  <c r="BJ556" i="35"/>
  <c r="BK556" i="35"/>
  <c r="BL556" i="35"/>
  <c r="BM556" i="35"/>
  <c r="BN556" i="35"/>
  <c r="BO556" i="35"/>
  <c r="AQ558" i="35"/>
  <c r="AR558" i="35"/>
  <c r="AS558" i="35"/>
  <c r="AT558" i="35"/>
  <c r="AU558" i="35"/>
  <c r="AV558" i="35"/>
  <c r="AW558" i="35"/>
  <c r="AX558" i="35"/>
  <c r="AY558" i="35"/>
  <c r="AZ558" i="35"/>
  <c r="BA558" i="35"/>
  <c r="BB558" i="35"/>
  <c r="BC558" i="35"/>
  <c r="BD558" i="35"/>
  <c r="BE558" i="35"/>
  <c r="BF558" i="35"/>
  <c r="BG558" i="35"/>
  <c r="BH558" i="35"/>
  <c r="BI558" i="35"/>
  <c r="BJ558" i="35"/>
  <c r="BK558" i="35"/>
  <c r="BL558" i="35"/>
  <c r="BM558" i="35"/>
  <c r="BN558" i="35"/>
  <c r="BO558" i="35"/>
  <c r="AQ561" i="35"/>
  <c r="AR561" i="35"/>
  <c r="AR155" i="35" s="1"/>
  <c r="AR94" i="35" s="1"/>
  <c r="AS561" i="35"/>
  <c r="AT561" i="35"/>
  <c r="AU561" i="35"/>
  <c r="AV561" i="35"/>
  <c r="AV155" i="35" s="1"/>
  <c r="AV94" i="35" s="1"/>
  <c r="AW561" i="35"/>
  <c r="AX561" i="35"/>
  <c r="AY561" i="35"/>
  <c r="AZ561" i="35"/>
  <c r="AZ155" i="35" s="1"/>
  <c r="AZ94" i="35" s="1"/>
  <c r="BA561" i="35"/>
  <c r="BB561" i="35"/>
  <c r="BC561" i="35"/>
  <c r="BD561" i="35"/>
  <c r="BD155" i="35" s="1"/>
  <c r="BD94" i="35" s="1"/>
  <c r="BE561" i="35"/>
  <c r="BF561" i="35"/>
  <c r="BG561" i="35"/>
  <c r="BH561" i="35"/>
  <c r="BH155" i="35" s="1"/>
  <c r="BH94" i="35" s="1"/>
  <c r="BI561" i="35"/>
  <c r="BJ561" i="35"/>
  <c r="BK561" i="35"/>
  <c r="BL561" i="35"/>
  <c r="BL155" i="35" s="1"/>
  <c r="BL94" i="35" s="1"/>
  <c r="BM561" i="35"/>
  <c r="BN561" i="35"/>
  <c r="BO561" i="35"/>
  <c r="AQ568" i="35"/>
  <c r="AR568" i="35"/>
  <c r="AS568" i="35"/>
  <c r="AT568" i="35"/>
  <c r="AU568" i="35"/>
  <c r="AV568" i="35"/>
  <c r="AW568" i="35"/>
  <c r="AX568" i="35"/>
  <c r="AY568" i="35"/>
  <c r="AZ568" i="35"/>
  <c r="BA568" i="35"/>
  <c r="BB568" i="35"/>
  <c r="BC568" i="35"/>
  <c r="BD568" i="35"/>
  <c r="BE568" i="35"/>
  <c r="BF568" i="35"/>
  <c r="BG568" i="35"/>
  <c r="BH568" i="35"/>
  <c r="BI568" i="35"/>
  <c r="BJ568" i="35"/>
  <c r="BK568" i="35"/>
  <c r="BL568" i="35"/>
  <c r="BM568" i="35"/>
  <c r="BN568" i="35"/>
  <c r="BO568" i="35"/>
  <c r="AQ570" i="35"/>
  <c r="AR570" i="35"/>
  <c r="AS570" i="35"/>
  <c r="AT570" i="35"/>
  <c r="AU570" i="35"/>
  <c r="AV570" i="35"/>
  <c r="AW570" i="35"/>
  <c r="AX570" i="35"/>
  <c r="AY570" i="35"/>
  <c r="AZ570" i="35"/>
  <c r="BA570" i="35"/>
  <c r="BB570" i="35"/>
  <c r="BC570" i="35"/>
  <c r="BD570" i="35"/>
  <c r="BE570" i="35"/>
  <c r="BF570" i="35"/>
  <c r="BG570" i="35"/>
  <c r="BH570" i="35"/>
  <c r="BI570" i="35"/>
  <c r="BJ570" i="35"/>
  <c r="BK570" i="35"/>
  <c r="BL570" i="35"/>
  <c r="BM570" i="35"/>
  <c r="BN570" i="35"/>
  <c r="BO570" i="35"/>
  <c r="BL32" i="71"/>
  <c r="BL34" i="71" s="1"/>
  <c r="BM32" i="71"/>
  <c r="BN32" i="71"/>
  <c r="BN53" i="71" s="1"/>
  <c r="BL33" i="71"/>
  <c r="BL48" i="71" s="1"/>
  <c r="BM33" i="71"/>
  <c r="BM48" i="71" s="1"/>
  <c r="BN33" i="71"/>
  <c r="BM34" i="71"/>
  <c r="BN34" i="71"/>
  <c r="BL41" i="71"/>
  <c r="BL42" i="71" s="1"/>
  <c r="BM41" i="71"/>
  <c r="BM42" i="71" s="1"/>
  <c r="BN41" i="71"/>
  <c r="BN42" i="71" s="1"/>
  <c r="BL43" i="71"/>
  <c r="BL49" i="71" s="1"/>
  <c r="BM43" i="71"/>
  <c r="BM49" i="71" s="1"/>
  <c r="BN43" i="71"/>
  <c r="BN49" i="71" s="1"/>
  <c r="BN48" i="71"/>
  <c r="BM53" i="71"/>
  <c r="AP32" i="71"/>
  <c r="AP53" i="71" s="1"/>
  <c r="AQ32" i="71"/>
  <c r="AR32" i="71"/>
  <c r="AS32" i="71"/>
  <c r="AT32" i="71"/>
  <c r="AT53" i="71" s="1"/>
  <c r="AU32" i="71"/>
  <c r="AV32" i="71"/>
  <c r="AW32" i="71"/>
  <c r="AX32" i="71"/>
  <c r="AX53" i="71" s="1"/>
  <c r="AY32" i="71"/>
  <c r="AZ32" i="71"/>
  <c r="BA32" i="71"/>
  <c r="BB32" i="71"/>
  <c r="BB53" i="71" s="1"/>
  <c r="BC32" i="71"/>
  <c r="BD32" i="71"/>
  <c r="BE32" i="71"/>
  <c r="BF32" i="71"/>
  <c r="BF53" i="71" s="1"/>
  <c r="BG32" i="71"/>
  <c r="BH32" i="71"/>
  <c r="BI32" i="71"/>
  <c r="BJ32" i="71"/>
  <c r="BJ53" i="71" s="1"/>
  <c r="BK32" i="71"/>
  <c r="AP33" i="71"/>
  <c r="AQ33" i="71"/>
  <c r="AQ48" i="71" s="1"/>
  <c r="AR33" i="71"/>
  <c r="AR48" i="71" s="1"/>
  <c r="AS33" i="71"/>
  <c r="AT33" i="71"/>
  <c r="AU33" i="71"/>
  <c r="AU48" i="71" s="1"/>
  <c r="AV33" i="71"/>
  <c r="AV48" i="71" s="1"/>
  <c r="AW33" i="71"/>
  <c r="AX33" i="71"/>
  <c r="AY33" i="71"/>
  <c r="AY48" i="71" s="1"/>
  <c r="AZ33" i="71"/>
  <c r="AZ48" i="71" s="1"/>
  <c r="BA33" i="71"/>
  <c r="BB33" i="71"/>
  <c r="BC33" i="71"/>
  <c r="BC48" i="71" s="1"/>
  <c r="BD33" i="71"/>
  <c r="BD48" i="71" s="1"/>
  <c r="BE33" i="71"/>
  <c r="BF33" i="71"/>
  <c r="BG33" i="71"/>
  <c r="BG48" i="71" s="1"/>
  <c r="BH33" i="71"/>
  <c r="BH48" i="71" s="1"/>
  <c r="BI33" i="71"/>
  <c r="BJ33" i="71"/>
  <c r="BK33" i="71"/>
  <c r="BK48" i="71" s="1"/>
  <c r="AP34" i="71"/>
  <c r="AQ34" i="71"/>
  <c r="AR34" i="71"/>
  <c r="AS34" i="71"/>
  <c r="AT34" i="71"/>
  <c r="AU34" i="71"/>
  <c r="AV34" i="71"/>
  <c r="AW34" i="71"/>
  <c r="AX34" i="71"/>
  <c r="AY34" i="71"/>
  <c r="AZ34" i="71"/>
  <c r="BA34" i="71"/>
  <c r="BB34" i="71"/>
  <c r="BC34" i="71"/>
  <c r="BD34" i="71"/>
  <c r="BE34" i="71"/>
  <c r="BF34" i="71"/>
  <c r="BG34" i="71"/>
  <c r="BH34" i="71"/>
  <c r="BI34" i="71"/>
  <c r="BJ34" i="71"/>
  <c r="BK34" i="71"/>
  <c r="AP41" i="71"/>
  <c r="AP42" i="71" s="1"/>
  <c r="AQ41" i="71"/>
  <c r="AR41" i="71"/>
  <c r="AS41" i="71"/>
  <c r="AS42" i="71" s="1"/>
  <c r="AT41" i="71"/>
  <c r="AT42" i="71" s="1"/>
  <c r="AU41" i="71"/>
  <c r="AV41" i="71"/>
  <c r="AW41" i="71"/>
  <c r="AW42" i="71" s="1"/>
  <c r="AX41" i="71"/>
  <c r="AX42" i="71" s="1"/>
  <c r="AY41" i="71"/>
  <c r="AZ41" i="71"/>
  <c r="BA41" i="71"/>
  <c r="BA42" i="71" s="1"/>
  <c r="BB41" i="71"/>
  <c r="BB42" i="71" s="1"/>
  <c r="BC41" i="71"/>
  <c r="BD41" i="71"/>
  <c r="BD42" i="71" s="1"/>
  <c r="BE41" i="71"/>
  <c r="BE42" i="71" s="1"/>
  <c r="BF41" i="71"/>
  <c r="BF42" i="71" s="1"/>
  <c r="BG41" i="71"/>
  <c r="BH41" i="71"/>
  <c r="BI41" i="71"/>
  <c r="BI42" i="71" s="1"/>
  <c r="BJ41" i="71"/>
  <c r="BJ42" i="71" s="1"/>
  <c r="BK41" i="71"/>
  <c r="AQ42" i="71"/>
  <c r="AR42" i="71"/>
  <c r="AU42" i="71"/>
  <c r="AV42" i="71"/>
  <c r="AY42" i="71"/>
  <c r="AZ42" i="71"/>
  <c r="BC42" i="71"/>
  <c r="BG42" i="71"/>
  <c r="BH42" i="71"/>
  <c r="BK42" i="71"/>
  <c r="AP43" i="71"/>
  <c r="AP49" i="71" s="1"/>
  <c r="AQ43" i="71"/>
  <c r="AR43" i="71"/>
  <c r="AR49" i="71" s="1"/>
  <c r="AS43" i="71"/>
  <c r="AS49" i="71" s="1"/>
  <c r="AT43" i="71"/>
  <c r="AT49" i="71" s="1"/>
  <c r="AU43" i="71"/>
  <c r="AV43" i="71"/>
  <c r="AW43" i="71"/>
  <c r="AW49" i="71" s="1"/>
  <c r="AW50" i="71" s="1"/>
  <c r="AW54" i="71" s="1"/>
  <c r="AX43" i="71"/>
  <c r="AX49" i="71" s="1"/>
  <c r="AY43" i="71"/>
  <c r="AZ43" i="71"/>
  <c r="AZ49" i="71" s="1"/>
  <c r="BA43" i="71"/>
  <c r="BA49" i="71" s="1"/>
  <c r="BA50" i="71" s="1"/>
  <c r="BA54" i="71" s="1"/>
  <c r="BB43" i="71"/>
  <c r="BB49" i="71" s="1"/>
  <c r="BC43" i="71"/>
  <c r="BD43" i="71"/>
  <c r="BE43" i="71"/>
  <c r="BE49" i="71" s="1"/>
  <c r="BE50" i="71" s="1"/>
  <c r="BE54" i="71" s="1"/>
  <c r="BF43" i="71"/>
  <c r="BF49" i="71" s="1"/>
  <c r="BG43" i="71"/>
  <c r="BH43" i="71"/>
  <c r="BH49" i="71" s="1"/>
  <c r="BI43" i="71"/>
  <c r="BI49" i="71" s="1"/>
  <c r="BI50" i="71" s="1"/>
  <c r="BI54" i="71" s="1"/>
  <c r="BJ43" i="71"/>
  <c r="BJ49" i="71" s="1"/>
  <c r="BK43" i="71"/>
  <c r="AP48" i="71"/>
  <c r="AS48" i="71"/>
  <c r="AT48" i="71"/>
  <c r="AW48" i="71"/>
  <c r="AX48" i="71"/>
  <c r="BA48" i="71"/>
  <c r="BB48" i="71"/>
  <c r="BE48" i="71"/>
  <c r="BF48" i="71"/>
  <c r="BI48" i="71"/>
  <c r="BJ48" i="71"/>
  <c r="AQ49" i="71"/>
  <c r="AU49" i="71"/>
  <c r="AV49" i="71"/>
  <c r="AY49" i="71"/>
  <c r="BC49" i="71"/>
  <c r="BD49" i="71"/>
  <c r="BG49" i="71"/>
  <c r="BK49" i="71"/>
  <c r="AQ53" i="71"/>
  <c r="AR53" i="71"/>
  <c r="AS53" i="71"/>
  <c r="AU53" i="71"/>
  <c r="AV53" i="71"/>
  <c r="AW53" i="71"/>
  <c r="AY53" i="71"/>
  <c r="AZ53" i="71"/>
  <c r="BA53" i="71"/>
  <c r="BC53" i="71"/>
  <c r="BD53" i="71"/>
  <c r="BE53" i="71"/>
  <c r="BG53" i="71"/>
  <c r="BH53" i="71"/>
  <c r="BI53" i="71"/>
  <c r="BK53" i="71"/>
  <c r="BN42" i="72"/>
  <c r="BN44" i="72" s="1"/>
  <c r="BN51" i="72"/>
  <c r="BN56" i="72"/>
  <c r="BN61" i="72"/>
  <c r="BN66" i="72"/>
  <c r="BN71" i="72"/>
  <c r="BN76" i="72"/>
  <c r="BN81" i="72"/>
  <c r="BN86" i="72"/>
  <c r="BN91" i="72"/>
  <c r="BN96" i="72"/>
  <c r="BN104" i="72"/>
  <c r="BN125" i="72" s="1"/>
  <c r="BN109" i="72"/>
  <c r="BN110" i="72" s="1"/>
  <c r="BN111" i="72"/>
  <c r="BN116" i="72"/>
  <c r="BN117" i="72" s="1"/>
  <c r="BN118" i="72"/>
  <c r="BN126" i="72" s="1"/>
  <c r="BN124" i="72"/>
  <c r="BN130" i="72"/>
  <c r="AP42" i="72"/>
  <c r="AQ42" i="72"/>
  <c r="AR42" i="72"/>
  <c r="AS42" i="72"/>
  <c r="AT42" i="72"/>
  <c r="AU42" i="72"/>
  <c r="AV42" i="72"/>
  <c r="AW42" i="72"/>
  <c r="AX42" i="72"/>
  <c r="AY42" i="72"/>
  <c r="AZ42" i="72"/>
  <c r="BA42" i="72"/>
  <c r="BB42" i="72"/>
  <c r="BC42" i="72"/>
  <c r="BD42" i="72"/>
  <c r="BE42" i="72"/>
  <c r="BF42" i="72"/>
  <c r="BG42" i="72"/>
  <c r="BH42" i="72"/>
  <c r="BI42" i="72"/>
  <c r="BJ42" i="72"/>
  <c r="BK42" i="72"/>
  <c r="BL42" i="72"/>
  <c r="BM42" i="72"/>
  <c r="AP43" i="72"/>
  <c r="AQ43" i="72"/>
  <c r="AR43" i="72"/>
  <c r="AS43" i="72"/>
  <c r="AT43" i="72"/>
  <c r="AU43" i="72"/>
  <c r="AV43" i="72"/>
  <c r="AW43" i="72"/>
  <c r="AX43" i="72"/>
  <c r="AY43" i="72"/>
  <c r="AZ43" i="72"/>
  <c r="BA43" i="72"/>
  <c r="BB43" i="72"/>
  <c r="BC43" i="72"/>
  <c r="BD43" i="72"/>
  <c r="BE43" i="72"/>
  <c r="BF43" i="72"/>
  <c r="BG43" i="72"/>
  <c r="BH43" i="72"/>
  <c r="BI43" i="72"/>
  <c r="BJ43" i="72"/>
  <c r="BK43" i="72"/>
  <c r="BL43" i="72"/>
  <c r="BM43" i="72"/>
  <c r="AP44" i="72"/>
  <c r="AQ44" i="72"/>
  <c r="AR44" i="72"/>
  <c r="AS44" i="72"/>
  <c r="AT44" i="72"/>
  <c r="AU44" i="72"/>
  <c r="AV44" i="72"/>
  <c r="AW44" i="72"/>
  <c r="AX44" i="72"/>
  <c r="AY44" i="72"/>
  <c r="AZ44" i="72"/>
  <c r="BA44" i="72"/>
  <c r="BB44" i="72"/>
  <c r="BC44" i="72"/>
  <c r="BD44" i="72"/>
  <c r="BE44" i="72"/>
  <c r="BF44" i="72"/>
  <c r="BG44" i="72"/>
  <c r="BH44" i="72"/>
  <c r="BI44" i="72"/>
  <c r="BJ44" i="72"/>
  <c r="BK44" i="72"/>
  <c r="BL44" i="72"/>
  <c r="BM44" i="72"/>
  <c r="AP51" i="72"/>
  <c r="AQ51" i="72"/>
  <c r="AR51" i="72"/>
  <c r="AS51" i="72"/>
  <c r="AT51" i="72"/>
  <c r="AU51" i="72"/>
  <c r="AV51" i="72"/>
  <c r="AW51" i="72"/>
  <c r="AX51" i="72"/>
  <c r="AY51" i="72"/>
  <c r="AZ51" i="72"/>
  <c r="BA51" i="72"/>
  <c r="BB51" i="72"/>
  <c r="BC51" i="72"/>
  <c r="BD51" i="72"/>
  <c r="BE51" i="72"/>
  <c r="BF51" i="72"/>
  <c r="BG51" i="72"/>
  <c r="BH51" i="72"/>
  <c r="BI51" i="72"/>
  <c r="BJ51" i="72"/>
  <c r="BK51" i="72"/>
  <c r="BL51" i="72"/>
  <c r="BM51" i="72"/>
  <c r="AP56" i="72"/>
  <c r="AQ56" i="72"/>
  <c r="AR56" i="72"/>
  <c r="AS56" i="72"/>
  <c r="AT56" i="72"/>
  <c r="AU56" i="72"/>
  <c r="AV56" i="72"/>
  <c r="AW56" i="72"/>
  <c r="AX56" i="72"/>
  <c r="AY56" i="72"/>
  <c r="AZ56" i="72"/>
  <c r="BA56" i="72"/>
  <c r="BB56" i="72"/>
  <c r="BC56" i="72"/>
  <c r="BD56" i="72"/>
  <c r="BE56" i="72"/>
  <c r="BF56" i="72"/>
  <c r="BG56" i="72"/>
  <c r="BH56" i="72"/>
  <c r="BI56" i="72"/>
  <c r="BJ56" i="72"/>
  <c r="BK56" i="72"/>
  <c r="BL56" i="72"/>
  <c r="BM56" i="72"/>
  <c r="AP61" i="72"/>
  <c r="AQ61" i="72"/>
  <c r="AR61" i="72"/>
  <c r="AS61" i="72"/>
  <c r="AT61" i="72"/>
  <c r="AU61" i="72"/>
  <c r="AV61" i="72"/>
  <c r="AW61" i="72"/>
  <c r="AX61" i="72"/>
  <c r="AY61" i="72"/>
  <c r="AZ61" i="72"/>
  <c r="BA61" i="72"/>
  <c r="BB61" i="72"/>
  <c r="BC61" i="72"/>
  <c r="BD61" i="72"/>
  <c r="BE61" i="72"/>
  <c r="BF61" i="72"/>
  <c r="BG61" i="72"/>
  <c r="BH61" i="72"/>
  <c r="BI61" i="72"/>
  <c r="BJ61" i="72"/>
  <c r="BK61" i="72"/>
  <c r="BL61" i="72"/>
  <c r="BM61" i="72"/>
  <c r="AP66" i="72"/>
  <c r="AQ66" i="72"/>
  <c r="AR66" i="72"/>
  <c r="AS66" i="72"/>
  <c r="AT66" i="72"/>
  <c r="AU66" i="72"/>
  <c r="AV66" i="72"/>
  <c r="AW66" i="72"/>
  <c r="AX66" i="72"/>
  <c r="AY66" i="72"/>
  <c r="AZ66" i="72"/>
  <c r="BA66" i="72"/>
  <c r="BB66" i="72"/>
  <c r="BC66" i="72"/>
  <c r="BD66" i="72"/>
  <c r="BE66" i="72"/>
  <c r="BF66" i="72"/>
  <c r="BG66" i="72"/>
  <c r="BH66" i="72"/>
  <c r="BI66" i="72"/>
  <c r="BJ66" i="72"/>
  <c r="BK66" i="72"/>
  <c r="BL66" i="72"/>
  <c r="BM66" i="72"/>
  <c r="AP71" i="72"/>
  <c r="AQ71" i="72"/>
  <c r="AR71" i="72"/>
  <c r="AS71" i="72"/>
  <c r="AT71" i="72"/>
  <c r="AU71" i="72"/>
  <c r="AV71" i="72"/>
  <c r="AW71" i="72"/>
  <c r="AX71" i="72"/>
  <c r="AY71" i="72"/>
  <c r="AZ71" i="72"/>
  <c r="BA71" i="72"/>
  <c r="BB71" i="72"/>
  <c r="BC71" i="72"/>
  <c r="BD71" i="72"/>
  <c r="BE71" i="72"/>
  <c r="BF71" i="72"/>
  <c r="BG71" i="72"/>
  <c r="BH71" i="72"/>
  <c r="BI71" i="72"/>
  <c r="BJ71" i="72"/>
  <c r="BK71" i="72"/>
  <c r="BL71" i="72"/>
  <c r="BM71" i="72"/>
  <c r="AP76" i="72"/>
  <c r="AQ76" i="72"/>
  <c r="AR76" i="72"/>
  <c r="AS76" i="72"/>
  <c r="AT76" i="72"/>
  <c r="AU76" i="72"/>
  <c r="AV76" i="72"/>
  <c r="AW76" i="72"/>
  <c r="AX76" i="72"/>
  <c r="AY76" i="72"/>
  <c r="AZ76" i="72"/>
  <c r="BA76" i="72"/>
  <c r="BB76" i="72"/>
  <c r="BC76" i="72"/>
  <c r="BD76" i="72"/>
  <c r="BE76" i="72"/>
  <c r="BF76" i="72"/>
  <c r="BG76" i="72"/>
  <c r="BH76" i="72"/>
  <c r="BI76" i="72"/>
  <c r="BJ76" i="72"/>
  <c r="BK76" i="72"/>
  <c r="BL76" i="72"/>
  <c r="BM76" i="72"/>
  <c r="AP81" i="72"/>
  <c r="AQ81" i="72"/>
  <c r="AR81" i="72"/>
  <c r="AS81" i="72"/>
  <c r="AT81" i="72"/>
  <c r="AU81" i="72"/>
  <c r="AV81" i="72"/>
  <c r="AW81" i="72"/>
  <c r="AX81" i="72"/>
  <c r="AY81" i="72"/>
  <c r="AZ81" i="72"/>
  <c r="BA81" i="72"/>
  <c r="BB81" i="72"/>
  <c r="BC81" i="72"/>
  <c r="BD81" i="72"/>
  <c r="BE81" i="72"/>
  <c r="BF81" i="72"/>
  <c r="BG81" i="72"/>
  <c r="BH81" i="72"/>
  <c r="BI81" i="72"/>
  <c r="BJ81" i="72"/>
  <c r="BK81" i="72"/>
  <c r="BL81" i="72"/>
  <c r="BM81" i="72"/>
  <c r="AP86" i="72"/>
  <c r="AQ86" i="72"/>
  <c r="AR86" i="72"/>
  <c r="AS86" i="72"/>
  <c r="AT86" i="72"/>
  <c r="AU86" i="72"/>
  <c r="AV86" i="72"/>
  <c r="AW86" i="72"/>
  <c r="AX86" i="72"/>
  <c r="AY86" i="72"/>
  <c r="AZ86" i="72"/>
  <c r="BA86" i="72"/>
  <c r="BB86" i="72"/>
  <c r="BC86" i="72"/>
  <c r="BD86" i="72"/>
  <c r="BE86" i="72"/>
  <c r="BF86" i="72"/>
  <c r="BG86" i="72"/>
  <c r="BH86" i="72"/>
  <c r="BI86" i="72"/>
  <c r="BJ86" i="72"/>
  <c r="BK86" i="72"/>
  <c r="BL86" i="72"/>
  <c r="BM86" i="72"/>
  <c r="AP91" i="72"/>
  <c r="AQ91" i="72"/>
  <c r="AR91" i="72"/>
  <c r="AS91" i="72"/>
  <c r="AT91" i="72"/>
  <c r="AU91" i="72"/>
  <c r="AV91" i="72"/>
  <c r="AW91" i="72"/>
  <c r="AX91" i="72"/>
  <c r="AY91" i="72"/>
  <c r="AZ91" i="72"/>
  <c r="BA91" i="72"/>
  <c r="BB91" i="72"/>
  <c r="BC91" i="72"/>
  <c r="BD91" i="72"/>
  <c r="BE91" i="72"/>
  <c r="BF91" i="72"/>
  <c r="BG91" i="72"/>
  <c r="BH91" i="72"/>
  <c r="BI91" i="72"/>
  <c r="BJ91" i="72"/>
  <c r="BK91" i="72"/>
  <c r="BL91" i="72"/>
  <c r="BM91" i="72"/>
  <c r="AP96" i="72"/>
  <c r="AQ96" i="72"/>
  <c r="AR96" i="72"/>
  <c r="AS96" i="72"/>
  <c r="AT96" i="72"/>
  <c r="AU96" i="72"/>
  <c r="AV96" i="72"/>
  <c r="AW96" i="72"/>
  <c r="AX96" i="72"/>
  <c r="AY96" i="72"/>
  <c r="AZ96" i="72"/>
  <c r="BA96" i="72"/>
  <c r="BB96" i="72"/>
  <c r="BC96" i="72"/>
  <c r="BD96" i="72"/>
  <c r="BE96" i="72"/>
  <c r="BF96" i="72"/>
  <c r="BG96" i="72"/>
  <c r="BH96" i="72"/>
  <c r="BI96" i="72"/>
  <c r="BJ96" i="72"/>
  <c r="BK96" i="72"/>
  <c r="BL96" i="72"/>
  <c r="BM96" i="72"/>
  <c r="AP104" i="72"/>
  <c r="AP125" i="72" s="1"/>
  <c r="AQ104" i="72"/>
  <c r="AR104" i="72"/>
  <c r="AS104" i="72"/>
  <c r="AT104" i="72"/>
  <c r="AT125" i="72" s="1"/>
  <c r="AU104" i="72"/>
  <c r="AV104" i="72"/>
  <c r="AW104" i="72"/>
  <c r="AX104" i="72"/>
  <c r="AX125" i="72" s="1"/>
  <c r="AY104" i="72"/>
  <c r="AZ104" i="72"/>
  <c r="BA104" i="72"/>
  <c r="BB104" i="72"/>
  <c r="BB125" i="72" s="1"/>
  <c r="BC104" i="72"/>
  <c r="BD104" i="72"/>
  <c r="BE104" i="72"/>
  <c r="BF104" i="72"/>
  <c r="BF125" i="72" s="1"/>
  <c r="BG104" i="72"/>
  <c r="BH104" i="72"/>
  <c r="BI104" i="72"/>
  <c r="BJ104" i="72"/>
  <c r="BJ125" i="72" s="1"/>
  <c r="BK104" i="72"/>
  <c r="BL104" i="72"/>
  <c r="BM104" i="72"/>
  <c r="AP109" i="72"/>
  <c r="AQ109" i="72"/>
  <c r="AR109" i="72"/>
  <c r="AS109" i="72"/>
  <c r="AT109" i="72"/>
  <c r="AU109" i="72"/>
  <c r="AV109" i="72"/>
  <c r="AW109" i="72"/>
  <c r="AX109" i="72"/>
  <c r="AY109" i="72"/>
  <c r="AZ109" i="72"/>
  <c r="BA109" i="72"/>
  <c r="BB109" i="72"/>
  <c r="BC109" i="72"/>
  <c r="BD109" i="72"/>
  <c r="BE109" i="72"/>
  <c r="BF109" i="72"/>
  <c r="BG109" i="72"/>
  <c r="BH109" i="72"/>
  <c r="BI109" i="72"/>
  <c r="BJ109" i="72"/>
  <c r="BK109" i="72"/>
  <c r="BL109" i="72"/>
  <c r="BM109" i="72"/>
  <c r="AP110" i="72"/>
  <c r="AQ110" i="72"/>
  <c r="AR110" i="72"/>
  <c r="AS110" i="72"/>
  <c r="AT110" i="72"/>
  <c r="AU110" i="72"/>
  <c r="AV110" i="72"/>
  <c r="AW110" i="72"/>
  <c r="AX110" i="72"/>
  <c r="AY110" i="72"/>
  <c r="AZ110" i="72"/>
  <c r="BA110" i="72"/>
  <c r="BB110" i="72"/>
  <c r="BC110" i="72"/>
  <c r="BD110" i="72"/>
  <c r="BE110" i="72"/>
  <c r="BF110" i="72"/>
  <c r="BG110" i="72"/>
  <c r="BH110" i="72"/>
  <c r="BI110" i="72"/>
  <c r="BJ110" i="72"/>
  <c r="BK110" i="72"/>
  <c r="BL110" i="72"/>
  <c r="BM110" i="72"/>
  <c r="AP111" i="72"/>
  <c r="AP124" i="72" s="1"/>
  <c r="AQ111" i="72"/>
  <c r="AR111" i="72"/>
  <c r="AS111" i="72"/>
  <c r="AT111" i="72"/>
  <c r="AT124" i="72" s="1"/>
  <c r="AU111" i="72"/>
  <c r="AV111" i="72"/>
  <c r="AW111" i="72"/>
  <c r="AX111" i="72"/>
  <c r="AX124" i="72" s="1"/>
  <c r="AY111" i="72"/>
  <c r="AZ111" i="72"/>
  <c r="BA111" i="72"/>
  <c r="BB111" i="72"/>
  <c r="BB124" i="72" s="1"/>
  <c r="BC111" i="72"/>
  <c r="BD111" i="72"/>
  <c r="BE111" i="72"/>
  <c r="BF111" i="72"/>
  <c r="BF124" i="72" s="1"/>
  <c r="BG111" i="72"/>
  <c r="BH111" i="72"/>
  <c r="BI111" i="72"/>
  <c r="BJ111" i="72"/>
  <c r="BJ124" i="72" s="1"/>
  <c r="BK111" i="72"/>
  <c r="BL111" i="72"/>
  <c r="BM111" i="72"/>
  <c r="AP116" i="72"/>
  <c r="AQ116" i="72"/>
  <c r="AR116" i="72"/>
  <c r="AS116" i="72"/>
  <c r="AT116" i="72"/>
  <c r="AT117" i="72" s="1"/>
  <c r="AU116" i="72"/>
  <c r="AV116" i="72"/>
  <c r="AW116" i="72"/>
  <c r="AX116" i="72"/>
  <c r="AY116" i="72"/>
  <c r="AZ116" i="72"/>
  <c r="BA116" i="72"/>
  <c r="BB116" i="72"/>
  <c r="BC116" i="72"/>
  <c r="BD116" i="72"/>
  <c r="BE116" i="72"/>
  <c r="BF116" i="72"/>
  <c r="BG116" i="72"/>
  <c r="BH116" i="72"/>
  <c r="BI116" i="72"/>
  <c r="BJ116" i="72"/>
  <c r="BK116" i="72"/>
  <c r="BL116" i="72"/>
  <c r="BM116" i="72"/>
  <c r="AP117" i="72"/>
  <c r="AQ117" i="72"/>
  <c r="AR117" i="72"/>
  <c r="AS117" i="72"/>
  <c r="AU117" i="72"/>
  <c r="AV117" i="72"/>
  <c r="AW117" i="72"/>
  <c r="AX117" i="72"/>
  <c r="AY117" i="72"/>
  <c r="AZ117" i="72"/>
  <c r="BA117" i="72"/>
  <c r="BB117" i="72"/>
  <c r="BC117" i="72"/>
  <c r="BD117" i="72"/>
  <c r="BE117" i="72"/>
  <c r="BF117" i="72"/>
  <c r="BG117" i="72"/>
  <c r="BH117" i="72"/>
  <c r="BI117" i="72"/>
  <c r="BJ117" i="72"/>
  <c r="BK117" i="72"/>
  <c r="BL117" i="72"/>
  <c r="BM117" i="72"/>
  <c r="AP118" i="72"/>
  <c r="AP126" i="72" s="1"/>
  <c r="AQ118" i="72"/>
  <c r="AR118" i="72"/>
  <c r="AS118" i="72"/>
  <c r="AT118" i="72"/>
  <c r="AT126" i="72" s="1"/>
  <c r="AU118" i="72"/>
  <c r="AV118" i="72"/>
  <c r="AW118" i="72"/>
  <c r="AX118" i="72"/>
  <c r="AX126" i="72" s="1"/>
  <c r="AY118" i="72"/>
  <c r="AZ118" i="72"/>
  <c r="BA118" i="72"/>
  <c r="BB118" i="72"/>
  <c r="BB126" i="72" s="1"/>
  <c r="BC118" i="72"/>
  <c r="BD118" i="72"/>
  <c r="BE118" i="72"/>
  <c r="BF118" i="72"/>
  <c r="BF126" i="72" s="1"/>
  <c r="BG118" i="72"/>
  <c r="BG126" i="72" s="1"/>
  <c r="BH118" i="72"/>
  <c r="BI118" i="72"/>
  <c r="BJ118" i="72"/>
  <c r="BJ126" i="72" s="1"/>
  <c r="BK118" i="72"/>
  <c r="BL118" i="72"/>
  <c r="BM118" i="72"/>
  <c r="AP123" i="72"/>
  <c r="AP127" i="72" s="1"/>
  <c r="AP131" i="72" s="1"/>
  <c r="AQ123" i="72"/>
  <c r="AR123" i="72"/>
  <c r="AS123" i="72"/>
  <c r="AT123" i="72"/>
  <c r="AT127" i="72" s="1"/>
  <c r="AT131" i="72" s="1"/>
  <c r="AU123" i="72"/>
  <c r="AV123" i="72"/>
  <c r="AW123" i="72"/>
  <c r="AX123" i="72"/>
  <c r="AX127" i="72" s="1"/>
  <c r="AX131" i="72" s="1"/>
  <c r="AY123" i="72"/>
  <c r="AZ123" i="72"/>
  <c r="BA123" i="72"/>
  <c r="BB123" i="72"/>
  <c r="BB127" i="72" s="1"/>
  <c r="BB131" i="72" s="1"/>
  <c r="BC123" i="72"/>
  <c r="BD123" i="72"/>
  <c r="BE123" i="72"/>
  <c r="BF123" i="72"/>
  <c r="BF127" i="72" s="1"/>
  <c r="BF131" i="72" s="1"/>
  <c r="BG123" i="72"/>
  <c r="BH123" i="72"/>
  <c r="BI123" i="72"/>
  <c r="BJ123" i="72"/>
  <c r="BJ127" i="72" s="1"/>
  <c r="BJ131" i="72" s="1"/>
  <c r="BK123" i="72"/>
  <c r="BL123" i="72"/>
  <c r="BM123" i="72"/>
  <c r="AQ124" i="72"/>
  <c r="AR124" i="72"/>
  <c r="AS124" i="72"/>
  <c r="AU124" i="72"/>
  <c r="AV124" i="72"/>
  <c r="AW124" i="72"/>
  <c r="AY124" i="72"/>
  <c r="AZ124" i="72"/>
  <c r="BA124" i="72"/>
  <c r="BC124" i="72"/>
  <c r="BD124" i="72"/>
  <c r="BE124" i="72"/>
  <c r="BG124" i="72"/>
  <c r="BH124" i="72"/>
  <c r="BI124" i="72"/>
  <c r="BK124" i="72"/>
  <c r="BL124" i="72"/>
  <c r="BM124" i="72"/>
  <c r="AQ125" i="72"/>
  <c r="AR125" i="72"/>
  <c r="AS125" i="72"/>
  <c r="AU125" i="72"/>
  <c r="AV125" i="72"/>
  <c r="AW125" i="72"/>
  <c r="AY125" i="72"/>
  <c r="AZ125" i="72"/>
  <c r="BA125" i="72"/>
  <c r="BC125" i="72"/>
  <c r="BD125" i="72"/>
  <c r="BE125" i="72"/>
  <c r="BG125" i="72"/>
  <c r="BH125" i="72"/>
  <c r="BI125" i="72"/>
  <c r="BK125" i="72"/>
  <c r="BL125" i="72"/>
  <c r="BM125" i="72"/>
  <c r="AQ126" i="72"/>
  <c r="AR126" i="72"/>
  <c r="AS126" i="72"/>
  <c r="AU126" i="72"/>
  <c r="AV126" i="72"/>
  <c r="AW126" i="72"/>
  <c r="AY126" i="72"/>
  <c r="AZ126" i="72"/>
  <c r="BA126" i="72"/>
  <c r="BC126" i="72"/>
  <c r="BD126" i="72"/>
  <c r="BE126" i="72"/>
  <c r="BH126" i="72"/>
  <c r="BI126" i="72"/>
  <c r="BK126" i="72"/>
  <c r="BL126" i="72"/>
  <c r="BM126" i="72"/>
  <c r="AQ127" i="72"/>
  <c r="AR127" i="72"/>
  <c r="AS127" i="72"/>
  <c r="AU127" i="72"/>
  <c r="AV127" i="72"/>
  <c r="AW127" i="72"/>
  <c r="AY127" i="72"/>
  <c r="AZ127" i="72"/>
  <c r="BA127" i="72"/>
  <c r="BC127" i="72"/>
  <c r="BD127" i="72"/>
  <c r="BE127" i="72"/>
  <c r="BG127" i="72"/>
  <c r="BH127" i="72"/>
  <c r="BI127" i="72"/>
  <c r="BK127" i="72"/>
  <c r="BL127" i="72"/>
  <c r="BM127" i="72"/>
  <c r="AP130" i="72"/>
  <c r="AQ130" i="72"/>
  <c r="AR130" i="72"/>
  <c r="AS130" i="72"/>
  <c r="AT130" i="72"/>
  <c r="AU130" i="72"/>
  <c r="AV130" i="72"/>
  <c r="AW130" i="72"/>
  <c r="AX130" i="72"/>
  <c r="AY130" i="72"/>
  <c r="AZ130" i="72"/>
  <c r="BA130" i="72"/>
  <c r="BB130" i="72"/>
  <c r="BC130" i="72"/>
  <c r="BD130" i="72"/>
  <c r="BE130" i="72"/>
  <c r="BF130" i="72"/>
  <c r="BG130" i="72"/>
  <c r="BH130" i="72"/>
  <c r="BI130" i="72"/>
  <c r="BJ130" i="72"/>
  <c r="BK130" i="72"/>
  <c r="BL130" i="72"/>
  <c r="BM130" i="72"/>
  <c r="AQ131" i="72"/>
  <c r="AR131" i="72"/>
  <c r="AS131" i="72"/>
  <c r="AU131" i="72"/>
  <c r="AV131" i="72"/>
  <c r="AW131" i="72"/>
  <c r="AY131" i="72"/>
  <c r="AZ131" i="72"/>
  <c r="BA131" i="72"/>
  <c r="BC131" i="72"/>
  <c r="BD131" i="72"/>
  <c r="BE131" i="72"/>
  <c r="BG131" i="72"/>
  <c r="BH131" i="72"/>
  <c r="BI131" i="72"/>
  <c r="BK131" i="72"/>
  <c r="BL131" i="72"/>
  <c r="BM131" i="72"/>
  <c r="AP30" i="73"/>
  <c r="AQ30" i="73"/>
  <c r="AR30" i="73"/>
  <c r="AS30" i="73"/>
  <c r="AS46" i="73" s="1"/>
  <c r="AT30" i="73"/>
  <c r="AU30" i="73"/>
  <c r="AV30" i="73"/>
  <c r="AW30" i="73"/>
  <c r="AX30" i="73"/>
  <c r="AY30" i="73"/>
  <c r="AZ30" i="73"/>
  <c r="BA30" i="73"/>
  <c r="BB30" i="73"/>
  <c r="BC30" i="73"/>
  <c r="BD30" i="73"/>
  <c r="BE30" i="73"/>
  <c r="BF30" i="73"/>
  <c r="BF46" i="73" s="1"/>
  <c r="BF102" i="73" s="1"/>
  <c r="BG30" i="73"/>
  <c r="BH30" i="73"/>
  <c r="BI30" i="73"/>
  <c r="BJ30" i="73"/>
  <c r="BK30" i="73"/>
  <c r="BL30" i="73"/>
  <c r="BM30" i="73"/>
  <c r="BM46" i="73" s="1"/>
  <c r="BN30" i="73"/>
  <c r="AP31" i="73"/>
  <c r="AQ31" i="73"/>
  <c r="AR31" i="73"/>
  <c r="AR47" i="73" s="1"/>
  <c r="AS31" i="73"/>
  <c r="AT31" i="73"/>
  <c r="AU31" i="73"/>
  <c r="AV31" i="73"/>
  <c r="AW31" i="73"/>
  <c r="AX31" i="73"/>
  <c r="AY31" i="73"/>
  <c r="AY47" i="73" s="1"/>
  <c r="AY102" i="73" s="1"/>
  <c r="AZ31" i="73"/>
  <c r="BA31" i="73"/>
  <c r="BB31" i="73"/>
  <c r="BC31" i="73"/>
  <c r="BD31" i="73"/>
  <c r="BE31" i="73"/>
  <c r="BF31" i="73"/>
  <c r="BG31" i="73"/>
  <c r="BH31" i="73"/>
  <c r="BI31" i="73"/>
  <c r="BJ31" i="73"/>
  <c r="BK31" i="73"/>
  <c r="BL31" i="73"/>
  <c r="BL47" i="73" s="1"/>
  <c r="BM31" i="73"/>
  <c r="BN31" i="73"/>
  <c r="AP37" i="73"/>
  <c r="AQ37" i="73"/>
  <c r="AR37" i="73"/>
  <c r="AS37" i="73"/>
  <c r="AT37" i="73"/>
  <c r="AU37" i="73"/>
  <c r="AU46" i="73" s="1"/>
  <c r="AV37" i="73"/>
  <c r="AW37" i="73"/>
  <c r="AX37" i="73"/>
  <c r="AY37" i="73"/>
  <c r="AZ37" i="73"/>
  <c r="BA37" i="73"/>
  <c r="BB37" i="73"/>
  <c r="BC37" i="73"/>
  <c r="BD37" i="73"/>
  <c r="BE37" i="73"/>
  <c r="BF37" i="73"/>
  <c r="BG37" i="73"/>
  <c r="BH37" i="73"/>
  <c r="BI37" i="73"/>
  <c r="BJ37" i="73"/>
  <c r="BK37" i="73"/>
  <c r="BK46" i="73" s="1"/>
  <c r="BL37" i="73"/>
  <c r="BM37" i="73"/>
  <c r="BN37" i="73"/>
  <c r="AP38" i="73"/>
  <c r="AQ38" i="73"/>
  <c r="AR38" i="73"/>
  <c r="AS38" i="73"/>
  <c r="AT38" i="73"/>
  <c r="AU38" i="73"/>
  <c r="AV38" i="73"/>
  <c r="AW38" i="73"/>
  <c r="AX38" i="73"/>
  <c r="AY38" i="73"/>
  <c r="AZ38" i="73"/>
  <c r="BA38" i="73"/>
  <c r="BB38" i="73"/>
  <c r="BC38" i="73"/>
  <c r="BD38" i="73"/>
  <c r="BD47" i="73" s="1"/>
  <c r="BE38" i="73"/>
  <c r="BF38" i="73"/>
  <c r="BG38" i="73"/>
  <c r="BH38" i="73"/>
  <c r="BI38" i="73"/>
  <c r="BJ38" i="73"/>
  <c r="BK38" i="73"/>
  <c r="BL38" i="73"/>
  <c r="BM38" i="73"/>
  <c r="BN38" i="73"/>
  <c r="AP43" i="73"/>
  <c r="AP44" i="73" s="1"/>
  <c r="AQ43" i="73"/>
  <c r="AQ45" i="73" s="1"/>
  <c r="AR43" i="73"/>
  <c r="AR45" i="73" s="1"/>
  <c r="AS43" i="73"/>
  <c r="AT43" i="73"/>
  <c r="AT44" i="73" s="1"/>
  <c r="AU43" i="73"/>
  <c r="AU45" i="73" s="1"/>
  <c r="AV43" i="73"/>
  <c r="AV44" i="73" s="1"/>
  <c r="AW43" i="73"/>
  <c r="AX43" i="73"/>
  <c r="AX44" i="73" s="1"/>
  <c r="AY43" i="73"/>
  <c r="AY45" i="73" s="1"/>
  <c r="AZ43" i="73"/>
  <c r="AZ45" i="73" s="1"/>
  <c r="BA43" i="73"/>
  <c r="BB43" i="73"/>
  <c r="BC43" i="73"/>
  <c r="BC45" i="73" s="1"/>
  <c r="BD43" i="73"/>
  <c r="BD44" i="73" s="1"/>
  <c r="BE43" i="73"/>
  <c r="BE44" i="73" s="1"/>
  <c r="BF43" i="73"/>
  <c r="BF44" i="73" s="1"/>
  <c r="BG43" i="73"/>
  <c r="BG45" i="73" s="1"/>
  <c r="BH43" i="73"/>
  <c r="BH45" i="73" s="1"/>
  <c r="BI43" i="73"/>
  <c r="BJ43" i="73"/>
  <c r="BJ44" i="73" s="1"/>
  <c r="BK43" i="73"/>
  <c r="BK45" i="73" s="1"/>
  <c r="BL43" i="73"/>
  <c r="BL45" i="73" s="1"/>
  <c r="BM43" i="73"/>
  <c r="BN43" i="73"/>
  <c r="BN44" i="73" s="1"/>
  <c r="AQ44" i="73"/>
  <c r="AS44" i="73"/>
  <c r="AU44" i="73"/>
  <c r="AW44" i="73"/>
  <c r="AY44" i="73"/>
  <c r="AZ44" i="73"/>
  <c r="BA44" i="73"/>
  <c r="BC44" i="73"/>
  <c r="BG44" i="73"/>
  <c r="BI44" i="73"/>
  <c r="BK44" i="73"/>
  <c r="BM44" i="73"/>
  <c r="AP45" i="73"/>
  <c r="AS45" i="73"/>
  <c r="AW45" i="73"/>
  <c r="AX45" i="73"/>
  <c r="BA45" i="73"/>
  <c r="BE45" i="73"/>
  <c r="BF45" i="73"/>
  <c r="BI45" i="73"/>
  <c r="BM45" i="73"/>
  <c r="AP46" i="73"/>
  <c r="AQ46" i="73"/>
  <c r="AT46" i="73"/>
  <c r="AW46" i="73"/>
  <c r="AX46" i="73"/>
  <c r="AY46" i="73"/>
  <c r="BB46" i="73"/>
  <c r="BC46" i="73"/>
  <c r="BE46" i="73"/>
  <c r="BG46" i="73"/>
  <c r="BI46" i="73"/>
  <c r="BJ46" i="73"/>
  <c r="BN46" i="73"/>
  <c r="AP47" i="73"/>
  <c r="AQ47" i="73"/>
  <c r="AU47" i="73"/>
  <c r="AV47" i="73"/>
  <c r="AX47" i="73"/>
  <c r="AZ47" i="73"/>
  <c r="BB47" i="73"/>
  <c r="BC47" i="73"/>
  <c r="BF47" i="73"/>
  <c r="BG47" i="73"/>
  <c r="BH47" i="73"/>
  <c r="BK47" i="73"/>
  <c r="AP55" i="73"/>
  <c r="AQ55" i="73"/>
  <c r="AR55" i="73"/>
  <c r="AS55" i="73"/>
  <c r="AT55" i="73"/>
  <c r="AU55" i="73"/>
  <c r="AV55" i="73"/>
  <c r="AW55" i="73"/>
  <c r="AX55" i="73"/>
  <c r="AY55" i="73"/>
  <c r="AZ55" i="73"/>
  <c r="BA55" i="73"/>
  <c r="BB55" i="73"/>
  <c r="BC55" i="73"/>
  <c r="BD55" i="73"/>
  <c r="BE55" i="73"/>
  <c r="BF55" i="73"/>
  <c r="BG55" i="73"/>
  <c r="BH55" i="73"/>
  <c r="BI55" i="73"/>
  <c r="BI71" i="73" s="1"/>
  <c r="BJ55" i="73"/>
  <c r="BK55" i="73"/>
  <c r="BL55" i="73"/>
  <c r="BM55" i="73"/>
  <c r="BN55" i="73"/>
  <c r="AP56" i="73"/>
  <c r="AQ56" i="73"/>
  <c r="AQ72" i="73" s="1"/>
  <c r="AQ103" i="73" s="1"/>
  <c r="AR56" i="73"/>
  <c r="AS56" i="73"/>
  <c r="AT56" i="73"/>
  <c r="AU56" i="73"/>
  <c r="AV56" i="73"/>
  <c r="AV72" i="73" s="1"/>
  <c r="AW56" i="73"/>
  <c r="AX56" i="73"/>
  <c r="AY56" i="73"/>
  <c r="AZ56" i="73"/>
  <c r="BA56" i="73"/>
  <c r="BB56" i="73"/>
  <c r="BC56" i="73"/>
  <c r="BC72" i="73" s="1"/>
  <c r="BC103" i="73" s="1"/>
  <c r="BD56" i="73"/>
  <c r="BE56" i="73"/>
  <c r="BF56" i="73"/>
  <c r="BG56" i="73"/>
  <c r="BH56" i="73"/>
  <c r="BI56" i="73"/>
  <c r="BJ56" i="73"/>
  <c r="BJ72" i="73" s="1"/>
  <c r="BK56" i="73"/>
  <c r="BL56" i="73"/>
  <c r="BM56" i="73"/>
  <c r="BN56" i="73"/>
  <c r="AP62" i="73"/>
  <c r="AQ62" i="73"/>
  <c r="AQ71" i="73" s="1"/>
  <c r="AR62" i="73"/>
  <c r="AS62" i="73"/>
  <c r="AT62" i="73"/>
  <c r="AT71" i="73" s="1"/>
  <c r="AT103" i="73" s="1"/>
  <c r="AU62" i="73"/>
  <c r="AU71" i="73" s="1"/>
  <c r="AV62" i="73"/>
  <c r="AW62" i="73"/>
  <c r="AX62" i="73"/>
  <c r="AY62" i="73"/>
  <c r="AY71" i="73" s="1"/>
  <c r="AZ62" i="73"/>
  <c r="BA62" i="73"/>
  <c r="BB62" i="73"/>
  <c r="BB71" i="73" s="1"/>
  <c r="BB103" i="73" s="1"/>
  <c r="BC62" i="73"/>
  <c r="BC71" i="73" s="1"/>
  <c r="BD62" i="73"/>
  <c r="BE62" i="73"/>
  <c r="BF62" i="73"/>
  <c r="BG62" i="73"/>
  <c r="BG71" i="73" s="1"/>
  <c r="BH62" i="73"/>
  <c r="BI62" i="73"/>
  <c r="BJ62" i="73"/>
  <c r="BK62" i="73"/>
  <c r="BK71" i="73" s="1"/>
  <c r="BL62" i="73"/>
  <c r="BM62" i="73"/>
  <c r="BN62" i="73"/>
  <c r="AP63" i="73"/>
  <c r="AQ63" i="73"/>
  <c r="AR63" i="73"/>
  <c r="AS63" i="73"/>
  <c r="AT63" i="73"/>
  <c r="AU63" i="73"/>
  <c r="AV63" i="73"/>
  <c r="AW63" i="73"/>
  <c r="AX63" i="73"/>
  <c r="AY63" i="73"/>
  <c r="AZ63" i="73"/>
  <c r="BA63" i="73"/>
  <c r="BB63" i="73"/>
  <c r="BC63" i="73"/>
  <c r="BD63" i="73"/>
  <c r="BE63" i="73"/>
  <c r="BF63" i="73"/>
  <c r="BG63" i="73"/>
  <c r="BH63" i="73"/>
  <c r="BI63" i="73"/>
  <c r="BJ63" i="73"/>
  <c r="BK63" i="73"/>
  <c r="BL63" i="73"/>
  <c r="BM63" i="73"/>
  <c r="BN63" i="73"/>
  <c r="AP68" i="73"/>
  <c r="AP70" i="73" s="1"/>
  <c r="AQ68" i="73"/>
  <c r="AQ69" i="73" s="1"/>
  <c r="AR68" i="73"/>
  <c r="AS68" i="73"/>
  <c r="AS69" i="73" s="1"/>
  <c r="AT68" i="73"/>
  <c r="AT70" i="73" s="1"/>
  <c r="AU68" i="73"/>
  <c r="AU70" i="73" s="1"/>
  <c r="AV68" i="73"/>
  <c r="AW68" i="73"/>
  <c r="AX68" i="73"/>
  <c r="AX70" i="73" s="1"/>
  <c r="AY68" i="73"/>
  <c r="AY69" i="73" s="1"/>
  <c r="AZ68" i="73"/>
  <c r="BA68" i="73"/>
  <c r="BA69" i="73" s="1"/>
  <c r="BB68" i="73"/>
  <c r="BB70" i="73" s="1"/>
  <c r="BC68" i="73"/>
  <c r="BC70" i="73" s="1"/>
  <c r="BD68" i="73"/>
  <c r="BE68" i="73"/>
  <c r="BE69" i="73" s="1"/>
  <c r="BF68" i="73"/>
  <c r="BF70" i="73" s="1"/>
  <c r="BG68" i="73"/>
  <c r="BH68" i="73"/>
  <c r="BI68" i="73"/>
  <c r="BI69" i="73" s="1"/>
  <c r="BJ68" i="73"/>
  <c r="BK68" i="73"/>
  <c r="BK70" i="73" s="1"/>
  <c r="BL68" i="73"/>
  <c r="BM68" i="73"/>
  <c r="BN68" i="73"/>
  <c r="BN70" i="73" s="1"/>
  <c r="AP69" i="73"/>
  <c r="AR69" i="73"/>
  <c r="AU69" i="73"/>
  <c r="AV69" i="73"/>
  <c r="AZ69" i="73"/>
  <c r="BB69" i="73"/>
  <c r="BC69" i="73"/>
  <c r="BD69" i="73"/>
  <c r="BG69" i="73"/>
  <c r="BH69" i="73"/>
  <c r="BK69" i="73"/>
  <c r="BL69" i="73"/>
  <c r="AQ70" i="73"/>
  <c r="AR70" i="73"/>
  <c r="AV70" i="73"/>
  <c r="AY70" i="73"/>
  <c r="AZ70" i="73"/>
  <c r="BD70" i="73"/>
  <c r="BG70" i="73"/>
  <c r="BH70" i="73"/>
  <c r="BL70" i="73"/>
  <c r="AR71" i="73"/>
  <c r="AS71" i="73"/>
  <c r="AW71" i="73"/>
  <c r="AZ71" i="73"/>
  <c r="BA71" i="73"/>
  <c r="BD71" i="73"/>
  <c r="BE71" i="73"/>
  <c r="BH71" i="73"/>
  <c r="BM71" i="73"/>
  <c r="BN71" i="73"/>
  <c r="BN103" i="73" s="1"/>
  <c r="AP72" i="73"/>
  <c r="AR72" i="73"/>
  <c r="AT72" i="73"/>
  <c r="AU72" i="73"/>
  <c r="AU103" i="73" s="1"/>
  <c r="AX72" i="73"/>
  <c r="AZ72" i="73"/>
  <c r="BB72" i="73"/>
  <c r="BF72" i="73"/>
  <c r="BG72" i="73"/>
  <c r="BH72" i="73"/>
  <c r="BK72" i="73"/>
  <c r="BK103" i="73" s="1"/>
  <c r="BL72" i="73"/>
  <c r="BN72" i="73"/>
  <c r="AP80" i="73"/>
  <c r="AQ80" i="73"/>
  <c r="AR80" i="73"/>
  <c r="AS80" i="73"/>
  <c r="AT80" i="73"/>
  <c r="AU80" i="73"/>
  <c r="AV80" i="73"/>
  <c r="AW80" i="73"/>
  <c r="AW96" i="73" s="1"/>
  <c r="AX80" i="73"/>
  <c r="AX96" i="73" s="1"/>
  <c r="AY80" i="73"/>
  <c r="AZ80" i="73"/>
  <c r="BA80" i="73"/>
  <c r="BB80" i="73"/>
  <c r="BC80" i="73"/>
  <c r="BD80" i="73"/>
  <c r="BE80" i="73"/>
  <c r="BE96" i="73" s="1"/>
  <c r="BF80" i="73"/>
  <c r="BG80" i="73"/>
  <c r="BH80" i="73"/>
  <c r="BI80" i="73"/>
  <c r="BJ80" i="73"/>
  <c r="BJ96" i="73" s="1"/>
  <c r="BJ104" i="73" s="1"/>
  <c r="BK80" i="73"/>
  <c r="BL80" i="73"/>
  <c r="BM80" i="73"/>
  <c r="BN80" i="73"/>
  <c r="BN96" i="73" s="1"/>
  <c r="AP81" i="73"/>
  <c r="AQ81" i="73"/>
  <c r="AR81" i="73"/>
  <c r="AR97" i="73" s="1"/>
  <c r="AS81" i="73"/>
  <c r="AT81" i="73"/>
  <c r="AU81" i="73"/>
  <c r="AV81" i="73"/>
  <c r="AW81" i="73"/>
  <c r="AX81" i="73"/>
  <c r="AY81" i="73"/>
  <c r="AY97" i="73" s="1"/>
  <c r="AZ81" i="73"/>
  <c r="BA81" i="73"/>
  <c r="BB81" i="73"/>
  <c r="BC81" i="73"/>
  <c r="BD81" i="73"/>
  <c r="BD97" i="73" s="1"/>
  <c r="BE81" i="73"/>
  <c r="BF81" i="73"/>
  <c r="BG81" i="73"/>
  <c r="BH81" i="73"/>
  <c r="BI81" i="73"/>
  <c r="BJ81" i="73"/>
  <c r="BK81" i="73"/>
  <c r="BK97" i="73" s="1"/>
  <c r="BL81" i="73"/>
  <c r="BM81" i="73"/>
  <c r="BN81" i="73"/>
  <c r="AP87" i="73"/>
  <c r="AQ87" i="73"/>
  <c r="AQ96" i="73" s="1"/>
  <c r="AR87" i="73"/>
  <c r="AS87" i="73"/>
  <c r="AT87" i="73"/>
  <c r="AU87" i="73"/>
  <c r="AV87" i="73"/>
  <c r="AW87" i="73"/>
  <c r="AX87" i="73"/>
  <c r="AY87" i="73"/>
  <c r="AZ87" i="73"/>
  <c r="BA87" i="73"/>
  <c r="BB87" i="73"/>
  <c r="BC87" i="73"/>
  <c r="BC96" i="73" s="1"/>
  <c r="BD87" i="73"/>
  <c r="BE87" i="73"/>
  <c r="BF87" i="73"/>
  <c r="BG87" i="73"/>
  <c r="BH87" i="73"/>
  <c r="BI87" i="73"/>
  <c r="BJ87" i="73"/>
  <c r="BK87" i="73"/>
  <c r="BL87" i="73"/>
  <c r="BM87" i="73"/>
  <c r="BN87" i="73"/>
  <c r="AP88" i="73"/>
  <c r="AQ88" i="73"/>
  <c r="AR88" i="73"/>
  <c r="AS88" i="73"/>
  <c r="AT88" i="73"/>
  <c r="AU88" i="73"/>
  <c r="AV88" i="73"/>
  <c r="AV97" i="73" s="1"/>
  <c r="AW88" i="73"/>
  <c r="AX88" i="73"/>
  <c r="AY88" i="73"/>
  <c r="AZ88" i="73"/>
  <c r="AZ97" i="73" s="1"/>
  <c r="BA88" i="73"/>
  <c r="BB88" i="73"/>
  <c r="BC88" i="73"/>
  <c r="BD88" i="73"/>
  <c r="BE88" i="73"/>
  <c r="BF88" i="73"/>
  <c r="BG88" i="73"/>
  <c r="BH88" i="73"/>
  <c r="BI88" i="73"/>
  <c r="BJ88" i="73"/>
  <c r="BK88" i="73"/>
  <c r="BL88" i="73"/>
  <c r="BL97" i="73" s="1"/>
  <c r="BM88" i="73"/>
  <c r="BN88" i="73"/>
  <c r="AP93" i="73"/>
  <c r="AP94" i="73" s="1"/>
  <c r="AQ93" i="73"/>
  <c r="AQ95" i="73" s="1"/>
  <c r="AR93" i="73"/>
  <c r="AR94" i="73" s="1"/>
  <c r="AS93" i="73"/>
  <c r="AT93" i="73"/>
  <c r="AT94" i="73" s="1"/>
  <c r="AU93" i="73"/>
  <c r="AU95" i="73" s="1"/>
  <c r="AV93" i="73"/>
  <c r="AV94" i="73" s="1"/>
  <c r="AW93" i="73"/>
  <c r="AX93" i="73"/>
  <c r="AX94" i="73" s="1"/>
  <c r="AY93" i="73"/>
  <c r="AY95" i="73" s="1"/>
  <c r="AZ93" i="73"/>
  <c r="AZ95" i="73" s="1"/>
  <c r="BA93" i="73"/>
  <c r="BB93" i="73"/>
  <c r="BB94" i="73" s="1"/>
  <c r="BC93" i="73"/>
  <c r="BC95" i="73" s="1"/>
  <c r="BD93" i="73"/>
  <c r="BD94" i="73" s="1"/>
  <c r="BE93" i="73"/>
  <c r="BF93" i="73"/>
  <c r="BF94" i="73" s="1"/>
  <c r="BG93" i="73"/>
  <c r="BG95" i="73" s="1"/>
  <c r="BH93" i="73"/>
  <c r="BH94" i="73" s="1"/>
  <c r="BI93" i="73"/>
  <c r="BJ93" i="73"/>
  <c r="BJ94" i="73" s="1"/>
  <c r="BK93" i="73"/>
  <c r="BK95" i="73" s="1"/>
  <c r="BL93" i="73"/>
  <c r="BL94" i="73" s="1"/>
  <c r="BM93" i="73"/>
  <c r="BN93" i="73"/>
  <c r="BN94" i="73" s="1"/>
  <c r="AS94" i="73"/>
  <c r="AU94" i="73"/>
  <c r="AW94" i="73"/>
  <c r="AZ94" i="73"/>
  <c r="BA94" i="73"/>
  <c r="BE94" i="73"/>
  <c r="BI94" i="73"/>
  <c r="BK94" i="73"/>
  <c r="BM94" i="73"/>
  <c r="AP95" i="73"/>
  <c r="AR95" i="73"/>
  <c r="AS95" i="73"/>
  <c r="AW95" i="73"/>
  <c r="AX95" i="73"/>
  <c r="BA95" i="73"/>
  <c r="BB95" i="73"/>
  <c r="BE95" i="73"/>
  <c r="BF95" i="73"/>
  <c r="BH95" i="73"/>
  <c r="BI95" i="73"/>
  <c r="BM95" i="73"/>
  <c r="BN95" i="73"/>
  <c r="AP96" i="73"/>
  <c r="AP104" i="73" s="1"/>
  <c r="AS96" i="73"/>
  <c r="AT96" i="73"/>
  <c r="AU96" i="73"/>
  <c r="AY96" i="73"/>
  <c r="BA96" i="73"/>
  <c r="BB96" i="73"/>
  <c r="BB104" i="73" s="1"/>
  <c r="BF96" i="73"/>
  <c r="BG96" i="73"/>
  <c r="BI96" i="73"/>
  <c r="BK96" i="73"/>
  <c r="BM96" i="73"/>
  <c r="AP97" i="73"/>
  <c r="AT97" i="73"/>
  <c r="AU97" i="73"/>
  <c r="AX97" i="73"/>
  <c r="BB97" i="73"/>
  <c r="BC97" i="73"/>
  <c r="BF97" i="73"/>
  <c r="BH97" i="73"/>
  <c r="BJ97" i="73"/>
  <c r="BN97" i="73"/>
  <c r="AP102" i="73"/>
  <c r="AQ102" i="73"/>
  <c r="AU102" i="73"/>
  <c r="AX102" i="73"/>
  <c r="BB102" i="73"/>
  <c r="BG102" i="73"/>
  <c r="BK102" i="73"/>
  <c r="BG103" i="73"/>
  <c r="AT104" i="73"/>
  <c r="AU104" i="73"/>
  <c r="BF104" i="73"/>
  <c r="AP108" i="73"/>
  <c r="AQ108" i="73"/>
  <c r="AR108" i="73"/>
  <c r="AS108" i="73"/>
  <c r="AT108" i="73"/>
  <c r="AU108" i="73"/>
  <c r="AV108" i="73"/>
  <c r="AW108" i="73"/>
  <c r="AX108" i="73"/>
  <c r="AY108" i="73"/>
  <c r="AZ108" i="73"/>
  <c r="BA108" i="73"/>
  <c r="BB108" i="73"/>
  <c r="BC108" i="73"/>
  <c r="BD108" i="73"/>
  <c r="BE108" i="73"/>
  <c r="BF108" i="73"/>
  <c r="BG108" i="73"/>
  <c r="BH108" i="73"/>
  <c r="BI108" i="73"/>
  <c r="BJ108" i="73"/>
  <c r="BK108" i="73"/>
  <c r="BL108" i="73"/>
  <c r="BM108" i="73"/>
  <c r="BN108" i="73"/>
  <c r="AP109" i="73"/>
  <c r="AP112" i="73" s="1"/>
  <c r="AQ109" i="73"/>
  <c r="AQ112" i="73" s="1"/>
  <c r="AR109" i="73"/>
  <c r="AR112" i="73" s="1"/>
  <c r="AS109" i="73"/>
  <c r="AS112" i="73" s="1"/>
  <c r="AT109" i="73"/>
  <c r="AT112" i="73" s="1"/>
  <c r="AU109" i="73"/>
  <c r="AU112" i="73" s="1"/>
  <c r="AV109" i="73"/>
  <c r="AW109" i="73"/>
  <c r="AW112" i="73" s="1"/>
  <c r="AX109" i="73"/>
  <c r="AX112" i="73" s="1"/>
  <c r="AY109" i="73"/>
  <c r="AY112" i="73" s="1"/>
  <c r="AZ109" i="73"/>
  <c r="AZ112" i="73" s="1"/>
  <c r="BA109" i="73"/>
  <c r="BA112" i="73" s="1"/>
  <c r="BB109" i="73"/>
  <c r="BB112" i="73" s="1"/>
  <c r="BC109" i="73"/>
  <c r="BC112" i="73" s="1"/>
  <c r="BD109" i="73"/>
  <c r="BD112" i="73" s="1"/>
  <c r="BE109" i="73"/>
  <c r="BE112" i="73" s="1"/>
  <c r="BF109" i="73"/>
  <c r="BF112" i="73" s="1"/>
  <c r="BG109" i="73"/>
  <c r="BG112" i="73" s="1"/>
  <c r="BH109" i="73"/>
  <c r="BH112" i="73" s="1"/>
  <c r="BI109" i="73"/>
  <c r="BI112" i="73" s="1"/>
  <c r="BJ109" i="73"/>
  <c r="BJ112" i="73" s="1"/>
  <c r="BK109" i="73"/>
  <c r="BK112" i="73" s="1"/>
  <c r="BL109" i="73"/>
  <c r="BM109" i="73"/>
  <c r="BM112" i="73" s="1"/>
  <c r="BN109" i="73"/>
  <c r="BN112" i="73" s="1"/>
  <c r="AV112" i="73"/>
  <c r="BL112" i="73"/>
  <c r="BJ549" i="82" l="1"/>
  <c r="BB549" i="82"/>
  <c r="AT549" i="82"/>
  <c r="AL549" i="82"/>
  <c r="AD549" i="82"/>
  <c r="V549" i="82"/>
  <c r="N549" i="82"/>
  <c r="BJ168" i="80"/>
  <c r="BJ181" i="80" s="1"/>
  <c r="AV508" i="80"/>
  <c r="AV84" i="80" s="1"/>
  <c r="AV545" i="80"/>
  <c r="AV544" i="80" s="1"/>
  <c r="AV153" i="80" s="1"/>
  <c r="BN508" i="80"/>
  <c r="BN84" i="80" s="1"/>
  <c r="BN545" i="80"/>
  <c r="BN544" i="80" s="1"/>
  <c r="BN153" i="80" s="1"/>
  <c r="BI508" i="80"/>
  <c r="BI84" i="80" s="1"/>
  <c r="BI545" i="80"/>
  <c r="BI544" i="80" s="1"/>
  <c r="BI153" i="80" s="1"/>
  <c r="BL508" i="80"/>
  <c r="BL84" i="80" s="1"/>
  <c r="BL545" i="80"/>
  <c r="BL544" i="80" s="1"/>
  <c r="BL153" i="80" s="1"/>
  <c r="BJ508" i="80"/>
  <c r="BJ84" i="80" s="1"/>
  <c r="BJ545" i="80"/>
  <c r="BJ544" i="80" s="1"/>
  <c r="BJ153" i="80" s="1"/>
  <c r="BE508" i="80"/>
  <c r="BE84" i="80" s="1"/>
  <c r="BE545" i="80"/>
  <c r="BE544" i="80" s="1"/>
  <c r="BE153" i="80" s="1"/>
  <c r="AX508" i="80"/>
  <c r="AX84" i="80" s="1"/>
  <c r="AX545" i="80"/>
  <c r="AX544" i="80" s="1"/>
  <c r="AX153" i="80" s="1"/>
  <c r="AY508" i="80"/>
  <c r="AY84" i="80" s="1"/>
  <c r="BK508" i="80"/>
  <c r="BK84" i="80" s="1"/>
  <c r="AQ544" i="80"/>
  <c r="AQ153" i="80" s="1"/>
  <c r="AU415" i="80"/>
  <c r="AU147" i="80" s="1"/>
  <c r="AU149" i="80" s="1"/>
  <c r="AU216" i="80" s="1"/>
  <c r="AX415" i="80"/>
  <c r="AX147" i="80" s="1"/>
  <c r="AX149" i="80" s="1"/>
  <c r="AX216" i="80" s="1"/>
  <c r="BG415" i="80"/>
  <c r="BG147" i="80" s="1"/>
  <c r="BB415" i="80"/>
  <c r="BB147" i="80" s="1"/>
  <c r="BE415" i="80"/>
  <c r="BE147" i="80" s="1"/>
  <c r="BE149" i="80" s="1"/>
  <c r="BE216" i="80" s="1"/>
  <c r="BK335" i="80"/>
  <c r="BK78" i="80" s="1"/>
  <c r="AP335" i="80"/>
  <c r="AP78" i="80" s="1"/>
  <c r="AP76" i="80" s="1"/>
  <c r="BH335" i="80"/>
  <c r="BH78" i="80" s="1"/>
  <c r="AS335" i="80"/>
  <c r="AS78" i="80" s="1"/>
  <c r="AS76" i="80" s="1"/>
  <c r="BC415" i="80"/>
  <c r="BC147" i="80" s="1"/>
  <c r="BC149" i="80" s="1"/>
  <c r="BC216" i="80" s="1"/>
  <c r="AT415" i="80"/>
  <c r="AT147" i="80" s="1"/>
  <c r="AT149" i="80" s="1"/>
  <c r="AW415" i="80"/>
  <c r="AW147" i="80" s="1"/>
  <c r="AW149" i="80" s="1"/>
  <c r="BD502" i="80"/>
  <c r="BD83" i="80" s="1"/>
  <c r="BD539" i="80"/>
  <c r="BD538" i="80" s="1"/>
  <c r="BD152" i="80" s="1"/>
  <c r="BB502" i="80"/>
  <c r="BB83" i="80" s="1"/>
  <c r="BB539" i="80"/>
  <c r="BB538" i="80" s="1"/>
  <c r="BB152" i="80" s="1"/>
  <c r="BM502" i="80"/>
  <c r="BM83" i="80" s="1"/>
  <c r="BM539" i="80"/>
  <c r="BM538" i="80" s="1"/>
  <c r="BM152" i="80" s="1"/>
  <c r="AZ502" i="80"/>
  <c r="AZ83" i="80" s="1"/>
  <c r="AZ539" i="80"/>
  <c r="AZ538" i="80" s="1"/>
  <c r="AZ152" i="80" s="1"/>
  <c r="AP502" i="80"/>
  <c r="AP83" i="80" s="1"/>
  <c r="AP87" i="80" s="1"/>
  <c r="AP539" i="80"/>
  <c r="AP538" i="80" s="1"/>
  <c r="AP152" i="80" s="1"/>
  <c r="AR502" i="80"/>
  <c r="AR83" i="80" s="1"/>
  <c r="AR539" i="80"/>
  <c r="AR538" i="80" s="1"/>
  <c r="AR152" i="80" s="1"/>
  <c r="AQ539" i="80"/>
  <c r="AQ538" i="80" s="1"/>
  <c r="AQ152" i="80" s="1"/>
  <c r="AQ502" i="80"/>
  <c r="AQ83" i="80" s="1"/>
  <c r="AT502" i="80"/>
  <c r="AT83" i="80" s="1"/>
  <c r="AT539" i="80"/>
  <c r="AT538" i="80" s="1"/>
  <c r="AT152" i="80" s="1"/>
  <c r="BH502" i="80"/>
  <c r="BH83" i="80" s="1"/>
  <c r="BH87" i="80" s="1"/>
  <c r="BH539" i="80"/>
  <c r="BH538" i="80" s="1"/>
  <c r="BH152" i="80" s="1"/>
  <c r="AY539" i="80"/>
  <c r="AY538" i="80" s="1"/>
  <c r="AY152" i="80" s="1"/>
  <c r="AY502" i="80"/>
  <c r="AY83" i="80" s="1"/>
  <c r="BF502" i="80"/>
  <c r="BF83" i="80" s="1"/>
  <c r="BF539" i="80"/>
  <c r="BF538" i="80" s="1"/>
  <c r="BF152" i="80" s="1"/>
  <c r="BA502" i="80"/>
  <c r="BA83" i="80" s="1"/>
  <c r="BA539" i="80"/>
  <c r="BA538" i="80" s="1"/>
  <c r="BA152" i="80" s="1"/>
  <c r="AU177" i="80"/>
  <c r="BB149" i="80"/>
  <c r="BB216" i="80" s="1"/>
  <c r="BC544" i="80"/>
  <c r="BC153" i="80" s="1"/>
  <c r="BO544" i="80"/>
  <c r="BK76" i="80"/>
  <c r="AZ149" i="80"/>
  <c r="AZ216" i="80" s="1"/>
  <c r="BH76" i="80"/>
  <c r="AQ508" i="80"/>
  <c r="AQ84" i="80" s="1"/>
  <c r="AU335" i="80"/>
  <c r="AU78" i="80" s="1"/>
  <c r="AX335" i="80"/>
  <c r="AX78" i="80" s="1"/>
  <c r="AX76" i="80" s="1"/>
  <c r="BG335" i="80"/>
  <c r="BG78" i="80" s="1"/>
  <c r="BG76" i="80" s="1"/>
  <c r="BB335" i="80"/>
  <c r="BB78" i="80" s="1"/>
  <c r="BB76" i="80" s="1"/>
  <c r="BE335" i="80"/>
  <c r="BE78" i="80" s="1"/>
  <c r="BE76" i="80" s="1"/>
  <c r="AV415" i="80"/>
  <c r="AV147" i="80" s="1"/>
  <c r="BF415" i="80"/>
  <c r="BF147" i="80" s="1"/>
  <c r="BF149" i="80" s="1"/>
  <c r="BF216" i="80" s="1"/>
  <c r="AR335" i="80"/>
  <c r="AR78" i="80" s="1"/>
  <c r="AR76" i="80" s="1"/>
  <c r="BI415" i="80"/>
  <c r="BI147" i="80" s="1"/>
  <c r="BI149" i="80" s="1"/>
  <c r="BI216" i="80" s="1"/>
  <c r="AQ415" i="80"/>
  <c r="AQ147" i="80" s="1"/>
  <c r="AQ149" i="80" s="1"/>
  <c r="AQ216" i="80" s="1"/>
  <c r="BC335" i="80"/>
  <c r="BC78" i="80" s="1"/>
  <c r="BC76" i="80" s="1"/>
  <c r="AT335" i="80"/>
  <c r="AT78" i="80" s="1"/>
  <c r="AT76" i="80" s="1"/>
  <c r="AW335" i="80"/>
  <c r="AW78" i="80" s="1"/>
  <c r="AW76" i="80" s="1"/>
  <c r="BD508" i="80"/>
  <c r="BD84" i="80" s="1"/>
  <c r="BD545" i="80"/>
  <c r="BD544" i="80" s="1"/>
  <c r="BD153" i="80" s="1"/>
  <c r="BB508" i="80"/>
  <c r="BB84" i="80" s="1"/>
  <c r="BB87" i="80" s="1"/>
  <c r="BB545" i="80"/>
  <c r="BB544" i="80" s="1"/>
  <c r="BB153" i="80" s="1"/>
  <c r="BM508" i="80"/>
  <c r="BM84" i="80" s="1"/>
  <c r="BM545" i="80"/>
  <c r="BM544" i="80" s="1"/>
  <c r="BM153" i="80" s="1"/>
  <c r="AZ508" i="80"/>
  <c r="AZ84" i="80" s="1"/>
  <c r="AZ545" i="80"/>
  <c r="AZ544" i="80" s="1"/>
  <c r="AZ153" i="80" s="1"/>
  <c r="AZ177" i="80" s="1"/>
  <c r="AP508" i="80"/>
  <c r="AP84" i="80" s="1"/>
  <c r="AP545" i="80"/>
  <c r="AP544" i="80" s="1"/>
  <c r="AP153" i="80" s="1"/>
  <c r="AR508" i="80"/>
  <c r="AR84" i="80" s="1"/>
  <c r="AR545" i="80"/>
  <c r="AR544" i="80" s="1"/>
  <c r="AR153" i="80" s="1"/>
  <c r="AT508" i="80"/>
  <c r="AT84" i="80" s="1"/>
  <c r="AT545" i="80"/>
  <c r="AT544" i="80" s="1"/>
  <c r="AT153" i="80" s="1"/>
  <c r="AT156" i="80" s="1"/>
  <c r="BH508" i="80"/>
  <c r="BH84" i="80" s="1"/>
  <c r="BH545" i="80"/>
  <c r="BH544" i="80" s="1"/>
  <c r="BH153" i="80" s="1"/>
  <c r="BH156" i="80" s="1"/>
  <c r="BF508" i="80"/>
  <c r="BF84" i="80" s="1"/>
  <c r="BF545" i="80"/>
  <c r="BF544" i="80" s="1"/>
  <c r="BF153" i="80" s="1"/>
  <c r="BA508" i="80"/>
  <c r="BA84" i="80" s="1"/>
  <c r="BA545" i="80"/>
  <c r="BA544" i="80" s="1"/>
  <c r="BA153" i="80" s="1"/>
  <c r="AZ87" i="80"/>
  <c r="AT87" i="80"/>
  <c r="AP217" i="80"/>
  <c r="AW177" i="80"/>
  <c r="BB177" i="80"/>
  <c r="BC508" i="80"/>
  <c r="BC84" i="80" s="1"/>
  <c r="BO508" i="80"/>
  <c r="BO84" i="80" s="1"/>
  <c r="BG544" i="80"/>
  <c r="BG153" i="80" s="1"/>
  <c r="BL415" i="80"/>
  <c r="BL147" i="80" s="1"/>
  <c r="BL149" i="80" s="1"/>
  <c r="BL216" i="80" s="1"/>
  <c r="BN415" i="80"/>
  <c r="BN147" i="80" s="1"/>
  <c r="BN149" i="80" s="1"/>
  <c r="BN216" i="80" s="1"/>
  <c r="BA415" i="80"/>
  <c r="BA147" i="80" s="1"/>
  <c r="BA149" i="80" s="1"/>
  <c r="BA216" i="80" s="1"/>
  <c r="BD415" i="80"/>
  <c r="BD147" i="80" s="1"/>
  <c r="BD149" i="80" s="1"/>
  <c r="AZ335" i="80"/>
  <c r="AZ78" i="80" s="1"/>
  <c r="AZ76" i="80" s="1"/>
  <c r="AY415" i="80"/>
  <c r="AY147" i="80" s="1"/>
  <c r="AY149" i="80" s="1"/>
  <c r="AV335" i="80"/>
  <c r="AV78" i="80" s="1"/>
  <c r="AV76" i="80" s="1"/>
  <c r="BF335" i="80"/>
  <c r="BF78" i="80" s="1"/>
  <c r="BF76" i="80" s="1"/>
  <c r="BI335" i="80"/>
  <c r="BI78" i="80" s="1"/>
  <c r="BI76" i="80" s="1"/>
  <c r="AQ335" i="80"/>
  <c r="AQ78" i="80" s="1"/>
  <c r="AQ76" i="80" s="1"/>
  <c r="BJ415" i="80"/>
  <c r="BJ147" i="80" s="1"/>
  <c r="BJ149" i="80" s="1"/>
  <c r="BJ216" i="80" s="1"/>
  <c r="BM415" i="80"/>
  <c r="BM147" i="80" s="1"/>
  <c r="BM149" i="80" s="1"/>
  <c r="BM216" i="80" s="1"/>
  <c r="BO415" i="80"/>
  <c r="BK539" i="80"/>
  <c r="BK538" i="80" s="1"/>
  <c r="BK152" i="80" s="1"/>
  <c r="BK502" i="80"/>
  <c r="BK83" i="80" s="1"/>
  <c r="BK87" i="80" s="1"/>
  <c r="AV502" i="80"/>
  <c r="AV83" i="80" s="1"/>
  <c r="AV87" i="80" s="1"/>
  <c r="AV539" i="80"/>
  <c r="AV538" i="80" s="1"/>
  <c r="AV152" i="80" s="1"/>
  <c r="BG539" i="80"/>
  <c r="BG538" i="80" s="1"/>
  <c r="BG152" i="80" s="1"/>
  <c r="BG502" i="80"/>
  <c r="BG83" i="80" s="1"/>
  <c r="BN502" i="80"/>
  <c r="BN83" i="80" s="1"/>
  <c r="BN87" i="80" s="1"/>
  <c r="BN539" i="80"/>
  <c r="BN538" i="80" s="1"/>
  <c r="BN152" i="80" s="1"/>
  <c r="BI502" i="80"/>
  <c r="BI83" i="80" s="1"/>
  <c r="BI87" i="80" s="1"/>
  <c r="BI539" i="80"/>
  <c r="BI538" i="80" s="1"/>
  <c r="BI152" i="80" s="1"/>
  <c r="BI177" i="80" s="1"/>
  <c r="BL502" i="80"/>
  <c r="BL83" i="80" s="1"/>
  <c r="BL87" i="80" s="1"/>
  <c r="BL539" i="80"/>
  <c r="BL538" i="80" s="1"/>
  <c r="BL152" i="80" s="1"/>
  <c r="BC539" i="80"/>
  <c r="BC538" i="80" s="1"/>
  <c r="BC152" i="80" s="1"/>
  <c r="BC156" i="80" s="1"/>
  <c r="BC502" i="80"/>
  <c r="BC83" i="80" s="1"/>
  <c r="BC87" i="80" s="1"/>
  <c r="BJ502" i="80"/>
  <c r="BJ83" i="80" s="1"/>
  <c r="BJ87" i="80" s="1"/>
  <c r="BJ539" i="80"/>
  <c r="BJ538" i="80" s="1"/>
  <c r="BJ152" i="80" s="1"/>
  <c r="BE502" i="80"/>
  <c r="BE83" i="80" s="1"/>
  <c r="BE87" i="80" s="1"/>
  <c r="BE539" i="80"/>
  <c r="BE538" i="80" s="1"/>
  <c r="BE152" i="80" s="1"/>
  <c r="BE156" i="80" s="1"/>
  <c r="BO539" i="80"/>
  <c r="BO538" i="80" s="1"/>
  <c r="BO502" i="80"/>
  <c r="BO83" i="80" s="1"/>
  <c r="BO87" i="80" s="1"/>
  <c r="AX502" i="80"/>
  <c r="AX83" i="80" s="1"/>
  <c r="AX87" i="80" s="1"/>
  <c r="AX539" i="80"/>
  <c r="AX538" i="80" s="1"/>
  <c r="AX152" i="80" s="1"/>
  <c r="AX177" i="80" s="1"/>
  <c r="BM87" i="80"/>
  <c r="BD87" i="80"/>
  <c r="BF87" i="80"/>
  <c r="BA87" i="80"/>
  <c r="AR87" i="80"/>
  <c r="AQ156" i="80"/>
  <c r="AW159" i="80"/>
  <c r="AQ177" i="80"/>
  <c r="BC177" i="80"/>
  <c r="AU76" i="80"/>
  <c r="AV149" i="80"/>
  <c r="AV216" i="80" s="1"/>
  <c r="AY544" i="80"/>
  <c r="AY153" i="80" s="1"/>
  <c r="BG149" i="80"/>
  <c r="BG216" i="80" s="1"/>
  <c r="BK544" i="80"/>
  <c r="BK153" i="80" s="1"/>
  <c r="BK156" i="80" s="1"/>
  <c r="AR149" i="80"/>
  <c r="AR216" i="80" s="1"/>
  <c r="BG508" i="80"/>
  <c r="BG84" i="80" s="1"/>
  <c r="BL335" i="80"/>
  <c r="BL78" i="80" s="1"/>
  <c r="BL76" i="80" s="1"/>
  <c r="BN335" i="80"/>
  <c r="BN78" i="80" s="1"/>
  <c r="BN76" i="80" s="1"/>
  <c r="BA335" i="80"/>
  <c r="BA78" i="80" s="1"/>
  <c r="BA76" i="80" s="1"/>
  <c r="BD335" i="80"/>
  <c r="BD78" i="80" s="1"/>
  <c r="BD76" i="80" s="1"/>
  <c r="AY335" i="80"/>
  <c r="AY78" i="80" s="1"/>
  <c r="AY76" i="80" s="1"/>
  <c r="BK415" i="80"/>
  <c r="BK147" i="80" s="1"/>
  <c r="BK149" i="80" s="1"/>
  <c r="BK216" i="80" s="1"/>
  <c r="AP415" i="80"/>
  <c r="AP147" i="80" s="1"/>
  <c r="AP149" i="80" s="1"/>
  <c r="AP216" i="80" s="1"/>
  <c r="BH415" i="80"/>
  <c r="BH147" i="80" s="1"/>
  <c r="BH149" i="80" s="1"/>
  <c r="BH216" i="80" s="1"/>
  <c r="AS415" i="80"/>
  <c r="AS147" i="80" s="1"/>
  <c r="AS149" i="80" s="1"/>
  <c r="AS216" i="80" s="1"/>
  <c r="BJ335" i="80"/>
  <c r="BJ78" i="80" s="1"/>
  <c r="BJ76" i="80" s="1"/>
  <c r="BM335" i="80"/>
  <c r="BM78" i="80" s="1"/>
  <c r="BM76" i="80" s="1"/>
  <c r="BO335" i="80"/>
  <c r="BO78" i="80" s="1"/>
  <c r="BO76" i="80" s="1"/>
  <c r="BF156" i="80"/>
  <c r="BI156" i="80"/>
  <c r="BB156" i="80"/>
  <c r="AR156" i="80"/>
  <c r="BN156" i="80"/>
  <c r="BD156" i="80"/>
  <c r="AP156" i="80"/>
  <c r="AS156" i="80"/>
  <c r="AZ156" i="80"/>
  <c r="BJ156" i="80"/>
  <c r="BJ159" i="80" s="1"/>
  <c r="BM156" i="80"/>
  <c r="BA156" i="80"/>
  <c r="AX156" i="80"/>
  <c r="AX159" i="80" s="1"/>
  <c r="BL156" i="80"/>
  <c r="BL159" i="80" s="1"/>
  <c r="AV156" i="80"/>
  <c r="BG156" i="80"/>
  <c r="BG87" i="80"/>
  <c r="AQ87" i="80"/>
  <c r="AU156" i="80"/>
  <c r="AY87" i="80"/>
  <c r="AY156" i="80"/>
  <c r="AU159" i="80"/>
  <c r="AU173" i="80"/>
  <c r="AU175" i="80" s="1"/>
  <c r="AU179" i="80" s="1"/>
  <c r="BK217" i="80"/>
  <c r="BK219" i="80"/>
  <c r="BK218" i="80"/>
  <c r="AU217" i="80"/>
  <c r="AU219" i="80"/>
  <c r="AU218" i="80"/>
  <c r="BL173" i="80"/>
  <c r="BL175" i="80" s="1"/>
  <c r="AV173" i="80"/>
  <c r="AV175" i="80" s="1"/>
  <c r="AV159" i="80"/>
  <c r="BG218" i="80"/>
  <c r="BG217" i="80"/>
  <c r="BG219" i="80"/>
  <c r="AQ217" i="80"/>
  <c r="AQ219" i="80"/>
  <c r="AQ218" i="80"/>
  <c r="BM159" i="80"/>
  <c r="BM173" i="80"/>
  <c r="BM175" i="80" s="1"/>
  <c r="AX218" i="80"/>
  <c r="AX219" i="80"/>
  <c r="AX217" i="80"/>
  <c r="BL218" i="80"/>
  <c r="BL217" i="80"/>
  <c r="BL219" i="80"/>
  <c r="AV219" i="80"/>
  <c r="AV218" i="80"/>
  <c r="AV217" i="80"/>
  <c r="BE218" i="80"/>
  <c r="BE217" i="80"/>
  <c r="BE219" i="80"/>
  <c r="AS217" i="80"/>
  <c r="AS218" i="80"/>
  <c r="AS219" i="80"/>
  <c r="BJ218" i="80"/>
  <c r="BJ219" i="80"/>
  <c r="BJ217" i="80"/>
  <c r="BM217" i="80"/>
  <c r="BM218" i="80"/>
  <c r="BM219" i="80"/>
  <c r="BO218" i="80"/>
  <c r="BO217" i="80"/>
  <c r="BO219" i="80"/>
  <c r="AY218" i="80"/>
  <c r="AY217" i="80"/>
  <c r="AY219" i="80"/>
  <c r="BN218" i="80"/>
  <c r="BN219" i="80"/>
  <c r="BN217" i="80"/>
  <c r="BA218" i="80"/>
  <c r="BA217" i="80"/>
  <c r="BA219" i="80"/>
  <c r="BD217" i="80"/>
  <c r="BD219" i="80"/>
  <c r="BD218" i="80"/>
  <c r="BF219" i="80"/>
  <c r="BF218" i="80"/>
  <c r="BI217" i="80"/>
  <c r="BI218" i="80"/>
  <c r="BI219" i="80"/>
  <c r="BH219" i="80"/>
  <c r="BH218" i="80"/>
  <c r="BH217" i="80"/>
  <c r="AT219" i="80"/>
  <c r="AT218" i="80"/>
  <c r="AW217" i="80"/>
  <c r="AW218" i="80"/>
  <c r="AW219" i="80"/>
  <c r="BJ173" i="80"/>
  <c r="BJ175" i="80" s="1"/>
  <c r="BA173" i="80"/>
  <c r="BA175" i="80" s="1"/>
  <c r="BA159" i="80"/>
  <c r="AR159" i="80"/>
  <c r="AR173" i="80"/>
  <c r="AR175" i="80" s="1"/>
  <c r="BB173" i="80"/>
  <c r="BB175" i="80" s="1"/>
  <c r="BB159" i="80"/>
  <c r="AS173" i="80"/>
  <c r="AS175" i="80" s="1"/>
  <c r="AS159" i="80"/>
  <c r="BG159" i="80"/>
  <c r="BG173" i="80"/>
  <c r="BG175" i="80" s="1"/>
  <c r="BI173" i="80"/>
  <c r="BI175" i="80" s="1"/>
  <c r="BI159" i="80"/>
  <c r="AZ159" i="80"/>
  <c r="AZ173" i="80"/>
  <c r="AZ175" i="80" s="1"/>
  <c r="AQ159" i="80"/>
  <c r="AQ173" i="80"/>
  <c r="AQ175" i="80" s="1"/>
  <c r="G142" i="82"/>
  <c r="G144" i="82" s="1"/>
  <c r="G176" i="82" s="1"/>
  <c r="BH561" i="82"/>
  <c r="AZ561" i="82"/>
  <c r="AR561" i="82"/>
  <c r="AJ561" i="82"/>
  <c r="AB561" i="82"/>
  <c r="T561" i="82"/>
  <c r="L561" i="82"/>
  <c r="BJ79" i="82"/>
  <c r="BB79" i="82"/>
  <c r="AT79" i="82"/>
  <c r="AL79" i="82"/>
  <c r="AD79" i="82"/>
  <c r="G79" i="82"/>
  <c r="BN79" i="82"/>
  <c r="BF79" i="82"/>
  <c r="AX79" i="82"/>
  <c r="AP79" i="82"/>
  <c r="AH79" i="82"/>
  <c r="Z79" i="82"/>
  <c r="K79" i="82"/>
  <c r="BI144" i="82"/>
  <c r="AS144" i="82"/>
  <c r="AC144" i="82"/>
  <c r="AC176" i="82" s="1"/>
  <c r="M144" i="82"/>
  <c r="M176" i="82" s="1"/>
  <c r="BJ141" i="46"/>
  <c r="BB141" i="46"/>
  <c r="AO203" i="82"/>
  <c r="AO193" i="82"/>
  <c r="BA203" i="82"/>
  <c r="BA193" i="82"/>
  <c r="AK203" i="82"/>
  <c r="AK193" i="82"/>
  <c r="U203" i="82"/>
  <c r="U193" i="82"/>
  <c r="BE144" i="82"/>
  <c r="AO144" i="82"/>
  <c r="Y144" i="82"/>
  <c r="I144" i="82"/>
  <c r="I203" i="82"/>
  <c r="I193" i="82"/>
  <c r="BI176" i="82"/>
  <c r="BM203" i="82"/>
  <c r="BM193" i="82"/>
  <c r="AW203" i="82"/>
  <c r="AW193" i="82"/>
  <c r="AG203" i="82"/>
  <c r="AG193" i="82"/>
  <c r="Q203" i="82"/>
  <c r="Q193" i="82"/>
  <c r="BA144" i="82"/>
  <c r="AK144" i="82"/>
  <c r="U144" i="82"/>
  <c r="BE203" i="82"/>
  <c r="BE193" i="82"/>
  <c r="Y203" i="82"/>
  <c r="Y193" i="82"/>
  <c r="AS176" i="82"/>
  <c r="BI203" i="82"/>
  <c r="BI193" i="82"/>
  <c r="AS203" i="82"/>
  <c r="AS193" i="82"/>
  <c r="AC203" i="82"/>
  <c r="AC193" i="82"/>
  <c r="M203" i="82"/>
  <c r="M193" i="82"/>
  <c r="BM144" i="82"/>
  <c r="AW144" i="82"/>
  <c r="AG144" i="82"/>
  <c r="Q144" i="82"/>
  <c r="BL561" i="82"/>
  <c r="BL155" i="82" s="1"/>
  <c r="BD561" i="82"/>
  <c r="BD155" i="82" s="1"/>
  <c r="AV561" i="82"/>
  <c r="AV155" i="82" s="1"/>
  <c r="AN561" i="82"/>
  <c r="AN155" i="82" s="1"/>
  <c r="AF561" i="82"/>
  <c r="AF155" i="82" s="1"/>
  <c r="X561" i="82"/>
  <c r="X155" i="82" s="1"/>
  <c r="P561" i="82"/>
  <c r="P155" i="82" s="1"/>
  <c r="H561" i="82"/>
  <c r="H155" i="82" s="1"/>
  <c r="BJ154" i="82"/>
  <c r="BB154" i="82"/>
  <c r="AT154" i="82"/>
  <c r="AL154" i="82"/>
  <c r="AD154" i="82"/>
  <c r="V154" i="82"/>
  <c r="N154" i="82"/>
  <c r="K86" i="82"/>
  <c r="BN561" i="82"/>
  <c r="BN155" i="82" s="1"/>
  <c r="BF561" i="82"/>
  <c r="BF155" i="82" s="1"/>
  <c r="AX561" i="82"/>
  <c r="AX155" i="82" s="1"/>
  <c r="AP561" i="82"/>
  <c r="AP155" i="82" s="1"/>
  <c r="AH561" i="82"/>
  <c r="AH155" i="82" s="1"/>
  <c r="Z561" i="82"/>
  <c r="Z155" i="82" s="1"/>
  <c r="R561" i="82"/>
  <c r="R155" i="82" s="1"/>
  <c r="J561" i="82"/>
  <c r="J155" i="82" s="1"/>
  <c r="BM86" i="82"/>
  <c r="BE86" i="82"/>
  <c r="AW86" i="82"/>
  <c r="AO86" i="82"/>
  <c r="AG86" i="82"/>
  <c r="Y86" i="82"/>
  <c r="Q86" i="82"/>
  <c r="I86" i="82"/>
  <c r="BI539" i="82"/>
  <c r="BI538" i="82" s="1"/>
  <c r="BI152" i="82" s="1"/>
  <c r="BI502" i="82"/>
  <c r="BI83" i="82" s="1"/>
  <c r="BA539" i="82"/>
  <c r="BA538" i="82" s="1"/>
  <c r="BA152" i="82" s="1"/>
  <c r="BA502" i="82"/>
  <c r="BA83" i="82" s="1"/>
  <c r="AS539" i="82"/>
  <c r="AS538" i="82" s="1"/>
  <c r="AS152" i="82" s="1"/>
  <c r="AS502" i="82"/>
  <c r="AS83" i="82" s="1"/>
  <c r="AK539" i="82"/>
  <c r="AK538" i="82" s="1"/>
  <c r="AK152" i="82" s="1"/>
  <c r="AK502" i="82"/>
  <c r="AK83" i="82" s="1"/>
  <c r="AC539" i="82"/>
  <c r="AC538" i="82" s="1"/>
  <c r="AC152" i="82" s="1"/>
  <c r="AC502" i="82"/>
  <c r="AC83" i="82" s="1"/>
  <c r="U539" i="82"/>
  <c r="U538" i="82" s="1"/>
  <c r="U152" i="82" s="1"/>
  <c r="U502" i="82"/>
  <c r="U83" i="82" s="1"/>
  <c r="M539" i="82"/>
  <c r="M538" i="82" s="1"/>
  <c r="M152" i="82" s="1"/>
  <c r="M502" i="82"/>
  <c r="M83" i="82" s="1"/>
  <c r="BL545" i="82"/>
  <c r="BL544" i="82" s="1"/>
  <c r="BL153" i="82" s="1"/>
  <c r="BL508" i="82"/>
  <c r="BL84" i="82" s="1"/>
  <c r="BD545" i="82"/>
  <c r="BD544" i="82" s="1"/>
  <c r="BD153" i="82" s="1"/>
  <c r="BD508" i="82"/>
  <c r="BD84" i="82" s="1"/>
  <c r="AV545" i="82"/>
  <c r="AV544" i="82" s="1"/>
  <c r="AV153" i="82" s="1"/>
  <c r="AV508" i="82"/>
  <c r="AV84" i="82" s="1"/>
  <c r="AN545" i="82"/>
  <c r="AN544" i="82" s="1"/>
  <c r="AN153" i="82" s="1"/>
  <c r="AN508" i="82"/>
  <c r="AN84" i="82" s="1"/>
  <c r="AF545" i="82"/>
  <c r="AF544" i="82" s="1"/>
  <c r="AF153" i="82" s="1"/>
  <c r="AF508" i="82"/>
  <c r="AF84" i="82" s="1"/>
  <c r="X545" i="82"/>
  <c r="X544" i="82" s="1"/>
  <c r="X153" i="82" s="1"/>
  <c r="X508" i="82"/>
  <c r="X84" i="82" s="1"/>
  <c r="P545" i="82"/>
  <c r="P544" i="82" s="1"/>
  <c r="P153" i="82" s="1"/>
  <c r="P508" i="82"/>
  <c r="P84" i="82" s="1"/>
  <c r="H545" i="82"/>
  <c r="H544" i="82" s="1"/>
  <c r="H153" i="82" s="1"/>
  <c r="H508" i="82"/>
  <c r="H84" i="82" s="1"/>
  <c r="BO545" i="82"/>
  <c r="BO544" i="82" s="1"/>
  <c r="BO153" i="82" s="1"/>
  <c r="BO508" i="82"/>
  <c r="BO84" i="82" s="1"/>
  <c r="BG545" i="82"/>
  <c r="BG544" i="82" s="1"/>
  <c r="BG153" i="82" s="1"/>
  <c r="BG508" i="82"/>
  <c r="BG84" i="82" s="1"/>
  <c r="AY545" i="82"/>
  <c r="AY544" i="82" s="1"/>
  <c r="AY153" i="82" s="1"/>
  <c r="AY508" i="82"/>
  <c r="AY84" i="82" s="1"/>
  <c r="AQ545" i="82"/>
  <c r="AQ544" i="82" s="1"/>
  <c r="AQ153" i="82" s="1"/>
  <c r="AQ508" i="82"/>
  <c r="AQ84" i="82" s="1"/>
  <c r="AI545" i="82"/>
  <c r="AI544" i="82" s="1"/>
  <c r="AI153" i="82" s="1"/>
  <c r="AI508" i="82"/>
  <c r="AI84" i="82" s="1"/>
  <c r="AA545" i="82"/>
  <c r="AA544" i="82" s="1"/>
  <c r="AA153" i="82" s="1"/>
  <c r="AA508" i="82"/>
  <c r="AA84" i="82" s="1"/>
  <c r="S545" i="82"/>
  <c r="S544" i="82" s="1"/>
  <c r="S153" i="82" s="1"/>
  <c r="S508" i="82"/>
  <c r="S84" i="82" s="1"/>
  <c r="K545" i="82"/>
  <c r="K544" i="82" s="1"/>
  <c r="K153" i="82" s="1"/>
  <c r="K508" i="82"/>
  <c r="K84" i="82" s="1"/>
  <c r="BJ545" i="82"/>
  <c r="BJ544" i="82" s="1"/>
  <c r="BJ153" i="82" s="1"/>
  <c r="BJ508" i="82"/>
  <c r="BJ84" i="82" s="1"/>
  <c r="BB545" i="82"/>
  <c r="BB544" i="82" s="1"/>
  <c r="BB153" i="82" s="1"/>
  <c r="BB508" i="82"/>
  <c r="BB84" i="82" s="1"/>
  <c r="AT545" i="82"/>
  <c r="AT544" i="82" s="1"/>
  <c r="AT153" i="82" s="1"/>
  <c r="AT508" i="82"/>
  <c r="AT84" i="82" s="1"/>
  <c r="AL545" i="82"/>
  <c r="AL544" i="82" s="1"/>
  <c r="AL153" i="82" s="1"/>
  <c r="AL508" i="82"/>
  <c r="AL84" i="82" s="1"/>
  <c r="AD545" i="82"/>
  <c r="AD544" i="82" s="1"/>
  <c r="AD153" i="82" s="1"/>
  <c r="AD508" i="82"/>
  <c r="AD84" i="82" s="1"/>
  <c r="V545" i="82"/>
  <c r="V544" i="82" s="1"/>
  <c r="V153" i="82" s="1"/>
  <c r="V508" i="82"/>
  <c r="V84" i="82" s="1"/>
  <c r="N545" i="82"/>
  <c r="N544" i="82" s="1"/>
  <c r="N153" i="82" s="1"/>
  <c r="N508" i="82"/>
  <c r="N84" i="82" s="1"/>
  <c r="BM335" i="82"/>
  <c r="BM78" i="82" s="1"/>
  <c r="BM76" i="82" s="1"/>
  <c r="BE335" i="82"/>
  <c r="BE78" i="82" s="1"/>
  <c r="BE76" i="82" s="1"/>
  <c r="AW335" i="82"/>
  <c r="AW78" i="82" s="1"/>
  <c r="AW76" i="82" s="1"/>
  <c r="AO335" i="82"/>
  <c r="AO78" i="82" s="1"/>
  <c r="AO76" i="82" s="1"/>
  <c r="AG335" i="82"/>
  <c r="AG78" i="82" s="1"/>
  <c r="AG76" i="82" s="1"/>
  <c r="Y335" i="82"/>
  <c r="Y78" i="82" s="1"/>
  <c r="Y76" i="82" s="1"/>
  <c r="Q335" i="82"/>
  <c r="Q78" i="82" s="1"/>
  <c r="Q76" i="82" s="1"/>
  <c r="I335" i="82"/>
  <c r="I78" i="82" s="1"/>
  <c r="I76" i="82" s="1"/>
  <c r="BH335" i="82"/>
  <c r="BH78" i="82" s="1"/>
  <c r="BH76" i="82" s="1"/>
  <c r="AZ335" i="82"/>
  <c r="AZ78" i="82" s="1"/>
  <c r="AZ76" i="82" s="1"/>
  <c r="AR335" i="82"/>
  <c r="AR78" i="82" s="1"/>
  <c r="AR76" i="82" s="1"/>
  <c r="AJ335" i="82"/>
  <c r="AJ78" i="82" s="1"/>
  <c r="AJ76" i="82" s="1"/>
  <c r="AB335" i="82"/>
  <c r="AB78" i="82" s="1"/>
  <c r="AB76" i="82" s="1"/>
  <c r="T335" i="82"/>
  <c r="T78" i="82" s="1"/>
  <c r="T76" i="82" s="1"/>
  <c r="L335" i="82"/>
  <c r="L78" i="82" s="1"/>
  <c r="L76" i="82" s="1"/>
  <c r="BO335" i="82"/>
  <c r="BO78" i="82" s="1"/>
  <c r="BO76" i="82" s="1"/>
  <c r="BG335" i="82"/>
  <c r="AY335" i="82"/>
  <c r="AY78" i="82" s="1"/>
  <c r="AY76" i="82" s="1"/>
  <c r="AQ335" i="82"/>
  <c r="AI335" i="82"/>
  <c r="AI78" i="82" s="1"/>
  <c r="AI76" i="82" s="1"/>
  <c r="AA335" i="82"/>
  <c r="AA78" i="82" s="1"/>
  <c r="AA76" i="82" s="1"/>
  <c r="S335" i="82"/>
  <c r="S78" i="82" s="1"/>
  <c r="S76" i="82" s="1"/>
  <c r="K335" i="82"/>
  <c r="K78" i="82" s="1"/>
  <c r="K76" i="82" s="1"/>
  <c r="BN335" i="82"/>
  <c r="BN78" i="82" s="1"/>
  <c r="BN76" i="82" s="1"/>
  <c r="BF335" i="82"/>
  <c r="BF78" i="82" s="1"/>
  <c r="BF76" i="82" s="1"/>
  <c r="AX335" i="82"/>
  <c r="AX78" i="82" s="1"/>
  <c r="AX76" i="82" s="1"/>
  <c r="AP335" i="82"/>
  <c r="AP78" i="82" s="1"/>
  <c r="AP76" i="82" s="1"/>
  <c r="AH335" i="82"/>
  <c r="AH78" i="82" s="1"/>
  <c r="AH76" i="82" s="1"/>
  <c r="Z335" i="82"/>
  <c r="Z78" i="82" s="1"/>
  <c r="Z76" i="82" s="1"/>
  <c r="R335" i="82"/>
  <c r="R78" i="82" s="1"/>
  <c r="R76" i="82" s="1"/>
  <c r="J335" i="82"/>
  <c r="J78" i="82" s="1"/>
  <c r="J76" i="82" s="1"/>
  <c r="BG223" i="82"/>
  <c r="BG221" i="82"/>
  <c r="BG210" i="82"/>
  <c r="AQ223" i="82"/>
  <c r="AQ221" i="82"/>
  <c r="AQ210" i="82"/>
  <c r="AA223" i="82"/>
  <c r="AA221" i="82"/>
  <c r="AA210" i="82"/>
  <c r="K223" i="82"/>
  <c r="K221" i="82"/>
  <c r="K210" i="82"/>
  <c r="BH193" i="82"/>
  <c r="BH203" i="82"/>
  <c r="AZ193" i="82"/>
  <c r="AZ203" i="82"/>
  <c r="AR193" i="82"/>
  <c r="AR203" i="82"/>
  <c r="AJ193" i="82"/>
  <c r="AJ203" i="82"/>
  <c r="AB193" i="82"/>
  <c r="AB203" i="82"/>
  <c r="T193" i="82"/>
  <c r="T203" i="82"/>
  <c r="L193" i="82"/>
  <c r="L203" i="82"/>
  <c r="BD142" i="82"/>
  <c r="BD144" i="82" s="1"/>
  <c r="AN142" i="82"/>
  <c r="AN144" i="82" s="1"/>
  <c r="X142" i="82"/>
  <c r="X144" i="82" s="1"/>
  <c r="H142" i="82"/>
  <c r="H144" i="82" s="1"/>
  <c r="BB221" i="82"/>
  <c r="BB223" i="82"/>
  <c r="BB210" i="82"/>
  <c r="AL221" i="82"/>
  <c r="AL223" i="82"/>
  <c r="AL210" i="82"/>
  <c r="V221" i="82"/>
  <c r="V223" i="82"/>
  <c r="V210" i="82"/>
  <c r="BK142" i="82"/>
  <c r="BK144" i="82" s="1"/>
  <c r="AU142" i="82"/>
  <c r="AU144" i="82" s="1"/>
  <c r="AE142" i="82"/>
  <c r="AE144" i="82" s="1"/>
  <c r="O142" i="82"/>
  <c r="O144" i="82" s="1"/>
  <c r="BH141" i="82"/>
  <c r="BH144" i="82" s="1"/>
  <c r="AR141" i="82"/>
  <c r="AR144" i="82" s="1"/>
  <c r="AB141" i="82"/>
  <c r="AB144" i="82" s="1"/>
  <c r="L141" i="82"/>
  <c r="L144" i="82" s="1"/>
  <c r="BE221" i="82"/>
  <c r="BE223" i="82"/>
  <c r="BE210" i="82"/>
  <c r="AO221" i="82"/>
  <c r="AO223" i="82"/>
  <c r="AO210" i="82"/>
  <c r="Y221" i="82"/>
  <c r="Y223" i="82"/>
  <c r="Y210" i="82"/>
  <c r="I221" i="82"/>
  <c r="I223" i="82"/>
  <c r="I210" i="82"/>
  <c r="BJ203" i="82"/>
  <c r="BJ193" i="82"/>
  <c r="BB203" i="82"/>
  <c r="BB193" i="82"/>
  <c r="AT203" i="82"/>
  <c r="AT193" i="82"/>
  <c r="AL203" i="82"/>
  <c r="AL193" i="82"/>
  <c r="AD203" i="82"/>
  <c r="AD193" i="82"/>
  <c r="V203" i="82"/>
  <c r="V193" i="82"/>
  <c r="J203" i="82"/>
  <c r="J193" i="82"/>
  <c r="BJ142" i="82"/>
  <c r="BJ144" i="82" s="1"/>
  <c r="AT142" i="82"/>
  <c r="AT144" i="82" s="1"/>
  <c r="AD142" i="82"/>
  <c r="AD144" i="82" s="1"/>
  <c r="N142" i="82"/>
  <c r="N144" i="82" s="1"/>
  <c r="BG141" i="82"/>
  <c r="BG144" i="82" s="1"/>
  <c r="AQ141" i="82"/>
  <c r="AQ144" i="82" s="1"/>
  <c r="AA141" i="82"/>
  <c r="AA144" i="82" s="1"/>
  <c r="K141" i="82"/>
  <c r="K144" i="82" s="1"/>
  <c r="BD223" i="82"/>
  <c r="BD221" i="82"/>
  <c r="BD210" i="82"/>
  <c r="AN223" i="82"/>
  <c r="AN221" i="82"/>
  <c r="AN210" i="82"/>
  <c r="X223" i="82"/>
  <c r="X221" i="82"/>
  <c r="X210" i="82"/>
  <c r="H223" i="82"/>
  <c r="H221" i="82"/>
  <c r="H210" i="82"/>
  <c r="BF141" i="82"/>
  <c r="BF144" i="82" s="1"/>
  <c r="AP141" i="82"/>
  <c r="AP144" i="82" s="1"/>
  <c r="Z141" i="82"/>
  <c r="Z144" i="82" s="1"/>
  <c r="J141" i="82"/>
  <c r="J144" i="82" s="1"/>
  <c r="BA168" i="82"/>
  <c r="BA181" i="82" s="1"/>
  <c r="AK168" i="82"/>
  <c r="AK181" i="82" s="1"/>
  <c r="U168" i="82"/>
  <c r="U181" i="82" s="1"/>
  <c r="BD168" i="82"/>
  <c r="BD181" i="82" s="1"/>
  <c r="AN168" i="82"/>
  <c r="AN181" i="82" s="1"/>
  <c r="X168" i="82"/>
  <c r="X181" i="82" s="1"/>
  <c r="H168" i="82"/>
  <c r="H181" i="82" s="1"/>
  <c r="BO168" i="82"/>
  <c r="BO181" i="82" s="1"/>
  <c r="AY168" i="82"/>
  <c r="AY181" i="82" s="1"/>
  <c r="AI168" i="82"/>
  <c r="AI181" i="82" s="1"/>
  <c r="S168" i="82"/>
  <c r="S181" i="82" s="1"/>
  <c r="BJ168" i="82"/>
  <c r="BJ181" i="82" s="1"/>
  <c r="AT168" i="82"/>
  <c r="AT181" i="82" s="1"/>
  <c r="AD168" i="82"/>
  <c r="AD181" i="82" s="1"/>
  <c r="N168" i="82"/>
  <c r="N181" i="82" s="1"/>
  <c r="BO561" i="82"/>
  <c r="BO155" i="82" s="1"/>
  <c r="BG561" i="82"/>
  <c r="BG155" i="82" s="1"/>
  <c r="AY561" i="82"/>
  <c r="AY155" i="82" s="1"/>
  <c r="AQ561" i="82"/>
  <c r="AQ155" i="82" s="1"/>
  <c r="AI561" i="82"/>
  <c r="AI155" i="82" s="1"/>
  <c r="AA561" i="82"/>
  <c r="AA155" i="82" s="1"/>
  <c r="S561" i="82"/>
  <c r="S155" i="82" s="1"/>
  <c r="K561" i="82"/>
  <c r="K155" i="82" s="1"/>
  <c r="BM549" i="82"/>
  <c r="BM154" i="82" s="1"/>
  <c r="BE549" i="82"/>
  <c r="BE154" i="82" s="1"/>
  <c r="AW549" i="82"/>
  <c r="AW154" i="82" s="1"/>
  <c r="AO549" i="82"/>
  <c r="AO154" i="82" s="1"/>
  <c r="AG549" i="82"/>
  <c r="AG154" i="82" s="1"/>
  <c r="Y549" i="82"/>
  <c r="Y154" i="82" s="1"/>
  <c r="Q549" i="82"/>
  <c r="Q154" i="82" s="1"/>
  <c r="I549" i="82"/>
  <c r="I154" i="82" s="1"/>
  <c r="BH549" i="82"/>
  <c r="BH154" i="82" s="1"/>
  <c r="AZ549" i="82"/>
  <c r="AZ154" i="82" s="1"/>
  <c r="AR549" i="82"/>
  <c r="AR154" i="82" s="1"/>
  <c r="AJ549" i="82"/>
  <c r="AJ154" i="82" s="1"/>
  <c r="AB549" i="82"/>
  <c r="AB154" i="82" s="1"/>
  <c r="T549" i="82"/>
  <c r="T154" i="82" s="1"/>
  <c r="L549" i="82"/>
  <c r="L154" i="82" s="1"/>
  <c r="BM561" i="82"/>
  <c r="BM155" i="82" s="1"/>
  <c r="BE561" i="82"/>
  <c r="BE155" i="82" s="1"/>
  <c r="AW561" i="82"/>
  <c r="AW155" i="82" s="1"/>
  <c r="AO561" i="82"/>
  <c r="AO155" i="82" s="1"/>
  <c r="AG561" i="82"/>
  <c r="AG155" i="82" s="1"/>
  <c r="Y561" i="82"/>
  <c r="Y155" i="82" s="1"/>
  <c r="Q561" i="82"/>
  <c r="Q155" i="82" s="1"/>
  <c r="I561" i="82"/>
  <c r="I155" i="82" s="1"/>
  <c r="BK549" i="82"/>
  <c r="BK154" i="82" s="1"/>
  <c r="BC549" i="82"/>
  <c r="BC154" i="82" s="1"/>
  <c r="AU549" i="82"/>
  <c r="AU154" i="82" s="1"/>
  <c r="AM549" i="82"/>
  <c r="AM154" i="82" s="1"/>
  <c r="AE549" i="82"/>
  <c r="AE154" i="82" s="1"/>
  <c r="W549" i="82"/>
  <c r="W154" i="82" s="1"/>
  <c r="O549" i="82"/>
  <c r="O154" i="82" s="1"/>
  <c r="G549" i="82"/>
  <c r="G154" i="82" s="1"/>
  <c r="BM545" i="82"/>
  <c r="BM544" i="82" s="1"/>
  <c r="BM153" i="82" s="1"/>
  <c r="BM508" i="82"/>
  <c r="BM84" i="82" s="1"/>
  <c r="BE545" i="82"/>
  <c r="BE544" i="82" s="1"/>
  <c r="BE153" i="82" s="1"/>
  <c r="BE508" i="82"/>
  <c r="BE84" i="82" s="1"/>
  <c r="AW545" i="82"/>
  <c r="AW544" i="82" s="1"/>
  <c r="AW153" i="82" s="1"/>
  <c r="AW508" i="82"/>
  <c r="AW84" i="82" s="1"/>
  <c r="AO545" i="82"/>
  <c r="AO544" i="82" s="1"/>
  <c r="AO153" i="82" s="1"/>
  <c r="AO508" i="82"/>
  <c r="AO84" i="82" s="1"/>
  <c r="AG545" i="82"/>
  <c r="AG544" i="82" s="1"/>
  <c r="AG153" i="82" s="1"/>
  <c r="AG508" i="82"/>
  <c r="AG84" i="82" s="1"/>
  <c r="Y545" i="82"/>
  <c r="Y544" i="82" s="1"/>
  <c r="Y153" i="82" s="1"/>
  <c r="Y508" i="82"/>
  <c r="Y84" i="82" s="1"/>
  <c r="Q545" i="82"/>
  <c r="Q544" i="82" s="1"/>
  <c r="Q153" i="82" s="1"/>
  <c r="Q508" i="82"/>
  <c r="Q84" i="82" s="1"/>
  <c r="I545" i="82"/>
  <c r="I544" i="82" s="1"/>
  <c r="I153" i="82" s="1"/>
  <c r="I508" i="82"/>
  <c r="I84" i="82" s="1"/>
  <c r="BH539" i="82"/>
  <c r="BH538" i="82" s="1"/>
  <c r="BH152" i="82" s="1"/>
  <c r="BH502" i="82"/>
  <c r="BH83" i="82" s="1"/>
  <c r="AZ539" i="82"/>
  <c r="AZ538" i="82" s="1"/>
  <c r="AZ152" i="82" s="1"/>
  <c r="AZ502" i="82"/>
  <c r="AZ83" i="82" s="1"/>
  <c r="AR539" i="82"/>
  <c r="AR538" i="82" s="1"/>
  <c r="AR152" i="82" s="1"/>
  <c r="AR502" i="82"/>
  <c r="AR83" i="82" s="1"/>
  <c r="AJ539" i="82"/>
  <c r="AJ538" i="82" s="1"/>
  <c r="AJ152" i="82" s="1"/>
  <c r="AJ502" i="82"/>
  <c r="AJ83" i="82" s="1"/>
  <c r="AB539" i="82"/>
  <c r="AB538" i="82" s="1"/>
  <c r="AB152" i="82" s="1"/>
  <c r="AB502" i="82"/>
  <c r="AB83" i="82" s="1"/>
  <c r="T539" i="82"/>
  <c r="T538" i="82" s="1"/>
  <c r="T152" i="82" s="1"/>
  <c r="T502" i="82"/>
  <c r="T83" i="82" s="1"/>
  <c r="L539" i="82"/>
  <c r="L538" i="82" s="1"/>
  <c r="L152" i="82" s="1"/>
  <c r="L502" i="82"/>
  <c r="L83" i="82" s="1"/>
  <c r="BK539" i="82"/>
  <c r="BK538" i="82" s="1"/>
  <c r="BK152" i="82" s="1"/>
  <c r="BK502" i="82"/>
  <c r="BK83" i="82" s="1"/>
  <c r="BC539" i="82"/>
  <c r="BC538" i="82" s="1"/>
  <c r="BC152" i="82" s="1"/>
  <c r="BC502" i="82"/>
  <c r="BC83" i="82" s="1"/>
  <c r="AU539" i="82"/>
  <c r="AU538" i="82" s="1"/>
  <c r="AU152" i="82" s="1"/>
  <c r="AU502" i="82"/>
  <c r="AU83" i="82" s="1"/>
  <c r="AM539" i="82"/>
  <c r="AM538" i="82" s="1"/>
  <c r="AM152" i="82" s="1"/>
  <c r="AM502" i="82"/>
  <c r="AM83" i="82" s="1"/>
  <c r="AE539" i="82"/>
  <c r="AE538" i="82" s="1"/>
  <c r="AE152" i="82" s="1"/>
  <c r="AE502" i="82"/>
  <c r="AE83" i="82" s="1"/>
  <c r="W539" i="82"/>
  <c r="W538" i="82" s="1"/>
  <c r="W152" i="82" s="1"/>
  <c r="W502" i="82"/>
  <c r="W83" i="82" s="1"/>
  <c r="O539" i="82"/>
  <c r="O538" i="82" s="1"/>
  <c r="O152" i="82" s="1"/>
  <c r="O502" i="82"/>
  <c r="O83" i="82" s="1"/>
  <c r="G539" i="82"/>
  <c r="G538" i="82" s="1"/>
  <c r="G152" i="82" s="1"/>
  <c r="G502" i="82"/>
  <c r="G83" i="82" s="1"/>
  <c r="BN539" i="82"/>
  <c r="BN538" i="82" s="1"/>
  <c r="BN152" i="82" s="1"/>
  <c r="BN502" i="82"/>
  <c r="BN83" i="82" s="1"/>
  <c r="BF539" i="82"/>
  <c r="BF538" i="82" s="1"/>
  <c r="BF152" i="82" s="1"/>
  <c r="BF502" i="82"/>
  <c r="BF83" i="82" s="1"/>
  <c r="AX539" i="82"/>
  <c r="AX538" i="82" s="1"/>
  <c r="AX152" i="82" s="1"/>
  <c r="AX502" i="82"/>
  <c r="AX83" i="82" s="1"/>
  <c r="AP539" i="82"/>
  <c r="AP538" i="82" s="1"/>
  <c r="AP152" i="82" s="1"/>
  <c r="AP502" i="82"/>
  <c r="AP83" i="82" s="1"/>
  <c r="AH539" i="82"/>
  <c r="AH538" i="82" s="1"/>
  <c r="AH152" i="82" s="1"/>
  <c r="AH502" i="82"/>
  <c r="AH83" i="82" s="1"/>
  <c r="Z539" i="82"/>
  <c r="Z538" i="82" s="1"/>
  <c r="Z152" i="82" s="1"/>
  <c r="Z502" i="82"/>
  <c r="Z83" i="82" s="1"/>
  <c r="R539" i="82"/>
  <c r="R538" i="82" s="1"/>
  <c r="R152" i="82" s="1"/>
  <c r="R502" i="82"/>
  <c r="R83" i="82" s="1"/>
  <c r="J539" i="82"/>
  <c r="J538" i="82" s="1"/>
  <c r="J152" i="82" s="1"/>
  <c r="J502" i="82"/>
  <c r="J83" i="82" s="1"/>
  <c r="BM415" i="82"/>
  <c r="BM147" i="82" s="1"/>
  <c r="BM149" i="82" s="1"/>
  <c r="BE415" i="82"/>
  <c r="BE147" i="82" s="1"/>
  <c r="BE149" i="82" s="1"/>
  <c r="AW415" i="82"/>
  <c r="AW147" i="82" s="1"/>
  <c r="AW149" i="82" s="1"/>
  <c r="AO415" i="82"/>
  <c r="AO147" i="82" s="1"/>
  <c r="AO149" i="82" s="1"/>
  <c r="AG415" i="82"/>
  <c r="AG147" i="82" s="1"/>
  <c r="AG149" i="82" s="1"/>
  <c r="Y415" i="82"/>
  <c r="Y147" i="82" s="1"/>
  <c r="Y149" i="82" s="1"/>
  <c r="Q415" i="82"/>
  <c r="Q147" i="82" s="1"/>
  <c r="Q149" i="82" s="1"/>
  <c r="I415" i="82"/>
  <c r="I147" i="82" s="1"/>
  <c r="I149" i="82" s="1"/>
  <c r="BH415" i="82"/>
  <c r="BH147" i="82" s="1"/>
  <c r="BH149" i="82" s="1"/>
  <c r="AZ415" i="82"/>
  <c r="AZ147" i="82" s="1"/>
  <c r="AZ149" i="82" s="1"/>
  <c r="AR415" i="82"/>
  <c r="AR147" i="82" s="1"/>
  <c r="AR149" i="82" s="1"/>
  <c r="AJ415" i="82"/>
  <c r="AJ147" i="82" s="1"/>
  <c r="AJ149" i="82" s="1"/>
  <c r="AB415" i="82"/>
  <c r="AB147" i="82" s="1"/>
  <c r="AB149" i="82" s="1"/>
  <c r="T415" i="82"/>
  <c r="T147" i="82" s="1"/>
  <c r="T149" i="82" s="1"/>
  <c r="L415" i="82"/>
  <c r="L147" i="82" s="1"/>
  <c r="L149" i="82" s="1"/>
  <c r="BO415" i="82"/>
  <c r="BO147" i="82" s="1"/>
  <c r="BO149" i="82" s="1"/>
  <c r="BG415" i="82"/>
  <c r="BG147" i="82" s="1"/>
  <c r="BG149" i="82" s="1"/>
  <c r="AY415" i="82"/>
  <c r="AY147" i="82" s="1"/>
  <c r="AY149" i="82" s="1"/>
  <c r="AQ415" i="82"/>
  <c r="AQ147" i="82" s="1"/>
  <c r="AQ149" i="82" s="1"/>
  <c r="AI415" i="82"/>
  <c r="AI147" i="82" s="1"/>
  <c r="AI149" i="82" s="1"/>
  <c r="AA415" i="82"/>
  <c r="AA147" i="82" s="1"/>
  <c r="AA149" i="82" s="1"/>
  <c r="S415" i="82"/>
  <c r="S147" i="82" s="1"/>
  <c r="S149" i="82" s="1"/>
  <c r="K415" i="82"/>
  <c r="K147" i="82" s="1"/>
  <c r="K149" i="82" s="1"/>
  <c r="BN415" i="82"/>
  <c r="BN147" i="82" s="1"/>
  <c r="BN149" i="82" s="1"/>
  <c r="BF415" i="82"/>
  <c r="BF147" i="82" s="1"/>
  <c r="BF149" i="82" s="1"/>
  <c r="AX415" i="82"/>
  <c r="AX147" i="82" s="1"/>
  <c r="AX149" i="82" s="1"/>
  <c r="AP415" i="82"/>
  <c r="AP147" i="82" s="1"/>
  <c r="AP149" i="82" s="1"/>
  <c r="AH415" i="82"/>
  <c r="AH147" i="82" s="1"/>
  <c r="AH149" i="82" s="1"/>
  <c r="Z415" i="82"/>
  <c r="Z147" i="82" s="1"/>
  <c r="Z149" i="82" s="1"/>
  <c r="R415" i="82"/>
  <c r="R147" i="82" s="1"/>
  <c r="R149" i="82" s="1"/>
  <c r="J415" i="82"/>
  <c r="J147" i="82" s="1"/>
  <c r="J149" i="82" s="1"/>
  <c r="BC223" i="82"/>
  <c r="BC221" i="82"/>
  <c r="BC210" i="82"/>
  <c r="AM223" i="82"/>
  <c r="AM221" i="82"/>
  <c r="AM210" i="82"/>
  <c r="W223" i="82"/>
  <c r="W221" i="82"/>
  <c r="W210" i="82"/>
  <c r="G223" i="82"/>
  <c r="G221" i="82"/>
  <c r="G210" i="82"/>
  <c r="AZ142" i="82"/>
  <c r="AZ144" i="82" s="1"/>
  <c r="AJ142" i="82"/>
  <c r="AJ144" i="82" s="1"/>
  <c r="T142" i="82"/>
  <c r="T144" i="82" s="1"/>
  <c r="BN221" i="82"/>
  <c r="BN223" i="82"/>
  <c r="BN210" i="82"/>
  <c r="AX221" i="82"/>
  <c r="AX223" i="82"/>
  <c r="AX210" i="82"/>
  <c r="AH221" i="82"/>
  <c r="AH223" i="82"/>
  <c r="AH210" i="82"/>
  <c r="R221" i="82"/>
  <c r="R223" i="82"/>
  <c r="R210" i="82"/>
  <c r="BK203" i="82"/>
  <c r="BK193" i="82"/>
  <c r="BC203" i="82"/>
  <c r="BC193" i="82"/>
  <c r="AU203" i="82"/>
  <c r="AU193" i="82"/>
  <c r="AM203" i="82"/>
  <c r="AM193" i="82"/>
  <c r="AE203" i="82"/>
  <c r="AE193" i="82"/>
  <c r="W203" i="82"/>
  <c r="W193" i="82"/>
  <c r="O203" i="82"/>
  <c r="O193" i="82"/>
  <c r="BA221" i="82"/>
  <c r="BA223" i="82"/>
  <c r="BA210" i="82"/>
  <c r="AK221" i="82"/>
  <c r="AK223" i="82"/>
  <c r="AK210" i="82"/>
  <c r="U221" i="82"/>
  <c r="U223" i="82"/>
  <c r="U210" i="82"/>
  <c r="BC141" i="82"/>
  <c r="BC144" i="82" s="1"/>
  <c r="AM141" i="82"/>
  <c r="AM144" i="82" s="1"/>
  <c r="W141" i="82"/>
  <c r="W144" i="82" s="1"/>
  <c r="AZ223" i="82"/>
  <c r="AZ221" i="82"/>
  <c r="AZ210" i="82"/>
  <c r="AJ223" i="82"/>
  <c r="AJ221" i="82"/>
  <c r="AJ210" i="82"/>
  <c r="T223" i="82"/>
  <c r="T221" i="82"/>
  <c r="T210" i="82"/>
  <c r="BB141" i="82"/>
  <c r="BB144" i="82" s="1"/>
  <c r="AL141" i="82"/>
  <c r="AL144" i="82" s="1"/>
  <c r="V141" i="82"/>
  <c r="V144" i="82" s="1"/>
  <c r="BF168" i="82"/>
  <c r="BF181" i="82" s="1"/>
  <c r="AP168" i="82"/>
  <c r="AP181" i="82" s="1"/>
  <c r="Z168" i="82"/>
  <c r="Z181" i="82" s="1"/>
  <c r="J168" i="82"/>
  <c r="J181" i="82" s="1"/>
  <c r="BH155" i="82"/>
  <c r="AZ155" i="82"/>
  <c r="AR155" i="82"/>
  <c r="AJ155" i="82"/>
  <c r="AB155" i="82"/>
  <c r="T155" i="82"/>
  <c r="L155" i="82"/>
  <c r="BN549" i="82"/>
  <c r="BN154" i="82" s="1"/>
  <c r="BF549" i="82"/>
  <c r="BF154" i="82" s="1"/>
  <c r="AX549" i="82"/>
  <c r="AX154" i="82" s="1"/>
  <c r="AP549" i="82"/>
  <c r="AP154" i="82" s="1"/>
  <c r="AH549" i="82"/>
  <c r="AH154" i="82" s="1"/>
  <c r="Z549" i="82"/>
  <c r="Z154" i="82" s="1"/>
  <c r="R549" i="82"/>
  <c r="R154" i="82" s="1"/>
  <c r="J549" i="82"/>
  <c r="J154" i="82" s="1"/>
  <c r="O86" i="82"/>
  <c r="G86" i="82"/>
  <c r="BJ561" i="82"/>
  <c r="BJ155" i="82" s="1"/>
  <c r="BB561" i="82"/>
  <c r="BB155" i="82" s="1"/>
  <c r="AT561" i="82"/>
  <c r="AT155" i="82" s="1"/>
  <c r="AL561" i="82"/>
  <c r="AL155" i="82" s="1"/>
  <c r="AD561" i="82"/>
  <c r="AD155" i="82" s="1"/>
  <c r="V561" i="82"/>
  <c r="V155" i="82" s="1"/>
  <c r="N561" i="82"/>
  <c r="N155" i="82" s="1"/>
  <c r="BI86" i="82"/>
  <c r="BA86" i="82"/>
  <c r="AS86" i="82"/>
  <c r="AK86" i="82"/>
  <c r="AC86" i="82"/>
  <c r="U86" i="82"/>
  <c r="M86" i="82"/>
  <c r="BM539" i="82"/>
  <c r="BM538" i="82" s="1"/>
  <c r="BM152" i="82" s="1"/>
  <c r="BM156" i="82" s="1"/>
  <c r="BM502" i="82"/>
  <c r="BM83" i="82" s="1"/>
  <c r="BE539" i="82"/>
  <c r="BE538" i="82" s="1"/>
  <c r="BE152" i="82" s="1"/>
  <c r="BE502" i="82"/>
  <c r="BE83" i="82" s="1"/>
  <c r="BE87" i="82" s="1"/>
  <c r="AW539" i="82"/>
  <c r="AW538" i="82" s="1"/>
  <c r="AW152" i="82" s="1"/>
  <c r="AW156" i="82" s="1"/>
  <c r="AW502" i="82"/>
  <c r="AW83" i="82" s="1"/>
  <c r="AO539" i="82"/>
  <c r="AO538" i="82" s="1"/>
  <c r="AO152" i="82" s="1"/>
  <c r="AO156" i="82" s="1"/>
  <c r="AO502" i="82"/>
  <c r="AO83" i="82" s="1"/>
  <c r="AO87" i="82" s="1"/>
  <c r="AG539" i="82"/>
  <c r="AG538" i="82" s="1"/>
  <c r="AG152" i="82" s="1"/>
  <c r="AG156" i="82" s="1"/>
  <c r="AG502" i="82"/>
  <c r="AG83" i="82" s="1"/>
  <c r="Y539" i="82"/>
  <c r="Y538" i="82" s="1"/>
  <c r="Y152" i="82" s="1"/>
  <c r="Y502" i="82"/>
  <c r="Y83" i="82" s="1"/>
  <c r="Y87" i="82" s="1"/>
  <c r="Q539" i="82"/>
  <c r="Q538" i="82" s="1"/>
  <c r="Q152" i="82" s="1"/>
  <c r="Q156" i="82" s="1"/>
  <c r="Q502" i="82"/>
  <c r="Q83" i="82" s="1"/>
  <c r="I539" i="82"/>
  <c r="I538" i="82" s="1"/>
  <c r="I152" i="82" s="1"/>
  <c r="I156" i="82" s="1"/>
  <c r="I502" i="82"/>
  <c r="I83" i="82" s="1"/>
  <c r="I87" i="82" s="1"/>
  <c r="BH545" i="82"/>
  <c r="BH544" i="82" s="1"/>
  <c r="BH153" i="82" s="1"/>
  <c r="BH508" i="82"/>
  <c r="BH84" i="82" s="1"/>
  <c r="AZ545" i="82"/>
  <c r="AZ544" i="82" s="1"/>
  <c r="AZ153" i="82" s="1"/>
  <c r="AZ508" i="82"/>
  <c r="AZ84" i="82" s="1"/>
  <c r="AR545" i="82"/>
  <c r="AR544" i="82" s="1"/>
  <c r="AR153" i="82" s="1"/>
  <c r="AR508" i="82"/>
  <c r="AR84" i="82" s="1"/>
  <c r="AJ545" i="82"/>
  <c r="AJ544" i="82" s="1"/>
  <c r="AJ153" i="82" s="1"/>
  <c r="AJ508" i="82"/>
  <c r="AJ84" i="82" s="1"/>
  <c r="AB545" i="82"/>
  <c r="AB544" i="82" s="1"/>
  <c r="AB153" i="82" s="1"/>
  <c r="AB508" i="82"/>
  <c r="AB84" i="82" s="1"/>
  <c r="T545" i="82"/>
  <c r="T544" i="82" s="1"/>
  <c r="T153" i="82" s="1"/>
  <c r="T508" i="82"/>
  <c r="T84" i="82" s="1"/>
  <c r="L545" i="82"/>
  <c r="L544" i="82" s="1"/>
  <c r="L153" i="82" s="1"/>
  <c r="L508" i="82"/>
  <c r="L84" i="82" s="1"/>
  <c r="BG78" i="82"/>
  <c r="BG76" i="82" s="1"/>
  <c r="AQ78" i="82"/>
  <c r="AQ76" i="82" s="1"/>
  <c r="BK545" i="82"/>
  <c r="BK544" i="82" s="1"/>
  <c r="BK153" i="82" s="1"/>
  <c r="BK508" i="82"/>
  <c r="BK84" i="82" s="1"/>
  <c r="BC545" i="82"/>
  <c r="BC544" i="82" s="1"/>
  <c r="BC153" i="82" s="1"/>
  <c r="BC508" i="82"/>
  <c r="BC84" i="82" s="1"/>
  <c r="AU545" i="82"/>
  <c r="AU544" i="82" s="1"/>
  <c r="AU153" i="82" s="1"/>
  <c r="AU508" i="82"/>
  <c r="AU84" i="82" s="1"/>
  <c r="AM545" i="82"/>
  <c r="AM544" i="82" s="1"/>
  <c r="AM153" i="82" s="1"/>
  <c r="AM508" i="82"/>
  <c r="AM84" i="82" s="1"/>
  <c r="AE545" i="82"/>
  <c r="AE544" i="82" s="1"/>
  <c r="AE153" i="82" s="1"/>
  <c r="AE508" i="82"/>
  <c r="AE84" i="82" s="1"/>
  <c r="W545" i="82"/>
  <c r="W544" i="82" s="1"/>
  <c r="W153" i="82" s="1"/>
  <c r="W508" i="82"/>
  <c r="W84" i="82" s="1"/>
  <c r="O545" i="82"/>
  <c r="O544" i="82" s="1"/>
  <c r="O153" i="82" s="1"/>
  <c r="O508" i="82"/>
  <c r="O84" i="82" s="1"/>
  <c r="G545" i="82"/>
  <c r="G544" i="82" s="1"/>
  <c r="G153" i="82" s="1"/>
  <c r="G508" i="82"/>
  <c r="G84" i="82" s="1"/>
  <c r="BN545" i="82"/>
  <c r="BN544" i="82" s="1"/>
  <c r="BN153" i="82" s="1"/>
  <c r="BN508" i="82"/>
  <c r="BN84" i="82" s="1"/>
  <c r="BF545" i="82"/>
  <c r="BF544" i="82" s="1"/>
  <c r="BF153" i="82" s="1"/>
  <c r="BF508" i="82"/>
  <c r="BF84" i="82" s="1"/>
  <c r="AX545" i="82"/>
  <c r="AX544" i="82" s="1"/>
  <c r="AX153" i="82" s="1"/>
  <c r="AX508" i="82"/>
  <c r="AX84" i="82" s="1"/>
  <c r="AP545" i="82"/>
  <c r="AP544" i="82" s="1"/>
  <c r="AP153" i="82" s="1"/>
  <c r="AP508" i="82"/>
  <c r="AP84" i="82" s="1"/>
  <c r="AH545" i="82"/>
  <c r="AH544" i="82" s="1"/>
  <c r="AH153" i="82" s="1"/>
  <c r="AH508" i="82"/>
  <c r="AH84" i="82" s="1"/>
  <c r="Z545" i="82"/>
  <c r="Z544" i="82" s="1"/>
  <c r="Z153" i="82" s="1"/>
  <c r="Z508" i="82"/>
  <c r="Z84" i="82" s="1"/>
  <c r="R545" i="82"/>
  <c r="R544" i="82" s="1"/>
  <c r="R153" i="82" s="1"/>
  <c r="R508" i="82"/>
  <c r="R84" i="82" s="1"/>
  <c r="J545" i="82"/>
  <c r="J544" i="82" s="1"/>
  <c r="J153" i="82" s="1"/>
  <c r="J508" i="82"/>
  <c r="J84" i="82" s="1"/>
  <c r="BI335" i="82"/>
  <c r="BI78" i="82" s="1"/>
  <c r="BI76" i="82" s="1"/>
  <c r="BA335" i="82"/>
  <c r="BA78" i="82" s="1"/>
  <c r="BA76" i="82" s="1"/>
  <c r="AS335" i="82"/>
  <c r="AS78" i="82" s="1"/>
  <c r="AS76" i="82" s="1"/>
  <c r="AK335" i="82"/>
  <c r="AK78" i="82" s="1"/>
  <c r="AK76" i="82" s="1"/>
  <c r="AC335" i="82"/>
  <c r="AC78" i="82" s="1"/>
  <c r="AC76" i="82" s="1"/>
  <c r="U335" i="82"/>
  <c r="U78" i="82" s="1"/>
  <c r="U76" i="82" s="1"/>
  <c r="M335" i="82"/>
  <c r="M78" i="82" s="1"/>
  <c r="M76" i="82" s="1"/>
  <c r="BL335" i="82"/>
  <c r="BL78" i="82" s="1"/>
  <c r="BL76" i="82" s="1"/>
  <c r="BD335" i="82"/>
  <c r="BD78" i="82" s="1"/>
  <c r="BD76" i="82" s="1"/>
  <c r="AV335" i="82"/>
  <c r="AV78" i="82" s="1"/>
  <c r="AV76" i="82" s="1"/>
  <c r="AN335" i="82"/>
  <c r="AN78" i="82" s="1"/>
  <c r="AN76" i="82" s="1"/>
  <c r="AF335" i="82"/>
  <c r="AF78" i="82" s="1"/>
  <c r="AF76" i="82" s="1"/>
  <c r="X335" i="82"/>
  <c r="X78" i="82" s="1"/>
  <c r="X76" i="82" s="1"/>
  <c r="P335" i="82"/>
  <c r="P78" i="82" s="1"/>
  <c r="P76" i="82" s="1"/>
  <c r="H335" i="82"/>
  <c r="H78" i="82" s="1"/>
  <c r="H76" i="82" s="1"/>
  <c r="BK335" i="82"/>
  <c r="BK78" i="82" s="1"/>
  <c r="BK76" i="82" s="1"/>
  <c r="BC335" i="82"/>
  <c r="BC78" i="82" s="1"/>
  <c r="BC76" i="82" s="1"/>
  <c r="AU335" i="82"/>
  <c r="AU78" i="82" s="1"/>
  <c r="AU76" i="82" s="1"/>
  <c r="AM335" i="82"/>
  <c r="AM78" i="82" s="1"/>
  <c r="AM76" i="82" s="1"/>
  <c r="AE335" i="82"/>
  <c r="AE78" i="82" s="1"/>
  <c r="AE76" i="82" s="1"/>
  <c r="W335" i="82"/>
  <c r="W78" i="82" s="1"/>
  <c r="W76" i="82" s="1"/>
  <c r="O335" i="82"/>
  <c r="O78" i="82" s="1"/>
  <c r="O76" i="82" s="1"/>
  <c r="G335" i="82"/>
  <c r="G78" i="82" s="1"/>
  <c r="G76" i="82" s="1"/>
  <c r="BJ335" i="82"/>
  <c r="BJ78" i="82" s="1"/>
  <c r="BJ76" i="82" s="1"/>
  <c r="BB335" i="82"/>
  <c r="BB78" i="82" s="1"/>
  <c r="BB76" i="82" s="1"/>
  <c r="AT335" i="82"/>
  <c r="AT78" i="82" s="1"/>
  <c r="AT76" i="82" s="1"/>
  <c r="AL335" i="82"/>
  <c r="AL78" i="82" s="1"/>
  <c r="AL76" i="82" s="1"/>
  <c r="AD335" i="82"/>
  <c r="AD78" i="82" s="1"/>
  <c r="AD76" i="82" s="1"/>
  <c r="V335" i="82"/>
  <c r="V78" i="82" s="1"/>
  <c r="V76" i="82" s="1"/>
  <c r="N335" i="82"/>
  <c r="N78" i="82" s="1"/>
  <c r="N76" i="82" s="1"/>
  <c r="BO223" i="82"/>
  <c r="BO221" i="82"/>
  <c r="BO210" i="82"/>
  <c r="AY223" i="82"/>
  <c r="AY221" i="82"/>
  <c r="AY210" i="82"/>
  <c r="AI223" i="82"/>
  <c r="AI221" i="82"/>
  <c r="AI210" i="82"/>
  <c r="S223" i="82"/>
  <c r="S221" i="82"/>
  <c r="S210" i="82"/>
  <c r="BL193" i="82"/>
  <c r="BL203" i="82"/>
  <c r="BD193" i="82"/>
  <c r="BD203" i="82"/>
  <c r="AV193" i="82"/>
  <c r="AV203" i="82"/>
  <c r="AN193" i="82"/>
  <c r="AN203" i="82"/>
  <c r="AF193" i="82"/>
  <c r="AF203" i="82"/>
  <c r="X193" i="82"/>
  <c r="X203" i="82"/>
  <c r="P193" i="82"/>
  <c r="P203" i="82"/>
  <c r="H193" i="82"/>
  <c r="H203" i="82"/>
  <c r="N203" i="82"/>
  <c r="N193" i="82"/>
  <c r="BL142" i="82"/>
  <c r="BL144" i="82" s="1"/>
  <c r="AV142" i="82"/>
  <c r="AV144" i="82" s="1"/>
  <c r="AF142" i="82"/>
  <c r="AF144" i="82" s="1"/>
  <c r="P142" i="82"/>
  <c r="P144" i="82" s="1"/>
  <c r="BJ221" i="82"/>
  <c r="BJ223" i="82"/>
  <c r="BJ210" i="82"/>
  <c r="AT221" i="82"/>
  <c r="AT223" i="82"/>
  <c r="AT210" i="82"/>
  <c r="AD221" i="82"/>
  <c r="AD223" i="82"/>
  <c r="AD210" i="82"/>
  <c r="J221" i="82"/>
  <c r="J223" i="82"/>
  <c r="J210" i="82"/>
  <c r="BM221" i="82"/>
  <c r="BM223" i="82"/>
  <c r="BM210" i="82"/>
  <c r="AW221" i="82"/>
  <c r="AW223" i="82"/>
  <c r="AW210" i="82"/>
  <c r="AG221" i="82"/>
  <c r="AG223" i="82"/>
  <c r="AG210" i="82"/>
  <c r="Q221" i="82"/>
  <c r="Q223" i="82"/>
  <c r="Q210" i="82"/>
  <c r="BN203" i="82"/>
  <c r="BN193" i="82"/>
  <c r="BF203" i="82"/>
  <c r="BF193" i="82"/>
  <c r="AX203" i="82"/>
  <c r="AX193" i="82"/>
  <c r="AP203" i="82"/>
  <c r="AP193" i="82"/>
  <c r="AH203" i="82"/>
  <c r="AH193" i="82"/>
  <c r="Z203" i="82"/>
  <c r="Z193" i="82"/>
  <c r="R203" i="82"/>
  <c r="R193" i="82"/>
  <c r="BO141" i="82"/>
  <c r="BO144" i="82" s="1"/>
  <c r="AY141" i="82"/>
  <c r="AY144" i="82" s="1"/>
  <c r="AI141" i="82"/>
  <c r="AI144" i="82" s="1"/>
  <c r="S141" i="82"/>
  <c r="S144" i="82" s="1"/>
  <c r="BL223" i="82"/>
  <c r="BL221" i="82"/>
  <c r="BL210" i="82"/>
  <c r="AV223" i="82"/>
  <c r="AV221" i="82"/>
  <c r="AV210" i="82"/>
  <c r="AF223" i="82"/>
  <c r="AF221" i="82"/>
  <c r="AF210" i="82"/>
  <c r="P223" i="82"/>
  <c r="P221" i="82"/>
  <c r="P210" i="82"/>
  <c r="BN141" i="82"/>
  <c r="BN144" i="82" s="1"/>
  <c r="AX141" i="82"/>
  <c r="AX144" i="82" s="1"/>
  <c r="AH141" i="82"/>
  <c r="AH144" i="82" s="1"/>
  <c r="R141" i="82"/>
  <c r="R144" i="82" s="1"/>
  <c r="BI168" i="82"/>
  <c r="BI181" i="82" s="1"/>
  <c r="AS168" i="82"/>
  <c r="AS181" i="82" s="1"/>
  <c r="AC168" i="82"/>
  <c r="AC181" i="82" s="1"/>
  <c r="M168" i="82"/>
  <c r="M181" i="82" s="1"/>
  <c r="BL168" i="82"/>
  <c r="BL181" i="82" s="1"/>
  <c r="AV168" i="82"/>
  <c r="AV181" i="82" s="1"/>
  <c r="AF168" i="82"/>
  <c r="AF181" i="82" s="1"/>
  <c r="P168" i="82"/>
  <c r="P181" i="82" s="1"/>
  <c r="BG168" i="82"/>
  <c r="BG181" i="82" s="1"/>
  <c r="AQ168" i="82"/>
  <c r="AQ181" i="82" s="1"/>
  <c r="AA168" i="82"/>
  <c r="AA181" i="82" s="1"/>
  <c r="K168" i="82"/>
  <c r="K181" i="82" s="1"/>
  <c r="BB168" i="82"/>
  <c r="BB181" i="82" s="1"/>
  <c r="AL168" i="82"/>
  <c r="AL181" i="82" s="1"/>
  <c r="V168" i="82"/>
  <c r="V181" i="82" s="1"/>
  <c r="BK561" i="82"/>
  <c r="BK155" i="82" s="1"/>
  <c r="BC561" i="82"/>
  <c r="BC155" i="82" s="1"/>
  <c r="AU561" i="82"/>
  <c r="AU155" i="82" s="1"/>
  <c r="AM561" i="82"/>
  <c r="AM155" i="82" s="1"/>
  <c r="AE561" i="82"/>
  <c r="AE155" i="82" s="1"/>
  <c r="W561" i="82"/>
  <c r="W155" i="82" s="1"/>
  <c r="O561" i="82"/>
  <c r="O155" i="82" s="1"/>
  <c r="G561" i="82"/>
  <c r="G155" i="82" s="1"/>
  <c r="BI549" i="82"/>
  <c r="BI154" i="82" s="1"/>
  <c r="BA549" i="82"/>
  <c r="BA154" i="82" s="1"/>
  <c r="AS549" i="82"/>
  <c r="AS154" i="82" s="1"/>
  <c r="AK549" i="82"/>
  <c r="AK154" i="82" s="1"/>
  <c r="AC549" i="82"/>
  <c r="AC154" i="82" s="1"/>
  <c r="U549" i="82"/>
  <c r="U154" i="82" s="1"/>
  <c r="M549" i="82"/>
  <c r="M154" i="82" s="1"/>
  <c r="BL549" i="82"/>
  <c r="BL154" i="82" s="1"/>
  <c r="BD549" i="82"/>
  <c r="BD154" i="82" s="1"/>
  <c r="AV549" i="82"/>
  <c r="AV154" i="82" s="1"/>
  <c r="AN549" i="82"/>
  <c r="AN154" i="82" s="1"/>
  <c r="AF549" i="82"/>
  <c r="AF154" i="82" s="1"/>
  <c r="X549" i="82"/>
  <c r="X154" i="82" s="1"/>
  <c r="P549" i="82"/>
  <c r="P154" i="82" s="1"/>
  <c r="H549" i="82"/>
  <c r="H154" i="82" s="1"/>
  <c r="BI561" i="82"/>
  <c r="BI155" i="82" s="1"/>
  <c r="BA561" i="82"/>
  <c r="BA155" i="82" s="1"/>
  <c r="AS561" i="82"/>
  <c r="AS155" i="82" s="1"/>
  <c r="AK561" i="82"/>
  <c r="AK155" i="82" s="1"/>
  <c r="AC561" i="82"/>
  <c r="AC155" i="82" s="1"/>
  <c r="U561" i="82"/>
  <c r="U155" i="82" s="1"/>
  <c r="M561" i="82"/>
  <c r="M155" i="82" s="1"/>
  <c r="BO549" i="82"/>
  <c r="BO154" i="82" s="1"/>
  <c r="BG549" i="82"/>
  <c r="BG154" i="82" s="1"/>
  <c r="AY549" i="82"/>
  <c r="AY154" i="82" s="1"/>
  <c r="AQ549" i="82"/>
  <c r="AQ154" i="82" s="1"/>
  <c r="AI549" i="82"/>
  <c r="AI154" i="82" s="1"/>
  <c r="AA549" i="82"/>
  <c r="AA154" i="82" s="1"/>
  <c r="S549" i="82"/>
  <c r="S154" i="82" s="1"/>
  <c r="K549" i="82"/>
  <c r="K154" i="82" s="1"/>
  <c r="BI545" i="82"/>
  <c r="BI544" i="82" s="1"/>
  <c r="BI153" i="82" s="1"/>
  <c r="BI508" i="82"/>
  <c r="BI84" i="82" s="1"/>
  <c r="BA545" i="82"/>
  <c r="BA544" i="82" s="1"/>
  <c r="BA153" i="82" s="1"/>
  <c r="BA508" i="82"/>
  <c r="BA84" i="82" s="1"/>
  <c r="AS545" i="82"/>
  <c r="AS544" i="82" s="1"/>
  <c r="AS153" i="82" s="1"/>
  <c r="AS508" i="82"/>
  <c r="AS84" i="82" s="1"/>
  <c r="AK545" i="82"/>
  <c r="AK544" i="82" s="1"/>
  <c r="AK153" i="82" s="1"/>
  <c r="AK508" i="82"/>
  <c r="AK84" i="82" s="1"/>
  <c r="AC545" i="82"/>
  <c r="AC544" i="82" s="1"/>
  <c r="AC153" i="82" s="1"/>
  <c r="AC508" i="82"/>
  <c r="AC84" i="82" s="1"/>
  <c r="U545" i="82"/>
  <c r="U544" i="82" s="1"/>
  <c r="U153" i="82" s="1"/>
  <c r="U508" i="82"/>
  <c r="U84" i="82" s="1"/>
  <c r="M545" i="82"/>
  <c r="M544" i="82" s="1"/>
  <c r="M153" i="82" s="1"/>
  <c r="M508" i="82"/>
  <c r="M84" i="82" s="1"/>
  <c r="BL539" i="82"/>
  <c r="BL538" i="82" s="1"/>
  <c r="BL152" i="82" s="1"/>
  <c r="BL502" i="82"/>
  <c r="BL83" i="82" s="1"/>
  <c r="BL87" i="82" s="1"/>
  <c r="BD539" i="82"/>
  <c r="BD538" i="82" s="1"/>
  <c r="BD152" i="82" s="1"/>
  <c r="BD502" i="82"/>
  <c r="BD83" i="82" s="1"/>
  <c r="BD87" i="82" s="1"/>
  <c r="AV539" i="82"/>
  <c r="AV538" i="82" s="1"/>
  <c r="AV152" i="82" s="1"/>
  <c r="AV502" i="82"/>
  <c r="AV83" i="82" s="1"/>
  <c r="AV87" i="82" s="1"/>
  <c r="AN539" i="82"/>
  <c r="AN538" i="82" s="1"/>
  <c r="AN152" i="82" s="1"/>
  <c r="AN156" i="82" s="1"/>
  <c r="AN502" i="82"/>
  <c r="AN83" i="82" s="1"/>
  <c r="AN87" i="82" s="1"/>
  <c r="AF539" i="82"/>
  <c r="AF538" i="82" s="1"/>
  <c r="AF152" i="82" s="1"/>
  <c r="AF502" i="82"/>
  <c r="AF83" i="82" s="1"/>
  <c r="AF87" i="82" s="1"/>
  <c r="X539" i="82"/>
  <c r="X538" i="82" s="1"/>
  <c r="X152" i="82" s="1"/>
  <c r="X502" i="82"/>
  <c r="X83" i="82" s="1"/>
  <c r="X87" i="82" s="1"/>
  <c r="P539" i="82"/>
  <c r="P538" i="82" s="1"/>
  <c r="P152" i="82" s="1"/>
  <c r="P502" i="82"/>
  <c r="P83" i="82" s="1"/>
  <c r="P87" i="82" s="1"/>
  <c r="H539" i="82"/>
  <c r="H538" i="82" s="1"/>
  <c r="H152" i="82" s="1"/>
  <c r="H156" i="82" s="1"/>
  <c r="H502" i="82"/>
  <c r="H83" i="82" s="1"/>
  <c r="H87" i="82" s="1"/>
  <c r="BO539" i="82"/>
  <c r="BO538" i="82" s="1"/>
  <c r="BO152" i="82" s="1"/>
  <c r="BO502" i="82"/>
  <c r="BO83" i="82" s="1"/>
  <c r="BO87" i="82" s="1"/>
  <c r="BG539" i="82"/>
  <c r="BG538" i="82" s="1"/>
  <c r="BG152" i="82" s="1"/>
  <c r="BG502" i="82"/>
  <c r="BG83" i="82" s="1"/>
  <c r="BG87" i="82" s="1"/>
  <c r="AY539" i="82"/>
  <c r="AY538" i="82" s="1"/>
  <c r="AY152" i="82" s="1"/>
  <c r="AY502" i="82"/>
  <c r="AY83" i="82" s="1"/>
  <c r="AY87" i="82" s="1"/>
  <c r="AQ539" i="82"/>
  <c r="AQ538" i="82" s="1"/>
  <c r="AQ152" i="82" s="1"/>
  <c r="AQ502" i="82"/>
  <c r="AQ83" i="82" s="1"/>
  <c r="AQ87" i="82" s="1"/>
  <c r="AI539" i="82"/>
  <c r="AI538" i="82" s="1"/>
  <c r="AI152" i="82" s="1"/>
  <c r="AI156" i="82" s="1"/>
  <c r="AI502" i="82"/>
  <c r="AI83" i="82" s="1"/>
  <c r="AI87" i="82" s="1"/>
  <c r="AA539" i="82"/>
  <c r="AA538" i="82" s="1"/>
  <c r="AA152" i="82" s="1"/>
  <c r="AA502" i="82"/>
  <c r="AA83" i="82" s="1"/>
  <c r="AA87" i="82" s="1"/>
  <c r="S539" i="82"/>
  <c r="S538" i="82" s="1"/>
  <c r="S152" i="82" s="1"/>
  <c r="S502" i="82"/>
  <c r="S83" i="82" s="1"/>
  <c r="S87" i="82" s="1"/>
  <c r="K539" i="82"/>
  <c r="K538" i="82" s="1"/>
  <c r="K152" i="82" s="1"/>
  <c r="K502" i="82"/>
  <c r="K83" i="82" s="1"/>
  <c r="K87" i="82" s="1"/>
  <c r="BJ539" i="82"/>
  <c r="BJ538" i="82" s="1"/>
  <c r="BJ152" i="82" s="1"/>
  <c r="BJ156" i="82" s="1"/>
  <c r="BJ502" i="82"/>
  <c r="BJ83" i="82" s="1"/>
  <c r="BJ87" i="82" s="1"/>
  <c r="BB539" i="82"/>
  <c r="BB538" i="82" s="1"/>
  <c r="BB152" i="82" s="1"/>
  <c r="BB156" i="82" s="1"/>
  <c r="BB502" i="82"/>
  <c r="BB83" i="82" s="1"/>
  <c r="BB87" i="82" s="1"/>
  <c r="AT539" i="82"/>
  <c r="AT538" i="82" s="1"/>
  <c r="AT152" i="82" s="1"/>
  <c r="AT156" i="82" s="1"/>
  <c r="AT502" i="82"/>
  <c r="AT83" i="82" s="1"/>
  <c r="AT87" i="82" s="1"/>
  <c r="AL539" i="82"/>
  <c r="AL538" i="82" s="1"/>
  <c r="AL152" i="82" s="1"/>
  <c r="AL156" i="82" s="1"/>
  <c r="AL502" i="82"/>
  <c r="AL83" i="82" s="1"/>
  <c r="AL87" i="82" s="1"/>
  <c r="AD539" i="82"/>
  <c r="AD538" i="82" s="1"/>
  <c r="AD152" i="82" s="1"/>
  <c r="AD156" i="82" s="1"/>
  <c r="AD502" i="82"/>
  <c r="AD83" i="82" s="1"/>
  <c r="AD87" i="82" s="1"/>
  <c r="V539" i="82"/>
  <c r="V538" i="82" s="1"/>
  <c r="V152" i="82" s="1"/>
  <c r="V156" i="82" s="1"/>
  <c r="V502" i="82"/>
  <c r="V83" i="82" s="1"/>
  <c r="V87" i="82" s="1"/>
  <c r="N539" i="82"/>
  <c r="N538" i="82" s="1"/>
  <c r="N152" i="82" s="1"/>
  <c r="N156" i="82" s="1"/>
  <c r="N502" i="82"/>
  <c r="N83" i="82" s="1"/>
  <c r="N87" i="82" s="1"/>
  <c r="BI415" i="82"/>
  <c r="BI147" i="82" s="1"/>
  <c r="BI149" i="82" s="1"/>
  <c r="BA415" i="82"/>
  <c r="BA147" i="82" s="1"/>
  <c r="BA149" i="82" s="1"/>
  <c r="AS415" i="82"/>
  <c r="AS147" i="82" s="1"/>
  <c r="AS149" i="82" s="1"/>
  <c r="AK415" i="82"/>
  <c r="AK147" i="82" s="1"/>
  <c r="AK149" i="82" s="1"/>
  <c r="AC415" i="82"/>
  <c r="AC147" i="82" s="1"/>
  <c r="AC149" i="82" s="1"/>
  <c r="U415" i="82"/>
  <c r="U147" i="82" s="1"/>
  <c r="U149" i="82" s="1"/>
  <c r="M415" i="82"/>
  <c r="M147" i="82" s="1"/>
  <c r="M149" i="82" s="1"/>
  <c r="BL415" i="82"/>
  <c r="BL147" i="82" s="1"/>
  <c r="BL149" i="82" s="1"/>
  <c r="BD415" i="82"/>
  <c r="BD147" i="82" s="1"/>
  <c r="BD149" i="82" s="1"/>
  <c r="AV415" i="82"/>
  <c r="AV147" i="82" s="1"/>
  <c r="AV149" i="82" s="1"/>
  <c r="AN415" i="82"/>
  <c r="AN147" i="82" s="1"/>
  <c r="AN149" i="82" s="1"/>
  <c r="AF415" i="82"/>
  <c r="AF147" i="82" s="1"/>
  <c r="AF149" i="82" s="1"/>
  <c r="X415" i="82"/>
  <c r="X147" i="82" s="1"/>
  <c r="X149" i="82" s="1"/>
  <c r="P415" i="82"/>
  <c r="P147" i="82" s="1"/>
  <c r="P149" i="82" s="1"/>
  <c r="H415" i="82"/>
  <c r="H147" i="82" s="1"/>
  <c r="H149" i="82" s="1"/>
  <c r="BK415" i="82"/>
  <c r="BK147" i="82" s="1"/>
  <c r="BK149" i="82" s="1"/>
  <c r="BC415" i="82"/>
  <c r="BC147" i="82" s="1"/>
  <c r="BC149" i="82" s="1"/>
  <c r="AU415" i="82"/>
  <c r="AU147" i="82" s="1"/>
  <c r="AU149" i="82" s="1"/>
  <c r="AM415" i="82"/>
  <c r="AM147" i="82" s="1"/>
  <c r="AM149" i="82" s="1"/>
  <c r="AE415" i="82"/>
  <c r="AE147" i="82" s="1"/>
  <c r="AE149" i="82" s="1"/>
  <c r="W415" i="82"/>
  <c r="W147" i="82" s="1"/>
  <c r="W149" i="82" s="1"/>
  <c r="O415" i="82"/>
  <c r="O147" i="82" s="1"/>
  <c r="O149" i="82" s="1"/>
  <c r="G415" i="82"/>
  <c r="G147" i="82" s="1"/>
  <c r="G149" i="82" s="1"/>
  <c r="BJ415" i="82"/>
  <c r="BJ147" i="82" s="1"/>
  <c r="BJ149" i="82" s="1"/>
  <c r="BB415" i="82"/>
  <c r="BB147" i="82" s="1"/>
  <c r="BB149" i="82" s="1"/>
  <c r="AT415" i="82"/>
  <c r="AT147" i="82" s="1"/>
  <c r="AT149" i="82" s="1"/>
  <c r="AL415" i="82"/>
  <c r="AL147" i="82" s="1"/>
  <c r="AL149" i="82" s="1"/>
  <c r="AD415" i="82"/>
  <c r="AD147" i="82" s="1"/>
  <c r="AD149" i="82" s="1"/>
  <c r="V415" i="82"/>
  <c r="V147" i="82" s="1"/>
  <c r="V149" i="82" s="1"/>
  <c r="N415" i="82"/>
  <c r="N147" i="82" s="1"/>
  <c r="N149" i="82" s="1"/>
  <c r="BK223" i="82"/>
  <c r="BK221" i="82"/>
  <c r="BK210" i="82"/>
  <c r="AU223" i="82"/>
  <c r="AU221" i="82"/>
  <c r="AU210" i="82"/>
  <c r="AE223" i="82"/>
  <c r="AE221" i="82"/>
  <c r="AE210" i="82"/>
  <c r="O223" i="82"/>
  <c r="O221" i="82"/>
  <c r="O210" i="82"/>
  <c r="K203" i="82"/>
  <c r="K193" i="82"/>
  <c r="BF221" i="82"/>
  <c r="BF223" i="82"/>
  <c r="BF210" i="82"/>
  <c r="AP221" i="82"/>
  <c r="AP223" i="82"/>
  <c r="AP210" i="82"/>
  <c r="Z221" i="82"/>
  <c r="Z223" i="82"/>
  <c r="Z210" i="82"/>
  <c r="BO203" i="82"/>
  <c r="BO193" i="82"/>
  <c r="BG203" i="82"/>
  <c r="BG193" i="82"/>
  <c r="AY203" i="82"/>
  <c r="AY193" i="82"/>
  <c r="AQ203" i="82"/>
  <c r="AQ193" i="82"/>
  <c r="AI203" i="82"/>
  <c r="AI193" i="82"/>
  <c r="AA203" i="82"/>
  <c r="AA193" i="82"/>
  <c r="S203" i="82"/>
  <c r="S193" i="82"/>
  <c r="G203" i="82"/>
  <c r="G193" i="82"/>
  <c r="BI221" i="82"/>
  <c r="BI223" i="82"/>
  <c r="BI210" i="82"/>
  <c r="AS221" i="82"/>
  <c r="AS223" i="82"/>
  <c r="AS210" i="82"/>
  <c r="AC221" i="82"/>
  <c r="AC223" i="82"/>
  <c r="AC210" i="82"/>
  <c r="M221" i="82"/>
  <c r="M223" i="82"/>
  <c r="M210" i="82"/>
  <c r="BH223" i="82"/>
  <c r="BH221" i="82"/>
  <c r="BH210" i="82"/>
  <c r="AR223" i="82"/>
  <c r="AR221" i="82"/>
  <c r="AR210" i="82"/>
  <c r="AB223" i="82"/>
  <c r="AB221" i="82"/>
  <c r="AB210" i="82"/>
  <c r="L223" i="82"/>
  <c r="L221" i="82"/>
  <c r="L210" i="82"/>
  <c r="BK508" i="46"/>
  <c r="BK84" i="46" s="1"/>
  <c r="BN43" i="72"/>
  <c r="BN123" i="72" s="1"/>
  <c r="BN127" i="72" s="1"/>
  <c r="BN131" i="72" s="1"/>
  <c r="AQ508" i="46"/>
  <c r="AQ84" i="46" s="1"/>
  <c r="BC539" i="46"/>
  <c r="BN425" i="46"/>
  <c r="BN424" i="46" s="1"/>
  <c r="BJ425" i="46"/>
  <c r="BJ424" i="46" s="1"/>
  <c r="BF425" i="46"/>
  <c r="BF424" i="46" s="1"/>
  <c r="BB425" i="46"/>
  <c r="BB424" i="46" s="1"/>
  <c r="AX425" i="46"/>
  <c r="AX424" i="46" s="1"/>
  <c r="AT425" i="46"/>
  <c r="AT424" i="46" s="1"/>
  <c r="BO423" i="46"/>
  <c r="BO422" i="46" s="1"/>
  <c r="BK423" i="46"/>
  <c r="BK422" i="46" s="1"/>
  <c r="BG423" i="46"/>
  <c r="BG422" i="46" s="1"/>
  <c r="BC423" i="46"/>
  <c r="BC422" i="46" s="1"/>
  <c r="AY423" i="46"/>
  <c r="AY422" i="46" s="1"/>
  <c r="AU423" i="46"/>
  <c r="AU422" i="46" s="1"/>
  <c r="AQ423" i="46"/>
  <c r="AQ422" i="46" s="1"/>
  <c r="AU539" i="46"/>
  <c r="AR538" i="46"/>
  <c r="AR152" i="46" s="1"/>
  <c r="BI539" i="46"/>
  <c r="BA539" i="46"/>
  <c r="BN142" i="46"/>
  <c r="AX142" i="46"/>
  <c r="BN559" i="46"/>
  <c r="BN558" i="46" s="1"/>
  <c r="BA559" i="46"/>
  <c r="BA558" i="46" s="1"/>
  <c r="BF557" i="46"/>
  <c r="BF556" i="46" s="1"/>
  <c r="BI559" i="46"/>
  <c r="BI558" i="46" s="1"/>
  <c r="BN557" i="46"/>
  <c r="BN556" i="46" s="1"/>
  <c r="BB557" i="46"/>
  <c r="BB556" i="46" s="1"/>
  <c r="BF141" i="46"/>
  <c r="AW142" i="46"/>
  <c r="BI141" i="46"/>
  <c r="BB199" i="46"/>
  <c r="BB200" i="46" s="1"/>
  <c r="BB205" i="46"/>
  <c r="BB196" i="46"/>
  <c r="BB197" i="46"/>
  <c r="BB204" i="46"/>
  <c r="BB198" i="46"/>
  <c r="BK210" i="46"/>
  <c r="BK223" i="46"/>
  <c r="BK221" i="46"/>
  <c r="AU210" i="46"/>
  <c r="AU223" i="46"/>
  <c r="AU221" i="46"/>
  <c r="BM196" i="46"/>
  <c r="BM197" i="46"/>
  <c r="BM204" i="46"/>
  <c r="BM198" i="46"/>
  <c r="BM205" i="46"/>
  <c r="BM199" i="46"/>
  <c r="BM200" i="46" s="1"/>
  <c r="AW205" i="46"/>
  <c r="AW196" i="46"/>
  <c r="AW197" i="46"/>
  <c r="AW204" i="46"/>
  <c r="AW198" i="46"/>
  <c r="AW199" i="46"/>
  <c r="AW200" i="46" s="1"/>
  <c r="BF221" i="46"/>
  <c r="BF210" i="46"/>
  <c r="BF223" i="46"/>
  <c r="AR197" i="46"/>
  <c r="AR204" i="46"/>
  <c r="AR205" i="46"/>
  <c r="AR196" i="46"/>
  <c r="AR198" i="46"/>
  <c r="AR199" i="46"/>
  <c r="AR200" i="46" s="1"/>
  <c r="BA221" i="46"/>
  <c r="BA210" i="46"/>
  <c r="BA223" i="46"/>
  <c r="AW571" i="46"/>
  <c r="AW570" i="46" s="1"/>
  <c r="AU508" i="46"/>
  <c r="AU84" i="46" s="1"/>
  <c r="BL502" i="46"/>
  <c r="AV502" i="46"/>
  <c r="BO165" i="46"/>
  <c r="BK165" i="46"/>
  <c r="AY165" i="46"/>
  <c r="AU165" i="46"/>
  <c r="AR143" i="46"/>
  <c r="AZ142" i="46"/>
  <c r="BG141" i="46"/>
  <c r="BG144" i="46" s="1"/>
  <c r="BG176" i="46" s="1"/>
  <c r="BA141" i="46"/>
  <c r="AS141" i="46"/>
  <c r="BK140" i="46"/>
  <c r="AZ140" i="46"/>
  <c r="BM139" i="46"/>
  <c r="BM143" i="46" s="1"/>
  <c r="BA139" i="46"/>
  <c r="BA143" i="46" s="1"/>
  <c r="AV139" i="46"/>
  <c r="AV143" i="46" s="1"/>
  <c r="BL138" i="46"/>
  <c r="BH138" i="46"/>
  <c r="BD138" i="46"/>
  <c r="AZ138" i="46"/>
  <c r="AV138" i="46"/>
  <c r="AR138" i="46"/>
  <c r="AS137" i="46"/>
  <c r="BL136" i="46"/>
  <c r="BL142" i="46" s="1"/>
  <c r="AY136" i="46"/>
  <c r="BH67" i="46"/>
  <c r="BD65" i="46"/>
  <c r="BD209" i="46" s="1"/>
  <c r="BD68" i="46" s="1"/>
  <c r="BL538" i="46"/>
  <c r="BL152" i="46" s="1"/>
  <c r="BG508" i="46"/>
  <c r="BG84" i="46" s="1"/>
  <c r="AY502" i="46"/>
  <c r="BO66" i="46"/>
  <c r="AY66" i="46"/>
  <c r="AX502" i="46"/>
  <c r="BI508" i="46"/>
  <c r="BI84" i="46" s="1"/>
  <c r="AW508" i="46"/>
  <c r="AW84" i="46" s="1"/>
  <c r="BN502" i="46"/>
  <c r="BJ502" i="46"/>
  <c r="BB502" i="46"/>
  <c r="AT502" i="46"/>
  <c r="BO136" i="46"/>
  <c r="BO142" i="46" s="1"/>
  <c r="BC66" i="46"/>
  <c r="BK539" i="46"/>
  <c r="AZ66" i="46"/>
  <c r="AV66" i="46"/>
  <c r="AR66" i="46"/>
  <c r="BM65" i="46"/>
  <c r="BM209" i="46" s="1"/>
  <c r="BM68" i="46" s="1"/>
  <c r="BI65" i="46"/>
  <c r="BI209" i="46" s="1"/>
  <c r="BI68" i="46" s="1"/>
  <c r="BE65" i="46"/>
  <c r="BE209" i="46" s="1"/>
  <c r="BE68" i="46" s="1"/>
  <c r="BE203" i="46" s="1"/>
  <c r="BA65" i="46"/>
  <c r="BA209" i="46" s="1"/>
  <c r="BA68" i="46" s="1"/>
  <c r="AW65" i="46"/>
  <c r="AW209" i="46" s="1"/>
  <c r="AW68" i="46" s="1"/>
  <c r="AS65" i="46"/>
  <c r="AS209" i="46" s="1"/>
  <c r="AS68" i="46" s="1"/>
  <c r="AT142" i="46"/>
  <c r="AU559" i="46"/>
  <c r="AU558" i="46" s="1"/>
  <c r="BE559" i="46"/>
  <c r="BE558" i="46" s="1"/>
  <c r="AS559" i="46"/>
  <c r="AS558" i="46" s="1"/>
  <c r="BI557" i="46"/>
  <c r="BI556" i="46" s="1"/>
  <c r="BA557" i="46"/>
  <c r="BA556" i="46" s="1"/>
  <c r="BM559" i="46"/>
  <c r="BM558" i="46" s="1"/>
  <c r="BG559" i="46"/>
  <c r="BG558" i="46" s="1"/>
  <c r="AY559" i="46"/>
  <c r="AY558" i="46" s="1"/>
  <c r="AT559" i="46"/>
  <c r="AT558" i="46" s="1"/>
  <c r="BG557" i="46"/>
  <c r="BG556" i="46" s="1"/>
  <c r="AW557" i="46"/>
  <c r="AW556" i="46" s="1"/>
  <c r="BJ559" i="46"/>
  <c r="BJ558" i="46" s="1"/>
  <c r="BB559" i="46"/>
  <c r="BB558" i="46" s="1"/>
  <c r="AW559" i="46"/>
  <c r="AW558" i="46" s="1"/>
  <c r="AQ559" i="46"/>
  <c r="AQ558" i="46" s="1"/>
  <c r="BK557" i="46"/>
  <c r="BK556" i="46" s="1"/>
  <c r="BE557" i="46"/>
  <c r="BE556" i="46" s="1"/>
  <c r="AY557" i="46"/>
  <c r="AY556" i="46" s="1"/>
  <c r="AS557" i="46"/>
  <c r="AS556" i="46" s="1"/>
  <c r="BM571" i="46"/>
  <c r="BM570" i="46" s="1"/>
  <c r="BE571" i="46"/>
  <c r="BE570" i="46" s="1"/>
  <c r="AY571" i="46"/>
  <c r="AY570" i="46" s="1"/>
  <c r="AS571" i="46"/>
  <c r="AS570" i="46" s="1"/>
  <c r="BG569" i="46"/>
  <c r="BG568" i="46" s="1"/>
  <c r="BB569" i="46"/>
  <c r="BB568" i="46" s="1"/>
  <c r="AQ569" i="46"/>
  <c r="AQ568" i="46" s="1"/>
  <c r="BD571" i="46"/>
  <c r="BD570" i="46" s="1"/>
  <c r="BI571" i="46"/>
  <c r="BI570" i="46" s="1"/>
  <c r="AV571" i="46"/>
  <c r="AV570" i="46" s="1"/>
  <c r="BL571" i="46"/>
  <c r="BL570" i="46" s="1"/>
  <c r="BM569" i="46"/>
  <c r="BM568" i="46" s="1"/>
  <c r="BI569" i="46"/>
  <c r="BI568" i="46" s="1"/>
  <c r="BE569" i="46"/>
  <c r="BE568" i="46" s="1"/>
  <c r="BA569" i="46"/>
  <c r="BA568" i="46" s="1"/>
  <c r="AW569" i="46"/>
  <c r="AW568" i="46" s="1"/>
  <c r="AS569" i="46"/>
  <c r="AS568" i="46" s="1"/>
  <c r="BG165" i="46"/>
  <c r="BC165" i="46"/>
  <c r="AQ165" i="46"/>
  <c r="BK546" i="46"/>
  <c r="BG546" i="46"/>
  <c r="BG544" i="46" s="1"/>
  <c r="BG153" i="46" s="1"/>
  <c r="AU546" i="46"/>
  <c r="AQ546" i="46"/>
  <c r="AQ544" i="46" s="1"/>
  <c r="AQ153" i="46" s="1"/>
  <c r="BM539" i="46"/>
  <c r="BM538" i="46" s="1"/>
  <c r="BM152" i="46" s="1"/>
  <c r="BE539" i="46"/>
  <c r="BE538" i="46" s="1"/>
  <c r="BE152" i="46" s="1"/>
  <c r="AW539" i="46"/>
  <c r="AW538" i="46" s="1"/>
  <c r="AW152" i="46" s="1"/>
  <c r="BM502" i="46"/>
  <c r="BM83" i="46" s="1"/>
  <c r="BI502" i="46"/>
  <c r="BI83" i="46" s="1"/>
  <c r="BE502" i="46"/>
  <c r="BE83" i="46" s="1"/>
  <c r="BA502" i="46"/>
  <c r="BA83" i="46" s="1"/>
  <c r="AW502" i="46"/>
  <c r="AW83" i="46" s="1"/>
  <c r="AS502" i="46"/>
  <c r="AS83" i="46" s="1"/>
  <c r="BO502" i="46"/>
  <c r="BN539" i="46"/>
  <c r="BN538" i="46" s="1"/>
  <c r="BN152" i="46" s="1"/>
  <c r="AX539" i="46"/>
  <c r="AX538" i="46" s="1"/>
  <c r="AX152" i="46" s="1"/>
  <c r="BK141" i="46"/>
  <c r="AU144" i="46"/>
  <c r="AU176" i="46" s="1"/>
  <c r="BC142" i="46"/>
  <c r="BC141" i="46"/>
  <c r="AQ141" i="46"/>
  <c r="AQ144" i="46" s="1"/>
  <c r="AQ176" i="46" s="1"/>
  <c r="BO139" i="46"/>
  <c r="BO143" i="46" s="1"/>
  <c r="BI139" i="46"/>
  <c r="BI143" i="46" s="1"/>
  <c r="BE137" i="46"/>
  <c r="BH136" i="46"/>
  <c r="BH142" i="46" s="1"/>
  <c r="AR136" i="46"/>
  <c r="AR142" i="46" s="1"/>
  <c r="BD538" i="46"/>
  <c r="BD152" i="46" s="1"/>
  <c r="BI538" i="46"/>
  <c r="BI152" i="46" s="1"/>
  <c r="AV538" i="46"/>
  <c r="AV152" i="46" s="1"/>
  <c r="BO522" i="46"/>
  <c r="BO559" i="46"/>
  <c r="BO558" i="46" s="1"/>
  <c r="BC522" i="46"/>
  <c r="BC559" i="46"/>
  <c r="BC558" i="46" s="1"/>
  <c r="AV544" i="46"/>
  <c r="AV153" i="46" s="1"/>
  <c r="BO544" i="46"/>
  <c r="BO153" i="46" s="1"/>
  <c r="BK544" i="46"/>
  <c r="BK153" i="46" s="1"/>
  <c r="BC544" i="46"/>
  <c r="BC153" i="46" s="1"/>
  <c r="AY544" i="46"/>
  <c r="AY153" i="46" s="1"/>
  <c r="AU544" i="46"/>
  <c r="AU153" i="46" s="1"/>
  <c r="AZ538" i="46"/>
  <c r="AZ152" i="46" s="1"/>
  <c r="BL559" i="46"/>
  <c r="BL558" i="46" s="1"/>
  <c r="BH559" i="46"/>
  <c r="BH558" i="46" s="1"/>
  <c r="BD559" i="46"/>
  <c r="BD558" i="46" s="1"/>
  <c r="AZ559" i="46"/>
  <c r="AZ558" i="46" s="1"/>
  <c r="AV559" i="46"/>
  <c r="AV558" i="46" s="1"/>
  <c r="AR559" i="46"/>
  <c r="AR558" i="46" s="1"/>
  <c r="BC508" i="46"/>
  <c r="BC84" i="46" s="1"/>
  <c r="BJ508" i="46"/>
  <c r="BJ84" i="46" s="1"/>
  <c r="BD502" i="46"/>
  <c r="BJ539" i="46"/>
  <c r="BJ538" i="46" s="1"/>
  <c r="BJ152" i="46" s="1"/>
  <c r="AT539" i="46"/>
  <c r="AT538" i="46" s="1"/>
  <c r="AT152" i="46" s="1"/>
  <c r="BH502" i="46"/>
  <c r="AR502" i="46"/>
  <c r="AR83" i="46" s="1"/>
  <c r="BE508" i="46"/>
  <c r="BE84" i="46" s="1"/>
  <c r="BN543" i="46"/>
  <c r="BN542" i="46" s="1"/>
  <c r="BJ543" i="46"/>
  <c r="BJ542" i="46" s="1"/>
  <c r="BF543" i="46"/>
  <c r="BF542" i="46" s="1"/>
  <c r="BB543" i="46"/>
  <c r="BB542" i="46" s="1"/>
  <c r="BH538" i="46"/>
  <c r="BH152" i="46" s="1"/>
  <c r="AT508" i="46"/>
  <c r="AT84" i="46" s="1"/>
  <c r="BG502" i="46"/>
  <c r="BG83" i="46" s="1"/>
  <c r="BL316" i="46"/>
  <c r="BL79" i="46" s="1"/>
  <c r="BH316" i="46"/>
  <c r="BH398" i="46"/>
  <c r="BD316" i="46"/>
  <c r="BD79" i="46" s="1"/>
  <c r="AZ316" i="46"/>
  <c r="AV316" i="46"/>
  <c r="AV79" i="46" s="1"/>
  <c r="AR316" i="46"/>
  <c r="AR398" i="46"/>
  <c r="AR396" i="46" s="1"/>
  <c r="AR148" i="46" s="1"/>
  <c r="BD508" i="46"/>
  <c r="BD84" i="46" s="1"/>
  <c r="BK502" i="46"/>
  <c r="BF502" i="46"/>
  <c r="AZ502" i="46"/>
  <c r="AU502" i="46"/>
  <c r="BE193" i="46"/>
  <c r="BC196" i="46"/>
  <c r="BC205" i="46"/>
  <c r="AY196" i="46"/>
  <c r="AY205" i="46"/>
  <c r="AU196" i="46"/>
  <c r="AU205" i="46"/>
  <c r="AQ196" i="46"/>
  <c r="AQ205" i="46"/>
  <c r="BN165" i="46"/>
  <c r="BF165" i="46"/>
  <c r="BB165" i="46"/>
  <c r="AX165" i="46"/>
  <c r="BN143" i="46"/>
  <c r="BJ143" i="46"/>
  <c r="BJ144" i="46" s="1"/>
  <c r="BJ176" i="46" s="1"/>
  <c r="BF143" i="46"/>
  <c r="BB143" i="46"/>
  <c r="BB144" i="46" s="1"/>
  <c r="BB176" i="46" s="1"/>
  <c r="AX143" i="46"/>
  <c r="AT143" i="46"/>
  <c r="BD141" i="46"/>
  <c r="BD144" i="46" s="1"/>
  <c r="BD176" i="46" s="1"/>
  <c r="AZ141" i="46"/>
  <c r="AV141" i="46"/>
  <c r="BM140" i="46"/>
  <c r="BI140" i="46"/>
  <c r="BE140" i="46"/>
  <c r="BE144" i="46" s="1"/>
  <c r="BE176" i="46" s="1"/>
  <c r="BA140" i="46"/>
  <c r="AW140" i="46"/>
  <c r="AS140" i="46"/>
  <c r="BF559" i="46"/>
  <c r="BF558" i="46" s="1"/>
  <c r="BJ557" i="46"/>
  <c r="BJ556" i="46" s="1"/>
  <c r="AT557" i="46"/>
  <c r="AT556" i="46" s="1"/>
  <c r="AZ522" i="46"/>
  <c r="BH522" i="46"/>
  <c r="AV522" i="46"/>
  <c r="BD522" i="46"/>
  <c r="BL522" i="46"/>
  <c r="AR522" i="46"/>
  <c r="BL557" i="46"/>
  <c r="BL556" i="46" s="1"/>
  <c r="BH557" i="46"/>
  <c r="BH556" i="46" s="1"/>
  <c r="BD557" i="46"/>
  <c r="BD556" i="46" s="1"/>
  <c r="AZ557" i="46"/>
  <c r="AZ556" i="46" s="1"/>
  <c r="AV557" i="46"/>
  <c r="AV556" i="46" s="1"/>
  <c r="AR557" i="46"/>
  <c r="AR556" i="46" s="1"/>
  <c r="BA513" i="46"/>
  <c r="BA85" i="46" s="1"/>
  <c r="BK549" i="46"/>
  <c r="AY549" i="46"/>
  <c r="AY154" i="46" s="1"/>
  <c r="AU549" i="46"/>
  <c r="AU154" i="46" s="1"/>
  <c r="BH571" i="46"/>
  <c r="BH570" i="46" s="1"/>
  <c r="AR571" i="46"/>
  <c r="AR570" i="46" s="1"/>
  <c r="AZ571" i="46"/>
  <c r="AZ570" i="46" s="1"/>
  <c r="BN571" i="46"/>
  <c r="BN570" i="46" s="1"/>
  <c r="BJ571" i="46"/>
  <c r="BJ570" i="46" s="1"/>
  <c r="BF571" i="46"/>
  <c r="BF570" i="46" s="1"/>
  <c r="BB571" i="46"/>
  <c r="BB570" i="46" s="1"/>
  <c r="AX571" i="46"/>
  <c r="AX570" i="46" s="1"/>
  <c r="AT571" i="46"/>
  <c r="AT570" i="46" s="1"/>
  <c r="BF525" i="46"/>
  <c r="BM561" i="46"/>
  <c r="BM155" i="46" s="1"/>
  <c r="BI561" i="46"/>
  <c r="BI155" i="46" s="1"/>
  <c r="BE561" i="46"/>
  <c r="BA561" i="46"/>
  <c r="BA155" i="46" s="1"/>
  <c r="AW561" i="46"/>
  <c r="AW155" i="46" s="1"/>
  <c r="AS561" i="46"/>
  <c r="AS155" i="46" s="1"/>
  <c r="BN525" i="46"/>
  <c r="BN86" i="46" s="1"/>
  <c r="BJ525" i="46"/>
  <c r="BJ86" i="46" s="1"/>
  <c r="BB525" i="46"/>
  <c r="BB86" i="46" s="1"/>
  <c r="AX525" i="46"/>
  <c r="AX86" i="46" s="1"/>
  <c r="AT525" i="46"/>
  <c r="AT86" i="46" s="1"/>
  <c r="BL165" i="46"/>
  <c r="AZ165" i="46"/>
  <c r="AV165" i="46"/>
  <c r="BL549" i="46"/>
  <c r="BH549" i="46"/>
  <c r="BD549" i="46"/>
  <c r="AZ549" i="46"/>
  <c r="AV549" i="46"/>
  <c r="AR549" i="46"/>
  <c r="BN549" i="46"/>
  <c r="BN154" i="46" s="1"/>
  <c r="BJ549" i="46"/>
  <c r="BJ154" i="46" s="1"/>
  <c r="BF549" i="46"/>
  <c r="BF154" i="46" s="1"/>
  <c r="BB549" i="46"/>
  <c r="BB154" i="46" s="1"/>
  <c r="AX549" i="46"/>
  <c r="AX154" i="46" s="1"/>
  <c r="AT549" i="46"/>
  <c r="AT154" i="46" s="1"/>
  <c r="AR544" i="46"/>
  <c r="AR153" i="46" s="1"/>
  <c r="BM544" i="46"/>
  <c r="BM153" i="46" s="1"/>
  <c r="BI544" i="46"/>
  <c r="BI153" i="46" s="1"/>
  <c r="BE544" i="46"/>
  <c r="BE153" i="46" s="1"/>
  <c r="BA544" i="46"/>
  <c r="BA153" i="46" s="1"/>
  <c r="BI513" i="46"/>
  <c r="BI85" i="46" s="1"/>
  <c r="AS513" i="46"/>
  <c r="BJ513" i="46"/>
  <c r="BJ85" i="46" s="1"/>
  <c r="AT513" i="46"/>
  <c r="AT85" i="46" s="1"/>
  <c r="AZ508" i="46"/>
  <c r="AZ84" i="46" s="1"/>
  <c r="BF539" i="46"/>
  <c r="BF538" i="46" s="1"/>
  <c r="BF152" i="46" s="1"/>
  <c r="BB539" i="46"/>
  <c r="BB538" i="46" s="1"/>
  <c r="BB152" i="46" s="1"/>
  <c r="BL561" i="46"/>
  <c r="BL155" i="46" s="1"/>
  <c r="BH561" i="46"/>
  <c r="BD561" i="46"/>
  <c r="AZ561" i="46"/>
  <c r="AZ155" i="46" s="1"/>
  <c r="AV561" i="46"/>
  <c r="AV155" i="46" s="1"/>
  <c r="AR561" i="46"/>
  <c r="BM549" i="46"/>
  <c r="BM154" i="46" s="1"/>
  <c r="BI549" i="46"/>
  <c r="BI154" i="46" s="1"/>
  <c r="BE549" i="46"/>
  <c r="BA549" i="46"/>
  <c r="AW549" i="46"/>
  <c r="AW154" i="46" s="1"/>
  <c r="AS549" i="46"/>
  <c r="AS154" i="46" s="1"/>
  <c r="BM513" i="46"/>
  <c r="BM85" i="46" s="1"/>
  <c r="AW513" i="46"/>
  <c r="AW85" i="46" s="1"/>
  <c r="BN513" i="46"/>
  <c r="BN85" i="46" s="1"/>
  <c r="AX513" i="46"/>
  <c r="AX85" i="46" s="1"/>
  <c r="BL508" i="46"/>
  <c r="BL84" i="46" s="1"/>
  <c r="BF508" i="46"/>
  <c r="BF84" i="46" s="1"/>
  <c r="BO561" i="46"/>
  <c r="BK561" i="46"/>
  <c r="BK155" i="46" s="1"/>
  <c r="BG561" i="46"/>
  <c r="BC561" i="46"/>
  <c r="AY561" i="46"/>
  <c r="AU561" i="46"/>
  <c r="AU155" i="46" s="1"/>
  <c r="AQ561" i="46"/>
  <c r="AQ155" i="46" s="1"/>
  <c r="BB513" i="46"/>
  <c r="BB85" i="46" s="1"/>
  <c r="BM508" i="46"/>
  <c r="BM84" i="46" s="1"/>
  <c r="BA508" i="46"/>
  <c r="BA84" i="46" s="1"/>
  <c r="BN561" i="46"/>
  <c r="BN155" i="46" s="1"/>
  <c r="BJ561" i="46"/>
  <c r="BJ155" i="46" s="1"/>
  <c r="BF561" i="46"/>
  <c r="BF155" i="46" s="1"/>
  <c r="BB561" i="46"/>
  <c r="BB155" i="46" s="1"/>
  <c r="AX561" i="46"/>
  <c r="AX155" i="46" s="1"/>
  <c r="AT561" i="46"/>
  <c r="AT155" i="46" s="1"/>
  <c r="BO549" i="46"/>
  <c r="BO154" i="46" s="1"/>
  <c r="BG549" i="46"/>
  <c r="BG154" i="46" s="1"/>
  <c r="BC549" i="46"/>
  <c r="BC154" i="46" s="1"/>
  <c r="AQ549" i="46"/>
  <c r="AQ154" i="46" s="1"/>
  <c r="BL544" i="46"/>
  <c r="BL153" i="46" s="1"/>
  <c r="BH544" i="46"/>
  <c r="BH153" i="46" s="1"/>
  <c r="BD544" i="46"/>
  <c r="BD153" i="46" s="1"/>
  <c r="AZ544" i="46"/>
  <c r="AZ153" i="46" s="1"/>
  <c r="BN544" i="46"/>
  <c r="BN153" i="46" s="1"/>
  <c r="BJ544" i="46"/>
  <c r="BJ153" i="46" s="1"/>
  <c r="BF544" i="46"/>
  <c r="BF153" i="46" s="1"/>
  <c r="BB544" i="46"/>
  <c r="BB153" i="46" s="1"/>
  <c r="AX544" i="46"/>
  <c r="AX153" i="46" s="1"/>
  <c r="AT544" i="46"/>
  <c r="AT153" i="46" s="1"/>
  <c r="BA538" i="46"/>
  <c r="BA152" i="46" s="1"/>
  <c r="BE513" i="46"/>
  <c r="BF513" i="46"/>
  <c r="BF85" i="46" s="1"/>
  <c r="BB508" i="46"/>
  <c r="BB84" i="46" s="1"/>
  <c r="AV508" i="46"/>
  <c r="AV84" i="46" s="1"/>
  <c r="BO508" i="46"/>
  <c r="BO84" i="46" s="1"/>
  <c r="AY508" i="46"/>
  <c r="AY84" i="46" s="1"/>
  <c r="BH508" i="46"/>
  <c r="BH84" i="46" s="1"/>
  <c r="AR508" i="46"/>
  <c r="AR84" i="46" s="1"/>
  <c r="BN508" i="46"/>
  <c r="BN84" i="46" s="1"/>
  <c r="AX508" i="46"/>
  <c r="AX84" i="46" s="1"/>
  <c r="BF404" i="46"/>
  <c r="BB404" i="46"/>
  <c r="AT404" i="46"/>
  <c r="BO404" i="46"/>
  <c r="BO168" i="46" s="1"/>
  <c r="BO181" i="46" s="1"/>
  <c r="BK404" i="46"/>
  <c r="BK168" i="46" s="1"/>
  <c r="BK181" i="46" s="1"/>
  <c r="BG404" i="46"/>
  <c r="BG168" i="46" s="1"/>
  <c r="BG181" i="46" s="1"/>
  <c r="AY404" i="46"/>
  <c r="AU404" i="46"/>
  <c r="AU168" i="46" s="1"/>
  <c r="AU181" i="46" s="1"/>
  <c r="AQ404" i="46"/>
  <c r="BN388" i="46"/>
  <c r="BJ388" i="46"/>
  <c r="BF388" i="46"/>
  <c r="BB388" i="46"/>
  <c r="AX388" i="46"/>
  <c r="AT388" i="46"/>
  <c r="BH79" i="46"/>
  <c r="AZ79" i="46"/>
  <c r="AS508" i="46"/>
  <c r="AS84" i="46" s="1"/>
  <c r="BL415" i="46"/>
  <c r="BH415" i="46"/>
  <c r="BD415" i="46"/>
  <c r="AZ415" i="46"/>
  <c r="AV415" i="46"/>
  <c r="AR415" i="46"/>
  <c r="BJ404" i="46"/>
  <c r="BJ168" i="46" s="1"/>
  <c r="BJ181" i="46" s="1"/>
  <c r="AQ388" i="46"/>
  <c r="BI388" i="46"/>
  <c r="BE388" i="46"/>
  <c r="BA388" i="46"/>
  <c r="AW388" i="46"/>
  <c r="AS388" i="46"/>
  <c r="BN308" i="46"/>
  <c r="BJ308" i="46"/>
  <c r="BF308" i="46"/>
  <c r="BB308" i="46"/>
  <c r="AX308" i="46"/>
  <c r="AT308" i="46"/>
  <c r="BN404" i="46"/>
  <c r="BN168" i="46" s="1"/>
  <c r="BN181" i="46" s="1"/>
  <c r="AX404" i="46"/>
  <c r="BC404" i="46"/>
  <c r="BL404" i="46"/>
  <c r="BH404" i="46"/>
  <c r="BD404" i="46"/>
  <c r="BD168" i="46" s="1"/>
  <c r="BD181" i="46" s="1"/>
  <c r="AZ404" i="46"/>
  <c r="BO335" i="46"/>
  <c r="BK335" i="46"/>
  <c r="BG335" i="46"/>
  <c r="BC335" i="46"/>
  <c r="AY335" i="46"/>
  <c r="AU335" i="46"/>
  <c r="AQ335" i="46"/>
  <c r="BO308" i="46"/>
  <c r="BK308" i="46"/>
  <c r="BG308" i="46"/>
  <c r="BC308" i="46"/>
  <c r="AY308" i="46"/>
  <c r="AU308" i="46"/>
  <c r="AQ308" i="46"/>
  <c r="BL308" i="46"/>
  <c r="BH308" i="46"/>
  <c r="BD308" i="46"/>
  <c r="AZ308" i="46"/>
  <c r="AV308" i="46"/>
  <c r="AR308" i="46"/>
  <c r="BM308" i="46"/>
  <c r="BI308" i="46"/>
  <c r="BE308" i="46"/>
  <c r="BA308" i="46"/>
  <c r="AW308" i="46"/>
  <c r="AS308" i="46"/>
  <c r="BO415" i="46"/>
  <c r="BK415" i="46"/>
  <c r="BG415" i="46"/>
  <c r="BC415" i="46"/>
  <c r="AY415" i="46"/>
  <c r="AU415" i="46"/>
  <c r="AQ415" i="46"/>
  <c r="BM415" i="46"/>
  <c r="BI415" i="46"/>
  <c r="BE415" i="46"/>
  <c r="BA415" i="46"/>
  <c r="AW415" i="46"/>
  <c r="AS415" i="46"/>
  <c r="BN415" i="46"/>
  <c r="BN147" i="46" s="1"/>
  <c r="BJ415" i="46"/>
  <c r="BF415" i="46"/>
  <c r="BB415" i="46"/>
  <c r="AX415" i="46"/>
  <c r="AX147" i="46" s="1"/>
  <c r="AT415" i="46"/>
  <c r="BL335" i="46"/>
  <c r="BH335" i="46"/>
  <c r="BD335" i="46"/>
  <c r="AZ335" i="46"/>
  <c r="AV335" i="46"/>
  <c r="AR335" i="46"/>
  <c r="BM335" i="46"/>
  <c r="BI335" i="46"/>
  <c r="BE335" i="46"/>
  <c r="BA335" i="46"/>
  <c r="AW335" i="46"/>
  <c r="AS335" i="46"/>
  <c r="BN335" i="46"/>
  <c r="BJ335" i="46"/>
  <c r="BF335" i="46"/>
  <c r="BB335" i="46"/>
  <c r="BB78" i="46" s="1"/>
  <c r="AX335" i="46"/>
  <c r="AT335" i="46"/>
  <c r="BH165" i="46"/>
  <c r="BD165" i="46"/>
  <c r="AR165" i="46"/>
  <c r="BM165" i="46"/>
  <c r="BI165" i="46"/>
  <c r="BE165" i="46"/>
  <c r="BA165" i="46"/>
  <c r="AW165" i="46"/>
  <c r="AS165" i="46"/>
  <c r="AV154" i="46"/>
  <c r="BH155" i="46"/>
  <c r="BD155" i="46"/>
  <c r="AR155" i="46"/>
  <c r="BO155" i="46"/>
  <c r="BG155" i="46"/>
  <c r="BC155" i="46"/>
  <c r="AY155" i="46"/>
  <c r="BG538" i="46"/>
  <c r="BG152" i="46" s="1"/>
  <c r="AQ538" i="46"/>
  <c r="AQ152" i="46" s="1"/>
  <c r="BE85" i="46"/>
  <c r="AS85" i="46"/>
  <c r="BO513" i="46"/>
  <c r="BK513" i="46"/>
  <c r="BK85" i="46" s="1"/>
  <c r="BG513" i="46"/>
  <c r="BG85" i="46" s="1"/>
  <c r="BC513" i="46"/>
  <c r="BC85" i="46" s="1"/>
  <c r="AY513" i="46"/>
  <c r="AY85" i="46" s="1"/>
  <c r="AU513" i="46"/>
  <c r="AU85" i="46" s="1"/>
  <c r="AQ513" i="46"/>
  <c r="AQ85" i="46" s="1"/>
  <c r="BL513" i="46"/>
  <c r="BL85" i="46" s="1"/>
  <c r="BH513" i="46"/>
  <c r="BH85" i="46" s="1"/>
  <c r="BD513" i="46"/>
  <c r="AZ513" i="46"/>
  <c r="AZ85" i="46" s="1"/>
  <c r="AV513" i="46"/>
  <c r="AV85" i="46" s="1"/>
  <c r="AR513" i="46"/>
  <c r="AR85" i="46" s="1"/>
  <c r="BL83" i="46"/>
  <c r="BH83" i="46"/>
  <c r="BD83" i="46"/>
  <c r="AZ83" i="46"/>
  <c r="AV83" i="46"/>
  <c r="BK538" i="46"/>
  <c r="BK152" i="46" s="1"/>
  <c r="AU538" i="46"/>
  <c r="AU152" i="46" s="1"/>
  <c r="BL525" i="46"/>
  <c r="BL86" i="46" s="1"/>
  <c r="BH525" i="46"/>
  <c r="BH86" i="46" s="1"/>
  <c r="BD525" i="46"/>
  <c r="BD86" i="46" s="1"/>
  <c r="AZ525" i="46"/>
  <c r="AZ86" i="46" s="1"/>
  <c r="AV525" i="46"/>
  <c r="AV86" i="46" s="1"/>
  <c r="AR525" i="46"/>
  <c r="AR86" i="46" s="1"/>
  <c r="BM525" i="46"/>
  <c r="BM86" i="46" s="1"/>
  <c r="BI525" i="46"/>
  <c r="BI86" i="46" s="1"/>
  <c r="BE525" i="46"/>
  <c r="BE86" i="46" s="1"/>
  <c r="BA525" i="46"/>
  <c r="BA86" i="46" s="1"/>
  <c r="AW525" i="46"/>
  <c r="AW86" i="46" s="1"/>
  <c r="AS525" i="46"/>
  <c r="AS86" i="46" s="1"/>
  <c r="BO538" i="46"/>
  <c r="BO152" i="46" s="1"/>
  <c r="AY538" i="46"/>
  <c r="AY152" i="46" s="1"/>
  <c r="BF86" i="46"/>
  <c r="BN83" i="46"/>
  <c r="BJ83" i="46"/>
  <c r="BF83" i="46"/>
  <c r="BB83" i="46"/>
  <c r="AX83" i="46"/>
  <c r="AT83" i="46"/>
  <c r="AW544" i="46"/>
  <c r="AW153" i="46" s="1"/>
  <c r="AS544" i="46"/>
  <c r="AS153" i="46" s="1"/>
  <c r="BC538" i="46"/>
  <c r="BC152" i="46" s="1"/>
  <c r="BO525" i="46"/>
  <c r="BO86" i="46" s="1"/>
  <c r="BK525" i="46"/>
  <c r="BK86" i="46" s="1"/>
  <c r="BG525" i="46"/>
  <c r="BG86" i="46" s="1"/>
  <c r="BC525" i="46"/>
  <c r="BC86" i="46" s="1"/>
  <c r="AY525" i="46"/>
  <c r="AY86" i="46" s="1"/>
  <c r="AU525" i="46"/>
  <c r="AU86" i="46" s="1"/>
  <c r="AQ525" i="46"/>
  <c r="AQ86" i="46" s="1"/>
  <c r="AY168" i="46"/>
  <c r="AY181" i="46" s="1"/>
  <c r="AQ168" i="46"/>
  <c r="AQ181" i="46" s="1"/>
  <c r="BO388" i="46"/>
  <c r="BK388" i="46"/>
  <c r="BG388" i="46"/>
  <c r="BC388" i="46"/>
  <c r="AY388" i="46"/>
  <c r="AY147" i="46" s="1"/>
  <c r="AU388" i="46"/>
  <c r="BL388" i="46"/>
  <c r="BL147" i="46" s="1"/>
  <c r="BH388" i="46"/>
  <c r="BD388" i="46"/>
  <c r="AZ388" i="46"/>
  <c r="AV388" i="46"/>
  <c r="AV147" i="46" s="1"/>
  <c r="AR388" i="46"/>
  <c r="BM388" i="46"/>
  <c r="BI147" i="46"/>
  <c r="AS147" i="46"/>
  <c r="BO324" i="46"/>
  <c r="BO80" i="46" s="1"/>
  <c r="BK324" i="46"/>
  <c r="BK80" i="46" s="1"/>
  <c r="BG324" i="46"/>
  <c r="BG80" i="46" s="1"/>
  <c r="BC324" i="46"/>
  <c r="BC80" i="46" s="1"/>
  <c r="AY324" i="46"/>
  <c r="AY80" i="46" s="1"/>
  <c r="AU324" i="46"/>
  <c r="AU80" i="46" s="1"/>
  <c r="AQ324" i="46"/>
  <c r="AQ80" i="46" s="1"/>
  <c r="BM324" i="46"/>
  <c r="BM80" i="46" s="1"/>
  <c r="BI324" i="46"/>
  <c r="BI80" i="46" s="1"/>
  <c r="BE324" i="46"/>
  <c r="BE80" i="46" s="1"/>
  <c r="BA324" i="46"/>
  <c r="BA80" i="46" s="1"/>
  <c r="AW324" i="46"/>
  <c r="AW80" i="46" s="1"/>
  <c r="AS324" i="46"/>
  <c r="AS80" i="46" s="1"/>
  <c r="BN78" i="46"/>
  <c r="BF78" i="46"/>
  <c r="AX78" i="46"/>
  <c r="BO83" i="46"/>
  <c r="BK83" i="46"/>
  <c r="BC83" i="46"/>
  <c r="AY83" i="46"/>
  <c r="AU83" i="46"/>
  <c r="AQ83" i="46"/>
  <c r="AV404" i="46"/>
  <c r="AV168" i="46" s="1"/>
  <c r="AV181" i="46" s="1"/>
  <c r="AR404" i="46"/>
  <c r="AR168" i="46" s="1"/>
  <c r="AR181" i="46" s="1"/>
  <c r="BM404" i="46"/>
  <c r="BM168" i="46" s="1"/>
  <c r="BM181" i="46" s="1"/>
  <c r="BI404" i="46"/>
  <c r="BI168" i="46" s="1"/>
  <c r="BI181" i="46" s="1"/>
  <c r="BE404" i="46"/>
  <c r="BE168" i="46" s="1"/>
  <c r="BE181" i="46" s="1"/>
  <c r="BA404" i="46"/>
  <c r="BA168" i="46" s="1"/>
  <c r="BA181" i="46" s="1"/>
  <c r="AW404" i="46"/>
  <c r="AW168" i="46" s="1"/>
  <c r="AW181" i="46" s="1"/>
  <c r="AS404" i="46"/>
  <c r="AS168" i="46" s="1"/>
  <c r="AS181" i="46" s="1"/>
  <c r="BH396" i="46"/>
  <c r="BH148" i="46" s="1"/>
  <c r="AZ396" i="46"/>
  <c r="AZ148" i="46" s="1"/>
  <c r="BG78" i="46"/>
  <c r="BC78" i="46"/>
  <c r="AQ78" i="46"/>
  <c r="BL78" i="46"/>
  <c r="BH78" i="46"/>
  <c r="AZ78" i="46"/>
  <c r="AV78" i="46"/>
  <c r="AR78" i="46"/>
  <c r="BI78" i="46"/>
  <c r="BE78" i="46"/>
  <c r="BA78" i="46"/>
  <c r="AS78" i="46"/>
  <c r="BL396" i="46"/>
  <c r="BL148" i="46" s="1"/>
  <c r="BD396" i="46"/>
  <c r="BD148" i="46" s="1"/>
  <c r="AV396" i="46"/>
  <c r="AV148" i="46" s="1"/>
  <c r="BB147" i="46"/>
  <c r="AR79" i="46"/>
  <c r="BN324" i="46"/>
  <c r="BN80" i="46" s="1"/>
  <c r="BJ324" i="46"/>
  <c r="BJ80" i="46" s="1"/>
  <c r="BF324" i="46"/>
  <c r="BF80" i="46" s="1"/>
  <c r="BB324" i="46"/>
  <c r="BB80" i="46" s="1"/>
  <c r="AX324" i="46"/>
  <c r="AX80" i="46" s="1"/>
  <c r="AT324" i="46"/>
  <c r="AT80" i="46" s="1"/>
  <c r="BL333" i="46"/>
  <c r="BL324" i="46" s="1"/>
  <c r="BL80" i="46" s="1"/>
  <c r="BH333" i="46"/>
  <c r="BH324" i="46" s="1"/>
  <c r="BH80" i="46" s="1"/>
  <c r="BD333" i="46"/>
  <c r="BD324" i="46" s="1"/>
  <c r="BD80" i="46" s="1"/>
  <c r="AZ333" i="46"/>
  <c r="AZ324" i="46" s="1"/>
  <c r="AZ80" i="46" s="1"/>
  <c r="AV333" i="46"/>
  <c r="AV324" i="46" s="1"/>
  <c r="AV80" i="46" s="1"/>
  <c r="AR333" i="46"/>
  <c r="AR324" i="46" s="1"/>
  <c r="AR80" i="46" s="1"/>
  <c r="BO318" i="46"/>
  <c r="BK318" i="46"/>
  <c r="BG318" i="46"/>
  <c r="BC318" i="46"/>
  <c r="AY318" i="46"/>
  <c r="AU318" i="46"/>
  <c r="AQ318" i="46"/>
  <c r="BL193" i="46"/>
  <c r="BL203" i="46"/>
  <c r="BH193" i="46"/>
  <c r="BH203" i="46"/>
  <c r="BD193" i="46"/>
  <c r="BD203" i="46"/>
  <c r="AZ193" i="46"/>
  <c r="AZ203" i="46"/>
  <c r="AV193" i="46"/>
  <c r="AV203" i="46"/>
  <c r="AR193" i="46"/>
  <c r="AR203" i="46"/>
  <c r="BN318" i="46"/>
  <c r="BN398" i="46" s="1"/>
  <c r="BN396" i="46" s="1"/>
  <c r="BN148" i="46" s="1"/>
  <c r="BJ318" i="46"/>
  <c r="BJ398" i="46" s="1"/>
  <c r="BJ396" i="46" s="1"/>
  <c r="BJ148" i="46" s="1"/>
  <c r="BF318" i="46"/>
  <c r="BF398" i="46" s="1"/>
  <c r="BF396" i="46" s="1"/>
  <c r="BF148" i="46" s="1"/>
  <c r="BB318" i="46"/>
  <c r="BB398" i="46" s="1"/>
  <c r="BB396" i="46" s="1"/>
  <c r="BB148" i="46" s="1"/>
  <c r="AX318" i="46"/>
  <c r="AX398" i="46" s="1"/>
  <c r="AX396" i="46" s="1"/>
  <c r="AX148" i="46" s="1"/>
  <c r="AT318" i="46"/>
  <c r="AT398" i="46" s="1"/>
  <c r="AT396" i="46" s="1"/>
  <c r="AT148" i="46" s="1"/>
  <c r="BO193" i="46"/>
  <c r="BO203" i="46"/>
  <c r="BK193" i="46"/>
  <c r="BK203" i="46"/>
  <c r="BM318" i="46"/>
  <c r="BM398" i="46" s="1"/>
  <c r="BM396" i="46" s="1"/>
  <c r="BM148" i="46" s="1"/>
  <c r="BI318" i="46"/>
  <c r="BI398" i="46" s="1"/>
  <c r="BI396" i="46" s="1"/>
  <c r="BI148" i="46" s="1"/>
  <c r="BE318" i="46"/>
  <c r="BE398" i="46" s="1"/>
  <c r="BE396" i="46" s="1"/>
  <c r="BE148" i="46" s="1"/>
  <c r="BA318" i="46"/>
  <c r="BA398" i="46" s="1"/>
  <c r="BA396" i="46" s="1"/>
  <c r="BA148" i="46" s="1"/>
  <c r="AW318" i="46"/>
  <c r="AW398" i="46" s="1"/>
  <c r="AW396" i="46" s="1"/>
  <c r="AW148" i="46" s="1"/>
  <c r="AS318" i="46"/>
  <c r="AS398" i="46" s="1"/>
  <c r="AS396" i="46" s="1"/>
  <c r="AS148" i="46" s="1"/>
  <c r="BN203" i="46"/>
  <c r="BJ203" i="46"/>
  <c r="BF203" i="46"/>
  <c r="BB203" i="46"/>
  <c r="AX203" i="46"/>
  <c r="AT203" i="46"/>
  <c r="BG203" i="46"/>
  <c r="BC203" i="46"/>
  <c r="AY203" i="46"/>
  <c r="AU203" i="46"/>
  <c r="AQ203" i="46"/>
  <c r="BE191" i="35"/>
  <c r="BE203" i="35"/>
  <c r="BM191" i="35"/>
  <c r="BM203" i="35"/>
  <c r="BL199" i="35"/>
  <c r="BL200" i="35" s="1"/>
  <c r="BL204" i="35"/>
  <c r="BL196" i="35"/>
  <c r="BL205" i="35"/>
  <c r="BL197" i="35"/>
  <c r="BL198" i="35"/>
  <c r="BH199" i="35"/>
  <c r="BH200" i="35" s="1"/>
  <c r="BH204" i="35"/>
  <c r="BH197" i="35"/>
  <c r="BH196" i="35"/>
  <c r="BH205" i="35"/>
  <c r="BH198" i="35"/>
  <c r="AV199" i="35"/>
  <c r="AV200" i="35" s="1"/>
  <c r="AV204" i="35"/>
  <c r="AV196" i="35"/>
  <c r="AV205" i="35"/>
  <c r="AV197" i="35"/>
  <c r="AV198" i="35"/>
  <c r="AR199" i="35"/>
  <c r="AR200" i="35" s="1"/>
  <c r="AR204" i="35"/>
  <c r="AR197" i="35"/>
  <c r="AR196" i="35"/>
  <c r="AR205" i="35"/>
  <c r="AR198" i="35"/>
  <c r="BI191" i="35"/>
  <c r="BI203" i="35"/>
  <c r="BA191" i="35"/>
  <c r="BA203" i="35"/>
  <c r="AS191" i="35"/>
  <c r="AS203" i="35"/>
  <c r="BO155" i="35"/>
  <c r="BO94" i="35" s="1"/>
  <c r="BK155" i="35"/>
  <c r="BK94" i="35" s="1"/>
  <c r="BG155" i="35"/>
  <c r="BG94" i="35" s="1"/>
  <c r="AW191" i="35"/>
  <c r="AW203" i="35"/>
  <c r="BO196" i="35"/>
  <c r="BO205" i="35"/>
  <c r="BD199" i="35"/>
  <c r="BD200" i="35" s="1"/>
  <c r="BD204" i="35"/>
  <c r="AY196" i="35"/>
  <c r="AY205" i="35"/>
  <c r="BN66" i="35"/>
  <c r="BN67" i="35"/>
  <c r="BJ66" i="35"/>
  <c r="BJ67" i="35"/>
  <c r="BF66" i="35"/>
  <c r="BF67" i="35"/>
  <c r="BB66" i="35"/>
  <c r="BB67" i="35"/>
  <c r="AX66" i="35"/>
  <c r="AX67" i="35"/>
  <c r="AT66" i="35"/>
  <c r="AT67" i="35"/>
  <c r="BO65" i="35"/>
  <c r="BO209" i="35" s="1"/>
  <c r="BO68" i="35" s="1"/>
  <c r="BO66" i="35"/>
  <c r="BK65" i="35"/>
  <c r="BK209" i="35" s="1"/>
  <c r="BK68" i="35" s="1"/>
  <c r="BK66" i="35"/>
  <c r="BG65" i="35"/>
  <c r="BG209" i="35" s="1"/>
  <c r="BG68" i="35" s="1"/>
  <c r="BG66" i="35"/>
  <c r="BC65" i="35"/>
  <c r="BC209" i="35" s="1"/>
  <c r="BC68" i="35" s="1"/>
  <c r="BC66" i="35"/>
  <c r="AY65" i="35"/>
  <c r="AY209" i="35" s="1"/>
  <c r="AY68" i="35" s="1"/>
  <c r="AY66" i="35"/>
  <c r="AU65" i="35"/>
  <c r="AU209" i="35" s="1"/>
  <c r="AU68" i="35" s="1"/>
  <c r="AU66" i="35"/>
  <c r="AQ65" i="35"/>
  <c r="AQ209" i="35" s="1"/>
  <c r="AQ68" i="35" s="1"/>
  <c r="AQ66" i="35"/>
  <c r="BL65" i="35"/>
  <c r="BL209" i="35" s="1"/>
  <c r="BL68" i="35" s="1"/>
  <c r="BL203" i="35" s="1"/>
  <c r="BL191" i="35"/>
  <c r="BC155" i="35"/>
  <c r="BC94" i="35" s="1"/>
  <c r="AY155" i="35"/>
  <c r="AY94" i="35" s="1"/>
  <c r="AU155" i="35"/>
  <c r="AU94" i="35" s="1"/>
  <c r="AQ155" i="35"/>
  <c r="AQ94" i="35" s="1"/>
  <c r="BN154" i="35"/>
  <c r="BN156" i="35" s="1"/>
  <c r="BJ154" i="35"/>
  <c r="BF154" i="35"/>
  <c r="BB154" i="35"/>
  <c r="BB156" i="35" s="1"/>
  <c r="AX154" i="35"/>
  <c r="AX156" i="35" s="1"/>
  <c r="AT154" i="35"/>
  <c r="AV210" i="35"/>
  <c r="AZ209" i="35"/>
  <c r="AZ68" i="35" s="1"/>
  <c r="AZ203" i="35" s="1"/>
  <c r="BD205" i="35"/>
  <c r="BO198" i="35"/>
  <c r="AY198" i="35"/>
  <c r="BD196" i="35"/>
  <c r="BC67" i="35"/>
  <c r="BI66" i="35"/>
  <c r="BA66" i="35"/>
  <c r="AS66" i="35"/>
  <c r="BM154" i="35"/>
  <c r="BI154" i="35"/>
  <c r="BE154" i="35"/>
  <c r="BA154" i="35"/>
  <c r="AW154" i="35"/>
  <c r="AS154" i="35"/>
  <c r="BL83" i="35"/>
  <c r="BH83" i="35"/>
  <c r="BD83" i="35"/>
  <c r="AZ83" i="35"/>
  <c r="AV83" i="35"/>
  <c r="AR83" i="35"/>
  <c r="BL221" i="35"/>
  <c r="BD221" i="35"/>
  <c r="BD209" i="35"/>
  <c r="BD68" i="35" s="1"/>
  <c r="BO199" i="35"/>
  <c r="BO200" i="35" s="1"/>
  <c r="AY199" i="35"/>
  <c r="AY200" i="35" s="1"/>
  <c r="BO197" i="35"/>
  <c r="BD197" i="35"/>
  <c r="AY197" i="35"/>
  <c r="AZ191" i="35"/>
  <c r="BG67" i="35"/>
  <c r="AQ67" i="35"/>
  <c r="BH66" i="35"/>
  <c r="AZ66" i="35"/>
  <c r="AR66" i="35"/>
  <c r="BH209" i="35"/>
  <c r="BH68" i="35" s="1"/>
  <c r="AR209" i="35"/>
  <c r="AR68" i="35" s="1"/>
  <c r="BO204" i="35"/>
  <c r="AY204" i="35"/>
  <c r="AV191" i="35"/>
  <c r="BK67" i="35"/>
  <c r="AZ199" i="35"/>
  <c r="AZ200" i="35" s="1"/>
  <c r="AZ204" i="35"/>
  <c r="AU67" i="35"/>
  <c r="BF191" i="35"/>
  <c r="BM85" i="35"/>
  <c r="BA85" i="35"/>
  <c r="BN155" i="35"/>
  <c r="BN94" i="35" s="1"/>
  <c r="BJ155" i="35"/>
  <c r="BJ94" i="35" s="1"/>
  <c r="BF155" i="35"/>
  <c r="BF94" i="35" s="1"/>
  <c r="BB155" i="35"/>
  <c r="BB94" i="35" s="1"/>
  <c r="AX155" i="35"/>
  <c r="AX94" i="35" s="1"/>
  <c r="AT155" i="35"/>
  <c r="AT94" i="35" s="1"/>
  <c r="BL154" i="35"/>
  <c r="BH154" i="35"/>
  <c r="BD154" i="35"/>
  <c r="AZ154" i="35"/>
  <c r="AV154" i="35"/>
  <c r="AR154" i="35"/>
  <c r="BJ156" i="35"/>
  <c r="BF156" i="35"/>
  <c r="AT156" i="35"/>
  <c r="BN86" i="35"/>
  <c r="BJ86" i="35"/>
  <c r="BF86" i="35"/>
  <c r="BB86" i="35"/>
  <c r="AX86" i="35"/>
  <c r="AT86" i="35"/>
  <c r="BL85" i="35"/>
  <c r="BH85" i="35"/>
  <c r="BD85" i="35"/>
  <c r="AZ85" i="35"/>
  <c r="AV85" i="35"/>
  <c r="AR85" i="35"/>
  <c r="BN83" i="35"/>
  <c r="BJ83" i="35"/>
  <c r="BF83" i="35"/>
  <c r="BB83" i="35"/>
  <c r="AX83" i="35"/>
  <c r="AT83" i="35"/>
  <c r="BG148" i="35"/>
  <c r="BE147" i="35"/>
  <c r="BK86" i="35"/>
  <c r="BG86" i="35"/>
  <c r="BC86" i="35"/>
  <c r="AY86" i="35"/>
  <c r="AU86" i="35"/>
  <c r="AQ86" i="35"/>
  <c r="BM155" i="35"/>
  <c r="BM94" i="35" s="1"/>
  <c r="BI155" i="35"/>
  <c r="BI94" i="35" s="1"/>
  <c r="BE155" i="35"/>
  <c r="BE94" i="35" s="1"/>
  <c r="BA155" i="35"/>
  <c r="BA94" i="35" s="1"/>
  <c r="AW155" i="35"/>
  <c r="AW94" i="35" s="1"/>
  <c r="AS155" i="35"/>
  <c r="AS94" i="35" s="1"/>
  <c r="BO154" i="35"/>
  <c r="BO156" i="35" s="1"/>
  <c r="BK154" i="35"/>
  <c r="BG154" i="35"/>
  <c r="BG156" i="35" s="1"/>
  <c r="BC154" i="35"/>
  <c r="BC156" i="35" s="1"/>
  <c r="AY154" i="35"/>
  <c r="AY156" i="35" s="1"/>
  <c r="AU154" i="35"/>
  <c r="AU156" i="35" s="1"/>
  <c r="AQ154" i="35"/>
  <c r="AQ156" i="35" s="1"/>
  <c r="BM156" i="35"/>
  <c r="BI156" i="35"/>
  <c r="AW156" i="35"/>
  <c r="AS156" i="35"/>
  <c r="BM86" i="35"/>
  <c r="BI86" i="35"/>
  <c r="BE86" i="35"/>
  <c r="BA86" i="35"/>
  <c r="AW86" i="35"/>
  <c r="AS86" i="35"/>
  <c r="BO85" i="35"/>
  <c r="BK85" i="35"/>
  <c r="BG85" i="35"/>
  <c r="BG87" i="35" s="1"/>
  <c r="BC85" i="35"/>
  <c r="AY85" i="35"/>
  <c r="AU85" i="35"/>
  <c r="AQ85" i="35"/>
  <c r="AQ87" i="35" s="1"/>
  <c r="BM83" i="35"/>
  <c r="BI83" i="35"/>
  <c r="BE83" i="35"/>
  <c r="BA83" i="35"/>
  <c r="BA87" i="35" s="1"/>
  <c r="AW83" i="35"/>
  <c r="AS83" i="35"/>
  <c r="BL156" i="35"/>
  <c r="BH156" i="35"/>
  <c r="BD156" i="35"/>
  <c r="AZ156" i="35"/>
  <c r="AV156" i="35"/>
  <c r="AR156" i="35"/>
  <c r="BL86" i="35"/>
  <c r="BH86" i="35"/>
  <c r="BD86" i="35"/>
  <c r="BD87" i="35" s="1"/>
  <c r="AZ86" i="35"/>
  <c r="AV86" i="35"/>
  <c r="AR86" i="35"/>
  <c r="BN85" i="35"/>
  <c r="BJ85" i="35"/>
  <c r="BF85" i="35"/>
  <c r="BB85" i="35"/>
  <c r="AX85" i="35"/>
  <c r="AT85" i="35"/>
  <c r="BL87" i="35"/>
  <c r="BH87" i="35"/>
  <c r="AZ87" i="35"/>
  <c r="AR87" i="35"/>
  <c r="BK156" i="35"/>
  <c r="BO86" i="35"/>
  <c r="BO87" i="35" s="1"/>
  <c r="BI85" i="35"/>
  <c r="BE85" i="35"/>
  <c r="AW85" i="35"/>
  <c r="AS85" i="35"/>
  <c r="BK87" i="35"/>
  <c r="BC87" i="35"/>
  <c r="AY87" i="35"/>
  <c r="AU87" i="35"/>
  <c r="BL148" i="35"/>
  <c r="BH148" i="35"/>
  <c r="BD148" i="35"/>
  <c r="AZ148" i="35"/>
  <c r="AV148" i="35"/>
  <c r="AR148" i="35"/>
  <c r="BN147" i="35"/>
  <c r="BJ147" i="35"/>
  <c r="BF147" i="35"/>
  <c r="BB147" i="35"/>
  <c r="AX147" i="35"/>
  <c r="AT147" i="35"/>
  <c r="BL80" i="35"/>
  <c r="BH80" i="35"/>
  <c r="BD80" i="35"/>
  <c r="AZ80" i="35"/>
  <c r="AV80" i="35"/>
  <c r="AR80" i="35"/>
  <c r="BN79" i="35"/>
  <c r="BJ79" i="35"/>
  <c r="BF79" i="35"/>
  <c r="BB79" i="35"/>
  <c r="AX79" i="35"/>
  <c r="AT79" i="35"/>
  <c r="BL78" i="35"/>
  <c r="BH78" i="35"/>
  <c r="BD78" i="35"/>
  <c r="AZ78" i="35"/>
  <c r="AV78" i="35"/>
  <c r="AR78" i="35"/>
  <c r="BO203" i="35"/>
  <c r="BK203" i="35"/>
  <c r="BG203" i="35"/>
  <c r="BC203" i="35"/>
  <c r="AY203" i="35"/>
  <c r="AU203" i="35"/>
  <c r="AQ203" i="35"/>
  <c r="AQ191" i="35"/>
  <c r="BO148" i="35"/>
  <c r="BK148" i="35"/>
  <c r="BC148" i="35"/>
  <c r="AY148" i="35"/>
  <c r="AU148" i="35"/>
  <c r="AQ148" i="35"/>
  <c r="BM147" i="35"/>
  <c r="BI147" i="35"/>
  <c r="BA147" i="35"/>
  <c r="AW147" i="35"/>
  <c r="AS147" i="35"/>
  <c r="BO80" i="35"/>
  <c r="BK80" i="35"/>
  <c r="BG80" i="35"/>
  <c r="BC80" i="35"/>
  <c r="AY80" i="35"/>
  <c r="AU80" i="35"/>
  <c r="AQ80" i="35"/>
  <c r="BM79" i="35"/>
  <c r="BI79" i="35"/>
  <c r="BE79" i="35"/>
  <c r="BA79" i="35"/>
  <c r="AW79" i="35"/>
  <c r="AS79" i="35"/>
  <c r="BO78" i="35"/>
  <c r="BK78" i="35"/>
  <c r="BG78" i="35"/>
  <c r="BC78" i="35"/>
  <c r="AY78" i="35"/>
  <c r="AU78" i="35"/>
  <c r="AQ78" i="35"/>
  <c r="BN191" i="35"/>
  <c r="BN203" i="35"/>
  <c r="BJ203" i="35"/>
  <c r="BJ191" i="35"/>
  <c r="BF203" i="35"/>
  <c r="BB203" i="35"/>
  <c r="AX191" i="35"/>
  <c r="AX203" i="35"/>
  <c r="AT203" i="35"/>
  <c r="AT191" i="35"/>
  <c r="BB191" i="35"/>
  <c r="BN148" i="35"/>
  <c r="BJ148" i="35"/>
  <c r="BF148" i="35"/>
  <c r="BB148" i="35"/>
  <c r="AX148" i="35"/>
  <c r="AT148" i="35"/>
  <c r="BL147" i="35"/>
  <c r="BL149" i="35" s="1"/>
  <c r="BH147" i="35"/>
  <c r="BD147" i="35"/>
  <c r="BD149" i="35" s="1"/>
  <c r="AZ147" i="35"/>
  <c r="AZ149" i="35" s="1"/>
  <c r="AV147" i="35"/>
  <c r="AV149" i="35" s="1"/>
  <c r="AR147" i="35"/>
  <c r="BN80" i="35"/>
  <c r="BJ80" i="35"/>
  <c r="BF80" i="35"/>
  <c r="BB80" i="35"/>
  <c r="AX80" i="35"/>
  <c r="AT80" i="35"/>
  <c r="BL79" i="35"/>
  <c r="BH79" i="35"/>
  <c r="BD79" i="35"/>
  <c r="AZ79" i="35"/>
  <c r="AV79" i="35"/>
  <c r="AR79" i="35"/>
  <c r="BN78" i="35"/>
  <c r="BJ78" i="35"/>
  <c r="BJ76" i="35" s="1"/>
  <c r="BF78" i="35"/>
  <c r="BF76" i="35" s="1"/>
  <c r="BB78" i="35"/>
  <c r="AX78" i="35"/>
  <c r="AT78" i="35"/>
  <c r="AT76" i="35" s="1"/>
  <c r="BK191" i="35"/>
  <c r="BO185" i="35"/>
  <c r="BO191" i="35"/>
  <c r="BC185" i="35"/>
  <c r="BC191" i="35"/>
  <c r="AY185" i="35"/>
  <c r="AY191" i="35"/>
  <c r="AU185" i="35"/>
  <c r="AU191" i="35"/>
  <c r="BM148" i="35"/>
  <c r="BI148" i="35"/>
  <c r="BE148" i="35"/>
  <c r="BA148" i="35"/>
  <c r="AW148" i="35"/>
  <c r="AS148" i="35"/>
  <c r="BO147" i="35"/>
  <c r="BO149" i="35" s="1"/>
  <c r="BK147" i="35"/>
  <c r="BK149" i="35" s="1"/>
  <c r="BG147" i="35"/>
  <c r="BG149" i="35" s="1"/>
  <c r="BC147" i="35"/>
  <c r="BC149" i="35" s="1"/>
  <c r="AY147" i="35"/>
  <c r="AY149" i="35" s="1"/>
  <c r="AU147" i="35"/>
  <c r="AU149" i="35" s="1"/>
  <c r="AQ147" i="35"/>
  <c r="AQ149" i="35" s="1"/>
  <c r="BM80" i="35"/>
  <c r="BI80" i="35"/>
  <c r="BE80" i="35"/>
  <c r="BA80" i="35"/>
  <c r="AW80" i="35"/>
  <c r="AS80" i="35"/>
  <c r="BO79" i="35"/>
  <c r="BK79" i="35"/>
  <c r="BG79" i="35"/>
  <c r="BC79" i="35"/>
  <c r="AY79" i="35"/>
  <c r="AU79" i="35"/>
  <c r="AQ79" i="35"/>
  <c r="BM78" i="35"/>
  <c r="BM76" i="35" s="1"/>
  <c r="BI78" i="35"/>
  <c r="BE78" i="35"/>
  <c r="BA78" i="35"/>
  <c r="BA76" i="35" s="1"/>
  <c r="AW78" i="35"/>
  <c r="AW76" i="35" s="1"/>
  <c r="AS78" i="35"/>
  <c r="BG191" i="35"/>
  <c r="BK50" i="71"/>
  <c r="BK54" i="71" s="1"/>
  <c r="BG50" i="71"/>
  <c r="BG54" i="71" s="1"/>
  <c r="BC50" i="71"/>
  <c r="BC54" i="71" s="1"/>
  <c r="AY50" i="71"/>
  <c r="AY54" i="71" s="1"/>
  <c r="AU50" i="71"/>
  <c r="AU54" i="71" s="1"/>
  <c r="AQ50" i="71"/>
  <c r="AQ54" i="71" s="1"/>
  <c r="BL53" i="71"/>
  <c r="BJ50" i="71"/>
  <c r="BJ54" i="71" s="1"/>
  <c r="BF50" i="71"/>
  <c r="BF54" i="71" s="1"/>
  <c r="BB50" i="71"/>
  <c r="BB54" i="71" s="1"/>
  <c r="AX50" i="71"/>
  <c r="AX54" i="71" s="1"/>
  <c r="AT50" i="71"/>
  <c r="AT54" i="71" s="1"/>
  <c r="AP50" i="71"/>
  <c r="AP54" i="71" s="1"/>
  <c r="BN50" i="71"/>
  <c r="BN54" i="71" s="1"/>
  <c r="AS50" i="71"/>
  <c r="AS54" i="71" s="1"/>
  <c r="BM50" i="71"/>
  <c r="BM54" i="71" s="1"/>
  <c r="BH50" i="71"/>
  <c r="BH54" i="71" s="1"/>
  <c r="BD50" i="71"/>
  <c r="BD54" i="71" s="1"/>
  <c r="AZ50" i="71"/>
  <c r="AZ54" i="71" s="1"/>
  <c r="AV50" i="71"/>
  <c r="AV54" i="71" s="1"/>
  <c r="AR50" i="71"/>
  <c r="AR54" i="71" s="1"/>
  <c r="BL50" i="71"/>
  <c r="BL54" i="71" s="1"/>
  <c r="BI103" i="73"/>
  <c r="BK104" i="73"/>
  <c r="AY104" i="73"/>
  <c r="BG97" i="73"/>
  <c r="BG104" i="73" s="1"/>
  <c r="BG105" i="73" s="1"/>
  <c r="AQ97" i="73"/>
  <c r="AQ104" i="73" s="1"/>
  <c r="AQ105" i="73" s="1"/>
  <c r="BK105" i="73"/>
  <c r="BD95" i="73"/>
  <c r="BA70" i="73"/>
  <c r="AX69" i="73"/>
  <c r="BD72" i="73"/>
  <c r="BM72" i="73"/>
  <c r="BM103" i="73" s="1"/>
  <c r="BI72" i="73"/>
  <c r="BE72" i="73"/>
  <c r="BE103" i="73" s="1"/>
  <c r="BA72" i="73"/>
  <c r="BA103" i="73" s="1"/>
  <c r="AW72" i="73"/>
  <c r="AW103" i="73" s="1"/>
  <c r="AS72" i="73"/>
  <c r="AS103" i="73" s="1"/>
  <c r="BJ71" i="73"/>
  <c r="BJ103" i="73" s="1"/>
  <c r="BF71" i="73"/>
  <c r="BF103" i="73" s="1"/>
  <c r="BF105" i="73" s="1"/>
  <c r="AX71" i="73"/>
  <c r="AX103" i="73" s="1"/>
  <c r="AX105" i="73" s="1"/>
  <c r="AP71" i="73"/>
  <c r="AP103" i="73" s="1"/>
  <c r="BJ45" i="73"/>
  <c r="BD45" i="73"/>
  <c r="AT45" i="73"/>
  <c r="BL44" i="73"/>
  <c r="BN47" i="73"/>
  <c r="BN102" i="73" s="1"/>
  <c r="BJ47" i="73"/>
  <c r="BJ102" i="73" s="1"/>
  <c r="AT47" i="73"/>
  <c r="AT102" i="73" s="1"/>
  <c r="AT105" i="73" s="1"/>
  <c r="BB105" i="73"/>
  <c r="BN104" i="73"/>
  <c r="AX104" i="73"/>
  <c r="AU105" i="73"/>
  <c r="BH103" i="73"/>
  <c r="AY72" i="73"/>
  <c r="AY103" i="73" s="1"/>
  <c r="AY105" i="73" s="1"/>
  <c r="BL71" i="73"/>
  <c r="AV71" i="73"/>
  <c r="BC102" i="73"/>
  <c r="BA46" i="73"/>
  <c r="AP105" i="73"/>
  <c r="AY94" i="73"/>
  <c r="BC104" i="73"/>
  <c r="BC105" i="73" s="1"/>
  <c r="BN69" i="73"/>
  <c r="BL95" i="73"/>
  <c r="AV95" i="73"/>
  <c r="BC94" i="73"/>
  <c r="BJ95" i="73"/>
  <c r="AT95" i="73"/>
  <c r="BG94" i="73"/>
  <c r="AQ94" i="73"/>
  <c r="BD103" i="73"/>
  <c r="AR103" i="73"/>
  <c r="BE70" i="73"/>
  <c r="BF69" i="73"/>
  <c r="BL103" i="73"/>
  <c r="AV103" i="73"/>
  <c r="BM97" i="73"/>
  <c r="BM104" i="73" s="1"/>
  <c r="BI97" i="73"/>
  <c r="BI104" i="73" s="1"/>
  <c r="BE97" i="73"/>
  <c r="BE104" i="73" s="1"/>
  <c r="BA97" i="73"/>
  <c r="BA104" i="73" s="1"/>
  <c r="AW97" i="73"/>
  <c r="AW104" i="73" s="1"/>
  <c r="AS97" i="73"/>
  <c r="AS104" i="73" s="1"/>
  <c r="BL96" i="73"/>
  <c r="BL104" i="73" s="1"/>
  <c r="BH96" i="73"/>
  <c r="BH104" i="73" s="1"/>
  <c r="BD96" i="73"/>
  <c r="BD104" i="73" s="1"/>
  <c r="AZ96" i="73"/>
  <c r="AZ104" i="73" s="1"/>
  <c r="AV96" i="73"/>
  <c r="AV104" i="73" s="1"/>
  <c r="AR96" i="73"/>
  <c r="AR104" i="73" s="1"/>
  <c r="BI70" i="73"/>
  <c r="BJ70" i="73"/>
  <c r="BJ69" i="73"/>
  <c r="BM69" i="73"/>
  <c r="BM70" i="73"/>
  <c r="AW69" i="73"/>
  <c r="AW70" i="73"/>
  <c r="AZ103" i="73"/>
  <c r="AS70" i="73"/>
  <c r="AT69" i="73"/>
  <c r="BN45" i="73"/>
  <c r="AV45" i="73"/>
  <c r="BM47" i="73"/>
  <c r="BM102" i="73" s="1"/>
  <c r="BI47" i="73"/>
  <c r="BI102" i="73" s="1"/>
  <c r="BE47" i="73"/>
  <c r="BE102" i="73" s="1"/>
  <c r="BA47" i="73"/>
  <c r="BA102" i="73" s="1"/>
  <c r="AW47" i="73"/>
  <c r="AW102" i="73" s="1"/>
  <c r="AS47" i="73"/>
  <c r="AS102" i="73" s="1"/>
  <c r="AS105" i="73" s="1"/>
  <c r="BL46" i="73"/>
  <c r="BL102" i="73" s="1"/>
  <c r="BL105" i="73" s="1"/>
  <c r="BH46" i="73"/>
  <c r="BH102" i="73" s="1"/>
  <c r="BH105" i="73" s="1"/>
  <c r="BD46" i="73"/>
  <c r="BD102" i="73" s="1"/>
  <c r="BD105" i="73" s="1"/>
  <c r="AZ46" i="73"/>
  <c r="AZ102" i="73" s="1"/>
  <c r="AV46" i="73"/>
  <c r="AV102" i="73" s="1"/>
  <c r="AV105" i="73" s="1"/>
  <c r="AR46" i="73"/>
  <c r="AR102" i="73" s="1"/>
  <c r="AR105" i="73" s="1"/>
  <c r="AR44" i="73"/>
  <c r="BB44" i="73"/>
  <c r="BB45" i="73"/>
  <c r="BH44" i="73"/>
  <c r="K364" i="81"/>
  <c r="G382" i="80"/>
  <c r="G381" i="81"/>
  <c r="G384" i="81"/>
  <c r="G384" i="46"/>
  <c r="G381" i="46"/>
  <c r="G378" i="46"/>
  <c r="G354" i="80"/>
  <c r="G355" i="81"/>
  <c r="G366" i="46"/>
  <c r="AP355" i="46"/>
  <c r="G353" i="46"/>
  <c r="H349" i="46"/>
  <c r="I349" i="46"/>
  <c r="J349" i="46"/>
  <c r="K349" i="46"/>
  <c r="L349" i="46"/>
  <c r="M349" i="46"/>
  <c r="N349" i="46"/>
  <c r="O349" i="46"/>
  <c r="P349" i="46"/>
  <c r="Q349" i="46"/>
  <c r="R349" i="46"/>
  <c r="S349" i="46"/>
  <c r="T349" i="46"/>
  <c r="U349" i="46"/>
  <c r="V349" i="46"/>
  <c r="W349" i="46"/>
  <c r="X349" i="46"/>
  <c r="Y349" i="46"/>
  <c r="Z349" i="46"/>
  <c r="AA349" i="46"/>
  <c r="AB349" i="46"/>
  <c r="AC349" i="46"/>
  <c r="AD349" i="46"/>
  <c r="AE349" i="46"/>
  <c r="AF349" i="46"/>
  <c r="AG349" i="46"/>
  <c r="AH349" i="46"/>
  <c r="AI349" i="46"/>
  <c r="AJ349" i="46"/>
  <c r="AK349" i="46"/>
  <c r="AL349" i="46"/>
  <c r="AM349" i="46"/>
  <c r="AN349" i="46"/>
  <c r="AO349" i="46"/>
  <c r="AP349" i="46"/>
  <c r="H350" i="46"/>
  <c r="I350" i="46"/>
  <c r="J350" i="46"/>
  <c r="K350" i="46"/>
  <c r="L350" i="46"/>
  <c r="M350" i="46"/>
  <c r="N350" i="46"/>
  <c r="O350" i="46"/>
  <c r="P350" i="46"/>
  <c r="Q350" i="46"/>
  <c r="R350" i="46"/>
  <c r="S350" i="46"/>
  <c r="T350" i="46"/>
  <c r="U350" i="46"/>
  <c r="V350" i="46"/>
  <c r="W350" i="46"/>
  <c r="X350" i="46"/>
  <c r="Y350" i="46"/>
  <c r="Z350" i="46"/>
  <c r="AA350" i="46"/>
  <c r="AB350" i="46"/>
  <c r="AC350" i="46"/>
  <c r="AD350" i="46"/>
  <c r="AE350" i="46"/>
  <c r="AF350" i="46"/>
  <c r="AG350" i="46"/>
  <c r="AH350" i="46"/>
  <c r="AI350" i="46"/>
  <c r="AJ350" i="46"/>
  <c r="AK350" i="46"/>
  <c r="AL350" i="46"/>
  <c r="AM350" i="46"/>
  <c r="AN350" i="46"/>
  <c r="AO350" i="46"/>
  <c r="AP350" i="46"/>
  <c r="H351" i="46"/>
  <c r="I351" i="46"/>
  <c r="J351" i="46"/>
  <c r="K351" i="46"/>
  <c r="L351" i="46"/>
  <c r="M351" i="46"/>
  <c r="N351" i="46"/>
  <c r="O351" i="46"/>
  <c r="P351" i="46"/>
  <c r="Q351" i="46"/>
  <c r="R351" i="46"/>
  <c r="S351" i="46"/>
  <c r="T351" i="46"/>
  <c r="U351" i="46"/>
  <c r="V351" i="46"/>
  <c r="W351" i="46"/>
  <c r="X351" i="46"/>
  <c r="Y351" i="46"/>
  <c r="Z351" i="46"/>
  <c r="AA351" i="46"/>
  <c r="AB351" i="46"/>
  <c r="AC351" i="46"/>
  <c r="AD351" i="46"/>
  <c r="AE351" i="46"/>
  <c r="AF351" i="46"/>
  <c r="AG351" i="46"/>
  <c r="AH351" i="46"/>
  <c r="AI351" i="46"/>
  <c r="AJ351" i="46"/>
  <c r="AK351" i="46"/>
  <c r="AL351" i="46"/>
  <c r="AM351" i="46"/>
  <c r="AN351" i="46"/>
  <c r="AO351" i="46"/>
  <c r="AP351" i="46"/>
  <c r="H352" i="46"/>
  <c r="I352" i="46"/>
  <c r="J352" i="46"/>
  <c r="K352" i="46"/>
  <c r="L352" i="46"/>
  <c r="M352" i="46"/>
  <c r="N352" i="46"/>
  <c r="O352" i="46"/>
  <c r="P352" i="46"/>
  <c r="Q352" i="46"/>
  <c r="R352" i="46"/>
  <c r="S352" i="46"/>
  <c r="T352" i="46"/>
  <c r="U352" i="46"/>
  <c r="V352" i="46"/>
  <c r="W352" i="46"/>
  <c r="X352" i="46"/>
  <c r="Y352" i="46"/>
  <c r="Z352" i="46"/>
  <c r="AA352" i="46"/>
  <c r="AB352" i="46"/>
  <c r="AC352" i="46"/>
  <c r="AD352" i="46"/>
  <c r="AE352" i="46"/>
  <c r="AF352" i="46"/>
  <c r="AG352" i="46"/>
  <c r="AH352" i="46"/>
  <c r="AI352" i="46"/>
  <c r="AJ352" i="46"/>
  <c r="AK352" i="46"/>
  <c r="AL352" i="46"/>
  <c r="AM352" i="46"/>
  <c r="AN352" i="46"/>
  <c r="AO352" i="46"/>
  <c r="AP352" i="46"/>
  <c r="H353" i="46"/>
  <c r="I353" i="46"/>
  <c r="J353" i="46"/>
  <c r="K353" i="46"/>
  <c r="L353" i="46"/>
  <c r="M353" i="46"/>
  <c r="N353" i="46"/>
  <c r="O353" i="46"/>
  <c r="P353" i="46"/>
  <c r="Q353" i="46"/>
  <c r="R353" i="46"/>
  <c r="S353" i="46"/>
  <c r="T353" i="46"/>
  <c r="U353" i="46"/>
  <c r="V353" i="46"/>
  <c r="W353" i="46"/>
  <c r="X353" i="46"/>
  <c r="Y353" i="46"/>
  <c r="Z353" i="46"/>
  <c r="AA353" i="46"/>
  <c r="AB353" i="46"/>
  <c r="AC353" i="46"/>
  <c r="AD353" i="46"/>
  <c r="AE353" i="46"/>
  <c r="AF353" i="46"/>
  <c r="AG353" i="46"/>
  <c r="AH353" i="46"/>
  <c r="AI353" i="46"/>
  <c r="AJ353" i="46"/>
  <c r="AK353" i="46"/>
  <c r="AL353" i="46"/>
  <c r="AM353" i="46"/>
  <c r="AN353" i="46"/>
  <c r="AO353" i="46"/>
  <c r="AP353" i="46"/>
  <c r="H354" i="46"/>
  <c r="I354" i="46"/>
  <c r="J354" i="46"/>
  <c r="K354" i="46"/>
  <c r="L354" i="46"/>
  <c r="M354" i="46"/>
  <c r="N354" i="46"/>
  <c r="O354" i="46"/>
  <c r="P354" i="46"/>
  <c r="Q354" i="46"/>
  <c r="R354" i="46"/>
  <c r="S354" i="46"/>
  <c r="T354" i="46"/>
  <c r="U354" i="46"/>
  <c r="V354" i="46"/>
  <c r="W354" i="46"/>
  <c r="X354" i="46"/>
  <c r="Y354" i="46"/>
  <c r="Z354" i="46"/>
  <c r="AA354" i="46"/>
  <c r="AB354" i="46"/>
  <c r="AC354" i="46"/>
  <c r="AD354" i="46"/>
  <c r="AE354" i="46"/>
  <c r="AF354" i="46"/>
  <c r="AG354" i="46"/>
  <c r="AH354" i="46"/>
  <c r="AI354" i="46"/>
  <c r="AJ354" i="46"/>
  <c r="AK354" i="46"/>
  <c r="AL354" i="46"/>
  <c r="AM354" i="46"/>
  <c r="AN354" i="46"/>
  <c r="AO354" i="46"/>
  <c r="AP354" i="46"/>
  <c r="H355" i="46"/>
  <c r="I355" i="46"/>
  <c r="J355" i="46"/>
  <c r="K355" i="46"/>
  <c r="L355" i="46"/>
  <c r="M355" i="46"/>
  <c r="N355" i="46"/>
  <c r="O355" i="46"/>
  <c r="P355" i="46"/>
  <c r="Q355" i="46"/>
  <c r="R355" i="46"/>
  <c r="S355" i="46"/>
  <c r="T355" i="46"/>
  <c r="U355" i="46"/>
  <c r="V355" i="46"/>
  <c r="W355" i="46"/>
  <c r="X355" i="46"/>
  <c r="Y355" i="46"/>
  <c r="Z355" i="46"/>
  <c r="AA355" i="46"/>
  <c r="AB355" i="46"/>
  <c r="AC355" i="46"/>
  <c r="AD355" i="46"/>
  <c r="AE355" i="46"/>
  <c r="AF355" i="46"/>
  <c r="AG355" i="46"/>
  <c r="AH355" i="46"/>
  <c r="AI355" i="46"/>
  <c r="AJ355" i="46"/>
  <c r="AK355" i="46"/>
  <c r="AL355" i="46"/>
  <c r="AM355" i="46"/>
  <c r="AN355" i="46"/>
  <c r="AO355" i="46"/>
  <c r="H356" i="46"/>
  <c r="I356" i="46"/>
  <c r="J356" i="46"/>
  <c r="K356" i="46"/>
  <c r="L356" i="46"/>
  <c r="M356" i="46"/>
  <c r="N356" i="46"/>
  <c r="O356" i="46"/>
  <c r="P356" i="46"/>
  <c r="Q356" i="46"/>
  <c r="R356" i="46"/>
  <c r="S356" i="46"/>
  <c r="T356" i="46"/>
  <c r="U356" i="46"/>
  <c r="V356" i="46"/>
  <c r="W356" i="46"/>
  <c r="X356" i="46"/>
  <c r="Y356" i="46"/>
  <c r="Z356" i="46"/>
  <c r="AA356" i="46"/>
  <c r="AB356" i="46"/>
  <c r="AC356" i="46"/>
  <c r="AD356" i="46"/>
  <c r="AE356" i="46"/>
  <c r="AF356" i="46"/>
  <c r="AG356" i="46"/>
  <c r="AH356" i="46"/>
  <c r="AI356" i="46"/>
  <c r="AJ356" i="46"/>
  <c r="AK356" i="46"/>
  <c r="AL356" i="46"/>
  <c r="AM356" i="46"/>
  <c r="AN356" i="46"/>
  <c r="AO356" i="46"/>
  <c r="AP356" i="46"/>
  <c r="G351" i="46"/>
  <c r="G349" i="46"/>
  <c r="AD361" i="46"/>
  <c r="G378" i="81"/>
  <c r="G364" i="81"/>
  <c r="G361" i="81"/>
  <c r="AP370" i="81"/>
  <c r="AO370" i="81"/>
  <c r="AN370" i="81"/>
  <c r="AM370" i="81"/>
  <c r="AL370" i="81"/>
  <c r="AK370" i="81"/>
  <c r="AJ370" i="81"/>
  <c r="AI370" i="81"/>
  <c r="AH370" i="81"/>
  <c r="AG370" i="81"/>
  <c r="AF370" i="81"/>
  <c r="AE370" i="81"/>
  <c r="AD370" i="81"/>
  <c r="AC370" i="81"/>
  <c r="AB370" i="81"/>
  <c r="AA370" i="81"/>
  <c r="Z370" i="81"/>
  <c r="Y370" i="81"/>
  <c r="X370" i="81"/>
  <c r="W370" i="81"/>
  <c r="V370" i="81"/>
  <c r="U370" i="81"/>
  <c r="T370" i="81"/>
  <c r="S370" i="81"/>
  <c r="R370" i="81"/>
  <c r="Q370" i="81"/>
  <c r="P370" i="81"/>
  <c r="O370" i="81"/>
  <c r="N370" i="81"/>
  <c r="M370" i="81"/>
  <c r="L370" i="81"/>
  <c r="K370" i="81"/>
  <c r="J370" i="81"/>
  <c r="I370" i="81"/>
  <c r="H370" i="81"/>
  <c r="G370" i="81"/>
  <c r="AP368" i="81"/>
  <c r="AO368" i="81"/>
  <c r="AN368" i="81"/>
  <c r="AM368" i="81"/>
  <c r="AL368" i="81"/>
  <c r="AK368" i="81"/>
  <c r="AJ368" i="81"/>
  <c r="AI368" i="81"/>
  <c r="AH368" i="81"/>
  <c r="AG368" i="81"/>
  <c r="AF368" i="81"/>
  <c r="AE368" i="81"/>
  <c r="AD368" i="81"/>
  <c r="AC368" i="81"/>
  <c r="AB368" i="81"/>
  <c r="AA368" i="81"/>
  <c r="Z368" i="81"/>
  <c r="Y368" i="81"/>
  <c r="X368" i="81"/>
  <c r="W368" i="81"/>
  <c r="V368" i="81"/>
  <c r="U368" i="81"/>
  <c r="T368" i="81"/>
  <c r="S368" i="81"/>
  <c r="R368" i="81"/>
  <c r="Q368" i="81"/>
  <c r="P368" i="81"/>
  <c r="O368" i="81"/>
  <c r="N368" i="81"/>
  <c r="M368" i="81"/>
  <c r="L368" i="81"/>
  <c r="K368" i="81"/>
  <c r="J368" i="81"/>
  <c r="I368" i="81"/>
  <c r="H368" i="81"/>
  <c r="AP366" i="81"/>
  <c r="AO366" i="81"/>
  <c r="AN366" i="81"/>
  <c r="AM366" i="81"/>
  <c r="AL366" i="81"/>
  <c r="AK366" i="81"/>
  <c r="AJ366" i="81"/>
  <c r="AI366" i="81"/>
  <c r="AH366" i="81"/>
  <c r="AG366" i="81"/>
  <c r="AF366" i="81"/>
  <c r="AE366" i="81"/>
  <c r="AD366" i="81"/>
  <c r="AC366" i="81"/>
  <c r="AB366" i="81"/>
  <c r="AA366" i="81"/>
  <c r="Z366" i="81"/>
  <c r="Y366" i="81"/>
  <c r="X366" i="81"/>
  <c r="W366" i="81"/>
  <c r="V366" i="81"/>
  <c r="U366" i="81"/>
  <c r="T366" i="81"/>
  <c r="S366" i="81"/>
  <c r="R366" i="81"/>
  <c r="Q366" i="81"/>
  <c r="P366" i="81"/>
  <c r="O366" i="81"/>
  <c r="N366" i="81"/>
  <c r="M366" i="81"/>
  <c r="L366" i="81"/>
  <c r="K366" i="81"/>
  <c r="J366" i="81"/>
  <c r="I366" i="81"/>
  <c r="H366" i="81"/>
  <c r="G366" i="81"/>
  <c r="AP365" i="81"/>
  <c r="AO365" i="81"/>
  <c r="AN365" i="81"/>
  <c r="AM365" i="81"/>
  <c r="AL365" i="81"/>
  <c r="AK365" i="81"/>
  <c r="AJ365" i="81"/>
  <c r="AI365" i="81"/>
  <c r="AH365" i="81"/>
  <c r="AG365" i="81"/>
  <c r="AF365" i="81"/>
  <c r="AE365" i="81"/>
  <c r="AD365" i="81"/>
  <c r="AC365" i="81"/>
  <c r="AB365" i="81"/>
  <c r="AA365" i="81"/>
  <c r="Z365" i="81"/>
  <c r="Y365" i="81"/>
  <c r="X365" i="81"/>
  <c r="W365" i="81"/>
  <c r="V365" i="81"/>
  <c r="U365" i="81"/>
  <c r="T365" i="81"/>
  <c r="S365" i="81"/>
  <c r="R365" i="81"/>
  <c r="Q365" i="81"/>
  <c r="P365" i="81"/>
  <c r="O365" i="81"/>
  <c r="N365" i="81"/>
  <c r="M365" i="81"/>
  <c r="L365" i="81"/>
  <c r="K365" i="81"/>
  <c r="J365" i="81"/>
  <c r="I365" i="81"/>
  <c r="H365" i="81"/>
  <c r="G365" i="81"/>
  <c r="AP364" i="81"/>
  <c r="AO364" i="81"/>
  <c r="AN364" i="81"/>
  <c r="AM364" i="81"/>
  <c r="AL364" i="81"/>
  <c r="AK364" i="81"/>
  <c r="AJ364" i="81"/>
  <c r="AI364" i="81"/>
  <c r="AH364" i="81"/>
  <c r="AG364" i="81"/>
  <c r="AF364" i="81"/>
  <c r="AE364" i="81"/>
  <c r="AD364" i="81"/>
  <c r="AC364" i="81"/>
  <c r="AB364" i="81"/>
  <c r="AA364" i="81"/>
  <c r="Z364" i="81"/>
  <c r="Y364" i="81"/>
  <c r="X364" i="81"/>
  <c r="W364" i="81"/>
  <c r="V364" i="81"/>
  <c r="U364" i="81"/>
  <c r="T364" i="81"/>
  <c r="S364" i="81"/>
  <c r="R364" i="81"/>
  <c r="Q364" i="81"/>
  <c r="P364" i="81"/>
  <c r="O364" i="81"/>
  <c r="N364" i="81"/>
  <c r="M364" i="81"/>
  <c r="L364" i="81"/>
  <c r="J364" i="81"/>
  <c r="I364" i="81"/>
  <c r="H364" i="81"/>
  <c r="AP363" i="81"/>
  <c r="AO363" i="81"/>
  <c r="AN363" i="81"/>
  <c r="AM363" i="81"/>
  <c r="AL363" i="81"/>
  <c r="AK363" i="81"/>
  <c r="AJ363" i="81"/>
  <c r="AI363" i="81"/>
  <c r="AH363" i="81"/>
  <c r="AG363" i="81"/>
  <c r="AF363" i="81"/>
  <c r="AE363" i="81"/>
  <c r="AD363" i="81"/>
  <c r="AC363" i="81"/>
  <c r="AB363" i="81"/>
  <c r="AA363" i="81"/>
  <c r="Z363" i="81"/>
  <c r="Y363" i="81"/>
  <c r="X363" i="81"/>
  <c r="W363" i="81"/>
  <c r="V363" i="81"/>
  <c r="U363" i="81"/>
  <c r="T363" i="81"/>
  <c r="S363" i="81"/>
  <c r="R363" i="81"/>
  <c r="Q363" i="81"/>
  <c r="P363" i="81"/>
  <c r="O363" i="81"/>
  <c r="N363" i="81"/>
  <c r="M363" i="81"/>
  <c r="L363" i="81"/>
  <c r="K363" i="81"/>
  <c r="J363" i="81"/>
  <c r="I363" i="81"/>
  <c r="H363" i="81"/>
  <c r="G363" i="81"/>
  <c r="AP362" i="81"/>
  <c r="AO362" i="81"/>
  <c r="AN362" i="81"/>
  <c r="AM362" i="81"/>
  <c r="AL362" i="81"/>
  <c r="AK362" i="81"/>
  <c r="AJ362" i="81"/>
  <c r="AI362" i="81"/>
  <c r="AH362" i="81"/>
  <c r="AG362" i="81"/>
  <c r="AF362" i="81"/>
  <c r="AE362" i="81"/>
  <c r="AD362" i="81"/>
  <c r="AC362" i="81"/>
  <c r="AB362" i="81"/>
  <c r="AA362" i="81"/>
  <c r="Z362" i="81"/>
  <c r="Y362" i="81"/>
  <c r="X362" i="81"/>
  <c r="W362" i="81"/>
  <c r="V362" i="81"/>
  <c r="U362" i="81"/>
  <c r="T362" i="81"/>
  <c r="S362" i="81"/>
  <c r="R362" i="81"/>
  <c r="Q362" i="81"/>
  <c r="P362" i="81"/>
  <c r="O362" i="81"/>
  <c r="N362" i="81"/>
  <c r="M362" i="81"/>
  <c r="L362" i="81"/>
  <c r="K362" i="81"/>
  <c r="J362" i="81"/>
  <c r="I362" i="81"/>
  <c r="H362" i="81"/>
  <c r="G362" i="81"/>
  <c r="AP361" i="81"/>
  <c r="AO361" i="81"/>
  <c r="AN361" i="81"/>
  <c r="AM361" i="81"/>
  <c r="AL361" i="81"/>
  <c r="AK361" i="81"/>
  <c r="AJ361" i="81"/>
  <c r="AI361" i="81"/>
  <c r="AH361" i="81"/>
  <c r="AG361" i="81"/>
  <c r="AF361" i="81"/>
  <c r="AE361" i="81"/>
  <c r="AD361" i="81"/>
  <c r="AC361" i="81"/>
  <c r="AB361" i="81"/>
  <c r="AA361" i="81"/>
  <c r="Z361" i="81"/>
  <c r="Y361" i="81"/>
  <c r="X361" i="81"/>
  <c r="W361" i="81"/>
  <c r="V361" i="81"/>
  <c r="U361" i="81"/>
  <c r="T361" i="81"/>
  <c r="S361" i="81"/>
  <c r="R361" i="81"/>
  <c r="Q361" i="81"/>
  <c r="P361" i="81"/>
  <c r="O361" i="81"/>
  <c r="N361" i="81"/>
  <c r="M361" i="81"/>
  <c r="L361" i="81"/>
  <c r="K361" i="81"/>
  <c r="J361" i="81"/>
  <c r="H361" i="81"/>
  <c r="G349" i="81"/>
  <c r="G361" i="80"/>
  <c r="AD378" i="81"/>
  <c r="AE378" i="81"/>
  <c r="AL370" i="46"/>
  <c r="AM370" i="46"/>
  <c r="AN370" i="46"/>
  <c r="AO370" i="46"/>
  <c r="AP370" i="46"/>
  <c r="AL368" i="46"/>
  <c r="AM368" i="46"/>
  <c r="AN368" i="46"/>
  <c r="AO368" i="46"/>
  <c r="AP368" i="46"/>
  <c r="AP364" i="46"/>
  <c r="AO364" i="46"/>
  <c r="AN364" i="46"/>
  <c r="AM364" i="46"/>
  <c r="AL364" i="46"/>
  <c r="AK364" i="46"/>
  <c r="AJ364" i="46"/>
  <c r="AI364" i="46"/>
  <c r="AH364" i="46"/>
  <c r="AG364" i="46"/>
  <c r="AF364" i="46"/>
  <c r="AE364" i="46"/>
  <c r="AD364" i="46"/>
  <c r="AC364" i="46"/>
  <c r="AB364" i="46"/>
  <c r="AA364" i="46"/>
  <c r="Z364" i="46"/>
  <c r="Y364" i="46"/>
  <c r="X364" i="46"/>
  <c r="W364" i="46"/>
  <c r="V364" i="46"/>
  <c r="U364" i="46"/>
  <c r="T364" i="46"/>
  <c r="S364" i="46"/>
  <c r="R364" i="46"/>
  <c r="Q364" i="46"/>
  <c r="P364" i="46"/>
  <c r="O364" i="46"/>
  <c r="N364" i="46"/>
  <c r="M364" i="46"/>
  <c r="L364" i="46"/>
  <c r="K364" i="46"/>
  <c r="J364" i="46"/>
  <c r="I364" i="46"/>
  <c r="H364" i="46"/>
  <c r="G364" i="46"/>
  <c r="AL361" i="46"/>
  <c r="AM361" i="46"/>
  <c r="AN361" i="46"/>
  <c r="AO361" i="46"/>
  <c r="AP361" i="46"/>
  <c r="AP382" i="46"/>
  <c r="AP381" i="46"/>
  <c r="AP380" i="46"/>
  <c r="AK378" i="46"/>
  <c r="AL378" i="46"/>
  <c r="AM378" i="46"/>
  <c r="AN378" i="46"/>
  <c r="AO378" i="46"/>
  <c r="AP378" i="46"/>
  <c r="AP379" i="46"/>
  <c r="AO379" i="46"/>
  <c r="AN379" i="46"/>
  <c r="AM379" i="46"/>
  <c r="AL379" i="46"/>
  <c r="AK379" i="46"/>
  <c r="AJ379" i="46"/>
  <c r="AI379" i="46"/>
  <c r="AH379" i="46"/>
  <c r="AG379" i="46"/>
  <c r="AF379" i="46"/>
  <c r="AE379" i="46"/>
  <c r="AD379" i="46"/>
  <c r="AC379" i="46"/>
  <c r="AB379" i="46"/>
  <c r="AA379" i="46"/>
  <c r="Z379" i="46"/>
  <c r="Y379" i="46"/>
  <c r="X379" i="46"/>
  <c r="W379" i="46"/>
  <c r="V379" i="46"/>
  <c r="U379" i="46"/>
  <c r="T379" i="46"/>
  <c r="S379" i="46"/>
  <c r="R379" i="46"/>
  <c r="Q379" i="46"/>
  <c r="P379" i="46"/>
  <c r="O379" i="46"/>
  <c r="N379" i="46"/>
  <c r="M379" i="46"/>
  <c r="L379" i="46"/>
  <c r="K379" i="46"/>
  <c r="J379" i="46"/>
  <c r="I379" i="46"/>
  <c r="H379" i="46"/>
  <c r="G379" i="46"/>
  <c r="G361" i="46"/>
  <c r="G380" i="81"/>
  <c r="H380" i="80"/>
  <c r="G378" i="80"/>
  <c r="G349" i="80"/>
  <c r="AP46" i="81"/>
  <c r="AP65" i="81" s="1"/>
  <c r="AP56" i="81"/>
  <c r="AO46" i="81"/>
  <c r="AO56" i="81"/>
  <c r="AN46" i="81"/>
  <c r="AN65" i="81" s="1"/>
  <c r="AN209" i="81" s="1"/>
  <c r="AN68" i="81" s="1"/>
  <c r="AN56" i="81"/>
  <c r="AM46" i="81"/>
  <c r="AM65" i="81" s="1"/>
  <c r="AM56" i="81"/>
  <c r="AL46" i="81"/>
  <c r="AL56" i="81"/>
  <c r="AK46" i="81"/>
  <c r="AK56" i="81"/>
  <c r="AK65" i="81"/>
  <c r="AJ46" i="81"/>
  <c r="AJ56" i="81"/>
  <c r="AI46" i="81"/>
  <c r="AI56" i="81"/>
  <c r="AH46" i="81"/>
  <c r="AH56" i="81"/>
  <c r="AH65" i="81" s="1"/>
  <c r="AH209" i="81" s="1"/>
  <c r="AH68" i="81" s="1"/>
  <c r="AG46" i="81"/>
  <c r="AG56" i="81"/>
  <c r="AG65" i="81" s="1"/>
  <c r="AF46" i="81"/>
  <c r="AF65" i="81" s="1"/>
  <c r="AF209" i="81" s="1"/>
  <c r="AF68" i="81" s="1"/>
  <c r="AF56" i="81"/>
  <c r="AE46" i="81"/>
  <c r="AE65" i="81" s="1"/>
  <c r="AE56" i="81"/>
  <c r="AD46" i="81"/>
  <c r="AD56" i="81"/>
  <c r="AC46" i="81"/>
  <c r="AC56" i="81"/>
  <c r="AC65" i="81"/>
  <c r="AB46" i="81"/>
  <c r="AB56" i="81"/>
  <c r="AA46" i="81"/>
  <c r="AA56" i="81"/>
  <c r="Z46" i="81"/>
  <c r="Z56" i="81"/>
  <c r="Z65" i="81" s="1"/>
  <c r="Z209" i="81" s="1"/>
  <c r="Z68" i="81" s="1"/>
  <c r="Y46" i="81"/>
  <c r="Y56" i="81"/>
  <c r="Y65" i="81" s="1"/>
  <c r="X46" i="81"/>
  <c r="X65" i="81" s="1"/>
  <c r="X209" i="81" s="1"/>
  <c r="X68" i="81" s="1"/>
  <c r="X56" i="81"/>
  <c r="W46" i="81"/>
  <c r="W65" i="81" s="1"/>
  <c r="W56" i="81"/>
  <c r="V46" i="81"/>
  <c r="V56" i="81"/>
  <c r="U46" i="81"/>
  <c r="U56" i="81"/>
  <c r="U65" i="81"/>
  <c r="T46" i="81"/>
  <c r="T56" i="81"/>
  <c r="S46" i="81"/>
  <c r="S56" i="81"/>
  <c r="R46" i="81"/>
  <c r="R56" i="81"/>
  <c r="R65" i="81" s="1"/>
  <c r="R209" i="81" s="1"/>
  <c r="R68" i="81" s="1"/>
  <c r="Q46" i="81"/>
  <c r="Q56" i="81"/>
  <c r="Q65" i="81" s="1"/>
  <c r="P46" i="81"/>
  <c r="P65" i="81" s="1"/>
  <c r="P209" i="81" s="1"/>
  <c r="P68" i="81" s="1"/>
  <c r="P56" i="81"/>
  <c r="O46" i="81"/>
  <c r="O65" i="81" s="1"/>
  <c r="O56" i="81"/>
  <c r="N46" i="81"/>
  <c r="N56" i="81"/>
  <c r="M46" i="81"/>
  <c r="M65" i="81" s="1"/>
  <c r="M56" i="81"/>
  <c r="L46" i="81"/>
  <c r="L56" i="81"/>
  <c r="K46" i="81"/>
  <c r="K56" i="81"/>
  <c r="J46" i="81"/>
  <c r="J56" i="81"/>
  <c r="J65" i="81" s="1"/>
  <c r="J209" i="81" s="1"/>
  <c r="J68" i="81" s="1"/>
  <c r="I46" i="81"/>
  <c r="I65" i="81" s="1"/>
  <c r="I56" i="81"/>
  <c r="H46" i="81"/>
  <c r="H65" i="81" s="1"/>
  <c r="H209" i="81" s="1"/>
  <c r="H68" i="81" s="1"/>
  <c r="H56" i="81"/>
  <c r="G46" i="81"/>
  <c r="G65" i="81" s="1"/>
  <c r="G56" i="81"/>
  <c r="AO46" i="80"/>
  <c r="AO56" i="80"/>
  <c r="AN46" i="80"/>
  <c r="AN56" i="80"/>
  <c r="AM46" i="80"/>
  <c r="AM56" i="80"/>
  <c r="AL46" i="80"/>
  <c r="AL56" i="80"/>
  <c r="AJ192" i="80"/>
  <c r="AI40" i="80"/>
  <c r="AI191" i="80" s="1"/>
  <c r="AI41" i="80"/>
  <c r="AI42" i="80"/>
  <c r="AI43" i="80"/>
  <c r="AI44" i="80"/>
  <c r="AI45" i="80"/>
  <c r="AI49" i="80"/>
  <c r="AI50" i="80"/>
  <c r="AI51" i="80"/>
  <c r="AI52" i="80"/>
  <c r="AI53" i="80"/>
  <c r="AI54" i="80"/>
  <c r="AI55" i="80"/>
  <c r="AH40" i="80"/>
  <c r="AH41" i="80"/>
  <c r="AH42" i="80"/>
  <c r="AH43" i="80"/>
  <c r="AH44" i="80"/>
  <c r="AH45" i="80"/>
  <c r="AH49" i="80"/>
  <c r="AH50" i="80"/>
  <c r="AH51" i="80"/>
  <c r="AH52" i="80"/>
  <c r="AH53" i="80"/>
  <c r="AH54" i="80"/>
  <c r="AH55" i="80"/>
  <c r="AG40" i="80"/>
  <c r="AG41" i="80"/>
  <c r="AG42" i="80"/>
  <c r="AG43" i="80"/>
  <c r="AG44" i="80"/>
  <c r="AG45" i="80"/>
  <c r="AG49" i="80"/>
  <c r="AG50" i="80"/>
  <c r="AG51" i="80"/>
  <c r="AG52" i="80"/>
  <c r="AG53" i="80"/>
  <c r="AG54" i="80"/>
  <c r="AG55" i="80"/>
  <c r="AF40" i="80"/>
  <c r="AF192" i="80" s="1"/>
  <c r="AF41" i="80"/>
  <c r="AF42" i="80"/>
  <c r="AF43" i="80"/>
  <c r="AF44" i="80"/>
  <c r="AF45" i="80"/>
  <c r="AF49" i="80"/>
  <c r="AF50" i="80"/>
  <c r="AF51" i="80"/>
  <c r="AF52" i="80"/>
  <c r="AF53" i="80"/>
  <c r="AF54" i="80"/>
  <c r="AF55" i="80"/>
  <c r="AE40" i="80"/>
  <c r="AE191" i="80" s="1"/>
  <c r="AE41" i="80"/>
  <c r="AE42" i="80"/>
  <c r="AE43" i="80"/>
  <c r="AE44" i="80"/>
  <c r="AE45" i="80"/>
  <c r="AE49" i="80"/>
  <c r="AE50" i="80"/>
  <c r="AE51" i="80"/>
  <c r="AE52" i="80"/>
  <c r="AE53" i="80"/>
  <c r="AE54" i="80"/>
  <c r="AE55" i="80"/>
  <c r="AD40" i="80"/>
  <c r="AD41" i="80"/>
  <c r="AD42" i="80"/>
  <c r="AD43" i="80"/>
  <c r="AD44" i="80"/>
  <c r="AD45" i="80"/>
  <c r="AD49" i="80"/>
  <c r="AD50" i="80"/>
  <c r="AD51" i="80"/>
  <c r="AD52" i="80"/>
  <c r="AD53" i="80"/>
  <c r="AD54" i="80"/>
  <c r="AD55" i="80"/>
  <c r="AC40" i="80"/>
  <c r="AC41" i="80"/>
  <c r="AC42" i="80"/>
  <c r="AC43" i="80"/>
  <c r="AC44" i="80"/>
  <c r="AC45" i="80"/>
  <c r="AC49" i="80"/>
  <c r="AC50" i="80"/>
  <c r="AC51" i="80"/>
  <c r="AC52" i="80"/>
  <c r="AC53" i="80"/>
  <c r="AC54" i="80"/>
  <c r="AC55" i="80"/>
  <c r="AB40" i="80"/>
  <c r="AB192" i="80" s="1"/>
  <c r="AB41" i="80"/>
  <c r="AB42" i="80"/>
  <c r="AB43" i="80"/>
  <c r="AB44" i="80"/>
  <c r="AB45" i="80"/>
  <c r="AB49" i="80"/>
  <c r="AB50" i="80"/>
  <c r="AB51" i="80"/>
  <c r="AB52" i="80"/>
  <c r="AB53" i="80"/>
  <c r="AB54" i="80"/>
  <c r="AB55" i="80"/>
  <c r="AA40" i="80"/>
  <c r="AA191" i="80" s="1"/>
  <c r="AA41" i="80"/>
  <c r="AA42" i="80"/>
  <c r="AA43" i="80"/>
  <c r="AA44" i="80"/>
  <c r="AA45" i="80"/>
  <c r="AA49" i="80"/>
  <c r="AA50" i="80"/>
  <c r="AA51" i="80"/>
  <c r="AA52" i="80"/>
  <c r="AA53" i="80"/>
  <c r="AA54" i="80"/>
  <c r="AA55" i="80"/>
  <c r="Z40" i="80"/>
  <c r="Z41" i="80"/>
  <c r="Z42" i="80"/>
  <c r="Z43" i="80"/>
  <c r="Z44" i="80"/>
  <c r="Z45" i="80"/>
  <c r="Z49" i="80"/>
  <c r="Z50" i="80"/>
  <c r="Z51" i="80"/>
  <c r="Z52" i="80"/>
  <c r="Z53" i="80"/>
  <c r="Z54" i="80"/>
  <c r="Z55" i="80"/>
  <c r="Y40" i="80"/>
  <c r="Y41" i="80"/>
  <c r="Y42" i="80"/>
  <c r="Y43" i="80"/>
  <c r="Y44" i="80"/>
  <c r="Y45" i="80"/>
  <c r="Y49" i="80"/>
  <c r="Y50" i="80"/>
  <c r="Y51" i="80"/>
  <c r="Y52" i="80"/>
  <c r="Y53" i="80"/>
  <c r="Y54" i="80"/>
  <c r="Y55" i="80"/>
  <c r="X40" i="80"/>
  <c r="X192" i="80" s="1"/>
  <c r="X41" i="80"/>
  <c r="X42" i="80"/>
  <c r="X43" i="80"/>
  <c r="X44" i="80"/>
  <c r="X45" i="80"/>
  <c r="X49" i="80"/>
  <c r="X50" i="80"/>
  <c r="X51" i="80"/>
  <c r="X52" i="80"/>
  <c r="X53" i="80"/>
  <c r="X54" i="80"/>
  <c r="X55" i="80"/>
  <c r="W40" i="80"/>
  <c r="W192" i="80" s="1"/>
  <c r="W41" i="80"/>
  <c r="W42" i="80"/>
  <c r="W43" i="80"/>
  <c r="W44" i="80"/>
  <c r="W45" i="80"/>
  <c r="W49" i="80"/>
  <c r="W50" i="80"/>
  <c r="W51" i="80"/>
  <c r="W52" i="80"/>
  <c r="W53" i="80"/>
  <c r="W54" i="80"/>
  <c r="W55" i="80"/>
  <c r="V40" i="80"/>
  <c r="V41" i="80"/>
  <c r="V42" i="80"/>
  <c r="V43" i="80"/>
  <c r="V44" i="80"/>
  <c r="V45" i="80"/>
  <c r="V49" i="80"/>
  <c r="V50" i="80"/>
  <c r="V51" i="80"/>
  <c r="V52" i="80"/>
  <c r="V53" i="80"/>
  <c r="V54" i="80"/>
  <c r="V55" i="80"/>
  <c r="U40" i="80"/>
  <c r="U41" i="80"/>
  <c r="U42" i="80"/>
  <c r="U43" i="80"/>
  <c r="U44" i="80"/>
  <c r="U45" i="80"/>
  <c r="U49" i="80"/>
  <c r="U50" i="80"/>
  <c r="U51" i="80"/>
  <c r="U52" i="80"/>
  <c r="U53" i="80"/>
  <c r="U54" i="80"/>
  <c r="U55" i="80"/>
  <c r="T40" i="80"/>
  <c r="T192" i="80" s="1"/>
  <c r="T41" i="80"/>
  <c r="T42" i="80"/>
  <c r="T43" i="80"/>
  <c r="T44" i="80"/>
  <c r="T45" i="80"/>
  <c r="T49" i="80"/>
  <c r="T50" i="80"/>
  <c r="T51" i="80"/>
  <c r="T52" i="80"/>
  <c r="T53" i="80"/>
  <c r="T54" i="80"/>
  <c r="T55" i="80"/>
  <c r="S40" i="80"/>
  <c r="S191" i="80" s="1"/>
  <c r="S41" i="80"/>
  <c r="S42" i="80"/>
  <c r="S43" i="80"/>
  <c r="S44" i="80"/>
  <c r="S45" i="80"/>
  <c r="S49" i="80"/>
  <c r="S50" i="80"/>
  <c r="S51" i="80"/>
  <c r="S52" i="80"/>
  <c r="S53" i="80"/>
  <c r="S54" i="80"/>
  <c r="S55" i="80"/>
  <c r="R40" i="80"/>
  <c r="R41" i="80"/>
  <c r="R42" i="80"/>
  <c r="R43" i="80"/>
  <c r="R44" i="80"/>
  <c r="R45" i="80"/>
  <c r="R49" i="80"/>
  <c r="R50" i="80"/>
  <c r="R51" i="80"/>
  <c r="R52" i="80"/>
  <c r="R53" i="80"/>
  <c r="R54" i="80"/>
  <c r="R55" i="80"/>
  <c r="Q40" i="80"/>
  <c r="Q41" i="80"/>
  <c r="Q42" i="80"/>
  <c r="Q43" i="80"/>
  <c r="Q44" i="80"/>
  <c r="Q45" i="80"/>
  <c r="Q49" i="80"/>
  <c r="Q50" i="80"/>
  <c r="Q51" i="80"/>
  <c r="Q52" i="80"/>
  <c r="Q53" i="80"/>
  <c r="Q54" i="80"/>
  <c r="Q55" i="80"/>
  <c r="P40" i="80"/>
  <c r="P192" i="80" s="1"/>
  <c r="P41" i="80"/>
  <c r="P42" i="80"/>
  <c r="P43" i="80"/>
  <c r="P44" i="80"/>
  <c r="P45" i="80"/>
  <c r="P49" i="80"/>
  <c r="P50" i="80"/>
  <c r="P51" i="80"/>
  <c r="P52" i="80"/>
  <c r="P53" i="80"/>
  <c r="P54" i="80"/>
  <c r="P55" i="80"/>
  <c r="O40" i="80"/>
  <c r="O191" i="80" s="1"/>
  <c r="O41" i="80"/>
  <c r="O42" i="80"/>
  <c r="O43" i="80"/>
  <c r="O44" i="80"/>
  <c r="O45" i="80"/>
  <c r="O49" i="80"/>
  <c r="O50" i="80"/>
  <c r="O51" i="80"/>
  <c r="O52" i="80"/>
  <c r="O53" i="80"/>
  <c r="O54" i="80"/>
  <c r="O55" i="80"/>
  <c r="N40" i="80"/>
  <c r="N41" i="80"/>
  <c r="N42" i="80"/>
  <c r="N43" i="80"/>
  <c r="N44" i="80"/>
  <c r="N45" i="80"/>
  <c r="N49" i="80"/>
  <c r="N50" i="80"/>
  <c r="N51" i="80"/>
  <c r="N52" i="80"/>
  <c r="N53" i="80"/>
  <c r="N54" i="80"/>
  <c r="N55" i="80"/>
  <c r="M40" i="80"/>
  <c r="M41" i="80"/>
  <c r="M42" i="80"/>
  <c r="M43" i="80"/>
  <c r="M44" i="80"/>
  <c r="M45" i="80"/>
  <c r="M49" i="80"/>
  <c r="M50" i="80"/>
  <c r="M51" i="80"/>
  <c r="M52" i="80"/>
  <c r="M53" i="80"/>
  <c r="M54" i="80"/>
  <c r="M55" i="80"/>
  <c r="L40" i="80"/>
  <c r="L192" i="80" s="1"/>
  <c r="L41" i="80"/>
  <c r="L42" i="80"/>
  <c r="L43" i="80"/>
  <c r="L44" i="80"/>
  <c r="L45" i="80"/>
  <c r="L49" i="80"/>
  <c r="L50" i="80"/>
  <c r="L51" i="80"/>
  <c r="L52" i="80"/>
  <c r="L53" i="80"/>
  <c r="L54" i="80"/>
  <c r="L55" i="80"/>
  <c r="K40" i="80"/>
  <c r="K191" i="80" s="1"/>
  <c r="K41" i="80"/>
  <c r="K42" i="80"/>
  <c r="K43" i="80"/>
  <c r="K44" i="80"/>
  <c r="K45" i="80"/>
  <c r="K49" i="80"/>
  <c r="K50" i="80"/>
  <c r="K51" i="80"/>
  <c r="K52" i="80"/>
  <c r="K53" i="80"/>
  <c r="K54" i="80"/>
  <c r="K55" i="80"/>
  <c r="J40" i="80"/>
  <c r="J192" i="80" s="1"/>
  <c r="J41" i="80"/>
  <c r="J42" i="80"/>
  <c r="J43" i="80"/>
  <c r="J44" i="80"/>
  <c r="J45" i="80"/>
  <c r="J49" i="80"/>
  <c r="J50" i="80"/>
  <c r="J51" i="80"/>
  <c r="J52" i="80"/>
  <c r="J53" i="80"/>
  <c r="J54" i="80"/>
  <c r="J55" i="80"/>
  <c r="I40" i="80"/>
  <c r="I41" i="80"/>
  <c r="I42" i="80"/>
  <c r="I43" i="80"/>
  <c r="I44" i="80"/>
  <c r="I45" i="80"/>
  <c r="I49" i="80"/>
  <c r="I50" i="80"/>
  <c r="I51" i="80"/>
  <c r="I52" i="80"/>
  <c r="I53" i="80"/>
  <c r="I54" i="80"/>
  <c r="I55" i="80"/>
  <c r="H40" i="80"/>
  <c r="H192" i="80" s="1"/>
  <c r="H41" i="80"/>
  <c r="H42" i="80"/>
  <c r="H43" i="80"/>
  <c r="H44" i="80"/>
  <c r="H45" i="80"/>
  <c r="H49" i="80"/>
  <c r="H50" i="80"/>
  <c r="H51" i="80"/>
  <c r="H52" i="80"/>
  <c r="H53" i="80"/>
  <c r="H54" i="80"/>
  <c r="H55" i="80"/>
  <c r="G40" i="80"/>
  <c r="G191" i="80" s="1"/>
  <c r="G41" i="80"/>
  <c r="G42" i="80"/>
  <c r="G43" i="80"/>
  <c r="G44" i="80"/>
  <c r="G45" i="80"/>
  <c r="G49" i="80"/>
  <c r="G50" i="80"/>
  <c r="G51" i="80"/>
  <c r="G52" i="80"/>
  <c r="G53" i="80"/>
  <c r="G54" i="80"/>
  <c r="G55" i="80"/>
  <c r="H46" i="46"/>
  <c r="H65" i="46" s="1"/>
  <c r="H56" i="46"/>
  <c r="I46" i="46"/>
  <c r="I56" i="46"/>
  <c r="J46" i="46"/>
  <c r="J56" i="46"/>
  <c r="K46" i="46"/>
  <c r="K56" i="46"/>
  <c r="L46" i="46"/>
  <c r="L56" i="46"/>
  <c r="M46" i="46"/>
  <c r="M65" i="46" s="1"/>
  <c r="M209" i="46" s="1"/>
  <c r="M68" i="46" s="1"/>
  <c r="M56" i="46"/>
  <c r="N46" i="46"/>
  <c r="N56" i="46"/>
  <c r="O46" i="46"/>
  <c r="O56" i="46"/>
  <c r="P46" i="46"/>
  <c r="P65" i="46" s="1"/>
  <c r="P209" i="46" s="1"/>
  <c r="P68" i="46" s="1"/>
  <c r="P56" i="46"/>
  <c r="Q46" i="46"/>
  <c r="Q65" i="46" s="1"/>
  <c r="Q209" i="46" s="1"/>
  <c r="Q68" i="46" s="1"/>
  <c r="Q56" i="46"/>
  <c r="R46" i="46"/>
  <c r="R56" i="46"/>
  <c r="S46" i="46"/>
  <c r="S56" i="46"/>
  <c r="T46" i="46"/>
  <c r="T56" i="46"/>
  <c r="U46" i="46"/>
  <c r="U56" i="46"/>
  <c r="V46" i="46"/>
  <c r="V56" i="46"/>
  <c r="W46" i="46"/>
  <c r="W56" i="46"/>
  <c r="X46" i="46"/>
  <c r="X56" i="46"/>
  <c r="Y46" i="46"/>
  <c r="Y56" i="46"/>
  <c r="Z46" i="46"/>
  <c r="Z56" i="46"/>
  <c r="AA46" i="46"/>
  <c r="AA56" i="46"/>
  <c r="AB46" i="46"/>
  <c r="AB56" i="46"/>
  <c r="AC46" i="46"/>
  <c r="AC56" i="46"/>
  <c r="AD46" i="46"/>
  <c r="AD56" i="46"/>
  <c r="AE46" i="46"/>
  <c r="AE56" i="46"/>
  <c r="AF46" i="46"/>
  <c r="AF56" i="46"/>
  <c r="AG46" i="46"/>
  <c r="AG56" i="46"/>
  <c r="AH46" i="46"/>
  <c r="AH56" i="46"/>
  <c r="AI46" i="46"/>
  <c r="AI56" i="46"/>
  <c r="AJ46" i="46"/>
  <c r="AJ56" i="46"/>
  <c r="AK46" i="46"/>
  <c r="AK56" i="46"/>
  <c r="AL46" i="46"/>
  <c r="AL56" i="46"/>
  <c r="AM46" i="46"/>
  <c r="AM56" i="46"/>
  <c r="AN46" i="46"/>
  <c r="AN56" i="46"/>
  <c r="AO46" i="46"/>
  <c r="AO56" i="46"/>
  <c r="AP46" i="46"/>
  <c r="AP65" i="46" s="1"/>
  <c r="AP56" i="46"/>
  <c r="G46" i="46"/>
  <c r="G56" i="46"/>
  <c r="AO62" i="80"/>
  <c r="AN62" i="80"/>
  <c r="AN66" i="80" s="1"/>
  <c r="AN223" i="80" s="1"/>
  <c r="AM62" i="80"/>
  <c r="AL62" i="80"/>
  <c r="AI59" i="80"/>
  <c r="AI60" i="80"/>
  <c r="AI61" i="80"/>
  <c r="AH59" i="80"/>
  <c r="AH60" i="80"/>
  <c r="AH61" i="80"/>
  <c r="AG59" i="80"/>
  <c r="AG60" i="80"/>
  <c r="AG61" i="80"/>
  <c r="AF59" i="80"/>
  <c r="AF60" i="80"/>
  <c r="AF61" i="80"/>
  <c r="AE59" i="80"/>
  <c r="AE60" i="80"/>
  <c r="AE61" i="80"/>
  <c r="AD59" i="80"/>
  <c r="AD60" i="80"/>
  <c r="AD61" i="80"/>
  <c r="AC59" i="80"/>
  <c r="AC60" i="80"/>
  <c r="AC61" i="80"/>
  <c r="AB59" i="80"/>
  <c r="AB60" i="80"/>
  <c r="AB61" i="80"/>
  <c r="AA59" i="80"/>
  <c r="AA60" i="80"/>
  <c r="AA61" i="80"/>
  <c r="Z59" i="80"/>
  <c r="Z60" i="80"/>
  <c r="Z61" i="80"/>
  <c r="Y59" i="80"/>
  <c r="Y60" i="80"/>
  <c r="Y61" i="80"/>
  <c r="X59" i="80"/>
  <c r="X60" i="80"/>
  <c r="X61" i="80"/>
  <c r="W59" i="80"/>
  <c r="W60" i="80"/>
  <c r="W61" i="80"/>
  <c r="V59" i="80"/>
  <c r="V60" i="80"/>
  <c r="V61" i="80"/>
  <c r="U59" i="80"/>
  <c r="U60" i="80"/>
  <c r="U61" i="80"/>
  <c r="T59" i="80"/>
  <c r="T60" i="80"/>
  <c r="T61" i="80"/>
  <c r="S59" i="80"/>
  <c r="S60" i="80"/>
  <c r="S61" i="80"/>
  <c r="R59" i="80"/>
  <c r="R60" i="80"/>
  <c r="R61" i="80"/>
  <c r="Q59" i="80"/>
  <c r="Q60" i="80"/>
  <c r="Q61" i="80"/>
  <c r="P59" i="80"/>
  <c r="P60" i="80"/>
  <c r="P61" i="80"/>
  <c r="O59" i="80"/>
  <c r="O60" i="80"/>
  <c r="O61" i="80"/>
  <c r="N59" i="80"/>
  <c r="N60" i="80"/>
  <c r="N61" i="80"/>
  <c r="M59" i="80"/>
  <c r="M60" i="80"/>
  <c r="M61" i="80"/>
  <c r="L59" i="80"/>
  <c r="L60" i="80"/>
  <c r="L61" i="80"/>
  <c r="K59" i="80"/>
  <c r="K60" i="80"/>
  <c r="K61" i="80"/>
  <c r="J59" i="80"/>
  <c r="J60" i="80"/>
  <c r="J61" i="80"/>
  <c r="I59" i="80"/>
  <c r="I60" i="80"/>
  <c r="I61" i="80"/>
  <c r="H59" i="80"/>
  <c r="H60" i="80"/>
  <c r="H61" i="80"/>
  <c r="G59" i="80"/>
  <c r="G60" i="80"/>
  <c r="G61" i="80"/>
  <c r="AP62" i="81"/>
  <c r="AP66" i="81"/>
  <c r="AP223" i="81" s="1"/>
  <c r="AO62" i="81"/>
  <c r="AO66" i="81" s="1"/>
  <c r="AO223" i="81" s="1"/>
  <c r="AN62" i="81"/>
  <c r="AN66" i="81" s="1"/>
  <c r="AN223" i="81" s="1"/>
  <c r="AM62" i="81"/>
  <c r="AM66" i="81" s="1"/>
  <c r="AM223" i="81" s="1"/>
  <c r="AL62" i="81"/>
  <c r="AL66" i="81" s="1"/>
  <c r="AL223" i="81" s="1"/>
  <c r="AK62" i="81"/>
  <c r="AK66" i="81" s="1"/>
  <c r="AK223" i="81" s="1"/>
  <c r="AJ62" i="81"/>
  <c r="AJ66" i="81" s="1"/>
  <c r="AJ223" i="81" s="1"/>
  <c r="AI62" i="81"/>
  <c r="AI66" i="81"/>
  <c r="AI223" i="81" s="1"/>
  <c r="AH62" i="81"/>
  <c r="AH66" i="81"/>
  <c r="AH223" i="81" s="1"/>
  <c r="AG62" i="81"/>
  <c r="AG66" i="81" s="1"/>
  <c r="AG223" i="81" s="1"/>
  <c r="AF62" i="81"/>
  <c r="AF66" i="81" s="1"/>
  <c r="AF223" i="81" s="1"/>
  <c r="AE62" i="81"/>
  <c r="AE66" i="81" s="1"/>
  <c r="AE223" i="81" s="1"/>
  <c r="AD62" i="81"/>
  <c r="AD66" i="81" s="1"/>
  <c r="AD223" i="81" s="1"/>
  <c r="AC62" i="81"/>
  <c r="AC66" i="81" s="1"/>
  <c r="AC223" i="81" s="1"/>
  <c r="AB62" i="81"/>
  <c r="AB66" i="81" s="1"/>
  <c r="AB223" i="81" s="1"/>
  <c r="AA62" i="81"/>
  <c r="AA66" i="81"/>
  <c r="AA223" i="81" s="1"/>
  <c r="Z62" i="81"/>
  <c r="Z66" i="81"/>
  <c r="Z223" i="81" s="1"/>
  <c r="Y62" i="81"/>
  <c r="Y66" i="81" s="1"/>
  <c r="Y223" i="81" s="1"/>
  <c r="X62" i="81"/>
  <c r="X66" i="81" s="1"/>
  <c r="X223" i="81" s="1"/>
  <c r="W62" i="81"/>
  <c r="W66" i="81" s="1"/>
  <c r="W223" i="81" s="1"/>
  <c r="V62" i="81"/>
  <c r="V66" i="81" s="1"/>
  <c r="V223" i="81" s="1"/>
  <c r="U62" i="81"/>
  <c r="U66" i="81" s="1"/>
  <c r="U223" i="81" s="1"/>
  <c r="T62" i="81"/>
  <c r="T66" i="81" s="1"/>
  <c r="T223" i="81" s="1"/>
  <c r="S62" i="81"/>
  <c r="S66" i="81"/>
  <c r="S223" i="81" s="1"/>
  <c r="R62" i="81"/>
  <c r="R66" i="81"/>
  <c r="R223" i="81" s="1"/>
  <c r="Q62" i="81"/>
  <c r="Q66" i="81" s="1"/>
  <c r="Q223" i="81" s="1"/>
  <c r="P62" i="81"/>
  <c r="P66" i="81" s="1"/>
  <c r="P223" i="81" s="1"/>
  <c r="O62" i="81"/>
  <c r="O66" i="81" s="1"/>
  <c r="O223" i="81" s="1"/>
  <c r="N62" i="81"/>
  <c r="N66" i="81" s="1"/>
  <c r="N223" i="81" s="1"/>
  <c r="M62" i="81"/>
  <c r="M66" i="81" s="1"/>
  <c r="M223" i="81" s="1"/>
  <c r="L62" i="81"/>
  <c r="L66" i="81" s="1"/>
  <c r="L223" i="81" s="1"/>
  <c r="K62" i="81"/>
  <c r="K66" i="81"/>
  <c r="K223" i="81" s="1"/>
  <c r="J62" i="81"/>
  <c r="J66" i="81"/>
  <c r="J223" i="81" s="1"/>
  <c r="I62" i="81"/>
  <c r="I66" i="81" s="1"/>
  <c r="I223" i="81" s="1"/>
  <c r="H62" i="81"/>
  <c r="H66" i="81" s="1"/>
  <c r="H223" i="81" s="1"/>
  <c r="G62" i="81"/>
  <c r="G66" i="81" s="1"/>
  <c r="G223" i="81" s="1"/>
  <c r="H62" i="46"/>
  <c r="H66" i="46" s="1"/>
  <c r="H223" i="46" s="1"/>
  <c r="I62" i="46"/>
  <c r="I66" i="46" s="1"/>
  <c r="I223" i="46" s="1"/>
  <c r="J62" i="46"/>
  <c r="J66" i="46" s="1"/>
  <c r="J223" i="46" s="1"/>
  <c r="K62" i="46"/>
  <c r="K66" i="46" s="1"/>
  <c r="K223" i="46" s="1"/>
  <c r="L62" i="46"/>
  <c r="L66" i="46" s="1"/>
  <c r="L223" i="46" s="1"/>
  <c r="M62" i="46"/>
  <c r="M66" i="46" s="1"/>
  <c r="M223" i="46" s="1"/>
  <c r="N62" i="46"/>
  <c r="N66" i="46" s="1"/>
  <c r="N223" i="46" s="1"/>
  <c r="O62" i="46"/>
  <c r="O66" i="46" s="1"/>
  <c r="O223" i="46" s="1"/>
  <c r="P62" i="46"/>
  <c r="P66" i="46" s="1"/>
  <c r="Q62" i="46"/>
  <c r="Q66" i="46" s="1"/>
  <c r="Q223" i="46" s="1"/>
  <c r="R62" i="46"/>
  <c r="R66" i="46" s="1"/>
  <c r="R223" i="46" s="1"/>
  <c r="S62" i="46"/>
  <c r="S66" i="46" s="1"/>
  <c r="S223" i="46" s="1"/>
  <c r="T62" i="46"/>
  <c r="T66" i="46" s="1"/>
  <c r="T223" i="46" s="1"/>
  <c r="U62" i="46"/>
  <c r="U66" i="46" s="1"/>
  <c r="U223" i="46" s="1"/>
  <c r="V62" i="46"/>
  <c r="V66" i="46" s="1"/>
  <c r="V223" i="46" s="1"/>
  <c r="W62" i="46"/>
  <c r="W66" i="46" s="1"/>
  <c r="X62" i="46"/>
  <c r="X66" i="46" s="1"/>
  <c r="Y62" i="46"/>
  <c r="Y66" i="46" s="1"/>
  <c r="Y223" i="46" s="1"/>
  <c r="Z62" i="46"/>
  <c r="Z66" i="46" s="1"/>
  <c r="Z223" i="46" s="1"/>
  <c r="AA62" i="46"/>
  <c r="AA66" i="46" s="1"/>
  <c r="AA223" i="46" s="1"/>
  <c r="AB62" i="46"/>
  <c r="AB66" i="46" s="1"/>
  <c r="AB223" i="46" s="1"/>
  <c r="AC62" i="46"/>
  <c r="AC66" i="46" s="1"/>
  <c r="AC223" i="46" s="1"/>
  <c r="AD62" i="46"/>
  <c r="AD66" i="46" s="1"/>
  <c r="AD223" i="46" s="1"/>
  <c r="AE62" i="46"/>
  <c r="AE66" i="46" s="1"/>
  <c r="AF62" i="46"/>
  <c r="AF66" i="46" s="1"/>
  <c r="AG62" i="46"/>
  <c r="AG66" i="46" s="1"/>
  <c r="AG223" i="46" s="1"/>
  <c r="AH62" i="46"/>
  <c r="AH66" i="46" s="1"/>
  <c r="AH223" i="46" s="1"/>
  <c r="AI62" i="46"/>
  <c r="AI66" i="46" s="1"/>
  <c r="AI223" i="46" s="1"/>
  <c r="AJ62" i="46"/>
  <c r="AJ66" i="46" s="1"/>
  <c r="AJ223" i="46" s="1"/>
  <c r="AK62" i="46"/>
  <c r="AK66" i="46" s="1"/>
  <c r="AK223" i="46" s="1"/>
  <c r="AL62" i="46"/>
  <c r="AL66" i="46" s="1"/>
  <c r="AL223" i="46" s="1"/>
  <c r="AM62" i="46"/>
  <c r="AM66" i="46" s="1"/>
  <c r="AN62" i="46"/>
  <c r="AN66" i="46" s="1"/>
  <c r="AO62" i="46"/>
  <c r="AO66" i="46" s="1"/>
  <c r="AO223" i="46" s="1"/>
  <c r="AP62" i="46"/>
  <c r="AP66" i="46" s="1"/>
  <c r="AP223" i="46" s="1"/>
  <c r="G62" i="46"/>
  <c r="G66" i="46" s="1"/>
  <c r="G223" i="46" s="1"/>
  <c r="AO192" i="80"/>
  <c r="AN192" i="80"/>
  <c r="AM192" i="80"/>
  <c r="AL192" i="80"/>
  <c r="AK192" i="80"/>
  <c r="AI192" i="80"/>
  <c r="AH192" i="80"/>
  <c r="AG192" i="80"/>
  <c r="AD192" i="80"/>
  <c r="AC192" i="80"/>
  <c r="Z192" i="80"/>
  <c r="Y192" i="80"/>
  <c r="V192" i="80"/>
  <c r="U192" i="80"/>
  <c r="S192" i="80"/>
  <c r="R192" i="80"/>
  <c r="Q192" i="80"/>
  <c r="N192" i="80"/>
  <c r="M192" i="80"/>
  <c r="I192" i="80"/>
  <c r="G192" i="80"/>
  <c r="AP192" i="81"/>
  <c r="AO192" i="81"/>
  <c r="AN192" i="81"/>
  <c r="AM192" i="81"/>
  <c r="AL192" i="81"/>
  <c r="AK192" i="81"/>
  <c r="AJ192" i="81"/>
  <c r="AI192" i="81"/>
  <c r="AH192" i="81"/>
  <c r="AG192" i="81"/>
  <c r="AF192" i="81"/>
  <c r="AE192" i="81"/>
  <c r="AD192" i="81"/>
  <c r="AC192" i="81"/>
  <c r="AB192" i="81"/>
  <c r="AA192" i="81"/>
  <c r="Z192" i="81"/>
  <c r="Y192" i="81"/>
  <c r="X192" i="81"/>
  <c r="W192" i="81"/>
  <c r="V192" i="81"/>
  <c r="U192" i="81"/>
  <c r="T192" i="81"/>
  <c r="S192" i="81"/>
  <c r="R192" i="81"/>
  <c r="Q192" i="81"/>
  <c r="P192" i="81"/>
  <c r="O192" i="81"/>
  <c r="N192" i="81"/>
  <c r="M192" i="81"/>
  <c r="L192" i="81"/>
  <c r="K192" i="81"/>
  <c r="J192" i="81"/>
  <c r="I192" i="81"/>
  <c r="H192" i="81"/>
  <c r="G192" i="81"/>
  <c r="H192" i="46"/>
  <c r="I192" i="46"/>
  <c r="J192" i="46"/>
  <c r="K192" i="46"/>
  <c r="L192" i="46"/>
  <c r="M192" i="46"/>
  <c r="N192" i="46"/>
  <c r="O192" i="46"/>
  <c r="P192" i="46"/>
  <c r="Q192" i="46"/>
  <c r="R192" i="46"/>
  <c r="S192" i="46"/>
  <c r="T192" i="46"/>
  <c r="U192" i="46"/>
  <c r="V192" i="46"/>
  <c r="W192" i="46"/>
  <c r="X192" i="46"/>
  <c r="Y192" i="46"/>
  <c r="Z192" i="46"/>
  <c r="AA192" i="46"/>
  <c r="AB192" i="46"/>
  <c r="AC192" i="46"/>
  <c r="AD192" i="46"/>
  <c r="AE192" i="46"/>
  <c r="AF192" i="46"/>
  <c r="AG192" i="46"/>
  <c r="AH192" i="46"/>
  <c r="AI192" i="46"/>
  <c r="AJ192" i="46"/>
  <c r="AK192" i="46"/>
  <c r="AL192" i="46"/>
  <c r="AM192" i="46"/>
  <c r="AN192" i="46"/>
  <c r="AO192" i="46"/>
  <c r="AP192" i="46"/>
  <c r="G192" i="46"/>
  <c r="AO191" i="80"/>
  <c r="AN191" i="80"/>
  <c r="AM191" i="80"/>
  <c r="AL191" i="80"/>
  <c r="AK191" i="80"/>
  <c r="AH191" i="80"/>
  <c r="AG191" i="80"/>
  <c r="AD191" i="80"/>
  <c r="AC191" i="80"/>
  <c r="Z191" i="80"/>
  <c r="Y191" i="80"/>
  <c r="W191" i="80"/>
  <c r="V191" i="80"/>
  <c r="U191" i="80"/>
  <c r="R191" i="80"/>
  <c r="Q191" i="80"/>
  <c r="N191" i="80"/>
  <c r="M191" i="80"/>
  <c r="I191" i="80"/>
  <c r="AP191" i="81"/>
  <c r="AO191" i="81"/>
  <c r="AN191" i="81"/>
  <c r="AM191" i="81"/>
  <c r="AL191" i="81"/>
  <c r="AK191" i="81"/>
  <c r="AJ191" i="81"/>
  <c r="AI191" i="81"/>
  <c r="AH191" i="81"/>
  <c r="AG191" i="81"/>
  <c r="AF191" i="81"/>
  <c r="AE191" i="81"/>
  <c r="AD191" i="81"/>
  <c r="AC191" i="81"/>
  <c r="AB191" i="81"/>
  <c r="AA191" i="81"/>
  <c r="Z191" i="81"/>
  <c r="Y191" i="81"/>
  <c r="X191" i="81"/>
  <c r="W191" i="81"/>
  <c r="V191" i="81"/>
  <c r="U191" i="81"/>
  <c r="T191" i="81"/>
  <c r="S191" i="81"/>
  <c r="R191" i="81"/>
  <c r="Q191" i="81"/>
  <c r="P191" i="81"/>
  <c r="O191" i="81"/>
  <c r="N191" i="81"/>
  <c r="M191" i="81"/>
  <c r="L191" i="81"/>
  <c r="K191" i="81"/>
  <c r="J191" i="81"/>
  <c r="I191" i="81"/>
  <c r="H191" i="81"/>
  <c r="G191" i="81"/>
  <c r="H191" i="46"/>
  <c r="I191" i="46"/>
  <c r="J191" i="46"/>
  <c r="K191" i="46"/>
  <c r="L191" i="46"/>
  <c r="M191" i="46"/>
  <c r="N191" i="46"/>
  <c r="O191" i="46"/>
  <c r="P191" i="46"/>
  <c r="Q191" i="46"/>
  <c r="R191" i="46"/>
  <c r="S191" i="46"/>
  <c r="T191" i="46"/>
  <c r="U191" i="46"/>
  <c r="V191" i="46"/>
  <c r="W191" i="46"/>
  <c r="X191" i="46"/>
  <c r="Y191" i="46"/>
  <c r="Z191" i="46"/>
  <c r="AA191" i="46"/>
  <c r="AB191" i="46"/>
  <c r="AC191" i="46"/>
  <c r="AD191" i="46"/>
  <c r="AE191" i="46"/>
  <c r="AF191" i="46"/>
  <c r="AG191" i="46"/>
  <c r="AH191" i="46"/>
  <c r="AI191" i="46"/>
  <c r="AJ191" i="46"/>
  <c r="AK191" i="46"/>
  <c r="AL191" i="46"/>
  <c r="AM191" i="46"/>
  <c r="AN191" i="46"/>
  <c r="AO191" i="46"/>
  <c r="AP191" i="46"/>
  <c r="G191" i="46"/>
  <c r="H34" i="80"/>
  <c r="H114" i="80" s="1"/>
  <c r="H71" i="80"/>
  <c r="H125" i="80"/>
  <c r="H72" i="80"/>
  <c r="H73" i="80"/>
  <c r="H231" i="80"/>
  <c r="H270" i="80"/>
  <c r="H296" i="80" s="1"/>
  <c r="H349" i="80"/>
  <c r="H232" i="80"/>
  <c r="H271" i="80"/>
  <c r="H297" i="80" s="1"/>
  <c r="H350" i="80"/>
  <c r="H233" i="80"/>
  <c r="H272" i="80"/>
  <c r="H298" i="80" s="1"/>
  <c r="H351" i="80"/>
  <c r="H234" i="80"/>
  <c r="H273" i="80"/>
  <c r="H481" i="80" s="1"/>
  <c r="H352" i="80"/>
  <c r="H235" i="80"/>
  <c r="H274" i="80"/>
  <c r="H300" i="80" s="1"/>
  <c r="H353" i="80"/>
  <c r="H236" i="80"/>
  <c r="H275" i="80"/>
  <c r="H301" i="80" s="1"/>
  <c r="H354" i="80"/>
  <c r="H237" i="80"/>
  <c r="H276" i="80"/>
  <c r="H355" i="80"/>
  <c r="H257" i="80"/>
  <c r="H258" i="80"/>
  <c r="H259" i="80"/>
  <c r="H260" i="80"/>
  <c r="H261" i="80"/>
  <c r="H262" i="80"/>
  <c r="H239" i="80"/>
  <c r="H278" i="80"/>
  <c r="H369" i="80"/>
  <c r="H361" i="80"/>
  <c r="H240" i="80"/>
  <c r="H279" i="80"/>
  <c r="H370" i="80"/>
  <c r="H362" i="80"/>
  <c r="H241" i="80"/>
  <c r="H280" i="80"/>
  <c r="H371" i="80"/>
  <c r="H363" i="80"/>
  <c r="H242" i="80"/>
  <c r="H281" i="80"/>
  <c r="H372" i="80"/>
  <c r="H364" i="80"/>
  <c r="H243" i="80"/>
  <c r="H282" i="80"/>
  <c r="H373" i="80"/>
  <c r="H365" i="80"/>
  <c r="H244" i="80"/>
  <c r="H283" i="80"/>
  <c r="H374" i="80"/>
  <c r="H366" i="80"/>
  <c r="H245" i="80"/>
  <c r="H284" i="80"/>
  <c r="H376" i="80"/>
  <c r="H368" i="80"/>
  <c r="H264" i="80"/>
  <c r="H303" i="80"/>
  <c r="H431" i="80"/>
  <c r="H435" i="80"/>
  <c r="H471" i="80"/>
  <c r="H367" i="80"/>
  <c r="H375" i="80"/>
  <c r="H432" i="80"/>
  <c r="H468" i="80"/>
  <c r="H356" i="80"/>
  <c r="H433" i="80"/>
  <c r="H469" i="80"/>
  <c r="H357" i="80"/>
  <c r="H437" i="80"/>
  <c r="H438" i="80"/>
  <c r="H439" i="80"/>
  <c r="H475" i="80"/>
  <c r="H358" i="80"/>
  <c r="H442" i="80"/>
  <c r="H443" i="80"/>
  <c r="H444" i="80"/>
  <c r="H445" i="80"/>
  <c r="H446" i="80"/>
  <c r="H447" i="80"/>
  <c r="H449" i="80"/>
  <c r="H485" i="80"/>
  <c r="H454" i="80"/>
  <c r="H455" i="80"/>
  <c r="H456" i="80"/>
  <c r="H457" i="80"/>
  <c r="H493" i="80"/>
  <c r="H458" i="80"/>
  <c r="H459" i="80"/>
  <c r="H495" i="80"/>
  <c r="H359" i="80"/>
  <c r="H461" i="80"/>
  <c r="H497" i="80"/>
  <c r="I34" i="80"/>
  <c r="I114" i="80" s="1"/>
  <c r="I71" i="80"/>
  <c r="I125" i="80"/>
  <c r="I72" i="80"/>
  <c r="I73" i="80"/>
  <c r="I231" i="80"/>
  <c r="I270" i="80"/>
  <c r="I296" i="80" s="1"/>
  <c r="I349" i="80"/>
  <c r="I232" i="80"/>
  <c r="I271" i="80"/>
  <c r="I494" i="80" s="1"/>
  <c r="I350" i="80"/>
  <c r="I233" i="80"/>
  <c r="I272" i="80"/>
  <c r="I298" i="80" s="1"/>
  <c r="I351" i="80"/>
  <c r="I234" i="80"/>
  <c r="I273" i="80"/>
  <c r="I352" i="80"/>
  <c r="I235" i="80"/>
  <c r="I274" i="80"/>
  <c r="I493" i="80" s="1"/>
  <c r="I353" i="80"/>
  <c r="I236" i="80"/>
  <c r="I275" i="80"/>
  <c r="I301" i="80" s="1"/>
  <c r="I354" i="80"/>
  <c r="I237" i="80"/>
  <c r="I276" i="80"/>
  <c r="I355" i="80"/>
  <c r="I257" i="80"/>
  <c r="I336" i="80" s="1"/>
  <c r="I258" i="80"/>
  <c r="I259" i="80"/>
  <c r="I260" i="80"/>
  <c r="I261" i="80"/>
  <c r="I262" i="80"/>
  <c r="I239" i="80"/>
  <c r="I278" i="80"/>
  <c r="I369" i="80"/>
  <c r="I361" i="80"/>
  <c r="I240" i="80"/>
  <c r="I279" i="80"/>
  <c r="I370" i="80"/>
  <c r="I362" i="80"/>
  <c r="I241" i="80"/>
  <c r="I280" i="80"/>
  <c r="I371" i="80"/>
  <c r="I363" i="80"/>
  <c r="I242" i="80"/>
  <c r="I281" i="80"/>
  <c r="I372" i="80"/>
  <c r="I364" i="80"/>
  <c r="I243" i="80"/>
  <c r="I282" i="80"/>
  <c r="I373" i="80"/>
  <c r="I365" i="80"/>
  <c r="I244" i="80"/>
  <c r="I283" i="80"/>
  <c r="I374" i="80"/>
  <c r="I366" i="80"/>
  <c r="I245" i="80"/>
  <c r="I284" i="80"/>
  <c r="I376" i="80"/>
  <c r="I368" i="80"/>
  <c r="I264" i="80"/>
  <c r="I303" i="80"/>
  <c r="I431" i="80"/>
  <c r="I435" i="80"/>
  <c r="I471" i="80"/>
  <c r="I367" i="80"/>
  <c r="I375" i="80"/>
  <c r="I432" i="80"/>
  <c r="I468" i="80"/>
  <c r="I356" i="80"/>
  <c r="I433" i="80"/>
  <c r="I469" i="80"/>
  <c r="I357" i="80"/>
  <c r="I437" i="80"/>
  <c r="I438" i="80"/>
  <c r="I439" i="80"/>
  <c r="I475" i="80"/>
  <c r="I358" i="80"/>
  <c r="I442" i="80"/>
  <c r="I443" i="80"/>
  <c r="I444" i="80"/>
  <c r="I445" i="80"/>
  <c r="I446" i="80"/>
  <c r="I447" i="80"/>
  <c r="I449" i="80"/>
  <c r="I485" i="80"/>
  <c r="I454" i="80"/>
  <c r="I490" i="80"/>
  <c r="I455" i="80"/>
  <c r="I456" i="80"/>
  <c r="I457" i="80"/>
  <c r="I458" i="80"/>
  <c r="I459" i="80"/>
  <c r="I495" i="80"/>
  <c r="I359" i="80"/>
  <c r="I461" i="80"/>
  <c r="I497" i="80"/>
  <c r="J34" i="80"/>
  <c r="J114" i="80" s="1"/>
  <c r="J71" i="80"/>
  <c r="J125" i="80"/>
  <c r="J72" i="80"/>
  <c r="J73" i="80"/>
  <c r="J231" i="80"/>
  <c r="J270" i="80"/>
  <c r="J296" i="80" s="1"/>
  <c r="J349" i="80"/>
  <c r="J232" i="80"/>
  <c r="J271" i="80"/>
  <c r="J297" i="80" s="1"/>
  <c r="J350" i="80"/>
  <c r="J233" i="80"/>
  <c r="J272" i="80"/>
  <c r="J298" i="80" s="1"/>
  <c r="J351" i="80"/>
  <c r="J234" i="80"/>
  <c r="J273" i="80"/>
  <c r="J481" i="80" s="1"/>
  <c r="J352" i="80"/>
  <c r="J235" i="80"/>
  <c r="J274" i="80"/>
  <c r="J300" i="80" s="1"/>
  <c r="J353" i="80"/>
  <c r="J236" i="80"/>
  <c r="J275" i="80"/>
  <c r="J301" i="80" s="1"/>
  <c r="J354" i="80"/>
  <c r="J237" i="80"/>
  <c r="J276" i="80"/>
  <c r="J355" i="80"/>
  <c r="J257" i="80"/>
  <c r="J258" i="80"/>
  <c r="J259" i="80"/>
  <c r="J338" i="80" s="1"/>
  <c r="J260" i="80"/>
  <c r="J261" i="80"/>
  <c r="J262" i="80"/>
  <c r="J239" i="80"/>
  <c r="J278" i="80"/>
  <c r="J369" i="80"/>
  <c r="J361" i="80"/>
  <c r="J240" i="80"/>
  <c r="J279" i="80"/>
  <c r="J370" i="80"/>
  <c r="J362" i="80"/>
  <c r="J241" i="80"/>
  <c r="J280" i="80"/>
  <c r="J371" i="80"/>
  <c r="J363" i="80"/>
  <c r="J242" i="80"/>
  <c r="J281" i="80"/>
  <c r="J372" i="80"/>
  <c r="J364" i="80"/>
  <c r="J243" i="80"/>
  <c r="J282" i="80"/>
  <c r="J373" i="80"/>
  <c r="J365" i="80"/>
  <c r="J244" i="80"/>
  <c r="J283" i="80"/>
  <c r="J374" i="80"/>
  <c r="J366" i="80"/>
  <c r="J245" i="80"/>
  <c r="J284" i="80"/>
  <c r="J376" i="80"/>
  <c r="J368" i="80"/>
  <c r="J264" i="80"/>
  <c r="J303" i="80"/>
  <c r="J431" i="80"/>
  <c r="J435" i="80"/>
  <c r="J471" i="80"/>
  <c r="J367" i="80"/>
  <c r="J375" i="80"/>
  <c r="J432" i="80"/>
  <c r="J468" i="80"/>
  <c r="J356" i="80"/>
  <c r="J433" i="80"/>
  <c r="J469" i="80"/>
  <c r="J357" i="80"/>
  <c r="J437" i="80"/>
  <c r="J438" i="80"/>
  <c r="J439" i="80"/>
  <c r="J475" i="80"/>
  <c r="J358" i="80"/>
  <c r="J442" i="80"/>
  <c r="J443" i="80"/>
  <c r="J444" i="80"/>
  <c r="J445" i="80"/>
  <c r="J446" i="80"/>
  <c r="J447" i="80"/>
  <c r="J449" i="80"/>
  <c r="J485" i="80"/>
  <c r="J454" i="80"/>
  <c r="J455" i="80"/>
  <c r="J456" i="80"/>
  <c r="J457" i="80"/>
  <c r="J458" i="80"/>
  <c r="J459" i="80"/>
  <c r="J495" i="80"/>
  <c r="J359" i="80"/>
  <c r="J461" i="80"/>
  <c r="J497" i="80"/>
  <c r="K34" i="80"/>
  <c r="K114" i="80" s="1"/>
  <c r="K71" i="80"/>
  <c r="K125" i="80"/>
  <c r="K72" i="80"/>
  <c r="K73" i="80"/>
  <c r="K231" i="80"/>
  <c r="K270" i="80"/>
  <c r="K349" i="80"/>
  <c r="K232" i="80"/>
  <c r="K271" i="80"/>
  <c r="K479" i="80" s="1"/>
  <c r="K350" i="80"/>
  <c r="K233" i="80"/>
  <c r="K272" i="80"/>
  <c r="K298" i="80" s="1"/>
  <c r="K351" i="80"/>
  <c r="K234" i="80"/>
  <c r="K273" i="80"/>
  <c r="K492" i="80" s="1"/>
  <c r="K352" i="80"/>
  <c r="K235" i="80"/>
  <c r="K274" i="80"/>
  <c r="K300" i="80" s="1"/>
  <c r="K353" i="80"/>
  <c r="K236" i="80"/>
  <c r="K275" i="80"/>
  <c r="K301" i="80" s="1"/>
  <c r="K354" i="80"/>
  <c r="K237" i="80"/>
  <c r="K276" i="80"/>
  <c r="K355" i="80"/>
  <c r="K257" i="80"/>
  <c r="K258" i="80"/>
  <c r="K259" i="80"/>
  <c r="K260" i="80"/>
  <c r="K261" i="80"/>
  <c r="K262" i="80"/>
  <c r="K239" i="80"/>
  <c r="K278" i="80"/>
  <c r="K369" i="80"/>
  <c r="K361" i="80"/>
  <c r="K240" i="80"/>
  <c r="K279" i="80"/>
  <c r="K370" i="80"/>
  <c r="K362" i="80"/>
  <c r="K241" i="80"/>
  <c r="K280" i="80"/>
  <c r="K371" i="80"/>
  <c r="K363" i="80"/>
  <c r="K242" i="80"/>
  <c r="K281" i="80"/>
  <c r="K372" i="80"/>
  <c r="K364" i="80"/>
  <c r="K243" i="80"/>
  <c r="K282" i="80"/>
  <c r="K373" i="80"/>
  <c r="K365" i="80"/>
  <c r="K244" i="80"/>
  <c r="K283" i="80"/>
  <c r="K374" i="80"/>
  <c r="K366" i="80"/>
  <c r="K245" i="80"/>
  <c r="K284" i="80"/>
  <c r="K376" i="80"/>
  <c r="K368" i="80"/>
  <c r="K264" i="80"/>
  <c r="K303" i="80"/>
  <c r="K431" i="80"/>
  <c r="K435" i="80"/>
  <c r="K471" i="80"/>
  <c r="K367" i="80"/>
  <c r="K375" i="80"/>
  <c r="K432" i="80"/>
  <c r="K468" i="80"/>
  <c r="K356" i="80"/>
  <c r="K433" i="80"/>
  <c r="K469" i="80"/>
  <c r="K357" i="80"/>
  <c r="K437" i="80"/>
  <c r="K438" i="80"/>
  <c r="K439" i="80"/>
  <c r="K475" i="80"/>
  <c r="K358" i="80"/>
  <c r="K442" i="80"/>
  <c r="K443" i="80"/>
  <c r="K444" i="80"/>
  <c r="K445" i="80"/>
  <c r="K446" i="80"/>
  <c r="K447" i="80"/>
  <c r="K449" i="80"/>
  <c r="K485" i="80"/>
  <c r="K454" i="80"/>
  <c r="K455" i="80"/>
  <c r="K456" i="80"/>
  <c r="K457" i="80"/>
  <c r="K458" i="80"/>
  <c r="K459" i="80"/>
  <c r="K495" i="80"/>
  <c r="K359" i="80"/>
  <c r="K461" i="80"/>
  <c r="K497" i="80"/>
  <c r="L34" i="80"/>
  <c r="L114" i="80" s="1"/>
  <c r="L71" i="80"/>
  <c r="L125" i="80"/>
  <c r="L72" i="80"/>
  <c r="L73" i="80"/>
  <c r="L231" i="80"/>
  <c r="L270" i="80"/>
  <c r="L296" i="80" s="1"/>
  <c r="L349" i="80"/>
  <c r="L232" i="80"/>
  <c r="L271" i="80"/>
  <c r="L350" i="80"/>
  <c r="L233" i="80"/>
  <c r="L272" i="80"/>
  <c r="L298" i="80" s="1"/>
  <c r="L351" i="80"/>
  <c r="L234" i="80"/>
  <c r="L273" i="80"/>
  <c r="L481" i="80" s="1"/>
  <c r="L352" i="80"/>
  <c r="L235" i="80"/>
  <c r="L274" i="80"/>
  <c r="L300" i="80" s="1"/>
  <c r="L353" i="80"/>
  <c r="L236" i="80"/>
  <c r="L275" i="80"/>
  <c r="L301" i="80" s="1"/>
  <c r="L354" i="80"/>
  <c r="L237" i="80"/>
  <c r="L276" i="80"/>
  <c r="L355" i="80"/>
  <c r="L257" i="80"/>
  <c r="L258" i="80"/>
  <c r="L259" i="80"/>
  <c r="L260" i="80"/>
  <c r="L261" i="80"/>
  <c r="L262" i="80"/>
  <c r="L239" i="80"/>
  <c r="L278" i="80"/>
  <c r="L369" i="80"/>
  <c r="L361" i="80"/>
  <c r="L240" i="80"/>
  <c r="L279" i="80"/>
  <c r="L370" i="80"/>
  <c r="L362" i="80"/>
  <c r="L241" i="80"/>
  <c r="L280" i="80"/>
  <c r="L371" i="80"/>
  <c r="L363" i="80"/>
  <c r="L242" i="80"/>
  <c r="L281" i="80"/>
  <c r="L372" i="80"/>
  <c r="L364" i="80"/>
  <c r="L243" i="80"/>
  <c r="L282" i="80"/>
  <c r="L373" i="80"/>
  <c r="L365" i="80"/>
  <c r="L244" i="80"/>
  <c r="L283" i="80"/>
  <c r="L374" i="80"/>
  <c r="L366" i="80"/>
  <c r="L245" i="80"/>
  <c r="L284" i="80"/>
  <c r="L376" i="80"/>
  <c r="L368" i="80"/>
  <c r="L264" i="80"/>
  <c r="L303" i="80"/>
  <c r="L431" i="80"/>
  <c r="L435" i="80"/>
  <c r="L471" i="80"/>
  <c r="L367" i="80"/>
  <c r="L375" i="80"/>
  <c r="L432" i="80"/>
  <c r="L468" i="80"/>
  <c r="L356" i="80"/>
  <c r="L433" i="80"/>
  <c r="L469" i="80"/>
  <c r="L357" i="80"/>
  <c r="L437" i="80"/>
  <c r="L438" i="80"/>
  <c r="L439" i="80"/>
  <c r="L475" i="80"/>
  <c r="L358" i="80"/>
  <c r="L442" i="80"/>
  <c r="L443" i="80"/>
  <c r="L444" i="80"/>
  <c r="L445" i="80"/>
  <c r="L446" i="80"/>
  <c r="L447" i="80"/>
  <c r="L449" i="80"/>
  <c r="L485" i="80"/>
  <c r="L454" i="80"/>
  <c r="L455" i="80"/>
  <c r="L456" i="80"/>
  <c r="L457" i="80"/>
  <c r="L458" i="80"/>
  <c r="L459" i="80"/>
  <c r="L495" i="80"/>
  <c r="L359" i="80"/>
  <c r="L461" i="80"/>
  <c r="L497" i="80"/>
  <c r="M34" i="80"/>
  <c r="M114" i="80" s="1"/>
  <c r="M140" i="80" s="1"/>
  <c r="M71" i="80"/>
  <c r="M125" i="80"/>
  <c r="M72" i="80"/>
  <c r="M73" i="80"/>
  <c r="M231" i="80"/>
  <c r="M270" i="80"/>
  <c r="M478" i="80" s="1"/>
  <c r="M349" i="80"/>
  <c r="M232" i="80"/>
  <c r="M271" i="80"/>
  <c r="M494" i="80" s="1"/>
  <c r="M350" i="80"/>
  <c r="M233" i="80"/>
  <c r="M272" i="80"/>
  <c r="M480" i="80" s="1"/>
  <c r="M351" i="80"/>
  <c r="M234" i="80"/>
  <c r="M273" i="80"/>
  <c r="M481" i="80" s="1"/>
  <c r="M352" i="80"/>
  <c r="M235" i="80"/>
  <c r="M274" i="80"/>
  <c r="M353" i="80"/>
  <c r="M236" i="80"/>
  <c r="M275" i="80"/>
  <c r="M483" i="80" s="1"/>
  <c r="M354" i="80"/>
  <c r="M237" i="80"/>
  <c r="M276" i="80"/>
  <c r="M355" i="80"/>
  <c r="M257" i="80"/>
  <c r="M258" i="80"/>
  <c r="M259" i="80"/>
  <c r="M260" i="80"/>
  <c r="M261" i="80"/>
  <c r="M262" i="80"/>
  <c r="M239" i="80"/>
  <c r="M278" i="80"/>
  <c r="M369" i="80"/>
  <c r="M361" i="80"/>
  <c r="M240" i="80"/>
  <c r="M279" i="80"/>
  <c r="M370" i="80"/>
  <c r="M362" i="80"/>
  <c r="M241" i="80"/>
  <c r="M280" i="80"/>
  <c r="M371" i="80"/>
  <c r="M363" i="80"/>
  <c r="M242" i="80"/>
  <c r="M281" i="80"/>
  <c r="M372" i="80"/>
  <c r="M364" i="80"/>
  <c r="M243" i="80"/>
  <c r="M282" i="80"/>
  <c r="M373" i="80"/>
  <c r="M365" i="80"/>
  <c r="M244" i="80"/>
  <c r="M283" i="80"/>
  <c r="M374" i="80"/>
  <c r="M366" i="80"/>
  <c r="M245" i="80"/>
  <c r="M284" i="80"/>
  <c r="M376" i="80"/>
  <c r="M368" i="80"/>
  <c r="M264" i="80"/>
  <c r="M303" i="80"/>
  <c r="M431" i="80"/>
  <c r="M435" i="80"/>
  <c r="M471" i="80"/>
  <c r="M367" i="80"/>
  <c r="M375" i="80"/>
  <c r="M432" i="80"/>
  <c r="M468" i="80"/>
  <c r="M356" i="80"/>
  <c r="M433" i="80"/>
  <c r="M469" i="80"/>
  <c r="M357" i="80"/>
  <c r="M437" i="80"/>
  <c r="M438" i="80"/>
  <c r="M439" i="80"/>
  <c r="M475" i="80"/>
  <c r="M358" i="80"/>
  <c r="M442" i="80"/>
  <c r="M514" i="80" s="1"/>
  <c r="M443" i="80"/>
  <c r="M444" i="80"/>
  <c r="M445" i="80"/>
  <c r="M446" i="80"/>
  <c r="M447" i="80"/>
  <c r="M449" i="80"/>
  <c r="M485" i="80"/>
  <c r="M454" i="80"/>
  <c r="M455" i="80"/>
  <c r="M456" i="80"/>
  <c r="M457" i="80"/>
  <c r="M458" i="80"/>
  <c r="M459" i="80"/>
  <c r="M495" i="80"/>
  <c r="M359" i="80"/>
  <c r="M461" i="80"/>
  <c r="M497" i="80"/>
  <c r="N34" i="80"/>
  <c r="N114" i="80" s="1"/>
  <c r="N71" i="80"/>
  <c r="N125" i="80"/>
  <c r="N72" i="80"/>
  <c r="N73" i="80"/>
  <c r="N231" i="80"/>
  <c r="N270" i="80"/>
  <c r="N296" i="80" s="1"/>
  <c r="N349" i="80"/>
  <c r="N232" i="80"/>
  <c r="N271" i="80"/>
  <c r="N297" i="80" s="1"/>
  <c r="N350" i="80"/>
  <c r="N233" i="80"/>
  <c r="N272" i="80"/>
  <c r="N298" i="80" s="1"/>
  <c r="N351" i="80"/>
  <c r="N234" i="80"/>
  <c r="N273" i="80"/>
  <c r="N299" i="80" s="1"/>
  <c r="N467" i="80" s="1"/>
  <c r="N352" i="80"/>
  <c r="N235" i="80"/>
  <c r="N274" i="80"/>
  <c r="N300" i="80" s="1"/>
  <c r="N474" i="80" s="1"/>
  <c r="N353" i="80"/>
  <c r="N236" i="80"/>
  <c r="N275" i="80"/>
  <c r="N301" i="80" s="1"/>
  <c r="N354" i="80"/>
  <c r="N237" i="80"/>
  <c r="N276" i="80"/>
  <c r="N355" i="80"/>
  <c r="N257" i="80"/>
  <c r="N258" i="80"/>
  <c r="N259" i="80"/>
  <c r="N260" i="80"/>
  <c r="N261" i="80"/>
  <c r="N262" i="80"/>
  <c r="N239" i="80"/>
  <c r="N278" i="80"/>
  <c r="N369" i="80"/>
  <c r="N361" i="80"/>
  <c r="N240" i="80"/>
  <c r="N279" i="80"/>
  <c r="N370" i="80"/>
  <c r="N362" i="80"/>
  <c r="N241" i="80"/>
  <c r="N280" i="80"/>
  <c r="N371" i="80"/>
  <c r="N363" i="80"/>
  <c r="N242" i="80"/>
  <c r="N281" i="80"/>
  <c r="N372" i="80"/>
  <c r="N364" i="80"/>
  <c r="N243" i="80"/>
  <c r="N282" i="80"/>
  <c r="N373" i="80"/>
  <c r="N365" i="80"/>
  <c r="N244" i="80"/>
  <c r="N283" i="80"/>
  <c r="N374" i="80"/>
  <c r="N366" i="80"/>
  <c r="N245" i="80"/>
  <c r="N284" i="80"/>
  <c r="N376" i="80"/>
  <c r="N368" i="80"/>
  <c r="N264" i="80"/>
  <c r="N303" i="80"/>
  <c r="N431" i="80"/>
  <c r="N435" i="80"/>
  <c r="N471" i="80"/>
  <c r="N367" i="80"/>
  <c r="N375" i="80"/>
  <c r="N432" i="80"/>
  <c r="N468" i="80"/>
  <c r="N356" i="80"/>
  <c r="N433" i="80"/>
  <c r="N469" i="80"/>
  <c r="N357" i="80"/>
  <c r="N437" i="80"/>
  <c r="N438" i="80"/>
  <c r="N439" i="80"/>
  <c r="N475" i="80"/>
  <c r="N358" i="80"/>
  <c r="N442" i="80"/>
  <c r="N443" i="80"/>
  <c r="N444" i="80"/>
  <c r="N445" i="80"/>
  <c r="N446" i="80"/>
  <c r="N447" i="80"/>
  <c r="N449" i="80"/>
  <c r="N485" i="80"/>
  <c r="N454" i="80"/>
  <c r="N455" i="80"/>
  <c r="N456" i="80"/>
  <c r="N457" i="80"/>
  <c r="N458" i="80"/>
  <c r="N459" i="80"/>
  <c r="N495" i="80"/>
  <c r="N359" i="80"/>
  <c r="N461" i="80"/>
  <c r="N497" i="80"/>
  <c r="O34" i="80"/>
  <c r="O114" i="80" s="1"/>
  <c r="O71" i="80"/>
  <c r="O125" i="80"/>
  <c r="O72" i="80"/>
  <c r="O73" i="80"/>
  <c r="O231" i="80"/>
  <c r="O270" i="80"/>
  <c r="O478" i="80" s="1"/>
  <c r="O349" i="80"/>
  <c r="O232" i="80"/>
  <c r="O271" i="80"/>
  <c r="O494" i="80" s="1"/>
  <c r="O350" i="80"/>
  <c r="O233" i="80"/>
  <c r="O272" i="80"/>
  <c r="O298" i="80" s="1"/>
  <c r="O351" i="80"/>
  <c r="O234" i="80"/>
  <c r="O273" i="80"/>
  <c r="O299" i="80" s="1"/>
  <c r="O352" i="80"/>
  <c r="O235" i="80"/>
  <c r="O274" i="80"/>
  <c r="O482" i="80" s="1"/>
  <c r="O353" i="80"/>
  <c r="O236" i="80"/>
  <c r="O275" i="80"/>
  <c r="O483" i="80" s="1"/>
  <c r="O354" i="80"/>
  <c r="O237" i="80"/>
  <c r="O276" i="80"/>
  <c r="O355" i="80"/>
  <c r="O257" i="80"/>
  <c r="O258" i="80"/>
  <c r="O259" i="80"/>
  <c r="O260" i="80"/>
  <c r="O261" i="80"/>
  <c r="O262" i="80"/>
  <c r="O239" i="80"/>
  <c r="O278" i="80"/>
  <c r="O369" i="80"/>
  <c r="O361" i="80"/>
  <c r="O240" i="80"/>
  <c r="O279" i="80"/>
  <c r="O370" i="80"/>
  <c r="O362" i="80"/>
  <c r="O241" i="80"/>
  <c r="O280" i="80"/>
  <c r="O371" i="80"/>
  <c r="O363" i="80"/>
  <c r="O242" i="80"/>
  <c r="O281" i="80"/>
  <c r="O372" i="80"/>
  <c r="O364" i="80"/>
  <c r="O243" i="80"/>
  <c r="O282" i="80"/>
  <c r="O373" i="80"/>
  <c r="O365" i="80"/>
  <c r="O244" i="80"/>
  <c r="O283" i="80"/>
  <c r="O374" i="80"/>
  <c r="O366" i="80"/>
  <c r="O245" i="80"/>
  <c r="O284" i="80"/>
  <c r="O376" i="80"/>
  <c r="O368" i="80"/>
  <c r="O264" i="80"/>
  <c r="O303" i="80"/>
  <c r="O431" i="80"/>
  <c r="O435" i="80"/>
  <c r="O471" i="80"/>
  <c r="O367" i="80"/>
  <c r="O375" i="80"/>
  <c r="O432" i="80"/>
  <c r="O468" i="80"/>
  <c r="O356" i="80"/>
  <c r="O433" i="80"/>
  <c r="O469" i="80"/>
  <c r="O357" i="80"/>
  <c r="O437" i="80"/>
  <c r="O438" i="80"/>
  <c r="O439" i="80"/>
  <c r="O475" i="80"/>
  <c r="O358" i="80"/>
  <c r="O442" i="80"/>
  <c r="O443" i="80"/>
  <c r="O444" i="80"/>
  <c r="O445" i="80"/>
  <c r="O446" i="80"/>
  <c r="O447" i="80"/>
  <c r="O449" i="80"/>
  <c r="O485" i="80"/>
  <c r="O454" i="80"/>
  <c r="O455" i="80"/>
  <c r="O456" i="80"/>
  <c r="O457" i="80"/>
  <c r="O458" i="80"/>
  <c r="O459" i="80"/>
  <c r="O495" i="80"/>
  <c r="O359" i="80"/>
  <c r="O461" i="80"/>
  <c r="O497" i="80"/>
  <c r="P34" i="80"/>
  <c r="P114" i="80" s="1"/>
  <c r="P71" i="80"/>
  <c r="P125" i="80"/>
  <c r="P72" i="80"/>
  <c r="P73" i="80"/>
  <c r="P231" i="80"/>
  <c r="P270" i="80"/>
  <c r="P478" i="80" s="1"/>
  <c r="P349" i="80"/>
  <c r="P232" i="80"/>
  <c r="P271" i="80"/>
  <c r="P297" i="80" s="1"/>
  <c r="P350" i="80"/>
  <c r="P233" i="80"/>
  <c r="P272" i="80"/>
  <c r="P480" i="80" s="1"/>
  <c r="P351" i="80"/>
  <c r="P234" i="80"/>
  <c r="P273" i="80"/>
  <c r="P299" i="80" s="1"/>
  <c r="P352" i="80"/>
  <c r="P235" i="80"/>
  <c r="P274" i="80"/>
  <c r="P300" i="80" s="1"/>
  <c r="P353" i="80"/>
  <c r="P236" i="80"/>
  <c r="P275" i="80"/>
  <c r="P301" i="80" s="1"/>
  <c r="P354" i="80"/>
  <c r="P237" i="80"/>
  <c r="P276" i="80"/>
  <c r="P355" i="80"/>
  <c r="P257" i="80"/>
  <c r="P258" i="80"/>
  <c r="P259" i="80"/>
  <c r="P260" i="80"/>
  <c r="P261" i="80"/>
  <c r="P262" i="80"/>
  <c r="P239" i="80"/>
  <c r="P278" i="80"/>
  <c r="P369" i="80"/>
  <c r="P361" i="80"/>
  <c r="P240" i="80"/>
  <c r="P279" i="80"/>
  <c r="P370" i="80"/>
  <c r="P362" i="80"/>
  <c r="P241" i="80"/>
  <c r="P280" i="80"/>
  <c r="P371" i="80"/>
  <c r="P363" i="80"/>
  <c r="P242" i="80"/>
  <c r="P281" i="80"/>
  <c r="P372" i="80"/>
  <c r="P364" i="80"/>
  <c r="P243" i="80"/>
  <c r="P282" i="80"/>
  <c r="P373" i="80"/>
  <c r="P365" i="80"/>
  <c r="P244" i="80"/>
  <c r="P283" i="80"/>
  <c r="P374" i="80"/>
  <c r="P366" i="80"/>
  <c r="P245" i="80"/>
  <c r="P284" i="80"/>
  <c r="P376" i="80"/>
  <c r="P368" i="80"/>
  <c r="P264" i="80"/>
  <c r="P303" i="80"/>
  <c r="P431" i="80"/>
  <c r="P435" i="80"/>
  <c r="P471" i="80"/>
  <c r="P367" i="80"/>
  <c r="P375" i="80"/>
  <c r="P432" i="80"/>
  <c r="P468" i="80"/>
  <c r="P356" i="80"/>
  <c r="P433" i="80"/>
  <c r="P469" i="80"/>
  <c r="P357" i="80"/>
  <c r="P437" i="80"/>
  <c r="P438" i="80"/>
  <c r="P439" i="80"/>
  <c r="P475" i="80"/>
  <c r="P358" i="80"/>
  <c r="P442" i="80"/>
  <c r="P443" i="80"/>
  <c r="P444" i="80"/>
  <c r="P445" i="80"/>
  <c r="P446" i="80"/>
  <c r="P447" i="80"/>
  <c r="P449" i="80"/>
  <c r="P485" i="80"/>
  <c r="P454" i="80"/>
  <c r="P455" i="80"/>
  <c r="P456" i="80"/>
  <c r="P457" i="80"/>
  <c r="P458" i="80"/>
  <c r="P459" i="80"/>
  <c r="P495" i="80"/>
  <c r="P359" i="80"/>
  <c r="P461" i="80"/>
  <c r="P497" i="80"/>
  <c r="Q34" i="80"/>
  <c r="Q114" i="80" s="1"/>
  <c r="Q71" i="80"/>
  <c r="Q125" i="80"/>
  <c r="Q72" i="80"/>
  <c r="Q73" i="80"/>
  <c r="Q231" i="80"/>
  <c r="Q270" i="80"/>
  <c r="Q478" i="80" s="1"/>
  <c r="Q349" i="80"/>
  <c r="Q232" i="80"/>
  <c r="Q271" i="80"/>
  <c r="Q297" i="80" s="1"/>
  <c r="Q350" i="80"/>
  <c r="Q233" i="80"/>
  <c r="Q272" i="80"/>
  <c r="Q298" i="80" s="1"/>
  <c r="Q351" i="80"/>
  <c r="Q234" i="80"/>
  <c r="Q273" i="80"/>
  <c r="Q492" i="80" s="1"/>
  <c r="Q352" i="80"/>
  <c r="Q235" i="80"/>
  <c r="Q274" i="80"/>
  <c r="Q493" i="80" s="1"/>
  <c r="Q353" i="80"/>
  <c r="Q236" i="80"/>
  <c r="Q275" i="80"/>
  <c r="Q301" i="80" s="1"/>
  <c r="Q354" i="80"/>
  <c r="Q237" i="80"/>
  <c r="Q276" i="80"/>
  <c r="Q355" i="80"/>
  <c r="Q257" i="80"/>
  <c r="Q258" i="80"/>
  <c r="Q259" i="80"/>
  <c r="Q260" i="80"/>
  <c r="Q261" i="80"/>
  <c r="Q262" i="80"/>
  <c r="Q239" i="80"/>
  <c r="Q278" i="80"/>
  <c r="Q369" i="80"/>
  <c r="Q361" i="80"/>
  <c r="Q240" i="80"/>
  <c r="Q279" i="80"/>
  <c r="Q370" i="80"/>
  <c r="Q362" i="80"/>
  <c r="Q241" i="80"/>
  <c r="Q280" i="80"/>
  <c r="Q371" i="80"/>
  <c r="Q363" i="80"/>
  <c r="Q242" i="80"/>
  <c r="Q281" i="80"/>
  <c r="Q372" i="80"/>
  <c r="Q364" i="80"/>
  <c r="Q243" i="80"/>
  <c r="Q282" i="80"/>
  <c r="Q373" i="80"/>
  <c r="Q365" i="80"/>
  <c r="Q244" i="80"/>
  <c r="Q283" i="80"/>
  <c r="Q374" i="80"/>
  <c r="Q366" i="80"/>
  <c r="Q245" i="80"/>
  <c r="Q284" i="80"/>
  <c r="Q376" i="80"/>
  <c r="Q368" i="80"/>
  <c r="Q264" i="80"/>
  <c r="Q303" i="80"/>
  <c r="Q431" i="80"/>
  <c r="Q435" i="80"/>
  <c r="Q471" i="80"/>
  <c r="Q367" i="80"/>
  <c r="Q375" i="80"/>
  <c r="Q432" i="80"/>
  <c r="Q468" i="80"/>
  <c r="Q356" i="80"/>
  <c r="Q433" i="80"/>
  <c r="Q469" i="80"/>
  <c r="Q357" i="80"/>
  <c r="Q437" i="80"/>
  <c r="Q438" i="80"/>
  <c r="Q439" i="80"/>
  <c r="Q475" i="80"/>
  <c r="Q358" i="80"/>
  <c r="Q442" i="80"/>
  <c r="Q443" i="80"/>
  <c r="Q444" i="80"/>
  <c r="Q445" i="80"/>
  <c r="Q446" i="80"/>
  <c r="Q447" i="80"/>
  <c r="Q449" i="80"/>
  <c r="Q485" i="80"/>
  <c r="Q454" i="80"/>
  <c r="Q455" i="80"/>
  <c r="Q456" i="80"/>
  <c r="Q457" i="80"/>
  <c r="Q458" i="80"/>
  <c r="Q459" i="80"/>
  <c r="Q495" i="80"/>
  <c r="Q359" i="80"/>
  <c r="Q461" i="80"/>
  <c r="Q497" i="80"/>
  <c r="R34" i="80"/>
  <c r="R114" i="80" s="1"/>
  <c r="R71" i="80"/>
  <c r="R125" i="80"/>
  <c r="R72" i="80"/>
  <c r="R73" i="80"/>
  <c r="R231" i="80"/>
  <c r="R270" i="80"/>
  <c r="R478" i="80" s="1"/>
  <c r="R349" i="80"/>
  <c r="R232" i="80"/>
  <c r="R271" i="80"/>
  <c r="R297" i="80" s="1"/>
  <c r="R350" i="80"/>
  <c r="R233" i="80"/>
  <c r="R272" i="80"/>
  <c r="R298" i="80" s="1"/>
  <c r="R351" i="80"/>
  <c r="R234" i="80"/>
  <c r="R273" i="80"/>
  <c r="R481" i="80" s="1"/>
  <c r="R352" i="80"/>
  <c r="R235" i="80"/>
  <c r="R274" i="80"/>
  <c r="R482" i="80" s="1"/>
  <c r="R353" i="80"/>
  <c r="R236" i="80"/>
  <c r="R275" i="80"/>
  <c r="R301" i="80" s="1"/>
  <c r="R354" i="80"/>
  <c r="R237" i="80"/>
  <c r="R276" i="80"/>
  <c r="R355" i="80"/>
  <c r="R257" i="80"/>
  <c r="R258" i="80"/>
  <c r="R259" i="80"/>
  <c r="R260" i="80"/>
  <c r="R261" i="80"/>
  <c r="R262" i="80"/>
  <c r="R239" i="80"/>
  <c r="R278" i="80"/>
  <c r="R369" i="80"/>
  <c r="R361" i="80"/>
  <c r="R240" i="80"/>
  <c r="R279" i="80"/>
  <c r="R370" i="80"/>
  <c r="R362" i="80"/>
  <c r="R241" i="80"/>
  <c r="R280" i="80"/>
  <c r="R371" i="80"/>
  <c r="R363" i="80"/>
  <c r="R242" i="80"/>
  <c r="R281" i="80"/>
  <c r="R372" i="80"/>
  <c r="R364" i="80"/>
  <c r="R243" i="80"/>
  <c r="R282" i="80"/>
  <c r="R373" i="80"/>
  <c r="R365" i="80"/>
  <c r="R244" i="80"/>
  <c r="R283" i="80"/>
  <c r="R374" i="80"/>
  <c r="R366" i="80"/>
  <c r="R245" i="80"/>
  <c r="R284" i="80"/>
  <c r="R376" i="80"/>
  <c r="R368" i="80"/>
  <c r="R264" i="80"/>
  <c r="R303" i="80"/>
  <c r="R431" i="80"/>
  <c r="R435" i="80"/>
  <c r="R471" i="80"/>
  <c r="R367" i="80"/>
  <c r="R375" i="80"/>
  <c r="R432" i="80"/>
  <c r="R468" i="80"/>
  <c r="R356" i="80"/>
  <c r="R433" i="80"/>
  <c r="R469" i="80"/>
  <c r="R357" i="80"/>
  <c r="R437" i="80"/>
  <c r="R438" i="80"/>
  <c r="R439" i="80"/>
  <c r="R475" i="80"/>
  <c r="R358" i="80"/>
  <c r="R442" i="80"/>
  <c r="R443" i="80"/>
  <c r="R444" i="80"/>
  <c r="R445" i="80"/>
  <c r="R446" i="80"/>
  <c r="R447" i="80"/>
  <c r="R449" i="80"/>
  <c r="R485" i="80"/>
  <c r="R454" i="80"/>
  <c r="R455" i="80"/>
  <c r="R491" i="80"/>
  <c r="R456" i="80"/>
  <c r="R457" i="80"/>
  <c r="R458" i="80"/>
  <c r="R459" i="80"/>
  <c r="R495" i="80"/>
  <c r="R359" i="80"/>
  <c r="R461" i="80"/>
  <c r="R497" i="80"/>
  <c r="S34" i="80"/>
  <c r="S114" i="80" s="1"/>
  <c r="S71" i="80"/>
  <c r="S125" i="80"/>
  <c r="S72" i="80"/>
  <c r="S73" i="80"/>
  <c r="S231" i="80"/>
  <c r="S270" i="80"/>
  <c r="S478" i="80" s="1"/>
  <c r="S349" i="80"/>
  <c r="S232" i="80"/>
  <c r="S271" i="80"/>
  <c r="S297" i="80" s="1"/>
  <c r="S350" i="80"/>
  <c r="S233" i="80"/>
  <c r="S272" i="80"/>
  <c r="S480" i="80" s="1"/>
  <c r="S351" i="80"/>
  <c r="S234" i="80"/>
  <c r="S273" i="80"/>
  <c r="S481" i="80" s="1"/>
  <c r="S352" i="80"/>
  <c r="S235" i="80"/>
  <c r="S274" i="80"/>
  <c r="S493" i="80" s="1"/>
  <c r="S353" i="80"/>
  <c r="S236" i="80"/>
  <c r="S275" i="80"/>
  <c r="S483" i="80" s="1"/>
  <c r="S354" i="80"/>
  <c r="S237" i="80"/>
  <c r="S276" i="80"/>
  <c r="S355" i="80"/>
  <c r="S257" i="80"/>
  <c r="S258" i="80"/>
  <c r="S259" i="80"/>
  <c r="S260" i="80"/>
  <c r="S261" i="80"/>
  <c r="S262" i="80"/>
  <c r="S239" i="80"/>
  <c r="S278" i="80"/>
  <c r="S369" i="80"/>
  <c r="S361" i="80"/>
  <c r="S240" i="80"/>
  <c r="S279" i="80"/>
  <c r="S370" i="80"/>
  <c r="S362" i="80"/>
  <c r="S241" i="80"/>
  <c r="S280" i="80"/>
  <c r="S371" i="80"/>
  <c r="S363" i="80"/>
  <c r="S242" i="80"/>
  <c r="S281" i="80"/>
  <c r="S372" i="80"/>
  <c r="S364" i="80"/>
  <c r="S243" i="80"/>
  <c r="S282" i="80"/>
  <c r="S373" i="80"/>
  <c r="S365" i="80"/>
  <c r="S244" i="80"/>
  <c r="S283" i="80"/>
  <c r="S374" i="80"/>
  <c r="S366" i="80"/>
  <c r="S245" i="80"/>
  <c r="S284" i="80"/>
  <c r="S376" i="80"/>
  <c r="S368" i="80"/>
  <c r="S264" i="80"/>
  <c r="S303" i="80"/>
  <c r="S431" i="80"/>
  <c r="S435" i="80"/>
  <c r="S471" i="80"/>
  <c r="S367" i="80"/>
  <c r="S375" i="80"/>
  <c r="S432" i="80"/>
  <c r="S468" i="80"/>
  <c r="S356" i="80"/>
  <c r="S433" i="80"/>
  <c r="S469" i="80"/>
  <c r="S357" i="80"/>
  <c r="S437" i="80"/>
  <c r="S438" i="80"/>
  <c r="S439" i="80"/>
  <c r="S475" i="80"/>
  <c r="S358" i="80"/>
  <c r="S442" i="80"/>
  <c r="S443" i="80"/>
  <c r="S444" i="80"/>
  <c r="S445" i="80"/>
  <c r="S446" i="80"/>
  <c r="S447" i="80"/>
  <c r="S449" i="80"/>
  <c r="S485" i="80"/>
  <c r="S454" i="80"/>
  <c r="S455" i="80"/>
  <c r="S456" i="80"/>
  <c r="S457" i="80"/>
  <c r="S458" i="80"/>
  <c r="S459" i="80"/>
  <c r="S495" i="80"/>
  <c r="S359" i="80"/>
  <c r="S461" i="80"/>
  <c r="S497" i="80"/>
  <c r="T34" i="80"/>
  <c r="T114" i="80" s="1"/>
  <c r="T71" i="80"/>
  <c r="T125" i="80"/>
  <c r="T72" i="80"/>
  <c r="T73" i="80"/>
  <c r="T231" i="80"/>
  <c r="T270" i="80"/>
  <c r="T490" i="80" s="1"/>
  <c r="T349" i="80"/>
  <c r="T232" i="80"/>
  <c r="T271" i="80"/>
  <c r="T350" i="80"/>
  <c r="T233" i="80"/>
  <c r="T272" i="80"/>
  <c r="T298" i="80" s="1"/>
  <c r="T351" i="80"/>
  <c r="T234" i="80"/>
  <c r="T273" i="80"/>
  <c r="T352" i="80"/>
  <c r="T235" i="80"/>
  <c r="T274" i="80"/>
  <c r="T300" i="80" s="1"/>
  <c r="T474" i="80" s="1"/>
  <c r="T353" i="80"/>
  <c r="T236" i="80"/>
  <c r="T275" i="80"/>
  <c r="T301" i="80" s="1"/>
  <c r="T354" i="80"/>
  <c r="T237" i="80"/>
  <c r="T276" i="80"/>
  <c r="T355" i="80"/>
  <c r="T257" i="80"/>
  <c r="T258" i="80"/>
  <c r="T259" i="80"/>
  <c r="T260" i="80"/>
  <c r="T261" i="80"/>
  <c r="T262" i="80"/>
  <c r="T239" i="80"/>
  <c r="T278" i="80"/>
  <c r="T369" i="80"/>
  <c r="T361" i="80"/>
  <c r="T240" i="80"/>
  <c r="T279" i="80"/>
  <c r="T370" i="80"/>
  <c r="T362" i="80"/>
  <c r="T241" i="80"/>
  <c r="T280" i="80"/>
  <c r="T371" i="80"/>
  <c r="T363" i="80"/>
  <c r="T242" i="80"/>
  <c r="T281" i="80"/>
  <c r="T372" i="80"/>
  <c r="T364" i="80"/>
  <c r="T243" i="80"/>
  <c r="T282" i="80"/>
  <c r="T373" i="80"/>
  <c r="T365" i="80"/>
  <c r="T244" i="80"/>
  <c r="T283" i="80"/>
  <c r="T374" i="80"/>
  <c r="T366" i="80"/>
  <c r="T245" i="80"/>
  <c r="T284" i="80"/>
  <c r="T376" i="80"/>
  <c r="T368" i="80"/>
  <c r="T264" i="80"/>
  <c r="T303" i="80"/>
  <c r="T431" i="80"/>
  <c r="T435" i="80"/>
  <c r="T471" i="80"/>
  <c r="T367" i="80"/>
  <c r="T375" i="80"/>
  <c r="T432" i="80"/>
  <c r="T468" i="80"/>
  <c r="T356" i="80"/>
  <c r="T433" i="80"/>
  <c r="T469" i="80"/>
  <c r="T357" i="80"/>
  <c r="T437" i="80"/>
  <c r="T438" i="80"/>
  <c r="T439" i="80"/>
  <c r="T475" i="80"/>
  <c r="T358" i="80"/>
  <c r="T442" i="80"/>
  <c r="T443" i="80"/>
  <c r="T444" i="80"/>
  <c r="T445" i="80"/>
  <c r="T446" i="80"/>
  <c r="T447" i="80"/>
  <c r="T449" i="80"/>
  <c r="T485" i="80"/>
  <c r="T454" i="80"/>
  <c r="T455" i="80"/>
  <c r="T456" i="80"/>
  <c r="T457" i="80"/>
  <c r="T458" i="80"/>
  <c r="T459" i="80"/>
  <c r="T495" i="80"/>
  <c r="T359" i="80"/>
  <c r="T461" i="80"/>
  <c r="T497" i="80"/>
  <c r="U34" i="80"/>
  <c r="U114" i="80" s="1"/>
  <c r="U71" i="80"/>
  <c r="U125" i="80"/>
  <c r="U72" i="80"/>
  <c r="U73" i="80"/>
  <c r="U231" i="80"/>
  <c r="U270" i="80"/>
  <c r="U296" i="80" s="1"/>
  <c r="U349" i="80"/>
  <c r="U232" i="80"/>
  <c r="U271" i="80"/>
  <c r="U297" i="80" s="1"/>
  <c r="U350" i="80"/>
  <c r="U233" i="80"/>
  <c r="U272" i="80"/>
  <c r="U298" i="80" s="1"/>
  <c r="U351" i="80"/>
  <c r="U234" i="80"/>
  <c r="U273" i="80"/>
  <c r="U481" i="80" s="1"/>
  <c r="U352" i="80"/>
  <c r="U235" i="80"/>
  <c r="U274" i="80"/>
  <c r="U493" i="80" s="1"/>
  <c r="U353" i="80"/>
  <c r="U236" i="80"/>
  <c r="U275" i="80"/>
  <c r="U301" i="80" s="1"/>
  <c r="U354" i="80"/>
  <c r="U237" i="80"/>
  <c r="U276" i="80"/>
  <c r="U355" i="80"/>
  <c r="U257" i="80"/>
  <c r="U258" i="80"/>
  <c r="U259" i="80"/>
  <c r="U260" i="80"/>
  <c r="U261" i="80"/>
  <c r="U262" i="80"/>
  <c r="U239" i="80"/>
  <c r="U278" i="80"/>
  <c r="U369" i="80"/>
  <c r="U361" i="80"/>
  <c r="U240" i="80"/>
  <c r="U279" i="80"/>
  <c r="U370" i="80"/>
  <c r="U362" i="80"/>
  <c r="U241" i="80"/>
  <c r="U280" i="80"/>
  <c r="U371" i="80"/>
  <c r="U363" i="80"/>
  <c r="U242" i="80"/>
  <c r="U281" i="80"/>
  <c r="U372" i="80"/>
  <c r="U364" i="80"/>
  <c r="U243" i="80"/>
  <c r="U282" i="80"/>
  <c r="U373" i="80"/>
  <c r="U365" i="80"/>
  <c r="U244" i="80"/>
  <c r="U283" i="80"/>
  <c r="U374" i="80"/>
  <c r="U366" i="80"/>
  <c r="U245" i="80"/>
  <c r="U284" i="80"/>
  <c r="U376" i="80"/>
  <c r="U368" i="80"/>
  <c r="U264" i="80"/>
  <c r="U303" i="80"/>
  <c r="U431" i="80"/>
  <c r="U435" i="80"/>
  <c r="U471" i="80"/>
  <c r="U367" i="80"/>
  <c r="U375" i="80"/>
  <c r="U432" i="80"/>
  <c r="U468" i="80"/>
  <c r="U356" i="80"/>
  <c r="U433" i="80"/>
  <c r="U469" i="80"/>
  <c r="U357" i="80"/>
  <c r="U437" i="80"/>
  <c r="U438" i="80"/>
  <c r="U439" i="80"/>
  <c r="U475" i="80"/>
  <c r="U358" i="80"/>
  <c r="U442" i="80"/>
  <c r="U443" i="80"/>
  <c r="U444" i="80"/>
  <c r="U445" i="80"/>
  <c r="U446" i="80"/>
  <c r="U447" i="80"/>
  <c r="U449" i="80"/>
  <c r="U485" i="80"/>
  <c r="U454" i="80"/>
  <c r="U455" i="80"/>
  <c r="U456" i="80"/>
  <c r="U457" i="80"/>
  <c r="U458" i="80"/>
  <c r="U459" i="80"/>
  <c r="U495" i="80"/>
  <c r="U359" i="80"/>
  <c r="U461" i="80"/>
  <c r="U497" i="80"/>
  <c r="V34" i="80"/>
  <c r="V114" i="80" s="1"/>
  <c r="V139" i="80" s="1"/>
  <c r="V71" i="80"/>
  <c r="V125" i="80"/>
  <c r="V72" i="80"/>
  <c r="V73" i="80"/>
  <c r="V231" i="80"/>
  <c r="V270" i="80"/>
  <c r="V478" i="80" s="1"/>
  <c r="V349" i="80"/>
  <c r="V232" i="80"/>
  <c r="V271" i="80"/>
  <c r="V297" i="80" s="1"/>
  <c r="V350" i="80"/>
  <c r="V233" i="80"/>
  <c r="V272" i="80"/>
  <c r="V351" i="80"/>
  <c r="V234" i="80"/>
  <c r="V273" i="80"/>
  <c r="V481" i="80" s="1"/>
  <c r="V352" i="80"/>
  <c r="V235" i="80"/>
  <c r="V274" i="80"/>
  <c r="V300" i="80" s="1"/>
  <c r="V474" i="80" s="1"/>
  <c r="V353" i="80"/>
  <c r="V236" i="80"/>
  <c r="V275" i="80"/>
  <c r="V301" i="80" s="1"/>
  <c r="V354" i="80"/>
  <c r="V237" i="80"/>
  <c r="V276" i="80"/>
  <c r="V355" i="80"/>
  <c r="V257" i="80"/>
  <c r="V258" i="80"/>
  <c r="V259" i="80"/>
  <c r="V260" i="80"/>
  <c r="V261" i="80"/>
  <c r="V262" i="80"/>
  <c r="V239" i="80"/>
  <c r="V278" i="80"/>
  <c r="V369" i="80"/>
  <c r="V361" i="80"/>
  <c r="V240" i="80"/>
  <c r="V279" i="80"/>
  <c r="V370" i="80"/>
  <c r="V362" i="80"/>
  <c r="V241" i="80"/>
  <c r="V280" i="80"/>
  <c r="V371" i="80"/>
  <c r="V363" i="80"/>
  <c r="V242" i="80"/>
  <c r="V281" i="80"/>
  <c r="V372" i="80"/>
  <c r="V364" i="80"/>
  <c r="V243" i="80"/>
  <c r="V282" i="80"/>
  <c r="V373" i="80"/>
  <c r="V365" i="80"/>
  <c r="V244" i="80"/>
  <c r="V283" i="80"/>
  <c r="V374" i="80"/>
  <c r="V366" i="80"/>
  <c r="V245" i="80"/>
  <c r="V284" i="80"/>
  <c r="V376" i="80"/>
  <c r="V368" i="80"/>
  <c r="V264" i="80"/>
  <c r="V303" i="80"/>
  <c r="V431" i="80"/>
  <c r="V435" i="80"/>
  <c r="V471" i="80"/>
  <c r="V367" i="80"/>
  <c r="V375" i="80"/>
  <c r="V432" i="80"/>
  <c r="V468" i="80"/>
  <c r="V356" i="80"/>
  <c r="V433" i="80"/>
  <c r="V469" i="80"/>
  <c r="V357" i="80"/>
  <c r="V437" i="80"/>
  <c r="V438" i="80"/>
  <c r="V439" i="80"/>
  <c r="V475" i="80"/>
  <c r="V358" i="80"/>
  <c r="V442" i="80"/>
  <c r="V443" i="80"/>
  <c r="V444" i="80"/>
  <c r="V445" i="80"/>
  <c r="V446" i="80"/>
  <c r="V447" i="80"/>
  <c r="V449" i="80"/>
  <c r="V485" i="80"/>
  <c r="V454" i="80"/>
  <c r="V455" i="80"/>
  <c r="V456" i="80"/>
  <c r="V457" i="80"/>
  <c r="V458" i="80"/>
  <c r="V459" i="80"/>
  <c r="V495" i="80"/>
  <c r="V359" i="80"/>
  <c r="V461" i="80"/>
  <c r="V497" i="80"/>
  <c r="W34" i="80"/>
  <c r="W114" i="80" s="1"/>
  <c r="W71" i="80"/>
  <c r="W125" i="80"/>
  <c r="W72" i="80"/>
  <c r="W73" i="80"/>
  <c r="W231" i="80"/>
  <c r="W270" i="80"/>
  <c r="W296" i="80" s="1"/>
  <c r="W349" i="80"/>
  <c r="W232" i="80"/>
  <c r="W271" i="80"/>
  <c r="W350" i="80"/>
  <c r="W233" i="80"/>
  <c r="W272" i="80"/>
  <c r="W351" i="80"/>
  <c r="W234" i="80"/>
  <c r="W273" i="80"/>
  <c r="W352" i="80"/>
  <c r="W235" i="80"/>
  <c r="W274" i="80"/>
  <c r="W300" i="80" s="1"/>
  <c r="W474" i="80" s="1"/>
  <c r="W353" i="80"/>
  <c r="W236" i="80"/>
  <c r="W275" i="80"/>
  <c r="W354" i="80"/>
  <c r="W237" i="80"/>
  <c r="W276" i="80"/>
  <c r="W355" i="80"/>
  <c r="W257" i="80"/>
  <c r="W258" i="80"/>
  <c r="W259" i="80"/>
  <c r="W260" i="80"/>
  <c r="W261" i="80"/>
  <c r="W340" i="80" s="1"/>
  <c r="W262" i="80"/>
  <c r="W239" i="80"/>
  <c r="W278" i="80"/>
  <c r="W369" i="80"/>
  <c r="W361" i="80"/>
  <c r="W240" i="80"/>
  <c r="W279" i="80"/>
  <c r="W370" i="80"/>
  <c r="W362" i="80"/>
  <c r="W241" i="80"/>
  <c r="W280" i="80"/>
  <c r="W371" i="80"/>
  <c r="W363" i="80"/>
  <c r="W242" i="80"/>
  <c r="W281" i="80"/>
  <c r="W372" i="80"/>
  <c r="W364" i="80"/>
  <c r="W243" i="80"/>
  <c r="W282" i="80"/>
  <c r="W373" i="80"/>
  <c r="W365" i="80"/>
  <c r="W244" i="80"/>
  <c r="W283" i="80"/>
  <c r="W374" i="80"/>
  <c r="W366" i="80"/>
  <c r="W245" i="80"/>
  <c r="W284" i="80"/>
  <c r="W376" i="80"/>
  <c r="W368" i="80"/>
  <c r="W264" i="80"/>
  <c r="W303" i="80"/>
  <c r="W431" i="80"/>
  <c r="W435" i="80"/>
  <c r="W471" i="80"/>
  <c r="W367" i="80"/>
  <c r="W375" i="80"/>
  <c r="W432" i="80"/>
  <c r="W468" i="80"/>
  <c r="W356" i="80"/>
  <c r="W433" i="80"/>
  <c r="W469" i="80"/>
  <c r="W357" i="80"/>
  <c r="W437" i="80"/>
  <c r="W438" i="80"/>
  <c r="W439" i="80"/>
  <c r="W475" i="80"/>
  <c r="W358" i="80"/>
  <c r="W442" i="80"/>
  <c r="W443" i="80"/>
  <c r="W444" i="80"/>
  <c r="W445" i="80"/>
  <c r="W446" i="80"/>
  <c r="W447" i="80"/>
  <c r="W449" i="80"/>
  <c r="W485" i="80"/>
  <c r="W454" i="80"/>
  <c r="W455" i="80"/>
  <c r="W456" i="80"/>
  <c r="W457" i="80"/>
  <c r="W493" i="80"/>
  <c r="W458" i="80"/>
  <c r="W459" i="80"/>
  <c r="W495" i="80"/>
  <c r="W359" i="80"/>
  <c r="W461" i="80"/>
  <c r="W497" i="80"/>
  <c r="X34" i="80"/>
  <c r="X114" i="80" s="1"/>
  <c r="X71" i="80"/>
  <c r="X125" i="80"/>
  <c r="X72" i="80"/>
  <c r="X73" i="80"/>
  <c r="X231" i="80"/>
  <c r="X270" i="80"/>
  <c r="X296" i="80" s="1"/>
  <c r="X349" i="80"/>
  <c r="X232" i="80"/>
  <c r="X271" i="80"/>
  <c r="X297" i="80" s="1"/>
  <c r="X350" i="80"/>
  <c r="X233" i="80"/>
  <c r="X272" i="80"/>
  <c r="X298" i="80" s="1"/>
  <c r="X351" i="80"/>
  <c r="X234" i="80"/>
  <c r="X273" i="80"/>
  <c r="X481" i="80" s="1"/>
  <c r="X352" i="80"/>
  <c r="X235" i="80"/>
  <c r="X274" i="80"/>
  <c r="X300" i="80" s="1"/>
  <c r="X474" i="80" s="1"/>
  <c r="X353" i="80"/>
  <c r="X236" i="80"/>
  <c r="X275" i="80"/>
  <c r="X301" i="80" s="1"/>
  <c r="X354" i="80"/>
  <c r="X237" i="80"/>
  <c r="X276" i="80"/>
  <c r="X355" i="80"/>
  <c r="X257" i="80"/>
  <c r="X258" i="80"/>
  <c r="X259" i="80"/>
  <c r="X260" i="80"/>
  <c r="X261" i="80"/>
  <c r="X262" i="80"/>
  <c r="X239" i="80"/>
  <c r="X278" i="80"/>
  <c r="X369" i="80"/>
  <c r="X361" i="80"/>
  <c r="X240" i="80"/>
  <c r="X279" i="80"/>
  <c r="X370" i="80"/>
  <c r="X362" i="80"/>
  <c r="X241" i="80"/>
  <c r="X280" i="80"/>
  <c r="X371" i="80"/>
  <c r="X363" i="80"/>
  <c r="X242" i="80"/>
  <c r="X281" i="80"/>
  <c r="X372" i="80"/>
  <c r="X364" i="80"/>
  <c r="X243" i="80"/>
  <c r="X282" i="80"/>
  <c r="X373" i="80"/>
  <c r="X365" i="80"/>
  <c r="X244" i="80"/>
  <c r="X283" i="80"/>
  <c r="X374" i="80"/>
  <c r="X366" i="80"/>
  <c r="X245" i="80"/>
  <c r="X284" i="80"/>
  <c r="X376" i="80"/>
  <c r="X368" i="80"/>
  <c r="X264" i="80"/>
  <c r="X303" i="80"/>
  <c r="X431" i="80"/>
  <c r="X435" i="80"/>
  <c r="X471" i="80"/>
  <c r="X367" i="80"/>
  <c r="X375" i="80"/>
  <c r="X432" i="80"/>
  <c r="X468" i="80"/>
  <c r="X356" i="80"/>
  <c r="X433" i="80"/>
  <c r="X469" i="80"/>
  <c r="X357" i="80"/>
  <c r="X437" i="80"/>
  <c r="X438" i="80"/>
  <c r="X439" i="80"/>
  <c r="X475" i="80"/>
  <c r="X358" i="80"/>
  <c r="X442" i="80"/>
  <c r="X443" i="80"/>
  <c r="X444" i="80"/>
  <c r="X445" i="80"/>
  <c r="X446" i="80"/>
  <c r="X447" i="80"/>
  <c r="X449" i="80"/>
  <c r="X485" i="80"/>
  <c r="X454" i="80"/>
  <c r="X455" i="80"/>
  <c r="X456" i="80"/>
  <c r="X457" i="80"/>
  <c r="X458" i="80"/>
  <c r="X459" i="80"/>
  <c r="X495" i="80"/>
  <c r="X359" i="80"/>
  <c r="X461" i="80"/>
  <c r="X497" i="80"/>
  <c r="Y34" i="80"/>
  <c r="Y114" i="80" s="1"/>
  <c r="Y71" i="80"/>
  <c r="Y125" i="80"/>
  <c r="Y72" i="80"/>
  <c r="Y73" i="80"/>
  <c r="Y231" i="80"/>
  <c r="Y270" i="80"/>
  <c r="Y478" i="80" s="1"/>
  <c r="Y349" i="80"/>
  <c r="Y232" i="80"/>
  <c r="Y271" i="80"/>
  <c r="Y297" i="80" s="1"/>
  <c r="Y350" i="80"/>
  <c r="Y233" i="80"/>
  <c r="Y272" i="80"/>
  <c r="Y491" i="80" s="1"/>
  <c r="Y351" i="80"/>
  <c r="Y234" i="80"/>
  <c r="Y273" i="80"/>
  <c r="Y481" i="80" s="1"/>
  <c r="Y352" i="80"/>
  <c r="Y235" i="80"/>
  <c r="Y274" i="80"/>
  <c r="Y300" i="80" s="1"/>
  <c r="Y474" i="80" s="1"/>
  <c r="Y353" i="80"/>
  <c r="Y236" i="80"/>
  <c r="Y275" i="80"/>
  <c r="Y483" i="80" s="1"/>
  <c r="Y354" i="80"/>
  <c r="Y237" i="80"/>
  <c r="Y276" i="80"/>
  <c r="Y355" i="80"/>
  <c r="Y257" i="80"/>
  <c r="Y258" i="80"/>
  <c r="Y259" i="80"/>
  <c r="Y260" i="80"/>
  <c r="Y261" i="80"/>
  <c r="Y262" i="80"/>
  <c r="Y239" i="80"/>
  <c r="Y278" i="80"/>
  <c r="Y369" i="80"/>
  <c r="Y361" i="80"/>
  <c r="Y240" i="80"/>
  <c r="Y279" i="80"/>
  <c r="Y370" i="80"/>
  <c r="Y362" i="80"/>
  <c r="Y241" i="80"/>
  <c r="Y280" i="80"/>
  <c r="Y371" i="80"/>
  <c r="Y363" i="80"/>
  <c r="Y242" i="80"/>
  <c r="Y281" i="80"/>
  <c r="Y372" i="80"/>
  <c r="Y364" i="80"/>
  <c r="Y243" i="80"/>
  <c r="Y282" i="80"/>
  <c r="Y373" i="80"/>
  <c r="Y365" i="80"/>
  <c r="Y244" i="80"/>
  <c r="Y283" i="80"/>
  <c r="Y374" i="80"/>
  <c r="Y366" i="80"/>
  <c r="Y245" i="80"/>
  <c r="Y284" i="80"/>
  <c r="Y376" i="80"/>
  <c r="Y368" i="80"/>
  <c r="Y264" i="80"/>
  <c r="Y303" i="80"/>
  <c r="Y431" i="80"/>
  <c r="Y435" i="80"/>
  <c r="Y471" i="80"/>
  <c r="Y367" i="80"/>
  <c r="Y375" i="80"/>
  <c r="Y432" i="80"/>
  <c r="Y468" i="80"/>
  <c r="Y356" i="80"/>
  <c r="Y433" i="80"/>
  <c r="Y469" i="80"/>
  <c r="Y357" i="80"/>
  <c r="Y437" i="80"/>
  <c r="Y438" i="80"/>
  <c r="Y439" i="80"/>
  <c r="Y475" i="80"/>
  <c r="Y358" i="80"/>
  <c r="Y442" i="80"/>
  <c r="Y443" i="80"/>
  <c r="Y444" i="80"/>
  <c r="Y445" i="80"/>
  <c r="Y446" i="80"/>
  <c r="Y447" i="80"/>
  <c r="Y449" i="80"/>
  <c r="Y485" i="80"/>
  <c r="Y454" i="80"/>
  <c r="Y455" i="80"/>
  <c r="Y456" i="80"/>
  <c r="Y457" i="80"/>
  <c r="Y458" i="80"/>
  <c r="Y459" i="80"/>
  <c r="Y495" i="80"/>
  <c r="Y359" i="80"/>
  <c r="Y461" i="80"/>
  <c r="Y497" i="80"/>
  <c r="Z34" i="80"/>
  <c r="Z114" i="80" s="1"/>
  <c r="Z71" i="80"/>
  <c r="Z125" i="80"/>
  <c r="Z72" i="80"/>
  <c r="Z73" i="80"/>
  <c r="Z231" i="80"/>
  <c r="Z270" i="80"/>
  <c r="Z478" i="80" s="1"/>
  <c r="Z349" i="80"/>
  <c r="Z232" i="80"/>
  <c r="Z271" i="80"/>
  <c r="Z350" i="80"/>
  <c r="Z233" i="80"/>
  <c r="Z272" i="80"/>
  <c r="Z480" i="80" s="1"/>
  <c r="Z351" i="80"/>
  <c r="Z234" i="80"/>
  <c r="Z273" i="80"/>
  <c r="Z481" i="80" s="1"/>
  <c r="Z352" i="80"/>
  <c r="Z235" i="80"/>
  <c r="Z274" i="80"/>
  <c r="Z482" i="80" s="1"/>
  <c r="Z353" i="80"/>
  <c r="Z236" i="80"/>
  <c r="Z275" i="80"/>
  <c r="Z483" i="80" s="1"/>
  <c r="Z354" i="80"/>
  <c r="Z237" i="80"/>
  <c r="Z276" i="80"/>
  <c r="Z355" i="80"/>
  <c r="Z257" i="80"/>
  <c r="Z258" i="80"/>
  <c r="Z259" i="80"/>
  <c r="Z260" i="80"/>
  <c r="Z261" i="80"/>
  <c r="Z262" i="80"/>
  <c r="Z239" i="80"/>
  <c r="Z278" i="80"/>
  <c r="Z369" i="80"/>
  <c r="Z361" i="80"/>
  <c r="Z240" i="80"/>
  <c r="Z279" i="80"/>
  <c r="Z370" i="80"/>
  <c r="Z362" i="80"/>
  <c r="Z241" i="80"/>
  <c r="Z280" i="80"/>
  <c r="Z371" i="80"/>
  <c r="Z363" i="80"/>
  <c r="Z242" i="80"/>
  <c r="Z281" i="80"/>
  <c r="Z372" i="80"/>
  <c r="Z364" i="80"/>
  <c r="Z243" i="80"/>
  <c r="Z282" i="80"/>
  <c r="Z373" i="80"/>
  <c r="Z365" i="80"/>
  <c r="Z244" i="80"/>
  <c r="Z283" i="80"/>
  <c r="Z374" i="80"/>
  <c r="Z366" i="80"/>
  <c r="Z245" i="80"/>
  <c r="Z284" i="80"/>
  <c r="Z376" i="80"/>
  <c r="Z368" i="80"/>
  <c r="Z264" i="80"/>
  <c r="Z303" i="80"/>
  <c r="Z431" i="80"/>
  <c r="Z435" i="80"/>
  <c r="Z471" i="80"/>
  <c r="Z367" i="80"/>
  <c r="Z375" i="80"/>
  <c r="Z432" i="80"/>
  <c r="Z468" i="80"/>
  <c r="Z356" i="80"/>
  <c r="Z433" i="80"/>
  <c r="Z469" i="80"/>
  <c r="Z357" i="80"/>
  <c r="Z437" i="80"/>
  <c r="Z438" i="80"/>
  <c r="Z439" i="80"/>
  <c r="Z475" i="80"/>
  <c r="Z358" i="80"/>
  <c r="Z442" i="80"/>
  <c r="Z443" i="80"/>
  <c r="Z444" i="80"/>
  <c r="Z445" i="80"/>
  <c r="Z446" i="80"/>
  <c r="Z447" i="80"/>
  <c r="Z449" i="80"/>
  <c r="Z485" i="80"/>
  <c r="Z454" i="80"/>
  <c r="Z455" i="80"/>
  <c r="Z456" i="80"/>
  <c r="Z457" i="80"/>
  <c r="Z458" i="80"/>
  <c r="Z459" i="80"/>
  <c r="Z495" i="80"/>
  <c r="Z359" i="80"/>
  <c r="Z461" i="80"/>
  <c r="Z497" i="80"/>
  <c r="AA34" i="80"/>
  <c r="AA114" i="80" s="1"/>
  <c r="AA71" i="80"/>
  <c r="AA125" i="80"/>
  <c r="AA72" i="80"/>
  <c r="AA73" i="80"/>
  <c r="AA231" i="80"/>
  <c r="AA270" i="80"/>
  <c r="AA478" i="80" s="1"/>
  <c r="AA349" i="80"/>
  <c r="AA232" i="80"/>
  <c r="AA271" i="80"/>
  <c r="AA297" i="80" s="1"/>
  <c r="AA350" i="80"/>
  <c r="AA233" i="80"/>
  <c r="AA272" i="80"/>
  <c r="AA480" i="80" s="1"/>
  <c r="AA351" i="80"/>
  <c r="AA234" i="80"/>
  <c r="AA273" i="80"/>
  <c r="AA299" i="80" s="1"/>
  <c r="AA352" i="80"/>
  <c r="AA235" i="80"/>
  <c r="AA274" i="80"/>
  <c r="AA493" i="80" s="1"/>
  <c r="AA353" i="80"/>
  <c r="AA236" i="80"/>
  <c r="AA275" i="80"/>
  <c r="AA483" i="80" s="1"/>
  <c r="AA354" i="80"/>
  <c r="AA237" i="80"/>
  <c r="AA276" i="80"/>
  <c r="AA355" i="80"/>
  <c r="AA257" i="80"/>
  <c r="AA258" i="80"/>
  <c r="AA259" i="80"/>
  <c r="AA260" i="80"/>
  <c r="AA261" i="80"/>
  <c r="AA262" i="80"/>
  <c r="AA239" i="80"/>
  <c r="AA278" i="80"/>
  <c r="AA369" i="80"/>
  <c r="AA361" i="80"/>
  <c r="AA240" i="80"/>
  <c r="AA279" i="80"/>
  <c r="AA370" i="80"/>
  <c r="AA362" i="80"/>
  <c r="AA241" i="80"/>
  <c r="AA280" i="80"/>
  <c r="AA371" i="80"/>
  <c r="AA363" i="80"/>
  <c r="AA242" i="80"/>
  <c r="AA281" i="80"/>
  <c r="AA372" i="80"/>
  <c r="AA364" i="80"/>
  <c r="AA243" i="80"/>
  <c r="AA282" i="80"/>
  <c r="AA373" i="80"/>
  <c r="AA365" i="80"/>
  <c r="AA244" i="80"/>
  <c r="AA283" i="80"/>
  <c r="AA374" i="80"/>
  <c r="AA366" i="80"/>
  <c r="AA245" i="80"/>
  <c r="AA284" i="80"/>
  <c r="AA376" i="80"/>
  <c r="AA368" i="80"/>
  <c r="AA264" i="80"/>
  <c r="AA303" i="80"/>
  <c r="AA431" i="80"/>
  <c r="AA435" i="80"/>
  <c r="AA471" i="80"/>
  <c r="AA367" i="80"/>
  <c r="AA375" i="80"/>
  <c r="AA432" i="80"/>
  <c r="AA468" i="80"/>
  <c r="AA356" i="80"/>
  <c r="AA433" i="80"/>
  <c r="AA469" i="80"/>
  <c r="AA357" i="80"/>
  <c r="AA437" i="80"/>
  <c r="AA438" i="80"/>
  <c r="AA439" i="80"/>
  <c r="AA475" i="80"/>
  <c r="AA358" i="80"/>
  <c r="AA442" i="80"/>
  <c r="AA443" i="80"/>
  <c r="AA444" i="80"/>
  <c r="AA445" i="80"/>
  <c r="AA446" i="80"/>
  <c r="AA447" i="80"/>
  <c r="AA449" i="80"/>
  <c r="AA485" i="80"/>
  <c r="AA454" i="80"/>
  <c r="AA455" i="80"/>
  <c r="AA456" i="80"/>
  <c r="AA457" i="80"/>
  <c r="AA458" i="80"/>
  <c r="AA459" i="80"/>
  <c r="AA495" i="80"/>
  <c r="AA359" i="80"/>
  <c r="AA461" i="80"/>
  <c r="AA497" i="80"/>
  <c r="AB34" i="80"/>
  <c r="AB114" i="80" s="1"/>
  <c r="AB71" i="80"/>
  <c r="AB125" i="80"/>
  <c r="AB72" i="80"/>
  <c r="AB73" i="80"/>
  <c r="AB231" i="80"/>
  <c r="AB270" i="80"/>
  <c r="AB349" i="80"/>
  <c r="AB232" i="80"/>
  <c r="AB271" i="80"/>
  <c r="AB297" i="80" s="1"/>
  <c r="AB350" i="80"/>
  <c r="AB233" i="80"/>
  <c r="AB272" i="80"/>
  <c r="AB351" i="80"/>
  <c r="AB234" i="80"/>
  <c r="AB273" i="80"/>
  <c r="AB492" i="80" s="1"/>
  <c r="AB352" i="80"/>
  <c r="AB235" i="80"/>
  <c r="AB274" i="80"/>
  <c r="AB493" i="80" s="1"/>
  <c r="AB353" i="80"/>
  <c r="AB236" i="80"/>
  <c r="AB275" i="80"/>
  <c r="AB483" i="80" s="1"/>
  <c r="AB354" i="80"/>
  <c r="AB237" i="80"/>
  <c r="AB276" i="80"/>
  <c r="AB355" i="80"/>
  <c r="AB257" i="80"/>
  <c r="AB258" i="80"/>
  <c r="AB259" i="80"/>
  <c r="AB260" i="80"/>
  <c r="AB261" i="80"/>
  <c r="AB262" i="80"/>
  <c r="AB239" i="80"/>
  <c r="AB278" i="80"/>
  <c r="AB369" i="80"/>
  <c r="AB361" i="80"/>
  <c r="AB240" i="80"/>
  <c r="AB279" i="80"/>
  <c r="AB370" i="80"/>
  <c r="AB362" i="80"/>
  <c r="AB241" i="80"/>
  <c r="AB280" i="80"/>
  <c r="AB371" i="80"/>
  <c r="AB363" i="80"/>
  <c r="AB242" i="80"/>
  <c r="AB281" i="80"/>
  <c r="AB372" i="80"/>
  <c r="AB364" i="80"/>
  <c r="AB243" i="80"/>
  <c r="AB282" i="80"/>
  <c r="AB373" i="80"/>
  <c r="AB365" i="80"/>
  <c r="AB244" i="80"/>
  <c r="AB283" i="80"/>
  <c r="AB374" i="80"/>
  <c r="AB366" i="80"/>
  <c r="AB245" i="80"/>
  <c r="AB284" i="80"/>
  <c r="AB376" i="80"/>
  <c r="AB368" i="80"/>
  <c r="AB264" i="80"/>
  <c r="AB303" i="80"/>
  <c r="AB431" i="80"/>
  <c r="AB435" i="80"/>
  <c r="AB471" i="80"/>
  <c r="AB367" i="80"/>
  <c r="AB375" i="80"/>
  <c r="AB432" i="80"/>
  <c r="AB468" i="80"/>
  <c r="AB356" i="80"/>
  <c r="AB433" i="80"/>
  <c r="AB469" i="80"/>
  <c r="AB357" i="80"/>
  <c r="AB437" i="80"/>
  <c r="AB438" i="80"/>
  <c r="AB439" i="80"/>
  <c r="AB475" i="80"/>
  <c r="AB358" i="80"/>
  <c r="AB442" i="80"/>
  <c r="AB443" i="80"/>
  <c r="AB444" i="80"/>
  <c r="AB445" i="80"/>
  <c r="AB446" i="80"/>
  <c r="AB447" i="80"/>
  <c r="AB449" i="80"/>
  <c r="AB485" i="80"/>
  <c r="AB454" i="80"/>
  <c r="AB455" i="80"/>
  <c r="AB456" i="80"/>
  <c r="AB457" i="80"/>
  <c r="AB458" i="80"/>
  <c r="AB494" i="80"/>
  <c r="AB459" i="80"/>
  <c r="AB495" i="80"/>
  <c r="AB359" i="80"/>
  <c r="AB461" i="80"/>
  <c r="AB497" i="80"/>
  <c r="AC34" i="80"/>
  <c r="AC114" i="80" s="1"/>
  <c r="AC71" i="80"/>
  <c r="AC125" i="80"/>
  <c r="AC72" i="80"/>
  <c r="AC73" i="80"/>
  <c r="AC231" i="80"/>
  <c r="AC270" i="80"/>
  <c r="AC296" i="80" s="1"/>
  <c r="AC349" i="80"/>
  <c r="AC232" i="80"/>
  <c r="AC271" i="80"/>
  <c r="AC297" i="80" s="1"/>
  <c r="AC350" i="80"/>
  <c r="AC233" i="80"/>
  <c r="AC272" i="80"/>
  <c r="AC298" i="80" s="1"/>
  <c r="AC351" i="80"/>
  <c r="AC234" i="80"/>
  <c r="AC273" i="80"/>
  <c r="AC481" i="80" s="1"/>
  <c r="AC352" i="80"/>
  <c r="AC235" i="80"/>
  <c r="AC274" i="80"/>
  <c r="AC482" i="80" s="1"/>
  <c r="AC353" i="80"/>
  <c r="AC236" i="80"/>
  <c r="AC275" i="80"/>
  <c r="AC301" i="80" s="1"/>
  <c r="AC354" i="80"/>
  <c r="AC237" i="80"/>
  <c r="AC276" i="80"/>
  <c r="AC355" i="80"/>
  <c r="AC257" i="80"/>
  <c r="AC258" i="80"/>
  <c r="AC259" i="80"/>
  <c r="AC338" i="80" s="1"/>
  <c r="AC260" i="80"/>
  <c r="AC261" i="80"/>
  <c r="AC262" i="80"/>
  <c r="AC239" i="80"/>
  <c r="AC278" i="80"/>
  <c r="AC369" i="80"/>
  <c r="AC361" i="80"/>
  <c r="AC240" i="80"/>
  <c r="AC279" i="80"/>
  <c r="AC370" i="80"/>
  <c r="AC362" i="80"/>
  <c r="AC241" i="80"/>
  <c r="AC280" i="80"/>
  <c r="AC371" i="80"/>
  <c r="AC363" i="80"/>
  <c r="AC242" i="80"/>
  <c r="AC281" i="80"/>
  <c r="AC372" i="80"/>
  <c r="AC364" i="80"/>
  <c r="AC243" i="80"/>
  <c r="AC282" i="80"/>
  <c r="AC373" i="80"/>
  <c r="AC365" i="80"/>
  <c r="AC244" i="80"/>
  <c r="AC283" i="80"/>
  <c r="AC374" i="80"/>
  <c r="AC366" i="80"/>
  <c r="AC245" i="80"/>
  <c r="AC284" i="80"/>
  <c r="AC376" i="80"/>
  <c r="AC368" i="80"/>
  <c r="AC264" i="80"/>
  <c r="AC303" i="80"/>
  <c r="AC431" i="80"/>
  <c r="AC435" i="80"/>
  <c r="AC471" i="80"/>
  <c r="AC367" i="80"/>
  <c r="AC375" i="80"/>
  <c r="AC432" i="80"/>
  <c r="AC468" i="80"/>
  <c r="AC356" i="80"/>
  <c r="AC433" i="80"/>
  <c r="AC469" i="80"/>
  <c r="AC357" i="80"/>
  <c r="AC437" i="80"/>
  <c r="AC438" i="80"/>
  <c r="AC439" i="80"/>
  <c r="AC475" i="80"/>
  <c r="AC358" i="80"/>
  <c r="AC442" i="80"/>
  <c r="AC443" i="80"/>
  <c r="AC444" i="80"/>
  <c r="AC445" i="80"/>
  <c r="AC446" i="80"/>
  <c r="AC447" i="80"/>
  <c r="AC449" i="80"/>
  <c r="AC485" i="80"/>
  <c r="AC454" i="80"/>
  <c r="AC455" i="80"/>
  <c r="AC456" i="80"/>
  <c r="AC457" i="80"/>
  <c r="AC458" i="80"/>
  <c r="AC459" i="80"/>
  <c r="AC495" i="80"/>
  <c r="AC359" i="80"/>
  <c r="AC461" i="80"/>
  <c r="AC497" i="80"/>
  <c r="AD34" i="80"/>
  <c r="AD114" i="80" s="1"/>
  <c r="AD71" i="80"/>
  <c r="AD125" i="80"/>
  <c r="AD72" i="80"/>
  <c r="AD73" i="80"/>
  <c r="AD231" i="80"/>
  <c r="AD270" i="80"/>
  <c r="AD478" i="80" s="1"/>
  <c r="AD349" i="80"/>
  <c r="AD232" i="80"/>
  <c r="AD271" i="80"/>
  <c r="AD494" i="80" s="1"/>
  <c r="AD350" i="80"/>
  <c r="AD233" i="80"/>
  <c r="AD272" i="80"/>
  <c r="AD480" i="80" s="1"/>
  <c r="AD351" i="80"/>
  <c r="AD234" i="80"/>
  <c r="AD273" i="80"/>
  <c r="AD481" i="80" s="1"/>
  <c r="AD352" i="80"/>
  <c r="AD235" i="80"/>
  <c r="AD274" i="80"/>
  <c r="AD353" i="80"/>
  <c r="AD236" i="80"/>
  <c r="AD275" i="80"/>
  <c r="AD483" i="80" s="1"/>
  <c r="AD354" i="80"/>
  <c r="AD237" i="80"/>
  <c r="AD276" i="80"/>
  <c r="AD355" i="80"/>
  <c r="AD257" i="80"/>
  <c r="AD258" i="80"/>
  <c r="AD259" i="80"/>
  <c r="AD260" i="80"/>
  <c r="AD261" i="80"/>
  <c r="AD262" i="80"/>
  <c r="AD239" i="80"/>
  <c r="AD278" i="80"/>
  <c r="AD369" i="80"/>
  <c r="AD361" i="80"/>
  <c r="AD240" i="80"/>
  <c r="AD279" i="80"/>
  <c r="AD370" i="80"/>
  <c r="AD362" i="80"/>
  <c r="AD241" i="80"/>
  <c r="AD280" i="80"/>
  <c r="AD371" i="80"/>
  <c r="AD363" i="80"/>
  <c r="AD242" i="80"/>
  <c r="AD281" i="80"/>
  <c r="AD372" i="80"/>
  <c r="AD364" i="80"/>
  <c r="AD243" i="80"/>
  <c r="AD282" i="80"/>
  <c r="AD373" i="80"/>
  <c r="AD365" i="80"/>
  <c r="AD244" i="80"/>
  <c r="AD283" i="80"/>
  <c r="AD374" i="80"/>
  <c r="AD366" i="80"/>
  <c r="AD245" i="80"/>
  <c r="AD284" i="80"/>
  <c r="AD376" i="80"/>
  <c r="AD368" i="80"/>
  <c r="AD264" i="80"/>
  <c r="AD303" i="80"/>
  <c r="AD431" i="80"/>
  <c r="AD435" i="80"/>
  <c r="AD471" i="80"/>
  <c r="AD367" i="80"/>
  <c r="AD375" i="80"/>
  <c r="AD432" i="80"/>
  <c r="AD468" i="80"/>
  <c r="AD356" i="80"/>
  <c r="AD433" i="80"/>
  <c r="AD469" i="80"/>
  <c r="AD357" i="80"/>
  <c r="AD437" i="80"/>
  <c r="AD438" i="80"/>
  <c r="AD439" i="80"/>
  <c r="AD475" i="80"/>
  <c r="AD358" i="80"/>
  <c r="AD442" i="80"/>
  <c r="AD443" i="80"/>
  <c r="AD444" i="80"/>
  <c r="AD516" i="80" s="1"/>
  <c r="AD445" i="80"/>
  <c r="AD446" i="80"/>
  <c r="AD447" i="80"/>
  <c r="AD449" i="80"/>
  <c r="AD485" i="80"/>
  <c r="AD454" i="80"/>
  <c r="AD455" i="80"/>
  <c r="AD456" i="80"/>
  <c r="AD457" i="80"/>
  <c r="AD458" i="80"/>
  <c r="AD459" i="80"/>
  <c r="AD495" i="80"/>
  <c r="AD359" i="80"/>
  <c r="AD461" i="80"/>
  <c r="AD497" i="80"/>
  <c r="AE34" i="80"/>
  <c r="AE114" i="80" s="1"/>
  <c r="AE71" i="80"/>
  <c r="AE125" i="80"/>
  <c r="AE72" i="80"/>
  <c r="AE73" i="80"/>
  <c r="AE231" i="80"/>
  <c r="AE270" i="80"/>
  <c r="AE296" i="80" s="1"/>
  <c r="AE349" i="80"/>
  <c r="AE232" i="80"/>
  <c r="AE271" i="80"/>
  <c r="AE297" i="80" s="1"/>
  <c r="AE350" i="80"/>
  <c r="AE233" i="80"/>
  <c r="AE272" i="80"/>
  <c r="AE351" i="80"/>
  <c r="AE234" i="80"/>
  <c r="AE273" i="80"/>
  <c r="AE299" i="80" s="1"/>
  <c r="AE352" i="80"/>
  <c r="AE235" i="80"/>
  <c r="AE274" i="80"/>
  <c r="AE493" i="80" s="1"/>
  <c r="AE353" i="80"/>
  <c r="AE236" i="80"/>
  <c r="AE275" i="80"/>
  <c r="AE301" i="80" s="1"/>
  <c r="AE354" i="80"/>
  <c r="AE237" i="80"/>
  <c r="AE276" i="80"/>
  <c r="AE355" i="80"/>
  <c r="AE257" i="80"/>
  <c r="AE258" i="80"/>
  <c r="AE259" i="80"/>
  <c r="AE260" i="80"/>
  <c r="AE261" i="80"/>
  <c r="AE262" i="80"/>
  <c r="AE239" i="80"/>
  <c r="AE278" i="80"/>
  <c r="AE369" i="80"/>
  <c r="AE361" i="80"/>
  <c r="AE240" i="80"/>
  <c r="AE279" i="80"/>
  <c r="AE370" i="80"/>
  <c r="AE362" i="80"/>
  <c r="AE241" i="80"/>
  <c r="AE280" i="80"/>
  <c r="AE371" i="80"/>
  <c r="AE363" i="80"/>
  <c r="AE242" i="80"/>
  <c r="AE281" i="80"/>
  <c r="AE372" i="80"/>
  <c r="AE364" i="80"/>
  <c r="AE243" i="80"/>
  <c r="AE282" i="80"/>
  <c r="AE373" i="80"/>
  <c r="AE365" i="80"/>
  <c r="AE244" i="80"/>
  <c r="AE283" i="80"/>
  <c r="AE374" i="80"/>
  <c r="AE366" i="80"/>
  <c r="AE245" i="80"/>
  <c r="AE284" i="80"/>
  <c r="AE376" i="80"/>
  <c r="AE368" i="80"/>
  <c r="AE264" i="80"/>
  <c r="AE303" i="80"/>
  <c r="AE431" i="80"/>
  <c r="AE467" i="80"/>
  <c r="AE435" i="80"/>
  <c r="AE471" i="80"/>
  <c r="AE367" i="80"/>
  <c r="AE375" i="80"/>
  <c r="AE432" i="80"/>
  <c r="AE468" i="80"/>
  <c r="AE356" i="80"/>
  <c r="AE433" i="80"/>
  <c r="AE469" i="80"/>
  <c r="AE357" i="80"/>
  <c r="AE437" i="80"/>
  <c r="AE473" i="80"/>
  <c r="AE438" i="80"/>
  <c r="AE439" i="80"/>
  <c r="AE475" i="80"/>
  <c r="AE358" i="80"/>
  <c r="AE442" i="80"/>
  <c r="AE443" i="80"/>
  <c r="AE444" i="80"/>
  <c r="AE445" i="80"/>
  <c r="AE446" i="80"/>
  <c r="AE447" i="80"/>
  <c r="AE449" i="80"/>
  <c r="AE485" i="80"/>
  <c r="AE454" i="80"/>
  <c r="AE455" i="80"/>
  <c r="AE456" i="80"/>
  <c r="AE457" i="80"/>
  <c r="AE458" i="80"/>
  <c r="AE459" i="80"/>
  <c r="AE495" i="80"/>
  <c r="AE359" i="80"/>
  <c r="AE461" i="80"/>
  <c r="AE497" i="80"/>
  <c r="AF34" i="80"/>
  <c r="AF114" i="80" s="1"/>
  <c r="AF71" i="80"/>
  <c r="AF125" i="80"/>
  <c r="AF72" i="80"/>
  <c r="AF73" i="80"/>
  <c r="AF231" i="80"/>
  <c r="AF270" i="80"/>
  <c r="AF296" i="80" s="1"/>
  <c r="AF349" i="80"/>
  <c r="AF232" i="80"/>
  <c r="AF271" i="80"/>
  <c r="AF479" i="80" s="1"/>
  <c r="AF350" i="80"/>
  <c r="AF233" i="80"/>
  <c r="AF272" i="80"/>
  <c r="AF298" i="80" s="1"/>
  <c r="AF351" i="80"/>
  <c r="AF234" i="80"/>
  <c r="AF273" i="80"/>
  <c r="AF352" i="80"/>
  <c r="AF235" i="80"/>
  <c r="AF274" i="80"/>
  <c r="AF300" i="80" s="1"/>
  <c r="AF474" i="80" s="1"/>
  <c r="AF353" i="80"/>
  <c r="AF236" i="80"/>
  <c r="AF275" i="80"/>
  <c r="AF354" i="80"/>
  <c r="AF237" i="80"/>
  <c r="AF276" i="80"/>
  <c r="AF355" i="80"/>
  <c r="AF257" i="80"/>
  <c r="AF258" i="80"/>
  <c r="AF259" i="80"/>
  <c r="AF260" i="80"/>
  <c r="AF261" i="80"/>
  <c r="AF262" i="80"/>
  <c r="AF239" i="80"/>
  <c r="AF278" i="80"/>
  <c r="AF369" i="80"/>
  <c r="AF361" i="80"/>
  <c r="AF240" i="80"/>
  <c r="AF279" i="80"/>
  <c r="AF370" i="80"/>
  <c r="AF362" i="80"/>
  <c r="AF241" i="80"/>
  <c r="AF280" i="80"/>
  <c r="AF371" i="80"/>
  <c r="AF363" i="80"/>
  <c r="AF242" i="80"/>
  <c r="AF281" i="80"/>
  <c r="AF372" i="80"/>
  <c r="AF364" i="80"/>
  <c r="AF243" i="80"/>
  <c r="AF282" i="80"/>
  <c r="AF373" i="80"/>
  <c r="AF365" i="80"/>
  <c r="AF244" i="80"/>
  <c r="AF283" i="80"/>
  <c r="AF374" i="80"/>
  <c r="AF366" i="80"/>
  <c r="AF245" i="80"/>
  <c r="AF284" i="80"/>
  <c r="AF376" i="80"/>
  <c r="AF368" i="80"/>
  <c r="AF264" i="80"/>
  <c r="AF303" i="80"/>
  <c r="AF431" i="80"/>
  <c r="AF435" i="80"/>
  <c r="AF471" i="80"/>
  <c r="AF367" i="80"/>
  <c r="AF375" i="80"/>
  <c r="AF432" i="80"/>
  <c r="AF468" i="80"/>
  <c r="AF356" i="80"/>
  <c r="AF433" i="80"/>
  <c r="AF469" i="80"/>
  <c r="AF357" i="80"/>
  <c r="AF437" i="80"/>
  <c r="AF438" i="80"/>
  <c r="AF439" i="80"/>
  <c r="AF475" i="80"/>
  <c r="AF358" i="80"/>
  <c r="AF442" i="80"/>
  <c r="AF443" i="80"/>
  <c r="AF444" i="80"/>
  <c r="AF445" i="80"/>
  <c r="AF446" i="80"/>
  <c r="AF447" i="80"/>
  <c r="AF449" i="80"/>
  <c r="AF485" i="80"/>
  <c r="AF454" i="80"/>
  <c r="AF455" i="80"/>
  <c r="AF456" i="80"/>
  <c r="AF457" i="80"/>
  <c r="AF458" i="80"/>
  <c r="AF459" i="80"/>
  <c r="AF495" i="80"/>
  <c r="AF359" i="80"/>
  <c r="AF461" i="80"/>
  <c r="AF497" i="80"/>
  <c r="AG34" i="80"/>
  <c r="AG114" i="80" s="1"/>
  <c r="AG71" i="80"/>
  <c r="AG125" i="80"/>
  <c r="AG72" i="80"/>
  <c r="AG73" i="80"/>
  <c r="AG231" i="80"/>
  <c r="AG270" i="80"/>
  <c r="AG296" i="80" s="1"/>
  <c r="AG349" i="80"/>
  <c r="AG232" i="80"/>
  <c r="AG271" i="80"/>
  <c r="AG297" i="80" s="1"/>
  <c r="AG350" i="80"/>
  <c r="AG233" i="80"/>
  <c r="AG272" i="80"/>
  <c r="AG298" i="80" s="1"/>
  <c r="AG351" i="80"/>
  <c r="AG234" i="80"/>
  <c r="AG273" i="80"/>
  <c r="AG481" i="80" s="1"/>
  <c r="AG352" i="80"/>
  <c r="AG235" i="80"/>
  <c r="AG274" i="80"/>
  <c r="AG300" i="80" s="1"/>
  <c r="AG353" i="80"/>
  <c r="AG236" i="80"/>
  <c r="AG275" i="80"/>
  <c r="AG301" i="80" s="1"/>
  <c r="AG354" i="80"/>
  <c r="AG237" i="80"/>
  <c r="AG276" i="80"/>
  <c r="AG355" i="80"/>
  <c r="AG257" i="80"/>
  <c r="AG258" i="80"/>
  <c r="AG259" i="80"/>
  <c r="AG260" i="80"/>
  <c r="AG261" i="80"/>
  <c r="AG262" i="80"/>
  <c r="AG239" i="80"/>
  <c r="AG278" i="80"/>
  <c r="AG369" i="80"/>
  <c r="AG361" i="80"/>
  <c r="AG240" i="80"/>
  <c r="AG279" i="80"/>
  <c r="AG370" i="80"/>
  <c r="AG362" i="80"/>
  <c r="AG241" i="80"/>
  <c r="AG280" i="80"/>
  <c r="AG371" i="80"/>
  <c r="AG363" i="80"/>
  <c r="AG242" i="80"/>
  <c r="AG281" i="80"/>
  <c r="AG372" i="80"/>
  <c r="AG364" i="80"/>
  <c r="AG243" i="80"/>
  <c r="AG282" i="80"/>
  <c r="AG373" i="80"/>
  <c r="AG365" i="80"/>
  <c r="AG244" i="80"/>
  <c r="AG283" i="80"/>
  <c r="AG374" i="80"/>
  <c r="AG366" i="80"/>
  <c r="AG245" i="80"/>
  <c r="AG284" i="80"/>
  <c r="AG376" i="80"/>
  <c r="AG368" i="80"/>
  <c r="AG264" i="80"/>
  <c r="AG303" i="80"/>
  <c r="AG431" i="80"/>
  <c r="AG435" i="80"/>
  <c r="AG471" i="80"/>
  <c r="AG367" i="80"/>
  <c r="AG375" i="80"/>
  <c r="AG432" i="80"/>
  <c r="AG468" i="80"/>
  <c r="AG356" i="80"/>
  <c r="AG433" i="80"/>
  <c r="AG469" i="80"/>
  <c r="AG357" i="80"/>
  <c r="AG437" i="80"/>
  <c r="AG438" i="80"/>
  <c r="AG439" i="80"/>
  <c r="AG475" i="80"/>
  <c r="AG358" i="80"/>
  <c r="AG442" i="80"/>
  <c r="AG443" i="80"/>
  <c r="AG444" i="80"/>
  <c r="AG445" i="80"/>
  <c r="AG446" i="80"/>
  <c r="AG447" i="80"/>
  <c r="AG449" i="80"/>
  <c r="AG485" i="80"/>
  <c r="AG454" i="80"/>
  <c r="AG455" i="80"/>
  <c r="AG456" i="80"/>
  <c r="AG457" i="80"/>
  <c r="AG458" i="80"/>
  <c r="AG459" i="80"/>
  <c r="AG495" i="80"/>
  <c r="AG359" i="80"/>
  <c r="AG461" i="80"/>
  <c r="AG497" i="80"/>
  <c r="AH34" i="80"/>
  <c r="AH114" i="80" s="1"/>
  <c r="AH71" i="80"/>
  <c r="AH125" i="80"/>
  <c r="AH72" i="80"/>
  <c r="AH73" i="80"/>
  <c r="AH231" i="80"/>
  <c r="AH270" i="80"/>
  <c r="AH296" i="80" s="1"/>
  <c r="AH349" i="80"/>
  <c r="AH232" i="80"/>
  <c r="AH271" i="80"/>
  <c r="AH494" i="80" s="1"/>
  <c r="AH350" i="80"/>
  <c r="AH233" i="80"/>
  <c r="AH272" i="80"/>
  <c r="AH351" i="80"/>
  <c r="AH234" i="80"/>
  <c r="AH273" i="80"/>
  <c r="AH352" i="80"/>
  <c r="AH235" i="80"/>
  <c r="AH274" i="80"/>
  <c r="AH300" i="80" s="1"/>
  <c r="AH474" i="80" s="1"/>
  <c r="AH353" i="80"/>
  <c r="AH236" i="80"/>
  <c r="AH275" i="80"/>
  <c r="AH483" i="80" s="1"/>
  <c r="AH354" i="80"/>
  <c r="AH237" i="80"/>
  <c r="AH276" i="80"/>
  <c r="AH355" i="80"/>
  <c r="AH257" i="80"/>
  <c r="AH258" i="80"/>
  <c r="AH259" i="80"/>
  <c r="AH260" i="80"/>
  <c r="AH261" i="80"/>
  <c r="AH262" i="80"/>
  <c r="AH239" i="80"/>
  <c r="AH278" i="80"/>
  <c r="AH369" i="80"/>
  <c r="AH361" i="80"/>
  <c r="AH240" i="80"/>
  <c r="AH279" i="80"/>
  <c r="AH370" i="80"/>
  <c r="AH362" i="80"/>
  <c r="AH241" i="80"/>
  <c r="AH280" i="80"/>
  <c r="AH371" i="80"/>
  <c r="AH363" i="80"/>
  <c r="AH242" i="80"/>
  <c r="AH281" i="80"/>
  <c r="AH372" i="80"/>
  <c r="AH364" i="80"/>
  <c r="AH243" i="80"/>
  <c r="AH282" i="80"/>
  <c r="AH373" i="80"/>
  <c r="AH365" i="80"/>
  <c r="AH244" i="80"/>
  <c r="AH283" i="80"/>
  <c r="AH374" i="80"/>
  <c r="AH366" i="80"/>
  <c r="AH245" i="80"/>
  <c r="AH284" i="80"/>
  <c r="AH376" i="80"/>
  <c r="AH368" i="80"/>
  <c r="AH264" i="80"/>
  <c r="AH303" i="80"/>
  <c r="AH431" i="80"/>
  <c r="AH435" i="80"/>
  <c r="AH471" i="80"/>
  <c r="AH367" i="80"/>
  <c r="AH375" i="80"/>
  <c r="AH432" i="80"/>
  <c r="AH468" i="80"/>
  <c r="AH356" i="80"/>
  <c r="AH433" i="80"/>
  <c r="AH469" i="80"/>
  <c r="AH357" i="80"/>
  <c r="AH437" i="80"/>
  <c r="AH438" i="80"/>
  <c r="AH439" i="80"/>
  <c r="AH475" i="80"/>
  <c r="AH358" i="80"/>
  <c r="AH442" i="80"/>
  <c r="AH443" i="80"/>
  <c r="AH444" i="80"/>
  <c r="AH445" i="80"/>
  <c r="AH446" i="80"/>
  <c r="AH447" i="80"/>
  <c r="AH449" i="80"/>
  <c r="AH485" i="80"/>
  <c r="AH454" i="80"/>
  <c r="AH455" i="80"/>
  <c r="AH456" i="80"/>
  <c r="AH457" i="80"/>
  <c r="AH458" i="80"/>
  <c r="AH459" i="80"/>
  <c r="AH495" i="80"/>
  <c r="AH359" i="80"/>
  <c r="AH461" i="80"/>
  <c r="AH497" i="80"/>
  <c r="AI34" i="80"/>
  <c r="AI114" i="80" s="1"/>
  <c r="AI71" i="80"/>
  <c r="AI125" i="80"/>
  <c r="AI72" i="80"/>
  <c r="AI73" i="80"/>
  <c r="AI231" i="80"/>
  <c r="AI270" i="80"/>
  <c r="AI296" i="80" s="1"/>
  <c r="AI349" i="80"/>
  <c r="AI232" i="80"/>
  <c r="AI271" i="80"/>
  <c r="AI479" i="80" s="1"/>
  <c r="AI350" i="80"/>
  <c r="AI233" i="80"/>
  <c r="AI272" i="80"/>
  <c r="AI480" i="80" s="1"/>
  <c r="AI351" i="80"/>
  <c r="AI234" i="80"/>
  <c r="AI273" i="80"/>
  <c r="AI299" i="80" s="1"/>
  <c r="AI467" i="80" s="1"/>
  <c r="AI352" i="80"/>
  <c r="AI235" i="80"/>
  <c r="AI274" i="80"/>
  <c r="AI482" i="80" s="1"/>
  <c r="AI353" i="80"/>
  <c r="AI236" i="80"/>
  <c r="AI275" i="80"/>
  <c r="AI301" i="80" s="1"/>
  <c r="AI354" i="80"/>
  <c r="AI237" i="80"/>
  <c r="AI276" i="80"/>
  <c r="AI355" i="80"/>
  <c r="AI257" i="80"/>
  <c r="AI258" i="80"/>
  <c r="AI259" i="80"/>
  <c r="AI260" i="80"/>
  <c r="AI261" i="80"/>
  <c r="AI262" i="80"/>
  <c r="AI239" i="80"/>
  <c r="AI278" i="80"/>
  <c r="AI369" i="80"/>
  <c r="AI361" i="80"/>
  <c r="AI240" i="80"/>
  <c r="AI279" i="80"/>
  <c r="AI370" i="80"/>
  <c r="AI362" i="80"/>
  <c r="AI241" i="80"/>
  <c r="AI280" i="80"/>
  <c r="AI371" i="80"/>
  <c r="AI363" i="80"/>
  <c r="AI242" i="80"/>
  <c r="AI281" i="80"/>
  <c r="AI372" i="80"/>
  <c r="AI364" i="80"/>
  <c r="AI243" i="80"/>
  <c r="AI282" i="80"/>
  <c r="AI373" i="80"/>
  <c r="AI365" i="80"/>
  <c r="AI244" i="80"/>
  <c r="AI283" i="80"/>
  <c r="AI374" i="80"/>
  <c r="AI366" i="80"/>
  <c r="AI245" i="80"/>
  <c r="AI284" i="80"/>
  <c r="AI376" i="80"/>
  <c r="AI368" i="80"/>
  <c r="AI264" i="80"/>
  <c r="AI303" i="80"/>
  <c r="AI431" i="80"/>
  <c r="AI435" i="80"/>
  <c r="AI471" i="80"/>
  <c r="AI367" i="80"/>
  <c r="AI375" i="80"/>
  <c r="AI432" i="80"/>
  <c r="AI468" i="80"/>
  <c r="AI356" i="80"/>
  <c r="AI433" i="80"/>
  <c r="AI469" i="80"/>
  <c r="AI357" i="80"/>
  <c r="AI437" i="80"/>
  <c r="AI438" i="80"/>
  <c r="AI439" i="80"/>
  <c r="AI475" i="80"/>
  <c r="AI358" i="80"/>
  <c r="AI442" i="80"/>
  <c r="AI443" i="80"/>
  <c r="AI444" i="80"/>
  <c r="AI445" i="80"/>
  <c r="AI446" i="80"/>
  <c r="AI447" i="80"/>
  <c r="AI449" i="80"/>
  <c r="AI485" i="80"/>
  <c r="AI454" i="80"/>
  <c r="AI455" i="80"/>
  <c r="AI456" i="80"/>
  <c r="AI457" i="80"/>
  <c r="AI458" i="80"/>
  <c r="AI459" i="80"/>
  <c r="AI495" i="80"/>
  <c r="AI359" i="80"/>
  <c r="AI461" i="80"/>
  <c r="AI497" i="80"/>
  <c r="AJ114" i="80"/>
  <c r="AK114" i="80"/>
  <c r="AK140" i="80" s="1"/>
  <c r="AL114" i="80"/>
  <c r="AL309" i="80"/>
  <c r="AL389" i="80" s="1"/>
  <c r="AL310" i="80"/>
  <c r="AL311" i="80"/>
  <c r="AL312" i="80"/>
  <c r="AL313" i="80"/>
  <c r="AL314" i="80"/>
  <c r="AL315" i="80"/>
  <c r="AL336" i="80"/>
  <c r="AL416" i="80" s="1"/>
  <c r="AL337" i="80"/>
  <c r="AL338" i="80"/>
  <c r="AL503" i="80"/>
  <c r="AL340" i="80"/>
  <c r="AL341" i="80"/>
  <c r="AL317" i="80"/>
  <c r="AL318" i="80"/>
  <c r="AL319" i="80"/>
  <c r="AL320" i="80"/>
  <c r="AL321" i="80"/>
  <c r="AL322" i="80"/>
  <c r="AL323" i="80"/>
  <c r="AL343" i="80"/>
  <c r="AL342" i="80" s="1"/>
  <c r="AL507" i="80"/>
  <c r="AL506" i="80" s="1"/>
  <c r="AL504" i="80"/>
  <c r="AL505" i="80"/>
  <c r="AL541" i="80" s="1"/>
  <c r="AL511" i="80"/>
  <c r="AL547" i="80" s="1"/>
  <c r="AL514" i="80"/>
  <c r="AL550" i="80" s="1"/>
  <c r="AL515" i="80"/>
  <c r="AL516" i="80"/>
  <c r="AL517" i="80"/>
  <c r="AL518" i="80"/>
  <c r="AL519" i="80"/>
  <c r="AL521" i="80"/>
  <c r="AL526" i="80"/>
  <c r="AL562" i="80" s="1"/>
  <c r="AL527" i="80"/>
  <c r="AL563" i="80" s="1"/>
  <c r="AL528" i="80"/>
  <c r="AL529" i="80"/>
  <c r="AL565" i="80" s="1"/>
  <c r="AL530" i="80"/>
  <c r="AL566" i="80" s="1"/>
  <c r="AL531" i="80"/>
  <c r="AL567" i="80" s="1"/>
  <c r="AL533" i="80"/>
  <c r="AM114" i="80"/>
  <c r="AM309" i="80"/>
  <c r="AM310" i="80"/>
  <c r="AM311" i="80"/>
  <c r="AM312" i="80"/>
  <c r="AM313" i="80"/>
  <c r="AM314" i="80"/>
  <c r="AM315" i="80"/>
  <c r="AM336" i="80"/>
  <c r="AM337" i="80"/>
  <c r="AM417" i="80" s="1"/>
  <c r="AM338" i="80"/>
  <c r="AM339" i="80"/>
  <c r="AM510" i="80"/>
  <c r="AM341" i="80"/>
  <c r="AM317" i="80"/>
  <c r="AM318" i="80"/>
  <c r="AM319" i="80"/>
  <c r="AM320" i="80"/>
  <c r="AM316" i="80" s="1"/>
  <c r="AM321" i="80"/>
  <c r="AM322" i="80"/>
  <c r="AM323" i="80"/>
  <c r="AM343" i="80"/>
  <c r="AM507" i="80"/>
  <c r="AM506" i="80" s="1"/>
  <c r="AM504" i="80"/>
  <c r="AM505" i="80"/>
  <c r="AM541" i="80" s="1"/>
  <c r="AM511" i="80"/>
  <c r="AM547" i="80" s="1"/>
  <c r="AM514" i="80"/>
  <c r="AM515" i="80"/>
  <c r="AM516" i="80"/>
  <c r="AM517" i="80"/>
  <c r="AM518" i="80"/>
  <c r="AM519" i="80"/>
  <c r="AM521" i="80"/>
  <c r="AM526" i="80"/>
  <c r="AM527" i="80"/>
  <c r="AM528" i="80"/>
  <c r="AM529" i="80"/>
  <c r="AM530" i="80"/>
  <c r="AM531" i="80"/>
  <c r="AM567" i="80" s="1"/>
  <c r="AM533" i="80"/>
  <c r="AN114" i="80"/>
  <c r="AN136" i="80" s="1"/>
  <c r="AN309" i="80"/>
  <c r="AN310" i="80"/>
  <c r="AN311" i="80"/>
  <c r="AN312" i="80"/>
  <c r="AN313" i="80"/>
  <c r="AN314" i="80"/>
  <c r="AN315" i="80"/>
  <c r="AN336" i="80"/>
  <c r="AN337" i="80"/>
  <c r="AN417" i="80" s="1"/>
  <c r="AN338" i="80"/>
  <c r="AN339" i="80"/>
  <c r="AN341" i="80"/>
  <c r="AN317" i="80"/>
  <c r="AN318" i="80"/>
  <c r="AN319" i="80"/>
  <c r="AN320" i="80"/>
  <c r="AN321" i="80"/>
  <c r="AN322" i="80"/>
  <c r="AN323" i="80"/>
  <c r="AN343" i="80"/>
  <c r="AN507" i="80"/>
  <c r="AN506" i="80" s="1"/>
  <c r="AN504" i="80"/>
  <c r="AN505" i="80"/>
  <c r="AN541" i="80" s="1"/>
  <c r="AN511" i="80"/>
  <c r="AN547" i="80" s="1"/>
  <c r="AN514" i="80"/>
  <c r="AN515" i="80"/>
  <c r="AN516" i="80"/>
  <c r="AN517" i="80"/>
  <c r="AN518" i="80"/>
  <c r="AN519" i="80"/>
  <c r="AN521" i="80"/>
  <c r="AN526" i="80"/>
  <c r="AN527" i="80"/>
  <c r="AN528" i="80"/>
  <c r="AN529" i="80"/>
  <c r="AN530" i="80"/>
  <c r="AN531" i="80"/>
  <c r="AN567" i="80" s="1"/>
  <c r="AN533" i="80"/>
  <c r="AO114" i="80"/>
  <c r="AO309" i="80"/>
  <c r="AO310" i="80"/>
  <c r="AO311" i="80"/>
  <c r="AO312" i="80"/>
  <c r="AO313" i="80"/>
  <c r="AO314" i="80"/>
  <c r="AO315" i="80"/>
  <c r="AO336" i="80"/>
  <c r="AO337" i="80"/>
  <c r="AO417" i="80" s="1"/>
  <c r="AO338" i="80"/>
  <c r="AO339" i="80"/>
  <c r="AO341" i="80"/>
  <c r="AO421" i="80" s="1"/>
  <c r="AO317" i="80"/>
  <c r="AO397" i="80" s="1"/>
  <c r="AO318" i="80"/>
  <c r="AO319" i="80"/>
  <c r="AO320" i="80"/>
  <c r="AO321" i="80"/>
  <c r="AO322" i="80"/>
  <c r="AO323" i="80"/>
  <c r="AO343" i="80"/>
  <c r="AO507" i="80"/>
  <c r="AO506" i="80" s="1"/>
  <c r="AO504" i="80"/>
  <c r="AO505" i="80"/>
  <c r="AO541" i="80" s="1"/>
  <c r="AO511" i="80"/>
  <c r="AO547" i="80" s="1"/>
  <c r="AO514" i="80"/>
  <c r="AO515" i="80"/>
  <c r="AO516" i="80"/>
  <c r="AO517" i="80"/>
  <c r="AO518" i="80"/>
  <c r="AO554" i="80" s="1"/>
  <c r="AO519" i="80"/>
  <c r="AO521" i="80"/>
  <c r="AO526" i="80"/>
  <c r="AO527" i="80"/>
  <c r="AO528" i="80"/>
  <c r="AO529" i="80"/>
  <c r="AO530" i="80"/>
  <c r="AO531" i="80"/>
  <c r="AO567" i="80" s="1"/>
  <c r="AO533" i="80"/>
  <c r="AO532" i="80" s="1"/>
  <c r="G34" i="80"/>
  <c r="G114" i="80" s="1"/>
  <c r="G71" i="80"/>
  <c r="G125" i="80"/>
  <c r="G72" i="80"/>
  <c r="G73" i="80"/>
  <c r="G231" i="80"/>
  <c r="G270" i="80"/>
  <c r="G232" i="80"/>
  <c r="G271" i="80"/>
  <c r="G350" i="80"/>
  <c r="G233" i="80"/>
  <c r="G272" i="80"/>
  <c r="G491" i="80" s="1"/>
  <c r="G351" i="80"/>
  <c r="G234" i="80"/>
  <c r="G273" i="80"/>
  <c r="G352" i="80"/>
  <c r="G235" i="80"/>
  <c r="G274" i="80"/>
  <c r="G482" i="80" s="1"/>
  <c r="G353" i="80"/>
  <c r="G236" i="80"/>
  <c r="G275" i="80"/>
  <c r="G237" i="80"/>
  <c r="G276" i="80"/>
  <c r="G355" i="80"/>
  <c r="G257" i="80"/>
  <c r="G258" i="80"/>
  <c r="G259" i="80"/>
  <c r="G260" i="80"/>
  <c r="G261" i="80"/>
  <c r="G300" i="80"/>
  <c r="G474" i="80" s="1"/>
  <c r="G262" i="80"/>
  <c r="G239" i="80"/>
  <c r="G278" i="80"/>
  <c r="G369" i="80"/>
  <c r="G240" i="80"/>
  <c r="G279" i="80"/>
  <c r="G370" i="80"/>
  <c r="G362" i="80"/>
  <c r="G241" i="80"/>
  <c r="G280" i="80"/>
  <c r="G371" i="80"/>
  <c r="G363" i="80"/>
  <c r="G242" i="80"/>
  <c r="G281" i="80"/>
  <c r="G372" i="80"/>
  <c r="G364" i="80"/>
  <c r="G243" i="80"/>
  <c r="G282" i="80"/>
  <c r="G373" i="80"/>
  <c r="G365" i="80"/>
  <c r="G244" i="80"/>
  <c r="G283" i="80"/>
  <c r="G374" i="80"/>
  <c r="G366" i="80"/>
  <c r="G245" i="80"/>
  <c r="G284" i="80"/>
  <c r="G376" i="80"/>
  <c r="G368" i="80"/>
  <c r="G264" i="80"/>
  <c r="G303" i="80"/>
  <c r="G431" i="80"/>
  <c r="G435" i="80"/>
  <c r="G471" i="80"/>
  <c r="G367" i="80"/>
  <c r="G375" i="80"/>
  <c r="G432" i="80"/>
  <c r="G468" i="80"/>
  <c r="G356" i="80"/>
  <c r="G433" i="80"/>
  <c r="G469" i="80"/>
  <c r="G357" i="80"/>
  <c r="G437" i="80"/>
  <c r="G438" i="80"/>
  <c r="G439" i="80"/>
  <c r="G475" i="80"/>
  <c r="G358" i="80"/>
  <c r="G442" i="80"/>
  <c r="G443" i="80"/>
  <c r="G444" i="80"/>
  <c r="G445" i="80"/>
  <c r="G446" i="80"/>
  <c r="G447" i="80"/>
  <c r="G449" i="80"/>
  <c r="G485" i="80"/>
  <c r="G454" i="80"/>
  <c r="G455" i="80"/>
  <c r="G456" i="80"/>
  <c r="G457" i="80"/>
  <c r="G458" i="80"/>
  <c r="G459" i="80"/>
  <c r="G495" i="80"/>
  <c r="G359" i="80"/>
  <c r="G461" i="80"/>
  <c r="G497" i="80"/>
  <c r="H203" i="81"/>
  <c r="J203" i="81"/>
  <c r="P203" i="81"/>
  <c r="R203" i="81"/>
  <c r="X203" i="81"/>
  <c r="Z203" i="81"/>
  <c r="AF203" i="81"/>
  <c r="AH203" i="81"/>
  <c r="AN203" i="81"/>
  <c r="H193" i="81"/>
  <c r="J193" i="81"/>
  <c r="P193" i="81"/>
  <c r="R193" i="81"/>
  <c r="X193" i="81"/>
  <c r="Z193" i="81"/>
  <c r="AF193" i="81"/>
  <c r="AH193" i="81"/>
  <c r="AN193" i="81"/>
  <c r="H114" i="81"/>
  <c r="H309" i="81"/>
  <c r="H349" i="81"/>
  <c r="H310" i="81"/>
  <c r="H350" i="81"/>
  <c r="H390" i="81" s="1"/>
  <c r="H311" i="81"/>
  <c r="H351" i="81"/>
  <c r="H391" i="81"/>
  <c r="H312" i="81"/>
  <c r="H392" i="81" s="1"/>
  <c r="H352" i="81"/>
  <c r="H313" i="81"/>
  <c r="H353" i="81"/>
  <c r="H314" i="81"/>
  <c r="H354" i="81"/>
  <c r="H315" i="81"/>
  <c r="H355" i="81"/>
  <c r="H395" i="81"/>
  <c r="H296" i="81"/>
  <c r="H336" i="81" s="1"/>
  <c r="H416" i="81"/>
  <c r="H297" i="81"/>
  <c r="H337" i="81" s="1"/>
  <c r="H298" i="81"/>
  <c r="H338" i="81" s="1"/>
  <c r="H418" i="81" s="1"/>
  <c r="H299" i="81"/>
  <c r="H339" i="81"/>
  <c r="H419" i="81" s="1"/>
  <c r="H300" i="81"/>
  <c r="H340" i="81" s="1"/>
  <c r="H420" i="81"/>
  <c r="H301" i="81"/>
  <c r="H341" i="81" s="1"/>
  <c r="H421" i="81" s="1"/>
  <c r="H317" i="81"/>
  <c r="H397" i="81" s="1"/>
  <c r="H318" i="81"/>
  <c r="H398" i="81" s="1"/>
  <c r="H319" i="81"/>
  <c r="H399" i="81" s="1"/>
  <c r="H320" i="81"/>
  <c r="H400" i="81" s="1"/>
  <c r="H321" i="81"/>
  <c r="H401" i="81" s="1"/>
  <c r="H322" i="81"/>
  <c r="H402" i="81" s="1"/>
  <c r="H323" i="81"/>
  <c r="H403" i="81" s="1"/>
  <c r="H343" i="81"/>
  <c r="H423" i="81" s="1"/>
  <c r="H422" i="81" s="1"/>
  <c r="H467" i="81"/>
  <c r="H503" i="81" s="1"/>
  <c r="H507" i="81"/>
  <c r="H506" i="81" s="1"/>
  <c r="H504" i="81"/>
  <c r="H356" i="81"/>
  <c r="H540" i="81" s="1"/>
  <c r="H505" i="81"/>
  <c r="H541" i="81" s="1"/>
  <c r="H473" i="81"/>
  <c r="H509" i="81" s="1"/>
  <c r="H545" i="81" s="1"/>
  <c r="H474" i="81"/>
  <c r="H510" i="81" s="1"/>
  <c r="H546" i="81" s="1"/>
  <c r="H511" i="81"/>
  <c r="H547" i="81" s="1"/>
  <c r="H478" i="81"/>
  <c r="H514" i="81" s="1"/>
  <c r="H550" i="81" s="1"/>
  <c r="H479" i="81"/>
  <c r="H515" i="81"/>
  <c r="H551" i="81" s="1"/>
  <c r="H480" i="81"/>
  <c r="H516" i="81" s="1"/>
  <c r="H552" i="81" s="1"/>
  <c r="H481" i="81"/>
  <c r="H517" i="81" s="1"/>
  <c r="H553" i="81" s="1"/>
  <c r="H482" i="81"/>
  <c r="H518" i="81" s="1"/>
  <c r="H483" i="81"/>
  <c r="H519" i="81" s="1"/>
  <c r="H521" i="81"/>
  <c r="H557" i="81" s="1"/>
  <c r="H556" i="81" s="1"/>
  <c r="H490" i="81"/>
  <c r="H526" i="81"/>
  <c r="H562" i="81" s="1"/>
  <c r="H491" i="81"/>
  <c r="H527" i="81" s="1"/>
  <c r="H563" i="81" s="1"/>
  <c r="H492" i="81"/>
  <c r="H528" i="81" s="1"/>
  <c r="H564" i="81" s="1"/>
  <c r="H493" i="81"/>
  <c r="H529" i="81" s="1"/>
  <c r="H565" i="81" s="1"/>
  <c r="H494" i="81"/>
  <c r="H530" i="81" s="1"/>
  <c r="H566" i="81" s="1"/>
  <c r="H531" i="81"/>
  <c r="H567" i="81" s="1"/>
  <c r="H533" i="81"/>
  <c r="H569" i="81" s="1"/>
  <c r="H568" i="81" s="1"/>
  <c r="I114" i="81"/>
  <c r="I140" i="81" s="1"/>
  <c r="I309" i="81"/>
  <c r="I349" i="81"/>
  <c r="I310" i="81"/>
  <c r="I350" i="81"/>
  <c r="I311" i="81"/>
  <c r="I351" i="81"/>
  <c r="I391" i="81" s="1"/>
  <c r="I312" i="81"/>
  <c r="I352" i="81"/>
  <c r="I313" i="81"/>
  <c r="I393" i="81" s="1"/>
  <c r="I353" i="81"/>
  <c r="I314" i="81"/>
  <c r="I394" i="81" s="1"/>
  <c r="I354" i="81"/>
  <c r="I315" i="81"/>
  <c r="I355" i="81"/>
  <c r="I296" i="81"/>
  <c r="I336" i="81" s="1"/>
  <c r="I297" i="81"/>
  <c r="I337" i="81" s="1"/>
  <c r="I417" i="81"/>
  <c r="I298" i="81"/>
  <c r="I338" i="81" s="1"/>
  <c r="I418" i="81" s="1"/>
  <c r="I299" i="81"/>
  <c r="I300" i="81"/>
  <c r="I474" i="81" s="1"/>
  <c r="I510" i="81" s="1"/>
  <c r="I546" i="81" s="1"/>
  <c r="I340" i="81"/>
  <c r="I420" i="81" s="1"/>
  <c r="I301" i="81"/>
  <c r="I341" i="81" s="1"/>
  <c r="I421" i="81" s="1"/>
  <c r="I317" i="81"/>
  <c r="I397" i="81"/>
  <c r="I318" i="81"/>
  <c r="I398" i="81" s="1"/>
  <c r="I319" i="81"/>
  <c r="I399" i="81"/>
  <c r="I320" i="81"/>
  <c r="I400" i="81" s="1"/>
  <c r="I321" i="81"/>
  <c r="I401" i="81" s="1"/>
  <c r="I322" i="81"/>
  <c r="I402" i="81" s="1"/>
  <c r="I323" i="81"/>
  <c r="I403" i="81"/>
  <c r="I343" i="81"/>
  <c r="I423" i="81" s="1"/>
  <c r="I422" i="81" s="1"/>
  <c r="I507" i="81"/>
  <c r="I506" i="81" s="1"/>
  <c r="I504" i="81"/>
  <c r="I356" i="81"/>
  <c r="I505" i="81"/>
  <c r="I541" i="81"/>
  <c r="I511" i="81"/>
  <c r="I547" i="81" s="1"/>
  <c r="I478" i="81"/>
  <c r="I514" i="81" s="1"/>
  <c r="I550" i="81" s="1"/>
  <c r="I479" i="81"/>
  <c r="I515" i="81" s="1"/>
  <c r="I480" i="81"/>
  <c r="I516" i="81" s="1"/>
  <c r="I481" i="81"/>
  <c r="I517" i="81" s="1"/>
  <c r="I553" i="81"/>
  <c r="I482" i="81"/>
  <c r="I518" i="81" s="1"/>
  <c r="I483" i="81"/>
  <c r="I519" i="81" s="1"/>
  <c r="I555" i="81" s="1"/>
  <c r="I521" i="81"/>
  <c r="I557" i="81" s="1"/>
  <c r="I556" i="81" s="1"/>
  <c r="I490" i="81"/>
  <c r="I526" i="81" s="1"/>
  <c r="I562" i="81" s="1"/>
  <c r="I491" i="81"/>
  <c r="I527" i="81" s="1"/>
  <c r="I492" i="81"/>
  <c r="I528" i="81" s="1"/>
  <c r="I564" i="81"/>
  <c r="I493" i="81"/>
  <c r="I529" i="81" s="1"/>
  <c r="I565" i="81" s="1"/>
  <c r="I494" i="81"/>
  <c r="I530" i="81" s="1"/>
  <c r="I531" i="81"/>
  <c r="I567" i="81"/>
  <c r="I533" i="81"/>
  <c r="I569" i="81" s="1"/>
  <c r="I568" i="81" s="1"/>
  <c r="J114" i="81"/>
  <c r="J140" i="81" s="1"/>
  <c r="J136" i="81"/>
  <c r="J309" i="81"/>
  <c r="J389" i="81" s="1"/>
  <c r="J349" i="81"/>
  <c r="J310" i="81"/>
  <c r="J350" i="81"/>
  <c r="J311" i="81"/>
  <c r="J351" i="81"/>
  <c r="J312" i="81"/>
  <c r="J352" i="81"/>
  <c r="J392" i="81" s="1"/>
  <c r="J313" i="81"/>
  <c r="J353" i="81"/>
  <c r="J393" i="81"/>
  <c r="J314" i="81"/>
  <c r="J394" i="81" s="1"/>
  <c r="J354" i="81"/>
  <c r="J315" i="81"/>
  <c r="J355" i="81"/>
  <c r="J296" i="81"/>
  <c r="J336" i="81" s="1"/>
  <c r="J416" i="81" s="1"/>
  <c r="J297" i="81"/>
  <c r="J337" i="81"/>
  <c r="J298" i="81"/>
  <c r="J338" i="81" s="1"/>
  <c r="J418" i="81" s="1"/>
  <c r="J299" i="81"/>
  <c r="J473" i="81" s="1"/>
  <c r="J509" i="81" s="1"/>
  <c r="J545" i="81" s="1"/>
  <c r="J300" i="81"/>
  <c r="J301" i="81"/>
  <c r="J341" i="81"/>
  <c r="J421" i="81" s="1"/>
  <c r="J317" i="81"/>
  <c r="J397" i="81" s="1"/>
  <c r="J318" i="81"/>
  <c r="J398" i="81" s="1"/>
  <c r="J319" i="81"/>
  <c r="J399" i="81" s="1"/>
  <c r="J320" i="81"/>
  <c r="J400" i="81" s="1"/>
  <c r="J321" i="81"/>
  <c r="J401" i="81" s="1"/>
  <c r="J322" i="81"/>
  <c r="J402" i="81" s="1"/>
  <c r="J323" i="81"/>
  <c r="J403" i="81" s="1"/>
  <c r="J343" i="81"/>
  <c r="J423" i="81"/>
  <c r="J422" i="81" s="1"/>
  <c r="J507" i="81"/>
  <c r="J506" i="81" s="1"/>
  <c r="J504" i="81"/>
  <c r="J356" i="81"/>
  <c r="J505" i="81"/>
  <c r="J541" i="81" s="1"/>
  <c r="J511" i="81"/>
  <c r="J547" i="81" s="1"/>
  <c r="J478" i="81"/>
  <c r="J514" i="81" s="1"/>
  <c r="J550" i="81" s="1"/>
  <c r="J479" i="81"/>
  <c r="J515" i="81" s="1"/>
  <c r="J551" i="81" s="1"/>
  <c r="J480" i="81"/>
  <c r="J516" i="81" s="1"/>
  <c r="J552" i="81" s="1"/>
  <c r="J481" i="81"/>
  <c r="J517" i="81" s="1"/>
  <c r="J482" i="81"/>
  <c r="J518" i="81" s="1"/>
  <c r="J554" i="81"/>
  <c r="J483" i="81"/>
  <c r="J519" i="81" s="1"/>
  <c r="J555" i="81" s="1"/>
  <c r="J521" i="81"/>
  <c r="J557" i="81" s="1"/>
  <c r="J556" i="81" s="1"/>
  <c r="J490" i="81"/>
  <c r="J526" i="81" s="1"/>
  <c r="J562" i="81" s="1"/>
  <c r="J491" i="81"/>
  <c r="J527" i="81" s="1"/>
  <c r="J563" i="81" s="1"/>
  <c r="J492" i="81"/>
  <c r="J528" i="81" s="1"/>
  <c r="J564" i="81" s="1"/>
  <c r="J493" i="81"/>
  <c r="J529" i="81" s="1"/>
  <c r="J565" i="81"/>
  <c r="J494" i="81"/>
  <c r="J530" i="81" s="1"/>
  <c r="J566" i="81" s="1"/>
  <c r="J531" i="81"/>
  <c r="J567" i="81" s="1"/>
  <c r="J533" i="81"/>
  <c r="J569" i="81"/>
  <c r="J568" i="81" s="1"/>
  <c r="K114" i="81"/>
  <c r="K140" i="81" s="1"/>
  <c r="K309" i="81"/>
  <c r="K349" i="81"/>
  <c r="K389" i="81" s="1"/>
  <c r="K310" i="81"/>
  <c r="K390" i="81" s="1"/>
  <c r="K350" i="81"/>
  <c r="K311" i="81"/>
  <c r="K391" i="81" s="1"/>
  <c r="K351" i="81"/>
  <c r="K312" i="81"/>
  <c r="K352" i="81"/>
  <c r="K313" i="81"/>
  <c r="K353" i="81"/>
  <c r="K314" i="81"/>
  <c r="K354" i="81"/>
  <c r="K394" i="81"/>
  <c r="K315" i="81"/>
  <c r="K395" i="81" s="1"/>
  <c r="K355" i="81"/>
  <c r="K296" i="81"/>
  <c r="K336" i="81" s="1"/>
  <c r="K416" i="81" s="1"/>
  <c r="K297" i="81"/>
  <c r="K337" i="81" s="1"/>
  <c r="K417" i="81" s="1"/>
  <c r="K298" i="81"/>
  <c r="K338" i="81"/>
  <c r="K299" i="81"/>
  <c r="K339" i="81" s="1"/>
  <c r="K419" i="81" s="1"/>
  <c r="K300" i="81"/>
  <c r="K340" i="81" s="1"/>
  <c r="K301" i="81"/>
  <c r="K341" i="81" s="1"/>
  <c r="K421" i="81" s="1"/>
  <c r="K317" i="81"/>
  <c r="K397" i="81" s="1"/>
  <c r="K318" i="81"/>
  <c r="K398" i="81" s="1"/>
  <c r="K319" i="81"/>
  <c r="K399" i="81" s="1"/>
  <c r="K320" i="81"/>
  <c r="K400" i="81" s="1"/>
  <c r="K321" i="81"/>
  <c r="K401" i="81" s="1"/>
  <c r="K322" i="81"/>
  <c r="K402" i="81"/>
  <c r="K323" i="81"/>
  <c r="K403" i="81" s="1"/>
  <c r="K343" i="81"/>
  <c r="K423" i="81" s="1"/>
  <c r="K422" i="81" s="1"/>
  <c r="K507" i="81"/>
  <c r="K506" i="81" s="1"/>
  <c r="K504" i="81"/>
  <c r="K356" i="81"/>
  <c r="K540" i="81"/>
  <c r="K505" i="81"/>
  <c r="K541" i="81" s="1"/>
  <c r="K474" i="81"/>
  <c r="K510" i="81" s="1"/>
  <c r="K511" i="81"/>
  <c r="K547" i="81" s="1"/>
  <c r="K478" i="81"/>
  <c r="K514" i="81"/>
  <c r="K479" i="81"/>
  <c r="K515" i="81" s="1"/>
  <c r="K551" i="81" s="1"/>
  <c r="K480" i="81"/>
  <c r="K516" i="81" s="1"/>
  <c r="K552" i="81" s="1"/>
  <c r="K481" i="81"/>
  <c r="K517" i="81" s="1"/>
  <c r="K482" i="81"/>
  <c r="K518" i="81"/>
  <c r="K483" i="81"/>
  <c r="K519" i="81" s="1"/>
  <c r="K555" i="81" s="1"/>
  <c r="K521" i="81"/>
  <c r="K557" i="81" s="1"/>
  <c r="K556" i="81" s="1"/>
  <c r="K490" i="81"/>
  <c r="K526" i="81" s="1"/>
  <c r="K562" i="81" s="1"/>
  <c r="K491" i="81"/>
  <c r="K527" i="81" s="1"/>
  <c r="K492" i="81"/>
  <c r="K528" i="81" s="1"/>
  <c r="K564" i="81" s="1"/>
  <c r="K493" i="81"/>
  <c r="K529" i="81" s="1"/>
  <c r="K565" i="81" s="1"/>
  <c r="K494" i="81"/>
  <c r="K530" i="81" s="1"/>
  <c r="K566" i="81" s="1"/>
  <c r="K531" i="81"/>
  <c r="K567" i="81" s="1"/>
  <c r="K533" i="81"/>
  <c r="K569" i="81" s="1"/>
  <c r="K568" i="81" s="1"/>
  <c r="L114" i="81"/>
  <c r="L309" i="81"/>
  <c r="L349" i="81"/>
  <c r="L310" i="81"/>
  <c r="L350" i="81"/>
  <c r="L311" i="81"/>
  <c r="L351" i="81"/>
  <c r="L391" i="81"/>
  <c r="L312" i="81"/>
  <c r="L392" i="81" s="1"/>
  <c r="L352" i="81"/>
  <c r="L313" i="81"/>
  <c r="L353" i="81"/>
  <c r="L314" i="81"/>
  <c r="L354" i="81"/>
  <c r="L315" i="81"/>
  <c r="L355" i="81"/>
  <c r="L395" i="81" s="1"/>
  <c r="L296" i="81"/>
  <c r="L336" i="81" s="1"/>
  <c r="L416" i="81"/>
  <c r="L297" i="81"/>
  <c r="L337" i="81" s="1"/>
  <c r="L298" i="81"/>
  <c r="L338" i="81" s="1"/>
  <c r="L418" i="81" s="1"/>
  <c r="L299" i="81"/>
  <c r="L339" i="81"/>
  <c r="L419" i="81" s="1"/>
  <c r="L300" i="81"/>
  <c r="L340" i="81" s="1"/>
  <c r="L420" i="81" s="1"/>
  <c r="L301" i="81"/>
  <c r="L341" i="81" s="1"/>
  <c r="L421" i="81" s="1"/>
  <c r="L317" i="81"/>
  <c r="L397" i="81" s="1"/>
  <c r="L396" i="81" s="1"/>
  <c r="L148" i="81" s="1"/>
  <c r="L318" i="81"/>
  <c r="L398" i="81" s="1"/>
  <c r="L319" i="81"/>
  <c r="L399" i="81" s="1"/>
  <c r="L320" i="81"/>
  <c r="L400" i="81" s="1"/>
  <c r="L321" i="81"/>
  <c r="L401" i="81" s="1"/>
  <c r="L322" i="81"/>
  <c r="L402" i="81" s="1"/>
  <c r="L323" i="81"/>
  <c r="L403" i="81" s="1"/>
  <c r="L343" i="81"/>
  <c r="L423" i="81" s="1"/>
  <c r="L422" i="81" s="1"/>
  <c r="L467" i="81"/>
  <c r="L503" i="81" s="1"/>
  <c r="L507" i="81"/>
  <c r="L506" i="81" s="1"/>
  <c r="L504" i="81"/>
  <c r="L356" i="81"/>
  <c r="L540" i="81" s="1"/>
  <c r="L505" i="81"/>
  <c r="L541" i="81" s="1"/>
  <c r="L473" i="81"/>
  <c r="L509" i="81" s="1"/>
  <c r="L545" i="81" s="1"/>
  <c r="L511" i="81"/>
  <c r="L547" i="81" s="1"/>
  <c r="L478" i="81"/>
  <c r="L514" i="81" s="1"/>
  <c r="L550" i="81" s="1"/>
  <c r="L479" i="81"/>
  <c r="L515" i="81"/>
  <c r="L551" i="81" s="1"/>
  <c r="L480" i="81"/>
  <c r="L516" i="81" s="1"/>
  <c r="L552" i="81" s="1"/>
  <c r="L481" i="81"/>
  <c r="L517" i="81" s="1"/>
  <c r="L553" i="81" s="1"/>
  <c r="L482" i="81"/>
  <c r="L518" i="81" s="1"/>
  <c r="L483" i="81"/>
  <c r="L519" i="81"/>
  <c r="L521" i="81"/>
  <c r="L557" i="81" s="1"/>
  <c r="L556" i="81" s="1"/>
  <c r="L490" i="81"/>
  <c r="L526" i="81"/>
  <c r="L562" i="81" s="1"/>
  <c r="L491" i="81"/>
  <c r="L527" i="81" s="1"/>
  <c r="L563" i="81" s="1"/>
  <c r="L492" i="81"/>
  <c r="L528" i="81" s="1"/>
  <c r="L564" i="81" s="1"/>
  <c r="L493" i="81"/>
  <c r="L529" i="81" s="1"/>
  <c r="L565" i="81" s="1"/>
  <c r="L494" i="81"/>
  <c r="L530" i="81" s="1"/>
  <c r="L566" i="81" s="1"/>
  <c r="L531" i="81"/>
  <c r="L567" i="81" s="1"/>
  <c r="L533" i="81"/>
  <c r="L569" i="81" s="1"/>
  <c r="L568" i="81" s="1"/>
  <c r="M114" i="81"/>
  <c r="M140" i="81" s="1"/>
  <c r="M309" i="81"/>
  <c r="M349" i="81"/>
  <c r="M310" i="81"/>
  <c r="M390" i="81" s="1"/>
  <c r="M350" i="81"/>
  <c r="M311" i="81"/>
  <c r="M351" i="81"/>
  <c r="M391" i="81" s="1"/>
  <c r="M312" i="81"/>
  <c r="M392" i="81" s="1"/>
  <c r="M352" i="81"/>
  <c r="M313" i="81"/>
  <c r="M353" i="81"/>
  <c r="M314" i="81"/>
  <c r="M394" i="81" s="1"/>
  <c r="M354" i="81"/>
  <c r="M315" i="81"/>
  <c r="M355" i="81"/>
  <c r="M395" i="81" s="1"/>
  <c r="M296" i="81"/>
  <c r="M336" i="81" s="1"/>
  <c r="M416" i="81" s="1"/>
  <c r="M297" i="81"/>
  <c r="M337" i="81" s="1"/>
  <c r="M417" i="81"/>
  <c r="M298" i="81"/>
  <c r="M338" i="81" s="1"/>
  <c r="M418" i="81" s="1"/>
  <c r="M299" i="81"/>
  <c r="M300" i="81"/>
  <c r="M340" i="81"/>
  <c r="M420" i="81" s="1"/>
  <c r="M301" i="81"/>
  <c r="M341" i="81" s="1"/>
  <c r="M421" i="81" s="1"/>
  <c r="M317" i="81"/>
  <c r="M397" i="81"/>
  <c r="M318" i="81"/>
  <c r="M398" i="81" s="1"/>
  <c r="M319" i="81"/>
  <c r="M399" i="81"/>
  <c r="M320" i="81"/>
  <c r="M400" i="81" s="1"/>
  <c r="M321" i="81"/>
  <c r="M401" i="81" s="1"/>
  <c r="M322" i="81"/>
  <c r="M402" i="81" s="1"/>
  <c r="M323" i="81"/>
  <c r="M403" i="81" s="1"/>
  <c r="M343" i="81"/>
  <c r="M423" i="81" s="1"/>
  <c r="M422" i="81" s="1"/>
  <c r="M507" i="81"/>
  <c r="M506" i="81" s="1"/>
  <c r="M504" i="81"/>
  <c r="M540" i="81" s="1"/>
  <c r="M356" i="81"/>
  <c r="M505" i="81"/>
  <c r="M541" i="81"/>
  <c r="M474" i="81"/>
  <c r="M510" i="81" s="1"/>
  <c r="M546" i="81" s="1"/>
  <c r="M511" i="81"/>
  <c r="M547" i="81" s="1"/>
  <c r="M478" i="81"/>
  <c r="M514" i="81" s="1"/>
  <c r="M550" i="81" s="1"/>
  <c r="M479" i="81"/>
  <c r="M515" i="81" s="1"/>
  <c r="M551" i="81" s="1"/>
  <c r="M480" i="81"/>
  <c r="M516" i="81" s="1"/>
  <c r="M552" i="81" s="1"/>
  <c r="M481" i="81"/>
  <c r="M517" i="81" s="1"/>
  <c r="M553" i="81"/>
  <c r="M482" i="81"/>
  <c r="M518" i="81" s="1"/>
  <c r="M554" i="81" s="1"/>
  <c r="M483" i="81"/>
  <c r="M519" i="81" s="1"/>
  <c r="M555" i="81" s="1"/>
  <c r="M521" i="81"/>
  <c r="M557" i="81" s="1"/>
  <c r="M556" i="81" s="1"/>
  <c r="M490" i="81"/>
  <c r="M526" i="81" s="1"/>
  <c r="M562" i="81" s="1"/>
  <c r="M491" i="81"/>
  <c r="M527" i="81"/>
  <c r="M563" i="81"/>
  <c r="M492" i="81"/>
  <c r="M528" i="81" s="1"/>
  <c r="M564" i="81" s="1"/>
  <c r="M493" i="81"/>
  <c r="M529" i="81" s="1"/>
  <c r="M494" i="81"/>
  <c r="M530" i="81" s="1"/>
  <c r="M566" i="81" s="1"/>
  <c r="M531" i="81"/>
  <c r="M567" i="81"/>
  <c r="M533" i="81"/>
  <c r="M569" i="81" s="1"/>
  <c r="M568" i="81" s="1"/>
  <c r="N114" i="81"/>
  <c r="N140" i="81" s="1"/>
  <c r="N136" i="81"/>
  <c r="N142" i="81" s="1"/>
  <c r="N141" i="81"/>
  <c r="N309" i="81"/>
  <c r="N389" i="81" s="1"/>
  <c r="N349" i="81"/>
  <c r="N310" i="81"/>
  <c r="N390" i="81" s="1"/>
  <c r="N350" i="81"/>
  <c r="N311" i="81"/>
  <c r="N351" i="81"/>
  <c r="N312" i="81"/>
  <c r="N392" i="81" s="1"/>
  <c r="N352" i="81"/>
  <c r="N313" i="81"/>
  <c r="N353" i="81"/>
  <c r="N546" i="81" s="1"/>
  <c r="N544" i="81" s="1"/>
  <c r="N153" i="81" s="1"/>
  <c r="N314" i="81"/>
  <c r="N354" i="81"/>
  <c r="N315" i="81"/>
  <c r="N395" i="81" s="1"/>
  <c r="N355" i="81"/>
  <c r="N296" i="81"/>
  <c r="N336" i="81"/>
  <c r="N416" i="81" s="1"/>
  <c r="N297" i="81"/>
  <c r="N337" i="81" s="1"/>
  <c r="N417" i="81" s="1"/>
  <c r="N298" i="81"/>
  <c r="N338" i="81" s="1"/>
  <c r="N418" i="81"/>
  <c r="N299" i="81"/>
  <c r="N339" i="81" s="1"/>
  <c r="N419" i="81" s="1"/>
  <c r="N300" i="81"/>
  <c r="N474" i="81" s="1"/>
  <c r="N340" i="81"/>
  <c r="N301" i="81"/>
  <c r="N341" i="81" s="1"/>
  <c r="N421" i="81" s="1"/>
  <c r="N317" i="81"/>
  <c r="N397" i="81"/>
  <c r="N318" i="81"/>
  <c r="N398" i="81" s="1"/>
  <c r="N319" i="81"/>
  <c r="N399" i="81"/>
  <c r="N320" i="81"/>
  <c r="N400" i="81" s="1"/>
  <c r="N321" i="81"/>
  <c r="N401" i="81" s="1"/>
  <c r="N322" i="81"/>
  <c r="N402" i="81" s="1"/>
  <c r="N323" i="81"/>
  <c r="N403" i="81" s="1"/>
  <c r="N343" i="81"/>
  <c r="N423" i="81" s="1"/>
  <c r="N422" i="81" s="1"/>
  <c r="N467" i="81"/>
  <c r="N503" i="81" s="1"/>
  <c r="N539" i="81" s="1"/>
  <c r="N507" i="81"/>
  <c r="N506" i="81" s="1"/>
  <c r="N504" i="81"/>
  <c r="N540" i="81" s="1"/>
  <c r="N356" i="81"/>
  <c r="N505" i="81"/>
  <c r="N541" i="81"/>
  <c r="N473" i="81"/>
  <c r="N509" i="81" s="1"/>
  <c r="N545" i="81" s="1"/>
  <c r="N510" i="81"/>
  <c r="N511" i="81"/>
  <c r="N547" i="81" s="1"/>
  <c r="N478" i="81"/>
  <c r="N514" i="81" s="1"/>
  <c r="N550" i="81" s="1"/>
  <c r="N479" i="81"/>
  <c r="N515" i="81" s="1"/>
  <c r="N480" i="81"/>
  <c r="N516" i="81"/>
  <c r="N552" i="81" s="1"/>
  <c r="N481" i="81"/>
  <c r="N517" i="81" s="1"/>
  <c r="N553" i="81" s="1"/>
  <c r="N482" i="81"/>
  <c r="N518" i="81" s="1"/>
  <c r="N554" i="81" s="1"/>
  <c r="N483" i="81"/>
  <c r="N519" i="81" s="1"/>
  <c r="N555" i="81" s="1"/>
  <c r="N521" i="81"/>
  <c r="N557" i="81" s="1"/>
  <c r="N556" i="81" s="1"/>
  <c r="N490" i="81"/>
  <c r="N526" i="81" s="1"/>
  <c r="N562" i="81" s="1"/>
  <c r="N491" i="81"/>
  <c r="N527" i="81" s="1"/>
  <c r="N563" i="81" s="1"/>
  <c r="N492" i="81"/>
  <c r="N528" i="81"/>
  <c r="N564" i="81"/>
  <c r="N493" i="81"/>
  <c r="N529" i="81" s="1"/>
  <c r="N565" i="81" s="1"/>
  <c r="N494" i="81"/>
  <c r="N530" i="81" s="1"/>
  <c r="N531" i="81"/>
  <c r="N567" i="81"/>
  <c r="N533" i="81"/>
  <c r="N569" i="81" s="1"/>
  <c r="N568" i="81" s="1"/>
  <c r="O114" i="81"/>
  <c r="O139" i="81" s="1"/>
  <c r="O143" i="81" s="1"/>
  <c r="O309" i="81"/>
  <c r="O349" i="81"/>
  <c r="O310" i="81"/>
  <c r="O350" i="81"/>
  <c r="O390" i="81" s="1"/>
  <c r="O311" i="81"/>
  <c r="O351" i="81"/>
  <c r="O312" i="81"/>
  <c r="O352" i="81"/>
  <c r="O313" i="81"/>
  <c r="O353" i="81"/>
  <c r="O393" i="81"/>
  <c r="O314" i="81"/>
  <c r="O394" i="81" s="1"/>
  <c r="O354" i="81"/>
  <c r="O315" i="81"/>
  <c r="O395" i="81" s="1"/>
  <c r="O355" i="81"/>
  <c r="O296" i="81"/>
  <c r="O336" i="81" s="1"/>
  <c r="O297" i="81"/>
  <c r="O337" i="81"/>
  <c r="O417" i="81" s="1"/>
  <c r="O298" i="81"/>
  <c r="O338" i="81" s="1"/>
  <c r="O418" i="81" s="1"/>
  <c r="O299" i="81"/>
  <c r="O339" i="81" s="1"/>
  <c r="O419" i="81" s="1"/>
  <c r="O300" i="81"/>
  <c r="O340" i="81" s="1"/>
  <c r="O420" i="81" s="1"/>
  <c r="O301" i="81"/>
  <c r="O341" i="81"/>
  <c r="O421" i="81" s="1"/>
  <c r="O317" i="81"/>
  <c r="O397" i="81" s="1"/>
  <c r="O318" i="81"/>
  <c r="O398" i="81" s="1"/>
  <c r="O319" i="81"/>
  <c r="O399" i="81" s="1"/>
  <c r="O320" i="81"/>
  <c r="O400" i="81" s="1"/>
  <c r="O321" i="81"/>
  <c r="O401" i="81" s="1"/>
  <c r="O322" i="81"/>
  <c r="O402" i="81"/>
  <c r="O323" i="81"/>
  <c r="O403" i="81" s="1"/>
  <c r="O343" i="81"/>
  <c r="O423" i="81" s="1"/>
  <c r="O422" i="81" s="1"/>
  <c r="O507" i="81"/>
  <c r="O506" i="81" s="1"/>
  <c r="O504" i="81"/>
  <c r="O356" i="81"/>
  <c r="O540" i="81"/>
  <c r="O505" i="81"/>
  <c r="O541" i="81" s="1"/>
  <c r="O511" i="81"/>
  <c r="O547" i="81"/>
  <c r="O478" i="81"/>
  <c r="O514" i="81" s="1"/>
  <c r="O479" i="81"/>
  <c r="O515" i="81" s="1"/>
  <c r="O551" i="81"/>
  <c r="O480" i="81"/>
  <c r="O516" i="81" s="1"/>
  <c r="O552" i="81" s="1"/>
  <c r="O481" i="81"/>
  <c r="O517" i="81" s="1"/>
  <c r="O482" i="81"/>
  <c r="O518" i="81"/>
  <c r="O554" i="81" s="1"/>
  <c r="O483" i="81"/>
  <c r="O519" i="81" s="1"/>
  <c r="O555" i="81"/>
  <c r="O521" i="81"/>
  <c r="O557" i="81" s="1"/>
  <c r="O556" i="81" s="1"/>
  <c r="O490" i="81"/>
  <c r="O526" i="81" s="1"/>
  <c r="O491" i="81"/>
  <c r="O527" i="81" s="1"/>
  <c r="O492" i="81"/>
  <c r="O528" i="81"/>
  <c r="O493" i="81"/>
  <c r="O529" i="81" s="1"/>
  <c r="O565" i="81" s="1"/>
  <c r="O494" i="81"/>
  <c r="O530" i="81" s="1"/>
  <c r="O566" i="81" s="1"/>
  <c r="O531" i="81"/>
  <c r="O567" i="81" s="1"/>
  <c r="O533" i="81"/>
  <c r="O569" i="81"/>
  <c r="O568" i="81" s="1"/>
  <c r="P114" i="81"/>
  <c r="P140" i="81" s="1"/>
  <c r="P309" i="81"/>
  <c r="P349" i="81"/>
  <c r="P416" i="81" s="1"/>
  <c r="P310" i="81"/>
  <c r="P390" i="81" s="1"/>
  <c r="P350" i="81"/>
  <c r="P311" i="81"/>
  <c r="P391" i="81" s="1"/>
  <c r="P351" i="81"/>
  <c r="P312" i="81"/>
  <c r="P352" i="81"/>
  <c r="P313" i="81"/>
  <c r="P393" i="81" s="1"/>
  <c r="P353" i="81"/>
  <c r="P314" i="81"/>
  <c r="P354" i="81"/>
  <c r="P555" i="81" s="1"/>
  <c r="P315" i="81"/>
  <c r="P355" i="81"/>
  <c r="P395" i="81"/>
  <c r="P296" i="81"/>
  <c r="P336" i="81" s="1"/>
  <c r="P297" i="81"/>
  <c r="P337" i="81" s="1"/>
  <c r="P417" i="81" s="1"/>
  <c r="P298" i="81"/>
  <c r="P338" i="81" s="1"/>
  <c r="P299" i="81"/>
  <c r="P339" i="81" s="1"/>
  <c r="P419" i="81" s="1"/>
  <c r="P300" i="81"/>
  <c r="P340" i="81" s="1"/>
  <c r="P420" i="81"/>
  <c r="P301" i="81"/>
  <c r="P341" i="81" s="1"/>
  <c r="P317" i="81"/>
  <c r="P397" i="81" s="1"/>
  <c r="P318" i="81"/>
  <c r="P398" i="81"/>
  <c r="P319" i="81"/>
  <c r="P399" i="81" s="1"/>
  <c r="P320" i="81"/>
  <c r="P400" i="81"/>
  <c r="P321" i="81"/>
  <c r="P401" i="81" s="1"/>
  <c r="P322" i="81"/>
  <c r="P402" i="81" s="1"/>
  <c r="P396" i="81" s="1"/>
  <c r="P148" i="81" s="1"/>
  <c r="P323" i="81"/>
  <c r="P403" i="81" s="1"/>
  <c r="P343" i="81"/>
  <c r="P423" i="81" s="1"/>
  <c r="P422" i="81" s="1"/>
  <c r="P507" i="81"/>
  <c r="P506" i="81"/>
  <c r="P504" i="81"/>
  <c r="P356" i="81"/>
  <c r="P505" i="81"/>
  <c r="P541" i="81" s="1"/>
  <c r="P473" i="81"/>
  <c r="P509" i="81" s="1"/>
  <c r="P545" i="81" s="1"/>
  <c r="P511" i="81"/>
  <c r="P547" i="81" s="1"/>
  <c r="P478" i="81"/>
  <c r="P514" i="81" s="1"/>
  <c r="P550" i="81" s="1"/>
  <c r="P479" i="81"/>
  <c r="P515" i="81"/>
  <c r="P551" i="81"/>
  <c r="P480" i="81"/>
  <c r="P516" i="81" s="1"/>
  <c r="P552" i="81" s="1"/>
  <c r="P481" i="81"/>
  <c r="P517" i="81" s="1"/>
  <c r="P482" i="81"/>
  <c r="P518" i="81" s="1"/>
  <c r="P554" i="81" s="1"/>
  <c r="P483" i="81"/>
  <c r="P519" i="81"/>
  <c r="P521" i="81"/>
  <c r="P557" i="81" s="1"/>
  <c r="P556" i="81" s="1"/>
  <c r="P490" i="81"/>
  <c r="P526" i="81"/>
  <c r="P562" i="81"/>
  <c r="P491" i="81"/>
  <c r="P527" i="81" s="1"/>
  <c r="P563" i="81" s="1"/>
  <c r="P492" i="81"/>
  <c r="P528" i="81" s="1"/>
  <c r="P493" i="81"/>
  <c r="P529" i="81" s="1"/>
  <c r="P565" i="81" s="1"/>
  <c r="P494" i="81"/>
  <c r="P530" i="81" s="1"/>
  <c r="P566" i="81" s="1"/>
  <c r="P531" i="81"/>
  <c r="P567" i="81" s="1"/>
  <c r="P533" i="81"/>
  <c r="P569" i="81" s="1"/>
  <c r="P568" i="81" s="1"/>
  <c r="Q114" i="81"/>
  <c r="Q309" i="81"/>
  <c r="Q349" i="81"/>
  <c r="Q310" i="81"/>
  <c r="Q350" i="81"/>
  <c r="Q311" i="81"/>
  <c r="Q351" i="81"/>
  <c r="Q391" i="81" s="1"/>
  <c r="Q312" i="81"/>
  <c r="Q392" i="81" s="1"/>
  <c r="Q352" i="81"/>
  <c r="Q313" i="81"/>
  <c r="Q393" i="81" s="1"/>
  <c r="Q353" i="81"/>
  <c r="Q314" i="81"/>
  <c r="Q354" i="81"/>
  <c r="Q315" i="81"/>
  <c r="Q395" i="81" s="1"/>
  <c r="Q355" i="81"/>
  <c r="Q296" i="81"/>
  <c r="Q336" i="81"/>
  <c r="Q416" i="81" s="1"/>
  <c r="Q297" i="81"/>
  <c r="Q337" i="81" s="1"/>
  <c r="Q417" i="81"/>
  <c r="Q298" i="81"/>
  <c r="Q338" i="81" s="1"/>
  <c r="Q299" i="81"/>
  <c r="Q339" i="81" s="1"/>
  <c r="Q419" i="81" s="1"/>
  <c r="Q300" i="81"/>
  <c r="Q340" i="81"/>
  <c r="Q420" i="81" s="1"/>
  <c r="Q301" i="81"/>
  <c r="Q341" i="81" s="1"/>
  <c r="Q421" i="81"/>
  <c r="Q317" i="81"/>
  <c r="Q397" i="81" s="1"/>
  <c r="Q318" i="81"/>
  <c r="Q398" i="81" s="1"/>
  <c r="Q319" i="81"/>
  <c r="Q399" i="81"/>
  <c r="Q320" i="81"/>
  <c r="Q400" i="81" s="1"/>
  <c r="Q321" i="81"/>
  <c r="Q401" i="81"/>
  <c r="Q322" i="81"/>
  <c r="Q402" i="81" s="1"/>
  <c r="Q323" i="81"/>
  <c r="Q403" i="81" s="1"/>
  <c r="Q343" i="81"/>
  <c r="Q423" i="81" s="1"/>
  <c r="Q422" i="81"/>
  <c r="Q507" i="81"/>
  <c r="Q506" i="81" s="1"/>
  <c r="Q504" i="81"/>
  <c r="Q356" i="81"/>
  <c r="Q505" i="81"/>
  <c r="Q541" i="81" s="1"/>
  <c r="Q474" i="81"/>
  <c r="Q510" i="81" s="1"/>
  <c r="Q511" i="81"/>
  <c r="Q547" i="81" s="1"/>
  <c r="Q478" i="81"/>
  <c r="Q514" i="81"/>
  <c r="Q479" i="81"/>
  <c r="Q515" i="81" s="1"/>
  <c r="Q551" i="81" s="1"/>
  <c r="Q480" i="81"/>
  <c r="Q516" i="81"/>
  <c r="Q481" i="81"/>
  <c r="Q517" i="81" s="1"/>
  <c r="Q553" i="81" s="1"/>
  <c r="Q482" i="81"/>
  <c r="Q518" i="81"/>
  <c r="Q483" i="81"/>
  <c r="Q519" i="81" s="1"/>
  <c r="Q521" i="81"/>
  <c r="Q557" i="81" s="1"/>
  <c r="Q556" i="81" s="1"/>
  <c r="Q490" i="81"/>
  <c r="Q526" i="81"/>
  <c r="Q562" i="81" s="1"/>
  <c r="Q491" i="81"/>
  <c r="Q527" i="81" s="1"/>
  <c r="Q492" i="81"/>
  <c r="Q528" i="81" s="1"/>
  <c r="Q564" i="81"/>
  <c r="Q493" i="81"/>
  <c r="Q529" i="81" s="1"/>
  <c r="Q565" i="81" s="1"/>
  <c r="Q494" i="81"/>
  <c r="Q530" i="81"/>
  <c r="Q566" i="81" s="1"/>
  <c r="Q531" i="81"/>
  <c r="Q567" i="81"/>
  <c r="Q533" i="81"/>
  <c r="Q569" i="81" s="1"/>
  <c r="Q568" i="81" s="1"/>
  <c r="R114" i="81"/>
  <c r="R136" i="81"/>
  <c r="R141" i="81"/>
  <c r="R142" i="81"/>
  <c r="R309" i="81"/>
  <c r="R349" i="81"/>
  <c r="R310" i="81"/>
  <c r="R350" i="81"/>
  <c r="R311" i="81"/>
  <c r="R351" i="81"/>
  <c r="R312" i="81"/>
  <c r="R352" i="81"/>
  <c r="R313" i="81"/>
  <c r="R353" i="81"/>
  <c r="R393" i="81"/>
  <c r="R314" i="81"/>
  <c r="R354" i="81"/>
  <c r="R315" i="81"/>
  <c r="R355" i="81"/>
  <c r="R296" i="81"/>
  <c r="R336" i="81" s="1"/>
  <c r="R416" i="81" s="1"/>
  <c r="R297" i="81"/>
  <c r="R337" i="81" s="1"/>
  <c r="R417" i="81" s="1"/>
  <c r="R298" i="81"/>
  <c r="R338" i="81" s="1"/>
  <c r="R418" i="81" s="1"/>
  <c r="R299" i="81"/>
  <c r="R339" i="81" s="1"/>
  <c r="R300" i="81"/>
  <c r="R301" i="81"/>
  <c r="R341" i="81"/>
  <c r="R421" i="81" s="1"/>
  <c r="R317" i="81"/>
  <c r="R397" i="81" s="1"/>
  <c r="R318" i="81"/>
  <c r="R398" i="81" s="1"/>
  <c r="R319" i="81"/>
  <c r="R399" i="81" s="1"/>
  <c r="R320" i="81"/>
  <c r="R400" i="81" s="1"/>
  <c r="R321" i="81"/>
  <c r="R401" i="81"/>
  <c r="R322" i="81"/>
  <c r="R402" i="81" s="1"/>
  <c r="R323" i="81"/>
  <c r="R403" i="81" s="1"/>
  <c r="R343" i="81"/>
  <c r="R423" i="81"/>
  <c r="R422" i="81" s="1"/>
  <c r="R507" i="81"/>
  <c r="R506" i="81" s="1"/>
  <c r="R504" i="81"/>
  <c r="R356" i="81"/>
  <c r="R505" i="81"/>
  <c r="R541" i="81"/>
  <c r="R473" i="81"/>
  <c r="R509" i="81" s="1"/>
  <c r="R545" i="81" s="1"/>
  <c r="R511" i="81"/>
  <c r="R547" i="81" s="1"/>
  <c r="R478" i="81"/>
  <c r="R514" i="81" s="1"/>
  <c r="R479" i="81"/>
  <c r="R515" i="81"/>
  <c r="R551" i="81" s="1"/>
  <c r="R480" i="81"/>
  <c r="R516" i="81" s="1"/>
  <c r="R552" i="81" s="1"/>
  <c r="R481" i="81"/>
  <c r="R517" i="81"/>
  <c r="R482" i="81"/>
  <c r="R518" i="81" s="1"/>
  <c r="R554" i="81" s="1"/>
  <c r="R483" i="81"/>
  <c r="R519" i="81" s="1"/>
  <c r="R555" i="81" s="1"/>
  <c r="R521" i="81"/>
  <c r="R557" i="81"/>
  <c r="R556" i="81" s="1"/>
  <c r="R490" i="81"/>
  <c r="R526" i="81" s="1"/>
  <c r="R562" i="81" s="1"/>
  <c r="R491" i="81"/>
  <c r="R527" i="81" s="1"/>
  <c r="R563" i="81" s="1"/>
  <c r="R492" i="81"/>
  <c r="R528" i="81" s="1"/>
  <c r="R564" i="81" s="1"/>
  <c r="R493" i="81"/>
  <c r="R529" i="81" s="1"/>
  <c r="R565" i="81"/>
  <c r="R494" i="81"/>
  <c r="R530" i="81" s="1"/>
  <c r="R566" i="81" s="1"/>
  <c r="R531" i="81"/>
  <c r="R567" i="81" s="1"/>
  <c r="R533" i="81"/>
  <c r="R569" i="81"/>
  <c r="R568" i="81" s="1"/>
  <c r="S114" i="81"/>
  <c r="S140" i="81"/>
  <c r="S136" i="81"/>
  <c r="S142" i="81" s="1"/>
  <c r="S139" i="81"/>
  <c r="S143" i="81" s="1"/>
  <c r="S309" i="81"/>
  <c r="S349" i="81"/>
  <c r="S389" i="81" s="1"/>
  <c r="S310" i="81"/>
  <c r="S390" i="81" s="1"/>
  <c r="S350" i="81"/>
  <c r="S311" i="81"/>
  <c r="S351" i="81"/>
  <c r="S312" i="81"/>
  <c r="S352" i="81"/>
  <c r="S313" i="81"/>
  <c r="S393" i="81" s="1"/>
  <c r="S353" i="81"/>
  <c r="S314" i="81"/>
  <c r="S354" i="81"/>
  <c r="S394" i="81" s="1"/>
  <c r="S315" i="81"/>
  <c r="S355" i="81"/>
  <c r="S296" i="81"/>
  <c r="S336" i="81" s="1"/>
  <c r="S416" i="81" s="1"/>
  <c r="S297" i="81"/>
  <c r="S337" i="81"/>
  <c r="S417" i="81"/>
  <c r="S298" i="81"/>
  <c r="S338" i="81" s="1"/>
  <c r="S418" i="81" s="1"/>
  <c r="S299" i="81"/>
  <c r="S339" i="81" s="1"/>
  <c r="S300" i="81"/>
  <c r="S340" i="81" s="1"/>
  <c r="S301" i="81"/>
  <c r="S341" i="81"/>
  <c r="S421" i="81" s="1"/>
  <c r="S317" i="81"/>
  <c r="S397" i="81" s="1"/>
  <c r="S318" i="81"/>
  <c r="S398" i="81"/>
  <c r="S319" i="81"/>
  <c r="S399" i="81" s="1"/>
  <c r="S320" i="81"/>
  <c r="S400" i="81"/>
  <c r="S321" i="81"/>
  <c r="S401" i="81" s="1"/>
  <c r="S322" i="81"/>
  <c r="S402" i="81"/>
  <c r="S323" i="81"/>
  <c r="S403" i="81" s="1"/>
  <c r="S343" i="81"/>
  <c r="S423" i="81"/>
  <c r="S422" i="81" s="1"/>
  <c r="S507" i="81"/>
  <c r="S506" i="81"/>
  <c r="S504" i="81"/>
  <c r="S540" i="81" s="1"/>
  <c r="S356" i="81"/>
  <c r="S505" i="81"/>
  <c r="S541" i="81"/>
  <c r="S511" i="81"/>
  <c r="S547" i="81" s="1"/>
  <c r="S478" i="81"/>
  <c r="S514" i="81"/>
  <c r="S550" i="81" s="1"/>
  <c r="S479" i="81"/>
  <c r="S515" i="81" s="1"/>
  <c r="S551" i="81" s="1"/>
  <c r="S480" i="81"/>
  <c r="S516" i="81"/>
  <c r="S552" i="81" s="1"/>
  <c r="S481" i="81"/>
  <c r="S517" i="81" s="1"/>
  <c r="S482" i="81"/>
  <c r="S518" i="81"/>
  <c r="S554" i="81" s="1"/>
  <c r="S483" i="81"/>
  <c r="S519" i="81" s="1"/>
  <c r="S555" i="81" s="1"/>
  <c r="S521" i="81"/>
  <c r="S557" i="81" s="1"/>
  <c r="S556" i="81"/>
  <c r="S490" i="81"/>
  <c r="S526" i="81" s="1"/>
  <c r="S562" i="81" s="1"/>
  <c r="S491" i="81"/>
  <c r="S527" i="81" s="1"/>
  <c r="S563" i="81" s="1"/>
  <c r="S492" i="81"/>
  <c r="S528" i="81" s="1"/>
  <c r="S493" i="81"/>
  <c r="S529" i="81" s="1"/>
  <c r="S565" i="81" s="1"/>
  <c r="S494" i="81"/>
  <c r="S530" i="81" s="1"/>
  <c r="S566" i="81"/>
  <c r="S531" i="81"/>
  <c r="S567" i="81" s="1"/>
  <c r="S533" i="81"/>
  <c r="S569" i="81" s="1"/>
  <c r="S568" i="81" s="1"/>
  <c r="T114" i="81"/>
  <c r="T139" i="81"/>
  <c r="T309" i="81"/>
  <c r="T389" i="81" s="1"/>
  <c r="T349" i="81"/>
  <c r="T310" i="81"/>
  <c r="T390" i="81" s="1"/>
  <c r="T350" i="81"/>
  <c r="T311" i="81"/>
  <c r="T351" i="81"/>
  <c r="T312" i="81"/>
  <c r="T392" i="81" s="1"/>
  <c r="T352" i="81"/>
  <c r="T313" i="81"/>
  <c r="T353" i="81"/>
  <c r="T420" i="81" s="1"/>
  <c r="T314" i="81"/>
  <c r="T354" i="81"/>
  <c r="T394" i="81"/>
  <c r="T315" i="81"/>
  <c r="T395" i="81" s="1"/>
  <c r="T355" i="81"/>
  <c r="T296" i="81"/>
  <c r="T336" i="81" s="1"/>
  <c r="T416" i="81" s="1"/>
  <c r="T297" i="81"/>
  <c r="T337" i="81" s="1"/>
  <c r="T417" i="81" s="1"/>
  <c r="T298" i="81"/>
  <c r="T338" i="81" s="1"/>
  <c r="T299" i="81"/>
  <c r="T473" i="81" s="1"/>
  <c r="T509" i="81" s="1"/>
  <c r="T545" i="81" s="1"/>
  <c r="T339" i="81"/>
  <c r="T419" i="81" s="1"/>
  <c r="T300" i="81"/>
  <c r="T340" i="81" s="1"/>
  <c r="T301" i="81"/>
  <c r="T341" i="81" s="1"/>
  <c r="T421" i="81" s="1"/>
  <c r="T317" i="81"/>
  <c r="T397" i="81" s="1"/>
  <c r="T318" i="81"/>
  <c r="T398" i="81" s="1"/>
  <c r="T319" i="81"/>
  <c r="T399" i="81" s="1"/>
  <c r="T320" i="81"/>
  <c r="T400" i="81" s="1"/>
  <c r="T321" i="81"/>
  <c r="T401" i="81" s="1"/>
  <c r="T322" i="81"/>
  <c r="T402" i="81"/>
  <c r="T323" i="81"/>
  <c r="T403" i="81" s="1"/>
  <c r="T343" i="81"/>
  <c r="T423" i="81"/>
  <c r="T422" i="81" s="1"/>
  <c r="T467" i="81"/>
  <c r="T503" i="81" s="1"/>
  <c r="T507" i="81"/>
  <c r="T506" i="81" s="1"/>
  <c r="T504" i="81"/>
  <c r="T356" i="81"/>
  <c r="T540" i="81"/>
  <c r="T505" i="81"/>
  <c r="T541" i="81" s="1"/>
  <c r="T474" i="81"/>
  <c r="T510" i="81"/>
  <c r="T546" i="81" s="1"/>
  <c r="T511" i="81"/>
  <c r="T547" i="81" s="1"/>
  <c r="T478" i="81"/>
  <c r="T514" i="81" s="1"/>
  <c r="T550" i="81" s="1"/>
  <c r="T479" i="81"/>
  <c r="T515" i="81"/>
  <c r="T551" i="81" s="1"/>
  <c r="T480" i="81"/>
  <c r="T516" i="81" s="1"/>
  <c r="T552" i="81" s="1"/>
  <c r="T481" i="81"/>
  <c r="T517" i="81" s="1"/>
  <c r="T553" i="81" s="1"/>
  <c r="T482" i="81"/>
  <c r="T518" i="81" s="1"/>
  <c r="T554" i="81" s="1"/>
  <c r="T483" i="81"/>
  <c r="T519" i="81"/>
  <c r="T555" i="81" s="1"/>
  <c r="T521" i="81"/>
  <c r="T557" i="81"/>
  <c r="T556" i="81"/>
  <c r="T490" i="81"/>
  <c r="T526" i="81" s="1"/>
  <c r="T491" i="81"/>
  <c r="T527" i="81" s="1"/>
  <c r="T563" i="81"/>
  <c r="T492" i="81"/>
  <c r="T528" i="81" s="1"/>
  <c r="T493" i="81"/>
  <c r="T529" i="81"/>
  <c r="T565" i="81" s="1"/>
  <c r="T494" i="81"/>
  <c r="T530" i="81" s="1"/>
  <c r="T566" i="81" s="1"/>
  <c r="T531" i="81"/>
  <c r="T567" i="81" s="1"/>
  <c r="T533" i="81"/>
  <c r="T569" i="81" s="1"/>
  <c r="T568" i="81" s="1"/>
  <c r="U114" i="81"/>
  <c r="U139" i="81" s="1"/>
  <c r="U309" i="81"/>
  <c r="U389" i="81" s="1"/>
  <c r="U349" i="81"/>
  <c r="U310" i="81"/>
  <c r="U350" i="81"/>
  <c r="U390" i="81"/>
  <c r="U311" i="81"/>
  <c r="U391" i="81" s="1"/>
  <c r="U351" i="81"/>
  <c r="U312" i="81"/>
  <c r="U392" i="81" s="1"/>
  <c r="U352" i="81"/>
  <c r="U313" i="81"/>
  <c r="U353" i="81"/>
  <c r="U314" i="81"/>
  <c r="U394" i="81" s="1"/>
  <c r="U354" i="81"/>
  <c r="U315" i="81"/>
  <c r="U355" i="81"/>
  <c r="U395" i="81" s="1"/>
  <c r="U296" i="81"/>
  <c r="U336" i="81" s="1"/>
  <c r="U416" i="81" s="1"/>
  <c r="U297" i="81"/>
  <c r="U337" i="81" s="1"/>
  <c r="U417" i="81"/>
  <c r="U298" i="81"/>
  <c r="U338" i="81" s="1"/>
  <c r="U418" i="81" s="1"/>
  <c r="U299" i="81"/>
  <c r="U339" i="81" s="1"/>
  <c r="U419" i="81" s="1"/>
  <c r="U300" i="81"/>
  <c r="U340" i="81"/>
  <c r="U420" i="81" s="1"/>
  <c r="U301" i="81"/>
  <c r="U341" i="81" s="1"/>
  <c r="U317" i="81"/>
  <c r="U397" i="81"/>
  <c r="U318" i="81"/>
  <c r="U398" i="81" s="1"/>
  <c r="U319" i="81"/>
  <c r="U399" i="81"/>
  <c r="U320" i="81"/>
  <c r="U400" i="81" s="1"/>
  <c r="U321" i="81"/>
  <c r="U401" i="81" s="1"/>
  <c r="U322" i="81"/>
  <c r="U402" i="81" s="1"/>
  <c r="U323" i="81"/>
  <c r="U403" i="81" s="1"/>
  <c r="U343" i="81"/>
  <c r="U423" i="81"/>
  <c r="U422" i="81" s="1"/>
  <c r="U467" i="81"/>
  <c r="U503" i="81" s="1"/>
  <c r="U539" i="81" s="1"/>
  <c r="U507" i="81"/>
  <c r="U506" i="81"/>
  <c r="U504" i="81"/>
  <c r="U540" i="81" s="1"/>
  <c r="U356" i="81"/>
  <c r="U505" i="81"/>
  <c r="U541" i="81" s="1"/>
  <c r="U473" i="81"/>
  <c r="U509" i="81" s="1"/>
  <c r="U545" i="81" s="1"/>
  <c r="U474" i="81"/>
  <c r="U510" i="81" s="1"/>
  <c r="U546" i="81" s="1"/>
  <c r="U511" i="81"/>
  <c r="U547" i="81"/>
  <c r="U478" i="81"/>
  <c r="U514" i="81" s="1"/>
  <c r="U550" i="81" s="1"/>
  <c r="U479" i="81"/>
  <c r="U515" i="81"/>
  <c r="U551" i="81"/>
  <c r="U480" i="81"/>
  <c r="U516" i="81" s="1"/>
  <c r="U552" i="81" s="1"/>
  <c r="U481" i="81"/>
  <c r="U517" i="81" s="1"/>
  <c r="U482" i="81"/>
  <c r="U518" i="81"/>
  <c r="U554" i="81" s="1"/>
  <c r="U483" i="81"/>
  <c r="U519" i="81"/>
  <c r="U555" i="81"/>
  <c r="U521" i="81"/>
  <c r="U557" i="81" s="1"/>
  <c r="U556" i="81" s="1"/>
  <c r="U490" i="81"/>
  <c r="U526" i="81" s="1"/>
  <c r="U562" i="81" s="1"/>
  <c r="U491" i="81"/>
  <c r="U527" i="81" s="1"/>
  <c r="U563" i="81" s="1"/>
  <c r="U492" i="81"/>
  <c r="U528" i="81" s="1"/>
  <c r="U564" i="81" s="1"/>
  <c r="U493" i="81"/>
  <c r="U529" i="81"/>
  <c r="U565" i="81" s="1"/>
  <c r="U494" i="81"/>
  <c r="U530" i="81" s="1"/>
  <c r="U566" i="81" s="1"/>
  <c r="U531" i="81"/>
  <c r="U567" i="81" s="1"/>
  <c r="U533" i="81"/>
  <c r="U569" i="81" s="1"/>
  <c r="U568" i="81" s="1"/>
  <c r="V114" i="81"/>
  <c r="V140" i="81" s="1"/>
  <c r="V309" i="81"/>
  <c r="V349" i="81"/>
  <c r="V310" i="81"/>
  <c r="V390" i="81" s="1"/>
  <c r="V350" i="81"/>
  <c r="V311" i="81"/>
  <c r="V351" i="81"/>
  <c r="V391" i="81" s="1"/>
  <c r="V312" i="81"/>
  <c r="V352" i="81"/>
  <c r="V313" i="81"/>
  <c r="V393" i="81" s="1"/>
  <c r="V353" i="81"/>
  <c r="V314" i="81"/>
  <c r="V354" i="81"/>
  <c r="V394" i="81"/>
  <c r="V315" i="81"/>
  <c r="V395" i="81" s="1"/>
  <c r="V355" i="81"/>
  <c r="V296" i="81"/>
  <c r="V336" i="81" s="1"/>
  <c r="V416" i="81" s="1"/>
  <c r="V297" i="81"/>
  <c r="V337" i="81" s="1"/>
  <c r="V417" i="81" s="1"/>
  <c r="V298" i="81"/>
  <c r="V338" i="81" s="1"/>
  <c r="V418" i="81" s="1"/>
  <c r="V299" i="81"/>
  <c r="V467" i="81" s="1"/>
  <c r="V503" i="81" s="1"/>
  <c r="V339" i="81"/>
  <c r="V419" i="81" s="1"/>
  <c r="V300" i="81"/>
  <c r="V474" i="81" s="1"/>
  <c r="V510" i="81" s="1"/>
  <c r="V546" i="81" s="1"/>
  <c r="V301" i="81"/>
  <c r="V341" i="81" s="1"/>
  <c r="V421" i="81" s="1"/>
  <c r="V317" i="81"/>
  <c r="V397" i="81" s="1"/>
  <c r="V318" i="81"/>
  <c r="V398" i="81" s="1"/>
  <c r="V319" i="81"/>
  <c r="V399" i="81" s="1"/>
  <c r="V320" i="81"/>
  <c r="V400" i="81" s="1"/>
  <c r="V321" i="81"/>
  <c r="V401" i="81"/>
  <c r="V322" i="81"/>
  <c r="V402" i="81" s="1"/>
  <c r="V323" i="81"/>
  <c r="V403" i="81"/>
  <c r="V343" i="81"/>
  <c r="V423" i="81" s="1"/>
  <c r="V422" i="81" s="1"/>
  <c r="V507" i="81"/>
  <c r="V506" i="81" s="1"/>
  <c r="V504" i="81"/>
  <c r="V356" i="81"/>
  <c r="V540" i="81"/>
  <c r="V505" i="81"/>
  <c r="V541" i="81" s="1"/>
  <c r="V511" i="81"/>
  <c r="V547" i="81" s="1"/>
  <c r="V478" i="81"/>
  <c r="V514" i="81"/>
  <c r="V550" i="81" s="1"/>
  <c r="V479" i="81"/>
  <c r="V515" i="81" s="1"/>
  <c r="V551" i="81" s="1"/>
  <c r="V480" i="81"/>
  <c r="V516" i="81"/>
  <c r="V552" i="81"/>
  <c r="V481" i="81"/>
  <c r="V517" i="81" s="1"/>
  <c r="V553" i="81" s="1"/>
  <c r="V482" i="81"/>
  <c r="V518" i="81" s="1"/>
  <c r="V483" i="81"/>
  <c r="V519" i="81"/>
  <c r="V555" i="81" s="1"/>
  <c r="V521" i="81"/>
  <c r="V557" i="81"/>
  <c r="V556" i="81" s="1"/>
  <c r="V490" i="81"/>
  <c r="V526" i="81" s="1"/>
  <c r="V562" i="81" s="1"/>
  <c r="V491" i="81"/>
  <c r="V527" i="81"/>
  <c r="V563" i="81" s="1"/>
  <c r="V492" i="81"/>
  <c r="V528" i="81" s="1"/>
  <c r="V493" i="81"/>
  <c r="V529" i="81"/>
  <c r="V565" i="81" s="1"/>
  <c r="V494" i="81"/>
  <c r="V530" i="81" s="1"/>
  <c r="V566" i="81" s="1"/>
  <c r="V531" i="81"/>
  <c r="V567" i="81"/>
  <c r="V533" i="81"/>
  <c r="V569" i="81" s="1"/>
  <c r="V568" i="81" s="1"/>
  <c r="W114" i="81"/>
  <c r="W309" i="81"/>
  <c r="W349" i="81"/>
  <c r="W310" i="81"/>
  <c r="W350" i="81"/>
  <c r="W311" i="81"/>
  <c r="W351" i="81"/>
  <c r="W312" i="81"/>
  <c r="W392" i="81" s="1"/>
  <c r="W352" i="81"/>
  <c r="W313" i="81"/>
  <c r="W393" i="81" s="1"/>
  <c r="W353" i="81"/>
  <c r="W314" i="81"/>
  <c r="W354" i="81"/>
  <c r="W315" i="81"/>
  <c r="W355" i="81"/>
  <c r="W296" i="81"/>
  <c r="W336" i="81"/>
  <c r="W416" i="81"/>
  <c r="W297" i="81"/>
  <c r="W337" i="81" s="1"/>
  <c r="W298" i="81"/>
  <c r="W338" i="81" s="1"/>
  <c r="W299" i="81"/>
  <c r="W339" i="81" s="1"/>
  <c r="W419" i="81" s="1"/>
  <c r="W300" i="81"/>
  <c r="W474" i="81" s="1"/>
  <c r="W510" i="81" s="1"/>
  <c r="W340" i="81"/>
  <c r="W301" i="81"/>
  <c r="W341" i="81" s="1"/>
  <c r="W317" i="81"/>
  <c r="W397" i="81"/>
  <c r="W318" i="81"/>
  <c r="W398" i="81" s="1"/>
  <c r="W319" i="81"/>
  <c r="W399" i="81" s="1"/>
  <c r="W320" i="81"/>
  <c r="W400" i="81" s="1"/>
  <c r="W321" i="81"/>
  <c r="W401" i="81" s="1"/>
  <c r="W322" i="81"/>
  <c r="W402" i="81" s="1"/>
  <c r="W323" i="81"/>
  <c r="W403" i="81"/>
  <c r="W343" i="81"/>
  <c r="W423" i="81" s="1"/>
  <c r="W422" i="81" s="1"/>
  <c r="W507" i="81"/>
  <c r="W506" i="81" s="1"/>
  <c r="W504" i="81"/>
  <c r="W540" i="81" s="1"/>
  <c r="W356" i="81"/>
  <c r="W505" i="81"/>
  <c r="W541" i="81"/>
  <c r="W546" i="81"/>
  <c r="W511" i="81"/>
  <c r="W547" i="81" s="1"/>
  <c r="W478" i="81"/>
  <c r="W514" i="81" s="1"/>
  <c r="W479" i="81"/>
  <c r="W515" i="81" s="1"/>
  <c r="W551" i="81" s="1"/>
  <c r="W480" i="81"/>
  <c r="W516" i="81"/>
  <c r="W481" i="81"/>
  <c r="W517" i="81" s="1"/>
  <c r="W553" i="81" s="1"/>
  <c r="W482" i="81"/>
  <c r="W518" i="81" s="1"/>
  <c r="W554" i="81" s="1"/>
  <c r="W483" i="81"/>
  <c r="W519" i="81" s="1"/>
  <c r="W555" i="81" s="1"/>
  <c r="W521" i="81"/>
  <c r="W557" i="81" s="1"/>
  <c r="W556" i="81" s="1"/>
  <c r="W490" i="81"/>
  <c r="W526" i="81" s="1"/>
  <c r="W491" i="81"/>
  <c r="W527" i="81"/>
  <c r="W492" i="81"/>
  <c r="W528" i="81" s="1"/>
  <c r="W564" i="81" s="1"/>
  <c r="W493" i="81"/>
  <c r="W529" i="81" s="1"/>
  <c r="W565" i="81" s="1"/>
  <c r="W494" i="81"/>
  <c r="W530" i="81" s="1"/>
  <c r="W566" i="81" s="1"/>
  <c r="W531" i="81"/>
  <c r="W567" i="81" s="1"/>
  <c r="W533" i="81"/>
  <c r="W569" i="81"/>
  <c r="W568" i="81" s="1"/>
  <c r="X114" i="81"/>
  <c r="X136" i="81" s="1"/>
  <c r="X142" i="81" s="1"/>
  <c r="X139" i="81"/>
  <c r="X143" i="81" s="1"/>
  <c r="X309" i="81"/>
  <c r="X349" i="81"/>
  <c r="X310" i="81"/>
  <c r="X350" i="81"/>
  <c r="X390" i="81" s="1"/>
  <c r="X311" i="81"/>
  <c r="X351" i="81"/>
  <c r="X312" i="81"/>
  <c r="X352" i="81"/>
  <c r="X313" i="81"/>
  <c r="X353" i="81"/>
  <c r="X393" i="81"/>
  <c r="X314" i="81"/>
  <c r="X394" i="81" s="1"/>
  <c r="X354" i="81"/>
  <c r="X315" i="81"/>
  <c r="X355" i="81"/>
  <c r="X296" i="81"/>
  <c r="X336" i="81" s="1"/>
  <c r="X416" i="81" s="1"/>
  <c r="X297" i="81"/>
  <c r="X337" i="81"/>
  <c r="X417" i="81" s="1"/>
  <c r="X298" i="81"/>
  <c r="X338" i="81" s="1"/>
  <c r="X418" i="81" s="1"/>
  <c r="X299" i="81"/>
  <c r="X339" i="81" s="1"/>
  <c r="X419" i="81" s="1"/>
  <c r="X300" i="81"/>
  <c r="X340" i="81"/>
  <c r="X420" i="81" s="1"/>
  <c r="X301" i="81"/>
  <c r="X341" i="81" s="1"/>
  <c r="X421" i="81" s="1"/>
  <c r="X317" i="81"/>
  <c r="X397" i="81"/>
  <c r="X318" i="81"/>
  <c r="X398" i="81" s="1"/>
  <c r="X319" i="81"/>
  <c r="X399" i="81"/>
  <c r="X320" i="81"/>
  <c r="X400" i="81" s="1"/>
  <c r="X321" i="81"/>
  <c r="X401" i="81"/>
  <c r="X322" i="81"/>
  <c r="X402" i="81" s="1"/>
  <c r="X323" i="81"/>
  <c r="X403" i="81"/>
  <c r="X343" i="81"/>
  <c r="X423" i="81" s="1"/>
  <c r="X422" i="81" s="1"/>
  <c r="X507" i="81"/>
  <c r="X506" i="81" s="1"/>
  <c r="X504" i="81"/>
  <c r="X356" i="81"/>
  <c r="X540" i="81"/>
  <c r="X505" i="81"/>
  <c r="X541" i="81" s="1"/>
  <c r="X474" i="81"/>
  <c r="X510" i="81" s="1"/>
  <c r="X546" i="81" s="1"/>
  <c r="X511" i="81"/>
  <c r="X547" i="81" s="1"/>
  <c r="X478" i="81"/>
  <c r="X514" i="81"/>
  <c r="X550" i="81" s="1"/>
  <c r="X479" i="81"/>
  <c r="X515" i="81" s="1"/>
  <c r="X480" i="81"/>
  <c r="X516" i="81" s="1"/>
  <c r="X481" i="81"/>
  <c r="X517" i="81" s="1"/>
  <c r="X482" i="81"/>
  <c r="X518" i="81" s="1"/>
  <c r="X554" i="81" s="1"/>
  <c r="X483" i="81"/>
  <c r="X519" i="81" s="1"/>
  <c r="X555" i="81" s="1"/>
  <c r="X521" i="81"/>
  <c r="X557" i="81" s="1"/>
  <c r="X556" i="81"/>
  <c r="X490" i="81"/>
  <c r="X526" i="81" s="1"/>
  <c r="X562" i="81" s="1"/>
  <c r="X491" i="81"/>
  <c r="X527" i="81" s="1"/>
  <c r="X492" i="81"/>
  <c r="X528" i="81" s="1"/>
  <c r="X564" i="81" s="1"/>
  <c r="X493" i="81"/>
  <c r="X529" i="81" s="1"/>
  <c r="X565" i="81" s="1"/>
  <c r="X494" i="81"/>
  <c r="X530" i="81" s="1"/>
  <c r="X531" i="81"/>
  <c r="X567" i="81" s="1"/>
  <c r="X533" i="81"/>
  <c r="X569" i="81" s="1"/>
  <c r="X568" i="81" s="1"/>
  <c r="Y114" i="81"/>
  <c r="Y140" i="81" s="1"/>
  <c r="Y309" i="81"/>
  <c r="Y349" i="81"/>
  <c r="Y389" i="81" s="1"/>
  <c r="Y310" i="81"/>
  <c r="Y350" i="81"/>
  <c r="Y390" i="81" s="1"/>
  <c r="Y311" i="81"/>
  <c r="Y391" i="81" s="1"/>
  <c r="Y351" i="81"/>
  <c r="Y312" i="81"/>
  <c r="Y352" i="81"/>
  <c r="Y313" i="81"/>
  <c r="Y393" i="81" s="1"/>
  <c r="Y353" i="81"/>
  <c r="Y314" i="81"/>
  <c r="Y354" i="81"/>
  <c r="Y394" i="81"/>
  <c r="Y315" i="81"/>
  <c r="Y395" i="81" s="1"/>
  <c r="Y355" i="81"/>
  <c r="Y296" i="81"/>
  <c r="Y336" i="81" s="1"/>
  <c r="Y416" i="81" s="1"/>
  <c r="Y297" i="81"/>
  <c r="Y337" i="81"/>
  <c r="Y417" i="81" s="1"/>
  <c r="Y298" i="81"/>
  <c r="Y338" i="81" s="1"/>
  <c r="Y418" i="81" s="1"/>
  <c r="Y299" i="81"/>
  <c r="Y339" i="81"/>
  <c r="Y419" i="81"/>
  <c r="Y300" i="81"/>
  <c r="Y340" i="81" s="1"/>
  <c r="Y420" i="81" s="1"/>
  <c r="Y301" i="81"/>
  <c r="Y341" i="81"/>
  <c r="Y421" i="81" s="1"/>
  <c r="Y317" i="81"/>
  <c r="Y397" i="81" s="1"/>
  <c r="Y318" i="81"/>
  <c r="Y398" i="81" s="1"/>
  <c r="Y319" i="81"/>
  <c r="Y399" i="81" s="1"/>
  <c r="Y320" i="81"/>
  <c r="Y400" i="81" s="1"/>
  <c r="Y321" i="81"/>
  <c r="Y401" i="81" s="1"/>
  <c r="Y322" i="81"/>
  <c r="Y402" i="81" s="1"/>
  <c r="Y323" i="81"/>
  <c r="Y403" i="81" s="1"/>
  <c r="Y343" i="81"/>
  <c r="Y423" i="81" s="1"/>
  <c r="Y422" i="81" s="1"/>
  <c r="Y467" i="81"/>
  <c r="Y503" i="81" s="1"/>
  <c r="Y507" i="81"/>
  <c r="Y506" i="81"/>
  <c r="Y504" i="81"/>
  <c r="Y540" i="81" s="1"/>
  <c r="Y356" i="81"/>
  <c r="Y505" i="81"/>
  <c r="Y541" i="81" s="1"/>
  <c r="Y473" i="81"/>
  <c r="Y509" i="81" s="1"/>
  <c r="Y545" i="81" s="1"/>
  <c r="Y511" i="81"/>
  <c r="Y547" i="81" s="1"/>
  <c r="Y478" i="81"/>
  <c r="Y514" i="81" s="1"/>
  <c r="Y550" i="81" s="1"/>
  <c r="Y479" i="81"/>
  <c r="Y515" i="81"/>
  <c r="Y551" i="81"/>
  <c r="Y480" i="81"/>
  <c r="Y516" i="81" s="1"/>
  <c r="Y552" i="81" s="1"/>
  <c r="Y481" i="81"/>
  <c r="Y517" i="81"/>
  <c r="Y553" i="81" s="1"/>
  <c r="Y482" i="81"/>
  <c r="Y518" i="81" s="1"/>
  <c r="Y554" i="81" s="1"/>
  <c r="Y483" i="81"/>
  <c r="Y519" i="81"/>
  <c r="Y555" i="81" s="1"/>
  <c r="Y521" i="81"/>
  <c r="Y557" i="81"/>
  <c r="Y556" i="81"/>
  <c r="Y490" i="81"/>
  <c r="Y526" i="81" s="1"/>
  <c r="Y562" i="81" s="1"/>
  <c r="Y491" i="81"/>
  <c r="Y527" i="81" s="1"/>
  <c r="Y563" i="81" s="1"/>
  <c r="Y492" i="81"/>
  <c r="Y528" i="81"/>
  <c r="Y493" i="81"/>
  <c r="Y529" i="81" s="1"/>
  <c r="Y565" i="81" s="1"/>
  <c r="Y494" i="81"/>
  <c r="Y530" i="81"/>
  <c r="Y566" i="81"/>
  <c r="Y531" i="81"/>
  <c r="Y567" i="81" s="1"/>
  <c r="Y533" i="81"/>
  <c r="Y569" i="81"/>
  <c r="Y568" i="81" s="1"/>
  <c r="Z114" i="81"/>
  <c r="Z140" i="81" s="1"/>
  <c r="Z309" i="81"/>
  <c r="Z349" i="81"/>
  <c r="Z310" i="81"/>
  <c r="Z390" i="81" s="1"/>
  <c r="Z350" i="81"/>
  <c r="Z311" i="81"/>
  <c r="Z351" i="81"/>
  <c r="Z391" i="81" s="1"/>
  <c r="Z312" i="81"/>
  <c r="Z352" i="81"/>
  <c r="Z392" i="81"/>
  <c r="Z313" i="81"/>
  <c r="Z393" i="81" s="1"/>
  <c r="Z353" i="81"/>
  <c r="Z314" i="81"/>
  <c r="Z354" i="81"/>
  <c r="Z315" i="81"/>
  <c r="Z355" i="81"/>
  <c r="Z296" i="81"/>
  <c r="Z336" i="81"/>
  <c r="Z416" i="81" s="1"/>
  <c r="Z297" i="81"/>
  <c r="Z337" i="81" s="1"/>
  <c r="Z417" i="81" s="1"/>
  <c r="Z298" i="81"/>
  <c r="Z338" i="81" s="1"/>
  <c r="Z299" i="81"/>
  <c r="Z339" i="81" s="1"/>
  <c r="Z419" i="81" s="1"/>
  <c r="Z300" i="81"/>
  <c r="Z340" i="81" s="1"/>
  <c r="Z420" i="81" s="1"/>
  <c r="Z301" i="81"/>
  <c r="Z341" i="81" s="1"/>
  <c r="Z317" i="81"/>
  <c r="Z397" i="81"/>
  <c r="Z318" i="81"/>
  <c r="Z398" i="81" s="1"/>
  <c r="Z319" i="81"/>
  <c r="Z399" i="81"/>
  <c r="Z320" i="81"/>
  <c r="Z400" i="81" s="1"/>
  <c r="Z321" i="81"/>
  <c r="Z401" i="81" s="1"/>
  <c r="Z322" i="81"/>
  <c r="Z402" i="81" s="1"/>
  <c r="Z323" i="81"/>
  <c r="Z403" i="81" s="1"/>
  <c r="Z343" i="81"/>
  <c r="Z423" i="81" s="1"/>
  <c r="Z422" i="81"/>
  <c r="Z507" i="81"/>
  <c r="Z506" i="81" s="1"/>
  <c r="Z504" i="81"/>
  <c r="Z540" i="81" s="1"/>
  <c r="Z356" i="81"/>
  <c r="Z505" i="81"/>
  <c r="Z541" i="81" s="1"/>
  <c r="Z511" i="81"/>
  <c r="Z547" i="81" s="1"/>
  <c r="Z478" i="81"/>
  <c r="Z514" i="81" s="1"/>
  <c r="Z479" i="81"/>
  <c r="Z515" i="81" s="1"/>
  <c r="Z551" i="81" s="1"/>
  <c r="Z480" i="81"/>
  <c r="Z516" i="81" s="1"/>
  <c r="Z552" i="81" s="1"/>
  <c r="Z481" i="81"/>
  <c r="Z517" i="81" s="1"/>
  <c r="Z482" i="81"/>
  <c r="Z518" i="81" s="1"/>
  <c r="Z554" i="81" s="1"/>
  <c r="Z483" i="81"/>
  <c r="Z519" i="81" s="1"/>
  <c r="Z555" i="81" s="1"/>
  <c r="Z521" i="81"/>
  <c r="Z557" i="81" s="1"/>
  <c r="Z556" i="81" s="1"/>
  <c r="Z490" i="81"/>
  <c r="Z526" i="81" s="1"/>
  <c r="Z491" i="81"/>
  <c r="Z527" i="81" s="1"/>
  <c r="Z563" i="81" s="1"/>
  <c r="Z492" i="81"/>
  <c r="Z528" i="81" s="1"/>
  <c r="Z493" i="81"/>
  <c r="Z529" i="81" s="1"/>
  <c r="Z565" i="81" s="1"/>
  <c r="Z494" i="81"/>
  <c r="Z530" i="81" s="1"/>
  <c r="Z566" i="81" s="1"/>
  <c r="Z531" i="81"/>
  <c r="Z567" i="81" s="1"/>
  <c r="Z533" i="81"/>
  <c r="Z569" i="81" s="1"/>
  <c r="Z568" i="81" s="1"/>
  <c r="AA114" i="81"/>
  <c r="AA136" i="81" s="1"/>
  <c r="AA309" i="81"/>
  <c r="AA389" i="81" s="1"/>
  <c r="AA349" i="81"/>
  <c r="AA310" i="81"/>
  <c r="AA350" i="81"/>
  <c r="AA311" i="81"/>
  <c r="AA351" i="81"/>
  <c r="AA391" i="81" s="1"/>
  <c r="AA312" i="81"/>
  <c r="AA392" i="81" s="1"/>
  <c r="AA352" i="81"/>
  <c r="AA313" i="81"/>
  <c r="AA353" i="81"/>
  <c r="AA314" i="81"/>
  <c r="AA394" i="81" s="1"/>
  <c r="AA354" i="81"/>
  <c r="AA315" i="81"/>
  <c r="AA355" i="81"/>
  <c r="AA395" i="81" s="1"/>
  <c r="AA296" i="81"/>
  <c r="AA336" i="81"/>
  <c r="AA416" i="81" s="1"/>
  <c r="AA297" i="81"/>
  <c r="AA337" i="81" s="1"/>
  <c r="AA417" i="81" s="1"/>
  <c r="AA298" i="81"/>
  <c r="AA338" i="81" s="1"/>
  <c r="AA418" i="81"/>
  <c r="AA299" i="81"/>
  <c r="AA473" i="81" s="1"/>
  <c r="AA509" i="81" s="1"/>
  <c r="AA545" i="81" s="1"/>
  <c r="AA300" i="81"/>
  <c r="AA474" i="81" s="1"/>
  <c r="AA340" i="81"/>
  <c r="AA420" i="81" s="1"/>
  <c r="AA301" i="81"/>
  <c r="AA341" i="81" s="1"/>
  <c r="AA421" i="81" s="1"/>
  <c r="AA317" i="81"/>
  <c r="AA397" i="81" s="1"/>
  <c r="AA318" i="81"/>
  <c r="AA398" i="81" s="1"/>
  <c r="AA319" i="81"/>
  <c r="AA399" i="81"/>
  <c r="AA320" i="81"/>
  <c r="AA400" i="81" s="1"/>
  <c r="AA321" i="81"/>
  <c r="AA401" i="81" s="1"/>
  <c r="AA322" i="81"/>
  <c r="AA402" i="81" s="1"/>
  <c r="AA323" i="81"/>
  <c r="AA403" i="81"/>
  <c r="AA343" i="81"/>
  <c r="AA423" i="81" s="1"/>
  <c r="AA422" i="81" s="1"/>
  <c r="AA467" i="81"/>
  <c r="AA503" i="81" s="1"/>
  <c r="AA539" i="81" s="1"/>
  <c r="AA507" i="81"/>
  <c r="AA506" i="81" s="1"/>
  <c r="AA504" i="81"/>
  <c r="AA356" i="81"/>
  <c r="AA505" i="81"/>
  <c r="AA541" i="81" s="1"/>
  <c r="AA510" i="81"/>
  <c r="AA511" i="81"/>
  <c r="AA547" i="81" s="1"/>
  <c r="AA478" i="81"/>
  <c r="AA514" i="81" s="1"/>
  <c r="AA550" i="81"/>
  <c r="AA479" i="81"/>
  <c r="AA515" i="81" s="1"/>
  <c r="AA551" i="81" s="1"/>
  <c r="AA480" i="81"/>
  <c r="AA516" i="81"/>
  <c r="AA552" i="81" s="1"/>
  <c r="AA481" i="81"/>
  <c r="AA517" i="81" s="1"/>
  <c r="AA553" i="81" s="1"/>
  <c r="AA482" i="81"/>
  <c r="AA518" i="81" s="1"/>
  <c r="AA554" i="81" s="1"/>
  <c r="AA483" i="81"/>
  <c r="AA519" i="81"/>
  <c r="AA555" i="81" s="1"/>
  <c r="AA521" i="81"/>
  <c r="AA557" i="81" s="1"/>
  <c r="AA556" i="81" s="1"/>
  <c r="AA490" i="81"/>
  <c r="AA526" i="81" s="1"/>
  <c r="AA562" i="81" s="1"/>
  <c r="AA491" i="81"/>
  <c r="AA527" i="81"/>
  <c r="AA563" i="81" s="1"/>
  <c r="AA492" i="81"/>
  <c r="AA528" i="81" s="1"/>
  <c r="AA564" i="81" s="1"/>
  <c r="AA493" i="81"/>
  <c r="AA529" i="81" s="1"/>
  <c r="AA565" i="81" s="1"/>
  <c r="AA494" i="81"/>
  <c r="AA530" i="81"/>
  <c r="AA566" i="81" s="1"/>
  <c r="AA531" i="81"/>
  <c r="AA567" i="81" s="1"/>
  <c r="AA533" i="81"/>
  <c r="AA569" i="81"/>
  <c r="AA568" i="81"/>
  <c r="AB114" i="81"/>
  <c r="AB136" i="81" s="1"/>
  <c r="AB139" i="81"/>
  <c r="AB309" i="81"/>
  <c r="AB349" i="81"/>
  <c r="AB389" i="81" s="1"/>
  <c r="AB310" i="81"/>
  <c r="AB350" i="81"/>
  <c r="AB311" i="81"/>
  <c r="AB391" i="81" s="1"/>
  <c r="AB351" i="81"/>
  <c r="AB312" i="81"/>
  <c r="AB352" i="81"/>
  <c r="AB392" i="81"/>
  <c r="AB313" i="81"/>
  <c r="AB353" i="81"/>
  <c r="AB314" i="81"/>
  <c r="AB354" i="81"/>
  <c r="AB315" i="81"/>
  <c r="AB355" i="81"/>
  <c r="AB296" i="81"/>
  <c r="AB336" i="81" s="1"/>
  <c r="AB297" i="81"/>
  <c r="AB337" i="81" s="1"/>
  <c r="AB417" i="81" s="1"/>
  <c r="AB298" i="81"/>
  <c r="AB338" i="81" s="1"/>
  <c r="AB418" i="81" s="1"/>
  <c r="AB299" i="81"/>
  <c r="AB339" i="81" s="1"/>
  <c r="AB419" i="81" s="1"/>
  <c r="AB300" i="81"/>
  <c r="AB340" i="81" s="1"/>
  <c r="AB420" i="81" s="1"/>
  <c r="AB301" i="81"/>
  <c r="AB341" i="81" s="1"/>
  <c r="AB317" i="81"/>
  <c r="AB397" i="81" s="1"/>
  <c r="AB318" i="81"/>
  <c r="AB398" i="81"/>
  <c r="AB319" i="81"/>
  <c r="AB399" i="81" s="1"/>
  <c r="AB320" i="81"/>
  <c r="AB400" i="81"/>
  <c r="AB321" i="81"/>
  <c r="AB401" i="81" s="1"/>
  <c r="AB322" i="81"/>
  <c r="AB402" i="81" s="1"/>
  <c r="AB323" i="81"/>
  <c r="AB403" i="81" s="1"/>
  <c r="AB343" i="81"/>
  <c r="AB423" i="81" s="1"/>
  <c r="AB422" i="81" s="1"/>
  <c r="AB467" i="81"/>
  <c r="AB503" i="81" s="1"/>
  <c r="AB539" i="81" s="1"/>
  <c r="AB507" i="81"/>
  <c r="AB506" i="81"/>
  <c r="AB504" i="81"/>
  <c r="AB540" i="81" s="1"/>
  <c r="AB356" i="81"/>
  <c r="AB505" i="81"/>
  <c r="AB541" i="81" s="1"/>
  <c r="AB511" i="81"/>
  <c r="AB547" i="81"/>
  <c r="AB478" i="81"/>
  <c r="AB514" i="81" s="1"/>
  <c r="AB550" i="81" s="1"/>
  <c r="AB479" i="81"/>
  <c r="AB515" i="81" s="1"/>
  <c r="AB551" i="81" s="1"/>
  <c r="AB480" i="81"/>
  <c r="AB516" i="81"/>
  <c r="AB552" i="81" s="1"/>
  <c r="AB481" i="81"/>
  <c r="AB517" i="81" s="1"/>
  <c r="AB553" i="81" s="1"/>
  <c r="AB482" i="81"/>
  <c r="AB518" i="81"/>
  <c r="AB554" i="81"/>
  <c r="AB483" i="81"/>
  <c r="AB519" i="81" s="1"/>
  <c r="AB555" i="81" s="1"/>
  <c r="AB521" i="81"/>
  <c r="AB557" i="81" s="1"/>
  <c r="AB556" i="81" s="1"/>
  <c r="AB490" i="81"/>
  <c r="AB526" i="81" s="1"/>
  <c r="AB562" i="81" s="1"/>
  <c r="AB491" i="81"/>
  <c r="AB527" i="81"/>
  <c r="AB563" i="81" s="1"/>
  <c r="AB492" i="81"/>
  <c r="AB528" i="81" s="1"/>
  <c r="AB564" i="81" s="1"/>
  <c r="AB493" i="81"/>
  <c r="AB529" i="81"/>
  <c r="AB565" i="81"/>
  <c r="AB494" i="81"/>
  <c r="AB530" i="81" s="1"/>
  <c r="AB566" i="81" s="1"/>
  <c r="AB531" i="81"/>
  <c r="AB567" i="81"/>
  <c r="AB533" i="81"/>
  <c r="AB569" i="81" s="1"/>
  <c r="AB568" i="81" s="1"/>
  <c r="AC114" i="81"/>
  <c r="AC142" i="81" s="1"/>
  <c r="AC140" i="81"/>
  <c r="AC136" i="81"/>
  <c r="AC139" i="81"/>
  <c r="AC143" i="81"/>
  <c r="AC309" i="81"/>
  <c r="AC389" i="81" s="1"/>
  <c r="AC349" i="81"/>
  <c r="AC310" i="81"/>
  <c r="AC350" i="81"/>
  <c r="AC390" i="81" s="1"/>
  <c r="AC311" i="81"/>
  <c r="AC351" i="81"/>
  <c r="AC391" i="81"/>
  <c r="AC312" i="81"/>
  <c r="AC392" i="81" s="1"/>
  <c r="AC352" i="81"/>
  <c r="AC313" i="81"/>
  <c r="AC353" i="81"/>
  <c r="AC314" i="81"/>
  <c r="AC354" i="81"/>
  <c r="AC315" i="81"/>
  <c r="AC355" i="81"/>
  <c r="AC395" i="81" s="1"/>
  <c r="AC296" i="81"/>
  <c r="AC336" i="81" s="1"/>
  <c r="AC416" i="81" s="1"/>
  <c r="AC297" i="81"/>
  <c r="AC337" i="81" s="1"/>
  <c r="AC298" i="81"/>
  <c r="AC338" i="81" s="1"/>
  <c r="AC418" i="81" s="1"/>
  <c r="AC299" i="81"/>
  <c r="AC339" i="81" s="1"/>
  <c r="AC419" i="81" s="1"/>
  <c r="AC300" i="81"/>
  <c r="AC340" i="81" s="1"/>
  <c r="AC301" i="81"/>
  <c r="AC341" i="81" s="1"/>
  <c r="AC421" i="81" s="1"/>
  <c r="AC317" i="81"/>
  <c r="AC397" i="81" s="1"/>
  <c r="AC396" i="81" s="1"/>
  <c r="AC318" i="81"/>
  <c r="AC398" i="81"/>
  <c r="AC319" i="81"/>
  <c r="AC399" i="81" s="1"/>
  <c r="AC320" i="81"/>
  <c r="AC400" i="81"/>
  <c r="AC321" i="81"/>
  <c r="AC401" i="81" s="1"/>
  <c r="AC322" i="81"/>
  <c r="AC402" i="81"/>
  <c r="AC323" i="81"/>
  <c r="AC403" i="81" s="1"/>
  <c r="AC343" i="81"/>
  <c r="AC423" i="81" s="1"/>
  <c r="AC422" i="81" s="1"/>
  <c r="AC467" i="81"/>
  <c r="AC503" i="81" s="1"/>
  <c r="AC539" i="81" s="1"/>
  <c r="AC538" i="81" s="1"/>
  <c r="AC152" i="81" s="1"/>
  <c r="AC507" i="81"/>
  <c r="AC506" i="81"/>
  <c r="AC504" i="81"/>
  <c r="AC540" i="81" s="1"/>
  <c r="AC356" i="81"/>
  <c r="AC505" i="81"/>
  <c r="AC541" i="81"/>
  <c r="AC473" i="81"/>
  <c r="AC509" i="81" s="1"/>
  <c r="AC545" i="81" s="1"/>
  <c r="AC511" i="81"/>
  <c r="AC547" i="81"/>
  <c r="AC478" i="81"/>
  <c r="AC514" i="81" s="1"/>
  <c r="AC550" i="81" s="1"/>
  <c r="AC479" i="81"/>
  <c r="AC515" i="81" s="1"/>
  <c r="AC480" i="81"/>
  <c r="AC516" i="81"/>
  <c r="AC552" i="81" s="1"/>
  <c r="AC481" i="81"/>
  <c r="AC517" i="81" s="1"/>
  <c r="AC553" i="81" s="1"/>
  <c r="AC482" i="81"/>
  <c r="AC518" i="81"/>
  <c r="AC483" i="81"/>
  <c r="AC519" i="81" s="1"/>
  <c r="AC555" i="81" s="1"/>
  <c r="AC521" i="81"/>
  <c r="AC557" i="81" s="1"/>
  <c r="AC556" i="81" s="1"/>
  <c r="AC490" i="81"/>
  <c r="AC526" i="81" s="1"/>
  <c r="AC562" i="81" s="1"/>
  <c r="AC491" i="81"/>
  <c r="AC527" i="81"/>
  <c r="AC563" i="81" s="1"/>
  <c r="AC492" i="81"/>
  <c r="AC528" i="81" s="1"/>
  <c r="AC564" i="81" s="1"/>
  <c r="AC493" i="81"/>
  <c r="AC529" i="81"/>
  <c r="AC494" i="81"/>
  <c r="AC530" i="81" s="1"/>
  <c r="AC566" i="81" s="1"/>
  <c r="AC531" i="81"/>
  <c r="AC567" i="81" s="1"/>
  <c r="AC533" i="81"/>
  <c r="AC569" i="81" s="1"/>
  <c r="AC568" i="81" s="1"/>
  <c r="AD114" i="81"/>
  <c r="AD140" i="81" s="1"/>
  <c r="AD309" i="81"/>
  <c r="AD349" i="81"/>
  <c r="AD389" i="81"/>
  <c r="AD310" i="81"/>
  <c r="AD390" i="81" s="1"/>
  <c r="AD350" i="81"/>
  <c r="AD311" i="81"/>
  <c r="AD351" i="81"/>
  <c r="AD312" i="81"/>
  <c r="AD352" i="81"/>
  <c r="AD313" i="81"/>
  <c r="AD353" i="81"/>
  <c r="AD393" i="81" s="1"/>
  <c r="AD314" i="81"/>
  <c r="AD354" i="81"/>
  <c r="AD315" i="81"/>
  <c r="AD395" i="81" s="1"/>
  <c r="AD355" i="81"/>
  <c r="AD296" i="81"/>
  <c r="AD336" i="81" s="1"/>
  <c r="AD297" i="81"/>
  <c r="AD337" i="81"/>
  <c r="AD417" i="81" s="1"/>
  <c r="AD298" i="81"/>
  <c r="AD338" i="81" s="1"/>
  <c r="AD299" i="81"/>
  <c r="AD339" i="81"/>
  <c r="AD419" i="81" s="1"/>
  <c r="AD300" i="81"/>
  <c r="AD474" i="81" s="1"/>
  <c r="AD510" i="81" s="1"/>
  <c r="AD546" i="81" s="1"/>
  <c r="AD301" i="81"/>
  <c r="AD341" i="81" s="1"/>
  <c r="AD421" i="81" s="1"/>
  <c r="AD317" i="81"/>
  <c r="AD397" i="81" s="1"/>
  <c r="AD318" i="81"/>
  <c r="AD398" i="81" s="1"/>
  <c r="AD319" i="81"/>
  <c r="AD399" i="81" s="1"/>
  <c r="AD320" i="81"/>
  <c r="AD400" i="81" s="1"/>
  <c r="AD321" i="81"/>
  <c r="AD401" i="81" s="1"/>
  <c r="AD322" i="81"/>
  <c r="AD402" i="81" s="1"/>
  <c r="AD323" i="81"/>
  <c r="AD403" i="81" s="1"/>
  <c r="AD343" i="81"/>
  <c r="AD423" i="81"/>
  <c r="AD422" i="81" s="1"/>
  <c r="AD467" i="81"/>
  <c r="AD503" i="81" s="1"/>
  <c r="AD507" i="81"/>
  <c r="AD506" i="81" s="1"/>
  <c r="AD504" i="81"/>
  <c r="AD356" i="81"/>
  <c r="AD505" i="81"/>
  <c r="AD541" i="81" s="1"/>
  <c r="AD473" i="81"/>
  <c r="AD509" i="81" s="1"/>
  <c r="AD545" i="81" s="1"/>
  <c r="AD511" i="81"/>
  <c r="AD547" i="81" s="1"/>
  <c r="AD478" i="81"/>
  <c r="AD514" i="81" s="1"/>
  <c r="AD550" i="81" s="1"/>
  <c r="AD479" i="81"/>
  <c r="AD515" i="81" s="1"/>
  <c r="AD551" i="81" s="1"/>
  <c r="AD480" i="81"/>
  <c r="AD516" i="81" s="1"/>
  <c r="AD481" i="81"/>
  <c r="AD517" i="81"/>
  <c r="AD553" i="81" s="1"/>
  <c r="AD482" i="81"/>
  <c r="AD518" i="81" s="1"/>
  <c r="AD483" i="81"/>
  <c r="AD519" i="81"/>
  <c r="AD555" i="81" s="1"/>
  <c r="AD521" i="81"/>
  <c r="AD557" i="81" s="1"/>
  <c r="AD556" i="81" s="1"/>
  <c r="AD490" i="81"/>
  <c r="AD526" i="81"/>
  <c r="AD562" i="81" s="1"/>
  <c r="AD491" i="81"/>
  <c r="AD527" i="81" s="1"/>
  <c r="AD563" i="81" s="1"/>
  <c r="AD492" i="81"/>
  <c r="AD528" i="81" s="1"/>
  <c r="AD564" i="81" s="1"/>
  <c r="AD493" i="81"/>
  <c r="AD529" i="81" s="1"/>
  <c r="AD494" i="81"/>
  <c r="AD530" i="81" s="1"/>
  <c r="AD566" i="81" s="1"/>
  <c r="AD531" i="81"/>
  <c r="AD567" i="81" s="1"/>
  <c r="AD533" i="81"/>
  <c r="AD569" i="81"/>
  <c r="AD568" i="81" s="1"/>
  <c r="AE114" i="81"/>
  <c r="AE136" i="81" s="1"/>
  <c r="AE142" i="81" s="1"/>
  <c r="AE141" i="81"/>
  <c r="AE139" i="81"/>
  <c r="AE143" i="81" s="1"/>
  <c r="AE309" i="81"/>
  <c r="AE349" i="81"/>
  <c r="AE389" i="81" s="1"/>
  <c r="AE310" i="81"/>
  <c r="AE390" i="81" s="1"/>
  <c r="AE350" i="81"/>
  <c r="AE311" i="81"/>
  <c r="AE351" i="81"/>
  <c r="AE312" i="81"/>
  <c r="AE392" i="81" s="1"/>
  <c r="AE352" i="81"/>
  <c r="AE313" i="81"/>
  <c r="AE353" i="81"/>
  <c r="AE393" i="81" s="1"/>
  <c r="AE314" i="81"/>
  <c r="AE394" i="81" s="1"/>
  <c r="AE354" i="81"/>
  <c r="AE315" i="81"/>
  <c r="AE395" i="81" s="1"/>
  <c r="AE355" i="81"/>
  <c r="AE296" i="81"/>
  <c r="AE336" i="81"/>
  <c r="AE416" i="81" s="1"/>
  <c r="AE297" i="81"/>
  <c r="AE337" i="81" s="1"/>
  <c r="AE417" i="81" s="1"/>
  <c r="AE298" i="81"/>
  <c r="AE338" i="81" s="1"/>
  <c r="AE418" i="81" s="1"/>
  <c r="AE299" i="81"/>
  <c r="AE339" i="81" s="1"/>
  <c r="AE419" i="81" s="1"/>
  <c r="AE300" i="81"/>
  <c r="AE301" i="81"/>
  <c r="AE341" i="81" s="1"/>
  <c r="AE421" i="81" s="1"/>
  <c r="AE317" i="81"/>
  <c r="AE397" i="81"/>
  <c r="AE318" i="81"/>
  <c r="AE398" i="81" s="1"/>
  <c r="AE319" i="81"/>
  <c r="AE399" i="81"/>
  <c r="AE320" i="81"/>
  <c r="AE400" i="81" s="1"/>
  <c r="AE321" i="81"/>
  <c r="AE401" i="81"/>
  <c r="AE322" i="81"/>
  <c r="AE402" i="81" s="1"/>
  <c r="AE323" i="81"/>
  <c r="AE403" i="81"/>
  <c r="AE343" i="81"/>
  <c r="AE423" i="81" s="1"/>
  <c r="AE422" i="81" s="1"/>
  <c r="AE507" i="81"/>
  <c r="AE506" i="81"/>
  <c r="AE504" i="81"/>
  <c r="AE540" i="81" s="1"/>
  <c r="AE356" i="81"/>
  <c r="AE505" i="81"/>
  <c r="AE541" i="81"/>
  <c r="AE511" i="81"/>
  <c r="AE547" i="81"/>
  <c r="AE478" i="81"/>
  <c r="AE514" i="81" s="1"/>
  <c r="AE550" i="81" s="1"/>
  <c r="AE479" i="81"/>
  <c r="AE515" i="81" s="1"/>
  <c r="AE480" i="81"/>
  <c r="AE516" i="81"/>
  <c r="AE552" i="81" s="1"/>
  <c r="AE481" i="81"/>
  <c r="AE517" i="81" s="1"/>
  <c r="AE553" i="81" s="1"/>
  <c r="AE482" i="81"/>
  <c r="AE518" i="81"/>
  <c r="AE483" i="81"/>
  <c r="AE519" i="81" s="1"/>
  <c r="AE555" i="81" s="1"/>
  <c r="AE521" i="81"/>
  <c r="AE557" i="81" s="1"/>
  <c r="AE556" i="81" s="1"/>
  <c r="AE490" i="81"/>
  <c r="AE526" i="81" s="1"/>
  <c r="AE491" i="81"/>
  <c r="AE527" i="81"/>
  <c r="AE563" i="81" s="1"/>
  <c r="AE492" i="81"/>
  <c r="AE528" i="81" s="1"/>
  <c r="AE564" i="81" s="1"/>
  <c r="AE493" i="81"/>
  <c r="AE529" i="81"/>
  <c r="AE494" i="81"/>
  <c r="AE530" i="81" s="1"/>
  <c r="AE566" i="81" s="1"/>
  <c r="AE531" i="81"/>
  <c r="AE567" i="81" s="1"/>
  <c r="AE533" i="81"/>
  <c r="AE569" i="81" s="1"/>
  <c r="AE568" i="81" s="1"/>
  <c r="AF114" i="81"/>
  <c r="AF136" i="81" s="1"/>
  <c r="AF142" i="81" s="1"/>
  <c r="AF309" i="81"/>
  <c r="AF389" i="81" s="1"/>
  <c r="AF349" i="81"/>
  <c r="AF310" i="81"/>
  <c r="AF350" i="81"/>
  <c r="AF390" i="81" s="1"/>
  <c r="AF311" i="81"/>
  <c r="AF391" i="81" s="1"/>
  <c r="AF351" i="81"/>
  <c r="AF312" i="81"/>
  <c r="AF392" i="81" s="1"/>
  <c r="AF352" i="81"/>
  <c r="AF313" i="81"/>
  <c r="AF353" i="81"/>
  <c r="AF314" i="81"/>
  <c r="AF354" i="81"/>
  <c r="AF315" i="81"/>
  <c r="AF355" i="81"/>
  <c r="AF395" i="81"/>
  <c r="AF296" i="81"/>
  <c r="AF336" i="81" s="1"/>
  <c r="AF416" i="81" s="1"/>
  <c r="AF297" i="81"/>
  <c r="AF337" i="81"/>
  <c r="AF298" i="81"/>
  <c r="AF338" i="81" s="1"/>
  <c r="AF418" i="81" s="1"/>
  <c r="AF299" i="81"/>
  <c r="AF467" i="81" s="1"/>
  <c r="AF503" i="81" s="1"/>
  <c r="AF300" i="81"/>
  <c r="AF340" i="81" s="1"/>
  <c r="AF420" i="81" s="1"/>
  <c r="AF301" i="81"/>
  <c r="AF341" i="81" s="1"/>
  <c r="AF421" i="81" s="1"/>
  <c r="AF317" i="81"/>
  <c r="AF397" i="81" s="1"/>
  <c r="AF318" i="81"/>
  <c r="AF398" i="81" s="1"/>
  <c r="AF319" i="81"/>
  <c r="AF399" i="81" s="1"/>
  <c r="AF320" i="81"/>
  <c r="AF400" i="81" s="1"/>
  <c r="AF321" i="81"/>
  <c r="AF401" i="81" s="1"/>
  <c r="AF322" i="81"/>
  <c r="AF402" i="81" s="1"/>
  <c r="AF323" i="81"/>
  <c r="AF403" i="81" s="1"/>
  <c r="AF343" i="81"/>
  <c r="AF423" i="81" s="1"/>
  <c r="AF422" i="81" s="1"/>
  <c r="AF507" i="81"/>
  <c r="AF506" i="81" s="1"/>
  <c r="AF504" i="81"/>
  <c r="AF356" i="81"/>
  <c r="AF505" i="81"/>
  <c r="AF541" i="81" s="1"/>
  <c r="AF473" i="81"/>
  <c r="AF509" i="81" s="1"/>
  <c r="AF545" i="81" s="1"/>
  <c r="AF511" i="81"/>
  <c r="AF547" i="81" s="1"/>
  <c r="AF478" i="81"/>
  <c r="AF514" i="81" s="1"/>
  <c r="AF550" i="81" s="1"/>
  <c r="AF479" i="81"/>
  <c r="AF515" i="81"/>
  <c r="AF551" i="81" s="1"/>
  <c r="AF480" i="81"/>
  <c r="AF516" i="81" s="1"/>
  <c r="AF552" i="81" s="1"/>
  <c r="AF481" i="81"/>
  <c r="AF517" i="81"/>
  <c r="AF482" i="81"/>
  <c r="AF518" i="81" s="1"/>
  <c r="AF554" i="81" s="1"/>
  <c r="AF483" i="81"/>
  <c r="AF519" i="81" s="1"/>
  <c r="AF555" i="81" s="1"/>
  <c r="AF521" i="81"/>
  <c r="AF557" i="81"/>
  <c r="AF556" i="81" s="1"/>
  <c r="AF490" i="81"/>
  <c r="AF526" i="81" s="1"/>
  <c r="AF562" i="81" s="1"/>
  <c r="AF491" i="81"/>
  <c r="AF527" i="81" s="1"/>
  <c r="AF563" i="81" s="1"/>
  <c r="AF492" i="81"/>
  <c r="AF528" i="81" s="1"/>
  <c r="AF564" i="81" s="1"/>
  <c r="AF493" i="81"/>
  <c r="AF529" i="81" s="1"/>
  <c r="AF494" i="81"/>
  <c r="AF530" i="81"/>
  <c r="AF566" i="81" s="1"/>
  <c r="AF531" i="81"/>
  <c r="AF567" i="81" s="1"/>
  <c r="AF533" i="81"/>
  <c r="AF569" i="81"/>
  <c r="AF568" i="81" s="1"/>
  <c r="AG114" i="81"/>
  <c r="AG309" i="81"/>
  <c r="AG349" i="81"/>
  <c r="AG310" i="81"/>
  <c r="AG390" i="81" s="1"/>
  <c r="AG350" i="81"/>
  <c r="AG311" i="81"/>
  <c r="AG351" i="81"/>
  <c r="AG391" i="81" s="1"/>
  <c r="AG312" i="81"/>
  <c r="AG392" i="81" s="1"/>
  <c r="AG352" i="81"/>
  <c r="AG313" i="81"/>
  <c r="AG393" i="81" s="1"/>
  <c r="AG353" i="81"/>
  <c r="AG314" i="81"/>
  <c r="AG354" i="81"/>
  <c r="AG315" i="81"/>
  <c r="AG355" i="81"/>
  <c r="AG296" i="81"/>
  <c r="AG336" i="81"/>
  <c r="AG297" i="81"/>
  <c r="AG337" i="81" s="1"/>
  <c r="AG417" i="81" s="1"/>
  <c r="AG298" i="81"/>
  <c r="AG338" i="81" s="1"/>
  <c r="AG418" i="81" s="1"/>
  <c r="AG299" i="81"/>
  <c r="AG467" i="81" s="1"/>
  <c r="AG503" i="81" s="1"/>
  <c r="AG300" i="81"/>
  <c r="AG340" i="81" s="1"/>
  <c r="AG420" i="81" s="1"/>
  <c r="AG301" i="81"/>
  <c r="AG341" i="81" s="1"/>
  <c r="AG317" i="81"/>
  <c r="AG397" i="81"/>
  <c r="AG318" i="81"/>
  <c r="AG398" i="81" s="1"/>
  <c r="AG319" i="81"/>
  <c r="AG399" i="81"/>
  <c r="AG320" i="81"/>
  <c r="AG400" i="81" s="1"/>
  <c r="AG321" i="81"/>
  <c r="AG401" i="81"/>
  <c r="AG322" i="81"/>
  <c r="AG402" i="81" s="1"/>
  <c r="AG323" i="81"/>
  <c r="AG403" i="81"/>
  <c r="AG343" i="81"/>
  <c r="AG423" i="81" s="1"/>
  <c r="AG422" i="81" s="1"/>
  <c r="AG507" i="81"/>
  <c r="AG506" i="81"/>
  <c r="AG504" i="81"/>
  <c r="AG356" i="81"/>
  <c r="AG505" i="81"/>
  <c r="AG541" i="81"/>
  <c r="AG474" i="81"/>
  <c r="AG510" i="81" s="1"/>
  <c r="AG546" i="81" s="1"/>
  <c r="AG511" i="81"/>
  <c r="AG547" i="81" s="1"/>
  <c r="AG478" i="81"/>
  <c r="AG514" i="81"/>
  <c r="AG550" i="81" s="1"/>
  <c r="AG479" i="81"/>
  <c r="AG515" i="81" s="1"/>
  <c r="AG551" i="81" s="1"/>
  <c r="AG480" i="81"/>
  <c r="AG516" i="81"/>
  <c r="AG481" i="81"/>
  <c r="AG517" i="81" s="1"/>
  <c r="AG553" i="81" s="1"/>
  <c r="AG482" i="81"/>
  <c r="AG518" i="81" s="1"/>
  <c r="AG554" i="81" s="1"/>
  <c r="AG483" i="81"/>
  <c r="AG519" i="81" s="1"/>
  <c r="AG555" i="81" s="1"/>
  <c r="AG521" i="81"/>
  <c r="AG557" i="81" s="1"/>
  <c r="AG556" i="81" s="1"/>
  <c r="AG490" i="81"/>
  <c r="AG526" i="81" s="1"/>
  <c r="AG562" i="81" s="1"/>
  <c r="AG491" i="81"/>
  <c r="AG527" i="81"/>
  <c r="AG563" i="81" s="1"/>
  <c r="AG492" i="81"/>
  <c r="AG528" i="81" s="1"/>
  <c r="AG564" i="81" s="1"/>
  <c r="AG493" i="81"/>
  <c r="AG529" i="81" s="1"/>
  <c r="AG565" i="81" s="1"/>
  <c r="AG494" i="81"/>
  <c r="AG530" i="81" s="1"/>
  <c r="AG566" i="81" s="1"/>
  <c r="AG531" i="81"/>
  <c r="AG567" i="81" s="1"/>
  <c r="AG533" i="81"/>
  <c r="AG569" i="81" s="1"/>
  <c r="AG568" i="81" s="1"/>
  <c r="AH114" i="81"/>
  <c r="AH140" i="81" s="1"/>
  <c r="AH136" i="81"/>
  <c r="AH142" i="81" s="1"/>
  <c r="AH309" i="81"/>
  <c r="AH389" i="81" s="1"/>
  <c r="AH349" i="81"/>
  <c r="AH310" i="81"/>
  <c r="AH390" i="81" s="1"/>
  <c r="AH350" i="81"/>
  <c r="AH311" i="81"/>
  <c r="AH351" i="81"/>
  <c r="AH312" i="81"/>
  <c r="AH352" i="81"/>
  <c r="AH313" i="81"/>
  <c r="AH353" i="81"/>
  <c r="AH393" i="81"/>
  <c r="AH314" i="81"/>
  <c r="AH394" i="81" s="1"/>
  <c r="AH354" i="81"/>
  <c r="AH315" i="81"/>
  <c r="AH355" i="81"/>
  <c r="AH296" i="81"/>
  <c r="AH336" i="81" s="1"/>
  <c r="AH416" i="81" s="1"/>
  <c r="AH297" i="81"/>
  <c r="AH337" i="81"/>
  <c r="AH298" i="81"/>
  <c r="AH338" i="81" s="1"/>
  <c r="AH418" i="81" s="1"/>
  <c r="AH299" i="81"/>
  <c r="AH339" i="81" s="1"/>
  <c r="AH419" i="81" s="1"/>
  <c r="AH300" i="81"/>
  <c r="AH474" i="81" s="1"/>
  <c r="AH510" i="81" s="1"/>
  <c r="AH546" i="81" s="1"/>
  <c r="AH301" i="81"/>
  <c r="AH341" i="81"/>
  <c r="AH421" i="81" s="1"/>
  <c r="AH317" i="81"/>
  <c r="AH397" i="81" s="1"/>
  <c r="AH318" i="81"/>
  <c r="AH398" i="81" s="1"/>
  <c r="AH319" i="81"/>
  <c r="AH399" i="81" s="1"/>
  <c r="AH320" i="81"/>
  <c r="AH400" i="81" s="1"/>
  <c r="AH321" i="81"/>
  <c r="AH401" i="81" s="1"/>
  <c r="AH322" i="81"/>
  <c r="AH402" i="81" s="1"/>
  <c r="AH323" i="81"/>
  <c r="AH403" i="81" s="1"/>
  <c r="AH343" i="81"/>
  <c r="AH423" i="81" s="1"/>
  <c r="AH422" i="81" s="1"/>
  <c r="AH467" i="81"/>
  <c r="AH503" i="81" s="1"/>
  <c r="AH507" i="81"/>
  <c r="AH506" i="81" s="1"/>
  <c r="AH504" i="81"/>
  <c r="AH540" i="81" s="1"/>
  <c r="AH356" i="81"/>
  <c r="AH505" i="81"/>
  <c r="AH541" i="81" s="1"/>
  <c r="AH473" i="81"/>
  <c r="AH509" i="81" s="1"/>
  <c r="AH545" i="81" s="1"/>
  <c r="AH511" i="81"/>
  <c r="AH547" i="81" s="1"/>
  <c r="AH478" i="81"/>
  <c r="AH514" i="81" s="1"/>
  <c r="AH550" i="81" s="1"/>
  <c r="AH479" i="81"/>
  <c r="AH515" i="81"/>
  <c r="AH551" i="81" s="1"/>
  <c r="AH480" i="81"/>
  <c r="AH516" i="81" s="1"/>
  <c r="AH552" i="81" s="1"/>
  <c r="AH481" i="81"/>
  <c r="AH517" i="81"/>
  <c r="AH553" i="81" s="1"/>
  <c r="AH482" i="81"/>
  <c r="AH518" i="81" s="1"/>
  <c r="AH554" i="81" s="1"/>
  <c r="AH483" i="81"/>
  <c r="AH519" i="81" s="1"/>
  <c r="AH555" i="81" s="1"/>
  <c r="AH521" i="81"/>
  <c r="AH557" i="81" s="1"/>
  <c r="AH556" i="81" s="1"/>
  <c r="AH490" i="81"/>
  <c r="AH526" i="81" s="1"/>
  <c r="AH562" i="81" s="1"/>
  <c r="AH491" i="81"/>
  <c r="AH527" i="81" s="1"/>
  <c r="AH563" i="81" s="1"/>
  <c r="AH492" i="81"/>
  <c r="AH528" i="81" s="1"/>
  <c r="AH564" i="81" s="1"/>
  <c r="AH493" i="81"/>
  <c r="AH529" i="81" s="1"/>
  <c r="AH494" i="81"/>
  <c r="AH530" i="81"/>
  <c r="AH566" i="81" s="1"/>
  <c r="AH531" i="81"/>
  <c r="AH567" i="81" s="1"/>
  <c r="AH533" i="81"/>
  <c r="AH569" i="81"/>
  <c r="AH568" i="81" s="1"/>
  <c r="AI114" i="81"/>
  <c r="AI136" i="81" s="1"/>
  <c r="AI142" i="81" s="1"/>
  <c r="AI309" i="81"/>
  <c r="AI349" i="81"/>
  <c r="AI310" i="81"/>
  <c r="AI350" i="81"/>
  <c r="AI390" i="81"/>
  <c r="AI311" i="81"/>
  <c r="AI351" i="81"/>
  <c r="AI312" i="81"/>
  <c r="AI352" i="81"/>
  <c r="AI313" i="81"/>
  <c r="AI353" i="81"/>
  <c r="AI393" i="81" s="1"/>
  <c r="AI314" i="81"/>
  <c r="AI354" i="81"/>
  <c r="AI315" i="81"/>
  <c r="AI355" i="81"/>
  <c r="AI296" i="81"/>
  <c r="AI336" i="81" s="1"/>
  <c r="AI416" i="81" s="1"/>
  <c r="AI297" i="81"/>
  <c r="AI337" i="81" s="1"/>
  <c r="AI417" i="81" s="1"/>
  <c r="AI298" i="81"/>
  <c r="AI338" i="81"/>
  <c r="AI418" i="81" s="1"/>
  <c r="AI299" i="81"/>
  <c r="AI339" i="81" s="1"/>
  <c r="AI300" i="81"/>
  <c r="AI340" i="81" s="1"/>
  <c r="AI301" i="81"/>
  <c r="AI341" i="81" s="1"/>
  <c r="AI317" i="81"/>
  <c r="AI397" i="81"/>
  <c r="AI318" i="81"/>
  <c r="AI398" i="81"/>
  <c r="AI319" i="81"/>
  <c r="AI399" i="81"/>
  <c r="AI320" i="81"/>
  <c r="AI400" i="81"/>
  <c r="AI321" i="81"/>
  <c r="AI401" i="81"/>
  <c r="AI322" i="81"/>
  <c r="AI402" i="81"/>
  <c r="AI323" i="81"/>
  <c r="AI403" i="81"/>
  <c r="AI343" i="81"/>
  <c r="AI423" i="81" s="1"/>
  <c r="AI422" i="81" s="1"/>
  <c r="AI507" i="81"/>
  <c r="AI506" i="81" s="1"/>
  <c r="AI504" i="81"/>
  <c r="AI356" i="81"/>
  <c r="AI540" i="81" s="1"/>
  <c r="AI505" i="81"/>
  <c r="AI541" i="81"/>
  <c r="AI474" i="81"/>
  <c r="AI510" i="81" s="1"/>
  <c r="AI511" i="81"/>
  <c r="AI547" i="81" s="1"/>
  <c r="AI478" i="81"/>
  <c r="AI514" i="81" s="1"/>
  <c r="AI550" i="81" s="1"/>
  <c r="AI479" i="81"/>
  <c r="AI515" i="81" s="1"/>
  <c r="AI551" i="81" s="1"/>
  <c r="AI480" i="81"/>
  <c r="AI516" i="81"/>
  <c r="AI552" i="81" s="1"/>
  <c r="AI481" i="81"/>
  <c r="AI517" i="81" s="1"/>
  <c r="AI482" i="81"/>
  <c r="AI518" i="81"/>
  <c r="AI483" i="81"/>
  <c r="AI519" i="81" s="1"/>
  <c r="AI521" i="81"/>
  <c r="AI557" i="81" s="1"/>
  <c r="AI556" i="81" s="1"/>
  <c r="AI490" i="81"/>
  <c r="AI526" i="81" s="1"/>
  <c r="AI562" i="81" s="1"/>
  <c r="AI491" i="81"/>
  <c r="AI527" i="81"/>
  <c r="AI563" i="81" s="1"/>
  <c r="AI492" i="81"/>
  <c r="AI528" i="81" s="1"/>
  <c r="AI493" i="81"/>
  <c r="AI529" i="81"/>
  <c r="AI565" i="81" s="1"/>
  <c r="AI494" i="81"/>
  <c r="AI530" i="81" s="1"/>
  <c r="AI566" i="81" s="1"/>
  <c r="AI531" i="81"/>
  <c r="AI567" i="81" s="1"/>
  <c r="AI533" i="81"/>
  <c r="AI569" i="81" s="1"/>
  <c r="AI568" i="81" s="1"/>
  <c r="AJ114" i="81"/>
  <c r="AJ309" i="81"/>
  <c r="AJ389" i="81" s="1"/>
  <c r="AJ349" i="81"/>
  <c r="AJ310" i="81"/>
  <c r="AJ350" i="81"/>
  <c r="AJ311" i="81"/>
  <c r="AJ351" i="81"/>
  <c r="AJ391" i="81"/>
  <c r="AJ312" i="81"/>
  <c r="AJ352" i="81"/>
  <c r="AJ313" i="81"/>
  <c r="AJ353" i="81"/>
  <c r="AJ314" i="81"/>
  <c r="AJ354" i="81"/>
  <c r="AJ394" i="81" s="1"/>
  <c r="AJ315" i="81"/>
  <c r="AJ355" i="81"/>
  <c r="AJ395" i="81" s="1"/>
  <c r="AJ296" i="81"/>
  <c r="AJ336" i="81" s="1"/>
  <c r="AJ416" i="81" s="1"/>
  <c r="AJ297" i="81"/>
  <c r="AJ337" i="81"/>
  <c r="AJ417" i="81" s="1"/>
  <c r="AJ298" i="81"/>
  <c r="AJ338" i="81" s="1"/>
  <c r="AJ418" i="81" s="1"/>
  <c r="AJ299" i="81"/>
  <c r="AJ339" i="81" s="1"/>
  <c r="AJ419" i="81" s="1"/>
  <c r="AJ300" i="81"/>
  <c r="AJ340" i="81" s="1"/>
  <c r="AJ301" i="81"/>
  <c r="AJ341" i="81" s="1"/>
  <c r="AJ317" i="81"/>
  <c r="AJ397" i="81" s="1"/>
  <c r="AJ318" i="81"/>
  <c r="AJ398" i="81" s="1"/>
  <c r="AJ319" i="81"/>
  <c r="AJ399" i="81" s="1"/>
  <c r="AJ396" i="81" s="1"/>
  <c r="AJ148" i="81" s="1"/>
  <c r="AJ320" i="81"/>
  <c r="AJ400" i="81" s="1"/>
  <c r="AJ321" i="81"/>
  <c r="AJ401" i="81" s="1"/>
  <c r="AJ322" i="81"/>
  <c r="AJ402" i="81" s="1"/>
  <c r="AJ323" i="81"/>
  <c r="AJ403" i="81" s="1"/>
  <c r="AJ343" i="81"/>
  <c r="AJ423" i="81"/>
  <c r="AJ422" i="81" s="1"/>
  <c r="AJ467" i="81"/>
  <c r="AJ503" i="81" s="1"/>
  <c r="AJ539" i="81" s="1"/>
  <c r="AJ507" i="81"/>
  <c r="AJ506" i="81" s="1"/>
  <c r="AJ504" i="81"/>
  <c r="AJ356" i="81"/>
  <c r="AJ540" i="81" s="1"/>
  <c r="AJ505" i="81"/>
  <c r="AJ541" i="81" s="1"/>
  <c r="AJ511" i="81"/>
  <c r="AJ547" i="81" s="1"/>
  <c r="AJ478" i="81"/>
  <c r="AJ514" i="81" s="1"/>
  <c r="AJ550" i="81" s="1"/>
  <c r="AJ479" i="81"/>
  <c r="AJ515" i="81" s="1"/>
  <c r="AJ480" i="81"/>
  <c r="AJ516" i="81" s="1"/>
  <c r="AJ552" i="81" s="1"/>
  <c r="AJ481" i="81"/>
  <c r="AJ517" i="81"/>
  <c r="AJ553" i="81" s="1"/>
  <c r="AJ482" i="81"/>
  <c r="AJ518" i="81" s="1"/>
  <c r="AJ483" i="81"/>
  <c r="AJ519" i="81"/>
  <c r="AJ521" i="81"/>
  <c r="AJ557" i="81" s="1"/>
  <c r="AJ556" i="81" s="1"/>
  <c r="AJ490" i="81"/>
  <c r="AJ526" i="81"/>
  <c r="AJ562" i="81" s="1"/>
  <c r="AJ491" i="81"/>
  <c r="AJ527" i="81" s="1"/>
  <c r="AJ563" i="81" s="1"/>
  <c r="AJ492" i="81"/>
  <c r="AJ528" i="81"/>
  <c r="AJ493" i="81"/>
  <c r="AJ529" i="81" s="1"/>
  <c r="AJ565" i="81" s="1"/>
  <c r="AJ494" i="81"/>
  <c r="AJ530" i="81" s="1"/>
  <c r="AJ531" i="81"/>
  <c r="AJ567" i="81" s="1"/>
  <c r="AJ533" i="81"/>
  <c r="AJ569" i="81"/>
  <c r="AJ568" i="81" s="1"/>
  <c r="AK114" i="81"/>
  <c r="AK136" i="81" s="1"/>
  <c r="AK142" i="81" s="1"/>
  <c r="AK140" i="81"/>
  <c r="AK139" i="81"/>
  <c r="AK309" i="81"/>
  <c r="AK389" i="81" s="1"/>
  <c r="AK349" i="81"/>
  <c r="AK310" i="81"/>
  <c r="AK390" i="81" s="1"/>
  <c r="AK350" i="81"/>
  <c r="AK311" i="81"/>
  <c r="AK351" i="81"/>
  <c r="AK312" i="81"/>
  <c r="AK392" i="81" s="1"/>
  <c r="AK352" i="81"/>
  <c r="AK313" i="81"/>
  <c r="AK393" i="81" s="1"/>
  <c r="AK353" i="81"/>
  <c r="AK314" i="81"/>
  <c r="AK354" i="81"/>
  <c r="AK394" i="81"/>
  <c r="AK315" i="81"/>
  <c r="AK355" i="81"/>
  <c r="AK395" i="81" s="1"/>
  <c r="AK296" i="81"/>
  <c r="AK336" i="81"/>
  <c r="AK416" i="81" s="1"/>
  <c r="AK297" i="81"/>
  <c r="AK337" i="81" s="1"/>
  <c r="AK298" i="81"/>
  <c r="AK338" i="81" s="1"/>
  <c r="AK299" i="81"/>
  <c r="AK300" i="81"/>
  <c r="AK340" i="81"/>
  <c r="AK420" i="81" s="1"/>
  <c r="AK301" i="81"/>
  <c r="AK341" i="81" s="1"/>
  <c r="AK421" i="81" s="1"/>
  <c r="AK317" i="81"/>
  <c r="AK397" i="81" s="1"/>
  <c r="AK318" i="81"/>
  <c r="AK398" i="81"/>
  <c r="AK319" i="81"/>
  <c r="AK399" i="81" s="1"/>
  <c r="AK320" i="81"/>
  <c r="AK400" i="81" s="1"/>
  <c r="AK321" i="81"/>
  <c r="AK401" i="81" s="1"/>
  <c r="AK322" i="81"/>
  <c r="AK402" i="81"/>
  <c r="AK323" i="81"/>
  <c r="AK403" i="81" s="1"/>
  <c r="AK343" i="81"/>
  <c r="AK423" i="81" s="1"/>
  <c r="AK422" i="81" s="1"/>
  <c r="AK507" i="81"/>
  <c r="AK506" i="81" s="1"/>
  <c r="AK504" i="81"/>
  <c r="AK356" i="81"/>
  <c r="AK505" i="81"/>
  <c r="AK541" i="81" s="1"/>
  <c r="AK474" i="81"/>
  <c r="AK510" i="81" s="1"/>
  <c r="AK546" i="81" s="1"/>
  <c r="AK511" i="81"/>
  <c r="AK547" i="81"/>
  <c r="AK478" i="81"/>
  <c r="AK514" i="81"/>
  <c r="AK550" i="81" s="1"/>
  <c r="AK479" i="81"/>
  <c r="AK515" i="81" s="1"/>
  <c r="AK551" i="81"/>
  <c r="AK480" i="81"/>
  <c r="AK516" i="81"/>
  <c r="AK481" i="81"/>
  <c r="AK517" i="81" s="1"/>
  <c r="AK553" i="81"/>
  <c r="AK482" i="81"/>
  <c r="AK518" i="81"/>
  <c r="AK554" i="81" s="1"/>
  <c r="AK483" i="81"/>
  <c r="AK519" i="81" s="1"/>
  <c r="AK555" i="81"/>
  <c r="AK521" i="81"/>
  <c r="AK557" i="81" s="1"/>
  <c r="AK556" i="81" s="1"/>
  <c r="AK490" i="81"/>
  <c r="AK526" i="81" s="1"/>
  <c r="AK562" i="81" s="1"/>
  <c r="AK491" i="81"/>
  <c r="AK527" i="81" s="1"/>
  <c r="AK492" i="81"/>
  <c r="AK528" i="81" s="1"/>
  <c r="AK564" i="81"/>
  <c r="AK493" i="81"/>
  <c r="AK529" i="81" s="1"/>
  <c r="AK565" i="81" s="1"/>
  <c r="AK494" i="81"/>
  <c r="AK530" i="81" s="1"/>
  <c r="AK566" i="81" s="1"/>
  <c r="AK531" i="81"/>
  <c r="AK567" i="81" s="1"/>
  <c r="AK533" i="81"/>
  <c r="AK569" i="81" s="1"/>
  <c r="AK568" i="81"/>
  <c r="AL114" i="81"/>
  <c r="AL136" i="81" s="1"/>
  <c r="AL142" i="81" s="1"/>
  <c r="AL309" i="81"/>
  <c r="AL389" i="81" s="1"/>
  <c r="AL349" i="81"/>
  <c r="AL310" i="81"/>
  <c r="AL350" i="81"/>
  <c r="AL311" i="81"/>
  <c r="AL351" i="81"/>
  <c r="AL312" i="81"/>
  <c r="AL352" i="81"/>
  <c r="AL392" i="81" s="1"/>
  <c r="AL313" i="81"/>
  <c r="AL353" i="81"/>
  <c r="AL314" i="81"/>
  <c r="AL354" i="81"/>
  <c r="AL315" i="81"/>
  <c r="AL355" i="81"/>
  <c r="AL296" i="81"/>
  <c r="AL336" i="81" s="1"/>
  <c r="AL297" i="81"/>
  <c r="AL337" i="81" s="1"/>
  <c r="AL417" i="81" s="1"/>
  <c r="AL298" i="81"/>
  <c r="AL338" i="81" s="1"/>
  <c r="AL299" i="81"/>
  <c r="AL339" i="81"/>
  <c r="AL419" i="81" s="1"/>
  <c r="AL300" i="81"/>
  <c r="AL301" i="81"/>
  <c r="AL341" i="81"/>
  <c r="AL317" i="81"/>
  <c r="AL397" i="81" s="1"/>
  <c r="AL318" i="81"/>
  <c r="AL398" i="81" s="1"/>
  <c r="AL319" i="81"/>
  <c r="AL399" i="81" s="1"/>
  <c r="AL320" i="81"/>
  <c r="AL400" i="81" s="1"/>
  <c r="AL321" i="81"/>
  <c r="AL401" i="81" s="1"/>
  <c r="AL322" i="81"/>
  <c r="AL402" i="81" s="1"/>
  <c r="AL323" i="81"/>
  <c r="AL403" i="81" s="1"/>
  <c r="AL343" i="81"/>
  <c r="AL423" i="81"/>
  <c r="AL422" i="81" s="1"/>
  <c r="AL467" i="81"/>
  <c r="AL503" i="81" s="1"/>
  <c r="AL507" i="81"/>
  <c r="AL506" i="81" s="1"/>
  <c r="AL504" i="81"/>
  <c r="AL356" i="81"/>
  <c r="AL505" i="81"/>
  <c r="AL541" i="81" s="1"/>
  <c r="AL473" i="81"/>
  <c r="AL509" i="81" s="1"/>
  <c r="AL511" i="81"/>
  <c r="AL547" i="81" s="1"/>
  <c r="AL478" i="81"/>
  <c r="AL514" i="81" s="1"/>
  <c r="AL550" i="81" s="1"/>
  <c r="AL479" i="81"/>
  <c r="AL515" i="81" s="1"/>
  <c r="AL480" i="81"/>
  <c r="AL516" i="81" s="1"/>
  <c r="AL552" i="81" s="1"/>
  <c r="AL481" i="81"/>
  <c r="AL517" i="81"/>
  <c r="AL553" i="81" s="1"/>
  <c r="AL482" i="81"/>
  <c r="AL518" i="81" s="1"/>
  <c r="AL483" i="81"/>
  <c r="AL519" i="81" s="1"/>
  <c r="AL521" i="81"/>
  <c r="AL557" i="81" s="1"/>
  <c r="AL556" i="81" s="1"/>
  <c r="AL490" i="81"/>
  <c r="AL526" i="81" s="1"/>
  <c r="AL562" i="81" s="1"/>
  <c r="AL491" i="81"/>
  <c r="AL527" i="81" s="1"/>
  <c r="AL492" i="81"/>
  <c r="AL528" i="81" s="1"/>
  <c r="AL564" i="81" s="1"/>
  <c r="AL493" i="81"/>
  <c r="AL529" i="81" s="1"/>
  <c r="AL565" i="81" s="1"/>
  <c r="AL494" i="81"/>
  <c r="AL530" i="81" s="1"/>
  <c r="AL531" i="81"/>
  <c r="AL567" i="81" s="1"/>
  <c r="AL533" i="81"/>
  <c r="AL569" i="81"/>
  <c r="AL568" i="81" s="1"/>
  <c r="AM114" i="81"/>
  <c r="AM140" i="81"/>
  <c r="AM136" i="81"/>
  <c r="AM142" i="81" s="1"/>
  <c r="AM139" i="81"/>
  <c r="AM143" i="81" s="1"/>
  <c r="AM309" i="81"/>
  <c r="AM349" i="81"/>
  <c r="AM389" i="81" s="1"/>
  <c r="AM310" i="81"/>
  <c r="AM350" i="81"/>
  <c r="AM311" i="81"/>
  <c r="AM351" i="81"/>
  <c r="AM312" i="81"/>
  <c r="AM352" i="81"/>
  <c r="AM313" i="81"/>
  <c r="AM353" i="81"/>
  <c r="AM393" i="81" s="1"/>
  <c r="AM314" i="81"/>
  <c r="AM354" i="81"/>
  <c r="AM315" i="81"/>
  <c r="AM355" i="81"/>
  <c r="AM296" i="81"/>
  <c r="AM336" i="81" s="1"/>
  <c r="AM297" i="81"/>
  <c r="AM337" i="81"/>
  <c r="AM298" i="81"/>
  <c r="AM338" i="81" s="1"/>
  <c r="AM418" i="81" s="1"/>
  <c r="AM299" i="81"/>
  <c r="AM339" i="81" s="1"/>
  <c r="AM419" i="81" s="1"/>
  <c r="AM300" i="81"/>
  <c r="AM340" i="81"/>
  <c r="AM420" i="81" s="1"/>
  <c r="AM301" i="81"/>
  <c r="AM341" i="81" s="1"/>
  <c r="AM317" i="81"/>
  <c r="AM397" i="81" s="1"/>
  <c r="AM318" i="81"/>
  <c r="AM398" i="81"/>
  <c r="AM319" i="81"/>
  <c r="AM399" i="81" s="1"/>
  <c r="AM320" i="81"/>
  <c r="AM400" i="81" s="1"/>
  <c r="AM321" i="81"/>
  <c r="AM401" i="81" s="1"/>
  <c r="AM322" i="81"/>
  <c r="AM402" i="81"/>
  <c r="AM323" i="81"/>
  <c r="AM403" i="81" s="1"/>
  <c r="AM343" i="81"/>
  <c r="AM423" i="81" s="1"/>
  <c r="AM422" i="81" s="1"/>
  <c r="AM507" i="81"/>
  <c r="AM506" i="81"/>
  <c r="AM504" i="81"/>
  <c r="AM540" i="81" s="1"/>
  <c r="AM356" i="81"/>
  <c r="AM505" i="81"/>
  <c r="AM541" i="81"/>
  <c r="AM474" i="81"/>
  <c r="AM510" i="81" s="1"/>
  <c r="AM511" i="81"/>
  <c r="AM547" i="81"/>
  <c r="AM478" i="81"/>
  <c r="AM514" i="81" s="1"/>
  <c r="AM550" i="81" s="1"/>
  <c r="AM479" i="81"/>
  <c r="AM515" i="81" s="1"/>
  <c r="AM480" i="81"/>
  <c r="AM516" i="81" s="1"/>
  <c r="AM481" i="81"/>
  <c r="AM517" i="81" s="1"/>
  <c r="AM553" i="81" s="1"/>
  <c r="AM482" i="81"/>
  <c r="AM518" i="81" s="1"/>
  <c r="AM483" i="81"/>
  <c r="AM519" i="81" s="1"/>
  <c r="AM521" i="81"/>
  <c r="AM557" i="81" s="1"/>
  <c r="AM556" i="81"/>
  <c r="AM490" i="81"/>
  <c r="AM526" i="81" s="1"/>
  <c r="AM491" i="81"/>
  <c r="AM527" i="81" s="1"/>
  <c r="AM563" i="81" s="1"/>
  <c r="AM492" i="81"/>
  <c r="AM528" i="81" s="1"/>
  <c r="AM493" i="81"/>
  <c r="AM529" i="81" s="1"/>
  <c r="AM565" i="81" s="1"/>
  <c r="AM494" i="81"/>
  <c r="AM530" i="81" s="1"/>
  <c r="AM531" i="81"/>
  <c r="AM567" i="81" s="1"/>
  <c r="AM533" i="81"/>
  <c r="AM569" i="81" s="1"/>
  <c r="AM568" i="81" s="1"/>
  <c r="AN114" i="81"/>
  <c r="AN140" i="81" s="1"/>
  <c r="AN136" i="81"/>
  <c r="AN142" i="81" s="1"/>
  <c r="AN139" i="81"/>
  <c r="AN309" i="81"/>
  <c r="AN349" i="81"/>
  <c r="AN310" i="81"/>
  <c r="AN350" i="81"/>
  <c r="AN390" i="81" s="1"/>
  <c r="AN311" i="81"/>
  <c r="AN351" i="81"/>
  <c r="AN391" i="81" s="1"/>
  <c r="AN312" i="81"/>
  <c r="AN392" i="81" s="1"/>
  <c r="AN352" i="81"/>
  <c r="AN313" i="81"/>
  <c r="AN353" i="81"/>
  <c r="AN314" i="81"/>
  <c r="AN354" i="81"/>
  <c r="AN394" i="81"/>
  <c r="AN315" i="81"/>
  <c r="AN355" i="81"/>
  <c r="AN296" i="81"/>
  <c r="AN336" i="81" s="1"/>
  <c r="AN297" i="81"/>
  <c r="AN337" i="81" s="1"/>
  <c r="AN417" i="81" s="1"/>
  <c r="AN298" i="81"/>
  <c r="AN338" i="81"/>
  <c r="AN299" i="81"/>
  <c r="AN339" i="81" s="1"/>
  <c r="AN419" i="81" s="1"/>
  <c r="AN300" i="81"/>
  <c r="AN340" i="81" s="1"/>
  <c r="AN420" i="81" s="1"/>
  <c r="AN301" i="81"/>
  <c r="AN341" i="81" s="1"/>
  <c r="AN421" i="81" s="1"/>
  <c r="AN317" i="81"/>
  <c r="AN397" i="81" s="1"/>
  <c r="AN318" i="81"/>
  <c r="AN398" i="81"/>
  <c r="AN319" i="81"/>
  <c r="AN399" i="81" s="1"/>
  <c r="AN320" i="81"/>
  <c r="AN400" i="81" s="1"/>
  <c r="AN321" i="81"/>
  <c r="AN401" i="81" s="1"/>
  <c r="AN322" i="81"/>
  <c r="AN402" i="81"/>
  <c r="AN323" i="81"/>
  <c r="AN403" i="81" s="1"/>
  <c r="AN343" i="81"/>
  <c r="AN423" i="81" s="1"/>
  <c r="AN422" i="81" s="1"/>
  <c r="AN467" i="81"/>
  <c r="AN503" i="81" s="1"/>
  <c r="AN507" i="81"/>
  <c r="AN506" i="81" s="1"/>
  <c r="AN504" i="81"/>
  <c r="AN540" i="81" s="1"/>
  <c r="AN356" i="81"/>
  <c r="AN505" i="81"/>
  <c r="AN541" i="81" s="1"/>
  <c r="AN473" i="81"/>
  <c r="AN509" i="81" s="1"/>
  <c r="AN545" i="81" s="1"/>
  <c r="AN511" i="81"/>
  <c r="AN547" i="81" s="1"/>
  <c r="AN478" i="81"/>
  <c r="AN514" i="81" s="1"/>
  <c r="AN550" i="81" s="1"/>
  <c r="AN479" i="81"/>
  <c r="AN515" i="81" s="1"/>
  <c r="AN551" i="81" s="1"/>
  <c r="AN480" i="81"/>
  <c r="AN516" i="81" s="1"/>
  <c r="AN481" i="81"/>
  <c r="AN517" i="81" s="1"/>
  <c r="AN553" i="81" s="1"/>
  <c r="AN482" i="81"/>
  <c r="AN518" i="81"/>
  <c r="AN554" i="81" s="1"/>
  <c r="AN483" i="81"/>
  <c r="AN519" i="81" s="1"/>
  <c r="AN555" i="81" s="1"/>
  <c r="AN521" i="81"/>
  <c r="AN557" i="81" s="1"/>
  <c r="AN556" i="81" s="1"/>
  <c r="AN490" i="81"/>
  <c r="AN526" i="81" s="1"/>
  <c r="AN491" i="81"/>
  <c r="AN527" i="81" s="1"/>
  <c r="AN492" i="81"/>
  <c r="AN528" i="81" s="1"/>
  <c r="AN564" i="81" s="1"/>
  <c r="AN493" i="81"/>
  <c r="AN529" i="81" s="1"/>
  <c r="AN565" i="81" s="1"/>
  <c r="AN494" i="81"/>
  <c r="AN530" i="81" s="1"/>
  <c r="AN566" i="81" s="1"/>
  <c r="AN531" i="81"/>
  <c r="AN567" i="81" s="1"/>
  <c r="AN533" i="81"/>
  <c r="AN569" i="81" s="1"/>
  <c r="AN568" i="81" s="1"/>
  <c r="AO114" i="81"/>
  <c r="AO140" i="81" s="1"/>
  <c r="AO309" i="81"/>
  <c r="AO389" i="81" s="1"/>
  <c r="AO349" i="81"/>
  <c r="AO310" i="81"/>
  <c r="AO350" i="81"/>
  <c r="AO311" i="81"/>
  <c r="AO351" i="81"/>
  <c r="AO391" i="81"/>
  <c r="AO312" i="81"/>
  <c r="AO352" i="81"/>
  <c r="AO313" i="81"/>
  <c r="AO353" i="81"/>
  <c r="AO314" i="81"/>
  <c r="AO354" i="81"/>
  <c r="AO394" i="81" s="1"/>
  <c r="AO315" i="81"/>
  <c r="AO355" i="81"/>
  <c r="AO395" i="81" s="1"/>
  <c r="AO296" i="81"/>
  <c r="AO336" i="81" s="1"/>
  <c r="AO416" i="81" s="1"/>
  <c r="AO297" i="81"/>
  <c r="AO337" i="81" s="1"/>
  <c r="AO298" i="81"/>
  <c r="AO338" i="81" s="1"/>
  <c r="AO418" i="81" s="1"/>
  <c r="AO299" i="81"/>
  <c r="AO339" i="81"/>
  <c r="AO419" i="81" s="1"/>
  <c r="AO300" i="81"/>
  <c r="AO340" i="81" s="1"/>
  <c r="AO301" i="81"/>
  <c r="AO341" i="81" s="1"/>
  <c r="AO421" i="81" s="1"/>
  <c r="AO317" i="81"/>
  <c r="AO397" i="81" s="1"/>
  <c r="AO318" i="81"/>
  <c r="AO398" i="81" s="1"/>
  <c r="AO319" i="81"/>
  <c r="AO399" i="81" s="1"/>
  <c r="AO320" i="81"/>
  <c r="AO400" i="81" s="1"/>
  <c r="AO321" i="81"/>
  <c r="AO401" i="81" s="1"/>
  <c r="AO322" i="81"/>
  <c r="AO402" i="81" s="1"/>
  <c r="AO323" i="81"/>
  <c r="AO403" i="81" s="1"/>
  <c r="AO343" i="81"/>
  <c r="AO423" i="81" s="1"/>
  <c r="AO422" i="81" s="1"/>
  <c r="AO467" i="81"/>
  <c r="AO503" i="81" s="1"/>
  <c r="AO507" i="81"/>
  <c r="AO506" i="81" s="1"/>
  <c r="AO504" i="81"/>
  <c r="AO356" i="81"/>
  <c r="AO540" i="81" s="1"/>
  <c r="AO505" i="81"/>
  <c r="AO541" i="81" s="1"/>
  <c r="AO473" i="81"/>
  <c r="AO509" i="81" s="1"/>
  <c r="AO545" i="81" s="1"/>
  <c r="AO474" i="81"/>
  <c r="AO510" i="81" s="1"/>
  <c r="AO511" i="81"/>
  <c r="AO547" i="81" s="1"/>
  <c r="AO478" i="81"/>
  <c r="AO514" i="81" s="1"/>
  <c r="AO550" i="81" s="1"/>
  <c r="AO479" i="81"/>
  <c r="AO515" i="81" s="1"/>
  <c r="AO551" i="81" s="1"/>
  <c r="AO480" i="81"/>
  <c r="AO516" i="81" s="1"/>
  <c r="AO552" i="81" s="1"/>
  <c r="AO481" i="81"/>
  <c r="AO517" i="81" s="1"/>
  <c r="AO553" i="81" s="1"/>
  <c r="AO482" i="81"/>
  <c r="AO518" i="81" s="1"/>
  <c r="AO483" i="81"/>
  <c r="AO519" i="81"/>
  <c r="AO555" i="81" s="1"/>
  <c r="AO521" i="81"/>
  <c r="AO557" i="81"/>
  <c r="AO556" i="81" s="1"/>
  <c r="AO490" i="81"/>
  <c r="AO526" i="81"/>
  <c r="AO562" i="81" s="1"/>
  <c r="AO491" i="81"/>
  <c r="AO527" i="81" s="1"/>
  <c r="AO563" i="81" s="1"/>
  <c r="AO492" i="81"/>
  <c r="AO528" i="81" s="1"/>
  <c r="AO564" i="81" s="1"/>
  <c r="AO493" i="81"/>
  <c r="AO529" i="81" s="1"/>
  <c r="AO494" i="81"/>
  <c r="AO530" i="81" s="1"/>
  <c r="AO566" i="81" s="1"/>
  <c r="AO531" i="81"/>
  <c r="AO567" i="81" s="1"/>
  <c r="AO533" i="81"/>
  <c r="AO569" i="81" s="1"/>
  <c r="AO568" i="81" s="1"/>
  <c r="AP114" i="81"/>
  <c r="AP140" i="81" s="1"/>
  <c r="AP309" i="81"/>
  <c r="AP349" i="81"/>
  <c r="AP310" i="81"/>
  <c r="AP350" i="81"/>
  <c r="AP311" i="81"/>
  <c r="AP351" i="81"/>
  <c r="AP391" i="81" s="1"/>
  <c r="AP312" i="81"/>
  <c r="AP352" i="81"/>
  <c r="AP392" i="81" s="1"/>
  <c r="AP313" i="81"/>
  <c r="AP393" i="81" s="1"/>
  <c r="AP353" i="81"/>
  <c r="AP314" i="81"/>
  <c r="AP394" i="81" s="1"/>
  <c r="AP354" i="81"/>
  <c r="AP315" i="81"/>
  <c r="AP355" i="81"/>
  <c r="AP296" i="81"/>
  <c r="AP336" i="81" s="1"/>
  <c r="AP416" i="81" s="1"/>
  <c r="AP297" i="81"/>
  <c r="AP337" i="81" s="1"/>
  <c r="AP298" i="81"/>
  <c r="AP338" i="81" s="1"/>
  <c r="AP299" i="81"/>
  <c r="AP339" i="81" s="1"/>
  <c r="AP419" i="81" s="1"/>
  <c r="AP300" i="81"/>
  <c r="AP340" i="81"/>
  <c r="AP420" i="81" s="1"/>
  <c r="AP301" i="81"/>
  <c r="AP341" i="81" s="1"/>
  <c r="AP317" i="81"/>
  <c r="AP397" i="81" s="1"/>
  <c r="AP318" i="81"/>
  <c r="AP398" i="81" s="1"/>
  <c r="AP319" i="81"/>
  <c r="AP399" i="81"/>
  <c r="AP320" i="81"/>
  <c r="AP400" i="81" s="1"/>
  <c r="AP321" i="81"/>
  <c r="AP401" i="81" s="1"/>
  <c r="AP322" i="81"/>
  <c r="AP402" i="81" s="1"/>
  <c r="AP323" i="81"/>
  <c r="AP403" i="81"/>
  <c r="AP343" i="81"/>
  <c r="AP423" i="81" s="1"/>
  <c r="AP422" i="81" s="1"/>
  <c r="AP507" i="81"/>
  <c r="AP506" i="81" s="1"/>
  <c r="AP504" i="81"/>
  <c r="AP356" i="81"/>
  <c r="AP505" i="81"/>
  <c r="AP541" i="81"/>
  <c r="AP474" i="81"/>
  <c r="AP510" i="81" s="1"/>
  <c r="AP546" i="81" s="1"/>
  <c r="AP511" i="81"/>
  <c r="AP547" i="81" s="1"/>
  <c r="AP478" i="81"/>
  <c r="AP514" i="81" s="1"/>
  <c r="AP479" i="81"/>
  <c r="AP515" i="81" s="1"/>
  <c r="AP551" i="81" s="1"/>
  <c r="AP480" i="81"/>
  <c r="AP516" i="81"/>
  <c r="AP552" i="81" s="1"/>
  <c r="AP481" i="81"/>
  <c r="AP517" i="81" s="1"/>
  <c r="AP482" i="81"/>
  <c r="AP518" i="81" s="1"/>
  <c r="AP554" i="81" s="1"/>
  <c r="AP483" i="81"/>
  <c r="AP519" i="81" s="1"/>
  <c r="AP555" i="81" s="1"/>
  <c r="AP521" i="81"/>
  <c r="AP557" i="81" s="1"/>
  <c r="AP556" i="81" s="1"/>
  <c r="AP490" i="81"/>
  <c r="AP526" i="81" s="1"/>
  <c r="AP491" i="81"/>
  <c r="AP527" i="81" s="1"/>
  <c r="AP563" i="81" s="1"/>
  <c r="AP492" i="81"/>
  <c r="AP528" i="81" s="1"/>
  <c r="AP493" i="81"/>
  <c r="AP529" i="81" s="1"/>
  <c r="AP565" i="81" s="1"/>
  <c r="AP494" i="81"/>
  <c r="AP530" i="81" s="1"/>
  <c r="AP566" i="81" s="1"/>
  <c r="AP531" i="81"/>
  <c r="AP567" i="81"/>
  <c r="AP533" i="81"/>
  <c r="AP569" i="81" s="1"/>
  <c r="AP568" i="81" s="1"/>
  <c r="G114" i="81"/>
  <c r="G140" i="81" s="1"/>
  <c r="G309" i="81"/>
  <c r="G389" i="81" s="1"/>
  <c r="G310" i="81"/>
  <c r="G350" i="81"/>
  <c r="G311" i="81"/>
  <c r="G351" i="81"/>
  <c r="G391" i="81" s="1"/>
  <c r="G312" i="81"/>
  <c r="G352" i="81"/>
  <c r="G392" i="81" s="1"/>
  <c r="G313" i="81"/>
  <c r="G393" i="81" s="1"/>
  <c r="G353" i="81"/>
  <c r="G314" i="81"/>
  <c r="G394" i="81" s="1"/>
  <c r="G354" i="81"/>
  <c r="G315" i="81"/>
  <c r="G395" i="81" s="1"/>
  <c r="G296" i="81"/>
  <c r="G336" i="81" s="1"/>
  <c r="G416" i="81" s="1"/>
  <c r="G297" i="81"/>
  <c r="G337" i="81" s="1"/>
  <c r="G298" i="81"/>
  <c r="G338" i="81" s="1"/>
  <c r="G418" i="81" s="1"/>
  <c r="G299" i="81"/>
  <c r="G339" i="81"/>
  <c r="G419" i="81" s="1"/>
  <c r="G300" i="81"/>
  <c r="G340" i="81" s="1"/>
  <c r="G420" i="81" s="1"/>
  <c r="G301" i="81"/>
  <c r="G341" i="81" s="1"/>
  <c r="G421" i="81" s="1"/>
  <c r="G317" i="81"/>
  <c r="G397" i="81" s="1"/>
  <c r="G318" i="81"/>
  <c r="G398" i="81" s="1"/>
  <c r="G319" i="81"/>
  <c r="G399" i="81" s="1"/>
  <c r="G320" i="81"/>
  <c r="G400" i="81" s="1"/>
  <c r="G321" i="81"/>
  <c r="G401" i="81" s="1"/>
  <c r="G322" i="81"/>
  <c r="G402" i="81" s="1"/>
  <c r="G323" i="81"/>
  <c r="G403" i="81" s="1"/>
  <c r="G343" i="81"/>
  <c r="G423" i="81" s="1"/>
  <c r="G422" i="81" s="1"/>
  <c r="G467" i="81"/>
  <c r="G503" i="81" s="1"/>
  <c r="G507" i="81"/>
  <c r="G506" i="81" s="1"/>
  <c r="G504" i="81"/>
  <c r="G356" i="81"/>
  <c r="G540" i="81" s="1"/>
  <c r="G505" i="81"/>
  <c r="G541" i="81" s="1"/>
  <c r="G473" i="81"/>
  <c r="G509" i="81" s="1"/>
  <c r="G545" i="81" s="1"/>
  <c r="G474" i="81"/>
  <c r="G510" i="81" s="1"/>
  <c r="G546" i="81" s="1"/>
  <c r="G511" i="81"/>
  <c r="G547" i="81" s="1"/>
  <c r="G478" i="81"/>
  <c r="G514" i="81" s="1"/>
  <c r="G550" i="81" s="1"/>
  <c r="G479" i="81"/>
  <c r="G515" i="81" s="1"/>
  <c r="G551" i="81" s="1"/>
  <c r="G480" i="81"/>
  <c r="G516" i="81" s="1"/>
  <c r="G552" i="81" s="1"/>
  <c r="G481" i="81"/>
  <c r="G517" i="81" s="1"/>
  <c r="G482" i="81"/>
  <c r="G518" i="81" s="1"/>
  <c r="G554" i="81" s="1"/>
  <c r="G483" i="81"/>
  <c r="G519" i="81"/>
  <c r="G555" i="81" s="1"/>
  <c r="G521" i="81"/>
  <c r="G557" i="81"/>
  <c r="G556" i="81" s="1"/>
  <c r="G490" i="81"/>
  <c r="G526" i="81"/>
  <c r="G562" i="81" s="1"/>
  <c r="G491" i="81"/>
  <c r="G527" i="81" s="1"/>
  <c r="G492" i="81"/>
  <c r="G528" i="81" s="1"/>
  <c r="G564" i="81" s="1"/>
  <c r="G493" i="81"/>
  <c r="G529" i="81" s="1"/>
  <c r="G565" i="81" s="1"/>
  <c r="G494" i="81"/>
  <c r="G530" i="81" s="1"/>
  <c r="G566" i="81" s="1"/>
  <c r="G531" i="81"/>
  <c r="G567" i="81" s="1"/>
  <c r="G533" i="81"/>
  <c r="G569" i="81" s="1"/>
  <c r="G568" i="81" s="1"/>
  <c r="P203" i="46"/>
  <c r="P193" i="46"/>
  <c r="H114" i="46"/>
  <c r="H140" i="46" s="1"/>
  <c r="H309" i="46"/>
  <c r="H389" i="46" s="1"/>
  <c r="H310" i="46"/>
  <c r="H390" i="46" s="1"/>
  <c r="H311" i="46"/>
  <c r="H391" i="46" s="1"/>
  <c r="H312" i="46"/>
  <c r="H392" i="46" s="1"/>
  <c r="H313" i="46"/>
  <c r="H393" i="46" s="1"/>
  <c r="H314" i="46"/>
  <c r="H394" i="46" s="1"/>
  <c r="H315" i="46"/>
  <c r="H395" i="46" s="1"/>
  <c r="H296" i="46"/>
  <c r="H336" i="46" s="1"/>
  <c r="H416" i="46" s="1"/>
  <c r="H297" i="46"/>
  <c r="H337" i="46" s="1"/>
  <c r="H417" i="46" s="1"/>
  <c r="H298" i="46"/>
  <c r="H338" i="46" s="1"/>
  <c r="H418" i="46" s="1"/>
  <c r="H299" i="46"/>
  <c r="H339" i="46" s="1"/>
  <c r="H419" i="46" s="1"/>
  <c r="H300" i="46"/>
  <c r="H340" i="46" s="1"/>
  <c r="H420" i="46" s="1"/>
  <c r="H301" i="46"/>
  <c r="H341" i="46" s="1"/>
  <c r="H421" i="46" s="1"/>
  <c r="H317" i="46"/>
  <c r="H361" i="46"/>
  <c r="H370" i="46"/>
  <c r="H318" i="46"/>
  <c r="H398" i="46" s="1"/>
  <c r="H362" i="46"/>
  <c r="H319" i="46"/>
  <c r="H363" i="46"/>
  <c r="H320" i="46"/>
  <c r="H400" i="46" s="1"/>
  <c r="H321" i="46"/>
  <c r="H365" i="46"/>
  <c r="H322" i="46"/>
  <c r="H366" i="46"/>
  <c r="H323" i="46"/>
  <c r="H368" i="46"/>
  <c r="H343" i="46"/>
  <c r="H342" i="46" s="1"/>
  <c r="H507" i="46"/>
  <c r="H506" i="46" s="1"/>
  <c r="H504" i="46"/>
  <c r="H540" i="46" s="1"/>
  <c r="H505" i="46"/>
  <c r="H541" i="46" s="1"/>
  <c r="H511" i="46"/>
  <c r="H547" i="46" s="1"/>
  <c r="H478" i="46"/>
  <c r="H514" i="46" s="1"/>
  <c r="H550" i="46" s="1"/>
  <c r="H479" i="46"/>
  <c r="H515" i="46" s="1"/>
  <c r="H551" i="46" s="1"/>
  <c r="H480" i="46"/>
  <c r="H516" i="46" s="1"/>
  <c r="H552" i="46" s="1"/>
  <c r="H481" i="46"/>
  <c r="H517" i="46" s="1"/>
  <c r="H553" i="46" s="1"/>
  <c r="H482" i="46"/>
  <c r="H518" i="46" s="1"/>
  <c r="H554" i="46" s="1"/>
  <c r="H483" i="46"/>
  <c r="H519" i="46" s="1"/>
  <c r="H521" i="46"/>
  <c r="H490" i="46"/>
  <c r="H526" i="46" s="1"/>
  <c r="H562" i="46" s="1"/>
  <c r="H491" i="46"/>
  <c r="H527" i="46" s="1"/>
  <c r="H563" i="46" s="1"/>
  <c r="H492" i="46"/>
  <c r="H528" i="46" s="1"/>
  <c r="H564" i="46" s="1"/>
  <c r="H493" i="46"/>
  <c r="H529" i="46" s="1"/>
  <c r="H565" i="46" s="1"/>
  <c r="H494" i="46"/>
  <c r="H530" i="46" s="1"/>
  <c r="H531" i="46"/>
  <c r="H567" i="46" s="1"/>
  <c r="H533" i="46"/>
  <c r="H569" i="46" s="1"/>
  <c r="H568" i="46" s="1"/>
  <c r="I114" i="46"/>
  <c r="I140" i="46" s="1"/>
  <c r="I309" i="46"/>
  <c r="I389" i="46" s="1"/>
  <c r="I310" i="46"/>
  <c r="I390" i="46" s="1"/>
  <c r="I311" i="46"/>
  <c r="I391" i="46" s="1"/>
  <c r="I312" i="46"/>
  <c r="I392" i="46" s="1"/>
  <c r="I313" i="46"/>
  <c r="I393" i="46" s="1"/>
  <c r="I314" i="46"/>
  <c r="I394" i="46" s="1"/>
  <c r="I315" i="46"/>
  <c r="I395" i="46" s="1"/>
  <c r="I296" i="46"/>
  <c r="I336" i="46" s="1"/>
  <c r="I416" i="46" s="1"/>
  <c r="I297" i="46"/>
  <c r="I337" i="46" s="1"/>
  <c r="I417" i="46" s="1"/>
  <c r="I298" i="46"/>
  <c r="I338" i="46" s="1"/>
  <c r="I418" i="46" s="1"/>
  <c r="I299" i="46"/>
  <c r="I339" i="46" s="1"/>
  <c r="I419" i="46" s="1"/>
  <c r="I300" i="46"/>
  <c r="I340" i="46" s="1"/>
  <c r="I420" i="46" s="1"/>
  <c r="I301" i="46"/>
  <c r="I341" i="46" s="1"/>
  <c r="I421" i="46" s="1"/>
  <c r="I317" i="46"/>
  <c r="I397" i="46" s="1"/>
  <c r="I370" i="46"/>
  <c r="I318" i="46" s="1"/>
  <c r="I398" i="46" s="1"/>
  <c r="I362" i="46"/>
  <c r="I319" i="46"/>
  <c r="I399" i="46" s="1"/>
  <c r="I363" i="46"/>
  <c r="I320" i="46"/>
  <c r="I400" i="46" s="1"/>
  <c r="I321" i="46"/>
  <c r="I365" i="46"/>
  <c r="I322" i="46"/>
  <c r="I402" i="46" s="1"/>
  <c r="I366" i="46"/>
  <c r="I323" i="46"/>
  <c r="I403" i="46" s="1"/>
  <c r="I368" i="46"/>
  <c r="I343" i="46"/>
  <c r="I423" i="46" s="1"/>
  <c r="I422" i="46" s="1"/>
  <c r="I507" i="46"/>
  <c r="I506" i="46" s="1"/>
  <c r="I504" i="46"/>
  <c r="I540" i="46" s="1"/>
  <c r="I505" i="46"/>
  <c r="I541" i="46" s="1"/>
  <c r="I511" i="46"/>
  <c r="I547" i="46" s="1"/>
  <c r="I478" i="46"/>
  <c r="I514" i="46" s="1"/>
  <c r="I550" i="46" s="1"/>
  <c r="I479" i="46"/>
  <c r="I515" i="46" s="1"/>
  <c r="I551" i="46" s="1"/>
  <c r="I480" i="46"/>
  <c r="I516" i="46" s="1"/>
  <c r="I552" i="46" s="1"/>
  <c r="I481" i="46"/>
  <c r="I517" i="46" s="1"/>
  <c r="I553" i="46" s="1"/>
  <c r="I482" i="46"/>
  <c r="I518" i="46" s="1"/>
  <c r="I483" i="46"/>
  <c r="I519" i="46" s="1"/>
  <c r="I555" i="46" s="1"/>
  <c r="I521" i="46"/>
  <c r="I557" i="46" s="1"/>
  <c r="I556" i="46" s="1"/>
  <c r="I490" i="46"/>
  <c r="I526" i="46" s="1"/>
  <c r="I562" i="46" s="1"/>
  <c r="I491" i="46"/>
  <c r="I527" i="46" s="1"/>
  <c r="I563" i="46" s="1"/>
  <c r="I492" i="46"/>
  <c r="I528" i="46" s="1"/>
  <c r="I564" i="46" s="1"/>
  <c r="I493" i="46"/>
  <c r="I529" i="46" s="1"/>
  <c r="I565" i="46" s="1"/>
  <c r="I494" i="46"/>
  <c r="I530" i="46" s="1"/>
  <c r="I566" i="46" s="1"/>
  <c r="I531" i="46"/>
  <c r="I567" i="46" s="1"/>
  <c r="I533" i="46"/>
  <c r="I569" i="46" s="1"/>
  <c r="I568" i="46" s="1"/>
  <c r="J114" i="46"/>
  <c r="J140" i="46" s="1"/>
  <c r="J309" i="46"/>
  <c r="J389" i="46" s="1"/>
  <c r="J310" i="46"/>
  <c r="J390" i="46" s="1"/>
  <c r="J311" i="46"/>
  <c r="J391" i="46" s="1"/>
  <c r="J312" i="46"/>
  <c r="J392" i="46" s="1"/>
  <c r="J313" i="46"/>
  <c r="J393" i="46" s="1"/>
  <c r="J314" i="46"/>
  <c r="J394" i="46" s="1"/>
  <c r="J315" i="46"/>
  <c r="J395" i="46" s="1"/>
  <c r="J296" i="46"/>
  <c r="J336" i="46" s="1"/>
  <c r="J416" i="46" s="1"/>
  <c r="J297" i="46"/>
  <c r="J337" i="46" s="1"/>
  <c r="J417" i="46" s="1"/>
  <c r="J298" i="46"/>
  <c r="J338" i="46" s="1"/>
  <c r="J418" i="46" s="1"/>
  <c r="J299" i="46"/>
  <c r="J339" i="46" s="1"/>
  <c r="J419" i="46" s="1"/>
  <c r="J300" i="46"/>
  <c r="J340" i="46" s="1"/>
  <c r="J420" i="46" s="1"/>
  <c r="J301" i="46"/>
  <c r="J341" i="46" s="1"/>
  <c r="J421" i="46" s="1"/>
  <c r="J317" i="46"/>
  <c r="J361" i="46"/>
  <c r="J370" i="46"/>
  <c r="J318" i="46" s="1"/>
  <c r="J362" i="46"/>
  <c r="J319" i="46"/>
  <c r="J363" i="46"/>
  <c r="J320" i="46"/>
  <c r="J400" i="46" s="1"/>
  <c r="J321" i="46"/>
  <c r="J365" i="46"/>
  <c r="J322" i="46"/>
  <c r="J402" i="46" s="1"/>
  <c r="J366" i="46"/>
  <c r="J323" i="46"/>
  <c r="J368" i="46"/>
  <c r="J343" i="46"/>
  <c r="J507" i="46"/>
  <c r="J506" i="46" s="1"/>
  <c r="J504" i="46"/>
  <c r="J540" i="46" s="1"/>
  <c r="J505" i="46"/>
  <c r="J541" i="46" s="1"/>
  <c r="J511" i="46"/>
  <c r="J547" i="46" s="1"/>
  <c r="J478" i="46"/>
  <c r="J514" i="46" s="1"/>
  <c r="J479" i="46"/>
  <c r="J515" i="46" s="1"/>
  <c r="J551" i="46" s="1"/>
  <c r="J480" i="46"/>
  <c r="J516" i="46" s="1"/>
  <c r="J552" i="46" s="1"/>
  <c r="J481" i="46"/>
  <c r="J517" i="46" s="1"/>
  <c r="J553" i="46" s="1"/>
  <c r="J482" i="46"/>
  <c r="J518" i="46" s="1"/>
  <c r="J554" i="46" s="1"/>
  <c r="J483" i="46"/>
  <c r="J519" i="46" s="1"/>
  <c r="J555" i="46" s="1"/>
  <c r="J521" i="46"/>
  <c r="J490" i="46"/>
  <c r="J526" i="46" s="1"/>
  <c r="J562" i="46" s="1"/>
  <c r="J491" i="46"/>
  <c r="J527" i="46" s="1"/>
  <c r="J563" i="46" s="1"/>
  <c r="J492" i="46"/>
  <c r="J528" i="46" s="1"/>
  <c r="J564" i="46" s="1"/>
  <c r="J493" i="46"/>
  <c r="J529" i="46" s="1"/>
  <c r="J565" i="46" s="1"/>
  <c r="J494" i="46"/>
  <c r="J530" i="46" s="1"/>
  <c r="J566" i="46" s="1"/>
  <c r="J531" i="46"/>
  <c r="J567" i="46" s="1"/>
  <c r="J533" i="46"/>
  <c r="K114" i="46"/>
  <c r="K140" i="46" s="1"/>
  <c r="K309" i="46"/>
  <c r="K389" i="46" s="1"/>
  <c r="K310" i="46"/>
  <c r="K390" i="46" s="1"/>
  <c r="K311" i="46"/>
  <c r="K391" i="46" s="1"/>
  <c r="K312" i="46"/>
  <c r="K392" i="46" s="1"/>
  <c r="K313" i="46"/>
  <c r="K393" i="46" s="1"/>
  <c r="K314" i="46"/>
  <c r="K394" i="46" s="1"/>
  <c r="K315" i="46"/>
  <c r="K395" i="46" s="1"/>
  <c r="K296" i="46"/>
  <c r="K336" i="46" s="1"/>
  <c r="K416" i="46" s="1"/>
  <c r="K297" i="46"/>
  <c r="K337" i="46" s="1"/>
  <c r="K417" i="46" s="1"/>
  <c r="K298" i="46"/>
  <c r="K338" i="46" s="1"/>
  <c r="K418" i="46" s="1"/>
  <c r="K299" i="46"/>
  <c r="K339" i="46" s="1"/>
  <c r="K419" i="46" s="1"/>
  <c r="K300" i="46"/>
  <c r="K340" i="46" s="1"/>
  <c r="K301" i="46"/>
  <c r="K341" i="46" s="1"/>
  <c r="K421" i="46" s="1"/>
  <c r="K317" i="46"/>
  <c r="K361" i="46"/>
  <c r="K370" i="46"/>
  <c r="K318" i="46" s="1"/>
  <c r="K398" i="46" s="1"/>
  <c r="K362" i="46"/>
  <c r="K319" i="46"/>
  <c r="K399" i="46" s="1"/>
  <c r="K363" i="46"/>
  <c r="K320" i="46"/>
  <c r="K400" i="46" s="1"/>
  <c r="K321" i="46"/>
  <c r="K365" i="46"/>
  <c r="K322" i="46"/>
  <c r="K366" i="46"/>
  <c r="K323" i="46"/>
  <c r="K403" i="46" s="1"/>
  <c r="K368" i="46"/>
  <c r="K343" i="46"/>
  <c r="K423" i="46" s="1"/>
  <c r="K422" i="46" s="1"/>
  <c r="K507" i="46"/>
  <c r="K506" i="46" s="1"/>
  <c r="K504" i="46"/>
  <c r="K540" i="46" s="1"/>
  <c r="K505" i="46"/>
  <c r="K541" i="46" s="1"/>
  <c r="K511" i="46"/>
  <c r="K547" i="46" s="1"/>
  <c r="K478" i="46"/>
  <c r="K514" i="46" s="1"/>
  <c r="K550" i="46" s="1"/>
  <c r="K479" i="46"/>
  <c r="K515" i="46" s="1"/>
  <c r="K551" i="46" s="1"/>
  <c r="K480" i="46"/>
  <c r="K516" i="46" s="1"/>
  <c r="K552" i="46" s="1"/>
  <c r="K481" i="46"/>
  <c r="K517" i="46" s="1"/>
  <c r="K553" i="46" s="1"/>
  <c r="K482" i="46"/>
  <c r="K518" i="46" s="1"/>
  <c r="K554" i="46" s="1"/>
  <c r="K483" i="46"/>
  <c r="K519" i="46" s="1"/>
  <c r="K555" i="46" s="1"/>
  <c r="K521" i="46"/>
  <c r="K557" i="46" s="1"/>
  <c r="K556" i="46" s="1"/>
  <c r="K490" i="46"/>
  <c r="K526" i="46" s="1"/>
  <c r="K562" i="46" s="1"/>
  <c r="K491" i="46"/>
  <c r="K527" i="46" s="1"/>
  <c r="K563" i="46" s="1"/>
  <c r="K492" i="46"/>
  <c r="K528" i="46" s="1"/>
  <c r="K564" i="46" s="1"/>
  <c r="K493" i="46"/>
  <c r="K529" i="46" s="1"/>
  <c r="K494" i="46"/>
  <c r="K530" i="46" s="1"/>
  <c r="K566" i="46" s="1"/>
  <c r="K531" i="46"/>
  <c r="K567" i="46" s="1"/>
  <c r="K533" i="46"/>
  <c r="K569" i="46" s="1"/>
  <c r="K568" i="46" s="1"/>
  <c r="L114" i="46"/>
  <c r="L140" i="46" s="1"/>
  <c r="L309" i="46"/>
  <c r="L389" i="46" s="1"/>
  <c r="L310" i="46"/>
  <c r="L390" i="46" s="1"/>
  <c r="L311" i="46"/>
  <c r="L391" i="46" s="1"/>
  <c r="L312" i="46"/>
  <c r="L392" i="46" s="1"/>
  <c r="L313" i="46"/>
  <c r="L393" i="46" s="1"/>
  <c r="L314" i="46"/>
  <c r="L394" i="46" s="1"/>
  <c r="L315" i="46"/>
  <c r="L395" i="46" s="1"/>
  <c r="L296" i="46"/>
  <c r="L336" i="46" s="1"/>
  <c r="L416" i="46" s="1"/>
  <c r="L297" i="46"/>
  <c r="L337" i="46" s="1"/>
  <c r="L417" i="46" s="1"/>
  <c r="L298" i="46"/>
  <c r="L338" i="46" s="1"/>
  <c r="L418" i="46" s="1"/>
  <c r="L299" i="46"/>
  <c r="L339" i="46" s="1"/>
  <c r="L419" i="46" s="1"/>
  <c r="L300" i="46"/>
  <c r="L340" i="46" s="1"/>
  <c r="L420" i="46" s="1"/>
  <c r="L301" i="46"/>
  <c r="L341" i="46" s="1"/>
  <c r="L421" i="46" s="1"/>
  <c r="L317" i="46"/>
  <c r="L361" i="46"/>
  <c r="L370" i="46"/>
  <c r="L318" i="46" s="1"/>
  <c r="L362" i="46"/>
  <c r="L319" i="46"/>
  <c r="L363" i="46"/>
  <c r="L320" i="46"/>
  <c r="L400" i="46" s="1"/>
  <c r="L321" i="46"/>
  <c r="L365" i="46"/>
  <c r="L322" i="46"/>
  <c r="L402" i="46" s="1"/>
  <c r="L366" i="46"/>
  <c r="L323" i="46"/>
  <c r="L368" i="46"/>
  <c r="L343" i="46"/>
  <c r="L342" i="46" s="1"/>
  <c r="L507" i="46"/>
  <c r="L506" i="46" s="1"/>
  <c r="L504" i="46"/>
  <c r="L540" i="46" s="1"/>
  <c r="L505" i="46"/>
  <c r="L541" i="46" s="1"/>
  <c r="L511" i="46"/>
  <c r="L547" i="46" s="1"/>
  <c r="L478" i="46"/>
  <c r="L514" i="46" s="1"/>
  <c r="L479" i="46"/>
  <c r="L515" i="46" s="1"/>
  <c r="L551" i="46" s="1"/>
  <c r="L480" i="46"/>
  <c r="L516" i="46" s="1"/>
  <c r="L552" i="46" s="1"/>
  <c r="L481" i="46"/>
  <c r="L517" i="46" s="1"/>
  <c r="L553" i="46" s="1"/>
  <c r="L482" i="46"/>
  <c r="L518" i="46" s="1"/>
  <c r="L554" i="46" s="1"/>
  <c r="L483" i="46"/>
  <c r="L519" i="46" s="1"/>
  <c r="L555" i="46" s="1"/>
  <c r="L521" i="46"/>
  <c r="L557" i="46" s="1"/>
  <c r="L556" i="46" s="1"/>
  <c r="L490" i="46"/>
  <c r="L526" i="46" s="1"/>
  <c r="L562" i="46" s="1"/>
  <c r="L491" i="46"/>
  <c r="L527" i="46" s="1"/>
  <c r="L563" i="46" s="1"/>
  <c r="L492" i="46"/>
  <c r="L528" i="46" s="1"/>
  <c r="L564" i="46" s="1"/>
  <c r="L493" i="46"/>
  <c r="L529" i="46" s="1"/>
  <c r="L565" i="46" s="1"/>
  <c r="L494" i="46"/>
  <c r="L530" i="46" s="1"/>
  <c r="L566" i="46" s="1"/>
  <c r="L531" i="46"/>
  <c r="L567" i="46" s="1"/>
  <c r="L533" i="46"/>
  <c r="L569" i="46" s="1"/>
  <c r="L568" i="46" s="1"/>
  <c r="M114" i="46"/>
  <c r="M140" i="46" s="1"/>
  <c r="M309" i="46"/>
  <c r="M389" i="46" s="1"/>
  <c r="M310" i="46"/>
  <c r="M390" i="46" s="1"/>
  <c r="M311" i="46"/>
  <c r="M391" i="46" s="1"/>
  <c r="M312" i="46"/>
  <c r="M392" i="46" s="1"/>
  <c r="M313" i="46"/>
  <c r="M393" i="46" s="1"/>
  <c r="M314" i="46"/>
  <c r="M394" i="46" s="1"/>
  <c r="M315" i="46"/>
  <c r="M395" i="46" s="1"/>
  <c r="M296" i="46"/>
  <c r="M336" i="46" s="1"/>
  <c r="M416" i="46" s="1"/>
  <c r="M297" i="46"/>
  <c r="M337" i="46" s="1"/>
  <c r="M417" i="46" s="1"/>
  <c r="M298" i="46"/>
  <c r="M338" i="46" s="1"/>
  <c r="M418" i="46" s="1"/>
  <c r="M299" i="46"/>
  <c r="M339" i="46" s="1"/>
  <c r="M419" i="46" s="1"/>
  <c r="M300" i="46"/>
  <c r="M474" i="46" s="1"/>
  <c r="M510" i="46" s="1"/>
  <c r="M546" i="46" s="1"/>
  <c r="M301" i="46"/>
  <c r="M341" i="46" s="1"/>
  <c r="M421" i="46" s="1"/>
  <c r="M317" i="46"/>
  <c r="M361" i="46"/>
  <c r="M370" i="46"/>
  <c r="M318" i="46" s="1"/>
  <c r="M398" i="46" s="1"/>
  <c r="M362" i="46"/>
  <c r="M319" i="46"/>
  <c r="M399" i="46" s="1"/>
  <c r="M363" i="46"/>
  <c r="M320" i="46"/>
  <c r="M400" i="46" s="1"/>
  <c r="M321" i="46"/>
  <c r="M365" i="46"/>
  <c r="M322" i="46"/>
  <c r="M402" i="46" s="1"/>
  <c r="M366" i="46"/>
  <c r="M323" i="46"/>
  <c r="M403" i="46" s="1"/>
  <c r="M368" i="46"/>
  <c r="M343" i="46"/>
  <c r="M423" i="46" s="1"/>
  <c r="M422" i="46" s="1"/>
  <c r="M507" i="46"/>
  <c r="M506" i="46" s="1"/>
  <c r="M504" i="46"/>
  <c r="M540" i="46" s="1"/>
  <c r="M505" i="46"/>
  <c r="M541" i="46" s="1"/>
  <c r="M511" i="46"/>
  <c r="M547" i="46" s="1"/>
  <c r="M478" i="46"/>
  <c r="M514" i="46" s="1"/>
  <c r="M550" i="46" s="1"/>
  <c r="M479" i="46"/>
  <c r="M515" i="46" s="1"/>
  <c r="M551" i="46" s="1"/>
  <c r="M480" i="46"/>
  <c r="M516" i="46" s="1"/>
  <c r="M552" i="46" s="1"/>
  <c r="M481" i="46"/>
  <c r="M517" i="46" s="1"/>
  <c r="M553" i="46" s="1"/>
  <c r="M482" i="46"/>
  <c r="M518" i="46" s="1"/>
  <c r="M554" i="46" s="1"/>
  <c r="M483" i="46"/>
  <c r="M519" i="46" s="1"/>
  <c r="M555" i="46" s="1"/>
  <c r="M521" i="46"/>
  <c r="M557" i="46" s="1"/>
  <c r="M556" i="46" s="1"/>
  <c r="M490" i="46"/>
  <c r="M526" i="46" s="1"/>
  <c r="M562" i="46" s="1"/>
  <c r="M491" i="46"/>
  <c r="M527" i="46" s="1"/>
  <c r="M563" i="46" s="1"/>
  <c r="M492" i="46"/>
  <c r="M528" i="46" s="1"/>
  <c r="M564" i="46" s="1"/>
  <c r="M493" i="46"/>
  <c r="M529" i="46" s="1"/>
  <c r="M494" i="46"/>
  <c r="M530" i="46" s="1"/>
  <c r="M566" i="46" s="1"/>
  <c r="M531" i="46"/>
  <c r="M567" i="46" s="1"/>
  <c r="M533" i="46"/>
  <c r="M569" i="46" s="1"/>
  <c r="M568" i="46" s="1"/>
  <c r="N114" i="46"/>
  <c r="N140" i="46" s="1"/>
  <c r="N309" i="46"/>
  <c r="N389" i="46" s="1"/>
  <c r="N310" i="46"/>
  <c r="N390" i="46" s="1"/>
  <c r="N311" i="46"/>
  <c r="N391" i="46" s="1"/>
  <c r="N312" i="46"/>
  <c r="N392" i="46" s="1"/>
  <c r="N313" i="46"/>
  <c r="N393" i="46" s="1"/>
  <c r="N314" i="46"/>
  <c r="N394" i="46" s="1"/>
  <c r="N315" i="46"/>
  <c r="N395" i="46" s="1"/>
  <c r="N296" i="46"/>
  <c r="N336" i="46" s="1"/>
  <c r="N416" i="46" s="1"/>
  <c r="N297" i="46"/>
  <c r="N337" i="46" s="1"/>
  <c r="N417" i="46" s="1"/>
  <c r="N298" i="46"/>
  <c r="N338" i="46" s="1"/>
  <c r="N418" i="46" s="1"/>
  <c r="N299" i="46"/>
  <c r="N339" i="46" s="1"/>
  <c r="N419" i="46" s="1"/>
  <c r="N300" i="46"/>
  <c r="N340" i="46" s="1"/>
  <c r="N420" i="46" s="1"/>
  <c r="N301" i="46"/>
  <c r="N341" i="46" s="1"/>
  <c r="N421" i="46" s="1"/>
  <c r="N317" i="46"/>
  <c r="N361" i="46"/>
  <c r="N370" i="46"/>
  <c r="N318" i="46" s="1"/>
  <c r="N362" i="46"/>
  <c r="N319" i="46"/>
  <c r="N363" i="46"/>
  <c r="N320" i="46"/>
  <c r="N400" i="46" s="1"/>
  <c r="N321" i="46"/>
  <c r="N365" i="46"/>
  <c r="N322" i="46"/>
  <c r="N402" i="46" s="1"/>
  <c r="N366" i="46"/>
  <c r="N323" i="46"/>
  <c r="N368" i="46"/>
  <c r="N343" i="46"/>
  <c r="N507" i="46"/>
  <c r="N506" i="46" s="1"/>
  <c r="N504" i="46"/>
  <c r="N540" i="46"/>
  <c r="N505" i="46"/>
  <c r="N541" i="46" s="1"/>
  <c r="N474" i="46"/>
  <c r="N510" i="46" s="1"/>
  <c r="N546" i="46" s="1"/>
  <c r="N511" i="46"/>
  <c r="N547" i="46"/>
  <c r="N478" i="46"/>
  <c r="N514" i="46" s="1"/>
  <c r="N550" i="46" s="1"/>
  <c r="N479" i="46"/>
  <c r="N515" i="46" s="1"/>
  <c r="N551" i="46" s="1"/>
  <c r="N480" i="46"/>
  <c r="N516" i="46" s="1"/>
  <c r="N552" i="46" s="1"/>
  <c r="N481" i="46"/>
  <c r="N517" i="46" s="1"/>
  <c r="N553" i="46" s="1"/>
  <c r="N482" i="46"/>
  <c r="N518" i="46" s="1"/>
  <c r="N554" i="46" s="1"/>
  <c r="N483" i="46"/>
  <c r="N519" i="46" s="1"/>
  <c r="N555" i="46" s="1"/>
  <c r="N521" i="46"/>
  <c r="N557" i="46" s="1"/>
  <c r="N556" i="46" s="1"/>
  <c r="N490" i="46"/>
  <c r="N526" i="46" s="1"/>
  <c r="N562" i="46" s="1"/>
  <c r="N491" i="46"/>
  <c r="N527" i="46" s="1"/>
  <c r="N563" i="46" s="1"/>
  <c r="N492" i="46"/>
  <c r="N528" i="46" s="1"/>
  <c r="N564" i="46" s="1"/>
  <c r="N493" i="46"/>
  <c r="N529" i="46" s="1"/>
  <c r="N565" i="46" s="1"/>
  <c r="N494" i="46"/>
  <c r="N530" i="46" s="1"/>
  <c r="N566" i="46" s="1"/>
  <c r="N531" i="46"/>
  <c r="N567" i="46" s="1"/>
  <c r="N533" i="46"/>
  <c r="N569" i="46" s="1"/>
  <c r="N568" i="46" s="1"/>
  <c r="O114" i="46"/>
  <c r="O140" i="46" s="1"/>
  <c r="O309" i="46"/>
  <c r="O389" i="46" s="1"/>
  <c r="O310" i="46"/>
  <c r="O390" i="46" s="1"/>
  <c r="O311" i="46"/>
  <c r="O391" i="46" s="1"/>
  <c r="O312" i="46"/>
  <c r="O392" i="46" s="1"/>
  <c r="O313" i="46"/>
  <c r="O393" i="46" s="1"/>
  <c r="O314" i="46"/>
  <c r="O394" i="46" s="1"/>
  <c r="O315" i="46"/>
  <c r="O395" i="46" s="1"/>
  <c r="O296" i="46"/>
  <c r="O336" i="46" s="1"/>
  <c r="O416" i="46" s="1"/>
  <c r="O297" i="46"/>
  <c r="O337" i="46" s="1"/>
  <c r="O417" i="46" s="1"/>
  <c r="O298" i="46"/>
  <c r="O338" i="46" s="1"/>
  <c r="O418" i="46" s="1"/>
  <c r="O299" i="46"/>
  <c r="O339" i="46" s="1"/>
  <c r="O419" i="46" s="1"/>
  <c r="O300" i="46"/>
  <c r="O340" i="46" s="1"/>
  <c r="O301" i="46"/>
  <c r="O341" i="46" s="1"/>
  <c r="O421" i="46" s="1"/>
  <c r="O317" i="46"/>
  <c r="O361" i="46"/>
  <c r="O370" i="46"/>
  <c r="O318" i="46" s="1"/>
  <c r="O398" i="46" s="1"/>
  <c r="O362" i="46"/>
  <c r="O319" i="46"/>
  <c r="O399" i="46" s="1"/>
  <c r="O363" i="46"/>
  <c r="O320" i="46"/>
  <c r="O400" i="46" s="1"/>
  <c r="O321" i="46"/>
  <c r="O365" i="46"/>
  <c r="O322" i="46"/>
  <c r="O366" i="46"/>
  <c r="O323" i="46"/>
  <c r="O403" i="46" s="1"/>
  <c r="O368" i="46"/>
  <c r="O343" i="46"/>
  <c r="O423" i="46" s="1"/>
  <c r="O422" i="46" s="1"/>
  <c r="O507" i="46"/>
  <c r="O506" i="46" s="1"/>
  <c r="O504" i="46"/>
  <c r="O540" i="46" s="1"/>
  <c r="O505" i="46"/>
  <c r="O541" i="46" s="1"/>
  <c r="O511" i="46"/>
  <c r="O547" i="46" s="1"/>
  <c r="O478" i="46"/>
  <c r="O514" i="46" s="1"/>
  <c r="O550" i="46" s="1"/>
  <c r="O479" i="46"/>
  <c r="O515" i="46" s="1"/>
  <c r="O551" i="46" s="1"/>
  <c r="O480" i="46"/>
  <c r="O516" i="46" s="1"/>
  <c r="O552" i="46" s="1"/>
  <c r="O481" i="46"/>
  <c r="O517" i="46" s="1"/>
  <c r="O553" i="46" s="1"/>
  <c r="O482" i="46"/>
  <c r="O518" i="46" s="1"/>
  <c r="O554" i="46" s="1"/>
  <c r="O483" i="46"/>
  <c r="O519" i="46" s="1"/>
  <c r="O555" i="46" s="1"/>
  <c r="O521" i="46"/>
  <c r="O557" i="46" s="1"/>
  <c r="O556" i="46" s="1"/>
  <c r="O490" i="46"/>
  <c r="O526" i="46" s="1"/>
  <c r="O562" i="46" s="1"/>
  <c r="O491" i="46"/>
  <c r="O527" i="46" s="1"/>
  <c r="O563" i="46" s="1"/>
  <c r="O492" i="46"/>
  <c r="O528" i="46" s="1"/>
  <c r="O564" i="46" s="1"/>
  <c r="O493" i="46"/>
  <c r="O529" i="46" s="1"/>
  <c r="O494" i="46"/>
  <c r="O530" i="46" s="1"/>
  <c r="O566" i="46" s="1"/>
  <c r="O531" i="46"/>
  <c r="O567" i="46" s="1"/>
  <c r="O533" i="46"/>
  <c r="O569" i="46" s="1"/>
  <c r="O568" i="46" s="1"/>
  <c r="P114" i="46"/>
  <c r="P140" i="46" s="1"/>
  <c r="P309" i="46"/>
  <c r="P389" i="46" s="1"/>
  <c r="P310" i="46"/>
  <c r="P390" i="46" s="1"/>
  <c r="P311" i="46"/>
  <c r="P391" i="46" s="1"/>
  <c r="P312" i="46"/>
  <c r="P392" i="46" s="1"/>
  <c r="P313" i="46"/>
  <c r="P393" i="46" s="1"/>
  <c r="P314" i="46"/>
  <c r="P394" i="46" s="1"/>
  <c r="P315" i="46"/>
  <c r="P395" i="46" s="1"/>
  <c r="P296" i="46"/>
  <c r="P336" i="46" s="1"/>
  <c r="P416" i="46" s="1"/>
  <c r="P297" i="46"/>
  <c r="P337" i="46" s="1"/>
  <c r="P417" i="46" s="1"/>
  <c r="P298" i="46"/>
  <c r="P338" i="46" s="1"/>
  <c r="P418" i="46" s="1"/>
  <c r="P299" i="46"/>
  <c r="P339" i="46" s="1"/>
  <c r="P419" i="46" s="1"/>
  <c r="P300" i="46"/>
  <c r="P340" i="46" s="1"/>
  <c r="P420" i="46" s="1"/>
  <c r="P301" i="46"/>
  <c r="P341" i="46" s="1"/>
  <c r="P421" i="46" s="1"/>
  <c r="P317" i="46"/>
  <c r="P361" i="46"/>
  <c r="P370" i="46"/>
  <c r="P318" i="46" s="1"/>
  <c r="P362" i="46"/>
  <c r="P319" i="46"/>
  <c r="P363" i="46"/>
  <c r="P320" i="46"/>
  <c r="P400" i="46" s="1"/>
  <c r="P321" i="46"/>
  <c r="P365" i="46"/>
  <c r="P322" i="46"/>
  <c r="P402" i="46" s="1"/>
  <c r="P366" i="46"/>
  <c r="P323" i="46"/>
  <c r="P368" i="46"/>
  <c r="P343" i="46"/>
  <c r="P507" i="46"/>
  <c r="P506" i="46" s="1"/>
  <c r="P504" i="46"/>
  <c r="P540" i="46" s="1"/>
  <c r="P505" i="46"/>
  <c r="P541" i="46" s="1"/>
  <c r="P511" i="46"/>
  <c r="P547" i="46" s="1"/>
  <c r="P478" i="46"/>
  <c r="P514" i="46" s="1"/>
  <c r="P479" i="46"/>
  <c r="P515" i="46" s="1"/>
  <c r="P551" i="46" s="1"/>
  <c r="P480" i="46"/>
  <c r="P516" i="46" s="1"/>
  <c r="P552" i="46" s="1"/>
  <c r="P481" i="46"/>
  <c r="P517" i="46" s="1"/>
  <c r="P553" i="46" s="1"/>
  <c r="P482" i="46"/>
  <c r="P518" i="46" s="1"/>
  <c r="P554" i="46" s="1"/>
  <c r="P483" i="46"/>
  <c r="P519" i="46" s="1"/>
  <c r="P555" i="46" s="1"/>
  <c r="P521" i="46"/>
  <c r="P490" i="46"/>
  <c r="P526" i="46" s="1"/>
  <c r="P562" i="46" s="1"/>
  <c r="P491" i="46"/>
  <c r="P527" i="46" s="1"/>
  <c r="P563" i="46" s="1"/>
  <c r="P492" i="46"/>
  <c r="P528" i="46" s="1"/>
  <c r="P564" i="46" s="1"/>
  <c r="P493" i="46"/>
  <c r="P529" i="46" s="1"/>
  <c r="P494" i="46"/>
  <c r="P530" i="46" s="1"/>
  <c r="P566" i="46" s="1"/>
  <c r="P531" i="46"/>
  <c r="P567" i="46" s="1"/>
  <c r="P533" i="46"/>
  <c r="Q114" i="46"/>
  <c r="Q140" i="46" s="1"/>
  <c r="Q309" i="46"/>
  <c r="Q389" i="46" s="1"/>
  <c r="Q310" i="46"/>
  <c r="Q390" i="46" s="1"/>
  <c r="Q311" i="46"/>
  <c r="Q391" i="46" s="1"/>
  <c r="Q312" i="46"/>
  <c r="Q392" i="46" s="1"/>
  <c r="Q313" i="46"/>
  <c r="Q393" i="46" s="1"/>
  <c r="Q314" i="46"/>
  <c r="Q394" i="46" s="1"/>
  <c r="Q315" i="46"/>
  <c r="Q395" i="46" s="1"/>
  <c r="Q296" i="46"/>
  <c r="Q336" i="46" s="1"/>
  <c r="Q416" i="46" s="1"/>
  <c r="Q297" i="46"/>
  <c r="Q337" i="46" s="1"/>
  <c r="Q298" i="46"/>
  <c r="Q338" i="46" s="1"/>
  <c r="Q418" i="46" s="1"/>
  <c r="Q299" i="46"/>
  <c r="Q339" i="46" s="1"/>
  <c r="Q419" i="46" s="1"/>
  <c r="Q300" i="46"/>
  <c r="Q340" i="46" s="1"/>
  <c r="Q420" i="46" s="1"/>
  <c r="Q301" i="46"/>
  <c r="Q341" i="46" s="1"/>
  <c r="Q421" i="46" s="1"/>
  <c r="Q317" i="46"/>
  <c r="Q361" i="46"/>
  <c r="Q370" i="46"/>
  <c r="Q318" i="46"/>
  <c r="Q362" i="46"/>
  <c r="Q319" i="46"/>
  <c r="Q399" i="46" s="1"/>
  <c r="Q363" i="46"/>
  <c r="Q320" i="46"/>
  <c r="Q400" i="46" s="1"/>
  <c r="Q321" i="46"/>
  <c r="Q365" i="46"/>
  <c r="Q322" i="46"/>
  <c r="Q402" i="46" s="1"/>
  <c r="Q366" i="46"/>
  <c r="Q323" i="46"/>
  <c r="Q403" i="46" s="1"/>
  <c r="Q368" i="46"/>
  <c r="Q343" i="46"/>
  <c r="Q423" i="46" s="1"/>
  <c r="Q422" i="46" s="1"/>
  <c r="Q507" i="46"/>
  <c r="Q506" i="46" s="1"/>
  <c r="Q504" i="46"/>
  <c r="Q540" i="46" s="1"/>
  <c r="Q505" i="46"/>
  <c r="Q541" i="46" s="1"/>
  <c r="Q511" i="46"/>
  <c r="Q547" i="46" s="1"/>
  <c r="Q478" i="46"/>
  <c r="Q514" i="46" s="1"/>
  <c r="Q479" i="46"/>
  <c r="Q515" i="46" s="1"/>
  <c r="Q551" i="46" s="1"/>
  <c r="Q480" i="46"/>
  <c r="Q516" i="46" s="1"/>
  <c r="Q552" i="46" s="1"/>
  <c r="Q481" i="46"/>
  <c r="Q517" i="46" s="1"/>
  <c r="Q553" i="46" s="1"/>
  <c r="Q482" i="46"/>
  <c r="Q518" i="46" s="1"/>
  <c r="Q554" i="46" s="1"/>
  <c r="Q483" i="46"/>
  <c r="Q519" i="46" s="1"/>
  <c r="Q555" i="46" s="1"/>
  <c r="Q521" i="46"/>
  <c r="Q557" i="46" s="1"/>
  <c r="Q556" i="46" s="1"/>
  <c r="Q490" i="46"/>
  <c r="Q526" i="46" s="1"/>
  <c r="Q562" i="46" s="1"/>
  <c r="Q491" i="46"/>
  <c r="Q527" i="46" s="1"/>
  <c r="Q563" i="46" s="1"/>
  <c r="Q492" i="46"/>
  <c r="Q528" i="46" s="1"/>
  <c r="Q564" i="46" s="1"/>
  <c r="Q493" i="46"/>
  <c r="Q529" i="46" s="1"/>
  <c r="Q565" i="46" s="1"/>
  <c r="Q494" i="46"/>
  <c r="Q530" i="46" s="1"/>
  <c r="Q566" i="46" s="1"/>
  <c r="Q531" i="46"/>
  <c r="Q567" i="46" s="1"/>
  <c r="Q533" i="46"/>
  <c r="Q569" i="46" s="1"/>
  <c r="Q568" i="46" s="1"/>
  <c r="R114" i="46"/>
  <c r="R140" i="46" s="1"/>
  <c r="R309" i="46"/>
  <c r="R389" i="46" s="1"/>
  <c r="R310" i="46"/>
  <c r="R390" i="46" s="1"/>
  <c r="R311" i="46"/>
  <c r="R391" i="46" s="1"/>
  <c r="R312" i="46"/>
  <c r="R392" i="46" s="1"/>
  <c r="R313" i="46"/>
  <c r="R393" i="46" s="1"/>
  <c r="R314" i="46"/>
  <c r="R394" i="46" s="1"/>
  <c r="R315" i="46"/>
  <c r="R395" i="46" s="1"/>
  <c r="R296" i="46"/>
  <c r="R336" i="46" s="1"/>
  <c r="R297" i="46"/>
  <c r="R337" i="46" s="1"/>
  <c r="R417" i="46" s="1"/>
  <c r="R298" i="46"/>
  <c r="R338" i="46" s="1"/>
  <c r="R418" i="46" s="1"/>
  <c r="R299" i="46"/>
  <c r="R339" i="46" s="1"/>
  <c r="R419" i="46" s="1"/>
  <c r="R300" i="46"/>
  <c r="R340" i="46" s="1"/>
  <c r="R420" i="46" s="1"/>
  <c r="R301" i="46"/>
  <c r="R341" i="46" s="1"/>
  <c r="R421" i="46" s="1"/>
  <c r="R317" i="46"/>
  <c r="R361" i="46"/>
  <c r="R370" i="46"/>
  <c r="R318" i="46"/>
  <c r="R362" i="46"/>
  <c r="R319" i="46"/>
  <c r="R399" i="46" s="1"/>
  <c r="R363" i="46"/>
  <c r="R320" i="46"/>
  <c r="R400" i="46" s="1"/>
  <c r="R321" i="46"/>
  <c r="R365" i="46"/>
  <c r="R322" i="46"/>
  <c r="R402" i="46" s="1"/>
  <c r="R366" i="46"/>
  <c r="R323" i="46"/>
  <c r="R403" i="46" s="1"/>
  <c r="R368" i="46"/>
  <c r="R343" i="46"/>
  <c r="R423" i="46" s="1"/>
  <c r="R422" i="46" s="1"/>
  <c r="R507" i="46"/>
  <c r="R506" i="46" s="1"/>
  <c r="R504" i="46"/>
  <c r="R540" i="46" s="1"/>
  <c r="R505" i="46"/>
  <c r="R541" i="46" s="1"/>
  <c r="R511" i="46"/>
  <c r="R547" i="46" s="1"/>
  <c r="R478" i="46"/>
  <c r="R514" i="46" s="1"/>
  <c r="R550" i="46" s="1"/>
  <c r="R479" i="46"/>
  <c r="R515" i="46" s="1"/>
  <c r="R551" i="46" s="1"/>
  <c r="R480" i="46"/>
  <c r="R516" i="46" s="1"/>
  <c r="R552" i="46" s="1"/>
  <c r="R481" i="46"/>
  <c r="R517" i="46" s="1"/>
  <c r="R553" i="46" s="1"/>
  <c r="R482" i="46"/>
  <c r="R518" i="46" s="1"/>
  <c r="R554" i="46" s="1"/>
  <c r="R483" i="46"/>
  <c r="R519" i="46" s="1"/>
  <c r="R555" i="46" s="1"/>
  <c r="R521" i="46"/>
  <c r="R557" i="46" s="1"/>
  <c r="R556" i="46" s="1"/>
  <c r="R490" i="46"/>
  <c r="R526" i="46" s="1"/>
  <c r="R562" i="46" s="1"/>
  <c r="R491" i="46"/>
  <c r="R527" i="46" s="1"/>
  <c r="R563" i="46" s="1"/>
  <c r="R492" i="46"/>
  <c r="R528" i="46" s="1"/>
  <c r="R564" i="46" s="1"/>
  <c r="R493" i="46"/>
  <c r="R529" i="46" s="1"/>
  <c r="R494" i="46"/>
  <c r="R530" i="46" s="1"/>
  <c r="R566" i="46" s="1"/>
  <c r="R531" i="46"/>
  <c r="R567" i="46" s="1"/>
  <c r="R533" i="46"/>
  <c r="R569" i="46" s="1"/>
  <c r="R568" i="46" s="1"/>
  <c r="S114" i="46"/>
  <c r="S140" i="46" s="1"/>
  <c r="S309" i="46"/>
  <c r="S389" i="46" s="1"/>
  <c r="S310" i="46"/>
  <c r="S390" i="46" s="1"/>
  <c r="S311" i="46"/>
  <c r="S391" i="46" s="1"/>
  <c r="S312" i="46"/>
  <c r="S392" i="46" s="1"/>
  <c r="S313" i="46"/>
  <c r="S393" i="46" s="1"/>
  <c r="S314" i="46"/>
  <c r="S394" i="46" s="1"/>
  <c r="S315" i="46"/>
  <c r="S395" i="46" s="1"/>
  <c r="S296" i="46"/>
  <c r="S336" i="46" s="1"/>
  <c r="S416" i="46" s="1"/>
  <c r="S297" i="46"/>
  <c r="S337" i="46" s="1"/>
  <c r="S417" i="46" s="1"/>
  <c r="S298" i="46"/>
  <c r="S338" i="46" s="1"/>
  <c r="S418" i="46" s="1"/>
  <c r="S299" i="46"/>
  <c r="S339" i="46" s="1"/>
  <c r="S419" i="46" s="1"/>
  <c r="S300" i="46"/>
  <c r="S340" i="46" s="1"/>
  <c r="S420" i="46" s="1"/>
  <c r="S301" i="46"/>
  <c r="S341" i="46" s="1"/>
  <c r="S421" i="46" s="1"/>
  <c r="S317" i="46"/>
  <c r="S361" i="46"/>
  <c r="S370" i="46"/>
  <c r="S318" i="46" s="1"/>
  <c r="S362" i="46"/>
  <c r="S319" i="46"/>
  <c r="S363" i="46"/>
  <c r="S320" i="46"/>
  <c r="S400" i="46" s="1"/>
  <c r="S321" i="46"/>
  <c r="S365" i="46"/>
  <c r="S322" i="46"/>
  <c r="S366" i="46"/>
  <c r="S323" i="46"/>
  <c r="S368" i="46"/>
  <c r="S343" i="46"/>
  <c r="S507" i="46"/>
  <c r="S506" i="46" s="1"/>
  <c r="S504" i="46"/>
  <c r="S540" i="46" s="1"/>
  <c r="S505" i="46"/>
  <c r="S541" i="46" s="1"/>
  <c r="S511" i="46"/>
  <c r="S547" i="46" s="1"/>
  <c r="S478" i="46"/>
  <c r="S514" i="46" s="1"/>
  <c r="S550" i="46" s="1"/>
  <c r="S479" i="46"/>
  <c r="S515" i="46" s="1"/>
  <c r="S551" i="46" s="1"/>
  <c r="S480" i="46"/>
  <c r="S516" i="46" s="1"/>
  <c r="S552" i="46" s="1"/>
  <c r="S481" i="46"/>
  <c r="S517" i="46" s="1"/>
  <c r="S553" i="46" s="1"/>
  <c r="S482" i="46"/>
  <c r="S518" i="46" s="1"/>
  <c r="S554" i="46" s="1"/>
  <c r="S483" i="46"/>
  <c r="S519" i="46" s="1"/>
  <c r="S555" i="46" s="1"/>
  <c r="S521" i="46"/>
  <c r="S557" i="46" s="1"/>
  <c r="S556" i="46" s="1"/>
  <c r="S490" i="46"/>
  <c r="S526" i="46" s="1"/>
  <c r="S562" i="46" s="1"/>
  <c r="S491" i="46"/>
  <c r="S527" i="46" s="1"/>
  <c r="S563" i="46" s="1"/>
  <c r="S492" i="46"/>
  <c r="S528" i="46" s="1"/>
  <c r="S564" i="46" s="1"/>
  <c r="S493" i="46"/>
  <c r="S529" i="46" s="1"/>
  <c r="S494" i="46"/>
  <c r="S530" i="46" s="1"/>
  <c r="S566" i="46" s="1"/>
  <c r="S531" i="46"/>
  <c r="S567" i="46" s="1"/>
  <c r="S533" i="46"/>
  <c r="S532" i="46" s="1"/>
  <c r="T114" i="46"/>
  <c r="T140" i="46" s="1"/>
  <c r="T309" i="46"/>
  <c r="T389" i="46" s="1"/>
  <c r="T310" i="46"/>
  <c r="T390" i="46" s="1"/>
  <c r="T311" i="46"/>
  <c r="T391" i="46" s="1"/>
  <c r="T312" i="46"/>
  <c r="T392" i="46" s="1"/>
  <c r="T313" i="46"/>
  <c r="T393" i="46" s="1"/>
  <c r="T314" i="46"/>
  <c r="T394" i="46" s="1"/>
  <c r="T315" i="46"/>
  <c r="T395" i="46" s="1"/>
  <c r="T296" i="46"/>
  <c r="T336" i="46" s="1"/>
  <c r="T416" i="46" s="1"/>
  <c r="T297" i="46"/>
  <c r="T337" i="46" s="1"/>
  <c r="T417" i="46" s="1"/>
  <c r="T298" i="46"/>
  <c r="T338" i="46" s="1"/>
  <c r="T418" i="46" s="1"/>
  <c r="T299" i="46"/>
  <c r="T339" i="46" s="1"/>
  <c r="T419" i="46" s="1"/>
  <c r="T300" i="46"/>
  <c r="T340" i="46" s="1"/>
  <c r="T420" i="46" s="1"/>
  <c r="T301" i="46"/>
  <c r="T341" i="46" s="1"/>
  <c r="T421" i="46" s="1"/>
  <c r="T317" i="46"/>
  <c r="T361" i="46"/>
  <c r="T370" i="46"/>
  <c r="T318" i="46" s="1"/>
  <c r="T362" i="46"/>
  <c r="T319" i="46"/>
  <c r="T363" i="46"/>
  <c r="T320" i="46"/>
  <c r="T400" i="46" s="1"/>
  <c r="T321" i="46"/>
  <c r="T365" i="46"/>
  <c r="T322" i="46"/>
  <c r="T402" i="46" s="1"/>
  <c r="T366" i="46"/>
  <c r="T323" i="46"/>
  <c r="T368" i="46"/>
  <c r="T343" i="46"/>
  <c r="T342" i="46" s="1"/>
  <c r="T507" i="46"/>
  <c r="T506" i="46" s="1"/>
  <c r="T504" i="46"/>
  <c r="T540" i="46" s="1"/>
  <c r="T505" i="46"/>
  <c r="T541" i="46" s="1"/>
  <c r="T511" i="46"/>
  <c r="T547" i="46" s="1"/>
  <c r="T478" i="46"/>
  <c r="T514" i="46" s="1"/>
  <c r="T479" i="46"/>
  <c r="T515" i="46" s="1"/>
  <c r="T551" i="46" s="1"/>
  <c r="T480" i="46"/>
  <c r="T516" i="46" s="1"/>
  <c r="T552" i="46" s="1"/>
  <c r="T481" i="46"/>
  <c r="T517" i="46" s="1"/>
  <c r="T553" i="46" s="1"/>
  <c r="T482" i="46"/>
  <c r="T518" i="46" s="1"/>
  <c r="T554" i="46" s="1"/>
  <c r="T483" i="46"/>
  <c r="T519" i="46" s="1"/>
  <c r="T555" i="46" s="1"/>
  <c r="T521" i="46"/>
  <c r="T557" i="46" s="1"/>
  <c r="T556" i="46" s="1"/>
  <c r="T490" i="46"/>
  <c r="T526" i="46" s="1"/>
  <c r="T562" i="46" s="1"/>
  <c r="T491" i="46"/>
  <c r="T527" i="46" s="1"/>
  <c r="T563" i="46" s="1"/>
  <c r="T492" i="46"/>
  <c r="T528" i="46" s="1"/>
  <c r="T564" i="46" s="1"/>
  <c r="T493" i="46"/>
  <c r="T529" i="46" s="1"/>
  <c r="T565" i="46" s="1"/>
  <c r="T494" i="46"/>
  <c r="T530" i="46" s="1"/>
  <c r="T566" i="46" s="1"/>
  <c r="T531" i="46"/>
  <c r="T567" i="46" s="1"/>
  <c r="T533" i="46"/>
  <c r="U114" i="46"/>
  <c r="U140" i="46" s="1"/>
  <c r="U309" i="46"/>
  <c r="U389" i="46" s="1"/>
  <c r="U310" i="46"/>
  <c r="U390" i="46" s="1"/>
  <c r="U311" i="46"/>
  <c r="U391" i="46" s="1"/>
  <c r="U312" i="46"/>
  <c r="U392" i="46" s="1"/>
  <c r="U313" i="46"/>
  <c r="U393" i="46" s="1"/>
  <c r="U314" i="46"/>
  <c r="U394" i="46" s="1"/>
  <c r="U315" i="46"/>
  <c r="U395" i="46" s="1"/>
  <c r="U296" i="46"/>
  <c r="U336" i="46" s="1"/>
  <c r="U416" i="46" s="1"/>
  <c r="U297" i="46"/>
  <c r="U337" i="46" s="1"/>
  <c r="U417" i="46" s="1"/>
  <c r="U298" i="46"/>
  <c r="U338" i="46" s="1"/>
  <c r="U418" i="46" s="1"/>
  <c r="U299" i="46"/>
  <c r="U339" i="46" s="1"/>
  <c r="U419" i="46" s="1"/>
  <c r="U300" i="46"/>
  <c r="U301" i="46"/>
  <c r="U341" i="46" s="1"/>
  <c r="U421" i="46" s="1"/>
  <c r="U317" i="46"/>
  <c r="U361" i="46"/>
  <c r="U370" i="46"/>
  <c r="U318" i="46" s="1"/>
  <c r="U362" i="46"/>
  <c r="U319" i="46"/>
  <c r="U399" i="46" s="1"/>
  <c r="U363" i="46"/>
  <c r="U320" i="46"/>
  <c r="U400" i="46" s="1"/>
  <c r="U321" i="46"/>
  <c r="U365" i="46"/>
  <c r="U322" i="46"/>
  <c r="U366" i="46"/>
  <c r="U323" i="46"/>
  <c r="U368" i="46"/>
  <c r="U343" i="46"/>
  <c r="U507" i="46"/>
  <c r="U506" i="46" s="1"/>
  <c r="U504" i="46"/>
  <c r="U540" i="46" s="1"/>
  <c r="U505" i="46"/>
  <c r="U541" i="46" s="1"/>
  <c r="U511" i="46"/>
  <c r="U547" i="46" s="1"/>
  <c r="U478" i="46"/>
  <c r="U514" i="46" s="1"/>
  <c r="U550" i="46" s="1"/>
  <c r="U479" i="46"/>
  <c r="U515" i="46" s="1"/>
  <c r="U551" i="46" s="1"/>
  <c r="U480" i="46"/>
  <c r="U516" i="46" s="1"/>
  <c r="U552" i="46" s="1"/>
  <c r="U481" i="46"/>
  <c r="U517" i="46" s="1"/>
  <c r="U553" i="46" s="1"/>
  <c r="U482" i="46"/>
  <c r="U518" i="46" s="1"/>
  <c r="U554" i="46" s="1"/>
  <c r="U483" i="46"/>
  <c r="U519" i="46" s="1"/>
  <c r="U555" i="46" s="1"/>
  <c r="U521" i="46"/>
  <c r="U557" i="46" s="1"/>
  <c r="U556" i="46" s="1"/>
  <c r="U490" i="46"/>
  <c r="U526" i="46" s="1"/>
  <c r="U562" i="46" s="1"/>
  <c r="U491" i="46"/>
  <c r="U527" i="46" s="1"/>
  <c r="U563" i="46" s="1"/>
  <c r="U492" i="46"/>
  <c r="U528" i="46" s="1"/>
  <c r="U564" i="46" s="1"/>
  <c r="U493" i="46"/>
  <c r="U529" i="46" s="1"/>
  <c r="U494" i="46"/>
  <c r="U530" i="46" s="1"/>
  <c r="U566" i="46" s="1"/>
  <c r="U531" i="46"/>
  <c r="U567" i="46" s="1"/>
  <c r="U533" i="46"/>
  <c r="U569" i="46" s="1"/>
  <c r="U568" i="46" s="1"/>
  <c r="V114" i="46"/>
  <c r="V140" i="46" s="1"/>
  <c r="V309" i="46"/>
  <c r="V389" i="46" s="1"/>
  <c r="V310" i="46"/>
  <c r="V390" i="46" s="1"/>
  <c r="V311" i="46"/>
  <c r="V391" i="46" s="1"/>
  <c r="V312" i="46"/>
  <c r="V392" i="46" s="1"/>
  <c r="V313" i="46"/>
  <c r="V393" i="46" s="1"/>
  <c r="V314" i="46"/>
  <c r="V394" i="46" s="1"/>
  <c r="V315" i="46"/>
  <c r="V395" i="46" s="1"/>
  <c r="V296" i="46"/>
  <c r="V336" i="46" s="1"/>
  <c r="V416" i="46" s="1"/>
  <c r="V297" i="46"/>
  <c r="V337" i="46" s="1"/>
  <c r="V417" i="46" s="1"/>
  <c r="V298" i="46"/>
  <c r="V338" i="46" s="1"/>
  <c r="V418" i="46" s="1"/>
  <c r="V299" i="46"/>
  <c r="V339" i="46" s="1"/>
  <c r="V419" i="46" s="1"/>
  <c r="V300" i="46"/>
  <c r="V340" i="46" s="1"/>
  <c r="V420" i="46" s="1"/>
  <c r="V301" i="46"/>
  <c r="V341" i="46" s="1"/>
  <c r="V421" i="46" s="1"/>
  <c r="V317" i="46"/>
  <c r="V361" i="46"/>
  <c r="V370" i="46"/>
  <c r="V318" i="46"/>
  <c r="V362" i="46"/>
  <c r="V319" i="46"/>
  <c r="V399" i="46" s="1"/>
  <c r="V363" i="46"/>
  <c r="V320" i="46"/>
  <c r="V400" i="46" s="1"/>
  <c r="V321" i="46"/>
  <c r="V365" i="46"/>
  <c r="V322" i="46"/>
  <c r="V402" i="46" s="1"/>
  <c r="V366" i="46"/>
  <c r="V323" i="46"/>
  <c r="V403" i="46" s="1"/>
  <c r="V368" i="46"/>
  <c r="V343" i="46"/>
  <c r="V423" i="46" s="1"/>
  <c r="V422" i="46" s="1"/>
  <c r="V507" i="46"/>
  <c r="V506" i="46" s="1"/>
  <c r="V504" i="46"/>
  <c r="V540" i="46" s="1"/>
  <c r="V505" i="46"/>
  <c r="V541" i="46" s="1"/>
  <c r="V511" i="46"/>
  <c r="V547" i="46" s="1"/>
  <c r="V478" i="46"/>
  <c r="V514" i="46" s="1"/>
  <c r="V550" i="46" s="1"/>
  <c r="V479" i="46"/>
  <c r="V515" i="46" s="1"/>
  <c r="V480" i="46"/>
  <c r="V516" i="46" s="1"/>
  <c r="V552" i="46" s="1"/>
  <c r="V481" i="46"/>
  <c r="V517" i="46" s="1"/>
  <c r="V553" i="46" s="1"/>
  <c r="V482" i="46"/>
  <c r="V518" i="46" s="1"/>
  <c r="V554" i="46" s="1"/>
  <c r="V483" i="46"/>
  <c r="V519" i="46" s="1"/>
  <c r="V555" i="46" s="1"/>
  <c r="V521" i="46"/>
  <c r="V557" i="46" s="1"/>
  <c r="V556" i="46" s="1"/>
  <c r="V490" i="46"/>
  <c r="V526" i="46" s="1"/>
  <c r="V491" i="46"/>
  <c r="V527" i="46" s="1"/>
  <c r="V563" i="46" s="1"/>
  <c r="V492" i="46"/>
  <c r="V528" i="46" s="1"/>
  <c r="V564" i="46" s="1"/>
  <c r="V493" i="46"/>
  <c r="V529" i="46" s="1"/>
  <c r="V565" i="46" s="1"/>
  <c r="V494" i="46"/>
  <c r="V530" i="46" s="1"/>
  <c r="V566" i="46" s="1"/>
  <c r="V531" i="46"/>
  <c r="V567" i="46" s="1"/>
  <c r="V533" i="46"/>
  <c r="V569" i="46" s="1"/>
  <c r="V568" i="46" s="1"/>
  <c r="W114" i="46"/>
  <c r="W140" i="46" s="1"/>
  <c r="W309" i="46"/>
  <c r="W389" i="46" s="1"/>
  <c r="W310" i="46"/>
  <c r="W390" i="46" s="1"/>
  <c r="W311" i="46"/>
  <c r="W391" i="46" s="1"/>
  <c r="W312" i="46"/>
  <c r="W392" i="46" s="1"/>
  <c r="W313" i="46"/>
  <c r="W393" i="46" s="1"/>
  <c r="W314" i="46"/>
  <c r="W394" i="46" s="1"/>
  <c r="W315" i="46"/>
  <c r="W395" i="46" s="1"/>
  <c r="W296" i="46"/>
  <c r="W336" i="46" s="1"/>
  <c r="W416" i="46" s="1"/>
  <c r="W297" i="46"/>
  <c r="W337" i="46" s="1"/>
  <c r="W417" i="46" s="1"/>
  <c r="W298" i="46"/>
  <c r="W338" i="46" s="1"/>
  <c r="W418" i="46" s="1"/>
  <c r="W299" i="46"/>
  <c r="W339" i="46" s="1"/>
  <c r="W419" i="46" s="1"/>
  <c r="W300" i="46"/>
  <c r="W340" i="46" s="1"/>
  <c r="W420" i="46" s="1"/>
  <c r="W301" i="46"/>
  <c r="W341" i="46" s="1"/>
  <c r="W421" i="46" s="1"/>
  <c r="W317" i="46"/>
  <c r="W361" i="46"/>
  <c r="W370" i="46"/>
  <c r="W318" i="46"/>
  <c r="W362" i="46"/>
  <c r="W319" i="46"/>
  <c r="W399" i="46" s="1"/>
  <c r="W363" i="46"/>
  <c r="W320" i="46"/>
  <c r="W400" i="46" s="1"/>
  <c r="W321" i="46"/>
  <c r="W365" i="46"/>
  <c r="W322" i="46"/>
  <c r="W366" i="46"/>
  <c r="W323" i="46"/>
  <c r="W403" i="46" s="1"/>
  <c r="W368" i="46"/>
  <c r="W343" i="46"/>
  <c r="W423" i="46" s="1"/>
  <c r="W422" i="46" s="1"/>
  <c r="W507" i="46"/>
  <c r="W506" i="46" s="1"/>
  <c r="W504" i="46"/>
  <c r="W540" i="46" s="1"/>
  <c r="W505" i="46"/>
  <c r="W541" i="46" s="1"/>
  <c r="W474" i="46"/>
  <c r="W510" i="46" s="1"/>
  <c r="W546" i="46" s="1"/>
  <c r="W511" i="46"/>
  <c r="W547" i="46" s="1"/>
  <c r="W478" i="46"/>
  <c r="W514" i="46" s="1"/>
  <c r="W550" i="46" s="1"/>
  <c r="W479" i="46"/>
  <c r="W515" i="46" s="1"/>
  <c r="W551" i="46" s="1"/>
  <c r="W480" i="46"/>
  <c r="W516" i="46" s="1"/>
  <c r="W552" i="46" s="1"/>
  <c r="W481" i="46"/>
  <c r="W517" i="46" s="1"/>
  <c r="W553" i="46" s="1"/>
  <c r="W482" i="46"/>
  <c r="W518" i="46" s="1"/>
  <c r="W483" i="46"/>
  <c r="W519" i="46" s="1"/>
  <c r="W555" i="46" s="1"/>
  <c r="W521" i="46"/>
  <c r="W557" i="46" s="1"/>
  <c r="W556" i="46" s="1"/>
  <c r="W490" i="46"/>
  <c r="W526" i="46" s="1"/>
  <c r="W562" i="46" s="1"/>
  <c r="W491" i="46"/>
  <c r="W527" i="46" s="1"/>
  <c r="W563" i="46" s="1"/>
  <c r="W492" i="46"/>
  <c r="W528" i="46" s="1"/>
  <c r="W564" i="46" s="1"/>
  <c r="W493" i="46"/>
  <c r="W529" i="46" s="1"/>
  <c r="W494" i="46"/>
  <c r="W530" i="46" s="1"/>
  <c r="W566" i="46" s="1"/>
  <c r="W531" i="46"/>
  <c r="W567" i="46" s="1"/>
  <c r="W533" i="46"/>
  <c r="W569" i="46" s="1"/>
  <c r="W568" i="46" s="1"/>
  <c r="X114" i="46"/>
  <c r="X140" i="46" s="1"/>
  <c r="X309" i="46"/>
  <c r="X389" i="46" s="1"/>
  <c r="X310" i="46"/>
  <c r="X390" i="46" s="1"/>
  <c r="X311" i="46"/>
  <c r="X391" i="46" s="1"/>
  <c r="X312" i="46"/>
  <c r="X392" i="46" s="1"/>
  <c r="X313" i="46"/>
  <c r="X393" i="46" s="1"/>
  <c r="X314" i="46"/>
  <c r="X394" i="46" s="1"/>
  <c r="X315" i="46"/>
  <c r="X395" i="46" s="1"/>
  <c r="X296" i="46"/>
  <c r="X336" i="46" s="1"/>
  <c r="X416" i="46" s="1"/>
  <c r="X297" i="46"/>
  <c r="X337" i="46" s="1"/>
  <c r="X417" i="46" s="1"/>
  <c r="X298" i="46"/>
  <c r="X338" i="46" s="1"/>
  <c r="X418" i="46" s="1"/>
  <c r="X299" i="46"/>
  <c r="X300" i="46"/>
  <c r="X340" i="46" s="1"/>
  <c r="X420" i="46" s="1"/>
  <c r="X301" i="46"/>
  <c r="X341" i="46" s="1"/>
  <c r="X421" i="46" s="1"/>
  <c r="X317" i="46"/>
  <c r="X361" i="46"/>
  <c r="X370" i="46"/>
  <c r="X318" i="46"/>
  <c r="X398" i="46" s="1"/>
  <c r="X362" i="46"/>
  <c r="X319" i="46"/>
  <c r="X399" i="46" s="1"/>
  <c r="X363" i="46"/>
  <c r="X320" i="46"/>
  <c r="X400" i="46" s="1"/>
  <c r="X321" i="46"/>
  <c r="X401" i="46" s="1"/>
  <c r="X365" i="46"/>
  <c r="X322" i="46"/>
  <c r="X402" i="46" s="1"/>
  <c r="X366" i="46"/>
  <c r="X323" i="46"/>
  <c r="X403" i="46" s="1"/>
  <c r="X368" i="46"/>
  <c r="X343" i="46"/>
  <c r="X423" i="46" s="1"/>
  <c r="X422" i="46" s="1"/>
  <c r="X507" i="46"/>
  <c r="X506" i="46" s="1"/>
  <c r="X504" i="46"/>
  <c r="X540" i="46" s="1"/>
  <c r="X505" i="46"/>
  <c r="X541" i="46" s="1"/>
  <c r="X511" i="46"/>
  <c r="X547" i="46" s="1"/>
  <c r="X478" i="46"/>
  <c r="X514" i="46" s="1"/>
  <c r="X550" i="46" s="1"/>
  <c r="X479" i="46"/>
  <c r="X515" i="46" s="1"/>
  <c r="X551" i="46" s="1"/>
  <c r="X480" i="46"/>
  <c r="X516" i="46" s="1"/>
  <c r="X552" i="46" s="1"/>
  <c r="X481" i="46"/>
  <c r="X517" i="46" s="1"/>
  <c r="X553" i="46" s="1"/>
  <c r="X482" i="46"/>
  <c r="X518" i="46" s="1"/>
  <c r="X554" i="46" s="1"/>
  <c r="X483" i="46"/>
  <c r="X519" i="46" s="1"/>
  <c r="X555" i="46" s="1"/>
  <c r="X521" i="46"/>
  <c r="X557" i="46" s="1"/>
  <c r="X556" i="46" s="1"/>
  <c r="X490" i="46"/>
  <c r="X526" i="46" s="1"/>
  <c r="X562" i="46" s="1"/>
  <c r="X491" i="46"/>
  <c r="X527" i="46" s="1"/>
  <c r="X563" i="46" s="1"/>
  <c r="X492" i="46"/>
  <c r="X528" i="46" s="1"/>
  <c r="X564" i="46" s="1"/>
  <c r="X493" i="46"/>
  <c r="X529" i="46" s="1"/>
  <c r="X565" i="46" s="1"/>
  <c r="X494" i="46"/>
  <c r="X530" i="46" s="1"/>
  <c r="X531" i="46"/>
  <c r="X567" i="46" s="1"/>
  <c r="X533" i="46"/>
  <c r="X569" i="46" s="1"/>
  <c r="X568" i="46" s="1"/>
  <c r="Y114" i="46"/>
  <c r="Y309" i="46"/>
  <c r="Y389" i="46" s="1"/>
  <c r="Y310" i="46"/>
  <c r="Y390" i="46" s="1"/>
  <c r="Y311" i="46"/>
  <c r="Y391" i="46" s="1"/>
  <c r="Y312" i="46"/>
  <c r="Y392" i="46" s="1"/>
  <c r="Y313" i="46"/>
  <c r="Y393" i="46" s="1"/>
  <c r="Y314" i="46"/>
  <c r="Y394" i="46" s="1"/>
  <c r="Y315" i="46"/>
  <c r="Y395" i="46" s="1"/>
  <c r="Y296" i="46"/>
  <c r="Y336" i="46" s="1"/>
  <c r="Y416" i="46" s="1"/>
  <c r="Y297" i="46"/>
  <c r="Y337" i="46" s="1"/>
  <c r="Y417" i="46" s="1"/>
  <c r="Y298" i="46"/>
  <c r="Y338" i="46" s="1"/>
  <c r="Y418" i="46" s="1"/>
  <c r="Y299" i="46"/>
  <c r="Y300" i="46"/>
  <c r="Y340" i="46" s="1"/>
  <c r="Y420" i="46" s="1"/>
  <c r="Y301" i="46"/>
  <c r="Y341" i="46" s="1"/>
  <c r="Y421" i="46" s="1"/>
  <c r="Y317" i="46"/>
  <c r="Y397" i="46" s="1"/>
  <c r="Y361" i="46"/>
  <c r="Y370" i="46"/>
  <c r="Y318" i="46" s="1"/>
  <c r="Y362" i="46"/>
  <c r="Y319" i="46"/>
  <c r="Y363" i="46"/>
  <c r="Y320" i="46"/>
  <c r="Y400" i="46" s="1"/>
  <c r="Y321" i="46"/>
  <c r="Y365" i="46"/>
  <c r="Y322" i="46"/>
  <c r="Y402" i="46" s="1"/>
  <c r="Y366" i="46"/>
  <c r="Y323" i="46"/>
  <c r="Y368" i="46"/>
  <c r="Y343" i="46"/>
  <c r="Y507" i="46"/>
  <c r="Y506" i="46" s="1"/>
  <c r="Y504" i="46"/>
  <c r="Y540" i="46"/>
  <c r="Y505" i="46"/>
  <c r="Y541" i="46" s="1"/>
  <c r="Y474" i="46"/>
  <c r="Y510" i="46" s="1"/>
  <c r="Y546" i="46" s="1"/>
  <c r="Y511" i="46"/>
  <c r="Y547" i="46"/>
  <c r="Y478" i="46"/>
  <c r="Y514" i="46" s="1"/>
  <c r="Y550" i="46" s="1"/>
  <c r="Y479" i="46"/>
  <c r="Y515" i="46" s="1"/>
  <c r="Y551" i="46" s="1"/>
  <c r="Y480" i="46"/>
  <c r="Y516" i="46" s="1"/>
  <c r="Y552" i="46" s="1"/>
  <c r="Y481" i="46"/>
  <c r="Y517" i="46" s="1"/>
  <c r="Y553" i="46" s="1"/>
  <c r="Y482" i="46"/>
  <c r="Y518" i="46" s="1"/>
  <c r="Y483" i="46"/>
  <c r="Y519" i="46" s="1"/>
  <c r="Y555" i="46" s="1"/>
  <c r="Y521" i="46"/>
  <c r="Y520" i="46" s="1"/>
  <c r="Y490" i="46"/>
  <c r="Y526" i="46" s="1"/>
  <c r="Y491" i="46"/>
  <c r="Y527" i="46" s="1"/>
  <c r="Y563" i="46" s="1"/>
  <c r="Y492" i="46"/>
  <c r="Y528" i="46" s="1"/>
  <c r="Y564" i="46" s="1"/>
  <c r="Y493" i="46"/>
  <c r="Y529" i="46" s="1"/>
  <c r="Y565" i="46" s="1"/>
  <c r="Y494" i="46"/>
  <c r="Y530" i="46" s="1"/>
  <c r="Y566" i="46" s="1"/>
  <c r="Y531" i="46"/>
  <c r="Y567" i="46" s="1"/>
  <c r="Y533" i="46"/>
  <c r="Y569" i="46" s="1"/>
  <c r="Y568" i="46" s="1"/>
  <c r="Z114" i="46"/>
  <c r="Z309" i="46"/>
  <c r="Z389" i="46" s="1"/>
  <c r="Z310" i="46"/>
  <c r="Z390" i="46" s="1"/>
  <c r="Z311" i="46"/>
  <c r="Z391" i="46" s="1"/>
  <c r="Z312" i="46"/>
  <c r="Z392" i="46" s="1"/>
  <c r="Z313" i="46"/>
  <c r="Z393" i="46" s="1"/>
  <c r="Z314" i="46"/>
  <c r="Z394" i="46" s="1"/>
  <c r="Z315" i="46"/>
  <c r="Z395" i="46" s="1"/>
  <c r="Z296" i="46"/>
  <c r="Z336" i="46" s="1"/>
  <c r="Z416" i="46" s="1"/>
  <c r="Z297" i="46"/>
  <c r="Z337" i="46" s="1"/>
  <c r="Z417" i="46" s="1"/>
  <c r="Z298" i="46"/>
  <c r="Z338" i="46" s="1"/>
  <c r="Z418" i="46" s="1"/>
  <c r="Z299" i="46"/>
  <c r="Z300" i="46"/>
  <c r="Z340" i="46" s="1"/>
  <c r="Z420" i="46" s="1"/>
  <c r="Z301" i="46"/>
  <c r="Z341" i="46" s="1"/>
  <c r="Z421" i="46" s="1"/>
  <c r="Z317" i="46"/>
  <c r="Z397" i="46" s="1"/>
  <c r="Z361" i="46"/>
  <c r="Z370" i="46"/>
  <c r="Z318" i="46" s="1"/>
  <c r="Z362" i="46"/>
  <c r="Z319" i="46"/>
  <c r="Z363" i="46"/>
  <c r="Z320" i="46"/>
  <c r="Z400" i="46" s="1"/>
  <c r="Z321" i="46"/>
  <c r="Z365" i="46"/>
  <c r="Z322" i="46"/>
  <c r="Z366" i="46"/>
  <c r="Z323" i="46"/>
  <c r="Z368" i="46"/>
  <c r="Z343" i="46"/>
  <c r="Z342" i="46" s="1"/>
  <c r="Z507" i="46"/>
  <c r="Z506" i="46" s="1"/>
  <c r="Z504" i="46"/>
  <c r="Z540" i="46" s="1"/>
  <c r="Z505" i="46"/>
  <c r="Z541" i="46" s="1"/>
  <c r="Z511" i="46"/>
  <c r="Z547" i="46" s="1"/>
  <c r="Z478" i="46"/>
  <c r="Z514" i="46" s="1"/>
  <c r="Z479" i="46"/>
  <c r="Z515" i="46" s="1"/>
  <c r="Z551" i="46" s="1"/>
  <c r="Z480" i="46"/>
  <c r="Z516" i="46" s="1"/>
  <c r="Z552" i="46" s="1"/>
  <c r="Z481" i="46"/>
  <c r="Z517" i="46" s="1"/>
  <c r="Z553" i="46" s="1"/>
  <c r="Z482" i="46"/>
  <c r="Z518" i="46" s="1"/>
  <c r="Z554" i="46" s="1"/>
  <c r="Z483" i="46"/>
  <c r="Z519" i="46" s="1"/>
  <c r="Z555" i="46" s="1"/>
  <c r="Z521" i="46"/>
  <c r="Z557" i="46" s="1"/>
  <c r="Z556" i="46" s="1"/>
  <c r="Z490" i="46"/>
  <c r="Z526" i="46" s="1"/>
  <c r="Z491" i="46"/>
  <c r="Z527" i="46" s="1"/>
  <c r="Z563" i="46" s="1"/>
  <c r="Z492" i="46"/>
  <c r="Z528" i="46" s="1"/>
  <c r="Z564" i="46" s="1"/>
  <c r="Z493" i="46"/>
  <c r="Z529" i="46" s="1"/>
  <c r="Z565" i="46" s="1"/>
  <c r="Z494" i="46"/>
  <c r="Z530" i="46" s="1"/>
  <c r="Z566" i="46" s="1"/>
  <c r="Z531" i="46"/>
  <c r="Z567" i="46" s="1"/>
  <c r="Z533" i="46"/>
  <c r="AA114" i="46"/>
  <c r="AA309" i="46"/>
  <c r="AA389" i="46" s="1"/>
  <c r="AA310" i="46"/>
  <c r="AA390" i="46" s="1"/>
  <c r="AA311" i="46"/>
  <c r="AA391" i="46" s="1"/>
  <c r="AA312" i="46"/>
  <c r="AA392" i="46" s="1"/>
  <c r="AA313" i="46"/>
  <c r="AA393" i="46" s="1"/>
  <c r="AA314" i="46"/>
  <c r="AA394" i="46" s="1"/>
  <c r="AA315" i="46"/>
  <c r="AA395" i="46" s="1"/>
  <c r="AA296" i="46"/>
  <c r="AA336" i="46" s="1"/>
  <c r="AA416" i="46" s="1"/>
  <c r="AA297" i="46"/>
  <c r="AA337" i="46" s="1"/>
  <c r="AA417" i="46" s="1"/>
  <c r="AA298" i="46"/>
  <c r="AA338" i="46" s="1"/>
  <c r="AA418" i="46" s="1"/>
  <c r="AA299" i="46"/>
  <c r="AA300" i="46"/>
  <c r="AA340" i="46" s="1"/>
  <c r="AA420" i="46" s="1"/>
  <c r="AA301" i="46"/>
  <c r="AA341" i="46" s="1"/>
  <c r="AA421" i="46" s="1"/>
  <c r="AA317" i="46"/>
  <c r="AA397" i="46" s="1"/>
  <c r="AA361" i="46"/>
  <c r="AA370" i="46"/>
  <c r="AA318" i="46" s="1"/>
  <c r="AA362" i="46"/>
  <c r="AA319" i="46"/>
  <c r="AA363" i="46"/>
  <c r="AA320" i="46"/>
  <c r="AA400" i="46" s="1"/>
  <c r="AA321" i="46"/>
  <c r="AA365" i="46"/>
  <c r="AA322" i="46"/>
  <c r="AA366" i="46"/>
  <c r="AA323" i="46"/>
  <c r="AA368" i="46"/>
  <c r="AA343" i="46"/>
  <c r="AA507" i="46"/>
  <c r="AA506" i="46" s="1"/>
  <c r="AA504" i="46"/>
  <c r="AA540" i="46" s="1"/>
  <c r="AA505" i="46"/>
  <c r="AA541" i="46" s="1"/>
  <c r="AA511" i="46"/>
  <c r="AA547" i="46" s="1"/>
  <c r="AA478" i="46"/>
  <c r="AA514" i="46" s="1"/>
  <c r="AA479" i="46"/>
  <c r="AA515" i="46" s="1"/>
  <c r="AA551" i="46" s="1"/>
  <c r="AA480" i="46"/>
  <c r="AA516" i="46" s="1"/>
  <c r="AA552" i="46" s="1"/>
  <c r="AA481" i="46"/>
  <c r="AA517" i="46" s="1"/>
  <c r="AA553" i="46" s="1"/>
  <c r="AA482" i="46"/>
  <c r="AA518" i="46" s="1"/>
  <c r="AA554" i="46" s="1"/>
  <c r="AA483" i="46"/>
  <c r="AA519" i="46" s="1"/>
  <c r="AA555" i="46" s="1"/>
  <c r="AA521" i="46"/>
  <c r="AA490" i="46"/>
  <c r="AA526" i="46" s="1"/>
  <c r="AA562" i="46" s="1"/>
  <c r="AA491" i="46"/>
  <c r="AA527" i="46" s="1"/>
  <c r="AA563" i="46" s="1"/>
  <c r="AA492" i="46"/>
  <c r="AA528" i="46" s="1"/>
  <c r="AA564" i="46" s="1"/>
  <c r="AA493" i="46"/>
  <c r="AA529" i="46" s="1"/>
  <c r="AA565" i="46" s="1"/>
  <c r="AA494" i="46"/>
  <c r="AA530" i="46" s="1"/>
  <c r="AA566" i="46" s="1"/>
  <c r="AA531" i="46"/>
  <c r="AA567" i="46" s="1"/>
  <c r="AA533" i="46"/>
  <c r="AB114" i="46"/>
  <c r="AB140" i="46" s="1"/>
  <c r="AB309" i="46"/>
  <c r="AB389" i="46" s="1"/>
  <c r="AB310" i="46"/>
  <c r="AB390" i="46" s="1"/>
  <c r="AB311" i="46"/>
  <c r="AB391" i="46" s="1"/>
  <c r="AB312" i="46"/>
  <c r="AB392" i="46" s="1"/>
  <c r="AB313" i="46"/>
  <c r="AB393" i="46" s="1"/>
  <c r="AB314" i="46"/>
  <c r="AB394" i="46" s="1"/>
  <c r="AB315" i="46"/>
  <c r="AB395" i="46" s="1"/>
  <c r="AB296" i="46"/>
  <c r="AB336" i="46" s="1"/>
  <c r="AB416" i="46" s="1"/>
  <c r="AB297" i="46"/>
  <c r="AB337" i="46" s="1"/>
  <c r="AB417" i="46" s="1"/>
  <c r="AB298" i="46"/>
  <c r="AB338" i="46" s="1"/>
  <c r="AB418" i="46" s="1"/>
  <c r="AB299" i="46"/>
  <c r="AB339" i="46" s="1"/>
  <c r="AB419" i="46" s="1"/>
  <c r="AB300" i="46"/>
  <c r="AB340" i="46" s="1"/>
  <c r="AB420" i="46" s="1"/>
  <c r="AB301" i="46"/>
  <c r="AB341" i="46" s="1"/>
  <c r="AB421" i="46" s="1"/>
  <c r="AB317" i="46"/>
  <c r="AB361" i="46"/>
  <c r="AB370" i="46"/>
  <c r="AB318" i="46" s="1"/>
  <c r="AB362" i="46"/>
  <c r="AB319" i="46"/>
  <c r="AB363" i="46"/>
  <c r="AB320" i="46"/>
  <c r="AB400" i="46" s="1"/>
  <c r="AB321" i="46"/>
  <c r="AB365" i="46"/>
  <c r="AB322" i="46"/>
  <c r="AB402" i="46" s="1"/>
  <c r="AB366" i="46"/>
  <c r="AB323" i="46"/>
  <c r="AB403" i="46" s="1"/>
  <c r="AB368" i="46"/>
  <c r="AB343" i="46"/>
  <c r="AB423" i="46" s="1"/>
  <c r="AB422" i="46" s="1"/>
  <c r="AB507" i="46"/>
  <c r="AB506" i="46" s="1"/>
  <c r="AB504" i="46"/>
  <c r="AB540" i="46" s="1"/>
  <c r="AB505" i="46"/>
  <c r="AB541" i="46" s="1"/>
  <c r="AB511" i="46"/>
  <c r="AB547" i="46" s="1"/>
  <c r="AB478" i="46"/>
  <c r="AB514" i="46" s="1"/>
  <c r="AB550" i="46" s="1"/>
  <c r="AB479" i="46"/>
  <c r="AB515" i="46" s="1"/>
  <c r="AB551" i="46" s="1"/>
  <c r="AB480" i="46"/>
  <c r="AB516" i="46" s="1"/>
  <c r="AB481" i="46"/>
  <c r="AB517" i="46" s="1"/>
  <c r="AB553" i="46" s="1"/>
  <c r="AB482" i="46"/>
  <c r="AB518" i="46" s="1"/>
  <c r="AB554" i="46" s="1"/>
  <c r="AB483" i="46"/>
  <c r="AB519" i="46" s="1"/>
  <c r="AB555" i="46" s="1"/>
  <c r="AB521" i="46"/>
  <c r="AB557" i="46" s="1"/>
  <c r="AB556" i="46" s="1"/>
  <c r="AB490" i="46"/>
  <c r="AB526" i="46" s="1"/>
  <c r="AB562" i="46" s="1"/>
  <c r="AB491" i="46"/>
  <c r="AB527" i="46" s="1"/>
  <c r="AB563" i="46" s="1"/>
  <c r="AB492" i="46"/>
  <c r="AB528" i="46" s="1"/>
  <c r="AB564" i="46" s="1"/>
  <c r="AB493" i="46"/>
  <c r="AB529" i="46" s="1"/>
  <c r="AB565" i="46" s="1"/>
  <c r="AB494" i="46"/>
  <c r="AB530" i="46" s="1"/>
  <c r="AB566" i="46" s="1"/>
  <c r="AB531" i="46"/>
  <c r="AB567" i="46" s="1"/>
  <c r="AB533" i="46"/>
  <c r="AB569" i="46" s="1"/>
  <c r="AB568" i="46" s="1"/>
  <c r="AC114" i="46"/>
  <c r="AC136" i="46"/>
  <c r="AC142" i="46" s="1"/>
  <c r="AC309" i="46"/>
  <c r="AC389" i="46" s="1"/>
  <c r="AC310" i="46"/>
  <c r="AC390" i="46" s="1"/>
  <c r="AC311" i="46"/>
  <c r="AC391" i="46" s="1"/>
  <c r="AC312" i="46"/>
  <c r="AC392" i="46" s="1"/>
  <c r="AC313" i="46"/>
  <c r="AC393" i="46" s="1"/>
  <c r="AC314" i="46"/>
  <c r="AC394" i="46" s="1"/>
  <c r="AC315" i="46"/>
  <c r="AC395" i="46" s="1"/>
  <c r="AC296" i="46"/>
  <c r="AC336" i="46" s="1"/>
  <c r="AC416" i="46" s="1"/>
  <c r="AC297" i="46"/>
  <c r="AC337" i="46" s="1"/>
  <c r="AC417" i="46" s="1"/>
  <c r="AC298" i="46"/>
  <c r="AC338" i="46" s="1"/>
  <c r="AC418" i="46" s="1"/>
  <c r="AC299" i="46"/>
  <c r="AC339" i="46" s="1"/>
  <c r="AC419" i="46" s="1"/>
  <c r="AC300" i="46"/>
  <c r="AC340" i="46" s="1"/>
  <c r="AC301" i="46"/>
  <c r="AC341" i="46" s="1"/>
  <c r="AC421" i="46" s="1"/>
  <c r="AC317" i="46"/>
  <c r="AC361" i="46"/>
  <c r="AC370" i="46"/>
  <c r="AC318" i="46" s="1"/>
  <c r="AC398" i="46" s="1"/>
  <c r="AC362" i="46"/>
  <c r="AC319" i="46"/>
  <c r="AC399" i="46" s="1"/>
  <c r="AC363" i="46"/>
  <c r="AC320" i="46"/>
  <c r="AC400" i="46" s="1"/>
  <c r="AC321" i="46"/>
  <c r="AC365" i="46"/>
  <c r="AC322" i="46"/>
  <c r="AC402" i="46" s="1"/>
  <c r="AC366" i="46"/>
  <c r="AC323" i="46"/>
  <c r="AC403" i="46" s="1"/>
  <c r="AC368" i="46"/>
  <c r="AC343" i="46"/>
  <c r="AC423" i="46" s="1"/>
  <c r="AC422" i="46" s="1"/>
  <c r="AC507" i="46"/>
  <c r="AC506" i="46" s="1"/>
  <c r="AC504" i="46"/>
  <c r="AC540" i="46" s="1"/>
  <c r="AC505" i="46"/>
  <c r="AC541" i="46" s="1"/>
  <c r="AC511" i="46"/>
  <c r="AC547" i="46" s="1"/>
  <c r="AC478" i="46"/>
  <c r="AC514" i="46" s="1"/>
  <c r="AC479" i="46"/>
  <c r="AC515" i="46" s="1"/>
  <c r="AC551" i="46" s="1"/>
  <c r="AC480" i="46"/>
  <c r="AC516" i="46" s="1"/>
  <c r="AC552" i="46" s="1"/>
  <c r="AC481" i="46"/>
  <c r="AC517" i="46" s="1"/>
  <c r="AC553" i="46" s="1"/>
  <c r="AC482" i="46"/>
  <c r="AC518" i="46" s="1"/>
  <c r="AC554" i="46" s="1"/>
  <c r="AC483" i="46"/>
  <c r="AC519" i="46" s="1"/>
  <c r="AC555" i="46" s="1"/>
  <c r="AC521" i="46"/>
  <c r="AC557" i="46" s="1"/>
  <c r="AC556" i="46" s="1"/>
  <c r="AC490" i="46"/>
  <c r="AC526" i="46" s="1"/>
  <c r="AC562" i="46" s="1"/>
  <c r="AC491" i="46"/>
  <c r="AC527" i="46" s="1"/>
  <c r="AC563" i="46" s="1"/>
  <c r="AC492" i="46"/>
  <c r="AC528" i="46" s="1"/>
  <c r="AC564" i="46" s="1"/>
  <c r="AC493" i="46"/>
  <c r="AC529" i="46" s="1"/>
  <c r="AC565" i="46" s="1"/>
  <c r="AC494" i="46"/>
  <c r="AC530" i="46" s="1"/>
  <c r="AC566" i="46" s="1"/>
  <c r="AC531" i="46"/>
  <c r="AC567" i="46" s="1"/>
  <c r="AC533" i="46"/>
  <c r="AC569" i="46" s="1"/>
  <c r="AC568" i="46" s="1"/>
  <c r="AD114" i="46"/>
  <c r="AD139" i="46" s="1"/>
  <c r="AD143" i="46" s="1"/>
  <c r="AD309" i="46"/>
  <c r="AD389" i="46" s="1"/>
  <c r="AD310" i="46"/>
  <c r="AD390" i="46" s="1"/>
  <c r="AD311" i="46"/>
  <c r="AD391" i="46" s="1"/>
  <c r="AD312" i="46"/>
  <c r="AD392" i="46" s="1"/>
  <c r="AD313" i="46"/>
  <c r="AD393" i="46" s="1"/>
  <c r="AD314" i="46"/>
  <c r="AD394" i="46" s="1"/>
  <c r="AD315" i="46"/>
  <c r="AD395" i="46" s="1"/>
  <c r="AD296" i="46"/>
  <c r="AD336" i="46" s="1"/>
  <c r="AD416" i="46" s="1"/>
  <c r="AD297" i="46"/>
  <c r="AD337" i="46" s="1"/>
  <c r="AD417" i="46" s="1"/>
  <c r="AD298" i="46"/>
  <c r="AD338" i="46" s="1"/>
  <c r="AD299" i="46"/>
  <c r="AD339" i="46" s="1"/>
  <c r="AD419" i="46" s="1"/>
  <c r="AD300" i="46"/>
  <c r="AD340" i="46" s="1"/>
  <c r="AD420" i="46" s="1"/>
  <c r="AD301" i="46"/>
  <c r="AD341" i="46" s="1"/>
  <c r="AD421" i="46" s="1"/>
  <c r="AD317" i="46"/>
  <c r="AD397" i="46" s="1"/>
  <c r="AD370" i="46"/>
  <c r="AD318" i="46" s="1"/>
  <c r="AD398" i="46" s="1"/>
  <c r="AD362" i="46"/>
  <c r="AD319" i="46"/>
  <c r="AD363" i="46"/>
  <c r="AD320" i="46"/>
  <c r="AD400" i="46" s="1"/>
  <c r="AD321" i="46"/>
  <c r="AD401" i="46" s="1"/>
  <c r="AD365" i="46"/>
  <c r="AD322" i="46"/>
  <c r="AD366" i="46"/>
  <c r="AD323" i="46"/>
  <c r="AD368" i="46"/>
  <c r="AD343" i="46"/>
  <c r="AD342" i="46" s="1"/>
  <c r="AD507" i="46"/>
  <c r="AD506" i="46" s="1"/>
  <c r="AD504" i="46"/>
  <c r="AD540" i="46" s="1"/>
  <c r="AD505" i="46"/>
  <c r="AD541" i="46" s="1"/>
  <c r="AD511" i="46"/>
  <c r="AD547" i="46" s="1"/>
  <c r="AD478" i="46"/>
  <c r="AD514" i="46" s="1"/>
  <c r="AD550" i="46" s="1"/>
  <c r="AD479" i="46"/>
  <c r="AD515" i="46" s="1"/>
  <c r="AD551" i="46" s="1"/>
  <c r="AD480" i="46"/>
  <c r="AD516" i="46" s="1"/>
  <c r="AD552" i="46" s="1"/>
  <c r="AD481" i="46"/>
  <c r="AD517" i="46" s="1"/>
  <c r="AD482" i="46"/>
  <c r="AD518" i="46" s="1"/>
  <c r="AD554" i="46" s="1"/>
  <c r="AD483" i="46"/>
  <c r="AD519" i="46" s="1"/>
  <c r="AD555" i="46" s="1"/>
  <c r="AD521" i="46"/>
  <c r="AD490" i="46"/>
  <c r="AD526" i="46" s="1"/>
  <c r="AD562" i="46" s="1"/>
  <c r="AD491" i="46"/>
  <c r="AD527" i="46" s="1"/>
  <c r="AD563" i="46" s="1"/>
  <c r="AD492" i="46"/>
  <c r="AD528" i="46" s="1"/>
  <c r="AD564" i="46" s="1"/>
  <c r="AD493" i="46"/>
  <c r="AD529" i="46" s="1"/>
  <c r="AD565" i="46" s="1"/>
  <c r="AD494" i="46"/>
  <c r="AD530" i="46" s="1"/>
  <c r="AD531" i="46"/>
  <c r="AD567" i="46" s="1"/>
  <c r="AD533" i="46"/>
  <c r="AD569" i="46" s="1"/>
  <c r="AD568" i="46" s="1"/>
  <c r="AE114" i="46"/>
  <c r="AE309" i="46"/>
  <c r="AE389" i="46" s="1"/>
  <c r="AE310" i="46"/>
  <c r="AE390" i="46" s="1"/>
  <c r="AE311" i="46"/>
  <c r="AE391" i="46" s="1"/>
  <c r="AE312" i="46"/>
  <c r="AE392" i="46" s="1"/>
  <c r="AE313" i="46"/>
  <c r="AE393" i="46" s="1"/>
  <c r="AE314" i="46"/>
  <c r="AE394" i="46" s="1"/>
  <c r="AE315" i="46"/>
  <c r="AE395" i="46" s="1"/>
  <c r="AE296" i="46"/>
  <c r="AE336" i="46" s="1"/>
  <c r="AE416" i="46" s="1"/>
  <c r="AE297" i="46"/>
  <c r="AE337" i="46" s="1"/>
  <c r="AE417" i="46" s="1"/>
  <c r="AE298" i="46"/>
  <c r="AE338" i="46" s="1"/>
  <c r="AE418" i="46" s="1"/>
  <c r="AE299" i="46"/>
  <c r="AE467" i="46" s="1"/>
  <c r="AE503" i="46" s="1"/>
  <c r="AE300" i="46"/>
  <c r="AE340" i="46" s="1"/>
  <c r="AE420" i="46" s="1"/>
  <c r="AE301" i="46"/>
  <c r="AE341" i="46" s="1"/>
  <c r="AE421" i="46" s="1"/>
  <c r="AE317" i="46"/>
  <c r="AE361" i="46"/>
  <c r="AE370" i="46"/>
  <c r="AE318" i="46" s="1"/>
  <c r="AE398" i="46" s="1"/>
  <c r="AE362" i="46"/>
  <c r="AE319" i="46"/>
  <c r="AE363" i="46"/>
  <c r="AE320" i="46"/>
  <c r="AE400" i="46" s="1"/>
  <c r="AE321" i="46"/>
  <c r="AE365" i="46"/>
  <c r="AE322" i="46"/>
  <c r="AE366" i="46"/>
  <c r="AE323" i="46"/>
  <c r="AE368" i="46"/>
  <c r="AE343" i="46"/>
  <c r="AE507" i="46"/>
  <c r="AE506" i="46" s="1"/>
  <c r="AE504" i="46"/>
  <c r="AE540" i="46" s="1"/>
  <c r="AE505" i="46"/>
  <c r="AE541" i="46" s="1"/>
  <c r="AE511" i="46"/>
  <c r="AE547" i="46" s="1"/>
  <c r="AE478" i="46"/>
  <c r="AE514" i="46" s="1"/>
  <c r="AE550" i="46" s="1"/>
  <c r="AE479" i="46"/>
  <c r="AE515" i="46" s="1"/>
  <c r="AE551" i="46" s="1"/>
  <c r="AE480" i="46"/>
  <c r="AE516" i="46" s="1"/>
  <c r="AE552" i="46" s="1"/>
  <c r="AE481" i="46"/>
  <c r="AE517" i="46" s="1"/>
  <c r="AE482" i="46"/>
  <c r="AE518" i="46" s="1"/>
  <c r="AE554" i="46" s="1"/>
  <c r="AE483" i="46"/>
  <c r="AE519" i="46" s="1"/>
  <c r="AE555" i="46" s="1"/>
  <c r="AE521" i="46"/>
  <c r="AE557" i="46" s="1"/>
  <c r="AE556" i="46" s="1"/>
  <c r="AE490" i="46"/>
  <c r="AE526" i="46" s="1"/>
  <c r="AE562" i="46" s="1"/>
  <c r="AE491" i="46"/>
  <c r="AE527" i="46" s="1"/>
  <c r="AE563" i="46" s="1"/>
  <c r="AE492" i="46"/>
  <c r="AE528" i="46" s="1"/>
  <c r="AE564" i="46" s="1"/>
  <c r="AE493" i="46"/>
  <c r="AE529" i="46" s="1"/>
  <c r="AE565" i="46" s="1"/>
  <c r="AE494" i="46"/>
  <c r="AE530" i="46" s="1"/>
  <c r="AE531" i="46"/>
  <c r="AE567" i="46" s="1"/>
  <c r="AE533" i="46"/>
  <c r="AE569" i="46" s="1"/>
  <c r="AE568" i="46" s="1"/>
  <c r="AF114" i="46"/>
  <c r="AF309" i="46"/>
  <c r="AF389" i="46" s="1"/>
  <c r="AF310" i="46"/>
  <c r="AF390" i="46" s="1"/>
  <c r="AF311" i="46"/>
  <c r="AF391" i="46" s="1"/>
  <c r="AF312" i="46"/>
  <c r="AF392" i="46" s="1"/>
  <c r="AF313" i="46"/>
  <c r="AF393" i="46" s="1"/>
  <c r="AF314" i="46"/>
  <c r="AF394" i="46" s="1"/>
  <c r="AF315" i="46"/>
  <c r="AF395" i="46" s="1"/>
  <c r="AF296" i="46"/>
  <c r="AF336" i="46" s="1"/>
  <c r="AF416" i="46" s="1"/>
  <c r="AF297" i="46"/>
  <c r="AF337" i="46" s="1"/>
  <c r="AF417" i="46" s="1"/>
  <c r="AF298" i="46"/>
  <c r="AF338" i="46" s="1"/>
  <c r="AF418" i="46" s="1"/>
  <c r="AF299" i="46"/>
  <c r="AF300" i="46"/>
  <c r="AF340" i="46" s="1"/>
  <c r="AF420" i="46" s="1"/>
  <c r="AF301" i="46"/>
  <c r="AF341" i="46" s="1"/>
  <c r="AF421" i="46" s="1"/>
  <c r="AF317" i="46"/>
  <c r="AF361" i="46"/>
  <c r="AF370" i="46"/>
  <c r="AF318" i="46" s="1"/>
  <c r="AF362" i="46"/>
  <c r="AF319" i="46"/>
  <c r="AF363" i="46"/>
  <c r="AF320" i="46"/>
  <c r="AF400" i="46" s="1"/>
  <c r="AF321" i="46"/>
  <c r="AF365" i="46"/>
  <c r="AF322" i="46"/>
  <c r="AF366" i="46"/>
  <c r="AF323" i="46"/>
  <c r="AF368" i="46"/>
  <c r="AF343" i="46"/>
  <c r="AF342" i="46" s="1"/>
  <c r="AF507" i="46"/>
  <c r="AF506" i="46" s="1"/>
  <c r="AF504" i="46"/>
  <c r="AF540" i="46" s="1"/>
  <c r="AF505" i="46"/>
  <c r="AF541" i="46" s="1"/>
  <c r="AF511" i="46"/>
  <c r="AF547" i="46" s="1"/>
  <c r="AF478" i="46"/>
  <c r="AF514" i="46" s="1"/>
  <c r="AF550" i="46" s="1"/>
  <c r="AF479" i="46"/>
  <c r="AF515" i="46" s="1"/>
  <c r="AF551" i="46" s="1"/>
  <c r="AF480" i="46"/>
  <c r="AF516" i="46" s="1"/>
  <c r="AF552" i="46" s="1"/>
  <c r="AF481" i="46"/>
  <c r="AF517" i="46" s="1"/>
  <c r="AF482" i="46"/>
  <c r="AF518" i="46" s="1"/>
  <c r="AF554" i="46" s="1"/>
  <c r="AF483" i="46"/>
  <c r="AF519" i="46" s="1"/>
  <c r="AF555" i="46" s="1"/>
  <c r="AF521" i="46"/>
  <c r="AF557" i="46" s="1"/>
  <c r="AF556" i="46" s="1"/>
  <c r="AF490" i="46"/>
  <c r="AF526" i="46" s="1"/>
  <c r="AF562" i="46" s="1"/>
  <c r="AF491" i="46"/>
  <c r="AF527" i="46" s="1"/>
  <c r="AF563" i="46" s="1"/>
  <c r="AF492" i="46"/>
  <c r="AF528" i="46" s="1"/>
  <c r="AF564" i="46" s="1"/>
  <c r="AF493" i="46"/>
  <c r="AF529" i="46" s="1"/>
  <c r="AF565" i="46" s="1"/>
  <c r="AF494" i="46"/>
  <c r="AF530" i="46" s="1"/>
  <c r="AF566" i="46" s="1"/>
  <c r="AF531" i="46"/>
  <c r="AF567" i="46" s="1"/>
  <c r="AF533" i="46"/>
  <c r="AF569" i="46" s="1"/>
  <c r="AF568" i="46" s="1"/>
  <c r="AG114" i="46"/>
  <c r="AG309" i="46"/>
  <c r="AG389" i="46" s="1"/>
  <c r="AG310" i="46"/>
  <c r="AG390" i="46" s="1"/>
  <c r="AG311" i="46"/>
  <c r="AG391" i="46" s="1"/>
  <c r="AG312" i="46"/>
  <c r="AG392" i="46" s="1"/>
  <c r="AG313" i="46"/>
  <c r="AG393" i="46" s="1"/>
  <c r="AG314" i="46"/>
  <c r="AG394" i="46" s="1"/>
  <c r="AG315" i="46"/>
  <c r="AG395" i="46" s="1"/>
  <c r="AG296" i="46"/>
  <c r="AG336" i="46" s="1"/>
  <c r="AG416" i="46" s="1"/>
  <c r="AG297" i="46"/>
  <c r="AG337" i="46" s="1"/>
  <c r="AG417" i="46" s="1"/>
  <c r="AG298" i="46"/>
  <c r="AG338" i="46" s="1"/>
  <c r="AG418" i="46" s="1"/>
  <c r="AG299" i="46"/>
  <c r="AG300" i="46"/>
  <c r="AG340" i="46" s="1"/>
  <c r="AG420" i="46" s="1"/>
  <c r="AG301" i="46"/>
  <c r="AG341" i="46" s="1"/>
  <c r="AG421" i="46" s="1"/>
  <c r="AG317" i="46"/>
  <c r="AG361" i="46"/>
  <c r="AG370" i="46"/>
  <c r="AG318" i="46" s="1"/>
  <c r="AG362" i="46"/>
  <c r="AG319" i="46"/>
  <c r="AG363" i="46"/>
  <c r="AG320" i="46"/>
  <c r="AG400" i="46" s="1"/>
  <c r="AG321" i="46"/>
  <c r="AG365" i="46"/>
  <c r="AG322" i="46"/>
  <c r="AG366" i="46"/>
  <c r="AG323" i="46"/>
  <c r="AG368" i="46"/>
  <c r="AG343" i="46"/>
  <c r="AG507" i="46"/>
  <c r="AG506" i="46" s="1"/>
  <c r="AG504" i="46"/>
  <c r="AG540" i="46" s="1"/>
  <c r="AG505" i="46"/>
  <c r="AG541" i="46" s="1"/>
  <c r="AG511" i="46"/>
  <c r="AG547" i="46" s="1"/>
  <c r="AG478" i="46"/>
  <c r="AG514" i="46" s="1"/>
  <c r="AG550" i="46" s="1"/>
  <c r="AG479" i="46"/>
  <c r="AG515" i="46" s="1"/>
  <c r="AG551" i="46" s="1"/>
  <c r="AG480" i="46"/>
  <c r="AG516" i="46" s="1"/>
  <c r="AG552" i="46" s="1"/>
  <c r="AG481" i="46"/>
  <c r="AG517" i="46" s="1"/>
  <c r="AG482" i="46"/>
  <c r="AG518" i="46" s="1"/>
  <c r="AG554" i="46" s="1"/>
  <c r="AG483" i="46"/>
  <c r="AG519" i="46" s="1"/>
  <c r="AG555" i="46" s="1"/>
  <c r="AG521" i="46"/>
  <c r="AG557" i="46" s="1"/>
  <c r="AG556" i="46" s="1"/>
  <c r="AG490" i="46"/>
  <c r="AG526" i="46" s="1"/>
  <c r="AG562" i="46" s="1"/>
  <c r="AG491" i="46"/>
  <c r="AG527" i="46" s="1"/>
  <c r="AG563" i="46" s="1"/>
  <c r="AG492" i="46"/>
  <c r="AG528" i="46" s="1"/>
  <c r="AG564" i="46" s="1"/>
  <c r="AG493" i="46"/>
  <c r="AG529" i="46" s="1"/>
  <c r="AG565" i="46" s="1"/>
  <c r="AG494" i="46"/>
  <c r="AG530" i="46" s="1"/>
  <c r="AG531" i="46"/>
  <c r="AG567" i="46" s="1"/>
  <c r="AG533" i="46"/>
  <c r="AG569" i="46" s="1"/>
  <c r="AG568" i="46" s="1"/>
  <c r="AH114" i="46"/>
  <c r="AH309" i="46"/>
  <c r="AH389" i="46" s="1"/>
  <c r="AH310" i="46"/>
  <c r="AH390" i="46" s="1"/>
  <c r="AH311" i="46"/>
  <c r="AH391" i="46" s="1"/>
  <c r="AH312" i="46"/>
  <c r="AH392" i="46" s="1"/>
  <c r="AH313" i="46"/>
  <c r="AH393" i="46" s="1"/>
  <c r="AH314" i="46"/>
  <c r="AH394" i="46" s="1"/>
  <c r="AH315" i="46"/>
  <c r="AH395" i="46" s="1"/>
  <c r="AH296" i="46"/>
  <c r="AH336" i="46" s="1"/>
  <c r="AH416" i="46" s="1"/>
  <c r="AH297" i="46"/>
  <c r="AH337" i="46" s="1"/>
  <c r="AH417" i="46" s="1"/>
  <c r="AH298" i="46"/>
  <c r="AH338" i="46" s="1"/>
  <c r="AH418" i="46" s="1"/>
  <c r="AH299" i="46"/>
  <c r="AH300" i="46"/>
  <c r="AH340" i="46" s="1"/>
  <c r="AH420" i="46" s="1"/>
  <c r="AH301" i="46"/>
  <c r="AH341" i="46" s="1"/>
  <c r="AH421" i="46" s="1"/>
  <c r="AH317" i="46"/>
  <c r="AH361" i="46"/>
  <c r="AH370" i="46"/>
  <c r="AH318" i="46" s="1"/>
  <c r="AH362" i="46"/>
  <c r="AH319" i="46"/>
  <c r="AH363" i="46"/>
  <c r="AH320" i="46"/>
  <c r="AH400" i="46" s="1"/>
  <c r="AH321" i="46"/>
  <c r="AH365" i="46"/>
  <c r="AH322" i="46"/>
  <c r="AH366" i="46"/>
  <c r="AH323" i="46"/>
  <c r="AH368" i="46"/>
  <c r="AH343" i="46"/>
  <c r="AH342" i="46" s="1"/>
  <c r="AH507" i="46"/>
  <c r="AH506" i="46" s="1"/>
  <c r="AH504" i="46"/>
  <c r="AH540" i="46" s="1"/>
  <c r="AH505" i="46"/>
  <c r="AH541" i="46" s="1"/>
  <c r="AH511" i="46"/>
  <c r="AH547" i="46" s="1"/>
  <c r="AH478" i="46"/>
  <c r="AH514" i="46" s="1"/>
  <c r="AH550" i="46" s="1"/>
  <c r="AH479" i="46"/>
  <c r="AH515" i="46" s="1"/>
  <c r="AH551" i="46" s="1"/>
  <c r="AH480" i="46"/>
  <c r="AH516" i="46" s="1"/>
  <c r="AH552" i="46" s="1"/>
  <c r="AH481" i="46"/>
  <c r="AH517" i="46" s="1"/>
  <c r="AH482" i="46"/>
  <c r="AH518" i="46" s="1"/>
  <c r="AH554" i="46" s="1"/>
  <c r="AH483" i="46"/>
  <c r="AH519" i="46" s="1"/>
  <c r="AH555" i="46" s="1"/>
  <c r="AH521" i="46"/>
  <c r="AH490" i="46"/>
  <c r="AH526" i="46" s="1"/>
  <c r="AH562" i="46" s="1"/>
  <c r="AH491" i="46"/>
  <c r="AH527" i="46" s="1"/>
  <c r="AH563" i="46" s="1"/>
  <c r="AH492" i="46"/>
  <c r="AH528" i="46" s="1"/>
  <c r="AH564" i="46" s="1"/>
  <c r="AH493" i="46"/>
  <c r="AH529" i="46" s="1"/>
  <c r="AH565" i="46" s="1"/>
  <c r="AH494" i="46"/>
  <c r="AH530" i="46" s="1"/>
  <c r="AH531" i="46"/>
  <c r="AH567" i="46" s="1"/>
  <c r="AH533" i="46"/>
  <c r="AI114" i="46"/>
  <c r="AI309" i="46"/>
  <c r="AI389" i="46" s="1"/>
  <c r="AI310" i="46"/>
  <c r="AI390" i="46" s="1"/>
  <c r="AI311" i="46"/>
  <c r="AI391" i="46" s="1"/>
  <c r="AI312" i="46"/>
  <c r="AI392" i="46" s="1"/>
  <c r="AI313" i="46"/>
  <c r="AI393" i="46" s="1"/>
  <c r="AI314" i="46"/>
  <c r="AI394" i="46" s="1"/>
  <c r="AI315" i="46"/>
  <c r="AI395" i="46" s="1"/>
  <c r="AI296" i="46"/>
  <c r="AI336" i="46" s="1"/>
  <c r="AI416" i="46" s="1"/>
  <c r="AI297" i="46"/>
  <c r="AI337" i="46" s="1"/>
  <c r="AI417" i="46" s="1"/>
  <c r="AI298" i="46"/>
  <c r="AI338" i="46" s="1"/>
  <c r="AI418" i="46" s="1"/>
  <c r="AI299" i="46"/>
  <c r="AI300" i="46"/>
  <c r="AI340" i="46" s="1"/>
  <c r="AI420" i="46" s="1"/>
  <c r="AI301" i="46"/>
  <c r="AI341" i="46" s="1"/>
  <c r="AI421" i="46" s="1"/>
  <c r="AI317" i="46"/>
  <c r="AI361" i="46"/>
  <c r="AI370" i="46"/>
  <c r="AI318" i="46" s="1"/>
  <c r="AI362" i="46"/>
  <c r="AI319" i="46"/>
  <c r="AI363" i="46"/>
  <c r="AI320" i="46"/>
  <c r="AI400" i="46" s="1"/>
  <c r="AI321" i="46"/>
  <c r="AI401" i="46" s="1"/>
  <c r="AI365" i="46"/>
  <c r="AI322" i="46"/>
  <c r="AI366" i="46"/>
  <c r="AI323" i="46"/>
  <c r="AI403" i="46" s="1"/>
  <c r="AI368" i="46"/>
  <c r="AI343" i="46"/>
  <c r="AI507" i="46"/>
  <c r="AI506" i="46" s="1"/>
  <c r="AI504" i="46"/>
  <c r="AI540" i="46" s="1"/>
  <c r="AI505" i="46"/>
  <c r="AI541" i="46" s="1"/>
  <c r="AI511" i="46"/>
  <c r="AI547" i="46" s="1"/>
  <c r="AI478" i="46"/>
  <c r="AI514" i="46" s="1"/>
  <c r="AI550" i="46" s="1"/>
  <c r="AI479" i="46"/>
  <c r="AI515" i="46" s="1"/>
  <c r="AI551" i="46" s="1"/>
  <c r="AI480" i="46"/>
  <c r="AI516" i="46" s="1"/>
  <c r="AI552" i="46" s="1"/>
  <c r="AI481" i="46"/>
  <c r="AI517" i="46" s="1"/>
  <c r="AI553" i="46" s="1"/>
  <c r="AI482" i="46"/>
  <c r="AI518" i="46" s="1"/>
  <c r="AI554" i="46" s="1"/>
  <c r="AI483" i="46"/>
  <c r="AI519" i="46" s="1"/>
  <c r="AI555" i="46" s="1"/>
  <c r="AI521" i="46"/>
  <c r="AI557" i="46" s="1"/>
  <c r="AI556" i="46" s="1"/>
  <c r="AI490" i="46"/>
  <c r="AI526" i="46" s="1"/>
  <c r="AI562" i="46" s="1"/>
  <c r="AI491" i="46"/>
  <c r="AI527" i="46" s="1"/>
  <c r="AI563" i="46" s="1"/>
  <c r="AI492" i="46"/>
  <c r="AI528" i="46" s="1"/>
  <c r="AI564" i="46" s="1"/>
  <c r="AI493" i="46"/>
  <c r="AI529" i="46" s="1"/>
  <c r="AI565" i="46" s="1"/>
  <c r="AI494" i="46"/>
  <c r="AI530" i="46" s="1"/>
  <c r="AI531" i="46"/>
  <c r="AI567" i="46" s="1"/>
  <c r="AI533" i="46"/>
  <c r="AI532" i="46" s="1"/>
  <c r="AJ114" i="46"/>
  <c r="AJ309" i="46"/>
  <c r="AJ389" i="46" s="1"/>
  <c r="AJ310" i="46"/>
  <c r="AJ390" i="46" s="1"/>
  <c r="AJ311" i="46"/>
  <c r="AJ391" i="46" s="1"/>
  <c r="AJ312" i="46"/>
  <c r="AJ392" i="46" s="1"/>
  <c r="AJ313" i="46"/>
  <c r="AJ393" i="46" s="1"/>
  <c r="AJ314" i="46"/>
  <c r="AJ394" i="46" s="1"/>
  <c r="AJ315" i="46"/>
  <c r="AJ395" i="46" s="1"/>
  <c r="AJ296" i="46"/>
  <c r="AJ336" i="46" s="1"/>
  <c r="AJ416" i="46" s="1"/>
  <c r="AJ297" i="46"/>
  <c r="AJ337" i="46" s="1"/>
  <c r="AJ417" i="46" s="1"/>
  <c r="AJ298" i="46"/>
  <c r="AJ338" i="46" s="1"/>
  <c r="AJ418" i="46" s="1"/>
  <c r="AJ299" i="46"/>
  <c r="AJ300" i="46"/>
  <c r="AJ340" i="46" s="1"/>
  <c r="AJ420" i="46" s="1"/>
  <c r="AJ301" i="46"/>
  <c r="AJ341" i="46" s="1"/>
  <c r="AJ421" i="46" s="1"/>
  <c r="AJ317" i="46"/>
  <c r="AJ397" i="46" s="1"/>
  <c r="AJ361" i="46"/>
  <c r="AJ370" i="46"/>
  <c r="AJ318" i="46" s="1"/>
  <c r="AJ398" i="46" s="1"/>
  <c r="AJ362" i="46"/>
  <c r="AJ319" i="46"/>
  <c r="AJ363" i="46"/>
  <c r="AJ320" i="46"/>
  <c r="AJ400" i="46" s="1"/>
  <c r="AJ321" i="46"/>
  <c r="AJ365" i="46"/>
  <c r="AJ322" i="46"/>
  <c r="AJ366" i="46"/>
  <c r="AJ323" i="46"/>
  <c r="AJ368" i="46"/>
  <c r="AJ343" i="46"/>
  <c r="AJ507" i="46"/>
  <c r="AJ506" i="46" s="1"/>
  <c r="AJ504" i="46"/>
  <c r="AJ540" i="46" s="1"/>
  <c r="AJ505" i="46"/>
  <c r="AJ541" i="46" s="1"/>
  <c r="AJ511" i="46"/>
  <c r="AJ547" i="46" s="1"/>
  <c r="AJ478" i="46"/>
  <c r="AJ514" i="46" s="1"/>
  <c r="AJ550" i="46" s="1"/>
  <c r="AJ479" i="46"/>
  <c r="AJ515" i="46" s="1"/>
  <c r="AJ551" i="46" s="1"/>
  <c r="AJ480" i="46"/>
  <c r="AJ516" i="46" s="1"/>
  <c r="AJ552" i="46" s="1"/>
  <c r="AJ481" i="46"/>
  <c r="AJ517" i="46" s="1"/>
  <c r="AJ553" i="46" s="1"/>
  <c r="AJ482" i="46"/>
  <c r="AJ518" i="46" s="1"/>
  <c r="AJ554" i="46" s="1"/>
  <c r="AJ483" i="46"/>
  <c r="AJ519" i="46" s="1"/>
  <c r="AJ555" i="46" s="1"/>
  <c r="AJ521" i="46"/>
  <c r="AJ557" i="46" s="1"/>
  <c r="AJ556" i="46" s="1"/>
  <c r="AJ490" i="46"/>
  <c r="AJ526" i="46" s="1"/>
  <c r="AJ562" i="46" s="1"/>
  <c r="AJ491" i="46"/>
  <c r="AJ527" i="46" s="1"/>
  <c r="AJ563" i="46" s="1"/>
  <c r="AJ492" i="46"/>
  <c r="AJ528" i="46" s="1"/>
  <c r="AJ564" i="46" s="1"/>
  <c r="AJ493" i="46"/>
  <c r="AJ529" i="46" s="1"/>
  <c r="AJ565" i="46" s="1"/>
  <c r="AJ494" i="46"/>
  <c r="AJ530" i="46" s="1"/>
  <c r="AJ531" i="46"/>
  <c r="AJ567" i="46" s="1"/>
  <c r="AJ533" i="46"/>
  <c r="AJ569" i="46" s="1"/>
  <c r="AJ568" i="46" s="1"/>
  <c r="AK114" i="46"/>
  <c r="AK309" i="46"/>
  <c r="AK389" i="46" s="1"/>
  <c r="AK310" i="46"/>
  <c r="AK390" i="46" s="1"/>
  <c r="AK311" i="46"/>
  <c r="AK391" i="46" s="1"/>
  <c r="AK312" i="46"/>
  <c r="AK392" i="46" s="1"/>
  <c r="AK313" i="46"/>
  <c r="AK393" i="46" s="1"/>
  <c r="AK314" i="46"/>
  <c r="AK394" i="46" s="1"/>
  <c r="AK315" i="46"/>
  <c r="AK395" i="46" s="1"/>
  <c r="AK296" i="46"/>
  <c r="AK336" i="46" s="1"/>
  <c r="AK416" i="46" s="1"/>
  <c r="AK297" i="46"/>
  <c r="AK337" i="46" s="1"/>
  <c r="AK417" i="46" s="1"/>
  <c r="AK298" i="46"/>
  <c r="AK338" i="46" s="1"/>
  <c r="AK418" i="46" s="1"/>
  <c r="AK299" i="46"/>
  <c r="AK300" i="46"/>
  <c r="AK340" i="46" s="1"/>
  <c r="AK420" i="46" s="1"/>
  <c r="AK301" i="46"/>
  <c r="AK341" i="46" s="1"/>
  <c r="AK421" i="46" s="1"/>
  <c r="AK317" i="46"/>
  <c r="AK361" i="46"/>
  <c r="AK370" i="46"/>
  <c r="AK318" i="46" s="1"/>
  <c r="AK398" i="46" s="1"/>
  <c r="AK362" i="46"/>
  <c r="AK319" i="46"/>
  <c r="AK363" i="46"/>
  <c r="AK320" i="46"/>
  <c r="AK400" i="46" s="1"/>
  <c r="AK321" i="46"/>
  <c r="AK401" i="46" s="1"/>
  <c r="AK365" i="46"/>
  <c r="AK322" i="46"/>
  <c r="AK366" i="46"/>
  <c r="AK323" i="46"/>
  <c r="AK403" i="46" s="1"/>
  <c r="AK368" i="46"/>
  <c r="AK343" i="46"/>
  <c r="AK507" i="46"/>
  <c r="AK506" i="46" s="1"/>
  <c r="AK504" i="46"/>
  <c r="AK540" i="46" s="1"/>
  <c r="AK505" i="46"/>
  <c r="AK541" i="46" s="1"/>
  <c r="AK511" i="46"/>
  <c r="AK547" i="46" s="1"/>
  <c r="AK478" i="46"/>
  <c r="AK514" i="46" s="1"/>
  <c r="AK550" i="46" s="1"/>
  <c r="AK479" i="46"/>
  <c r="AK515" i="46" s="1"/>
  <c r="AK551" i="46" s="1"/>
  <c r="AK480" i="46"/>
  <c r="AK516" i="46" s="1"/>
  <c r="AK552" i="46" s="1"/>
  <c r="AK481" i="46"/>
  <c r="AK517" i="46" s="1"/>
  <c r="AK553" i="46" s="1"/>
  <c r="AK482" i="46"/>
  <c r="AK518" i="46" s="1"/>
  <c r="AK554" i="46" s="1"/>
  <c r="AK483" i="46"/>
  <c r="AK519" i="46" s="1"/>
  <c r="AK555" i="46" s="1"/>
  <c r="AK521" i="46"/>
  <c r="AK557" i="46" s="1"/>
  <c r="AK556" i="46" s="1"/>
  <c r="AK490" i="46"/>
  <c r="AK526" i="46" s="1"/>
  <c r="AK562" i="46" s="1"/>
  <c r="AK491" i="46"/>
  <c r="AK527" i="46" s="1"/>
  <c r="AK563" i="46" s="1"/>
  <c r="AK492" i="46"/>
  <c r="AK528" i="46" s="1"/>
  <c r="AK564" i="46" s="1"/>
  <c r="AK493" i="46"/>
  <c r="AK529" i="46" s="1"/>
  <c r="AK565" i="46" s="1"/>
  <c r="AK494" i="46"/>
  <c r="AK530" i="46" s="1"/>
  <c r="AK531" i="46"/>
  <c r="AK567" i="46" s="1"/>
  <c r="AK533" i="46"/>
  <c r="AK569" i="46" s="1"/>
  <c r="AK568" i="46" s="1"/>
  <c r="AL114" i="46"/>
  <c r="AL309" i="46"/>
  <c r="AL389" i="46" s="1"/>
  <c r="AL310" i="46"/>
  <c r="AL390" i="46" s="1"/>
  <c r="AL311" i="46"/>
  <c r="AL391" i="46" s="1"/>
  <c r="AL312" i="46"/>
  <c r="AL392" i="46" s="1"/>
  <c r="AL313" i="46"/>
  <c r="AL393" i="46" s="1"/>
  <c r="AL314" i="46"/>
  <c r="AL394" i="46" s="1"/>
  <c r="AL315" i="46"/>
  <c r="AL395" i="46" s="1"/>
  <c r="AL296" i="46"/>
  <c r="AL336" i="46" s="1"/>
  <c r="AL416" i="46" s="1"/>
  <c r="AL297" i="46"/>
  <c r="AL337" i="46" s="1"/>
  <c r="AL417" i="46" s="1"/>
  <c r="AL298" i="46"/>
  <c r="AL338" i="46" s="1"/>
  <c r="AL418" i="46" s="1"/>
  <c r="AL299" i="46"/>
  <c r="AL467" i="46" s="1"/>
  <c r="AL503" i="46" s="1"/>
  <c r="AL502" i="46" s="1"/>
  <c r="AL83" i="46" s="1"/>
  <c r="AL300" i="46"/>
  <c r="AL340" i="46" s="1"/>
  <c r="AL420" i="46" s="1"/>
  <c r="AL301" i="46"/>
  <c r="AL341" i="46" s="1"/>
  <c r="AL421" i="46" s="1"/>
  <c r="AL317" i="46"/>
  <c r="AL397" i="46" s="1"/>
  <c r="AL318" i="46"/>
  <c r="AL362" i="46"/>
  <c r="AL319" i="46"/>
  <c r="AL363" i="46"/>
  <c r="AL320" i="46"/>
  <c r="AL400" i="46" s="1"/>
  <c r="AL321" i="46"/>
  <c r="AL401" i="46" s="1"/>
  <c r="AL365" i="46"/>
  <c r="AL322" i="46"/>
  <c r="AL402" i="46" s="1"/>
  <c r="AL366" i="46"/>
  <c r="AL323" i="46"/>
  <c r="AL403" i="46" s="1"/>
  <c r="AL343" i="46"/>
  <c r="AL423" i="46" s="1"/>
  <c r="AL422" i="46" s="1"/>
  <c r="AL507" i="46"/>
  <c r="AL506" i="46" s="1"/>
  <c r="AL504" i="46"/>
  <c r="AL540" i="46" s="1"/>
  <c r="AL505" i="46"/>
  <c r="AL541" i="46" s="1"/>
  <c r="AL511" i="46"/>
  <c r="AL547" i="46" s="1"/>
  <c r="AL478" i="46"/>
  <c r="AL514" i="46" s="1"/>
  <c r="AL479" i="46"/>
  <c r="AL515" i="46" s="1"/>
  <c r="AL551" i="46" s="1"/>
  <c r="AL480" i="46"/>
  <c r="AL516" i="46" s="1"/>
  <c r="AL552" i="46" s="1"/>
  <c r="AL481" i="46"/>
  <c r="AL517" i="46" s="1"/>
  <c r="AL553" i="46" s="1"/>
  <c r="AL482" i="46"/>
  <c r="AL518" i="46" s="1"/>
  <c r="AL554" i="46" s="1"/>
  <c r="AL483" i="46"/>
  <c r="AL519" i="46" s="1"/>
  <c r="AL555" i="46" s="1"/>
  <c r="AL521" i="46"/>
  <c r="AL557" i="46" s="1"/>
  <c r="AL556" i="46" s="1"/>
  <c r="AL490" i="46"/>
  <c r="AL526" i="46" s="1"/>
  <c r="AL562" i="46" s="1"/>
  <c r="AL491" i="46"/>
  <c r="AL527" i="46" s="1"/>
  <c r="AL492" i="46"/>
  <c r="AL528" i="46" s="1"/>
  <c r="AL564" i="46" s="1"/>
  <c r="AL493" i="46"/>
  <c r="AL529" i="46" s="1"/>
  <c r="AL565" i="46" s="1"/>
  <c r="AL494" i="46"/>
  <c r="AL530" i="46" s="1"/>
  <c r="AL566" i="46" s="1"/>
  <c r="AL531" i="46"/>
  <c r="AL567" i="46" s="1"/>
  <c r="AL533" i="46"/>
  <c r="AL569" i="46" s="1"/>
  <c r="AL568" i="46" s="1"/>
  <c r="AM114" i="46"/>
  <c r="AM140" i="46" s="1"/>
  <c r="AM309" i="46"/>
  <c r="AM389" i="46" s="1"/>
  <c r="AM310" i="46"/>
  <c r="AM390" i="46" s="1"/>
  <c r="AM311" i="46"/>
  <c r="AM391" i="46" s="1"/>
  <c r="AM312" i="46"/>
  <c r="AM392" i="46" s="1"/>
  <c r="AM313" i="46"/>
  <c r="AM393" i="46" s="1"/>
  <c r="AM314" i="46"/>
  <c r="AM394" i="46" s="1"/>
  <c r="AM315" i="46"/>
  <c r="AM395" i="46" s="1"/>
  <c r="AM296" i="46"/>
  <c r="AM336" i="46" s="1"/>
  <c r="AM297" i="46"/>
  <c r="AM337" i="46" s="1"/>
  <c r="AM417" i="46" s="1"/>
  <c r="AM298" i="46"/>
  <c r="AM338" i="46" s="1"/>
  <c r="AM418" i="46" s="1"/>
  <c r="AM299" i="46"/>
  <c r="AM339" i="46" s="1"/>
  <c r="AM419" i="46" s="1"/>
  <c r="AM300" i="46"/>
  <c r="AM474" i="46" s="1"/>
  <c r="AM510" i="46" s="1"/>
  <c r="AM546" i="46" s="1"/>
  <c r="AM301" i="46"/>
  <c r="AM341" i="46" s="1"/>
  <c r="AM421" i="46" s="1"/>
  <c r="AM317" i="46"/>
  <c r="AM397" i="46" s="1"/>
  <c r="AM318" i="46"/>
  <c r="AM362" i="46"/>
  <c r="AM319" i="46"/>
  <c r="AM399" i="46" s="1"/>
  <c r="AM363" i="46"/>
  <c r="AM320" i="46"/>
  <c r="AM400" i="46" s="1"/>
  <c r="AM321" i="46"/>
  <c r="AM365" i="46"/>
  <c r="AM322" i="46"/>
  <c r="AM402" i="46" s="1"/>
  <c r="AM366" i="46"/>
  <c r="AM323" i="46"/>
  <c r="AM403" i="46" s="1"/>
  <c r="AM343" i="46"/>
  <c r="AM423" i="46" s="1"/>
  <c r="AM422" i="46" s="1"/>
  <c r="AM507" i="46"/>
  <c r="AM506" i="46" s="1"/>
  <c r="AM504" i="46"/>
  <c r="AM540" i="46" s="1"/>
  <c r="AM505" i="46"/>
  <c r="AM541" i="46" s="1"/>
  <c r="AM511" i="46"/>
  <c r="AM547" i="46" s="1"/>
  <c r="AM478" i="46"/>
  <c r="AM514" i="46" s="1"/>
  <c r="AM550" i="46" s="1"/>
  <c r="AM479" i="46"/>
  <c r="AM515" i="46" s="1"/>
  <c r="AM551" i="46" s="1"/>
  <c r="AM480" i="46"/>
  <c r="AM516" i="46" s="1"/>
  <c r="AM552" i="46" s="1"/>
  <c r="AM481" i="46"/>
  <c r="AM517" i="46" s="1"/>
  <c r="AM553" i="46" s="1"/>
  <c r="AM482" i="46"/>
  <c r="AM518" i="46" s="1"/>
  <c r="AM554" i="46" s="1"/>
  <c r="AM483" i="46"/>
  <c r="AM519" i="46" s="1"/>
  <c r="AM521" i="46"/>
  <c r="AM557" i="46" s="1"/>
  <c r="AM556" i="46" s="1"/>
  <c r="AM490" i="46"/>
  <c r="AM526" i="46" s="1"/>
  <c r="AM491" i="46"/>
  <c r="AM527" i="46" s="1"/>
  <c r="AM563" i="46" s="1"/>
  <c r="AM492" i="46"/>
  <c r="AM528" i="46" s="1"/>
  <c r="AM564" i="46" s="1"/>
  <c r="AM493" i="46"/>
  <c r="AM529" i="46" s="1"/>
  <c r="AM565" i="46" s="1"/>
  <c r="AM494" i="46"/>
  <c r="AM530" i="46" s="1"/>
  <c r="AM566" i="46" s="1"/>
  <c r="AM531" i="46"/>
  <c r="AM567" i="46" s="1"/>
  <c r="AM533" i="46"/>
  <c r="AM569" i="46" s="1"/>
  <c r="AM568" i="46" s="1"/>
  <c r="AN114" i="46"/>
  <c r="AN139" i="46" s="1"/>
  <c r="AN143" i="46" s="1"/>
  <c r="AN309" i="46"/>
  <c r="AN389" i="46" s="1"/>
  <c r="AN310" i="46"/>
  <c r="AN390" i="46" s="1"/>
  <c r="AN311" i="46"/>
  <c r="AN391" i="46" s="1"/>
  <c r="AN312" i="46"/>
  <c r="AN392" i="46" s="1"/>
  <c r="AN313" i="46"/>
  <c r="AN393" i="46" s="1"/>
  <c r="AN314" i="46"/>
  <c r="AN394" i="46" s="1"/>
  <c r="AN315" i="46"/>
  <c r="AN395" i="46" s="1"/>
  <c r="AN296" i="46"/>
  <c r="AN336" i="46" s="1"/>
  <c r="AN416" i="46" s="1"/>
  <c r="AN297" i="46"/>
  <c r="AN337" i="46" s="1"/>
  <c r="AN298" i="46"/>
  <c r="AN338" i="46" s="1"/>
  <c r="AN418" i="46" s="1"/>
  <c r="AN299" i="46"/>
  <c r="AN473" i="46" s="1"/>
  <c r="AN509" i="46" s="1"/>
  <c r="AN545" i="46" s="1"/>
  <c r="AN300" i="46"/>
  <c r="AN340" i="46" s="1"/>
  <c r="AN420" i="46" s="1"/>
  <c r="AN301" i="46"/>
  <c r="AN341" i="46" s="1"/>
  <c r="AN421" i="46" s="1"/>
  <c r="AN317" i="46"/>
  <c r="AN397" i="46" s="1"/>
  <c r="AN318" i="46"/>
  <c r="AN398" i="46" s="1"/>
  <c r="AN362" i="46"/>
  <c r="AN319" i="46"/>
  <c r="AN363" i="46"/>
  <c r="AN320" i="46"/>
  <c r="AN400" i="46" s="1"/>
  <c r="AN321" i="46"/>
  <c r="AN365" i="46"/>
  <c r="AN322" i="46"/>
  <c r="AN366" i="46"/>
  <c r="AN323" i="46"/>
  <c r="AN403" i="46" s="1"/>
  <c r="AN343" i="46"/>
  <c r="AN423" i="46" s="1"/>
  <c r="AN422" i="46" s="1"/>
  <c r="AN507" i="46"/>
  <c r="AN506" i="46" s="1"/>
  <c r="AN504" i="46"/>
  <c r="AN540" i="46" s="1"/>
  <c r="AN505" i="46"/>
  <c r="AN541" i="46" s="1"/>
  <c r="AN511" i="46"/>
  <c r="AN547" i="46" s="1"/>
  <c r="AN478" i="46"/>
  <c r="AN514" i="46" s="1"/>
  <c r="AN479" i="46"/>
  <c r="AN515" i="46" s="1"/>
  <c r="AN551" i="46" s="1"/>
  <c r="AN480" i="46"/>
  <c r="AN516" i="46" s="1"/>
  <c r="AN552" i="46" s="1"/>
  <c r="AN481" i="46"/>
  <c r="AN517" i="46" s="1"/>
  <c r="AN553" i="46" s="1"/>
  <c r="AN482" i="46"/>
  <c r="AN518" i="46" s="1"/>
  <c r="AN554" i="46" s="1"/>
  <c r="AN483" i="46"/>
  <c r="AN519" i="46" s="1"/>
  <c r="AN555" i="46" s="1"/>
  <c r="AN521" i="46"/>
  <c r="AN557" i="46" s="1"/>
  <c r="AN556" i="46" s="1"/>
  <c r="AN490" i="46"/>
  <c r="AN526" i="46" s="1"/>
  <c r="AN562" i="46" s="1"/>
  <c r="AN491" i="46"/>
  <c r="AN527" i="46" s="1"/>
  <c r="AN492" i="46"/>
  <c r="AN528" i="46" s="1"/>
  <c r="AN564" i="46" s="1"/>
  <c r="AN493" i="46"/>
  <c r="AN529" i="46" s="1"/>
  <c r="AN565" i="46" s="1"/>
  <c r="AN494" i="46"/>
  <c r="AN530" i="46" s="1"/>
  <c r="AN566" i="46" s="1"/>
  <c r="AN531" i="46"/>
  <c r="AN567" i="46" s="1"/>
  <c r="AN533" i="46"/>
  <c r="AN569" i="46" s="1"/>
  <c r="AN568" i="46" s="1"/>
  <c r="AO114" i="46"/>
  <c r="AO136" i="46" s="1"/>
  <c r="AO142" i="46" s="1"/>
  <c r="AO309" i="46"/>
  <c r="AO389" i="46" s="1"/>
  <c r="AO310" i="46"/>
  <c r="AO390" i="46" s="1"/>
  <c r="AO311" i="46"/>
  <c r="AO391" i="46" s="1"/>
  <c r="AO312" i="46"/>
  <c r="AO392" i="46" s="1"/>
  <c r="AO313" i="46"/>
  <c r="AO393" i="46" s="1"/>
  <c r="AO314" i="46"/>
  <c r="AO394" i="46" s="1"/>
  <c r="AO315" i="46"/>
  <c r="AO395" i="46" s="1"/>
  <c r="AO296" i="46"/>
  <c r="AO336" i="46" s="1"/>
  <c r="AO416" i="46" s="1"/>
  <c r="AO297" i="46"/>
  <c r="AO337" i="46" s="1"/>
  <c r="AO417" i="46" s="1"/>
  <c r="AO298" i="46"/>
  <c r="AO338" i="46" s="1"/>
  <c r="AO418" i="46" s="1"/>
  <c r="AO299" i="46"/>
  <c r="AO467" i="46" s="1"/>
  <c r="AO503" i="46" s="1"/>
  <c r="AO300" i="46"/>
  <c r="AO340" i="46" s="1"/>
  <c r="AO420" i="46" s="1"/>
  <c r="AO301" i="46"/>
  <c r="AO341" i="46" s="1"/>
  <c r="AO421" i="46" s="1"/>
  <c r="AO317" i="46"/>
  <c r="AO397" i="46" s="1"/>
  <c r="AO318" i="46"/>
  <c r="AO398" i="46" s="1"/>
  <c r="AO362" i="46"/>
  <c r="AO319" i="46"/>
  <c r="AO399" i="46" s="1"/>
  <c r="AO363" i="46"/>
  <c r="AO320" i="46"/>
  <c r="AO400" i="46" s="1"/>
  <c r="AO321" i="46"/>
  <c r="AO365" i="46"/>
  <c r="AO322" i="46"/>
  <c r="AO366" i="46"/>
  <c r="AO323" i="46"/>
  <c r="AO403" i="46" s="1"/>
  <c r="AO343" i="46"/>
  <c r="AO423" i="46" s="1"/>
  <c r="AO422" i="46" s="1"/>
  <c r="AO507" i="46"/>
  <c r="AO506" i="46" s="1"/>
  <c r="AO504" i="46"/>
  <c r="AO540" i="46" s="1"/>
  <c r="AO505" i="46"/>
  <c r="AO541" i="46" s="1"/>
  <c r="AO511" i="46"/>
  <c r="AO547" i="46" s="1"/>
  <c r="AO478" i="46"/>
  <c r="AO514" i="46" s="1"/>
  <c r="AO550" i="46" s="1"/>
  <c r="AO479" i="46"/>
  <c r="AO515" i="46" s="1"/>
  <c r="AO480" i="46"/>
  <c r="AO516" i="46" s="1"/>
  <c r="AO552" i="46" s="1"/>
  <c r="AO481" i="46"/>
  <c r="AO517" i="46" s="1"/>
  <c r="AO553" i="46" s="1"/>
  <c r="AO482" i="46"/>
  <c r="AO518" i="46" s="1"/>
  <c r="AO554" i="46" s="1"/>
  <c r="AO483" i="46"/>
  <c r="AO519" i="46" s="1"/>
  <c r="AO555" i="46" s="1"/>
  <c r="AO521" i="46"/>
  <c r="AO557" i="46" s="1"/>
  <c r="AO556" i="46" s="1"/>
  <c r="AO490" i="46"/>
  <c r="AO526" i="46" s="1"/>
  <c r="AO562" i="46" s="1"/>
  <c r="AO491" i="46"/>
  <c r="AO527" i="46" s="1"/>
  <c r="AO563" i="46" s="1"/>
  <c r="AO492" i="46"/>
  <c r="AO528" i="46" s="1"/>
  <c r="AO564" i="46" s="1"/>
  <c r="AO493" i="46"/>
  <c r="AO529" i="46" s="1"/>
  <c r="AO565" i="46" s="1"/>
  <c r="AO494" i="46"/>
  <c r="AO530" i="46" s="1"/>
  <c r="AO531" i="46"/>
  <c r="AO567" i="46" s="1"/>
  <c r="AO533" i="46"/>
  <c r="AO569" i="46" s="1"/>
  <c r="AO568" i="46" s="1"/>
  <c r="AP114" i="46"/>
  <c r="AP136" i="46" s="1"/>
  <c r="AP309" i="46"/>
  <c r="AP389" i="46" s="1"/>
  <c r="AP310" i="46"/>
  <c r="AP390" i="46" s="1"/>
  <c r="AP311" i="46"/>
  <c r="AP391" i="46" s="1"/>
  <c r="AP312" i="46"/>
  <c r="AP392" i="46" s="1"/>
  <c r="AP313" i="46"/>
  <c r="AP393" i="46" s="1"/>
  <c r="AP314" i="46"/>
  <c r="AP394" i="46" s="1"/>
  <c r="AP315" i="46"/>
  <c r="AP395" i="46" s="1"/>
  <c r="AP296" i="46"/>
  <c r="AP336" i="46" s="1"/>
  <c r="AP416" i="46" s="1"/>
  <c r="AP297" i="46"/>
  <c r="AP337" i="46" s="1"/>
  <c r="AP298" i="46"/>
  <c r="AP338" i="46" s="1"/>
  <c r="AP418" i="46" s="1"/>
  <c r="AP299" i="46"/>
  <c r="AP473" i="46" s="1"/>
  <c r="AP509" i="46" s="1"/>
  <c r="AP545" i="46" s="1"/>
  <c r="AP300" i="46"/>
  <c r="AP340" i="46" s="1"/>
  <c r="AP420" i="46" s="1"/>
  <c r="AP301" i="46"/>
  <c r="AP341" i="46" s="1"/>
  <c r="AP421" i="46" s="1"/>
  <c r="AP317" i="46"/>
  <c r="AP397" i="46" s="1"/>
  <c r="AP318" i="46"/>
  <c r="AP398" i="46" s="1"/>
  <c r="AP362" i="46"/>
  <c r="AP319" i="46"/>
  <c r="AP363" i="46"/>
  <c r="AP320" i="46"/>
  <c r="AP400" i="46" s="1"/>
  <c r="AP321" i="46"/>
  <c r="AP365" i="46"/>
  <c r="AP322" i="46"/>
  <c r="AP366" i="46"/>
  <c r="AP323" i="46"/>
  <c r="AP403" i="46" s="1"/>
  <c r="AP343" i="46"/>
  <c r="AP423" i="46" s="1"/>
  <c r="AP422" i="46" s="1"/>
  <c r="AP507" i="46"/>
  <c r="AP506" i="46" s="1"/>
  <c r="AP504" i="46"/>
  <c r="AP540" i="46" s="1"/>
  <c r="AP505" i="46"/>
  <c r="AP541" i="46" s="1"/>
  <c r="AP511" i="46"/>
  <c r="AP547" i="46" s="1"/>
  <c r="AP478" i="46"/>
  <c r="AP514" i="46" s="1"/>
  <c r="AP479" i="46"/>
  <c r="AP515" i="46" s="1"/>
  <c r="AP551" i="46" s="1"/>
  <c r="AP480" i="46"/>
  <c r="AP516" i="46" s="1"/>
  <c r="AP552" i="46" s="1"/>
  <c r="AP481" i="46"/>
  <c r="AP517" i="46" s="1"/>
  <c r="AP553" i="46" s="1"/>
  <c r="AP482" i="46"/>
  <c r="AP518" i="46" s="1"/>
  <c r="AP554" i="46" s="1"/>
  <c r="AP483" i="46"/>
  <c r="AP519" i="46" s="1"/>
  <c r="AP555" i="46" s="1"/>
  <c r="AP521" i="46"/>
  <c r="AP557" i="46" s="1"/>
  <c r="AP556" i="46" s="1"/>
  <c r="AP490" i="46"/>
  <c r="AP526" i="46" s="1"/>
  <c r="AP562" i="46" s="1"/>
  <c r="AP491" i="46"/>
  <c r="AP527" i="46" s="1"/>
  <c r="AP563" i="46" s="1"/>
  <c r="AP492" i="46"/>
  <c r="AP528" i="46" s="1"/>
  <c r="AP564" i="46" s="1"/>
  <c r="AP493" i="46"/>
  <c r="AP529" i="46" s="1"/>
  <c r="AP494" i="46"/>
  <c r="AP530" i="46" s="1"/>
  <c r="AP566" i="46" s="1"/>
  <c r="AP531" i="46"/>
  <c r="AP567" i="46" s="1"/>
  <c r="AP533" i="46"/>
  <c r="AP569" i="46" s="1"/>
  <c r="AP568" i="46" s="1"/>
  <c r="G114" i="46"/>
  <c r="G140" i="46" s="1"/>
  <c r="G309" i="46"/>
  <c r="G389" i="46" s="1"/>
  <c r="G310" i="46"/>
  <c r="G390" i="46" s="1"/>
  <c r="G350" i="46"/>
  <c r="G311" i="46"/>
  <c r="G391" i="46" s="1"/>
  <c r="G312" i="46"/>
  <c r="G352" i="46"/>
  <c r="G313" i="46"/>
  <c r="G393" i="46" s="1"/>
  <c r="G314" i="46"/>
  <c r="G354" i="46"/>
  <c r="G315" i="46"/>
  <c r="G355" i="46"/>
  <c r="G296" i="46"/>
  <c r="G336" i="46" s="1"/>
  <c r="G297" i="46"/>
  <c r="G337" i="46" s="1"/>
  <c r="G417" i="46" s="1"/>
  <c r="G298" i="46"/>
  <c r="G338" i="46" s="1"/>
  <c r="G418" i="46" s="1"/>
  <c r="G299" i="46"/>
  <c r="G339" i="46" s="1"/>
  <c r="G419" i="46" s="1"/>
  <c r="G300" i="46"/>
  <c r="G340" i="46" s="1"/>
  <c r="G420" i="46" s="1"/>
  <c r="G301" i="46"/>
  <c r="G341" i="46" s="1"/>
  <c r="G317" i="46"/>
  <c r="G397" i="46" s="1"/>
  <c r="G370" i="46"/>
  <c r="G318" i="46" s="1"/>
  <c r="G398" i="46" s="1"/>
  <c r="G362" i="46"/>
  <c r="G319" i="46"/>
  <c r="G399" i="46" s="1"/>
  <c r="G363" i="46"/>
  <c r="G320" i="46"/>
  <c r="G400" i="46" s="1"/>
  <c r="G321" i="46"/>
  <c r="G365" i="46"/>
  <c r="G322" i="46"/>
  <c r="G402" i="46" s="1"/>
  <c r="G323" i="46"/>
  <c r="G403" i="46" s="1"/>
  <c r="G343" i="46"/>
  <c r="G423" i="46" s="1"/>
  <c r="G422" i="46" s="1"/>
  <c r="G507" i="46"/>
  <c r="G506" i="46" s="1"/>
  <c r="G504" i="46"/>
  <c r="G540" i="46" s="1"/>
  <c r="G356" i="46"/>
  <c r="G505" i="46"/>
  <c r="G541" i="46" s="1"/>
  <c r="G511" i="46"/>
  <c r="G547" i="46" s="1"/>
  <c r="G478" i="46"/>
  <c r="G514" i="46" s="1"/>
  <c r="G550" i="46" s="1"/>
  <c r="G479" i="46"/>
  <c r="G515" i="46" s="1"/>
  <c r="G551" i="46" s="1"/>
  <c r="G480" i="46"/>
  <c r="G516" i="46" s="1"/>
  <c r="G552" i="46" s="1"/>
  <c r="G481" i="46"/>
  <c r="G517" i="46" s="1"/>
  <c r="G553" i="46" s="1"/>
  <c r="G482" i="46"/>
  <c r="G518" i="46" s="1"/>
  <c r="G554" i="46" s="1"/>
  <c r="G483" i="46"/>
  <c r="G519" i="46" s="1"/>
  <c r="G521" i="46"/>
  <c r="G557" i="46" s="1"/>
  <c r="G556" i="46" s="1"/>
  <c r="G490" i="46"/>
  <c r="G526" i="46" s="1"/>
  <c r="G562" i="46" s="1"/>
  <c r="G491" i="46"/>
  <c r="G527" i="46" s="1"/>
  <c r="G563" i="46" s="1"/>
  <c r="G492" i="46"/>
  <c r="G528" i="46" s="1"/>
  <c r="G564" i="46" s="1"/>
  <c r="G493" i="46"/>
  <c r="G529" i="46" s="1"/>
  <c r="G565" i="46" s="1"/>
  <c r="G494" i="46"/>
  <c r="G530" i="46" s="1"/>
  <c r="G566" i="46" s="1"/>
  <c r="G531" i="46"/>
  <c r="G567" i="46" s="1"/>
  <c r="G533" i="46"/>
  <c r="G569" i="46" s="1"/>
  <c r="G568" i="46" s="1"/>
  <c r="H380" i="46"/>
  <c r="I380" i="46"/>
  <c r="J380" i="46"/>
  <c r="K380" i="46"/>
  <c r="L380" i="46"/>
  <c r="M380" i="46"/>
  <c r="N380" i="46"/>
  <c r="O380" i="46"/>
  <c r="P380" i="46"/>
  <c r="Q380" i="46"/>
  <c r="R380" i="46"/>
  <c r="S380" i="46"/>
  <c r="T380" i="46"/>
  <c r="U380" i="46"/>
  <c r="V380" i="46"/>
  <c r="W380" i="46"/>
  <c r="X380" i="46"/>
  <c r="Y380" i="46"/>
  <c r="Z380" i="46"/>
  <c r="AA380" i="46"/>
  <c r="AB380" i="46"/>
  <c r="AC380" i="46"/>
  <c r="AD380" i="46"/>
  <c r="AE380" i="46"/>
  <c r="AF380" i="46"/>
  <c r="AG380" i="46"/>
  <c r="AH380" i="46"/>
  <c r="AI380" i="46"/>
  <c r="AJ380" i="46"/>
  <c r="AK380" i="46"/>
  <c r="AL380" i="46"/>
  <c r="AM380" i="46"/>
  <c r="AN380" i="46"/>
  <c r="AO380" i="46"/>
  <c r="H381" i="46"/>
  <c r="I381" i="46"/>
  <c r="J381" i="46"/>
  <c r="K381" i="46"/>
  <c r="L381" i="46"/>
  <c r="M381" i="46"/>
  <c r="N381" i="46"/>
  <c r="O381" i="46"/>
  <c r="P381" i="46"/>
  <c r="Q381" i="46"/>
  <c r="R381" i="46"/>
  <c r="S381" i="46"/>
  <c r="T381" i="46"/>
  <c r="U381" i="46"/>
  <c r="V381" i="46"/>
  <c r="W381" i="46"/>
  <c r="X381" i="46"/>
  <c r="Y381" i="46"/>
  <c r="Z381" i="46"/>
  <c r="AA381" i="46"/>
  <c r="AB381" i="46"/>
  <c r="AC381" i="46"/>
  <c r="AD381" i="46"/>
  <c r="AE381" i="46"/>
  <c r="AF381" i="46"/>
  <c r="AG381" i="46"/>
  <c r="AH381" i="46"/>
  <c r="AI381" i="46"/>
  <c r="AJ381" i="46"/>
  <c r="AK381" i="46"/>
  <c r="AL381" i="46"/>
  <c r="AM381" i="46"/>
  <c r="AN381" i="46"/>
  <c r="AO381" i="46"/>
  <c r="H382" i="46"/>
  <c r="I382" i="46"/>
  <c r="J382" i="46"/>
  <c r="K382" i="46"/>
  <c r="L382" i="46"/>
  <c r="M382" i="46"/>
  <c r="N382" i="46"/>
  <c r="O382" i="46"/>
  <c r="P382" i="46"/>
  <c r="Q382" i="46"/>
  <c r="R382" i="46"/>
  <c r="S382" i="46"/>
  <c r="T382" i="46"/>
  <c r="U382" i="46"/>
  <c r="V382" i="46"/>
  <c r="W382" i="46"/>
  <c r="X382" i="46"/>
  <c r="Y382" i="46"/>
  <c r="Z382" i="46"/>
  <c r="AA382" i="46"/>
  <c r="AB382" i="46"/>
  <c r="AC382" i="46"/>
  <c r="AD382" i="46"/>
  <c r="AE382" i="46"/>
  <c r="AF382" i="46"/>
  <c r="AG382" i="46"/>
  <c r="AH382" i="46"/>
  <c r="AI382" i="46"/>
  <c r="AJ382" i="46"/>
  <c r="AK382" i="46"/>
  <c r="AL382" i="46"/>
  <c r="AM382" i="46"/>
  <c r="AN382" i="46"/>
  <c r="AO382" i="46"/>
  <c r="H383" i="46"/>
  <c r="I383" i="46"/>
  <c r="J383" i="46"/>
  <c r="K383" i="46"/>
  <c r="L383" i="46"/>
  <c r="M383" i="46"/>
  <c r="N383" i="46"/>
  <c r="O383" i="46"/>
  <c r="P383" i="46"/>
  <c r="Q383" i="46"/>
  <c r="R383" i="46"/>
  <c r="S383" i="46"/>
  <c r="T383" i="46"/>
  <c r="U383" i="46"/>
  <c r="V383" i="46"/>
  <c r="W383" i="46"/>
  <c r="X383" i="46"/>
  <c r="Y383" i="46"/>
  <c r="Z383" i="46"/>
  <c r="AA383" i="46"/>
  <c r="AB383" i="46"/>
  <c r="AC383" i="46"/>
  <c r="AD383" i="46"/>
  <c r="AE383" i="46"/>
  <c r="AF383" i="46"/>
  <c r="AG383" i="46"/>
  <c r="AH383" i="46"/>
  <c r="AI383" i="46"/>
  <c r="AJ383" i="46"/>
  <c r="AK383" i="46"/>
  <c r="AL383" i="46"/>
  <c r="AM383" i="46"/>
  <c r="AN383" i="46"/>
  <c r="AO383" i="46"/>
  <c r="AP383" i="46"/>
  <c r="H384" i="46"/>
  <c r="I384" i="46"/>
  <c r="J384" i="46"/>
  <c r="K384" i="46"/>
  <c r="L384" i="46"/>
  <c r="M384" i="46"/>
  <c r="N384" i="46"/>
  <c r="O384" i="46"/>
  <c r="P384" i="46"/>
  <c r="Q384" i="46"/>
  <c r="R384" i="46"/>
  <c r="S384" i="46"/>
  <c r="T384" i="46"/>
  <c r="U384" i="46"/>
  <c r="V384" i="46"/>
  <c r="W384" i="46"/>
  <c r="X384" i="46"/>
  <c r="Y384" i="46"/>
  <c r="Z384" i="46"/>
  <c r="AA384" i="46"/>
  <c r="AB384" i="46"/>
  <c r="AC384" i="46"/>
  <c r="AD384" i="46"/>
  <c r="AE384" i="46"/>
  <c r="AF384" i="46"/>
  <c r="AG384" i="46"/>
  <c r="AH384" i="46"/>
  <c r="AI384" i="46"/>
  <c r="AJ384" i="46"/>
  <c r="AK384" i="46"/>
  <c r="AL384" i="46"/>
  <c r="AM384" i="46"/>
  <c r="AN384" i="46"/>
  <c r="AO384" i="46"/>
  <c r="AP384" i="46"/>
  <c r="H385" i="46"/>
  <c r="I385" i="46"/>
  <c r="J385" i="46"/>
  <c r="K385" i="46"/>
  <c r="L385" i="46"/>
  <c r="M385" i="46"/>
  <c r="N385" i="46"/>
  <c r="O385" i="46"/>
  <c r="P385" i="46"/>
  <c r="Q385" i="46"/>
  <c r="R385" i="46"/>
  <c r="S385" i="46"/>
  <c r="T385" i="46"/>
  <c r="U385" i="46"/>
  <c r="V385" i="46"/>
  <c r="W385" i="46"/>
  <c r="X385" i="46"/>
  <c r="Y385" i="46"/>
  <c r="Z385" i="46"/>
  <c r="AA385" i="46"/>
  <c r="AB385" i="46"/>
  <c r="AC385" i="46"/>
  <c r="AD385" i="46"/>
  <c r="AE385" i="46"/>
  <c r="AF385" i="46"/>
  <c r="AG385" i="46"/>
  <c r="AH385" i="46"/>
  <c r="AI385" i="46"/>
  <c r="AJ385" i="46"/>
  <c r="AK385" i="46"/>
  <c r="AL385" i="46"/>
  <c r="AM385" i="46"/>
  <c r="AN385" i="46"/>
  <c r="AO385" i="46"/>
  <c r="AP385" i="46"/>
  <c r="E3" i="81"/>
  <c r="G21" i="81"/>
  <c r="H21" i="81"/>
  <c r="I21" i="81"/>
  <c r="J21" i="81"/>
  <c r="K21" i="81"/>
  <c r="L21" i="81"/>
  <c r="M21" i="81"/>
  <c r="N21" i="81"/>
  <c r="O21" i="81"/>
  <c r="P21" i="81"/>
  <c r="Q21" i="81"/>
  <c r="R21" i="81"/>
  <c r="S21" i="81"/>
  <c r="T21" i="81"/>
  <c r="U21" i="81"/>
  <c r="V21" i="81"/>
  <c r="W21" i="81"/>
  <c r="X21" i="81"/>
  <c r="Y21" i="81"/>
  <c r="Z21" i="81"/>
  <c r="AA21" i="81"/>
  <c r="AB21" i="81"/>
  <c r="AC21" i="81"/>
  <c r="AD21" i="81"/>
  <c r="AE21" i="81"/>
  <c r="AF21" i="81"/>
  <c r="AG21" i="81"/>
  <c r="AH21" i="81"/>
  <c r="AI21" i="81"/>
  <c r="AJ21" i="81"/>
  <c r="AK21" i="81"/>
  <c r="AL21" i="81"/>
  <c r="AM21" i="81"/>
  <c r="AN21" i="81"/>
  <c r="AO21" i="81"/>
  <c r="AP21" i="81"/>
  <c r="G38" i="81"/>
  <c r="H38" i="81"/>
  <c r="I38" i="81"/>
  <c r="J38" i="81"/>
  <c r="K38" i="81"/>
  <c r="L38" i="81"/>
  <c r="M38" i="81"/>
  <c r="N38" i="81"/>
  <c r="O38" i="81"/>
  <c r="P38" i="81"/>
  <c r="Q38" i="81"/>
  <c r="R38" i="81"/>
  <c r="S38" i="81"/>
  <c r="T38" i="81"/>
  <c r="U38" i="81"/>
  <c r="V38" i="81"/>
  <c r="W38" i="81"/>
  <c r="X38" i="81"/>
  <c r="Y38" i="81"/>
  <c r="Z38" i="81"/>
  <c r="AA38" i="81"/>
  <c r="AB38" i="81"/>
  <c r="AC38" i="81"/>
  <c r="AD38" i="81"/>
  <c r="AE38" i="81"/>
  <c r="AF38" i="81"/>
  <c r="AG38" i="81"/>
  <c r="AH38" i="81"/>
  <c r="AI38" i="81"/>
  <c r="AJ38" i="81"/>
  <c r="AK38" i="81"/>
  <c r="AL38" i="81"/>
  <c r="AM38" i="81"/>
  <c r="AN38" i="81"/>
  <c r="AO38" i="81"/>
  <c r="AP38" i="81"/>
  <c r="B40" i="81"/>
  <c r="B41" i="81"/>
  <c r="B42" i="81" s="1"/>
  <c r="B46" i="81" s="1"/>
  <c r="B49" i="81" s="1"/>
  <c r="B50" i="81" s="1"/>
  <c r="B51" i="81" s="1"/>
  <c r="B52" i="81" s="1"/>
  <c r="B53" i="81" s="1"/>
  <c r="B54" i="81" s="1"/>
  <c r="B56" i="81" s="1"/>
  <c r="B65" i="81"/>
  <c r="B66" i="81" s="1"/>
  <c r="G67" i="81"/>
  <c r="H67" i="81"/>
  <c r="I67" i="81"/>
  <c r="J67" i="81"/>
  <c r="K67" i="81"/>
  <c r="L67" i="81"/>
  <c r="M67" i="81"/>
  <c r="N67" i="81"/>
  <c r="O67" i="81"/>
  <c r="P67" i="81"/>
  <c r="Q67" i="81"/>
  <c r="R67" i="81"/>
  <c r="S67" i="81"/>
  <c r="T67" i="81"/>
  <c r="U67" i="81"/>
  <c r="V67" i="81"/>
  <c r="W67" i="81"/>
  <c r="X67" i="81"/>
  <c r="Y67" i="81"/>
  <c r="Z67" i="81"/>
  <c r="AA67" i="81"/>
  <c r="AB67" i="81"/>
  <c r="AC67" i="81"/>
  <c r="AD67" i="81"/>
  <c r="AE67" i="81"/>
  <c r="AF67" i="81"/>
  <c r="AG67" i="81"/>
  <c r="AH67" i="81"/>
  <c r="AI67" i="81"/>
  <c r="AJ67" i="81"/>
  <c r="AK67" i="81"/>
  <c r="AL67" i="81"/>
  <c r="AM67" i="81"/>
  <c r="AN67" i="81"/>
  <c r="AO67" i="81"/>
  <c r="AP67" i="81"/>
  <c r="G70" i="81"/>
  <c r="H70" i="81"/>
  <c r="I70" i="81"/>
  <c r="J70" i="81"/>
  <c r="K70" i="81"/>
  <c r="L70" i="81"/>
  <c r="M70" i="81"/>
  <c r="N70" i="81"/>
  <c r="O70" i="81"/>
  <c r="P70" i="81"/>
  <c r="Q70" i="81"/>
  <c r="R70" i="81"/>
  <c r="S70" i="81"/>
  <c r="T70" i="81"/>
  <c r="U70" i="81"/>
  <c r="V70" i="81"/>
  <c r="W70" i="81"/>
  <c r="X70" i="81"/>
  <c r="Y70" i="81"/>
  <c r="Z70" i="81"/>
  <c r="AA70" i="81"/>
  <c r="AB70" i="81"/>
  <c r="AC70" i="81"/>
  <c r="AD70" i="81"/>
  <c r="AE70" i="81"/>
  <c r="AF70" i="81"/>
  <c r="AG70" i="81"/>
  <c r="AH70" i="81"/>
  <c r="AI70" i="81"/>
  <c r="AJ70" i="81"/>
  <c r="AK70" i="81"/>
  <c r="AL70" i="81"/>
  <c r="AM70" i="81"/>
  <c r="AN70" i="81"/>
  <c r="AO70" i="81"/>
  <c r="AP70" i="81"/>
  <c r="B72" i="81"/>
  <c r="B73" i="81" s="1"/>
  <c r="G75" i="81"/>
  <c r="H75" i="81"/>
  <c r="I75" i="81"/>
  <c r="J75" i="81"/>
  <c r="K75" i="81"/>
  <c r="L75" i="81"/>
  <c r="M75" i="81"/>
  <c r="N75" i="81"/>
  <c r="O75" i="81"/>
  <c r="P75" i="81"/>
  <c r="Q75" i="81"/>
  <c r="R75" i="81"/>
  <c r="S75" i="81"/>
  <c r="T75" i="81"/>
  <c r="U75" i="81"/>
  <c r="V75" i="81"/>
  <c r="W75" i="81"/>
  <c r="X75" i="81"/>
  <c r="Y75" i="81"/>
  <c r="Z75" i="81"/>
  <c r="AA75" i="81"/>
  <c r="AB75" i="81"/>
  <c r="AC75" i="81"/>
  <c r="AD75" i="81"/>
  <c r="AE75" i="81"/>
  <c r="AF75" i="81"/>
  <c r="AG75" i="81"/>
  <c r="AH75" i="81"/>
  <c r="AI75" i="81"/>
  <c r="AJ75" i="81"/>
  <c r="AK75" i="81"/>
  <c r="AL75" i="81"/>
  <c r="AM75" i="81"/>
  <c r="AN75" i="81"/>
  <c r="AO75" i="81"/>
  <c r="AP75" i="81"/>
  <c r="G316" i="81"/>
  <c r="G342" i="81"/>
  <c r="G79" i="81" s="1"/>
  <c r="G333" i="81"/>
  <c r="G325" i="81"/>
  <c r="G326" i="81"/>
  <c r="G327" i="81"/>
  <c r="G328" i="81"/>
  <c r="G329" i="81"/>
  <c r="G330" i="81"/>
  <c r="G331" i="81"/>
  <c r="G332" i="81"/>
  <c r="G345" i="81"/>
  <c r="G344" i="81"/>
  <c r="G308" i="81"/>
  <c r="G78" i="81" s="1"/>
  <c r="G335" i="81"/>
  <c r="H316" i="81"/>
  <c r="H342" i="81"/>
  <c r="H79" i="81"/>
  <c r="H333" i="81"/>
  <c r="H325" i="81"/>
  <c r="H326" i="81"/>
  <c r="H327" i="81"/>
  <c r="H328" i="81"/>
  <c r="H329" i="81"/>
  <c r="H330" i="81"/>
  <c r="H331" i="81"/>
  <c r="H332" i="81"/>
  <c r="H345" i="81"/>
  <c r="H344" i="81" s="1"/>
  <c r="H308" i="81"/>
  <c r="H78" i="81" s="1"/>
  <c r="H335" i="81"/>
  <c r="I316" i="81"/>
  <c r="I342" i="81"/>
  <c r="I79" i="81" s="1"/>
  <c r="I333" i="81"/>
  <c r="I325" i="81"/>
  <c r="I326" i="81"/>
  <c r="I327" i="81"/>
  <c r="I328" i="81"/>
  <c r="I329" i="81"/>
  <c r="I330" i="81"/>
  <c r="I331" i="81"/>
  <c r="I332" i="81"/>
  <c r="I345" i="81"/>
  <c r="I344" i="81"/>
  <c r="I308" i="81"/>
  <c r="J316" i="81"/>
  <c r="J342" i="81"/>
  <c r="J79" i="81"/>
  <c r="J333" i="81"/>
  <c r="J325" i="81"/>
  <c r="J326" i="81"/>
  <c r="J327" i="81"/>
  <c r="J328" i="81"/>
  <c r="J329" i="81"/>
  <c r="J330" i="81"/>
  <c r="J331" i="81"/>
  <c r="J332" i="81"/>
  <c r="J345" i="81"/>
  <c r="J344" i="81" s="1"/>
  <c r="J308" i="81"/>
  <c r="K316" i="81"/>
  <c r="K79" i="81" s="1"/>
  <c r="K342" i="81"/>
  <c r="K333" i="81"/>
  <c r="K325" i="81"/>
  <c r="K326" i="81"/>
  <c r="K327" i="81"/>
  <c r="K328" i="81"/>
  <c r="K329" i="81"/>
  <c r="K330" i="81"/>
  <c r="K331" i="81"/>
  <c r="K332" i="81"/>
  <c r="K345" i="81"/>
  <c r="K344" i="81"/>
  <c r="K308" i="81"/>
  <c r="K335" i="81"/>
  <c r="K78" i="81" s="1"/>
  <c r="L316" i="81"/>
  <c r="L342" i="81"/>
  <c r="L79" i="81"/>
  <c r="L333" i="81"/>
  <c r="L325" i="81"/>
  <c r="L326" i="81"/>
  <c r="L327" i="81"/>
  <c r="L328" i="81"/>
  <c r="L329" i="81"/>
  <c r="L330" i="81"/>
  <c r="L331" i="81"/>
  <c r="L332" i="81"/>
  <c r="L345" i="81"/>
  <c r="L344" i="81" s="1"/>
  <c r="L308" i="81"/>
  <c r="L78" i="81" s="1"/>
  <c r="L335" i="81"/>
  <c r="M316" i="81"/>
  <c r="M342" i="81"/>
  <c r="M79" i="81" s="1"/>
  <c r="M333" i="81"/>
  <c r="M325" i="81"/>
  <c r="M326" i="81"/>
  <c r="M327" i="81"/>
  <c r="M328" i="81"/>
  <c r="M329" i="81"/>
  <c r="M330" i="81"/>
  <c r="M331" i="81"/>
  <c r="M332" i="81"/>
  <c r="M345" i="81"/>
  <c r="M344" i="81"/>
  <c r="M308" i="81"/>
  <c r="N316" i="81"/>
  <c r="N342" i="81"/>
  <c r="N79" i="81"/>
  <c r="N333" i="81"/>
  <c r="N325" i="81"/>
  <c r="N326" i="81"/>
  <c r="N327" i="81"/>
  <c r="N328" i="81"/>
  <c r="N329" i="81"/>
  <c r="N330" i="81"/>
  <c r="N331" i="81"/>
  <c r="N332" i="81"/>
  <c r="N345" i="81"/>
  <c r="N344" i="81" s="1"/>
  <c r="N308" i="81"/>
  <c r="N78" i="81" s="1"/>
  <c r="N335" i="81"/>
  <c r="O316" i="81"/>
  <c r="O342" i="81"/>
  <c r="O79" i="81" s="1"/>
  <c r="O333" i="81"/>
  <c r="O325" i="81"/>
  <c r="O326" i="81"/>
  <c r="O327" i="81"/>
  <c r="O328" i="81"/>
  <c r="O329" i="81"/>
  <c r="O330" i="81"/>
  <c r="O331" i="81"/>
  <c r="O332" i="81"/>
  <c r="O345" i="81"/>
  <c r="O344" i="81"/>
  <c r="O308" i="81"/>
  <c r="O78" i="81" s="1"/>
  <c r="O335" i="81"/>
  <c r="P316" i="81"/>
  <c r="P79" i="81" s="1"/>
  <c r="P342" i="81"/>
  <c r="P333" i="81"/>
  <c r="P325" i="81"/>
  <c r="P326" i="81"/>
  <c r="P327" i="81"/>
  <c r="P328" i="81"/>
  <c r="P329" i="81"/>
  <c r="P330" i="81"/>
  <c r="P331" i="81"/>
  <c r="P332" i="81"/>
  <c r="P345" i="81"/>
  <c r="P344" i="81" s="1"/>
  <c r="P308" i="81"/>
  <c r="P335" i="81"/>
  <c r="P78" i="81"/>
  <c r="Q316" i="81"/>
  <c r="Q79" i="81" s="1"/>
  <c r="Q342" i="81"/>
  <c r="Q333" i="81"/>
  <c r="Q325" i="81"/>
  <c r="Q326" i="81"/>
  <c r="Q327" i="81"/>
  <c r="Q328" i="81"/>
  <c r="Q329" i="81"/>
  <c r="Q330" i="81"/>
  <c r="Q331" i="81"/>
  <c r="Q332" i="81"/>
  <c r="Q345" i="81"/>
  <c r="Q344" i="81"/>
  <c r="Q308" i="81"/>
  <c r="Q335" i="81"/>
  <c r="Q78" i="81" s="1"/>
  <c r="R316" i="81"/>
  <c r="R342" i="81"/>
  <c r="R79" i="81"/>
  <c r="R333" i="81"/>
  <c r="R325" i="81"/>
  <c r="R326" i="81"/>
  <c r="R327" i="81"/>
  <c r="R328" i="81"/>
  <c r="R329" i="81"/>
  <c r="R330" i="81"/>
  <c r="R331" i="81"/>
  <c r="R332" i="81"/>
  <c r="R345" i="81"/>
  <c r="R344" i="81" s="1"/>
  <c r="R308" i="81"/>
  <c r="S316" i="81"/>
  <c r="S79" i="81" s="1"/>
  <c r="S342" i="81"/>
  <c r="S333" i="81"/>
  <c r="S325" i="81"/>
  <c r="S326" i="81"/>
  <c r="S327" i="81"/>
  <c r="S328" i="81"/>
  <c r="S329" i="81"/>
  <c r="S330" i="81"/>
  <c r="S331" i="81"/>
  <c r="S332" i="81"/>
  <c r="S345" i="81"/>
  <c r="S344" i="81"/>
  <c r="S308" i="81"/>
  <c r="S335" i="81"/>
  <c r="S78" i="81" s="1"/>
  <c r="T316" i="81"/>
  <c r="T342" i="81"/>
  <c r="T79" i="81"/>
  <c r="T333" i="81"/>
  <c r="T325" i="81"/>
  <c r="T326" i="81"/>
  <c r="T327" i="81"/>
  <c r="T328" i="81"/>
  <c r="T329" i="81"/>
  <c r="T330" i="81"/>
  <c r="T331" i="81"/>
  <c r="T332" i="81"/>
  <c r="T345" i="81"/>
  <c r="T344" i="81" s="1"/>
  <c r="T308" i="81"/>
  <c r="T78" i="81" s="1"/>
  <c r="T335" i="81"/>
  <c r="U316" i="81"/>
  <c r="U342" i="81"/>
  <c r="U79" i="81" s="1"/>
  <c r="U333" i="81"/>
  <c r="U325" i="81"/>
  <c r="U326" i="81"/>
  <c r="U327" i="81"/>
  <c r="U328" i="81"/>
  <c r="U329" i="81"/>
  <c r="U330" i="81"/>
  <c r="U331" i="81"/>
  <c r="U332" i="81"/>
  <c r="U345" i="81"/>
  <c r="U344" i="81"/>
  <c r="U308" i="81"/>
  <c r="U78" i="81" s="1"/>
  <c r="U335" i="81"/>
  <c r="V316" i="81"/>
  <c r="V79" i="81" s="1"/>
  <c r="V342" i="81"/>
  <c r="V333" i="81"/>
  <c r="V325" i="81"/>
  <c r="V326" i="81"/>
  <c r="V327" i="81"/>
  <c r="V328" i="81"/>
  <c r="V329" i="81"/>
  <c r="V330" i="81"/>
  <c r="V331" i="81"/>
  <c r="V332" i="81"/>
  <c r="V345" i="81"/>
  <c r="V344" i="81" s="1"/>
  <c r="V308" i="81"/>
  <c r="W316" i="81"/>
  <c r="W79" i="81" s="1"/>
  <c r="W342" i="81"/>
  <c r="W333" i="81"/>
  <c r="W325" i="81"/>
  <c r="W326" i="81"/>
  <c r="W327" i="81"/>
  <c r="W328" i="81"/>
  <c r="W329" i="81"/>
  <c r="W330" i="81"/>
  <c r="W331" i="81"/>
  <c r="W332" i="81"/>
  <c r="W345" i="81"/>
  <c r="W344" i="81"/>
  <c r="W308" i="81"/>
  <c r="W335" i="81"/>
  <c r="W78" i="81" s="1"/>
  <c r="X316" i="81"/>
  <c r="X342" i="81"/>
  <c r="X79" i="81"/>
  <c r="X333" i="81"/>
  <c r="X325" i="81"/>
  <c r="X326" i="81"/>
  <c r="X327" i="81"/>
  <c r="X328" i="81"/>
  <c r="X329" i="81"/>
  <c r="X330" i="81"/>
  <c r="X331" i="81"/>
  <c r="X332" i="81"/>
  <c r="X345" i="81"/>
  <c r="X344" i="81" s="1"/>
  <c r="X308" i="81"/>
  <c r="X78" i="81" s="1"/>
  <c r="X335" i="81"/>
  <c r="Y316" i="81"/>
  <c r="Y342" i="81"/>
  <c r="Y79" i="81" s="1"/>
  <c r="Y333" i="81"/>
  <c r="Y325" i="81"/>
  <c r="Y326" i="81"/>
  <c r="Y327" i="81"/>
  <c r="Y328" i="81"/>
  <c r="Y329" i="81"/>
  <c r="Y330" i="81"/>
  <c r="Y331" i="81"/>
  <c r="Y332" i="81"/>
  <c r="Y345" i="81"/>
  <c r="Y344" i="81"/>
  <c r="Y308" i="81"/>
  <c r="Y78" i="81" s="1"/>
  <c r="Y335" i="81"/>
  <c r="Z316" i="81"/>
  <c r="Z79" i="81" s="1"/>
  <c r="Z342" i="81"/>
  <c r="Z333" i="81"/>
  <c r="Z325" i="81"/>
  <c r="Z326" i="81"/>
  <c r="Z327" i="81"/>
  <c r="Z328" i="81"/>
  <c r="Z329" i="81"/>
  <c r="Z330" i="81"/>
  <c r="Z331" i="81"/>
  <c r="Z332" i="81"/>
  <c r="Z345" i="81"/>
  <c r="Z344" i="81" s="1"/>
  <c r="Z308" i="81"/>
  <c r="Z335" i="81"/>
  <c r="Z78" i="81"/>
  <c r="AA316" i="81"/>
  <c r="AA79" i="81" s="1"/>
  <c r="AA342" i="81"/>
  <c r="AA333" i="81"/>
  <c r="AA325" i="81"/>
  <c r="AA326" i="81"/>
  <c r="AA327" i="81"/>
  <c r="AA328" i="81"/>
  <c r="AA329" i="81"/>
  <c r="AA330" i="81"/>
  <c r="AA331" i="81"/>
  <c r="AA332" i="81"/>
  <c r="AA345" i="81"/>
  <c r="AA344" i="81"/>
  <c r="AA308" i="81"/>
  <c r="AB316" i="81"/>
  <c r="AB342" i="81"/>
  <c r="AB79" i="81"/>
  <c r="AB333" i="81"/>
  <c r="AB325" i="81"/>
  <c r="AB326" i="81"/>
  <c r="AB327" i="81"/>
  <c r="AB328" i="81"/>
  <c r="AB329" i="81"/>
  <c r="AB330" i="81"/>
  <c r="AB331" i="81"/>
  <c r="AB332" i="81"/>
  <c r="AB345" i="81"/>
  <c r="AB344" i="81" s="1"/>
  <c r="AB308" i="81"/>
  <c r="AB78" i="81" s="1"/>
  <c r="AB335" i="81"/>
  <c r="AC316" i="81"/>
  <c r="AC342" i="81"/>
  <c r="AC79" i="81" s="1"/>
  <c r="AC333" i="81"/>
  <c r="AC325" i="81"/>
  <c r="AC326" i="81"/>
  <c r="AC327" i="81"/>
  <c r="AC328" i="81"/>
  <c r="AC329" i="81"/>
  <c r="AC330" i="81"/>
  <c r="AC331" i="81"/>
  <c r="AC332" i="81"/>
  <c r="AC345" i="81"/>
  <c r="AC344" i="81"/>
  <c r="AC308" i="81"/>
  <c r="AC78" i="81" s="1"/>
  <c r="AC335" i="81"/>
  <c r="AD316" i="81"/>
  <c r="AD79" i="81" s="1"/>
  <c r="AD342" i="81"/>
  <c r="AD333" i="81"/>
  <c r="AD325" i="81"/>
  <c r="AD326" i="81"/>
  <c r="AD327" i="81"/>
  <c r="AD328" i="81"/>
  <c r="AD329" i="81"/>
  <c r="AD330" i="81"/>
  <c r="AD331" i="81"/>
  <c r="AD332" i="81"/>
  <c r="AD345" i="81"/>
  <c r="AD344" i="81" s="1"/>
  <c r="AD308" i="81"/>
  <c r="AE316" i="81"/>
  <c r="AE342" i="81"/>
  <c r="AE79" i="81" s="1"/>
  <c r="AE333" i="81"/>
  <c r="AE325" i="81"/>
  <c r="AE326" i="81"/>
  <c r="AE327" i="81"/>
  <c r="AE328" i="81"/>
  <c r="AE329" i="81"/>
  <c r="AE330" i="81"/>
  <c r="AE331" i="81"/>
  <c r="AE332" i="81"/>
  <c r="AE345" i="81"/>
  <c r="AE344" i="81"/>
  <c r="AE308" i="81"/>
  <c r="AF316" i="81"/>
  <c r="AF79" i="81" s="1"/>
  <c r="AF342" i="81"/>
  <c r="AF333" i="81"/>
  <c r="AF325" i="81"/>
  <c r="AF326" i="81"/>
  <c r="AF327" i="81"/>
  <c r="AF328" i="81"/>
  <c r="AF329" i="81"/>
  <c r="AF330" i="81"/>
  <c r="AF331" i="81"/>
  <c r="AF332" i="81"/>
  <c r="AF345" i="81"/>
  <c r="AF344" i="81" s="1"/>
  <c r="AF308" i="81"/>
  <c r="AG316" i="81"/>
  <c r="AG79" i="81" s="1"/>
  <c r="AG342" i="81"/>
  <c r="AG333" i="81"/>
  <c r="AG325" i="81"/>
  <c r="AG326" i="81"/>
  <c r="AG327" i="81"/>
  <c r="AG328" i="81"/>
  <c r="AG329" i="81"/>
  <c r="AG330" i="81"/>
  <c r="AG331" i="81"/>
  <c r="AG332" i="81"/>
  <c r="AG345" i="81"/>
  <c r="AG344" i="81"/>
  <c r="AG308" i="81"/>
  <c r="AH316" i="81"/>
  <c r="AH79" i="81" s="1"/>
  <c r="AH342" i="81"/>
  <c r="AH333" i="81"/>
  <c r="AH325" i="81"/>
  <c r="AH326" i="81"/>
  <c r="AH327" i="81"/>
  <c r="AH328" i="81"/>
  <c r="AH329" i="81"/>
  <c r="AH330" i="81"/>
  <c r="AH331" i="81"/>
  <c r="AH332" i="81"/>
  <c r="AH345" i="81"/>
  <c r="AH344" i="81" s="1"/>
  <c r="AH308" i="81"/>
  <c r="AI316" i="81"/>
  <c r="AI342" i="81"/>
  <c r="AI79" i="81" s="1"/>
  <c r="AI333" i="81"/>
  <c r="AI325" i="81"/>
  <c r="AI326" i="81"/>
  <c r="AI327" i="81"/>
  <c r="AI328" i="81"/>
  <c r="AI329" i="81"/>
  <c r="AI330" i="81"/>
  <c r="AI331" i="81"/>
  <c r="AI332" i="81"/>
  <c r="AI345" i="81"/>
  <c r="AI344" i="81"/>
  <c r="AI308" i="81"/>
  <c r="AI78" i="81" s="1"/>
  <c r="AI335" i="81"/>
  <c r="AJ316" i="81"/>
  <c r="AJ79" i="81" s="1"/>
  <c r="AJ342" i="81"/>
  <c r="AJ333" i="81"/>
  <c r="AJ325" i="81"/>
  <c r="AJ326" i="81"/>
  <c r="AJ327" i="81"/>
  <c r="AJ328" i="81"/>
  <c r="AJ329" i="81"/>
  <c r="AJ330" i="81"/>
  <c r="AJ331" i="81"/>
  <c r="AJ332" i="81"/>
  <c r="AJ345" i="81"/>
  <c r="AJ344" i="81" s="1"/>
  <c r="AJ308" i="81"/>
  <c r="AJ335" i="81"/>
  <c r="AJ78" i="81"/>
  <c r="AK316" i="81"/>
  <c r="AK79" i="81" s="1"/>
  <c r="AK342" i="81"/>
  <c r="AK333" i="81"/>
  <c r="AK325" i="81"/>
  <c r="AK326" i="81"/>
  <c r="AK327" i="81"/>
  <c r="AK328" i="81"/>
  <c r="AK329" i="81"/>
  <c r="AK330" i="81"/>
  <c r="AK331" i="81"/>
  <c r="AK332" i="81"/>
  <c r="AK345" i="81"/>
  <c r="AK344" i="81"/>
  <c r="AK308" i="81"/>
  <c r="AL316" i="81"/>
  <c r="AL79" i="81" s="1"/>
  <c r="AL342" i="81"/>
  <c r="AL333" i="81"/>
  <c r="AL325" i="81"/>
  <c r="AL326" i="81"/>
  <c r="AL327" i="81"/>
  <c r="AL328" i="81"/>
  <c r="AL329" i="81"/>
  <c r="AL330" i="81"/>
  <c r="AL331" i="81"/>
  <c r="AL332" i="81"/>
  <c r="AL345" i="81"/>
  <c r="AL344" i="81" s="1"/>
  <c r="AL308" i="81"/>
  <c r="AM316" i="81"/>
  <c r="AM79" i="81" s="1"/>
  <c r="AM342" i="81"/>
  <c r="AM333" i="81"/>
  <c r="AM325" i="81"/>
  <c r="AM326" i="81"/>
  <c r="AM327" i="81"/>
  <c r="AM328" i="81"/>
  <c r="AM329" i="81"/>
  <c r="AM330" i="81"/>
  <c r="AM331" i="81"/>
  <c r="AM332" i="81"/>
  <c r="AM345" i="81"/>
  <c r="AM344" i="81"/>
  <c r="AM308" i="81"/>
  <c r="AM78" i="81" s="1"/>
  <c r="AM335" i="81"/>
  <c r="AN316" i="81"/>
  <c r="AN79" i="81" s="1"/>
  <c r="AN342" i="81"/>
  <c r="AN333" i="81"/>
  <c r="AN325" i="81"/>
  <c r="AN326" i="81"/>
  <c r="AN327" i="81"/>
  <c r="AN328" i="81"/>
  <c r="AN329" i="81"/>
  <c r="AN330" i="81"/>
  <c r="AN331" i="81"/>
  <c r="AN332" i="81"/>
  <c r="AN345" i="81"/>
  <c r="AN344" i="81" s="1"/>
  <c r="AN308" i="81"/>
  <c r="AN335" i="81"/>
  <c r="AN78" i="81"/>
  <c r="AO316" i="81"/>
  <c r="AO342" i="81"/>
  <c r="AO79" i="81" s="1"/>
  <c r="AO333" i="81"/>
  <c r="AO325" i="81"/>
  <c r="AO326" i="81"/>
  <c r="AO327" i="81"/>
  <c r="AO328" i="81"/>
  <c r="AO329" i="81"/>
  <c r="AO330" i="81"/>
  <c r="AO331" i="81"/>
  <c r="AO332" i="81"/>
  <c r="AO345" i="81"/>
  <c r="AO344" i="81"/>
  <c r="AO308" i="81"/>
  <c r="AO78" i="81" s="1"/>
  <c r="AO335" i="81"/>
  <c r="AP316" i="81"/>
  <c r="AP342" i="81"/>
  <c r="AP79" i="81"/>
  <c r="AP333" i="81"/>
  <c r="AP325" i="81"/>
  <c r="AP326" i="81"/>
  <c r="AP327" i="81"/>
  <c r="AP328" i="81"/>
  <c r="AP329" i="81"/>
  <c r="AP330" i="81"/>
  <c r="AP331" i="81"/>
  <c r="AP332" i="81"/>
  <c r="AP345" i="81"/>
  <c r="AP344" i="81" s="1"/>
  <c r="AP308" i="81"/>
  <c r="AP78" i="81" s="1"/>
  <c r="AP335" i="81"/>
  <c r="B78" i="81"/>
  <c r="B79" i="81" s="1"/>
  <c r="B80" i="81" s="1"/>
  <c r="G82" i="81"/>
  <c r="H82" i="81"/>
  <c r="I82" i="81"/>
  <c r="J82" i="81"/>
  <c r="K82" i="81"/>
  <c r="L82" i="81"/>
  <c r="M82" i="81"/>
  <c r="N82" i="81"/>
  <c r="O82" i="81"/>
  <c r="P82" i="81"/>
  <c r="Q82" i="81"/>
  <c r="R82" i="81"/>
  <c r="S82" i="81"/>
  <c r="T82" i="81"/>
  <c r="U82" i="81"/>
  <c r="V82" i="81"/>
  <c r="W82" i="81"/>
  <c r="X82" i="81"/>
  <c r="Y82" i="81"/>
  <c r="Z82" i="81"/>
  <c r="AA82" i="81"/>
  <c r="AB82" i="81"/>
  <c r="AC82" i="81"/>
  <c r="AD82" i="81"/>
  <c r="AE82" i="81"/>
  <c r="AF82" i="81"/>
  <c r="AG82" i="81"/>
  <c r="AH82" i="81"/>
  <c r="AI82" i="81"/>
  <c r="AJ82" i="81"/>
  <c r="AK82" i="81"/>
  <c r="AL82" i="81"/>
  <c r="AM82" i="81"/>
  <c r="AN82" i="81"/>
  <c r="AO82" i="81"/>
  <c r="AP82" i="81"/>
  <c r="G502" i="81"/>
  <c r="G83" i="81" s="1"/>
  <c r="H502" i="81"/>
  <c r="H83" i="81"/>
  <c r="L502" i="81"/>
  <c r="L83" i="81" s="1"/>
  <c r="N502" i="81"/>
  <c r="N83" i="81" s="1"/>
  <c r="T502" i="81"/>
  <c r="T83" i="81"/>
  <c r="U502" i="81"/>
  <c r="U83" i="81" s="1"/>
  <c r="V502" i="81"/>
  <c r="V83" i="81" s="1"/>
  <c r="Y502" i="81"/>
  <c r="Y83" i="81" s="1"/>
  <c r="AA502" i="81"/>
  <c r="AA83" i="81" s="1"/>
  <c r="AB502" i="81"/>
  <c r="AB83" i="81" s="1"/>
  <c r="AC502" i="81"/>
  <c r="AC83" i="81" s="1"/>
  <c r="AD502" i="81"/>
  <c r="AD83" i="81"/>
  <c r="AF502" i="81"/>
  <c r="AF83" i="81"/>
  <c r="AG502" i="81"/>
  <c r="AG83" i="81" s="1"/>
  <c r="AH502" i="81"/>
  <c r="AH83" i="81" s="1"/>
  <c r="AJ502" i="81"/>
  <c r="AJ83" i="81" s="1"/>
  <c r="AL502" i="81"/>
  <c r="AL83" i="81" s="1"/>
  <c r="AN502" i="81"/>
  <c r="AN83" i="81" s="1"/>
  <c r="AO502" i="81"/>
  <c r="AO83" i="81" s="1"/>
  <c r="G508" i="81"/>
  <c r="G84" i="81" s="1"/>
  <c r="H508" i="81"/>
  <c r="H84" i="81" s="1"/>
  <c r="N508" i="81"/>
  <c r="N84" i="81"/>
  <c r="T508" i="81"/>
  <c r="T84" i="81" s="1"/>
  <c r="U508" i="81"/>
  <c r="U84" i="81" s="1"/>
  <c r="AA508" i="81"/>
  <c r="AA84" i="81" s="1"/>
  <c r="AD508" i="81"/>
  <c r="AD84" i="81"/>
  <c r="AH508" i="81"/>
  <c r="AH84" i="81"/>
  <c r="AO508" i="81"/>
  <c r="AO84" i="81" s="1"/>
  <c r="G513" i="81"/>
  <c r="G520" i="81"/>
  <c r="G523" i="81"/>
  <c r="G522" i="81" s="1"/>
  <c r="G85" i="81" s="1"/>
  <c r="H513" i="81"/>
  <c r="H520" i="81"/>
  <c r="H523" i="81"/>
  <c r="H522" i="81" s="1"/>
  <c r="H85" i="81" s="1"/>
  <c r="I513" i="81"/>
  <c r="I520" i="81"/>
  <c r="I85" i="81" s="1"/>
  <c r="I523" i="81"/>
  <c r="I522" i="81" s="1"/>
  <c r="J513" i="81"/>
  <c r="J520" i="81"/>
  <c r="J523" i="81"/>
  <c r="J522" i="81" s="1"/>
  <c r="K513" i="81"/>
  <c r="K520" i="81"/>
  <c r="K523" i="81"/>
  <c r="K522" i="81"/>
  <c r="L513" i="81"/>
  <c r="L520" i="81"/>
  <c r="L523" i="81"/>
  <c r="L522" i="81" s="1"/>
  <c r="M513" i="81"/>
  <c r="M520" i="81"/>
  <c r="M523" i="81"/>
  <c r="M522" i="81" s="1"/>
  <c r="N513" i="81"/>
  <c r="N520" i="81"/>
  <c r="N523" i="81"/>
  <c r="N522" i="81" s="1"/>
  <c r="O513" i="81"/>
  <c r="O520" i="81"/>
  <c r="O523" i="81"/>
  <c r="O522" i="81" s="1"/>
  <c r="O85" i="81" s="1"/>
  <c r="P513" i="81"/>
  <c r="P520" i="81"/>
  <c r="P523" i="81"/>
  <c r="P522" i="81" s="1"/>
  <c r="Q513" i="81"/>
  <c r="Q520" i="81"/>
  <c r="Q85" i="81" s="1"/>
  <c r="Q523" i="81"/>
  <c r="Q522" i="81" s="1"/>
  <c r="R513" i="81"/>
  <c r="R520" i="81"/>
  <c r="R523" i="81"/>
  <c r="R522" i="81" s="1"/>
  <c r="R85" i="81" s="1"/>
  <c r="S513" i="81"/>
  <c r="S520" i="81"/>
  <c r="S523" i="81"/>
  <c r="S522" i="81"/>
  <c r="S85" i="81" s="1"/>
  <c r="T513" i="81"/>
  <c r="T520" i="81"/>
  <c r="T523" i="81"/>
  <c r="T522" i="81" s="1"/>
  <c r="U513" i="81"/>
  <c r="U520" i="81"/>
  <c r="U523" i="81"/>
  <c r="U522" i="81" s="1"/>
  <c r="V513" i="81"/>
  <c r="V520" i="81"/>
  <c r="V523" i="81"/>
  <c r="V522" i="81" s="1"/>
  <c r="W513" i="81"/>
  <c r="W520" i="81"/>
  <c r="W523" i="81"/>
  <c r="W522" i="81" s="1"/>
  <c r="W85" i="81" s="1"/>
  <c r="X513" i="81"/>
  <c r="X520" i="81"/>
  <c r="X523" i="81"/>
  <c r="X522" i="81" s="1"/>
  <c r="X85" i="81" s="1"/>
  <c r="Y513" i="81"/>
  <c r="Y520" i="81"/>
  <c r="Y85" i="81" s="1"/>
  <c r="Y523" i="81"/>
  <c r="Y522" i="81" s="1"/>
  <c r="Z513" i="81"/>
  <c r="Z520" i="81"/>
  <c r="Z523" i="81"/>
  <c r="Z522" i="81" s="1"/>
  <c r="AA513" i="81"/>
  <c r="AA520" i="81"/>
  <c r="AA523" i="81"/>
  <c r="AA522" i="81"/>
  <c r="AB513" i="81"/>
  <c r="AB520" i="81"/>
  <c r="AB523" i="81"/>
  <c r="AB522" i="81" s="1"/>
  <c r="AC513" i="81"/>
  <c r="AC520" i="81"/>
  <c r="AC523" i="81"/>
  <c r="AC522" i="81" s="1"/>
  <c r="AD513" i="81"/>
  <c r="AD520" i="81"/>
  <c r="AD523" i="81"/>
  <c r="AD522" i="81" s="1"/>
  <c r="AE513" i="81"/>
  <c r="AE520" i="81"/>
  <c r="AE523" i="81"/>
  <c r="AE522" i="81" s="1"/>
  <c r="AE85" i="81" s="1"/>
  <c r="AF513" i="81"/>
  <c r="AF520" i="81"/>
  <c r="AF523" i="81"/>
  <c r="AF522" i="81" s="1"/>
  <c r="AG513" i="81"/>
  <c r="AG520" i="81"/>
  <c r="AG85" i="81" s="1"/>
  <c r="AG523" i="81"/>
  <c r="AG522" i="81" s="1"/>
  <c r="AH513" i="81"/>
  <c r="AH520" i="81"/>
  <c r="AH523" i="81"/>
  <c r="AH522" i="81" s="1"/>
  <c r="AH85" i="81" s="1"/>
  <c r="AI513" i="81"/>
  <c r="AI520" i="81"/>
  <c r="AI523" i="81"/>
  <c r="AI522" i="81"/>
  <c r="AI85" i="81" s="1"/>
  <c r="AJ513" i="81"/>
  <c r="AJ520" i="81"/>
  <c r="AJ523" i="81"/>
  <c r="AJ522" i="81" s="1"/>
  <c r="AK513" i="81"/>
  <c r="AK520" i="81"/>
  <c r="AK523" i="81"/>
  <c r="AK522" i="81" s="1"/>
  <c r="AL513" i="81"/>
  <c r="AL520" i="81"/>
  <c r="AL523" i="81"/>
  <c r="AL522" i="81" s="1"/>
  <c r="AM513" i="81"/>
  <c r="AM520" i="81"/>
  <c r="AM523" i="81"/>
  <c r="AM522" i="81" s="1"/>
  <c r="AM85" i="81" s="1"/>
  <c r="AN513" i="81"/>
  <c r="AN520" i="81"/>
  <c r="AN523" i="81"/>
  <c r="AN522" i="81" s="1"/>
  <c r="AN85" i="81" s="1"/>
  <c r="AO513" i="81"/>
  <c r="AO520" i="81"/>
  <c r="AO85" i="81" s="1"/>
  <c r="AO523" i="81"/>
  <c r="AO522" i="81" s="1"/>
  <c r="AP513" i="81"/>
  <c r="AP520" i="81"/>
  <c r="AP523" i="81"/>
  <c r="AP522" i="81" s="1"/>
  <c r="G525" i="81"/>
  <c r="G532" i="81"/>
  <c r="G535" i="81"/>
  <c r="G534" i="81"/>
  <c r="H525" i="81"/>
  <c r="H532" i="81"/>
  <c r="H535" i="81"/>
  <c r="H534" i="81" s="1"/>
  <c r="I525" i="81"/>
  <c r="I532" i="81"/>
  <c r="I535" i="81"/>
  <c r="I534" i="81" s="1"/>
  <c r="J525" i="81"/>
  <c r="J532" i="81"/>
  <c r="J535" i="81"/>
  <c r="J534" i="81" s="1"/>
  <c r="K525" i="81"/>
  <c r="K532" i="81"/>
  <c r="K535" i="81"/>
  <c r="K534" i="81" s="1"/>
  <c r="K86" i="81" s="1"/>
  <c r="L525" i="81"/>
  <c r="L532" i="81"/>
  <c r="L535" i="81"/>
  <c r="L534" i="81" s="1"/>
  <c r="M525" i="81"/>
  <c r="M532" i="81"/>
  <c r="M86" i="81" s="1"/>
  <c r="M535" i="81"/>
  <c r="M534" i="81" s="1"/>
  <c r="N525" i="81"/>
  <c r="N532" i="81"/>
  <c r="N535" i="81"/>
  <c r="N534" i="81" s="1"/>
  <c r="N86" i="81" s="1"/>
  <c r="O525" i="81"/>
  <c r="O532" i="81"/>
  <c r="O535" i="81"/>
  <c r="O534" i="81"/>
  <c r="O86" i="81" s="1"/>
  <c r="P525" i="81"/>
  <c r="P532" i="81"/>
  <c r="P535" i="81"/>
  <c r="P534" i="81" s="1"/>
  <c r="Q525" i="81"/>
  <c r="Q532" i="81"/>
  <c r="Q535" i="81"/>
  <c r="Q534" i="81" s="1"/>
  <c r="R525" i="81"/>
  <c r="R532" i="81"/>
  <c r="R535" i="81"/>
  <c r="R534" i="81" s="1"/>
  <c r="S525" i="81"/>
  <c r="S532" i="81"/>
  <c r="S535" i="81"/>
  <c r="S534" i="81" s="1"/>
  <c r="S86" i="81" s="1"/>
  <c r="T525" i="81"/>
  <c r="T532" i="81"/>
  <c r="T535" i="81"/>
  <c r="T534" i="81" s="1"/>
  <c r="T86" i="81" s="1"/>
  <c r="U525" i="81"/>
  <c r="U532" i="81"/>
  <c r="U86" i="81" s="1"/>
  <c r="U535" i="81"/>
  <c r="U534" i="81" s="1"/>
  <c r="V525" i="81"/>
  <c r="V532" i="81"/>
  <c r="V535" i="81"/>
  <c r="V534" i="81" s="1"/>
  <c r="W525" i="81"/>
  <c r="W532" i="81"/>
  <c r="W535" i="81"/>
  <c r="W534" i="81"/>
  <c r="X525" i="81"/>
  <c r="X532" i="81"/>
  <c r="X535" i="81"/>
  <c r="X534" i="81" s="1"/>
  <c r="Y525" i="81"/>
  <c r="Y532" i="81"/>
  <c r="Y535" i="81"/>
  <c r="Y534" i="81" s="1"/>
  <c r="Z525" i="81"/>
  <c r="Z532" i="81"/>
  <c r="Z535" i="81"/>
  <c r="Z534" i="81" s="1"/>
  <c r="AA525" i="81"/>
  <c r="AA532" i="81"/>
  <c r="AA535" i="81"/>
  <c r="AA534" i="81" s="1"/>
  <c r="AA86" i="81" s="1"/>
  <c r="AB525" i="81"/>
  <c r="AB532" i="81"/>
  <c r="AB535" i="81"/>
  <c r="AB534" i="81" s="1"/>
  <c r="AC525" i="81"/>
  <c r="AC532" i="81"/>
  <c r="AC86" i="81" s="1"/>
  <c r="AC535" i="81"/>
  <c r="AC534" i="81" s="1"/>
  <c r="AD525" i="81"/>
  <c r="AD532" i="81"/>
  <c r="AD535" i="81"/>
  <c r="AD534" i="81" s="1"/>
  <c r="AD86" i="81" s="1"/>
  <c r="AE525" i="81"/>
  <c r="AE532" i="81"/>
  <c r="AE535" i="81"/>
  <c r="AE534" i="81"/>
  <c r="AE86" i="81" s="1"/>
  <c r="AF525" i="81"/>
  <c r="AF532" i="81"/>
  <c r="AF535" i="81"/>
  <c r="AF534" i="81" s="1"/>
  <c r="AG525" i="81"/>
  <c r="AG532" i="81"/>
  <c r="AG535" i="81"/>
  <c r="AG534" i="81" s="1"/>
  <c r="AH525" i="81"/>
  <c r="AH532" i="81"/>
  <c r="AH535" i="81"/>
  <c r="AH534" i="81" s="1"/>
  <c r="AI525" i="81"/>
  <c r="AI532" i="81"/>
  <c r="AI535" i="81"/>
  <c r="AI534" i="81" s="1"/>
  <c r="AI86" i="81" s="1"/>
  <c r="AJ525" i="81"/>
  <c r="AJ532" i="81"/>
  <c r="AJ535" i="81"/>
  <c r="AJ534" i="81" s="1"/>
  <c r="AJ86" i="81" s="1"/>
  <c r="AK525" i="81"/>
  <c r="AK532" i="81"/>
  <c r="AK86" i="81" s="1"/>
  <c r="AK535" i="81"/>
  <c r="AK534" i="81" s="1"/>
  <c r="AL525" i="81"/>
  <c r="AL532" i="81"/>
  <c r="AL535" i="81"/>
  <c r="AL534" i="81" s="1"/>
  <c r="AM525" i="81"/>
  <c r="AM532" i="81"/>
  <c r="AM535" i="81"/>
  <c r="AM534" i="81"/>
  <c r="AN525" i="81"/>
  <c r="AN532" i="81"/>
  <c r="AN535" i="81"/>
  <c r="AN534" i="81" s="1"/>
  <c r="AO525" i="81"/>
  <c r="AO532" i="81"/>
  <c r="AO535" i="81"/>
  <c r="AO534" i="81" s="1"/>
  <c r="AP525" i="81"/>
  <c r="AP532" i="81"/>
  <c r="AP535" i="81"/>
  <c r="AP534" i="81" s="1"/>
  <c r="G89" i="81"/>
  <c r="H89" i="81"/>
  <c r="I89" i="81"/>
  <c r="J89" i="81"/>
  <c r="K89" i="81"/>
  <c r="L89" i="81"/>
  <c r="M89" i="81"/>
  <c r="N89" i="81"/>
  <c r="O89" i="81"/>
  <c r="P89" i="81"/>
  <c r="Q89" i="81"/>
  <c r="R89" i="81"/>
  <c r="S89" i="81"/>
  <c r="T89" i="81"/>
  <c r="U89" i="81"/>
  <c r="V89" i="81"/>
  <c r="W89" i="81"/>
  <c r="X89" i="81"/>
  <c r="Y89" i="81"/>
  <c r="Z89" i="81"/>
  <c r="AA89" i="81"/>
  <c r="AB89" i="81"/>
  <c r="AC89" i="81"/>
  <c r="AD89" i="81"/>
  <c r="AE89" i="81"/>
  <c r="AF89" i="81"/>
  <c r="AG89" i="81"/>
  <c r="AH89" i="81"/>
  <c r="AI89" i="81"/>
  <c r="AJ89" i="81"/>
  <c r="AK89" i="81"/>
  <c r="AL89" i="81"/>
  <c r="AM89" i="81"/>
  <c r="AN89" i="81"/>
  <c r="AO89" i="81"/>
  <c r="AP89" i="81"/>
  <c r="G93" i="81"/>
  <c r="H93" i="81"/>
  <c r="I93" i="81"/>
  <c r="J93" i="81"/>
  <c r="K93" i="81"/>
  <c r="L93" i="81"/>
  <c r="M93" i="81"/>
  <c r="N93" i="81"/>
  <c r="O93" i="81"/>
  <c r="P93" i="81"/>
  <c r="Q93" i="81"/>
  <c r="R93" i="81"/>
  <c r="S93" i="81"/>
  <c r="T93" i="81"/>
  <c r="U93" i="81"/>
  <c r="V93" i="81"/>
  <c r="W93" i="81"/>
  <c r="X93" i="81"/>
  <c r="Y93" i="81"/>
  <c r="Z93" i="81"/>
  <c r="AA93" i="81"/>
  <c r="AB93" i="81"/>
  <c r="AC93" i="81"/>
  <c r="AD93" i="81"/>
  <c r="AE93" i="81"/>
  <c r="AF93" i="81"/>
  <c r="AG93" i="81"/>
  <c r="AH93" i="81"/>
  <c r="AI93" i="81"/>
  <c r="AJ93" i="81"/>
  <c r="AK93" i="81"/>
  <c r="AL93" i="81"/>
  <c r="AM93" i="81"/>
  <c r="AN93" i="81"/>
  <c r="AO93" i="81"/>
  <c r="AP93" i="81"/>
  <c r="G94" i="81"/>
  <c r="H94" i="81"/>
  <c r="I94" i="81"/>
  <c r="J94" i="81"/>
  <c r="K94" i="81"/>
  <c r="L94" i="81"/>
  <c r="M94" i="81"/>
  <c r="N94" i="81"/>
  <c r="O94" i="81"/>
  <c r="P94" i="81"/>
  <c r="Q94" i="81"/>
  <c r="R94" i="81"/>
  <c r="S94" i="81"/>
  <c r="T94" i="81"/>
  <c r="U94" i="81"/>
  <c r="V94" i="81"/>
  <c r="W94" i="81"/>
  <c r="X94" i="81"/>
  <c r="Y94" i="81"/>
  <c r="Z94" i="81"/>
  <c r="AA94" i="81"/>
  <c r="AB94" i="81"/>
  <c r="AC94" i="81"/>
  <c r="AD94" i="81"/>
  <c r="AE94" i="81"/>
  <c r="AF94" i="81"/>
  <c r="AG94" i="81"/>
  <c r="AH94" i="81"/>
  <c r="AI94" i="81"/>
  <c r="AJ94" i="81"/>
  <c r="AK94" i="81"/>
  <c r="AL94" i="81"/>
  <c r="AM94" i="81"/>
  <c r="AN94" i="81"/>
  <c r="AO94" i="81"/>
  <c r="AP94" i="81"/>
  <c r="G98" i="81"/>
  <c r="H98" i="81"/>
  <c r="I98" i="81"/>
  <c r="J98" i="81"/>
  <c r="K98" i="81"/>
  <c r="L98" i="81"/>
  <c r="M98" i="81"/>
  <c r="N98" i="81"/>
  <c r="O98" i="81"/>
  <c r="P98" i="81"/>
  <c r="Q98" i="81"/>
  <c r="R98" i="81"/>
  <c r="S98" i="81"/>
  <c r="T98" i="81"/>
  <c r="U98" i="81"/>
  <c r="V98" i="81"/>
  <c r="W98" i="81"/>
  <c r="X98" i="81"/>
  <c r="Y98" i="81"/>
  <c r="Z98" i="81"/>
  <c r="AA98" i="81"/>
  <c r="AB98" i="81"/>
  <c r="AC98" i="81"/>
  <c r="AD98" i="81"/>
  <c r="AE98" i="81"/>
  <c r="AF98" i="81"/>
  <c r="AG98" i="81"/>
  <c r="AH98" i="81"/>
  <c r="AI98" i="81"/>
  <c r="AJ98" i="81"/>
  <c r="AK98" i="81"/>
  <c r="AL98" i="81"/>
  <c r="AM98" i="81"/>
  <c r="AN98" i="81"/>
  <c r="AO98" i="81"/>
  <c r="AP98" i="81"/>
  <c r="G99" i="81"/>
  <c r="H99" i="81"/>
  <c r="I99" i="81"/>
  <c r="J99" i="81"/>
  <c r="J162" i="81" s="1"/>
  <c r="K99" i="81"/>
  <c r="L99" i="81"/>
  <c r="M99" i="81"/>
  <c r="N99" i="81"/>
  <c r="N162" i="81" s="1"/>
  <c r="O99" i="81"/>
  <c r="P99" i="81"/>
  <c r="Q99" i="81"/>
  <c r="R99" i="81"/>
  <c r="R162" i="81" s="1"/>
  <c r="S99" i="81"/>
  <c r="T99" i="81"/>
  <c r="U99" i="81"/>
  <c r="V99" i="81"/>
  <c r="V162" i="81" s="1"/>
  <c r="W99" i="81"/>
  <c r="X99" i="81"/>
  <c r="Y99" i="81"/>
  <c r="Z99" i="81"/>
  <c r="Z162" i="81" s="1"/>
  <c r="AA99" i="81"/>
  <c r="AB99" i="81"/>
  <c r="AC99" i="81"/>
  <c r="AD99" i="81"/>
  <c r="AD162" i="81" s="1"/>
  <c r="AE99" i="81"/>
  <c r="AF99" i="81"/>
  <c r="AG99" i="81"/>
  <c r="AH99" i="81"/>
  <c r="AH162" i="81" s="1"/>
  <c r="AI99" i="81"/>
  <c r="AJ99" i="81"/>
  <c r="AK99" i="81"/>
  <c r="AL99" i="81"/>
  <c r="AL162" i="81" s="1"/>
  <c r="AM99" i="81"/>
  <c r="AN99" i="81"/>
  <c r="AO99" i="81"/>
  <c r="AP99" i="81"/>
  <c r="AP162" i="81" s="1"/>
  <c r="G105" i="81"/>
  <c r="H105" i="81"/>
  <c r="I105" i="81"/>
  <c r="J105" i="81"/>
  <c r="K105" i="81"/>
  <c r="L105" i="81"/>
  <c r="M105" i="81"/>
  <c r="N105" i="81"/>
  <c r="O105" i="81"/>
  <c r="P105" i="81"/>
  <c r="Q105" i="81"/>
  <c r="R105" i="81"/>
  <c r="S105" i="81"/>
  <c r="T105" i="81"/>
  <c r="U105" i="81"/>
  <c r="V105" i="81"/>
  <c r="W105" i="81"/>
  <c r="X105" i="81"/>
  <c r="Y105" i="81"/>
  <c r="Z105" i="81"/>
  <c r="AA105" i="81"/>
  <c r="AB105" i="81"/>
  <c r="AC105" i="81"/>
  <c r="AD105" i="81"/>
  <c r="AE105" i="81"/>
  <c r="AF105" i="81"/>
  <c r="AG105" i="81"/>
  <c r="AH105" i="81"/>
  <c r="AI105" i="81"/>
  <c r="AJ105" i="81"/>
  <c r="AK105" i="81"/>
  <c r="AL105" i="81"/>
  <c r="AM105" i="81"/>
  <c r="AN105" i="81"/>
  <c r="AO105" i="81"/>
  <c r="AP105" i="81"/>
  <c r="G107" i="81"/>
  <c r="H107" i="81"/>
  <c r="I107" i="81"/>
  <c r="J107" i="81"/>
  <c r="K107" i="81"/>
  <c r="L107" i="81"/>
  <c r="M107" i="81"/>
  <c r="N107" i="81"/>
  <c r="O107" i="81"/>
  <c r="P107" i="81"/>
  <c r="Q107" i="81"/>
  <c r="R107" i="81"/>
  <c r="S107" i="81"/>
  <c r="T107" i="81"/>
  <c r="U107" i="81"/>
  <c r="V107" i="81"/>
  <c r="W107" i="81"/>
  <c r="X107" i="81"/>
  <c r="Y107" i="81"/>
  <c r="Z107" i="81"/>
  <c r="AA107" i="81"/>
  <c r="AB107" i="81"/>
  <c r="AC107" i="81"/>
  <c r="AD107" i="81"/>
  <c r="AE107" i="81"/>
  <c r="AF107" i="81"/>
  <c r="AG107" i="81"/>
  <c r="AH107" i="81"/>
  <c r="AI107" i="81"/>
  <c r="AJ107" i="81"/>
  <c r="AK107" i="81"/>
  <c r="AL107" i="81"/>
  <c r="AM107" i="81"/>
  <c r="AN107" i="81"/>
  <c r="AO107" i="81"/>
  <c r="AP107" i="81"/>
  <c r="G113" i="81"/>
  <c r="H113" i="81"/>
  <c r="I113" i="81"/>
  <c r="J113" i="81"/>
  <c r="K113" i="81"/>
  <c r="L113" i="81"/>
  <c r="M113" i="81"/>
  <c r="N113" i="81"/>
  <c r="O113" i="81"/>
  <c r="P113" i="81"/>
  <c r="Q113" i="81"/>
  <c r="R113" i="81"/>
  <c r="S113" i="81"/>
  <c r="T113" i="81"/>
  <c r="U113" i="81"/>
  <c r="V113" i="81"/>
  <c r="W113" i="81"/>
  <c r="X113" i="81"/>
  <c r="Y113" i="81"/>
  <c r="Z113" i="81"/>
  <c r="AA113" i="81"/>
  <c r="AB113" i="81"/>
  <c r="AC113" i="81"/>
  <c r="AD113" i="81"/>
  <c r="AE113" i="81"/>
  <c r="AF113" i="81"/>
  <c r="AG113" i="81"/>
  <c r="AH113" i="81"/>
  <c r="AI113" i="81"/>
  <c r="AJ113" i="81"/>
  <c r="AK113" i="81"/>
  <c r="AL113" i="81"/>
  <c r="AM113" i="81"/>
  <c r="AN113" i="81"/>
  <c r="AO113" i="81"/>
  <c r="AP113" i="81"/>
  <c r="G116" i="81"/>
  <c r="H116" i="81"/>
  <c r="I116" i="81"/>
  <c r="J116" i="81"/>
  <c r="K116" i="81"/>
  <c r="L116" i="81"/>
  <c r="M116" i="81"/>
  <c r="N116" i="81"/>
  <c r="O116" i="81"/>
  <c r="P116" i="81"/>
  <c r="Q116" i="81"/>
  <c r="R116" i="81"/>
  <c r="S116" i="81"/>
  <c r="T116" i="81"/>
  <c r="U116" i="81"/>
  <c r="V116" i="81"/>
  <c r="W116" i="81"/>
  <c r="X116" i="81"/>
  <c r="Y116" i="81"/>
  <c r="Z116" i="81"/>
  <c r="AA116" i="81"/>
  <c r="AB116" i="81"/>
  <c r="AC116" i="81"/>
  <c r="AD116" i="81"/>
  <c r="AE116" i="81"/>
  <c r="AF116" i="81"/>
  <c r="AG116" i="81"/>
  <c r="AH116" i="81"/>
  <c r="AI116" i="81"/>
  <c r="AJ116" i="81"/>
  <c r="AK116" i="81"/>
  <c r="AL116" i="81"/>
  <c r="AM116" i="81"/>
  <c r="AN116" i="81"/>
  <c r="AO116" i="81"/>
  <c r="AP116" i="81"/>
  <c r="G120" i="81"/>
  <c r="H120" i="81"/>
  <c r="I120" i="81"/>
  <c r="J120" i="81"/>
  <c r="K120" i="81"/>
  <c r="L120" i="81"/>
  <c r="M120" i="81"/>
  <c r="N120" i="81"/>
  <c r="O120" i="81"/>
  <c r="P120" i="81"/>
  <c r="Q120" i="81"/>
  <c r="R120" i="81"/>
  <c r="S120" i="81"/>
  <c r="T120" i="81"/>
  <c r="U120" i="81"/>
  <c r="V120" i="81"/>
  <c r="W120" i="81"/>
  <c r="X120" i="81"/>
  <c r="Y120" i="81"/>
  <c r="Z120" i="81"/>
  <c r="AA120" i="81"/>
  <c r="AB120" i="81"/>
  <c r="AC120" i="81"/>
  <c r="AD120" i="81"/>
  <c r="AE120" i="81"/>
  <c r="AF120" i="81"/>
  <c r="AG120" i="81"/>
  <c r="AH120" i="81"/>
  <c r="AI120" i="81"/>
  <c r="AJ120" i="81"/>
  <c r="AK120" i="81"/>
  <c r="AL120" i="81"/>
  <c r="AM120" i="81"/>
  <c r="AN120" i="81"/>
  <c r="AO120" i="81"/>
  <c r="AP120" i="81"/>
  <c r="G124" i="81"/>
  <c r="H124" i="81"/>
  <c r="I124" i="81"/>
  <c r="J124" i="81"/>
  <c r="K124" i="81"/>
  <c r="L124" i="81"/>
  <c r="M124" i="81"/>
  <c r="N124" i="81"/>
  <c r="O124" i="81"/>
  <c r="P124" i="81"/>
  <c r="Q124" i="81"/>
  <c r="R124" i="81"/>
  <c r="S124" i="81"/>
  <c r="T124" i="81"/>
  <c r="U124" i="81"/>
  <c r="V124" i="81"/>
  <c r="W124" i="81"/>
  <c r="X124" i="81"/>
  <c r="Y124" i="81"/>
  <c r="Z124" i="81"/>
  <c r="AA124" i="81"/>
  <c r="AB124" i="81"/>
  <c r="AC124" i="81"/>
  <c r="AD124" i="81"/>
  <c r="AE124" i="81"/>
  <c r="AF124" i="81"/>
  <c r="AG124" i="81"/>
  <c r="AH124" i="81"/>
  <c r="AI124" i="81"/>
  <c r="AJ124" i="81"/>
  <c r="AK124" i="81"/>
  <c r="AL124" i="81"/>
  <c r="AM124" i="81"/>
  <c r="AN124" i="81"/>
  <c r="AO124" i="81"/>
  <c r="AP124" i="81"/>
  <c r="G129" i="81"/>
  <c r="H129" i="81"/>
  <c r="I129" i="81"/>
  <c r="J129" i="81"/>
  <c r="K129" i="81"/>
  <c r="L129" i="81"/>
  <c r="M129" i="81"/>
  <c r="N129" i="81"/>
  <c r="O129" i="81"/>
  <c r="P129" i="81"/>
  <c r="Q129" i="81"/>
  <c r="R129" i="81"/>
  <c r="S129" i="81"/>
  <c r="T129" i="81"/>
  <c r="U129" i="81"/>
  <c r="V129" i="81"/>
  <c r="W129" i="81"/>
  <c r="X129" i="81"/>
  <c r="Y129" i="81"/>
  <c r="Z129" i="81"/>
  <c r="AA129" i="81"/>
  <c r="AB129" i="81"/>
  <c r="AC129" i="81"/>
  <c r="AD129" i="81"/>
  <c r="AE129" i="81"/>
  <c r="AF129" i="81"/>
  <c r="AG129" i="81"/>
  <c r="AH129" i="81"/>
  <c r="AI129" i="81"/>
  <c r="AJ129" i="81"/>
  <c r="AK129" i="81"/>
  <c r="AL129" i="81"/>
  <c r="AM129" i="81"/>
  <c r="AN129" i="81"/>
  <c r="AO129" i="81"/>
  <c r="AP129" i="81"/>
  <c r="G135" i="81"/>
  <c r="H135" i="81"/>
  <c r="I135" i="81"/>
  <c r="J135" i="81"/>
  <c r="K135" i="81"/>
  <c r="L135" i="81"/>
  <c r="M135" i="81"/>
  <c r="N135" i="81"/>
  <c r="O135" i="81"/>
  <c r="P135" i="81"/>
  <c r="Q135" i="81"/>
  <c r="R135" i="81"/>
  <c r="S135" i="81"/>
  <c r="T135" i="81"/>
  <c r="U135" i="81"/>
  <c r="V135" i="81"/>
  <c r="W135" i="81"/>
  <c r="X135" i="81"/>
  <c r="Y135" i="81"/>
  <c r="Z135" i="81"/>
  <c r="AA135" i="81"/>
  <c r="AB135" i="81"/>
  <c r="AC135" i="81"/>
  <c r="AD135" i="81"/>
  <c r="AE135" i="81"/>
  <c r="AF135" i="81"/>
  <c r="AG135" i="81"/>
  <c r="AH135" i="81"/>
  <c r="AI135" i="81"/>
  <c r="AJ135" i="81"/>
  <c r="AK135" i="81"/>
  <c r="AL135" i="81"/>
  <c r="AM135" i="81"/>
  <c r="AN135" i="81"/>
  <c r="AO135" i="81"/>
  <c r="AP135" i="81"/>
  <c r="G137" i="81"/>
  <c r="H137" i="81"/>
  <c r="I137" i="81"/>
  <c r="J137" i="81"/>
  <c r="K137" i="81"/>
  <c r="L137" i="81"/>
  <c r="M137" i="81"/>
  <c r="N137" i="81"/>
  <c r="O137" i="81"/>
  <c r="P137" i="81"/>
  <c r="Q137" i="81"/>
  <c r="R137" i="81"/>
  <c r="S137" i="81"/>
  <c r="T137" i="81"/>
  <c r="U137" i="81"/>
  <c r="V137" i="81"/>
  <c r="W137" i="81"/>
  <c r="X137" i="81"/>
  <c r="Y137" i="81"/>
  <c r="Z137" i="81"/>
  <c r="AA137" i="81"/>
  <c r="AB137" i="81"/>
  <c r="AC137" i="81"/>
  <c r="AD137" i="81"/>
  <c r="AE137" i="81"/>
  <c r="AF137" i="81"/>
  <c r="AG137" i="81"/>
  <c r="AH137" i="81"/>
  <c r="AI137" i="81"/>
  <c r="AJ137" i="81"/>
  <c r="AK137" i="81"/>
  <c r="AL137" i="81"/>
  <c r="AM137" i="81"/>
  <c r="AN137" i="81"/>
  <c r="AO137" i="81"/>
  <c r="AP137" i="81"/>
  <c r="G138" i="81"/>
  <c r="H138" i="81"/>
  <c r="I138" i="81"/>
  <c r="J138" i="81"/>
  <c r="K138" i="81"/>
  <c r="L138" i="81"/>
  <c r="M138" i="81"/>
  <c r="N138" i="81"/>
  <c r="O138" i="81"/>
  <c r="P138" i="81"/>
  <c r="Q138" i="81"/>
  <c r="R138" i="81"/>
  <c r="S138" i="81"/>
  <c r="T138" i="81"/>
  <c r="U138" i="81"/>
  <c r="V138" i="81"/>
  <c r="W138" i="81"/>
  <c r="X138" i="81"/>
  <c r="Y138" i="81"/>
  <c r="Z138" i="81"/>
  <c r="AA138" i="81"/>
  <c r="AB138" i="81"/>
  <c r="AC138" i="81"/>
  <c r="AD138" i="81"/>
  <c r="AE138" i="81"/>
  <c r="AF138" i="81"/>
  <c r="AG138" i="81"/>
  <c r="AH138" i="81"/>
  <c r="AI138" i="81"/>
  <c r="AJ138" i="81"/>
  <c r="AK138" i="81"/>
  <c r="AL138" i="81"/>
  <c r="AM138" i="81"/>
  <c r="AN138" i="81"/>
  <c r="AO138" i="81"/>
  <c r="AP138" i="81"/>
  <c r="B141" i="81"/>
  <c r="G146" i="81"/>
  <c r="H146" i="81"/>
  <c r="I146" i="81"/>
  <c r="J146" i="81"/>
  <c r="K146" i="81"/>
  <c r="L146" i="81"/>
  <c r="M146" i="81"/>
  <c r="N146" i="81"/>
  <c r="O146" i="81"/>
  <c r="P146" i="81"/>
  <c r="Q146" i="81"/>
  <c r="R146" i="81"/>
  <c r="S146" i="81"/>
  <c r="T146" i="81"/>
  <c r="U146" i="81"/>
  <c r="V146" i="81"/>
  <c r="W146" i="81"/>
  <c r="X146" i="81"/>
  <c r="Y146" i="81"/>
  <c r="Z146" i="81"/>
  <c r="AA146" i="81"/>
  <c r="AB146" i="81"/>
  <c r="AC146" i="81"/>
  <c r="AD146" i="81"/>
  <c r="AE146" i="81"/>
  <c r="AF146" i="81"/>
  <c r="AG146" i="81"/>
  <c r="AH146" i="81"/>
  <c r="AI146" i="81"/>
  <c r="AJ146" i="81"/>
  <c r="AK146" i="81"/>
  <c r="AL146" i="81"/>
  <c r="AM146" i="81"/>
  <c r="AN146" i="81"/>
  <c r="AO146" i="81"/>
  <c r="AP146" i="81"/>
  <c r="B147" i="81"/>
  <c r="B148" i="81" s="1"/>
  <c r="G151" i="81"/>
  <c r="H151" i="81"/>
  <c r="I151" i="81"/>
  <c r="J151" i="81"/>
  <c r="K151" i="81"/>
  <c r="L151" i="81"/>
  <c r="M151" i="81"/>
  <c r="N151" i="81"/>
  <c r="O151" i="81"/>
  <c r="P151" i="81"/>
  <c r="Q151" i="81"/>
  <c r="R151" i="81"/>
  <c r="S151" i="81"/>
  <c r="T151" i="81"/>
  <c r="U151" i="81"/>
  <c r="V151" i="81"/>
  <c r="W151" i="81"/>
  <c r="X151" i="81"/>
  <c r="Y151" i="81"/>
  <c r="Z151" i="81"/>
  <c r="AA151" i="81"/>
  <c r="AB151" i="81"/>
  <c r="AC151" i="81"/>
  <c r="AD151" i="81"/>
  <c r="AE151" i="81"/>
  <c r="AF151" i="81"/>
  <c r="AG151" i="81"/>
  <c r="AH151" i="81"/>
  <c r="AI151" i="81"/>
  <c r="AJ151" i="81"/>
  <c r="AK151" i="81"/>
  <c r="AL151" i="81"/>
  <c r="AM151" i="81"/>
  <c r="AN151" i="81"/>
  <c r="AO151" i="81"/>
  <c r="AP151" i="81"/>
  <c r="G158" i="81"/>
  <c r="H158" i="81"/>
  <c r="I158" i="81"/>
  <c r="J158" i="81"/>
  <c r="K158" i="81"/>
  <c r="L158" i="81"/>
  <c r="M158" i="81"/>
  <c r="N158" i="81"/>
  <c r="O158" i="81"/>
  <c r="P158" i="81"/>
  <c r="Q158" i="81"/>
  <c r="R158" i="81"/>
  <c r="S158" i="81"/>
  <c r="T158" i="81"/>
  <c r="U158" i="81"/>
  <c r="V158" i="81"/>
  <c r="W158" i="81"/>
  <c r="X158" i="81"/>
  <c r="Y158" i="81"/>
  <c r="Z158" i="81"/>
  <c r="AA158" i="81"/>
  <c r="AB158" i="81"/>
  <c r="AC158" i="81"/>
  <c r="AD158" i="81"/>
  <c r="AE158" i="81"/>
  <c r="AF158" i="81"/>
  <c r="AG158" i="81"/>
  <c r="AH158" i="81"/>
  <c r="AI158" i="81"/>
  <c r="AJ158" i="81"/>
  <c r="AK158" i="81"/>
  <c r="AL158" i="81"/>
  <c r="AM158" i="81"/>
  <c r="AN158" i="81"/>
  <c r="AO158" i="81"/>
  <c r="AP158" i="81"/>
  <c r="G161" i="81"/>
  <c r="H161" i="81"/>
  <c r="I161" i="81"/>
  <c r="J161" i="81"/>
  <c r="K161" i="81"/>
  <c r="L161" i="81"/>
  <c r="M161" i="81"/>
  <c r="N161" i="81"/>
  <c r="O161" i="81"/>
  <c r="P161" i="81"/>
  <c r="Q161" i="81"/>
  <c r="R161" i="81"/>
  <c r="S161" i="81"/>
  <c r="T161" i="81"/>
  <c r="U161" i="81"/>
  <c r="V161" i="81"/>
  <c r="W161" i="81"/>
  <c r="X161" i="81"/>
  <c r="Y161" i="81"/>
  <c r="Z161" i="81"/>
  <c r="AA161" i="81"/>
  <c r="AB161" i="81"/>
  <c r="AC161" i="81"/>
  <c r="AD161" i="81"/>
  <c r="AE161" i="81"/>
  <c r="AF161" i="81"/>
  <c r="AG161" i="81"/>
  <c r="AH161" i="81"/>
  <c r="AI161" i="81"/>
  <c r="AJ161" i="81"/>
  <c r="AK161" i="81"/>
  <c r="AL161" i="81"/>
  <c r="AM161" i="81"/>
  <c r="AN161" i="81"/>
  <c r="AO161" i="81"/>
  <c r="AP161" i="81"/>
  <c r="G162" i="81"/>
  <c r="H162" i="81"/>
  <c r="H165" i="81" s="1"/>
  <c r="I162" i="81"/>
  <c r="K162" i="81"/>
  <c r="L162" i="81"/>
  <c r="M162" i="81"/>
  <c r="M165" i="81" s="1"/>
  <c r="O162" i="81"/>
  <c r="P162" i="81"/>
  <c r="Q162" i="81"/>
  <c r="S162" i="81"/>
  <c r="S165" i="81" s="1"/>
  <c r="T162" i="81"/>
  <c r="U162" i="81"/>
  <c r="W162" i="81"/>
  <c r="X162" i="81"/>
  <c r="X165" i="81" s="1"/>
  <c r="Y162" i="81"/>
  <c r="AA162" i="81"/>
  <c r="AB162" i="81"/>
  <c r="AC162" i="81"/>
  <c r="AC165" i="81" s="1"/>
  <c r="AE162" i="81"/>
  <c r="AF162" i="81"/>
  <c r="AG162" i="81"/>
  <c r="AI162" i="81"/>
  <c r="AI165" i="81" s="1"/>
  <c r="AJ162" i="81"/>
  <c r="AK162" i="81"/>
  <c r="AM162" i="81"/>
  <c r="AN162" i="81"/>
  <c r="AN165" i="81" s="1"/>
  <c r="AO162" i="81"/>
  <c r="G164" i="81"/>
  <c r="H164" i="81"/>
  <c r="I164" i="81"/>
  <c r="J164" i="81"/>
  <c r="K164" i="81"/>
  <c r="L164" i="81"/>
  <c r="M164" i="81"/>
  <c r="N164" i="81"/>
  <c r="O164" i="81"/>
  <c r="P164" i="81"/>
  <c r="Q164" i="81"/>
  <c r="Q165" i="81" s="1"/>
  <c r="R164" i="81"/>
  <c r="S164" i="81"/>
  <c r="T164" i="81"/>
  <c r="U164" i="81"/>
  <c r="U165" i="81" s="1"/>
  <c r="V164" i="81"/>
  <c r="W164" i="81"/>
  <c r="X164" i="81"/>
  <c r="Y164" i="81"/>
  <c r="Z164" i="81"/>
  <c r="AA164" i="81"/>
  <c r="AB164" i="81"/>
  <c r="AC164" i="81"/>
  <c r="AD164" i="81"/>
  <c r="AE164" i="81"/>
  <c r="AF164" i="81"/>
  <c r="AG164" i="81"/>
  <c r="AG165" i="81" s="1"/>
  <c r="AH164" i="81"/>
  <c r="AI164" i="81"/>
  <c r="AJ164" i="81"/>
  <c r="AK164" i="81"/>
  <c r="AK165" i="81" s="1"/>
  <c r="AL164" i="81"/>
  <c r="AM164" i="81"/>
  <c r="AN164" i="81"/>
  <c r="AO164" i="81"/>
  <c r="AP164" i="81"/>
  <c r="G165" i="81"/>
  <c r="I165" i="81"/>
  <c r="K165" i="81"/>
  <c r="L165" i="81"/>
  <c r="O165" i="81"/>
  <c r="P165" i="81"/>
  <c r="T165" i="81"/>
  <c r="W165" i="81"/>
  <c r="Y165" i="81"/>
  <c r="AA165" i="81"/>
  <c r="AB165" i="81"/>
  <c r="AE165" i="81"/>
  <c r="AF165" i="81"/>
  <c r="AJ165" i="81"/>
  <c r="AM165" i="81"/>
  <c r="AO165" i="81"/>
  <c r="G167" i="81"/>
  <c r="H167" i="81"/>
  <c r="I167" i="81"/>
  <c r="J167" i="81"/>
  <c r="K167" i="81"/>
  <c r="L167" i="81"/>
  <c r="M167" i="81"/>
  <c r="N167" i="81"/>
  <c r="O167" i="81"/>
  <c r="P167" i="81"/>
  <c r="Q167" i="81"/>
  <c r="R167" i="81"/>
  <c r="S167" i="81"/>
  <c r="T167" i="81"/>
  <c r="U167" i="81"/>
  <c r="V167" i="81"/>
  <c r="W167" i="81"/>
  <c r="X167" i="81"/>
  <c r="Y167" i="81"/>
  <c r="Z167" i="81"/>
  <c r="AA167" i="81"/>
  <c r="AB167" i="81"/>
  <c r="AC167" i="81"/>
  <c r="AD167" i="81"/>
  <c r="AE167" i="81"/>
  <c r="AF167" i="81"/>
  <c r="AG167" i="81"/>
  <c r="AH167" i="81"/>
  <c r="AI167" i="81"/>
  <c r="AJ167" i="81"/>
  <c r="AK167" i="81"/>
  <c r="AL167" i="81"/>
  <c r="AM167" i="81"/>
  <c r="AN167" i="81"/>
  <c r="AO167" i="81"/>
  <c r="AP167" i="81"/>
  <c r="G405" i="81"/>
  <c r="G379" i="81"/>
  <c r="G406" i="81" s="1"/>
  <c r="G407" i="81"/>
  <c r="G408" i="81"/>
  <c r="G382" i="81"/>
  <c r="G409" i="81" s="1"/>
  <c r="G383" i="81"/>
  <c r="G410" i="81" s="1"/>
  <c r="G411" i="81"/>
  <c r="G385" i="81"/>
  <c r="G412" i="81" s="1"/>
  <c r="G413" i="81"/>
  <c r="G559" i="81"/>
  <c r="G558" i="81" s="1"/>
  <c r="G571" i="81"/>
  <c r="G570" i="81" s="1"/>
  <c r="G543" i="81"/>
  <c r="G542" i="81" s="1"/>
  <c r="H378" i="81"/>
  <c r="H405" i="81"/>
  <c r="H379" i="81"/>
  <c r="H406" i="81" s="1"/>
  <c r="H380" i="81"/>
  <c r="H407" i="81" s="1"/>
  <c r="H381" i="81"/>
  <c r="H408" i="81" s="1"/>
  <c r="H382" i="81"/>
  <c r="H409" i="81" s="1"/>
  <c r="H383" i="81"/>
  <c r="H410" i="81" s="1"/>
  <c r="H384" i="81"/>
  <c r="H411" i="81" s="1"/>
  <c r="H385" i="81"/>
  <c r="H412" i="81" s="1"/>
  <c r="H413" i="81"/>
  <c r="H425" i="81"/>
  <c r="H424" i="81" s="1"/>
  <c r="H571" i="81"/>
  <c r="H570" i="81" s="1"/>
  <c r="H543" i="81"/>
  <c r="H542" i="81" s="1"/>
  <c r="I378" i="81"/>
  <c r="I405" i="81" s="1"/>
  <c r="I379" i="81"/>
  <c r="I406" i="81" s="1"/>
  <c r="I380" i="81"/>
  <c r="I407" i="81" s="1"/>
  <c r="I381" i="81"/>
  <c r="I408" i="81" s="1"/>
  <c r="I382" i="81"/>
  <c r="I409" i="81" s="1"/>
  <c r="I383" i="81"/>
  <c r="I410" i="81" s="1"/>
  <c r="I384" i="81"/>
  <c r="I411" i="81" s="1"/>
  <c r="I385" i="81"/>
  <c r="I412" i="81" s="1"/>
  <c r="I413" i="81"/>
  <c r="I425" i="81"/>
  <c r="I424" i="81" s="1"/>
  <c r="I571" i="81"/>
  <c r="I570" i="81" s="1"/>
  <c r="I543" i="81"/>
  <c r="I542" i="81" s="1"/>
  <c r="J378" i="81"/>
  <c r="J405" i="81" s="1"/>
  <c r="J379" i="81"/>
  <c r="J406" i="81" s="1"/>
  <c r="J380" i="81"/>
  <c r="J407" i="81" s="1"/>
  <c r="J381" i="81"/>
  <c r="J408" i="81" s="1"/>
  <c r="J382" i="81"/>
  <c r="J409" i="81" s="1"/>
  <c r="J383" i="81"/>
  <c r="J410" i="81"/>
  <c r="J384" i="81"/>
  <c r="J411" i="81" s="1"/>
  <c r="J385" i="81"/>
  <c r="J412" i="81" s="1"/>
  <c r="J413" i="81"/>
  <c r="J425" i="81"/>
  <c r="J424" i="81" s="1"/>
  <c r="J571" i="81"/>
  <c r="J570" i="81" s="1"/>
  <c r="J543" i="81"/>
  <c r="J542" i="81" s="1"/>
  <c r="K378" i="81"/>
  <c r="K405" i="81" s="1"/>
  <c r="K379" i="81"/>
  <c r="K406" i="81" s="1"/>
  <c r="K380" i="81"/>
  <c r="K407" i="81" s="1"/>
  <c r="K381" i="81"/>
  <c r="K408" i="81" s="1"/>
  <c r="K382" i="81"/>
  <c r="K409" i="81" s="1"/>
  <c r="K383" i="81"/>
  <c r="K410" i="81" s="1"/>
  <c r="K384" i="81"/>
  <c r="K411" i="81" s="1"/>
  <c r="K385" i="81"/>
  <c r="K412" i="81" s="1"/>
  <c r="K413" i="81"/>
  <c r="K425" i="81"/>
  <c r="K424" i="81" s="1"/>
  <c r="K559" i="81"/>
  <c r="K558" i="81" s="1"/>
  <c r="K571" i="81"/>
  <c r="K570" i="81" s="1"/>
  <c r="K543" i="81"/>
  <c r="K542" i="81" s="1"/>
  <c r="L378" i="81"/>
  <c r="L405" i="81" s="1"/>
  <c r="L379" i="81"/>
  <c r="L406" i="81" s="1"/>
  <c r="L380" i="81"/>
  <c r="L407" i="81"/>
  <c r="L381" i="81"/>
  <c r="L408" i="81" s="1"/>
  <c r="L382" i="81"/>
  <c r="L409" i="81" s="1"/>
  <c r="L383" i="81"/>
  <c r="L410" i="81" s="1"/>
  <c r="L384" i="81"/>
  <c r="L411" i="81" s="1"/>
  <c r="L385" i="81"/>
  <c r="L412" i="81" s="1"/>
  <c r="L413" i="81"/>
  <c r="L425" i="81"/>
  <c r="L424" i="81" s="1"/>
  <c r="L571" i="81"/>
  <c r="L570" i="81" s="1"/>
  <c r="L543" i="81"/>
  <c r="L542" i="81"/>
  <c r="M378" i="81"/>
  <c r="M405" i="81" s="1"/>
  <c r="M379" i="81"/>
  <c r="M406" i="81" s="1"/>
  <c r="M380" i="81"/>
  <c r="M407" i="81" s="1"/>
  <c r="M381" i="81"/>
  <c r="M408" i="81" s="1"/>
  <c r="M382" i="81"/>
  <c r="M409" i="81" s="1"/>
  <c r="M383" i="81"/>
  <c r="M410" i="81" s="1"/>
  <c r="M384" i="81"/>
  <c r="M411" i="81" s="1"/>
  <c r="M385" i="81"/>
  <c r="M412" i="81" s="1"/>
  <c r="M413" i="81"/>
  <c r="M543" i="81"/>
  <c r="M542" i="81" s="1"/>
  <c r="N378" i="81"/>
  <c r="N405" i="81" s="1"/>
  <c r="N379" i="81"/>
  <c r="N406" i="81" s="1"/>
  <c r="N380" i="81"/>
  <c r="N407" i="81" s="1"/>
  <c r="N381" i="81"/>
  <c r="N408" i="81" s="1"/>
  <c r="N382" i="81"/>
  <c r="N409" i="81" s="1"/>
  <c r="N383" i="81"/>
  <c r="N410" i="81" s="1"/>
  <c r="N384" i="81"/>
  <c r="N411" i="81" s="1"/>
  <c r="N385" i="81"/>
  <c r="N412" i="81"/>
  <c r="N413" i="81"/>
  <c r="N425" i="81"/>
  <c r="N424" i="81" s="1"/>
  <c r="N559" i="81"/>
  <c r="N558" i="81" s="1"/>
  <c r="N571" i="81"/>
  <c r="N570" i="81" s="1"/>
  <c r="N543" i="81"/>
  <c r="N542" i="81" s="1"/>
  <c r="O378" i="81"/>
  <c r="O405" i="81" s="1"/>
  <c r="O379" i="81"/>
  <c r="O406" i="81" s="1"/>
  <c r="O380" i="81"/>
  <c r="O407" i="81" s="1"/>
  <c r="O381" i="81"/>
  <c r="O408" i="81" s="1"/>
  <c r="O382" i="81"/>
  <c r="O409" i="81" s="1"/>
  <c r="O383" i="81"/>
  <c r="O410" i="81" s="1"/>
  <c r="O384" i="81"/>
  <c r="O411" i="81" s="1"/>
  <c r="O385" i="81"/>
  <c r="O412" i="81" s="1"/>
  <c r="O413" i="81"/>
  <c r="O425" i="81"/>
  <c r="O424" i="81" s="1"/>
  <c r="O559" i="81"/>
  <c r="O558" i="81" s="1"/>
  <c r="O571" i="81"/>
  <c r="O570" i="81" s="1"/>
  <c r="O543" i="81"/>
  <c r="O542" i="81" s="1"/>
  <c r="P378" i="81"/>
  <c r="P405" i="81" s="1"/>
  <c r="P379" i="81"/>
  <c r="P406" i="81" s="1"/>
  <c r="P380" i="81"/>
  <c r="P407" i="81" s="1"/>
  <c r="P381" i="81"/>
  <c r="P408" i="81" s="1"/>
  <c r="P382" i="81"/>
  <c r="P409" i="81"/>
  <c r="P383" i="81"/>
  <c r="P410" i="81" s="1"/>
  <c r="P384" i="81"/>
  <c r="P411" i="81" s="1"/>
  <c r="P385" i="81"/>
  <c r="P412" i="81" s="1"/>
  <c r="P413" i="81"/>
  <c r="P543" i="81"/>
  <c r="P542" i="81" s="1"/>
  <c r="Q378" i="81"/>
  <c r="Q405" i="81" s="1"/>
  <c r="Q379" i="81"/>
  <c r="Q406" i="81" s="1"/>
  <c r="Q380" i="81"/>
  <c r="Q407" i="81" s="1"/>
  <c r="Q381" i="81"/>
  <c r="Q408" i="81" s="1"/>
  <c r="Q382" i="81"/>
  <c r="Q409" i="81" s="1"/>
  <c r="Q383" i="81"/>
  <c r="Q410" i="81" s="1"/>
  <c r="Q384" i="81"/>
  <c r="Q411" i="81" s="1"/>
  <c r="Q385" i="81"/>
  <c r="Q412" i="81" s="1"/>
  <c r="Q413" i="81"/>
  <c r="Q571" i="81"/>
  <c r="Q570" i="81" s="1"/>
  <c r="Q543" i="81"/>
  <c r="Q542" i="81" s="1"/>
  <c r="R378" i="81"/>
  <c r="R405" i="81" s="1"/>
  <c r="R379" i="81"/>
  <c r="R406" i="81"/>
  <c r="R380" i="81"/>
  <c r="R407" i="81" s="1"/>
  <c r="R381" i="81"/>
  <c r="R408" i="81" s="1"/>
  <c r="R382" i="81"/>
  <c r="R409" i="81" s="1"/>
  <c r="R383" i="81"/>
  <c r="R410" i="81" s="1"/>
  <c r="R384" i="81"/>
  <c r="R411" i="81" s="1"/>
  <c r="R385" i="81"/>
  <c r="R412" i="81" s="1"/>
  <c r="R413" i="81"/>
  <c r="R543" i="81"/>
  <c r="R542" i="81" s="1"/>
  <c r="S378" i="81"/>
  <c r="S405" i="81" s="1"/>
  <c r="S379" i="81"/>
  <c r="S406" i="81" s="1"/>
  <c r="S380" i="81"/>
  <c r="S407" i="81" s="1"/>
  <c r="S381" i="81"/>
  <c r="S408" i="81" s="1"/>
  <c r="S382" i="81"/>
  <c r="S409" i="81" s="1"/>
  <c r="S383" i="81"/>
  <c r="S410" i="81" s="1"/>
  <c r="S384" i="81"/>
  <c r="S411" i="81" s="1"/>
  <c r="S385" i="81"/>
  <c r="S412" i="81" s="1"/>
  <c r="S413" i="81"/>
  <c r="S571" i="81"/>
  <c r="S570" i="81" s="1"/>
  <c r="S543" i="81"/>
  <c r="S542" i="81" s="1"/>
  <c r="T378" i="81"/>
  <c r="T405" i="81" s="1"/>
  <c r="T379" i="81"/>
  <c r="T406" i="81" s="1"/>
  <c r="T380" i="81"/>
  <c r="T407" i="81" s="1"/>
  <c r="T381" i="81"/>
  <c r="T408" i="81" s="1"/>
  <c r="T382" i="81"/>
  <c r="T409" i="81" s="1"/>
  <c r="T383" i="81"/>
  <c r="T410" i="81" s="1"/>
  <c r="T384" i="81"/>
  <c r="T411" i="81"/>
  <c r="T385" i="81"/>
  <c r="T412" i="81" s="1"/>
  <c r="T413" i="81"/>
  <c r="T571" i="81"/>
  <c r="T570" i="81" s="1"/>
  <c r="T543" i="81"/>
  <c r="T542" i="81" s="1"/>
  <c r="U378" i="81"/>
  <c r="U405" i="81" s="1"/>
  <c r="U379" i="81"/>
  <c r="U406" i="81" s="1"/>
  <c r="U380" i="81"/>
  <c r="U407" i="81" s="1"/>
  <c r="U381" i="81"/>
  <c r="U408" i="81" s="1"/>
  <c r="U382" i="81"/>
  <c r="U409" i="81" s="1"/>
  <c r="U383" i="81"/>
  <c r="U410" i="81" s="1"/>
  <c r="U384" i="81"/>
  <c r="U411" i="81" s="1"/>
  <c r="U385" i="81"/>
  <c r="U412" i="81" s="1"/>
  <c r="U413" i="81"/>
  <c r="U425" i="81"/>
  <c r="U424" i="81" s="1"/>
  <c r="U571" i="81"/>
  <c r="U570" i="81" s="1"/>
  <c r="U543" i="81"/>
  <c r="U542" i="81" s="1"/>
  <c r="V378" i="81"/>
  <c r="V405" i="81" s="1"/>
  <c r="V379" i="81"/>
  <c r="V406" i="81" s="1"/>
  <c r="V380" i="81"/>
  <c r="V407" i="81" s="1"/>
  <c r="V381" i="81"/>
  <c r="V408" i="81"/>
  <c r="V382" i="81"/>
  <c r="V409" i="81" s="1"/>
  <c r="V383" i="81"/>
  <c r="V410" i="81" s="1"/>
  <c r="V384" i="81"/>
  <c r="V411" i="81" s="1"/>
  <c r="V385" i="81"/>
  <c r="V412" i="81" s="1"/>
  <c r="V413" i="81"/>
  <c r="V425" i="81"/>
  <c r="V424" i="81" s="1"/>
  <c r="V543" i="81"/>
  <c r="V542" i="81" s="1"/>
  <c r="W378" i="81"/>
  <c r="W405" i="81" s="1"/>
  <c r="W379" i="81"/>
  <c r="W406" i="81" s="1"/>
  <c r="W380" i="81"/>
  <c r="W407" i="81" s="1"/>
  <c r="W381" i="81"/>
  <c r="W408" i="81" s="1"/>
  <c r="W382" i="81"/>
  <c r="W409" i="81" s="1"/>
  <c r="W383" i="81"/>
  <c r="W410" i="81" s="1"/>
  <c r="W384" i="81"/>
  <c r="W411" i="81" s="1"/>
  <c r="W385" i="81"/>
  <c r="W412" i="81" s="1"/>
  <c r="W413" i="81"/>
  <c r="W559" i="81"/>
  <c r="W558" i="81" s="1"/>
  <c r="W571" i="81"/>
  <c r="W570" i="81" s="1"/>
  <c r="W543" i="81"/>
  <c r="W542" i="81" s="1"/>
  <c r="X378" i="81"/>
  <c r="X405" i="81"/>
  <c r="X379" i="81"/>
  <c r="X406" i="81" s="1"/>
  <c r="X380" i="81"/>
  <c r="X407" i="81" s="1"/>
  <c r="X381" i="81"/>
  <c r="X408" i="81" s="1"/>
  <c r="X382" i="81"/>
  <c r="X409" i="81" s="1"/>
  <c r="X383" i="81"/>
  <c r="X410" i="81" s="1"/>
  <c r="X384" i="81"/>
  <c r="X411" i="81" s="1"/>
  <c r="X385" i="81"/>
  <c r="X412" i="81" s="1"/>
  <c r="X413" i="81"/>
  <c r="X425" i="81"/>
  <c r="X424" i="81" s="1"/>
  <c r="X571" i="81"/>
  <c r="X570" i="81" s="1"/>
  <c r="X543" i="81"/>
  <c r="X542" i="81" s="1"/>
  <c r="Y378" i="81"/>
  <c r="Y405" i="81" s="1"/>
  <c r="Y379" i="81"/>
  <c r="Y406" i="81" s="1"/>
  <c r="Y380" i="81"/>
  <c r="Y407" i="81" s="1"/>
  <c r="Y381" i="81"/>
  <c r="Y408" i="81" s="1"/>
  <c r="Y382" i="81"/>
  <c r="Y409" i="81" s="1"/>
  <c r="Y383" i="81"/>
  <c r="Y410" i="81" s="1"/>
  <c r="Y384" i="81"/>
  <c r="Y411" i="81" s="1"/>
  <c r="Y385" i="81"/>
  <c r="Y412" i="81" s="1"/>
  <c r="Y413" i="81"/>
  <c r="Y425" i="81"/>
  <c r="Y424" i="81" s="1"/>
  <c r="Y571" i="81"/>
  <c r="Y570" i="81" s="1"/>
  <c r="Y543" i="81"/>
  <c r="Y542" i="81" s="1"/>
  <c r="Z378" i="81"/>
  <c r="Z405" i="81" s="1"/>
  <c r="Z379" i="81"/>
  <c r="Z406" i="81" s="1"/>
  <c r="Z380" i="81"/>
  <c r="Z407" i="81" s="1"/>
  <c r="Z381" i="81"/>
  <c r="Z408" i="81" s="1"/>
  <c r="Z382" i="81"/>
  <c r="Z409" i="81" s="1"/>
  <c r="Z383" i="81"/>
  <c r="Z410" i="81"/>
  <c r="Z384" i="81"/>
  <c r="Z411" i="81" s="1"/>
  <c r="Z385" i="81"/>
  <c r="Z412" i="81" s="1"/>
  <c r="Z413" i="81"/>
  <c r="Z425" i="81"/>
  <c r="Z424" i="81" s="1"/>
  <c r="Z571" i="81"/>
  <c r="Z570" i="81" s="1"/>
  <c r="Z543" i="81"/>
  <c r="Z542" i="81" s="1"/>
  <c r="AA378" i="81"/>
  <c r="AA405" i="81" s="1"/>
  <c r="AA379" i="81"/>
  <c r="AA406" i="81" s="1"/>
  <c r="AA380" i="81"/>
  <c r="AA407" i="81" s="1"/>
  <c r="AA381" i="81"/>
  <c r="AA408" i="81" s="1"/>
  <c r="AA382" i="81"/>
  <c r="AA409" i="81" s="1"/>
  <c r="AA383" i="81"/>
  <c r="AA410" i="81" s="1"/>
  <c r="AA384" i="81"/>
  <c r="AA411" i="81" s="1"/>
  <c r="AA385" i="81"/>
  <c r="AA412" i="81" s="1"/>
  <c r="AA413" i="81"/>
  <c r="AA425" i="81"/>
  <c r="AA424" i="81" s="1"/>
  <c r="AA559" i="81"/>
  <c r="AA558" i="81" s="1"/>
  <c r="AA571" i="81"/>
  <c r="AA570" i="81" s="1"/>
  <c r="AA543" i="81"/>
  <c r="AA542" i="81" s="1"/>
  <c r="AB378" i="81"/>
  <c r="AB405" i="81" s="1"/>
  <c r="AB379" i="81"/>
  <c r="AB406" i="81" s="1"/>
  <c r="AB380" i="81"/>
  <c r="AB407" i="81"/>
  <c r="AB381" i="81"/>
  <c r="AB408" i="81" s="1"/>
  <c r="AB382" i="81"/>
  <c r="AB409" i="81" s="1"/>
  <c r="AB383" i="81"/>
  <c r="AB410" i="81" s="1"/>
  <c r="AB384" i="81"/>
  <c r="AB411" i="81" s="1"/>
  <c r="AB385" i="81"/>
  <c r="AB412" i="81" s="1"/>
  <c r="AB413" i="81"/>
  <c r="AB425" i="81"/>
  <c r="AB424" i="81" s="1"/>
  <c r="AB571" i="81"/>
  <c r="AB570" i="81" s="1"/>
  <c r="AB543" i="81"/>
  <c r="AB542" i="81"/>
  <c r="AC378" i="81"/>
  <c r="AC405" i="81" s="1"/>
  <c r="AC379" i="81"/>
  <c r="AC406" i="81" s="1"/>
  <c r="AC380" i="81"/>
  <c r="AC407" i="81" s="1"/>
  <c r="AC381" i="81"/>
  <c r="AC408" i="81" s="1"/>
  <c r="AC382" i="81"/>
  <c r="AC409" i="81" s="1"/>
  <c r="AC383" i="81"/>
  <c r="AC410" i="81" s="1"/>
  <c r="AC384" i="81"/>
  <c r="AC411" i="81" s="1"/>
  <c r="AC385" i="81"/>
  <c r="AC412" i="81" s="1"/>
  <c r="AC413" i="81"/>
  <c r="AC543" i="81"/>
  <c r="AC542" i="81" s="1"/>
  <c r="AD405" i="81"/>
  <c r="AD379" i="81"/>
  <c r="AD406" i="81" s="1"/>
  <c r="AD380" i="81"/>
  <c r="AD407" i="81" s="1"/>
  <c r="AD381" i="81"/>
  <c r="AD408" i="81" s="1"/>
  <c r="AD382" i="81"/>
  <c r="AD409" i="81" s="1"/>
  <c r="AD383" i="81"/>
  <c r="AD410" i="81" s="1"/>
  <c r="AD384" i="81"/>
  <c r="AD411" i="81" s="1"/>
  <c r="AD385" i="81"/>
  <c r="AD412" i="81" s="1"/>
  <c r="AD413" i="81"/>
  <c r="AD571" i="81"/>
  <c r="AD570" i="81" s="1"/>
  <c r="AD543" i="81"/>
  <c r="AD542" i="81" s="1"/>
  <c r="AE405" i="81"/>
  <c r="AE406" i="81"/>
  <c r="AE380" i="81"/>
  <c r="AE407" i="81" s="1"/>
  <c r="AE381" i="81"/>
  <c r="AE408" i="81" s="1"/>
  <c r="AE382" i="81"/>
  <c r="AE409" i="81" s="1"/>
  <c r="AE383" i="81"/>
  <c r="AE410" i="81" s="1"/>
  <c r="AE384" i="81"/>
  <c r="AE411" i="81" s="1"/>
  <c r="AE385" i="81"/>
  <c r="AE412" i="81"/>
  <c r="AE413" i="81"/>
  <c r="AE425" i="81"/>
  <c r="AE424" i="81" s="1"/>
  <c r="AE559" i="81"/>
  <c r="AE558" i="81" s="1"/>
  <c r="AE571" i="81"/>
  <c r="AE570" i="81" s="1"/>
  <c r="AE543" i="81"/>
  <c r="AE542" i="81" s="1"/>
  <c r="AF378" i="81"/>
  <c r="AF405" i="81" s="1"/>
  <c r="AF379" i="81"/>
  <c r="AF406" i="81" s="1"/>
  <c r="AF380" i="81"/>
  <c r="AF407" i="81" s="1"/>
  <c r="AF381" i="81"/>
  <c r="AF408" i="81" s="1"/>
  <c r="AF382" i="81"/>
  <c r="AF409" i="81" s="1"/>
  <c r="AF383" i="81"/>
  <c r="AF410" i="81" s="1"/>
  <c r="AF384" i="81"/>
  <c r="AF411" i="81" s="1"/>
  <c r="AF385" i="81"/>
  <c r="AF412" i="81" s="1"/>
  <c r="AF413" i="81"/>
  <c r="AF425" i="81"/>
  <c r="AF424" i="81" s="1"/>
  <c r="AF559" i="81"/>
  <c r="AF558" i="81" s="1"/>
  <c r="AF571" i="81"/>
  <c r="AF570" i="81" s="1"/>
  <c r="AF543" i="81"/>
  <c r="AF542" i="81" s="1"/>
  <c r="AG378" i="81"/>
  <c r="AG405" i="81" s="1"/>
  <c r="AG379" i="81"/>
  <c r="AG406" i="81" s="1"/>
  <c r="AG380" i="81"/>
  <c r="AG407" i="81" s="1"/>
  <c r="AG381" i="81"/>
  <c r="AG408" i="81" s="1"/>
  <c r="AG382" i="81"/>
  <c r="AG409" i="81"/>
  <c r="AG383" i="81"/>
  <c r="AG410" i="81" s="1"/>
  <c r="AG384" i="81"/>
  <c r="AG411" i="81" s="1"/>
  <c r="AG385" i="81"/>
  <c r="AG412" i="81" s="1"/>
  <c r="AG413" i="81"/>
  <c r="AG543" i="81"/>
  <c r="AG542" i="81" s="1"/>
  <c r="AH378" i="81"/>
  <c r="AH405" i="81" s="1"/>
  <c r="AH379" i="81"/>
  <c r="AH406" i="81" s="1"/>
  <c r="AH380" i="81"/>
  <c r="AH407" i="81" s="1"/>
  <c r="AH381" i="81"/>
  <c r="AH408" i="81" s="1"/>
  <c r="AH382" i="81"/>
  <c r="AH409" i="81" s="1"/>
  <c r="AH383" i="81"/>
  <c r="AH410" i="81" s="1"/>
  <c r="AH384" i="81"/>
  <c r="AH411" i="81" s="1"/>
  <c r="AH385" i="81"/>
  <c r="AH571" i="81" s="1"/>
  <c r="AH570" i="81" s="1"/>
  <c r="AH413" i="81"/>
  <c r="AH543" i="81"/>
  <c r="AH542" i="81" s="1"/>
  <c r="AI378" i="81"/>
  <c r="AI405" i="81" s="1"/>
  <c r="AI379" i="81"/>
  <c r="AI406" i="81" s="1"/>
  <c r="AI380" i="81"/>
  <c r="AI407" i="81" s="1"/>
  <c r="AI381" i="81"/>
  <c r="AI408" i="81" s="1"/>
  <c r="AI382" i="81"/>
  <c r="AI409" i="81" s="1"/>
  <c r="AI383" i="81"/>
  <c r="AI410" i="81" s="1"/>
  <c r="AI384" i="81"/>
  <c r="AI411" i="81" s="1"/>
  <c r="AI385" i="81"/>
  <c r="AI412" i="81"/>
  <c r="AI413" i="81"/>
  <c r="AI425" i="81"/>
  <c r="AI424" i="81" s="1"/>
  <c r="AI559" i="81"/>
  <c r="AI558" i="81" s="1"/>
  <c r="AI571" i="81"/>
  <c r="AI570" i="81" s="1"/>
  <c r="AI543" i="81"/>
  <c r="AI542" i="81" s="1"/>
  <c r="AJ378" i="81"/>
  <c r="AJ405" i="81" s="1"/>
  <c r="AJ379" i="81"/>
  <c r="AJ406" i="81" s="1"/>
  <c r="AJ380" i="81"/>
  <c r="AJ407" i="81"/>
  <c r="AJ381" i="81"/>
  <c r="AJ408" i="81" s="1"/>
  <c r="AJ382" i="81"/>
  <c r="AJ409" i="81" s="1"/>
  <c r="AJ383" i="81"/>
  <c r="AJ410" i="81" s="1"/>
  <c r="AJ384" i="81"/>
  <c r="AJ411" i="81" s="1"/>
  <c r="AJ385" i="81"/>
  <c r="AJ412" i="81" s="1"/>
  <c r="AJ413" i="81"/>
  <c r="AJ425" i="81"/>
  <c r="AJ424" i="81" s="1"/>
  <c r="AJ559" i="81"/>
  <c r="AJ558" i="81" s="1"/>
  <c r="AJ543" i="81"/>
  <c r="AJ542" i="81" s="1"/>
  <c r="AK378" i="81"/>
  <c r="AK405" i="81" s="1"/>
  <c r="AK379" i="81"/>
  <c r="AK406" i="81" s="1"/>
  <c r="AK380" i="81"/>
  <c r="AK407" i="81" s="1"/>
  <c r="AK381" i="81"/>
  <c r="AK408" i="81" s="1"/>
  <c r="AK382" i="81"/>
  <c r="AK409" i="81" s="1"/>
  <c r="AK383" i="81"/>
  <c r="AK410" i="81" s="1"/>
  <c r="AK384" i="81"/>
  <c r="AK411" i="81"/>
  <c r="AK385" i="81"/>
  <c r="AK425" i="81" s="1"/>
  <c r="AK424" i="81" s="1"/>
  <c r="AK413" i="81"/>
  <c r="AK543" i="81"/>
  <c r="AK542" i="81" s="1"/>
  <c r="AL378" i="81"/>
  <c r="AL405" i="81" s="1"/>
  <c r="AL379" i="81"/>
  <c r="AL406" i="81" s="1"/>
  <c r="AL380" i="81"/>
  <c r="AL407" i="81" s="1"/>
  <c r="AL381" i="81"/>
  <c r="AL408" i="81" s="1"/>
  <c r="AL382" i="81"/>
  <c r="AL409" i="81" s="1"/>
  <c r="AL383" i="81"/>
  <c r="AL410" i="81" s="1"/>
  <c r="AL384" i="81"/>
  <c r="AL411" i="81" s="1"/>
  <c r="AL385" i="81"/>
  <c r="AL559" i="81" s="1"/>
  <c r="AL558" i="81" s="1"/>
  <c r="AL412" i="81"/>
  <c r="AL413" i="81"/>
  <c r="AL425" i="81"/>
  <c r="AL424" i="81" s="1"/>
  <c r="AL571" i="81"/>
  <c r="AL570" i="81"/>
  <c r="AL543" i="81"/>
  <c r="AL542" i="81" s="1"/>
  <c r="AM378" i="81"/>
  <c r="AM405" i="81" s="1"/>
  <c r="AM379" i="81"/>
  <c r="AM406" i="81"/>
  <c r="AM380" i="81"/>
  <c r="AM407" i="81" s="1"/>
  <c r="AM381" i="81"/>
  <c r="AM408" i="81" s="1"/>
  <c r="AM382" i="81"/>
  <c r="AM409" i="81" s="1"/>
  <c r="AM383" i="81"/>
  <c r="AM410" i="81" s="1"/>
  <c r="AM384" i="81"/>
  <c r="AM411" i="81" s="1"/>
  <c r="AM385" i="81"/>
  <c r="AM412" i="81" s="1"/>
  <c r="AM413" i="81"/>
  <c r="AM543" i="81"/>
  <c r="AM542" i="81" s="1"/>
  <c r="AN378" i="81"/>
  <c r="AN405" i="81" s="1"/>
  <c r="AN379" i="81"/>
  <c r="AN406" i="81" s="1"/>
  <c r="AN380" i="81"/>
  <c r="AN407" i="81" s="1"/>
  <c r="AN381" i="81"/>
  <c r="AN408" i="81" s="1"/>
  <c r="AN382" i="81"/>
  <c r="AN409" i="81" s="1"/>
  <c r="AN383" i="81"/>
  <c r="AN410" i="81" s="1"/>
  <c r="AN384" i="81"/>
  <c r="AN411" i="81" s="1"/>
  <c r="AN385" i="81"/>
  <c r="AN412" i="81" s="1"/>
  <c r="AN413" i="81"/>
  <c r="AN425" i="81"/>
  <c r="AN424" i="81" s="1"/>
  <c r="AN559" i="81"/>
  <c r="AN558" i="81" s="1"/>
  <c r="AN571" i="81"/>
  <c r="AN570" i="81" s="1"/>
  <c r="AN543" i="81"/>
  <c r="AN542" i="81" s="1"/>
  <c r="AO378" i="81"/>
  <c r="AO405" i="81" s="1"/>
  <c r="AO379" i="81"/>
  <c r="AO406" i="81" s="1"/>
  <c r="AO380" i="81"/>
  <c r="AO407" i="81" s="1"/>
  <c r="AO381" i="81"/>
  <c r="AO408" i="81" s="1"/>
  <c r="AO382" i="81"/>
  <c r="AO409" i="81" s="1"/>
  <c r="AO383" i="81"/>
  <c r="AO410" i="81" s="1"/>
  <c r="AO384" i="81"/>
  <c r="AO411" i="81"/>
  <c r="AO385" i="81"/>
  <c r="AO559" i="81" s="1"/>
  <c r="AO558" i="81" s="1"/>
  <c r="AO413" i="81"/>
  <c r="AO543" i="81"/>
  <c r="AO542" i="81" s="1"/>
  <c r="AP378" i="81"/>
  <c r="AP405" i="81" s="1"/>
  <c r="AP379" i="81"/>
  <c r="AP406" i="81"/>
  <c r="AP380" i="81"/>
  <c r="AP407" i="81" s="1"/>
  <c r="AP381" i="81"/>
  <c r="AP408" i="81" s="1"/>
  <c r="AP382" i="81"/>
  <c r="AP409" i="81" s="1"/>
  <c r="AP383" i="81"/>
  <c r="AP410" i="81" s="1"/>
  <c r="AP384" i="81"/>
  <c r="AP411" i="81" s="1"/>
  <c r="AP385" i="81"/>
  <c r="AP425" i="81" s="1"/>
  <c r="AP424" i="81" s="1"/>
  <c r="AP412" i="81"/>
  <c r="AP413" i="81"/>
  <c r="AP559" i="81"/>
  <c r="AP558" i="81" s="1"/>
  <c r="AP571" i="81"/>
  <c r="AP570" i="81" s="1"/>
  <c r="AP543" i="81"/>
  <c r="AP542" i="81" s="1"/>
  <c r="G172" i="81"/>
  <c r="H172" i="81"/>
  <c r="I172" i="81"/>
  <c r="J172" i="81"/>
  <c r="K172" i="81"/>
  <c r="L172" i="81"/>
  <c r="M172" i="81"/>
  <c r="N172" i="81"/>
  <c r="O172" i="81"/>
  <c r="P172" i="81"/>
  <c r="Q172" i="81"/>
  <c r="R172" i="81"/>
  <c r="S172" i="81"/>
  <c r="T172" i="81"/>
  <c r="U172" i="81"/>
  <c r="V172" i="81"/>
  <c r="W172" i="81"/>
  <c r="X172" i="81"/>
  <c r="Y172" i="81"/>
  <c r="Z172" i="81"/>
  <c r="AA172" i="81"/>
  <c r="AB172" i="81"/>
  <c r="AC172" i="81"/>
  <c r="AD172" i="81"/>
  <c r="AE172" i="81"/>
  <c r="AF172" i="81"/>
  <c r="AG172" i="81"/>
  <c r="AH172" i="81"/>
  <c r="AI172" i="81"/>
  <c r="AJ172" i="81"/>
  <c r="AK172" i="81"/>
  <c r="AL172" i="81"/>
  <c r="AM172" i="81"/>
  <c r="AN172" i="81"/>
  <c r="AO172" i="81"/>
  <c r="AP172" i="81"/>
  <c r="G174" i="81"/>
  <c r="H174" i="81"/>
  <c r="I174" i="81"/>
  <c r="J174" i="81"/>
  <c r="K174" i="81"/>
  <c r="L174" i="81"/>
  <c r="M174" i="81"/>
  <c r="N174" i="81"/>
  <c r="O174" i="81"/>
  <c r="P174" i="81"/>
  <c r="Q174" i="81"/>
  <c r="R174" i="81"/>
  <c r="S174" i="81"/>
  <c r="T174" i="81"/>
  <c r="U174" i="81"/>
  <c r="V174" i="81"/>
  <c r="W174" i="81"/>
  <c r="X174" i="81"/>
  <c r="Y174" i="81"/>
  <c r="Z174" i="81"/>
  <c r="AA174" i="81"/>
  <c r="AB174" i="81"/>
  <c r="AC174" i="81"/>
  <c r="AD174" i="81"/>
  <c r="AE174" i="81"/>
  <c r="AF174" i="81"/>
  <c r="AG174" i="81"/>
  <c r="AH174" i="81"/>
  <c r="AI174" i="81"/>
  <c r="AJ174" i="81"/>
  <c r="AK174" i="81"/>
  <c r="AL174" i="81"/>
  <c r="AM174" i="81"/>
  <c r="AN174" i="81"/>
  <c r="AO174" i="81"/>
  <c r="AP174" i="81"/>
  <c r="G178" i="81"/>
  <c r="H178" i="81"/>
  <c r="I178" i="81"/>
  <c r="J178" i="81"/>
  <c r="K178" i="81"/>
  <c r="L178" i="81"/>
  <c r="M178" i="81"/>
  <c r="N178" i="81"/>
  <c r="O178" i="81"/>
  <c r="P178" i="81"/>
  <c r="Q178" i="81"/>
  <c r="R178" i="81"/>
  <c r="S178" i="81"/>
  <c r="T178" i="81"/>
  <c r="U178" i="81"/>
  <c r="V178" i="81"/>
  <c r="W178" i="81"/>
  <c r="X178" i="81"/>
  <c r="Y178" i="81"/>
  <c r="Z178" i="81"/>
  <c r="AA178" i="81"/>
  <c r="AB178" i="81"/>
  <c r="AC178" i="81"/>
  <c r="AD178" i="81"/>
  <c r="AE178" i="81"/>
  <c r="AF178" i="81"/>
  <c r="AG178" i="81"/>
  <c r="AH178" i="81"/>
  <c r="AI178" i="81"/>
  <c r="AJ178" i="81"/>
  <c r="AK178" i="81"/>
  <c r="AL178" i="81"/>
  <c r="AM178" i="81"/>
  <c r="AN178" i="81"/>
  <c r="AO178" i="81"/>
  <c r="AP178" i="81"/>
  <c r="G180" i="81"/>
  <c r="H180" i="81"/>
  <c r="I180" i="81"/>
  <c r="J180" i="81"/>
  <c r="K180" i="81"/>
  <c r="L180" i="81"/>
  <c r="M180" i="81"/>
  <c r="N180" i="81"/>
  <c r="O180" i="81"/>
  <c r="P180" i="81"/>
  <c r="Q180" i="81"/>
  <c r="R180" i="81"/>
  <c r="S180" i="81"/>
  <c r="T180" i="81"/>
  <c r="U180" i="81"/>
  <c r="V180" i="81"/>
  <c r="W180" i="81"/>
  <c r="X180" i="81"/>
  <c r="Y180" i="81"/>
  <c r="Z180" i="81"/>
  <c r="AA180" i="81"/>
  <c r="AB180" i="81"/>
  <c r="AC180" i="81"/>
  <c r="AD180" i="81"/>
  <c r="AE180" i="81"/>
  <c r="AF180" i="81"/>
  <c r="AG180" i="81"/>
  <c r="AH180" i="81"/>
  <c r="AI180" i="81"/>
  <c r="AJ180" i="81"/>
  <c r="AK180" i="81"/>
  <c r="AL180" i="81"/>
  <c r="AM180" i="81"/>
  <c r="AN180" i="81"/>
  <c r="AO180" i="81"/>
  <c r="AP180" i="81"/>
  <c r="G183" i="81"/>
  <c r="H183" i="81"/>
  <c r="I183" i="81"/>
  <c r="J183" i="81"/>
  <c r="K183" i="81"/>
  <c r="L183" i="81"/>
  <c r="M183" i="81"/>
  <c r="N183" i="81"/>
  <c r="O183" i="81"/>
  <c r="P183" i="81"/>
  <c r="Q183" i="81"/>
  <c r="R183" i="81"/>
  <c r="S183" i="81"/>
  <c r="T183" i="81"/>
  <c r="U183" i="81"/>
  <c r="V183" i="81"/>
  <c r="W183" i="81"/>
  <c r="X183" i="81"/>
  <c r="Y183" i="81"/>
  <c r="Z183" i="81"/>
  <c r="AA183" i="81"/>
  <c r="AB183" i="81"/>
  <c r="AC183" i="81"/>
  <c r="AD183" i="81"/>
  <c r="AE183" i="81"/>
  <c r="AF183" i="81"/>
  <c r="AG183" i="81"/>
  <c r="AH183" i="81"/>
  <c r="AI183" i="81"/>
  <c r="AJ183" i="81"/>
  <c r="AK183" i="81"/>
  <c r="AL183" i="81"/>
  <c r="AM183" i="81"/>
  <c r="AN183" i="81"/>
  <c r="AO183" i="81"/>
  <c r="AP183" i="81"/>
  <c r="G184" i="81"/>
  <c r="H184" i="81"/>
  <c r="I184" i="81"/>
  <c r="J184" i="81"/>
  <c r="K184" i="81"/>
  <c r="L184" i="81"/>
  <c r="M184" i="81"/>
  <c r="N184" i="81"/>
  <c r="O184" i="81"/>
  <c r="P184" i="81"/>
  <c r="Q184" i="81"/>
  <c r="R184" i="81"/>
  <c r="S184" i="81"/>
  <c r="T184" i="81"/>
  <c r="U184" i="81"/>
  <c r="V184" i="81"/>
  <c r="W184" i="81"/>
  <c r="X184" i="81"/>
  <c r="Y184" i="81"/>
  <c r="Z184" i="81"/>
  <c r="AA184" i="81"/>
  <c r="AB184" i="81"/>
  <c r="AC184" i="81"/>
  <c r="AD184" i="81"/>
  <c r="AE184" i="81"/>
  <c r="AF184" i="81"/>
  <c r="AG184" i="81"/>
  <c r="AH184" i="81"/>
  <c r="AI184" i="81"/>
  <c r="AJ184" i="81"/>
  <c r="AK184" i="81"/>
  <c r="AL184" i="81"/>
  <c r="AM184" i="81"/>
  <c r="AN184" i="81"/>
  <c r="AO184" i="81"/>
  <c r="AP184" i="81"/>
  <c r="G185" i="81"/>
  <c r="H185" i="81"/>
  <c r="I185" i="81"/>
  <c r="J185" i="81"/>
  <c r="K185" i="81"/>
  <c r="L185" i="81"/>
  <c r="M185" i="81"/>
  <c r="N185" i="81"/>
  <c r="O185" i="81"/>
  <c r="P185" i="81"/>
  <c r="Q185" i="81"/>
  <c r="R185" i="81"/>
  <c r="S185" i="81"/>
  <c r="T185" i="81"/>
  <c r="U185" i="81"/>
  <c r="V185" i="81"/>
  <c r="W185" i="81"/>
  <c r="X185" i="81"/>
  <c r="Y185" i="81"/>
  <c r="Z185" i="81"/>
  <c r="AA185" i="81"/>
  <c r="AB185" i="81"/>
  <c r="AC185" i="81"/>
  <c r="AD185" i="81"/>
  <c r="AE185" i="81"/>
  <c r="AF185" i="81"/>
  <c r="AG185" i="81"/>
  <c r="AH185" i="81"/>
  <c r="AI185" i="81"/>
  <c r="AJ185" i="81"/>
  <c r="AK185" i="81"/>
  <c r="AL185" i="81"/>
  <c r="AM185" i="81"/>
  <c r="AN185" i="81"/>
  <c r="AO185" i="81"/>
  <c r="AP185" i="81"/>
  <c r="G186" i="81"/>
  <c r="H186" i="81"/>
  <c r="I186" i="81"/>
  <c r="J186" i="81"/>
  <c r="K186" i="81"/>
  <c r="L186" i="81"/>
  <c r="M186" i="81"/>
  <c r="N186" i="81"/>
  <c r="O186" i="81"/>
  <c r="P186" i="81"/>
  <c r="Q186" i="81"/>
  <c r="R186" i="81"/>
  <c r="S186" i="81"/>
  <c r="T186" i="81"/>
  <c r="U186" i="81"/>
  <c r="V186" i="81"/>
  <c r="W186" i="81"/>
  <c r="X186" i="81"/>
  <c r="Y186" i="81"/>
  <c r="Z186" i="81"/>
  <c r="AA186" i="81"/>
  <c r="AB186" i="81"/>
  <c r="AC186" i="81"/>
  <c r="AD186" i="81"/>
  <c r="AE186" i="81"/>
  <c r="AF186" i="81"/>
  <c r="AG186" i="81"/>
  <c r="AH186" i="81"/>
  <c r="AI186" i="81"/>
  <c r="AJ186" i="81"/>
  <c r="AK186" i="81"/>
  <c r="AL186" i="81"/>
  <c r="AM186" i="81"/>
  <c r="AN186" i="81"/>
  <c r="AO186" i="81"/>
  <c r="AP186" i="81"/>
  <c r="G187" i="81"/>
  <c r="H187" i="81"/>
  <c r="I187" i="81"/>
  <c r="J187" i="81"/>
  <c r="K187" i="81"/>
  <c r="L187" i="81"/>
  <c r="M187" i="81"/>
  <c r="N187" i="81"/>
  <c r="O187" i="81"/>
  <c r="P187" i="81"/>
  <c r="Q187" i="81"/>
  <c r="R187" i="81"/>
  <c r="S187" i="81"/>
  <c r="T187" i="81"/>
  <c r="U187" i="81"/>
  <c r="V187" i="81"/>
  <c r="W187" i="81"/>
  <c r="X187" i="81"/>
  <c r="Y187" i="81"/>
  <c r="Z187" i="81"/>
  <c r="AA187" i="81"/>
  <c r="AB187" i="81"/>
  <c r="AC187" i="81"/>
  <c r="AD187" i="81"/>
  <c r="AE187" i="81"/>
  <c r="AF187" i="81"/>
  <c r="AG187" i="81"/>
  <c r="AH187" i="81"/>
  <c r="AI187" i="81"/>
  <c r="AJ187" i="81"/>
  <c r="AK187" i="81"/>
  <c r="AL187" i="81"/>
  <c r="AM187" i="81"/>
  <c r="AN187" i="81"/>
  <c r="AO187" i="81"/>
  <c r="AP187" i="81"/>
  <c r="G189" i="81"/>
  <c r="H189" i="81"/>
  <c r="I189" i="81"/>
  <c r="J189" i="81"/>
  <c r="K189" i="81"/>
  <c r="L189" i="81"/>
  <c r="M189" i="81"/>
  <c r="N189" i="81"/>
  <c r="O189" i="81"/>
  <c r="P189" i="81"/>
  <c r="Q189" i="81"/>
  <c r="R189" i="81"/>
  <c r="S189" i="81"/>
  <c r="T189" i="81"/>
  <c r="U189" i="81"/>
  <c r="V189" i="81"/>
  <c r="W189" i="81"/>
  <c r="X189" i="81"/>
  <c r="Y189" i="81"/>
  <c r="Z189" i="81"/>
  <c r="AA189" i="81"/>
  <c r="AB189" i="81"/>
  <c r="AC189" i="81"/>
  <c r="AD189" i="81"/>
  <c r="AE189" i="81"/>
  <c r="AF189" i="81"/>
  <c r="AG189" i="81"/>
  <c r="AH189" i="81"/>
  <c r="AI189" i="81"/>
  <c r="AJ189" i="81"/>
  <c r="AK189" i="81"/>
  <c r="AL189" i="81"/>
  <c r="AM189" i="81"/>
  <c r="AN189" i="81"/>
  <c r="AO189" i="81"/>
  <c r="AP189" i="81"/>
  <c r="B199" i="81"/>
  <c r="B193" i="81" s="1"/>
  <c r="G195" i="81"/>
  <c r="H195" i="81"/>
  <c r="I195" i="81"/>
  <c r="J195" i="81"/>
  <c r="K195" i="81"/>
  <c r="L195" i="81"/>
  <c r="M195" i="81"/>
  <c r="N195" i="81"/>
  <c r="O195" i="81"/>
  <c r="P195" i="81"/>
  <c r="Q195" i="81"/>
  <c r="R195" i="81"/>
  <c r="S195" i="81"/>
  <c r="T195" i="81"/>
  <c r="U195" i="81"/>
  <c r="V195" i="81"/>
  <c r="W195" i="81"/>
  <c r="X195" i="81"/>
  <c r="Y195" i="81"/>
  <c r="Z195" i="81"/>
  <c r="AA195" i="81"/>
  <c r="AB195" i="81"/>
  <c r="AC195" i="81"/>
  <c r="AD195" i="81"/>
  <c r="AE195" i="81"/>
  <c r="AF195" i="81"/>
  <c r="AG195" i="81"/>
  <c r="AH195" i="81"/>
  <c r="AI195" i="81"/>
  <c r="AJ195" i="81"/>
  <c r="AK195" i="81"/>
  <c r="AL195" i="81"/>
  <c r="AM195" i="81"/>
  <c r="AN195" i="81"/>
  <c r="AO195" i="81"/>
  <c r="AP195" i="81"/>
  <c r="G196" i="81"/>
  <c r="H196" i="81"/>
  <c r="I196" i="81"/>
  <c r="J196" i="81"/>
  <c r="K196" i="81"/>
  <c r="L196" i="81"/>
  <c r="M196" i="81"/>
  <c r="N196" i="81"/>
  <c r="O196" i="81"/>
  <c r="P196" i="81"/>
  <c r="Q196" i="81"/>
  <c r="R196" i="81"/>
  <c r="S196" i="81"/>
  <c r="T196" i="81"/>
  <c r="U196" i="81"/>
  <c r="V196" i="81"/>
  <c r="W196" i="81"/>
  <c r="X196" i="81"/>
  <c r="Y196" i="81"/>
  <c r="Z196" i="81"/>
  <c r="AA196" i="81"/>
  <c r="AB196" i="81"/>
  <c r="AC196" i="81"/>
  <c r="AD196" i="81"/>
  <c r="AE196" i="81"/>
  <c r="AF196" i="81"/>
  <c r="AG196" i="81"/>
  <c r="AH196" i="81"/>
  <c r="AI196" i="81"/>
  <c r="AJ196" i="81"/>
  <c r="AK196" i="81"/>
  <c r="AL196" i="81"/>
  <c r="AM196" i="81"/>
  <c r="AN196" i="81"/>
  <c r="AO196" i="81"/>
  <c r="AP196" i="81"/>
  <c r="G197" i="81"/>
  <c r="H197" i="81"/>
  <c r="I197" i="81"/>
  <c r="J197" i="81"/>
  <c r="K197" i="81"/>
  <c r="L197" i="81"/>
  <c r="M197" i="81"/>
  <c r="N197" i="81"/>
  <c r="O197" i="81"/>
  <c r="P197" i="81"/>
  <c r="Q197" i="81"/>
  <c r="R197" i="81"/>
  <c r="S197" i="81"/>
  <c r="T197" i="81"/>
  <c r="U197" i="81"/>
  <c r="V197" i="81"/>
  <c r="W197" i="81"/>
  <c r="X197" i="81"/>
  <c r="Y197" i="81"/>
  <c r="Z197" i="81"/>
  <c r="AA197" i="81"/>
  <c r="AB197" i="81"/>
  <c r="AC197" i="81"/>
  <c r="AD197" i="81"/>
  <c r="AE197" i="81"/>
  <c r="AF197" i="81"/>
  <c r="AG197" i="81"/>
  <c r="AH197" i="81"/>
  <c r="AI197" i="81"/>
  <c r="AJ197" i="81"/>
  <c r="AK197" i="81"/>
  <c r="AL197" i="81"/>
  <c r="AM197" i="81"/>
  <c r="AN197" i="81"/>
  <c r="AO197" i="81"/>
  <c r="AP197" i="81"/>
  <c r="G198" i="81"/>
  <c r="H198" i="81"/>
  <c r="I198" i="81"/>
  <c r="J198" i="81"/>
  <c r="K198" i="81"/>
  <c r="L198" i="81"/>
  <c r="M198" i="81"/>
  <c r="N198" i="81"/>
  <c r="O198" i="81"/>
  <c r="P198" i="81"/>
  <c r="Q198" i="81"/>
  <c r="R198" i="81"/>
  <c r="S198" i="81"/>
  <c r="T198" i="81"/>
  <c r="U198" i="81"/>
  <c r="V198" i="81"/>
  <c r="W198" i="81"/>
  <c r="X198" i="81"/>
  <c r="Y198" i="81"/>
  <c r="Z198" i="81"/>
  <c r="AA198" i="81"/>
  <c r="AB198" i="81"/>
  <c r="AC198" i="81"/>
  <c r="AD198" i="81"/>
  <c r="AE198" i="81"/>
  <c r="AF198" i="81"/>
  <c r="AG198" i="81"/>
  <c r="AH198" i="81"/>
  <c r="AI198" i="81"/>
  <c r="AJ198" i="81"/>
  <c r="AK198" i="81"/>
  <c r="AL198" i="81"/>
  <c r="AM198" i="81"/>
  <c r="AN198" i="81"/>
  <c r="AO198" i="81"/>
  <c r="AP198" i="81"/>
  <c r="G199" i="81"/>
  <c r="H199" i="81"/>
  <c r="I199" i="81"/>
  <c r="J199" i="81"/>
  <c r="K199" i="81"/>
  <c r="L199" i="81"/>
  <c r="M199" i="81"/>
  <c r="N199" i="81"/>
  <c r="O199" i="81"/>
  <c r="P199" i="81"/>
  <c r="Q199" i="81"/>
  <c r="R199" i="81"/>
  <c r="S199" i="81"/>
  <c r="T199" i="81"/>
  <c r="U199" i="81"/>
  <c r="V199" i="81"/>
  <c r="W199" i="81"/>
  <c r="X199" i="81"/>
  <c r="Y199" i="81"/>
  <c r="Z199" i="81"/>
  <c r="AA199" i="81"/>
  <c r="AB199" i="81"/>
  <c r="AC199" i="81"/>
  <c r="AD199" i="81"/>
  <c r="AE199" i="81"/>
  <c r="AF199" i="81"/>
  <c r="AG199" i="81"/>
  <c r="AH199" i="81"/>
  <c r="AI199" i="81"/>
  <c r="AJ199" i="81"/>
  <c r="AK199" i="81"/>
  <c r="AL199" i="81"/>
  <c r="AM199" i="81"/>
  <c r="AN199" i="81"/>
  <c r="AO199" i="81"/>
  <c r="AP199" i="81"/>
  <c r="G200" i="81"/>
  <c r="H200" i="81"/>
  <c r="I200" i="81"/>
  <c r="J200" i="81"/>
  <c r="K200" i="81"/>
  <c r="L200" i="81"/>
  <c r="M200" i="81"/>
  <c r="N200" i="81"/>
  <c r="O200" i="81"/>
  <c r="P200" i="81"/>
  <c r="Q200" i="81"/>
  <c r="R200" i="81"/>
  <c r="S200" i="81"/>
  <c r="T200" i="81"/>
  <c r="U200" i="81"/>
  <c r="V200" i="81"/>
  <c r="W200" i="81"/>
  <c r="X200" i="81"/>
  <c r="Y200" i="81"/>
  <c r="Z200" i="81"/>
  <c r="AA200" i="81"/>
  <c r="AB200" i="81"/>
  <c r="AC200" i="81"/>
  <c r="AD200" i="81"/>
  <c r="AE200" i="81"/>
  <c r="AF200" i="81"/>
  <c r="AG200" i="81"/>
  <c r="AH200" i="81"/>
  <c r="AI200" i="81"/>
  <c r="AJ200" i="81"/>
  <c r="AK200" i="81"/>
  <c r="AL200" i="81"/>
  <c r="AM200" i="81"/>
  <c r="AN200" i="81"/>
  <c r="AO200" i="81"/>
  <c r="AP200" i="81"/>
  <c r="G202" i="81"/>
  <c r="H202" i="81"/>
  <c r="I202" i="81"/>
  <c r="J202" i="81"/>
  <c r="K202" i="81"/>
  <c r="L202" i="81"/>
  <c r="M202" i="81"/>
  <c r="N202" i="81"/>
  <c r="O202" i="81"/>
  <c r="P202" i="81"/>
  <c r="Q202" i="81"/>
  <c r="R202" i="81"/>
  <c r="S202" i="81"/>
  <c r="T202" i="81"/>
  <c r="U202" i="81"/>
  <c r="V202" i="81"/>
  <c r="W202" i="81"/>
  <c r="X202" i="81"/>
  <c r="Y202" i="81"/>
  <c r="Z202" i="81"/>
  <c r="AA202" i="81"/>
  <c r="AB202" i="81"/>
  <c r="AC202" i="81"/>
  <c r="AD202" i="81"/>
  <c r="AE202" i="81"/>
  <c r="AF202" i="81"/>
  <c r="AG202" i="81"/>
  <c r="AH202" i="81"/>
  <c r="AI202" i="81"/>
  <c r="AJ202" i="81"/>
  <c r="AK202" i="81"/>
  <c r="AL202" i="81"/>
  <c r="AM202" i="81"/>
  <c r="AN202" i="81"/>
  <c r="AO202" i="81"/>
  <c r="AP202" i="81"/>
  <c r="G204" i="81"/>
  <c r="H204" i="81"/>
  <c r="I204" i="81"/>
  <c r="J204" i="81"/>
  <c r="K204" i="81"/>
  <c r="L204" i="81"/>
  <c r="M204" i="81"/>
  <c r="N204" i="81"/>
  <c r="O204" i="81"/>
  <c r="P204" i="81"/>
  <c r="Q204" i="81"/>
  <c r="R204" i="81"/>
  <c r="S204" i="81"/>
  <c r="T204" i="81"/>
  <c r="U204" i="81"/>
  <c r="V204" i="81"/>
  <c r="W204" i="81"/>
  <c r="X204" i="81"/>
  <c r="Y204" i="81"/>
  <c r="Z204" i="81"/>
  <c r="AA204" i="81"/>
  <c r="AB204" i="81"/>
  <c r="AC204" i="81"/>
  <c r="AD204" i="81"/>
  <c r="AE204" i="81"/>
  <c r="AF204" i="81"/>
  <c r="AG204" i="81"/>
  <c r="AH204" i="81"/>
  <c r="AI204" i="81"/>
  <c r="AJ204" i="81"/>
  <c r="AK204" i="81"/>
  <c r="AL204" i="81"/>
  <c r="AM204" i="81"/>
  <c r="AN204" i="81"/>
  <c r="AO204" i="81"/>
  <c r="AP204" i="81"/>
  <c r="G205" i="81"/>
  <c r="H205" i="81"/>
  <c r="I205" i="81"/>
  <c r="J205" i="81"/>
  <c r="K205" i="81"/>
  <c r="L205" i="81"/>
  <c r="M205" i="81"/>
  <c r="N205" i="81"/>
  <c r="O205" i="81"/>
  <c r="P205" i="81"/>
  <c r="Q205" i="81"/>
  <c r="R205" i="81"/>
  <c r="S205" i="81"/>
  <c r="T205" i="81"/>
  <c r="U205" i="81"/>
  <c r="V205" i="81"/>
  <c r="W205" i="81"/>
  <c r="X205" i="81"/>
  <c r="Y205" i="81"/>
  <c r="Z205" i="81"/>
  <c r="AA205" i="81"/>
  <c r="AB205" i="81"/>
  <c r="AC205" i="81"/>
  <c r="AD205" i="81"/>
  <c r="AE205" i="81"/>
  <c r="AF205" i="81"/>
  <c r="AG205" i="81"/>
  <c r="AH205" i="81"/>
  <c r="AI205" i="81"/>
  <c r="AJ205" i="81"/>
  <c r="AK205" i="81"/>
  <c r="AL205" i="81"/>
  <c r="AM205" i="81"/>
  <c r="AN205" i="81"/>
  <c r="AO205" i="81"/>
  <c r="AP205" i="81"/>
  <c r="G207" i="81"/>
  <c r="H207" i="81"/>
  <c r="I207" i="81"/>
  <c r="J207" i="81"/>
  <c r="K207" i="81"/>
  <c r="L207" i="81"/>
  <c r="M207" i="81"/>
  <c r="N207" i="81"/>
  <c r="O207" i="81"/>
  <c r="P207" i="81"/>
  <c r="Q207" i="81"/>
  <c r="R207" i="81"/>
  <c r="S207" i="81"/>
  <c r="T207" i="81"/>
  <c r="U207" i="81"/>
  <c r="V207" i="81"/>
  <c r="W207" i="81"/>
  <c r="X207" i="81"/>
  <c r="Y207" i="81"/>
  <c r="Z207" i="81"/>
  <c r="AA207" i="81"/>
  <c r="AB207" i="81"/>
  <c r="AC207" i="81"/>
  <c r="AD207" i="81"/>
  <c r="AE207" i="81"/>
  <c r="AF207" i="81"/>
  <c r="AG207" i="81"/>
  <c r="AH207" i="81"/>
  <c r="AI207" i="81"/>
  <c r="AJ207" i="81"/>
  <c r="AK207" i="81"/>
  <c r="AL207" i="81"/>
  <c r="AM207" i="81"/>
  <c r="AN207" i="81"/>
  <c r="AO207" i="81"/>
  <c r="AP207" i="81"/>
  <c r="G208" i="81"/>
  <c r="H208" i="81"/>
  <c r="I208" i="81"/>
  <c r="J208" i="81"/>
  <c r="K208" i="81"/>
  <c r="L208" i="81"/>
  <c r="M208" i="81"/>
  <c r="N208" i="81"/>
  <c r="O208" i="81"/>
  <c r="P208" i="81"/>
  <c r="Q208" i="81"/>
  <c r="R208" i="81"/>
  <c r="S208" i="81"/>
  <c r="T208" i="81"/>
  <c r="U208" i="81"/>
  <c r="V208" i="81"/>
  <c r="W208" i="81"/>
  <c r="X208" i="81"/>
  <c r="Y208" i="81"/>
  <c r="Z208" i="81"/>
  <c r="AA208" i="81"/>
  <c r="AB208" i="81"/>
  <c r="AC208" i="81"/>
  <c r="AD208" i="81"/>
  <c r="AE208" i="81"/>
  <c r="AF208" i="81"/>
  <c r="AG208" i="81"/>
  <c r="AH208" i="81"/>
  <c r="AI208" i="81"/>
  <c r="AJ208" i="81"/>
  <c r="AK208" i="81"/>
  <c r="AL208" i="81"/>
  <c r="AM208" i="81"/>
  <c r="AN208" i="81"/>
  <c r="AO208" i="81"/>
  <c r="AP208" i="81"/>
  <c r="B210" i="81"/>
  <c r="B212" i="81" s="1"/>
  <c r="B213" i="81" s="1"/>
  <c r="B214" i="81" s="1"/>
  <c r="B215" i="81" s="1"/>
  <c r="B221" i="81" s="1"/>
  <c r="G210" i="81"/>
  <c r="H210" i="81"/>
  <c r="I210" i="81"/>
  <c r="J210" i="81"/>
  <c r="K210" i="81"/>
  <c r="L210" i="81"/>
  <c r="M210" i="81"/>
  <c r="N210" i="81"/>
  <c r="O210" i="81"/>
  <c r="P210" i="81"/>
  <c r="Q210" i="81"/>
  <c r="R210" i="81"/>
  <c r="S210" i="81"/>
  <c r="T210" i="81"/>
  <c r="U210" i="81"/>
  <c r="V210" i="81"/>
  <c r="W210" i="81"/>
  <c r="X210" i="81"/>
  <c r="Y210" i="81"/>
  <c r="Z210" i="81"/>
  <c r="AA210" i="81"/>
  <c r="AB210" i="81"/>
  <c r="AC210" i="81"/>
  <c r="AD210" i="81"/>
  <c r="AE210" i="81"/>
  <c r="AF210" i="81"/>
  <c r="AG210" i="81"/>
  <c r="AH210" i="81"/>
  <c r="AI210" i="81"/>
  <c r="AJ210" i="81"/>
  <c r="AK210" i="81"/>
  <c r="AL210" i="81"/>
  <c r="AM210" i="81"/>
  <c r="AN210" i="81"/>
  <c r="AO210" i="81"/>
  <c r="AP210" i="81"/>
  <c r="G212" i="81"/>
  <c r="H212" i="81"/>
  <c r="I212" i="81"/>
  <c r="J212" i="81"/>
  <c r="K212" i="81"/>
  <c r="L212" i="81"/>
  <c r="M212" i="81"/>
  <c r="N212" i="81"/>
  <c r="O212" i="81"/>
  <c r="P212" i="81"/>
  <c r="Q212" i="81"/>
  <c r="R212" i="81"/>
  <c r="S212" i="81"/>
  <c r="T212" i="81"/>
  <c r="U212" i="81"/>
  <c r="V212" i="81"/>
  <c r="W212" i="81"/>
  <c r="X212" i="81"/>
  <c r="Y212" i="81"/>
  <c r="Z212" i="81"/>
  <c r="AA212" i="81"/>
  <c r="AB212" i="81"/>
  <c r="AC212" i="81"/>
  <c r="AD212" i="81"/>
  <c r="AE212" i="81"/>
  <c r="AF212" i="81"/>
  <c r="AG212" i="81"/>
  <c r="AH212" i="81"/>
  <c r="AI212" i="81"/>
  <c r="AJ212" i="81"/>
  <c r="AK212" i="81"/>
  <c r="AL212" i="81"/>
  <c r="AM212" i="81"/>
  <c r="AN212" i="81"/>
  <c r="AO212" i="81"/>
  <c r="AP212" i="81"/>
  <c r="G221" i="81"/>
  <c r="H221" i="81"/>
  <c r="I221" i="81"/>
  <c r="J221" i="81"/>
  <c r="K221" i="81"/>
  <c r="L221" i="81"/>
  <c r="M221" i="81"/>
  <c r="N221" i="81"/>
  <c r="O221" i="81"/>
  <c r="P221" i="81"/>
  <c r="Q221" i="81"/>
  <c r="R221" i="81"/>
  <c r="S221" i="81"/>
  <c r="T221" i="81"/>
  <c r="U221" i="81"/>
  <c r="V221" i="81"/>
  <c r="W221" i="81"/>
  <c r="X221" i="81"/>
  <c r="Y221" i="81"/>
  <c r="Z221" i="81"/>
  <c r="AA221" i="81"/>
  <c r="AB221" i="81"/>
  <c r="AC221" i="81"/>
  <c r="AD221" i="81"/>
  <c r="AE221" i="81"/>
  <c r="AF221" i="81"/>
  <c r="AG221" i="81"/>
  <c r="AH221" i="81"/>
  <c r="AI221" i="81"/>
  <c r="AJ221" i="81"/>
  <c r="AK221" i="81"/>
  <c r="AL221" i="81"/>
  <c r="AM221" i="81"/>
  <c r="AN221" i="81"/>
  <c r="AO221" i="81"/>
  <c r="AP221" i="81"/>
  <c r="G222" i="81"/>
  <c r="H222" i="81"/>
  <c r="I222" i="81"/>
  <c r="J222" i="81"/>
  <c r="K222" i="81"/>
  <c r="L222" i="81"/>
  <c r="M222" i="81"/>
  <c r="N222" i="81"/>
  <c r="O222" i="81"/>
  <c r="P222" i="81"/>
  <c r="Q222" i="81"/>
  <c r="R222" i="81"/>
  <c r="S222" i="81"/>
  <c r="T222" i="81"/>
  <c r="U222" i="81"/>
  <c r="V222" i="81"/>
  <c r="W222" i="81"/>
  <c r="X222" i="81"/>
  <c r="Y222" i="81"/>
  <c r="Z222" i="81"/>
  <c r="AA222" i="81"/>
  <c r="AB222" i="81"/>
  <c r="AC222" i="81"/>
  <c r="AD222" i="81"/>
  <c r="AE222" i="81"/>
  <c r="AF222" i="81"/>
  <c r="AG222" i="81"/>
  <c r="AH222" i="81"/>
  <c r="AI222" i="81"/>
  <c r="AJ222" i="81"/>
  <c r="AK222" i="81"/>
  <c r="AL222" i="81"/>
  <c r="AM222" i="81"/>
  <c r="AN222" i="81"/>
  <c r="AO222" i="81"/>
  <c r="AP222" i="81"/>
  <c r="G225" i="81"/>
  <c r="H225" i="81"/>
  <c r="I225" i="81"/>
  <c r="J225" i="81"/>
  <c r="K225" i="81"/>
  <c r="L225" i="81"/>
  <c r="M225" i="81"/>
  <c r="N225" i="81"/>
  <c r="O225" i="81"/>
  <c r="P225" i="81"/>
  <c r="Q225" i="81"/>
  <c r="R225" i="81"/>
  <c r="S225" i="81"/>
  <c r="T225" i="81"/>
  <c r="U225" i="81"/>
  <c r="V225" i="81"/>
  <c r="W225" i="81"/>
  <c r="X225" i="81"/>
  <c r="Y225" i="81"/>
  <c r="Z225" i="81"/>
  <c r="AA225" i="81"/>
  <c r="AB225" i="81"/>
  <c r="AC225" i="81"/>
  <c r="AD225" i="81"/>
  <c r="AE225" i="81"/>
  <c r="AF225" i="81"/>
  <c r="AG225" i="81"/>
  <c r="AH225" i="81"/>
  <c r="AI225" i="81"/>
  <c r="AJ225" i="81"/>
  <c r="AK225" i="81"/>
  <c r="AL225" i="81"/>
  <c r="AM225" i="81"/>
  <c r="AN225" i="81"/>
  <c r="AO225" i="81"/>
  <c r="AP225" i="81"/>
  <c r="G229" i="81"/>
  <c r="H229" i="81"/>
  <c r="I229" i="81"/>
  <c r="J229" i="81"/>
  <c r="K229" i="81"/>
  <c r="L229" i="81"/>
  <c r="M229" i="81"/>
  <c r="N229" i="81"/>
  <c r="O229" i="81"/>
  <c r="P229" i="81"/>
  <c r="Q229" i="81"/>
  <c r="R229" i="81"/>
  <c r="S229" i="81"/>
  <c r="T229" i="81"/>
  <c r="U229" i="81"/>
  <c r="V229" i="81"/>
  <c r="W229" i="81"/>
  <c r="X229" i="81"/>
  <c r="Y229" i="81"/>
  <c r="Z229" i="81"/>
  <c r="AA229" i="81"/>
  <c r="AB229" i="81"/>
  <c r="AC229" i="81"/>
  <c r="AD229" i="81"/>
  <c r="AE229" i="81"/>
  <c r="AF229" i="81"/>
  <c r="AG229" i="81"/>
  <c r="AH229" i="81"/>
  <c r="AI229" i="81"/>
  <c r="AJ229" i="81"/>
  <c r="AK229" i="81"/>
  <c r="AL229" i="81"/>
  <c r="AM229" i="81"/>
  <c r="AN229" i="81"/>
  <c r="AO229" i="81"/>
  <c r="AP229" i="81"/>
  <c r="B231" i="81"/>
  <c r="B232" i="81" s="1"/>
  <c r="B233" i="81" s="1"/>
  <c r="B234" i="81" s="1"/>
  <c r="B235" i="81" s="1"/>
  <c r="B236" i="81" s="1"/>
  <c r="B238" i="81" s="1"/>
  <c r="B239" i="81" s="1"/>
  <c r="B240" i="81" s="1"/>
  <c r="B241" i="81" s="1"/>
  <c r="B242" i="81" s="1"/>
  <c r="B243" i="81" s="1"/>
  <c r="B246" i="81"/>
  <c r="B247" i="81" s="1"/>
  <c r="B248" i="81" s="1"/>
  <c r="B249" i="81" s="1"/>
  <c r="B250" i="81" s="1"/>
  <c r="B251" i="81" s="1"/>
  <c r="B252" i="81" s="1"/>
  <c r="B253" i="81" s="1"/>
  <c r="B254" i="81" s="1"/>
  <c r="G255" i="81"/>
  <c r="H255" i="81"/>
  <c r="I255" i="81"/>
  <c r="J255" i="81"/>
  <c r="K255" i="81"/>
  <c r="L255" i="81"/>
  <c r="M255" i="81"/>
  <c r="N255" i="81"/>
  <c r="O255" i="81"/>
  <c r="P255" i="81"/>
  <c r="Q255" i="81"/>
  <c r="R255" i="81"/>
  <c r="S255" i="81"/>
  <c r="T255" i="81"/>
  <c r="U255" i="81"/>
  <c r="V255" i="81"/>
  <c r="W255" i="81"/>
  <c r="X255" i="81"/>
  <c r="Y255" i="81"/>
  <c r="Z255" i="81"/>
  <c r="AA255" i="81"/>
  <c r="AB255" i="81"/>
  <c r="AC255" i="81"/>
  <c r="AD255" i="81"/>
  <c r="AE255" i="81"/>
  <c r="AF255" i="81"/>
  <c r="AG255" i="81"/>
  <c r="AH255" i="81"/>
  <c r="AI255" i="81"/>
  <c r="AJ255" i="81"/>
  <c r="AK255" i="81"/>
  <c r="AL255" i="81"/>
  <c r="AM255" i="81"/>
  <c r="AN255" i="81"/>
  <c r="AO255" i="81"/>
  <c r="AP255" i="81"/>
  <c r="G268" i="81"/>
  <c r="H268" i="81"/>
  <c r="I268" i="81"/>
  <c r="J268" i="81"/>
  <c r="K268" i="81"/>
  <c r="L268" i="81"/>
  <c r="M268" i="81"/>
  <c r="N268" i="81"/>
  <c r="O268" i="81"/>
  <c r="P268" i="81"/>
  <c r="Q268" i="81"/>
  <c r="R268" i="81"/>
  <c r="S268" i="81"/>
  <c r="T268" i="81"/>
  <c r="U268" i="81"/>
  <c r="V268" i="81"/>
  <c r="W268" i="81"/>
  <c r="X268" i="81"/>
  <c r="Y268" i="81"/>
  <c r="Z268" i="81"/>
  <c r="AA268" i="81"/>
  <c r="AB268" i="81"/>
  <c r="AC268" i="81"/>
  <c r="AD268" i="81"/>
  <c r="AE268" i="81"/>
  <c r="AF268" i="81"/>
  <c r="AG268" i="81"/>
  <c r="AH268" i="81"/>
  <c r="AI268" i="81"/>
  <c r="AJ268" i="81"/>
  <c r="AK268" i="81"/>
  <c r="AL268" i="81"/>
  <c r="AM268" i="81"/>
  <c r="AN268" i="81"/>
  <c r="AO268" i="81"/>
  <c r="AP268" i="81"/>
  <c r="B270" i="81"/>
  <c r="B271" i="81" s="1"/>
  <c r="B272" i="81" s="1"/>
  <c r="B273" i="81" s="1"/>
  <c r="B274" i="81" s="1"/>
  <c r="B275" i="81" s="1"/>
  <c r="B277" i="81" s="1"/>
  <c r="B278" i="81" s="1"/>
  <c r="B279" i="81" s="1"/>
  <c r="B280" i="81" s="1"/>
  <c r="B281" i="81" s="1"/>
  <c r="B282" i="81" s="1"/>
  <c r="B285" i="81"/>
  <c r="B286" i="81" s="1"/>
  <c r="B287" i="81" s="1"/>
  <c r="B288" i="81" s="1"/>
  <c r="B289" i="81" s="1"/>
  <c r="B290" i="81" s="1"/>
  <c r="B291" i="81" s="1"/>
  <c r="B292" i="81" s="1"/>
  <c r="B293" i="81" s="1"/>
  <c r="G294" i="81"/>
  <c r="H294" i="81"/>
  <c r="I294" i="81"/>
  <c r="J294" i="81"/>
  <c r="K294" i="81"/>
  <c r="L294" i="81"/>
  <c r="M294" i="81"/>
  <c r="N294" i="81"/>
  <c r="O294" i="81"/>
  <c r="P294" i="81"/>
  <c r="Q294" i="81"/>
  <c r="R294" i="81"/>
  <c r="S294" i="81"/>
  <c r="T294" i="81"/>
  <c r="U294" i="81"/>
  <c r="V294" i="81"/>
  <c r="W294" i="81"/>
  <c r="X294" i="81"/>
  <c r="Y294" i="81"/>
  <c r="Z294" i="81"/>
  <c r="AA294" i="81"/>
  <c r="AB294" i="81"/>
  <c r="AC294" i="81"/>
  <c r="AD294" i="81"/>
  <c r="AE294" i="81"/>
  <c r="AF294" i="81"/>
  <c r="AG294" i="81"/>
  <c r="AH294" i="81"/>
  <c r="AI294" i="81"/>
  <c r="AJ294" i="81"/>
  <c r="AK294" i="81"/>
  <c r="AL294" i="81"/>
  <c r="AM294" i="81"/>
  <c r="AN294" i="81"/>
  <c r="AO294" i="81"/>
  <c r="AP294" i="81"/>
  <c r="G307" i="81"/>
  <c r="H307" i="81"/>
  <c r="I307" i="81"/>
  <c r="J307" i="81"/>
  <c r="K307" i="81"/>
  <c r="L307" i="81"/>
  <c r="M307" i="81"/>
  <c r="N307" i="81"/>
  <c r="O307" i="81"/>
  <c r="P307" i="81"/>
  <c r="Q307" i="81"/>
  <c r="R307" i="81"/>
  <c r="S307" i="81"/>
  <c r="T307" i="81"/>
  <c r="U307" i="81"/>
  <c r="V307" i="81"/>
  <c r="W307" i="81"/>
  <c r="X307" i="81"/>
  <c r="Y307" i="81"/>
  <c r="Z307" i="81"/>
  <c r="AA307" i="81"/>
  <c r="AB307" i="81"/>
  <c r="AC307" i="81"/>
  <c r="AD307" i="81"/>
  <c r="AE307" i="81"/>
  <c r="AF307" i="81"/>
  <c r="AG307" i="81"/>
  <c r="AH307" i="81"/>
  <c r="AI307" i="81"/>
  <c r="AJ307" i="81"/>
  <c r="AK307" i="81"/>
  <c r="AL307" i="81"/>
  <c r="AM307" i="81"/>
  <c r="AN307" i="81"/>
  <c r="AO307" i="81"/>
  <c r="AP307" i="81"/>
  <c r="B309" i="81"/>
  <c r="B310" i="81" s="1"/>
  <c r="B311" i="81" s="1"/>
  <c r="B312" i="81" s="1"/>
  <c r="B313" i="81" s="1"/>
  <c r="B314" i="81" s="1"/>
  <c r="B316" i="81" s="1"/>
  <c r="B317" i="81" s="1"/>
  <c r="B318" i="81" s="1"/>
  <c r="B319" i="81" s="1"/>
  <c r="B320" i="81" s="1"/>
  <c r="B321" i="81" s="1"/>
  <c r="B324" i="81"/>
  <c r="B325" i="81" s="1"/>
  <c r="B326" i="81" s="1"/>
  <c r="B327" i="81" s="1"/>
  <c r="B328" i="81" s="1"/>
  <c r="B329" i="81" s="1"/>
  <c r="B330" i="81" s="1"/>
  <c r="B331" i="81" s="1"/>
  <c r="B332" i="81" s="1"/>
  <c r="G334" i="81"/>
  <c r="H334" i="81"/>
  <c r="I334" i="81"/>
  <c r="J334" i="81"/>
  <c r="K334" i="81"/>
  <c r="L334" i="81"/>
  <c r="M334" i="81"/>
  <c r="N334" i="81"/>
  <c r="O334" i="81"/>
  <c r="P334" i="81"/>
  <c r="Q334" i="81"/>
  <c r="R334" i="81"/>
  <c r="S334" i="81"/>
  <c r="T334" i="81"/>
  <c r="U334" i="81"/>
  <c r="V334" i="81"/>
  <c r="W334" i="81"/>
  <c r="X334" i="81"/>
  <c r="Y334" i="81"/>
  <c r="Z334" i="81"/>
  <c r="AA334" i="81"/>
  <c r="AB334" i="81"/>
  <c r="AC334" i="81"/>
  <c r="AD334" i="81"/>
  <c r="AE334" i="81"/>
  <c r="AF334" i="81"/>
  <c r="AG334" i="81"/>
  <c r="AH334" i="81"/>
  <c r="AI334" i="81"/>
  <c r="AJ334" i="81"/>
  <c r="AK334" i="81"/>
  <c r="AL334" i="81"/>
  <c r="AM334" i="81"/>
  <c r="AN334" i="81"/>
  <c r="AO334" i="81"/>
  <c r="AP334" i="81"/>
  <c r="G347" i="81"/>
  <c r="H347" i="81"/>
  <c r="I347" i="81"/>
  <c r="J347" i="81"/>
  <c r="K347" i="81"/>
  <c r="L347" i="81"/>
  <c r="M347" i="81"/>
  <c r="N347" i="81"/>
  <c r="O347" i="81"/>
  <c r="P347" i="81"/>
  <c r="Q347" i="81"/>
  <c r="R347" i="81"/>
  <c r="S347" i="81"/>
  <c r="T347" i="81"/>
  <c r="U347" i="81"/>
  <c r="V347" i="81"/>
  <c r="W347" i="81"/>
  <c r="X347" i="81"/>
  <c r="Y347" i="81"/>
  <c r="Z347" i="81"/>
  <c r="AA347" i="81"/>
  <c r="AB347" i="81"/>
  <c r="AC347" i="81"/>
  <c r="AD347" i="81"/>
  <c r="AE347" i="81"/>
  <c r="AF347" i="81"/>
  <c r="AG347" i="81"/>
  <c r="AH347" i="81"/>
  <c r="AI347" i="81"/>
  <c r="AJ347" i="81"/>
  <c r="AK347" i="81"/>
  <c r="AL347" i="81"/>
  <c r="AM347" i="81"/>
  <c r="AN347" i="81"/>
  <c r="AO347" i="81"/>
  <c r="AP347" i="81"/>
  <c r="B349" i="81"/>
  <c r="B350" i="81"/>
  <c r="B351" i="81" s="1"/>
  <c r="B352" i="81" s="1"/>
  <c r="B353" i="81" s="1"/>
  <c r="B354" i="81" s="1"/>
  <c r="B355" i="81" s="1"/>
  <c r="B360" i="81" s="1"/>
  <c r="B361" i="81" s="1"/>
  <c r="B362" i="81" s="1"/>
  <c r="B363" i="81" s="1"/>
  <c r="B364" i="81" s="1"/>
  <c r="B365" i="81" s="1"/>
  <c r="B366" i="81" s="1"/>
  <c r="B368" i="81" s="1"/>
  <c r="B377" i="81" s="1"/>
  <c r="B378" i="81" s="1"/>
  <c r="B379" i="81" s="1"/>
  <c r="B380" i="81" s="1"/>
  <c r="B381" i="81" s="1"/>
  <c r="B382" i="81" s="1"/>
  <c r="B383" i="81" s="1"/>
  <c r="B384" i="81" s="1"/>
  <c r="B385" i="81" s="1"/>
  <c r="G387" i="81"/>
  <c r="H387" i="81"/>
  <c r="I387" i="81"/>
  <c r="J387" i="81"/>
  <c r="K387" i="81"/>
  <c r="L387" i="81"/>
  <c r="M387" i="81"/>
  <c r="N387" i="81"/>
  <c r="O387" i="81"/>
  <c r="P387" i="81"/>
  <c r="Q387" i="81"/>
  <c r="R387" i="81"/>
  <c r="S387" i="81"/>
  <c r="T387" i="81"/>
  <c r="U387" i="81"/>
  <c r="V387" i="81"/>
  <c r="W387" i="81"/>
  <c r="X387" i="81"/>
  <c r="Y387" i="81"/>
  <c r="Z387" i="81"/>
  <c r="AA387" i="81"/>
  <c r="AB387" i="81"/>
  <c r="AC387" i="81"/>
  <c r="AD387" i="81"/>
  <c r="AE387" i="81"/>
  <c r="AF387" i="81"/>
  <c r="AG387" i="81"/>
  <c r="AH387" i="81"/>
  <c r="AI387" i="81"/>
  <c r="AJ387" i="81"/>
  <c r="AK387" i="81"/>
  <c r="AL387" i="81"/>
  <c r="AM387" i="81"/>
  <c r="AN387" i="81"/>
  <c r="AO387" i="81"/>
  <c r="AP387" i="81"/>
  <c r="B389" i="81"/>
  <c r="B390" i="81" s="1"/>
  <c r="B391" i="81" s="1"/>
  <c r="B392" i="81" s="1"/>
  <c r="B393" i="81" s="1"/>
  <c r="B394" i="81" s="1"/>
  <c r="B396" i="81" s="1"/>
  <c r="B397" i="81" s="1"/>
  <c r="B398" i="81" s="1"/>
  <c r="B399" i="81" s="1"/>
  <c r="B400" i="81" s="1"/>
  <c r="B401" i="81" s="1"/>
  <c r="B404" i="81"/>
  <c r="B405" i="81"/>
  <c r="B406" i="81" s="1"/>
  <c r="B407" i="81" s="1"/>
  <c r="B408" i="81" s="1"/>
  <c r="B409" i="81" s="1"/>
  <c r="B410" i="81" s="1"/>
  <c r="B411" i="81" s="1"/>
  <c r="B412" i="81" s="1"/>
  <c r="G414" i="81"/>
  <c r="H414" i="81"/>
  <c r="I414" i="81"/>
  <c r="J414" i="81"/>
  <c r="K414" i="81"/>
  <c r="L414" i="81"/>
  <c r="M414" i="81"/>
  <c r="N414" i="81"/>
  <c r="O414" i="81"/>
  <c r="P414" i="81"/>
  <c r="Q414" i="81"/>
  <c r="R414" i="81"/>
  <c r="S414" i="81"/>
  <c r="T414" i="81"/>
  <c r="U414" i="81"/>
  <c r="V414" i="81"/>
  <c r="W414" i="81"/>
  <c r="X414" i="81"/>
  <c r="Y414" i="81"/>
  <c r="Z414" i="81"/>
  <c r="AA414" i="81"/>
  <c r="AB414" i="81"/>
  <c r="AC414" i="81"/>
  <c r="AD414" i="81"/>
  <c r="AE414" i="81"/>
  <c r="AF414" i="81"/>
  <c r="AG414" i="81"/>
  <c r="AH414" i="81"/>
  <c r="AI414" i="81"/>
  <c r="AJ414" i="81"/>
  <c r="AK414" i="81"/>
  <c r="AL414" i="81"/>
  <c r="AM414" i="81"/>
  <c r="AN414" i="81"/>
  <c r="AO414" i="81"/>
  <c r="AP414" i="81"/>
  <c r="G429" i="81"/>
  <c r="H429" i="81"/>
  <c r="I429" i="81"/>
  <c r="J429" i="81"/>
  <c r="K429" i="81"/>
  <c r="L429" i="81"/>
  <c r="M429" i="81"/>
  <c r="N429" i="81"/>
  <c r="O429" i="81"/>
  <c r="P429" i="81"/>
  <c r="Q429" i="81"/>
  <c r="R429" i="81"/>
  <c r="S429" i="81"/>
  <c r="T429" i="81"/>
  <c r="U429" i="81"/>
  <c r="V429" i="81"/>
  <c r="W429" i="81"/>
  <c r="X429" i="81"/>
  <c r="Y429" i="81"/>
  <c r="Z429" i="81"/>
  <c r="AA429" i="81"/>
  <c r="AB429" i="81"/>
  <c r="AC429" i="81"/>
  <c r="AD429" i="81"/>
  <c r="AE429" i="81"/>
  <c r="AF429" i="81"/>
  <c r="AG429" i="81"/>
  <c r="AH429" i="81"/>
  <c r="AI429" i="81"/>
  <c r="AJ429" i="81"/>
  <c r="AK429" i="81"/>
  <c r="AL429" i="81"/>
  <c r="AM429" i="81"/>
  <c r="AN429" i="81"/>
  <c r="AO429" i="81"/>
  <c r="AP429" i="81"/>
  <c r="G465" i="81"/>
  <c r="H465" i="81"/>
  <c r="I465" i="81"/>
  <c r="J465" i="81"/>
  <c r="K465" i="81"/>
  <c r="L465" i="81"/>
  <c r="M465" i="81"/>
  <c r="N465" i="81"/>
  <c r="O465" i="81"/>
  <c r="P465" i="81"/>
  <c r="Q465" i="81"/>
  <c r="R465" i="81"/>
  <c r="S465" i="81"/>
  <c r="T465" i="81"/>
  <c r="U465" i="81"/>
  <c r="V465" i="81"/>
  <c r="W465" i="81"/>
  <c r="X465" i="81"/>
  <c r="Y465" i="81"/>
  <c r="Z465" i="81"/>
  <c r="AA465" i="81"/>
  <c r="AB465" i="81"/>
  <c r="AC465" i="81"/>
  <c r="AD465" i="81"/>
  <c r="AE465" i="81"/>
  <c r="AF465" i="81"/>
  <c r="AG465" i="81"/>
  <c r="AH465" i="81"/>
  <c r="AI465" i="81"/>
  <c r="AJ465" i="81"/>
  <c r="AK465" i="81"/>
  <c r="AL465" i="81"/>
  <c r="AM465" i="81"/>
  <c r="AN465" i="81"/>
  <c r="AO465" i="81"/>
  <c r="AP465" i="81"/>
  <c r="G501" i="81"/>
  <c r="H501" i="81"/>
  <c r="I501" i="81"/>
  <c r="J501" i="81"/>
  <c r="K501" i="81"/>
  <c r="L501" i="81"/>
  <c r="M501" i="81"/>
  <c r="N501" i="81"/>
  <c r="O501" i="81"/>
  <c r="P501" i="81"/>
  <c r="Q501" i="81"/>
  <c r="R501" i="81"/>
  <c r="S501" i="81"/>
  <c r="T501" i="81"/>
  <c r="U501" i="81"/>
  <c r="V501" i="81"/>
  <c r="W501" i="81"/>
  <c r="X501" i="81"/>
  <c r="Y501" i="81"/>
  <c r="Z501" i="81"/>
  <c r="AA501" i="81"/>
  <c r="AB501" i="81"/>
  <c r="AC501" i="81"/>
  <c r="AD501" i="81"/>
  <c r="AE501" i="81"/>
  <c r="AF501" i="81"/>
  <c r="AG501" i="81"/>
  <c r="AH501" i="81"/>
  <c r="AI501" i="81"/>
  <c r="AJ501" i="81"/>
  <c r="AK501" i="81"/>
  <c r="AL501" i="81"/>
  <c r="AM501" i="81"/>
  <c r="AN501" i="81"/>
  <c r="AO501" i="81"/>
  <c r="AP501" i="81"/>
  <c r="G537" i="81"/>
  <c r="H537" i="81"/>
  <c r="I537" i="81"/>
  <c r="J537" i="81"/>
  <c r="K537" i="81"/>
  <c r="L537" i="81"/>
  <c r="M537" i="81"/>
  <c r="N537" i="81"/>
  <c r="O537" i="81"/>
  <c r="P537" i="81"/>
  <c r="Q537" i="81"/>
  <c r="R537" i="81"/>
  <c r="S537" i="81"/>
  <c r="T537" i="81"/>
  <c r="U537" i="81"/>
  <c r="V537" i="81"/>
  <c r="W537" i="81"/>
  <c r="X537" i="81"/>
  <c r="Y537" i="81"/>
  <c r="Z537" i="81"/>
  <c r="AA537" i="81"/>
  <c r="AB537" i="81"/>
  <c r="AC537" i="81"/>
  <c r="AD537" i="81"/>
  <c r="AE537" i="81"/>
  <c r="AF537" i="81"/>
  <c r="AG537" i="81"/>
  <c r="AH537" i="81"/>
  <c r="AI537" i="81"/>
  <c r="AJ537" i="81"/>
  <c r="AK537" i="81"/>
  <c r="AL537" i="81"/>
  <c r="AM537" i="81"/>
  <c r="AN537" i="81"/>
  <c r="AO537" i="81"/>
  <c r="AP537" i="81"/>
  <c r="G385" i="46"/>
  <c r="G383" i="46"/>
  <c r="G382" i="46"/>
  <c r="G380" i="46"/>
  <c r="AJ378" i="46"/>
  <c r="AI378" i="46"/>
  <c r="AH378" i="46"/>
  <c r="AG378" i="46"/>
  <c r="AF378" i="46"/>
  <c r="AE378" i="46"/>
  <c r="AD378" i="46"/>
  <c r="AC378" i="46"/>
  <c r="AB378" i="46"/>
  <c r="AA378" i="46"/>
  <c r="Z378" i="46"/>
  <c r="Y378" i="46"/>
  <c r="X378" i="46"/>
  <c r="W378" i="46"/>
  <c r="V378" i="46"/>
  <c r="U378" i="46"/>
  <c r="T378" i="46"/>
  <c r="S378" i="46"/>
  <c r="R378" i="46"/>
  <c r="Q378" i="46"/>
  <c r="P378" i="46"/>
  <c r="O378" i="46"/>
  <c r="N378" i="46"/>
  <c r="M378" i="46"/>
  <c r="L378" i="46"/>
  <c r="K378" i="46"/>
  <c r="J378" i="46"/>
  <c r="I378" i="46"/>
  <c r="H378" i="46"/>
  <c r="H8" i="80"/>
  <c r="I8" i="80"/>
  <c r="J8" i="80"/>
  <c r="K8" i="80"/>
  <c r="L8" i="80"/>
  <c r="M8" i="80"/>
  <c r="N8" i="80"/>
  <c r="O8" i="80"/>
  <c r="P8" i="80"/>
  <c r="Q8" i="80"/>
  <c r="R8" i="80"/>
  <c r="S8" i="80"/>
  <c r="T8" i="80"/>
  <c r="U8" i="80"/>
  <c r="V8" i="80"/>
  <c r="W8" i="80"/>
  <c r="X8" i="80"/>
  <c r="Y8" i="80"/>
  <c r="Z8" i="80"/>
  <c r="AA8" i="80"/>
  <c r="AB8" i="80"/>
  <c r="AC8" i="80"/>
  <c r="AE8" i="80"/>
  <c r="AF8" i="80"/>
  <c r="AG8" i="80"/>
  <c r="AH8" i="80"/>
  <c r="AI8" i="80"/>
  <c r="G9" i="80"/>
  <c r="H9" i="80"/>
  <c r="I9" i="80"/>
  <c r="J9" i="80"/>
  <c r="K9" i="80"/>
  <c r="L9" i="80"/>
  <c r="M9" i="80"/>
  <c r="N9" i="80"/>
  <c r="O9" i="80"/>
  <c r="P9" i="80"/>
  <c r="Q9" i="80"/>
  <c r="R9" i="80"/>
  <c r="S9" i="80"/>
  <c r="T9" i="80"/>
  <c r="U9" i="80"/>
  <c r="V9" i="80"/>
  <c r="W9" i="80"/>
  <c r="X9" i="80"/>
  <c r="Y9" i="80"/>
  <c r="Z9" i="80"/>
  <c r="AA9" i="80"/>
  <c r="AB9" i="80"/>
  <c r="AC9" i="80"/>
  <c r="AD9" i="80"/>
  <c r="AE9" i="80"/>
  <c r="AF9" i="80"/>
  <c r="AG9" i="80"/>
  <c r="AH9" i="80"/>
  <c r="AI9" i="80"/>
  <c r="G10" i="80"/>
  <c r="H10" i="80"/>
  <c r="I10" i="80"/>
  <c r="J10" i="80"/>
  <c r="K10" i="80"/>
  <c r="L10" i="80"/>
  <c r="M10" i="80"/>
  <c r="N10" i="80"/>
  <c r="O10" i="80"/>
  <c r="P10" i="80"/>
  <c r="Q10" i="80"/>
  <c r="R10" i="80"/>
  <c r="S10" i="80"/>
  <c r="T10" i="80"/>
  <c r="U10" i="80"/>
  <c r="V10" i="80"/>
  <c r="W10" i="80"/>
  <c r="X10" i="80"/>
  <c r="Y10" i="80"/>
  <c r="Z10" i="80"/>
  <c r="AA10" i="80"/>
  <c r="AB10" i="80"/>
  <c r="AC10" i="80"/>
  <c r="AD10" i="80"/>
  <c r="AE10" i="80"/>
  <c r="AF10" i="80"/>
  <c r="AG10" i="80"/>
  <c r="AH10" i="80"/>
  <c r="AI10" i="80"/>
  <c r="G11" i="80"/>
  <c r="H11" i="80"/>
  <c r="I11" i="80"/>
  <c r="J11" i="80"/>
  <c r="K11" i="80"/>
  <c r="L11" i="80"/>
  <c r="M11" i="80"/>
  <c r="N11" i="80"/>
  <c r="O11" i="80"/>
  <c r="P11" i="80"/>
  <c r="Q11" i="80"/>
  <c r="R11" i="80"/>
  <c r="S11" i="80"/>
  <c r="T11" i="80"/>
  <c r="U11" i="80"/>
  <c r="V11" i="80"/>
  <c r="W11" i="80"/>
  <c r="X11" i="80"/>
  <c r="Y11" i="80"/>
  <c r="Z11" i="80"/>
  <c r="AA11" i="80"/>
  <c r="AB11" i="80"/>
  <c r="AC11" i="80"/>
  <c r="AD11" i="80"/>
  <c r="AE11" i="80"/>
  <c r="AF11" i="80"/>
  <c r="AG11" i="80"/>
  <c r="AH11" i="80"/>
  <c r="AI11" i="80"/>
  <c r="G12" i="80"/>
  <c r="H12" i="80"/>
  <c r="I12" i="80"/>
  <c r="J12" i="80"/>
  <c r="K12" i="80"/>
  <c r="L12" i="80"/>
  <c r="M12" i="80"/>
  <c r="N12" i="80"/>
  <c r="O12" i="80"/>
  <c r="P12" i="80"/>
  <c r="Q12" i="80"/>
  <c r="R12" i="80"/>
  <c r="S12" i="80"/>
  <c r="T12" i="80"/>
  <c r="U12" i="80"/>
  <c r="V12" i="80"/>
  <c r="W12" i="80"/>
  <c r="X12" i="80"/>
  <c r="Y12" i="80"/>
  <c r="Z12" i="80"/>
  <c r="AA12" i="80"/>
  <c r="AB12" i="80"/>
  <c r="AC12" i="80"/>
  <c r="AD12" i="80"/>
  <c r="AE12" i="80"/>
  <c r="AF12" i="80"/>
  <c r="AG12" i="80"/>
  <c r="AH12" i="80"/>
  <c r="AI12" i="80"/>
  <c r="G13" i="80"/>
  <c r="H13" i="80"/>
  <c r="I13" i="80"/>
  <c r="J13" i="80"/>
  <c r="K13" i="80"/>
  <c r="L13" i="80"/>
  <c r="M13" i="80"/>
  <c r="N13" i="80"/>
  <c r="O13" i="80"/>
  <c r="P13" i="80"/>
  <c r="Q13" i="80"/>
  <c r="R13" i="80"/>
  <c r="S13" i="80"/>
  <c r="T13" i="80"/>
  <c r="U13" i="80"/>
  <c r="V13" i="80"/>
  <c r="W13" i="80"/>
  <c r="X13" i="80"/>
  <c r="Y13" i="80"/>
  <c r="Z13" i="80"/>
  <c r="AA13" i="80"/>
  <c r="AB13" i="80"/>
  <c r="AC13" i="80"/>
  <c r="AD13" i="80"/>
  <c r="AE13" i="80"/>
  <c r="AF13" i="80"/>
  <c r="AG13" i="80"/>
  <c r="AH13" i="80"/>
  <c r="AI13" i="80"/>
  <c r="G14" i="80"/>
  <c r="H14" i="80"/>
  <c r="I14" i="80"/>
  <c r="J14" i="80"/>
  <c r="K14" i="80"/>
  <c r="L14" i="80"/>
  <c r="M14" i="80"/>
  <c r="N14" i="80"/>
  <c r="O14" i="80"/>
  <c r="P14" i="80"/>
  <c r="Q14" i="80"/>
  <c r="R14" i="80"/>
  <c r="S14" i="80"/>
  <c r="T14" i="80"/>
  <c r="U14" i="80"/>
  <c r="V14" i="80"/>
  <c r="W14" i="80"/>
  <c r="X14" i="80"/>
  <c r="Y14" i="80"/>
  <c r="Z14" i="80"/>
  <c r="AA14" i="80"/>
  <c r="AB14" i="80"/>
  <c r="AC14" i="80"/>
  <c r="AD14" i="80"/>
  <c r="AF14" i="80"/>
  <c r="AG14" i="80"/>
  <c r="AH14" i="80"/>
  <c r="AI14" i="80"/>
  <c r="G15" i="80"/>
  <c r="H15" i="80"/>
  <c r="I15" i="80"/>
  <c r="J15" i="80"/>
  <c r="K15" i="80"/>
  <c r="L15" i="80"/>
  <c r="M15" i="80"/>
  <c r="N15" i="80"/>
  <c r="O15" i="80"/>
  <c r="P15" i="80"/>
  <c r="Q15" i="80"/>
  <c r="R15" i="80"/>
  <c r="S15" i="80"/>
  <c r="T15" i="80"/>
  <c r="U15" i="80"/>
  <c r="V15" i="80"/>
  <c r="W15" i="80"/>
  <c r="X15" i="80"/>
  <c r="Y15" i="80"/>
  <c r="Z15" i="80"/>
  <c r="AA15" i="80"/>
  <c r="AB15" i="80"/>
  <c r="AC15" i="80"/>
  <c r="AD15" i="80"/>
  <c r="AE15" i="80"/>
  <c r="AF15" i="80"/>
  <c r="AG15" i="80"/>
  <c r="AH15" i="80"/>
  <c r="AI15" i="80"/>
  <c r="G16" i="80"/>
  <c r="H16" i="80"/>
  <c r="I16" i="80"/>
  <c r="J16" i="80"/>
  <c r="K16" i="80"/>
  <c r="L16" i="80"/>
  <c r="M16" i="80"/>
  <c r="N16" i="80"/>
  <c r="O16" i="80"/>
  <c r="P16" i="80"/>
  <c r="Q16" i="80"/>
  <c r="R16" i="80"/>
  <c r="S16" i="80"/>
  <c r="T16" i="80"/>
  <c r="U16" i="80"/>
  <c r="V16" i="80"/>
  <c r="W16" i="80"/>
  <c r="X16" i="80"/>
  <c r="Y16" i="80"/>
  <c r="Z16" i="80"/>
  <c r="AA16" i="80"/>
  <c r="AB16" i="80"/>
  <c r="AC16" i="80"/>
  <c r="AD16" i="80"/>
  <c r="AE16" i="80"/>
  <c r="AF16" i="80"/>
  <c r="AG16" i="80"/>
  <c r="AH16" i="80"/>
  <c r="AI16" i="80"/>
  <c r="G17" i="80"/>
  <c r="H17" i="80"/>
  <c r="I17" i="80"/>
  <c r="J17" i="80"/>
  <c r="K17" i="80"/>
  <c r="L17" i="80"/>
  <c r="M17" i="80"/>
  <c r="N17" i="80"/>
  <c r="O17" i="80"/>
  <c r="P17" i="80"/>
  <c r="Q17" i="80"/>
  <c r="R17" i="80"/>
  <c r="S17" i="80"/>
  <c r="T17" i="80"/>
  <c r="U17" i="80"/>
  <c r="V17" i="80"/>
  <c r="W17" i="80"/>
  <c r="X17" i="80"/>
  <c r="Y17" i="80"/>
  <c r="Z17" i="80"/>
  <c r="AA17" i="80"/>
  <c r="AB17" i="80"/>
  <c r="AC17" i="80"/>
  <c r="AD17" i="80"/>
  <c r="AE17" i="80"/>
  <c r="AF17" i="80"/>
  <c r="AG17" i="80"/>
  <c r="AH17" i="80"/>
  <c r="AI17" i="80"/>
  <c r="G18" i="80"/>
  <c r="H18" i="80"/>
  <c r="I18" i="80"/>
  <c r="J18" i="80"/>
  <c r="K18" i="80"/>
  <c r="L18" i="80"/>
  <c r="M18" i="80"/>
  <c r="N18" i="80"/>
  <c r="O18" i="80"/>
  <c r="P18" i="80"/>
  <c r="Q18" i="80"/>
  <c r="R18" i="80"/>
  <c r="S18" i="80"/>
  <c r="T18" i="80"/>
  <c r="U18" i="80"/>
  <c r="V18" i="80"/>
  <c r="W18" i="80"/>
  <c r="X18" i="80"/>
  <c r="Y18" i="80"/>
  <c r="Z18" i="80"/>
  <c r="AA18" i="80"/>
  <c r="AB18" i="80"/>
  <c r="AC18" i="80"/>
  <c r="AD18" i="80"/>
  <c r="AE18" i="80"/>
  <c r="AF18" i="80"/>
  <c r="AG18" i="80"/>
  <c r="AH18" i="80"/>
  <c r="AI18" i="80"/>
  <c r="AB19" i="80"/>
  <c r="AC19" i="80"/>
  <c r="AD19" i="80"/>
  <c r="AE19" i="80"/>
  <c r="AF19" i="80"/>
  <c r="AG19" i="80"/>
  <c r="AH19" i="80"/>
  <c r="AI19" i="80"/>
  <c r="G21" i="80"/>
  <c r="H21" i="80"/>
  <c r="I21" i="80"/>
  <c r="J21" i="80"/>
  <c r="K21" i="80"/>
  <c r="L21" i="80"/>
  <c r="M21" i="80"/>
  <c r="N21" i="80"/>
  <c r="O21" i="80"/>
  <c r="P21" i="80"/>
  <c r="Q21" i="80"/>
  <c r="R21" i="80"/>
  <c r="S21" i="80"/>
  <c r="T21" i="80"/>
  <c r="U21" i="80"/>
  <c r="V21" i="80"/>
  <c r="W21" i="80"/>
  <c r="X21" i="80"/>
  <c r="Y21" i="80"/>
  <c r="Z21" i="80"/>
  <c r="AA21" i="80"/>
  <c r="AB21" i="80"/>
  <c r="AC21" i="80"/>
  <c r="AD21" i="80"/>
  <c r="AE21" i="80"/>
  <c r="AF21" i="80"/>
  <c r="AG21" i="80"/>
  <c r="AH21" i="80"/>
  <c r="AI21" i="80"/>
  <c r="AJ21" i="80"/>
  <c r="AK21" i="80"/>
  <c r="AL21" i="80"/>
  <c r="AM21" i="80"/>
  <c r="AN21" i="80"/>
  <c r="AO21" i="80"/>
  <c r="G22" i="80"/>
  <c r="H22" i="80"/>
  <c r="I22" i="80"/>
  <c r="J22" i="80"/>
  <c r="K22" i="80"/>
  <c r="L22" i="80"/>
  <c r="M22" i="80"/>
  <c r="N22" i="80"/>
  <c r="O22" i="80"/>
  <c r="P22" i="80"/>
  <c r="Q22" i="80"/>
  <c r="R22" i="80"/>
  <c r="S22" i="80"/>
  <c r="T22" i="80"/>
  <c r="U22" i="80"/>
  <c r="V22" i="80"/>
  <c r="W22" i="80"/>
  <c r="X22" i="80"/>
  <c r="Y22" i="80"/>
  <c r="Z22" i="80"/>
  <c r="AA22" i="80"/>
  <c r="AB22" i="80"/>
  <c r="AC22" i="80"/>
  <c r="AD22" i="80"/>
  <c r="AE22" i="80"/>
  <c r="AF22" i="80"/>
  <c r="AG22" i="80"/>
  <c r="AH22" i="80"/>
  <c r="AI22" i="80"/>
  <c r="G23" i="80"/>
  <c r="H23" i="80"/>
  <c r="I23" i="80"/>
  <c r="J23" i="80"/>
  <c r="K23" i="80"/>
  <c r="L23" i="80"/>
  <c r="M23" i="80"/>
  <c r="N23" i="80"/>
  <c r="O23" i="80"/>
  <c r="P23" i="80"/>
  <c r="Q23" i="80"/>
  <c r="R23" i="80"/>
  <c r="S23" i="80"/>
  <c r="T23" i="80"/>
  <c r="U23" i="80"/>
  <c r="V23" i="80"/>
  <c r="W23" i="80"/>
  <c r="X23" i="80"/>
  <c r="Y23" i="80"/>
  <c r="Z23" i="80"/>
  <c r="AA23" i="80"/>
  <c r="AB23" i="80"/>
  <c r="AC23" i="80"/>
  <c r="AD23" i="80"/>
  <c r="AE23" i="80"/>
  <c r="AF23" i="80"/>
  <c r="AG23" i="80"/>
  <c r="AH23" i="80"/>
  <c r="AI23" i="80"/>
  <c r="G24" i="80"/>
  <c r="H24" i="80"/>
  <c r="I24" i="80"/>
  <c r="J24" i="80"/>
  <c r="K24" i="80"/>
  <c r="L24" i="80"/>
  <c r="M24" i="80"/>
  <c r="N24" i="80"/>
  <c r="O24" i="80"/>
  <c r="P24" i="80"/>
  <c r="Q24" i="80"/>
  <c r="R24" i="80"/>
  <c r="S24" i="80"/>
  <c r="T24" i="80"/>
  <c r="U24" i="80"/>
  <c r="V24" i="80"/>
  <c r="W24" i="80"/>
  <c r="X24" i="80"/>
  <c r="Y24" i="80"/>
  <c r="Z24" i="80"/>
  <c r="AA24" i="80"/>
  <c r="AB24" i="80"/>
  <c r="AC24" i="80"/>
  <c r="AD24" i="80"/>
  <c r="AE24" i="80"/>
  <c r="AF24" i="80"/>
  <c r="AG24" i="80"/>
  <c r="AH24" i="80"/>
  <c r="AI24" i="80"/>
  <c r="G25" i="80"/>
  <c r="H25" i="80"/>
  <c r="I25" i="80"/>
  <c r="J25" i="80"/>
  <c r="K25" i="80"/>
  <c r="L25" i="80"/>
  <c r="M25" i="80"/>
  <c r="N25" i="80"/>
  <c r="O25" i="80"/>
  <c r="P25" i="80"/>
  <c r="Q25" i="80"/>
  <c r="R25" i="80"/>
  <c r="S25" i="80"/>
  <c r="T25" i="80"/>
  <c r="U25" i="80"/>
  <c r="V25" i="80"/>
  <c r="W25" i="80"/>
  <c r="X25" i="80"/>
  <c r="Y25" i="80"/>
  <c r="Z25" i="80"/>
  <c r="AA25" i="80"/>
  <c r="AB25" i="80"/>
  <c r="AC25" i="80"/>
  <c r="AD25" i="80"/>
  <c r="AE25" i="80"/>
  <c r="AF25" i="80"/>
  <c r="AG25" i="80"/>
  <c r="AH25" i="80"/>
  <c r="AI25" i="80"/>
  <c r="G26" i="80"/>
  <c r="H26" i="80"/>
  <c r="I26" i="80"/>
  <c r="J26" i="80"/>
  <c r="K26" i="80"/>
  <c r="L26" i="80"/>
  <c r="M26" i="80"/>
  <c r="N26" i="80"/>
  <c r="O26" i="80"/>
  <c r="P26" i="80"/>
  <c r="Q26" i="80"/>
  <c r="R26" i="80"/>
  <c r="S26" i="80"/>
  <c r="T26" i="80"/>
  <c r="U26" i="80"/>
  <c r="V26" i="80"/>
  <c r="W26" i="80"/>
  <c r="X26" i="80"/>
  <c r="Y26" i="80"/>
  <c r="Z26" i="80"/>
  <c r="AA26" i="80"/>
  <c r="AB26" i="80"/>
  <c r="AC26" i="80"/>
  <c r="AD26" i="80"/>
  <c r="AE26" i="80"/>
  <c r="AF26" i="80"/>
  <c r="AG26" i="80"/>
  <c r="AH26" i="80"/>
  <c r="AI26" i="80"/>
  <c r="G27" i="80"/>
  <c r="H27" i="80"/>
  <c r="I27" i="80"/>
  <c r="J27" i="80"/>
  <c r="K27" i="80"/>
  <c r="L27" i="80"/>
  <c r="M27" i="80"/>
  <c r="N27" i="80"/>
  <c r="O27" i="80"/>
  <c r="P27" i="80"/>
  <c r="Q27" i="80"/>
  <c r="R27" i="80"/>
  <c r="S27" i="80"/>
  <c r="T27" i="80"/>
  <c r="U27" i="80"/>
  <c r="V27" i="80"/>
  <c r="W27" i="80"/>
  <c r="X27" i="80"/>
  <c r="Y27" i="80"/>
  <c r="Z27" i="80"/>
  <c r="AA27" i="80"/>
  <c r="AB27" i="80"/>
  <c r="AC27" i="80"/>
  <c r="AD27" i="80"/>
  <c r="AE27" i="80"/>
  <c r="AF27" i="80"/>
  <c r="AG27" i="80"/>
  <c r="AH27" i="80"/>
  <c r="AI27" i="80"/>
  <c r="G28" i="80"/>
  <c r="H28" i="80"/>
  <c r="I28" i="80"/>
  <c r="J28" i="80"/>
  <c r="K28" i="80"/>
  <c r="L28" i="80"/>
  <c r="M28" i="80"/>
  <c r="N28" i="80"/>
  <c r="O28" i="80"/>
  <c r="P28" i="80"/>
  <c r="Q28" i="80"/>
  <c r="R28" i="80"/>
  <c r="S28" i="80"/>
  <c r="T28" i="80"/>
  <c r="U28" i="80"/>
  <c r="V28" i="80"/>
  <c r="W28" i="80"/>
  <c r="X28" i="80"/>
  <c r="Y28" i="80"/>
  <c r="Z28" i="80"/>
  <c r="AA28" i="80"/>
  <c r="AB28" i="80"/>
  <c r="AC28" i="80"/>
  <c r="AD28" i="80"/>
  <c r="AE28" i="80"/>
  <c r="AF28" i="80"/>
  <c r="AG28" i="80"/>
  <c r="AH28" i="80"/>
  <c r="AI28" i="80"/>
  <c r="G29" i="80"/>
  <c r="H29" i="80"/>
  <c r="I29" i="80"/>
  <c r="J29" i="80"/>
  <c r="K29" i="80"/>
  <c r="L29" i="80"/>
  <c r="M29" i="80"/>
  <c r="N29" i="80"/>
  <c r="O29" i="80"/>
  <c r="P29" i="80"/>
  <c r="Q29" i="80"/>
  <c r="R29" i="80"/>
  <c r="S29" i="80"/>
  <c r="T29" i="80"/>
  <c r="U29" i="80"/>
  <c r="V29" i="80"/>
  <c r="W29" i="80"/>
  <c r="X29" i="80"/>
  <c r="Y29" i="80"/>
  <c r="Z29" i="80"/>
  <c r="AA29" i="80"/>
  <c r="AB29" i="80"/>
  <c r="AC29" i="80"/>
  <c r="AD29" i="80"/>
  <c r="AE29" i="80"/>
  <c r="AF29" i="80"/>
  <c r="AG29" i="80"/>
  <c r="AH29" i="80"/>
  <c r="AI29" i="80"/>
  <c r="G30" i="80"/>
  <c r="H30" i="80"/>
  <c r="I30" i="80"/>
  <c r="J30" i="80"/>
  <c r="K30" i="80"/>
  <c r="L30" i="80"/>
  <c r="M30" i="80"/>
  <c r="N30" i="80"/>
  <c r="O30" i="80"/>
  <c r="P30" i="80"/>
  <c r="Q30" i="80"/>
  <c r="R30" i="80"/>
  <c r="S30" i="80"/>
  <c r="T30" i="80"/>
  <c r="U30" i="80"/>
  <c r="V30" i="80"/>
  <c r="W30" i="80"/>
  <c r="X30" i="80"/>
  <c r="Y30" i="80"/>
  <c r="Z30" i="80"/>
  <c r="AA30" i="80"/>
  <c r="AB30" i="80"/>
  <c r="AC30" i="80"/>
  <c r="AD30" i="80"/>
  <c r="AE30" i="80"/>
  <c r="AF30" i="80"/>
  <c r="AG30" i="80"/>
  <c r="AH30" i="80"/>
  <c r="AI30" i="80"/>
  <c r="G31" i="80"/>
  <c r="H31" i="80"/>
  <c r="I31" i="80"/>
  <c r="J31" i="80"/>
  <c r="K31" i="80"/>
  <c r="L31" i="80"/>
  <c r="M31" i="80"/>
  <c r="N31" i="80"/>
  <c r="O31" i="80"/>
  <c r="P31" i="80"/>
  <c r="Q31" i="80"/>
  <c r="R31" i="80"/>
  <c r="S31" i="80"/>
  <c r="T31" i="80"/>
  <c r="U31" i="80"/>
  <c r="V31" i="80"/>
  <c r="W31" i="80"/>
  <c r="X31" i="80"/>
  <c r="Y31" i="80"/>
  <c r="Z31" i="80"/>
  <c r="AA31" i="80"/>
  <c r="AB31" i="80"/>
  <c r="AC31" i="80"/>
  <c r="AD31" i="80"/>
  <c r="AE31" i="80"/>
  <c r="AF31" i="80"/>
  <c r="AG31" i="80"/>
  <c r="AH31" i="80"/>
  <c r="AI31" i="80"/>
  <c r="G38" i="80"/>
  <c r="H38" i="80"/>
  <c r="I38" i="80"/>
  <c r="J38" i="80"/>
  <c r="K38" i="80"/>
  <c r="L38" i="80"/>
  <c r="M38" i="80"/>
  <c r="N38" i="80"/>
  <c r="O38" i="80"/>
  <c r="P38" i="80"/>
  <c r="Q38" i="80"/>
  <c r="R38" i="80"/>
  <c r="S38" i="80"/>
  <c r="T38" i="80"/>
  <c r="U38" i="80"/>
  <c r="V38" i="80"/>
  <c r="W38" i="80"/>
  <c r="X38" i="80"/>
  <c r="Y38" i="80"/>
  <c r="Z38" i="80"/>
  <c r="AA38" i="80"/>
  <c r="AB38" i="80"/>
  <c r="AC38" i="80"/>
  <c r="AD38" i="80"/>
  <c r="AE38" i="80"/>
  <c r="AF38" i="80"/>
  <c r="AG38" i="80"/>
  <c r="AH38" i="80"/>
  <c r="AI38" i="80"/>
  <c r="AJ38" i="80"/>
  <c r="AK38" i="80"/>
  <c r="AL38" i="80"/>
  <c r="AM38" i="80"/>
  <c r="AN38" i="80"/>
  <c r="AO38" i="80"/>
  <c r="B40" i="80"/>
  <c r="B41" i="80" s="1"/>
  <c r="B42" i="80" s="1"/>
  <c r="B46" i="80" s="1"/>
  <c r="B49" i="80" s="1"/>
  <c r="B50" i="80" s="1"/>
  <c r="B51" i="80" s="1"/>
  <c r="B52" i="80" s="1"/>
  <c r="B53" i="80" s="1"/>
  <c r="B54" i="80" s="1"/>
  <c r="B56" i="80" s="1"/>
  <c r="B65" i="80"/>
  <c r="B66" i="80" s="1"/>
  <c r="AL67" i="80"/>
  <c r="AM67" i="80"/>
  <c r="AM199" i="80" s="1"/>
  <c r="AM200" i="80" s="1"/>
  <c r="AN67" i="80"/>
  <c r="G70" i="80"/>
  <c r="H70" i="80"/>
  <c r="I70" i="80"/>
  <c r="J70" i="80"/>
  <c r="K70" i="80"/>
  <c r="L70" i="80"/>
  <c r="M70" i="80"/>
  <c r="N70" i="80"/>
  <c r="O70" i="80"/>
  <c r="P70" i="80"/>
  <c r="Q70" i="80"/>
  <c r="R70" i="80"/>
  <c r="S70" i="80"/>
  <c r="T70" i="80"/>
  <c r="U70" i="80"/>
  <c r="V70" i="80"/>
  <c r="W70" i="80"/>
  <c r="X70" i="80"/>
  <c r="Y70" i="80"/>
  <c r="Z70" i="80"/>
  <c r="AA70" i="80"/>
  <c r="AB70" i="80"/>
  <c r="AC70" i="80"/>
  <c r="AD70" i="80"/>
  <c r="AE70" i="80"/>
  <c r="AF70" i="80"/>
  <c r="AG70" i="80"/>
  <c r="AH70" i="80"/>
  <c r="AI70" i="80"/>
  <c r="AJ70" i="80"/>
  <c r="AK70" i="80"/>
  <c r="AL70" i="80"/>
  <c r="AM70" i="80"/>
  <c r="AN70" i="80"/>
  <c r="AO70" i="80"/>
  <c r="B72" i="80"/>
  <c r="B73" i="80" s="1"/>
  <c r="G75" i="80"/>
  <c r="H75" i="80"/>
  <c r="I75" i="80"/>
  <c r="J75" i="80"/>
  <c r="K75" i="80"/>
  <c r="L75" i="80"/>
  <c r="M75" i="80"/>
  <c r="N75" i="80"/>
  <c r="O75" i="80"/>
  <c r="P75" i="80"/>
  <c r="Q75" i="80"/>
  <c r="R75" i="80"/>
  <c r="S75" i="80"/>
  <c r="T75" i="80"/>
  <c r="U75" i="80"/>
  <c r="V75" i="80"/>
  <c r="W75" i="80"/>
  <c r="X75" i="80"/>
  <c r="Y75" i="80"/>
  <c r="Z75" i="80"/>
  <c r="AA75" i="80"/>
  <c r="AB75" i="80"/>
  <c r="AC75" i="80"/>
  <c r="AD75" i="80"/>
  <c r="AE75" i="80"/>
  <c r="AF75" i="80"/>
  <c r="AG75" i="80"/>
  <c r="AH75" i="80"/>
  <c r="AI75" i="80"/>
  <c r="AJ75" i="80"/>
  <c r="AK75" i="80"/>
  <c r="AL75" i="80"/>
  <c r="AM75" i="80"/>
  <c r="AN75" i="80"/>
  <c r="AO75" i="80"/>
  <c r="G247" i="80"/>
  <c r="G286" i="80"/>
  <c r="G248" i="80"/>
  <c r="G287" i="80"/>
  <c r="G249" i="80"/>
  <c r="G288" i="80"/>
  <c r="G250" i="80"/>
  <c r="G289" i="80"/>
  <c r="G251" i="80"/>
  <c r="G290" i="80"/>
  <c r="G252" i="80"/>
  <c r="G291" i="80"/>
  <c r="G253" i="80"/>
  <c r="G292" i="80"/>
  <c r="G254" i="80"/>
  <c r="G293" i="80"/>
  <c r="G266" i="80"/>
  <c r="G305" i="80"/>
  <c r="H333" i="80"/>
  <c r="H247" i="80"/>
  <c r="H286" i="80"/>
  <c r="H248" i="80"/>
  <c r="H287" i="80"/>
  <c r="H249" i="80"/>
  <c r="H288" i="80"/>
  <c r="H250" i="80"/>
  <c r="H289" i="80"/>
  <c r="H251" i="80"/>
  <c r="H290" i="80"/>
  <c r="H252" i="80"/>
  <c r="H291" i="80"/>
  <c r="H253" i="80"/>
  <c r="H292" i="80"/>
  <c r="H254" i="80"/>
  <c r="H293" i="80"/>
  <c r="H266" i="80"/>
  <c r="H305" i="80"/>
  <c r="I247" i="80"/>
  <c r="I286" i="80"/>
  <c r="I248" i="80"/>
  <c r="I287" i="80"/>
  <c r="I249" i="80"/>
  <c r="I288" i="80"/>
  <c r="I250" i="80"/>
  <c r="I289" i="80"/>
  <c r="I251" i="80"/>
  <c r="I290" i="80"/>
  <c r="I252" i="80"/>
  <c r="I291" i="80"/>
  <c r="I253" i="80"/>
  <c r="I292" i="80"/>
  <c r="I254" i="80"/>
  <c r="I293" i="80"/>
  <c r="I266" i="80"/>
  <c r="I305" i="80"/>
  <c r="J247" i="80"/>
  <c r="J286" i="80"/>
  <c r="J248" i="80"/>
  <c r="J287" i="80"/>
  <c r="J249" i="80"/>
  <c r="J288" i="80"/>
  <c r="J250" i="80"/>
  <c r="J289" i="80"/>
  <c r="J251" i="80"/>
  <c r="J290" i="80"/>
  <c r="J252" i="80"/>
  <c r="J291" i="80"/>
  <c r="J253" i="80"/>
  <c r="J292" i="80"/>
  <c r="J254" i="80"/>
  <c r="J293" i="80"/>
  <c r="J266" i="80"/>
  <c r="J305" i="80"/>
  <c r="K247" i="80"/>
  <c r="K286" i="80"/>
  <c r="K248" i="80"/>
  <c r="K287" i="80"/>
  <c r="K249" i="80"/>
  <c r="K288" i="80"/>
  <c r="K250" i="80"/>
  <c r="K289" i="80"/>
  <c r="K251" i="80"/>
  <c r="K290" i="80"/>
  <c r="K252" i="80"/>
  <c r="K291" i="80"/>
  <c r="K253" i="80"/>
  <c r="K292" i="80"/>
  <c r="K254" i="80"/>
  <c r="K293" i="80"/>
  <c r="K266" i="80"/>
  <c r="K305" i="80"/>
  <c r="L333" i="80"/>
  <c r="L247" i="80"/>
  <c r="L286" i="80"/>
  <c r="L248" i="80"/>
  <c r="L287" i="80"/>
  <c r="L249" i="80"/>
  <c r="L288" i="80"/>
  <c r="L250" i="80"/>
  <c r="L289" i="80"/>
  <c r="L251" i="80"/>
  <c r="L290" i="80"/>
  <c r="L252" i="80"/>
  <c r="L291" i="80"/>
  <c r="L253" i="80"/>
  <c r="L292" i="80"/>
  <c r="L254" i="80"/>
  <c r="L293" i="80"/>
  <c r="L266" i="80"/>
  <c r="L305" i="80"/>
  <c r="M247" i="80"/>
  <c r="M286" i="80"/>
  <c r="M248" i="80"/>
  <c r="M287" i="80"/>
  <c r="M249" i="80"/>
  <c r="M288" i="80"/>
  <c r="M250" i="80"/>
  <c r="M289" i="80"/>
  <c r="M251" i="80"/>
  <c r="M290" i="80"/>
  <c r="M252" i="80"/>
  <c r="M291" i="80"/>
  <c r="M253" i="80"/>
  <c r="M292" i="80"/>
  <c r="M254" i="80"/>
  <c r="M293" i="80"/>
  <c r="M266" i="80"/>
  <c r="M305" i="80"/>
  <c r="N247" i="80"/>
  <c r="N286" i="80"/>
  <c r="N248" i="80"/>
  <c r="N287" i="80"/>
  <c r="N249" i="80"/>
  <c r="N288" i="80"/>
  <c r="N250" i="80"/>
  <c r="N289" i="80"/>
  <c r="N251" i="80"/>
  <c r="N290" i="80"/>
  <c r="N252" i="80"/>
  <c r="N291" i="80"/>
  <c r="N253" i="80"/>
  <c r="N292" i="80"/>
  <c r="N254" i="80"/>
  <c r="N293" i="80"/>
  <c r="N266" i="80"/>
  <c r="N305" i="80"/>
  <c r="O247" i="80"/>
  <c r="O286" i="80"/>
  <c r="O248" i="80"/>
  <c r="O287" i="80"/>
  <c r="O249" i="80"/>
  <c r="O288" i="80"/>
  <c r="O250" i="80"/>
  <c r="O289" i="80"/>
  <c r="O251" i="80"/>
  <c r="O290" i="80"/>
  <c r="O252" i="80"/>
  <c r="O291" i="80"/>
  <c r="O253" i="80"/>
  <c r="O292" i="80"/>
  <c r="O254" i="80"/>
  <c r="O293" i="80"/>
  <c r="O266" i="80"/>
  <c r="O305" i="80"/>
  <c r="P333" i="80"/>
  <c r="P247" i="80"/>
  <c r="P286" i="80"/>
  <c r="P248" i="80"/>
  <c r="P287" i="80"/>
  <c r="P249" i="80"/>
  <c r="P288" i="80"/>
  <c r="P250" i="80"/>
  <c r="P289" i="80"/>
  <c r="P251" i="80"/>
  <c r="P290" i="80"/>
  <c r="P252" i="80"/>
  <c r="P291" i="80"/>
  <c r="P253" i="80"/>
  <c r="P292" i="80"/>
  <c r="P254" i="80"/>
  <c r="P293" i="80"/>
  <c r="P266" i="80"/>
  <c r="P305" i="80"/>
  <c r="Q247" i="80"/>
  <c r="Q286" i="80"/>
  <c r="Q248" i="80"/>
  <c r="Q287" i="80"/>
  <c r="Q249" i="80"/>
  <c r="Q288" i="80"/>
  <c r="Q250" i="80"/>
  <c r="Q289" i="80"/>
  <c r="Q251" i="80"/>
  <c r="Q290" i="80"/>
  <c r="Q252" i="80"/>
  <c r="Q291" i="80"/>
  <c r="Q253" i="80"/>
  <c r="Q292" i="80"/>
  <c r="Q254" i="80"/>
  <c r="Q293" i="80"/>
  <c r="Q266" i="80"/>
  <c r="Q305" i="80"/>
  <c r="R247" i="80"/>
  <c r="R286" i="80"/>
  <c r="R248" i="80"/>
  <c r="R287" i="80"/>
  <c r="R249" i="80"/>
  <c r="R288" i="80"/>
  <c r="R250" i="80"/>
  <c r="R289" i="80"/>
  <c r="R251" i="80"/>
  <c r="R290" i="80"/>
  <c r="R252" i="80"/>
  <c r="R291" i="80"/>
  <c r="R253" i="80"/>
  <c r="R292" i="80"/>
  <c r="R254" i="80"/>
  <c r="R293" i="80"/>
  <c r="R266" i="80"/>
  <c r="R305" i="80"/>
  <c r="S333" i="80"/>
  <c r="S247" i="80"/>
  <c r="S286" i="80"/>
  <c r="S248" i="80"/>
  <c r="S287" i="80"/>
  <c r="S249" i="80"/>
  <c r="S288" i="80"/>
  <c r="S250" i="80"/>
  <c r="S289" i="80"/>
  <c r="S251" i="80"/>
  <c r="S290" i="80"/>
  <c r="S252" i="80"/>
  <c r="S291" i="80"/>
  <c r="S253" i="80"/>
  <c r="S292" i="80"/>
  <c r="S254" i="80"/>
  <c r="S293" i="80"/>
  <c r="S266" i="80"/>
  <c r="S305" i="80"/>
  <c r="T333" i="80"/>
  <c r="T247" i="80"/>
  <c r="T286" i="80"/>
  <c r="T248" i="80"/>
  <c r="T287" i="80"/>
  <c r="T249" i="80"/>
  <c r="T288" i="80"/>
  <c r="T250" i="80"/>
  <c r="T289" i="80"/>
  <c r="T251" i="80"/>
  <c r="T290" i="80"/>
  <c r="T252" i="80"/>
  <c r="T291" i="80"/>
  <c r="T253" i="80"/>
  <c r="T292" i="80"/>
  <c r="T254" i="80"/>
  <c r="T293" i="80"/>
  <c r="T266" i="80"/>
  <c r="T305" i="80"/>
  <c r="U333" i="80"/>
  <c r="U247" i="80"/>
  <c r="U286" i="80"/>
  <c r="U248" i="80"/>
  <c r="U287" i="80"/>
  <c r="U249" i="80"/>
  <c r="U288" i="80"/>
  <c r="U250" i="80"/>
  <c r="U289" i="80"/>
  <c r="U251" i="80"/>
  <c r="U290" i="80"/>
  <c r="U252" i="80"/>
  <c r="U291" i="80"/>
  <c r="U253" i="80"/>
  <c r="U292" i="80"/>
  <c r="U254" i="80"/>
  <c r="U293" i="80"/>
  <c r="U266" i="80"/>
  <c r="U305" i="80"/>
  <c r="V333" i="80"/>
  <c r="V247" i="80"/>
  <c r="V286" i="80"/>
  <c r="V248" i="80"/>
  <c r="V287" i="80"/>
  <c r="V249" i="80"/>
  <c r="V288" i="80"/>
  <c r="V250" i="80"/>
  <c r="V289" i="80"/>
  <c r="V251" i="80"/>
  <c r="V290" i="80"/>
  <c r="V252" i="80"/>
  <c r="V291" i="80"/>
  <c r="V253" i="80"/>
  <c r="V292" i="80"/>
  <c r="V254" i="80"/>
  <c r="V293" i="80"/>
  <c r="V266" i="80"/>
  <c r="V305" i="80"/>
  <c r="W333" i="80"/>
  <c r="W247" i="80"/>
  <c r="W286" i="80"/>
  <c r="W248" i="80"/>
  <c r="W287" i="80"/>
  <c r="W249" i="80"/>
  <c r="W288" i="80"/>
  <c r="W250" i="80"/>
  <c r="W289" i="80"/>
  <c r="W251" i="80"/>
  <c r="W290" i="80"/>
  <c r="W252" i="80"/>
  <c r="W291" i="80"/>
  <c r="W253" i="80"/>
  <c r="W292" i="80"/>
  <c r="W254" i="80"/>
  <c r="W293" i="80"/>
  <c r="W266" i="80"/>
  <c r="W305" i="80"/>
  <c r="X333" i="80"/>
  <c r="X247" i="80"/>
  <c r="X286" i="80"/>
  <c r="X248" i="80"/>
  <c r="X287" i="80"/>
  <c r="X249" i="80"/>
  <c r="X288" i="80"/>
  <c r="X250" i="80"/>
  <c r="X289" i="80"/>
  <c r="X251" i="80"/>
  <c r="X290" i="80"/>
  <c r="X252" i="80"/>
  <c r="X291" i="80"/>
  <c r="X253" i="80"/>
  <c r="X292" i="80"/>
  <c r="X254" i="80"/>
  <c r="X293" i="80"/>
  <c r="X266" i="80"/>
  <c r="X305" i="80"/>
  <c r="Y247" i="80"/>
  <c r="Y286" i="80"/>
  <c r="Y248" i="80"/>
  <c r="Y287" i="80"/>
  <c r="Y249" i="80"/>
  <c r="Y288" i="80"/>
  <c r="Y250" i="80"/>
  <c r="Y289" i="80"/>
  <c r="Y251" i="80"/>
  <c r="Y290" i="80"/>
  <c r="Y252" i="80"/>
  <c r="Y291" i="80"/>
  <c r="Y253" i="80"/>
  <c r="Y292" i="80"/>
  <c r="Y254" i="80"/>
  <c r="Y293" i="80"/>
  <c r="Y266" i="80"/>
  <c r="Y305" i="80"/>
  <c r="Z247" i="80"/>
  <c r="Z286" i="80"/>
  <c r="Z248" i="80"/>
  <c r="Z287" i="80"/>
  <c r="Z249" i="80"/>
  <c r="Z288" i="80"/>
  <c r="Z250" i="80"/>
  <c r="Z289" i="80"/>
  <c r="Z251" i="80"/>
  <c r="Z290" i="80"/>
  <c r="Z252" i="80"/>
  <c r="Z291" i="80"/>
  <c r="Z253" i="80"/>
  <c r="Z292" i="80"/>
  <c r="Z254" i="80"/>
  <c r="Z293" i="80"/>
  <c r="Z266" i="80"/>
  <c r="Z305" i="80"/>
  <c r="AA247" i="80"/>
  <c r="AA286" i="80"/>
  <c r="AA248" i="80"/>
  <c r="AA287" i="80"/>
  <c r="AA249" i="80"/>
  <c r="AA288" i="80"/>
  <c r="AA250" i="80"/>
  <c r="AA289" i="80"/>
  <c r="AA251" i="80"/>
  <c r="AA290" i="80"/>
  <c r="AA252" i="80"/>
  <c r="AA291" i="80"/>
  <c r="AA253" i="80"/>
  <c r="AA292" i="80"/>
  <c r="AA254" i="80"/>
  <c r="AA293" i="80"/>
  <c r="AA266" i="80"/>
  <c r="AA305" i="80"/>
  <c r="AB333" i="80"/>
  <c r="AB247" i="80"/>
  <c r="AB286" i="80"/>
  <c r="AB248" i="80"/>
  <c r="AB287" i="80"/>
  <c r="AB249" i="80"/>
  <c r="AB288" i="80"/>
  <c r="AB250" i="80"/>
  <c r="AB289" i="80"/>
  <c r="AB251" i="80"/>
  <c r="AB290" i="80"/>
  <c r="AB252" i="80"/>
  <c r="AB291" i="80"/>
  <c r="AB253" i="80"/>
  <c r="AB292" i="80"/>
  <c r="AB254" i="80"/>
  <c r="AB293" i="80"/>
  <c r="AB266" i="80"/>
  <c r="AB305" i="80"/>
  <c r="AC247" i="80"/>
  <c r="AC286" i="80"/>
  <c r="AC248" i="80"/>
  <c r="AC287" i="80"/>
  <c r="AC249" i="80"/>
  <c r="AC288" i="80"/>
  <c r="AC250" i="80"/>
  <c r="AC289" i="80"/>
  <c r="AC251" i="80"/>
  <c r="AC290" i="80"/>
  <c r="AC252" i="80"/>
  <c r="AC291" i="80"/>
  <c r="AC253" i="80"/>
  <c r="AC292" i="80"/>
  <c r="AC254" i="80"/>
  <c r="AC293" i="80"/>
  <c r="AC266" i="80"/>
  <c r="AC305" i="80"/>
  <c r="AD247" i="80"/>
  <c r="AD286" i="80"/>
  <c r="AD248" i="80"/>
  <c r="AD287" i="80"/>
  <c r="AD249" i="80"/>
  <c r="AD288" i="80"/>
  <c r="AD250" i="80"/>
  <c r="AD289" i="80"/>
  <c r="AD251" i="80"/>
  <c r="AD290" i="80"/>
  <c r="AD252" i="80"/>
  <c r="AD291" i="80"/>
  <c r="AD253" i="80"/>
  <c r="AD292" i="80"/>
  <c r="AD254" i="80"/>
  <c r="AD293" i="80"/>
  <c r="AD266" i="80"/>
  <c r="AD305" i="80"/>
  <c r="AE247" i="80"/>
  <c r="AE286" i="80"/>
  <c r="AE248" i="80"/>
  <c r="AE287" i="80"/>
  <c r="AE249" i="80"/>
  <c r="AE288" i="80"/>
  <c r="AE250" i="80"/>
  <c r="AE289" i="80"/>
  <c r="AE251" i="80"/>
  <c r="AE290" i="80"/>
  <c r="AE252" i="80"/>
  <c r="AE291" i="80"/>
  <c r="AE253" i="80"/>
  <c r="AE292" i="80"/>
  <c r="AE254" i="80"/>
  <c r="AE293" i="80"/>
  <c r="AE266" i="80"/>
  <c r="AE305" i="80"/>
  <c r="AF333" i="80"/>
  <c r="AF247" i="80"/>
  <c r="AF286" i="80"/>
  <c r="AF248" i="80"/>
  <c r="AF287" i="80"/>
  <c r="AF249" i="80"/>
  <c r="AF288" i="80"/>
  <c r="AF250" i="80"/>
  <c r="AF289" i="80"/>
  <c r="AF251" i="80"/>
  <c r="AF290" i="80"/>
  <c r="AF252" i="80"/>
  <c r="AF291" i="80"/>
  <c r="AF253" i="80"/>
  <c r="AF292" i="80"/>
  <c r="AF254" i="80"/>
  <c r="AF293" i="80"/>
  <c r="AF266" i="80"/>
  <c r="AF305" i="80"/>
  <c r="AG333" i="80"/>
  <c r="AG247" i="80"/>
  <c r="AG286" i="80"/>
  <c r="AG248" i="80"/>
  <c r="AG287" i="80"/>
  <c r="AG249" i="80"/>
  <c r="AG288" i="80"/>
  <c r="AG250" i="80"/>
  <c r="AG289" i="80"/>
  <c r="AG251" i="80"/>
  <c r="AG290" i="80"/>
  <c r="AG252" i="80"/>
  <c r="AG291" i="80"/>
  <c r="AG253" i="80"/>
  <c r="AG292" i="80"/>
  <c r="AG254" i="80"/>
  <c r="AG293" i="80"/>
  <c r="AG266" i="80"/>
  <c r="AG305" i="80"/>
  <c r="AH333" i="80"/>
  <c r="AH247" i="80"/>
  <c r="AH286" i="80"/>
  <c r="AH248" i="80"/>
  <c r="AH287" i="80"/>
  <c r="AH249" i="80"/>
  <c r="AH288" i="80"/>
  <c r="AH250" i="80"/>
  <c r="AH289" i="80"/>
  <c r="AH251" i="80"/>
  <c r="AH290" i="80"/>
  <c r="AH252" i="80"/>
  <c r="AH291" i="80"/>
  <c r="AH253" i="80"/>
  <c r="AH292" i="80"/>
  <c r="AH254" i="80"/>
  <c r="AH293" i="80"/>
  <c r="AH266" i="80"/>
  <c r="AH305" i="80"/>
  <c r="AI333" i="80"/>
  <c r="AI247" i="80"/>
  <c r="AI286" i="80"/>
  <c r="AI248" i="80"/>
  <c r="AI287" i="80"/>
  <c r="AI249" i="80"/>
  <c r="AI288" i="80"/>
  <c r="AI250" i="80"/>
  <c r="AI289" i="80"/>
  <c r="AI251" i="80"/>
  <c r="AI290" i="80"/>
  <c r="AI252" i="80"/>
  <c r="AI291" i="80"/>
  <c r="AI253" i="80"/>
  <c r="AI292" i="80"/>
  <c r="AI254" i="80"/>
  <c r="AI293" i="80"/>
  <c r="AI266" i="80"/>
  <c r="AI305" i="80"/>
  <c r="AJ333" i="80"/>
  <c r="AK333" i="80"/>
  <c r="AL333" i="80"/>
  <c r="AL325" i="80"/>
  <c r="AL326" i="80"/>
  <c r="AL327" i="80"/>
  <c r="AL328" i="80"/>
  <c r="AL408" i="80" s="1"/>
  <c r="AL329" i="80"/>
  <c r="AL330" i="80"/>
  <c r="AL331" i="80"/>
  <c r="AL332" i="80"/>
  <c r="AL345" i="80"/>
  <c r="AL344" i="80" s="1"/>
  <c r="AM342" i="80"/>
  <c r="AM333" i="80"/>
  <c r="AM325" i="80"/>
  <c r="AM326" i="80"/>
  <c r="AM327" i="80"/>
  <c r="AM407" i="80" s="1"/>
  <c r="AM328" i="80"/>
  <c r="AM329" i="80"/>
  <c r="AM330" i="80"/>
  <c r="AM331" i="80"/>
  <c r="AM411" i="80" s="1"/>
  <c r="AM332" i="80"/>
  <c r="AM345" i="80"/>
  <c r="AM344" i="80" s="1"/>
  <c r="AN316" i="80"/>
  <c r="AN342" i="80"/>
  <c r="AN333" i="80"/>
  <c r="AN325" i="80"/>
  <c r="AN326" i="80"/>
  <c r="AN406" i="80" s="1"/>
  <c r="AN327" i="80"/>
  <c r="AN328" i="80"/>
  <c r="AN329" i="80"/>
  <c r="AN330" i="80"/>
  <c r="AN410" i="80" s="1"/>
  <c r="AN331" i="80"/>
  <c r="AN332" i="80"/>
  <c r="AN345" i="80"/>
  <c r="AN344" i="80" s="1"/>
  <c r="AN308" i="80"/>
  <c r="AO342" i="80"/>
  <c r="AO333" i="80"/>
  <c r="AO325" i="80"/>
  <c r="AO405" i="80" s="1"/>
  <c r="AO326" i="80"/>
  <c r="AO327" i="80"/>
  <c r="AO328" i="80"/>
  <c r="AO329" i="80"/>
  <c r="AO409" i="80" s="1"/>
  <c r="AO330" i="80"/>
  <c r="AO331" i="80"/>
  <c r="AO332" i="80"/>
  <c r="AO345" i="80"/>
  <c r="AO344" i="80" s="1"/>
  <c r="B78" i="80"/>
  <c r="B79" i="80" s="1"/>
  <c r="B80" i="80" s="1"/>
  <c r="G82" i="80"/>
  <c r="H82" i="80"/>
  <c r="I82" i="80"/>
  <c r="J82" i="80"/>
  <c r="K82" i="80"/>
  <c r="L82" i="80"/>
  <c r="M82" i="80"/>
  <c r="N82" i="80"/>
  <c r="O82" i="80"/>
  <c r="P82" i="80"/>
  <c r="Q82" i="80"/>
  <c r="R82" i="80"/>
  <c r="S82" i="80"/>
  <c r="T82" i="80"/>
  <c r="U82" i="80"/>
  <c r="V82" i="80"/>
  <c r="W82" i="80"/>
  <c r="X82" i="80"/>
  <c r="Y82" i="80"/>
  <c r="Z82" i="80"/>
  <c r="AA82" i="80"/>
  <c r="AB82" i="80"/>
  <c r="AC82" i="80"/>
  <c r="AD82" i="80"/>
  <c r="AE82" i="80"/>
  <c r="AF82" i="80"/>
  <c r="AG82" i="80"/>
  <c r="AH82" i="80"/>
  <c r="AI82" i="80"/>
  <c r="AJ82" i="80"/>
  <c r="AK82" i="80"/>
  <c r="AL82" i="80"/>
  <c r="AM82" i="80"/>
  <c r="AN82" i="80"/>
  <c r="AO82" i="80"/>
  <c r="AL502" i="80"/>
  <c r="G451" i="80"/>
  <c r="G487" i="80"/>
  <c r="H451" i="80"/>
  <c r="H487" i="80"/>
  <c r="I451" i="80"/>
  <c r="I487" i="80"/>
  <c r="J451" i="80"/>
  <c r="J487" i="80"/>
  <c r="K451" i="80"/>
  <c r="K487" i="80"/>
  <c r="L451" i="80"/>
  <c r="L487" i="80"/>
  <c r="M451" i="80"/>
  <c r="M487" i="80"/>
  <c r="N451" i="80"/>
  <c r="N487" i="80"/>
  <c r="O451" i="80"/>
  <c r="O487" i="80"/>
  <c r="P451" i="80"/>
  <c r="P487" i="80"/>
  <c r="Q451" i="80"/>
  <c r="Q487" i="80"/>
  <c r="R451" i="80"/>
  <c r="R487" i="80"/>
  <c r="S451" i="80"/>
  <c r="S487" i="80"/>
  <c r="T451" i="80"/>
  <c r="T487" i="80"/>
  <c r="U451" i="80"/>
  <c r="U487" i="80"/>
  <c r="V451" i="80"/>
  <c r="V487" i="80"/>
  <c r="W451" i="80"/>
  <c r="W487" i="80"/>
  <c r="X451" i="80"/>
  <c r="X487" i="80"/>
  <c r="Y451" i="80"/>
  <c r="Y487" i="80"/>
  <c r="Z451" i="80"/>
  <c r="Z487" i="80"/>
  <c r="AA451" i="80"/>
  <c r="AA487" i="80"/>
  <c r="AB451" i="80"/>
  <c r="AB487" i="80"/>
  <c r="AC451" i="80"/>
  <c r="AC487" i="80"/>
  <c r="AD451" i="80"/>
  <c r="AD487" i="80"/>
  <c r="AE451" i="80"/>
  <c r="AE487" i="80"/>
  <c r="AF451" i="80"/>
  <c r="AF487" i="80"/>
  <c r="AG451" i="80"/>
  <c r="AG487" i="80"/>
  <c r="AH451" i="80"/>
  <c r="AH487" i="80"/>
  <c r="AI451" i="80"/>
  <c r="AI487" i="80"/>
  <c r="AL520" i="80"/>
  <c r="AL523" i="80"/>
  <c r="AL522" i="80" s="1"/>
  <c r="AM520" i="80"/>
  <c r="AM523" i="80"/>
  <c r="AM522" i="80" s="1"/>
  <c r="AN520" i="80"/>
  <c r="AN523" i="80"/>
  <c r="AN522" i="80" s="1"/>
  <c r="AO520" i="80"/>
  <c r="AO523" i="80"/>
  <c r="AO522" i="80" s="1"/>
  <c r="G463" i="80"/>
  <c r="G499" i="80"/>
  <c r="H463" i="80"/>
  <c r="H499" i="80"/>
  <c r="I463" i="80"/>
  <c r="I499" i="80"/>
  <c r="J463" i="80"/>
  <c r="J499" i="80"/>
  <c r="K463" i="80"/>
  <c r="K499" i="80"/>
  <c r="L463" i="80"/>
  <c r="L499" i="80"/>
  <c r="M463" i="80"/>
  <c r="M499" i="80"/>
  <c r="N463" i="80"/>
  <c r="N499" i="80"/>
  <c r="O463" i="80"/>
  <c r="O499" i="80"/>
  <c r="P463" i="80"/>
  <c r="P499" i="80"/>
  <c r="Q463" i="80"/>
  <c r="Q499" i="80"/>
  <c r="R463" i="80"/>
  <c r="R499" i="80"/>
  <c r="S463" i="80"/>
  <c r="S499" i="80"/>
  <c r="T463" i="80"/>
  <c r="T499" i="80"/>
  <c r="U463" i="80"/>
  <c r="U499" i="80"/>
  <c r="V463" i="80"/>
  <c r="V499" i="80"/>
  <c r="W463" i="80"/>
  <c r="W499" i="80"/>
  <c r="X463" i="80"/>
  <c r="X499" i="80"/>
  <c r="Y463" i="80"/>
  <c r="Y499" i="80"/>
  <c r="Z463" i="80"/>
  <c r="Z499" i="80"/>
  <c r="AA463" i="80"/>
  <c r="AA499" i="80"/>
  <c r="AB463" i="80"/>
  <c r="AB499" i="80"/>
  <c r="AC463" i="80"/>
  <c r="AC499" i="80"/>
  <c r="AD463" i="80"/>
  <c r="AD499" i="80"/>
  <c r="AE463" i="80"/>
  <c r="AE499" i="80"/>
  <c r="AF463" i="80"/>
  <c r="AF499" i="80"/>
  <c r="AG463" i="80"/>
  <c r="AG499" i="80"/>
  <c r="AH463" i="80"/>
  <c r="AH499" i="80"/>
  <c r="AI463" i="80"/>
  <c r="AI499" i="80"/>
  <c r="AL532" i="80"/>
  <c r="AL535" i="80"/>
  <c r="AL534" i="80" s="1"/>
  <c r="AM532" i="80"/>
  <c r="AM535" i="80"/>
  <c r="AM534" i="80" s="1"/>
  <c r="AN532" i="80"/>
  <c r="AN535" i="80"/>
  <c r="AN534" i="80" s="1"/>
  <c r="AO535" i="80"/>
  <c r="G89" i="80"/>
  <c r="H89" i="80"/>
  <c r="I89" i="80"/>
  <c r="J89" i="80"/>
  <c r="K89" i="80"/>
  <c r="L89" i="80"/>
  <c r="M89" i="80"/>
  <c r="N89" i="80"/>
  <c r="O89" i="80"/>
  <c r="P89" i="80"/>
  <c r="Q89" i="80"/>
  <c r="R89" i="80"/>
  <c r="S89" i="80"/>
  <c r="T89" i="80"/>
  <c r="U89" i="80"/>
  <c r="V89" i="80"/>
  <c r="W89" i="80"/>
  <c r="X89" i="80"/>
  <c r="Y89" i="80"/>
  <c r="Z89" i="80"/>
  <c r="AA89" i="80"/>
  <c r="AB89" i="80"/>
  <c r="AC89" i="80"/>
  <c r="AD89" i="80"/>
  <c r="AE89" i="80"/>
  <c r="AF89" i="80"/>
  <c r="AG89" i="80"/>
  <c r="AH89" i="80"/>
  <c r="AI89" i="80"/>
  <c r="AJ89" i="80"/>
  <c r="AK89" i="80"/>
  <c r="AL89" i="80"/>
  <c r="AM89" i="80"/>
  <c r="AN89" i="80"/>
  <c r="AO89" i="80"/>
  <c r="G90" i="80"/>
  <c r="H90" i="80"/>
  <c r="H94" i="80" s="1"/>
  <c r="I90" i="80"/>
  <c r="J90" i="80"/>
  <c r="J94" i="80" s="1"/>
  <c r="K90" i="80"/>
  <c r="L90" i="80"/>
  <c r="L94" i="80" s="1"/>
  <c r="M90" i="80"/>
  <c r="N90" i="80"/>
  <c r="O90" i="80"/>
  <c r="P90" i="80"/>
  <c r="P94" i="80" s="1"/>
  <c r="Q90" i="80"/>
  <c r="R90" i="80"/>
  <c r="R94" i="80" s="1"/>
  <c r="S90" i="80"/>
  <c r="T90" i="80"/>
  <c r="T94" i="80" s="1"/>
  <c r="U90" i="80"/>
  <c r="V90" i="80"/>
  <c r="W90" i="80"/>
  <c r="X90" i="80"/>
  <c r="X94" i="80" s="1"/>
  <c r="Y90" i="80"/>
  <c r="Z90" i="80"/>
  <c r="AA90" i="80"/>
  <c r="AB90" i="80"/>
  <c r="AB94" i="80" s="1"/>
  <c r="AC90" i="80"/>
  <c r="AD90" i="80"/>
  <c r="AD94" i="80" s="1"/>
  <c r="AE90" i="80"/>
  <c r="AF90" i="80"/>
  <c r="AF94" i="80" s="1"/>
  <c r="AG90" i="80"/>
  <c r="AH90" i="80"/>
  <c r="AI90" i="80"/>
  <c r="AJ94" i="80"/>
  <c r="G91" i="80"/>
  <c r="H91" i="80"/>
  <c r="I91" i="80"/>
  <c r="J91" i="80"/>
  <c r="K91" i="80"/>
  <c r="L91" i="80"/>
  <c r="M91" i="80"/>
  <c r="N91" i="80"/>
  <c r="O91" i="80"/>
  <c r="P91" i="80"/>
  <c r="Q91" i="80"/>
  <c r="R91" i="80"/>
  <c r="S91" i="80"/>
  <c r="T91" i="80"/>
  <c r="U91" i="80"/>
  <c r="V91" i="80"/>
  <c r="W91" i="80"/>
  <c r="X91" i="80"/>
  <c r="Y91" i="80"/>
  <c r="Z91" i="80"/>
  <c r="AA91" i="80"/>
  <c r="AB91" i="80"/>
  <c r="AC91" i="80"/>
  <c r="AD91" i="80"/>
  <c r="AE91" i="80"/>
  <c r="AF91" i="80"/>
  <c r="AG91" i="80"/>
  <c r="AH91" i="80"/>
  <c r="AI91" i="80"/>
  <c r="G92" i="80"/>
  <c r="H92" i="80"/>
  <c r="I92" i="80"/>
  <c r="J92" i="80"/>
  <c r="K92" i="80"/>
  <c r="L92" i="80"/>
  <c r="M92" i="80"/>
  <c r="N92" i="80"/>
  <c r="O92" i="80"/>
  <c r="P92" i="80"/>
  <c r="Q92" i="80"/>
  <c r="R92" i="80"/>
  <c r="S92" i="80"/>
  <c r="T92" i="80"/>
  <c r="U92" i="80"/>
  <c r="V92" i="80"/>
  <c r="W92" i="80"/>
  <c r="X92" i="80"/>
  <c r="Y92" i="80"/>
  <c r="Z92" i="80"/>
  <c r="AA92" i="80"/>
  <c r="AB92" i="80"/>
  <c r="AC92" i="80"/>
  <c r="AD92" i="80"/>
  <c r="AE92" i="80"/>
  <c r="AF92" i="80"/>
  <c r="AG92" i="80"/>
  <c r="AH92" i="80"/>
  <c r="AI92" i="80"/>
  <c r="AL93" i="80"/>
  <c r="AM93" i="80"/>
  <c r="AN93" i="80"/>
  <c r="AO93" i="80"/>
  <c r="N94" i="80"/>
  <c r="Z94" i="80"/>
  <c r="AH94" i="80"/>
  <c r="AL94" i="80"/>
  <c r="AM94" i="80"/>
  <c r="AN94" i="80"/>
  <c r="AO94" i="80"/>
  <c r="G95" i="80"/>
  <c r="H95" i="80"/>
  <c r="I95" i="80"/>
  <c r="J95" i="80"/>
  <c r="K95" i="80"/>
  <c r="L95" i="80"/>
  <c r="M95" i="80"/>
  <c r="N95" i="80"/>
  <c r="O95" i="80"/>
  <c r="P95" i="80"/>
  <c r="Q95" i="80"/>
  <c r="R95" i="80"/>
  <c r="S95" i="80"/>
  <c r="T95" i="80"/>
  <c r="U95" i="80"/>
  <c r="V95" i="80"/>
  <c r="W95" i="80"/>
  <c r="X95" i="80"/>
  <c r="Y95" i="80"/>
  <c r="Z95" i="80"/>
  <c r="AA95" i="80"/>
  <c r="AB95" i="80"/>
  <c r="AC95" i="80"/>
  <c r="AD95" i="80"/>
  <c r="AE95" i="80"/>
  <c r="AF95" i="80"/>
  <c r="AG95" i="80"/>
  <c r="AH95" i="80"/>
  <c r="AI95" i="80"/>
  <c r="G96" i="80"/>
  <c r="H96" i="80"/>
  <c r="I96" i="80"/>
  <c r="J96" i="80"/>
  <c r="K96" i="80"/>
  <c r="L96" i="80"/>
  <c r="M96" i="80"/>
  <c r="N96" i="80"/>
  <c r="O96" i="80"/>
  <c r="P96" i="80"/>
  <c r="Q96" i="80"/>
  <c r="R96" i="80"/>
  <c r="S96" i="80"/>
  <c r="T96" i="80"/>
  <c r="U96" i="80"/>
  <c r="V96" i="80"/>
  <c r="W96" i="80"/>
  <c r="X96" i="80"/>
  <c r="Y96" i="80"/>
  <c r="Z96" i="80"/>
  <c r="AA96" i="80"/>
  <c r="AB96" i="80"/>
  <c r="AC96" i="80"/>
  <c r="AD96" i="80"/>
  <c r="AE96" i="80"/>
  <c r="AF96" i="80"/>
  <c r="AG96" i="80"/>
  <c r="AH96" i="80"/>
  <c r="AI96" i="80"/>
  <c r="G97" i="80"/>
  <c r="H97" i="80"/>
  <c r="I97" i="80"/>
  <c r="J97" i="80"/>
  <c r="K97" i="80"/>
  <c r="L97" i="80"/>
  <c r="M97" i="80"/>
  <c r="N97" i="80"/>
  <c r="O97" i="80"/>
  <c r="P97" i="80"/>
  <c r="Q97" i="80"/>
  <c r="R97" i="80"/>
  <c r="S97" i="80"/>
  <c r="T97" i="80"/>
  <c r="U97" i="80"/>
  <c r="V97" i="80"/>
  <c r="W97" i="80"/>
  <c r="X97" i="80"/>
  <c r="Y97" i="80"/>
  <c r="Z97" i="80"/>
  <c r="AA97" i="80"/>
  <c r="AB97" i="80"/>
  <c r="AC97" i="80"/>
  <c r="AD97" i="80"/>
  <c r="AE97" i="80"/>
  <c r="AF97" i="80"/>
  <c r="AG97" i="80"/>
  <c r="AH97" i="80"/>
  <c r="AI97" i="80"/>
  <c r="AL98" i="80"/>
  <c r="AM98" i="80"/>
  <c r="AN98" i="80"/>
  <c r="AO98" i="80"/>
  <c r="G100" i="80"/>
  <c r="G101" i="80"/>
  <c r="G102" i="80"/>
  <c r="H100" i="80"/>
  <c r="H101" i="80"/>
  <c r="H102" i="80"/>
  <c r="I100" i="80"/>
  <c r="I101" i="80"/>
  <c r="I102" i="80"/>
  <c r="J100" i="80"/>
  <c r="J101" i="80"/>
  <c r="J102" i="80"/>
  <c r="K100" i="80"/>
  <c r="K101" i="80"/>
  <c r="K102" i="80"/>
  <c r="L100" i="80"/>
  <c r="L101" i="80"/>
  <c r="L102" i="80"/>
  <c r="M100" i="80"/>
  <c r="M101" i="80"/>
  <c r="M102" i="80"/>
  <c r="N100" i="80"/>
  <c r="N101" i="80"/>
  <c r="N102" i="80"/>
  <c r="O100" i="80"/>
  <c r="O101" i="80"/>
  <c r="O102" i="80"/>
  <c r="P100" i="80"/>
  <c r="P101" i="80"/>
  <c r="P102" i="80"/>
  <c r="Q100" i="80"/>
  <c r="Q101" i="80"/>
  <c r="Q102" i="80"/>
  <c r="R100" i="80"/>
  <c r="R101" i="80"/>
  <c r="R102" i="80"/>
  <c r="S100" i="80"/>
  <c r="S101" i="80"/>
  <c r="S102" i="80"/>
  <c r="T100" i="80"/>
  <c r="T101" i="80"/>
  <c r="T102" i="80"/>
  <c r="U100" i="80"/>
  <c r="U101" i="80"/>
  <c r="U102" i="80"/>
  <c r="V100" i="80"/>
  <c r="V101" i="80"/>
  <c r="V102" i="80"/>
  <c r="W100" i="80"/>
  <c r="W101" i="80"/>
  <c r="W102" i="80"/>
  <c r="X100" i="80"/>
  <c r="X101" i="80"/>
  <c r="X102" i="80"/>
  <c r="Y100" i="80"/>
  <c r="Y101" i="80"/>
  <c r="Y102" i="80"/>
  <c r="Z100" i="80"/>
  <c r="Z101" i="80"/>
  <c r="Z102" i="80"/>
  <c r="AA100" i="80"/>
  <c r="AA101" i="80"/>
  <c r="AA102" i="80"/>
  <c r="AB100" i="80"/>
  <c r="AB101" i="80"/>
  <c r="AB102" i="80"/>
  <c r="AC100" i="80"/>
  <c r="AC101" i="80"/>
  <c r="AC102" i="80"/>
  <c r="AD100" i="80"/>
  <c r="AD101" i="80"/>
  <c r="AD102" i="80"/>
  <c r="AE100" i="80"/>
  <c r="AE101" i="80"/>
  <c r="AE102" i="80"/>
  <c r="AF100" i="80"/>
  <c r="AF101" i="80"/>
  <c r="AF102" i="80"/>
  <c r="AG100" i="80"/>
  <c r="AG101" i="80"/>
  <c r="AG102" i="80"/>
  <c r="AH100" i="80"/>
  <c r="AH105" i="80" s="1"/>
  <c r="AH101" i="80"/>
  <c r="AH102" i="80"/>
  <c r="AI100" i="80"/>
  <c r="AI101" i="80"/>
  <c r="AI102" i="80"/>
  <c r="AL99" i="80"/>
  <c r="AL162" i="80" s="1"/>
  <c r="AM99" i="80"/>
  <c r="AN99" i="80"/>
  <c r="AO99" i="80"/>
  <c r="G103" i="80"/>
  <c r="H103" i="80"/>
  <c r="I103" i="80"/>
  <c r="J103" i="80"/>
  <c r="K103" i="80"/>
  <c r="L103" i="80"/>
  <c r="M103" i="80"/>
  <c r="N103" i="80"/>
  <c r="O103" i="80"/>
  <c r="P103" i="80"/>
  <c r="Q103" i="80"/>
  <c r="R103" i="80"/>
  <c r="S103" i="80"/>
  <c r="T103" i="80"/>
  <c r="U103" i="80"/>
  <c r="V103" i="80"/>
  <c r="W103" i="80"/>
  <c r="X103" i="80"/>
  <c r="Y103" i="80"/>
  <c r="Z103" i="80"/>
  <c r="AA103" i="80"/>
  <c r="AB103" i="80"/>
  <c r="AC103" i="80"/>
  <c r="AD103" i="80"/>
  <c r="AE103" i="80"/>
  <c r="AF103" i="80"/>
  <c r="AG103" i="80"/>
  <c r="AH103" i="80"/>
  <c r="AI103" i="80"/>
  <c r="G104" i="80"/>
  <c r="H104" i="80"/>
  <c r="I104" i="80"/>
  <c r="J104" i="80"/>
  <c r="K104" i="80"/>
  <c r="L104" i="80"/>
  <c r="M104" i="80"/>
  <c r="N104" i="80"/>
  <c r="O104" i="80"/>
  <c r="P104" i="80"/>
  <c r="Q104" i="80"/>
  <c r="R104" i="80"/>
  <c r="S104" i="80"/>
  <c r="T104" i="80"/>
  <c r="U104" i="80"/>
  <c r="V104" i="80"/>
  <c r="W104" i="80"/>
  <c r="X104" i="80"/>
  <c r="Y104" i="80"/>
  <c r="Z104" i="80"/>
  <c r="AA104" i="80"/>
  <c r="AB104" i="80"/>
  <c r="AC104" i="80"/>
  <c r="AD104" i="80"/>
  <c r="AE104" i="80"/>
  <c r="AF104" i="80"/>
  <c r="AG104" i="80"/>
  <c r="AH104" i="80"/>
  <c r="AI104" i="80"/>
  <c r="AL105" i="80"/>
  <c r="AM105" i="80"/>
  <c r="AN105" i="80"/>
  <c r="AO105" i="80"/>
  <c r="G107" i="80"/>
  <c r="H107" i="80"/>
  <c r="I107" i="80"/>
  <c r="J107" i="80"/>
  <c r="K107" i="80"/>
  <c r="L107" i="80"/>
  <c r="M107" i="80"/>
  <c r="N107" i="80"/>
  <c r="O107" i="80"/>
  <c r="P107" i="80"/>
  <c r="Q107" i="80"/>
  <c r="R107" i="80"/>
  <c r="S107" i="80"/>
  <c r="T107" i="80"/>
  <c r="U107" i="80"/>
  <c r="V107" i="80"/>
  <c r="W107" i="80"/>
  <c r="X107" i="80"/>
  <c r="Y107" i="80"/>
  <c r="Z107" i="80"/>
  <c r="AA107" i="80"/>
  <c r="AB107" i="80"/>
  <c r="AC107" i="80"/>
  <c r="AD107" i="80"/>
  <c r="AE107" i="80"/>
  <c r="AF107" i="80"/>
  <c r="AG107" i="80"/>
  <c r="AH107" i="80"/>
  <c r="AI107" i="80"/>
  <c r="AJ107" i="80"/>
  <c r="AK107" i="80"/>
  <c r="AL107" i="80"/>
  <c r="AM107" i="80"/>
  <c r="AN107" i="80"/>
  <c r="AO107" i="80"/>
  <c r="G108" i="80"/>
  <c r="H108" i="80"/>
  <c r="I108" i="80"/>
  <c r="J108" i="80"/>
  <c r="K108" i="80"/>
  <c r="L108" i="80"/>
  <c r="M108" i="80"/>
  <c r="N108" i="80"/>
  <c r="O108" i="80"/>
  <c r="P108" i="80"/>
  <c r="Q108" i="80"/>
  <c r="R108" i="80"/>
  <c r="S108" i="80"/>
  <c r="T108" i="80"/>
  <c r="U108" i="80"/>
  <c r="V108" i="80"/>
  <c r="W108" i="80"/>
  <c r="X108" i="80"/>
  <c r="Y108" i="80"/>
  <c r="Z108" i="80"/>
  <c r="AA108" i="80"/>
  <c r="AB108" i="80"/>
  <c r="AC108" i="80"/>
  <c r="AD108" i="80"/>
  <c r="AE108" i="80"/>
  <c r="AF108" i="80"/>
  <c r="AG108" i="80"/>
  <c r="AH108" i="80"/>
  <c r="AI108" i="80"/>
  <c r="G109" i="80"/>
  <c r="H109" i="80"/>
  <c r="I109" i="80"/>
  <c r="J109" i="80"/>
  <c r="K109" i="80"/>
  <c r="L109" i="80"/>
  <c r="M109" i="80"/>
  <c r="N109" i="80"/>
  <c r="O109" i="80"/>
  <c r="P109" i="80"/>
  <c r="Q109" i="80"/>
  <c r="R109" i="80"/>
  <c r="S109" i="80"/>
  <c r="T109" i="80"/>
  <c r="U109" i="80"/>
  <c r="V109" i="80"/>
  <c r="W109" i="80"/>
  <c r="X109" i="80"/>
  <c r="Y109" i="80"/>
  <c r="Z109" i="80"/>
  <c r="AA109" i="80"/>
  <c r="AB109" i="80"/>
  <c r="AC109" i="80"/>
  <c r="AD109" i="80"/>
  <c r="AE109" i="80"/>
  <c r="AF109" i="80"/>
  <c r="AG109" i="80"/>
  <c r="AH109" i="80"/>
  <c r="AI109" i="80"/>
  <c r="G113" i="80"/>
  <c r="H113" i="80"/>
  <c r="I113" i="80"/>
  <c r="J113" i="80"/>
  <c r="K113" i="80"/>
  <c r="L113" i="80"/>
  <c r="M113" i="80"/>
  <c r="N113" i="80"/>
  <c r="O113" i="80"/>
  <c r="P113" i="80"/>
  <c r="Q113" i="80"/>
  <c r="R113" i="80"/>
  <c r="S113" i="80"/>
  <c r="T113" i="80"/>
  <c r="U113" i="80"/>
  <c r="V113" i="80"/>
  <c r="W113" i="80"/>
  <c r="X113" i="80"/>
  <c r="Y113" i="80"/>
  <c r="Z113" i="80"/>
  <c r="AA113" i="80"/>
  <c r="AB113" i="80"/>
  <c r="AC113" i="80"/>
  <c r="AD113" i="80"/>
  <c r="AE113" i="80"/>
  <c r="AF113" i="80"/>
  <c r="AG113" i="80"/>
  <c r="AH113" i="80"/>
  <c r="AI113" i="80"/>
  <c r="AJ113" i="80"/>
  <c r="AK113" i="80"/>
  <c r="AL113" i="80"/>
  <c r="AM113" i="80"/>
  <c r="AN113" i="80"/>
  <c r="AO113" i="80"/>
  <c r="G116" i="80"/>
  <c r="H116" i="80"/>
  <c r="I116" i="80"/>
  <c r="J116" i="80"/>
  <c r="K116" i="80"/>
  <c r="L116" i="80"/>
  <c r="M116" i="80"/>
  <c r="N116" i="80"/>
  <c r="O116" i="80"/>
  <c r="P116" i="80"/>
  <c r="Q116" i="80"/>
  <c r="R116" i="80"/>
  <c r="S116" i="80"/>
  <c r="T116" i="80"/>
  <c r="U116" i="80"/>
  <c r="V116" i="80"/>
  <c r="W116" i="80"/>
  <c r="X116" i="80"/>
  <c r="Y116" i="80"/>
  <c r="Z116" i="80"/>
  <c r="AA116" i="80"/>
  <c r="AB116" i="80"/>
  <c r="AC116" i="80"/>
  <c r="AD116" i="80"/>
  <c r="AE116" i="80"/>
  <c r="AF116" i="80"/>
  <c r="AG116" i="80"/>
  <c r="AH116" i="80"/>
  <c r="AI116" i="80"/>
  <c r="AJ116" i="80"/>
  <c r="AK116" i="80"/>
  <c r="AL116" i="80"/>
  <c r="AM116" i="80"/>
  <c r="AN116" i="80"/>
  <c r="AO116" i="80"/>
  <c r="G117" i="80"/>
  <c r="H117" i="80"/>
  <c r="I117" i="80"/>
  <c r="J117" i="80"/>
  <c r="K117" i="80"/>
  <c r="L117" i="80"/>
  <c r="M117" i="80"/>
  <c r="N117" i="80"/>
  <c r="O117" i="80"/>
  <c r="P117" i="80"/>
  <c r="Q117" i="80"/>
  <c r="R117" i="80"/>
  <c r="S117" i="80"/>
  <c r="T117" i="80"/>
  <c r="U117" i="80"/>
  <c r="V117" i="80"/>
  <c r="W117" i="80"/>
  <c r="X117" i="80"/>
  <c r="Y117" i="80"/>
  <c r="Z117" i="80"/>
  <c r="AA117" i="80"/>
  <c r="AB117" i="80"/>
  <c r="AC117" i="80"/>
  <c r="AD117" i="80"/>
  <c r="AE117" i="80"/>
  <c r="AF117" i="80"/>
  <c r="AG117" i="80"/>
  <c r="AH117" i="80"/>
  <c r="AI117" i="80"/>
  <c r="G118" i="80"/>
  <c r="H118" i="80"/>
  <c r="I118" i="80"/>
  <c r="J118" i="80"/>
  <c r="K118" i="80"/>
  <c r="L118" i="80"/>
  <c r="M118" i="80"/>
  <c r="N118" i="80"/>
  <c r="O118" i="80"/>
  <c r="P118" i="80"/>
  <c r="Q118" i="80"/>
  <c r="R118" i="80"/>
  <c r="S118" i="80"/>
  <c r="T118" i="80"/>
  <c r="U118" i="80"/>
  <c r="V118" i="80"/>
  <c r="W118" i="80"/>
  <c r="X118" i="80"/>
  <c r="Y118" i="80"/>
  <c r="Z118" i="80"/>
  <c r="AA118" i="80"/>
  <c r="AB118" i="80"/>
  <c r="AC118" i="80"/>
  <c r="AD118" i="80"/>
  <c r="AE118" i="80"/>
  <c r="AF118" i="80"/>
  <c r="AG118" i="80"/>
  <c r="AH118" i="80"/>
  <c r="AI118" i="80"/>
  <c r="G120" i="80"/>
  <c r="H120" i="80"/>
  <c r="I120" i="80"/>
  <c r="J120" i="80"/>
  <c r="K120" i="80"/>
  <c r="L120" i="80"/>
  <c r="M120" i="80"/>
  <c r="N120" i="80"/>
  <c r="O120" i="80"/>
  <c r="P120" i="80"/>
  <c r="Q120" i="80"/>
  <c r="R120" i="80"/>
  <c r="S120" i="80"/>
  <c r="T120" i="80"/>
  <c r="U120" i="80"/>
  <c r="V120" i="80"/>
  <c r="W120" i="80"/>
  <c r="X120" i="80"/>
  <c r="Y120" i="80"/>
  <c r="Z120" i="80"/>
  <c r="AA120" i="80"/>
  <c r="AB120" i="80"/>
  <c r="AC120" i="80"/>
  <c r="AD120" i="80"/>
  <c r="AE120" i="80"/>
  <c r="AF120" i="80"/>
  <c r="AG120" i="80"/>
  <c r="AH120" i="80"/>
  <c r="AI120" i="80"/>
  <c r="AJ120" i="80"/>
  <c r="AK120" i="80"/>
  <c r="AL120" i="80"/>
  <c r="AM120" i="80"/>
  <c r="AN120" i="80"/>
  <c r="AO120" i="80"/>
  <c r="G121" i="80"/>
  <c r="H121" i="80"/>
  <c r="I121" i="80"/>
  <c r="J121" i="80"/>
  <c r="K121" i="80"/>
  <c r="L121" i="80"/>
  <c r="M121" i="80"/>
  <c r="N121" i="80"/>
  <c r="O121" i="80"/>
  <c r="P121" i="80"/>
  <c r="Q121" i="80"/>
  <c r="R121" i="80"/>
  <c r="S121" i="80"/>
  <c r="T121" i="80"/>
  <c r="U121" i="80"/>
  <c r="V121" i="80"/>
  <c r="W121" i="80"/>
  <c r="X121" i="80"/>
  <c r="Y121" i="80"/>
  <c r="Z121" i="80"/>
  <c r="AA121" i="80"/>
  <c r="AB121" i="80"/>
  <c r="AC121" i="80"/>
  <c r="AD121" i="80"/>
  <c r="AE121" i="80"/>
  <c r="AF121" i="80"/>
  <c r="AG121" i="80"/>
  <c r="AH121" i="80"/>
  <c r="AI121" i="80"/>
  <c r="G122" i="80"/>
  <c r="H122" i="80"/>
  <c r="I122" i="80"/>
  <c r="J122" i="80"/>
  <c r="K122" i="80"/>
  <c r="L122" i="80"/>
  <c r="M122" i="80"/>
  <c r="N122" i="80"/>
  <c r="O122" i="80"/>
  <c r="P122" i="80"/>
  <c r="Q122" i="80"/>
  <c r="R122" i="80"/>
  <c r="S122" i="80"/>
  <c r="T122" i="80"/>
  <c r="U122" i="80"/>
  <c r="V122" i="80"/>
  <c r="W122" i="80"/>
  <c r="X122" i="80"/>
  <c r="Y122" i="80"/>
  <c r="Z122" i="80"/>
  <c r="AA122" i="80"/>
  <c r="AB122" i="80"/>
  <c r="AC122" i="80"/>
  <c r="AD122" i="80"/>
  <c r="AE122" i="80"/>
  <c r="AF122" i="80"/>
  <c r="AG122" i="80"/>
  <c r="AH122" i="80"/>
  <c r="AI122" i="80"/>
  <c r="G124" i="80"/>
  <c r="H124" i="80"/>
  <c r="I124" i="80"/>
  <c r="J124" i="80"/>
  <c r="K124" i="80"/>
  <c r="L124" i="80"/>
  <c r="M124" i="80"/>
  <c r="N124" i="80"/>
  <c r="O124" i="80"/>
  <c r="P124" i="80"/>
  <c r="Q124" i="80"/>
  <c r="R124" i="80"/>
  <c r="S124" i="80"/>
  <c r="T124" i="80"/>
  <c r="U124" i="80"/>
  <c r="V124" i="80"/>
  <c r="W124" i="80"/>
  <c r="X124" i="80"/>
  <c r="Y124" i="80"/>
  <c r="Z124" i="80"/>
  <c r="AA124" i="80"/>
  <c r="AB124" i="80"/>
  <c r="AC124" i="80"/>
  <c r="AD124" i="80"/>
  <c r="AE124" i="80"/>
  <c r="AF124" i="80"/>
  <c r="AG124" i="80"/>
  <c r="AH124" i="80"/>
  <c r="AI124" i="80"/>
  <c r="AJ124" i="80"/>
  <c r="AK124" i="80"/>
  <c r="AL124" i="80"/>
  <c r="AM124" i="80"/>
  <c r="AN124" i="80"/>
  <c r="AO124" i="80"/>
  <c r="G126" i="80"/>
  <c r="G137" i="80" s="1"/>
  <c r="H126" i="80"/>
  <c r="I126" i="80"/>
  <c r="I137" i="80" s="1"/>
  <c r="J126" i="80"/>
  <c r="K126" i="80"/>
  <c r="L126" i="80"/>
  <c r="M126" i="80"/>
  <c r="N126" i="80"/>
  <c r="O126" i="80"/>
  <c r="O137" i="80" s="1"/>
  <c r="P126" i="80"/>
  <c r="Q126" i="80"/>
  <c r="R126" i="80"/>
  <c r="S126" i="80"/>
  <c r="S137" i="80" s="1"/>
  <c r="T126" i="80"/>
  <c r="T137" i="80" s="1"/>
  <c r="U126" i="80"/>
  <c r="U137" i="80" s="1"/>
  <c r="V126" i="80"/>
  <c r="V137" i="80" s="1"/>
  <c r="W126" i="80"/>
  <c r="W137" i="80" s="1"/>
  <c r="X126" i="80"/>
  <c r="X137" i="80" s="1"/>
  <c r="Y126" i="80"/>
  <c r="Y137" i="80" s="1"/>
  <c r="Z126" i="80"/>
  <c r="Z137" i="80" s="1"/>
  <c r="AA126" i="80"/>
  <c r="AA137" i="80" s="1"/>
  <c r="AB126" i="80"/>
  <c r="AB137" i="80" s="1"/>
  <c r="AC126" i="80"/>
  <c r="AC137" i="80" s="1"/>
  <c r="AD126" i="80"/>
  <c r="AD137" i="80" s="1"/>
  <c r="AE126" i="80"/>
  <c r="AE137" i="80" s="1"/>
  <c r="AF126" i="80"/>
  <c r="AF137" i="80" s="1"/>
  <c r="AG126" i="80"/>
  <c r="AG137" i="80" s="1"/>
  <c r="AH126" i="80"/>
  <c r="AH137" i="80" s="1"/>
  <c r="AI126" i="80"/>
  <c r="AI137" i="80" s="1"/>
  <c r="AJ137" i="80"/>
  <c r="G127" i="80"/>
  <c r="H127" i="80"/>
  <c r="I127" i="80"/>
  <c r="I138" i="80" s="1"/>
  <c r="J127" i="80"/>
  <c r="K127" i="80"/>
  <c r="L127" i="80"/>
  <c r="M127" i="80"/>
  <c r="M138" i="80" s="1"/>
  <c r="N127" i="80"/>
  <c r="O127" i="80"/>
  <c r="P127" i="80"/>
  <c r="Q127" i="80"/>
  <c r="Q138" i="80" s="1"/>
  <c r="R127" i="80"/>
  <c r="S127" i="80"/>
  <c r="S138" i="80" s="1"/>
  <c r="T127" i="80"/>
  <c r="T138" i="80" s="1"/>
  <c r="U127" i="80"/>
  <c r="U138" i="80" s="1"/>
  <c r="V127" i="80"/>
  <c r="V138" i="80" s="1"/>
  <c r="W127" i="80"/>
  <c r="W138" i="80" s="1"/>
  <c r="X127" i="80"/>
  <c r="X138" i="80" s="1"/>
  <c r="Y127" i="80"/>
  <c r="Y138" i="80" s="1"/>
  <c r="Z127" i="80"/>
  <c r="AA127" i="80"/>
  <c r="AA138" i="80" s="1"/>
  <c r="AB127" i="80"/>
  <c r="AB138" i="80" s="1"/>
  <c r="AC127" i="80"/>
  <c r="AC138" i="80" s="1"/>
  <c r="AD127" i="80"/>
  <c r="AD138" i="80" s="1"/>
  <c r="AE127" i="80"/>
  <c r="AE138" i="80" s="1"/>
  <c r="AF127" i="80"/>
  <c r="AF138" i="80" s="1"/>
  <c r="AG127" i="80"/>
  <c r="AG138" i="80" s="1"/>
  <c r="AH127" i="80"/>
  <c r="AH138" i="80" s="1"/>
  <c r="AI127" i="80"/>
  <c r="AI138" i="80" s="1"/>
  <c r="AJ138" i="80"/>
  <c r="AK138" i="80"/>
  <c r="G129" i="80"/>
  <c r="H129" i="80"/>
  <c r="I129" i="80"/>
  <c r="J129" i="80"/>
  <c r="K129" i="80"/>
  <c r="L129" i="80"/>
  <c r="M129" i="80"/>
  <c r="N129" i="80"/>
  <c r="O129" i="80"/>
  <c r="P129" i="80"/>
  <c r="Q129" i="80"/>
  <c r="R129" i="80"/>
  <c r="S129" i="80"/>
  <c r="T129" i="80"/>
  <c r="U129" i="80"/>
  <c r="V129" i="80"/>
  <c r="W129" i="80"/>
  <c r="X129" i="80"/>
  <c r="Y129" i="80"/>
  <c r="Z129" i="80"/>
  <c r="AA129" i="80"/>
  <c r="AB129" i="80"/>
  <c r="AC129" i="80"/>
  <c r="AD129" i="80"/>
  <c r="AE129" i="80"/>
  <c r="AF129" i="80"/>
  <c r="AG129" i="80"/>
  <c r="AH129" i="80"/>
  <c r="AI129" i="80"/>
  <c r="AJ129" i="80"/>
  <c r="AK129" i="80"/>
  <c r="AL129" i="80"/>
  <c r="AM129" i="80"/>
  <c r="AN129" i="80"/>
  <c r="AO129" i="80"/>
  <c r="G130" i="80"/>
  <c r="H130" i="80"/>
  <c r="I130" i="80"/>
  <c r="J130" i="80"/>
  <c r="K130" i="80"/>
  <c r="L130" i="80"/>
  <c r="M130" i="80"/>
  <c r="N130" i="80"/>
  <c r="O130" i="80"/>
  <c r="P130" i="80"/>
  <c r="Q130" i="80"/>
  <c r="R130" i="80"/>
  <c r="S130" i="80"/>
  <c r="T130" i="80"/>
  <c r="U130" i="80"/>
  <c r="V130" i="80"/>
  <c r="W130" i="80"/>
  <c r="X130" i="80"/>
  <c r="Y130" i="80"/>
  <c r="Z130" i="80"/>
  <c r="AA130" i="80"/>
  <c r="AB130" i="80"/>
  <c r="AC130" i="80"/>
  <c r="AD130" i="80"/>
  <c r="AE130" i="80"/>
  <c r="AF130" i="80"/>
  <c r="AG130" i="80"/>
  <c r="AH130" i="80"/>
  <c r="AI130" i="80"/>
  <c r="G131" i="80"/>
  <c r="H131" i="80"/>
  <c r="I131" i="80"/>
  <c r="J131" i="80"/>
  <c r="K131" i="80"/>
  <c r="L131" i="80"/>
  <c r="M131" i="80"/>
  <c r="N131" i="80"/>
  <c r="O131" i="80"/>
  <c r="P131" i="80"/>
  <c r="Q131" i="80"/>
  <c r="R131" i="80"/>
  <c r="S131" i="80"/>
  <c r="T131" i="80"/>
  <c r="U131" i="80"/>
  <c r="V131" i="80"/>
  <c r="W131" i="80"/>
  <c r="X131" i="80"/>
  <c r="Y131" i="80"/>
  <c r="Z131" i="80"/>
  <c r="AA131" i="80"/>
  <c r="AB131" i="80"/>
  <c r="AC131" i="80"/>
  <c r="AD131" i="80"/>
  <c r="AE131" i="80"/>
  <c r="AF131" i="80"/>
  <c r="AG131" i="80"/>
  <c r="AH131" i="80"/>
  <c r="AI131" i="80"/>
  <c r="G132" i="80"/>
  <c r="H132" i="80"/>
  <c r="I132" i="80"/>
  <c r="J132" i="80"/>
  <c r="K132" i="80"/>
  <c r="L132" i="80"/>
  <c r="M132" i="80"/>
  <c r="N132" i="80"/>
  <c r="O132" i="80"/>
  <c r="P132" i="80"/>
  <c r="Q132" i="80"/>
  <c r="R132" i="80"/>
  <c r="S132" i="80"/>
  <c r="T132" i="80"/>
  <c r="U132" i="80"/>
  <c r="V132" i="80"/>
  <c r="W132" i="80"/>
  <c r="X132" i="80"/>
  <c r="Y132" i="80"/>
  <c r="Z132" i="80"/>
  <c r="AA132" i="80"/>
  <c r="AB132" i="80"/>
  <c r="AC132" i="80"/>
  <c r="AD132" i="80"/>
  <c r="AE132" i="80"/>
  <c r="AF132" i="80"/>
  <c r="AG132" i="80"/>
  <c r="AH132" i="80"/>
  <c r="AI132" i="80"/>
  <c r="G135" i="80"/>
  <c r="H135" i="80"/>
  <c r="I135" i="80"/>
  <c r="J135" i="80"/>
  <c r="K135" i="80"/>
  <c r="L135" i="80"/>
  <c r="M135" i="80"/>
  <c r="N135" i="80"/>
  <c r="O135" i="80"/>
  <c r="P135" i="80"/>
  <c r="Q135" i="80"/>
  <c r="R135" i="80"/>
  <c r="S135" i="80"/>
  <c r="T135" i="80"/>
  <c r="U135" i="80"/>
  <c r="V135" i="80"/>
  <c r="W135" i="80"/>
  <c r="X135" i="80"/>
  <c r="Y135" i="80"/>
  <c r="Z135" i="80"/>
  <c r="AA135" i="80"/>
  <c r="AB135" i="80"/>
  <c r="AC135" i="80"/>
  <c r="AD135" i="80"/>
  <c r="AE135" i="80"/>
  <c r="AF135" i="80"/>
  <c r="AG135" i="80"/>
  <c r="AH135" i="80"/>
  <c r="AI135" i="80"/>
  <c r="AJ135" i="80"/>
  <c r="AK135" i="80"/>
  <c r="AL135" i="80"/>
  <c r="AM135" i="80"/>
  <c r="AN135" i="80"/>
  <c r="AO135" i="80"/>
  <c r="K137" i="80"/>
  <c r="AK137" i="80"/>
  <c r="AN137" i="80"/>
  <c r="AO137" i="80"/>
  <c r="Z138" i="80"/>
  <c r="AN138" i="80"/>
  <c r="AO138" i="80"/>
  <c r="B141" i="80"/>
  <c r="G146" i="80"/>
  <c r="H146" i="80"/>
  <c r="I146" i="80"/>
  <c r="J146" i="80"/>
  <c r="K146" i="80"/>
  <c r="L146" i="80"/>
  <c r="M146" i="80"/>
  <c r="N146" i="80"/>
  <c r="O146" i="80"/>
  <c r="P146" i="80"/>
  <c r="Q146" i="80"/>
  <c r="R146" i="80"/>
  <c r="S146" i="80"/>
  <c r="T146" i="80"/>
  <c r="U146" i="80"/>
  <c r="V146" i="80"/>
  <c r="W146" i="80"/>
  <c r="X146" i="80"/>
  <c r="Y146" i="80"/>
  <c r="Z146" i="80"/>
  <c r="AA146" i="80"/>
  <c r="AB146" i="80"/>
  <c r="AC146" i="80"/>
  <c r="AD146" i="80"/>
  <c r="AE146" i="80"/>
  <c r="AF146" i="80"/>
  <c r="AG146" i="80"/>
  <c r="AH146" i="80"/>
  <c r="AI146" i="80"/>
  <c r="AJ146" i="80"/>
  <c r="AK146" i="80"/>
  <c r="AL146" i="80"/>
  <c r="AM146" i="80"/>
  <c r="AN146" i="80"/>
  <c r="AO146" i="80"/>
  <c r="B147" i="80"/>
  <c r="B148" i="80" s="1"/>
  <c r="G151" i="80"/>
  <c r="H151" i="80"/>
  <c r="I151" i="80"/>
  <c r="J151" i="80"/>
  <c r="K151" i="80"/>
  <c r="L151" i="80"/>
  <c r="M151" i="80"/>
  <c r="N151" i="80"/>
  <c r="O151" i="80"/>
  <c r="P151" i="80"/>
  <c r="Q151" i="80"/>
  <c r="R151" i="80"/>
  <c r="S151" i="80"/>
  <c r="T151" i="80"/>
  <c r="U151" i="80"/>
  <c r="V151" i="80"/>
  <c r="W151" i="80"/>
  <c r="X151" i="80"/>
  <c r="Y151" i="80"/>
  <c r="Z151" i="80"/>
  <c r="AA151" i="80"/>
  <c r="AB151" i="80"/>
  <c r="AC151" i="80"/>
  <c r="AD151" i="80"/>
  <c r="AE151" i="80"/>
  <c r="AF151" i="80"/>
  <c r="AG151" i="80"/>
  <c r="AH151" i="80"/>
  <c r="AI151" i="80"/>
  <c r="AJ151" i="80"/>
  <c r="AK151" i="80"/>
  <c r="AL151" i="80"/>
  <c r="AM151" i="80"/>
  <c r="AN151" i="80"/>
  <c r="AO151" i="80"/>
  <c r="G158" i="80"/>
  <c r="H158" i="80"/>
  <c r="I158" i="80"/>
  <c r="J158" i="80"/>
  <c r="K158" i="80"/>
  <c r="L158" i="80"/>
  <c r="M158" i="80"/>
  <c r="N158" i="80"/>
  <c r="O158" i="80"/>
  <c r="P158" i="80"/>
  <c r="Q158" i="80"/>
  <c r="R158" i="80"/>
  <c r="S158" i="80"/>
  <c r="T158" i="80"/>
  <c r="U158" i="80"/>
  <c r="V158" i="80"/>
  <c r="W158" i="80"/>
  <c r="X158" i="80"/>
  <c r="Y158" i="80"/>
  <c r="Z158" i="80"/>
  <c r="AA158" i="80"/>
  <c r="AB158" i="80"/>
  <c r="AC158" i="80"/>
  <c r="AD158" i="80"/>
  <c r="AE158" i="80"/>
  <c r="AF158" i="80"/>
  <c r="AG158" i="80"/>
  <c r="AH158" i="80"/>
  <c r="AI158" i="80"/>
  <c r="AJ158" i="80"/>
  <c r="AK158" i="80"/>
  <c r="AL158" i="80"/>
  <c r="AM158" i="80"/>
  <c r="AN158" i="80"/>
  <c r="AO158" i="80"/>
  <c r="G161" i="80"/>
  <c r="H161" i="80"/>
  <c r="I161" i="80"/>
  <c r="J161" i="80"/>
  <c r="K161" i="80"/>
  <c r="L161" i="80"/>
  <c r="M161" i="80"/>
  <c r="N161" i="80"/>
  <c r="O161" i="80"/>
  <c r="P161" i="80"/>
  <c r="Q161" i="80"/>
  <c r="R161" i="80"/>
  <c r="S161" i="80"/>
  <c r="T161" i="80"/>
  <c r="U161" i="80"/>
  <c r="V161" i="80"/>
  <c r="W161" i="80"/>
  <c r="X161" i="80"/>
  <c r="Y161" i="80"/>
  <c r="Z161" i="80"/>
  <c r="AA161" i="80"/>
  <c r="AB161" i="80"/>
  <c r="AC161" i="80"/>
  <c r="AD161" i="80"/>
  <c r="AE161" i="80"/>
  <c r="AF161" i="80"/>
  <c r="AG161" i="80"/>
  <c r="AH161" i="80"/>
  <c r="AI161" i="80"/>
  <c r="AJ161" i="80"/>
  <c r="AK161" i="80"/>
  <c r="AL161" i="80"/>
  <c r="AM161" i="80"/>
  <c r="AN161" i="80"/>
  <c r="AO161" i="80"/>
  <c r="AM162" i="80"/>
  <c r="AN162" i="80"/>
  <c r="AO162" i="80"/>
  <c r="G164" i="80"/>
  <c r="H164" i="80"/>
  <c r="I164" i="80"/>
  <c r="J164" i="80"/>
  <c r="K164" i="80"/>
  <c r="L164" i="80"/>
  <c r="M164" i="80"/>
  <c r="N164" i="80"/>
  <c r="O164" i="80"/>
  <c r="P164" i="80"/>
  <c r="Q164" i="80"/>
  <c r="R164" i="80"/>
  <c r="S164" i="80"/>
  <c r="T164" i="80"/>
  <c r="U164" i="80"/>
  <c r="V164" i="80"/>
  <c r="W164" i="80"/>
  <c r="X164" i="80"/>
  <c r="Y164" i="80"/>
  <c r="Z164" i="80"/>
  <c r="AA164" i="80"/>
  <c r="AB164" i="80"/>
  <c r="AC164" i="80"/>
  <c r="AD164" i="80"/>
  <c r="AE164" i="80"/>
  <c r="AF164" i="80"/>
  <c r="AG164" i="80"/>
  <c r="AH164" i="80"/>
  <c r="AI164" i="80"/>
  <c r="AJ164" i="80"/>
  <c r="AK164" i="80"/>
  <c r="AL164" i="80"/>
  <c r="AM164" i="80"/>
  <c r="AN164" i="80"/>
  <c r="AO164" i="80"/>
  <c r="G167" i="80"/>
  <c r="H167" i="80"/>
  <c r="I167" i="80"/>
  <c r="J167" i="80"/>
  <c r="K167" i="80"/>
  <c r="L167" i="80"/>
  <c r="M167" i="80"/>
  <c r="N167" i="80"/>
  <c r="O167" i="80"/>
  <c r="P167" i="80"/>
  <c r="Q167" i="80"/>
  <c r="R167" i="80"/>
  <c r="S167" i="80"/>
  <c r="T167" i="80"/>
  <c r="U167" i="80"/>
  <c r="V167" i="80"/>
  <c r="W167" i="80"/>
  <c r="X167" i="80"/>
  <c r="Y167" i="80"/>
  <c r="Z167" i="80"/>
  <c r="AA167" i="80"/>
  <c r="AB167" i="80"/>
  <c r="AC167" i="80"/>
  <c r="AD167" i="80"/>
  <c r="AE167" i="80"/>
  <c r="AF167" i="80"/>
  <c r="AG167" i="80"/>
  <c r="AH167" i="80"/>
  <c r="AI167" i="80"/>
  <c r="AJ167" i="80"/>
  <c r="AK167" i="80"/>
  <c r="AL167" i="80"/>
  <c r="AM167" i="80"/>
  <c r="AN167" i="80"/>
  <c r="AO167" i="80"/>
  <c r="G379" i="80"/>
  <c r="G380" i="80"/>
  <c r="G381" i="80"/>
  <c r="G383" i="80"/>
  <c r="G384" i="80"/>
  <c r="G385" i="80"/>
  <c r="H378" i="80"/>
  <c r="H379" i="80"/>
  <c r="H381" i="80"/>
  <c r="H382" i="80"/>
  <c r="H383" i="80"/>
  <c r="H384" i="80"/>
  <c r="H385" i="80"/>
  <c r="I378" i="80"/>
  <c r="I379" i="80"/>
  <c r="I380" i="80"/>
  <c r="I381" i="80"/>
  <c r="I382" i="80"/>
  <c r="I383" i="80"/>
  <c r="I384" i="80"/>
  <c r="I385" i="80"/>
  <c r="I413" i="80"/>
  <c r="J378" i="80"/>
  <c r="J379" i="80"/>
  <c r="J380" i="80"/>
  <c r="J381" i="80"/>
  <c r="J382" i="80"/>
  <c r="J383" i="80"/>
  <c r="J384" i="80"/>
  <c r="J385" i="80"/>
  <c r="K378" i="80"/>
  <c r="K379" i="80"/>
  <c r="K380" i="80"/>
  <c r="K381" i="80"/>
  <c r="K382" i="80"/>
  <c r="K383" i="80"/>
  <c r="K384" i="80"/>
  <c r="K385" i="80"/>
  <c r="K413" i="80"/>
  <c r="L378" i="80"/>
  <c r="L379" i="80"/>
  <c r="L380" i="80"/>
  <c r="L381" i="80"/>
  <c r="L382" i="80"/>
  <c r="L383" i="80"/>
  <c r="L384" i="80"/>
  <c r="L385" i="80"/>
  <c r="M378" i="80"/>
  <c r="M379" i="80"/>
  <c r="M380" i="80"/>
  <c r="M381" i="80"/>
  <c r="M382" i="80"/>
  <c r="M383" i="80"/>
  <c r="M384" i="80"/>
  <c r="M385" i="80"/>
  <c r="N378" i="80"/>
  <c r="N379" i="80"/>
  <c r="N380" i="80"/>
  <c r="N381" i="80"/>
  <c r="N382" i="80"/>
  <c r="N383" i="80"/>
  <c r="N384" i="80"/>
  <c r="N385" i="80"/>
  <c r="O378" i="80"/>
  <c r="O379" i="80"/>
  <c r="O380" i="80"/>
  <c r="O381" i="80"/>
  <c r="O382" i="80"/>
  <c r="O383" i="80"/>
  <c r="O384" i="80"/>
  <c r="O385" i="80"/>
  <c r="O413" i="80"/>
  <c r="P378" i="80"/>
  <c r="P379" i="80"/>
  <c r="P380" i="80"/>
  <c r="P381" i="80"/>
  <c r="P382" i="80"/>
  <c r="P383" i="80"/>
  <c r="P384" i="80"/>
  <c r="P385" i="80"/>
  <c r="Q378" i="80"/>
  <c r="Q379" i="80"/>
  <c r="Q380" i="80"/>
  <c r="Q381" i="80"/>
  <c r="Q382" i="80"/>
  <c r="Q383" i="80"/>
  <c r="Q384" i="80"/>
  <c r="Q385" i="80"/>
  <c r="R378" i="80"/>
  <c r="R379" i="80"/>
  <c r="R380" i="80"/>
  <c r="R381" i="80"/>
  <c r="R382" i="80"/>
  <c r="R383" i="80"/>
  <c r="R384" i="80"/>
  <c r="R385" i="80"/>
  <c r="S378" i="80"/>
  <c r="S379" i="80"/>
  <c r="S380" i="80"/>
  <c r="S381" i="80"/>
  <c r="S382" i="80"/>
  <c r="S383" i="80"/>
  <c r="S384" i="80"/>
  <c r="S385" i="80"/>
  <c r="S413" i="80"/>
  <c r="T378" i="80"/>
  <c r="T379" i="80"/>
  <c r="T380" i="80"/>
  <c r="T381" i="80"/>
  <c r="T382" i="80"/>
  <c r="T383" i="80"/>
  <c r="T384" i="80"/>
  <c r="T385" i="80"/>
  <c r="U378" i="80"/>
  <c r="U379" i="80"/>
  <c r="U380" i="80"/>
  <c r="U381" i="80"/>
  <c r="U382" i="80"/>
  <c r="U383" i="80"/>
  <c r="U384" i="80"/>
  <c r="U385" i="80"/>
  <c r="V378" i="80"/>
  <c r="V379" i="80"/>
  <c r="V380" i="80"/>
  <c r="V381" i="80"/>
  <c r="V382" i="80"/>
  <c r="V383" i="80"/>
  <c r="V384" i="80"/>
  <c r="V385" i="80"/>
  <c r="W378" i="80"/>
  <c r="W379" i="80"/>
  <c r="W380" i="80"/>
  <c r="W381" i="80"/>
  <c r="W382" i="80"/>
  <c r="W383" i="80"/>
  <c r="W384" i="80"/>
  <c r="W385" i="80"/>
  <c r="W413" i="80"/>
  <c r="X378" i="80"/>
  <c r="X379" i="80"/>
  <c r="X380" i="80"/>
  <c r="X381" i="80"/>
  <c r="X382" i="80"/>
  <c r="X383" i="80"/>
  <c r="X384" i="80"/>
  <c r="X385" i="80"/>
  <c r="Y378" i="80"/>
  <c r="Y379" i="80"/>
  <c r="Y380" i="80"/>
  <c r="Y381" i="80"/>
  <c r="Y382" i="80"/>
  <c r="Y383" i="80"/>
  <c r="Y384" i="80"/>
  <c r="Y385" i="80"/>
  <c r="Z378" i="80"/>
  <c r="Z379" i="80"/>
  <c r="Z380" i="80"/>
  <c r="Z381" i="80"/>
  <c r="Z382" i="80"/>
  <c r="Z383" i="80"/>
  <c r="Z384" i="80"/>
  <c r="Z385" i="80"/>
  <c r="AA378" i="80"/>
  <c r="AA379" i="80"/>
  <c r="AA380" i="80"/>
  <c r="AA381" i="80"/>
  <c r="AA382" i="80"/>
  <c r="AA383" i="80"/>
  <c r="AA384" i="80"/>
  <c r="AA385" i="80"/>
  <c r="AA413" i="80"/>
  <c r="AB378" i="80"/>
  <c r="AB379" i="80"/>
  <c r="AB380" i="80"/>
  <c r="AB381" i="80"/>
  <c r="AB382" i="80"/>
  <c r="AB383" i="80"/>
  <c r="AB384" i="80"/>
  <c r="AB385" i="80"/>
  <c r="AC378" i="80"/>
  <c r="AC379" i="80"/>
  <c r="AC380" i="80"/>
  <c r="AC381" i="80"/>
  <c r="AC382" i="80"/>
  <c r="AC383" i="80"/>
  <c r="AC384" i="80"/>
  <c r="AC385" i="80"/>
  <c r="AD378" i="80"/>
  <c r="AD379" i="80"/>
  <c r="AD380" i="80"/>
  <c r="AD381" i="80"/>
  <c r="AD382" i="80"/>
  <c r="AD383" i="80"/>
  <c r="AD384" i="80"/>
  <c r="AD385" i="80"/>
  <c r="AE378" i="80"/>
  <c r="AE379" i="80"/>
  <c r="AE380" i="80"/>
  <c r="AE381" i="80"/>
  <c r="AE382" i="80"/>
  <c r="AE383" i="80"/>
  <c r="AE384" i="80"/>
  <c r="AE385" i="80"/>
  <c r="AE413" i="80"/>
  <c r="AF378" i="80"/>
  <c r="AF379" i="80"/>
  <c r="AF380" i="80"/>
  <c r="AF381" i="80"/>
  <c r="AF382" i="80"/>
  <c r="AF383" i="80"/>
  <c r="AF384" i="80"/>
  <c r="AF385" i="80"/>
  <c r="AG378" i="80"/>
  <c r="AG379" i="80"/>
  <c r="AG380" i="80"/>
  <c r="AG381" i="80"/>
  <c r="AG382" i="80"/>
  <c r="AG383" i="80"/>
  <c r="AG384" i="80"/>
  <c r="AG385" i="80"/>
  <c r="AH378" i="80"/>
  <c r="AH379" i="80"/>
  <c r="AH380" i="80"/>
  <c r="AH381" i="80"/>
  <c r="AH382" i="80"/>
  <c r="AH383" i="80"/>
  <c r="AH384" i="80"/>
  <c r="AH385" i="80"/>
  <c r="AI378" i="80"/>
  <c r="AI379" i="80"/>
  <c r="AI380" i="80"/>
  <c r="AI381" i="80"/>
  <c r="AI382" i="80"/>
  <c r="AI383" i="80"/>
  <c r="AI384" i="80"/>
  <c r="AI385" i="80"/>
  <c r="AI413" i="80"/>
  <c r="AJ413" i="80"/>
  <c r="AK413" i="80"/>
  <c r="AL405" i="80"/>
  <c r="AL406" i="80"/>
  <c r="AL407" i="80"/>
  <c r="AL409" i="80"/>
  <c r="AL410" i="80"/>
  <c r="AL411" i="80"/>
  <c r="AL413" i="80"/>
  <c r="AM405" i="80"/>
  <c r="AM406" i="80"/>
  <c r="AM408" i="80"/>
  <c r="AM409" i="80"/>
  <c r="AM410" i="80"/>
  <c r="AM412" i="80"/>
  <c r="AM413" i="80"/>
  <c r="AN405" i="80"/>
  <c r="AN407" i="80"/>
  <c r="AN408" i="80"/>
  <c r="AN409" i="80"/>
  <c r="AN411" i="80"/>
  <c r="AN425" i="80"/>
  <c r="AN424" i="80" s="1"/>
  <c r="AN413" i="80"/>
  <c r="AO406" i="80"/>
  <c r="AO407" i="80"/>
  <c r="AO408" i="80"/>
  <c r="AO410" i="80"/>
  <c r="AO411" i="80"/>
  <c r="AO559" i="80"/>
  <c r="AO558" i="80" s="1"/>
  <c r="AO413" i="80"/>
  <c r="AO543" i="80"/>
  <c r="AO542" i="80" s="1"/>
  <c r="G172" i="80"/>
  <c r="H172" i="80"/>
  <c r="I172" i="80"/>
  <c r="J172" i="80"/>
  <c r="K172" i="80"/>
  <c r="L172" i="80"/>
  <c r="M172" i="80"/>
  <c r="N172" i="80"/>
  <c r="O172" i="80"/>
  <c r="P172" i="80"/>
  <c r="Q172" i="80"/>
  <c r="R172" i="80"/>
  <c r="S172" i="80"/>
  <c r="T172" i="80"/>
  <c r="U172" i="80"/>
  <c r="V172" i="80"/>
  <c r="W172" i="80"/>
  <c r="X172" i="80"/>
  <c r="Y172" i="80"/>
  <c r="Z172" i="80"/>
  <c r="AA172" i="80"/>
  <c r="AB172" i="80"/>
  <c r="AC172" i="80"/>
  <c r="AD172" i="80"/>
  <c r="AE172" i="80"/>
  <c r="AF172" i="80"/>
  <c r="AG172" i="80"/>
  <c r="AH172" i="80"/>
  <c r="AI172" i="80"/>
  <c r="AJ172" i="80"/>
  <c r="AK172" i="80"/>
  <c r="AL172" i="80"/>
  <c r="AM172" i="80"/>
  <c r="AN172" i="80"/>
  <c r="AO172" i="80"/>
  <c r="G174" i="80"/>
  <c r="H174" i="80"/>
  <c r="I174" i="80"/>
  <c r="J174" i="80"/>
  <c r="K174" i="80"/>
  <c r="L174" i="80"/>
  <c r="M174" i="80"/>
  <c r="N174" i="80"/>
  <c r="O174" i="80"/>
  <c r="P174" i="80"/>
  <c r="Q174" i="80"/>
  <c r="R174" i="80"/>
  <c r="S174" i="80"/>
  <c r="T174" i="80"/>
  <c r="U174" i="80"/>
  <c r="V174" i="80"/>
  <c r="W174" i="80"/>
  <c r="X174" i="80"/>
  <c r="Y174" i="80"/>
  <c r="Z174" i="80"/>
  <c r="AA174" i="80"/>
  <c r="AB174" i="80"/>
  <c r="AC174" i="80"/>
  <c r="AD174" i="80"/>
  <c r="AE174" i="80"/>
  <c r="AF174" i="80"/>
  <c r="AG174" i="80"/>
  <c r="AH174" i="80"/>
  <c r="AI174" i="80"/>
  <c r="AJ174" i="80"/>
  <c r="AK174" i="80"/>
  <c r="AL174" i="80"/>
  <c r="AM174" i="80"/>
  <c r="AN174" i="80"/>
  <c r="AO174" i="80"/>
  <c r="G178" i="80"/>
  <c r="H178" i="80"/>
  <c r="I178" i="80"/>
  <c r="J178" i="80"/>
  <c r="K178" i="80"/>
  <c r="L178" i="80"/>
  <c r="M178" i="80"/>
  <c r="N178" i="80"/>
  <c r="O178" i="80"/>
  <c r="P178" i="80"/>
  <c r="Q178" i="80"/>
  <c r="R178" i="80"/>
  <c r="S178" i="80"/>
  <c r="T178" i="80"/>
  <c r="U178" i="80"/>
  <c r="V178" i="80"/>
  <c r="W178" i="80"/>
  <c r="X178" i="80"/>
  <c r="Y178" i="80"/>
  <c r="Z178" i="80"/>
  <c r="AA178" i="80"/>
  <c r="AB178" i="80"/>
  <c r="AC178" i="80"/>
  <c r="AD178" i="80"/>
  <c r="AE178" i="80"/>
  <c r="AF178" i="80"/>
  <c r="AG178" i="80"/>
  <c r="AH178" i="80"/>
  <c r="AI178" i="80"/>
  <c r="AJ178" i="80"/>
  <c r="AK178" i="80"/>
  <c r="AL178" i="80"/>
  <c r="AM178" i="80"/>
  <c r="AN178" i="80"/>
  <c r="AO178" i="80"/>
  <c r="G180" i="80"/>
  <c r="H180" i="80"/>
  <c r="I180" i="80"/>
  <c r="J180" i="80"/>
  <c r="K180" i="80"/>
  <c r="L180" i="80"/>
  <c r="M180" i="80"/>
  <c r="N180" i="80"/>
  <c r="O180" i="80"/>
  <c r="P180" i="80"/>
  <c r="Q180" i="80"/>
  <c r="R180" i="80"/>
  <c r="S180" i="80"/>
  <c r="T180" i="80"/>
  <c r="U180" i="80"/>
  <c r="V180" i="80"/>
  <c r="W180" i="80"/>
  <c r="X180" i="80"/>
  <c r="Y180" i="80"/>
  <c r="Z180" i="80"/>
  <c r="AA180" i="80"/>
  <c r="AB180" i="80"/>
  <c r="AC180" i="80"/>
  <c r="AD180" i="80"/>
  <c r="AE180" i="80"/>
  <c r="AF180" i="80"/>
  <c r="AG180" i="80"/>
  <c r="AH180" i="80"/>
  <c r="AI180" i="80"/>
  <c r="AJ180" i="80"/>
  <c r="AK180" i="80"/>
  <c r="AL180" i="80"/>
  <c r="AM180" i="80"/>
  <c r="AN180" i="80"/>
  <c r="AO180" i="80"/>
  <c r="G183" i="80"/>
  <c r="H183" i="80"/>
  <c r="I183" i="80"/>
  <c r="J183" i="80"/>
  <c r="K183" i="80"/>
  <c r="L183" i="80"/>
  <c r="M183" i="80"/>
  <c r="N183" i="80"/>
  <c r="O183" i="80"/>
  <c r="P183" i="80"/>
  <c r="Q183" i="80"/>
  <c r="R183" i="80"/>
  <c r="S183" i="80"/>
  <c r="T183" i="80"/>
  <c r="U183" i="80"/>
  <c r="V183" i="80"/>
  <c r="W183" i="80"/>
  <c r="X183" i="80"/>
  <c r="Y183" i="80"/>
  <c r="Z183" i="80"/>
  <c r="AA183" i="80"/>
  <c r="AB183" i="80"/>
  <c r="AC183" i="80"/>
  <c r="AD183" i="80"/>
  <c r="AE183" i="80"/>
  <c r="AF183" i="80"/>
  <c r="AG183" i="80"/>
  <c r="AH183" i="80"/>
  <c r="AI183" i="80"/>
  <c r="AJ183" i="80"/>
  <c r="AK183" i="80"/>
  <c r="AL183" i="80"/>
  <c r="AM183" i="80"/>
  <c r="AN183" i="80"/>
  <c r="AO183" i="80"/>
  <c r="G184" i="80"/>
  <c r="H184" i="80"/>
  <c r="I184" i="80"/>
  <c r="J184" i="80"/>
  <c r="K184" i="80"/>
  <c r="L184" i="80"/>
  <c r="M184" i="80"/>
  <c r="N184" i="80"/>
  <c r="O184" i="80"/>
  <c r="P184" i="80"/>
  <c r="Q184" i="80"/>
  <c r="R184" i="80"/>
  <c r="S184" i="80"/>
  <c r="T184" i="80"/>
  <c r="U184" i="80"/>
  <c r="V184" i="80"/>
  <c r="W184" i="80"/>
  <c r="X184" i="80"/>
  <c r="Y184" i="80"/>
  <c r="Z184" i="80"/>
  <c r="AA184" i="80"/>
  <c r="AB184" i="80"/>
  <c r="AC184" i="80"/>
  <c r="AD184" i="80"/>
  <c r="AE184" i="80"/>
  <c r="AF184" i="80"/>
  <c r="AG184" i="80"/>
  <c r="AH184" i="80"/>
  <c r="AI184" i="80"/>
  <c r="AJ184" i="80"/>
  <c r="AK184" i="80"/>
  <c r="AL184" i="80"/>
  <c r="AM184" i="80"/>
  <c r="AN184" i="80"/>
  <c r="AO184" i="80"/>
  <c r="G185" i="80"/>
  <c r="H185" i="80"/>
  <c r="I185" i="80"/>
  <c r="J185" i="80"/>
  <c r="K185" i="80"/>
  <c r="L185" i="80"/>
  <c r="M185" i="80"/>
  <c r="N185" i="80"/>
  <c r="O185" i="80"/>
  <c r="P185" i="80"/>
  <c r="Q185" i="80"/>
  <c r="R185" i="80"/>
  <c r="S185" i="80"/>
  <c r="T185" i="80"/>
  <c r="U185" i="80"/>
  <c r="V185" i="80"/>
  <c r="W185" i="80"/>
  <c r="X185" i="80"/>
  <c r="Y185" i="80"/>
  <c r="Z185" i="80"/>
  <c r="AA185" i="80"/>
  <c r="AB185" i="80"/>
  <c r="AC185" i="80"/>
  <c r="AD185" i="80"/>
  <c r="AE185" i="80"/>
  <c r="AF185" i="80"/>
  <c r="AG185" i="80"/>
  <c r="AH185" i="80"/>
  <c r="AI185" i="80"/>
  <c r="AJ185" i="80"/>
  <c r="AK185" i="80"/>
  <c r="AL185" i="80"/>
  <c r="AM185" i="80"/>
  <c r="AN185" i="80"/>
  <c r="AO185" i="80"/>
  <c r="G186" i="80"/>
  <c r="H186" i="80"/>
  <c r="I186" i="80"/>
  <c r="J186" i="80"/>
  <c r="K186" i="80"/>
  <c r="L186" i="80"/>
  <c r="M186" i="80"/>
  <c r="N186" i="80"/>
  <c r="O186" i="80"/>
  <c r="P186" i="80"/>
  <c r="Q186" i="80"/>
  <c r="R186" i="80"/>
  <c r="S186" i="80"/>
  <c r="T186" i="80"/>
  <c r="U186" i="80"/>
  <c r="V186" i="80"/>
  <c r="W186" i="80"/>
  <c r="X186" i="80"/>
  <c r="Y186" i="80"/>
  <c r="Z186" i="80"/>
  <c r="AA186" i="80"/>
  <c r="AB186" i="80"/>
  <c r="AC186" i="80"/>
  <c r="AD186" i="80"/>
  <c r="AE186" i="80"/>
  <c r="AF186" i="80"/>
  <c r="AG186" i="80"/>
  <c r="AH186" i="80"/>
  <c r="AI186" i="80"/>
  <c r="AJ186" i="80"/>
  <c r="AK186" i="80"/>
  <c r="AL186" i="80"/>
  <c r="AM186" i="80"/>
  <c r="AN186" i="80"/>
  <c r="AO186" i="80"/>
  <c r="G187" i="80"/>
  <c r="H187" i="80"/>
  <c r="I187" i="80"/>
  <c r="J187" i="80"/>
  <c r="K187" i="80"/>
  <c r="L187" i="80"/>
  <c r="M187" i="80"/>
  <c r="N187" i="80"/>
  <c r="O187" i="80"/>
  <c r="P187" i="80"/>
  <c r="Q187" i="80"/>
  <c r="R187" i="80"/>
  <c r="S187" i="80"/>
  <c r="T187" i="80"/>
  <c r="U187" i="80"/>
  <c r="V187" i="80"/>
  <c r="W187" i="80"/>
  <c r="X187" i="80"/>
  <c r="Y187" i="80"/>
  <c r="Z187" i="80"/>
  <c r="AA187" i="80"/>
  <c r="AB187" i="80"/>
  <c r="AC187" i="80"/>
  <c r="AD187" i="80"/>
  <c r="AE187" i="80"/>
  <c r="AF187" i="80"/>
  <c r="AG187" i="80"/>
  <c r="AH187" i="80"/>
  <c r="AI187" i="80"/>
  <c r="AJ187" i="80"/>
  <c r="AK187" i="80"/>
  <c r="AL187" i="80"/>
  <c r="AM187" i="80"/>
  <c r="AN187" i="80"/>
  <c r="AO187" i="80"/>
  <c r="G189" i="80"/>
  <c r="H189" i="80"/>
  <c r="I189" i="80"/>
  <c r="J189" i="80"/>
  <c r="K189" i="80"/>
  <c r="L189" i="80"/>
  <c r="M189" i="80"/>
  <c r="N189" i="80"/>
  <c r="O189" i="80"/>
  <c r="P189" i="80"/>
  <c r="Q189" i="80"/>
  <c r="R189" i="80"/>
  <c r="S189" i="80"/>
  <c r="T189" i="80"/>
  <c r="U189" i="80"/>
  <c r="V189" i="80"/>
  <c r="W189" i="80"/>
  <c r="X189" i="80"/>
  <c r="Y189" i="80"/>
  <c r="Z189" i="80"/>
  <c r="AA189" i="80"/>
  <c r="AB189" i="80"/>
  <c r="AC189" i="80"/>
  <c r="AD189" i="80"/>
  <c r="AE189" i="80"/>
  <c r="AF189" i="80"/>
  <c r="AG189" i="80"/>
  <c r="AH189" i="80"/>
  <c r="AI189" i="80"/>
  <c r="AJ189" i="80"/>
  <c r="AK189" i="80"/>
  <c r="AL189" i="80"/>
  <c r="AM189" i="80"/>
  <c r="AN189" i="80"/>
  <c r="AO189" i="80"/>
  <c r="B199" i="80"/>
  <c r="B193" i="80" s="1"/>
  <c r="G195" i="80"/>
  <c r="H195" i="80"/>
  <c r="I195" i="80"/>
  <c r="J195" i="80"/>
  <c r="K195" i="80"/>
  <c r="L195" i="80"/>
  <c r="M195" i="80"/>
  <c r="N195" i="80"/>
  <c r="O195" i="80"/>
  <c r="P195" i="80"/>
  <c r="Q195" i="80"/>
  <c r="R195" i="80"/>
  <c r="S195" i="80"/>
  <c r="T195" i="80"/>
  <c r="U195" i="80"/>
  <c r="V195" i="80"/>
  <c r="W195" i="80"/>
  <c r="X195" i="80"/>
  <c r="Y195" i="80"/>
  <c r="Z195" i="80"/>
  <c r="AA195" i="80"/>
  <c r="AB195" i="80"/>
  <c r="AC195" i="80"/>
  <c r="AD195" i="80"/>
  <c r="AE195" i="80"/>
  <c r="AF195" i="80"/>
  <c r="AG195" i="80"/>
  <c r="AH195" i="80"/>
  <c r="AI195" i="80"/>
  <c r="AJ195" i="80"/>
  <c r="AK195" i="80"/>
  <c r="AL195" i="80"/>
  <c r="AM195" i="80"/>
  <c r="AN195" i="80"/>
  <c r="AO195" i="80"/>
  <c r="AL196" i="80"/>
  <c r="AN196" i="80"/>
  <c r="AL197" i="80"/>
  <c r="AN197" i="80"/>
  <c r="AL198" i="80"/>
  <c r="AM198" i="80"/>
  <c r="AN198" i="80"/>
  <c r="AL199" i="80"/>
  <c r="AL200" i="80" s="1"/>
  <c r="AN199" i="80"/>
  <c r="AN200" i="80" s="1"/>
  <c r="G202" i="80"/>
  <c r="H202" i="80"/>
  <c r="I202" i="80"/>
  <c r="J202" i="80"/>
  <c r="K202" i="80"/>
  <c r="L202" i="80"/>
  <c r="M202" i="80"/>
  <c r="N202" i="80"/>
  <c r="O202" i="80"/>
  <c r="P202" i="80"/>
  <c r="Q202" i="80"/>
  <c r="R202" i="80"/>
  <c r="S202" i="80"/>
  <c r="T202" i="80"/>
  <c r="U202" i="80"/>
  <c r="V202" i="80"/>
  <c r="W202" i="80"/>
  <c r="X202" i="80"/>
  <c r="Y202" i="80"/>
  <c r="Z202" i="80"/>
  <c r="AA202" i="80"/>
  <c r="AB202" i="80"/>
  <c r="AC202" i="80"/>
  <c r="AD202" i="80"/>
  <c r="AE202" i="80"/>
  <c r="AF202" i="80"/>
  <c r="AG202" i="80"/>
  <c r="AH202" i="80"/>
  <c r="AI202" i="80"/>
  <c r="AJ202" i="80"/>
  <c r="AK202" i="80"/>
  <c r="AL202" i="80"/>
  <c r="AM202" i="80"/>
  <c r="AN202" i="80"/>
  <c r="AO202" i="80"/>
  <c r="AL204" i="80"/>
  <c r="AN204" i="80"/>
  <c r="AL205" i="80"/>
  <c r="AN205" i="80"/>
  <c r="G207" i="80"/>
  <c r="H207" i="80"/>
  <c r="I207" i="80"/>
  <c r="J207" i="80"/>
  <c r="K207" i="80"/>
  <c r="L207" i="80"/>
  <c r="M207" i="80"/>
  <c r="N207" i="80"/>
  <c r="O207" i="80"/>
  <c r="P207" i="80"/>
  <c r="Q207" i="80"/>
  <c r="R207" i="80"/>
  <c r="S207" i="80"/>
  <c r="T207" i="80"/>
  <c r="U207" i="80"/>
  <c r="V207" i="80"/>
  <c r="W207" i="80"/>
  <c r="X207" i="80"/>
  <c r="Y207" i="80"/>
  <c r="Z207" i="80"/>
  <c r="AA207" i="80"/>
  <c r="AB207" i="80"/>
  <c r="AC207" i="80"/>
  <c r="AD207" i="80"/>
  <c r="AE207" i="80"/>
  <c r="AF207" i="80"/>
  <c r="AG207" i="80"/>
  <c r="AH207" i="80"/>
  <c r="AI207" i="80"/>
  <c r="AJ207" i="80"/>
  <c r="AK207" i="80"/>
  <c r="AL207" i="80"/>
  <c r="AM207" i="80"/>
  <c r="AN207" i="80"/>
  <c r="AO207" i="80"/>
  <c r="AL208" i="80"/>
  <c r="AM208" i="80"/>
  <c r="AN208" i="80"/>
  <c r="AO208" i="80"/>
  <c r="B210" i="80"/>
  <c r="B212" i="80" s="1"/>
  <c r="B213" i="80" s="1"/>
  <c r="B214" i="80" s="1"/>
  <c r="B215" i="80" s="1"/>
  <c r="B221" i="80" s="1"/>
  <c r="AN210" i="80"/>
  <c r="G212" i="80"/>
  <c r="H212" i="80"/>
  <c r="I212" i="80"/>
  <c r="J212" i="80"/>
  <c r="K212" i="80"/>
  <c r="L212" i="80"/>
  <c r="M212" i="80"/>
  <c r="N212" i="80"/>
  <c r="O212" i="80"/>
  <c r="P212" i="80"/>
  <c r="Q212" i="80"/>
  <c r="R212" i="80"/>
  <c r="S212" i="80"/>
  <c r="T212" i="80"/>
  <c r="U212" i="80"/>
  <c r="V212" i="80"/>
  <c r="W212" i="80"/>
  <c r="X212" i="80"/>
  <c r="Y212" i="80"/>
  <c r="Z212" i="80"/>
  <c r="AA212" i="80"/>
  <c r="AB212" i="80"/>
  <c r="AC212" i="80"/>
  <c r="AD212" i="80"/>
  <c r="AE212" i="80"/>
  <c r="AF212" i="80"/>
  <c r="AG212" i="80"/>
  <c r="AH212" i="80"/>
  <c r="AI212" i="80"/>
  <c r="AJ212" i="80"/>
  <c r="AK212" i="80"/>
  <c r="AL212" i="80"/>
  <c r="AM212" i="80"/>
  <c r="AN212" i="80"/>
  <c r="AO212" i="80"/>
  <c r="AN221" i="80"/>
  <c r="G222" i="80"/>
  <c r="H222" i="80"/>
  <c r="I222" i="80"/>
  <c r="J222" i="80"/>
  <c r="K222" i="80"/>
  <c r="L222" i="80"/>
  <c r="M222" i="80"/>
  <c r="N222" i="80"/>
  <c r="O222" i="80"/>
  <c r="P222" i="80"/>
  <c r="Q222" i="80"/>
  <c r="R222" i="80"/>
  <c r="S222" i="80"/>
  <c r="T222" i="80"/>
  <c r="U222" i="80"/>
  <c r="V222" i="80"/>
  <c r="W222" i="80"/>
  <c r="X222" i="80"/>
  <c r="Y222" i="80"/>
  <c r="Z222" i="80"/>
  <c r="AA222" i="80"/>
  <c r="AB222" i="80"/>
  <c r="AC222" i="80"/>
  <c r="AD222" i="80"/>
  <c r="AE222" i="80"/>
  <c r="AF222" i="80"/>
  <c r="AG222" i="80"/>
  <c r="AH222" i="80"/>
  <c r="AI222" i="80"/>
  <c r="AJ222" i="80"/>
  <c r="AK222" i="80"/>
  <c r="AL222" i="80"/>
  <c r="AM222" i="80"/>
  <c r="AN222" i="80"/>
  <c r="AO222" i="80"/>
  <c r="G225" i="80"/>
  <c r="H225" i="80"/>
  <c r="I225" i="80"/>
  <c r="J225" i="80"/>
  <c r="K225" i="80"/>
  <c r="L225" i="80"/>
  <c r="M225" i="80"/>
  <c r="N225" i="80"/>
  <c r="O225" i="80"/>
  <c r="P225" i="80"/>
  <c r="Q225" i="80"/>
  <c r="R225" i="80"/>
  <c r="S225" i="80"/>
  <c r="T225" i="80"/>
  <c r="U225" i="80"/>
  <c r="V225" i="80"/>
  <c r="W225" i="80"/>
  <c r="X225" i="80"/>
  <c r="Y225" i="80"/>
  <c r="Z225" i="80"/>
  <c r="AA225" i="80"/>
  <c r="AB225" i="80"/>
  <c r="AC225" i="80"/>
  <c r="AD225" i="80"/>
  <c r="AE225" i="80"/>
  <c r="AF225" i="80"/>
  <c r="AG225" i="80"/>
  <c r="AH225" i="80"/>
  <c r="AI225" i="80"/>
  <c r="AJ225" i="80"/>
  <c r="AK225" i="80"/>
  <c r="AL225" i="80"/>
  <c r="AM225" i="80"/>
  <c r="AN225" i="80"/>
  <c r="AO225" i="80"/>
  <c r="G229" i="80"/>
  <c r="H229" i="80"/>
  <c r="I229" i="80"/>
  <c r="J229" i="80"/>
  <c r="K229" i="80"/>
  <c r="L229" i="80"/>
  <c r="M229" i="80"/>
  <c r="N229" i="80"/>
  <c r="O229" i="80"/>
  <c r="P229" i="80"/>
  <c r="Q229" i="80"/>
  <c r="R229" i="80"/>
  <c r="S229" i="80"/>
  <c r="T229" i="80"/>
  <c r="U229" i="80"/>
  <c r="V229" i="80"/>
  <c r="W229" i="80"/>
  <c r="X229" i="80"/>
  <c r="Y229" i="80"/>
  <c r="Z229" i="80"/>
  <c r="AA229" i="80"/>
  <c r="AB229" i="80"/>
  <c r="AC229" i="80"/>
  <c r="AD229" i="80"/>
  <c r="AE229" i="80"/>
  <c r="AF229" i="80"/>
  <c r="AG229" i="80"/>
  <c r="AH229" i="80"/>
  <c r="AI229" i="80"/>
  <c r="AJ229" i="80"/>
  <c r="AK229" i="80"/>
  <c r="AL229" i="80"/>
  <c r="AM229" i="80"/>
  <c r="AN229" i="80"/>
  <c r="AO229" i="80"/>
  <c r="B231" i="80"/>
  <c r="B232" i="80" s="1"/>
  <c r="B233" i="80" s="1"/>
  <c r="B234" i="80" s="1"/>
  <c r="B235" i="80" s="1"/>
  <c r="B236" i="80" s="1"/>
  <c r="B238" i="80" s="1"/>
  <c r="B239" i="80" s="1"/>
  <c r="B240" i="80" s="1"/>
  <c r="B241" i="80" s="1"/>
  <c r="B242" i="80" s="1"/>
  <c r="B243" i="80" s="1"/>
  <c r="B246" i="80"/>
  <c r="B247" i="80" s="1"/>
  <c r="B248" i="80" s="1"/>
  <c r="B249" i="80" s="1"/>
  <c r="B250" i="80" s="1"/>
  <c r="B251" i="80" s="1"/>
  <c r="B252" i="80" s="1"/>
  <c r="B253" i="80" s="1"/>
  <c r="B254" i="80" s="1"/>
  <c r="G255" i="80"/>
  <c r="H255" i="80"/>
  <c r="I255" i="80"/>
  <c r="J255" i="80"/>
  <c r="K255" i="80"/>
  <c r="L255" i="80"/>
  <c r="M255" i="80"/>
  <c r="N255" i="80"/>
  <c r="O255" i="80"/>
  <c r="P255" i="80"/>
  <c r="Q255" i="80"/>
  <c r="R255" i="80"/>
  <c r="S255" i="80"/>
  <c r="T255" i="80"/>
  <c r="U255" i="80"/>
  <c r="V255" i="80"/>
  <c r="W255" i="80"/>
  <c r="X255" i="80"/>
  <c r="Y255" i="80"/>
  <c r="Z255" i="80"/>
  <c r="AA255" i="80"/>
  <c r="AB255" i="80"/>
  <c r="AC255" i="80"/>
  <c r="AD255" i="80"/>
  <c r="AE255" i="80"/>
  <c r="AF255" i="80"/>
  <c r="AG255" i="80"/>
  <c r="AH255" i="80"/>
  <c r="AI255" i="80"/>
  <c r="AJ255" i="80"/>
  <c r="AK255" i="80"/>
  <c r="AL255" i="80"/>
  <c r="AM255" i="80"/>
  <c r="AN255" i="80"/>
  <c r="AO255" i="80"/>
  <c r="G268" i="80"/>
  <c r="H268" i="80"/>
  <c r="I268" i="80"/>
  <c r="J268" i="80"/>
  <c r="K268" i="80"/>
  <c r="L268" i="80"/>
  <c r="M268" i="80"/>
  <c r="N268" i="80"/>
  <c r="O268" i="80"/>
  <c r="P268" i="80"/>
  <c r="Q268" i="80"/>
  <c r="R268" i="80"/>
  <c r="S268" i="80"/>
  <c r="T268" i="80"/>
  <c r="U268" i="80"/>
  <c r="V268" i="80"/>
  <c r="W268" i="80"/>
  <c r="X268" i="80"/>
  <c r="Y268" i="80"/>
  <c r="Z268" i="80"/>
  <c r="AA268" i="80"/>
  <c r="AB268" i="80"/>
  <c r="AC268" i="80"/>
  <c r="AD268" i="80"/>
  <c r="AE268" i="80"/>
  <c r="AF268" i="80"/>
  <c r="AG268" i="80"/>
  <c r="AH268" i="80"/>
  <c r="AI268" i="80"/>
  <c r="AJ268" i="80"/>
  <c r="AK268" i="80"/>
  <c r="AL268" i="80"/>
  <c r="AM268" i="80"/>
  <c r="AN268" i="80"/>
  <c r="AO268" i="80"/>
  <c r="B270" i="80"/>
  <c r="B271" i="80" s="1"/>
  <c r="B272" i="80" s="1"/>
  <c r="B273" i="80" s="1"/>
  <c r="B274" i="80" s="1"/>
  <c r="B275" i="80" s="1"/>
  <c r="B277" i="80" s="1"/>
  <c r="B278" i="80" s="1"/>
  <c r="B279" i="80" s="1"/>
  <c r="B280" i="80" s="1"/>
  <c r="B281" i="80" s="1"/>
  <c r="B282" i="80" s="1"/>
  <c r="B285" i="80"/>
  <c r="B286" i="80" s="1"/>
  <c r="B287" i="80" s="1"/>
  <c r="B288" i="80" s="1"/>
  <c r="B289" i="80" s="1"/>
  <c r="B290" i="80" s="1"/>
  <c r="B291" i="80" s="1"/>
  <c r="B292" i="80" s="1"/>
  <c r="B293" i="80" s="1"/>
  <c r="G294" i="80"/>
  <c r="H294" i="80"/>
  <c r="I294" i="80"/>
  <c r="J294" i="80"/>
  <c r="K294" i="80"/>
  <c r="L294" i="80"/>
  <c r="M294" i="80"/>
  <c r="N294" i="80"/>
  <c r="O294" i="80"/>
  <c r="P294" i="80"/>
  <c r="Q294" i="80"/>
  <c r="R294" i="80"/>
  <c r="S294" i="80"/>
  <c r="T294" i="80"/>
  <c r="U294" i="80"/>
  <c r="V294" i="80"/>
  <c r="W294" i="80"/>
  <c r="X294" i="80"/>
  <c r="Y294" i="80"/>
  <c r="Z294" i="80"/>
  <c r="AA294" i="80"/>
  <c r="AB294" i="80"/>
  <c r="AC294" i="80"/>
  <c r="AD294" i="80"/>
  <c r="AE294" i="80"/>
  <c r="AF294" i="80"/>
  <c r="AG294" i="80"/>
  <c r="AH294" i="80"/>
  <c r="AI294" i="80"/>
  <c r="AJ294" i="80"/>
  <c r="AK294" i="80"/>
  <c r="AL294" i="80"/>
  <c r="AM294" i="80"/>
  <c r="AN294" i="80"/>
  <c r="AO294" i="80"/>
  <c r="G307" i="80"/>
  <c r="H307" i="80"/>
  <c r="I307" i="80"/>
  <c r="J307" i="80"/>
  <c r="K307" i="80"/>
  <c r="L307" i="80"/>
  <c r="M307" i="80"/>
  <c r="N307" i="80"/>
  <c r="O307" i="80"/>
  <c r="P307" i="80"/>
  <c r="Q307" i="80"/>
  <c r="R307" i="80"/>
  <c r="S307" i="80"/>
  <c r="T307" i="80"/>
  <c r="U307" i="80"/>
  <c r="V307" i="80"/>
  <c r="W307" i="80"/>
  <c r="X307" i="80"/>
  <c r="Y307" i="80"/>
  <c r="Z307" i="80"/>
  <c r="AA307" i="80"/>
  <c r="AB307" i="80"/>
  <c r="AC307" i="80"/>
  <c r="AD307" i="80"/>
  <c r="AE307" i="80"/>
  <c r="AF307" i="80"/>
  <c r="AG307" i="80"/>
  <c r="AH307" i="80"/>
  <c r="AI307" i="80"/>
  <c r="AJ307" i="80"/>
  <c r="AK307" i="80"/>
  <c r="AL307" i="80"/>
  <c r="AM307" i="80"/>
  <c r="AN307" i="80"/>
  <c r="AO307" i="80"/>
  <c r="B309" i="80"/>
  <c r="B310" i="80" s="1"/>
  <c r="B311" i="80" s="1"/>
  <c r="B312" i="80" s="1"/>
  <c r="B313" i="80" s="1"/>
  <c r="B314" i="80" s="1"/>
  <c r="B316" i="80" s="1"/>
  <c r="B317" i="80" s="1"/>
  <c r="B318" i="80" s="1"/>
  <c r="B319" i="80" s="1"/>
  <c r="B320" i="80" s="1"/>
  <c r="B321" i="80" s="1"/>
  <c r="B324" i="80"/>
  <c r="B325" i="80" s="1"/>
  <c r="B326" i="80" s="1"/>
  <c r="B327" i="80" s="1"/>
  <c r="B328" i="80" s="1"/>
  <c r="B329" i="80" s="1"/>
  <c r="B330" i="80" s="1"/>
  <c r="B331" i="80" s="1"/>
  <c r="B332" i="80" s="1"/>
  <c r="G334" i="80"/>
  <c r="H334" i="80"/>
  <c r="I334" i="80"/>
  <c r="J334" i="80"/>
  <c r="K334" i="80"/>
  <c r="L334" i="80"/>
  <c r="M334" i="80"/>
  <c r="N334" i="80"/>
  <c r="O334" i="80"/>
  <c r="P334" i="80"/>
  <c r="Q334" i="80"/>
  <c r="R334" i="80"/>
  <c r="S334" i="80"/>
  <c r="T334" i="80"/>
  <c r="U334" i="80"/>
  <c r="V334" i="80"/>
  <c r="W334" i="80"/>
  <c r="X334" i="80"/>
  <c r="Y334" i="80"/>
  <c r="Z334" i="80"/>
  <c r="AA334" i="80"/>
  <c r="AB334" i="80"/>
  <c r="AC334" i="80"/>
  <c r="AD334" i="80"/>
  <c r="AE334" i="80"/>
  <c r="AF334" i="80"/>
  <c r="AG334" i="80"/>
  <c r="AH334" i="80"/>
  <c r="AI334" i="80"/>
  <c r="AJ334" i="80"/>
  <c r="AK334" i="80"/>
  <c r="AL334" i="80"/>
  <c r="AM334" i="80"/>
  <c r="AN334" i="80"/>
  <c r="AO334" i="80"/>
  <c r="G347" i="80"/>
  <c r="H347" i="80"/>
  <c r="I347" i="80"/>
  <c r="J347" i="80"/>
  <c r="K347" i="80"/>
  <c r="L347" i="80"/>
  <c r="M347" i="80"/>
  <c r="N347" i="80"/>
  <c r="O347" i="80"/>
  <c r="P347" i="80"/>
  <c r="Q347" i="80"/>
  <c r="R347" i="80"/>
  <c r="S347" i="80"/>
  <c r="T347" i="80"/>
  <c r="U347" i="80"/>
  <c r="V347" i="80"/>
  <c r="W347" i="80"/>
  <c r="X347" i="80"/>
  <c r="Y347" i="80"/>
  <c r="Z347" i="80"/>
  <c r="AA347" i="80"/>
  <c r="AB347" i="80"/>
  <c r="AC347" i="80"/>
  <c r="AD347" i="80"/>
  <c r="AE347" i="80"/>
  <c r="AF347" i="80"/>
  <c r="AG347" i="80"/>
  <c r="AH347" i="80"/>
  <c r="AI347" i="80"/>
  <c r="AJ347" i="80"/>
  <c r="AK347" i="80"/>
  <c r="AL347" i="80"/>
  <c r="AM347" i="80"/>
  <c r="AN347" i="80"/>
  <c r="AO347" i="80"/>
  <c r="B349" i="80"/>
  <c r="B350" i="80" s="1"/>
  <c r="B351" i="80" s="1"/>
  <c r="B352" i="80" s="1"/>
  <c r="B353" i="80" s="1"/>
  <c r="B354" i="80" s="1"/>
  <c r="B355" i="80" s="1"/>
  <c r="B360" i="80" s="1"/>
  <c r="B361" i="80" s="1"/>
  <c r="B362" i="80" s="1"/>
  <c r="B363" i="80" s="1"/>
  <c r="B364" i="80" s="1"/>
  <c r="B365" i="80" s="1"/>
  <c r="B366" i="80" s="1"/>
  <c r="B368" i="80" s="1"/>
  <c r="B377" i="80" s="1"/>
  <c r="B378" i="80" s="1"/>
  <c r="B379" i="80" s="1"/>
  <c r="B380" i="80" s="1"/>
  <c r="B381" i="80" s="1"/>
  <c r="B382" i="80" s="1"/>
  <c r="B383" i="80" s="1"/>
  <c r="B384" i="80" s="1"/>
  <c r="B385" i="80" s="1"/>
  <c r="G387" i="80"/>
  <c r="H387" i="80"/>
  <c r="I387" i="80"/>
  <c r="J387" i="80"/>
  <c r="K387" i="80"/>
  <c r="L387" i="80"/>
  <c r="M387" i="80"/>
  <c r="N387" i="80"/>
  <c r="O387" i="80"/>
  <c r="P387" i="80"/>
  <c r="Q387" i="80"/>
  <c r="R387" i="80"/>
  <c r="S387" i="80"/>
  <c r="T387" i="80"/>
  <c r="U387" i="80"/>
  <c r="V387" i="80"/>
  <c r="W387" i="80"/>
  <c r="X387" i="80"/>
  <c r="Y387" i="80"/>
  <c r="Z387" i="80"/>
  <c r="AA387" i="80"/>
  <c r="AB387" i="80"/>
  <c r="AC387" i="80"/>
  <c r="AD387" i="80"/>
  <c r="AE387" i="80"/>
  <c r="AF387" i="80"/>
  <c r="AG387" i="80"/>
  <c r="AH387" i="80"/>
  <c r="AI387" i="80"/>
  <c r="AJ387" i="80"/>
  <c r="AK387" i="80"/>
  <c r="AL387" i="80"/>
  <c r="AM387" i="80"/>
  <c r="AN387" i="80"/>
  <c r="AO387" i="80"/>
  <c r="B389" i="80"/>
  <c r="B390" i="80" s="1"/>
  <c r="B391" i="80" s="1"/>
  <c r="B392" i="80" s="1"/>
  <c r="B393" i="80" s="1"/>
  <c r="B394" i="80" s="1"/>
  <c r="B396" i="80" s="1"/>
  <c r="B397" i="80" s="1"/>
  <c r="B398" i="80" s="1"/>
  <c r="B399" i="80" s="1"/>
  <c r="B400" i="80" s="1"/>
  <c r="B401" i="80" s="1"/>
  <c r="B404" i="80"/>
  <c r="B405" i="80" s="1"/>
  <c r="B406" i="80" s="1"/>
  <c r="B407" i="80" s="1"/>
  <c r="B408" i="80" s="1"/>
  <c r="B409" i="80" s="1"/>
  <c r="B410" i="80" s="1"/>
  <c r="B411" i="80" s="1"/>
  <c r="B412" i="80" s="1"/>
  <c r="G414" i="80"/>
  <c r="H414" i="80"/>
  <c r="I414" i="80"/>
  <c r="J414" i="80"/>
  <c r="K414" i="80"/>
  <c r="L414" i="80"/>
  <c r="M414" i="80"/>
  <c r="N414" i="80"/>
  <c r="O414" i="80"/>
  <c r="P414" i="80"/>
  <c r="Q414" i="80"/>
  <c r="R414" i="80"/>
  <c r="S414" i="80"/>
  <c r="T414" i="80"/>
  <c r="U414" i="80"/>
  <c r="V414" i="80"/>
  <c r="W414" i="80"/>
  <c r="X414" i="80"/>
  <c r="Y414" i="80"/>
  <c r="Z414" i="80"/>
  <c r="AA414" i="80"/>
  <c r="AB414" i="80"/>
  <c r="AC414" i="80"/>
  <c r="AD414" i="80"/>
  <c r="AE414" i="80"/>
  <c r="AF414" i="80"/>
  <c r="AG414" i="80"/>
  <c r="AH414" i="80"/>
  <c r="AI414" i="80"/>
  <c r="AJ414" i="80"/>
  <c r="AK414" i="80"/>
  <c r="AL414" i="80"/>
  <c r="AM414" i="80"/>
  <c r="AN414" i="80"/>
  <c r="AO414" i="80"/>
  <c r="G429" i="80"/>
  <c r="H429" i="80"/>
  <c r="I429" i="80"/>
  <c r="J429" i="80"/>
  <c r="K429" i="80"/>
  <c r="L429" i="80"/>
  <c r="M429" i="80"/>
  <c r="N429" i="80"/>
  <c r="O429" i="80"/>
  <c r="P429" i="80"/>
  <c r="Q429" i="80"/>
  <c r="R429" i="80"/>
  <c r="S429" i="80"/>
  <c r="T429" i="80"/>
  <c r="U429" i="80"/>
  <c r="V429" i="80"/>
  <c r="W429" i="80"/>
  <c r="X429" i="80"/>
  <c r="Y429" i="80"/>
  <c r="Z429" i="80"/>
  <c r="AA429" i="80"/>
  <c r="AB429" i="80"/>
  <c r="AC429" i="80"/>
  <c r="AD429" i="80"/>
  <c r="AE429" i="80"/>
  <c r="AF429" i="80"/>
  <c r="AG429" i="80"/>
  <c r="AH429" i="80"/>
  <c r="AI429" i="80"/>
  <c r="AJ429" i="80"/>
  <c r="AK429" i="80"/>
  <c r="AL429" i="80"/>
  <c r="AM429" i="80"/>
  <c r="AN429" i="80"/>
  <c r="AO429" i="80"/>
  <c r="G465" i="80"/>
  <c r="H465" i="80"/>
  <c r="I465" i="80"/>
  <c r="J465" i="80"/>
  <c r="K465" i="80"/>
  <c r="L465" i="80"/>
  <c r="M465" i="80"/>
  <c r="N465" i="80"/>
  <c r="O465" i="80"/>
  <c r="P465" i="80"/>
  <c r="Q465" i="80"/>
  <c r="R465" i="80"/>
  <c r="S465" i="80"/>
  <c r="T465" i="80"/>
  <c r="U465" i="80"/>
  <c r="V465" i="80"/>
  <c r="W465" i="80"/>
  <c r="X465" i="80"/>
  <c r="Y465" i="80"/>
  <c r="Z465" i="80"/>
  <c r="AA465" i="80"/>
  <c r="AB465" i="80"/>
  <c r="AC465" i="80"/>
  <c r="AD465" i="80"/>
  <c r="AE465" i="80"/>
  <c r="AF465" i="80"/>
  <c r="AG465" i="80"/>
  <c r="AH465" i="80"/>
  <c r="AI465" i="80"/>
  <c r="AJ465" i="80"/>
  <c r="AK465" i="80"/>
  <c r="AL465" i="80"/>
  <c r="AM465" i="80"/>
  <c r="AN465" i="80"/>
  <c r="AO465" i="80"/>
  <c r="G501" i="80"/>
  <c r="H501" i="80"/>
  <c r="I501" i="80"/>
  <c r="J501" i="80"/>
  <c r="K501" i="80"/>
  <c r="L501" i="80"/>
  <c r="M501" i="80"/>
  <c r="N501" i="80"/>
  <c r="O501" i="80"/>
  <c r="P501" i="80"/>
  <c r="Q501" i="80"/>
  <c r="R501" i="80"/>
  <c r="S501" i="80"/>
  <c r="T501" i="80"/>
  <c r="U501" i="80"/>
  <c r="V501" i="80"/>
  <c r="W501" i="80"/>
  <c r="X501" i="80"/>
  <c r="Y501" i="80"/>
  <c r="Z501" i="80"/>
  <c r="AA501" i="80"/>
  <c r="AB501" i="80"/>
  <c r="AC501" i="80"/>
  <c r="AD501" i="80"/>
  <c r="AE501" i="80"/>
  <c r="AF501" i="80"/>
  <c r="AG501" i="80"/>
  <c r="AH501" i="80"/>
  <c r="AI501" i="80"/>
  <c r="AJ501" i="80"/>
  <c r="AK501" i="80"/>
  <c r="AL501" i="80"/>
  <c r="AM501" i="80"/>
  <c r="AN501" i="80"/>
  <c r="AO501" i="80"/>
  <c r="G537" i="80"/>
  <c r="H537" i="80"/>
  <c r="I537" i="80"/>
  <c r="J537" i="80"/>
  <c r="K537" i="80"/>
  <c r="L537" i="80"/>
  <c r="M537" i="80"/>
  <c r="N537" i="80"/>
  <c r="O537" i="80"/>
  <c r="P537" i="80"/>
  <c r="Q537" i="80"/>
  <c r="R537" i="80"/>
  <c r="S537" i="80"/>
  <c r="T537" i="80"/>
  <c r="U537" i="80"/>
  <c r="V537" i="80"/>
  <c r="W537" i="80"/>
  <c r="X537" i="80"/>
  <c r="Y537" i="80"/>
  <c r="Z537" i="80"/>
  <c r="AA537" i="80"/>
  <c r="AB537" i="80"/>
  <c r="AC537" i="80"/>
  <c r="AD537" i="80"/>
  <c r="AE537" i="80"/>
  <c r="AF537" i="80"/>
  <c r="AG537" i="80"/>
  <c r="AH537" i="80"/>
  <c r="AI537" i="80"/>
  <c r="AJ537" i="80"/>
  <c r="AK537" i="80"/>
  <c r="AL537" i="80"/>
  <c r="AM537" i="80"/>
  <c r="AN537" i="80"/>
  <c r="AO537" i="80"/>
  <c r="AK30" i="73"/>
  <c r="AL30" i="73"/>
  <c r="AM30" i="73"/>
  <c r="AN30" i="73"/>
  <c r="AO30" i="73"/>
  <c r="AK31" i="73"/>
  <c r="AK47" i="73" s="1"/>
  <c r="AL31" i="73"/>
  <c r="AM31" i="73"/>
  <c r="AN31" i="73"/>
  <c r="AO31" i="73"/>
  <c r="AO47" i="73" s="1"/>
  <c r="AK37" i="73"/>
  <c r="AL37" i="73"/>
  <c r="AM37" i="73"/>
  <c r="AM46" i="73" s="1"/>
  <c r="AN37" i="73"/>
  <c r="AO37" i="73"/>
  <c r="AK38" i="73"/>
  <c r="AL38" i="73"/>
  <c r="AM38" i="73"/>
  <c r="AN38" i="73"/>
  <c r="AO38" i="73"/>
  <c r="AK43" i="73"/>
  <c r="AK45" i="73" s="1"/>
  <c r="AL43" i="73"/>
  <c r="AL44" i="73" s="1"/>
  <c r="AM43" i="73"/>
  <c r="AM44" i="73" s="1"/>
  <c r="AN43" i="73"/>
  <c r="AN44" i="73" s="1"/>
  <c r="AO43" i="73"/>
  <c r="AO44" i="73" s="1"/>
  <c r="AK44" i="73"/>
  <c r="AN45" i="73"/>
  <c r="AK55" i="73"/>
  <c r="AL55" i="73"/>
  <c r="AL71" i="73" s="1"/>
  <c r="AM55" i="73"/>
  <c r="AN55" i="73"/>
  <c r="AO55" i="73"/>
  <c r="AO71" i="73" s="1"/>
  <c r="AK56" i="73"/>
  <c r="AK72" i="73" s="1"/>
  <c r="AL56" i="73"/>
  <c r="AM56" i="73"/>
  <c r="AN56" i="73"/>
  <c r="AN72" i="73" s="1"/>
  <c r="AO56" i="73"/>
  <c r="AO72" i="73" s="1"/>
  <c r="AK62" i="73"/>
  <c r="AL62" i="73"/>
  <c r="AM62" i="73"/>
  <c r="AM71" i="73" s="1"/>
  <c r="AN62" i="73"/>
  <c r="AO62" i="73"/>
  <c r="AK63" i="73"/>
  <c r="AL63" i="73"/>
  <c r="AM63" i="73"/>
  <c r="AN63" i="73"/>
  <c r="AO63" i="73"/>
  <c r="AK68" i="73"/>
  <c r="AK70" i="73" s="1"/>
  <c r="AL68" i="73"/>
  <c r="AL69" i="73" s="1"/>
  <c r="AM68" i="73"/>
  <c r="AM69" i="73" s="1"/>
  <c r="AN68" i="73"/>
  <c r="AN69" i="73" s="1"/>
  <c r="AO68" i="73"/>
  <c r="AO69" i="73" s="1"/>
  <c r="AK69" i="73"/>
  <c r="AN70" i="73"/>
  <c r="AK80" i="73"/>
  <c r="AK96" i="73" s="1"/>
  <c r="AL80" i="73"/>
  <c r="AL96" i="73" s="1"/>
  <c r="AM80" i="73"/>
  <c r="AN80" i="73"/>
  <c r="AO80" i="73"/>
  <c r="AO96" i="73" s="1"/>
  <c r="AK81" i="73"/>
  <c r="AK97" i="73" s="1"/>
  <c r="AL81" i="73"/>
  <c r="AM81" i="73"/>
  <c r="AN81" i="73"/>
  <c r="AN97" i="73" s="1"/>
  <c r="AO81" i="73"/>
  <c r="AO97" i="73" s="1"/>
  <c r="AK87" i="73"/>
  <c r="AL87" i="73"/>
  <c r="AM87" i="73"/>
  <c r="AM96" i="73" s="1"/>
  <c r="AN87" i="73"/>
  <c r="AO87" i="73"/>
  <c r="AK88" i="73"/>
  <c r="AL88" i="73"/>
  <c r="AM88" i="73"/>
  <c r="AN88" i="73"/>
  <c r="AO88" i="73"/>
  <c r="AK93" i="73"/>
  <c r="AK95" i="73" s="1"/>
  <c r="AL93" i="73"/>
  <c r="AL94" i="73" s="1"/>
  <c r="AM93" i="73"/>
  <c r="AM94" i="73" s="1"/>
  <c r="AN93" i="73"/>
  <c r="AN94" i="73" s="1"/>
  <c r="AO93" i="73"/>
  <c r="AO94" i="73" s="1"/>
  <c r="AN95" i="73"/>
  <c r="AK108" i="73"/>
  <c r="AM108" i="73"/>
  <c r="AN108" i="73"/>
  <c r="AK109" i="73"/>
  <c r="AL109" i="73"/>
  <c r="AL112" i="73" s="1"/>
  <c r="AM109" i="73"/>
  <c r="AM112" i="73" s="1"/>
  <c r="AN109" i="73"/>
  <c r="AN112" i="73" s="1"/>
  <c r="AO109" i="73"/>
  <c r="AO112" i="73" s="1"/>
  <c r="AK112" i="73"/>
  <c r="G38" i="72"/>
  <c r="H38" i="72" s="1"/>
  <c r="I38" i="72" s="1"/>
  <c r="J38" i="72" s="1"/>
  <c r="K38" i="72" s="1"/>
  <c r="L38" i="72" s="1"/>
  <c r="M38" i="72" s="1"/>
  <c r="N38" i="72" s="1"/>
  <c r="O38" i="72" s="1"/>
  <c r="P38" i="72" s="1"/>
  <c r="Q38" i="72" s="1"/>
  <c r="R38" i="72" s="1"/>
  <c r="S38" i="72" s="1"/>
  <c r="T38" i="72" s="1"/>
  <c r="U38" i="72" s="1"/>
  <c r="V38" i="72" s="1"/>
  <c r="W38" i="72" s="1"/>
  <c r="X38" i="72" s="1"/>
  <c r="Y38" i="72" s="1"/>
  <c r="Z38" i="72" s="1"/>
  <c r="AA38" i="72" s="1"/>
  <c r="AB38" i="72" s="1"/>
  <c r="AC38" i="72" s="1"/>
  <c r="AD38" i="72" s="1"/>
  <c r="AE38" i="72" s="1"/>
  <c r="AF38" i="72" s="1"/>
  <c r="AG38" i="72" s="1"/>
  <c r="AH38" i="72" s="1"/>
  <c r="AI38" i="72" s="1"/>
  <c r="AJ38" i="72" s="1"/>
  <c r="AK38" i="72" s="1"/>
  <c r="AK42" i="72"/>
  <c r="AK43" i="72" s="1"/>
  <c r="AK123" i="72" s="1"/>
  <c r="AK127" i="72" s="1"/>
  <c r="AK131" i="72" s="1"/>
  <c r="AL42" i="72"/>
  <c r="AL43" i="72" s="1"/>
  <c r="AL123" i="72" s="1"/>
  <c r="AL127" i="72" s="1"/>
  <c r="AL131" i="72" s="1"/>
  <c r="AM42" i="72"/>
  <c r="AM43" i="72" s="1"/>
  <c r="AM123" i="72" s="1"/>
  <c r="AM127" i="72" s="1"/>
  <c r="AM131" i="72" s="1"/>
  <c r="AN42" i="72"/>
  <c r="AN43" i="72" s="1"/>
  <c r="AN123" i="72" s="1"/>
  <c r="AN127" i="72" s="1"/>
  <c r="AN131" i="72" s="1"/>
  <c r="AO42" i="72"/>
  <c r="AO43" i="72" s="1"/>
  <c r="AO123" i="72" s="1"/>
  <c r="AO127" i="72" s="1"/>
  <c r="AO131" i="72" s="1"/>
  <c r="AM44" i="72"/>
  <c r="AK51" i="72"/>
  <c r="AL51" i="72"/>
  <c r="AM51" i="72"/>
  <c r="AN51" i="72"/>
  <c r="AO51" i="72"/>
  <c r="AK56" i="72"/>
  <c r="AL56" i="72"/>
  <c r="AM56" i="72"/>
  <c r="AN56" i="72"/>
  <c r="AO56" i="72"/>
  <c r="AK61" i="72"/>
  <c r="AL61" i="72"/>
  <c r="AM61" i="72"/>
  <c r="AN61" i="72"/>
  <c r="AO61" i="72"/>
  <c r="AK66" i="72"/>
  <c r="AL66" i="72"/>
  <c r="AM66" i="72"/>
  <c r="AN66" i="72"/>
  <c r="AO66" i="72"/>
  <c r="AK71" i="72"/>
  <c r="AL71" i="72"/>
  <c r="AM71" i="72"/>
  <c r="AN71" i="72"/>
  <c r="AO71" i="72"/>
  <c r="AK76" i="72"/>
  <c r="AL76" i="72"/>
  <c r="AM76" i="72"/>
  <c r="AN76" i="72"/>
  <c r="AO76" i="72"/>
  <c r="AK81" i="72"/>
  <c r="AL81" i="72"/>
  <c r="AM81" i="72"/>
  <c r="AN81" i="72"/>
  <c r="AO81" i="72"/>
  <c r="AK86" i="72"/>
  <c r="AL86" i="72"/>
  <c r="AM86" i="72"/>
  <c r="AN86" i="72"/>
  <c r="AO86" i="72"/>
  <c r="AK91" i="72"/>
  <c r="AL91" i="72"/>
  <c r="AM91" i="72"/>
  <c r="AN91" i="72"/>
  <c r="AO91" i="72"/>
  <c r="AK96" i="72"/>
  <c r="AL96" i="72"/>
  <c r="AM96" i="72"/>
  <c r="AN96" i="72"/>
  <c r="AO96" i="72"/>
  <c r="AK104" i="72"/>
  <c r="AL104" i="72"/>
  <c r="AM104" i="72"/>
  <c r="AN104" i="72"/>
  <c r="AO104" i="72"/>
  <c r="AK109" i="72"/>
  <c r="AK110" i="72" s="1"/>
  <c r="AL109" i="72"/>
  <c r="AM109" i="72"/>
  <c r="AM110" i="72" s="1"/>
  <c r="AN109" i="72"/>
  <c r="AN110" i="72" s="1"/>
  <c r="AO109" i="72"/>
  <c r="AO110" i="72" s="1"/>
  <c r="AL110" i="72"/>
  <c r="AK111" i="72"/>
  <c r="AK124" i="72" s="1"/>
  <c r="AL111" i="72"/>
  <c r="AM111" i="72"/>
  <c r="AN111" i="72"/>
  <c r="AO111" i="72"/>
  <c r="AO124" i="72" s="1"/>
  <c r="AK116" i="72"/>
  <c r="AK117" i="72" s="1"/>
  <c r="AL116" i="72"/>
  <c r="AM116" i="72"/>
  <c r="AM117" i="72" s="1"/>
  <c r="AN116" i="72"/>
  <c r="AN117" i="72" s="1"/>
  <c r="AO116" i="72"/>
  <c r="AO117" i="72" s="1"/>
  <c r="AL117" i="72"/>
  <c r="AL118" i="72"/>
  <c r="AL126" i="72" s="1"/>
  <c r="AL124" i="72"/>
  <c r="AM124" i="72"/>
  <c r="AN124" i="72"/>
  <c r="AK125" i="72"/>
  <c r="AL125" i="72"/>
  <c r="AM125" i="72"/>
  <c r="AN125" i="72"/>
  <c r="AO125" i="72"/>
  <c r="AM130" i="72"/>
  <c r="AN130" i="72"/>
  <c r="AK32" i="71"/>
  <c r="AL32" i="71"/>
  <c r="AM32" i="71"/>
  <c r="AM34" i="71" s="1"/>
  <c r="AN32" i="71"/>
  <c r="AN34" i="71" s="1"/>
  <c r="AO32" i="71"/>
  <c r="AK33" i="71"/>
  <c r="AL33" i="71"/>
  <c r="AL48" i="71" s="1"/>
  <c r="AM33" i="71"/>
  <c r="AM48" i="71" s="1"/>
  <c r="AN33" i="71"/>
  <c r="AO33" i="71"/>
  <c r="AK34" i="71"/>
  <c r="AL34" i="71"/>
  <c r="AO34" i="71"/>
  <c r="AK41" i="71"/>
  <c r="AK42" i="71" s="1"/>
  <c r="AL41" i="71"/>
  <c r="AM41" i="71"/>
  <c r="AM42" i="71" s="1"/>
  <c r="AN41" i="71"/>
  <c r="AN42" i="71" s="1"/>
  <c r="AO41" i="71"/>
  <c r="AO42" i="71" s="1"/>
  <c r="AL42" i="71"/>
  <c r="AK43" i="71"/>
  <c r="AK49" i="71" s="1"/>
  <c r="AK50" i="71" s="1"/>
  <c r="AK54" i="71" s="1"/>
  <c r="AL43" i="71"/>
  <c r="AM43" i="71"/>
  <c r="AN43" i="71"/>
  <c r="AN49" i="71" s="1"/>
  <c r="AO43" i="71"/>
  <c r="AO49" i="71" s="1"/>
  <c r="AK48" i="71"/>
  <c r="AN48" i="71"/>
  <c r="AO48" i="71"/>
  <c r="AL49" i="71"/>
  <c r="AM49" i="71"/>
  <c r="AK53" i="71"/>
  <c r="AL53" i="71"/>
  <c r="AO53" i="71"/>
  <c r="AP99" i="46"/>
  <c r="AP162" i="46" s="1"/>
  <c r="AO99" i="46"/>
  <c r="AO162" i="46" s="1"/>
  <c r="AN99" i="46"/>
  <c r="AN162" i="46" s="1"/>
  <c r="AM99" i="46"/>
  <c r="AM162" i="46" s="1"/>
  <c r="AL99" i="46"/>
  <c r="AL162" i="46" s="1"/>
  <c r="AK99" i="46"/>
  <c r="AK162" i="46" s="1"/>
  <c r="AJ99" i="46"/>
  <c r="AJ162" i="46" s="1"/>
  <c r="AI99" i="46"/>
  <c r="AI162" i="46" s="1"/>
  <c r="AH99" i="46"/>
  <c r="AH162" i="46" s="1"/>
  <c r="AG99" i="46"/>
  <c r="AG162" i="46" s="1"/>
  <c r="AF99" i="46"/>
  <c r="AF162" i="46" s="1"/>
  <c r="AE99" i="46"/>
  <c r="AE162" i="46" s="1"/>
  <c r="AD99" i="46"/>
  <c r="AD162" i="46" s="1"/>
  <c r="AC99" i="46"/>
  <c r="AC162" i="46" s="1"/>
  <c r="AB99" i="46"/>
  <c r="AB162" i="46" s="1"/>
  <c r="AA99" i="46"/>
  <c r="AA162" i="46" s="1"/>
  <c r="Z99" i="46"/>
  <c r="Z162" i="46" s="1"/>
  <c r="Y99" i="46"/>
  <c r="Y162" i="46" s="1"/>
  <c r="X99" i="46"/>
  <c r="X162" i="46" s="1"/>
  <c r="W99" i="46"/>
  <c r="W162" i="46" s="1"/>
  <c r="V99" i="46"/>
  <c r="V162" i="46" s="1"/>
  <c r="U99" i="46"/>
  <c r="U162" i="46" s="1"/>
  <c r="T99" i="46"/>
  <c r="T162" i="46" s="1"/>
  <c r="S99" i="46"/>
  <c r="S162" i="46" s="1"/>
  <c r="R99" i="46"/>
  <c r="R162" i="46" s="1"/>
  <c r="Q99" i="46"/>
  <c r="Q162" i="46" s="1"/>
  <c r="P99" i="46"/>
  <c r="P162" i="46" s="1"/>
  <c r="O99" i="46"/>
  <c r="O162" i="46" s="1"/>
  <c r="N99" i="46"/>
  <c r="N162" i="46" s="1"/>
  <c r="M99" i="46"/>
  <c r="M162" i="46" s="1"/>
  <c r="L99" i="46"/>
  <c r="L162" i="46" s="1"/>
  <c r="K99" i="46"/>
  <c r="K162" i="46" s="1"/>
  <c r="J99" i="46"/>
  <c r="J162" i="46" s="1"/>
  <c r="I99" i="46"/>
  <c r="I162" i="46" s="1"/>
  <c r="H99" i="46"/>
  <c r="H162" i="46" s="1"/>
  <c r="G99" i="46"/>
  <c r="G162" i="46" s="1"/>
  <c r="AP105" i="46"/>
  <c r="AO105" i="46"/>
  <c r="AN105" i="46"/>
  <c r="AM105" i="46"/>
  <c r="AL105" i="46"/>
  <c r="AK105" i="46"/>
  <c r="AJ105" i="46"/>
  <c r="AI105" i="46"/>
  <c r="AH105" i="46"/>
  <c r="AG105" i="46"/>
  <c r="AF105" i="46"/>
  <c r="AE105" i="46"/>
  <c r="AD105" i="46"/>
  <c r="AC105" i="46"/>
  <c r="AB105" i="46"/>
  <c r="AA105" i="46"/>
  <c r="Z105" i="46"/>
  <c r="Y105" i="46"/>
  <c r="X105" i="46"/>
  <c r="W105" i="46"/>
  <c r="V105" i="46"/>
  <c r="U105" i="46"/>
  <c r="T105" i="46"/>
  <c r="S105" i="46"/>
  <c r="R105" i="46"/>
  <c r="Q105" i="46"/>
  <c r="P105" i="46"/>
  <c r="O105" i="46"/>
  <c r="N105" i="46"/>
  <c r="M105" i="46"/>
  <c r="L105" i="46"/>
  <c r="K105" i="46"/>
  <c r="J105" i="46"/>
  <c r="I105" i="46"/>
  <c r="H105" i="46"/>
  <c r="G105" i="46"/>
  <c r="AL46" i="35"/>
  <c r="AM46" i="35"/>
  <c r="AN46" i="35"/>
  <c r="AN208" i="35" s="1"/>
  <c r="AO46" i="35"/>
  <c r="AP46" i="35"/>
  <c r="AL56" i="35"/>
  <c r="AM56" i="35"/>
  <c r="AN56" i="35"/>
  <c r="AO56" i="35"/>
  <c r="AO66" i="35" s="1"/>
  <c r="AP56" i="35"/>
  <c r="AL62" i="35"/>
  <c r="AM62" i="35"/>
  <c r="AN62" i="35"/>
  <c r="AO62" i="35"/>
  <c r="AP62" i="35"/>
  <c r="AM67" i="35"/>
  <c r="AM198" i="35" s="1"/>
  <c r="AL136" i="35"/>
  <c r="AL73" i="35" s="1"/>
  <c r="AM136" i="35"/>
  <c r="AM73" i="35" s="1"/>
  <c r="AN136" i="35"/>
  <c r="AN73" i="35" s="1"/>
  <c r="AO136" i="35"/>
  <c r="AO73" i="35" s="1"/>
  <c r="AP136" i="35"/>
  <c r="AP73" i="35" s="1"/>
  <c r="AL308" i="35"/>
  <c r="AL335" i="35"/>
  <c r="AL316" i="35"/>
  <c r="AL342" i="35"/>
  <c r="AL324" i="35"/>
  <c r="AL344" i="35"/>
  <c r="AL80" i="35" s="1"/>
  <c r="AM308" i="35"/>
  <c r="AM335" i="35"/>
  <c r="AM78" i="35"/>
  <c r="AM316" i="35"/>
  <c r="AM342" i="35"/>
  <c r="AM324" i="35"/>
  <c r="AM344" i="35"/>
  <c r="AN308" i="35"/>
  <c r="AN335" i="35"/>
  <c r="AN316" i="35"/>
  <c r="AN342" i="35"/>
  <c r="AN79" i="35" s="1"/>
  <c r="AN324" i="35"/>
  <c r="AN80" i="35" s="1"/>
  <c r="AN344" i="35"/>
  <c r="AO308" i="35"/>
  <c r="AO335" i="35"/>
  <c r="AO316" i="35"/>
  <c r="AO342" i="35"/>
  <c r="AO324" i="35"/>
  <c r="AO344" i="35"/>
  <c r="AP308" i="35"/>
  <c r="AP335" i="35"/>
  <c r="AP316" i="35"/>
  <c r="AP342" i="35"/>
  <c r="AP324" i="35"/>
  <c r="AP80" i="35" s="1"/>
  <c r="AP344" i="35"/>
  <c r="AL502" i="35"/>
  <c r="AL506" i="35"/>
  <c r="AM502" i="35"/>
  <c r="AM506" i="35"/>
  <c r="AM83" i="35" s="1"/>
  <c r="AN502" i="35"/>
  <c r="AN83" i="35" s="1"/>
  <c r="AN506" i="35"/>
  <c r="AO502" i="35"/>
  <c r="AO506" i="35"/>
  <c r="AP502" i="35"/>
  <c r="AP506" i="35"/>
  <c r="AL508" i="35"/>
  <c r="AL84" i="35" s="1"/>
  <c r="AM508" i="35"/>
  <c r="AM84" i="35" s="1"/>
  <c r="AN508" i="35"/>
  <c r="AN84" i="35" s="1"/>
  <c r="AO508" i="35"/>
  <c r="AO84" i="35" s="1"/>
  <c r="AP508" i="35"/>
  <c r="AP84" i="35" s="1"/>
  <c r="AL513" i="35"/>
  <c r="AL520" i="35"/>
  <c r="AL522" i="35"/>
  <c r="AM513" i="35"/>
  <c r="AM520" i="35"/>
  <c r="AM522" i="35"/>
  <c r="AN513" i="35"/>
  <c r="AN85" i="35" s="1"/>
  <c r="AN520" i="35"/>
  <c r="AN522" i="35"/>
  <c r="AO513" i="35"/>
  <c r="AO520" i="35"/>
  <c r="AO522" i="35"/>
  <c r="AP513" i="35"/>
  <c r="AP520" i="35"/>
  <c r="AP522" i="35"/>
  <c r="AL525" i="35"/>
  <c r="AL86" i="35" s="1"/>
  <c r="AL532" i="35"/>
  <c r="AL534" i="35"/>
  <c r="AM525" i="35"/>
  <c r="AM532" i="35"/>
  <c r="AM534" i="35"/>
  <c r="AN525" i="35"/>
  <c r="AN532" i="35"/>
  <c r="AN534" i="35"/>
  <c r="AO525" i="35"/>
  <c r="AO532" i="35"/>
  <c r="AO534" i="35"/>
  <c r="AP525" i="35"/>
  <c r="AP86" i="35" s="1"/>
  <c r="AP532" i="35"/>
  <c r="AP534" i="35"/>
  <c r="AL93" i="35"/>
  <c r="AM93" i="35"/>
  <c r="AN93" i="35"/>
  <c r="AO93" i="35"/>
  <c r="AP93" i="35"/>
  <c r="AL561" i="35"/>
  <c r="AL568" i="35"/>
  <c r="AM561" i="35"/>
  <c r="AM568" i="35"/>
  <c r="AN561" i="35"/>
  <c r="AN155" i="35" s="1"/>
  <c r="AN94" i="35" s="1"/>
  <c r="AN568" i="35"/>
  <c r="AO561" i="35"/>
  <c r="AO568" i="35"/>
  <c r="AP561" i="35"/>
  <c r="AP155" i="35" s="1"/>
  <c r="AP94" i="35" s="1"/>
  <c r="AP568" i="35"/>
  <c r="AL98" i="35"/>
  <c r="AM98" i="35"/>
  <c r="AN98" i="35"/>
  <c r="AO98" i="35"/>
  <c r="AP98" i="35"/>
  <c r="AL99" i="35"/>
  <c r="AL103" i="35" s="1"/>
  <c r="AM99" i="35"/>
  <c r="AN99" i="35"/>
  <c r="AO99" i="35"/>
  <c r="AO103" i="35" s="1"/>
  <c r="AP99" i="35"/>
  <c r="AP103" i="35" s="1"/>
  <c r="AM103" i="35"/>
  <c r="AN103" i="35"/>
  <c r="AL105" i="35"/>
  <c r="AM105" i="35"/>
  <c r="AN105" i="35"/>
  <c r="AO105" i="35"/>
  <c r="AP105" i="35"/>
  <c r="AL137" i="35"/>
  <c r="AM137" i="35"/>
  <c r="AN137" i="35"/>
  <c r="AO137" i="35"/>
  <c r="AP137" i="35"/>
  <c r="AL138" i="35"/>
  <c r="AM138" i="35"/>
  <c r="AN138" i="35"/>
  <c r="AO138" i="35"/>
  <c r="AP138" i="35"/>
  <c r="AL388" i="35"/>
  <c r="AL415" i="35"/>
  <c r="AM388" i="35"/>
  <c r="AM415" i="35"/>
  <c r="AN388" i="35"/>
  <c r="AN415" i="35"/>
  <c r="AN147" i="35" s="1"/>
  <c r="AO388" i="35"/>
  <c r="AO415" i="35"/>
  <c r="AP388" i="35"/>
  <c r="AP415" i="35"/>
  <c r="AL396" i="35"/>
  <c r="AL422" i="35"/>
  <c r="AM396" i="35"/>
  <c r="AM422" i="35"/>
  <c r="AM148" i="35" s="1"/>
  <c r="AN396" i="35"/>
  <c r="AN148" i="35" s="1"/>
  <c r="AN422" i="35"/>
  <c r="AO396" i="35"/>
  <c r="AO422" i="35"/>
  <c r="AP396" i="35"/>
  <c r="AP422" i="35"/>
  <c r="AL538" i="35"/>
  <c r="AL152" i="35" s="1"/>
  <c r="AM538" i="35"/>
  <c r="AM152" i="35" s="1"/>
  <c r="AN538" i="35"/>
  <c r="AN152" i="35" s="1"/>
  <c r="AO538" i="35"/>
  <c r="AO152" i="35" s="1"/>
  <c r="AP538" i="35"/>
  <c r="AP152" i="35" s="1"/>
  <c r="AL544" i="35"/>
  <c r="AL153" i="35"/>
  <c r="AM544" i="35"/>
  <c r="AM153" i="35" s="1"/>
  <c r="AN544" i="35"/>
  <c r="AN153" i="35" s="1"/>
  <c r="AO544" i="35"/>
  <c r="AO153" i="35" s="1"/>
  <c r="AP544" i="35"/>
  <c r="AP153" i="35" s="1"/>
  <c r="AL549" i="35"/>
  <c r="AL556" i="35"/>
  <c r="AM549" i="35"/>
  <c r="AM154" i="35" s="1"/>
  <c r="AM556" i="35"/>
  <c r="AN549" i="35"/>
  <c r="AN556" i="35"/>
  <c r="AO549" i="35"/>
  <c r="AO154" i="35" s="1"/>
  <c r="AO556" i="35"/>
  <c r="AP549" i="35"/>
  <c r="AP556" i="35"/>
  <c r="AL163" i="35"/>
  <c r="AM163" i="35"/>
  <c r="AN163" i="35"/>
  <c r="AO163" i="35"/>
  <c r="AP163" i="35"/>
  <c r="AL165" i="35"/>
  <c r="AM165" i="35"/>
  <c r="AN165" i="35"/>
  <c r="AO165" i="35"/>
  <c r="AP165" i="35"/>
  <c r="AL404" i="35"/>
  <c r="AL168" i="35" s="1"/>
  <c r="AL181" i="35" s="1"/>
  <c r="AM404" i="35"/>
  <c r="AM168" i="35" s="1"/>
  <c r="AM181" i="35" s="1"/>
  <c r="AN404" i="35"/>
  <c r="AN168" i="35"/>
  <c r="AN181" i="35" s="1"/>
  <c r="AO404" i="35"/>
  <c r="AO168" i="35" s="1"/>
  <c r="AO181" i="35" s="1"/>
  <c r="AP404" i="35"/>
  <c r="AP168" i="35" s="1"/>
  <c r="AP181" i="35" s="1"/>
  <c r="AL176" i="35"/>
  <c r="AL185" i="35" s="1"/>
  <c r="AM176" i="35"/>
  <c r="AN176" i="35"/>
  <c r="AO176" i="35"/>
  <c r="AO185" i="35" s="1"/>
  <c r="AP176" i="35"/>
  <c r="AP185" i="35" s="1"/>
  <c r="AM185" i="35"/>
  <c r="AN185" i="35"/>
  <c r="AM197" i="35"/>
  <c r="AL208" i="35"/>
  <c r="AM208" i="35"/>
  <c r="AO208" i="35"/>
  <c r="AP208" i="35"/>
  <c r="AL222" i="35"/>
  <c r="AM222" i="35"/>
  <c r="AN222" i="35"/>
  <c r="AO222" i="35"/>
  <c r="AP222" i="35"/>
  <c r="AL225" i="35"/>
  <c r="AM225" i="35"/>
  <c r="AN225" i="35"/>
  <c r="AO225" i="35"/>
  <c r="AP225" i="35"/>
  <c r="AL270" i="35"/>
  <c r="AM270" i="35"/>
  <c r="AN270" i="35"/>
  <c r="AO270" i="35"/>
  <c r="AP270" i="35"/>
  <c r="AL271" i="35"/>
  <c r="AM271" i="35"/>
  <c r="AN271" i="35"/>
  <c r="AO271" i="35"/>
  <c r="AP271" i="35"/>
  <c r="AL272" i="35"/>
  <c r="AM272" i="35"/>
  <c r="AN272" i="35"/>
  <c r="AO272" i="35"/>
  <c r="AP272" i="35"/>
  <c r="AL273" i="35"/>
  <c r="AM273" i="35"/>
  <c r="AN273" i="35"/>
  <c r="AO273" i="35"/>
  <c r="AP273" i="35"/>
  <c r="AL274" i="35"/>
  <c r="AM274" i="35"/>
  <c r="AN274" i="35"/>
  <c r="AO274" i="35"/>
  <c r="AP274" i="35"/>
  <c r="AL275" i="35"/>
  <c r="AM275" i="35"/>
  <c r="AN275" i="35"/>
  <c r="AO275" i="35"/>
  <c r="AP275" i="35"/>
  <c r="AL276" i="35"/>
  <c r="AM276" i="35"/>
  <c r="AN276" i="35"/>
  <c r="AO276" i="35"/>
  <c r="AP276" i="35"/>
  <c r="AL286" i="35"/>
  <c r="AM286" i="35"/>
  <c r="AN286" i="35"/>
  <c r="AO286" i="35"/>
  <c r="AP286" i="35"/>
  <c r="AL287" i="35"/>
  <c r="AM287" i="35"/>
  <c r="AN287" i="35"/>
  <c r="AO287" i="35"/>
  <c r="AP287" i="35"/>
  <c r="AL288" i="35"/>
  <c r="AM288" i="35"/>
  <c r="AN288" i="35"/>
  <c r="AO288" i="35"/>
  <c r="AP288" i="35"/>
  <c r="AL289" i="35"/>
  <c r="AM289" i="35"/>
  <c r="AN289" i="35"/>
  <c r="AO289" i="35"/>
  <c r="AP289" i="35"/>
  <c r="AL290" i="35"/>
  <c r="AM290" i="35"/>
  <c r="AN290" i="35"/>
  <c r="AO290" i="35"/>
  <c r="AP290" i="35"/>
  <c r="AL291" i="35"/>
  <c r="AM291" i="35"/>
  <c r="AN291" i="35"/>
  <c r="AO291" i="35"/>
  <c r="AP291" i="35"/>
  <c r="AL292" i="35"/>
  <c r="AM292" i="35"/>
  <c r="AN292" i="35"/>
  <c r="AO292" i="35"/>
  <c r="AP292" i="35"/>
  <c r="AL293" i="35"/>
  <c r="AM293" i="35"/>
  <c r="AN293" i="35"/>
  <c r="AO293" i="35"/>
  <c r="AP293" i="35"/>
  <c r="AL296" i="35"/>
  <c r="AM296" i="35"/>
  <c r="AN296" i="35"/>
  <c r="AO296" i="35"/>
  <c r="AP296" i="35"/>
  <c r="AL297" i="35"/>
  <c r="AM297" i="35"/>
  <c r="AN297" i="35"/>
  <c r="AO297" i="35"/>
  <c r="AP297" i="35"/>
  <c r="AL298" i="35"/>
  <c r="AM298" i="35"/>
  <c r="AN298" i="35"/>
  <c r="AO298" i="35"/>
  <c r="AP298" i="35"/>
  <c r="AL299" i="35"/>
  <c r="AM299" i="35"/>
  <c r="AN299" i="35"/>
  <c r="AO299" i="35"/>
  <c r="AP299" i="35"/>
  <c r="AL300" i="35"/>
  <c r="AM300" i="35"/>
  <c r="AN300" i="35"/>
  <c r="AO300" i="35"/>
  <c r="AP300" i="35"/>
  <c r="AL301" i="35"/>
  <c r="AM301" i="35"/>
  <c r="AN301" i="35"/>
  <c r="AO301" i="35"/>
  <c r="AP301" i="35"/>
  <c r="AL303" i="35"/>
  <c r="AM303" i="35"/>
  <c r="AN303" i="35"/>
  <c r="AO303" i="35"/>
  <c r="AP303" i="35"/>
  <c r="AL305" i="35"/>
  <c r="AM305" i="35"/>
  <c r="AN305" i="35"/>
  <c r="AO305" i="35"/>
  <c r="AP305" i="35"/>
  <c r="AL349" i="35"/>
  <c r="AM349" i="35"/>
  <c r="AN349" i="35"/>
  <c r="AO349" i="35"/>
  <c r="AP349" i="35"/>
  <c r="AL350" i="35"/>
  <c r="AM350" i="35"/>
  <c r="AN350" i="35"/>
  <c r="AO350" i="35"/>
  <c r="AP350" i="35"/>
  <c r="AL351" i="35"/>
  <c r="AM351" i="35"/>
  <c r="AN351" i="35"/>
  <c r="AO351" i="35"/>
  <c r="AP351" i="35"/>
  <c r="AL352" i="35"/>
  <c r="AM352" i="35"/>
  <c r="AN352" i="35"/>
  <c r="AO352" i="35"/>
  <c r="AP352" i="35"/>
  <c r="AL353" i="35"/>
  <c r="AM353" i="35"/>
  <c r="AN353" i="35"/>
  <c r="AO353" i="35"/>
  <c r="AP353" i="35"/>
  <c r="AL354" i="35"/>
  <c r="AM354" i="35"/>
  <c r="AN354" i="35"/>
  <c r="AO354" i="35"/>
  <c r="AP354" i="35"/>
  <c r="AL355" i="35"/>
  <c r="AM355" i="35"/>
  <c r="AN355" i="35"/>
  <c r="AO355" i="35"/>
  <c r="AP355" i="35"/>
  <c r="AL356" i="35"/>
  <c r="AM356" i="35"/>
  <c r="AN356" i="35"/>
  <c r="AO356" i="35"/>
  <c r="AP356" i="35"/>
  <c r="AL357" i="35"/>
  <c r="AM357" i="35"/>
  <c r="AN357" i="35"/>
  <c r="AO357" i="35"/>
  <c r="AP357" i="35"/>
  <c r="AL358" i="35"/>
  <c r="AM358" i="35"/>
  <c r="AN358" i="35"/>
  <c r="AO358" i="35"/>
  <c r="AP358" i="35"/>
  <c r="AL359" i="35"/>
  <c r="AM359" i="35"/>
  <c r="AN359" i="35"/>
  <c r="AO359" i="35"/>
  <c r="AP359" i="35"/>
  <c r="AL361" i="35"/>
  <c r="AM361" i="35"/>
  <c r="AN361" i="35"/>
  <c r="AO361" i="35"/>
  <c r="AP361" i="35"/>
  <c r="AL362" i="35"/>
  <c r="AM362" i="35"/>
  <c r="AN362" i="35"/>
  <c r="AO362" i="35"/>
  <c r="AP362" i="35"/>
  <c r="AL363" i="35"/>
  <c r="AM363" i="35"/>
  <c r="AN363" i="35"/>
  <c r="AO363" i="35"/>
  <c r="AP363" i="35"/>
  <c r="AL364" i="35"/>
  <c r="AM364" i="35"/>
  <c r="AN364" i="35"/>
  <c r="AO364" i="35"/>
  <c r="AP364" i="35"/>
  <c r="AL365" i="35"/>
  <c r="AM365" i="35"/>
  <c r="AN365" i="35"/>
  <c r="AO365" i="35"/>
  <c r="AP365" i="35"/>
  <c r="AL366" i="35"/>
  <c r="AM366" i="35"/>
  <c r="AN366" i="35"/>
  <c r="AO366" i="35"/>
  <c r="AP366" i="35"/>
  <c r="AL368" i="35"/>
  <c r="AM368" i="35"/>
  <c r="AN368" i="35"/>
  <c r="AO368" i="35"/>
  <c r="AP368" i="35"/>
  <c r="AL378" i="35"/>
  <c r="AM378" i="35"/>
  <c r="AN378" i="35"/>
  <c r="AO378" i="35"/>
  <c r="AP378" i="35"/>
  <c r="AL379" i="35"/>
  <c r="AM379" i="35"/>
  <c r="AN379" i="35"/>
  <c r="AO379" i="35"/>
  <c r="AP379" i="35"/>
  <c r="AL380" i="35"/>
  <c r="AM380" i="35"/>
  <c r="AN380" i="35"/>
  <c r="AO380" i="35"/>
  <c r="AP380" i="35"/>
  <c r="AL381" i="35"/>
  <c r="AM381" i="35"/>
  <c r="AN381" i="35"/>
  <c r="AO381" i="35"/>
  <c r="AP381" i="35"/>
  <c r="AL382" i="35"/>
  <c r="AM382" i="35"/>
  <c r="AN382" i="35"/>
  <c r="AO382" i="35"/>
  <c r="AP382" i="35"/>
  <c r="AL383" i="35"/>
  <c r="AM383" i="35"/>
  <c r="AN383" i="35"/>
  <c r="AO383" i="35"/>
  <c r="AP383" i="35"/>
  <c r="AL384" i="35"/>
  <c r="AM384" i="35"/>
  <c r="AN384" i="35"/>
  <c r="AO384" i="35"/>
  <c r="AP384" i="35"/>
  <c r="AL385" i="35"/>
  <c r="AM385" i="35"/>
  <c r="AN385" i="35"/>
  <c r="AO385" i="35"/>
  <c r="AP385" i="35"/>
  <c r="AL424" i="35"/>
  <c r="AM424" i="35"/>
  <c r="AN424" i="35"/>
  <c r="AO424" i="35"/>
  <c r="AP424" i="35"/>
  <c r="AL467" i="35"/>
  <c r="AM467" i="35"/>
  <c r="AN467" i="35"/>
  <c r="AO467" i="35"/>
  <c r="AP467" i="35"/>
  <c r="AL468" i="35"/>
  <c r="AM468" i="35"/>
  <c r="AN468" i="35"/>
  <c r="AO468" i="35"/>
  <c r="AP468" i="35"/>
  <c r="AL469" i="35"/>
  <c r="AM469" i="35"/>
  <c r="AN469" i="35"/>
  <c r="AO469" i="35"/>
  <c r="AP469" i="35"/>
  <c r="AL471" i="35"/>
  <c r="AM471" i="35"/>
  <c r="AN471" i="35"/>
  <c r="AO471" i="35"/>
  <c r="AP471" i="35"/>
  <c r="AL473" i="35"/>
  <c r="AM473" i="35"/>
  <c r="AN473" i="35"/>
  <c r="AO473" i="35"/>
  <c r="AP473" i="35"/>
  <c r="AL474" i="35"/>
  <c r="AM474" i="35"/>
  <c r="AN474" i="35"/>
  <c r="AO474" i="35"/>
  <c r="AP474" i="35"/>
  <c r="AL475" i="35"/>
  <c r="AM475" i="35"/>
  <c r="AN475" i="35"/>
  <c r="AO475" i="35"/>
  <c r="AP475" i="35"/>
  <c r="AL478" i="35"/>
  <c r="AM478" i="35"/>
  <c r="AN478" i="35"/>
  <c r="AO478" i="35"/>
  <c r="AP478" i="35"/>
  <c r="AL479" i="35"/>
  <c r="AM479" i="35"/>
  <c r="AN479" i="35"/>
  <c r="AO479" i="35"/>
  <c r="AP479" i="35"/>
  <c r="AL480" i="35"/>
  <c r="AM480" i="35"/>
  <c r="AN480" i="35"/>
  <c r="AO480" i="35"/>
  <c r="AP480" i="35"/>
  <c r="AL481" i="35"/>
  <c r="AM481" i="35"/>
  <c r="AN481" i="35"/>
  <c r="AO481" i="35"/>
  <c r="AP481" i="35"/>
  <c r="AL482" i="35"/>
  <c r="AM482" i="35"/>
  <c r="AN482" i="35"/>
  <c r="AO482" i="35"/>
  <c r="AP482" i="35"/>
  <c r="AL483" i="35"/>
  <c r="AM483" i="35"/>
  <c r="AN483" i="35"/>
  <c r="AO483" i="35"/>
  <c r="AP483" i="35"/>
  <c r="AL485" i="35"/>
  <c r="AM485" i="35"/>
  <c r="AN485" i="35"/>
  <c r="AO485" i="35"/>
  <c r="AP485" i="35"/>
  <c r="AL487" i="35"/>
  <c r="AM487" i="35"/>
  <c r="AN487" i="35"/>
  <c r="AO487" i="35"/>
  <c r="AP487" i="35"/>
  <c r="AL490" i="35"/>
  <c r="AM490" i="35"/>
  <c r="AN490" i="35"/>
  <c r="AO490" i="35"/>
  <c r="AP490" i="35"/>
  <c r="AL491" i="35"/>
  <c r="AM491" i="35"/>
  <c r="AN491" i="35"/>
  <c r="AO491" i="35"/>
  <c r="AP491" i="35"/>
  <c r="AL492" i="35"/>
  <c r="AM492" i="35"/>
  <c r="AN492" i="35"/>
  <c r="AO492" i="35"/>
  <c r="AP492" i="35"/>
  <c r="AL493" i="35"/>
  <c r="AM493" i="35"/>
  <c r="AN493" i="35"/>
  <c r="AO493" i="35"/>
  <c r="AP493" i="35"/>
  <c r="AL494" i="35"/>
  <c r="AM494" i="35"/>
  <c r="AN494" i="35"/>
  <c r="AO494" i="35"/>
  <c r="AP494" i="35"/>
  <c r="AL495" i="35"/>
  <c r="AM495" i="35"/>
  <c r="AN495" i="35"/>
  <c r="AO495" i="35"/>
  <c r="AP495" i="35"/>
  <c r="AL497" i="35"/>
  <c r="AM497" i="35"/>
  <c r="AN497" i="35"/>
  <c r="AO497" i="35"/>
  <c r="AP497" i="35"/>
  <c r="AL499" i="35"/>
  <c r="AM499" i="35"/>
  <c r="AN499" i="35"/>
  <c r="AO499" i="35"/>
  <c r="AP499" i="35"/>
  <c r="AL542" i="35"/>
  <c r="AM542" i="35"/>
  <c r="AN542" i="35"/>
  <c r="AO542" i="35"/>
  <c r="AP542" i="35"/>
  <c r="AL558" i="35"/>
  <c r="AM558" i="35"/>
  <c r="AN558" i="35"/>
  <c r="AO558" i="35"/>
  <c r="AP558" i="35"/>
  <c r="AL570" i="35"/>
  <c r="AM570" i="35"/>
  <c r="AN570" i="35"/>
  <c r="AO570" i="35"/>
  <c r="AP570" i="35"/>
  <c r="AK46" i="35"/>
  <c r="AJ46" i="35"/>
  <c r="AI46" i="35"/>
  <c r="AH46" i="35"/>
  <c r="AG46" i="35"/>
  <c r="AF46" i="35"/>
  <c r="AE46" i="35"/>
  <c r="AD46" i="35"/>
  <c r="AC46" i="35"/>
  <c r="AB46" i="35"/>
  <c r="AA46" i="35"/>
  <c r="Z46" i="35"/>
  <c r="Y46" i="35"/>
  <c r="X46" i="35"/>
  <c r="W46" i="35"/>
  <c r="V46" i="35"/>
  <c r="U46" i="35"/>
  <c r="T46" i="35"/>
  <c r="S46" i="35"/>
  <c r="R46" i="35"/>
  <c r="Q46" i="35"/>
  <c r="P46" i="35"/>
  <c r="O46" i="35"/>
  <c r="N46" i="35"/>
  <c r="M46" i="35"/>
  <c r="L46" i="35"/>
  <c r="K46" i="35"/>
  <c r="J46" i="35"/>
  <c r="I46" i="35"/>
  <c r="H46" i="35"/>
  <c r="G46" i="35"/>
  <c r="AL21" i="46"/>
  <c r="AM21" i="46"/>
  <c r="AN21" i="46"/>
  <c r="AO21" i="46"/>
  <c r="AP21" i="46"/>
  <c r="AL38" i="46"/>
  <c r="AM38" i="46"/>
  <c r="AN38" i="46"/>
  <c r="AO38" i="46"/>
  <c r="AP38" i="46"/>
  <c r="AL67" i="46"/>
  <c r="AM67" i="46"/>
  <c r="AN67" i="46"/>
  <c r="AN198" i="46" s="1"/>
  <c r="AO67" i="46"/>
  <c r="AP67" i="46"/>
  <c r="AL70" i="46"/>
  <c r="AM70" i="46"/>
  <c r="AN70" i="46"/>
  <c r="AO70" i="46"/>
  <c r="AP70" i="46"/>
  <c r="AL75" i="46"/>
  <c r="AM75" i="46"/>
  <c r="AN75" i="46"/>
  <c r="AO75" i="46"/>
  <c r="AP75" i="46"/>
  <c r="AL342" i="46"/>
  <c r="AL325" i="46"/>
  <c r="AL405" i="46" s="1"/>
  <c r="AL326" i="46"/>
  <c r="AL327" i="46"/>
  <c r="AL407" i="46" s="1"/>
  <c r="AL328" i="46"/>
  <c r="AL408" i="46" s="1"/>
  <c r="AL329" i="46"/>
  <c r="AL409" i="46" s="1"/>
  <c r="AL330" i="46"/>
  <c r="AL331" i="46"/>
  <c r="AL411" i="46" s="1"/>
  <c r="AL332" i="46"/>
  <c r="AL412" i="46" s="1"/>
  <c r="AL333" i="46"/>
  <c r="AL345" i="46"/>
  <c r="AL344" i="46" s="1"/>
  <c r="AM342" i="46"/>
  <c r="AM325" i="46"/>
  <c r="AM326" i="46"/>
  <c r="AM406" i="46" s="1"/>
  <c r="AM327" i="46"/>
  <c r="AM407" i="46" s="1"/>
  <c r="AM328" i="46"/>
  <c r="AM408" i="46" s="1"/>
  <c r="AM329" i="46"/>
  <c r="AM330" i="46"/>
  <c r="AM410" i="46" s="1"/>
  <c r="AM331" i="46"/>
  <c r="AM332" i="46"/>
  <c r="AM412" i="46" s="1"/>
  <c r="AM333" i="46"/>
  <c r="AM345" i="46"/>
  <c r="AM344" i="46" s="1"/>
  <c r="AN342" i="46"/>
  <c r="AN325" i="46"/>
  <c r="AN405" i="46" s="1"/>
  <c r="AN326" i="46"/>
  <c r="AN406" i="46" s="1"/>
  <c r="AN327" i="46"/>
  <c r="AN407" i="46" s="1"/>
  <c r="AN328" i="46"/>
  <c r="AN408" i="46" s="1"/>
  <c r="AN329" i="46"/>
  <c r="AN409" i="46" s="1"/>
  <c r="AN330" i="46"/>
  <c r="AN410" i="46" s="1"/>
  <c r="AN331" i="46"/>
  <c r="AN332" i="46"/>
  <c r="AN412" i="46" s="1"/>
  <c r="AN333" i="46"/>
  <c r="AN345" i="46"/>
  <c r="AN344" i="46" s="1"/>
  <c r="AO342" i="46"/>
  <c r="AO325" i="46"/>
  <c r="AO326" i="46"/>
  <c r="AO406" i="46" s="1"/>
  <c r="AO327" i="46"/>
  <c r="AO407" i="46" s="1"/>
  <c r="AO328" i="46"/>
  <c r="AO408" i="46" s="1"/>
  <c r="AO329" i="46"/>
  <c r="AO330" i="46"/>
  <c r="AO410" i="46" s="1"/>
  <c r="AO331" i="46"/>
  <c r="AO411" i="46" s="1"/>
  <c r="AO332" i="46"/>
  <c r="AO412" i="46" s="1"/>
  <c r="AO333" i="46"/>
  <c r="AO345" i="46"/>
  <c r="AO344" i="46" s="1"/>
  <c r="AP342" i="46"/>
  <c r="AP325" i="46"/>
  <c r="AP405" i="46" s="1"/>
  <c r="AP326" i="46"/>
  <c r="AP406" i="46" s="1"/>
  <c r="AP327" i="46"/>
  <c r="AP407" i="46" s="1"/>
  <c r="AP328" i="46"/>
  <c r="AP329" i="46"/>
  <c r="AP409" i="46" s="1"/>
  <c r="AP330" i="46"/>
  <c r="AP410" i="46" s="1"/>
  <c r="AP331" i="46"/>
  <c r="AP411" i="46" s="1"/>
  <c r="AP332" i="46"/>
  <c r="AP333" i="46"/>
  <c r="AP345" i="46"/>
  <c r="AP344" i="46" s="1"/>
  <c r="AL82" i="46"/>
  <c r="AM82" i="46"/>
  <c r="AN82" i="46"/>
  <c r="AO82" i="46"/>
  <c r="AP82" i="46"/>
  <c r="AO502" i="46"/>
  <c r="AL520" i="46"/>
  <c r="AL523" i="46"/>
  <c r="AL522" i="46" s="1"/>
  <c r="AM520" i="46"/>
  <c r="AM523" i="46"/>
  <c r="AM522" i="46" s="1"/>
  <c r="AN520" i="46"/>
  <c r="AN523" i="46"/>
  <c r="AN522" i="46" s="1"/>
  <c r="AO520" i="46"/>
  <c r="AO523" i="46"/>
  <c r="AO522" i="46" s="1"/>
  <c r="AP520" i="46"/>
  <c r="AP523" i="46"/>
  <c r="AP522" i="46" s="1"/>
  <c r="AL532" i="46"/>
  <c r="AL535" i="46"/>
  <c r="AL571" i="46" s="1"/>
  <c r="AL570" i="46" s="1"/>
  <c r="AM532" i="46"/>
  <c r="AM535" i="46"/>
  <c r="AM534" i="46" s="1"/>
  <c r="AN532" i="46"/>
  <c r="AN535" i="46"/>
  <c r="AN534" i="46" s="1"/>
  <c r="AO532" i="46"/>
  <c r="AO535" i="46"/>
  <c r="AO534" i="46" s="1"/>
  <c r="AP532" i="46"/>
  <c r="AP535" i="46"/>
  <c r="AP534" i="46" s="1"/>
  <c r="AL89" i="46"/>
  <c r="AM89" i="46"/>
  <c r="AN89" i="46"/>
  <c r="AO89" i="46"/>
  <c r="AP89" i="46"/>
  <c r="AL93" i="46"/>
  <c r="AM93" i="46"/>
  <c r="AN93" i="46"/>
  <c r="AO93" i="46"/>
  <c r="AP93" i="46"/>
  <c r="AL94" i="46"/>
  <c r="AM94" i="46"/>
  <c r="AN94" i="46"/>
  <c r="AO94" i="46"/>
  <c r="AP94" i="46"/>
  <c r="AL98" i="46"/>
  <c r="AM98" i="46"/>
  <c r="AN98" i="46"/>
  <c r="AO98" i="46"/>
  <c r="AP98" i="46"/>
  <c r="AL107" i="46"/>
  <c r="AM107" i="46"/>
  <c r="AN107" i="46"/>
  <c r="AO107" i="46"/>
  <c r="AP107" i="46"/>
  <c r="AL113" i="46"/>
  <c r="AM113" i="46"/>
  <c r="AN113" i="46"/>
  <c r="AO113" i="46"/>
  <c r="AP113" i="46"/>
  <c r="AL116" i="46"/>
  <c r="AM116" i="46"/>
  <c r="AN116" i="46"/>
  <c r="AO116" i="46"/>
  <c r="AP116" i="46"/>
  <c r="AL120" i="46"/>
  <c r="AM120" i="46"/>
  <c r="AN120" i="46"/>
  <c r="AO120" i="46"/>
  <c r="AP120" i="46"/>
  <c r="AL124" i="46"/>
  <c r="AM124" i="46"/>
  <c r="AN124" i="46"/>
  <c r="AO124" i="46"/>
  <c r="AP124" i="46"/>
  <c r="AL129" i="46"/>
  <c r="AM129" i="46"/>
  <c r="AN129" i="46"/>
  <c r="AO129" i="46"/>
  <c r="AP129" i="46"/>
  <c r="AL135" i="46"/>
  <c r="AM135" i="46"/>
  <c r="AN135" i="46"/>
  <c r="AO135" i="46"/>
  <c r="AP135" i="46"/>
  <c r="AL137" i="46"/>
  <c r="AM137" i="46"/>
  <c r="AN137" i="46"/>
  <c r="AO137" i="46"/>
  <c r="AP137" i="46"/>
  <c r="AL138" i="46"/>
  <c r="AM138" i="46"/>
  <c r="AN138" i="46"/>
  <c r="AO138" i="46"/>
  <c r="AP138" i="46"/>
  <c r="AL146" i="46"/>
  <c r="AM146" i="46"/>
  <c r="AN146" i="46"/>
  <c r="AO146" i="46"/>
  <c r="AP146" i="46"/>
  <c r="AL151" i="46"/>
  <c r="AM151" i="46"/>
  <c r="AN151" i="46"/>
  <c r="AO151" i="46"/>
  <c r="AP151" i="46"/>
  <c r="AL158" i="46"/>
  <c r="AM158" i="46"/>
  <c r="AN158" i="46"/>
  <c r="AO158" i="46"/>
  <c r="AP158" i="46"/>
  <c r="AL161" i="46"/>
  <c r="AM161" i="46"/>
  <c r="AN161" i="46"/>
  <c r="AO161" i="46"/>
  <c r="AP161" i="46"/>
  <c r="AL164" i="46"/>
  <c r="AM164" i="46"/>
  <c r="AN164" i="46"/>
  <c r="AO164" i="46"/>
  <c r="AP164" i="46"/>
  <c r="AL167" i="46"/>
  <c r="AM167" i="46"/>
  <c r="AN167" i="46"/>
  <c r="AO167" i="46"/>
  <c r="AP167" i="46"/>
  <c r="AL406" i="46"/>
  <c r="AL410" i="46"/>
  <c r="AL413" i="46"/>
  <c r="AL425" i="46"/>
  <c r="AL424" i="46" s="1"/>
  <c r="AL543" i="46"/>
  <c r="AL542" i="46" s="1"/>
  <c r="AL559" i="46"/>
  <c r="AL558" i="46" s="1"/>
  <c r="AM405" i="46"/>
  <c r="AM409" i="46"/>
  <c r="AM411" i="46"/>
  <c r="AM413" i="46"/>
  <c r="AM543" i="46"/>
  <c r="AM542" i="46" s="1"/>
  <c r="AN411" i="46"/>
  <c r="AN413" i="46"/>
  <c r="AN543" i="46"/>
  <c r="AN542" i="46" s="1"/>
  <c r="AN559" i="46"/>
  <c r="AN558" i="46" s="1"/>
  <c r="AO405" i="46"/>
  <c r="AO409" i="46"/>
  <c r="AO413" i="46"/>
  <c r="AO543" i="46"/>
  <c r="AO542" i="46" s="1"/>
  <c r="AP408" i="46"/>
  <c r="AP412" i="46"/>
  <c r="AP413" i="46"/>
  <c r="AP543" i="46"/>
  <c r="AP542" i="46" s="1"/>
  <c r="AP559" i="46"/>
  <c r="AP558" i="46" s="1"/>
  <c r="AP571" i="46"/>
  <c r="AP570" i="46" s="1"/>
  <c r="AL172" i="46"/>
  <c r="AM172" i="46"/>
  <c r="AN172" i="46"/>
  <c r="AO172" i="46"/>
  <c r="AP172" i="46"/>
  <c r="AL174" i="46"/>
  <c r="AM174" i="46"/>
  <c r="AN174" i="46"/>
  <c r="AO174" i="46"/>
  <c r="AP174" i="46"/>
  <c r="AL178" i="46"/>
  <c r="AM178" i="46"/>
  <c r="AN178" i="46"/>
  <c r="AO178" i="46"/>
  <c r="AP178" i="46"/>
  <c r="AL180" i="46"/>
  <c r="AM180" i="46"/>
  <c r="AN180" i="46"/>
  <c r="AO180" i="46"/>
  <c r="AP180" i="46"/>
  <c r="AL183" i="46"/>
  <c r="AM183" i="46"/>
  <c r="AN183" i="46"/>
  <c r="AO183" i="46"/>
  <c r="AP183" i="46"/>
  <c r="AL184" i="46"/>
  <c r="AM184" i="46"/>
  <c r="AN184" i="46"/>
  <c r="AO184" i="46"/>
  <c r="AP184" i="46"/>
  <c r="AL185" i="46"/>
  <c r="AM185" i="46"/>
  <c r="AN185" i="46"/>
  <c r="AO185" i="46"/>
  <c r="AP185" i="46"/>
  <c r="AL186" i="46"/>
  <c r="AM186" i="46"/>
  <c r="AN186" i="46"/>
  <c r="AO186" i="46"/>
  <c r="AP186" i="46"/>
  <c r="AL187" i="46"/>
  <c r="AM187" i="46"/>
  <c r="AN187" i="46"/>
  <c r="AO187" i="46"/>
  <c r="AP187" i="46"/>
  <c r="AL189" i="46"/>
  <c r="AM189" i="46"/>
  <c r="AN189" i="46"/>
  <c r="AO189" i="46"/>
  <c r="AP189" i="46"/>
  <c r="AL195" i="46"/>
  <c r="AM195" i="46"/>
  <c r="AN195" i="46"/>
  <c r="AO195" i="46"/>
  <c r="AP195" i="46"/>
  <c r="AL196" i="46"/>
  <c r="AM196" i="46"/>
  <c r="AO196" i="46"/>
  <c r="AP196" i="46"/>
  <c r="AL197" i="46"/>
  <c r="AM197" i="46"/>
  <c r="AN197" i="46"/>
  <c r="AO197" i="46"/>
  <c r="AP197" i="46"/>
  <c r="AL198" i="46"/>
  <c r="AM198" i="46"/>
  <c r="AO198" i="46"/>
  <c r="AP198" i="46"/>
  <c r="AL199" i="46"/>
  <c r="AL200" i="46" s="1"/>
  <c r="AM199" i="46"/>
  <c r="AM200" i="46" s="1"/>
  <c r="AO199" i="46"/>
  <c r="AO200" i="46" s="1"/>
  <c r="AP199" i="46"/>
  <c r="AP200" i="46" s="1"/>
  <c r="AL202" i="46"/>
  <c r="AM202" i="46"/>
  <c r="AN202" i="46"/>
  <c r="AO202" i="46"/>
  <c r="AP202" i="46"/>
  <c r="AL204" i="46"/>
  <c r="AM204" i="46"/>
  <c r="AO204" i="46"/>
  <c r="AP204" i="46"/>
  <c r="AL205" i="46"/>
  <c r="AM205" i="46"/>
  <c r="AO205" i="46"/>
  <c r="AP205" i="46"/>
  <c r="AL207" i="46"/>
  <c r="AM207" i="46"/>
  <c r="AN207" i="46"/>
  <c r="AO207" i="46"/>
  <c r="AP207" i="46"/>
  <c r="AL208" i="46"/>
  <c r="AM208" i="46"/>
  <c r="AN208" i="46"/>
  <c r="AO208" i="46"/>
  <c r="AP208" i="46"/>
  <c r="AL210" i="46"/>
  <c r="AO210" i="46"/>
  <c r="AP210" i="46"/>
  <c r="AL212" i="46"/>
  <c r="AM212" i="46"/>
  <c r="AN212" i="46"/>
  <c r="AO212" i="46"/>
  <c r="AP212" i="46"/>
  <c r="AL221" i="46"/>
  <c r="AO221" i="46"/>
  <c r="AP221" i="46"/>
  <c r="AL222" i="46"/>
  <c r="AM222" i="46"/>
  <c r="AN222" i="46"/>
  <c r="AO222" i="46"/>
  <c r="AP222" i="46"/>
  <c r="AL225" i="46"/>
  <c r="AM225" i="46"/>
  <c r="AN225" i="46"/>
  <c r="AO225" i="46"/>
  <c r="AP225" i="46"/>
  <c r="AL229" i="46"/>
  <c r="AM229" i="46"/>
  <c r="AN229" i="46"/>
  <c r="AO229" i="46"/>
  <c r="AP229" i="46"/>
  <c r="AL255" i="46"/>
  <c r="AM255" i="46"/>
  <c r="AN255" i="46"/>
  <c r="AO255" i="46"/>
  <c r="AP255" i="46"/>
  <c r="AL268" i="46"/>
  <c r="AM268" i="46"/>
  <c r="AN268" i="46"/>
  <c r="AO268" i="46"/>
  <c r="AP268" i="46"/>
  <c r="AL294" i="46"/>
  <c r="AM294" i="46"/>
  <c r="AN294" i="46"/>
  <c r="AO294" i="46"/>
  <c r="AP294" i="46"/>
  <c r="AL307" i="46"/>
  <c r="AM307" i="46"/>
  <c r="AN307" i="46"/>
  <c r="AO307" i="46"/>
  <c r="AP307" i="46"/>
  <c r="AL334" i="46"/>
  <c r="AM334" i="46"/>
  <c r="AN334" i="46"/>
  <c r="AO334" i="46"/>
  <c r="AP334" i="46"/>
  <c r="AL347" i="46"/>
  <c r="AM347" i="46"/>
  <c r="AN347" i="46"/>
  <c r="AO347" i="46"/>
  <c r="AP347" i="46"/>
  <c r="AL387" i="46"/>
  <c r="AM387" i="46"/>
  <c r="AN387" i="46"/>
  <c r="AO387" i="46"/>
  <c r="AP387" i="46"/>
  <c r="AL414" i="46"/>
  <c r="AM414" i="46"/>
  <c r="AN414" i="46"/>
  <c r="AO414" i="46"/>
  <c r="AP414" i="46"/>
  <c r="AL429" i="46"/>
  <c r="AM429" i="46"/>
  <c r="AN429" i="46"/>
  <c r="AO429" i="46"/>
  <c r="AP429" i="46"/>
  <c r="AL465" i="46"/>
  <c r="AM465" i="46"/>
  <c r="AN465" i="46"/>
  <c r="AO465" i="46"/>
  <c r="AP465" i="46"/>
  <c r="AL501" i="46"/>
  <c r="AM501" i="46"/>
  <c r="AN501" i="46"/>
  <c r="AO501" i="46"/>
  <c r="AP501" i="46"/>
  <c r="AL537" i="46"/>
  <c r="AM537" i="46"/>
  <c r="AN537" i="46"/>
  <c r="AO537" i="46"/>
  <c r="AP537" i="46"/>
  <c r="E3" i="33"/>
  <c r="H324" i="35"/>
  <c r="I324" i="35"/>
  <c r="J324" i="35"/>
  <c r="K324" i="35"/>
  <c r="L324" i="35"/>
  <c r="M324" i="35"/>
  <c r="N324" i="35"/>
  <c r="O324" i="35"/>
  <c r="P324" i="35"/>
  <c r="Q324" i="35"/>
  <c r="R324" i="35"/>
  <c r="S324" i="35"/>
  <c r="T324" i="35"/>
  <c r="U324" i="35"/>
  <c r="V324" i="35"/>
  <c r="W324" i="35"/>
  <c r="X324" i="35"/>
  <c r="Y324" i="35"/>
  <c r="Z324" i="35"/>
  <c r="AA324" i="35"/>
  <c r="AB324" i="35"/>
  <c r="AC324" i="35"/>
  <c r="AD324" i="35"/>
  <c r="AE324" i="35"/>
  <c r="AF324" i="35"/>
  <c r="AG324" i="35"/>
  <c r="AH324" i="35"/>
  <c r="AI324" i="35"/>
  <c r="AJ324" i="35"/>
  <c r="AK324" i="35"/>
  <c r="G324" i="35"/>
  <c r="H163" i="35"/>
  <c r="I163" i="35"/>
  <c r="J163" i="35"/>
  <c r="K163" i="35"/>
  <c r="L163" i="35"/>
  <c r="M163" i="35"/>
  <c r="N163" i="35"/>
  <c r="O163" i="35"/>
  <c r="P163" i="35"/>
  <c r="Q163" i="35"/>
  <c r="R163" i="35"/>
  <c r="S163" i="35"/>
  <c r="T163" i="35"/>
  <c r="U163" i="35"/>
  <c r="V163" i="35"/>
  <c r="W163" i="35"/>
  <c r="X163" i="35"/>
  <c r="Y163" i="35"/>
  <c r="Z163" i="35"/>
  <c r="AA163" i="35"/>
  <c r="AB163" i="35"/>
  <c r="AC163" i="35"/>
  <c r="AD163" i="35"/>
  <c r="AE163" i="35"/>
  <c r="AF163" i="35"/>
  <c r="AG163" i="35"/>
  <c r="AH163" i="35"/>
  <c r="AI163" i="35"/>
  <c r="AJ163" i="35"/>
  <c r="AK163" i="35"/>
  <c r="G163" i="35"/>
  <c r="H345" i="46"/>
  <c r="H425" i="46" s="1"/>
  <c r="I345" i="46"/>
  <c r="I425" i="46" s="1"/>
  <c r="I424" i="46" s="1"/>
  <c r="J345" i="46"/>
  <c r="J425" i="46" s="1"/>
  <c r="K345" i="46"/>
  <c r="K425" i="46" s="1"/>
  <c r="L345" i="46"/>
  <c r="L425" i="46" s="1"/>
  <c r="M345" i="46"/>
  <c r="M425" i="46" s="1"/>
  <c r="M424" i="46" s="1"/>
  <c r="N345" i="46"/>
  <c r="N425" i="46" s="1"/>
  <c r="O345" i="46"/>
  <c r="O425" i="46" s="1"/>
  <c r="P345" i="46"/>
  <c r="P425" i="46" s="1"/>
  <c r="Q345" i="46"/>
  <c r="Q425" i="46" s="1"/>
  <c r="Q424" i="46" s="1"/>
  <c r="R345" i="46"/>
  <c r="R425" i="46" s="1"/>
  <c r="S345" i="46"/>
  <c r="S425" i="46" s="1"/>
  <c r="T345" i="46"/>
  <c r="T425" i="46" s="1"/>
  <c r="U345" i="46"/>
  <c r="U425" i="46" s="1"/>
  <c r="U424" i="46" s="1"/>
  <c r="V345" i="46"/>
  <c r="V425" i="46" s="1"/>
  <c r="W345" i="46"/>
  <c r="W425" i="46" s="1"/>
  <c r="X345" i="46"/>
  <c r="X425" i="46" s="1"/>
  <c r="Y345" i="46"/>
  <c r="Y425" i="46" s="1"/>
  <c r="Y424" i="46" s="1"/>
  <c r="Z345" i="46"/>
  <c r="Z425" i="46" s="1"/>
  <c r="AA345" i="46"/>
  <c r="AA425" i="46" s="1"/>
  <c r="AB345" i="46"/>
  <c r="AB425" i="46" s="1"/>
  <c r="AC345" i="46"/>
  <c r="AC425" i="46" s="1"/>
  <c r="AC424" i="46" s="1"/>
  <c r="AD345" i="46"/>
  <c r="AD425" i="46" s="1"/>
  <c r="AE345" i="46"/>
  <c r="AE425" i="46" s="1"/>
  <c r="AF345" i="46"/>
  <c r="AF425" i="46" s="1"/>
  <c r="AG345" i="46"/>
  <c r="AG425" i="46" s="1"/>
  <c r="AG424" i="46" s="1"/>
  <c r="AH345" i="46"/>
  <c r="AH425" i="46" s="1"/>
  <c r="AI345" i="46"/>
  <c r="AI425" i="46" s="1"/>
  <c r="AJ345" i="46"/>
  <c r="AJ425" i="46" s="1"/>
  <c r="AK345" i="46"/>
  <c r="AK425" i="46" s="1"/>
  <c r="AK424" i="46" s="1"/>
  <c r="G345" i="46"/>
  <c r="G425" i="46" s="1"/>
  <c r="G138" i="46"/>
  <c r="G137" i="46"/>
  <c r="H98" i="46"/>
  <c r="I98" i="46"/>
  <c r="J98" i="46"/>
  <c r="K98" i="46"/>
  <c r="L98" i="46"/>
  <c r="M98" i="46"/>
  <c r="N98" i="46"/>
  <c r="O98" i="46"/>
  <c r="P98" i="46"/>
  <c r="Q98" i="46"/>
  <c r="R98" i="46"/>
  <c r="S98" i="46"/>
  <c r="T98" i="46"/>
  <c r="U98" i="46"/>
  <c r="V98" i="46"/>
  <c r="W98" i="46"/>
  <c r="X98" i="46"/>
  <c r="Y98" i="46"/>
  <c r="Z98" i="46"/>
  <c r="AA98" i="46"/>
  <c r="AB98" i="46"/>
  <c r="AC98" i="46"/>
  <c r="AD98" i="46"/>
  <c r="AE98" i="46"/>
  <c r="AF98" i="46"/>
  <c r="AG98" i="46"/>
  <c r="AH98" i="46"/>
  <c r="AI98" i="46"/>
  <c r="AJ98" i="46"/>
  <c r="AK98" i="46"/>
  <c r="H94" i="46"/>
  <c r="I94" i="46"/>
  <c r="J94" i="46"/>
  <c r="K94" i="46"/>
  <c r="L94" i="46"/>
  <c r="M94" i="46"/>
  <c r="N94" i="46"/>
  <c r="O94" i="46"/>
  <c r="P94" i="46"/>
  <c r="Q94" i="46"/>
  <c r="R94" i="46"/>
  <c r="S94" i="46"/>
  <c r="T94" i="46"/>
  <c r="U94" i="46"/>
  <c r="V94" i="46"/>
  <c r="W94" i="46"/>
  <c r="X94" i="46"/>
  <c r="Y94" i="46"/>
  <c r="Z94" i="46"/>
  <c r="AA94" i="46"/>
  <c r="AB94" i="46"/>
  <c r="AC94" i="46"/>
  <c r="AD94" i="46"/>
  <c r="AE94" i="46"/>
  <c r="AF94" i="46"/>
  <c r="AG94" i="46"/>
  <c r="AH94" i="46"/>
  <c r="AI94" i="46"/>
  <c r="AJ94" i="46"/>
  <c r="AK94" i="46"/>
  <c r="H93" i="46"/>
  <c r="I93" i="46"/>
  <c r="J93" i="46"/>
  <c r="K93" i="46"/>
  <c r="L93" i="46"/>
  <c r="M93" i="46"/>
  <c r="N93" i="46"/>
  <c r="O93" i="46"/>
  <c r="P93" i="46"/>
  <c r="Q93" i="46"/>
  <c r="R93" i="46"/>
  <c r="S93" i="46"/>
  <c r="T93" i="46"/>
  <c r="U93" i="46"/>
  <c r="V93" i="46"/>
  <c r="W93" i="46"/>
  <c r="X93" i="46"/>
  <c r="Y93" i="46"/>
  <c r="Z93" i="46"/>
  <c r="AA93" i="46"/>
  <c r="AB93" i="46"/>
  <c r="AC93" i="46"/>
  <c r="AD93" i="46"/>
  <c r="AE93" i="46"/>
  <c r="AF93" i="46"/>
  <c r="AG93" i="46"/>
  <c r="AH93" i="46"/>
  <c r="AI93" i="46"/>
  <c r="AJ93" i="46"/>
  <c r="AK93" i="46"/>
  <c r="H520" i="46"/>
  <c r="H523" i="46"/>
  <c r="H522" i="46" s="1"/>
  <c r="H532" i="46"/>
  <c r="H535" i="46"/>
  <c r="H534" i="46" s="1"/>
  <c r="I520" i="46"/>
  <c r="I523" i="46"/>
  <c r="I522" i="46" s="1"/>
  <c r="I535" i="46"/>
  <c r="I534" i="46" s="1"/>
  <c r="J520" i="46"/>
  <c r="J523" i="46"/>
  <c r="J522" i="46" s="1"/>
  <c r="J532" i="46"/>
  <c r="J535" i="46"/>
  <c r="J534" i="46" s="1"/>
  <c r="K520" i="46"/>
  <c r="K523" i="46"/>
  <c r="K522" i="46" s="1"/>
  <c r="K532" i="46"/>
  <c r="K535" i="46"/>
  <c r="K534" i="46" s="1"/>
  <c r="L520" i="46"/>
  <c r="L523" i="46"/>
  <c r="L522" i="46" s="1"/>
  <c r="L525" i="46"/>
  <c r="L532" i="46"/>
  <c r="L535" i="46"/>
  <c r="L534" i="46" s="1"/>
  <c r="M520" i="46"/>
  <c r="M523" i="46"/>
  <c r="M522" i="46" s="1"/>
  <c r="M532" i="46"/>
  <c r="M535" i="46"/>
  <c r="M534" i="46" s="1"/>
  <c r="N523" i="46"/>
  <c r="N522" i="46" s="1"/>
  <c r="N532" i="46"/>
  <c r="N535" i="46"/>
  <c r="N534" i="46" s="1"/>
  <c r="O520" i="46"/>
  <c r="O523" i="46"/>
  <c r="O522" i="46" s="1"/>
  <c r="O532" i="46"/>
  <c r="O535" i="46"/>
  <c r="O534" i="46" s="1"/>
  <c r="P520" i="46"/>
  <c r="P523" i="46"/>
  <c r="P522" i="46" s="1"/>
  <c r="P532" i="46"/>
  <c r="P535" i="46"/>
  <c r="P534" i="46" s="1"/>
  <c r="Q520" i="46"/>
  <c r="Q523" i="46"/>
  <c r="Q522" i="46" s="1"/>
  <c r="Q535" i="46"/>
  <c r="Q534" i="46" s="1"/>
  <c r="R520" i="46"/>
  <c r="R523" i="46"/>
  <c r="R522" i="46" s="1"/>
  <c r="R535" i="46"/>
  <c r="R534" i="46" s="1"/>
  <c r="S520" i="46"/>
  <c r="S523" i="46"/>
  <c r="S522" i="46" s="1"/>
  <c r="S535" i="46"/>
  <c r="S534" i="46" s="1"/>
  <c r="T520" i="46"/>
  <c r="T523" i="46"/>
  <c r="T522" i="46" s="1"/>
  <c r="T532" i="46"/>
  <c r="T535" i="46"/>
  <c r="T534" i="46" s="1"/>
  <c r="U523" i="46"/>
  <c r="U522" i="46" s="1"/>
  <c r="U535" i="46"/>
  <c r="U534" i="46" s="1"/>
  <c r="V520" i="46"/>
  <c r="V523" i="46"/>
  <c r="V522" i="46" s="1"/>
  <c r="V532" i="46"/>
  <c r="V535" i="46"/>
  <c r="V534" i="46" s="1"/>
  <c r="W520" i="46"/>
  <c r="W523" i="46"/>
  <c r="W522" i="46" s="1"/>
  <c r="W532" i="46"/>
  <c r="W535" i="46"/>
  <c r="W534" i="46" s="1"/>
  <c r="X520" i="46"/>
  <c r="X523" i="46"/>
  <c r="X522" i="46" s="1"/>
  <c r="X532" i="46"/>
  <c r="X535" i="46"/>
  <c r="X534" i="46" s="1"/>
  <c r="Y523" i="46"/>
  <c r="Y522" i="46" s="1"/>
  <c r="Y532" i="46"/>
  <c r="Y535" i="46"/>
  <c r="Y534" i="46" s="1"/>
  <c r="Z520" i="46"/>
  <c r="Z523" i="46"/>
  <c r="Z522" i="46" s="1"/>
  <c r="Z532" i="46"/>
  <c r="Z535" i="46"/>
  <c r="Z534" i="46" s="1"/>
  <c r="AA523" i="46"/>
  <c r="AA522" i="46" s="1"/>
  <c r="AA532" i="46"/>
  <c r="AA535" i="46"/>
  <c r="AA534" i="46" s="1"/>
  <c r="AB520" i="46"/>
  <c r="AB523" i="46"/>
  <c r="AB522" i="46" s="1"/>
  <c r="AB532" i="46"/>
  <c r="AB535" i="46"/>
  <c r="AB534" i="46" s="1"/>
  <c r="AC520" i="46"/>
  <c r="AC523" i="46"/>
  <c r="AC522" i="46" s="1"/>
  <c r="AC535" i="46"/>
  <c r="AC534" i="46" s="1"/>
  <c r="AD520" i="46"/>
  <c r="AD523" i="46"/>
  <c r="AD522" i="46" s="1"/>
  <c r="AD532" i="46"/>
  <c r="AD535" i="46"/>
  <c r="AD534" i="46" s="1"/>
  <c r="AE502" i="46"/>
  <c r="AE83" i="46" s="1"/>
  <c r="AE520" i="46"/>
  <c r="AE523" i="46"/>
  <c r="AE522" i="46" s="1"/>
  <c r="AE535" i="46"/>
  <c r="AE534" i="46" s="1"/>
  <c r="AF520" i="46"/>
  <c r="AF523" i="46"/>
  <c r="AF522" i="46" s="1"/>
  <c r="AF532" i="46"/>
  <c r="AF535" i="46"/>
  <c r="AF534" i="46" s="1"/>
  <c r="AG523" i="46"/>
  <c r="AG522" i="46" s="1"/>
  <c r="AG535" i="46"/>
  <c r="AG534" i="46" s="1"/>
  <c r="AH520" i="46"/>
  <c r="AH523" i="46"/>
  <c r="AH522" i="46" s="1"/>
  <c r="AH532" i="46"/>
  <c r="AH535" i="46"/>
  <c r="AH534" i="46" s="1"/>
  <c r="AI520" i="46"/>
  <c r="AI523" i="46"/>
  <c r="AI522" i="46" s="1"/>
  <c r="AI535" i="46"/>
  <c r="AI534" i="46" s="1"/>
  <c r="AJ523" i="46"/>
  <c r="AJ522" i="46" s="1"/>
  <c r="AJ532" i="46"/>
  <c r="AJ535" i="46"/>
  <c r="AJ534" i="46" s="1"/>
  <c r="AK523" i="46"/>
  <c r="AK522" i="46" s="1"/>
  <c r="AK532" i="46"/>
  <c r="AK535" i="46"/>
  <c r="AK534" i="46" s="1"/>
  <c r="H333" i="46"/>
  <c r="H325" i="46"/>
  <c r="H326" i="46"/>
  <c r="H406" i="46" s="1"/>
  <c r="H327" i="46"/>
  <c r="H328" i="46"/>
  <c r="H408" i="46" s="1"/>
  <c r="H329" i="46"/>
  <c r="H330" i="46"/>
  <c r="H331" i="46"/>
  <c r="H332" i="46"/>
  <c r="H412" i="46" s="1"/>
  <c r="H344" i="46"/>
  <c r="I333" i="46"/>
  <c r="I325" i="46"/>
  <c r="I326" i="46"/>
  <c r="I406" i="46" s="1"/>
  <c r="I327" i="46"/>
  <c r="I407" i="46" s="1"/>
  <c r="I328" i="46"/>
  <c r="I408" i="46" s="1"/>
  <c r="I329" i="46"/>
  <c r="I330" i="46"/>
  <c r="I410" i="46" s="1"/>
  <c r="I331" i="46"/>
  <c r="I411" i="46" s="1"/>
  <c r="I332" i="46"/>
  <c r="I412" i="46" s="1"/>
  <c r="J333" i="46"/>
  <c r="J325" i="46"/>
  <c r="J405" i="46" s="1"/>
  <c r="J326" i="46"/>
  <c r="J327" i="46"/>
  <c r="J328" i="46"/>
  <c r="J408" i="46" s="1"/>
  <c r="J329" i="46"/>
  <c r="J409" i="46" s="1"/>
  <c r="J330" i="46"/>
  <c r="J331" i="46"/>
  <c r="J332" i="46"/>
  <c r="J412" i="46" s="1"/>
  <c r="K333" i="46"/>
  <c r="K325" i="46"/>
  <c r="K326" i="46"/>
  <c r="K327" i="46"/>
  <c r="K328" i="46"/>
  <c r="K408" i="46" s="1"/>
  <c r="K329" i="46"/>
  <c r="K330" i="46"/>
  <c r="K331" i="46"/>
  <c r="K332" i="46"/>
  <c r="K412" i="46" s="1"/>
  <c r="L333" i="46"/>
  <c r="L325" i="46"/>
  <c r="L405" i="46" s="1"/>
  <c r="L326" i="46"/>
  <c r="L406" i="46" s="1"/>
  <c r="L327" i="46"/>
  <c r="L328" i="46"/>
  <c r="L408" i="46" s="1"/>
  <c r="L329" i="46"/>
  <c r="L409" i="46" s="1"/>
  <c r="L330" i="46"/>
  <c r="L410" i="46" s="1"/>
  <c r="L331" i="46"/>
  <c r="L332" i="46"/>
  <c r="L412" i="46" s="1"/>
  <c r="L344" i="46"/>
  <c r="M333" i="46"/>
  <c r="M325" i="46"/>
  <c r="M326" i="46"/>
  <c r="M327" i="46"/>
  <c r="M407" i="46" s="1"/>
  <c r="M328" i="46"/>
  <c r="M408" i="46" s="1"/>
  <c r="M329" i="46"/>
  <c r="M330" i="46"/>
  <c r="M331" i="46"/>
  <c r="M411" i="46" s="1"/>
  <c r="M332" i="46"/>
  <c r="M412" i="46" s="1"/>
  <c r="N333" i="46"/>
  <c r="N325" i="46"/>
  <c r="N326" i="46"/>
  <c r="N406" i="46" s="1"/>
  <c r="N327" i="46"/>
  <c r="N407" i="46" s="1"/>
  <c r="N328" i="46"/>
  <c r="N329" i="46"/>
  <c r="N330" i="46"/>
  <c r="N410" i="46" s="1"/>
  <c r="N331" i="46"/>
  <c r="N411" i="46" s="1"/>
  <c r="N332" i="46"/>
  <c r="O333" i="46"/>
  <c r="O325" i="46"/>
  <c r="O405" i="46" s="1"/>
  <c r="O326" i="46"/>
  <c r="O406" i="46" s="1"/>
  <c r="O327" i="46"/>
  <c r="O328" i="46"/>
  <c r="O329" i="46"/>
  <c r="O409" i="46" s="1"/>
  <c r="O330" i="46"/>
  <c r="O410" i="46" s="1"/>
  <c r="O331" i="46"/>
  <c r="O332" i="46"/>
  <c r="P333" i="46"/>
  <c r="P325" i="46"/>
  <c r="P326" i="46"/>
  <c r="P406" i="46" s="1"/>
  <c r="P327" i="46"/>
  <c r="P328" i="46"/>
  <c r="P408" i="46" s="1"/>
  <c r="P329" i="46"/>
  <c r="P330" i="46"/>
  <c r="P331" i="46"/>
  <c r="P332" i="46"/>
  <c r="P412" i="46" s="1"/>
  <c r="P344" i="46"/>
  <c r="Q333" i="46"/>
  <c r="Q325" i="46"/>
  <c r="Q326" i="46"/>
  <c r="Q327" i="46"/>
  <c r="Q328" i="46"/>
  <c r="Q329" i="46"/>
  <c r="Q330" i="46"/>
  <c r="Q331" i="46"/>
  <c r="Q332" i="46"/>
  <c r="R333" i="46"/>
  <c r="R325" i="46"/>
  <c r="R405" i="46" s="1"/>
  <c r="R326" i="46"/>
  <c r="R327" i="46"/>
  <c r="R328" i="46"/>
  <c r="R408" i="46" s="1"/>
  <c r="R329" i="46"/>
  <c r="R409" i="46" s="1"/>
  <c r="R330" i="46"/>
  <c r="R331" i="46"/>
  <c r="R411" i="46" s="1"/>
  <c r="R332" i="46"/>
  <c r="R412" i="46" s="1"/>
  <c r="S333" i="46"/>
  <c r="S325" i="46"/>
  <c r="S326" i="46"/>
  <c r="S327" i="46"/>
  <c r="S407" i="46" s="1"/>
  <c r="S328" i="46"/>
  <c r="S408" i="46" s="1"/>
  <c r="S329" i="46"/>
  <c r="S330" i="46"/>
  <c r="S410" i="46" s="1"/>
  <c r="S331" i="46"/>
  <c r="S411" i="46" s="1"/>
  <c r="S332" i="46"/>
  <c r="S412" i="46" s="1"/>
  <c r="T333" i="46"/>
  <c r="T325" i="46"/>
  <c r="T405" i="46" s="1"/>
  <c r="T326" i="46"/>
  <c r="T406" i="46" s="1"/>
  <c r="T327" i="46"/>
  <c r="T328" i="46"/>
  <c r="T408" i="46" s="1"/>
  <c r="T329" i="46"/>
  <c r="T409" i="46" s="1"/>
  <c r="T330" i="46"/>
  <c r="T410" i="46" s="1"/>
  <c r="T331" i="46"/>
  <c r="T332" i="46"/>
  <c r="T344" i="46"/>
  <c r="U333" i="46"/>
  <c r="U325" i="46"/>
  <c r="U326" i="46"/>
  <c r="U406" i="46" s="1"/>
  <c r="U327" i="46"/>
  <c r="U328" i="46"/>
  <c r="U408" i="46" s="1"/>
  <c r="U329" i="46"/>
  <c r="U330" i="46"/>
  <c r="U410" i="46" s="1"/>
  <c r="U331" i="46"/>
  <c r="U332" i="46"/>
  <c r="U412" i="46" s="1"/>
  <c r="V333" i="46"/>
  <c r="V325" i="46"/>
  <c r="V326" i="46"/>
  <c r="V327" i="46"/>
  <c r="V407" i="46" s="1"/>
  <c r="V328" i="46"/>
  <c r="V408" i="46" s="1"/>
  <c r="V329" i="46"/>
  <c r="V409" i="46" s="1"/>
  <c r="V330" i="46"/>
  <c r="V331" i="46"/>
  <c r="V332" i="46"/>
  <c r="V412" i="46" s="1"/>
  <c r="W333" i="46"/>
  <c r="W325" i="46"/>
  <c r="W326" i="46"/>
  <c r="W406" i="46" s="1"/>
  <c r="W327" i="46"/>
  <c r="W407" i="46" s="1"/>
  <c r="W328" i="46"/>
  <c r="W408" i="46" s="1"/>
  <c r="W329" i="46"/>
  <c r="W330" i="46"/>
  <c r="W410" i="46" s="1"/>
  <c r="W331" i="46"/>
  <c r="W411" i="46" s="1"/>
  <c r="W332" i="46"/>
  <c r="W412" i="46" s="1"/>
  <c r="X333" i="46"/>
  <c r="X325" i="46"/>
  <c r="X405" i="46" s="1"/>
  <c r="X326" i="46"/>
  <c r="X327" i="46"/>
  <c r="X328" i="46"/>
  <c r="X329" i="46"/>
  <c r="X409" i="46" s="1"/>
  <c r="X330" i="46"/>
  <c r="X410" i="46" s="1"/>
  <c r="X331" i="46"/>
  <c r="X332" i="46"/>
  <c r="X412" i="46" s="1"/>
  <c r="X344" i="46"/>
  <c r="Y333" i="46"/>
  <c r="Y325" i="46"/>
  <c r="Y326" i="46"/>
  <c r="Y406" i="46" s="1"/>
  <c r="Y327" i="46"/>
  <c r="Y407" i="46" s="1"/>
  <c r="Y328" i="46"/>
  <c r="Y408" i="46" s="1"/>
  <c r="Y329" i="46"/>
  <c r="Y330" i="46"/>
  <c r="Y410" i="46" s="1"/>
  <c r="Y331" i="46"/>
  <c r="Y411" i="46" s="1"/>
  <c r="Y332" i="46"/>
  <c r="Y412" i="46" s="1"/>
  <c r="Z333" i="46"/>
  <c r="Z325" i="46"/>
  <c r="Z326" i="46"/>
  <c r="Z327" i="46"/>
  <c r="Z407" i="46" s="1"/>
  <c r="Z328" i="46"/>
  <c r="Z329" i="46"/>
  <c r="Z409" i="46" s="1"/>
  <c r="Z330" i="46"/>
  <c r="Z331" i="46"/>
  <c r="Z411" i="46" s="1"/>
  <c r="Z332" i="46"/>
  <c r="AA333" i="46"/>
  <c r="AA325" i="46"/>
  <c r="AA326" i="46"/>
  <c r="AA406" i="46" s="1"/>
  <c r="AA327" i="46"/>
  <c r="AA328" i="46"/>
  <c r="AA408" i="46" s="1"/>
  <c r="AA329" i="46"/>
  <c r="AA330" i="46"/>
  <c r="AA331" i="46"/>
  <c r="AA332" i="46"/>
  <c r="AA412" i="46" s="1"/>
  <c r="AB333" i="46"/>
  <c r="AB325" i="46"/>
  <c r="AB326" i="46"/>
  <c r="AB327" i="46"/>
  <c r="AB328" i="46"/>
  <c r="AB408" i="46" s="1"/>
  <c r="AB329" i="46"/>
  <c r="AB330" i="46"/>
  <c r="AB410" i="46" s="1"/>
  <c r="AB331" i="46"/>
  <c r="AB332" i="46"/>
  <c r="AB412" i="46" s="1"/>
  <c r="AB344" i="46"/>
  <c r="AC333" i="46"/>
  <c r="AC325" i="46"/>
  <c r="AC326" i="46"/>
  <c r="AC406" i="46" s="1"/>
  <c r="AC327" i="46"/>
  <c r="AC407" i="46" s="1"/>
  <c r="AC328" i="46"/>
  <c r="AC408" i="46" s="1"/>
  <c r="AC329" i="46"/>
  <c r="AC330" i="46"/>
  <c r="AC410" i="46" s="1"/>
  <c r="AC331" i="46"/>
  <c r="AC411" i="46" s="1"/>
  <c r="AC332" i="46"/>
  <c r="AC412" i="46" s="1"/>
  <c r="AD333" i="46"/>
  <c r="AD325" i="46"/>
  <c r="AD405" i="46" s="1"/>
  <c r="AD326" i="46"/>
  <c r="AD406" i="46" s="1"/>
  <c r="AD327" i="46"/>
  <c r="AD407" i="46" s="1"/>
  <c r="AD328" i="46"/>
  <c r="AD329" i="46"/>
  <c r="AD409" i="46" s="1"/>
  <c r="AD330" i="46"/>
  <c r="AD410" i="46" s="1"/>
  <c r="AD331" i="46"/>
  <c r="AD332" i="46"/>
  <c r="AE333" i="46"/>
  <c r="AE325" i="46"/>
  <c r="AE405" i="46" s="1"/>
  <c r="AE326" i="46"/>
  <c r="AE406" i="46" s="1"/>
  <c r="AE327" i="46"/>
  <c r="AE328" i="46"/>
  <c r="AE408" i="46" s="1"/>
  <c r="AE329" i="46"/>
  <c r="AE409" i="46" s="1"/>
  <c r="AE330" i="46"/>
  <c r="AE410" i="46" s="1"/>
  <c r="AE331" i="46"/>
  <c r="AE332" i="46"/>
  <c r="AE412" i="46" s="1"/>
  <c r="AF333" i="46"/>
  <c r="AF325" i="46"/>
  <c r="AF326" i="46"/>
  <c r="AF406" i="46" s="1"/>
  <c r="AF327" i="46"/>
  <c r="AF407" i="46" s="1"/>
  <c r="AF328" i="46"/>
  <c r="AF329" i="46"/>
  <c r="AF330" i="46"/>
  <c r="AF410" i="46" s="1"/>
  <c r="AF331" i="46"/>
  <c r="AF411" i="46" s="1"/>
  <c r="AF332" i="46"/>
  <c r="AF412" i="46" s="1"/>
  <c r="AF344" i="46"/>
  <c r="AG333" i="46"/>
  <c r="AG325" i="46"/>
  <c r="AG405" i="46" s="1"/>
  <c r="AG326" i="46"/>
  <c r="AG406" i="46" s="1"/>
  <c r="AG327" i="46"/>
  <c r="AG328" i="46"/>
  <c r="AG408" i="46" s="1"/>
  <c r="AG329" i="46"/>
  <c r="AG409" i="46" s="1"/>
  <c r="AG330" i="46"/>
  <c r="AG410" i="46" s="1"/>
  <c r="AG331" i="46"/>
  <c r="AG332" i="46"/>
  <c r="AG412" i="46" s="1"/>
  <c r="AH333" i="46"/>
  <c r="AH325" i="46"/>
  <c r="AH405" i="46" s="1"/>
  <c r="AH326" i="46"/>
  <c r="AH327" i="46"/>
  <c r="AH407" i="46" s="1"/>
  <c r="AH328" i="46"/>
  <c r="AH329" i="46"/>
  <c r="AH330" i="46"/>
  <c r="AH410" i="46" s="1"/>
  <c r="AH331" i="46"/>
  <c r="AH411" i="46" s="1"/>
  <c r="AH332" i="46"/>
  <c r="AI333" i="46"/>
  <c r="AI325" i="46"/>
  <c r="AI405" i="46" s="1"/>
  <c r="AI326" i="46"/>
  <c r="AI406" i="46" s="1"/>
  <c r="AI327" i="46"/>
  <c r="AI328" i="46"/>
  <c r="AI329" i="46"/>
  <c r="AI409" i="46" s="1"/>
  <c r="AI330" i="46"/>
  <c r="AI410" i="46" s="1"/>
  <c r="AI331" i="46"/>
  <c r="AI332" i="46"/>
  <c r="AI412" i="46" s="1"/>
  <c r="AJ333" i="46"/>
  <c r="AJ325" i="46"/>
  <c r="AJ326" i="46"/>
  <c r="AJ327" i="46"/>
  <c r="AJ407" i="46" s="1"/>
  <c r="AJ328" i="46"/>
  <c r="AJ408" i="46" s="1"/>
  <c r="AJ329" i="46"/>
  <c r="AJ409" i="46" s="1"/>
  <c r="AJ330" i="46"/>
  <c r="AJ410" i="46" s="1"/>
  <c r="AJ331" i="46"/>
  <c r="AJ411" i="46" s="1"/>
  <c r="AJ332" i="46"/>
  <c r="AJ344" i="46"/>
  <c r="AK333" i="46"/>
  <c r="AK325" i="46"/>
  <c r="AK405" i="46" s="1"/>
  <c r="AK326" i="46"/>
  <c r="AK327" i="46"/>
  <c r="AK328" i="46"/>
  <c r="AK408" i="46" s="1"/>
  <c r="AK329" i="46"/>
  <c r="AK409" i="46" s="1"/>
  <c r="AK330" i="46"/>
  <c r="AK410" i="46" s="1"/>
  <c r="AK331" i="46"/>
  <c r="AK332" i="46"/>
  <c r="AK412" i="46" s="1"/>
  <c r="I342" i="46"/>
  <c r="J342" i="46"/>
  <c r="K342" i="46"/>
  <c r="M342" i="46"/>
  <c r="N342" i="46"/>
  <c r="O342" i="46"/>
  <c r="P342" i="46"/>
  <c r="Q342" i="46"/>
  <c r="R342" i="46"/>
  <c r="S342" i="46"/>
  <c r="U342" i="46"/>
  <c r="V342" i="46"/>
  <c r="W342" i="46"/>
  <c r="X342" i="46"/>
  <c r="Y342" i="46"/>
  <c r="AA342" i="46"/>
  <c r="AC342" i="46"/>
  <c r="AE342" i="46"/>
  <c r="AG342" i="46"/>
  <c r="AI342" i="46"/>
  <c r="AJ342" i="46"/>
  <c r="AK342" i="46"/>
  <c r="I335" i="46"/>
  <c r="L308" i="46"/>
  <c r="N335" i="46"/>
  <c r="Q308" i="46"/>
  <c r="T308" i="46"/>
  <c r="V335" i="46"/>
  <c r="AB335" i="46"/>
  <c r="H67" i="46"/>
  <c r="I67" i="46"/>
  <c r="J67" i="46"/>
  <c r="K67" i="46"/>
  <c r="L67" i="46"/>
  <c r="M67" i="46"/>
  <c r="N67" i="46"/>
  <c r="O67" i="46"/>
  <c r="P67" i="46"/>
  <c r="Q67" i="46"/>
  <c r="R67" i="46"/>
  <c r="S67" i="46"/>
  <c r="T67" i="46"/>
  <c r="U67" i="46"/>
  <c r="V67" i="46"/>
  <c r="W67" i="46"/>
  <c r="X67" i="46"/>
  <c r="Y67" i="46"/>
  <c r="Z67" i="46"/>
  <c r="AA67" i="46"/>
  <c r="AB67" i="46"/>
  <c r="AC67" i="46"/>
  <c r="AD67" i="46"/>
  <c r="AE67" i="46"/>
  <c r="AF67" i="46"/>
  <c r="AG67" i="46"/>
  <c r="AH67" i="46"/>
  <c r="AI67" i="46"/>
  <c r="AJ67" i="46"/>
  <c r="AK67" i="46"/>
  <c r="G342" i="46"/>
  <c r="G325" i="46"/>
  <c r="G405" i="46" s="1"/>
  <c r="G326" i="46"/>
  <c r="G406" i="46" s="1"/>
  <c r="G327" i="46"/>
  <c r="G407" i="46" s="1"/>
  <c r="G328" i="46"/>
  <c r="G408" i="46" s="1"/>
  <c r="G329" i="46"/>
  <c r="G409" i="46" s="1"/>
  <c r="G330" i="46"/>
  <c r="G410" i="46" s="1"/>
  <c r="G331" i="46"/>
  <c r="G332" i="46"/>
  <c r="G412" i="46" s="1"/>
  <c r="G333" i="46"/>
  <c r="G344" i="46"/>
  <c r="V62" i="52"/>
  <c r="U62" i="52"/>
  <c r="U67" i="52" s="1"/>
  <c r="T62" i="52"/>
  <c r="T67" i="52" s="1"/>
  <c r="S62" i="52"/>
  <c r="S67" i="52" s="1"/>
  <c r="R62" i="52"/>
  <c r="H7" i="52"/>
  <c r="I7" i="52" s="1"/>
  <c r="G195" i="52"/>
  <c r="H189" i="52"/>
  <c r="G189" i="52"/>
  <c r="G183" i="52"/>
  <c r="H180" i="52"/>
  <c r="G180" i="52"/>
  <c r="G174" i="52"/>
  <c r="H56" i="35"/>
  <c r="H66" i="35" s="1"/>
  <c r="H223" i="35" s="1"/>
  <c r="H62" i="35"/>
  <c r="I56" i="35"/>
  <c r="I67" i="35" s="1"/>
  <c r="I62" i="35"/>
  <c r="J56" i="35"/>
  <c r="J67" i="35" s="1"/>
  <c r="J196" i="35" s="1"/>
  <c r="J62" i="35"/>
  <c r="K56" i="35"/>
  <c r="K62" i="35"/>
  <c r="K67" i="35" s="1"/>
  <c r="L56" i="35"/>
  <c r="L66" i="35" s="1"/>
  <c r="L223" i="35" s="1"/>
  <c r="L62" i="35"/>
  <c r="M56" i="35"/>
  <c r="M67" i="35" s="1"/>
  <c r="M62" i="35"/>
  <c r="N56" i="35"/>
  <c r="N62" i="35"/>
  <c r="N67" i="35"/>
  <c r="N204" i="35" s="1"/>
  <c r="O56" i="35"/>
  <c r="O67" i="35" s="1"/>
  <c r="O62" i="35"/>
  <c r="P56" i="35"/>
  <c r="P66" i="35" s="1"/>
  <c r="P223" i="35" s="1"/>
  <c r="P62" i="35"/>
  <c r="Q56" i="35"/>
  <c r="Q67" i="35" s="1"/>
  <c r="Q62" i="35"/>
  <c r="R56" i="35"/>
  <c r="R67" i="35" s="1"/>
  <c r="R62" i="35"/>
  <c r="S56" i="35"/>
  <c r="S62" i="35"/>
  <c r="S67" i="35" s="1"/>
  <c r="T56" i="35"/>
  <c r="T66" i="35" s="1"/>
  <c r="T223" i="35" s="1"/>
  <c r="T62" i="35"/>
  <c r="U56" i="35"/>
  <c r="U67" i="35" s="1"/>
  <c r="U62" i="35"/>
  <c r="V56" i="35"/>
  <c r="V62" i="35"/>
  <c r="V67" i="35"/>
  <c r="V204" i="35" s="1"/>
  <c r="W56" i="35"/>
  <c r="W67" i="35" s="1"/>
  <c r="W62" i="35"/>
  <c r="X56" i="35"/>
  <c r="X66" i="35" s="1"/>
  <c r="X223" i="35" s="1"/>
  <c r="X62" i="35"/>
  <c r="Y56" i="35"/>
  <c r="Y67" i="35" s="1"/>
  <c r="Y62" i="35"/>
  <c r="Z56" i="35"/>
  <c r="Z65" i="35" s="1"/>
  <c r="Z62" i="35"/>
  <c r="AA56" i="35"/>
  <c r="AA62" i="35"/>
  <c r="AA67" i="35" s="1"/>
  <c r="AB56" i="35"/>
  <c r="AB66" i="35" s="1"/>
  <c r="AB223" i="35" s="1"/>
  <c r="AB62" i="35"/>
  <c r="AC56" i="35"/>
  <c r="AC67" i="35" s="1"/>
  <c r="AC62" i="35"/>
  <c r="AD56" i="35"/>
  <c r="AD65" i="35" s="1"/>
  <c r="AD62" i="35"/>
  <c r="AD67" i="35"/>
  <c r="AD204" i="35" s="1"/>
  <c r="AE56" i="35"/>
  <c r="AE67" i="35" s="1"/>
  <c r="AE62" i="35"/>
  <c r="AF56" i="35"/>
  <c r="AF66" i="35" s="1"/>
  <c r="AF223" i="35" s="1"/>
  <c r="AF62" i="35"/>
  <c r="AG56" i="35"/>
  <c r="AG67" i="35" s="1"/>
  <c r="AG62" i="35"/>
  <c r="AH56" i="35"/>
  <c r="AH65" i="35" s="1"/>
  <c r="AH62" i="35"/>
  <c r="AI56" i="35"/>
  <c r="AI62" i="35"/>
  <c r="AI67" i="35" s="1"/>
  <c r="AJ56" i="35"/>
  <c r="AJ66" i="35" s="1"/>
  <c r="AJ223" i="35" s="1"/>
  <c r="AJ62" i="35"/>
  <c r="AK56" i="35"/>
  <c r="AK67" i="35" s="1"/>
  <c r="AK62" i="35"/>
  <c r="I65" i="35"/>
  <c r="J65" i="35"/>
  <c r="K65" i="35"/>
  <c r="M65" i="35"/>
  <c r="N65" i="35"/>
  <c r="O65" i="35"/>
  <c r="Q65" i="35"/>
  <c r="R65" i="35"/>
  <c r="S65" i="35"/>
  <c r="U65" i="35"/>
  <c r="V65" i="35"/>
  <c r="W65" i="35"/>
  <c r="AA65" i="35"/>
  <c r="AE65" i="35"/>
  <c r="AI65" i="35"/>
  <c r="G56" i="35"/>
  <c r="H388" i="35"/>
  <c r="H415" i="35"/>
  <c r="H396" i="35"/>
  <c r="H422" i="35"/>
  <c r="H538" i="35"/>
  <c r="H152" i="35" s="1"/>
  <c r="H544" i="35"/>
  <c r="H153" i="35" s="1"/>
  <c r="H549" i="35"/>
  <c r="H556" i="35"/>
  <c r="I388" i="35"/>
  <c r="I415" i="35"/>
  <c r="I147" i="35" s="1"/>
  <c r="I396" i="35"/>
  <c r="I422" i="35"/>
  <c r="I538" i="35"/>
  <c r="I152" i="35" s="1"/>
  <c r="I544" i="35"/>
  <c r="I153" i="35" s="1"/>
  <c r="I549" i="35"/>
  <c r="I556" i="35"/>
  <c r="I154" i="35" s="1"/>
  <c r="J388" i="35"/>
  <c r="J147" i="35" s="1"/>
  <c r="J415" i="35"/>
  <c r="J396" i="35"/>
  <c r="J422" i="35"/>
  <c r="J538" i="35"/>
  <c r="J152" i="35" s="1"/>
  <c r="J544" i="35"/>
  <c r="J153" i="35"/>
  <c r="J549" i="35"/>
  <c r="J556" i="35"/>
  <c r="K388" i="35"/>
  <c r="K415" i="35"/>
  <c r="K396" i="35"/>
  <c r="K422" i="35"/>
  <c r="K538" i="35"/>
  <c r="K152" i="35" s="1"/>
  <c r="K544" i="35"/>
  <c r="K153" i="35" s="1"/>
  <c r="K549" i="35"/>
  <c r="K556" i="35"/>
  <c r="L388" i="35"/>
  <c r="L415" i="35"/>
  <c r="L396" i="35"/>
  <c r="L422" i="35"/>
  <c r="L538" i="35"/>
  <c r="L152" i="35"/>
  <c r="L544" i="35"/>
  <c r="L153" i="35" s="1"/>
  <c r="L549" i="35"/>
  <c r="L556" i="35"/>
  <c r="M388" i="35"/>
  <c r="M415" i="35"/>
  <c r="M396" i="35"/>
  <c r="M422" i="35"/>
  <c r="M148" i="35"/>
  <c r="M538" i="35"/>
  <c r="M152" i="35" s="1"/>
  <c r="M544" i="35"/>
  <c r="M153" i="35" s="1"/>
  <c r="M549" i="35"/>
  <c r="M556" i="35"/>
  <c r="M154" i="35" s="1"/>
  <c r="N388" i="35"/>
  <c r="N415" i="35"/>
  <c r="N147" i="35"/>
  <c r="N396" i="35"/>
  <c r="N422" i="35"/>
  <c r="N538" i="35"/>
  <c r="N152" i="35" s="1"/>
  <c r="N544" i="35"/>
  <c r="N153" i="35" s="1"/>
  <c r="N549" i="35"/>
  <c r="N556" i="35"/>
  <c r="O388" i="35"/>
  <c r="O415" i="35"/>
  <c r="O396" i="35"/>
  <c r="O422" i="35"/>
  <c r="O538" i="35"/>
  <c r="O152" i="35" s="1"/>
  <c r="O544" i="35"/>
  <c r="O153" i="35" s="1"/>
  <c r="O549" i="35"/>
  <c r="O556" i="35"/>
  <c r="P388" i="35"/>
  <c r="P415" i="35"/>
  <c r="P396" i="35"/>
  <c r="P422" i="35"/>
  <c r="P148" i="35" s="1"/>
  <c r="P538" i="35"/>
  <c r="P152" i="35" s="1"/>
  <c r="P544" i="35"/>
  <c r="P153" i="35" s="1"/>
  <c r="P549" i="35"/>
  <c r="P556" i="35"/>
  <c r="P154" i="35" s="1"/>
  <c r="Q388" i="35"/>
  <c r="Q415" i="35"/>
  <c r="Q147" i="35" s="1"/>
  <c r="Q396" i="35"/>
  <c r="Q422" i="35"/>
  <c r="Q538" i="35"/>
  <c r="Q152" i="35" s="1"/>
  <c r="Q544" i="35"/>
  <c r="Q153" i="35" s="1"/>
  <c r="Q549" i="35"/>
  <c r="Q556" i="35"/>
  <c r="R388" i="35"/>
  <c r="R415" i="35"/>
  <c r="R396" i="35"/>
  <c r="R422" i="35"/>
  <c r="R538" i="35"/>
  <c r="R152" i="35" s="1"/>
  <c r="R544" i="35"/>
  <c r="R153" i="35" s="1"/>
  <c r="R549" i="35"/>
  <c r="R154" i="35" s="1"/>
  <c r="R556" i="35"/>
  <c r="S388" i="35"/>
  <c r="S415" i="35"/>
  <c r="S396" i="35"/>
  <c r="S148" i="35" s="1"/>
  <c r="S422" i="35"/>
  <c r="S538" i="35"/>
  <c r="S152" i="35" s="1"/>
  <c r="S544" i="35"/>
  <c r="S153" i="35" s="1"/>
  <c r="S549" i="35"/>
  <c r="S154" i="35" s="1"/>
  <c r="S556" i="35"/>
  <c r="T388" i="35"/>
  <c r="T415" i="35"/>
  <c r="T396" i="35"/>
  <c r="T422" i="35"/>
  <c r="T538" i="35"/>
  <c r="T152" i="35" s="1"/>
  <c r="T544" i="35"/>
  <c r="T153" i="35" s="1"/>
  <c r="T549" i="35"/>
  <c r="T556" i="35"/>
  <c r="T154" i="35" s="1"/>
  <c r="U388" i="35"/>
  <c r="U415" i="35"/>
  <c r="U147" i="35" s="1"/>
  <c r="U396" i="35"/>
  <c r="U422" i="35"/>
  <c r="U148" i="35" s="1"/>
  <c r="U538" i="35"/>
  <c r="U152" i="35" s="1"/>
  <c r="U544" i="35"/>
  <c r="U153" i="35" s="1"/>
  <c r="U549" i="35"/>
  <c r="U154" i="35" s="1"/>
  <c r="U556" i="35"/>
  <c r="V388" i="35"/>
  <c r="V415" i="35"/>
  <c r="V147" i="35" s="1"/>
  <c r="V396" i="35"/>
  <c r="V148" i="35" s="1"/>
  <c r="V422" i="35"/>
  <c r="V538" i="35"/>
  <c r="V152" i="35" s="1"/>
  <c r="V544" i="35"/>
  <c r="V153" i="35"/>
  <c r="V549" i="35"/>
  <c r="V556" i="35"/>
  <c r="W388" i="35"/>
  <c r="W415" i="35"/>
  <c r="W396" i="35"/>
  <c r="W422" i="35"/>
  <c r="W538" i="35"/>
  <c r="W152" i="35" s="1"/>
  <c r="W544" i="35"/>
  <c r="W153" i="35" s="1"/>
  <c r="W549" i="35"/>
  <c r="W556" i="35"/>
  <c r="X388" i="35"/>
  <c r="X415" i="35"/>
  <c r="X396" i="35"/>
  <c r="X422" i="35"/>
  <c r="X148" i="35" s="1"/>
  <c r="X538" i="35"/>
  <c r="X152" i="35"/>
  <c r="X544" i="35"/>
  <c r="X153" i="35" s="1"/>
  <c r="X549" i="35"/>
  <c r="X556" i="35"/>
  <c r="Y388" i="35"/>
  <c r="Y415" i="35"/>
  <c r="Y396" i="35"/>
  <c r="Y148" i="35" s="1"/>
  <c r="Y422" i="35"/>
  <c r="Y538" i="35"/>
  <c r="Y152" i="35" s="1"/>
  <c r="Y544" i="35"/>
  <c r="Y153" i="35" s="1"/>
  <c r="Y549" i="35"/>
  <c r="Y556" i="35"/>
  <c r="Z388" i="35"/>
  <c r="Z147" i="35" s="1"/>
  <c r="Z415" i="35"/>
  <c r="Z396" i="35"/>
  <c r="Z422" i="35"/>
  <c r="Z538" i="35"/>
  <c r="Z152" i="35" s="1"/>
  <c r="Z544" i="35"/>
  <c r="Z153" i="35" s="1"/>
  <c r="Z549" i="35"/>
  <c r="Z556" i="35"/>
  <c r="AA388" i="35"/>
  <c r="AA147" i="35" s="1"/>
  <c r="AA415" i="35"/>
  <c r="AA396" i="35"/>
  <c r="AA422" i="35"/>
  <c r="AA538" i="35"/>
  <c r="AA152" i="35" s="1"/>
  <c r="AA544" i="35"/>
  <c r="AA153" i="35" s="1"/>
  <c r="AA549" i="35"/>
  <c r="AA556" i="35"/>
  <c r="AB388" i="35"/>
  <c r="AB147" i="35" s="1"/>
  <c r="AB415" i="35"/>
  <c r="AB396" i="35"/>
  <c r="AB422" i="35"/>
  <c r="AB538" i="35"/>
  <c r="AB152" i="35" s="1"/>
  <c r="AB544" i="35"/>
  <c r="AB153" i="35" s="1"/>
  <c r="AB549" i="35"/>
  <c r="AB556" i="35"/>
  <c r="AC388" i="35"/>
  <c r="AC415" i="35"/>
  <c r="AC396" i="35"/>
  <c r="AC148" i="35" s="1"/>
  <c r="AC422" i="35"/>
  <c r="AC538" i="35"/>
  <c r="AC152" i="35" s="1"/>
  <c r="AC544" i="35"/>
  <c r="AC153" i="35" s="1"/>
  <c r="AC549" i="35"/>
  <c r="AC154" i="35" s="1"/>
  <c r="AC556" i="35"/>
  <c r="AD388" i="35"/>
  <c r="AD147" i="35" s="1"/>
  <c r="AD415" i="35"/>
  <c r="AD396" i="35"/>
  <c r="AD422" i="35"/>
  <c r="AD538" i="35"/>
  <c r="AD152" i="35" s="1"/>
  <c r="AD544" i="35"/>
  <c r="AD153" i="35"/>
  <c r="AD549" i="35"/>
  <c r="AD556" i="35"/>
  <c r="AE388" i="35"/>
  <c r="AE415" i="35"/>
  <c r="AE396" i="35"/>
  <c r="AE422" i="35"/>
  <c r="AE538" i="35"/>
  <c r="AE152" i="35" s="1"/>
  <c r="AE544" i="35"/>
  <c r="AE153" i="35" s="1"/>
  <c r="AE549" i="35"/>
  <c r="AE556" i="35"/>
  <c r="AF388" i="35"/>
  <c r="AF415" i="35"/>
  <c r="AF396" i="35"/>
  <c r="AF422" i="35"/>
  <c r="AF538" i="35"/>
  <c r="AF152" i="35"/>
  <c r="AF544" i="35"/>
  <c r="AF153" i="35" s="1"/>
  <c r="AF549" i="35"/>
  <c r="AF556" i="35"/>
  <c r="AG388" i="35"/>
  <c r="AG415" i="35"/>
  <c r="AG396" i="35"/>
  <c r="AG148" i="35" s="1"/>
  <c r="AG422" i="35"/>
  <c r="AG538" i="35"/>
  <c r="AG152" i="35" s="1"/>
  <c r="AG544" i="35"/>
  <c r="AG153" i="35" s="1"/>
  <c r="AG549" i="35"/>
  <c r="AG154" i="35" s="1"/>
  <c r="AG556" i="35"/>
  <c r="AH388" i="35"/>
  <c r="AH147" i="35" s="1"/>
  <c r="AH415" i="35"/>
  <c r="AH396" i="35"/>
  <c r="AH422" i="35"/>
  <c r="AH538" i="35"/>
  <c r="AH152" i="35" s="1"/>
  <c r="AH544" i="35"/>
  <c r="AH153" i="35" s="1"/>
  <c r="AH549" i="35"/>
  <c r="AH556" i="35"/>
  <c r="AI388" i="35"/>
  <c r="AI415" i="35"/>
  <c r="AI396" i="35"/>
  <c r="AI422" i="35"/>
  <c r="AI538" i="35"/>
  <c r="AI152" i="35" s="1"/>
  <c r="AI544" i="35"/>
  <c r="AI153" i="35" s="1"/>
  <c r="AI549" i="35"/>
  <c r="AI556" i="35"/>
  <c r="AJ388" i="35"/>
  <c r="AJ415" i="35"/>
  <c r="AJ396" i="35"/>
  <c r="AJ422" i="35"/>
  <c r="AJ148" i="35" s="1"/>
  <c r="AJ538" i="35"/>
  <c r="AJ152" i="35" s="1"/>
  <c r="AJ544" i="35"/>
  <c r="AJ153" i="35" s="1"/>
  <c r="AJ549" i="35"/>
  <c r="AJ556" i="35"/>
  <c r="AJ154" i="35" s="1"/>
  <c r="AK388" i="35"/>
  <c r="AK415" i="35"/>
  <c r="AK147" i="35" s="1"/>
  <c r="AK396" i="35"/>
  <c r="AK422" i="35"/>
  <c r="AK538" i="35"/>
  <c r="AK152" i="35" s="1"/>
  <c r="AK544" i="35"/>
  <c r="AK153" i="35" s="1"/>
  <c r="AK549" i="35"/>
  <c r="AK556" i="35"/>
  <c r="G388" i="35"/>
  <c r="G415" i="35"/>
  <c r="G396" i="35"/>
  <c r="G422" i="35"/>
  <c r="G538" i="35"/>
  <c r="G152" i="35" s="1"/>
  <c r="G544" i="35"/>
  <c r="G153" i="35" s="1"/>
  <c r="G549" i="35"/>
  <c r="G556" i="35"/>
  <c r="H176" i="35"/>
  <c r="I176" i="35"/>
  <c r="J176" i="35"/>
  <c r="J185" i="35" s="1"/>
  <c r="K176" i="35"/>
  <c r="K185" i="35" s="1"/>
  <c r="L176" i="35"/>
  <c r="M176" i="35"/>
  <c r="N176" i="35"/>
  <c r="N185" i="35" s="1"/>
  <c r="O176" i="35"/>
  <c r="O185" i="35" s="1"/>
  <c r="P176" i="35"/>
  <c r="Q176" i="35"/>
  <c r="R176" i="35"/>
  <c r="R185" i="35" s="1"/>
  <c r="S176" i="35"/>
  <c r="S185" i="35" s="1"/>
  <c r="T176" i="35"/>
  <c r="U176" i="35"/>
  <c r="V176" i="35"/>
  <c r="V185" i="35" s="1"/>
  <c r="W176" i="35"/>
  <c r="W185" i="35" s="1"/>
  <c r="X176" i="35"/>
  <c r="Y176" i="35"/>
  <c r="Z176" i="35"/>
  <c r="Z185" i="35" s="1"/>
  <c r="AA176" i="35"/>
  <c r="AA185" i="35" s="1"/>
  <c r="AB176" i="35"/>
  <c r="AC176" i="35"/>
  <c r="AD176" i="35"/>
  <c r="AD185" i="35" s="1"/>
  <c r="AE176" i="35"/>
  <c r="AE185" i="35" s="1"/>
  <c r="AF176" i="35"/>
  <c r="AG176" i="35"/>
  <c r="AH176" i="35"/>
  <c r="AH185" i="35" s="1"/>
  <c r="AI176" i="35"/>
  <c r="AI185" i="35" s="1"/>
  <c r="AJ176" i="35"/>
  <c r="AK176" i="35"/>
  <c r="G176" i="35"/>
  <c r="H561" i="35"/>
  <c r="H155" i="35" s="1"/>
  <c r="H568" i="35"/>
  <c r="I561" i="35"/>
  <c r="I568" i="35"/>
  <c r="J561" i="35"/>
  <c r="J155" i="35" s="1"/>
  <c r="J568" i="35"/>
  <c r="K561" i="35"/>
  <c r="K568" i="35"/>
  <c r="L561" i="35"/>
  <c r="L568" i="35"/>
  <c r="M561" i="35"/>
  <c r="M568" i="35"/>
  <c r="N561" i="35"/>
  <c r="N568" i="35"/>
  <c r="O561" i="35"/>
  <c r="O568" i="35"/>
  <c r="O155" i="35" s="1"/>
  <c r="O94" i="35" s="1"/>
  <c r="P561" i="35"/>
  <c r="P155" i="35" s="1"/>
  <c r="P568" i="35"/>
  <c r="Q561" i="35"/>
  <c r="Q155" i="35" s="1"/>
  <c r="Q94" i="35" s="1"/>
  <c r="Q568" i="35"/>
  <c r="R561" i="35"/>
  <c r="R568" i="35"/>
  <c r="S561" i="35"/>
  <c r="S155" i="35" s="1"/>
  <c r="S156" i="35" s="1"/>
  <c r="S568" i="35"/>
  <c r="T561" i="35"/>
  <c r="T568" i="35"/>
  <c r="U561" i="35"/>
  <c r="U155" i="35" s="1"/>
  <c r="U568" i="35"/>
  <c r="V561" i="35"/>
  <c r="V568" i="35"/>
  <c r="W561" i="35"/>
  <c r="W155" i="35" s="1"/>
  <c r="W94" i="35" s="1"/>
  <c r="W568" i="35"/>
  <c r="X561" i="35"/>
  <c r="X155" i="35" s="1"/>
  <c r="X568" i="35"/>
  <c r="Y561" i="35"/>
  <c r="Y568" i="35"/>
  <c r="Y155" i="35"/>
  <c r="Z561" i="35"/>
  <c r="Z568" i="35"/>
  <c r="AA561" i="35"/>
  <c r="AA568" i="35"/>
  <c r="AB561" i="35"/>
  <c r="AB568" i="35"/>
  <c r="AC561" i="35"/>
  <c r="AC568" i="35"/>
  <c r="AD561" i="35"/>
  <c r="AD568" i="35"/>
  <c r="AE561" i="35"/>
  <c r="AE568" i="35"/>
  <c r="AE155" i="35" s="1"/>
  <c r="AE94" i="35" s="1"/>
  <c r="AF561" i="35"/>
  <c r="AF155" i="35" s="1"/>
  <c r="AF568" i="35"/>
  <c r="AG561" i="35"/>
  <c r="AG155" i="35" s="1"/>
  <c r="AG156" i="35" s="1"/>
  <c r="AG568" i="35"/>
  <c r="AH561" i="35"/>
  <c r="AH568" i="35"/>
  <c r="AI561" i="35"/>
  <c r="AI155" i="35" s="1"/>
  <c r="AI568" i="35"/>
  <c r="AJ561" i="35"/>
  <c r="AJ568" i="35"/>
  <c r="AK561" i="35"/>
  <c r="AK155" i="35" s="1"/>
  <c r="AK94" i="35" s="1"/>
  <c r="AK568" i="35"/>
  <c r="H185" i="35"/>
  <c r="I185" i="35"/>
  <c r="L185" i="35"/>
  <c r="M185" i="35"/>
  <c r="P185" i="35"/>
  <c r="Q185" i="35"/>
  <c r="T185" i="35"/>
  <c r="U185" i="35"/>
  <c r="X185" i="35"/>
  <c r="Y185" i="35"/>
  <c r="AB185" i="35"/>
  <c r="AC185" i="35"/>
  <c r="AF185" i="35"/>
  <c r="AG185" i="35"/>
  <c r="AJ185" i="35"/>
  <c r="AK185" i="35"/>
  <c r="H404" i="35"/>
  <c r="H168" i="35"/>
  <c r="H181" i="35" s="1"/>
  <c r="I404" i="35"/>
  <c r="I168" i="35" s="1"/>
  <c r="I181" i="35" s="1"/>
  <c r="J404" i="35"/>
  <c r="J168" i="35" s="1"/>
  <c r="J181" i="35" s="1"/>
  <c r="K404" i="35"/>
  <c r="K168" i="35" s="1"/>
  <c r="K181" i="35" s="1"/>
  <c r="L404" i="35"/>
  <c r="L168" i="35" s="1"/>
  <c r="L181" i="35" s="1"/>
  <c r="M404" i="35"/>
  <c r="M168" i="35" s="1"/>
  <c r="M181" i="35" s="1"/>
  <c r="N404" i="35"/>
  <c r="N168" i="35" s="1"/>
  <c r="N181" i="35" s="1"/>
  <c r="O404" i="35"/>
  <c r="O168" i="35" s="1"/>
  <c r="O181" i="35" s="1"/>
  <c r="P404" i="35"/>
  <c r="P168" i="35"/>
  <c r="P181" i="35" s="1"/>
  <c r="Q404" i="35"/>
  <c r="Q168" i="35" s="1"/>
  <c r="Q181" i="35" s="1"/>
  <c r="R404" i="35"/>
  <c r="R168" i="35" s="1"/>
  <c r="R181" i="35" s="1"/>
  <c r="S404" i="35"/>
  <c r="S168" i="35" s="1"/>
  <c r="S181" i="35" s="1"/>
  <c r="T404" i="35"/>
  <c r="T168" i="35" s="1"/>
  <c r="T181" i="35" s="1"/>
  <c r="U404" i="35"/>
  <c r="U168" i="35" s="1"/>
  <c r="U181" i="35" s="1"/>
  <c r="V404" i="35"/>
  <c r="V168" i="35" s="1"/>
  <c r="V181" i="35" s="1"/>
  <c r="W404" i="35"/>
  <c r="W168" i="35" s="1"/>
  <c r="W181" i="35" s="1"/>
  <c r="X404" i="35"/>
  <c r="X168" i="35"/>
  <c r="X181" i="35" s="1"/>
  <c r="Y404" i="35"/>
  <c r="Y168" i="35" s="1"/>
  <c r="Y181" i="35" s="1"/>
  <c r="Z404" i="35"/>
  <c r="Z168" i="35" s="1"/>
  <c r="Z181" i="35" s="1"/>
  <c r="AA404" i="35"/>
  <c r="AA168" i="35" s="1"/>
  <c r="AA181" i="35" s="1"/>
  <c r="AB404" i="35"/>
  <c r="AB168" i="35" s="1"/>
  <c r="AB181" i="35" s="1"/>
  <c r="AC404" i="35"/>
  <c r="AC168" i="35" s="1"/>
  <c r="AC181" i="35" s="1"/>
  <c r="AD404" i="35"/>
  <c r="AD168" i="35" s="1"/>
  <c r="AD181" i="35" s="1"/>
  <c r="AE404" i="35"/>
  <c r="AE168" i="35" s="1"/>
  <c r="AE181" i="35" s="1"/>
  <c r="AF404" i="35"/>
  <c r="AF168" i="35"/>
  <c r="AF181" i="35" s="1"/>
  <c r="AG404" i="35"/>
  <c r="AG168" i="35" s="1"/>
  <c r="AG181" i="35" s="1"/>
  <c r="AH404" i="35"/>
  <c r="AH168" i="35" s="1"/>
  <c r="AH181" i="35" s="1"/>
  <c r="AI404" i="35"/>
  <c r="AI168" i="35" s="1"/>
  <c r="AI181" i="35" s="1"/>
  <c r="AJ404" i="35"/>
  <c r="AJ168" i="35" s="1"/>
  <c r="AJ181" i="35" s="1"/>
  <c r="AK404" i="35"/>
  <c r="AK168" i="35" s="1"/>
  <c r="AK181" i="35" s="1"/>
  <c r="G404" i="35"/>
  <c r="G168" i="35" s="1"/>
  <c r="G181" i="35" s="1"/>
  <c r="H7" i="35"/>
  <c r="H70" i="35" s="1"/>
  <c r="G195" i="35"/>
  <c r="G70" i="35"/>
  <c r="H189" i="35"/>
  <c r="G189" i="35"/>
  <c r="G185" i="35"/>
  <c r="G183" i="35"/>
  <c r="G180" i="35"/>
  <c r="G174" i="35"/>
  <c r="H186" i="46"/>
  <c r="I186" i="46"/>
  <c r="J186" i="46"/>
  <c r="K186" i="46"/>
  <c r="L186" i="46"/>
  <c r="M186" i="46"/>
  <c r="N186" i="46"/>
  <c r="O186" i="46"/>
  <c r="P186" i="46"/>
  <c r="Q186" i="46"/>
  <c r="R186" i="46"/>
  <c r="S186" i="46"/>
  <c r="T186" i="46"/>
  <c r="U186" i="46"/>
  <c r="V186" i="46"/>
  <c r="W186" i="46"/>
  <c r="X186" i="46"/>
  <c r="Y186" i="46"/>
  <c r="Z186" i="46"/>
  <c r="AA186" i="46"/>
  <c r="AB186" i="46"/>
  <c r="AC186" i="46"/>
  <c r="AD186" i="46"/>
  <c r="AE186" i="46"/>
  <c r="AF186" i="46"/>
  <c r="AG186" i="46"/>
  <c r="AH186" i="46"/>
  <c r="AI186" i="46"/>
  <c r="AJ186" i="46"/>
  <c r="AK186" i="46"/>
  <c r="H185" i="46"/>
  <c r="I185" i="46"/>
  <c r="J185" i="46"/>
  <c r="K185" i="46"/>
  <c r="L185" i="46"/>
  <c r="M185" i="46"/>
  <c r="N185" i="46"/>
  <c r="O185" i="46"/>
  <c r="P185" i="46"/>
  <c r="Q185" i="46"/>
  <c r="R185" i="46"/>
  <c r="S185" i="46"/>
  <c r="T185" i="46"/>
  <c r="U185" i="46"/>
  <c r="V185" i="46"/>
  <c r="W185" i="46"/>
  <c r="X185" i="46"/>
  <c r="Y185" i="46"/>
  <c r="Z185" i="46"/>
  <c r="AA185" i="46"/>
  <c r="AB185" i="46"/>
  <c r="AC185" i="46"/>
  <c r="AD185" i="46"/>
  <c r="AE185" i="46"/>
  <c r="AF185" i="46"/>
  <c r="AG185" i="46"/>
  <c r="AH185" i="46"/>
  <c r="AI185" i="46"/>
  <c r="AJ185" i="46"/>
  <c r="AK185" i="46"/>
  <c r="G67" i="46"/>
  <c r="AK189" i="46"/>
  <c r="AJ189" i="46"/>
  <c r="AI189" i="46"/>
  <c r="AH189" i="46"/>
  <c r="AG189" i="46"/>
  <c r="AF189" i="46"/>
  <c r="AE189" i="46"/>
  <c r="AD189" i="46"/>
  <c r="AC189" i="46"/>
  <c r="AB189" i="46"/>
  <c r="AA189" i="46"/>
  <c r="Z189" i="46"/>
  <c r="Y189" i="46"/>
  <c r="X189" i="46"/>
  <c r="W189" i="46"/>
  <c r="V189" i="46"/>
  <c r="U189" i="46"/>
  <c r="T189" i="46"/>
  <c r="S189" i="46"/>
  <c r="R189" i="46"/>
  <c r="Q189" i="46"/>
  <c r="P189" i="46"/>
  <c r="O189" i="46"/>
  <c r="N189" i="46"/>
  <c r="M189" i="46"/>
  <c r="L189" i="46"/>
  <c r="K189" i="46"/>
  <c r="J189" i="46"/>
  <c r="I189" i="46"/>
  <c r="H189" i="46"/>
  <c r="G189" i="46"/>
  <c r="AK195" i="46"/>
  <c r="AJ195" i="46"/>
  <c r="AI195" i="46"/>
  <c r="AH195" i="46"/>
  <c r="AG195" i="46"/>
  <c r="AF195" i="46"/>
  <c r="AE195" i="46"/>
  <c r="AD195" i="46"/>
  <c r="AC195" i="46"/>
  <c r="AB195" i="46"/>
  <c r="AA195" i="46"/>
  <c r="Z195" i="46"/>
  <c r="Y195" i="46"/>
  <c r="X195" i="46"/>
  <c r="W195" i="46"/>
  <c r="V195" i="46"/>
  <c r="U195" i="46"/>
  <c r="T195" i="46"/>
  <c r="S195" i="46"/>
  <c r="R195" i="46"/>
  <c r="Q195" i="46"/>
  <c r="P195" i="46"/>
  <c r="O195" i="46"/>
  <c r="N195" i="46"/>
  <c r="M195" i="46"/>
  <c r="L195" i="46"/>
  <c r="K195" i="46"/>
  <c r="J195" i="46"/>
  <c r="I195" i="46"/>
  <c r="H195" i="46"/>
  <c r="G195" i="46"/>
  <c r="G186" i="46"/>
  <c r="G185" i="46"/>
  <c r="H405" i="46"/>
  <c r="H407" i="46"/>
  <c r="H409" i="46"/>
  <c r="H410" i="46"/>
  <c r="H411" i="46"/>
  <c r="H413" i="46"/>
  <c r="H424" i="46"/>
  <c r="H543" i="46"/>
  <c r="H542" i="46" s="1"/>
  <c r="H571" i="46"/>
  <c r="H570" i="46" s="1"/>
  <c r="I405" i="46"/>
  <c r="I409" i="46"/>
  <c r="I413" i="46"/>
  <c r="I543" i="46"/>
  <c r="I542" i="46" s="1"/>
  <c r="I559" i="46"/>
  <c r="I558" i="46" s="1"/>
  <c r="J406" i="46"/>
  <c r="J407" i="46"/>
  <c r="J410" i="46"/>
  <c r="J411" i="46"/>
  <c r="J413" i="46"/>
  <c r="J424" i="46"/>
  <c r="J543" i="46"/>
  <c r="J542" i="46" s="1"/>
  <c r="J571" i="46"/>
  <c r="J570" i="46" s="1"/>
  <c r="K405" i="46"/>
  <c r="K406" i="46"/>
  <c r="K407" i="46"/>
  <c r="K409" i="46"/>
  <c r="K410" i="46"/>
  <c r="K411" i="46"/>
  <c r="K413" i="46"/>
  <c r="K424" i="46"/>
  <c r="K543" i="46"/>
  <c r="K542" i="46" s="1"/>
  <c r="K559" i="46"/>
  <c r="K558" i="46" s="1"/>
  <c r="K571" i="46"/>
  <c r="K570" i="46" s="1"/>
  <c r="L407" i="46"/>
  <c r="L411" i="46"/>
  <c r="L413" i="46"/>
  <c r="L424" i="46"/>
  <c r="L543" i="46"/>
  <c r="L542" i="46" s="1"/>
  <c r="L559" i="46"/>
  <c r="L558" i="46" s="1"/>
  <c r="L571" i="46"/>
  <c r="L570" i="46" s="1"/>
  <c r="M405" i="46"/>
  <c r="M406" i="46"/>
  <c r="M409" i="46"/>
  <c r="M410" i="46"/>
  <c r="M413" i="46"/>
  <c r="M543" i="46"/>
  <c r="M542" i="46" s="1"/>
  <c r="M559" i="46"/>
  <c r="M558" i="46" s="1"/>
  <c r="M571" i="46"/>
  <c r="M570" i="46" s="1"/>
  <c r="N405" i="46"/>
  <c r="N408" i="46"/>
  <c r="N409" i="46"/>
  <c r="N412" i="46"/>
  <c r="N413" i="46"/>
  <c r="N424" i="46"/>
  <c r="N543" i="46"/>
  <c r="N542" i="46" s="1"/>
  <c r="N571" i="46"/>
  <c r="N570" i="46" s="1"/>
  <c r="O407" i="46"/>
  <c r="O408" i="46"/>
  <c r="O411" i="46"/>
  <c r="O412" i="46"/>
  <c r="O413" i="46"/>
  <c r="O424" i="46"/>
  <c r="O543" i="46"/>
  <c r="O542" i="46" s="1"/>
  <c r="O559" i="46"/>
  <c r="O558" i="46" s="1"/>
  <c r="O571" i="46"/>
  <c r="O570" i="46" s="1"/>
  <c r="P405" i="46"/>
  <c r="P407" i="46"/>
  <c r="P409" i="46"/>
  <c r="P410" i="46"/>
  <c r="P411" i="46"/>
  <c r="P413" i="46"/>
  <c r="P424" i="46"/>
  <c r="P543" i="46"/>
  <c r="P542" i="46" s="1"/>
  <c r="P559" i="46"/>
  <c r="P558" i="46" s="1"/>
  <c r="P571" i="46"/>
  <c r="P570" i="46" s="1"/>
  <c r="Q405" i="46"/>
  <c r="Q406" i="46"/>
  <c r="Q407" i="46"/>
  <c r="Q408" i="46"/>
  <c r="Q409" i="46"/>
  <c r="Q410" i="46"/>
  <c r="Q411" i="46"/>
  <c r="Q412" i="46"/>
  <c r="Q413" i="46"/>
  <c r="Q543" i="46"/>
  <c r="Q542" i="46" s="1"/>
  <c r="Q559" i="46"/>
  <c r="Q558" i="46" s="1"/>
  <c r="R406" i="46"/>
  <c r="R407" i="46"/>
  <c r="R410" i="46"/>
  <c r="R413" i="46"/>
  <c r="R424" i="46"/>
  <c r="R543" i="46"/>
  <c r="R542" i="46" s="1"/>
  <c r="R559" i="46"/>
  <c r="R558" i="46" s="1"/>
  <c r="R571" i="46"/>
  <c r="R570" i="46" s="1"/>
  <c r="S405" i="46"/>
  <c r="S406" i="46"/>
  <c r="S409" i="46"/>
  <c r="S413" i="46"/>
  <c r="S424" i="46"/>
  <c r="S543" i="46"/>
  <c r="S542" i="46" s="1"/>
  <c r="S559" i="46"/>
  <c r="S558" i="46" s="1"/>
  <c r="T407" i="46"/>
  <c r="T411" i="46"/>
  <c r="T412" i="46"/>
  <c r="T413" i="46"/>
  <c r="T424" i="46"/>
  <c r="T543" i="46"/>
  <c r="T542" i="46" s="1"/>
  <c r="T559" i="46"/>
  <c r="T558" i="46" s="1"/>
  <c r="T571" i="46"/>
  <c r="T570" i="46" s="1"/>
  <c r="U405" i="46"/>
  <c r="U407" i="46"/>
  <c r="U409" i="46"/>
  <c r="U411" i="46"/>
  <c r="U413" i="46"/>
  <c r="U543" i="46"/>
  <c r="U542" i="46" s="1"/>
  <c r="V405" i="46"/>
  <c r="V406" i="46"/>
  <c r="V410" i="46"/>
  <c r="V411" i="46"/>
  <c r="V413" i="46"/>
  <c r="V424" i="46"/>
  <c r="V543" i="46"/>
  <c r="V542" i="46" s="1"/>
  <c r="V559" i="46"/>
  <c r="V558" i="46" s="1"/>
  <c r="V571" i="46"/>
  <c r="V570" i="46" s="1"/>
  <c r="W405" i="46"/>
  <c r="W409" i="46"/>
  <c r="W413" i="46"/>
  <c r="W424" i="46"/>
  <c r="W543" i="46"/>
  <c r="W542" i="46" s="1"/>
  <c r="W559" i="46"/>
  <c r="W558" i="46" s="1"/>
  <c r="W571" i="46"/>
  <c r="W570" i="46" s="1"/>
  <c r="X406" i="46"/>
  <c r="X407" i="46"/>
  <c r="X408" i="46"/>
  <c r="X411" i="46"/>
  <c r="X413" i="46"/>
  <c r="X424" i="46"/>
  <c r="X543" i="46"/>
  <c r="X542" i="46" s="1"/>
  <c r="X559" i="46"/>
  <c r="X558" i="46" s="1"/>
  <c r="X571" i="46"/>
  <c r="X570" i="46" s="1"/>
  <c r="Y405" i="46"/>
  <c r="Y409" i="46"/>
  <c r="Y413" i="46"/>
  <c r="Y543" i="46"/>
  <c r="Y542" i="46" s="1"/>
  <c r="Y559" i="46"/>
  <c r="Y558" i="46" s="1"/>
  <c r="Y571" i="46"/>
  <c r="Y570" i="46" s="1"/>
  <c r="Z405" i="46"/>
  <c r="Z406" i="46"/>
  <c r="Z408" i="46"/>
  <c r="Z410" i="46"/>
  <c r="Z412" i="46"/>
  <c r="Z413" i="46"/>
  <c r="Z424" i="46"/>
  <c r="Z543" i="46"/>
  <c r="Z542" i="46" s="1"/>
  <c r="Z559" i="46"/>
  <c r="Z558" i="46" s="1"/>
  <c r="Z571" i="46"/>
  <c r="Z570" i="46" s="1"/>
  <c r="AA405" i="46"/>
  <c r="AA407" i="46"/>
  <c r="AA409" i="46"/>
  <c r="AA410" i="46"/>
  <c r="AA411" i="46"/>
  <c r="AA413" i="46"/>
  <c r="AA424" i="46"/>
  <c r="AA543" i="46"/>
  <c r="AA542" i="46" s="1"/>
  <c r="AB405" i="46"/>
  <c r="AB406" i="46"/>
  <c r="AB407" i="46"/>
  <c r="AB409" i="46"/>
  <c r="AB411" i="46"/>
  <c r="AB413" i="46"/>
  <c r="AB424" i="46"/>
  <c r="AB543" i="46"/>
  <c r="AB542" i="46" s="1"/>
  <c r="AB559" i="46"/>
  <c r="AB558" i="46" s="1"/>
  <c r="AC405" i="46"/>
  <c r="AC409" i="46"/>
  <c r="AC413" i="46"/>
  <c r="AC543" i="46"/>
  <c r="AC542" i="46" s="1"/>
  <c r="AC559" i="46"/>
  <c r="AC558" i="46" s="1"/>
  <c r="AD408" i="46"/>
  <c r="AD411" i="46"/>
  <c r="AD412" i="46"/>
  <c r="AD413" i="46"/>
  <c r="AD424" i="46"/>
  <c r="AD543" i="46"/>
  <c r="AD542" i="46" s="1"/>
  <c r="AD559" i="46"/>
  <c r="AD558" i="46" s="1"/>
  <c r="AD571" i="46"/>
  <c r="AD570" i="46" s="1"/>
  <c r="AE407" i="46"/>
  <c r="AE411" i="46"/>
  <c r="AE413" i="46"/>
  <c r="AE424" i="46"/>
  <c r="AE543" i="46"/>
  <c r="AE542" i="46" s="1"/>
  <c r="AE559" i="46"/>
  <c r="AE558" i="46" s="1"/>
  <c r="AF405" i="46"/>
  <c r="AF408" i="46"/>
  <c r="AF409" i="46"/>
  <c r="AF413" i="46"/>
  <c r="AF424" i="46"/>
  <c r="AF543" i="46"/>
  <c r="AF542" i="46" s="1"/>
  <c r="AF559" i="46"/>
  <c r="AF558" i="46" s="1"/>
  <c r="AG407" i="46"/>
  <c r="AG411" i="46"/>
  <c r="AG413" i="46"/>
  <c r="AG543" i="46"/>
  <c r="AG542" i="46" s="1"/>
  <c r="AH406" i="46"/>
  <c r="AH408" i="46"/>
  <c r="AH409" i="46"/>
  <c r="AH412" i="46"/>
  <c r="AH413" i="46"/>
  <c r="AH424" i="46"/>
  <c r="AH543" i="46"/>
  <c r="AH542" i="46" s="1"/>
  <c r="AH559" i="46"/>
  <c r="AH558" i="46" s="1"/>
  <c r="AH571" i="46"/>
  <c r="AH570" i="46" s="1"/>
  <c r="AI407" i="46"/>
  <c r="AI408" i="46"/>
  <c r="AI411" i="46"/>
  <c r="AI413" i="46"/>
  <c r="AI424" i="46"/>
  <c r="AI543" i="46"/>
  <c r="AI542" i="46" s="1"/>
  <c r="AI559" i="46"/>
  <c r="AI558" i="46" s="1"/>
  <c r="AJ405" i="46"/>
  <c r="AJ406" i="46"/>
  <c r="AJ412" i="46"/>
  <c r="AJ413" i="46"/>
  <c r="AJ424" i="46"/>
  <c r="AJ543" i="46"/>
  <c r="AJ542" i="46" s="1"/>
  <c r="AK406" i="46"/>
  <c r="AK407" i="46"/>
  <c r="AK411" i="46"/>
  <c r="AK413" i="46"/>
  <c r="AK543" i="46"/>
  <c r="AK542" i="46" s="1"/>
  <c r="AK559" i="46"/>
  <c r="AK558" i="46" s="1"/>
  <c r="AK571" i="46"/>
  <c r="AK570" i="46" s="1"/>
  <c r="G411" i="46"/>
  <c r="G413" i="46"/>
  <c r="G424" i="46"/>
  <c r="G543" i="46"/>
  <c r="G542" i="46" s="1"/>
  <c r="G523" i="46"/>
  <c r="G559" i="46" s="1"/>
  <c r="G558" i="46" s="1"/>
  <c r="G535" i="46"/>
  <c r="G571" i="46" s="1"/>
  <c r="G570" i="46" s="1"/>
  <c r="AK180" i="46"/>
  <c r="AJ180" i="46"/>
  <c r="AI180" i="46"/>
  <c r="AH180" i="46"/>
  <c r="AG180" i="46"/>
  <c r="AF180" i="46"/>
  <c r="AE180" i="46"/>
  <c r="AD180" i="46"/>
  <c r="AC180" i="46"/>
  <c r="AB180" i="46"/>
  <c r="AA180" i="46"/>
  <c r="Z180" i="46"/>
  <c r="Y180" i="46"/>
  <c r="X180" i="46"/>
  <c r="W180" i="46"/>
  <c r="V180" i="46"/>
  <c r="U180" i="46"/>
  <c r="T180" i="46"/>
  <c r="S180" i="46"/>
  <c r="R180" i="46"/>
  <c r="Q180" i="46"/>
  <c r="P180" i="46"/>
  <c r="O180" i="46"/>
  <c r="N180" i="46"/>
  <c r="M180" i="46"/>
  <c r="L180" i="46"/>
  <c r="K180" i="46"/>
  <c r="J180" i="46"/>
  <c r="I180" i="46"/>
  <c r="H180" i="46"/>
  <c r="G180" i="46"/>
  <c r="AK183" i="46"/>
  <c r="AJ183" i="46"/>
  <c r="AI183" i="46"/>
  <c r="AH183" i="46"/>
  <c r="AG183" i="46"/>
  <c r="AF183" i="46"/>
  <c r="AE183" i="46"/>
  <c r="AD183" i="46"/>
  <c r="AC183" i="46"/>
  <c r="AB183" i="46"/>
  <c r="AA183" i="46"/>
  <c r="Z183" i="46"/>
  <c r="Y183" i="46"/>
  <c r="X183" i="46"/>
  <c r="W183" i="46"/>
  <c r="V183" i="46"/>
  <c r="U183" i="46"/>
  <c r="T183" i="46"/>
  <c r="S183" i="46"/>
  <c r="R183" i="46"/>
  <c r="Q183" i="46"/>
  <c r="P183" i="46"/>
  <c r="O183" i="46"/>
  <c r="N183" i="46"/>
  <c r="M183" i="46"/>
  <c r="L183" i="46"/>
  <c r="K183" i="46"/>
  <c r="J183" i="46"/>
  <c r="I183" i="46"/>
  <c r="H183" i="46"/>
  <c r="G183" i="46"/>
  <c r="AK172" i="46"/>
  <c r="AJ172" i="46"/>
  <c r="AI172" i="46"/>
  <c r="AH172" i="46"/>
  <c r="AG172" i="46"/>
  <c r="AF172" i="46"/>
  <c r="AE172" i="46"/>
  <c r="AD172" i="46"/>
  <c r="AC172" i="46"/>
  <c r="AB172" i="46"/>
  <c r="AA172" i="46"/>
  <c r="Z172" i="46"/>
  <c r="Y172" i="46"/>
  <c r="X172" i="46"/>
  <c r="W172" i="46"/>
  <c r="V172" i="46"/>
  <c r="U172" i="46"/>
  <c r="T172" i="46"/>
  <c r="S172" i="46"/>
  <c r="R172" i="46"/>
  <c r="Q172" i="46"/>
  <c r="P172" i="46"/>
  <c r="O172" i="46"/>
  <c r="N172" i="46"/>
  <c r="M172" i="46"/>
  <c r="L172" i="46"/>
  <c r="K172" i="46"/>
  <c r="J172" i="46"/>
  <c r="I172" i="46"/>
  <c r="H172" i="46"/>
  <c r="G172" i="46"/>
  <c r="P12" i="72"/>
  <c r="P13" i="72" s="1"/>
  <c r="P14" i="72" s="1"/>
  <c r="P16" i="72" s="1"/>
  <c r="P17" i="72" s="1"/>
  <c r="P18" i="72" s="1"/>
  <c r="B199" i="52"/>
  <c r="B193" i="52"/>
  <c r="G62" i="35"/>
  <c r="G67" i="35" s="1"/>
  <c r="B199" i="35"/>
  <c r="B193" i="35" s="1"/>
  <c r="G199" i="46"/>
  <c r="G200" i="46" s="1"/>
  <c r="B199" i="46"/>
  <c r="B193" i="46" s="1"/>
  <c r="G26" i="73"/>
  <c r="H26" i="73" s="1"/>
  <c r="AF30" i="73"/>
  <c r="AG30" i="73"/>
  <c r="AH30" i="73"/>
  <c r="AI30" i="73"/>
  <c r="AJ30" i="73"/>
  <c r="AF31" i="73"/>
  <c r="AG31" i="73"/>
  <c r="AH31" i="73"/>
  <c r="AH47" i="73" s="1"/>
  <c r="AI31" i="73"/>
  <c r="AJ31" i="73"/>
  <c r="AF37" i="73"/>
  <c r="AG37" i="73"/>
  <c r="AH37" i="73"/>
  <c r="AI37" i="73"/>
  <c r="AJ37" i="73"/>
  <c r="AJ46" i="73" s="1"/>
  <c r="AF38" i="73"/>
  <c r="AG38" i="73"/>
  <c r="AH38" i="73"/>
  <c r="AI38" i="73"/>
  <c r="AJ38" i="73"/>
  <c r="AF43" i="73"/>
  <c r="AF44" i="73" s="1"/>
  <c r="AG43" i="73"/>
  <c r="AG45" i="73" s="1"/>
  <c r="AH43" i="73"/>
  <c r="AH45" i="73" s="1"/>
  <c r="AI43" i="73"/>
  <c r="AI108" i="73" s="1"/>
  <c r="AJ43" i="73"/>
  <c r="AJ44" i="73" s="1"/>
  <c r="AG44" i="73"/>
  <c r="AH44" i="73"/>
  <c r="AF45" i="73"/>
  <c r="AJ45" i="73"/>
  <c r="AF46" i="73"/>
  <c r="AI46" i="73"/>
  <c r="AI47" i="73"/>
  <c r="AF55" i="73"/>
  <c r="AG55" i="73"/>
  <c r="AH55" i="73"/>
  <c r="AI55" i="73"/>
  <c r="AJ55" i="73"/>
  <c r="AF56" i="73"/>
  <c r="AG56" i="73"/>
  <c r="AH56" i="73"/>
  <c r="AH72" i="73" s="1"/>
  <c r="AI56" i="73"/>
  <c r="AJ56" i="73"/>
  <c r="AF62" i="73"/>
  <c r="AG62" i="73"/>
  <c r="AH62" i="73"/>
  <c r="AH71" i="73" s="1"/>
  <c r="AH103" i="73" s="1"/>
  <c r="AI62" i="73"/>
  <c r="AJ62" i="73"/>
  <c r="AJ71" i="73" s="1"/>
  <c r="AF63" i="73"/>
  <c r="AG63" i="73"/>
  <c r="AG72" i="73" s="1"/>
  <c r="AH63" i="73"/>
  <c r="AI63" i="73"/>
  <c r="AJ63" i="73"/>
  <c r="AF68" i="73"/>
  <c r="AG68" i="73"/>
  <c r="AH68" i="73"/>
  <c r="AH70" i="73" s="1"/>
  <c r="AI68" i="73"/>
  <c r="AI69" i="73" s="1"/>
  <c r="AJ68" i="73"/>
  <c r="AG69" i="73"/>
  <c r="AH69" i="73"/>
  <c r="AG70" i="73"/>
  <c r="AI71" i="73"/>
  <c r="AF80" i="73"/>
  <c r="AG80" i="73"/>
  <c r="AG96" i="73" s="1"/>
  <c r="AH80" i="73"/>
  <c r="AI80" i="73"/>
  <c r="AJ80" i="73"/>
  <c r="AF81" i="73"/>
  <c r="AF97" i="73" s="1"/>
  <c r="AG81" i="73"/>
  <c r="AH81" i="73"/>
  <c r="AI81" i="73"/>
  <c r="AI97" i="73" s="1"/>
  <c r="AJ81" i="73"/>
  <c r="AJ97" i="73" s="1"/>
  <c r="AF87" i="73"/>
  <c r="AG87" i="73"/>
  <c r="AH87" i="73"/>
  <c r="AH96" i="73" s="1"/>
  <c r="AI87" i="73"/>
  <c r="AJ87" i="73"/>
  <c r="AF88" i="73"/>
  <c r="AG88" i="73"/>
  <c r="AG97" i="73" s="1"/>
  <c r="AH88" i="73"/>
  <c r="AH97" i="73" s="1"/>
  <c r="AI88" i="73"/>
  <c r="AJ88" i="73"/>
  <c r="AF93" i="73"/>
  <c r="AG93" i="73"/>
  <c r="AH93" i="73"/>
  <c r="AH95" i="73" s="1"/>
  <c r="AI93" i="73"/>
  <c r="AI94" i="73" s="1"/>
  <c r="AJ93" i="73"/>
  <c r="AJ95" i="73" s="1"/>
  <c r="AF94" i="73"/>
  <c r="AH94" i="73"/>
  <c r="AF95" i="73"/>
  <c r="AF96" i="73"/>
  <c r="AI96" i="73"/>
  <c r="AF108" i="73"/>
  <c r="AG108" i="73"/>
  <c r="AJ108" i="73"/>
  <c r="AF109" i="73"/>
  <c r="AF112" i="73" s="1"/>
  <c r="AJ109" i="73"/>
  <c r="AJ112" i="73" s="1"/>
  <c r="AF42" i="72"/>
  <c r="AF44" i="72" s="1"/>
  <c r="AG42" i="72"/>
  <c r="AG130" i="72" s="1"/>
  <c r="AH42" i="72"/>
  <c r="AH44" i="72" s="1"/>
  <c r="AI42" i="72"/>
  <c r="AJ42" i="72"/>
  <c r="AJ44" i="72" s="1"/>
  <c r="AH43" i="72"/>
  <c r="AI43" i="72"/>
  <c r="AI123" i="72" s="1"/>
  <c r="AI127" i="72" s="1"/>
  <c r="AI131" i="72" s="1"/>
  <c r="AF48" i="72"/>
  <c r="AG48" i="72"/>
  <c r="AH48" i="72"/>
  <c r="AI48" i="72"/>
  <c r="AJ48" i="72"/>
  <c r="AF51" i="72"/>
  <c r="AG51" i="72"/>
  <c r="AH51" i="72"/>
  <c r="AI51" i="72"/>
  <c r="AJ51" i="72"/>
  <c r="AF53" i="72"/>
  <c r="AG53" i="72"/>
  <c r="AH53" i="72"/>
  <c r="AI53" i="72"/>
  <c r="AJ53" i="72"/>
  <c r="AF56" i="72"/>
  <c r="AG56" i="72"/>
  <c r="AH56" i="72"/>
  <c r="AI56" i="72"/>
  <c r="AJ56" i="72"/>
  <c r="AF58" i="72"/>
  <c r="AG58" i="72"/>
  <c r="AH58" i="72"/>
  <c r="AI58" i="72"/>
  <c r="AJ58" i="72"/>
  <c r="AF61" i="72"/>
  <c r="AG61" i="72"/>
  <c r="AH61" i="72"/>
  <c r="AI61" i="72"/>
  <c r="AJ61" i="72"/>
  <c r="AF63" i="72"/>
  <c r="AG63" i="72"/>
  <c r="AH63" i="72"/>
  <c r="AI63" i="72"/>
  <c r="AJ63" i="72"/>
  <c r="AF66" i="72"/>
  <c r="AG66" i="72"/>
  <c r="AH66" i="72"/>
  <c r="AI66" i="72"/>
  <c r="AJ66" i="72"/>
  <c r="AF68" i="72"/>
  <c r="AG68" i="72"/>
  <c r="AH68" i="72"/>
  <c r="AI68" i="72"/>
  <c r="AJ68" i="72"/>
  <c r="AF71" i="72"/>
  <c r="AG71" i="72"/>
  <c r="AH71" i="72"/>
  <c r="AI71" i="72"/>
  <c r="AJ71" i="72"/>
  <c r="AF73" i="72"/>
  <c r="AG73" i="72"/>
  <c r="AH73" i="72"/>
  <c r="AI73" i="72"/>
  <c r="AJ73" i="72"/>
  <c r="AF76" i="72"/>
  <c r="AG76" i="72"/>
  <c r="AH76" i="72"/>
  <c r="AI76" i="72"/>
  <c r="AJ76" i="72"/>
  <c r="AF78" i="72"/>
  <c r="AG78" i="72"/>
  <c r="AH78" i="72"/>
  <c r="AI78" i="72"/>
  <c r="AJ78" i="72"/>
  <c r="AF81" i="72"/>
  <c r="AG81" i="72"/>
  <c r="AH81" i="72"/>
  <c r="AI81" i="72"/>
  <c r="AJ81" i="72"/>
  <c r="AF83" i="72"/>
  <c r="AG83" i="72"/>
  <c r="AH83" i="72"/>
  <c r="AI83" i="72"/>
  <c r="AJ83" i="72"/>
  <c r="AF86" i="72"/>
  <c r="AG86" i="72"/>
  <c r="AH86" i="72"/>
  <c r="AI86" i="72"/>
  <c r="AJ86" i="72"/>
  <c r="AF88" i="72"/>
  <c r="AG88" i="72"/>
  <c r="AH88" i="72"/>
  <c r="AI88" i="72"/>
  <c r="AJ88" i="72"/>
  <c r="AF91" i="72"/>
  <c r="AG91" i="72"/>
  <c r="AH91" i="72"/>
  <c r="AI91" i="72"/>
  <c r="AJ91" i="72"/>
  <c r="AF93" i="72"/>
  <c r="AG93" i="72"/>
  <c r="AH93" i="72"/>
  <c r="AI93" i="72"/>
  <c r="AJ93" i="72"/>
  <c r="AF96" i="72"/>
  <c r="AG96" i="72"/>
  <c r="AH96" i="72"/>
  <c r="AI96" i="72"/>
  <c r="AJ96" i="72"/>
  <c r="AF101" i="72"/>
  <c r="AG101" i="72"/>
  <c r="AH101" i="72"/>
  <c r="AI101" i="72"/>
  <c r="AJ101" i="72"/>
  <c r="AF104" i="72"/>
  <c r="AG104" i="72"/>
  <c r="AH104" i="72"/>
  <c r="AH125" i="72" s="1"/>
  <c r="AI104" i="72"/>
  <c r="AI125" i="72" s="1"/>
  <c r="AJ104" i="72"/>
  <c r="AF106" i="72"/>
  <c r="AG106" i="72"/>
  <c r="AH106" i="72"/>
  <c r="AI106" i="72"/>
  <c r="AJ106" i="72"/>
  <c r="AF109" i="72"/>
  <c r="AF110" i="72" s="1"/>
  <c r="AG109" i="72"/>
  <c r="AG110" i="72" s="1"/>
  <c r="AH109" i="72"/>
  <c r="AH110" i="72" s="1"/>
  <c r="AI109" i="72"/>
  <c r="AI110" i="72" s="1"/>
  <c r="AJ109" i="72"/>
  <c r="AJ110" i="72" s="1"/>
  <c r="AF111" i="72"/>
  <c r="AF124" i="72" s="1"/>
  <c r="AG111" i="72"/>
  <c r="AG124" i="72" s="1"/>
  <c r="AH111" i="72"/>
  <c r="AH124" i="72" s="1"/>
  <c r="AI111" i="72"/>
  <c r="AI124" i="72" s="1"/>
  <c r="AJ111" i="72"/>
  <c r="AJ124" i="72" s="1"/>
  <c r="AF115" i="72"/>
  <c r="AG115" i="72"/>
  <c r="AH115" i="72"/>
  <c r="AI115" i="72"/>
  <c r="AJ115" i="72"/>
  <c r="AF116" i="72"/>
  <c r="AF117" i="72" s="1"/>
  <c r="AG116" i="72"/>
  <c r="AH116" i="72"/>
  <c r="AH117" i="72" s="1"/>
  <c r="AI116" i="72"/>
  <c r="AI117" i="72" s="1"/>
  <c r="AJ116" i="72"/>
  <c r="AJ117" i="72" s="1"/>
  <c r="AG117" i="72"/>
  <c r="AF118" i="72"/>
  <c r="AF126" i="72" s="1"/>
  <c r="AG118" i="72"/>
  <c r="AG126" i="72" s="1"/>
  <c r="AF122" i="72"/>
  <c r="AG122" i="72"/>
  <c r="AH122" i="72"/>
  <c r="AI122" i="72"/>
  <c r="AJ122" i="72"/>
  <c r="AH123" i="72"/>
  <c r="AH127" i="72" s="1"/>
  <c r="AH131" i="72" s="1"/>
  <c r="AF125" i="72"/>
  <c r="AG125" i="72"/>
  <c r="AJ125" i="72"/>
  <c r="AH130" i="72"/>
  <c r="G28" i="71"/>
  <c r="H28" i="71" s="1"/>
  <c r="AI32" i="71"/>
  <c r="AJ32" i="71"/>
  <c r="AJ53" i="71" s="1"/>
  <c r="AI33" i="71"/>
  <c r="AI48" i="71" s="1"/>
  <c r="AJ33" i="71"/>
  <c r="AI34" i="71"/>
  <c r="AJ34" i="71"/>
  <c r="AI41" i="71"/>
  <c r="AJ41" i="71"/>
  <c r="AJ42" i="71" s="1"/>
  <c r="AI42" i="71"/>
  <c r="AI43" i="71"/>
  <c r="AI49" i="71" s="1"/>
  <c r="AJ43" i="71"/>
  <c r="AJ49" i="71" s="1"/>
  <c r="AJ48" i="71"/>
  <c r="AI53" i="71"/>
  <c r="AF32" i="71"/>
  <c r="AF53" i="71" s="1"/>
  <c r="AG32" i="71"/>
  <c r="AH32" i="71"/>
  <c r="AH53" i="71" s="1"/>
  <c r="AF33" i="71"/>
  <c r="AG33" i="71"/>
  <c r="AG48" i="71" s="1"/>
  <c r="AH33" i="71"/>
  <c r="AH48" i="71" s="1"/>
  <c r="AG34" i="71"/>
  <c r="AH34" i="71"/>
  <c r="AF41" i="71"/>
  <c r="AF42" i="71" s="1"/>
  <c r="AG41" i="71"/>
  <c r="AH41" i="71"/>
  <c r="AH42" i="71" s="1"/>
  <c r="AG42" i="71"/>
  <c r="AF43" i="71"/>
  <c r="AG43" i="71"/>
  <c r="AH43" i="71"/>
  <c r="AH49" i="71" s="1"/>
  <c r="AF48" i="71"/>
  <c r="AF50" i="71" s="1"/>
  <c r="AF54" i="71" s="1"/>
  <c r="AF49" i="71"/>
  <c r="AG49" i="71"/>
  <c r="AG53" i="71"/>
  <c r="AG136" i="35"/>
  <c r="AG73" i="35" s="1"/>
  <c r="AH136" i="35"/>
  <c r="AH73" i="35" s="1"/>
  <c r="AI136" i="35"/>
  <c r="AI73" i="35"/>
  <c r="AJ136" i="35"/>
  <c r="AJ73" i="35" s="1"/>
  <c r="AK136" i="35"/>
  <c r="AK73" i="35" s="1"/>
  <c r="AG308" i="35"/>
  <c r="AG78" i="35" s="1"/>
  <c r="AG335" i="35"/>
  <c r="AG316" i="35"/>
  <c r="AG342" i="35"/>
  <c r="AG344" i="35"/>
  <c r="AH308" i="35"/>
  <c r="AH335" i="35"/>
  <c r="AH316" i="35"/>
  <c r="AH342" i="35"/>
  <c r="AH344" i="35"/>
  <c r="AH80" i="35" s="1"/>
  <c r="AI308" i="35"/>
  <c r="AI335" i="35"/>
  <c r="AI316" i="35"/>
  <c r="AI79" i="35" s="1"/>
  <c r="AI342" i="35"/>
  <c r="AI344" i="35"/>
  <c r="AJ308" i="35"/>
  <c r="AJ78" i="35" s="1"/>
  <c r="AJ335" i="35"/>
  <c r="AJ316" i="35"/>
  <c r="AJ342" i="35"/>
  <c r="AJ344" i="35"/>
  <c r="AJ80" i="35" s="1"/>
  <c r="AK308" i="35"/>
  <c r="AK78" i="35" s="1"/>
  <c r="AK335" i="35"/>
  <c r="AK316" i="35"/>
  <c r="AK342" i="35"/>
  <c r="AK344" i="35"/>
  <c r="AG502" i="35"/>
  <c r="AH502" i="35"/>
  <c r="AI502" i="35"/>
  <c r="AJ502" i="35"/>
  <c r="AK502" i="35"/>
  <c r="AG508" i="35"/>
  <c r="AG84" i="35" s="1"/>
  <c r="AH508" i="35"/>
  <c r="AH84" i="35" s="1"/>
  <c r="AI508" i="35"/>
  <c r="AI84" i="35"/>
  <c r="AJ508" i="35"/>
  <c r="AJ84" i="35" s="1"/>
  <c r="AK508" i="35"/>
  <c r="AK84" i="35" s="1"/>
  <c r="AG513" i="35"/>
  <c r="AG520" i="35"/>
  <c r="AG522" i="35"/>
  <c r="AH513" i="35"/>
  <c r="AH520" i="35"/>
  <c r="AH522" i="35"/>
  <c r="AI513" i="35"/>
  <c r="AI85" i="35" s="1"/>
  <c r="AI520" i="35"/>
  <c r="AI522" i="35"/>
  <c r="AJ513" i="35"/>
  <c r="AJ520" i="35"/>
  <c r="AJ522" i="35"/>
  <c r="AK513" i="35"/>
  <c r="AK520" i="35"/>
  <c r="AK522" i="35"/>
  <c r="AG525" i="35"/>
  <c r="AG532" i="35"/>
  <c r="AG534" i="35"/>
  <c r="AH525" i="35"/>
  <c r="AH86" i="35" s="1"/>
  <c r="AH532" i="35"/>
  <c r="AH534" i="35"/>
  <c r="AI525" i="35"/>
  <c r="AI532" i="35"/>
  <c r="AI534" i="35"/>
  <c r="AJ525" i="35"/>
  <c r="AJ532" i="35"/>
  <c r="AJ534" i="35"/>
  <c r="AK525" i="35"/>
  <c r="AK532" i="35"/>
  <c r="AK534" i="35"/>
  <c r="AG93" i="35"/>
  <c r="AH93" i="35"/>
  <c r="AI93" i="35"/>
  <c r="AJ93" i="35"/>
  <c r="AK93" i="35"/>
  <c r="AG98" i="35"/>
  <c r="AH98" i="35"/>
  <c r="AI98" i="35"/>
  <c r="AJ98" i="35"/>
  <c r="AK98" i="35"/>
  <c r="AG99" i="35"/>
  <c r="AH99" i="35"/>
  <c r="AI99" i="35"/>
  <c r="AI103" i="35" s="1"/>
  <c r="AJ99" i="35"/>
  <c r="AJ103" i="35" s="1"/>
  <c r="AK99" i="35"/>
  <c r="AG103" i="35"/>
  <c r="AH103" i="35"/>
  <c r="AK103" i="35"/>
  <c r="AG105" i="35"/>
  <c r="AH105" i="35"/>
  <c r="AI105" i="35"/>
  <c r="AJ105" i="35"/>
  <c r="AK105" i="35"/>
  <c r="AG137" i="35"/>
  <c r="AH137" i="35"/>
  <c r="AI137" i="35"/>
  <c r="AJ137" i="35"/>
  <c r="AK137" i="35"/>
  <c r="AG138" i="35"/>
  <c r="AH138" i="35"/>
  <c r="AI138" i="35"/>
  <c r="AJ138" i="35"/>
  <c r="AK138" i="35"/>
  <c r="AG165" i="35"/>
  <c r="AH165" i="35"/>
  <c r="AI165" i="35"/>
  <c r="AJ165" i="35"/>
  <c r="AK165" i="35"/>
  <c r="AG208" i="35"/>
  <c r="AH208" i="35"/>
  <c r="AI208" i="35"/>
  <c r="AJ208" i="35"/>
  <c r="AK208" i="35"/>
  <c r="AJ210" i="35"/>
  <c r="AG506" i="35"/>
  <c r="AH506" i="35"/>
  <c r="AI506" i="35"/>
  <c r="AJ506" i="35"/>
  <c r="AK506" i="35"/>
  <c r="AJ221" i="35"/>
  <c r="AG222" i="35"/>
  <c r="AH222" i="35"/>
  <c r="AI222" i="35"/>
  <c r="AJ222" i="35"/>
  <c r="AK222" i="35"/>
  <c r="AG225" i="35"/>
  <c r="AH225" i="35"/>
  <c r="AI225" i="35"/>
  <c r="AJ225" i="35"/>
  <c r="AK225" i="35"/>
  <c r="AG270" i="35"/>
  <c r="AH270" i="35"/>
  <c r="AI270" i="35"/>
  <c r="AJ270" i="35"/>
  <c r="AK270" i="35"/>
  <c r="AG271" i="35"/>
  <c r="AH271" i="35"/>
  <c r="AI271" i="35"/>
  <c r="AJ271" i="35"/>
  <c r="AK271" i="35"/>
  <c r="AG272" i="35"/>
  <c r="AH272" i="35"/>
  <c r="AI272" i="35"/>
  <c r="AJ272" i="35"/>
  <c r="AK272" i="35"/>
  <c r="AG273" i="35"/>
  <c r="AH273" i="35"/>
  <c r="AI273" i="35"/>
  <c r="AJ273" i="35"/>
  <c r="AK273" i="35"/>
  <c r="AG274" i="35"/>
  <c r="AH274" i="35"/>
  <c r="AI274" i="35"/>
  <c r="AJ274" i="35"/>
  <c r="AK274" i="35"/>
  <c r="AG275" i="35"/>
  <c r="AH275" i="35"/>
  <c r="AI275" i="35"/>
  <c r="AJ275" i="35"/>
  <c r="AK275" i="35"/>
  <c r="AG276" i="35"/>
  <c r="AH276" i="35"/>
  <c r="AI276" i="35"/>
  <c r="AJ276" i="35"/>
  <c r="AK276" i="35"/>
  <c r="AG286" i="35"/>
  <c r="AH286" i="35"/>
  <c r="AI286" i="35"/>
  <c r="AJ286" i="35"/>
  <c r="AK286" i="35"/>
  <c r="AG287" i="35"/>
  <c r="AH287" i="35"/>
  <c r="AI287" i="35"/>
  <c r="AJ287" i="35"/>
  <c r="AK287" i="35"/>
  <c r="AG288" i="35"/>
  <c r="AH288" i="35"/>
  <c r="AI288" i="35"/>
  <c r="AJ288" i="35"/>
  <c r="AK288" i="35"/>
  <c r="AG289" i="35"/>
  <c r="AH289" i="35"/>
  <c r="AI289" i="35"/>
  <c r="AJ289" i="35"/>
  <c r="AK289" i="35"/>
  <c r="AG290" i="35"/>
  <c r="AH290" i="35"/>
  <c r="AI290" i="35"/>
  <c r="AJ290" i="35"/>
  <c r="AK290" i="35"/>
  <c r="AG291" i="35"/>
  <c r="AH291" i="35"/>
  <c r="AI291" i="35"/>
  <c r="AJ291" i="35"/>
  <c r="AK291" i="35"/>
  <c r="AG292" i="35"/>
  <c r="AH292" i="35"/>
  <c r="AI292" i="35"/>
  <c r="AJ292" i="35"/>
  <c r="AK292" i="35"/>
  <c r="AG293" i="35"/>
  <c r="AH293" i="35"/>
  <c r="AI293" i="35"/>
  <c r="AJ293" i="35"/>
  <c r="AK293" i="35"/>
  <c r="AG296" i="35"/>
  <c r="AH296" i="35"/>
  <c r="AI296" i="35"/>
  <c r="AJ296" i="35"/>
  <c r="AK296" i="35"/>
  <c r="AG297" i="35"/>
  <c r="AH297" i="35"/>
  <c r="AI297" i="35"/>
  <c r="AJ297" i="35"/>
  <c r="AK297" i="35"/>
  <c r="AG298" i="35"/>
  <c r="AH298" i="35"/>
  <c r="AI298" i="35"/>
  <c r="AJ298" i="35"/>
  <c r="AK298" i="35"/>
  <c r="AG299" i="35"/>
  <c r="AH299" i="35"/>
  <c r="AI299" i="35"/>
  <c r="AJ299" i="35"/>
  <c r="AK299" i="35"/>
  <c r="AG300" i="35"/>
  <c r="AH300" i="35"/>
  <c r="AI300" i="35"/>
  <c r="AJ300" i="35"/>
  <c r="AK300" i="35"/>
  <c r="AG301" i="35"/>
  <c r="AH301" i="35"/>
  <c r="AI301" i="35"/>
  <c r="AJ301" i="35"/>
  <c r="AK301" i="35"/>
  <c r="AG303" i="35"/>
  <c r="AH303" i="35"/>
  <c r="AI303" i="35"/>
  <c r="AJ303" i="35"/>
  <c r="AK303" i="35"/>
  <c r="AG305" i="35"/>
  <c r="AH305" i="35"/>
  <c r="AI305" i="35"/>
  <c r="AJ305" i="35"/>
  <c r="AK305" i="35"/>
  <c r="AG349" i="35"/>
  <c r="AH349" i="35"/>
  <c r="AI349" i="35"/>
  <c r="AJ349" i="35"/>
  <c r="AK349" i="35"/>
  <c r="AG350" i="35"/>
  <c r="AH350" i="35"/>
  <c r="AI350" i="35"/>
  <c r="AJ350" i="35"/>
  <c r="AK350" i="35"/>
  <c r="AG351" i="35"/>
  <c r="AH351" i="35"/>
  <c r="AI351" i="35"/>
  <c r="AJ351" i="35"/>
  <c r="AK351" i="35"/>
  <c r="AG352" i="35"/>
  <c r="AH352" i="35"/>
  <c r="AI352" i="35"/>
  <c r="AJ352" i="35"/>
  <c r="AK352" i="35"/>
  <c r="AG353" i="35"/>
  <c r="AH353" i="35"/>
  <c r="AI353" i="35"/>
  <c r="AJ353" i="35"/>
  <c r="AK353" i="35"/>
  <c r="AG354" i="35"/>
  <c r="AH354" i="35"/>
  <c r="AI354" i="35"/>
  <c r="AJ354" i="35"/>
  <c r="AK354" i="35"/>
  <c r="AG355" i="35"/>
  <c r="AH355" i="35"/>
  <c r="AI355" i="35"/>
  <c r="AJ355" i="35"/>
  <c r="AK355" i="35"/>
  <c r="AG356" i="35"/>
  <c r="AH356" i="35"/>
  <c r="AI356" i="35"/>
  <c r="AJ356" i="35"/>
  <c r="AK356" i="35"/>
  <c r="AG357" i="35"/>
  <c r="AH357" i="35"/>
  <c r="AI357" i="35"/>
  <c r="AJ357" i="35"/>
  <c r="AK357" i="35"/>
  <c r="AG358" i="35"/>
  <c r="AH358" i="35"/>
  <c r="AI358" i="35"/>
  <c r="AJ358" i="35"/>
  <c r="AK358" i="35"/>
  <c r="AG359" i="35"/>
  <c r="AH359" i="35"/>
  <c r="AI359" i="35"/>
  <c r="AJ359" i="35"/>
  <c r="AK359" i="35"/>
  <c r="AG361" i="35"/>
  <c r="AH361" i="35"/>
  <c r="AI361" i="35"/>
  <c r="AJ361" i="35"/>
  <c r="AK361" i="35"/>
  <c r="AG362" i="35"/>
  <c r="AH362" i="35"/>
  <c r="AI362" i="35"/>
  <c r="AJ362" i="35"/>
  <c r="AK362" i="35"/>
  <c r="AG363" i="35"/>
  <c r="AH363" i="35"/>
  <c r="AI363" i="35"/>
  <c r="AJ363" i="35"/>
  <c r="AK363" i="35"/>
  <c r="AG364" i="35"/>
  <c r="AH364" i="35"/>
  <c r="AI364" i="35"/>
  <c r="AJ364" i="35"/>
  <c r="AK364" i="35"/>
  <c r="AG365" i="35"/>
  <c r="AH365" i="35"/>
  <c r="AI365" i="35"/>
  <c r="AJ365" i="35"/>
  <c r="AK365" i="35"/>
  <c r="AG366" i="35"/>
  <c r="AH366" i="35"/>
  <c r="AI366" i="35"/>
  <c r="AJ366" i="35"/>
  <c r="AK366" i="35"/>
  <c r="AG368" i="35"/>
  <c r="AH368" i="35"/>
  <c r="AI368" i="35"/>
  <c r="AJ368" i="35"/>
  <c r="AK368" i="35"/>
  <c r="AG378" i="35"/>
  <c r="AH378" i="35"/>
  <c r="AI378" i="35"/>
  <c r="AJ378" i="35"/>
  <c r="AK378" i="35"/>
  <c r="AG379" i="35"/>
  <c r="AH379" i="35"/>
  <c r="AI379" i="35"/>
  <c r="AJ379" i="35"/>
  <c r="AK379" i="35"/>
  <c r="AG380" i="35"/>
  <c r="AH380" i="35"/>
  <c r="AI380" i="35"/>
  <c r="AJ380" i="35"/>
  <c r="AK380" i="35"/>
  <c r="AG381" i="35"/>
  <c r="AH381" i="35"/>
  <c r="AI381" i="35"/>
  <c r="AJ381" i="35"/>
  <c r="AK381" i="35"/>
  <c r="AG382" i="35"/>
  <c r="AH382" i="35"/>
  <c r="AI382" i="35"/>
  <c r="AJ382" i="35"/>
  <c r="AK382" i="35"/>
  <c r="AG383" i="35"/>
  <c r="AH383" i="35"/>
  <c r="AI383" i="35"/>
  <c r="AJ383" i="35"/>
  <c r="AK383" i="35"/>
  <c r="AG384" i="35"/>
  <c r="AH384" i="35"/>
  <c r="AI384" i="35"/>
  <c r="AJ384" i="35"/>
  <c r="AK384" i="35"/>
  <c r="AG385" i="35"/>
  <c r="AH385" i="35"/>
  <c r="AI385" i="35"/>
  <c r="AJ385" i="35"/>
  <c r="AK385" i="35"/>
  <c r="AG424" i="35"/>
  <c r="AH424" i="35"/>
  <c r="AI424" i="35"/>
  <c r="AJ424" i="35"/>
  <c r="AK424" i="35"/>
  <c r="AG467" i="35"/>
  <c r="AH467" i="35"/>
  <c r="AI467" i="35"/>
  <c r="AJ467" i="35"/>
  <c r="AK467" i="35"/>
  <c r="AG468" i="35"/>
  <c r="AH468" i="35"/>
  <c r="AI468" i="35"/>
  <c r="AJ468" i="35"/>
  <c r="AK468" i="35"/>
  <c r="AG469" i="35"/>
  <c r="AH469" i="35"/>
  <c r="AI469" i="35"/>
  <c r="AJ469" i="35"/>
  <c r="AK469" i="35"/>
  <c r="AG471" i="35"/>
  <c r="AH471" i="35"/>
  <c r="AI471" i="35"/>
  <c r="AJ471" i="35"/>
  <c r="AK471" i="35"/>
  <c r="AG473" i="35"/>
  <c r="AH473" i="35"/>
  <c r="AI473" i="35"/>
  <c r="AJ473" i="35"/>
  <c r="AK473" i="35"/>
  <c r="AG474" i="35"/>
  <c r="AH474" i="35"/>
  <c r="AI474" i="35"/>
  <c r="AJ474" i="35"/>
  <c r="AK474" i="35"/>
  <c r="AG475" i="35"/>
  <c r="AH475" i="35"/>
  <c r="AI475" i="35"/>
  <c r="AJ475" i="35"/>
  <c r="AK475" i="35"/>
  <c r="AG478" i="35"/>
  <c r="AH478" i="35"/>
  <c r="AI478" i="35"/>
  <c r="AJ478" i="35"/>
  <c r="AK478" i="35"/>
  <c r="AG479" i="35"/>
  <c r="AH479" i="35"/>
  <c r="AI479" i="35"/>
  <c r="AJ479" i="35"/>
  <c r="AK479" i="35"/>
  <c r="AG480" i="35"/>
  <c r="AH480" i="35"/>
  <c r="AI480" i="35"/>
  <c r="AJ480" i="35"/>
  <c r="AK480" i="35"/>
  <c r="AG481" i="35"/>
  <c r="AH481" i="35"/>
  <c r="AI481" i="35"/>
  <c r="AJ481" i="35"/>
  <c r="AK481" i="35"/>
  <c r="AG482" i="35"/>
  <c r="AH482" i="35"/>
  <c r="AI482" i="35"/>
  <c r="AJ482" i="35"/>
  <c r="AK482" i="35"/>
  <c r="AG483" i="35"/>
  <c r="AH483" i="35"/>
  <c r="AI483" i="35"/>
  <c r="AJ483" i="35"/>
  <c r="AK483" i="35"/>
  <c r="AG485" i="35"/>
  <c r="AH485" i="35"/>
  <c r="AI485" i="35"/>
  <c r="AJ485" i="35"/>
  <c r="AK485" i="35"/>
  <c r="AG487" i="35"/>
  <c r="AH487" i="35"/>
  <c r="AI487" i="35"/>
  <c r="AJ487" i="35"/>
  <c r="AK487" i="35"/>
  <c r="AG490" i="35"/>
  <c r="AH490" i="35"/>
  <c r="AI490" i="35"/>
  <c r="AJ490" i="35"/>
  <c r="AK490" i="35"/>
  <c r="AG491" i="35"/>
  <c r="AH491" i="35"/>
  <c r="AI491" i="35"/>
  <c r="AJ491" i="35"/>
  <c r="AK491" i="35"/>
  <c r="AG492" i="35"/>
  <c r="AH492" i="35"/>
  <c r="AI492" i="35"/>
  <c r="AJ492" i="35"/>
  <c r="AK492" i="35"/>
  <c r="AG493" i="35"/>
  <c r="AH493" i="35"/>
  <c r="AI493" i="35"/>
  <c r="AJ493" i="35"/>
  <c r="AK493" i="35"/>
  <c r="AG494" i="35"/>
  <c r="AH494" i="35"/>
  <c r="AI494" i="35"/>
  <c r="AJ494" i="35"/>
  <c r="AK494" i="35"/>
  <c r="AG495" i="35"/>
  <c r="AH495" i="35"/>
  <c r="AI495" i="35"/>
  <c r="AJ495" i="35"/>
  <c r="AK495" i="35"/>
  <c r="AG497" i="35"/>
  <c r="AH497" i="35"/>
  <c r="AI497" i="35"/>
  <c r="AJ497" i="35"/>
  <c r="AK497" i="35"/>
  <c r="AG499" i="35"/>
  <c r="AH499" i="35"/>
  <c r="AI499" i="35"/>
  <c r="AJ499" i="35"/>
  <c r="AK499" i="35"/>
  <c r="AG542" i="35"/>
  <c r="AH542" i="35"/>
  <c r="AI542" i="35"/>
  <c r="AJ542" i="35"/>
  <c r="AK542" i="35"/>
  <c r="AG558" i="35"/>
  <c r="AH558" i="35"/>
  <c r="AI558" i="35"/>
  <c r="AJ558" i="35"/>
  <c r="AK558" i="35"/>
  <c r="AG570" i="35"/>
  <c r="AH570" i="35"/>
  <c r="AI570" i="35"/>
  <c r="AJ570" i="35"/>
  <c r="AK570" i="35"/>
  <c r="AG21" i="46"/>
  <c r="AH21" i="46"/>
  <c r="AI21" i="46"/>
  <c r="AJ21" i="46"/>
  <c r="AK21" i="46"/>
  <c r="AG38" i="46"/>
  <c r="AH38" i="46"/>
  <c r="AI38" i="46"/>
  <c r="AJ38" i="46"/>
  <c r="AK38" i="46"/>
  <c r="AG70" i="46"/>
  <c r="AH70" i="46"/>
  <c r="AI70" i="46"/>
  <c r="AJ70" i="46"/>
  <c r="AK70" i="46"/>
  <c r="AG75" i="46"/>
  <c r="AH75" i="46"/>
  <c r="AI75" i="46"/>
  <c r="AJ75" i="46"/>
  <c r="AK75" i="46"/>
  <c r="AG82" i="46"/>
  <c r="AH82" i="46"/>
  <c r="AI82" i="46"/>
  <c r="AJ82" i="46"/>
  <c r="AK82" i="46"/>
  <c r="AG89" i="46"/>
  <c r="AH89" i="46"/>
  <c r="AI89" i="46"/>
  <c r="AJ89" i="46"/>
  <c r="AK89" i="46"/>
  <c r="AG107" i="46"/>
  <c r="AH107" i="46"/>
  <c r="AI107" i="46"/>
  <c r="AJ107" i="46"/>
  <c r="AK107" i="46"/>
  <c r="AG113" i="46"/>
  <c r="AH113" i="46"/>
  <c r="AI113" i="46"/>
  <c r="AJ113" i="46"/>
  <c r="AK113" i="46"/>
  <c r="AG116" i="46"/>
  <c r="AH116" i="46"/>
  <c r="AI116" i="46"/>
  <c r="AJ116" i="46"/>
  <c r="AK116" i="46"/>
  <c r="AG120" i="46"/>
  <c r="AH120" i="46"/>
  <c r="AI120" i="46"/>
  <c r="AJ120" i="46"/>
  <c r="AK120" i="46"/>
  <c r="AG124" i="46"/>
  <c r="AH124" i="46"/>
  <c r="AI124" i="46"/>
  <c r="AJ124" i="46"/>
  <c r="AK124" i="46"/>
  <c r="AG129" i="46"/>
  <c r="AH129" i="46"/>
  <c r="AI129" i="46"/>
  <c r="AJ129" i="46"/>
  <c r="AK129" i="46"/>
  <c r="AG135" i="46"/>
  <c r="AH135" i="46"/>
  <c r="AI135" i="46"/>
  <c r="AJ135" i="46"/>
  <c r="AK135" i="46"/>
  <c r="AG137" i="46"/>
  <c r="AH137" i="46"/>
  <c r="AI137" i="46"/>
  <c r="AJ137" i="46"/>
  <c r="AK137" i="46"/>
  <c r="AG138" i="46"/>
  <c r="AH138" i="46"/>
  <c r="AI138" i="46"/>
  <c r="AJ138" i="46"/>
  <c r="AK138" i="46"/>
  <c r="AG146" i="46"/>
  <c r="AH146" i="46"/>
  <c r="AI146" i="46"/>
  <c r="AJ146" i="46"/>
  <c r="AK146" i="46"/>
  <c r="AG151" i="46"/>
  <c r="AH151" i="46"/>
  <c r="AI151" i="46"/>
  <c r="AJ151" i="46"/>
  <c r="AK151" i="46"/>
  <c r="AG158" i="46"/>
  <c r="AH158" i="46"/>
  <c r="AI158" i="46"/>
  <c r="AJ158" i="46"/>
  <c r="AK158" i="46"/>
  <c r="AG161" i="46"/>
  <c r="AH161" i="46"/>
  <c r="AI161" i="46"/>
  <c r="AJ161" i="46"/>
  <c r="AK161" i="46"/>
  <c r="AG164" i="46"/>
  <c r="AG165" i="46" s="1"/>
  <c r="AH164" i="46"/>
  <c r="AH165" i="46" s="1"/>
  <c r="AI164" i="46"/>
  <c r="AI165" i="46" s="1"/>
  <c r="AJ164" i="46"/>
  <c r="AJ165" i="46" s="1"/>
  <c r="AK164" i="46"/>
  <c r="AK165" i="46" s="1"/>
  <c r="AG167" i="46"/>
  <c r="AH167" i="46"/>
  <c r="AI167" i="46"/>
  <c r="AJ167" i="46"/>
  <c r="AK167" i="46"/>
  <c r="AG174" i="46"/>
  <c r="AH174" i="46"/>
  <c r="AI174" i="46"/>
  <c r="AJ174" i="46"/>
  <c r="AK174" i="46"/>
  <c r="AG184" i="46"/>
  <c r="AH184" i="46"/>
  <c r="AI184" i="46"/>
  <c r="AJ184" i="46"/>
  <c r="AK184" i="46"/>
  <c r="AG196" i="46"/>
  <c r="AH196" i="46"/>
  <c r="AI196" i="46"/>
  <c r="AJ196" i="46"/>
  <c r="AK196" i="46"/>
  <c r="AG197" i="46"/>
  <c r="AH197" i="46"/>
  <c r="AI197" i="46"/>
  <c r="AJ197" i="46"/>
  <c r="AK197" i="46"/>
  <c r="AG198" i="46"/>
  <c r="AH198" i="46"/>
  <c r="AI198" i="46"/>
  <c r="AJ198" i="46"/>
  <c r="AK198" i="46"/>
  <c r="AG178" i="46"/>
  <c r="AH178" i="46"/>
  <c r="AI178" i="46"/>
  <c r="AJ178" i="46"/>
  <c r="AK178" i="46"/>
  <c r="AG187" i="46"/>
  <c r="AH187" i="46"/>
  <c r="AI187" i="46"/>
  <c r="AJ187" i="46"/>
  <c r="AK187" i="46"/>
  <c r="AG199" i="46"/>
  <c r="AG200" i="46" s="1"/>
  <c r="AH199" i="46"/>
  <c r="AH200" i="46" s="1"/>
  <c r="AI199" i="46"/>
  <c r="AI200" i="46" s="1"/>
  <c r="AJ199" i="46"/>
  <c r="AJ200" i="46" s="1"/>
  <c r="AK199" i="46"/>
  <c r="AK200" i="46" s="1"/>
  <c r="AG202" i="46"/>
  <c r="AH202" i="46"/>
  <c r="AI202" i="46"/>
  <c r="AJ202" i="46"/>
  <c r="AK202" i="46"/>
  <c r="AG204" i="46"/>
  <c r="AH204" i="46"/>
  <c r="AI204" i="46"/>
  <c r="AJ204" i="46"/>
  <c r="AK204" i="46"/>
  <c r="AG205" i="46"/>
  <c r="AH205" i="46"/>
  <c r="AI205" i="46"/>
  <c r="AJ205" i="46"/>
  <c r="AK205" i="46"/>
  <c r="AG207" i="46"/>
  <c r="AH207" i="46"/>
  <c r="AI207" i="46"/>
  <c r="AJ207" i="46"/>
  <c r="AK207" i="46"/>
  <c r="AG208" i="46"/>
  <c r="AH208" i="46"/>
  <c r="AI208" i="46"/>
  <c r="AJ208" i="46"/>
  <c r="AK208" i="46"/>
  <c r="AG210" i="46"/>
  <c r="AH210" i="46"/>
  <c r="AI210" i="46"/>
  <c r="AJ210" i="46"/>
  <c r="AK210" i="46"/>
  <c r="AG212" i="46"/>
  <c r="AH212" i="46"/>
  <c r="AI212" i="46"/>
  <c r="AJ212" i="46"/>
  <c r="AK212" i="46"/>
  <c r="AG221" i="46"/>
  <c r="AH221" i="46"/>
  <c r="AI221" i="46"/>
  <c r="AJ221" i="46"/>
  <c r="AK221" i="46"/>
  <c r="AG222" i="46"/>
  <c r="AH222" i="46"/>
  <c r="AI222" i="46"/>
  <c r="AJ222" i="46"/>
  <c r="AK222" i="46"/>
  <c r="AG225" i="46"/>
  <c r="AH225" i="46"/>
  <c r="AI225" i="46"/>
  <c r="AJ225" i="46"/>
  <c r="AK225" i="46"/>
  <c r="AG229" i="46"/>
  <c r="AH229" i="46"/>
  <c r="AI229" i="46"/>
  <c r="AJ229" i="46"/>
  <c r="AK229" i="46"/>
  <c r="AG255" i="46"/>
  <c r="AH255" i="46"/>
  <c r="AI255" i="46"/>
  <c r="AJ255" i="46"/>
  <c r="AK255" i="46"/>
  <c r="AG268" i="46"/>
  <c r="AH268" i="46"/>
  <c r="AI268" i="46"/>
  <c r="AJ268" i="46"/>
  <c r="AK268" i="46"/>
  <c r="AG294" i="46"/>
  <c r="AH294" i="46"/>
  <c r="AI294" i="46"/>
  <c r="AJ294" i="46"/>
  <c r="AK294" i="46"/>
  <c r="AG307" i="46"/>
  <c r="AH307" i="46"/>
  <c r="AI307" i="46"/>
  <c r="AJ307" i="46"/>
  <c r="AK307" i="46"/>
  <c r="AG334" i="46"/>
  <c r="AH334" i="46"/>
  <c r="AI334" i="46"/>
  <c r="AJ334" i="46"/>
  <c r="AK334" i="46"/>
  <c r="AG347" i="46"/>
  <c r="AH347" i="46"/>
  <c r="AI347" i="46"/>
  <c r="AJ347" i="46"/>
  <c r="AK347" i="46"/>
  <c r="AG387" i="46"/>
  <c r="AH387" i="46"/>
  <c r="AI387" i="46"/>
  <c r="AJ387" i="46"/>
  <c r="AK387" i="46"/>
  <c r="AG414" i="46"/>
  <c r="AH414" i="46"/>
  <c r="AI414" i="46"/>
  <c r="AJ414" i="46"/>
  <c r="AK414" i="46"/>
  <c r="AG429" i="46"/>
  <c r="AH429" i="46"/>
  <c r="AI429" i="46"/>
  <c r="AJ429" i="46"/>
  <c r="AK429" i="46"/>
  <c r="AG465" i="46"/>
  <c r="AH465" i="46"/>
  <c r="AI465" i="46"/>
  <c r="AJ465" i="46"/>
  <c r="AK465" i="46"/>
  <c r="AG501" i="46"/>
  <c r="AH501" i="46"/>
  <c r="AI501" i="46"/>
  <c r="AJ501" i="46"/>
  <c r="AK501" i="46"/>
  <c r="AG537" i="46"/>
  <c r="AH537" i="46"/>
  <c r="AI537" i="46"/>
  <c r="AJ537" i="46"/>
  <c r="AK537" i="46"/>
  <c r="H308" i="35"/>
  <c r="H335" i="35"/>
  <c r="H316" i="35"/>
  <c r="H79" i="35" s="1"/>
  <c r="H342" i="35"/>
  <c r="H344" i="35"/>
  <c r="H502" i="35"/>
  <c r="H506" i="35"/>
  <c r="H508" i="35"/>
  <c r="H513" i="35"/>
  <c r="H520" i="35"/>
  <c r="H522" i="35"/>
  <c r="H525" i="35"/>
  <c r="H532" i="35"/>
  <c r="H534" i="35"/>
  <c r="I308" i="35"/>
  <c r="I78" i="35" s="1"/>
  <c r="I335" i="35"/>
  <c r="I316" i="35"/>
  <c r="I342" i="35"/>
  <c r="I344" i="35"/>
  <c r="I502" i="35"/>
  <c r="I506" i="35"/>
  <c r="I508" i="35"/>
  <c r="I84" i="35" s="1"/>
  <c r="I513" i="35"/>
  <c r="I520" i="35"/>
  <c r="I522" i="35"/>
  <c r="I525" i="35"/>
  <c r="I532" i="35"/>
  <c r="I534" i="35"/>
  <c r="J308" i="35"/>
  <c r="J335" i="35"/>
  <c r="J316" i="35"/>
  <c r="J79" i="35" s="1"/>
  <c r="J342" i="35"/>
  <c r="J344" i="35"/>
  <c r="J80" i="35" s="1"/>
  <c r="J502" i="35"/>
  <c r="J506" i="35"/>
  <c r="J508" i="35"/>
  <c r="J513" i="35"/>
  <c r="J520" i="35"/>
  <c r="J522" i="35"/>
  <c r="J525" i="35"/>
  <c r="J532" i="35"/>
  <c r="J534" i="35"/>
  <c r="J86" i="35" s="1"/>
  <c r="K308" i="35"/>
  <c r="K78" i="35" s="1"/>
  <c r="K335" i="35"/>
  <c r="K316" i="35"/>
  <c r="K342" i="35"/>
  <c r="K344" i="35"/>
  <c r="K502" i="35"/>
  <c r="K506" i="35"/>
  <c r="K508" i="35"/>
  <c r="K513" i="35"/>
  <c r="K520" i="35"/>
  <c r="K522" i="35"/>
  <c r="K85" i="35" s="1"/>
  <c r="K525" i="35"/>
  <c r="K532" i="35"/>
  <c r="K534" i="35"/>
  <c r="L308" i="35"/>
  <c r="L335" i="35"/>
  <c r="L316" i="35"/>
  <c r="L342" i="35"/>
  <c r="L79" i="35"/>
  <c r="L344" i="35"/>
  <c r="L502" i="35"/>
  <c r="L506" i="35"/>
  <c r="L508" i="35"/>
  <c r="L84" i="35" s="1"/>
  <c r="L513" i="35"/>
  <c r="L520" i="35"/>
  <c r="L522" i="35"/>
  <c r="L525" i="35"/>
  <c r="L532" i="35"/>
  <c r="L534" i="35"/>
  <c r="M308" i="35"/>
  <c r="M335" i="35"/>
  <c r="M316" i="35"/>
  <c r="M79" i="35" s="1"/>
  <c r="M342" i="35"/>
  <c r="M344" i="35"/>
  <c r="M502" i="35"/>
  <c r="M506" i="35"/>
  <c r="M508" i="35"/>
  <c r="M513" i="35"/>
  <c r="M520" i="35"/>
  <c r="M522" i="35"/>
  <c r="M525" i="35"/>
  <c r="M532" i="35"/>
  <c r="M534" i="35"/>
  <c r="M86" i="35" s="1"/>
  <c r="N308" i="35"/>
  <c r="N335" i="35"/>
  <c r="N316" i="35"/>
  <c r="N342" i="35"/>
  <c r="N344" i="35"/>
  <c r="N80" i="35" s="1"/>
  <c r="N502" i="35"/>
  <c r="N506" i="35"/>
  <c r="N508" i="35"/>
  <c r="N513" i="35"/>
  <c r="N520" i="35"/>
  <c r="N522" i="35"/>
  <c r="N525" i="35"/>
  <c r="N532" i="35"/>
  <c r="N534" i="35"/>
  <c r="O308" i="35"/>
  <c r="O335" i="35"/>
  <c r="O78" i="35" s="1"/>
  <c r="O316" i="35"/>
  <c r="O79" i="35" s="1"/>
  <c r="O342" i="35"/>
  <c r="O344" i="35"/>
  <c r="O502" i="35"/>
  <c r="O506" i="35"/>
  <c r="O508" i="35"/>
  <c r="O84" i="35" s="1"/>
  <c r="O513" i="35"/>
  <c r="O520" i="35"/>
  <c r="O522" i="35"/>
  <c r="O525" i="35"/>
  <c r="O532" i="35"/>
  <c r="O534" i="35"/>
  <c r="P308" i="35"/>
  <c r="P335" i="35"/>
  <c r="P316" i="35"/>
  <c r="P342" i="35"/>
  <c r="P344" i="35"/>
  <c r="P502" i="35"/>
  <c r="P506" i="35"/>
  <c r="P508" i="35"/>
  <c r="P513" i="35"/>
  <c r="P520" i="35"/>
  <c r="P522" i="35"/>
  <c r="P525" i="35"/>
  <c r="P532" i="35"/>
  <c r="P534" i="35"/>
  <c r="Q308" i="35"/>
  <c r="Q335" i="35"/>
  <c r="Q316" i="35"/>
  <c r="Q342" i="35"/>
  <c r="Q344" i="35"/>
  <c r="Q502" i="35"/>
  <c r="Q506" i="35"/>
  <c r="Q508" i="35"/>
  <c r="Q513" i="35"/>
  <c r="Q520" i="35"/>
  <c r="Q522" i="35"/>
  <c r="Q525" i="35"/>
  <c r="Q532" i="35"/>
  <c r="Q534" i="35"/>
  <c r="R308" i="35"/>
  <c r="R335" i="35"/>
  <c r="R316" i="35"/>
  <c r="R342" i="35"/>
  <c r="R344" i="35"/>
  <c r="R80" i="35" s="1"/>
  <c r="R502" i="35"/>
  <c r="R506" i="35"/>
  <c r="R508" i="35"/>
  <c r="R513" i="35"/>
  <c r="R520" i="35"/>
  <c r="R522" i="35"/>
  <c r="R525" i="35"/>
  <c r="R532" i="35"/>
  <c r="R534" i="35"/>
  <c r="S308" i="35"/>
  <c r="S78" i="35" s="1"/>
  <c r="S335" i="35"/>
  <c r="S316" i="35"/>
  <c r="S342" i="35"/>
  <c r="S79" i="35"/>
  <c r="S344" i="35"/>
  <c r="S502" i="35"/>
  <c r="S506" i="35"/>
  <c r="S508" i="35"/>
  <c r="S513" i="35"/>
  <c r="S520" i="35"/>
  <c r="S522" i="35"/>
  <c r="S525" i="35"/>
  <c r="S532" i="35"/>
  <c r="S534" i="35"/>
  <c r="T308" i="35"/>
  <c r="T335" i="35"/>
  <c r="T316" i="35"/>
  <c r="T342" i="35"/>
  <c r="T344" i="35"/>
  <c r="T502" i="35"/>
  <c r="T506" i="35"/>
  <c r="T508" i="35"/>
  <c r="T513" i="35"/>
  <c r="T520" i="35"/>
  <c r="T85" i="35" s="1"/>
  <c r="T522" i="35"/>
  <c r="T525" i="35"/>
  <c r="T532" i="35"/>
  <c r="T534" i="35"/>
  <c r="U308" i="35"/>
  <c r="U335" i="35"/>
  <c r="U316" i="35"/>
  <c r="U342" i="35"/>
  <c r="U344" i="35"/>
  <c r="U502" i="35"/>
  <c r="U506" i="35"/>
  <c r="U508" i="35"/>
  <c r="U84" i="35" s="1"/>
  <c r="U513" i="35"/>
  <c r="U520" i="35"/>
  <c r="U522" i="35"/>
  <c r="U525" i="35"/>
  <c r="U86" i="35" s="1"/>
  <c r="U532" i="35"/>
  <c r="U534" i="35"/>
  <c r="V308" i="35"/>
  <c r="V335" i="35"/>
  <c r="V316" i="35"/>
  <c r="V79" i="35" s="1"/>
  <c r="V342" i="35"/>
  <c r="V344" i="35"/>
  <c r="V80" i="35" s="1"/>
  <c r="V502" i="35"/>
  <c r="V506" i="35"/>
  <c r="V508" i="35"/>
  <c r="V513" i="35"/>
  <c r="V520" i="35"/>
  <c r="V522" i="35"/>
  <c r="V525" i="35"/>
  <c r="V532" i="35"/>
  <c r="V534" i="35"/>
  <c r="W308" i="35"/>
  <c r="W78" i="35" s="1"/>
  <c r="W335" i="35"/>
  <c r="W316" i="35"/>
  <c r="W342" i="35"/>
  <c r="W79" i="35" s="1"/>
  <c r="W344" i="35"/>
  <c r="W502" i="35"/>
  <c r="W506" i="35"/>
  <c r="W508" i="35"/>
  <c r="W513" i="35"/>
  <c r="W520" i="35"/>
  <c r="W522" i="35"/>
  <c r="W525" i="35"/>
  <c r="W532" i="35"/>
  <c r="W534" i="35"/>
  <c r="X308" i="35"/>
  <c r="X335" i="35"/>
  <c r="X316" i="35"/>
  <c r="X342" i="35"/>
  <c r="X79" i="35"/>
  <c r="X344" i="35"/>
  <c r="X502" i="35"/>
  <c r="X506" i="35"/>
  <c r="X508" i="35"/>
  <c r="X513" i="35"/>
  <c r="X520" i="35"/>
  <c r="X522" i="35"/>
  <c r="X525" i="35"/>
  <c r="X532" i="35"/>
  <c r="X534" i="35"/>
  <c r="Y308" i="35"/>
  <c r="Y335" i="35"/>
  <c r="Y316" i="35"/>
  <c r="Y342" i="35"/>
  <c r="Y344" i="35"/>
  <c r="Y502" i="35"/>
  <c r="Y506" i="35"/>
  <c r="Y508" i="35"/>
  <c r="Y513" i="35"/>
  <c r="Y520" i="35"/>
  <c r="Y522" i="35"/>
  <c r="Y525" i="35"/>
  <c r="Y532" i="35"/>
  <c r="Y534" i="35"/>
  <c r="Z308" i="35"/>
  <c r="Z335" i="35"/>
  <c r="Z316" i="35"/>
  <c r="Z342" i="35"/>
  <c r="Z344" i="35"/>
  <c r="Z80" i="35" s="1"/>
  <c r="Z502" i="35"/>
  <c r="Z506" i="35"/>
  <c r="Z508" i="35"/>
  <c r="Z513" i="35"/>
  <c r="Z520" i="35"/>
  <c r="Z522" i="35"/>
  <c r="Z525" i="35"/>
  <c r="Z532" i="35"/>
  <c r="Z534" i="35"/>
  <c r="AA308" i="35"/>
  <c r="AA335" i="35"/>
  <c r="AA316" i="35"/>
  <c r="AA342" i="35"/>
  <c r="AA344" i="35"/>
  <c r="AA502" i="35"/>
  <c r="AA506" i="35"/>
  <c r="AA508" i="35"/>
  <c r="AA513" i="35"/>
  <c r="AA520" i="35"/>
  <c r="AA522" i="35"/>
  <c r="AA85" i="35" s="1"/>
  <c r="AA525" i="35"/>
  <c r="AA532" i="35"/>
  <c r="AA534" i="35"/>
  <c r="AB308" i="35"/>
  <c r="AB78" i="35" s="1"/>
  <c r="AB335" i="35"/>
  <c r="AB316" i="35"/>
  <c r="AB342" i="35"/>
  <c r="AB79" i="35"/>
  <c r="AB344" i="35"/>
  <c r="AB80" i="35" s="1"/>
  <c r="AB502" i="35"/>
  <c r="AB506" i="35"/>
  <c r="AB508" i="35"/>
  <c r="AB84" i="35" s="1"/>
  <c r="AB513" i="35"/>
  <c r="AB520" i="35"/>
  <c r="AB522" i="35"/>
  <c r="AB525" i="35"/>
  <c r="AB532" i="35"/>
  <c r="AB534" i="35"/>
  <c r="AC308" i="35"/>
  <c r="AC335" i="35"/>
  <c r="AC316" i="35"/>
  <c r="AC79" i="35" s="1"/>
  <c r="AC342" i="35"/>
  <c r="AC344" i="35"/>
  <c r="AC502" i="35"/>
  <c r="AC83" i="35" s="1"/>
  <c r="AC506" i="35"/>
  <c r="AC508" i="35"/>
  <c r="AC513" i="35"/>
  <c r="AC520" i="35"/>
  <c r="AC522" i="35"/>
  <c r="AC525" i="35"/>
  <c r="AC532" i="35"/>
  <c r="AC534" i="35"/>
  <c r="AC86" i="35" s="1"/>
  <c r="AD308" i="35"/>
  <c r="AD78" i="35" s="1"/>
  <c r="AD335" i="35"/>
  <c r="AD316" i="35"/>
  <c r="AD342" i="35"/>
  <c r="AD344" i="35"/>
  <c r="AD80" i="35" s="1"/>
  <c r="AD502" i="35"/>
  <c r="AD506" i="35"/>
  <c r="AD508" i="35"/>
  <c r="AD513" i="35"/>
  <c r="AD520" i="35"/>
  <c r="AD522" i="35"/>
  <c r="AD85" i="35" s="1"/>
  <c r="AD525" i="35"/>
  <c r="AD532" i="35"/>
  <c r="AD534" i="35"/>
  <c r="AE308" i="35"/>
  <c r="AE335" i="35"/>
  <c r="AE316" i="35"/>
  <c r="AE342" i="35"/>
  <c r="AE344" i="35"/>
  <c r="AE502" i="35"/>
  <c r="AE506" i="35"/>
  <c r="AE508" i="35"/>
  <c r="AE513" i="35"/>
  <c r="AE520" i="35"/>
  <c r="AE522" i="35"/>
  <c r="AE525" i="35"/>
  <c r="AE532" i="35"/>
  <c r="AE534" i="35"/>
  <c r="AF308" i="35"/>
  <c r="AF78" i="35" s="1"/>
  <c r="AF335" i="35"/>
  <c r="AF316" i="35"/>
  <c r="AF79" i="35" s="1"/>
  <c r="AF342" i="35"/>
  <c r="AF344" i="35"/>
  <c r="AF80" i="35" s="1"/>
  <c r="AF502" i="35"/>
  <c r="AF506" i="35"/>
  <c r="AF508" i="35"/>
  <c r="AF84" i="35" s="1"/>
  <c r="AF513" i="35"/>
  <c r="AF520" i="35"/>
  <c r="AF522" i="35"/>
  <c r="AF525" i="35"/>
  <c r="AF532" i="35"/>
  <c r="AF534" i="35"/>
  <c r="G308" i="35"/>
  <c r="G335" i="35"/>
  <c r="G316" i="35"/>
  <c r="G342" i="35"/>
  <c r="G79" i="35"/>
  <c r="G344" i="35"/>
  <c r="G80" i="35" s="1"/>
  <c r="G502" i="35"/>
  <c r="G506" i="35"/>
  <c r="G508" i="35"/>
  <c r="G84" i="35" s="1"/>
  <c r="G513" i="35"/>
  <c r="G520" i="35"/>
  <c r="G522" i="35"/>
  <c r="G525" i="35"/>
  <c r="G86" i="35" s="1"/>
  <c r="G532" i="35"/>
  <c r="G534" i="35"/>
  <c r="G520" i="46"/>
  <c r="G522" i="46"/>
  <c r="G210" i="46"/>
  <c r="G222" i="46"/>
  <c r="H184" i="46"/>
  <c r="H164" i="46"/>
  <c r="H165" i="46" s="1"/>
  <c r="I164" i="46"/>
  <c r="I165" i="46" s="1"/>
  <c r="J164" i="46"/>
  <c r="J165" i="46" s="1"/>
  <c r="K164" i="46"/>
  <c r="K165" i="46" s="1"/>
  <c r="L164" i="46"/>
  <c r="L165" i="46" s="1"/>
  <c r="M164" i="46"/>
  <c r="M165" i="46" s="1"/>
  <c r="N164" i="46"/>
  <c r="N165" i="46" s="1"/>
  <c r="O164" i="46"/>
  <c r="O165" i="46" s="1"/>
  <c r="P164" i="46"/>
  <c r="Q164" i="46"/>
  <c r="Q165" i="46" s="1"/>
  <c r="R164" i="46"/>
  <c r="R165" i="46" s="1"/>
  <c r="S164" i="46"/>
  <c r="S165" i="46" s="1"/>
  <c r="T164" i="46"/>
  <c r="U164" i="46"/>
  <c r="U165" i="46" s="1"/>
  <c r="V164" i="46"/>
  <c r="V165" i="46" s="1"/>
  <c r="W164" i="46"/>
  <c r="W165" i="46" s="1"/>
  <c r="X164" i="46"/>
  <c r="X165" i="46" s="1"/>
  <c r="Y164" i="46"/>
  <c r="Y165" i="46" s="1"/>
  <c r="Z164" i="46"/>
  <c r="Z165" i="46" s="1"/>
  <c r="AA164" i="46"/>
  <c r="AA165" i="46" s="1"/>
  <c r="AB164" i="46"/>
  <c r="AB165" i="46" s="1"/>
  <c r="AC164" i="46"/>
  <c r="AC165" i="46" s="1"/>
  <c r="AD164" i="46"/>
  <c r="AD165" i="46" s="1"/>
  <c r="AE164" i="46"/>
  <c r="AE165" i="46" s="1"/>
  <c r="AF164" i="46"/>
  <c r="G184" i="46"/>
  <c r="G164" i="46"/>
  <c r="G165" i="46" s="1"/>
  <c r="H570" i="35"/>
  <c r="I570" i="35"/>
  <c r="J570" i="35"/>
  <c r="K570" i="35"/>
  <c r="L570" i="35"/>
  <c r="M570" i="35"/>
  <c r="N570" i="35"/>
  <c r="O570" i="35"/>
  <c r="P570" i="35"/>
  <c r="Q570" i="35"/>
  <c r="R570" i="35"/>
  <c r="S570" i="35"/>
  <c r="T570" i="35"/>
  <c r="U570" i="35"/>
  <c r="V570" i="35"/>
  <c r="W570" i="35"/>
  <c r="X570" i="35"/>
  <c r="Y570" i="35"/>
  <c r="Z570" i="35"/>
  <c r="AA570" i="35"/>
  <c r="AB570" i="35"/>
  <c r="AC570" i="35"/>
  <c r="AD570" i="35"/>
  <c r="AE570" i="35"/>
  <c r="AF570" i="35"/>
  <c r="H558" i="35"/>
  <c r="I558" i="35"/>
  <c r="J558" i="35"/>
  <c r="K558" i="35"/>
  <c r="L558" i="35"/>
  <c r="M558" i="35"/>
  <c r="N558" i="35"/>
  <c r="O558" i="35"/>
  <c r="P558" i="35"/>
  <c r="Q558" i="35"/>
  <c r="R558" i="35"/>
  <c r="S558" i="35"/>
  <c r="T558" i="35"/>
  <c r="U558" i="35"/>
  <c r="V558" i="35"/>
  <c r="W558" i="35"/>
  <c r="X558" i="35"/>
  <c r="Y558" i="35"/>
  <c r="Z558" i="35"/>
  <c r="AA558" i="35"/>
  <c r="AB558" i="35"/>
  <c r="AC558" i="35"/>
  <c r="AD558" i="35"/>
  <c r="AE558" i="35"/>
  <c r="AF558" i="35"/>
  <c r="H542" i="35"/>
  <c r="I542" i="35"/>
  <c r="J542" i="35"/>
  <c r="K542" i="35"/>
  <c r="L542" i="35"/>
  <c r="M542" i="35"/>
  <c r="N542" i="35"/>
  <c r="O542" i="35"/>
  <c r="P542" i="35"/>
  <c r="Q542" i="35"/>
  <c r="R542" i="35"/>
  <c r="S542" i="35"/>
  <c r="T542" i="35"/>
  <c r="U542" i="35"/>
  <c r="V542" i="35"/>
  <c r="W542" i="35"/>
  <c r="X542" i="35"/>
  <c r="Y542" i="35"/>
  <c r="Z542" i="35"/>
  <c r="AA542" i="35"/>
  <c r="AB542" i="35"/>
  <c r="AC542" i="35"/>
  <c r="AD542" i="35"/>
  <c r="AE542" i="35"/>
  <c r="AF542" i="35"/>
  <c r="H499" i="35"/>
  <c r="I499" i="35"/>
  <c r="J499" i="35"/>
  <c r="K499" i="35"/>
  <c r="L499" i="35"/>
  <c r="M499" i="35"/>
  <c r="N499" i="35"/>
  <c r="O499" i="35"/>
  <c r="P499" i="35"/>
  <c r="Q499" i="35"/>
  <c r="R499" i="35"/>
  <c r="S499" i="35"/>
  <c r="T499" i="35"/>
  <c r="U499" i="35"/>
  <c r="V499" i="35"/>
  <c r="W499" i="35"/>
  <c r="X499" i="35"/>
  <c r="Y499" i="35"/>
  <c r="Z499" i="35"/>
  <c r="AA499" i="35"/>
  <c r="AB499" i="35"/>
  <c r="AC499" i="35"/>
  <c r="AD499" i="35"/>
  <c r="AE499" i="35"/>
  <c r="AF499" i="35"/>
  <c r="H497" i="35"/>
  <c r="I497" i="35"/>
  <c r="J497" i="35"/>
  <c r="K497" i="35"/>
  <c r="L497" i="35"/>
  <c r="M497" i="35"/>
  <c r="N497" i="35"/>
  <c r="O497" i="35"/>
  <c r="P497" i="35"/>
  <c r="Q497" i="35"/>
  <c r="R497" i="35"/>
  <c r="S497" i="35"/>
  <c r="T497" i="35"/>
  <c r="U497" i="35"/>
  <c r="V497" i="35"/>
  <c r="W497" i="35"/>
  <c r="X497" i="35"/>
  <c r="Y497" i="35"/>
  <c r="Z497" i="35"/>
  <c r="AA497" i="35"/>
  <c r="AB497" i="35"/>
  <c r="AC497" i="35"/>
  <c r="AD497" i="35"/>
  <c r="AE497" i="35"/>
  <c r="AF497" i="35"/>
  <c r="H490" i="35"/>
  <c r="I490" i="35"/>
  <c r="J490" i="35"/>
  <c r="K490" i="35"/>
  <c r="L490" i="35"/>
  <c r="M490" i="35"/>
  <c r="N490" i="35"/>
  <c r="O490" i="35"/>
  <c r="P490" i="35"/>
  <c r="Q490" i="35"/>
  <c r="R490" i="35"/>
  <c r="S490" i="35"/>
  <c r="T490" i="35"/>
  <c r="U490" i="35"/>
  <c r="V490" i="35"/>
  <c r="W490" i="35"/>
  <c r="X490" i="35"/>
  <c r="Y490" i="35"/>
  <c r="Z490" i="35"/>
  <c r="AA490" i="35"/>
  <c r="AB490" i="35"/>
  <c r="AC490" i="35"/>
  <c r="AD490" i="35"/>
  <c r="AE490" i="35"/>
  <c r="AF490" i="35"/>
  <c r="H491" i="35"/>
  <c r="I491" i="35"/>
  <c r="J491" i="35"/>
  <c r="K491" i="35"/>
  <c r="L491" i="35"/>
  <c r="M491" i="35"/>
  <c r="N491" i="35"/>
  <c r="O491" i="35"/>
  <c r="P491" i="35"/>
  <c r="Q491" i="35"/>
  <c r="R491" i="35"/>
  <c r="S491" i="35"/>
  <c r="T491" i="35"/>
  <c r="U491" i="35"/>
  <c r="V491" i="35"/>
  <c r="W491" i="35"/>
  <c r="X491" i="35"/>
  <c r="Y491" i="35"/>
  <c r="Z491" i="35"/>
  <c r="AA491" i="35"/>
  <c r="AB491" i="35"/>
  <c r="AC491" i="35"/>
  <c r="AD491" i="35"/>
  <c r="AE491" i="35"/>
  <c r="AF491" i="35"/>
  <c r="H492" i="35"/>
  <c r="I492" i="35"/>
  <c r="J492" i="35"/>
  <c r="K492" i="35"/>
  <c r="L492" i="35"/>
  <c r="M492" i="35"/>
  <c r="N492" i="35"/>
  <c r="O492" i="35"/>
  <c r="P492" i="35"/>
  <c r="Q492" i="35"/>
  <c r="R492" i="35"/>
  <c r="S492" i="35"/>
  <c r="T492" i="35"/>
  <c r="U492" i="35"/>
  <c r="V492" i="35"/>
  <c r="W492" i="35"/>
  <c r="X492" i="35"/>
  <c r="Y492" i="35"/>
  <c r="Z492" i="35"/>
  <c r="AA492" i="35"/>
  <c r="AB492" i="35"/>
  <c r="AC492" i="35"/>
  <c r="AD492" i="35"/>
  <c r="AE492" i="35"/>
  <c r="AF492" i="35"/>
  <c r="H493" i="35"/>
  <c r="I493" i="35"/>
  <c r="J493" i="35"/>
  <c r="K493" i="35"/>
  <c r="L493" i="35"/>
  <c r="M493" i="35"/>
  <c r="N493" i="35"/>
  <c r="O493" i="35"/>
  <c r="P493" i="35"/>
  <c r="Q493" i="35"/>
  <c r="R493" i="35"/>
  <c r="S493" i="35"/>
  <c r="T493" i="35"/>
  <c r="U493" i="35"/>
  <c r="V493" i="35"/>
  <c r="W493" i="35"/>
  <c r="X493" i="35"/>
  <c r="Y493" i="35"/>
  <c r="Z493" i="35"/>
  <c r="AA493" i="35"/>
  <c r="AB493" i="35"/>
  <c r="AC493" i="35"/>
  <c r="AD493" i="35"/>
  <c r="AE493" i="35"/>
  <c r="AF493" i="35"/>
  <c r="H494" i="35"/>
  <c r="I494" i="35"/>
  <c r="J494" i="35"/>
  <c r="K494" i="35"/>
  <c r="L494" i="35"/>
  <c r="M494" i="35"/>
  <c r="N494" i="35"/>
  <c r="O494" i="35"/>
  <c r="P494" i="35"/>
  <c r="Q494" i="35"/>
  <c r="R494" i="35"/>
  <c r="S494" i="35"/>
  <c r="T494" i="35"/>
  <c r="U494" i="35"/>
  <c r="V494" i="35"/>
  <c r="W494" i="35"/>
  <c r="X494" i="35"/>
  <c r="Y494" i="35"/>
  <c r="Z494" i="35"/>
  <c r="AA494" i="35"/>
  <c r="AB494" i="35"/>
  <c r="AC494" i="35"/>
  <c r="AD494" i="35"/>
  <c r="AE494" i="35"/>
  <c r="AF494" i="35"/>
  <c r="H495" i="35"/>
  <c r="I495" i="35"/>
  <c r="J495" i="35"/>
  <c r="K495" i="35"/>
  <c r="L495" i="35"/>
  <c r="M495" i="35"/>
  <c r="N495" i="35"/>
  <c r="O495" i="35"/>
  <c r="P495" i="35"/>
  <c r="Q495" i="35"/>
  <c r="R495" i="35"/>
  <c r="S495" i="35"/>
  <c r="T495" i="35"/>
  <c r="U495" i="35"/>
  <c r="V495" i="35"/>
  <c r="W495" i="35"/>
  <c r="X495" i="35"/>
  <c r="Y495" i="35"/>
  <c r="Z495" i="35"/>
  <c r="AA495" i="35"/>
  <c r="AB495" i="35"/>
  <c r="AC495" i="35"/>
  <c r="AD495" i="35"/>
  <c r="AE495" i="35"/>
  <c r="AF495" i="35"/>
  <c r="H487" i="35"/>
  <c r="I487" i="35"/>
  <c r="J487" i="35"/>
  <c r="K487" i="35"/>
  <c r="L487" i="35"/>
  <c r="M487" i="35"/>
  <c r="N487" i="35"/>
  <c r="O487" i="35"/>
  <c r="P487" i="35"/>
  <c r="Q487" i="35"/>
  <c r="R487" i="35"/>
  <c r="S487" i="35"/>
  <c r="T487" i="35"/>
  <c r="U487" i="35"/>
  <c r="V487" i="35"/>
  <c r="W487" i="35"/>
  <c r="X487" i="35"/>
  <c r="Y487" i="35"/>
  <c r="Z487" i="35"/>
  <c r="AA487" i="35"/>
  <c r="AB487" i="35"/>
  <c r="AC487" i="35"/>
  <c r="AD487" i="35"/>
  <c r="AE487" i="35"/>
  <c r="AF487" i="35"/>
  <c r="H485" i="35"/>
  <c r="I485" i="35"/>
  <c r="J485" i="35"/>
  <c r="K485" i="35"/>
  <c r="L485" i="35"/>
  <c r="M485" i="35"/>
  <c r="N485" i="35"/>
  <c r="O485" i="35"/>
  <c r="P485" i="35"/>
  <c r="Q485" i="35"/>
  <c r="R485" i="35"/>
  <c r="S485" i="35"/>
  <c r="T485" i="35"/>
  <c r="U485" i="35"/>
  <c r="V485" i="35"/>
  <c r="W485" i="35"/>
  <c r="X485" i="35"/>
  <c r="Y485" i="35"/>
  <c r="Z485" i="35"/>
  <c r="AA485" i="35"/>
  <c r="AB485" i="35"/>
  <c r="AC485" i="35"/>
  <c r="AD485" i="35"/>
  <c r="AE485" i="35"/>
  <c r="AF485" i="35"/>
  <c r="H478" i="35"/>
  <c r="I478" i="35"/>
  <c r="J478" i="35"/>
  <c r="K478" i="35"/>
  <c r="L478" i="35"/>
  <c r="M478" i="35"/>
  <c r="N478" i="35"/>
  <c r="O478" i="35"/>
  <c r="P478" i="35"/>
  <c r="Q478" i="35"/>
  <c r="R478" i="35"/>
  <c r="S478" i="35"/>
  <c r="T478" i="35"/>
  <c r="U478" i="35"/>
  <c r="V478" i="35"/>
  <c r="W478" i="35"/>
  <c r="X478" i="35"/>
  <c r="Y478" i="35"/>
  <c r="Z478" i="35"/>
  <c r="AA478" i="35"/>
  <c r="AB478" i="35"/>
  <c r="AC478" i="35"/>
  <c r="AD478" i="35"/>
  <c r="AE478" i="35"/>
  <c r="AF478" i="35"/>
  <c r="H479" i="35"/>
  <c r="I479" i="35"/>
  <c r="J479" i="35"/>
  <c r="K479" i="35"/>
  <c r="L479" i="35"/>
  <c r="M479" i="35"/>
  <c r="N479" i="35"/>
  <c r="O479" i="35"/>
  <c r="P479" i="35"/>
  <c r="Q479" i="35"/>
  <c r="R479" i="35"/>
  <c r="S479" i="35"/>
  <c r="T479" i="35"/>
  <c r="U479" i="35"/>
  <c r="V479" i="35"/>
  <c r="W479" i="35"/>
  <c r="X479" i="35"/>
  <c r="Y479" i="35"/>
  <c r="Z479" i="35"/>
  <c r="AA479" i="35"/>
  <c r="AB479" i="35"/>
  <c r="AC479" i="35"/>
  <c r="AD479" i="35"/>
  <c r="AE479" i="35"/>
  <c r="AF479" i="35"/>
  <c r="H480" i="35"/>
  <c r="I480" i="35"/>
  <c r="J480" i="35"/>
  <c r="K480" i="35"/>
  <c r="L480" i="35"/>
  <c r="M480" i="35"/>
  <c r="N480" i="35"/>
  <c r="O480" i="35"/>
  <c r="P480" i="35"/>
  <c r="Q480" i="35"/>
  <c r="R480" i="35"/>
  <c r="S480" i="35"/>
  <c r="T480" i="35"/>
  <c r="U480" i="35"/>
  <c r="V480" i="35"/>
  <c r="W480" i="35"/>
  <c r="X480" i="35"/>
  <c r="Y480" i="35"/>
  <c r="Z480" i="35"/>
  <c r="AA480" i="35"/>
  <c r="AB480" i="35"/>
  <c r="AC480" i="35"/>
  <c r="AD480" i="35"/>
  <c r="AE480" i="35"/>
  <c r="AF480" i="35"/>
  <c r="H481" i="35"/>
  <c r="I481" i="35"/>
  <c r="J481" i="35"/>
  <c r="K481" i="35"/>
  <c r="L481" i="35"/>
  <c r="M481" i="35"/>
  <c r="N481" i="35"/>
  <c r="O481" i="35"/>
  <c r="P481" i="35"/>
  <c r="Q481" i="35"/>
  <c r="R481" i="35"/>
  <c r="S481" i="35"/>
  <c r="T481" i="35"/>
  <c r="U481" i="35"/>
  <c r="V481" i="35"/>
  <c r="W481" i="35"/>
  <c r="X481" i="35"/>
  <c r="Y481" i="35"/>
  <c r="Z481" i="35"/>
  <c r="AA481" i="35"/>
  <c r="AB481" i="35"/>
  <c r="AC481" i="35"/>
  <c r="AD481" i="35"/>
  <c r="AE481" i="35"/>
  <c r="AF481" i="35"/>
  <c r="H482" i="35"/>
  <c r="I482" i="35"/>
  <c r="J482" i="35"/>
  <c r="K482" i="35"/>
  <c r="L482" i="35"/>
  <c r="M482" i="35"/>
  <c r="N482" i="35"/>
  <c r="O482" i="35"/>
  <c r="P482" i="35"/>
  <c r="Q482" i="35"/>
  <c r="R482" i="35"/>
  <c r="S482" i="35"/>
  <c r="T482" i="35"/>
  <c r="U482" i="35"/>
  <c r="V482" i="35"/>
  <c r="W482" i="35"/>
  <c r="X482" i="35"/>
  <c r="Y482" i="35"/>
  <c r="Z482" i="35"/>
  <c r="AA482" i="35"/>
  <c r="AB482" i="35"/>
  <c r="AC482" i="35"/>
  <c r="AD482" i="35"/>
  <c r="AE482" i="35"/>
  <c r="AF482" i="35"/>
  <c r="H483" i="35"/>
  <c r="I483" i="35"/>
  <c r="J483" i="35"/>
  <c r="K483" i="35"/>
  <c r="L483" i="35"/>
  <c r="M483" i="35"/>
  <c r="N483" i="35"/>
  <c r="O483" i="35"/>
  <c r="P483" i="35"/>
  <c r="Q483" i="35"/>
  <c r="R483" i="35"/>
  <c r="S483" i="35"/>
  <c r="T483" i="35"/>
  <c r="U483" i="35"/>
  <c r="V483" i="35"/>
  <c r="W483" i="35"/>
  <c r="X483" i="35"/>
  <c r="Y483" i="35"/>
  <c r="Z483" i="35"/>
  <c r="AA483" i="35"/>
  <c r="AB483" i="35"/>
  <c r="AC483" i="35"/>
  <c r="AD483" i="35"/>
  <c r="AE483" i="35"/>
  <c r="AF483" i="35"/>
  <c r="H473" i="35"/>
  <c r="I473" i="35"/>
  <c r="J473" i="35"/>
  <c r="K473" i="35"/>
  <c r="L473" i="35"/>
  <c r="M473" i="35"/>
  <c r="N473" i="35"/>
  <c r="O473" i="35"/>
  <c r="P473" i="35"/>
  <c r="Q473" i="35"/>
  <c r="R473" i="35"/>
  <c r="S473" i="35"/>
  <c r="T473" i="35"/>
  <c r="U473" i="35"/>
  <c r="V473" i="35"/>
  <c r="W473" i="35"/>
  <c r="X473" i="35"/>
  <c r="Y473" i="35"/>
  <c r="Z473" i="35"/>
  <c r="AA473" i="35"/>
  <c r="AB473" i="35"/>
  <c r="AC473" i="35"/>
  <c r="AD473" i="35"/>
  <c r="AE473" i="35"/>
  <c r="AF473" i="35"/>
  <c r="H474" i="35"/>
  <c r="I474" i="35"/>
  <c r="J474" i="35"/>
  <c r="K474" i="35"/>
  <c r="L474" i="35"/>
  <c r="M474" i="35"/>
  <c r="N474" i="35"/>
  <c r="O474" i="35"/>
  <c r="P474" i="35"/>
  <c r="Q474" i="35"/>
  <c r="R474" i="35"/>
  <c r="S474" i="35"/>
  <c r="T474" i="35"/>
  <c r="U474" i="35"/>
  <c r="V474" i="35"/>
  <c r="W474" i="35"/>
  <c r="X474" i="35"/>
  <c r="Y474" i="35"/>
  <c r="Z474" i="35"/>
  <c r="AA474" i="35"/>
  <c r="AB474" i="35"/>
  <c r="AC474" i="35"/>
  <c r="AD474" i="35"/>
  <c r="AE474" i="35"/>
  <c r="AF474" i="35"/>
  <c r="H475" i="35"/>
  <c r="I475" i="35"/>
  <c r="J475" i="35"/>
  <c r="K475" i="35"/>
  <c r="L475" i="35"/>
  <c r="M475" i="35"/>
  <c r="N475" i="35"/>
  <c r="O475" i="35"/>
  <c r="P475" i="35"/>
  <c r="Q475" i="35"/>
  <c r="R475" i="35"/>
  <c r="S475" i="35"/>
  <c r="T475" i="35"/>
  <c r="U475" i="35"/>
  <c r="V475" i="35"/>
  <c r="W475" i="35"/>
  <c r="X475" i="35"/>
  <c r="Y475" i="35"/>
  <c r="Z475" i="35"/>
  <c r="AA475" i="35"/>
  <c r="AB475" i="35"/>
  <c r="AC475" i="35"/>
  <c r="AD475" i="35"/>
  <c r="AE475" i="35"/>
  <c r="AF475" i="35"/>
  <c r="H471" i="35"/>
  <c r="I471" i="35"/>
  <c r="J471" i="35"/>
  <c r="K471" i="35"/>
  <c r="L471" i="35"/>
  <c r="M471" i="35"/>
  <c r="N471" i="35"/>
  <c r="O471" i="35"/>
  <c r="P471" i="35"/>
  <c r="Q471" i="35"/>
  <c r="R471" i="35"/>
  <c r="S471" i="35"/>
  <c r="T471" i="35"/>
  <c r="U471" i="35"/>
  <c r="V471" i="35"/>
  <c r="W471" i="35"/>
  <c r="X471" i="35"/>
  <c r="Y471" i="35"/>
  <c r="Z471" i="35"/>
  <c r="AA471" i="35"/>
  <c r="AB471" i="35"/>
  <c r="AC471" i="35"/>
  <c r="AD471" i="35"/>
  <c r="AE471" i="35"/>
  <c r="AF471" i="35"/>
  <c r="H467" i="35"/>
  <c r="I467" i="35"/>
  <c r="J467" i="35"/>
  <c r="K467" i="35"/>
  <c r="L467" i="35"/>
  <c r="M467" i="35"/>
  <c r="N467" i="35"/>
  <c r="O467" i="35"/>
  <c r="P467" i="35"/>
  <c r="Q467" i="35"/>
  <c r="R467" i="35"/>
  <c r="S467" i="35"/>
  <c r="T467" i="35"/>
  <c r="U467" i="35"/>
  <c r="V467" i="35"/>
  <c r="W467" i="35"/>
  <c r="X467" i="35"/>
  <c r="Y467" i="35"/>
  <c r="Z467" i="35"/>
  <c r="AA467" i="35"/>
  <c r="AB467" i="35"/>
  <c r="AC467" i="35"/>
  <c r="AD467" i="35"/>
  <c r="AE467" i="35"/>
  <c r="AF467" i="35"/>
  <c r="H468" i="35"/>
  <c r="I468" i="35"/>
  <c r="J468" i="35"/>
  <c r="K468" i="35"/>
  <c r="L468" i="35"/>
  <c r="M468" i="35"/>
  <c r="N468" i="35"/>
  <c r="O468" i="35"/>
  <c r="P468" i="35"/>
  <c r="Q468" i="35"/>
  <c r="R468" i="35"/>
  <c r="S468" i="35"/>
  <c r="T468" i="35"/>
  <c r="U468" i="35"/>
  <c r="V468" i="35"/>
  <c r="W468" i="35"/>
  <c r="X468" i="35"/>
  <c r="Y468" i="35"/>
  <c r="Z468" i="35"/>
  <c r="AA468" i="35"/>
  <c r="AB468" i="35"/>
  <c r="AC468" i="35"/>
  <c r="AD468" i="35"/>
  <c r="AE468" i="35"/>
  <c r="AF468" i="35"/>
  <c r="H469" i="35"/>
  <c r="I469" i="35"/>
  <c r="J469" i="35"/>
  <c r="K469" i="35"/>
  <c r="L469" i="35"/>
  <c r="M469" i="35"/>
  <c r="N469" i="35"/>
  <c r="O469" i="35"/>
  <c r="P469" i="35"/>
  <c r="Q469" i="35"/>
  <c r="R469" i="35"/>
  <c r="S469" i="35"/>
  <c r="T469" i="35"/>
  <c r="U469" i="35"/>
  <c r="V469" i="35"/>
  <c r="W469" i="35"/>
  <c r="X469" i="35"/>
  <c r="Y469" i="35"/>
  <c r="Z469" i="35"/>
  <c r="AA469" i="35"/>
  <c r="AB469" i="35"/>
  <c r="AC469" i="35"/>
  <c r="AD469" i="35"/>
  <c r="AE469" i="35"/>
  <c r="AF469" i="35"/>
  <c r="H424" i="35"/>
  <c r="I424" i="35"/>
  <c r="J424" i="35"/>
  <c r="K424" i="35"/>
  <c r="L424" i="35"/>
  <c r="M424" i="35"/>
  <c r="N424" i="35"/>
  <c r="O424" i="35"/>
  <c r="P424" i="35"/>
  <c r="Q424" i="35"/>
  <c r="R424" i="35"/>
  <c r="S424" i="35"/>
  <c r="T424" i="35"/>
  <c r="U424" i="35"/>
  <c r="V424" i="35"/>
  <c r="W424" i="35"/>
  <c r="X424" i="35"/>
  <c r="Y424" i="35"/>
  <c r="Z424" i="35"/>
  <c r="AA424" i="35"/>
  <c r="AB424" i="35"/>
  <c r="AC424" i="35"/>
  <c r="AD424" i="35"/>
  <c r="AE424" i="35"/>
  <c r="AF424" i="35"/>
  <c r="H378" i="35"/>
  <c r="I378" i="35"/>
  <c r="J378" i="35"/>
  <c r="K378" i="35"/>
  <c r="L378" i="35"/>
  <c r="M378" i="35"/>
  <c r="N378" i="35"/>
  <c r="O378" i="35"/>
  <c r="P378" i="35"/>
  <c r="Q378" i="35"/>
  <c r="R378" i="35"/>
  <c r="S378" i="35"/>
  <c r="T378" i="35"/>
  <c r="U378" i="35"/>
  <c r="V378" i="35"/>
  <c r="W378" i="35"/>
  <c r="X378" i="35"/>
  <c r="Y378" i="35"/>
  <c r="Z378" i="35"/>
  <c r="AA378" i="35"/>
  <c r="AB378" i="35"/>
  <c r="AC378" i="35"/>
  <c r="AD378" i="35"/>
  <c r="AE378" i="35"/>
  <c r="AF378" i="35"/>
  <c r="H379" i="35"/>
  <c r="I379" i="35"/>
  <c r="J379" i="35"/>
  <c r="K379" i="35"/>
  <c r="L379" i="35"/>
  <c r="M379" i="35"/>
  <c r="N379" i="35"/>
  <c r="O379" i="35"/>
  <c r="P379" i="35"/>
  <c r="Q379" i="35"/>
  <c r="R379" i="35"/>
  <c r="S379" i="35"/>
  <c r="T379" i="35"/>
  <c r="U379" i="35"/>
  <c r="V379" i="35"/>
  <c r="W379" i="35"/>
  <c r="X379" i="35"/>
  <c r="Y379" i="35"/>
  <c r="Z379" i="35"/>
  <c r="AA379" i="35"/>
  <c r="AB379" i="35"/>
  <c r="AC379" i="35"/>
  <c r="AD379" i="35"/>
  <c r="AE379" i="35"/>
  <c r="AF379" i="35"/>
  <c r="H380" i="35"/>
  <c r="I380" i="35"/>
  <c r="J380" i="35"/>
  <c r="K380" i="35"/>
  <c r="L380" i="35"/>
  <c r="M380" i="35"/>
  <c r="N380" i="35"/>
  <c r="O380" i="35"/>
  <c r="P380" i="35"/>
  <c r="Q380" i="35"/>
  <c r="R380" i="35"/>
  <c r="S380" i="35"/>
  <c r="T380" i="35"/>
  <c r="U380" i="35"/>
  <c r="V380" i="35"/>
  <c r="W380" i="35"/>
  <c r="X380" i="35"/>
  <c r="Y380" i="35"/>
  <c r="Z380" i="35"/>
  <c r="AA380" i="35"/>
  <c r="AB380" i="35"/>
  <c r="AC380" i="35"/>
  <c r="AD380" i="35"/>
  <c r="AE380" i="35"/>
  <c r="AF380" i="35"/>
  <c r="H381" i="35"/>
  <c r="I381" i="35"/>
  <c r="J381" i="35"/>
  <c r="K381" i="35"/>
  <c r="L381" i="35"/>
  <c r="M381" i="35"/>
  <c r="N381" i="35"/>
  <c r="O381" i="35"/>
  <c r="P381" i="35"/>
  <c r="Q381" i="35"/>
  <c r="R381" i="35"/>
  <c r="S381" i="35"/>
  <c r="T381" i="35"/>
  <c r="U381" i="35"/>
  <c r="V381" i="35"/>
  <c r="W381" i="35"/>
  <c r="X381" i="35"/>
  <c r="Y381" i="35"/>
  <c r="Z381" i="35"/>
  <c r="AA381" i="35"/>
  <c r="AB381" i="35"/>
  <c r="AC381" i="35"/>
  <c r="AD381" i="35"/>
  <c r="AE381" i="35"/>
  <c r="AF381" i="35"/>
  <c r="H382" i="35"/>
  <c r="I382" i="35"/>
  <c r="J382" i="35"/>
  <c r="K382" i="35"/>
  <c r="L382" i="35"/>
  <c r="M382" i="35"/>
  <c r="N382" i="35"/>
  <c r="O382" i="35"/>
  <c r="P382" i="35"/>
  <c r="Q382" i="35"/>
  <c r="R382" i="35"/>
  <c r="S382" i="35"/>
  <c r="T382" i="35"/>
  <c r="U382" i="35"/>
  <c r="V382" i="35"/>
  <c r="W382" i="35"/>
  <c r="X382" i="35"/>
  <c r="Y382" i="35"/>
  <c r="Z382" i="35"/>
  <c r="AA382" i="35"/>
  <c r="AB382" i="35"/>
  <c r="AC382" i="35"/>
  <c r="AD382" i="35"/>
  <c r="AE382" i="35"/>
  <c r="AF382" i="35"/>
  <c r="H383" i="35"/>
  <c r="I383" i="35"/>
  <c r="J383" i="35"/>
  <c r="K383" i="35"/>
  <c r="L383" i="35"/>
  <c r="M383" i="35"/>
  <c r="N383" i="35"/>
  <c r="O383" i="35"/>
  <c r="P383" i="35"/>
  <c r="Q383" i="35"/>
  <c r="R383" i="35"/>
  <c r="S383" i="35"/>
  <c r="T383" i="35"/>
  <c r="U383" i="35"/>
  <c r="V383" i="35"/>
  <c r="W383" i="35"/>
  <c r="X383" i="35"/>
  <c r="Y383" i="35"/>
  <c r="Z383" i="35"/>
  <c r="AA383" i="35"/>
  <c r="AB383" i="35"/>
  <c r="AC383" i="35"/>
  <c r="AD383" i="35"/>
  <c r="AE383" i="35"/>
  <c r="AF383" i="35"/>
  <c r="H384" i="35"/>
  <c r="I384" i="35"/>
  <c r="J384" i="35"/>
  <c r="K384" i="35"/>
  <c r="L384" i="35"/>
  <c r="M384" i="35"/>
  <c r="N384" i="35"/>
  <c r="O384" i="35"/>
  <c r="P384" i="35"/>
  <c r="Q384" i="35"/>
  <c r="R384" i="35"/>
  <c r="S384" i="35"/>
  <c r="T384" i="35"/>
  <c r="U384" i="35"/>
  <c r="V384" i="35"/>
  <c r="W384" i="35"/>
  <c r="X384" i="35"/>
  <c r="Y384" i="35"/>
  <c r="Z384" i="35"/>
  <c r="AA384" i="35"/>
  <c r="AB384" i="35"/>
  <c r="AC384" i="35"/>
  <c r="AD384" i="35"/>
  <c r="AE384" i="35"/>
  <c r="AF384" i="35"/>
  <c r="H385" i="35"/>
  <c r="I385" i="35"/>
  <c r="J385" i="35"/>
  <c r="K385" i="35"/>
  <c r="L385" i="35"/>
  <c r="M385" i="35"/>
  <c r="N385" i="35"/>
  <c r="O385" i="35"/>
  <c r="P385" i="35"/>
  <c r="Q385" i="35"/>
  <c r="R385" i="35"/>
  <c r="S385" i="35"/>
  <c r="T385" i="35"/>
  <c r="U385" i="35"/>
  <c r="V385" i="35"/>
  <c r="W385" i="35"/>
  <c r="X385" i="35"/>
  <c r="Y385" i="35"/>
  <c r="Z385" i="35"/>
  <c r="AA385" i="35"/>
  <c r="AB385" i="35"/>
  <c r="AC385" i="35"/>
  <c r="AD385" i="35"/>
  <c r="AE385" i="35"/>
  <c r="AF385" i="35"/>
  <c r="H361" i="35"/>
  <c r="I361" i="35"/>
  <c r="J361" i="35"/>
  <c r="K361" i="35"/>
  <c r="L361" i="35"/>
  <c r="M361" i="35"/>
  <c r="N361" i="35"/>
  <c r="O361" i="35"/>
  <c r="P361" i="35"/>
  <c r="Q361" i="35"/>
  <c r="R361" i="35"/>
  <c r="S361" i="35"/>
  <c r="T361" i="35"/>
  <c r="U361" i="35"/>
  <c r="V361" i="35"/>
  <c r="W361" i="35"/>
  <c r="X361" i="35"/>
  <c r="Y361" i="35"/>
  <c r="Z361" i="35"/>
  <c r="AA361" i="35"/>
  <c r="AB361" i="35"/>
  <c r="AC361" i="35"/>
  <c r="AD361" i="35"/>
  <c r="AE361" i="35"/>
  <c r="AF361" i="35"/>
  <c r="H362" i="35"/>
  <c r="I362" i="35"/>
  <c r="J362" i="35"/>
  <c r="K362" i="35"/>
  <c r="L362" i="35"/>
  <c r="M362" i="35"/>
  <c r="N362" i="35"/>
  <c r="O362" i="35"/>
  <c r="P362" i="35"/>
  <c r="Q362" i="35"/>
  <c r="R362" i="35"/>
  <c r="S362" i="35"/>
  <c r="T362" i="35"/>
  <c r="U362" i="35"/>
  <c r="V362" i="35"/>
  <c r="W362" i="35"/>
  <c r="X362" i="35"/>
  <c r="Y362" i="35"/>
  <c r="Z362" i="35"/>
  <c r="AA362" i="35"/>
  <c r="AB362" i="35"/>
  <c r="AC362" i="35"/>
  <c r="AD362" i="35"/>
  <c r="AE362" i="35"/>
  <c r="AF362" i="35"/>
  <c r="H363" i="35"/>
  <c r="I363" i="35"/>
  <c r="J363" i="35"/>
  <c r="K363" i="35"/>
  <c r="L363" i="35"/>
  <c r="M363" i="35"/>
  <c r="N363" i="35"/>
  <c r="O363" i="35"/>
  <c r="P363" i="35"/>
  <c r="Q363" i="35"/>
  <c r="R363" i="35"/>
  <c r="S363" i="35"/>
  <c r="T363" i="35"/>
  <c r="U363" i="35"/>
  <c r="V363" i="35"/>
  <c r="W363" i="35"/>
  <c r="X363" i="35"/>
  <c r="Y363" i="35"/>
  <c r="Z363" i="35"/>
  <c r="AA363" i="35"/>
  <c r="AB363" i="35"/>
  <c r="AC363" i="35"/>
  <c r="AD363" i="35"/>
  <c r="AE363" i="35"/>
  <c r="AF363" i="35"/>
  <c r="H364" i="35"/>
  <c r="I364" i="35"/>
  <c r="J364" i="35"/>
  <c r="K364" i="35"/>
  <c r="L364" i="35"/>
  <c r="M364" i="35"/>
  <c r="N364" i="35"/>
  <c r="O364" i="35"/>
  <c r="P364" i="35"/>
  <c r="Q364" i="35"/>
  <c r="R364" i="35"/>
  <c r="S364" i="35"/>
  <c r="T364" i="35"/>
  <c r="U364" i="35"/>
  <c r="V364" i="35"/>
  <c r="W364" i="35"/>
  <c r="X364" i="35"/>
  <c r="Y364" i="35"/>
  <c r="Z364" i="35"/>
  <c r="AA364" i="35"/>
  <c r="AB364" i="35"/>
  <c r="AC364" i="35"/>
  <c r="AD364" i="35"/>
  <c r="AE364" i="35"/>
  <c r="AF364" i="35"/>
  <c r="H365" i="35"/>
  <c r="I365" i="35"/>
  <c r="J365" i="35"/>
  <c r="K365" i="35"/>
  <c r="L365" i="35"/>
  <c r="M365" i="35"/>
  <c r="N365" i="35"/>
  <c r="O365" i="35"/>
  <c r="P365" i="35"/>
  <c r="Q365" i="35"/>
  <c r="R365" i="35"/>
  <c r="S365" i="35"/>
  <c r="T365" i="35"/>
  <c r="U365" i="35"/>
  <c r="V365" i="35"/>
  <c r="W365" i="35"/>
  <c r="X365" i="35"/>
  <c r="Y365" i="35"/>
  <c r="Z365" i="35"/>
  <c r="AA365" i="35"/>
  <c r="AB365" i="35"/>
  <c r="AC365" i="35"/>
  <c r="AD365" i="35"/>
  <c r="AE365" i="35"/>
  <c r="AF365" i="35"/>
  <c r="H366" i="35"/>
  <c r="I366" i="35"/>
  <c r="J366" i="35"/>
  <c r="K366" i="35"/>
  <c r="L366" i="35"/>
  <c r="M366" i="35"/>
  <c r="N366" i="35"/>
  <c r="O366" i="35"/>
  <c r="P366" i="35"/>
  <c r="Q366" i="35"/>
  <c r="R366" i="35"/>
  <c r="S366" i="35"/>
  <c r="T366" i="35"/>
  <c r="U366" i="35"/>
  <c r="V366" i="35"/>
  <c r="W366" i="35"/>
  <c r="X366" i="35"/>
  <c r="Y366" i="35"/>
  <c r="Z366" i="35"/>
  <c r="AA366" i="35"/>
  <c r="AB366" i="35"/>
  <c r="AC366" i="35"/>
  <c r="AD366" i="35"/>
  <c r="AE366" i="35"/>
  <c r="AF366" i="35"/>
  <c r="H368" i="35"/>
  <c r="I368" i="35"/>
  <c r="J368" i="35"/>
  <c r="K368" i="35"/>
  <c r="L368" i="35"/>
  <c r="M368" i="35"/>
  <c r="N368" i="35"/>
  <c r="O368" i="35"/>
  <c r="P368" i="35"/>
  <c r="Q368" i="35"/>
  <c r="R368" i="35"/>
  <c r="S368" i="35"/>
  <c r="T368" i="35"/>
  <c r="U368" i="35"/>
  <c r="V368" i="35"/>
  <c r="W368" i="35"/>
  <c r="X368" i="35"/>
  <c r="Y368" i="35"/>
  <c r="Z368" i="35"/>
  <c r="AA368" i="35"/>
  <c r="AB368" i="35"/>
  <c r="AC368" i="35"/>
  <c r="AD368" i="35"/>
  <c r="AE368" i="35"/>
  <c r="AF368" i="35"/>
  <c r="H349" i="35"/>
  <c r="I349" i="35"/>
  <c r="J349" i="35"/>
  <c r="K349" i="35"/>
  <c r="L349" i="35"/>
  <c r="M349" i="35"/>
  <c r="N349" i="35"/>
  <c r="O349" i="35"/>
  <c r="P349" i="35"/>
  <c r="Q349" i="35"/>
  <c r="R349" i="35"/>
  <c r="S349" i="35"/>
  <c r="T349" i="35"/>
  <c r="U349" i="35"/>
  <c r="V349" i="35"/>
  <c r="W349" i="35"/>
  <c r="X349" i="35"/>
  <c r="Y349" i="35"/>
  <c r="Z349" i="35"/>
  <c r="AA349" i="35"/>
  <c r="AB349" i="35"/>
  <c r="AC349" i="35"/>
  <c r="AD349" i="35"/>
  <c r="AE349" i="35"/>
  <c r="AF349" i="35"/>
  <c r="H350" i="35"/>
  <c r="I350" i="35"/>
  <c r="J350" i="35"/>
  <c r="K350" i="35"/>
  <c r="L350" i="35"/>
  <c r="M350" i="35"/>
  <c r="N350" i="35"/>
  <c r="O350" i="35"/>
  <c r="P350" i="35"/>
  <c r="Q350" i="35"/>
  <c r="R350" i="35"/>
  <c r="S350" i="35"/>
  <c r="T350" i="35"/>
  <c r="U350" i="35"/>
  <c r="V350" i="35"/>
  <c r="W350" i="35"/>
  <c r="X350" i="35"/>
  <c r="Y350" i="35"/>
  <c r="Z350" i="35"/>
  <c r="AA350" i="35"/>
  <c r="AB350" i="35"/>
  <c r="AC350" i="35"/>
  <c r="AD350" i="35"/>
  <c r="AE350" i="35"/>
  <c r="AF350" i="35"/>
  <c r="H351" i="35"/>
  <c r="I351" i="35"/>
  <c r="J351" i="35"/>
  <c r="K351" i="35"/>
  <c r="L351" i="35"/>
  <c r="M351" i="35"/>
  <c r="N351" i="35"/>
  <c r="O351" i="35"/>
  <c r="P351" i="35"/>
  <c r="Q351" i="35"/>
  <c r="R351" i="35"/>
  <c r="S351" i="35"/>
  <c r="T351" i="35"/>
  <c r="U351" i="35"/>
  <c r="V351" i="35"/>
  <c r="W351" i="35"/>
  <c r="X351" i="35"/>
  <c r="Y351" i="35"/>
  <c r="Z351" i="35"/>
  <c r="AA351" i="35"/>
  <c r="AB351" i="35"/>
  <c r="AC351" i="35"/>
  <c r="AD351" i="35"/>
  <c r="AE351" i="35"/>
  <c r="AF351" i="35"/>
  <c r="H352" i="35"/>
  <c r="I352" i="35"/>
  <c r="J352" i="35"/>
  <c r="K352" i="35"/>
  <c r="L352" i="35"/>
  <c r="M352" i="35"/>
  <c r="N352" i="35"/>
  <c r="O352" i="35"/>
  <c r="P352" i="35"/>
  <c r="Q352" i="35"/>
  <c r="R352" i="35"/>
  <c r="S352" i="35"/>
  <c r="T352" i="35"/>
  <c r="U352" i="35"/>
  <c r="V352" i="35"/>
  <c r="W352" i="35"/>
  <c r="X352" i="35"/>
  <c r="Y352" i="35"/>
  <c r="Z352" i="35"/>
  <c r="AA352" i="35"/>
  <c r="AB352" i="35"/>
  <c r="AC352" i="35"/>
  <c r="AD352" i="35"/>
  <c r="AE352" i="35"/>
  <c r="AF352" i="35"/>
  <c r="H353" i="35"/>
  <c r="I353" i="35"/>
  <c r="J353" i="35"/>
  <c r="K353" i="35"/>
  <c r="L353" i="35"/>
  <c r="M353" i="35"/>
  <c r="N353" i="35"/>
  <c r="O353" i="35"/>
  <c r="P353" i="35"/>
  <c r="Q353" i="35"/>
  <c r="R353" i="35"/>
  <c r="S353" i="35"/>
  <c r="T353" i="35"/>
  <c r="U353" i="35"/>
  <c r="V353" i="35"/>
  <c r="W353" i="35"/>
  <c r="X353" i="35"/>
  <c r="Y353" i="35"/>
  <c r="Z353" i="35"/>
  <c r="AA353" i="35"/>
  <c r="AB353" i="35"/>
  <c r="AC353" i="35"/>
  <c r="AD353" i="35"/>
  <c r="AE353" i="35"/>
  <c r="AF353" i="35"/>
  <c r="H354" i="35"/>
  <c r="I354" i="35"/>
  <c r="J354" i="35"/>
  <c r="K354" i="35"/>
  <c r="L354" i="35"/>
  <c r="M354" i="35"/>
  <c r="N354" i="35"/>
  <c r="O354" i="35"/>
  <c r="P354" i="35"/>
  <c r="Q354" i="35"/>
  <c r="R354" i="35"/>
  <c r="S354" i="35"/>
  <c r="T354" i="35"/>
  <c r="U354" i="35"/>
  <c r="V354" i="35"/>
  <c r="W354" i="35"/>
  <c r="X354" i="35"/>
  <c r="Y354" i="35"/>
  <c r="Z354" i="35"/>
  <c r="AA354" i="35"/>
  <c r="AB354" i="35"/>
  <c r="AC354" i="35"/>
  <c r="AD354" i="35"/>
  <c r="AE354" i="35"/>
  <c r="AF354" i="35"/>
  <c r="H355" i="35"/>
  <c r="I355" i="35"/>
  <c r="J355" i="35"/>
  <c r="K355" i="35"/>
  <c r="L355" i="35"/>
  <c r="M355" i="35"/>
  <c r="N355" i="35"/>
  <c r="O355" i="35"/>
  <c r="P355" i="35"/>
  <c r="Q355" i="35"/>
  <c r="R355" i="35"/>
  <c r="S355" i="35"/>
  <c r="T355" i="35"/>
  <c r="U355" i="35"/>
  <c r="V355" i="35"/>
  <c r="W355" i="35"/>
  <c r="X355" i="35"/>
  <c r="Y355" i="35"/>
  <c r="Z355" i="35"/>
  <c r="AA355" i="35"/>
  <c r="AB355" i="35"/>
  <c r="AC355" i="35"/>
  <c r="AD355" i="35"/>
  <c r="AE355" i="35"/>
  <c r="AF355" i="35"/>
  <c r="H356" i="35"/>
  <c r="I356" i="35"/>
  <c r="J356" i="35"/>
  <c r="K356" i="35"/>
  <c r="L356" i="35"/>
  <c r="M356" i="35"/>
  <c r="N356" i="35"/>
  <c r="O356" i="35"/>
  <c r="P356" i="35"/>
  <c r="Q356" i="35"/>
  <c r="R356" i="35"/>
  <c r="S356" i="35"/>
  <c r="T356" i="35"/>
  <c r="U356" i="35"/>
  <c r="V356" i="35"/>
  <c r="W356" i="35"/>
  <c r="X356" i="35"/>
  <c r="Y356" i="35"/>
  <c r="Z356" i="35"/>
  <c r="AA356" i="35"/>
  <c r="AB356" i="35"/>
  <c r="AC356" i="35"/>
  <c r="AD356" i="35"/>
  <c r="AE356" i="35"/>
  <c r="AF356" i="35"/>
  <c r="H357" i="35"/>
  <c r="I357" i="35"/>
  <c r="J357" i="35"/>
  <c r="K357" i="35"/>
  <c r="L357" i="35"/>
  <c r="M357" i="35"/>
  <c r="N357" i="35"/>
  <c r="O357" i="35"/>
  <c r="P357" i="35"/>
  <c r="Q357" i="35"/>
  <c r="R357" i="35"/>
  <c r="S357" i="35"/>
  <c r="T357" i="35"/>
  <c r="U357" i="35"/>
  <c r="V357" i="35"/>
  <c r="W357" i="35"/>
  <c r="X357" i="35"/>
  <c r="Y357" i="35"/>
  <c r="Z357" i="35"/>
  <c r="AA357" i="35"/>
  <c r="AB357" i="35"/>
  <c r="AC357" i="35"/>
  <c r="AD357" i="35"/>
  <c r="AE357" i="35"/>
  <c r="AF357" i="35"/>
  <c r="H358" i="35"/>
  <c r="I358" i="35"/>
  <c r="J358" i="35"/>
  <c r="K358" i="35"/>
  <c r="L358" i="35"/>
  <c r="M358" i="35"/>
  <c r="N358" i="35"/>
  <c r="O358" i="35"/>
  <c r="P358" i="35"/>
  <c r="Q358" i="35"/>
  <c r="R358" i="35"/>
  <c r="S358" i="35"/>
  <c r="T358" i="35"/>
  <c r="U358" i="35"/>
  <c r="V358" i="35"/>
  <c r="W358" i="35"/>
  <c r="X358" i="35"/>
  <c r="Y358" i="35"/>
  <c r="Z358" i="35"/>
  <c r="AA358" i="35"/>
  <c r="AB358" i="35"/>
  <c r="AC358" i="35"/>
  <c r="AD358" i="35"/>
  <c r="AE358" i="35"/>
  <c r="AF358" i="35"/>
  <c r="H359" i="35"/>
  <c r="I359" i="35"/>
  <c r="J359" i="35"/>
  <c r="K359" i="35"/>
  <c r="L359" i="35"/>
  <c r="M359" i="35"/>
  <c r="N359" i="35"/>
  <c r="O359" i="35"/>
  <c r="P359" i="35"/>
  <c r="Q359" i="35"/>
  <c r="R359" i="35"/>
  <c r="S359" i="35"/>
  <c r="T359" i="35"/>
  <c r="U359" i="35"/>
  <c r="V359" i="35"/>
  <c r="W359" i="35"/>
  <c r="X359" i="35"/>
  <c r="Y359" i="35"/>
  <c r="Z359" i="35"/>
  <c r="AA359" i="35"/>
  <c r="AB359" i="35"/>
  <c r="AC359" i="35"/>
  <c r="AD359" i="35"/>
  <c r="AE359" i="35"/>
  <c r="AF359" i="35"/>
  <c r="H305" i="35"/>
  <c r="I305" i="35"/>
  <c r="J305" i="35"/>
  <c r="K305" i="35"/>
  <c r="L305" i="35"/>
  <c r="M305" i="35"/>
  <c r="N305" i="35"/>
  <c r="O305" i="35"/>
  <c r="P305" i="35"/>
  <c r="Q305" i="35"/>
  <c r="R305" i="35"/>
  <c r="S305" i="35"/>
  <c r="T305" i="35"/>
  <c r="U305" i="35"/>
  <c r="V305" i="35"/>
  <c r="W305" i="35"/>
  <c r="X305" i="35"/>
  <c r="Y305" i="35"/>
  <c r="Z305" i="35"/>
  <c r="AA305" i="35"/>
  <c r="AB305" i="35"/>
  <c r="AC305" i="35"/>
  <c r="AD305" i="35"/>
  <c r="AE305" i="35"/>
  <c r="AF305" i="35"/>
  <c r="H303" i="35"/>
  <c r="I303" i="35"/>
  <c r="J303" i="35"/>
  <c r="K303" i="35"/>
  <c r="L303" i="35"/>
  <c r="M303" i="35"/>
  <c r="N303" i="35"/>
  <c r="O303" i="35"/>
  <c r="P303" i="35"/>
  <c r="Q303" i="35"/>
  <c r="R303" i="35"/>
  <c r="S303" i="35"/>
  <c r="T303" i="35"/>
  <c r="U303" i="35"/>
  <c r="V303" i="35"/>
  <c r="W303" i="35"/>
  <c r="X303" i="35"/>
  <c r="Y303" i="35"/>
  <c r="Z303" i="35"/>
  <c r="AA303" i="35"/>
  <c r="AB303" i="35"/>
  <c r="AC303" i="35"/>
  <c r="AD303" i="35"/>
  <c r="AE303" i="35"/>
  <c r="AF303" i="35"/>
  <c r="H296" i="35"/>
  <c r="I296" i="35"/>
  <c r="J296" i="35"/>
  <c r="K296" i="35"/>
  <c r="L296" i="35"/>
  <c r="M296" i="35"/>
  <c r="N296" i="35"/>
  <c r="O296" i="35"/>
  <c r="P296" i="35"/>
  <c r="Q296" i="35"/>
  <c r="R296" i="35"/>
  <c r="S296" i="35"/>
  <c r="T296" i="35"/>
  <c r="U296" i="35"/>
  <c r="V296" i="35"/>
  <c r="W296" i="35"/>
  <c r="X296" i="35"/>
  <c r="Y296" i="35"/>
  <c r="Z296" i="35"/>
  <c r="AA296" i="35"/>
  <c r="AB296" i="35"/>
  <c r="AC296" i="35"/>
  <c r="AD296" i="35"/>
  <c r="AE296" i="35"/>
  <c r="AF296" i="35"/>
  <c r="H297" i="35"/>
  <c r="I297" i="35"/>
  <c r="J297" i="35"/>
  <c r="K297" i="35"/>
  <c r="L297" i="35"/>
  <c r="M297" i="35"/>
  <c r="N297" i="35"/>
  <c r="O297" i="35"/>
  <c r="P297" i="35"/>
  <c r="Q297" i="35"/>
  <c r="R297" i="35"/>
  <c r="S297" i="35"/>
  <c r="T297" i="35"/>
  <c r="U297" i="35"/>
  <c r="V297" i="35"/>
  <c r="W297" i="35"/>
  <c r="X297" i="35"/>
  <c r="Y297" i="35"/>
  <c r="Z297" i="35"/>
  <c r="AA297" i="35"/>
  <c r="AB297" i="35"/>
  <c r="AC297" i="35"/>
  <c r="AD297" i="35"/>
  <c r="AE297" i="35"/>
  <c r="AF297" i="35"/>
  <c r="H298" i="35"/>
  <c r="I298" i="35"/>
  <c r="J298" i="35"/>
  <c r="K298" i="35"/>
  <c r="L298" i="35"/>
  <c r="M298" i="35"/>
  <c r="N298" i="35"/>
  <c r="O298" i="35"/>
  <c r="P298" i="35"/>
  <c r="Q298" i="35"/>
  <c r="R298" i="35"/>
  <c r="S298" i="35"/>
  <c r="T298" i="35"/>
  <c r="U298" i="35"/>
  <c r="V298" i="35"/>
  <c r="W298" i="35"/>
  <c r="X298" i="35"/>
  <c r="Y298" i="35"/>
  <c r="Z298" i="35"/>
  <c r="AA298" i="35"/>
  <c r="AB298" i="35"/>
  <c r="AC298" i="35"/>
  <c r="AD298" i="35"/>
  <c r="AE298" i="35"/>
  <c r="AF298" i="35"/>
  <c r="H299" i="35"/>
  <c r="I299" i="35"/>
  <c r="J299" i="35"/>
  <c r="K299" i="35"/>
  <c r="L299" i="35"/>
  <c r="M299" i="35"/>
  <c r="N299" i="35"/>
  <c r="O299" i="35"/>
  <c r="P299" i="35"/>
  <c r="Q299" i="35"/>
  <c r="R299" i="35"/>
  <c r="S299" i="35"/>
  <c r="T299" i="35"/>
  <c r="U299" i="35"/>
  <c r="V299" i="35"/>
  <c r="W299" i="35"/>
  <c r="X299" i="35"/>
  <c r="Y299" i="35"/>
  <c r="Z299" i="35"/>
  <c r="AA299" i="35"/>
  <c r="AB299" i="35"/>
  <c r="AC299" i="35"/>
  <c r="AD299" i="35"/>
  <c r="AE299" i="35"/>
  <c r="AF299" i="35"/>
  <c r="H300" i="35"/>
  <c r="I300" i="35"/>
  <c r="J300" i="35"/>
  <c r="K300" i="35"/>
  <c r="L300" i="35"/>
  <c r="M300" i="35"/>
  <c r="N300" i="35"/>
  <c r="O300" i="35"/>
  <c r="P300" i="35"/>
  <c r="Q300" i="35"/>
  <c r="R300" i="35"/>
  <c r="S300" i="35"/>
  <c r="T300" i="35"/>
  <c r="U300" i="35"/>
  <c r="V300" i="35"/>
  <c r="W300" i="35"/>
  <c r="X300" i="35"/>
  <c r="Y300" i="35"/>
  <c r="Z300" i="35"/>
  <c r="AA300" i="35"/>
  <c r="AB300" i="35"/>
  <c r="AC300" i="35"/>
  <c r="AD300" i="35"/>
  <c r="AE300" i="35"/>
  <c r="AF300" i="35"/>
  <c r="H301" i="35"/>
  <c r="I301" i="35"/>
  <c r="J301" i="35"/>
  <c r="K301" i="35"/>
  <c r="L301" i="35"/>
  <c r="M301" i="35"/>
  <c r="N301" i="35"/>
  <c r="O301" i="35"/>
  <c r="P301" i="35"/>
  <c r="Q301" i="35"/>
  <c r="R301" i="35"/>
  <c r="S301" i="35"/>
  <c r="T301" i="35"/>
  <c r="U301" i="35"/>
  <c r="V301" i="35"/>
  <c r="W301" i="35"/>
  <c r="X301" i="35"/>
  <c r="Y301" i="35"/>
  <c r="Z301" i="35"/>
  <c r="AA301" i="35"/>
  <c r="AB301" i="35"/>
  <c r="AC301" i="35"/>
  <c r="AD301" i="35"/>
  <c r="AE301" i="35"/>
  <c r="AF301" i="35"/>
  <c r="H286" i="35"/>
  <c r="I286" i="35"/>
  <c r="J286" i="35"/>
  <c r="K286" i="35"/>
  <c r="L286" i="35"/>
  <c r="M286" i="35"/>
  <c r="N286" i="35"/>
  <c r="O286" i="35"/>
  <c r="P286" i="35"/>
  <c r="Q286" i="35"/>
  <c r="R286" i="35"/>
  <c r="S286" i="35"/>
  <c r="T286" i="35"/>
  <c r="U286" i="35"/>
  <c r="V286" i="35"/>
  <c r="W286" i="35"/>
  <c r="X286" i="35"/>
  <c r="Y286" i="35"/>
  <c r="Z286" i="35"/>
  <c r="AA286" i="35"/>
  <c r="AB286" i="35"/>
  <c r="AC286" i="35"/>
  <c r="AD286" i="35"/>
  <c r="AE286" i="35"/>
  <c r="AF286" i="35"/>
  <c r="H287" i="35"/>
  <c r="I287" i="35"/>
  <c r="J287" i="35"/>
  <c r="K287" i="35"/>
  <c r="L287" i="35"/>
  <c r="M287" i="35"/>
  <c r="N287" i="35"/>
  <c r="O287" i="35"/>
  <c r="P287" i="35"/>
  <c r="Q287" i="35"/>
  <c r="R287" i="35"/>
  <c r="S287" i="35"/>
  <c r="T287" i="35"/>
  <c r="U287" i="35"/>
  <c r="V287" i="35"/>
  <c r="W287" i="35"/>
  <c r="X287" i="35"/>
  <c r="Y287" i="35"/>
  <c r="Z287" i="35"/>
  <c r="AA287" i="35"/>
  <c r="AB287" i="35"/>
  <c r="AC287" i="35"/>
  <c r="AD287" i="35"/>
  <c r="AE287" i="35"/>
  <c r="AF287" i="35"/>
  <c r="H288" i="35"/>
  <c r="I288" i="35"/>
  <c r="J288" i="35"/>
  <c r="K288" i="35"/>
  <c r="L288" i="35"/>
  <c r="M288" i="35"/>
  <c r="N288" i="35"/>
  <c r="O288" i="35"/>
  <c r="P288" i="35"/>
  <c r="Q288" i="35"/>
  <c r="R288" i="35"/>
  <c r="S288" i="35"/>
  <c r="T288" i="35"/>
  <c r="U288" i="35"/>
  <c r="V288" i="35"/>
  <c r="W288" i="35"/>
  <c r="X288" i="35"/>
  <c r="Y288" i="35"/>
  <c r="Z288" i="35"/>
  <c r="AA288" i="35"/>
  <c r="AB288" i="35"/>
  <c r="AC288" i="35"/>
  <c r="AD288" i="35"/>
  <c r="AE288" i="35"/>
  <c r="AF288" i="35"/>
  <c r="H289" i="35"/>
  <c r="I289" i="35"/>
  <c r="J289" i="35"/>
  <c r="K289" i="35"/>
  <c r="L289" i="35"/>
  <c r="M289" i="35"/>
  <c r="N289" i="35"/>
  <c r="O289" i="35"/>
  <c r="P289" i="35"/>
  <c r="Q289" i="35"/>
  <c r="R289" i="35"/>
  <c r="S289" i="35"/>
  <c r="T289" i="35"/>
  <c r="U289" i="35"/>
  <c r="V289" i="35"/>
  <c r="W289" i="35"/>
  <c r="X289" i="35"/>
  <c r="Y289" i="35"/>
  <c r="Z289" i="35"/>
  <c r="AA289" i="35"/>
  <c r="AB289" i="35"/>
  <c r="AC289" i="35"/>
  <c r="AD289" i="35"/>
  <c r="AE289" i="35"/>
  <c r="AF289" i="35"/>
  <c r="H290" i="35"/>
  <c r="I290" i="35"/>
  <c r="J290" i="35"/>
  <c r="K290" i="35"/>
  <c r="L290" i="35"/>
  <c r="M290" i="35"/>
  <c r="N290" i="35"/>
  <c r="O290" i="35"/>
  <c r="P290" i="35"/>
  <c r="Q290" i="35"/>
  <c r="R290" i="35"/>
  <c r="S290" i="35"/>
  <c r="T290" i="35"/>
  <c r="U290" i="35"/>
  <c r="V290" i="35"/>
  <c r="W290" i="35"/>
  <c r="X290" i="35"/>
  <c r="Y290" i="35"/>
  <c r="Z290" i="35"/>
  <c r="AA290" i="35"/>
  <c r="AB290" i="35"/>
  <c r="AC290" i="35"/>
  <c r="AD290" i="35"/>
  <c r="AE290" i="35"/>
  <c r="AF290" i="35"/>
  <c r="H291" i="35"/>
  <c r="I291" i="35"/>
  <c r="J291" i="35"/>
  <c r="K291" i="35"/>
  <c r="L291" i="35"/>
  <c r="M291" i="35"/>
  <c r="N291" i="35"/>
  <c r="O291" i="35"/>
  <c r="P291" i="35"/>
  <c r="Q291" i="35"/>
  <c r="R291" i="35"/>
  <c r="S291" i="35"/>
  <c r="T291" i="35"/>
  <c r="U291" i="35"/>
  <c r="V291" i="35"/>
  <c r="W291" i="35"/>
  <c r="X291" i="35"/>
  <c r="Y291" i="35"/>
  <c r="Z291" i="35"/>
  <c r="AA291" i="35"/>
  <c r="AB291" i="35"/>
  <c r="AC291" i="35"/>
  <c r="AD291" i="35"/>
  <c r="AE291" i="35"/>
  <c r="AF291" i="35"/>
  <c r="H292" i="35"/>
  <c r="I292" i="35"/>
  <c r="J292" i="35"/>
  <c r="K292" i="35"/>
  <c r="L292" i="35"/>
  <c r="M292" i="35"/>
  <c r="N292" i="35"/>
  <c r="O292" i="35"/>
  <c r="P292" i="35"/>
  <c r="Q292" i="35"/>
  <c r="R292" i="35"/>
  <c r="S292" i="35"/>
  <c r="T292" i="35"/>
  <c r="U292" i="35"/>
  <c r="V292" i="35"/>
  <c r="W292" i="35"/>
  <c r="X292" i="35"/>
  <c r="Y292" i="35"/>
  <c r="Z292" i="35"/>
  <c r="AA292" i="35"/>
  <c r="AB292" i="35"/>
  <c r="AC292" i="35"/>
  <c r="AD292" i="35"/>
  <c r="AE292" i="35"/>
  <c r="AF292" i="35"/>
  <c r="H293" i="35"/>
  <c r="I293" i="35"/>
  <c r="J293" i="35"/>
  <c r="K293" i="35"/>
  <c r="L293" i="35"/>
  <c r="M293" i="35"/>
  <c r="N293" i="35"/>
  <c r="O293" i="35"/>
  <c r="P293" i="35"/>
  <c r="Q293" i="35"/>
  <c r="R293" i="35"/>
  <c r="S293" i="35"/>
  <c r="T293" i="35"/>
  <c r="U293" i="35"/>
  <c r="V293" i="35"/>
  <c r="W293" i="35"/>
  <c r="X293" i="35"/>
  <c r="Y293" i="35"/>
  <c r="Z293" i="35"/>
  <c r="AA293" i="35"/>
  <c r="AB293" i="35"/>
  <c r="AC293" i="35"/>
  <c r="AD293" i="35"/>
  <c r="AE293" i="35"/>
  <c r="AF293" i="35"/>
  <c r="H270" i="35"/>
  <c r="I270" i="35"/>
  <c r="J270" i="35"/>
  <c r="K270" i="35"/>
  <c r="L270" i="35"/>
  <c r="M270" i="35"/>
  <c r="N270" i="35"/>
  <c r="O270" i="35"/>
  <c r="P270" i="35"/>
  <c r="Q270" i="35"/>
  <c r="R270" i="35"/>
  <c r="S270" i="35"/>
  <c r="T270" i="35"/>
  <c r="U270" i="35"/>
  <c r="V270" i="35"/>
  <c r="W270" i="35"/>
  <c r="X270" i="35"/>
  <c r="Y270" i="35"/>
  <c r="Z270" i="35"/>
  <c r="AA270" i="35"/>
  <c r="AB270" i="35"/>
  <c r="AC270" i="35"/>
  <c r="AD270" i="35"/>
  <c r="AE270" i="35"/>
  <c r="AF270" i="35"/>
  <c r="H271" i="35"/>
  <c r="I271" i="35"/>
  <c r="J271" i="35"/>
  <c r="K271" i="35"/>
  <c r="L271" i="35"/>
  <c r="M271" i="35"/>
  <c r="N271" i="35"/>
  <c r="O271" i="35"/>
  <c r="P271" i="35"/>
  <c r="Q271" i="35"/>
  <c r="R271" i="35"/>
  <c r="S271" i="35"/>
  <c r="T271" i="35"/>
  <c r="U271" i="35"/>
  <c r="V271" i="35"/>
  <c r="W271" i="35"/>
  <c r="X271" i="35"/>
  <c r="Y271" i="35"/>
  <c r="Z271" i="35"/>
  <c r="AA271" i="35"/>
  <c r="AB271" i="35"/>
  <c r="AC271" i="35"/>
  <c r="AD271" i="35"/>
  <c r="AE271" i="35"/>
  <c r="AF271" i="35"/>
  <c r="H272" i="35"/>
  <c r="I272" i="35"/>
  <c r="J272" i="35"/>
  <c r="K272" i="35"/>
  <c r="L272" i="35"/>
  <c r="M272" i="35"/>
  <c r="N272" i="35"/>
  <c r="O272" i="35"/>
  <c r="P272" i="35"/>
  <c r="Q272" i="35"/>
  <c r="R272" i="35"/>
  <c r="S272" i="35"/>
  <c r="T272" i="35"/>
  <c r="U272" i="35"/>
  <c r="V272" i="35"/>
  <c r="W272" i="35"/>
  <c r="X272" i="35"/>
  <c r="Y272" i="35"/>
  <c r="Z272" i="35"/>
  <c r="AA272" i="35"/>
  <c r="AB272" i="35"/>
  <c r="AC272" i="35"/>
  <c r="AD272" i="35"/>
  <c r="AE272" i="35"/>
  <c r="AF272" i="35"/>
  <c r="H273" i="35"/>
  <c r="I273" i="35"/>
  <c r="J273" i="35"/>
  <c r="K273" i="35"/>
  <c r="L273" i="35"/>
  <c r="M273" i="35"/>
  <c r="N273" i="35"/>
  <c r="O273" i="35"/>
  <c r="P273" i="35"/>
  <c r="Q273" i="35"/>
  <c r="R273" i="35"/>
  <c r="S273" i="35"/>
  <c r="T273" i="35"/>
  <c r="U273" i="35"/>
  <c r="V273" i="35"/>
  <c r="W273" i="35"/>
  <c r="X273" i="35"/>
  <c r="Y273" i="35"/>
  <c r="Z273" i="35"/>
  <c r="AA273" i="35"/>
  <c r="AB273" i="35"/>
  <c r="AC273" i="35"/>
  <c r="AD273" i="35"/>
  <c r="AE273" i="35"/>
  <c r="AF273" i="35"/>
  <c r="H274" i="35"/>
  <c r="I274" i="35"/>
  <c r="J274" i="35"/>
  <c r="K274" i="35"/>
  <c r="L274" i="35"/>
  <c r="M274" i="35"/>
  <c r="N274" i="35"/>
  <c r="O274" i="35"/>
  <c r="P274" i="35"/>
  <c r="Q274" i="35"/>
  <c r="R274" i="35"/>
  <c r="S274" i="35"/>
  <c r="T274" i="35"/>
  <c r="U274" i="35"/>
  <c r="V274" i="35"/>
  <c r="W274" i="35"/>
  <c r="X274" i="35"/>
  <c r="Y274" i="35"/>
  <c r="Z274" i="35"/>
  <c r="AA274" i="35"/>
  <c r="AB274" i="35"/>
  <c r="AC274" i="35"/>
  <c r="AD274" i="35"/>
  <c r="AE274" i="35"/>
  <c r="AF274" i="35"/>
  <c r="H275" i="35"/>
  <c r="I275" i="35"/>
  <c r="J275" i="35"/>
  <c r="K275" i="35"/>
  <c r="L275" i="35"/>
  <c r="M275" i="35"/>
  <c r="N275" i="35"/>
  <c r="O275" i="35"/>
  <c r="P275" i="35"/>
  <c r="Q275" i="35"/>
  <c r="R275" i="35"/>
  <c r="S275" i="35"/>
  <c r="T275" i="35"/>
  <c r="U275" i="35"/>
  <c r="V275" i="35"/>
  <c r="W275" i="35"/>
  <c r="X275" i="35"/>
  <c r="Y275" i="35"/>
  <c r="Z275" i="35"/>
  <c r="AA275" i="35"/>
  <c r="AB275" i="35"/>
  <c r="AC275" i="35"/>
  <c r="AD275" i="35"/>
  <c r="AE275" i="35"/>
  <c r="AF275" i="35"/>
  <c r="H276" i="35"/>
  <c r="I276" i="35"/>
  <c r="J276" i="35"/>
  <c r="K276" i="35"/>
  <c r="L276" i="35"/>
  <c r="M276" i="35"/>
  <c r="N276" i="35"/>
  <c r="O276" i="35"/>
  <c r="P276" i="35"/>
  <c r="Q276" i="35"/>
  <c r="R276" i="35"/>
  <c r="S276" i="35"/>
  <c r="T276" i="35"/>
  <c r="U276" i="35"/>
  <c r="V276" i="35"/>
  <c r="W276" i="35"/>
  <c r="X276" i="35"/>
  <c r="Y276" i="35"/>
  <c r="Z276" i="35"/>
  <c r="AA276" i="35"/>
  <c r="AB276" i="35"/>
  <c r="AC276" i="35"/>
  <c r="AD276" i="35"/>
  <c r="AE276" i="35"/>
  <c r="AF276" i="35"/>
  <c r="H221" i="35"/>
  <c r="L221" i="35"/>
  <c r="P221" i="35"/>
  <c r="T221" i="35"/>
  <c r="X221" i="35"/>
  <c r="AB221" i="35"/>
  <c r="AF221" i="35"/>
  <c r="H222" i="35"/>
  <c r="I222" i="35"/>
  <c r="J222" i="35"/>
  <c r="K222" i="35"/>
  <c r="L222" i="35"/>
  <c r="M222" i="35"/>
  <c r="N222" i="35"/>
  <c r="O222" i="35"/>
  <c r="P222" i="35"/>
  <c r="Q222" i="35"/>
  <c r="R222" i="35"/>
  <c r="S222" i="35"/>
  <c r="T222" i="35"/>
  <c r="U222" i="35"/>
  <c r="V222" i="35"/>
  <c r="W222" i="35"/>
  <c r="X222" i="35"/>
  <c r="Y222" i="35"/>
  <c r="Z222" i="35"/>
  <c r="AA222" i="35"/>
  <c r="AB222" i="35"/>
  <c r="AC222" i="35"/>
  <c r="AD222" i="35"/>
  <c r="AE222" i="35"/>
  <c r="AF222" i="35"/>
  <c r="H225" i="35"/>
  <c r="I225" i="35"/>
  <c r="J225" i="35"/>
  <c r="K225" i="35"/>
  <c r="L225" i="35"/>
  <c r="M225" i="35"/>
  <c r="N225" i="35"/>
  <c r="O225" i="35"/>
  <c r="P225" i="35"/>
  <c r="Q225" i="35"/>
  <c r="R225" i="35"/>
  <c r="S225" i="35"/>
  <c r="T225" i="35"/>
  <c r="U225" i="35"/>
  <c r="V225" i="35"/>
  <c r="W225" i="35"/>
  <c r="X225" i="35"/>
  <c r="Y225" i="35"/>
  <c r="Z225" i="35"/>
  <c r="AA225" i="35"/>
  <c r="AB225" i="35"/>
  <c r="AC225" i="35"/>
  <c r="AD225" i="35"/>
  <c r="AE225" i="35"/>
  <c r="AF225" i="35"/>
  <c r="H208" i="35"/>
  <c r="I208" i="35"/>
  <c r="J208" i="35"/>
  <c r="K208" i="35"/>
  <c r="L208" i="35"/>
  <c r="M208" i="35"/>
  <c r="N208" i="35"/>
  <c r="O208" i="35"/>
  <c r="P208" i="35"/>
  <c r="Q208" i="35"/>
  <c r="R208" i="35"/>
  <c r="S208" i="35"/>
  <c r="T208" i="35"/>
  <c r="U208" i="35"/>
  <c r="V208" i="35"/>
  <c r="W208" i="35"/>
  <c r="X208" i="35"/>
  <c r="Y208" i="35"/>
  <c r="Z208" i="35"/>
  <c r="AA208" i="35"/>
  <c r="AB208" i="35"/>
  <c r="AC208" i="35"/>
  <c r="AD208" i="35"/>
  <c r="AE208" i="35"/>
  <c r="AF208" i="35"/>
  <c r="H210" i="35"/>
  <c r="L210" i="35"/>
  <c r="P210" i="35"/>
  <c r="T210" i="35"/>
  <c r="X210" i="35"/>
  <c r="AB210" i="35"/>
  <c r="AF210" i="35"/>
  <c r="H165" i="35"/>
  <c r="I165" i="35"/>
  <c r="J165" i="35"/>
  <c r="K165" i="35"/>
  <c r="L165" i="35"/>
  <c r="M165" i="35"/>
  <c r="N165" i="35"/>
  <c r="O165" i="35"/>
  <c r="P165" i="35"/>
  <c r="Q165" i="35"/>
  <c r="R165" i="35"/>
  <c r="S165" i="35"/>
  <c r="T165" i="35"/>
  <c r="U165" i="35"/>
  <c r="V165" i="35"/>
  <c r="W165" i="35"/>
  <c r="X165" i="35"/>
  <c r="Y165" i="35"/>
  <c r="Z165" i="35"/>
  <c r="AA165" i="35"/>
  <c r="AB165" i="35"/>
  <c r="AC165" i="35"/>
  <c r="AD165" i="35"/>
  <c r="AE165" i="35"/>
  <c r="AF165" i="35"/>
  <c r="H136" i="35"/>
  <c r="I136" i="35"/>
  <c r="I73" i="35" s="1"/>
  <c r="J136" i="35"/>
  <c r="K136" i="35"/>
  <c r="L136" i="35"/>
  <c r="M136" i="35"/>
  <c r="M73" i="35" s="1"/>
  <c r="N136" i="35"/>
  <c r="O136" i="35"/>
  <c r="O73" i="35" s="1"/>
  <c r="P136" i="35"/>
  <c r="Q136" i="35"/>
  <c r="Q73" i="35" s="1"/>
  <c r="R136" i="35"/>
  <c r="S136" i="35"/>
  <c r="S73" i="35" s="1"/>
  <c r="T136" i="35"/>
  <c r="U136" i="35"/>
  <c r="U73" i="35" s="1"/>
  <c r="V136" i="35"/>
  <c r="W136" i="35"/>
  <c r="W73" i="35" s="1"/>
  <c r="X136" i="35"/>
  <c r="Y136" i="35"/>
  <c r="Y73" i="35" s="1"/>
  <c r="Z136" i="35"/>
  <c r="AA136" i="35"/>
  <c r="AB136" i="35"/>
  <c r="AC136" i="35"/>
  <c r="AC73" i="35" s="1"/>
  <c r="AD136" i="35"/>
  <c r="AE136" i="35"/>
  <c r="AE73" i="35" s="1"/>
  <c r="AF136" i="35"/>
  <c r="H137" i="35"/>
  <c r="I137" i="35"/>
  <c r="J137" i="35"/>
  <c r="K137" i="35"/>
  <c r="L137" i="35"/>
  <c r="M137" i="35"/>
  <c r="N137" i="35"/>
  <c r="O137" i="35"/>
  <c r="P137" i="35"/>
  <c r="Q137" i="35"/>
  <c r="R137" i="35"/>
  <c r="S137" i="35"/>
  <c r="T137" i="35"/>
  <c r="U137" i="35"/>
  <c r="V137" i="35"/>
  <c r="W137" i="35"/>
  <c r="X137" i="35"/>
  <c r="Y137" i="35"/>
  <c r="Z137" i="35"/>
  <c r="AA137" i="35"/>
  <c r="AB137" i="35"/>
  <c r="AC137" i="35"/>
  <c r="AD137" i="35"/>
  <c r="AE137" i="35"/>
  <c r="AF137" i="35"/>
  <c r="H138" i="35"/>
  <c r="I138" i="35"/>
  <c r="J138" i="35"/>
  <c r="K138" i="35"/>
  <c r="L138" i="35"/>
  <c r="M138" i="35"/>
  <c r="N138" i="35"/>
  <c r="O138" i="35"/>
  <c r="P138" i="35"/>
  <c r="Q138" i="35"/>
  <c r="R138" i="35"/>
  <c r="S138" i="35"/>
  <c r="T138" i="35"/>
  <c r="U138" i="35"/>
  <c r="V138" i="35"/>
  <c r="W138" i="35"/>
  <c r="X138" i="35"/>
  <c r="Y138" i="35"/>
  <c r="Z138" i="35"/>
  <c r="AA138" i="35"/>
  <c r="AB138" i="35"/>
  <c r="AC138" i="35"/>
  <c r="AD138" i="35"/>
  <c r="AE138" i="35"/>
  <c r="AF138" i="35"/>
  <c r="H93" i="35"/>
  <c r="I93" i="35"/>
  <c r="J93" i="35"/>
  <c r="K93" i="35"/>
  <c r="L93" i="35"/>
  <c r="M93" i="35"/>
  <c r="N93" i="35"/>
  <c r="O93" i="35"/>
  <c r="P93" i="35"/>
  <c r="Q93" i="35"/>
  <c r="R93" i="35"/>
  <c r="S93" i="35"/>
  <c r="T93" i="35"/>
  <c r="U93" i="35"/>
  <c r="V93" i="35"/>
  <c r="W93" i="35"/>
  <c r="X93" i="35"/>
  <c r="Y93" i="35"/>
  <c r="Z93" i="35"/>
  <c r="AA93" i="35"/>
  <c r="AB93" i="35"/>
  <c r="AC93" i="35"/>
  <c r="AD93" i="35"/>
  <c r="AE93" i="35"/>
  <c r="AF93" i="35"/>
  <c r="H94" i="35"/>
  <c r="J94" i="35"/>
  <c r="Y94" i="35"/>
  <c r="H98" i="35"/>
  <c r="I98" i="35"/>
  <c r="J98" i="35"/>
  <c r="K98" i="35"/>
  <c r="L98" i="35"/>
  <c r="M98" i="35"/>
  <c r="N98" i="35"/>
  <c r="O98" i="35"/>
  <c r="P98" i="35"/>
  <c r="Q98" i="35"/>
  <c r="R98" i="35"/>
  <c r="S98" i="35"/>
  <c r="T98" i="35"/>
  <c r="U98" i="35"/>
  <c r="V98" i="35"/>
  <c r="W98" i="35"/>
  <c r="X98" i="35"/>
  <c r="Y98" i="35"/>
  <c r="Z98" i="35"/>
  <c r="AA98" i="35"/>
  <c r="AB98" i="35"/>
  <c r="AC98" i="35"/>
  <c r="AD98" i="35"/>
  <c r="AE98" i="35"/>
  <c r="AF98" i="35"/>
  <c r="H99" i="35"/>
  <c r="H103" i="35" s="1"/>
  <c r="I99" i="35"/>
  <c r="I103" i="35" s="1"/>
  <c r="J99" i="35"/>
  <c r="K99" i="35"/>
  <c r="K103" i="35" s="1"/>
  <c r="L99" i="35"/>
  <c r="M99" i="35"/>
  <c r="M103" i="35" s="1"/>
  <c r="N99" i="35"/>
  <c r="N103" i="35" s="1"/>
  <c r="O99" i="35"/>
  <c r="O103" i="35" s="1"/>
  <c r="P99" i="35"/>
  <c r="Q99" i="35"/>
  <c r="Q103" i="35" s="1"/>
  <c r="R99" i="35"/>
  <c r="R103" i="35" s="1"/>
  <c r="S99" i="35"/>
  <c r="S103" i="35" s="1"/>
  <c r="T99" i="35"/>
  <c r="U99" i="35"/>
  <c r="U103" i="35" s="1"/>
  <c r="V99" i="35"/>
  <c r="W99" i="35"/>
  <c r="W103" i="35" s="1"/>
  <c r="X99" i="35"/>
  <c r="X103" i="35" s="1"/>
  <c r="Y99" i="35"/>
  <c r="Y103" i="35" s="1"/>
  <c r="Z99" i="35"/>
  <c r="AA99" i="35"/>
  <c r="AA103" i="35" s="1"/>
  <c r="AB99" i="35"/>
  <c r="AC99" i="35"/>
  <c r="AC103" i="35" s="1"/>
  <c r="AD99" i="35"/>
  <c r="AD103" i="35" s="1"/>
  <c r="AE99" i="35"/>
  <c r="AE103" i="35" s="1"/>
  <c r="AF99" i="35"/>
  <c r="J103" i="35"/>
  <c r="L103" i="35"/>
  <c r="P103" i="35"/>
  <c r="T103" i="35"/>
  <c r="V103" i="35"/>
  <c r="Z103" i="35"/>
  <c r="AB103" i="35"/>
  <c r="AF103" i="35"/>
  <c r="H105" i="35"/>
  <c r="I105" i="35"/>
  <c r="J105" i="35"/>
  <c r="K105" i="35"/>
  <c r="L105" i="35"/>
  <c r="M105" i="35"/>
  <c r="N105" i="35"/>
  <c r="O105" i="35"/>
  <c r="P105" i="35"/>
  <c r="Q105" i="35"/>
  <c r="R105" i="35"/>
  <c r="S105" i="35"/>
  <c r="T105" i="35"/>
  <c r="U105" i="35"/>
  <c r="V105" i="35"/>
  <c r="W105" i="35"/>
  <c r="X105" i="35"/>
  <c r="Y105" i="35"/>
  <c r="Z105" i="35"/>
  <c r="AA105" i="35"/>
  <c r="AB105" i="35"/>
  <c r="AC105" i="35"/>
  <c r="AD105" i="35"/>
  <c r="AE105" i="35"/>
  <c r="AF105" i="35"/>
  <c r="H84" i="35"/>
  <c r="J84" i="35"/>
  <c r="K84" i="35"/>
  <c r="M84" i="35"/>
  <c r="N84" i="35"/>
  <c r="P84" i="35"/>
  <c r="Q84" i="35"/>
  <c r="R84" i="35"/>
  <c r="S84" i="35"/>
  <c r="T84" i="35"/>
  <c r="V84" i="35"/>
  <c r="W84" i="35"/>
  <c r="X84" i="35"/>
  <c r="Y84" i="35"/>
  <c r="Z84" i="35"/>
  <c r="AA84" i="35"/>
  <c r="AC84" i="35"/>
  <c r="AD84" i="35"/>
  <c r="AE84" i="35"/>
  <c r="I85" i="35"/>
  <c r="L85" i="35"/>
  <c r="M85" i="35"/>
  <c r="N85" i="35"/>
  <c r="O85" i="35"/>
  <c r="Q85" i="35"/>
  <c r="U85" i="35"/>
  <c r="V85" i="35"/>
  <c r="W85" i="35"/>
  <c r="X85" i="35"/>
  <c r="Y85" i="35"/>
  <c r="AB85" i="35"/>
  <c r="AC85" i="35"/>
  <c r="AF85" i="35"/>
  <c r="H86" i="35"/>
  <c r="K86" i="35"/>
  <c r="L86" i="35"/>
  <c r="P86" i="35"/>
  <c r="Q86" i="35"/>
  <c r="T86" i="35"/>
  <c r="V86" i="35"/>
  <c r="W86" i="35"/>
  <c r="X86" i="35"/>
  <c r="Y86" i="35"/>
  <c r="Z86" i="35"/>
  <c r="AA86" i="35"/>
  <c r="AB86" i="35"/>
  <c r="AD86" i="35"/>
  <c r="AE86" i="35"/>
  <c r="AF86" i="35"/>
  <c r="H73" i="35"/>
  <c r="J73" i="35"/>
  <c r="K73" i="35"/>
  <c r="L73" i="35"/>
  <c r="N73" i="35"/>
  <c r="P73" i="35"/>
  <c r="R73" i="35"/>
  <c r="T73" i="35"/>
  <c r="V73" i="35"/>
  <c r="X73" i="35"/>
  <c r="Z73" i="35"/>
  <c r="AA73" i="35"/>
  <c r="AB73" i="35"/>
  <c r="AD73" i="35"/>
  <c r="AF73" i="35"/>
  <c r="H221" i="46"/>
  <c r="I221" i="46"/>
  <c r="J221" i="46"/>
  <c r="K221" i="46"/>
  <c r="L221" i="46"/>
  <c r="M221" i="46"/>
  <c r="N221" i="46"/>
  <c r="O221" i="46"/>
  <c r="Q221" i="46"/>
  <c r="R221" i="46"/>
  <c r="S221" i="46"/>
  <c r="T221" i="46"/>
  <c r="U221" i="46"/>
  <c r="V221" i="46"/>
  <c r="Y221" i="46"/>
  <c r="Z221" i="46"/>
  <c r="AA221" i="46"/>
  <c r="AB221" i="46"/>
  <c r="AC221" i="46"/>
  <c r="AD221" i="46"/>
  <c r="H222" i="46"/>
  <c r="I222" i="46"/>
  <c r="J222" i="46"/>
  <c r="K222" i="46"/>
  <c r="L222" i="46"/>
  <c r="M222" i="46"/>
  <c r="N222" i="46"/>
  <c r="O222" i="46"/>
  <c r="P222" i="46"/>
  <c r="Q222" i="46"/>
  <c r="R222" i="46"/>
  <c r="S222" i="46"/>
  <c r="T222" i="46"/>
  <c r="U222" i="46"/>
  <c r="V222" i="46"/>
  <c r="W222" i="46"/>
  <c r="X222" i="46"/>
  <c r="Y222" i="46"/>
  <c r="Z222" i="46"/>
  <c r="AA222" i="46"/>
  <c r="AB222" i="46"/>
  <c r="AC222" i="46"/>
  <c r="AD222" i="46"/>
  <c r="AE222" i="46"/>
  <c r="AF222" i="46"/>
  <c r="H225" i="46"/>
  <c r="I225" i="46"/>
  <c r="J225" i="46"/>
  <c r="K225" i="46"/>
  <c r="L225" i="46"/>
  <c r="M225" i="46"/>
  <c r="N225" i="46"/>
  <c r="O225" i="46"/>
  <c r="P225" i="46"/>
  <c r="Q225" i="46"/>
  <c r="R225" i="46"/>
  <c r="S225" i="46"/>
  <c r="T225" i="46"/>
  <c r="U225" i="46"/>
  <c r="V225" i="46"/>
  <c r="W225" i="46"/>
  <c r="X225" i="46"/>
  <c r="Y225" i="46"/>
  <c r="Z225" i="46"/>
  <c r="AA225" i="46"/>
  <c r="AB225" i="46"/>
  <c r="AC225" i="46"/>
  <c r="AD225" i="46"/>
  <c r="AE225" i="46"/>
  <c r="AF225" i="46"/>
  <c r="H212" i="46"/>
  <c r="I212" i="46"/>
  <c r="J212" i="46"/>
  <c r="K212" i="46"/>
  <c r="L212" i="46"/>
  <c r="M212" i="46"/>
  <c r="N212" i="46"/>
  <c r="O212" i="46"/>
  <c r="P212" i="46"/>
  <c r="Q212" i="46"/>
  <c r="R212" i="46"/>
  <c r="S212" i="46"/>
  <c r="T212" i="46"/>
  <c r="U212" i="46"/>
  <c r="V212" i="46"/>
  <c r="W212" i="46"/>
  <c r="X212" i="46"/>
  <c r="Y212" i="46"/>
  <c r="Z212" i="46"/>
  <c r="AA212" i="46"/>
  <c r="AB212" i="46"/>
  <c r="AC212" i="46"/>
  <c r="AD212" i="46"/>
  <c r="AE212" i="46"/>
  <c r="AF212" i="46"/>
  <c r="H208" i="46"/>
  <c r="I208" i="46"/>
  <c r="J208" i="46"/>
  <c r="K208" i="46"/>
  <c r="L208" i="46"/>
  <c r="M208" i="46"/>
  <c r="N208" i="46"/>
  <c r="O208" i="46"/>
  <c r="P208" i="46"/>
  <c r="Q208" i="46"/>
  <c r="R208" i="46"/>
  <c r="S208" i="46"/>
  <c r="T208" i="46"/>
  <c r="U208" i="46"/>
  <c r="V208" i="46"/>
  <c r="W208" i="46"/>
  <c r="X208" i="46"/>
  <c r="Y208" i="46"/>
  <c r="Z208" i="46"/>
  <c r="AA208" i="46"/>
  <c r="AB208" i="46"/>
  <c r="AC208" i="46"/>
  <c r="AD208" i="46"/>
  <c r="AE208" i="46"/>
  <c r="AF208" i="46"/>
  <c r="H210" i="46"/>
  <c r="I210" i="46"/>
  <c r="J210" i="46"/>
  <c r="K210" i="46"/>
  <c r="L210" i="46"/>
  <c r="M210" i="46"/>
  <c r="N210" i="46"/>
  <c r="O210" i="46"/>
  <c r="Q210" i="46"/>
  <c r="R210" i="46"/>
  <c r="S210" i="46"/>
  <c r="T210" i="46"/>
  <c r="U210" i="46"/>
  <c r="V210" i="46"/>
  <c r="Y210" i="46"/>
  <c r="Z210" i="46"/>
  <c r="AA210" i="46"/>
  <c r="AB210" i="46"/>
  <c r="AC210" i="46"/>
  <c r="AD210" i="46"/>
  <c r="H204" i="46"/>
  <c r="I204" i="46"/>
  <c r="J204" i="46"/>
  <c r="K204" i="46"/>
  <c r="L204" i="46"/>
  <c r="M204" i="46"/>
  <c r="N204" i="46"/>
  <c r="O204" i="46"/>
  <c r="P204" i="46"/>
  <c r="Q204" i="46"/>
  <c r="R204" i="46"/>
  <c r="S204" i="46"/>
  <c r="T204" i="46"/>
  <c r="U204" i="46"/>
  <c r="V204" i="46"/>
  <c r="W204" i="46"/>
  <c r="X204" i="46"/>
  <c r="Y204" i="46"/>
  <c r="Z204" i="46"/>
  <c r="AA204" i="46"/>
  <c r="AB204" i="46"/>
  <c r="AC204" i="46"/>
  <c r="AD204" i="46"/>
  <c r="AE204" i="46"/>
  <c r="AF204" i="46"/>
  <c r="H205" i="46"/>
  <c r="I205" i="46"/>
  <c r="J205" i="46"/>
  <c r="K205" i="46"/>
  <c r="L205" i="46"/>
  <c r="M205" i="46"/>
  <c r="N205" i="46"/>
  <c r="O205" i="46"/>
  <c r="P205" i="46"/>
  <c r="Q205" i="46"/>
  <c r="R205" i="46"/>
  <c r="S205" i="46"/>
  <c r="T205" i="46"/>
  <c r="U205" i="46"/>
  <c r="V205" i="46"/>
  <c r="W205" i="46"/>
  <c r="X205" i="46"/>
  <c r="Y205" i="46"/>
  <c r="Z205" i="46"/>
  <c r="AA205" i="46"/>
  <c r="AB205" i="46"/>
  <c r="AC205" i="46"/>
  <c r="AD205" i="46"/>
  <c r="AE205" i="46"/>
  <c r="AF205" i="46"/>
  <c r="H199" i="46"/>
  <c r="H200" i="46" s="1"/>
  <c r="I199" i="46"/>
  <c r="I200" i="46" s="1"/>
  <c r="J199" i="46"/>
  <c r="J200" i="46" s="1"/>
  <c r="K199" i="46"/>
  <c r="K200" i="46" s="1"/>
  <c r="L199" i="46"/>
  <c r="L200" i="46" s="1"/>
  <c r="M199" i="46"/>
  <c r="M200" i="46" s="1"/>
  <c r="N199" i="46"/>
  <c r="N200" i="46" s="1"/>
  <c r="O199" i="46"/>
  <c r="O200" i="46" s="1"/>
  <c r="P199" i="46"/>
  <c r="P200" i="46" s="1"/>
  <c r="Q199" i="46"/>
  <c r="Q200" i="46" s="1"/>
  <c r="R199" i="46"/>
  <c r="R200" i="46" s="1"/>
  <c r="S199" i="46"/>
  <c r="S200" i="46" s="1"/>
  <c r="T199" i="46"/>
  <c r="T200" i="46" s="1"/>
  <c r="U199" i="46"/>
  <c r="U200" i="46" s="1"/>
  <c r="V199" i="46"/>
  <c r="V200" i="46" s="1"/>
  <c r="W199" i="46"/>
  <c r="W200" i="46" s="1"/>
  <c r="X199" i="46"/>
  <c r="X200" i="46" s="1"/>
  <c r="Y199" i="46"/>
  <c r="Y200" i="46" s="1"/>
  <c r="Z199" i="46"/>
  <c r="Z200" i="46" s="1"/>
  <c r="AA199" i="46"/>
  <c r="AA200" i="46" s="1"/>
  <c r="AB199" i="46"/>
  <c r="AB200" i="46" s="1"/>
  <c r="AC199" i="46"/>
  <c r="AC200" i="46" s="1"/>
  <c r="AD199" i="46"/>
  <c r="AD200" i="46" s="1"/>
  <c r="AE199" i="46"/>
  <c r="AE200" i="46" s="1"/>
  <c r="AF199" i="46"/>
  <c r="AF200" i="46" s="1"/>
  <c r="H187" i="46"/>
  <c r="I187" i="46"/>
  <c r="J187" i="46"/>
  <c r="K187" i="46"/>
  <c r="L187" i="46"/>
  <c r="M187" i="46"/>
  <c r="N187" i="46"/>
  <c r="O187" i="46"/>
  <c r="P187" i="46"/>
  <c r="Q187" i="46"/>
  <c r="R187" i="46"/>
  <c r="S187" i="46"/>
  <c r="T187" i="46"/>
  <c r="U187" i="46"/>
  <c r="V187" i="46"/>
  <c r="W187" i="46"/>
  <c r="X187" i="46"/>
  <c r="Y187" i="46"/>
  <c r="Z187" i="46"/>
  <c r="AA187" i="46"/>
  <c r="AB187" i="46"/>
  <c r="AC187" i="46"/>
  <c r="AD187" i="46"/>
  <c r="AE187" i="46"/>
  <c r="AF187" i="46"/>
  <c r="I184" i="46"/>
  <c r="J184" i="46"/>
  <c r="K184" i="46"/>
  <c r="L184" i="46"/>
  <c r="M184" i="46"/>
  <c r="N184" i="46"/>
  <c r="O184" i="46"/>
  <c r="P184" i="46"/>
  <c r="Q184" i="46"/>
  <c r="R184" i="46"/>
  <c r="S184" i="46"/>
  <c r="T184" i="46"/>
  <c r="U184" i="46"/>
  <c r="V184" i="46"/>
  <c r="W184" i="46"/>
  <c r="X184" i="46"/>
  <c r="Y184" i="46"/>
  <c r="Z184" i="46"/>
  <c r="AA184" i="46"/>
  <c r="AB184" i="46"/>
  <c r="AC184" i="46"/>
  <c r="AD184" i="46"/>
  <c r="AE184" i="46"/>
  <c r="AF184" i="46"/>
  <c r="H196" i="46"/>
  <c r="I196" i="46"/>
  <c r="J196" i="46"/>
  <c r="K196" i="46"/>
  <c r="L196" i="46"/>
  <c r="M196" i="46"/>
  <c r="N196" i="46"/>
  <c r="O196" i="46"/>
  <c r="P196" i="46"/>
  <c r="Q196" i="46"/>
  <c r="R196" i="46"/>
  <c r="S196" i="46"/>
  <c r="T196" i="46"/>
  <c r="U196" i="46"/>
  <c r="V196" i="46"/>
  <c r="W196" i="46"/>
  <c r="X196" i="46"/>
  <c r="Y196" i="46"/>
  <c r="Z196" i="46"/>
  <c r="AA196" i="46"/>
  <c r="AB196" i="46"/>
  <c r="AC196" i="46"/>
  <c r="AD196" i="46"/>
  <c r="AE196" i="46"/>
  <c r="AF196" i="46"/>
  <c r="H197" i="46"/>
  <c r="I197" i="46"/>
  <c r="J197" i="46"/>
  <c r="K197" i="46"/>
  <c r="L197" i="46"/>
  <c r="M197" i="46"/>
  <c r="N197" i="46"/>
  <c r="O197" i="46"/>
  <c r="P197" i="46"/>
  <c r="Q197" i="46"/>
  <c r="R197" i="46"/>
  <c r="S197" i="46"/>
  <c r="T197" i="46"/>
  <c r="U197" i="46"/>
  <c r="V197" i="46"/>
  <c r="W197" i="46"/>
  <c r="X197" i="46"/>
  <c r="Y197" i="46"/>
  <c r="Z197" i="46"/>
  <c r="AA197" i="46"/>
  <c r="AB197" i="46"/>
  <c r="AC197" i="46"/>
  <c r="AD197" i="46"/>
  <c r="AE197" i="46"/>
  <c r="AF197" i="46"/>
  <c r="H198" i="46"/>
  <c r="I198" i="46"/>
  <c r="J198" i="46"/>
  <c r="K198" i="46"/>
  <c r="L198" i="46"/>
  <c r="M198" i="46"/>
  <c r="N198" i="46"/>
  <c r="O198" i="46"/>
  <c r="P198" i="46"/>
  <c r="Q198" i="46"/>
  <c r="R198" i="46"/>
  <c r="S198" i="46"/>
  <c r="T198" i="46"/>
  <c r="U198" i="46"/>
  <c r="V198" i="46"/>
  <c r="W198" i="46"/>
  <c r="X198" i="46"/>
  <c r="Y198" i="46"/>
  <c r="Z198" i="46"/>
  <c r="AA198" i="46"/>
  <c r="AB198" i="46"/>
  <c r="AC198" i="46"/>
  <c r="AD198" i="46"/>
  <c r="AE198" i="46"/>
  <c r="AF198" i="46"/>
  <c r="H137" i="46"/>
  <c r="I137" i="46"/>
  <c r="J137" i="46"/>
  <c r="K137" i="46"/>
  <c r="L137" i="46"/>
  <c r="M137" i="46"/>
  <c r="N137" i="46"/>
  <c r="O137" i="46"/>
  <c r="P137" i="46"/>
  <c r="Q137" i="46"/>
  <c r="R137" i="46"/>
  <c r="S137" i="46"/>
  <c r="T137" i="46"/>
  <c r="U137" i="46"/>
  <c r="V137" i="46"/>
  <c r="W137" i="46"/>
  <c r="X137" i="46"/>
  <c r="Y137" i="46"/>
  <c r="Z137" i="46"/>
  <c r="AA137" i="46"/>
  <c r="AB137" i="46"/>
  <c r="AC137" i="46"/>
  <c r="AE137" i="46"/>
  <c r="AF137" i="46"/>
  <c r="H138" i="46"/>
  <c r="I138" i="46"/>
  <c r="J138" i="46"/>
  <c r="K138" i="46"/>
  <c r="L138" i="46"/>
  <c r="M138" i="46"/>
  <c r="N138" i="46"/>
  <c r="O138" i="46"/>
  <c r="P138" i="46"/>
  <c r="Q138" i="46"/>
  <c r="R138" i="46"/>
  <c r="S138" i="46"/>
  <c r="T138" i="46"/>
  <c r="U138" i="46"/>
  <c r="V138" i="46"/>
  <c r="W138" i="46"/>
  <c r="X138" i="46"/>
  <c r="Y138" i="46"/>
  <c r="Z138" i="46"/>
  <c r="AA138" i="46"/>
  <c r="AB138" i="46"/>
  <c r="AC138" i="46"/>
  <c r="AE138" i="46"/>
  <c r="AF138" i="46"/>
  <c r="G358" i="35"/>
  <c r="G357" i="35"/>
  <c r="G221" i="46"/>
  <c r="G43" i="71"/>
  <c r="H43" i="71"/>
  <c r="H49" i="71" s="1"/>
  <c r="I43" i="71"/>
  <c r="I49" i="71" s="1"/>
  <c r="J43" i="71"/>
  <c r="K43" i="71"/>
  <c r="L43" i="71"/>
  <c r="L49" i="71" s="1"/>
  <c r="M43" i="71"/>
  <c r="M49" i="71" s="1"/>
  <c r="N43" i="71"/>
  <c r="N49" i="71" s="1"/>
  <c r="O43" i="71"/>
  <c r="P43" i="71"/>
  <c r="P49" i="71" s="1"/>
  <c r="Q43" i="71"/>
  <c r="Q49" i="71" s="1"/>
  <c r="R43" i="71"/>
  <c r="S43" i="71"/>
  <c r="T43" i="71"/>
  <c r="T49" i="71" s="1"/>
  <c r="U43" i="71"/>
  <c r="U49" i="71" s="1"/>
  <c r="V43" i="71"/>
  <c r="V49" i="71" s="1"/>
  <c r="W43" i="71"/>
  <c r="X43" i="71"/>
  <c r="X49" i="71" s="1"/>
  <c r="Y43" i="71"/>
  <c r="Y49" i="71" s="1"/>
  <c r="Z43" i="71"/>
  <c r="AA43" i="71"/>
  <c r="AB43" i="71"/>
  <c r="AB49" i="71" s="1"/>
  <c r="AC43" i="71"/>
  <c r="AC49" i="71" s="1"/>
  <c r="AD43" i="71"/>
  <c r="AD49" i="71" s="1"/>
  <c r="AE43" i="71"/>
  <c r="F43" i="71"/>
  <c r="G111" i="72"/>
  <c r="G124" i="72" s="1"/>
  <c r="H111" i="72"/>
  <c r="H124" i="72" s="1"/>
  <c r="I111" i="72"/>
  <c r="J111" i="72"/>
  <c r="K111" i="72"/>
  <c r="K124" i="72" s="1"/>
  <c r="L111" i="72"/>
  <c r="L124" i="72" s="1"/>
  <c r="M111" i="72"/>
  <c r="N111" i="72"/>
  <c r="O111" i="72"/>
  <c r="O124" i="72" s="1"/>
  <c r="P111" i="72"/>
  <c r="P124" i="72" s="1"/>
  <c r="Q111" i="72"/>
  <c r="R111" i="72"/>
  <c r="S111" i="72"/>
  <c r="S124" i="72" s="1"/>
  <c r="T111" i="72"/>
  <c r="T124" i="72" s="1"/>
  <c r="U111" i="72"/>
  <c r="V111" i="72"/>
  <c r="W111" i="72"/>
  <c r="W124" i="72" s="1"/>
  <c r="X111" i="72"/>
  <c r="X124" i="72" s="1"/>
  <c r="Y111" i="72"/>
  <c r="Z111" i="72"/>
  <c r="AA111" i="72"/>
  <c r="AA124" i="72" s="1"/>
  <c r="AB111" i="72"/>
  <c r="AB124" i="72" s="1"/>
  <c r="AC111" i="72"/>
  <c r="AD111" i="72"/>
  <c r="AE111" i="72"/>
  <c r="AE124" i="72" s="1"/>
  <c r="F111" i="72"/>
  <c r="F124" i="72" s="1"/>
  <c r="F109" i="72"/>
  <c r="F110" i="72" s="1"/>
  <c r="G109" i="72"/>
  <c r="H109" i="72"/>
  <c r="H110" i="72" s="1"/>
  <c r="I109" i="72"/>
  <c r="I110" i="72" s="1"/>
  <c r="J109" i="72"/>
  <c r="K109" i="72"/>
  <c r="L109" i="72"/>
  <c r="L110" i="72" s="1"/>
  <c r="M109" i="72"/>
  <c r="M110" i="72" s="1"/>
  <c r="N109" i="72"/>
  <c r="O109" i="72"/>
  <c r="P109" i="72"/>
  <c r="P110" i="72" s="1"/>
  <c r="Q109" i="72"/>
  <c r="Q110" i="72" s="1"/>
  <c r="R109" i="72"/>
  <c r="S109" i="72"/>
  <c r="T109" i="72"/>
  <c r="T110" i="72" s="1"/>
  <c r="U109" i="72"/>
  <c r="U110" i="72" s="1"/>
  <c r="V109" i="72"/>
  <c r="W109" i="72"/>
  <c r="X109" i="72"/>
  <c r="X110" i="72" s="1"/>
  <c r="Y109" i="72"/>
  <c r="Y110" i="72" s="1"/>
  <c r="Z109" i="72"/>
  <c r="AA109" i="72"/>
  <c r="AB109" i="72"/>
  <c r="AB110" i="72" s="1"/>
  <c r="AC109" i="72"/>
  <c r="AC110" i="72" s="1"/>
  <c r="AD109" i="72"/>
  <c r="AE109" i="72"/>
  <c r="G41" i="71"/>
  <c r="G42" i="71" s="1"/>
  <c r="H41" i="71"/>
  <c r="H42" i="71" s="1"/>
  <c r="I41" i="71"/>
  <c r="J41" i="71"/>
  <c r="J42" i="71" s="1"/>
  <c r="K41" i="71"/>
  <c r="L41" i="71"/>
  <c r="M41" i="71"/>
  <c r="N41" i="71"/>
  <c r="N42" i="71" s="1"/>
  <c r="O41" i="71"/>
  <c r="O42" i="71" s="1"/>
  <c r="P41" i="71"/>
  <c r="Q41" i="71"/>
  <c r="R41" i="71"/>
  <c r="R42" i="71" s="1"/>
  <c r="S41" i="71"/>
  <c r="S42" i="71" s="1"/>
  <c r="T41" i="71"/>
  <c r="U41" i="71"/>
  <c r="V41" i="71"/>
  <c r="V42" i="71" s="1"/>
  <c r="W41" i="71"/>
  <c r="W42" i="71" s="1"/>
  <c r="X41" i="71"/>
  <c r="X42" i="71" s="1"/>
  <c r="Y41" i="71"/>
  <c r="Z41" i="71"/>
  <c r="Z42" i="71" s="1"/>
  <c r="AA41" i="71"/>
  <c r="AB41" i="71"/>
  <c r="AC41" i="71"/>
  <c r="AD41" i="71"/>
  <c r="AD42" i="71" s="1"/>
  <c r="AE41" i="71"/>
  <c r="AE42" i="71" s="1"/>
  <c r="F41" i="71"/>
  <c r="P12" i="71"/>
  <c r="P13" i="71"/>
  <c r="P14" i="71" s="1"/>
  <c r="P16" i="71" s="1"/>
  <c r="P17" i="71" s="1"/>
  <c r="P18" i="71" s="1"/>
  <c r="F32" i="71"/>
  <c r="G32" i="71"/>
  <c r="H32" i="71"/>
  <c r="H53" i="71" s="1"/>
  <c r="I32" i="71"/>
  <c r="I53" i="71" s="1"/>
  <c r="J32" i="71"/>
  <c r="J53" i="71" s="1"/>
  <c r="K32" i="71"/>
  <c r="L32" i="71"/>
  <c r="L53" i="71" s="1"/>
  <c r="M32" i="71"/>
  <c r="M53" i="71" s="1"/>
  <c r="N32" i="71"/>
  <c r="O32" i="71"/>
  <c r="P32" i="71"/>
  <c r="P53" i="71" s="1"/>
  <c r="Q32" i="71"/>
  <c r="Q53" i="71" s="1"/>
  <c r="R32" i="71"/>
  <c r="R53" i="71" s="1"/>
  <c r="S32" i="71"/>
  <c r="T32" i="71"/>
  <c r="T53" i="71" s="1"/>
  <c r="U32" i="71"/>
  <c r="U53" i="71" s="1"/>
  <c r="V32" i="71"/>
  <c r="W32" i="71"/>
  <c r="X32" i="71"/>
  <c r="X53" i="71" s="1"/>
  <c r="Y32" i="71"/>
  <c r="Y53" i="71" s="1"/>
  <c r="Z32" i="71"/>
  <c r="Z53" i="71" s="1"/>
  <c r="AA32" i="71"/>
  <c r="AB32" i="71"/>
  <c r="AB53" i="71" s="1"/>
  <c r="AC32" i="71"/>
  <c r="AC53" i="71" s="1"/>
  <c r="AD32" i="71"/>
  <c r="AE32" i="71"/>
  <c r="F33" i="71"/>
  <c r="F48" i="71" s="1"/>
  <c r="G33" i="71"/>
  <c r="G48" i="71" s="1"/>
  <c r="H33" i="71"/>
  <c r="H48" i="71" s="1"/>
  <c r="I33" i="71"/>
  <c r="J33" i="71"/>
  <c r="J48" i="71" s="1"/>
  <c r="K33" i="71"/>
  <c r="K48" i="71" s="1"/>
  <c r="L33" i="71"/>
  <c r="M33" i="71"/>
  <c r="N33" i="71"/>
  <c r="N48" i="71" s="1"/>
  <c r="O33" i="71"/>
  <c r="O48" i="71" s="1"/>
  <c r="P33" i="71"/>
  <c r="P48" i="71" s="1"/>
  <c r="Q33" i="71"/>
  <c r="R33" i="71"/>
  <c r="R48" i="71" s="1"/>
  <c r="S33" i="71"/>
  <c r="S48" i="71" s="1"/>
  <c r="T33" i="71"/>
  <c r="U33" i="71"/>
  <c r="V33" i="71"/>
  <c r="V48" i="71" s="1"/>
  <c r="W33" i="71"/>
  <c r="W48" i="71" s="1"/>
  <c r="X33" i="71"/>
  <c r="X48" i="71" s="1"/>
  <c r="Y33" i="71"/>
  <c r="Z33" i="71"/>
  <c r="Z48" i="71" s="1"/>
  <c r="AA33" i="71"/>
  <c r="AA48" i="71" s="1"/>
  <c r="AB33" i="71"/>
  <c r="AC33" i="71"/>
  <c r="AD33" i="71"/>
  <c r="AD48" i="71" s="1"/>
  <c r="AE33" i="71"/>
  <c r="AE48" i="71" s="1"/>
  <c r="F34" i="71"/>
  <c r="G34" i="71"/>
  <c r="H34" i="71"/>
  <c r="I34" i="71"/>
  <c r="J34" i="71"/>
  <c r="K34" i="71"/>
  <c r="L34" i="71"/>
  <c r="M34" i="71"/>
  <c r="N34" i="71"/>
  <c r="O34" i="71"/>
  <c r="P34" i="71"/>
  <c r="Q34" i="71"/>
  <c r="R34" i="71"/>
  <c r="S34" i="71"/>
  <c r="T34" i="71"/>
  <c r="U34" i="71"/>
  <c r="V34" i="71"/>
  <c r="W34" i="71"/>
  <c r="X34" i="71"/>
  <c r="Y34" i="71"/>
  <c r="Z34" i="71"/>
  <c r="AA34" i="71"/>
  <c r="AB34" i="71"/>
  <c r="AC34" i="71"/>
  <c r="AD34" i="71"/>
  <c r="AE34" i="71"/>
  <c r="F38" i="71"/>
  <c r="G38" i="71"/>
  <c r="F42" i="71"/>
  <c r="I42" i="71"/>
  <c r="K42" i="71"/>
  <c r="L42" i="71"/>
  <c r="M42" i="71"/>
  <c r="P42" i="71"/>
  <c r="Q42" i="71"/>
  <c r="T42" i="71"/>
  <c r="U42" i="71"/>
  <c r="Y42" i="71"/>
  <c r="AA42" i="71"/>
  <c r="AB42" i="71"/>
  <c r="AC42" i="71"/>
  <c r="F47" i="71"/>
  <c r="G47" i="71"/>
  <c r="I48" i="71"/>
  <c r="L48" i="71"/>
  <c r="M48" i="71"/>
  <c r="Q48" i="71"/>
  <c r="T48" i="71"/>
  <c r="U48" i="71"/>
  <c r="Y48" i="71"/>
  <c r="AB48" i="71"/>
  <c r="AC48" i="71"/>
  <c r="F49" i="71"/>
  <c r="G49" i="71"/>
  <c r="J49" i="71"/>
  <c r="K49" i="71"/>
  <c r="O49" i="71"/>
  <c r="R49" i="71"/>
  <c r="S49" i="71"/>
  <c r="W49" i="71"/>
  <c r="Z49" i="71"/>
  <c r="AA49" i="71"/>
  <c r="AE49" i="71"/>
  <c r="F53" i="71"/>
  <c r="G53" i="71"/>
  <c r="K53" i="71"/>
  <c r="N53" i="71"/>
  <c r="O53" i="71"/>
  <c r="S53" i="71"/>
  <c r="V53" i="71"/>
  <c r="W53" i="71"/>
  <c r="AA53" i="71"/>
  <c r="AD53" i="71"/>
  <c r="AE53" i="71"/>
  <c r="F42" i="72"/>
  <c r="F43" i="72" s="1"/>
  <c r="F123" i="72" s="1"/>
  <c r="F127" i="72" s="1"/>
  <c r="F131" i="72" s="1"/>
  <c r="G42" i="72"/>
  <c r="G43" i="72" s="1"/>
  <c r="G123" i="72" s="1"/>
  <c r="G127" i="72" s="1"/>
  <c r="G131" i="72" s="1"/>
  <c r="H42" i="72"/>
  <c r="H44" i="72" s="1"/>
  <c r="I42" i="72"/>
  <c r="J42" i="72"/>
  <c r="J43" i="72" s="1"/>
  <c r="J123" i="72" s="1"/>
  <c r="J127" i="72" s="1"/>
  <c r="J131" i="72" s="1"/>
  <c r="K42" i="72"/>
  <c r="K43" i="72" s="1"/>
  <c r="K123" i="72" s="1"/>
  <c r="K127" i="72" s="1"/>
  <c r="K131" i="72" s="1"/>
  <c r="L42" i="72"/>
  <c r="L43" i="72" s="1"/>
  <c r="L123" i="72" s="1"/>
  <c r="L127" i="72" s="1"/>
  <c r="L131" i="72" s="1"/>
  <c r="M42" i="72"/>
  <c r="N42" i="72"/>
  <c r="N43" i="72" s="1"/>
  <c r="N123" i="72" s="1"/>
  <c r="N127" i="72" s="1"/>
  <c r="N131" i="72" s="1"/>
  <c r="O42" i="72"/>
  <c r="O43" i="72" s="1"/>
  <c r="O123" i="72" s="1"/>
  <c r="O127" i="72" s="1"/>
  <c r="O131" i="72" s="1"/>
  <c r="P42" i="72"/>
  <c r="P44" i="72" s="1"/>
  <c r="Q42" i="72"/>
  <c r="R42" i="72"/>
  <c r="R43" i="72" s="1"/>
  <c r="R123" i="72" s="1"/>
  <c r="R127" i="72" s="1"/>
  <c r="R131" i="72" s="1"/>
  <c r="S42" i="72"/>
  <c r="S43" i="72" s="1"/>
  <c r="S123" i="72" s="1"/>
  <c r="S127" i="72" s="1"/>
  <c r="S131" i="72" s="1"/>
  <c r="T42" i="72"/>
  <c r="T43" i="72" s="1"/>
  <c r="T123" i="72" s="1"/>
  <c r="T127" i="72" s="1"/>
  <c r="T131" i="72" s="1"/>
  <c r="U42" i="72"/>
  <c r="V42" i="72"/>
  <c r="V43" i="72" s="1"/>
  <c r="V123" i="72" s="1"/>
  <c r="V127" i="72" s="1"/>
  <c r="V131" i="72" s="1"/>
  <c r="W42" i="72"/>
  <c r="W43" i="72" s="1"/>
  <c r="W123" i="72" s="1"/>
  <c r="W127" i="72" s="1"/>
  <c r="W131" i="72" s="1"/>
  <c r="X42" i="72"/>
  <c r="X44" i="72" s="1"/>
  <c r="Y42" i="72"/>
  <c r="Z42" i="72"/>
  <c r="Z43" i="72" s="1"/>
  <c r="Z123" i="72" s="1"/>
  <c r="Z127" i="72" s="1"/>
  <c r="Z131" i="72" s="1"/>
  <c r="AA42" i="72"/>
  <c r="AA43" i="72" s="1"/>
  <c r="AA123" i="72" s="1"/>
  <c r="AA127" i="72" s="1"/>
  <c r="AA131" i="72" s="1"/>
  <c r="AB42" i="72"/>
  <c r="AB43" i="72" s="1"/>
  <c r="AB123" i="72" s="1"/>
  <c r="AB127" i="72" s="1"/>
  <c r="AB131" i="72" s="1"/>
  <c r="AC42" i="72"/>
  <c r="AD42" i="72"/>
  <c r="AD43" i="72" s="1"/>
  <c r="AD123" i="72" s="1"/>
  <c r="AD127" i="72" s="1"/>
  <c r="AD131" i="72" s="1"/>
  <c r="AE42" i="72"/>
  <c r="AE43" i="72" s="1"/>
  <c r="AE123" i="72" s="1"/>
  <c r="AE127" i="72" s="1"/>
  <c r="AE131" i="72" s="1"/>
  <c r="H43" i="72"/>
  <c r="H123" i="72" s="1"/>
  <c r="H127" i="72" s="1"/>
  <c r="H131" i="72" s="1"/>
  <c r="I43" i="72"/>
  <c r="I123" i="72" s="1"/>
  <c r="I127" i="72" s="1"/>
  <c r="I131" i="72" s="1"/>
  <c r="M43" i="72"/>
  <c r="P43" i="72"/>
  <c r="P123" i="72" s="1"/>
  <c r="P127" i="72" s="1"/>
  <c r="P131" i="72" s="1"/>
  <c r="Q43" i="72"/>
  <c r="Q123" i="72" s="1"/>
  <c r="Q127" i="72" s="1"/>
  <c r="Q131" i="72" s="1"/>
  <c r="U43" i="72"/>
  <c r="X43" i="72"/>
  <c r="X123" i="72" s="1"/>
  <c r="X127" i="72" s="1"/>
  <c r="X131" i="72" s="1"/>
  <c r="Y43" i="72"/>
  <c r="Y123" i="72" s="1"/>
  <c r="Y127" i="72" s="1"/>
  <c r="Y131" i="72" s="1"/>
  <c r="AC43" i="72"/>
  <c r="F44" i="72"/>
  <c r="I44" i="72"/>
  <c r="J44" i="72"/>
  <c r="M44" i="72"/>
  <c r="N44" i="72"/>
  <c r="Q44" i="72"/>
  <c r="R44" i="72"/>
  <c r="U44" i="72"/>
  <c r="Y44" i="72"/>
  <c r="Z44" i="72"/>
  <c r="AC44" i="72"/>
  <c r="F48" i="72"/>
  <c r="G48" i="72"/>
  <c r="H48" i="72"/>
  <c r="I48" i="72"/>
  <c r="J48" i="72"/>
  <c r="K48" i="72"/>
  <c r="L48" i="72"/>
  <c r="M48" i="72"/>
  <c r="N48" i="72"/>
  <c r="O48" i="72"/>
  <c r="P48" i="72"/>
  <c r="Q48" i="72"/>
  <c r="R48" i="72"/>
  <c r="S48" i="72"/>
  <c r="T48" i="72"/>
  <c r="U48" i="72"/>
  <c r="V48" i="72"/>
  <c r="W48" i="72"/>
  <c r="X48" i="72"/>
  <c r="Y48" i="72"/>
  <c r="Z48" i="72"/>
  <c r="AA48" i="72"/>
  <c r="AB48" i="72"/>
  <c r="AC48" i="72"/>
  <c r="AD48" i="72"/>
  <c r="AE48" i="72"/>
  <c r="F51" i="72"/>
  <c r="G51" i="72"/>
  <c r="H51" i="72"/>
  <c r="I51" i="72"/>
  <c r="J51" i="72"/>
  <c r="K51" i="72"/>
  <c r="L51" i="72"/>
  <c r="M51" i="72"/>
  <c r="N51" i="72"/>
  <c r="O51" i="72"/>
  <c r="P51" i="72"/>
  <c r="Q51" i="72"/>
  <c r="R51" i="72"/>
  <c r="S51" i="72"/>
  <c r="T51" i="72"/>
  <c r="U51" i="72"/>
  <c r="V51" i="72"/>
  <c r="W51" i="72"/>
  <c r="X51" i="72"/>
  <c r="Y51" i="72"/>
  <c r="Z51" i="72"/>
  <c r="AA51" i="72"/>
  <c r="AB51" i="72"/>
  <c r="AC51" i="72"/>
  <c r="AD51" i="72"/>
  <c r="AE51" i="72"/>
  <c r="F53" i="72"/>
  <c r="G53" i="72"/>
  <c r="H53" i="72"/>
  <c r="I53" i="72"/>
  <c r="J53" i="72"/>
  <c r="K53" i="72"/>
  <c r="L53" i="72"/>
  <c r="M53" i="72"/>
  <c r="N53" i="72"/>
  <c r="O53" i="72"/>
  <c r="P53" i="72"/>
  <c r="Q53" i="72"/>
  <c r="R53" i="72"/>
  <c r="S53" i="72"/>
  <c r="T53" i="72"/>
  <c r="U53" i="72"/>
  <c r="V53" i="72"/>
  <c r="W53" i="72"/>
  <c r="X53" i="72"/>
  <c r="Y53" i="72"/>
  <c r="Z53" i="72"/>
  <c r="AA53" i="72"/>
  <c r="AB53" i="72"/>
  <c r="AC53" i="72"/>
  <c r="AD53" i="72"/>
  <c r="AE53" i="72"/>
  <c r="B54" i="72"/>
  <c r="B59" i="72" s="1"/>
  <c r="B64" i="72" s="1"/>
  <c r="B69" i="72" s="1"/>
  <c r="B74" i="72" s="1"/>
  <c r="B79" i="72" s="1"/>
  <c r="B84" i="72" s="1"/>
  <c r="B89" i="72" s="1"/>
  <c r="B94" i="72" s="1"/>
  <c r="B55" i="72"/>
  <c r="B60" i="72" s="1"/>
  <c r="B65" i="72" s="1"/>
  <c r="B70" i="72" s="1"/>
  <c r="B75" i="72" s="1"/>
  <c r="B80" i="72" s="1"/>
  <c r="B85" i="72" s="1"/>
  <c r="B90" i="72" s="1"/>
  <c r="B95" i="72" s="1"/>
  <c r="B56" i="72"/>
  <c r="F56" i="72"/>
  <c r="G56" i="72"/>
  <c r="H56" i="72"/>
  <c r="I56" i="72"/>
  <c r="J56" i="72"/>
  <c r="K56" i="72"/>
  <c r="L56" i="72"/>
  <c r="M56" i="72"/>
  <c r="N56" i="72"/>
  <c r="O56" i="72"/>
  <c r="P56" i="72"/>
  <c r="Q56" i="72"/>
  <c r="R56" i="72"/>
  <c r="S56" i="72"/>
  <c r="T56" i="72"/>
  <c r="U56" i="72"/>
  <c r="V56" i="72"/>
  <c r="W56" i="72"/>
  <c r="X56" i="72"/>
  <c r="Y56" i="72"/>
  <c r="Z56" i="72"/>
  <c r="AA56" i="72"/>
  <c r="AB56" i="72"/>
  <c r="AC56" i="72"/>
  <c r="AD56" i="72"/>
  <c r="AE56" i="72"/>
  <c r="F58" i="72"/>
  <c r="G58" i="72"/>
  <c r="H58" i="72"/>
  <c r="I58" i="72"/>
  <c r="J58" i="72"/>
  <c r="K58" i="72"/>
  <c r="L58" i="72"/>
  <c r="M58" i="72"/>
  <c r="N58" i="72"/>
  <c r="O58" i="72"/>
  <c r="P58" i="72"/>
  <c r="Q58" i="72"/>
  <c r="R58" i="72"/>
  <c r="S58" i="72"/>
  <c r="T58" i="72"/>
  <c r="U58" i="72"/>
  <c r="V58" i="72"/>
  <c r="W58" i="72"/>
  <c r="X58" i="72"/>
  <c r="Y58" i="72"/>
  <c r="Z58" i="72"/>
  <c r="AA58" i="72"/>
  <c r="AB58" i="72"/>
  <c r="AC58" i="72"/>
  <c r="AD58" i="72"/>
  <c r="AE58" i="72"/>
  <c r="B61" i="72"/>
  <c r="B66" i="72" s="1"/>
  <c r="B71" i="72" s="1"/>
  <c r="B76" i="72" s="1"/>
  <c r="B81" i="72" s="1"/>
  <c r="B86" i="72" s="1"/>
  <c r="B91" i="72" s="1"/>
  <c r="B96" i="72" s="1"/>
  <c r="F61" i="72"/>
  <c r="G61" i="72"/>
  <c r="H61" i="72"/>
  <c r="I61" i="72"/>
  <c r="J61" i="72"/>
  <c r="K61" i="72"/>
  <c r="L61" i="72"/>
  <c r="M61" i="72"/>
  <c r="N61" i="72"/>
  <c r="O61" i="72"/>
  <c r="P61" i="72"/>
  <c r="Q61" i="72"/>
  <c r="R61" i="72"/>
  <c r="S61" i="72"/>
  <c r="T61" i="72"/>
  <c r="U61" i="72"/>
  <c r="V61" i="72"/>
  <c r="W61" i="72"/>
  <c r="X61" i="72"/>
  <c r="Y61" i="72"/>
  <c r="Z61" i="72"/>
  <c r="AA61" i="72"/>
  <c r="AB61" i="72"/>
  <c r="AC61" i="72"/>
  <c r="AD61" i="72"/>
  <c r="AE61" i="72"/>
  <c r="F63" i="72"/>
  <c r="G63" i="72"/>
  <c r="H63" i="72"/>
  <c r="I63" i="72"/>
  <c r="J63" i="72"/>
  <c r="K63" i="72"/>
  <c r="L63" i="72"/>
  <c r="M63" i="72"/>
  <c r="N63" i="72"/>
  <c r="O63" i="72"/>
  <c r="P63" i="72"/>
  <c r="Q63" i="72"/>
  <c r="R63" i="72"/>
  <c r="S63" i="72"/>
  <c r="T63" i="72"/>
  <c r="U63" i="72"/>
  <c r="V63" i="72"/>
  <c r="W63" i="72"/>
  <c r="X63" i="72"/>
  <c r="Y63" i="72"/>
  <c r="Z63" i="72"/>
  <c r="AA63" i="72"/>
  <c r="AB63" i="72"/>
  <c r="AC63" i="72"/>
  <c r="AD63" i="72"/>
  <c r="AE63" i="72"/>
  <c r="F66" i="72"/>
  <c r="G66" i="72"/>
  <c r="H66" i="72"/>
  <c r="I66" i="72"/>
  <c r="J66" i="72"/>
  <c r="K66" i="72"/>
  <c r="L66" i="72"/>
  <c r="M66" i="72"/>
  <c r="N66" i="72"/>
  <c r="O66" i="72"/>
  <c r="P66" i="72"/>
  <c r="Q66" i="72"/>
  <c r="R66" i="72"/>
  <c r="S66" i="72"/>
  <c r="T66" i="72"/>
  <c r="U66" i="72"/>
  <c r="V66" i="72"/>
  <c r="W66" i="72"/>
  <c r="X66" i="72"/>
  <c r="Y66" i="72"/>
  <c r="Z66" i="72"/>
  <c r="AA66" i="72"/>
  <c r="AB66" i="72"/>
  <c r="AC66" i="72"/>
  <c r="AD66" i="72"/>
  <c r="AE66" i="72"/>
  <c r="F68" i="72"/>
  <c r="G68" i="72"/>
  <c r="H68" i="72"/>
  <c r="I68" i="72"/>
  <c r="J68" i="72"/>
  <c r="K68" i="72"/>
  <c r="L68" i="72"/>
  <c r="M68" i="72"/>
  <c r="N68" i="72"/>
  <c r="O68" i="72"/>
  <c r="P68" i="72"/>
  <c r="Q68" i="72"/>
  <c r="R68" i="72"/>
  <c r="S68" i="72"/>
  <c r="T68" i="72"/>
  <c r="U68" i="72"/>
  <c r="V68" i="72"/>
  <c r="W68" i="72"/>
  <c r="X68" i="72"/>
  <c r="Y68" i="72"/>
  <c r="Z68" i="72"/>
  <c r="AA68" i="72"/>
  <c r="AB68" i="72"/>
  <c r="AC68" i="72"/>
  <c r="AD68" i="72"/>
  <c r="AE68" i="72"/>
  <c r="F71" i="72"/>
  <c r="G71" i="72"/>
  <c r="H71" i="72"/>
  <c r="I71" i="72"/>
  <c r="J71" i="72"/>
  <c r="K71" i="72"/>
  <c r="L71" i="72"/>
  <c r="M71" i="72"/>
  <c r="N71" i="72"/>
  <c r="O71" i="72"/>
  <c r="P71" i="72"/>
  <c r="Q71" i="72"/>
  <c r="R71" i="72"/>
  <c r="S71" i="72"/>
  <c r="T71" i="72"/>
  <c r="U71" i="72"/>
  <c r="V71" i="72"/>
  <c r="W71" i="72"/>
  <c r="X71" i="72"/>
  <c r="Y71" i="72"/>
  <c r="Z71" i="72"/>
  <c r="AA71" i="72"/>
  <c r="AB71" i="72"/>
  <c r="AC71" i="72"/>
  <c r="AD71" i="72"/>
  <c r="AE71" i="72"/>
  <c r="F73" i="72"/>
  <c r="G73" i="72"/>
  <c r="H73" i="72"/>
  <c r="I73" i="72"/>
  <c r="J73" i="72"/>
  <c r="K73" i="72"/>
  <c r="L73" i="72"/>
  <c r="M73" i="72"/>
  <c r="N73" i="72"/>
  <c r="O73" i="72"/>
  <c r="P73" i="72"/>
  <c r="Q73" i="72"/>
  <c r="R73" i="72"/>
  <c r="S73" i="72"/>
  <c r="T73" i="72"/>
  <c r="U73" i="72"/>
  <c r="V73" i="72"/>
  <c r="W73" i="72"/>
  <c r="X73" i="72"/>
  <c r="Y73" i="72"/>
  <c r="Z73" i="72"/>
  <c r="AA73" i="72"/>
  <c r="AB73" i="72"/>
  <c r="AC73" i="72"/>
  <c r="AD73" i="72"/>
  <c r="AE73" i="72"/>
  <c r="F76" i="72"/>
  <c r="G76" i="72"/>
  <c r="H76" i="72"/>
  <c r="I76" i="72"/>
  <c r="J76" i="72"/>
  <c r="K76" i="72"/>
  <c r="L76" i="72"/>
  <c r="M76" i="72"/>
  <c r="N76" i="72"/>
  <c r="O76" i="72"/>
  <c r="P76" i="72"/>
  <c r="Q76" i="72"/>
  <c r="R76" i="72"/>
  <c r="S76" i="72"/>
  <c r="T76" i="72"/>
  <c r="U76" i="72"/>
  <c r="V76" i="72"/>
  <c r="W76" i="72"/>
  <c r="X76" i="72"/>
  <c r="Y76" i="72"/>
  <c r="Z76" i="72"/>
  <c r="AA76" i="72"/>
  <c r="AB76" i="72"/>
  <c r="AC76" i="72"/>
  <c r="AD76" i="72"/>
  <c r="AE76" i="72"/>
  <c r="F78" i="72"/>
  <c r="G78" i="72"/>
  <c r="H78" i="72"/>
  <c r="I78" i="72"/>
  <c r="J78" i="72"/>
  <c r="K78" i="72"/>
  <c r="L78" i="72"/>
  <c r="M78" i="72"/>
  <c r="N78" i="72"/>
  <c r="O78" i="72"/>
  <c r="P78" i="72"/>
  <c r="Q78" i="72"/>
  <c r="R78" i="72"/>
  <c r="S78" i="72"/>
  <c r="T78" i="72"/>
  <c r="U78" i="72"/>
  <c r="V78" i="72"/>
  <c r="W78" i="72"/>
  <c r="X78" i="72"/>
  <c r="Y78" i="72"/>
  <c r="Z78" i="72"/>
  <c r="AA78" i="72"/>
  <c r="AB78" i="72"/>
  <c r="AC78" i="72"/>
  <c r="AD78" i="72"/>
  <c r="AE78" i="72"/>
  <c r="F81" i="72"/>
  <c r="G81" i="72"/>
  <c r="H81" i="72"/>
  <c r="I81" i="72"/>
  <c r="J81" i="72"/>
  <c r="K81" i="72"/>
  <c r="L81" i="72"/>
  <c r="M81" i="72"/>
  <c r="N81" i="72"/>
  <c r="O81" i="72"/>
  <c r="P81" i="72"/>
  <c r="Q81" i="72"/>
  <c r="R81" i="72"/>
  <c r="S81" i="72"/>
  <c r="T81" i="72"/>
  <c r="U81" i="72"/>
  <c r="V81" i="72"/>
  <c r="W81" i="72"/>
  <c r="X81" i="72"/>
  <c r="Y81" i="72"/>
  <c r="Z81" i="72"/>
  <c r="AA81" i="72"/>
  <c r="AB81" i="72"/>
  <c r="AC81" i="72"/>
  <c r="AD81" i="72"/>
  <c r="AE81" i="72"/>
  <c r="F83" i="72"/>
  <c r="G83" i="72"/>
  <c r="H83" i="72"/>
  <c r="I83" i="72"/>
  <c r="J83" i="72"/>
  <c r="K83" i="72"/>
  <c r="L83" i="72"/>
  <c r="M83" i="72"/>
  <c r="N83" i="72"/>
  <c r="O83" i="72"/>
  <c r="P83" i="72"/>
  <c r="Q83" i="72"/>
  <c r="R83" i="72"/>
  <c r="S83" i="72"/>
  <c r="T83" i="72"/>
  <c r="U83" i="72"/>
  <c r="V83" i="72"/>
  <c r="W83" i="72"/>
  <c r="X83" i="72"/>
  <c r="Y83" i="72"/>
  <c r="Z83" i="72"/>
  <c r="AA83" i="72"/>
  <c r="AB83" i="72"/>
  <c r="AC83" i="72"/>
  <c r="AD83" i="72"/>
  <c r="AE83" i="72"/>
  <c r="F86" i="72"/>
  <c r="G86" i="72"/>
  <c r="H86" i="72"/>
  <c r="I86" i="72"/>
  <c r="J86" i="72"/>
  <c r="K86" i="72"/>
  <c r="L86" i="72"/>
  <c r="M86" i="72"/>
  <c r="N86" i="72"/>
  <c r="O86" i="72"/>
  <c r="P86" i="72"/>
  <c r="Q86" i="72"/>
  <c r="R86" i="72"/>
  <c r="S86" i="72"/>
  <c r="T86" i="72"/>
  <c r="U86" i="72"/>
  <c r="V86" i="72"/>
  <c r="W86" i="72"/>
  <c r="X86" i="72"/>
  <c r="Y86" i="72"/>
  <c r="Z86" i="72"/>
  <c r="AA86" i="72"/>
  <c r="AB86" i="72"/>
  <c r="AC86" i="72"/>
  <c r="AD86" i="72"/>
  <c r="AE86" i="72"/>
  <c r="F88" i="72"/>
  <c r="G88" i="72"/>
  <c r="H88" i="72"/>
  <c r="I88" i="72"/>
  <c r="J88" i="72"/>
  <c r="K88" i="72"/>
  <c r="L88" i="72"/>
  <c r="M88" i="72"/>
  <c r="N88" i="72"/>
  <c r="O88" i="72"/>
  <c r="P88" i="72"/>
  <c r="Q88" i="72"/>
  <c r="R88" i="72"/>
  <c r="S88" i="72"/>
  <c r="T88" i="72"/>
  <c r="U88" i="72"/>
  <c r="V88" i="72"/>
  <c r="W88" i="72"/>
  <c r="X88" i="72"/>
  <c r="Y88" i="72"/>
  <c r="Z88" i="72"/>
  <c r="AA88" i="72"/>
  <c r="AB88" i="72"/>
  <c r="AC88" i="72"/>
  <c r="AD88" i="72"/>
  <c r="AE88" i="72"/>
  <c r="F91" i="72"/>
  <c r="G91" i="72"/>
  <c r="H91" i="72"/>
  <c r="I91" i="72"/>
  <c r="J91" i="72"/>
  <c r="K91" i="72"/>
  <c r="L91" i="72"/>
  <c r="M91" i="72"/>
  <c r="N91" i="72"/>
  <c r="O91" i="72"/>
  <c r="P91" i="72"/>
  <c r="Q91" i="72"/>
  <c r="R91" i="72"/>
  <c r="S91" i="72"/>
  <c r="T91" i="72"/>
  <c r="U91" i="72"/>
  <c r="V91" i="72"/>
  <c r="W91" i="72"/>
  <c r="X91" i="72"/>
  <c r="Y91" i="72"/>
  <c r="Z91" i="72"/>
  <c r="AA91" i="72"/>
  <c r="AB91" i="72"/>
  <c r="AC91" i="72"/>
  <c r="AD91" i="72"/>
  <c r="AE91" i="72"/>
  <c r="F93" i="72"/>
  <c r="G93" i="72"/>
  <c r="H93" i="72"/>
  <c r="I93" i="72"/>
  <c r="J93" i="72"/>
  <c r="K93" i="72"/>
  <c r="L93" i="72"/>
  <c r="M93" i="72"/>
  <c r="N93" i="72"/>
  <c r="O93" i="72"/>
  <c r="P93" i="72"/>
  <c r="Q93" i="72"/>
  <c r="R93" i="72"/>
  <c r="S93" i="72"/>
  <c r="T93" i="72"/>
  <c r="U93" i="72"/>
  <c r="V93" i="72"/>
  <c r="W93" i="72"/>
  <c r="X93" i="72"/>
  <c r="Y93" i="72"/>
  <c r="Z93" i="72"/>
  <c r="AA93" i="72"/>
  <c r="AB93" i="72"/>
  <c r="AC93" i="72"/>
  <c r="AD93" i="72"/>
  <c r="AE93" i="72"/>
  <c r="F96" i="72"/>
  <c r="G96" i="72"/>
  <c r="H96" i="72"/>
  <c r="I96" i="72"/>
  <c r="J96" i="72"/>
  <c r="K96" i="72"/>
  <c r="L96" i="72"/>
  <c r="M96" i="72"/>
  <c r="N96" i="72"/>
  <c r="O96" i="72"/>
  <c r="P96" i="72"/>
  <c r="Q96" i="72"/>
  <c r="R96" i="72"/>
  <c r="S96" i="72"/>
  <c r="T96" i="72"/>
  <c r="U96" i="72"/>
  <c r="V96" i="72"/>
  <c r="W96" i="72"/>
  <c r="X96" i="72"/>
  <c r="Y96" i="72"/>
  <c r="Z96" i="72"/>
  <c r="AA96" i="72"/>
  <c r="AB96" i="72"/>
  <c r="AC96" i="72"/>
  <c r="AD96" i="72"/>
  <c r="AE96" i="72"/>
  <c r="F101" i="72"/>
  <c r="G101" i="72"/>
  <c r="H101" i="72"/>
  <c r="I101" i="72"/>
  <c r="J101" i="72"/>
  <c r="K101" i="72"/>
  <c r="L101" i="72"/>
  <c r="M101" i="72"/>
  <c r="N101" i="72"/>
  <c r="O101" i="72"/>
  <c r="P101" i="72"/>
  <c r="Q101" i="72"/>
  <c r="R101" i="72"/>
  <c r="S101" i="72"/>
  <c r="T101" i="72"/>
  <c r="U101" i="72"/>
  <c r="V101" i="72"/>
  <c r="W101" i="72"/>
  <c r="X101" i="72"/>
  <c r="Y101" i="72"/>
  <c r="Z101" i="72"/>
  <c r="AA101" i="72"/>
  <c r="AB101" i="72"/>
  <c r="AC101" i="72"/>
  <c r="AD101" i="72"/>
  <c r="AE101" i="72"/>
  <c r="F104" i="72"/>
  <c r="F125" i="72" s="1"/>
  <c r="G104" i="72"/>
  <c r="G125" i="72" s="1"/>
  <c r="H104" i="72"/>
  <c r="I104" i="72"/>
  <c r="I125" i="72" s="1"/>
  <c r="J104" i="72"/>
  <c r="J125" i="72" s="1"/>
  <c r="K104" i="72"/>
  <c r="K125" i="72" s="1"/>
  <c r="L104" i="72"/>
  <c r="M104" i="72"/>
  <c r="N104" i="72"/>
  <c r="N125" i="72" s="1"/>
  <c r="O104" i="72"/>
  <c r="O125" i="72" s="1"/>
  <c r="P104" i="72"/>
  <c r="Q104" i="72"/>
  <c r="R104" i="72"/>
  <c r="S104" i="72"/>
  <c r="S125" i="72" s="1"/>
  <c r="T104" i="72"/>
  <c r="U104" i="72"/>
  <c r="U125" i="72" s="1"/>
  <c r="V104" i="72"/>
  <c r="V125" i="72" s="1"/>
  <c r="W104" i="72"/>
  <c r="W125" i="72" s="1"/>
  <c r="X104" i="72"/>
  <c r="Y104" i="72"/>
  <c r="Y125" i="72" s="1"/>
  <c r="Z104" i="72"/>
  <c r="Z125" i="72" s="1"/>
  <c r="AA104" i="72"/>
  <c r="AA125" i="72" s="1"/>
  <c r="AB104" i="72"/>
  <c r="AC104" i="72"/>
  <c r="AD104" i="72"/>
  <c r="AD125" i="72" s="1"/>
  <c r="AE104" i="72"/>
  <c r="AE125" i="72" s="1"/>
  <c r="F106" i="72"/>
  <c r="G106" i="72"/>
  <c r="H106" i="72"/>
  <c r="I106" i="72"/>
  <c r="J106" i="72"/>
  <c r="K106" i="72"/>
  <c r="L106" i="72"/>
  <c r="M106" i="72"/>
  <c r="N106" i="72"/>
  <c r="O106" i="72"/>
  <c r="P106" i="72"/>
  <c r="Q106" i="72"/>
  <c r="R106" i="72"/>
  <c r="S106" i="72"/>
  <c r="T106" i="72"/>
  <c r="U106" i="72"/>
  <c r="V106" i="72"/>
  <c r="W106" i="72"/>
  <c r="X106" i="72"/>
  <c r="Y106" i="72"/>
  <c r="Z106" i="72"/>
  <c r="AA106" i="72"/>
  <c r="AB106" i="72"/>
  <c r="AC106" i="72"/>
  <c r="AD106" i="72"/>
  <c r="AE106" i="72"/>
  <c r="G110" i="72"/>
  <c r="J110" i="72"/>
  <c r="K110" i="72"/>
  <c r="N110" i="72"/>
  <c r="O110" i="72"/>
  <c r="R110" i="72"/>
  <c r="S110" i="72"/>
  <c r="V110" i="72"/>
  <c r="W110" i="72"/>
  <c r="Z110" i="72"/>
  <c r="AA110" i="72"/>
  <c r="AD110" i="72"/>
  <c r="AE110" i="72"/>
  <c r="F115" i="72"/>
  <c r="G115" i="72"/>
  <c r="H115" i="72"/>
  <c r="I115" i="72"/>
  <c r="J115" i="72"/>
  <c r="K115" i="72"/>
  <c r="L115" i="72"/>
  <c r="M115" i="72"/>
  <c r="N115" i="72"/>
  <c r="O115" i="72"/>
  <c r="P115" i="72"/>
  <c r="Q115" i="72"/>
  <c r="R115" i="72"/>
  <c r="S115" i="72"/>
  <c r="T115" i="72"/>
  <c r="U115" i="72"/>
  <c r="V115" i="72"/>
  <c r="W115" i="72"/>
  <c r="X115" i="72"/>
  <c r="Y115" i="72"/>
  <c r="Z115" i="72"/>
  <c r="AA115" i="72"/>
  <c r="AB115" i="72"/>
  <c r="AC115" i="72"/>
  <c r="AD115" i="72"/>
  <c r="AE115" i="72"/>
  <c r="F116" i="72"/>
  <c r="F117" i="72" s="1"/>
  <c r="G116" i="72"/>
  <c r="G117" i="72" s="1"/>
  <c r="H116" i="72"/>
  <c r="H117" i="72" s="1"/>
  <c r="I116" i="72"/>
  <c r="I117" i="72" s="1"/>
  <c r="J116" i="72"/>
  <c r="J117" i="72" s="1"/>
  <c r="K116" i="72"/>
  <c r="K117" i="72" s="1"/>
  <c r="L116" i="72"/>
  <c r="L117" i="72" s="1"/>
  <c r="M116" i="72"/>
  <c r="M117" i="72" s="1"/>
  <c r="N116" i="72"/>
  <c r="N117" i="72" s="1"/>
  <c r="O116" i="72"/>
  <c r="O117" i="72" s="1"/>
  <c r="P116" i="72"/>
  <c r="P117" i="72" s="1"/>
  <c r="Q116" i="72"/>
  <c r="Q117" i="72" s="1"/>
  <c r="R116" i="72"/>
  <c r="R117" i="72" s="1"/>
  <c r="S116" i="72"/>
  <c r="T116" i="72"/>
  <c r="T117" i="72" s="1"/>
  <c r="U116" i="72"/>
  <c r="U117" i="72" s="1"/>
  <c r="V116" i="72"/>
  <c r="V117" i="72" s="1"/>
  <c r="W116" i="72"/>
  <c r="W117" i="72" s="1"/>
  <c r="X116" i="72"/>
  <c r="X117" i="72" s="1"/>
  <c r="Y116" i="72"/>
  <c r="Y117" i="72" s="1"/>
  <c r="Z116" i="72"/>
  <c r="Z117" i="72" s="1"/>
  <c r="AA116" i="72"/>
  <c r="AA117" i="72" s="1"/>
  <c r="AB116" i="72"/>
  <c r="AB117" i="72" s="1"/>
  <c r="AC116" i="72"/>
  <c r="AC117" i="72" s="1"/>
  <c r="AD116" i="72"/>
  <c r="AD117" i="72" s="1"/>
  <c r="AE116" i="72"/>
  <c r="AE117" i="72" s="1"/>
  <c r="S117" i="72"/>
  <c r="H118" i="72"/>
  <c r="H126" i="72" s="1"/>
  <c r="I118" i="72"/>
  <c r="I126" i="72" s="1"/>
  <c r="L118" i="72"/>
  <c r="L126" i="72" s="1"/>
  <c r="P118" i="72"/>
  <c r="P126" i="72" s="1"/>
  <c r="Q118" i="72"/>
  <c r="Q126" i="72" s="1"/>
  <c r="T118" i="72"/>
  <c r="T126" i="72" s="1"/>
  <c r="X118" i="72"/>
  <c r="X126" i="72" s="1"/>
  <c r="Y118" i="72"/>
  <c r="Y126" i="72" s="1"/>
  <c r="AB118" i="72"/>
  <c r="AB126" i="72" s="1"/>
  <c r="F122" i="72"/>
  <c r="G122" i="72"/>
  <c r="H122" i="72"/>
  <c r="I122" i="72"/>
  <c r="J122" i="72"/>
  <c r="K122" i="72"/>
  <c r="L122" i="72"/>
  <c r="M122" i="72"/>
  <c r="N122" i="72"/>
  <c r="O122" i="72"/>
  <c r="P122" i="72"/>
  <c r="Q122" i="72"/>
  <c r="R122" i="72"/>
  <c r="S122" i="72"/>
  <c r="T122" i="72"/>
  <c r="U122" i="72"/>
  <c r="V122" i="72"/>
  <c r="W122" i="72"/>
  <c r="X122" i="72"/>
  <c r="Y122" i="72"/>
  <c r="Z122" i="72"/>
  <c r="AA122" i="72"/>
  <c r="AB122" i="72"/>
  <c r="AC122" i="72"/>
  <c r="AD122" i="72"/>
  <c r="AE122" i="72"/>
  <c r="M123" i="72"/>
  <c r="M127" i="72" s="1"/>
  <c r="M131" i="72" s="1"/>
  <c r="U123" i="72"/>
  <c r="U127" i="72" s="1"/>
  <c r="U131" i="72" s="1"/>
  <c r="AC123" i="72"/>
  <c r="AC127" i="72" s="1"/>
  <c r="AC131" i="72" s="1"/>
  <c r="I124" i="72"/>
  <c r="J124" i="72"/>
  <c r="M124" i="72"/>
  <c r="N124" i="72"/>
  <c r="Q124" i="72"/>
  <c r="R124" i="72"/>
  <c r="U124" i="72"/>
  <c r="V124" i="72"/>
  <c r="Y124" i="72"/>
  <c r="Z124" i="72"/>
  <c r="AC124" i="72"/>
  <c r="AD124" i="72"/>
  <c r="H125" i="72"/>
  <c r="L125" i="72"/>
  <c r="M125" i="72"/>
  <c r="P125" i="72"/>
  <c r="Q125" i="72"/>
  <c r="R125" i="72"/>
  <c r="T125" i="72"/>
  <c r="X125" i="72"/>
  <c r="AB125" i="72"/>
  <c r="AC125" i="72"/>
  <c r="F130" i="72"/>
  <c r="G130" i="72"/>
  <c r="H130" i="72"/>
  <c r="I130" i="72"/>
  <c r="J130" i="72"/>
  <c r="K130" i="72"/>
  <c r="L130" i="72"/>
  <c r="M130" i="72"/>
  <c r="N130" i="72"/>
  <c r="O130" i="72"/>
  <c r="P130" i="72"/>
  <c r="Q130" i="72"/>
  <c r="R130" i="72"/>
  <c r="S130" i="72"/>
  <c r="T130" i="72"/>
  <c r="U130" i="72"/>
  <c r="V130" i="72"/>
  <c r="W130" i="72"/>
  <c r="X130" i="72"/>
  <c r="Y130" i="72"/>
  <c r="Z130" i="72"/>
  <c r="AA130" i="72"/>
  <c r="AB130" i="72"/>
  <c r="AC130" i="72"/>
  <c r="AD130" i="72"/>
  <c r="AE130" i="72"/>
  <c r="P12" i="73"/>
  <c r="P13" i="73" s="1"/>
  <c r="P14" i="73" s="1"/>
  <c r="P15" i="73" s="1"/>
  <c r="P16" i="73" s="1"/>
  <c r="P17" i="73" s="1"/>
  <c r="B28" i="73"/>
  <c r="B29" i="73" s="1"/>
  <c r="B30" i="73" s="1"/>
  <c r="B31" i="73" s="1"/>
  <c r="F30" i="73"/>
  <c r="G30" i="73"/>
  <c r="H30" i="73"/>
  <c r="I30" i="73"/>
  <c r="J30" i="73"/>
  <c r="K30" i="73"/>
  <c r="L30" i="73"/>
  <c r="M30" i="73"/>
  <c r="N30" i="73"/>
  <c r="O30" i="73"/>
  <c r="P30" i="73"/>
  <c r="Q30" i="73"/>
  <c r="R30" i="73"/>
  <c r="S30" i="73"/>
  <c r="T30" i="73"/>
  <c r="U30" i="73"/>
  <c r="V30" i="73"/>
  <c r="W30" i="73"/>
  <c r="X30" i="73"/>
  <c r="Y30" i="73"/>
  <c r="Z30" i="73"/>
  <c r="AA30" i="73"/>
  <c r="AB30" i="73"/>
  <c r="AC30" i="73"/>
  <c r="AD30" i="73"/>
  <c r="AE30" i="73"/>
  <c r="F31" i="73"/>
  <c r="G31" i="73"/>
  <c r="H31" i="73"/>
  <c r="I31" i="73"/>
  <c r="J31" i="73"/>
  <c r="K31" i="73"/>
  <c r="L31" i="73"/>
  <c r="M31" i="73"/>
  <c r="N31" i="73"/>
  <c r="O31" i="73"/>
  <c r="P31" i="73"/>
  <c r="Q31" i="73"/>
  <c r="R31" i="73"/>
  <c r="S31" i="73"/>
  <c r="T31" i="73"/>
  <c r="U31" i="73"/>
  <c r="V31" i="73"/>
  <c r="W31" i="73"/>
  <c r="X31" i="73"/>
  <c r="Y31" i="73"/>
  <c r="Z31" i="73"/>
  <c r="AA31" i="73"/>
  <c r="AB31" i="73"/>
  <c r="AC31" i="73"/>
  <c r="AD31" i="73"/>
  <c r="AE31" i="73"/>
  <c r="F33" i="73"/>
  <c r="G33" i="73"/>
  <c r="B35" i="73"/>
  <c r="B36" i="73" s="1"/>
  <c r="B37" i="73" s="1"/>
  <c r="B38" i="73" s="1"/>
  <c r="F37" i="73"/>
  <c r="G37" i="73"/>
  <c r="H37" i="73"/>
  <c r="I37" i="73"/>
  <c r="J37" i="73"/>
  <c r="K37" i="73"/>
  <c r="L37" i="73"/>
  <c r="M37" i="73"/>
  <c r="N37" i="73"/>
  <c r="O37" i="73"/>
  <c r="P37" i="73"/>
  <c r="Q37" i="73"/>
  <c r="R37" i="73"/>
  <c r="S37" i="73"/>
  <c r="T37" i="73"/>
  <c r="U37" i="73"/>
  <c r="V37" i="73"/>
  <c r="W37" i="73"/>
  <c r="X37" i="73"/>
  <c r="Y37" i="73"/>
  <c r="Z37" i="73"/>
  <c r="AA37" i="73"/>
  <c r="AB37" i="73"/>
  <c r="AC37" i="73"/>
  <c r="AD37" i="73"/>
  <c r="AE37" i="73"/>
  <c r="F38" i="73"/>
  <c r="G38" i="73"/>
  <c r="H38" i="73"/>
  <c r="I38" i="73"/>
  <c r="J38" i="73"/>
  <c r="K38" i="73"/>
  <c r="L38" i="73"/>
  <c r="M38" i="73"/>
  <c r="N38" i="73"/>
  <c r="O38" i="73"/>
  <c r="P38" i="73"/>
  <c r="Q38" i="73"/>
  <c r="R38" i="73"/>
  <c r="S38" i="73"/>
  <c r="T38" i="73"/>
  <c r="U38" i="73"/>
  <c r="V38" i="73"/>
  <c r="W38" i="73"/>
  <c r="X38" i="73"/>
  <c r="Y38" i="73"/>
  <c r="Z38" i="73"/>
  <c r="AA38" i="73"/>
  <c r="AB38" i="73"/>
  <c r="AC38" i="73"/>
  <c r="AD38" i="73"/>
  <c r="AE38" i="73"/>
  <c r="F42" i="73"/>
  <c r="G42" i="73"/>
  <c r="F43" i="73"/>
  <c r="F45" i="73" s="1"/>
  <c r="G43" i="73"/>
  <c r="G44" i="73" s="1"/>
  <c r="H43" i="73"/>
  <c r="H45" i="73" s="1"/>
  <c r="I43" i="73"/>
  <c r="I44" i="73" s="1"/>
  <c r="J43" i="73"/>
  <c r="J108" i="73" s="1"/>
  <c r="K43" i="73"/>
  <c r="K44" i="73" s="1"/>
  <c r="L43" i="73"/>
  <c r="L45" i="73" s="1"/>
  <c r="M43" i="73"/>
  <c r="M44" i="73" s="1"/>
  <c r="N43" i="73"/>
  <c r="N45" i="73" s="1"/>
  <c r="O43" i="73"/>
  <c r="O44" i="73" s="1"/>
  <c r="P43" i="73"/>
  <c r="P45" i="73" s="1"/>
  <c r="Q43" i="73"/>
  <c r="Q44" i="73" s="1"/>
  <c r="R43" i="73"/>
  <c r="R44" i="73" s="1"/>
  <c r="S43" i="73"/>
  <c r="S44" i="73" s="1"/>
  <c r="T43" i="73"/>
  <c r="T45" i="73" s="1"/>
  <c r="U43" i="73"/>
  <c r="U44" i="73" s="1"/>
  <c r="V43" i="73"/>
  <c r="V45" i="73" s="1"/>
  <c r="W43" i="73"/>
  <c r="W44" i="73" s="1"/>
  <c r="X43" i="73"/>
  <c r="X45" i="73" s="1"/>
  <c r="Y43" i="73"/>
  <c r="Y44" i="73" s="1"/>
  <c r="Z43" i="73"/>
  <c r="Z108" i="73" s="1"/>
  <c r="AA43" i="73"/>
  <c r="AA44" i="73" s="1"/>
  <c r="AB43" i="73"/>
  <c r="AB45" i="73" s="1"/>
  <c r="AC43" i="73"/>
  <c r="AC44" i="73" s="1"/>
  <c r="AD43" i="73"/>
  <c r="AD45" i="73" s="1"/>
  <c r="AE43" i="73"/>
  <c r="AE44" i="73" s="1"/>
  <c r="B44" i="73"/>
  <c r="B45" i="73" s="1"/>
  <c r="B46" i="73" s="1"/>
  <c r="B47" i="73" s="1"/>
  <c r="J44" i="73"/>
  <c r="N44" i="73"/>
  <c r="Z44" i="73"/>
  <c r="AD44" i="73"/>
  <c r="J45" i="73"/>
  <c r="K45" i="73"/>
  <c r="R45" i="73"/>
  <c r="S45" i="73"/>
  <c r="AA45" i="73"/>
  <c r="G46" i="73"/>
  <c r="H46" i="73"/>
  <c r="H102" i="73" s="1"/>
  <c r="K46" i="73"/>
  <c r="O46" i="73"/>
  <c r="P46" i="73"/>
  <c r="S46" i="73"/>
  <c r="W46" i="73"/>
  <c r="X46" i="73"/>
  <c r="X102" i="73" s="1"/>
  <c r="AA46" i="73"/>
  <c r="AE46" i="73"/>
  <c r="H47" i="73"/>
  <c r="I47" i="73"/>
  <c r="M47" i="73"/>
  <c r="P47" i="73"/>
  <c r="Q47" i="73"/>
  <c r="U47" i="73"/>
  <c r="X47" i="73"/>
  <c r="Y47" i="73"/>
  <c r="AC47" i="73"/>
  <c r="F51" i="73"/>
  <c r="G51" i="73"/>
  <c r="B53" i="73"/>
  <c r="B54" i="73" s="1"/>
  <c r="B55" i="73" s="1"/>
  <c r="B56" i="73" s="1"/>
  <c r="F55" i="73"/>
  <c r="G55" i="73"/>
  <c r="H55" i="73"/>
  <c r="I55" i="73"/>
  <c r="J55" i="73"/>
  <c r="K55" i="73"/>
  <c r="L55" i="73"/>
  <c r="M55" i="73"/>
  <c r="N55" i="73"/>
  <c r="O55" i="73"/>
  <c r="P55" i="73"/>
  <c r="Q55" i="73"/>
  <c r="R55" i="73"/>
  <c r="S55" i="73"/>
  <c r="T55" i="73"/>
  <c r="U55" i="73"/>
  <c r="V55" i="73"/>
  <c r="W55" i="73"/>
  <c r="X55" i="73"/>
  <c r="Y55" i="73"/>
  <c r="Z55" i="73"/>
  <c r="AA55" i="73"/>
  <c r="AB55" i="73"/>
  <c r="AC55" i="73"/>
  <c r="AD55" i="73"/>
  <c r="AE55" i="73"/>
  <c r="F56" i="73"/>
  <c r="G56" i="73"/>
  <c r="H56" i="73"/>
  <c r="I56" i="73"/>
  <c r="J56" i="73"/>
  <c r="K56" i="73"/>
  <c r="L56" i="73"/>
  <c r="M56" i="73"/>
  <c r="N56" i="73"/>
  <c r="O56" i="73"/>
  <c r="P56" i="73"/>
  <c r="Q56" i="73"/>
  <c r="R56" i="73"/>
  <c r="S56" i="73"/>
  <c r="T56" i="73"/>
  <c r="U56" i="73"/>
  <c r="V56" i="73"/>
  <c r="W56" i="73"/>
  <c r="X56" i="73"/>
  <c r="Y56" i="73"/>
  <c r="Z56" i="73"/>
  <c r="AA56" i="73"/>
  <c r="AB56" i="73"/>
  <c r="AC56" i="73"/>
  <c r="AD56" i="73"/>
  <c r="AE56" i="73"/>
  <c r="F58" i="73"/>
  <c r="G58" i="73"/>
  <c r="B60" i="73"/>
  <c r="B61" i="73"/>
  <c r="B62" i="73" s="1"/>
  <c r="B63" i="73" s="1"/>
  <c r="F62" i="73"/>
  <c r="G62" i="73"/>
  <c r="H62" i="73"/>
  <c r="I62" i="73"/>
  <c r="J62" i="73"/>
  <c r="K62" i="73"/>
  <c r="L62" i="73"/>
  <c r="M62" i="73"/>
  <c r="N62" i="73"/>
  <c r="O62" i="73"/>
  <c r="P62" i="73"/>
  <c r="Q62" i="73"/>
  <c r="R62" i="73"/>
  <c r="S62" i="73"/>
  <c r="T62" i="73"/>
  <c r="U62" i="73"/>
  <c r="V62" i="73"/>
  <c r="W62" i="73"/>
  <c r="X62" i="73"/>
  <c r="Y62" i="73"/>
  <c r="Z62" i="73"/>
  <c r="AA62" i="73"/>
  <c r="AB62" i="73"/>
  <c r="AC62" i="73"/>
  <c r="AD62" i="73"/>
  <c r="AE62" i="73"/>
  <c r="F63" i="73"/>
  <c r="G63" i="73"/>
  <c r="H63" i="73"/>
  <c r="I63" i="73"/>
  <c r="J63" i="73"/>
  <c r="K63" i="73"/>
  <c r="L63" i="73"/>
  <c r="M63" i="73"/>
  <c r="N63" i="73"/>
  <c r="O63" i="73"/>
  <c r="P63" i="73"/>
  <c r="Q63" i="73"/>
  <c r="R63" i="73"/>
  <c r="S63" i="73"/>
  <c r="T63" i="73"/>
  <c r="U63" i="73"/>
  <c r="V63" i="73"/>
  <c r="W63" i="73"/>
  <c r="X63" i="73"/>
  <c r="Y63" i="73"/>
  <c r="Z63" i="73"/>
  <c r="AA63" i="73"/>
  <c r="AB63" i="73"/>
  <c r="AC63" i="73"/>
  <c r="AD63" i="73"/>
  <c r="AE63" i="73"/>
  <c r="F67" i="73"/>
  <c r="G67" i="73"/>
  <c r="F68" i="73"/>
  <c r="F69" i="73" s="1"/>
  <c r="G68" i="73"/>
  <c r="G70" i="73" s="1"/>
  <c r="H68" i="73"/>
  <c r="H70" i="73" s="1"/>
  <c r="I68" i="73"/>
  <c r="I69" i="73" s="1"/>
  <c r="J68" i="73"/>
  <c r="J70" i="73" s="1"/>
  <c r="K68" i="73"/>
  <c r="K69" i="73" s="1"/>
  <c r="L68" i="73"/>
  <c r="L70" i="73" s="1"/>
  <c r="M68" i="73"/>
  <c r="M69" i="73" s="1"/>
  <c r="N68" i="73"/>
  <c r="N69" i="73" s="1"/>
  <c r="O68" i="73"/>
  <c r="O70" i="73" s="1"/>
  <c r="P68" i="73"/>
  <c r="P70" i="73" s="1"/>
  <c r="Q68" i="73"/>
  <c r="Q69" i="73" s="1"/>
  <c r="R68" i="73"/>
  <c r="R70" i="73" s="1"/>
  <c r="S68" i="73"/>
  <c r="S69" i="73" s="1"/>
  <c r="T68" i="73"/>
  <c r="T70" i="73" s="1"/>
  <c r="U68" i="73"/>
  <c r="U69" i="73" s="1"/>
  <c r="V68" i="73"/>
  <c r="V69" i="73" s="1"/>
  <c r="W68" i="73"/>
  <c r="W70" i="73" s="1"/>
  <c r="X68" i="73"/>
  <c r="X70" i="73" s="1"/>
  <c r="Y68" i="73"/>
  <c r="Y69" i="73" s="1"/>
  <c r="Z68" i="73"/>
  <c r="Z70" i="73" s="1"/>
  <c r="AA68" i="73"/>
  <c r="AA69" i="73" s="1"/>
  <c r="AB68" i="73"/>
  <c r="AB70" i="73" s="1"/>
  <c r="AC68" i="73"/>
  <c r="AC69" i="73" s="1"/>
  <c r="AD68" i="73"/>
  <c r="AD69" i="73" s="1"/>
  <c r="AE68" i="73"/>
  <c r="AE70" i="73" s="1"/>
  <c r="B69" i="73"/>
  <c r="B70" i="73" s="1"/>
  <c r="B71" i="73" s="1"/>
  <c r="B72" i="73" s="1"/>
  <c r="J69" i="73"/>
  <c r="R69" i="73"/>
  <c r="Z69" i="73"/>
  <c r="F70" i="73"/>
  <c r="N70" i="73"/>
  <c r="V70" i="73"/>
  <c r="AD70" i="73"/>
  <c r="G71" i="73"/>
  <c r="H71" i="73"/>
  <c r="K71" i="73"/>
  <c r="O71" i="73"/>
  <c r="P71" i="73"/>
  <c r="S71" i="73"/>
  <c r="W71" i="73"/>
  <c r="X71" i="73"/>
  <c r="AA71" i="73"/>
  <c r="AE71" i="73"/>
  <c r="H72" i="73"/>
  <c r="I72" i="73"/>
  <c r="L72" i="73"/>
  <c r="M72" i="73"/>
  <c r="P72" i="73"/>
  <c r="Q72" i="73"/>
  <c r="T72" i="73"/>
  <c r="U72" i="73"/>
  <c r="X72" i="73"/>
  <c r="Y72" i="73"/>
  <c r="AB72" i="73"/>
  <c r="AC72" i="73"/>
  <c r="F76" i="73"/>
  <c r="G76" i="73"/>
  <c r="B78" i="73"/>
  <c r="B79" i="73" s="1"/>
  <c r="B80" i="73" s="1"/>
  <c r="B81" i="73" s="1"/>
  <c r="F80" i="73"/>
  <c r="G80" i="73"/>
  <c r="H80" i="73"/>
  <c r="I80" i="73"/>
  <c r="J80" i="73"/>
  <c r="K80" i="73"/>
  <c r="L80" i="73"/>
  <c r="M80" i="73"/>
  <c r="N80" i="73"/>
  <c r="O80" i="73"/>
  <c r="P80" i="73"/>
  <c r="Q80" i="73"/>
  <c r="R80" i="73"/>
  <c r="S80" i="73"/>
  <c r="T80" i="73"/>
  <c r="U80" i="73"/>
  <c r="V80" i="73"/>
  <c r="W80" i="73"/>
  <c r="X80" i="73"/>
  <c r="Y80" i="73"/>
  <c r="Z80" i="73"/>
  <c r="AA80" i="73"/>
  <c r="AB80" i="73"/>
  <c r="AC80" i="73"/>
  <c r="AD80" i="73"/>
  <c r="AE80" i="73"/>
  <c r="F81" i="73"/>
  <c r="G81" i="73"/>
  <c r="H81" i="73"/>
  <c r="I81" i="73"/>
  <c r="J81" i="73"/>
  <c r="K81" i="73"/>
  <c r="L81" i="73"/>
  <c r="M81" i="73"/>
  <c r="N81" i="73"/>
  <c r="O81" i="73"/>
  <c r="P81" i="73"/>
  <c r="Q81" i="73"/>
  <c r="R81" i="73"/>
  <c r="S81" i="73"/>
  <c r="T81" i="73"/>
  <c r="U81" i="73"/>
  <c r="V81" i="73"/>
  <c r="W81" i="73"/>
  <c r="X81" i="73"/>
  <c r="Y81" i="73"/>
  <c r="Z81" i="73"/>
  <c r="AA81" i="73"/>
  <c r="AB81" i="73"/>
  <c r="AC81" i="73"/>
  <c r="AD81" i="73"/>
  <c r="AE81" i="73"/>
  <c r="F83" i="73"/>
  <c r="G83" i="73"/>
  <c r="B85" i="73"/>
  <c r="B86" i="73" s="1"/>
  <c r="B87" i="73" s="1"/>
  <c r="B88" i="73" s="1"/>
  <c r="F87" i="73"/>
  <c r="G87" i="73"/>
  <c r="H87" i="73"/>
  <c r="I87" i="73"/>
  <c r="J87" i="73"/>
  <c r="K87" i="73"/>
  <c r="L87" i="73"/>
  <c r="M87" i="73"/>
  <c r="N87" i="73"/>
  <c r="O87" i="73"/>
  <c r="P87" i="73"/>
  <c r="Q87" i="73"/>
  <c r="R87" i="73"/>
  <c r="S87" i="73"/>
  <c r="T87" i="73"/>
  <c r="U87" i="73"/>
  <c r="V87" i="73"/>
  <c r="W87" i="73"/>
  <c r="X87" i="73"/>
  <c r="Y87" i="73"/>
  <c r="Z87" i="73"/>
  <c r="AA87" i="73"/>
  <c r="AB87" i="73"/>
  <c r="AC87" i="73"/>
  <c r="AD87" i="73"/>
  <c r="AE87" i="73"/>
  <c r="F88" i="73"/>
  <c r="G88" i="73"/>
  <c r="H88" i="73"/>
  <c r="I88" i="73"/>
  <c r="J88" i="73"/>
  <c r="K88" i="73"/>
  <c r="L88" i="73"/>
  <c r="M88" i="73"/>
  <c r="N88" i="73"/>
  <c r="O88" i="73"/>
  <c r="P88" i="73"/>
  <c r="Q88" i="73"/>
  <c r="R88" i="73"/>
  <c r="S88" i="73"/>
  <c r="T88" i="73"/>
  <c r="U88" i="73"/>
  <c r="V88" i="73"/>
  <c r="W88" i="73"/>
  <c r="X88" i="73"/>
  <c r="Y88" i="73"/>
  <c r="Z88" i="73"/>
  <c r="AA88" i="73"/>
  <c r="AB88" i="73"/>
  <c r="AC88" i="73"/>
  <c r="AD88" i="73"/>
  <c r="AE88" i="73"/>
  <c r="F92" i="73"/>
  <c r="G92" i="73"/>
  <c r="F93" i="73"/>
  <c r="G93" i="73"/>
  <c r="G94" i="73" s="1"/>
  <c r="H93" i="73"/>
  <c r="H95" i="73" s="1"/>
  <c r="I93" i="73"/>
  <c r="I94" i="73" s="1"/>
  <c r="J93" i="73"/>
  <c r="K93" i="73"/>
  <c r="K94" i="73" s="1"/>
  <c r="L93" i="73"/>
  <c r="L95" i="73" s="1"/>
  <c r="M93" i="73"/>
  <c r="M94" i="73" s="1"/>
  <c r="N93" i="73"/>
  <c r="O93" i="73"/>
  <c r="O94" i="73" s="1"/>
  <c r="P93" i="73"/>
  <c r="P95" i="73" s="1"/>
  <c r="Q93" i="73"/>
  <c r="Q94" i="73" s="1"/>
  <c r="R93" i="73"/>
  <c r="S93" i="73"/>
  <c r="S94" i="73" s="1"/>
  <c r="T93" i="73"/>
  <c r="T95" i="73" s="1"/>
  <c r="U93" i="73"/>
  <c r="U94" i="73" s="1"/>
  <c r="V93" i="73"/>
  <c r="W93" i="73"/>
  <c r="W94" i="73" s="1"/>
  <c r="X93" i="73"/>
  <c r="X95" i="73" s="1"/>
  <c r="Y93" i="73"/>
  <c r="Y94" i="73" s="1"/>
  <c r="Z93" i="73"/>
  <c r="AA93" i="73"/>
  <c r="AA94" i="73" s="1"/>
  <c r="AB93" i="73"/>
  <c r="AB95" i="73" s="1"/>
  <c r="AC93" i="73"/>
  <c r="AC94" i="73" s="1"/>
  <c r="AD93" i="73"/>
  <c r="AE93" i="73"/>
  <c r="AE94" i="73" s="1"/>
  <c r="B94" i="73"/>
  <c r="B95" i="73" s="1"/>
  <c r="B96" i="73" s="1"/>
  <c r="B97" i="73" s="1"/>
  <c r="F94" i="73"/>
  <c r="J94" i="73"/>
  <c r="N94" i="73"/>
  <c r="R94" i="73"/>
  <c r="V94" i="73"/>
  <c r="Z94" i="73"/>
  <c r="AD94" i="73"/>
  <c r="F95" i="73"/>
  <c r="J95" i="73"/>
  <c r="K95" i="73"/>
  <c r="N95" i="73"/>
  <c r="R95" i="73"/>
  <c r="S95" i="73"/>
  <c r="V95" i="73"/>
  <c r="Z95" i="73"/>
  <c r="AA95" i="73"/>
  <c r="AD95" i="73"/>
  <c r="H96" i="73"/>
  <c r="K96" i="73"/>
  <c r="L96" i="73"/>
  <c r="P96" i="73"/>
  <c r="S96" i="73"/>
  <c r="T96" i="73"/>
  <c r="X96" i="73"/>
  <c r="AA96" i="73"/>
  <c r="AB96" i="73"/>
  <c r="I97" i="73"/>
  <c r="Q97" i="73"/>
  <c r="Y97" i="73"/>
  <c r="F101" i="73"/>
  <c r="G101" i="73"/>
  <c r="B103" i="73"/>
  <c r="B104" i="73" s="1"/>
  <c r="B105" i="73" s="1"/>
  <c r="F107" i="73"/>
  <c r="G107" i="73"/>
  <c r="H108" i="73"/>
  <c r="L108" i="73"/>
  <c r="N108" i="73"/>
  <c r="R108" i="73"/>
  <c r="S108" i="73"/>
  <c r="T108" i="73"/>
  <c r="X108" i="73"/>
  <c r="AB108" i="73"/>
  <c r="AD108" i="73"/>
  <c r="I109" i="73"/>
  <c r="I112" i="73" s="1"/>
  <c r="M109" i="73"/>
  <c r="M112" i="73" s="1"/>
  <c r="N109" i="73"/>
  <c r="N112" i="73" s="1"/>
  <c r="Q109" i="73"/>
  <c r="Q112" i="73" s="1"/>
  <c r="R109" i="73"/>
  <c r="R112" i="73" s="1"/>
  <c r="S109" i="73"/>
  <c r="S112" i="73" s="1"/>
  <c r="U109" i="73"/>
  <c r="U112" i="73" s="1"/>
  <c r="Y109" i="73"/>
  <c r="Y112" i="73" s="1"/>
  <c r="AC109" i="73"/>
  <c r="AC112" i="73" s="1"/>
  <c r="AD109" i="73"/>
  <c r="AD112" i="73" s="1"/>
  <c r="I129" i="52"/>
  <c r="H129" i="52"/>
  <c r="G129" i="52"/>
  <c r="I124" i="52"/>
  <c r="H124" i="52"/>
  <c r="G124" i="52"/>
  <c r="I120" i="52"/>
  <c r="H120" i="52"/>
  <c r="G120" i="52"/>
  <c r="I116" i="52"/>
  <c r="H116" i="52"/>
  <c r="G116" i="52"/>
  <c r="I113" i="52"/>
  <c r="H113" i="52"/>
  <c r="G113" i="52"/>
  <c r="G208" i="35"/>
  <c r="G208" i="46"/>
  <c r="G561" i="35"/>
  <c r="G359" i="35"/>
  <c r="G495" i="35"/>
  <c r="G22" i="50"/>
  <c r="H22" i="50"/>
  <c r="G42" i="50"/>
  <c r="H42" i="50"/>
  <c r="G51" i="50"/>
  <c r="H51" i="50"/>
  <c r="G56" i="50"/>
  <c r="H56" i="50"/>
  <c r="G61" i="50"/>
  <c r="H61" i="50"/>
  <c r="G66" i="50"/>
  <c r="H66" i="50"/>
  <c r="G69" i="50"/>
  <c r="H69" i="50"/>
  <c r="G78" i="50"/>
  <c r="H78" i="50"/>
  <c r="G104" i="50"/>
  <c r="H104" i="50"/>
  <c r="A8" i="33"/>
  <c r="A9" i="33"/>
  <c r="A10" i="33" s="1"/>
  <c r="A11" i="33" s="1"/>
  <c r="A12" i="33" s="1"/>
  <c r="A14" i="33" s="1"/>
  <c r="A17" i="33"/>
  <c r="A18" i="33" s="1"/>
  <c r="A19" i="33" s="1"/>
  <c r="A20" i="33" s="1"/>
  <c r="A25" i="33"/>
  <c r="A26" i="33" s="1"/>
  <c r="A27" i="33" s="1"/>
  <c r="A28" i="33" s="1"/>
  <c r="A29" i="33" s="1"/>
  <c r="A30" i="33" s="1"/>
  <c r="A31" i="33" s="1"/>
  <c r="G21" i="35"/>
  <c r="H21" i="35"/>
  <c r="G38" i="35"/>
  <c r="H38" i="35"/>
  <c r="B40" i="35"/>
  <c r="B41" i="35" s="1"/>
  <c r="B42" i="35" s="1"/>
  <c r="B46" i="35" s="1"/>
  <c r="B49" i="35" s="1"/>
  <c r="B50" i="35" s="1"/>
  <c r="B51" i="35" s="1"/>
  <c r="B52" i="35" s="1"/>
  <c r="B53" i="35" s="1"/>
  <c r="B54" i="35" s="1"/>
  <c r="B56" i="35" s="1"/>
  <c r="B65" i="35"/>
  <c r="B66" i="35" s="1"/>
  <c r="B72" i="35"/>
  <c r="B73" i="35"/>
  <c r="G136" i="35"/>
  <c r="G73" i="35" s="1"/>
  <c r="G75" i="35"/>
  <c r="H75" i="35"/>
  <c r="B78" i="35"/>
  <c r="B79" i="35" s="1"/>
  <c r="B80" i="35" s="1"/>
  <c r="G82" i="35"/>
  <c r="H82" i="35"/>
  <c r="G85" i="35"/>
  <c r="G89" i="35"/>
  <c r="H89" i="35"/>
  <c r="G93" i="35"/>
  <c r="G568" i="35"/>
  <c r="G155" i="35" s="1"/>
  <c r="G98" i="35"/>
  <c r="G99" i="35"/>
  <c r="G103" i="35" s="1"/>
  <c r="G105" i="35"/>
  <c r="G107" i="35"/>
  <c r="H107" i="35"/>
  <c r="G135" i="35"/>
  <c r="H135" i="35"/>
  <c r="G137" i="35"/>
  <c r="G138" i="35"/>
  <c r="B141" i="35"/>
  <c r="G146" i="35"/>
  <c r="H146" i="35"/>
  <c r="B147" i="35"/>
  <c r="B148" i="35" s="1"/>
  <c r="G151" i="35"/>
  <c r="H151" i="35"/>
  <c r="G158" i="35"/>
  <c r="H158" i="35"/>
  <c r="G161" i="35"/>
  <c r="H161" i="35"/>
  <c r="G165" i="35"/>
  <c r="G167" i="35"/>
  <c r="H167" i="35"/>
  <c r="G172" i="35"/>
  <c r="H172" i="35"/>
  <c r="G178" i="35"/>
  <c r="H178" i="35"/>
  <c r="G202" i="35"/>
  <c r="H202" i="35"/>
  <c r="G207" i="35"/>
  <c r="H207" i="35"/>
  <c r="B210" i="35"/>
  <c r="B212" i="35" s="1"/>
  <c r="B213" i="35" s="1"/>
  <c r="B214" i="35" s="1"/>
  <c r="B215" i="35" s="1"/>
  <c r="B221" i="35" s="1"/>
  <c r="G222" i="35"/>
  <c r="G225" i="35"/>
  <c r="G229" i="35"/>
  <c r="H229" i="35"/>
  <c r="B231" i="35"/>
  <c r="B232" i="35" s="1"/>
  <c r="B233" i="35" s="1"/>
  <c r="B234" i="35" s="1"/>
  <c r="B235" i="35" s="1"/>
  <c r="B236" i="35" s="1"/>
  <c r="B238" i="35" s="1"/>
  <c r="B239" i="35" s="1"/>
  <c r="B240" i="35" s="1"/>
  <c r="B241" i="35" s="1"/>
  <c r="B242" i="35" s="1"/>
  <c r="B243" i="35" s="1"/>
  <c r="B246" i="35"/>
  <c r="B247" i="35" s="1"/>
  <c r="B248" i="35" s="1"/>
  <c r="B249" i="35" s="1"/>
  <c r="B250" i="35" s="1"/>
  <c r="B251" i="35" s="1"/>
  <c r="B252" i="35" s="1"/>
  <c r="B253" i="35" s="1"/>
  <c r="B254" i="35" s="1"/>
  <c r="G255" i="35"/>
  <c r="H255" i="35"/>
  <c r="G268" i="35"/>
  <c r="H268" i="35"/>
  <c r="B270" i="35"/>
  <c r="B271" i="35" s="1"/>
  <c r="B272" i="35" s="1"/>
  <c r="B273" i="35" s="1"/>
  <c r="B274" i="35" s="1"/>
  <c r="B275" i="35" s="1"/>
  <c r="B277" i="35" s="1"/>
  <c r="B278" i="35" s="1"/>
  <c r="B279" i="35" s="1"/>
  <c r="B280" i="35" s="1"/>
  <c r="B281" i="35" s="1"/>
  <c r="B282" i="35" s="1"/>
  <c r="G270" i="35"/>
  <c r="G271" i="35"/>
  <c r="G272" i="35"/>
  <c r="G273" i="35"/>
  <c r="G274" i="35"/>
  <c r="G275" i="35"/>
  <c r="G276" i="35"/>
  <c r="B285" i="35"/>
  <c r="B286" i="35" s="1"/>
  <c r="B287" i="35" s="1"/>
  <c r="B288" i="35" s="1"/>
  <c r="B289" i="35" s="1"/>
  <c r="B290" i="35" s="1"/>
  <c r="B291" i="35" s="1"/>
  <c r="B292" i="35" s="1"/>
  <c r="B293" i="35" s="1"/>
  <c r="G286" i="35"/>
  <c r="G287" i="35"/>
  <c r="G288" i="35"/>
  <c r="G289" i="35"/>
  <c r="G290" i="35"/>
  <c r="G291" i="35"/>
  <c r="G292" i="35"/>
  <c r="G293" i="35"/>
  <c r="G294" i="35"/>
  <c r="H294" i="35"/>
  <c r="G296" i="35"/>
  <c r="G297" i="35"/>
  <c r="G298" i="35"/>
  <c r="G299" i="35"/>
  <c r="G300" i="35"/>
  <c r="G301" i="35"/>
  <c r="G303" i="35"/>
  <c r="G305" i="35"/>
  <c r="G307" i="35"/>
  <c r="H307" i="35"/>
  <c r="B309" i="35"/>
  <c r="B310" i="35" s="1"/>
  <c r="B311" i="35" s="1"/>
  <c r="B312" i="35" s="1"/>
  <c r="B313" i="35" s="1"/>
  <c r="B314" i="35" s="1"/>
  <c r="B316" i="35" s="1"/>
  <c r="B317" i="35" s="1"/>
  <c r="B318" i="35" s="1"/>
  <c r="B319" i="35" s="1"/>
  <c r="B320" i="35" s="1"/>
  <c r="B321" i="35" s="1"/>
  <c r="B324" i="35"/>
  <c r="B325" i="35" s="1"/>
  <c r="B326" i="35" s="1"/>
  <c r="B327" i="35" s="1"/>
  <c r="B328" i="35" s="1"/>
  <c r="B329" i="35" s="1"/>
  <c r="B330" i="35" s="1"/>
  <c r="B331" i="35" s="1"/>
  <c r="B332" i="35" s="1"/>
  <c r="G334" i="35"/>
  <c r="H334" i="35"/>
  <c r="G347" i="35"/>
  <c r="H347" i="35"/>
  <c r="B349" i="35"/>
  <c r="B350" i="35" s="1"/>
  <c r="B351" i="35" s="1"/>
  <c r="B352" i="35" s="1"/>
  <c r="B353" i="35" s="1"/>
  <c r="B354" i="35" s="1"/>
  <c r="B355" i="35" s="1"/>
  <c r="B360" i="35" s="1"/>
  <c r="B361" i="35" s="1"/>
  <c r="B362" i="35" s="1"/>
  <c r="B363" i="35" s="1"/>
  <c r="B364" i="35" s="1"/>
  <c r="B365" i="35" s="1"/>
  <c r="B366" i="35" s="1"/>
  <c r="B368" i="35" s="1"/>
  <c r="B377" i="35" s="1"/>
  <c r="B378" i="35" s="1"/>
  <c r="B379" i="35" s="1"/>
  <c r="B380" i="35" s="1"/>
  <c r="B381" i="35" s="1"/>
  <c r="B382" i="35" s="1"/>
  <c r="B383" i="35" s="1"/>
  <c r="B384" i="35" s="1"/>
  <c r="B385" i="35" s="1"/>
  <c r="G349" i="35"/>
  <c r="G350" i="35"/>
  <c r="G351" i="35"/>
  <c r="G352" i="35"/>
  <c r="G353" i="35"/>
  <c r="G354" i="35"/>
  <c r="G355" i="35"/>
  <c r="G356" i="35"/>
  <c r="G361" i="35"/>
  <c r="G362" i="35"/>
  <c r="G363" i="35"/>
  <c r="G364" i="35"/>
  <c r="G365" i="35"/>
  <c r="G366" i="35"/>
  <c r="G368" i="35"/>
  <c r="G378" i="35"/>
  <c r="G379" i="35"/>
  <c r="G380" i="35"/>
  <c r="G381" i="35"/>
  <c r="G382" i="35"/>
  <c r="G383" i="35"/>
  <c r="G384" i="35"/>
  <c r="G385" i="35"/>
  <c r="G387" i="35"/>
  <c r="H387" i="35"/>
  <c r="B389" i="35"/>
  <c r="B390" i="35"/>
  <c r="B391" i="35" s="1"/>
  <c r="B392" i="35" s="1"/>
  <c r="B393" i="35" s="1"/>
  <c r="B394" i="35" s="1"/>
  <c r="B396" i="35" s="1"/>
  <c r="B397" i="35" s="1"/>
  <c r="B398" i="35" s="1"/>
  <c r="B399" i="35" s="1"/>
  <c r="B400" i="35" s="1"/>
  <c r="B401" i="35" s="1"/>
  <c r="B404" i="35"/>
  <c r="B405" i="35" s="1"/>
  <c r="B406" i="35" s="1"/>
  <c r="B407" i="35" s="1"/>
  <c r="B408" i="35" s="1"/>
  <c r="B409" i="35" s="1"/>
  <c r="B410" i="35" s="1"/>
  <c r="B411" i="35" s="1"/>
  <c r="B412" i="35" s="1"/>
  <c r="G414" i="35"/>
  <c r="H414" i="35"/>
  <c r="G424" i="35"/>
  <c r="G429" i="35"/>
  <c r="H429" i="35"/>
  <c r="G465" i="35"/>
  <c r="H465" i="35"/>
  <c r="G467" i="35"/>
  <c r="G468" i="35"/>
  <c r="G469" i="35"/>
  <c r="G471" i="35"/>
  <c r="G473" i="35"/>
  <c r="G474" i="35"/>
  <c r="G475" i="35"/>
  <c r="G478" i="35"/>
  <c r="G479" i="35"/>
  <c r="G480" i="35"/>
  <c r="G481" i="35"/>
  <c r="G482" i="35"/>
  <c r="G483" i="35"/>
  <c r="G485" i="35"/>
  <c r="G487" i="35"/>
  <c r="G490" i="35"/>
  <c r="G491" i="35"/>
  <c r="G492" i="35"/>
  <c r="G493" i="35"/>
  <c r="G494" i="35"/>
  <c r="G497" i="35"/>
  <c r="G499" i="35"/>
  <c r="G501" i="35"/>
  <c r="H501" i="35"/>
  <c r="G537" i="35"/>
  <c r="H537" i="35"/>
  <c r="G542" i="35"/>
  <c r="G558" i="35"/>
  <c r="G570" i="35"/>
  <c r="G21" i="46"/>
  <c r="H21" i="46"/>
  <c r="I21" i="46"/>
  <c r="J21" i="46"/>
  <c r="K21" i="46"/>
  <c r="L21" i="46"/>
  <c r="M21" i="46"/>
  <c r="N21" i="46"/>
  <c r="O21" i="46"/>
  <c r="P21" i="46"/>
  <c r="Q21" i="46"/>
  <c r="R21" i="46"/>
  <c r="S21" i="46"/>
  <c r="T21" i="46"/>
  <c r="U21" i="46"/>
  <c r="V21" i="46"/>
  <c r="W21" i="46"/>
  <c r="X21" i="46"/>
  <c r="Y21" i="46"/>
  <c r="Z21" i="46"/>
  <c r="AA21" i="46"/>
  <c r="AB21" i="46"/>
  <c r="AC21" i="46"/>
  <c r="AD21" i="46"/>
  <c r="AE21" i="46"/>
  <c r="AF21" i="46"/>
  <c r="G38" i="46"/>
  <c r="H38" i="46"/>
  <c r="I38" i="46"/>
  <c r="J38" i="46"/>
  <c r="K38" i="46"/>
  <c r="L38" i="46"/>
  <c r="M38" i="46"/>
  <c r="N38" i="46"/>
  <c r="O38" i="46"/>
  <c r="P38" i="46"/>
  <c r="Q38" i="46"/>
  <c r="R38" i="46"/>
  <c r="S38" i="46"/>
  <c r="T38" i="46"/>
  <c r="U38" i="46"/>
  <c r="V38" i="46"/>
  <c r="W38" i="46"/>
  <c r="X38" i="46"/>
  <c r="Y38" i="46"/>
  <c r="Z38" i="46"/>
  <c r="AA38" i="46"/>
  <c r="AB38" i="46"/>
  <c r="AC38" i="46"/>
  <c r="AD38" i="46"/>
  <c r="AE38" i="46"/>
  <c r="AF38" i="46"/>
  <c r="B40" i="46"/>
  <c r="B41" i="46" s="1"/>
  <c r="B42" i="46" s="1"/>
  <c r="B46" i="46" s="1"/>
  <c r="B49" i="46" s="1"/>
  <c r="B50" i="46" s="1"/>
  <c r="B51" i="46" s="1"/>
  <c r="B52" i="46" s="1"/>
  <c r="B53" i="46" s="1"/>
  <c r="B54" i="46" s="1"/>
  <c r="B56" i="46" s="1"/>
  <c r="B65" i="46"/>
  <c r="B66" i="46" s="1"/>
  <c r="G70" i="46"/>
  <c r="H70" i="46"/>
  <c r="I70" i="46"/>
  <c r="J70" i="46"/>
  <c r="K70" i="46"/>
  <c r="L70" i="46"/>
  <c r="M70" i="46"/>
  <c r="N70" i="46"/>
  <c r="O70" i="46"/>
  <c r="P70" i="46"/>
  <c r="Q70" i="46"/>
  <c r="R70" i="46"/>
  <c r="S70" i="46"/>
  <c r="T70" i="46"/>
  <c r="U70" i="46"/>
  <c r="V70" i="46"/>
  <c r="W70" i="46"/>
  <c r="X70" i="46"/>
  <c r="Y70" i="46"/>
  <c r="Z70" i="46"/>
  <c r="AA70" i="46"/>
  <c r="AB70" i="46"/>
  <c r="AC70" i="46"/>
  <c r="AD70" i="46"/>
  <c r="AE70" i="46"/>
  <c r="AF70" i="46"/>
  <c r="B72" i="46"/>
  <c r="B73" i="46" s="1"/>
  <c r="G75" i="46"/>
  <c r="H75" i="46"/>
  <c r="I75" i="46"/>
  <c r="J75" i="46"/>
  <c r="K75" i="46"/>
  <c r="L75" i="46"/>
  <c r="M75" i="46"/>
  <c r="N75" i="46"/>
  <c r="O75" i="46"/>
  <c r="P75" i="46"/>
  <c r="Q75" i="46"/>
  <c r="R75" i="46"/>
  <c r="S75" i="46"/>
  <c r="T75" i="46"/>
  <c r="U75" i="46"/>
  <c r="V75" i="46"/>
  <c r="W75" i="46"/>
  <c r="X75" i="46"/>
  <c r="Y75" i="46"/>
  <c r="Z75" i="46"/>
  <c r="AA75" i="46"/>
  <c r="AB75" i="46"/>
  <c r="AC75" i="46"/>
  <c r="AD75" i="46"/>
  <c r="AE75" i="46"/>
  <c r="AF75" i="46"/>
  <c r="B78" i="46"/>
  <c r="B79" i="46" s="1"/>
  <c r="B80" i="46" s="1"/>
  <c r="G82" i="46"/>
  <c r="H82" i="46"/>
  <c r="I82" i="46"/>
  <c r="J82" i="46"/>
  <c r="K82" i="46"/>
  <c r="L82" i="46"/>
  <c r="M82" i="46"/>
  <c r="N82" i="46"/>
  <c r="O82" i="46"/>
  <c r="P82" i="46"/>
  <c r="Q82" i="46"/>
  <c r="R82" i="46"/>
  <c r="S82" i="46"/>
  <c r="T82" i="46"/>
  <c r="U82" i="46"/>
  <c r="V82" i="46"/>
  <c r="W82" i="46"/>
  <c r="X82" i="46"/>
  <c r="Y82" i="46"/>
  <c r="Z82" i="46"/>
  <c r="AA82" i="46"/>
  <c r="AB82" i="46"/>
  <c r="AC82" i="46"/>
  <c r="AD82" i="46"/>
  <c r="AE82" i="46"/>
  <c r="AF82" i="46"/>
  <c r="G89" i="46"/>
  <c r="H89" i="46"/>
  <c r="I89" i="46"/>
  <c r="J89" i="46"/>
  <c r="K89" i="46"/>
  <c r="L89" i="46"/>
  <c r="M89" i="46"/>
  <c r="N89" i="46"/>
  <c r="O89" i="46"/>
  <c r="P89" i="46"/>
  <c r="Q89" i="46"/>
  <c r="R89" i="46"/>
  <c r="S89" i="46"/>
  <c r="T89" i="46"/>
  <c r="U89" i="46"/>
  <c r="V89" i="46"/>
  <c r="W89" i="46"/>
  <c r="X89" i="46"/>
  <c r="Y89" i="46"/>
  <c r="Z89" i="46"/>
  <c r="AA89" i="46"/>
  <c r="AB89" i="46"/>
  <c r="AC89" i="46"/>
  <c r="AD89" i="46"/>
  <c r="AE89" i="46"/>
  <c r="AF89" i="46"/>
  <c r="G93" i="46"/>
  <c r="G94" i="46"/>
  <c r="G98" i="46"/>
  <c r="G107" i="46"/>
  <c r="H107" i="46"/>
  <c r="I107" i="46"/>
  <c r="J107" i="46"/>
  <c r="K107" i="46"/>
  <c r="L107" i="46"/>
  <c r="M107" i="46"/>
  <c r="N107" i="46"/>
  <c r="O107" i="46"/>
  <c r="P107" i="46"/>
  <c r="Q107" i="46"/>
  <c r="R107" i="46"/>
  <c r="S107" i="46"/>
  <c r="T107" i="46"/>
  <c r="U107" i="46"/>
  <c r="V107" i="46"/>
  <c r="W107" i="46"/>
  <c r="X107" i="46"/>
  <c r="Y107" i="46"/>
  <c r="Z107" i="46"/>
  <c r="AA107" i="46"/>
  <c r="AB107" i="46"/>
  <c r="AC107" i="46"/>
  <c r="AD107" i="46"/>
  <c r="AE107" i="46"/>
  <c r="AF107" i="46"/>
  <c r="G113" i="46"/>
  <c r="H113" i="46"/>
  <c r="I113" i="46"/>
  <c r="J113" i="46"/>
  <c r="K113" i="46"/>
  <c r="L113" i="46"/>
  <c r="M113" i="46"/>
  <c r="N113" i="46"/>
  <c r="O113" i="46"/>
  <c r="P113" i="46"/>
  <c r="Q113" i="46"/>
  <c r="R113" i="46"/>
  <c r="S113" i="46"/>
  <c r="T113" i="46"/>
  <c r="U113" i="46"/>
  <c r="V113" i="46"/>
  <c r="W113" i="46"/>
  <c r="X113" i="46"/>
  <c r="Y113" i="46"/>
  <c r="Z113" i="46"/>
  <c r="AA113" i="46"/>
  <c r="AB113" i="46"/>
  <c r="AC113" i="46"/>
  <c r="AD113" i="46"/>
  <c r="AE113" i="46"/>
  <c r="AF113" i="46"/>
  <c r="G116" i="46"/>
  <c r="H116" i="46"/>
  <c r="I116" i="46"/>
  <c r="J116" i="46"/>
  <c r="K116" i="46"/>
  <c r="L116" i="46"/>
  <c r="M116" i="46"/>
  <c r="N116" i="46"/>
  <c r="O116" i="46"/>
  <c r="P116" i="46"/>
  <c r="Q116" i="46"/>
  <c r="R116" i="46"/>
  <c r="S116" i="46"/>
  <c r="T116" i="46"/>
  <c r="U116" i="46"/>
  <c r="V116" i="46"/>
  <c r="W116" i="46"/>
  <c r="X116" i="46"/>
  <c r="Y116" i="46"/>
  <c r="Z116" i="46"/>
  <c r="AA116" i="46"/>
  <c r="AB116" i="46"/>
  <c r="AC116" i="46"/>
  <c r="AD116" i="46"/>
  <c r="AE116" i="46"/>
  <c r="AF116" i="46"/>
  <c r="G120" i="46"/>
  <c r="H120" i="46"/>
  <c r="I120" i="46"/>
  <c r="J120" i="46"/>
  <c r="K120" i="46"/>
  <c r="L120" i="46"/>
  <c r="M120" i="46"/>
  <c r="N120" i="46"/>
  <c r="O120" i="46"/>
  <c r="P120" i="46"/>
  <c r="Q120" i="46"/>
  <c r="R120" i="46"/>
  <c r="S120" i="46"/>
  <c r="T120" i="46"/>
  <c r="U120" i="46"/>
  <c r="V120" i="46"/>
  <c r="W120" i="46"/>
  <c r="X120" i="46"/>
  <c r="Y120" i="46"/>
  <c r="Z120" i="46"/>
  <c r="AA120" i="46"/>
  <c r="AB120" i="46"/>
  <c r="AC120" i="46"/>
  <c r="AD120" i="46"/>
  <c r="AE120" i="46"/>
  <c r="AF120" i="46"/>
  <c r="G124" i="46"/>
  <c r="H124" i="46"/>
  <c r="I124" i="46"/>
  <c r="J124" i="46"/>
  <c r="K124" i="46"/>
  <c r="L124" i="46"/>
  <c r="M124" i="46"/>
  <c r="N124" i="46"/>
  <c r="O124" i="46"/>
  <c r="P124" i="46"/>
  <c r="Q124" i="46"/>
  <c r="R124" i="46"/>
  <c r="S124" i="46"/>
  <c r="T124" i="46"/>
  <c r="U124" i="46"/>
  <c r="V124" i="46"/>
  <c r="W124" i="46"/>
  <c r="X124" i="46"/>
  <c r="Y124" i="46"/>
  <c r="Z124" i="46"/>
  <c r="AA124" i="46"/>
  <c r="AB124" i="46"/>
  <c r="AC124" i="46"/>
  <c r="AD124" i="46"/>
  <c r="AE124" i="46"/>
  <c r="AF124" i="46"/>
  <c r="G129" i="46"/>
  <c r="H129" i="46"/>
  <c r="I129" i="46"/>
  <c r="J129" i="46"/>
  <c r="K129" i="46"/>
  <c r="L129" i="46"/>
  <c r="M129" i="46"/>
  <c r="N129" i="46"/>
  <c r="O129" i="46"/>
  <c r="P129" i="46"/>
  <c r="Q129" i="46"/>
  <c r="R129" i="46"/>
  <c r="S129" i="46"/>
  <c r="T129" i="46"/>
  <c r="U129" i="46"/>
  <c r="V129" i="46"/>
  <c r="W129" i="46"/>
  <c r="X129" i="46"/>
  <c r="Y129" i="46"/>
  <c r="Z129" i="46"/>
  <c r="AA129" i="46"/>
  <c r="AB129" i="46"/>
  <c r="AC129" i="46"/>
  <c r="AD129" i="46"/>
  <c r="AE129" i="46"/>
  <c r="AF129" i="46"/>
  <c r="G135" i="46"/>
  <c r="H135" i="46"/>
  <c r="I135" i="46"/>
  <c r="J135" i="46"/>
  <c r="K135" i="46"/>
  <c r="L135" i="46"/>
  <c r="M135" i="46"/>
  <c r="N135" i="46"/>
  <c r="O135" i="46"/>
  <c r="P135" i="46"/>
  <c r="Q135" i="46"/>
  <c r="R135" i="46"/>
  <c r="S135" i="46"/>
  <c r="T135" i="46"/>
  <c r="U135" i="46"/>
  <c r="V135" i="46"/>
  <c r="W135" i="46"/>
  <c r="X135" i="46"/>
  <c r="Y135" i="46"/>
  <c r="Z135" i="46"/>
  <c r="AA135" i="46"/>
  <c r="AB135" i="46"/>
  <c r="AC135" i="46"/>
  <c r="AD135" i="46"/>
  <c r="AE135" i="46"/>
  <c r="AF135" i="46"/>
  <c r="B141" i="46"/>
  <c r="G146" i="46"/>
  <c r="H146" i="46"/>
  <c r="I146" i="46"/>
  <c r="J146" i="46"/>
  <c r="K146" i="46"/>
  <c r="L146" i="46"/>
  <c r="M146" i="46"/>
  <c r="N146" i="46"/>
  <c r="O146" i="46"/>
  <c r="P146" i="46"/>
  <c r="Q146" i="46"/>
  <c r="R146" i="46"/>
  <c r="S146" i="46"/>
  <c r="T146" i="46"/>
  <c r="U146" i="46"/>
  <c r="V146" i="46"/>
  <c r="W146" i="46"/>
  <c r="X146" i="46"/>
  <c r="Y146" i="46"/>
  <c r="Z146" i="46"/>
  <c r="AA146" i="46"/>
  <c r="AB146" i="46"/>
  <c r="AC146" i="46"/>
  <c r="AD146" i="46"/>
  <c r="AE146" i="46"/>
  <c r="AF146" i="46"/>
  <c r="B147" i="46"/>
  <c r="B148" i="46" s="1"/>
  <c r="G151" i="46"/>
  <c r="H151" i="46"/>
  <c r="I151" i="46"/>
  <c r="J151" i="46"/>
  <c r="K151" i="46"/>
  <c r="L151" i="46"/>
  <c r="M151" i="46"/>
  <c r="N151" i="46"/>
  <c r="O151" i="46"/>
  <c r="P151" i="46"/>
  <c r="Q151" i="46"/>
  <c r="R151" i="46"/>
  <c r="S151" i="46"/>
  <c r="T151" i="46"/>
  <c r="U151" i="46"/>
  <c r="V151" i="46"/>
  <c r="W151" i="46"/>
  <c r="X151" i="46"/>
  <c r="Y151" i="46"/>
  <c r="Z151" i="46"/>
  <c r="AA151" i="46"/>
  <c r="AB151" i="46"/>
  <c r="AC151" i="46"/>
  <c r="AD151" i="46"/>
  <c r="AE151" i="46"/>
  <c r="AF151" i="46"/>
  <c r="G158" i="46"/>
  <c r="H158" i="46"/>
  <c r="I158" i="46"/>
  <c r="J158" i="46"/>
  <c r="K158" i="46"/>
  <c r="L158" i="46"/>
  <c r="M158" i="46"/>
  <c r="N158" i="46"/>
  <c r="O158" i="46"/>
  <c r="P158" i="46"/>
  <c r="Q158" i="46"/>
  <c r="R158" i="46"/>
  <c r="S158" i="46"/>
  <c r="T158" i="46"/>
  <c r="U158" i="46"/>
  <c r="V158" i="46"/>
  <c r="W158" i="46"/>
  <c r="X158" i="46"/>
  <c r="Y158" i="46"/>
  <c r="Z158" i="46"/>
  <c r="AA158" i="46"/>
  <c r="AB158" i="46"/>
  <c r="AC158" i="46"/>
  <c r="AD158" i="46"/>
  <c r="AE158" i="46"/>
  <c r="AF158" i="46"/>
  <c r="G161" i="46"/>
  <c r="H161" i="46"/>
  <c r="I161" i="46"/>
  <c r="J161" i="46"/>
  <c r="K161" i="46"/>
  <c r="L161" i="46"/>
  <c r="M161" i="46"/>
  <c r="N161" i="46"/>
  <c r="O161" i="46"/>
  <c r="P161" i="46"/>
  <c r="Q161" i="46"/>
  <c r="R161" i="46"/>
  <c r="S161" i="46"/>
  <c r="T161" i="46"/>
  <c r="U161" i="46"/>
  <c r="V161" i="46"/>
  <c r="W161" i="46"/>
  <c r="X161" i="46"/>
  <c r="Y161" i="46"/>
  <c r="Z161" i="46"/>
  <c r="AA161" i="46"/>
  <c r="AB161" i="46"/>
  <c r="AC161" i="46"/>
  <c r="AD161" i="46"/>
  <c r="AE161" i="46"/>
  <c r="AF161" i="46"/>
  <c r="G167" i="46"/>
  <c r="H167" i="46"/>
  <c r="I167" i="46"/>
  <c r="J167" i="46"/>
  <c r="K167" i="46"/>
  <c r="L167" i="46"/>
  <c r="M167" i="46"/>
  <c r="N167" i="46"/>
  <c r="O167" i="46"/>
  <c r="P167" i="46"/>
  <c r="Q167" i="46"/>
  <c r="R167" i="46"/>
  <c r="S167" i="46"/>
  <c r="T167" i="46"/>
  <c r="U167" i="46"/>
  <c r="V167" i="46"/>
  <c r="W167" i="46"/>
  <c r="X167" i="46"/>
  <c r="Y167" i="46"/>
  <c r="Z167" i="46"/>
  <c r="AA167" i="46"/>
  <c r="AB167" i="46"/>
  <c r="AC167" i="46"/>
  <c r="AD167" i="46"/>
  <c r="AE167" i="46"/>
  <c r="AF167" i="46"/>
  <c r="G174" i="46"/>
  <c r="H174" i="46"/>
  <c r="I174" i="46"/>
  <c r="J174" i="46"/>
  <c r="K174" i="46"/>
  <c r="L174" i="46"/>
  <c r="M174" i="46"/>
  <c r="N174" i="46"/>
  <c r="O174" i="46"/>
  <c r="P174" i="46"/>
  <c r="Q174" i="46"/>
  <c r="R174" i="46"/>
  <c r="S174" i="46"/>
  <c r="T174" i="46"/>
  <c r="U174" i="46"/>
  <c r="V174" i="46"/>
  <c r="W174" i="46"/>
  <c r="X174" i="46"/>
  <c r="Y174" i="46"/>
  <c r="Z174" i="46"/>
  <c r="AA174" i="46"/>
  <c r="AB174" i="46"/>
  <c r="AC174" i="46"/>
  <c r="AD174" i="46"/>
  <c r="AE174" i="46"/>
  <c r="AF174" i="46"/>
  <c r="G196" i="46"/>
  <c r="G197" i="46"/>
  <c r="G198" i="46"/>
  <c r="G178" i="46"/>
  <c r="H178" i="46"/>
  <c r="I178" i="46"/>
  <c r="J178" i="46"/>
  <c r="K178" i="46"/>
  <c r="L178" i="46"/>
  <c r="M178" i="46"/>
  <c r="N178" i="46"/>
  <c r="O178" i="46"/>
  <c r="P178" i="46"/>
  <c r="Q178" i="46"/>
  <c r="R178" i="46"/>
  <c r="S178" i="46"/>
  <c r="T178" i="46"/>
  <c r="U178" i="46"/>
  <c r="V178" i="46"/>
  <c r="W178" i="46"/>
  <c r="X178" i="46"/>
  <c r="Y178" i="46"/>
  <c r="Z178" i="46"/>
  <c r="AA178" i="46"/>
  <c r="AB178" i="46"/>
  <c r="AC178" i="46"/>
  <c r="AD178" i="46"/>
  <c r="AE178" i="46"/>
  <c r="AF178" i="46"/>
  <c r="G187" i="46"/>
  <c r="G202" i="46"/>
  <c r="H202" i="46"/>
  <c r="I202" i="46"/>
  <c r="J202" i="46"/>
  <c r="K202" i="46"/>
  <c r="L202" i="46"/>
  <c r="M202" i="46"/>
  <c r="N202" i="46"/>
  <c r="O202" i="46"/>
  <c r="P202" i="46"/>
  <c r="Q202" i="46"/>
  <c r="R202" i="46"/>
  <c r="S202" i="46"/>
  <c r="T202" i="46"/>
  <c r="U202" i="46"/>
  <c r="V202" i="46"/>
  <c r="W202" i="46"/>
  <c r="X202" i="46"/>
  <c r="Y202" i="46"/>
  <c r="Z202" i="46"/>
  <c r="AA202" i="46"/>
  <c r="AB202" i="46"/>
  <c r="AC202" i="46"/>
  <c r="AD202" i="46"/>
  <c r="AE202" i="46"/>
  <c r="AF202" i="46"/>
  <c r="G204" i="46"/>
  <c r="G205" i="46"/>
  <c r="G207" i="46"/>
  <c r="H207" i="46"/>
  <c r="I207" i="46"/>
  <c r="J207" i="46"/>
  <c r="K207" i="46"/>
  <c r="L207" i="46"/>
  <c r="M207" i="46"/>
  <c r="N207" i="46"/>
  <c r="O207" i="46"/>
  <c r="P207" i="46"/>
  <c r="Q207" i="46"/>
  <c r="R207" i="46"/>
  <c r="S207" i="46"/>
  <c r="T207" i="46"/>
  <c r="U207" i="46"/>
  <c r="V207" i="46"/>
  <c r="W207" i="46"/>
  <c r="X207" i="46"/>
  <c r="Y207" i="46"/>
  <c r="Z207" i="46"/>
  <c r="AA207" i="46"/>
  <c r="AB207" i="46"/>
  <c r="AC207" i="46"/>
  <c r="AD207" i="46"/>
  <c r="AE207" i="46"/>
  <c r="AF207" i="46"/>
  <c r="B210" i="46"/>
  <c r="B212" i="46" s="1"/>
  <c r="B213" i="46" s="1"/>
  <c r="B214" i="46" s="1"/>
  <c r="B215" i="46" s="1"/>
  <c r="B221" i="46" s="1"/>
  <c r="G212" i="46"/>
  <c r="G225" i="46"/>
  <c r="G229" i="46"/>
  <c r="H229" i="46"/>
  <c r="I229" i="46"/>
  <c r="J229" i="46"/>
  <c r="K229" i="46"/>
  <c r="L229" i="46"/>
  <c r="M229" i="46"/>
  <c r="N229" i="46"/>
  <c r="O229" i="46"/>
  <c r="P229" i="46"/>
  <c r="Q229" i="46"/>
  <c r="R229" i="46"/>
  <c r="S229" i="46"/>
  <c r="T229" i="46"/>
  <c r="U229" i="46"/>
  <c r="V229" i="46"/>
  <c r="W229" i="46"/>
  <c r="X229" i="46"/>
  <c r="Y229" i="46"/>
  <c r="Z229" i="46"/>
  <c r="AA229" i="46"/>
  <c r="AB229" i="46"/>
  <c r="AC229" i="46"/>
  <c r="AD229" i="46"/>
  <c r="AE229" i="46"/>
  <c r="AF229" i="46"/>
  <c r="B231" i="46"/>
  <c r="B232" i="46" s="1"/>
  <c r="B233" i="46" s="1"/>
  <c r="B234" i="46" s="1"/>
  <c r="B235" i="46" s="1"/>
  <c r="B236" i="46" s="1"/>
  <c r="B238" i="46" s="1"/>
  <c r="B239" i="46" s="1"/>
  <c r="B240" i="46" s="1"/>
  <c r="B241" i="46" s="1"/>
  <c r="B242" i="46" s="1"/>
  <c r="B243" i="46" s="1"/>
  <c r="B246" i="46"/>
  <c r="B247" i="46" s="1"/>
  <c r="B248" i="46" s="1"/>
  <c r="B249" i="46" s="1"/>
  <c r="B250" i="46" s="1"/>
  <c r="B251" i="46" s="1"/>
  <c r="B252" i="46" s="1"/>
  <c r="B253" i="46" s="1"/>
  <c r="B254" i="46" s="1"/>
  <c r="G255" i="46"/>
  <c r="H255" i="46"/>
  <c r="I255" i="46"/>
  <c r="J255" i="46"/>
  <c r="K255" i="46"/>
  <c r="L255" i="46"/>
  <c r="M255" i="46"/>
  <c r="N255" i="46"/>
  <c r="O255" i="46"/>
  <c r="P255" i="46"/>
  <c r="Q255" i="46"/>
  <c r="R255" i="46"/>
  <c r="S255" i="46"/>
  <c r="T255" i="46"/>
  <c r="U255" i="46"/>
  <c r="V255" i="46"/>
  <c r="W255" i="46"/>
  <c r="X255" i="46"/>
  <c r="Y255" i="46"/>
  <c r="Z255" i="46"/>
  <c r="AA255" i="46"/>
  <c r="AB255" i="46"/>
  <c r="AC255" i="46"/>
  <c r="AD255" i="46"/>
  <c r="AE255" i="46"/>
  <c r="AF255" i="46"/>
  <c r="G268" i="46"/>
  <c r="H268" i="46"/>
  <c r="I268" i="46"/>
  <c r="J268" i="46"/>
  <c r="K268" i="46"/>
  <c r="L268" i="46"/>
  <c r="M268" i="46"/>
  <c r="N268" i="46"/>
  <c r="O268" i="46"/>
  <c r="P268" i="46"/>
  <c r="Q268" i="46"/>
  <c r="R268" i="46"/>
  <c r="S268" i="46"/>
  <c r="T268" i="46"/>
  <c r="U268" i="46"/>
  <c r="V268" i="46"/>
  <c r="W268" i="46"/>
  <c r="X268" i="46"/>
  <c r="Y268" i="46"/>
  <c r="Z268" i="46"/>
  <c r="AA268" i="46"/>
  <c r="AB268" i="46"/>
  <c r="AC268" i="46"/>
  <c r="AD268" i="46"/>
  <c r="AE268" i="46"/>
  <c r="AF268" i="46"/>
  <c r="B270" i="46"/>
  <c r="B271" i="46" s="1"/>
  <c r="B272" i="46" s="1"/>
  <c r="B273" i="46" s="1"/>
  <c r="B274" i="46" s="1"/>
  <c r="B275" i="46" s="1"/>
  <c r="B277" i="46" s="1"/>
  <c r="B278" i="46" s="1"/>
  <c r="B279" i="46" s="1"/>
  <c r="B280" i="46" s="1"/>
  <c r="B281" i="46" s="1"/>
  <c r="B282" i="46" s="1"/>
  <c r="B285" i="46"/>
  <c r="B286" i="46" s="1"/>
  <c r="B287" i="46" s="1"/>
  <c r="B288" i="46" s="1"/>
  <c r="B289" i="46" s="1"/>
  <c r="B290" i="46" s="1"/>
  <c r="B291" i="46" s="1"/>
  <c r="B292" i="46" s="1"/>
  <c r="B293" i="46" s="1"/>
  <c r="G294" i="46"/>
  <c r="H294" i="46"/>
  <c r="I294" i="46"/>
  <c r="J294" i="46"/>
  <c r="K294" i="46"/>
  <c r="L294" i="46"/>
  <c r="M294" i="46"/>
  <c r="N294" i="46"/>
  <c r="O294" i="46"/>
  <c r="P294" i="46"/>
  <c r="Q294" i="46"/>
  <c r="R294" i="46"/>
  <c r="S294" i="46"/>
  <c r="T294" i="46"/>
  <c r="U294" i="46"/>
  <c r="V294" i="46"/>
  <c r="W294" i="46"/>
  <c r="X294" i="46"/>
  <c r="Y294" i="46"/>
  <c r="Z294" i="46"/>
  <c r="AA294" i="46"/>
  <c r="AB294" i="46"/>
  <c r="AC294" i="46"/>
  <c r="AD294" i="46"/>
  <c r="AE294" i="46"/>
  <c r="AF294" i="46"/>
  <c r="G307" i="46"/>
  <c r="H307" i="46"/>
  <c r="I307" i="46"/>
  <c r="J307" i="46"/>
  <c r="K307" i="46"/>
  <c r="L307" i="46"/>
  <c r="M307" i="46"/>
  <c r="N307" i="46"/>
  <c r="O307" i="46"/>
  <c r="P307" i="46"/>
  <c r="Q307" i="46"/>
  <c r="R307" i="46"/>
  <c r="S307" i="46"/>
  <c r="T307" i="46"/>
  <c r="U307" i="46"/>
  <c r="V307" i="46"/>
  <c r="W307" i="46"/>
  <c r="X307" i="46"/>
  <c r="Y307" i="46"/>
  <c r="Z307" i="46"/>
  <c r="AA307" i="46"/>
  <c r="AB307" i="46"/>
  <c r="AC307" i="46"/>
  <c r="AD307" i="46"/>
  <c r="AE307" i="46"/>
  <c r="AF307" i="46"/>
  <c r="B309" i="46"/>
  <c r="B310" i="46" s="1"/>
  <c r="B311" i="46" s="1"/>
  <c r="B312" i="46" s="1"/>
  <c r="B313" i="46" s="1"/>
  <c r="B314" i="46" s="1"/>
  <c r="B316" i="46" s="1"/>
  <c r="B317" i="46" s="1"/>
  <c r="B318" i="46" s="1"/>
  <c r="B319" i="46" s="1"/>
  <c r="B320" i="46" s="1"/>
  <c r="B321" i="46" s="1"/>
  <c r="B324" i="46"/>
  <c r="B325" i="46" s="1"/>
  <c r="B326" i="46" s="1"/>
  <c r="B327" i="46" s="1"/>
  <c r="B328" i="46" s="1"/>
  <c r="B329" i="46" s="1"/>
  <c r="B330" i="46" s="1"/>
  <c r="B331" i="46" s="1"/>
  <c r="B332" i="46" s="1"/>
  <c r="G334" i="46"/>
  <c r="H334" i="46"/>
  <c r="I334" i="46"/>
  <c r="J334" i="46"/>
  <c r="K334" i="46"/>
  <c r="L334" i="46"/>
  <c r="M334" i="46"/>
  <c r="N334" i="46"/>
  <c r="O334" i="46"/>
  <c r="P334" i="46"/>
  <c r="Q334" i="46"/>
  <c r="R334" i="46"/>
  <c r="S334" i="46"/>
  <c r="T334" i="46"/>
  <c r="U334" i="46"/>
  <c r="V334" i="46"/>
  <c r="W334" i="46"/>
  <c r="X334" i="46"/>
  <c r="Y334" i="46"/>
  <c r="Z334" i="46"/>
  <c r="AA334" i="46"/>
  <c r="AB334" i="46"/>
  <c r="AC334" i="46"/>
  <c r="AD334" i="46"/>
  <c r="AE334" i="46"/>
  <c r="AF334" i="46"/>
  <c r="G347" i="46"/>
  <c r="H347" i="46"/>
  <c r="I347" i="46"/>
  <c r="J347" i="46"/>
  <c r="K347" i="46"/>
  <c r="L347" i="46"/>
  <c r="M347" i="46"/>
  <c r="N347" i="46"/>
  <c r="O347" i="46"/>
  <c r="P347" i="46"/>
  <c r="Q347" i="46"/>
  <c r="R347" i="46"/>
  <c r="S347" i="46"/>
  <c r="T347" i="46"/>
  <c r="U347" i="46"/>
  <c r="V347" i="46"/>
  <c r="W347" i="46"/>
  <c r="X347" i="46"/>
  <c r="Y347" i="46"/>
  <c r="Z347" i="46"/>
  <c r="AA347" i="46"/>
  <c r="AB347" i="46"/>
  <c r="AC347" i="46"/>
  <c r="AD347" i="46"/>
  <c r="AE347" i="46"/>
  <c r="AF347" i="46"/>
  <c r="B349" i="46"/>
  <c r="B350" i="46" s="1"/>
  <c r="B351" i="46" s="1"/>
  <c r="B352" i="46" s="1"/>
  <c r="B353" i="46" s="1"/>
  <c r="B354" i="46" s="1"/>
  <c r="B355" i="46" s="1"/>
  <c r="B360" i="46" s="1"/>
  <c r="B361" i="46" s="1"/>
  <c r="B362" i="46" s="1"/>
  <c r="B363" i="46" s="1"/>
  <c r="B364" i="46" s="1"/>
  <c r="B365" i="46" s="1"/>
  <c r="B366" i="46" s="1"/>
  <c r="B368" i="46" s="1"/>
  <c r="B377" i="46" s="1"/>
  <c r="B378" i="46" s="1"/>
  <c r="B379" i="46" s="1"/>
  <c r="B380" i="46" s="1"/>
  <c r="B381" i="46" s="1"/>
  <c r="B382" i="46" s="1"/>
  <c r="B383" i="46" s="1"/>
  <c r="B384" i="46" s="1"/>
  <c r="B385" i="46" s="1"/>
  <c r="G387" i="46"/>
  <c r="H387" i="46"/>
  <c r="I387" i="46"/>
  <c r="J387" i="46"/>
  <c r="K387" i="46"/>
  <c r="L387" i="46"/>
  <c r="M387" i="46"/>
  <c r="N387" i="46"/>
  <c r="O387" i="46"/>
  <c r="P387" i="46"/>
  <c r="Q387" i="46"/>
  <c r="R387" i="46"/>
  <c r="S387" i="46"/>
  <c r="T387" i="46"/>
  <c r="U387" i="46"/>
  <c r="V387" i="46"/>
  <c r="W387" i="46"/>
  <c r="X387" i="46"/>
  <c r="Y387" i="46"/>
  <c r="Z387" i="46"/>
  <c r="AA387" i="46"/>
  <c r="AB387" i="46"/>
  <c r="AC387" i="46"/>
  <c r="AD387" i="46"/>
  <c r="AE387" i="46"/>
  <c r="AF387" i="46"/>
  <c r="B389" i="46"/>
  <c r="B390" i="46" s="1"/>
  <c r="B391" i="46" s="1"/>
  <c r="B392" i="46" s="1"/>
  <c r="B393" i="46" s="1"/>
  <c r="B394" i="46" s="1"/>
  <c r="B396" i="46" s="1"/>
  <c r="B397" i="46" s="1"/>
  <c r="B398" i="46" s="1"/>
  <c r="B399" i="46" s="1"/>
  <c r="B400" i="46" s="1"/>
  <c r="B401" i="46" s="1"/>
  <c r="B404" i="46"/>
  <c r="B405" i="46" s="1"/>
  <c r="B406" i="46" s="1"/>
  <c r="B407" i="46" s="1"/>
  <c r="B408" i="46" s="1"/>
  <c r="B409" i="46" s="1"/>
  <c r="B410" i="46" s="1"/>
  <c r="B411" i="46" s="1"/>
  <c r="B412" i="46" s="1"/>
  <c r="G414" i="46"/>
  <c r="H414" i="46"/>
  <c r="I414" i="46"/>
  <c r="J414" i="46"/>
  <c r="K414" i="46"/>
  <c r="L414" i="46"/>
  <c r="M414" i="46"/>
  <c r="N414" i="46"/>
  <c r="O414" i="46"/>
  <c r="P414" i="46"/>
  <c r="Q414" i="46"/>
  <c r="R414" i="46"/>
  <c r="S414" i="46"/>
  <c r="T414" i="46"/>
  <c r="U414" i="46"/>
  <c r="V414" i="46"/>
  <c r="W414" i="46"/>
  <c r="X414" i="46"/>
  <c r="Y414" i="46"/>
  <c r="Z414" i="46"/>
  <c r="AA414" i="46"/>
  <c r="AB414" i="46"/>
  <c r="AC414" i="46"/>
  <c r="AD414" i="46"/>
  <c r="AE414" i="46"/>
  <c r="AF414" i="46"/>
  <c r="G429" i="46"/>
  <c r="H429" i="46"/>
  <c r="I429" i="46"/>
  <c r="J429" i="46"/>
  <c r="K429" i="46"/>
  <c r="L429" i="46"/>
  <c r="M429" i="46"/>
  <c r="N429" i="46"/>
  <c r="O429" i="46"/>
  <c r="P429" i="46"/>
  <c r="Q429" i="46"/>
  <c r="R429" i="46"/>
  <c r="S429" i="46"/>
  <c r="T429" i="46"/>
  <c r="U429" i="46"/>
  <c r="V429" i="46"/>
  <c r="W429" i="46"/>
  <c r="X429" i="46"/>
  <c r="Y429" i="46"/>
  <c r="Z429" i="46"/>
  <c r="AA429" i="46"/>
  <c r="AB429" i="46"/>
  <c r="AC429" i="46"/>
  <c r="AD429" i="46"/>
  <c r="AE429" i="46"/>
  <c r="AF429" i="46"/>
  <c r="G465" i="46"/>
  <c r="H465" i="46"/>
  <c r="I465" i="46"/>
  <c r="J465" i="46"/>
  <c r="K465" i="46"/>
  <c r="L465" i="46"/>
  <c r="M465" i="46"/>
  <c r="N465" i="46"/>
  <c r="O465" i="46"/>
  <c r="P465" i="46"/>
  <c r="Q465" i="46"/>
  <c r="R465" i="46"/>
  <c r="S465" i="46"/>
  <c r="T465" i="46"/>
  <c r="U465" i="46"/>
  <c r="V465" i="46"/>
  <c r="W465" i="46"/>
  <c r="X465" i="46"/>
  <c r="Y465" i="46"/>
  <c r="Z465" i="46"/>
  <c r="AA465" i="46"/>
  <c r="AB465" i="46"/>
  <c r="AC465" i="46"/>
  <c r="AD465" i="46"/>
  <c r="AE465" i="46"/>
  <c r="AF465" i="46"/>
  <c r="G501" i="46"/>
  <c r="H501" i="46"/>
  <c r="I501" i="46"/>
  <c r="J501" i="46"/>
  <c r="K501" i="46"/>
  <c r="L501" i="46"/>
  <c r="M501" i="46"/>
  <c r="N501" i="46"/>
  <c r="O501" i="46"/>
  <c r="P501" i="46"/>
  <c r="Q501" i="46"/>
  <c r="R501" i="46"/>
  <c r="S501" i="46"/>
  <c r="T501" i="46"/>
  <c r="U501" i="46"/>
  <c r="V501" i="46"/>
  <c r="W501" i="46"/>
  <c r="X501" i="46"/>
  <c r="Y501" i="46"/>
  <c r="Z501" i="46"/>
  <c r="AA501" i="46"/>
  <c r="AB501" i="46"/>
  <c r="AC501" i="46"/>
  <c r="AD501" i="46"/>
  <c r="AE501" i="46"/>
  <c r="AF501" i="46"/>
  <c r="G537" i="46"/>
  <c r="H537" i="46"/>
  <c r="I537" i="46"/>
  <c r="J537" i="46"/>
  <c r="K537" i="46"/>
  <c r="L537" i="46"/>
  <c r="M537" i="46"/>
  <c r="N537" i="46"/>
  <c r="O537" i="46"/>
  <c r="P537" i="46"/>
  <c r="Q537" i="46"/>
  <c r="R537" i="46"/>
  <c r="S537" i="46"/>
  <c r="T537" i="46"/>
  <c r="U537" i="46"/>
  <c r="V537" i="46"/>
  <c r="W537" i="46"/>
  <c r="X537" i="46"/>
  <c r="Y537" i="46"/>
  <c r="Z537" i="46"/>
  <c r="AA537" i="46"/>
  <c r="AB537" i="46"/>
  <c r="AC537" i="46"/>
  <c r="AD537" i="46"/>
  <c r="AE537" i="46"/>
  <c r="AF537" i="46"/>
  <c r="G21" i="52"/>
  <c r="H21" i="52"/>
  <c r="I21" i="52"/>
  <c r="G38" i="52"/>
  <c r="H38" i="52"/>
  <c r="I38" i="52"/>
  <c r="B40" i="52"/>
  <c r="B41" i="52"/>
  <c r="B42" i="52"/>
  <c r="B46" i="52" s="1"/>
  <c r="B49" i="52" s="1"/>
  <c r="B50" i="52" s="1"/>
  <c r="B51" i="52" s="1"/>
  <c r="B52" i="52" s="1"/>
  <c r="B53" i="52" s="1"/>
  <c r="B54" i="52" s="1"/>
  <c r="B56" i="52" s="1"/>
  <c r="H209" i="52"/>
  <c r="I209" i="52"/>
  <c r="J209" i="52"/>
  <c r="K209" i="52"/>
  <c r="L209" i="52"/>
  <c r="M209" i="52"/>
  <c r="N209" i="52"/>
  <c r="O209" i="52"/>
  <c r="P209" i="52"/>
  <c r="Q209" i="52"/>
  <c r="R209" i="52"/>
  <c r="S209" i="52"/>
  <c r="T209" i="52"/>
  <c r="U209" i="52"/>
  <c r="V209" i="52"/>
  <c r="B65" i="52"/>
  <c r="B66" i="52" s="1"/>
  <c r="G70" i="52"/>
  <c r="H70" i="52"/>
  <c r="I70" i="52"/>
  <c r="B72" i="52"/>
  <c r="B73" i="52" s="1"/>
  <c r="G75" i="52"/>
  <c r="H75" i="52"/>
  <c r="I75" i="52"/>
  <c r="B78" i="52"/>
  <c r="B79" i="52" s="1"/>
  <c r="B80" i="52" s="1"/>
  <c r="R79" i="52"/>
  <c r="S79" i="52"/>
  <c r="T79" i="52"/>
  <c r="U79" i="52"/>
  <c r="V79" i="52"/>
  <c r="R80" i="52"/>
  <c r="S80" i="52"/>
  <c r="T80" i="52"/>
  <c r="U80" i="52"/>
  <c r="V80" i="52"/>
  <c r="G82" i="52"/>
  <c r="H82" i="52"/>
  <c r="I82" i="52"/>
  <c r="R83" i="52"/>
  <c r="S83" i="52"/>
  <c r="T83" i="52"/>
  <c r="U83" i="52"/>
  <c r="V83" i="52"/>
  <c r="R84" i="52"/>
  <c r="S84" i="52"/>
  <c r="T84" i="52"/>
  <c r="U84" i="52"/>
  <c r="V84" i="52"/>
  <c r="R85" i="52"/>
  <c r="S85" i="52"/>
  <c r="T85" i="52"/>
  <c r="U85" i="52"/>
  <c r="V85" i="52"/>
  <c r="R86" i="52"/>
  <c r="S86" i="52"/>
  <c r="T86" i="52"/>
  <c r="U86" i="52"/>
  <c r="V86" i="52"/>
  <c r="G89" i="52"/>
  <c r="H89" i="52"/>
  <c r="I89" i="52"/>
  <c r="G107" i="52"/>
  <c r="H107" i="52"/>
  <c r="I107" i="52"/>
  <c r="G135" i="52"/>
  <c r="H135" i="52"/>
  <c r="I135" i="52"/>
  <c r="R140" i="52"/>
  <c r="S140" i="52"/>
  <c r="T140" i="52"/>
  <c r="U140" i="52"/>
  <c r="V140" i="52"/>
  <c r="B141" i="52"/>
  <c r="R141" i="52"/>
  <c r="S141" i="52"/>
  <c r="T141" i="52"/>
  <c r="T144" i="52" s="1"/>
  <c r="U141" i="52"/>
  <c r="V141" i="52"/>
  <c r="R142" i="52"/>
  <c r="S142" i="52"/>
  <c r="T142" i="52"/>
  <c r="U142" i="52"/>
  <c r="V142" i="52"/>
  <c r="R143" i="52"/>
  <c r="S143" i="52"/>
  <c r="T143" i="52"/>
  <c r="U143" i="52"/>
  <c r="V143" i="52"/>
  <c r="G146" i="52"/>
  <c r="H146" i="52"/>
  <c r="I146" i="52"/>
  <c r="B147" i="52"/>
  <c r="B148" i="52" s="1"/>
  <c r="G151" i="52"/>
  <c r="H151" i="52"/>
  <c r="I151" i="52"/>
  <c r="G158" i="52"/>
  <c r="H158" i="52"/>
  <c r="I158" i="52"/>
  <c r="G161" i="52"/>
  <c r="H161" i="52"/>
  <c r="I161" i="52"/>
  <c r="G167" i="52"/>
  <c r="H167" i="52"/>
  <c r="I167" i="52"/>
  <c r="G172" i="52"/>
  <c r="H172" i="52"/>
  <c r="I172" i="52"/>
  <c r="R177" i="52"/>
  <c r="S177" i="52"/>
  <c r="T177" i="52"/>
  <c r="U177" i="52"/>
  <c r="V177" i="52"/>
  <c r="R184" i="52"/>
  <c r="S184" i="52"/>
  <c r="T184" i="52"/>
  <c r="U184" i="52"/>
  <c r="V184" i="52"/>
  <c r="S196" i="52"/>
  <c r="T196" i="52"/>
  <c r="U196" i="52"/>
  <c r="S197" i="52"/>
  <c r="T197" i="52"/>
  <c r="U197" i="52"/>
  <c r="S198" i="52"/>
  <c r="T198" i="52"/>
  <c r="U198" i="52"/>
  <c r="R190" i="52"/>
  <c r="S190" i="52"/>
  <c r="T190" i="52"/>
  <c r="U190" i="52"/>
  <c r="V190" i="52"/>
  <c r="G178" i="52"/>
  <c r="H178" i="52"/>
  <c r="I178" i="52"/>
  <c r="G202" i="52"/>
  <c r="H202" i="52"/>
  <c r="I202" i="52"/>
  <c r="H205" i="52"/>
  <c r="I205" i="52"/>
  <c r="J205" i="52"/>
  <c r="K205" i="52"/>
  <c r="L205" i="52"/>
  <c r="M205" i="52"/>
  <c r="N205" i="52"/>
  <c r="O205" i="52"/>
  <c r="P205" i="52"/>
  <c r="Q205" i="52"/>
  <c r="S205" i="52"/>
  <c r="T205" i="52"/>
  <c r="U205" i="52"/>
  <c r="H181" i="52"/>
  <c r="I181" i="52"/>
  <c r="J181" i="52"/>
  <c r="K181" i="52"/>
  <c r="L181" i="52"/>
  <c r="M181" i="52"/>
  <c r="N181" i="52"/>
  <c r="O181" i="52"/>
  <c r="P181" i="52"/>
  <c r="Q181" i="52"/>
  <c r="S181" i="52"/>
  <c r="T181" i="52"/>
  <c r="U181" i="52"/>
  <c r="G207" i="52"/>
  <c r="H207" i="52"/>
  <c r="I207" i="52"/>
  <c r="B210" i="52"/>
  <c r="B212" i="52" s="1"/>
  <c r="B213" i="52" s="1"/>
  <c r="B214" i="52" s="1"/>
  <c r="B215" i="52" s="1"/>
  <c r="B221" i="52" s="1"/>
  <c r="R214" i="52"/>
  <c r="S214" i="52"/>
  <c r="T214" i="52"/>
  <c r="U214" i="52"/>
  <c r="V214" i="52"/>
  <c r="R215" i="52"/>
  <c r="S215" i="52"/>
  <c r="T215" i="52"/>
  <c r="U215" i="52"/>
  <c r="V215" i="52"/>
  <c r="G229" i="52"/>
  <c r="H229" i="52"/>
  <c r="I229" i="52"/>
  <c r="B231" i="52"/>
  <c r="B232" i="52" s="1"/>
  <c r="B233" i="52" s="1"/>
  <c r="B234" i="52" s="1"/>
  <c r="B235" i="52" s="1"/>
  <c r="B236" i="52" s="1"/>
  <c r="B238" i="52" s="1"/>
  <c r="B239" i="52" s="1"/>
  <c r="B240" i="52" s="1"/>
  <c r="B241" i="52" s="1"/>
  <c r="B242" i="52" s="1"/>
  <c r="B243" i="52" s="1"/>
  <c r="B246" i="52"/>
  <c r="B247" i="52" s="1"/>
  <c r="B248" i="52" s="1"/>
  <c r="B249" i="52" s="1"/>
  <c r="B250" i="52" s="1"/>
  <c r="B251" i="52" s="1"/>
  <c r="B252" i="52" s="1"/>
  <c r="B253" i="52" s="1"/>
  <c r="B254" i="52" s="1"/>
  <c r="G255" i="52"/>
  <c r="H255" i="52"/>
  <c r="I255" i="52"/>
  <c r="G268" i="52"/>
  <c r="H268" i="52"/>
  <c r="I268" i="52"/>
  <c r="B270" i="52"/>
  <c r="B271" i="52"/>
  <c r="B272" i="52" s="1"/>
  <c r="B273" i="52" s="1"/>
  <c r="B274" i="52" s="1"/>
  <c r="B275" i="52" s="1"/>
  <c r="B277" i="52" s="1"/>
  <c r="B278" i="52" s="1"/>
  <c r="B279" i="52" s="1"/>
  <c r="B280" i="52" s="1"/>
  <c r="B281" i="52" s="1"/>
  <c r="B282" i="52" s="1"/>
  <c r="B285" i="52"/>
  <c r="B286" i="52"/>
  <c r="B287" i="52"/>
  <c r="B288" i="52" s="1"/>
  <c r="B289" i="52" s="1"/>
  <c r="B290" i="52" s="1"/>
  <c r="B291" i="52" s="1"/>
  <c r="B292" i="52" s="1"/>
  <c r="B293" i="52" s="1"/>
  <c r="G294" i="52"/>
  <c r="H294" i="52"/>
  <c r="I294" i="52"/>
  <c r="G307" i="52"/>
  <c r="H307" i="52"/>
  <c r="I307" i="52"/>
  <c r="B309" i="52"/>
  <c r="B310" i="52"/>
  <c r="B311" i="52" s="1"/>
  <c r="B312" i="52" s="1"/>
  <c r="B313" i="52" s="1"/>
  <c r="B314" i="52" s="1"/>
  <c r="B316" i="52" s="1"/>
  <c r="B317" i="52" s="1"/>
  <c r="B318" i="52" s="1"/>
  <c r="B319" i="52" s="1"/>
  <c r="B320" i="52" s="1"/>
  <c r="B321" i="52" s="1"/>
  <c r="B324" i="52"/>
  <c r="B325" i="52" s="1"/>
  <c r="B326" i="52" s="1"/>
  <c r="B327" i="52" s="1"/>
  <c r="B328" i="52" s="1"/>
  <c r="B329" i="52" s="1"/>
  <c r="B330" i="52" s="1"/>
  <c r="B331" i="52" s="1"/>
  <c r="B332" i="52" s="1"/>
  <c r="G334" i="52"/>
  <c r="H334" i="52"/>
  <c r="I334" i="52"/>
  <c r="G347" i="52"/>
  <c r="H347" i="52"/>
  <c r="I347" i="52"/>
  <c r="B349" i="52"/>
  <c r="B350" i="52" s="1"/>
  <c r="B351" i="52" s="1"/>
  <c r="B352" i="52" s="1"/>
  <c r="B353" i="52" s="1"/>
  <c r="B354" i="52" s="1"/>
  <c r="B355" i="52" s="1"/>
  <c r="B360" i="52" s="1"/>
  <c r="B361" i="52" s="1"/>
  <c r="B362" i="52" s="1"/>
  <c r="B363" i="52" s="1"/>
  <c r="B364" i="52" s="1"/>
  <c r="B365" i="52" s="1"/>
  <c r="B366" i="52" s="1"/>
  <c r="B368" i="52" s="1"/>
  <c r="B377" i="52" s="1"/>
  <c r="B378" i="52" s="1"/>
  <c r="B379" i="52" s="1"/>
  <c r="B380" i="52" s="1"/>
  <c r="B381" i="52" s="1"/>
  <c r="B382" i="52" s="1"/>
  <c r="B383" i="52" s="1"/>
  <c r="B384" i="52" s="1"/>
  <c r="B385" i="52" s="1"/>
  <c r="G387" i="52"/>
  <c r="H387" i="52"/>
  <c r="I387" i="52"/>
  <c r="B389" i="52"/>
  <c r="B390" i="52" s="1"/>
  <c r="B391" i="52" s="1"/>
  <c r="B392" i="52" s="1"/>
  <c r="B393" i="52" s="1"/>
  <c r="B394" i="52" s="1"/>
  <c r="B396" i="52" s="1"/>
  <c r="B397" i="52" s="1"/>
  <c r="B398" i="52" s="1"/>
  <c r="B399" i="52" s="1"/>
  <c r="B400" i="52" s="1"/>
  <c r="B401" i="52" s="1"/>
  <c r="B404" i="52"/>
  <c r="B405" i="52" s="1"/>
  <c r="B406" i="52" s="1"/>
  <c r="B407" i="52" s="1"/>
  <c r="B408" i="52" s="1"/>
  <c r="B409" i="52" s="1"/>
  <c r="B410" i="52" s="1"/>
  <c r="B411" i="52" s="1"/>
  <c r="B412" i="52" s="1"/>
  <c r="G414" i="52"/>
  <c r="H414" i="52"/>
  <c r="I414" i="52"/>
  <c r="G429" i="52"/>
  <c r="H429" i="52"/>
  <c r="I429" i="52"/>
  <c r="G465" i="52"/>
  <c r="H465" i="52"/>
  <c r="I465" i="52"/>
  <c r="G501" i="52"/>
  <c r="H501" i="52"/>
  <c r="I501" i="52"/>
  <c r="G537" i="52"/>
  <c r="H537" i="52"/>
  <c r="I537" i="52"/>
  <c r="K156" i="82" l="1"/>
  <c r="AA156" i="82"/>
  <c r="AQ156" i="82"/>
  <c r="BG156" i="82"/>
  <c r="X156" i="82"/>
  <c r="BO147" i="46"/>
  <c r="AU147" i="46"/>
  <c r="BK147" i="46"/>
  <c r="AZ144" i="46"/>
  <c r="AZ176" i="46" s="1"/>
  <c r="BM177" i="80"/>
  <c r="AZ215" i="80"/>
  <c r="AZ214" i="80"/>
  <c r="AZ77" i="80"/>
  <c r="AZ213" i="80"/>
  <c r="AZ218" i="80"/>
  <c r="AZ217" i="80"/>
  <c r="AZ219" i="80"/>
  <c r="BC77" i="80"/>
  <c r="BC214" i="80"/>
  <c r="BC213" i="80"/>
  <c r="BC215" i="80"/>
  <c r="BC218" i="80"/>
  <c r="BC219" i="80"/>
  <c r="BC217" i="80"/>
  <c r="AT216" i="80"/>
  <c r="AT177" i="80"/>
  <c r="AT173" i="80"/>
  <c r="AT175" i="80" s="1"/>
  <c r="AT159" i="80"/>
  <c r="BD216" i="80"/>
  <c r="BD177" i="80"/>
  <c r="BE173" i="80"/>
  <c r="BE175" i="80" s="1"/>
  <c r="BE159" i="80"/>
  <c r="BH159" i="80"/>
  <c r="BH173" i="80"/>
  <c r="BH175" i="80" s="1"/>
  <c r="BC173" i="80"/>
  <c r="BC175" i="80" s="1"/>
  <c r="BC159" i="80"/>
  <c r="AY216" i="80"/>
  <c r="AY159" i="80"/>
  <c r="AY177" i="80"/>
  <c r="AR215" i="80"/>
  <c r="AR214" i="80"/>
  <c r="AR77" i="80"/>
  <c r="AR213" i="80"/>
  <c r="AR217" i="80"/>
  <c r="AR219" i="80"/>
  <c r="AR218" i="80"/>
  <c r="BB213" i="80"/>
  <c r="BB215" i="80"/>
  <c r="BB77" i="80"/>
  <c r="BB214" i="80"/>
  <c r="BB217" i="80"/>
  <c r="BB218" i="80"/>
  <c r="BB219" i="80"/>
  <c r="AY173" i="80"/>
  <c r="AY175" i="80" s="1"/>
  <c r="AX173" i="80"/>
  <c r="AX175" i="80" s="1"/>
  <c r="AX179" i="80" s="1"/>
  <c r="BD173" i="80"/>
  <c r="BD175" i="80" s="1"/>
  <c r="BM213" i="80"/>
  <c r="BM215" i="80"/>
  <c r="BM77" i="80"/>
  <c r="BM214" i="80"/>
  <c r="BA213" i="80"/>
  <c r="BA215" i="80"/>
  <c r="BA77" i="80"/>
  <c r="BA214" i="80"/>
  <c r="BH177" i="80"/>
  <c r="BF213" i="80"/>
  <c r="BF215" i="80"/>
  <c r="BF77" i="80"/>
  <c r="BF214" i="80"/>
  <c r="BF217" i="80"/>
  <c r="BA177" i="80"/>
  <c r="AS177" i="80"/>
  <c r="AX213" i="80"/>
  <c r="AX215" i="80"/>
  <c r="AX77" i="80"/>
  <c r="AX214" i="80"/>
  <c r="BL177" i="80"/>
  <c r="BJ213" i="80"/>
  <c r="BJ215" i="80"/>
  <c r="BJ77" i="80"/>
  <c r="BJ214" i="80"/>
  <c r="BN213" i="80"/>
  <c r="BN215" i="80"/>
  <c r="BN77" i="80"/>
  <c r="BN214" i="80"/>
  <c r="AU213" i="80"/>
  <c r="AU215" i="80"/>
  <c r="AU214" i="80"/>
  <c r="AU77" i="80"/>
  <c r="AV215" i="80"/>
  <c r="AV214" i="80"/>
  <c r="AV77" i="80"/>
  <c r="AV213" i="80"/>
  <c r="AP177" i="80"/>
  <c r="AW213" i="80"/>
  <c r="AW215" i="80"/>
  <c r="AW77" i="80"/>
  <c r="AW214" i="80"/>
  <c r="BE213" i="80"/>
  <c r="BE215" i="80"/>
  <c r="BE77" i="80"/>
  <c r="BE214" i="80"/>
  <c r="AS213" i="80"/>
  <c r="AS215" i="80"/>
  <c r="AS77" i="80"/>
  <c r="AS214" i="80"/>
  <c r="BF177" i="80"/>
  <c r="BK173" i="80"/>
  <c r="BK175" i="80" s="1"/>
  <c r="AY215" i="80"/>
  <c r="AY214" i="80"/>
  <c r="AY77" i="80"/>
  <c r="AY213" i="80"/>
  <c r="BL215" i="80"/>
  <c r="BL214" i="80"/>
  <c r="BL77" i="80"/>
  <c r="BL213" i="80"/>
  <c r="AQ215" i="80"/>
  <c r="AQ214" i="80"/>
  <c r="AQ77" i="80"/>
  <c r="AQ213" i="80"/>
  <c r="BJ177" i="80"/>
  <c r="BG177" i="80"/>
  <c r="AT213" i="80"/>
  <c r="AT215" i="80"/>
  <c r="AT77" i="80"/>
  <c r="AT214" i="80"/>
  <c r="AT217" i="80"/>
  <c r="BK77" i="80"/>
  <c r="BK213" i="80"/>
  <c r="BK214" i="80"/>
  <c r="BK215" i="80"/>
  <c r="AW216" i="80"/>
  <c r="AW173" i="80"/>
  <c r="AW175" i="80" s="1"/>
  <c r="BE177" i="80"/>
  <c r="AR177" i="80"/>
  <c r="AL316" i="80"/>
  <c r="BK159" i="80"/>
  <c r="BO215" i="80"/>
  <c r="BO214" i="80"/>
  <c r="BO77" i="80"/>
  <c r="BO213" i="80"/>
  <c r="BD215" i="80"/>
  <c r="BD214" i="80"/>
  <c r="BD77" i="80"/>
  <c r="BD213" i="80"/>
  <c r="BI213" i="80"/>
  <c r="BI215" i="80"/>
  <c r="BI77" i="80"/>
  <c r="BI214" i="80"/>
  <c r="BG215" i="80"/>
  <c r="BG214" i="80"/>
  <c r="BG77" i="80"/>
  <c r="BG213" i="80"/>
  <c r="BH215" i="80"/>
  <c r="BH214" i="80"/>
  <c r="BH77" i="80"/>
  <c r="BH213" i="80"/>
  <c r="AP213" i="80"/>
  <c r="AP215" i="80"/>
  <c r="AP77" i="80"/>
  <c r="AP214" i="80"/>
  <c r="AP218" i="80"/>
  <c r="AP219" i="80"/>
  <c r="AV177" i="80"/>
  <c r="BN177" i="80"/>
  <c r="BK177" i="80"/>
  <c r="AU190" i="80"/>
  <c r="AX190" i="80"/>
  <c r="BD159" i="80"/>
  <c r="AP173" i="80"/>
  <c r="AP175" i="80" s="1"/>
  <c r="AP159" i="80"/>
  <c r="BN159" i="80"/>
  <c r="BN173" i="80"/>
  <c r="BN175" i="80" s="1"/>
  <c r="BF173" i="80"/>
  <c r="BF175" i="80" s="1"/>
  <c r="BF159" i="80"/>
  <c r="BD190" i="80"/>
  <c r="BD179" i="80"/>
  <c r="BC190" i="80"/>
  <c r="BC179" i="80"/>
  <c r="AV190" i="80"/>
  <c r="AV179" i="80"/>
  <c r="BM179" i="80"/>
  <c r="BM190" i="80"/>
  <c r="BL179" i="80"/>
  <c r="BL190" i="80"/>
  <c r="BE179" i="80"/>
  <c r="BE190" i="80"/>
  <c r="AZ179" i="80"/>
  <c r="AZ190" i="80"/>
  <c r="AR179" i="80"/>
  <c r="AR190" i="80"/>
  <c r="BJ179" i="80"/>
  <c r="BJ190" i="80"/>
  <c r="AY179" i="80"/>
  <c r="AY190" i="80"/>
  <c r="AS179" i="80"/>
  <c r="AS190" i="80"/>
  <c r="AQ179" i="80"/>
  <c r="AQ190" i="80"/>
  <c r="BH179" i="80"/>
  <c r="BH190" i="80"/>
  <c r="BG179" i="80"/>
  <c r="BG190" i="80"/>
  <c r="BI179" i="80"/>
  <c r="BI190" i="80"/>
  <c r="AT179" i="80"/>
  <c r="AT190" i="80"/>
  <c r="BB179" i="80"/>
  <c r="BB190" i="80"/>
  <c r="BA179" i="80"/>
  <c r="BA190" i="80"/>
  <c r="AM165" i="80"/>
  <c r="G333" i="80"/>
  <c r="AO316" i="80"/>
  <c r="AO308" i="80"/>
  <c r="AM308" i="80"/>
  <c r="AH413" i="80"/>
  <c r="AG413" i="80"/>
  <c r="AF413" i="80"/>
  <c r="AE333" i="80"/>
  <c r="AD333" i="80"/>
  <c r="AC413" i="80"/>
  <c r="AB413" i="80"/>
  <c r="AA333" i="80"/>
  <c r="Z333" i="80"/>
  <c r="Y413" i="80"/>
  <c r="X413" i="80"/>
  <c r="V413" i="80"/>
  <c r="U413" i="80"/>
  <c r="T413" i="80"/>
  <c r="R333" i="80"/>
  <c r="Q413" i="80"/>
  <c r="Q137" i="80"/>
  <c r="P413" i="80"/>
  <c r="O333" i="80"/>
  <c r="N333" i="80"/>
  <c r="M413" i="80"/>
  <c r="L413" i="80"/>
  <c r="L138" i="80"/>
  <c r="K333" i="80"/>
  <c r="J333" i="80"/>
  <c r="I333" i="80"/>
  <c r="H413" i="80"/>
  <c r="AO67" i="80"/>
  <c r="AO205" i="80" s="1"/>
  <c r="AO198" i="80"/>
  <c r="AM205" i="80"/>
  <c r="AM197" i="80"/>
  <c r="AD413" i="80"/>
  <c r="Z413" i="80"/>
  <c r="R413" i="80"/>
  <c r="N413" i="80"/>
  <c r="J413" i="80"/>
  <c r="P138" i="80"/>
  <c r="H138" i="80"/>
  <c r="R137" i="80"/>
  <c r="N137" i="80"/>
  <c r="J137" i="80"/>
  <c r="J93" i="80"/>
  <c r="AC333" i="80"/>
  <c r="Y333" i="80"/>
  <c r="Q333" i="80"/>
  <c r="M333" i="80"/>
  <c r="O192" i="80"/>
  <c r="AE192" i="80"/>
  <c r="AM204" i="80"/>
  <c r="AM196" i="80"/>
  <c r="O138" i="80"/>
  <c r="K138" i="80"/>
  <c r="G138" i="80"/>
  <c r="M137" i="80"/>
  <c r="AL308" i="80"/>
  <c r="K192" i="80"/>
  <c r="AA192" i="80"/>
  <c r="AN543" i="80"/>
  <c r="AN542" i="80" s="1"/>
  <c r="G413" i="80"/>
  <c r="R138" i="80"/>
  <c r="N138" i="80"/>
  <c r="J138" i="80"/>
  <c r="P137" i="80"/>
  <c r="L137" i="80"/>
  <c r="H137" i="80"/>
  <c r="S140" i="80"/>
  <c r="H491" i="80"/>
  <c r="H480" i="80"/>
  <c r="AL425" i="80"/>
  <c r="AL424" i="80" s="1"/>
  <c r="R105" i="80"/>
  <c r="AI492" i="80"/>
  <c r="Q490" i="80"/>
  <c r="H490" i="80"/>
  <c r="U529" i="80"/>
  <c r="AD93" i="80"/>
  <c r="Z93" i="80"/>
  <c r="N93" i="80"/>
  <c r="U490" i="80"/>
  <c r="J492" i="80"/>
  <c r="I483" i="80"/>
  <c r="J483" i="80"/>
  <c r="M492" i="80"/>
  <c r="H482" i="80"/>
  <c r="H483" i="80"/>
  <c r="H299" i="80"/>
  <c r="H473" i="80" s="1"/>
  <c r="H509" i="80" s="1"/>
  <c r="H545" i="80" s="1"/>
  <c r="AE482" i="80"/>
  <c r="AI339" i="80"/>
  <c r="S519" i="80"/>
  <c r="I297" i="80"/>
  <c r="I314" i="80"/>
  <c r="L62" i="80"/>
  <c r="N62" i="80"/>
  <c r="U62" i="80"/>
  <c r="AK62" i="80"/>
  <c r="AB327" i="80"/>
  <c r="Z332" i="80"/>
  <c r="R328" i="80"/>
  <c r="R408" i="80" s="1"/>
  <c r="Q299" i="80"/>
  <c r="Q473" i="80" s="1"/>
  <c r="Z345" i="80"/>
  <c r="Y330" i="80"/>
  <c r="M299" i="80"/>
  <c r="M473" i="80" s="1"/>
  <c r="M509" i="80" s="1"/>
  <c r="J299" i="80"/>
  <c r="J467" i="80" s="1"/>
  <c r="J503" i="80" s="1"/>
  <c r="L480" i="80"/>
  <c r="I482" i="80"/>
  <c r="AD62" i="80"/>
  <c r="H494" i="80"/>
  <c r="AB301" i="80"/>
  <c r="S301" i="80"/>
  <c r="I310" i="80"/>
  <c r="AH493" i="80"/>
  <c r="AH482" i="80"/>
  <c r="V490" i="80"/>
  <c r="U98" i="80"/>
  <c r="J504" i="80"/>
  <c r="J507" i="80"/>
  <c r="AH136" i="80"/>
  <c r="AH142" i="80" s="1"/>
  <c r="AL543" i="80"/>
  <c r="AL542" i="80" s="1"/>
  <c r="AM543" i="80"/>
  <c r="AM542" i="80" s="1"/>
  <c r="W310" i="80"/>
  <c r="N490" i="80"/>
  <c r="H343" i="80"/>
  <c r="H342" i="80" s="1"/>
  <c r="H323" i="80"/>
  <c r="H403" i="80" s="1"/>
  <c r="Q341" i="80"/>
  <c r="G329" i="80"/>
  <c r="G409" i="80" s="1"/>
  <c r="AJ139" i="80"/>
  <c r="AJ143" i="80" s="1"/>
  <c r="AH479" i="80"/>
  <c r="AH315" i="80"/>
  <c r="AH395" i="80" s="1"/>
  <c r="Q296" i="80"/>
  <c r="Q336" i="80" s="1"/>
  <c r="Q416" i="80" s="1"/>
  <c r="O313" i="80"/>
  <c r="O393" i="80" s="1"/>
  <c r="O309" i="80"/>
  <c r="N478" i="80"/>
  <c r="N514" i="80" s="1"/>
  <c r="N550" i="80" s="1"/>
  <c r="H191" i="80"/>
  <c r="L191" i="80"/>
  <c r="P191" i="80"/>
  <c r="T191" i="80"/>
  <c r="X191" i="80"/>
  <c r="AB191" i="80"/>
  <c r="AF191" i="80"/>
  <c r="AJ191" i="80"/>
  <c r="AE339" i="80"/>
  <c r="H492" i="80"/>
  <c r="T332" i="80"/>
  <c r="G326" i="80"/>
  <c r="G406" i="80" s="1"/>
  <c r="AK507" i="80"/>
  <c r="AG490" i="80"/>
  <c r="AE481" i="80"/>
  <c r="X492" i="80"/>
  <c r="X528" i="80" s="1"/>
  <c r="X564" i="80" s="1"/>
  <c r="X299" i="80"/>
  <c r="X467" i="80" s="1"/>
  <c r="V521" i="80"/>
  <c r="V319" i="80"/>
  <c r="V317" i="80"/>
  <c r="U492" i="80"/>
  <c r="Q309" i="80"/>
  <c r="Q389" i="80" s="1"/>
  <c r="O493" i="80"/>
  <c r="O490" i="80"/>
  <c r="O504" i="80"/>
  <c r="O507" i="80"/>
  <c r="M550" i="80"/>
  <c r="M297" i="80"/>
  <c r="M314" i="80"/>
  <c r="L492" i="80"/>
  <c r="K494" i="80"/>
  <c r="K483" i="80"/>
  <c r="K519" i="80" s="1"/>
  <c r="K555" i="80" s="1"/>
  <c r="I478" i="80"/>
  <c r="J191" i="80"/>
  <c r="S62" i="80"/>
  <c r="W62" i="80"/>
  <c r="AM66" i="80"/>
  <c r="AK98" i="80"/>
  <c r="AK521" i="80"/>
  <c r="AK520" i="80" s="1"/>
  <c r="X490" i="80"/>
  <c r="N314" i="80"/>
  <c r="J482" i="80"/>
  <c r="AL552" i="80"/>
  <c r="AB300" i="80"/>
  <c r="AB474" i="80" s="1"/>
  <c r="AB510" i="80" s="1"/>
  <c r="AB546" i="80" s="1"/>
  <c r="Q479" i="80"/>
  <c r="W420" i="80"/>
  <c r="AN559" i="80"/>
  <c r="AN558" i="80" s="1"/>
  <c r="S523" i="80"/>
  <c r="S522" i="80" s="1"/>
  <c r="Q523" i="80"/>
  <c r="U478" i="80"/>
  <c r="T511" i="80"/>
  <c r="Q483" i="80"/>
  <c r="N309" i="80"/>
  <c r="M490" i="80"/>
  <c r="M504" i="80"/>
  <c r="M507" i="80"/>
  <c r="L490" i="80"/>
  <c r="L526" i="80" s="1"/>
  <c r="L562" i="80" s="1"/>
  <c r="K343" i="80"/>
  <c r="K423" i="80" s="1"/>
  <c r="K422" i="80" s="1"/>
  <c r="J480" i="80"/>
  <c r="J320" i="80"/>
  <c r="J400" i="80" s="1"/>
  <c r="J318" i="80"/>
  <c r="I491" i="80"/>
  <c r="I479" i="80"/>
  <c r="AB332" i="80"/>
  <c r="AB412" i="80" s="1"/>
  <c r="V345" i="80"/>
  <c r="O325" i="80"/>
  <c r="L482" i="80"/>
  <c r="L518" i="80" s="1"/>
  <c r="L554" i="80" s="1"/>
  <c r="K493" i="80"/>
  <c r="AB482" i="80"/>
  <c r="Y493" i="80"/>
  <c r="Y479" i="80"/>
  <c r="Y515" i="80" s="1"/>
  <c r="Y551" i="80" s="1"/>
  <c r="Y317" i="80"/>
  <c r="Y397" i="80" s="1"/>
  <c r="X478" i="80"/>
  <c r="X514" i="80" s="1"/>
  <c r="X550" i="80" s="1"/>
  <c r="U313" i="80"/>
  <c r="U393" i="80" s="1"/>
  <c r="U309" i="80"/>
  <c r="U389" i="80" s="1"/>
  <c r="N510" i="80"/>
  <c r="AB528" i="80"/>
  <c r="T493" i="80"/>
  <c r="Q480" i="80"/>
  <c r="V325" i="80"/>
  <c r="I533" i="80"/>
  <c r="I532" i="80" s="1"/>
  <c r="M535" i="80"/>
  <c r="O523" i="80"/>
  <c r="O522" i="80" s="1"/>
  <c r="S327" i="80"/>
  <c r="AG492" i="80"/>
  <c r="AB323" i="80"/>
  <c r="AB321" i="80"/>
  <c r="AB401" i="80" s="1"/>
  <c r="AB319" i="80"/>
  <c r="AB317" i="80"/>
  <c r="AA531" i="80"/>
  <c r="AA479" i="80"/>
  <c r="AA515" i="80" s="1"/>
  <c r="AA551" i="80" s="1"/>
  <c r="P521" i="80"/>
  <c r="P520" i="80" s="1"/>
  <c r="O300" i="80"/>
  <c r="O474" i="80" s="1"/>
  <c r="O297" i="80"/>
  <c r="K297" i="80"/>
  <c r="K337" i="80" s="1"/>
  <c r="K417" i="80" s="1"/>
  <c r="L535" i="80"/>
  <c r="AA523" i="80"/>
  <c r="AA522" i="80" s="1"/>
  <c r="G510" i="80"/>
  <c r="G313" i="80"/>
  <c r="G393" i="80" s="1"/>
  <c r="AJ533" i="80"/>
  <c r="AJ532" i="80" s="1"/>
  <c r="AJ507" i="80"/>
  <c r="AJ343" i="80"/>
  <c r="AI490" i="80"/>
  <c r="AI526" i="80" s="1"/>
  <c r="AI562" i="80" s="1"/>
  <c r="AI483" i="80"/>
  <c r="AI314" i="80"/>
  <c r="AI310" i="80"/>
  <c r="AF493" i="80"/>
  <c r="AF490" i="80"/>
  <c r="AD552" i="80"/>
  <c r="AD511" i="80"/>
  <c r="AD547" i="80" s="1"/>
  <c r="AD504" i="80"/>
  <c r="AD540" i="80" s="1"/>
  <c r="AB479" i="80"/>
  <c r="U480" i="80"/>
  <c r="T483" i="80"/>
  <c r="Q312" i="80"/>
  <c r="Q392" i="80" s="1"/>
  <c r="Y98" i="80"/>
  <c r="Q98" i="80"/>
  <c r="AD328" i="80"/>
  <c r="AD408" i="80" s="1"/>
  <c r="AD326" i="80"/>
  <c r="AD406" i="80" s="1"/>
  <c r="AB345" i="80"/>
  <c r="AB344" i="80" s="1"/>
  <c r="T345" i="80"/>
  <c r="T329" i="80"/>
  <c r="T409" i="80" s="1"/>
  <c r="S326" i="80"/>
  <c r="S406" i="80" s="1"/>
  <c r="N332" i="80"/>
  <c r="N330" i="80"/>
  <c r="L345" i="80"/>
  <c r="L425" i="80" s="1"/>
  <c r="L424" i="80" s="1"/>
  <c r="AO564" i="80"/>
  <c r="AN421" i="80"/>
  <c r="AG326" i="80"/>
  <c r="AD345" i="80"/>
  <c r="AD344" i="80" s="1"/>
  <c r="AH314" i="80"/>
  <c r="AF343" i="80"/>
  <c r="AF342" i="80" s="1"/>
  <c r="AF313" i="80"/>
  <c r="AA504" i="80"/>
  <c r="AA507" i="80"/>
  <c r="Z301" i="80"/>
  <c r="Z314" i="80"/>
  <c r="W313" i="80"/>
  <c r="W393" i="80" s="1"/>
  <c r="J517" i="80"/>
  <c r="J553" i="80" s="1"/>
  <c r="I531" i="80"/>
  <c r="I567" i="80" s="1"/>
  <c r="I315" i="80"/>
  <c r="H521" i="80"/>
  <c r="T328" i="80"/>
  <c r="T408" i="80" s="1"/>
  <c r="AO566" i="80"/>
  <c r="AK531" i="80"/>
  <c r="AK567" i="80" s="1"/>
  <c r="AC492" i="80"/>
  <c r="AA505" i="80"/>
  <c r="AA541" i="80" s="1"/>
  <c r="Z505" i="80"/>
  <c r="R492" i="80"/>
  <c r="R312" i="80"/>
  <c r="Q533" i="80"/>
  <c r="Q532" i="80" s="1"/>
  <c r="Q504" i="80"/>
  <c r="O491" i="80"/>
  <c r="O527" i="80" s="1"/>
  <c r="O563" i="80" s="1"/>
  <c r="O323" i="80"/>
  <c r="O321" i="80"/>
  <c r="O401" i="80" s="1"/>
  <c r="O319" i="80"/>
  <c r="O311" i="80"/>
  <c r="N531" i="80"/>
  <c r="N567" i="80" s="1"/>
  <c r="N491" i="80"/>
  <c r="N527" i="80" s="1"/>
  <c r="N563" i="80" s="1"/>
  <c r="N315" i="80"/>
  <c r="K314" i="80"/>
  <c r="K310" i="80"/>
  <c r="K390" i="80" s="1"/>
  <c r="AN418" i="80"/>
  <c r="AL402" i="80"/>
  <c r="AJ531" i="80"/>
  <c r="AJ567" i="80" s="1"/>
  <c r="AG480" i="80"/>
  <c r="AG299" i="80"/>
  <c r="AG467" i="80" s="1"/>
  <c r="AF480" i="80"/>
  <c r="AF478" i="80"/>
  <c r="Z517" i="80"/>
  <c r="Z553" i="80" s="1"/>
  <c r="U565" i="80"/>
  <c r="U299" i="80"/>
  <c r="T480" i="80"/>
  <c r="R323" i="80"/>
  <c r="R403" i="80" s="1"/>
  <c r="R321" i="80"/>
  <c r="Q314" i="80"/>
  <c r="Q310" i="80"/>
  <c r="Q390" i="80" s="1"/>
  <c r="P313" i="80"/>
  <c r="P393" i="80" s="1"/>
  <c r="M312" i="80"/>
  <c r="L521" i="80"/>
  <c r="L520" i="80" s="1"/>
  <c r="AI62" i="80"/>
  <c r="AM136" i="80"/>
  <c r="AM141" i="80" s="1"/>
  <c r="AM137" i="80"/>
  <c r="AM138" i="80"/>
  <c r="I535" i="80"/>
  <c r="Z523" i="80"/>
  <c r="Q325" i="80"/>
  <c r="Q405" i="80" s="1"/>
  <c r="P345" i="80"/>
  <c r="P344" i="80" s="1"/>
  <c r="H332" i="80"/>
  <c r="H412" i="80" s="1"/>
  <c r="H330" i="80"/>
  <c r="H410" i="80" s="1"/>
  <c r="H328" i="80"/>
  <c r="G332" i="80"/>
  <c r="G330" i="80"/>
  <c r="G410" i="80" s="1"/>
  <c r="AM423" i="80"/>
  <c r="AM422" i="80" s="1"/>
  <c r="W533" i="80"/>
  <c r="U341" i="80"/>
  <c r="J533" i="80"/>
  <c r="J532" i="80" s="1"/>
  <c r="Y326" i="80"/>
  <c r="Y406" i="80" s="1"/>
  <c r="W327" i="80"/>
  <c r="N328" i="80"/>
  <c r="AN423" i="80"/>
  <c r="AN422" i="80" s="1"/>
  <c r="AL551" i="80"/>
  <c r="AL540" i="80"/>
  <c r="AI518" i="80"/>
  <c r="AF504" i="80"/>
  <c r="AF540" i="80" s="1"/>
  <c r="AF507" i="80"/>
  <c r="AF315" i="80"/>
  <c r="AE509" i="80"/>
  <c r="AE545" i="80" s="1"/>
  <c r="AC511" i="80"/>
  <c r="AC547" i="80" s="1"/>
  <c r="AA490" i="80"/>
  <c r="AA516" i="80"/>
  <c r="AA552" i="80" s="1"/>
  <c r="Z504" i="80"/>
  <c r="Z507" i="80"/>
  <c r="Z299" i="80"/>
  <c r="Z473" i="80" s="1"/>
  <c r="Z312" i="80"/>
  <c r="Y533" i="80"/>
  <c r="Y494" i="80"/>
  <c r="Y530" i="80" s="1"/>
  <c r="Y566" i="80" s="1"/>
  <c r="X309" i="80"/>
  <c r="W482" i="80"/>
  <c r="V492" i="80"/>
  <c r="V526" i="80"/>
  <c r="V562" i="80" s="1"/>
  <c r="V505" i="80"/>
  <c r="U505" i="80"/>
  <c r="U300" i="80"/>
  <c r="U474" i="80" s="1"/>
  <c r="T482" i="80"/>
  <c r="T518" i="80" s="1"/>
  <c r="T554" i="80" s="1"/>
  <c r="T310" i="80"/>
  <c r="S490" i="80"/>
  <c r="S507" i="80"/>
  <c r="R493" i="80"/>
  <c r="R529" i="80" s="1"/>
  <c r="R565" i="80" s="1"/>
  <c r="R343" i="80"/>
  <c r="R342" i="80" s="1"/>
  <c r="Q467" i="80"/>
  <c r="P482" i="80"/>
  <c r="P518" i="80" s="1"/>
  <c r="P554" i="80" s="1"/>
  <c r="P343" i="80"/>
  <c r="P342" i="80" s="1"/>
  <c r="P322" i="80"/>
  <c r="P320" i="80"/>
  <c r="P400" i="80" s="1"/>
  <c r="P319" i="80"/>
  <c r="O479" i="80"/>
  <c r="O511" i="80"/>
  <c r="O547" i="80" s="1"/>
  <c r="N521" i="80"/>
  <c r="L511" i="80"/>
  <c r="L504" i="80"/>
  <c r="L540" i="80" s="1"/>
  <c r="K505" i="80"/>
  <c r="J493" i="80"/>
  <c r="J478" i="80"/>
  <c r="AE330" i="80"/>
  <c r="AE410" i="80" s="1"/>
  <c r="Z328" i="80"/>
  <c r="Z408" i="80" s="1"/>
  <c r="P330" i="80"/>
  <c r="P410" i="80" s="1"/>
  <c r="P326" i="80"/>
  <c r="O332" i="80"/>
  <c r="O328" i="80"/>
  <c r="O326" i="80"/>
  <c r="O406" i="80" s="1"/>
  <c r="L328" i="80"/>
  <c r="I329" i="80"/>
  <c r="I409" i="80" s="1"/>
  <c r="H327" i="80"/>
  <c r="H407" i="80" s="1"/>
  <c r="H325" i="80"/>
  <c r="H405" i="80" s="1"/>
  <c r="G345" i="80"/>
  <c r="G505" i="80"/>
  <c r="G541" i="80" s="1"/>
  <c r="AN393" i="80"/>
  <c r="AN389" i="80"/>
  <c r="AM503" i="80"/>
  <c r="AM502" i="80" s="1"/>
  <c r="AM83" i="80" s="1"/>
  <c r="AJ323" i="80"/>
  <c r="AJ403" i="80" s="1"/>
  <c r="AJ319" i="80"/>
  <c r="AJ399" i="80" s="1"/>
  <c r="AJ313" i="80"/>
  <c r="AB529" i="80"/>
  <c r="AB519" i="80"/>
  <c r="AB555" i="80" s="1"/>
  <c r="AA337" i="80"/>
  <c r="Q481" i="80"/>
  <c r="O533" i="80"/>
  <c r="M479" i="80"/>
  <c r="M515" i="80" s="1"/>
  <c r="M551" i="80" s="1"/>
  <c r="M319" i="80"/>
  <c r="M399" i="80" s="1"/>
  <c r="I519" i="80"/>
  <c r="I555" i="80" s="1"/>
  <c r="I480" i="80"/>
  <c r="I516" i="80" s="1"/>
  <c r="I552" i="80" s="1"/>
  <c r="T535" i="80"/>
  <c r="AK329" i="80"/>
  <c r="AK409" i="80" s="1"/>
  <c r="X328" i="80"/>
  <c r="U312" i="80"/>
  <c r="U392" i="80" s="1"/>
  <c r="Q526" i="80"/>
  <c r="Q562" i="80" s="1"/>
  <c r="P309" i="80"/>
  <c r="P389" i="80" s="1"/>
  <c r="H315" i="80"/>
  <c r="AL137" i="80"/>
  <c r="AL138" i="80"/>
  <c r="S535" i="80"/>
  <c r="G535" i="80"/>
  <c r="AK523" i="80"/>
  <c r="AI523" i="80"/>
  <c r="AI522" i="80" s="1"/>
  <c r="AB523" i="80"/>
  <c r="N523" i="80"/>
  <c r="H523" i="80"/>
  <c r="AL79" i="80"/>
  <c r="AK332" i="80"/>
  <c r="AK330" i="80"/>
  <c r="AK410" i="80" s="1"/>
  <c r="AK328" i="80"/>
  <c r="AK408" i="80" s="1"/>
  <c r="AK326" i="80"/>
  <c r="AK406" i="80" s="1"/>
  <c r="AJ345" i="80"/>
  <c r="AJ344" i="80" s="1"/>
  <c r="AI329" i="80"/>
  <c r="AH327" i="80"/>
  <c r="AH407" i="80" s="1"/>
  <c r="AF332" i="80"/>
  <c r="AF412" i="80" s="1"/>
  <c r="AE327" i="80"/>
  <c r="AC332" i="80"/>
  <c r="AC330" i="80"/>
  <c r="AC410" i="80" s="1"/>
  <c r="AC328" i="80"/>
  <c r="AB330" i="80"/>
  <c r="AB328" i="80"/>
  <c r="AB326" i="80"/>
  <c r="AB406" i="80" s="1"/>
  <c r="R329" i="80"/>
  <c r="R325" i="80"/>
  <c r="Q329" i="80"/>
  <c r="Q409" i="80" s="1"/>
  <c r="Q327" i="80"/>
  <c r="Q407" i="80" s="1"/>
  <c r="M330" i="80"/>
  <c r="M328" i="80"/>
  <c r="M326" i="80"/>
  <c r="L331" i="80"/>
  <c r="L411" i="80" s="1"/>
  <c r="K325" i="80"/>
  <c r="J331" i="80"/>
  <c r="J329" i="80"/>
  <c r="J327" i="80"/>
  <c r="J407" i="80" s="1"/>
  <c r="J325" i="80"/>
  <c r="I327" i="80"/>
  <c r="I325" i="80"/>
  <c r="AN557" i="80"/>
  <c r="AN556" i="80" s="1"/>
  <c r="AM553" i="80"/>
  <c r="AM550" i="80"/>
  <c r="AL553" i="80"/>
  <c r="AL399" i="80"/>
  <c r="AL397" i="80"/>
  <c r="AL418" i="80"/>
  <c r="AL391" i="80"/>
  <c r="J474" i="80"/>
  <c r="J510" i="80" s="1"/>
  <c r="J546" i="80" s="1"/>
  <c r="J340" i="80"/>
  <c r="AI93" i="80"/>
  <c r="AE93" i="80"/>
  <c r="AA93" i="80"/>
  <c r="W93" i="80"/>
  <c r="S93" i="80"/>
  <c r="O93" i="80"/>
  <c r="K93" i="80"/>
  <c r="G93" i="80"/>
  <c r="AL83" i="80"/>
  <c r="G493" i="80"/>
  <c r="AN540" i="80"/>
  <c r="AM399" i="80"/>
  <c r="AK557" i="80"/>
  <c r="AK556" i="80" s="1"/>
  <c r="AJ425" i="80"/>
  <c r="AJ424" i="80" s="1"/>
  <c r="AI105" i="80"/>
  <c r="AE105" i="80"/>
  <c r="AA105" i="80"/>
  <c r="W105" i="80"/>
  <c r="S105" i="80"/>
  <c r="O105" i="80"/>
  <c r="K105" i="80"/>
  <c r="G105" i="80"/>
  <c r="AH98" i="80"/>
  <c r="AD98" i="80"/>
  <c r="Z98" i="80"/>
  <c r="V98" i="80"/>
  <c r="R98" i="80"/>
  <c r="N98" i="80"/>
  <c r="J98" i="80"/>
  <c r="V93" i="80"/>
  <c r="AD535" i="80"/>
  <c r="R535" i="80"/>
  <c r="O535" i="80"/>
  <c r="AE523" i="80"/>
  <c r="AE522" i="80" s="1"/>
  <c r="W523" i="80"/>
  <c r="W522" i="80" s="1"/>
  <c r="L523" i="80"/>
  <c r="AG332" i="80"/>
  <c r="Z329" i="80"/>
  <c r="Y345" i="80"/>
  <c r="Y331" i="80"/>
  <c r="Y411" i="80" s="1"/>
  <c r="Y327" i="80"/>
  <c r="X329" i="80"/>
  <c r="X325" i="80"/>
  <c r="U332" i="80"/>
  <c r="U412" i="80" s="1"/>
  <c r="U330" i="80"/>
  <c r="U410" i="80" s="1"/>
  <c r="U328" i="80"/>
  <c r="T325" i="80"/>
  <c r="Q326" i="80"/>
  <c r="Q406" i="80" s="1"/>
  <c r="P331" i="80"/>
  <c r="P411" i="80" s="1"/>
  <c r="N331" i="80"/>
  <c r="M325" i="80"/>
  <c r="K330" i="80"/>
  <c r="K410" i="80" s="1"/>
  <c r="K328" i="80"/>
  <c r="K326" i="80"/>
  <c r="J330" i="80"/>
  <c r="J326" i="80"/>
  <c r="J406" i="80" s="1"/>
  <c r="I328" i="80"/>
  <c r="Z105" i="80"/>
  <c r="AG98" i="80"/>
  <c r="I98" i="80"/>
  <c r="AI535" i="80"/>
  <c r="AG535" i="80"/>
  <c r="AG534" i="80" s="1"/>
  <c r="AE535" i="80"/>
  <c r="AJ332" i="80"/>
  <c r="AJ412" i="80" s="1"/>
  <c r="AJ330" i="80"/>
  <c r="AI332" i="80"/>
  <c r="AI330" i="80"/>
  <c r="AI410" i="80" s="1"/>
  <c r="AI328" i="80"/>
  <c r="AI408" i="80" s="1"/>
  <c r="AI326" i="80"/>
  <c r="AI406" i="80" s="1"/>
  <c r="AH332" i="80"/>
  <c r="AH330" i="80"/>
  <c r="AH328" i="80"/>
  <c r="AH408" i="80" s="1"/>
  <c r="AF329" i="80"/>
  <c r="AE345" i="80"/>
  <c r="AE331" i="80"/>
  <c r="AA332" i="80"/>
  <c r="AA412" i="80" s="1"/>
  <c r="AA326" i="80"/>
  <c r="AA406" i="80" s="1"/>
  <c r="Z325" i="80"/>
  <c r="W330" i="80"/>
  <c r="L332" i="80"/>
  <c r="L412" i="80" s="1"/>
  <c r="AE529" i="80"/>
  <c r="AE565" i="80" s="1"/>
  <c r="O519" i="80"/>
  <c r="O555" i="80" s="1"/>
  <c r="J521" i="80"/>
  <c r="H533" i="80"/>
  <c r="H532" i="80" s="1"/>
  <c r="H511" i="80"/>
  <c r="H547" i="80" s="1"/>
  <c r="AK315" i="80"/>
  <c r="AI531" i="80"/>
  <c r="AI300" i="80"/>
  <c r="AI474" i="80" s="1"/>
  <c r="AI510" i="80" s="1"/>
  <c r="AI546" i="80" s="1"/>
  <c r="AH515" i="80"/>
  <c r="AH551" i="80" s="1"/>
  <c r="AG504" i="80"/>
  <c r="AG337" i="80"/>
  <c r="AF529" i="80"/>
  <c r="AF565" i="80" s="1"/>
  <c r="AF526" i="80"/>
  <c r="AF562" i="80" s="1"/>
  <c r="AE533" i="80"/>
  <c r="AE531" i="80"/>
  <c r="AE567" i="80" s="1"/>
  <c r="AE300" i="80"/>
  <c r="AE340" i="80" s="1"/>
  <c r="AE420" i="80" s="1"/>
  <c r="AE313" i="80"/>
  <c r="AE309" i="80"/>
  <c r="AD517" i="80"/>
  <c r="AC533" i="80"/>
  <c r="AC532" i="80" s="1"/>
  <c r="AC494" i="80"/>
  <c r="AC478" i="80"/>
  <c r="AA296" i="80"/>
  <c r="Z533" i="80"/>
  <c r="X336" i="80"/>
  <c r="X416" i="80" s="1"/>
  <c r="X312" i="80"/>
  <c r="W529" i="80"/>
  <c r="W565" i="80" s="1"/>
  <c r="W518" i="80"/>
  <c r="W554" i="80" s="1"/>
  <c r="W478" i="80"/>
  <c r="W514" i="80" s="1"/>
  <c r="W550" i="80" s="1"/>
  <c r="W343" i="80"/>
  <c r="W342" i="80" s="1"/>
  <c r="W322" i="80"/>
  <c r="W402" i="80" s="1"/>
  <c r="W320" i="80"/>
  <c r="V511" i="80"/>
  <c r="V504" i="80"/>
  <c r="U343" i="80"/>
  <c r="U342" i="80" s="1"/>
  <c r="U323" i="80"/>
  <c r="U322" i="80"/>
  <c r="U321" i="80"/>
  <c r="U320" i="80"/>
  <c r="U400" i="80" s="1"/>
  <c r="U319" i="80"/>
  <c r="U317" i="80"/>
  <c r="T531" i="80"/>
  <c r="T567" i="80" s="1"/>
  <c r="T516" i="80"/>
  <c r="T552" i="80" s="1"/>
  <c r="T322" i="80"/>
  <c r="S505" i="80"/>
  <c r="R533" i="80"/>
  <c r="R532" i="80" s="1"/>
  <c r="R494" i="80"/>
  <c r="R530" i="80" s="1"/>
  <c r="R566" i="80" s="1"/>
  <c r="R490" i="80"/>
  <c r="R526" i="80" s="1"/>
  <c r="R562" i="80" s="1"/>
  <c r="R511" i="80"/>
  <c r="R505" i="80"/>
  <c r="R541" i="80" s="1"/>
  <c r="R507" i="80"/>
  <c r="R314" i="80"/>
  <c r="Q507" i="80"/>
  <c r="Q322" i="80"/>
  <c r="Q320" i="80"/>
  <c r="Q400" i="80" s="1"/>
  <c r="Q318" i="80"/>
  <c r="Q300" i="80"/>
  <c r="Q474" i="80" s="1"/>
  <c r="P490" i="80"/>
  <c r="P526" i="80" s="1"/>
  <c r="P562" i="80" s="1"/>
  <c r="P514" i="80"/>
  <c r="P550" i="80" s="1"/>
  <c r="P296" i="80"/>
  <c r="P336" i="80" s="1"/>
  <c r="P416" i="80" s="1"/>
  <c r="P315" i="80"/>
  <c r="P311" i="80"/>
  <c r="O526" i="80"/>
  <c r="O562" i="80" s="1"/>
  <c r="O310" i="80"/>
  <c r="N492" i="80"/>
  <c r="M491" i="80"/>
  <c r="M301" i="80"/>
  <c r="M296" i="80"/>
  <c r="M311" i="80"/>
  <c r="J490" i="80"/>
  <c r="J519" i="80"/>
  <c r="J555" i="80" s="1"/>
  <c r="H312" i="80"/>
  <c r="I62" i="80"/>
  <c r="K62" i="80"/>
  <c r="AI336" i="80"/>
  <c r="AI416" i="80" s="1"/>
  <c r="AE478" i="80"/>
  <c r="AE514" i="80" s="1"/>
  <c r="AE550" i="80" s="1"/>
  <c r="AC517" i="80"/>
  <c r="AC553" i="80" s="1"/>
  <c r="AB565" i="80"/>
  <c r="AB341" i="80"/>
  <c r="AB337" i="80"/>
  <c r="AA343" i="80"/>
  <c r="AA342" i="80" s="1"/>
  <c r="AA313" i="80"/>
  <c r="AA393" i="80" s="1"/>
  <c r="AA514" i="80"/>
  <c r="Z518" i="80"/>
  <c r="Z554" i="80" s="1"/>
  <c r="Z315" i="80"/>
  <c r="Z395" i="80" s="1"/>
  <c r="Y504" i="80"/>
  <c r="Y540" i="80" s="1"/>
  <c r="U491" i="80"/>
  <c r="T491" i="80"/>
  <c r="T479" i="80"/>
  <c r="T515" i="80" s="1"/>
  <c r="T320" i="80"/>
  <c r="T400" i="80" s="1"/>
  <c r="S521" i="80"/>
  <c r="R514" i="80"/>
  <c r="Q528" i="80"/>
  <c r="Q564" i="80" s="1"/>
  <c r="Q482" i="80"/>
  <c r="Q505" i="80"/>
  <c r="P479" i="80"/>
  <c r="O301" i="80"/>
  <c r="O296" i="80"/>
  <c r="O336" i="80" s="1"/>
  <c r="O416" i="80" s="1"/>
  <c r="N533" i="80"/>
  <c r="L478" i="80"/>
  <c r="L547" i="80"/>
  <c r="K322" i="80"/>
  <c r="K402" i="80" s="1"/>
  <c r="K320" i="80"/>
  <c r="K400" i="80" s="1"/>
  <c r="I511" i="80"/>
  <c r="I547" i="80" s="1"/>
  <c r="I300" i="80"/>
  <c r="I474" i="80" s="1"/>
  <c r="I510" i="80" s="1"/>
  <c r="H319" i="80"/>
  <c r="AJ504" i="80"/>
  <c r="AI519" i="80"/>
  <c r="AI555" i="80" s="1"/>
  <c r="AI343" i="80"/>
  <c r="AI341" i="80"/>
  <c r="AI313" i="80"/>
  <c r="AG493" i="80"/>
  <c r="AG529" i="80" s="1"/>
  <c r="AG565" i="80" s="1"/>
  <c r="AG521" i="80"/>
  <c r="AG322" i="80"/>
  <c r="AG320" i="80"/>
  <c r="AG400" i="80" s="1"/>
  <c r="AG503" i="80"/>
  <c r="AE490" i="80"/>
  <c r="AE517" i="80"/>
  <c r="AE553" i="80" s="1"/>
  <c r="AE320" i="80"/>
  <c r="AE400" i="80" s="1"/>
  <c r="AD301" i="80"/>
  <c r="AD315" i="80"/>
  <c r="AD314" i="80"/>
  <c r="AC490" i="80"/>
  <c r="AC309" i="80"/>
  <c r="AC389" i="80" s="1"/>
  <c r="Y298" i="80"/>
  <c r="Y338" i="80" s="1"/>
  <c r="Y418" i="80" s="1"/>
  <c r="T338" i="80"/>
  <c r="T418" i="80" s="1"/>
  <c r="T311" i="80"/>
  <c r="T391" i="80" s="1"/>
  <c r="S504" i="80"/>
  <c r="S540" i="80" s="1"/>
  <c r="S296" i="80"/>
  <c r="Q503" i="80"/>
  <c r="P399" i="80"/>
  <c r="P310" i="80"/>
  <c r="P390" i="80" s="1"/>
  <c r="N481" i="80"/>
  <c r="M519" i="80"/>
  <c r="M555" i="80" s="1"/>
  <c r="K341" i="80"/>
  <c r="I518" i="80"/>
  <c r="I514" i="80"/>
  <c r="I550" i="80" s="1"/>
  <c r="AH99" i="80"/>
  <c r="AH162" i="80" s="1"/>
  <c r="AH165" i="80" s="1"/>
  <c r="Z99" i="80"/>
  <c r="Z162" i="80" s="1"/>
  <c r="R99" i="80"/>
  <c r="R162" i="80" s="1"/>
  <c r="J99" i="80"/>
  <c r="J162" i="80" s="1"/>
  <c r="AC98" i="80"/>
  <c r="M98" i="80"/>
  <c r="V94" i="80"/>
  <c r="AH93" i="80"/>
  <c r="R93" i="80"/>
  <c r="AC535" i="80"/>
  <c r="AC534" i="80" s="1"/>
  <c r="Z535" i="80"/>
  <c r="U535" i="80"/>
  <c r="U534" i="80" s="1"/>
  <c r="Q535" i="80"/>
  <c r="Q534" i="80" s="1"/>
  <c r="AJ523" i="80"/>
  <c r="AH523" i="80"/>
  <c r="AG523" i="80"/>
  <c r="X523" i="80"/>
  <c r="K523" i="80"/>
  <c r="K522" i="80" s="1"/>
  <c r="G523" i="80"/>
  <c r="G522" i="80" s="1"/>
  <c r="AM79" i="80"/>
  <c r="AJ328" i="80"/>
  <c r="AJ408" i="80" s="1"/>
  <c r="AH329" i="80"/>
  <c r="AH409" i="80" s="1"/>
  <c r="AG345" i="80"/>
  <c r="AG331" i="80"/>
  <c r="AG327" i="80"/>
  <c r="AF345" i="80"/>
  <c r="AF344" i="80" s="1"/>
  <c r="AF327" i="80"/>
  <c r="AE328" i="80"/>
  <c r="AE326" i="80"/>
  <c r="AD332" i="80"/>
  <c r="AD412" i="80" s="1"/>
  <c r="AD325" i="80"/>
  <c r="AC326" i="80"/>
  <c r="AA330" i="80"/>
  <c r="AA410" i="80" s="1"/>
  <c r="Z326" i="80"/>
  <c r="X345" i="80"/>
  <c r="W345" i="80"/>
  <c r="W331" i="80"/>
  <c r="W325" i="80"/>
  <c r="V331" i="80"/>
  <c r="U327" i="80"/>
  <c r="T326" i="80"/>
  <c r="S332" i="80"/>
  <c r="S330" i="80"/>
  <c r="S328" i="80"/>
  <c r="R332" i="80"/>
  <c r="R412" i="80" s="1"/>
  <c r="R330" i="80"/>
  <c r="Q332" i="80"/>
  <c r="Q330" i="80"/>
  <c r="P332" i="80"/>
  <c r="P412" i="80" s="1"/>
  <c r="P328" i="80"/>
  <c r="P408" i="80" s="1"/>
  <c r="O330" i="80"/>
  <c r="N327" i="80"/>
  <c r="N325" i="80"/>
  <c r="N405" i="80" s="1"/>
  <c r="AG406" i="80"/>
  <c r="AG330" i="80"/>
  <c r="AG410" i="80" s="1"/>
  <c r="AE325" i="80"/>
  <c r="U326" i="80"/>
  <c r="U406" i="80" s="1"/>
  <c r="R345" i="80"/>
  <c r="M523" i="80"/>
  <c r="I523" i="80"/>
  <c r="AK535" i="80"/>
  <c r="AK534" i="80" s="1"/>
  <c r="AH535" i="80"/>
  <c r="Y535" i="80"/>
  <c r="V535" i="80"/>
  <c r="AF523" i="80"/>
  <c r="AF522" i="80" s="1"/>
  <c r="AC523" i="80"/>
  <c r="AK345" i="80"/>
  <c r="AK331" i="80"/>
  <c r="AJ329" i="80"/>
  <c r="AJ325" i="80"/>
  <c r="AI345" i="80"/>
  <c r="AI331" i="80"/>
  <c r="AI411" i="80" s="1"/>
  <c r="AH345" i="80"/>
  <c r="AH344" i="80" s="1"/>
  <c r="AF330" i="80"/>
  <c r="AF328" i="80"/>
  <c r="AF408" i="80" s="1"/>
  <c r="AF326" i="80"/>
  <c r="AD329" i="80"/>
  <c r="AD409" i="80" s="1"/>
  <c r="AC327" i="80"/>
  <c r="AB329" i="80"/>
  <c r="AA345" i="80"/>
  <c r="AA344" i="80" s="1"/>
  <c r="AA331" i="80"/>
  <c r="AA411" i="80" s="1"/>
  <c r="AA327" i="80"/>
  <c r="Y332" i="80"/>
  <c r="X332" i="80"/>
  <c r="X412" i="80" s="1"/>
  <c r="X330" i="80"/>
  <c r="X410" i="80" s="1"/>
  <c r="W328" i="80"/>
  <c r="W326" i="80"/>
  <c r="V332" i="80"/>
  <c r="V412" i="80" s="1"/>
  <c r="V330" i="80"/>
  <c r="V410" i="80" s="1"/>
  <c r="V328" i="80"/>
  <c r="V326" i="80"/>
  <c r="P329" i="80"/>
  <c r="P409" i="80" s="1"/>
  <c r="P327" i="80"/>
  <c r="P407" i="80" s="1"/>
  <c r="P325" i="80"/>
  <c r="O345" i="80"/>
  <c r="O331" i="80"/>
  <c r="O329" i="80"/>
  <c r="O327" i="80"/>
  <c r="N345" i="80"/>
  <c r="M345" i="80"/>
  <c r="M344" i="80" s="1"/>
  <c r="G331" i="80"/>
  <c r="G411" i="80" s="1"/>
  <c r="G531" i="80"/>
  <c r="G567" i="80" s="1"/>
  <c r="G521" i="80"/>
  <c r="G520" i="80" s="1"/>
  <c r="AO553" i="80"/>
  <c r="AO540" i="80"/>
  <c r="AN553" i="80"/>
  <c r="AM566" i="80"/>
  <c r="AM509" i="80"/>
  <c r="AM545" i="80" s="1"/>
  <c r="AM418" i="80"/>
  <c r="AK511" i="80"/>
  <c r="AK505" i="80"/>
  <c r="AK541" i="80" s="1"/>
  <c r="AK504" i="80"/>
  <c r="AJ505" i="80"/>
  <c r="AJ541" i="80" s="1"/>
  <c r="AJ321" i="80"/>
  <c r="AJ401" i="80" s="1"/>
  <c r="AJ317" i="80"/>
  <c r="AJ397" i="80" s="1"/>
  <c r="AJ315" i="80"/>
  <c r="AJ312" i="80"/>
  <c r="AJ392" i="80" s="1"/>
  <c r="AJ311" i="80"/>
  <c r="AJ391" i="80" s="1"/>
  <c r="AI322" i="80"/>
  <c r="AI402" i="80" s="1"/>
  <c r="AI320" i="80"/>
  <c r="AI400" i="80" s="1"/>
  <c r="AI318" i="80"/>
  <c r="AI398" i="80" s="1"/>
  <c r="AI503" i="80"/>
  <c r="AI311" i="80"/>
  <c r="AH533" i="80"/>
  <c r="AH532" i="80" s="1"/>
  <c r="AH521" i="80"/>
  <c r="AH520" i="80" s="1"/>
  <c r="AH519" i="80"/>
  <c r="AH555" i="80" s="1"/>
  <c r="AH310" i="80"/>
  <c r="AG479" i="80"/>
  <c r="AG321" i="80"/>
  <c r="AG401" i="80" s="1"/>
  <c r="AG317" i="80"/>
  <c r="AG397" i="80" s="1"/>
  <c r="AG312" i="80"/>
  <c r="AF521" i="80"/>
  <c r="AF520" i="80" s="1"/>
  <c r="AE511" i="80"/>
  <c r="AE341" i="80"/>
  <c r="AE421" i="80" s="1"/>
  <c r="AD533" i="80"/>
  <c r="AD532" i="80" s="1"/>
  <c r="AD490" i="80"/>
  <c r="AD296" i="80"/>
  <c r="AD336" i="80" s="1"/>
  <c r="AD416" i="80" s="1"/>
  <c r="AC315" i="80"/>
  <c r="AC395" i="80" s="1"/>
  <c r="AB518" i="80"/>
  <c r="AB554" i="80" s="1"/>
  <c r="AB515" i="80"/>
  <c r="AB551" i="80" s="1"/>
  <c r="AB343" i="80"/>
  <c r="AB320" i="80"/>
  <c r="AB400" i="80" s="1"/>
  <c r="AB309" i="80"/>
  <c r="AA533" i="80"/>
  <c r="AA521" i="80"/>
  <c r="AA481" i="80"/>
  <c r="AA517" i="80" s="1"/>
  <c r="AA553" i="80" s="1"/>
  <c r="AA300" i="80"/>
  <c r="AA474" i="80" s="1"/>
  <c r="AA510" i="80" s="1"/>
  <c r="AA546" i="80" s="1"/>
  <c r="AA417" i="80"/>
  <c r="AA309" i="80"/>
  <c r="AA389" i="80" s="1"/>
  <c r="Z490" i="80"/>
  <c r="Z323" i="80"/>
  <c r="Z403" i="80" s="1"/>
  <c r="Z321" i="80"/>
  <c r="Z401" i="80" s="1"/>
  <c r="Z319" i="80"/>
  <c r="Z399" i="80" s="1"/>
  <c r="Z317" i="80"/>
  <c r="Z397" i="80" s="1"/>
  <c r="Y482" i="80"/>
  <c r="Y480" i="80"/>
  <c r="Y510" i="80"/>
  <c r="Y546" i="80" s="1"/>
  <c r="Y296" i="80"/>
  <c r="Y336" i="80" s="1"/>
  <c r="Y416" i="80" s="1"/>
  <c r="Y315" i="80"/>
  <c r="L329" i="80"/>
  <c r="L327" i="80"/>
  <c r="L325" i="80"/>
  <c r="K345" i="80"/>
  <c r="K344" i="80" s="1"/>
  <c r="K331" i="80"/>
  <c r="K411" i="80" s="1"/>
  <c r="K329" i="80"/>
  <c r="J332" i="80"/>
  <c r="J412" i="80" s="1"/>
  <c r="J328" i="80"/>
  <c r="J408" i="80" s="1"/>
  <c r="I332" i="80"/>
  <c r="I412" i="80" s="1"/>
  <c r="I330" i="80"/>
  <c r="I326" i="80"/>
  <c r="G327" i="80"/>
  <c r="G407" i="80" s="1"/>
  <c r="G325" i="80"/>
  <c r="G405" i="80" s="1"/>
  <c r="AJ336" i="80"/>
  <c r="AG341" i="80"/>
  <c r="X482" i="80"/>
  <c r="X518" i="80" s="1"/>
  <c r="X554" i="80" s="1"/>
  <c r="X493" i="80"/>
  <c r="X529" i="80" s="1"/>
  <c r="X565" i="80" s="1"/>
  <c r="R140" i="80"/>
  <c r="R136" i="80"/>
  <c r="R142" i="80" s="1"/>
  <c r="G504" i="80"/>
  <c r="G507" i="80"/>
  <c r="AO563" i="80"/>
  <c r="AO509" i="80"/>
  <c r="AO545" i="80" s="1"/>
  <c r="AO390" i="80"/>
  <c r="AN569" i="80"/>
  <c r="AN568" i="80" s="1"/>
  <c r="AN564" i="80"/>
  <c r="AN555" i="80"/>
  <c r="AN551" i="80"/>
  <c r="AN403" i="80"/>
  <c r="AN401" i="80"/>
  <c r="AN419" i="80"/>
  <c r="AN392" i="80"/>
  <c r="AN390" i="80"/>
  <c r="AM400" i="80"/>
  <c r="AM398" i="80"/>
  <c r="AL557" i="80"/>
  <c r="AL556" i="80" s="1"/>
  <c r="AL539" i="80"/>
  <c r="AK533" i="80"/>
  <c r="AK311" i="80"/>
  <c r="AJ529" i="80"/>
  <c r="AJ565" i="80" s="1"/>
  <c r="AJ338" i="80"/>
  <c r="AJ418" i="80" s="1"/>
  <c r="AJ341" i="80"/>
  <c r="AJ530" i="80"/>
  <c r="AJ309" i="80"/>
  <c r="AJ389" i="80" s="1"/>
  <c r="AI478" i="80"/>
  <c r="AI514" i="80" s="1"/>
  <c r="AI550" i="80" s="1"/>
  <c r="AI511" i="80"/>
  <c r="AI504" i="80"/>
  <c r="AI315" i="80"/>
  <c r="AI309" i="80"/>
  <c r="AI389" i="80" s="1"/>
  <c r="AH478" i="80"/>
  <c r="AH514" i="80" s="1"/>
  <c r="AH550" i="80" s="1"/>
  <c r="AH511" i="80"/>
  <c r="AH547" i="80" s="1"/>
  <c r="AG505" i="80"/>
  <c r="AF531" i="80"/>
  <c r="AF567" i="80" s="1"/>
  <c r="AF482" i="80"/>
  <c r="AF518" i="80" s="1"/>
  <c r="AF554" i="80" s="1"/>
  <c r="AF505" i="80"/>
  <c r="AF309" i="80"/>
  <c r="AF389" i="80" s="1"/>
  <c r="AE494" i="80"/>
  <c r="AE492" i="80"/>
  <c r="AE528" i="80" s="1"/>
  <c r="AE564" i="80" s="1"/>
  <c r="AE518" i="80"/>
  <c r="AE554" i="80" s="1"/>
  <c r="AE507" i="80"/>
  <c r="AE343" i="80"/>
  <c r="AE342" i="80" s="1"/>
  <c r="AE322" i="80"/>
  <c r="AE318" i="80"/>
  <c r="AE398" i="80" s="1"/>
  <c r="AE337" i="80"/>
  <c r="AE417" i="80" s="1"/>
  <c r="AE315" i="80"/>
  <c r="AE395" i="80" s="1"/>
  <c r="AD521" i="80"/>
  <c r="AD309" i="80"/>
  <c r="AC521" i="80"/>
  <c r="AC520" i="80" s="1"/>
  <c r="AC504" i="80"/>
  <c r="AC341" i="80"/>
  <c r="AC421" i="80" s="1"/>
  <c r="AB505" i="80"/>
  <c r="AB541" i="80" s="1"/>
  <c r="AB314" i="80"/>
  <c r="AB310" i="80"/>
  <c r="AA482" i="80"/>
  <c r="AA518" i="80" s="1"/>
  <c r="AA554" i="80" s="1"/>
  <c r="AA511" i="80"/>
  <c r="AA336" i="80"/>
  <c r="AA416" i="80" s="1"/>
  <c r="Z521" i="80"/>
  <c r="Z511" i="80"/>
  <c r="Z547" i="80" s="1"/>
  <c r="Z310" i="80"/>
  <c r="Z309" i="80"/>
  <c r="Z389" i="80" s="1"/>
  <c r="Y319" i="80"/>
  <c r="Y399" i="80" s="1"/>
  <c r="Y337" i="80"/>
  <c r="Y417" i="80" s="1"/>
  <c r="K340" i="80"/>
  <c r="K474" i="80"/>
  <c r="K510" i="80" s="1"/>
  <c r="K546" i="80" s="1"/>
  <c r="M331" i="80"/>
  <c r="M411" i="80" s="1"/>
  <c r="M329" i="80"/>
  <c r="L330" i="80"/>
  <c r="L326" i="80"/>
  <c r="J345" i="80"/>
  <c r="J425" i="80" s="1"/>
  <c r="J424" i="80" s="1"/>
  <c r="I345" i="80"/>
  <c r="I331" i="80"/>
  <c r="H345" i="80"/>
  <c r="H344" i="80" s="1"/>
  <c r="H331" i="80"/>
  <c r="H411" i="80" s="1"/>
  <c r="G328" i="80"/>
  <c r="AM555" i="80"/>
  <c r="AL510" i="80"/>
  <c r="AL546" i="80" s="1"/>
  <c r="AK343" i="80"/>
  <c r="AK323" i="80"/>
  <c r="AK403" i="80" s="1"/>
  <c r="AK321" i="80"/>
  <c r="AK401" i="80" s="1"/>
  <c r="AK319" i="80"/>
  <c r="AK399" i="80" s="1"/>
  <c r="AK317" i="80"/>
  <c r="AK397" i="80" s="1"/>
  <c r="AK510" i="80"/>
  <c r="AI493" i="80"/>
  <c r="AI529" i="80" s="1"/>
  <c r="AI565" i="80" s="1"/>
  <c r="AH343" i="80"/>
  <c r="AH342" i="80" s="1"/>
  <c r="AH510" i="80"/>
  <c r="AH546" i="80" s="1"/>
  <c r="AG494" i="80"/>
  <c r="AF338" i="80"/>
  <c r="AF418" i="80" s="1"/>
  <c r="AE319" i="80"/>
  <c r="AE399" i="80" s="1"/>
  <c r="Z394" i="80"/>
  <c r="Y527" i="80"/>
  <c r="Y563" i="80" s="1"/>
  <c r="Y323" i="80"/>
  <c r="Y321" i="80"/>
  <c r="Y401" i="80" s="1"/>
  <c r="Y340" i="80"/>
  <c r="Y420" i="80" s="1"/>
  <c r="X503" i="80"/>
  <c r="Y309" i="80"/>
  <c r="X507" i="80"/>
  <c r="W490" i="80"/>
  <c r="W526" i="80" s="1"/>
  <c r="W562" i="80" s="1"/>
  <c r="W510" i="80"/>
  <c r="W315" i="80"/>
  <c r="W314" i="80"/>
  <c r="W394" i="80" s="1"/>
  <c r="W311" i="80"/>
  <c r="W391" i="80" s="1"/>
  <c r="V483" i="80"/>
  <c r="V519" i="80" s="1"/>
  <c r="V555" i="80" s="1"/>
  <c r="V321" i="80"/>
  <c r="V314" i="80"/>
  <c r="V394" i="80" s="1"/>
  <c r="V311" i="80"/>
  <c r="V391" i="80" s="1"/>
  <c r="V310" i="80"/>
  <c r="U531" i="80"/>
  <c r="U567" i="80" s="1"/>
  <c r="U482" i="80"/>
  <c r="U511" i="80"/>
  <c r="U507" i="80"/>
  <c r="U339" i="80"/>
  <c r="U419" i="80" s="1"/>
  <c r="U336" i="80"/>
  <c r="U416" i="80" s="1"/>
  <c r="U310" i="80"/>
  <c r="U390" i="80" s="1"/>
  <c r="T529" i="80"/>
  <c r="T565" i="80" s="1"/>
  <c r="T519" i="80"/>
  <c r="T555" i="80" s="1"/>
  <c r="T343" i="80"/>
  <c r="T296" i="80"/>
  <c r="T336" i="80" s="1"/>
  <c r="T416" i="80" s="1"/>
  <c r="T315" i="80"/>
  <c r="S511" i="80"/>
  <c r="S547" i="80" s="1"/>
  <c r="S343" i="80"/>
  <c r="S312" i="80"/>
  <c r="S392" i="80" s="1"/>
  <c r="S136" i="80"/>
  <c r="R479" i="80"/>
  <c r="R515" i="80" s="1"/>
  <c r="R504" i="80"/>
  <c r="R296" i="80"/>
  <c r="R315" i="80"/>
  <c r="R311" i="80"/>
  <c r="R391" i="80" s="1"/>
  <c r="Q313" i="80"/>
  <c r="Q393" i="80" s="1"/>
  <c r="P483" i="80"/>
  <c r="P519" i="80" s="1"/>
  <c r="P555" i="80" s="1"/>
  <c r="P481" i="80"/>
  <c r="P517" i="80" s="1"/>
  <c r="P553" i="80" s="1"/>
  <c r="P314" i="80"/>
  <c r="P394" i="80" s="1"/>
  <c r="O505" i="80"/>
  <c r="O541" i="80" s="1"/>
  <c r="N494" i="80"/>
  <c r="N483" i="80"/>
  <c r="N519" i="80" s="1"/>
  <c r="N555" i="80" s="1"/>
  <c r="N312" i="80"/>
  <c r="N392" i="80" s="1"/>
  <c r="M533" i="80"/>
  <c r="M571" i="80" s="1"/>
  <c r="M570" i="80" s="1"/>
  <c r="M323" i="80"/>
  <c r="M322" i="80"/>
  <c r="M309" i="80"/>
  <c r="M389" i="80" s="1"/>
  <c r="L493" i="80"/>
  <c r="L529" i="80" s="1"/>
  <c r="L565" i="80" s="1"/>
  <c r="L313" i="80"/>
  <c r="L393" i="80" s="1"/>
  <c r="L309" i="80"/>
  <c r="L389" i="80" s="1"/>
  <c r="K491" i="80"/>
  <c r="K527" i="80" s="1"/>
  <c r="K563" i="80" s="1"/>
  <c r="K521" i="80"/>
  <c r="K520" i="80" s="1"/>
  <c r="J511" i="80"/>
  <c r="J341" i="80"/>
  <c r="J421" i="80" s="1"/>
  <c r="J313" i="80"/>
  <c r="J393" i="80" s="1"/>
  <c r="J337" i="80"/>
  <c r="Q46" i="80"/>
  <c r="Q208" i="80" s="1"/>
  <c r="U46" i="80"/>
  <c r="U208" i="80" s="1"/>
  <c r="Y46" i="80"/>
  <c r="Y208" i="80" s="1"/>
  <c r="AC46" i="80"/>
  <c r="AC208" i="80" s="1"/>
  <c r="AG46" i="80"/>
  <c r="AG208" i="80" s="1"/>
  <c r="AK46" i="80"/>
  <c r="AK208" i="80" s="1"/>
  <c r="W136" i="80"/>
  <c r="W142" i="80" s="1"/>
  <c r="V547" i="80"/>
  <c r="U541" i="80"/>
  <c r="T478" i="80"/>
  <c r="T317" i="80"/>
  <c r="T397" i="80" s="1"/>
  <c r="R401" i="80"/>
  <c r="R392" i="80"/>
  <c r="Q529" i="80"/>
  <c r="Q565" i="80" s="1"/>
  <c r="Q338" i="80"/>
  <c r="Q418" i="80" s="1"/>
  <c r="O317" i="80"/>
  <c r="O397" i="80" s="1"/>
  <c r="O314" i="80"/>
  <c r="O394" i="80" s="1"/>
  <c r="M521" i="80"/>
  <c r="M559" i="80" s="1"/>
  <c r="M558" i="80" s="1"/>
  <c r="M343" i="80"/>
  <c r="L557" i="80"/>
  <c r="L556" i="80" s="1"/>
  <c r="L507" i="80"/>
  <c r="L343" i="80"/>
  <c r="L323" i="80"/>
  <c r="L403" i="80" s="1"/>
  <c r="L322" i="80"/>
  <c r="L402" i="80" s="1"/>
  <c r="L338" i="80"/>
  <c r="L418" i="80" s="1"/>
  <c r="K531" i="80"/>
  <c r="K567" i="80" s="1"/>
  <c r="K529" i="80"/>
  <c r="K565" i="80" s="1"/>
  <c r="K480" i="80"/>
  <c r="K321" i="80"/>
  <c r="K317" i="80"/>
  <c r="K397" i="80" s="1"/>
  <c r="I515" i="80"/>
  <c r="I551" i="80" s="1"/>
  <c r="I504" i="80"/>
  <c r="I309" i="80"/>
  <c r="H504" i="80"/>
  <c r="H540" i="80" s="1"/>
  <c r="H507" i="80"/>
  <c r="H321" i="80"/>
  <c r="H401" i="80" s="1"/>
  <c r="H320" i="80"/>
  <c r="H395" i="80"/>
  <c r="J62" i="80"/>
  <c r="X62" i="80"/>
  <c r="AB62" i="80"/>
  <c r="G56" i="80"/>
  <c r="I46" i="80"/>
  <c r="I208" i="80" s="1"/>
  <c r="K56" i="80"/>
  <c r="K67" i="80" s="1"/>
  <c r="M46" i="80"/>
  <c r="M208" i="80" s="1"/>
  <c r="O56" i="80"/>
  <c r="S56" i="80"/>
  <c r="S67" i="80" s="1"/>
  <c r="W56" i="80"/>
  <c r="AA56" i="80"/>
  <c r="AE56" i="80"/>
  <c r="AI56" i="80"/>
  <c r="Y312" i="80"/>
  <c r="Y311" i="80"/>
  <c r="Y391" i="80" s="1"/>
  <c r="X531" i="80"/>
  <c r="X567" i="80" s="1"/>
  <c r="X313" i="80"/>
  <c r="X337" i="80"/>
  <c r="W511" i="80"/>
  <c r="W547" i="80" s="1"/>
  <c r="V531" i="80"/>
  <c r="V567" i="80" s="1"/>
  <c r="V510" i="80"/>
  <c r="U494" i="80"/>
  <c r="U528" i="80"/>
  <c r="U564" i="80" s="1"/>
  <c r="U483" i="80"/>
  <c r="U519" i="80" s="1"/>
  <c r="U555" i="80" s="1"/>
  <c r="U479" i="80"/>
  <c r="U340" i="80"/>
  <c r="U420" i="80" s="1"/>
  <c r="U314" i="80"/>
  <c r="U394" i="80" s="1"/>
  <c r="T533" i="80"/>
  <c r="T571" i="80" s="1"/>
  <c r="T570" i="80" s="1"/>
  <c r="T313" i="80"/>
  <c r="S533" i="80"/>
  <c r="S299" i="80"/>
  <c r="S339" i="80" s="1"/>
  <c r="S419" i="80" s="1"/>
  <c r="S315" i="80"/>
  <c r="S395" i="80" s="1"/>
  <c r="S314" i="80"/>
  <c r="R521" i="80"/>
  <c r="R480" i="80"/>
  <c r="R516" i="80" s="1"/>
  <c r="R552" i="80" s="1"/>
  <c r="R322" i="80"/>
  <c r="R402" i="80" s="1"/>
  <c r="R319" i="80"/>
  <c r="R399" i="80" s="1"/>
  <c r="R317" i="80"/>
  <c r="R397" i="80" s="1"/>
  <c r="Q531" i="80"/>
  <c r="Q567" i="80" s="1"/>
  <c r="P531" i="80"/>
  <c r="P567" i="80" s="1"/>
  <c r="P504" i="80"/>
  <c r="P507" i="80"/>
  <c r="O521" i="80"/>
  <c r="O520" i="80" s="1"/>
  <c r="O315" i="80"/>
  <c r="N343" i="80"/>
  <c r="N342" i="80" s="1"/>
  <c r="M317" i="80"/>
  <c r="M397" i="80" s="1"/>
  <c r="H505" i="80"/>
  <c r="H541" i="80" s="1"/>
  <c r="H341" i="80"/>
  <c r="H336" i="80"/>
  <c r="H416" i="80" s="1"/>
  <c r="H311" i="80"/>
  <c r="T62" i="80"/>
  <c r="AA62" i="80"/>
  <c r="AJ62" i="80"/>
  <c r="S46" i="80"/>
  <c r="S208" i="80" s="1"/>
  <c r="W46" i="80"/>
  <c r="W208" i="80" s="1"/>
  <c r="AA46" i="80"/>
  <c r="AA208" i="80" s="1"/>
  <c r="AE46" i="80"/>
  <c r="AE208" i="80" s="1"/>
  <c r="AI46" i="80"/>
  <c r="AI208" i="80" s="1"/>
  <c r="S517" i="80"/>
  <c r="S553" i="80" s="1"/>
  <c r="N503" i="80"/>
  <c r="M505" i="80"/>
  <c r="M541" i="80" s="1"/>
  <c r="L533" i="80"/>
  <c r="L571" i="80" s="1"/>
  <c r="L570" i="80" s="1"/>
  <c r="L528" i="80"/>
  <c r="L564" i="80" s="1"/>
  <c r="L336" i="80"/>
  <c r="L416" i="80" s="1"/>
  <c r="K528" i="80"/>
  <c r="K564" i="80" s="1"/>
  <c r="K311" i="80"/>
  <c r="K391" i="80" s="1"/>
  <c r="J505" i="80"/>
  <c r="J398" i="80"/>
  <c r="J420" i="80"/>
  <c r="J339" i="80"/>
  <c r="J419" i="80" s="1"/>
  <c r="J312" i="80"/>
  <c r="J392" i="80" s="1"/>
  <c r="J336" i="80"/>
  <c r="I521" i="80"/>
  <c r="I341" i="80"/>
  <c r="I421" i="80" s="1"/>
  <c r="I311" i="80"/>
  <c r="I391" i="80" s="1"/>
  <c r="H309" i="80"/>
  <c r="H389" i="80" s="1"/>
  <c r="H62" i="80"/>
  <c r="V62" i="80"/>
  <c r="Z62" i="80"/>
  <c r="G46" i="80"/>
  <c r="G208" i="80" s="1"/>
  <c r="I56" i="80"/>
  <c r="I67" i="80" s="1"/>
  <c r="K46" i="80"/>
  <c r="K208" i="80" s="1"/>
  <c r="M56" i="80"/>
  <c r="O46" i="80"/>
  <c r="Q56" i="80"/>
  <c r="Q65" i="80" s="1"/>
  <c r="Q209" i="80" s="1"/>
  <c r="Q68" i="80" s="1"/>
  <c r="U56" i="80"/>
  <c r="Y56" i="80"/>
  <c r="AC56" i="80"/>
  <c r="AG56" i="80"/>
  <c r="AG65" i="80" s="1"/>
  <c r="AG209" i="80" s="1"/>
  <c r="AG68" i="80" s="1"/>
  <c r="AK56" i="80"/>
  <c r="AK67" i="80" s="1"/>
  <c r="AL554" i="80"/>
  <c r="AL513" i="80"/>
  <c r="AM223" i="80"/>
  <c r="AM210" i="80"/>
  <c r="AM221" i="80"/>
  <c r="AO392" i="80"/>
  <c r="AN552" i="80"/>
  <c r="AN139" i="80"/>
  <c r="AN143" i="80" s="1"/>
  <c r="AM421" i="80"/>
  <c r="AI390" i="80"/>
  <c r="AG402" i="80"/>
  <c r="AD395" i="80"/>
  <c r="Y403" i="80"/>
  <c r="V140" i="80"/>
  <c r="O390" i="80"/>
  <c r="I540" i="80"/>
  <c r="H400" i="80"/>
  <c r="AO65" i="80"/>
  <c r="AO209" i="80" s="1"/>
  <c r="AO68" i="80" s="1"/>
  <c r="AN571" i="80"/>
  <c r="AN570" i="80" s="1"/>
  <c r="AN412" i="80"/>
  <c r="AO402" i="80"/>
  <c r="AN140" i="80"/>
  <c r="AM340" i="80"/>
  <c r="AM420" i="80" s="1"/>
  <c r="Y395" i="80"/>
  <c r="Q540" i="80"/>
  <c r="O540" i="80"/>
  <c r="O391" i="80"/>
  <c r="AO165" i="80"/>
  <c r="AL525" i="80"/>
  <c r="AL86" i="80" s="1"/>
  <c r="AK546" i="80"/>
  <c r="AK136" i="80"/>
  <c r="AK142" i="80" s="1"/>
  <c r="AJ416" i="80"/>
  <c r="AJ393" i="80"/>
  <c r="AA423" i="80"/>
  <c r="AA422" i="80" s="1"/>
  <c r="W423" i="80"/>
  <c r="W422" i="80" s="1"/>
  <c r="W400" i="80"/>
  <c r="W318" i="80"/>
  <c r="W398" i="80" s="1"/>
  <c r="V318" i="80"/>
  <c r="V398" i="80" s="1"/>
  <c r="V397" i="80"/>
  <c r="T318" i="80"/>
  <c r="T398" i="80" s="1"/>
  <c r="R423" i="80"/>
  <c r="R422" i="80" s="1"/>
  <c r="M403" i="80"/>
  <c r="AB425" i="80"/>
  <c r="AB424" i="80" s="1"/>
  <c r="AO393" i="80"/>
  <c r="AO391" i="80"/>
  <c r="AN562" i="80"/>
  <c r="AM394" i="80"/>
  <c r="AM392" i="80"/>
  <c r="AJ540" i="80"/>
  <c r="AD389" i="80"/>
  <c r="AC540" i="80"/>
  <c r="V390" i="80"/>
  <c r="T393" i="80"/>
  <c r="K318" i="80"/>
  <c r="K398" i="80" s="1"/>
  <c r="J417" i="80"/>
  <c r="AN565" i="80"/>
  <c r="AN525" i="80"/>
  <c r="AN86" i="80" s="1"/>
  <c r="AO551" i="80"/>
  <c r="AO513" i="80"/>
  <c r="AM552" i="80"/>
  <c r="AM513" i="80"/>
  <c r="AM85" i="80" s="1"/>
  <c r="AO565" i="80"/>
  <c r="AO525" i="80"/>
  <c r="AN550" i="80"/>
  <c r="AN513" i="80"/>
  <c r="AN85" i="80" s="1"/>
  <c r="AM564" i="80"/>
  <c r="AM525" i="80"/>
  <c r="AM86" i="80" s="1"/>
  <c r="AM419" i="80"/>
  <c r="AL412" i="80"/>
  <c r="AL404" i="80" s="1"/>
  <c r="AN79" i="80"/>
  <c r="AI409" i="80"/>
  <c r="AB407" i="80"/>
  <c r="X408" i="80"/>
  <c r="U408" i="80"/>
  <c r="G557" i="80"/>
  <c r="G556" i="80" s="1"/>
  <c r="AO569" i="80"/>
  <c r="AO568" i="80" s="1"/>
  <c r="AO552" i="80"/>
  <c r="AO423" i="80"/>
  <c r="AO422" i="80" s="1"/>
  <c r="AO416" i="80"/>
  <c r="AO394" i="80"/>
  <c r="AN566" i="80"/>
  <c r="AN554" i="80"/>
  <c r="AN509" i="80"/>
  <c r="AN545" i="80" s="1"/>
  <c r="AN402" i="80"/>
  <c r="AN400" i="80"/>
  <c r="AN391" i="80"/>
  <c r="AM565" i="80"/>
  <c r="AM540" i="80"/>
  <c r="V408" i="80"/>
  <c r="V406" i="80"/>
  <c r="L407" i="80"/>
  <c r="AO555" i="80"/>
  <c r="AO401" i="80"/>
  <c r="AO419" i="80"/>
  <c r="AN399" i="80"/>
  <c r="AM569" i="80"/>
  <c r="AM568" i="80" s="1"/>
  <c r="AM562" i="80"/>
  <c r="AM554" i="80"/>
  <c r="AM403" i="80"/>
  <c r="AM416" i="80"/>
  <c r="AN165" i="80"/>
  <c r="V411" i="80"/>
  <c r="O407" i="80"/>
  <c r="J411" i="80"/>
  <c r="I408" i="80"/>
  <c r="H408" i="80"/>
  <c r="AO425" i="80"/>
  <c r="AO424" i="80" s="1"/>
  <c r="AJ410" i="80"/>
  <c r="AC408" i="80"/>
  <c r="W407" i="80"/>
  <c r="S408" i="80"/>
  <c r="R410" i="80"/>
  <c r="N412" i="80"/>
  <c r="N407" i="80"/>
  <c r="L410" i="80"/>
  <c r="G408" i="80"/>
  <c r="G546" i="80"/>
  <c r="AO550" i="80"/>
  <c r="AM563" i="80"/>
  <c r="AM557" i="80"/>
  <c r="AM556" i="80" s="1"/>
  <c r="AM397" i="80"/>
  <c r="AM395" i="80"/>
  <c r="AM393" i="80"/>
  <c r="AM391" i="80"/>
  <c r="AM389" i="80"/>
  <c r="AL398" i="80"/>
  <c r="AL420" i="80"/>
  <c r="AI528" i="80"/>
  <c r="AI564" i="80" s="1"/>
  <c r="AI540" i="80"/>
  <c r="AI421" i="80"/>
  <c r="AG392" i="80"/>
  <c r="AF423" i="80"/>
  <c r="AF422" i="80" s="1"/>
  <c r="AF395" i="80"/>
  <c r="AD394" i="80"/>
  <c r="AB390" i="80"/>
  <c r="X338" i="80"/>
  <c r="X418" i="80" s="1"/>
  <c r="X392" i="80"/>
  <c r="Q421" i="80"/>
  <c r="Q394" i="80"/>
  <c r="P395" i="80"/>
  <c r="N318" i="80"/>
  <c r="N398" i="80" s="1"/>
  <c r="M517" i="80"/>
  <c r="M553" i="80" s="1"/>
  <c r="AL395" i="80"/>
  <c r="AJ395" i="80"/>
  <c r="AI554" i="80"/>
  <c r="AI419" i="80"/>
  <c r="AG421" i="80"/>
  <c r="AG417" i="80"/>
  <c r="AF557" i="80"/>
  <c r="AF556" i="80" s="1"/>
  <c r="AE423" i="80"/>
  <c r="AE422" i="80" s="1"/>
  <c r="AE402" i="80"/>
  <c r="AE393" i="80"/>
  <c r="AE389" i="80"/>
  <c r="AD526" i="80"/>
  <c r="AD562" i="80" s="1"/>
  <c r="AD519" i="80"/>
  <c r="AD555" i="80" s="1"/>
  <c r="AC526" i="80"/>
  <c r="AC562" i="80" s="1"/>
  <c r="AC337" i="80"/>
  <c r="AC417" i="80" s="1"/>
  <c r="AB564" i="80"/>
  <c r="AB403" i="80"/>
  <c r="AB399" i="80"/>
  <c r="Z514" i="80"/>
  <c r="Z550" i="80" s="1"/>
  <c r="Z467" i="80"/>
  <c r="Z503" i="80" s="1"/>
  <c r="Z390" i="80"/>
  <c r="W336" i="80"/>
  <c r="W416" i="80" s="1"/>
  <c r="V546" i="80"/>
  <c r="U403" i="80"/>
  <c r="U402" i="80"/>
  <c r="U401" i="80"/>
  <c r="U399" i="80"/>
  <c r="U318" i="80"/>
  <c r="U397" i="80"/>
  <c r="T551" i="80"/>
  <c r="T402" i="80"/>
  <c r="R569" i="80"/>
  <c r="R568" i="80" s="1"/>
  <c r="R518" i="80"/>
  <c r="R554" i="80" s="1"/>
  <c r="R394" i="80"/>
  <c r="Q339" i="80"/>
  <c r="Q419" i="80" s="1"/>
  <c r="P318" i="80"/>
  <c r="P398" i="80" s="1"/>
  <c r="O515" i="80"/>
  <c r="O551" i="80" s="1"/>
  <c r="O395" i="80"/>
  <c r="N473" i="80"/>
  <c r="N341" i="80"/>
  <c r="N421" i="80" s="1"/>
  <c r="N337" i="80"/>
  <c r="N417" i="80" s="1"/>
  <c r="N395" i="80"/>
  <c r="N389" i="80"/>
  <c r="M402" i="80"/>
  <c r="M336" i="80"/>
  <c r="M416" i="80" s="1"/>
  <c r="M392" i="80"/>
  <c r="K515" i="80"/>
  <c r="K551" i="80" s="1"/>
  <c r="J416" i="80"/>
  <c r="I530" i="80"/>
  <c r="I566" i="80" s="1"/>
  <c r="I554" i="80"/>
  <c r="I546" i="80"/>
  <c r="H421" i="80"/>
  <c r="AI65" i="80"/>
  <c r="AL65" i="80"/>
  <c r="AL209" i="80" s="1"/>
  <c r="AL68" i="80" s="1"/>
  <c r="T395" i="80"/>
  <c r="AJ526" i="80"/>
  <c r="AJ562" i="80" s="1"/>
  <c r="AJ421" i="80"/>
  <c r="AJ566" i="80"/>
  <c r="AI515" i="80"/>
  <c r="AI551" i="80" s="1"/>
  <c r="AI394" i="80"/>
  <c r="AI393" i="80"/>
  <c r="AI391" i="80"/>
  <c r="AH557" i="80"/>
  <c r="AH556" i="80" s="1"/>
  <c r="AH518" i="80"/>
  <c r="AH554" i="80" s="1"/>
  <c r="AG318" i="80"/>
  <c r="AE419" i="80"/>
  <c r="AD514" i="80"/>
  <c r="AD550" i="80" s="1"/>
  <c r="AC418" i="80"/>
  <c r="AB421" i="80"/>
  <c r="AB417" i="80"/>
  <c r="AA540" i="80"/>
  <c r="AA340" i="80"/>
  <c r="AA420" i="80" s="1"/>
  <c r="Z516" i="80"/>
  <c r="Z552" i="80" s="1"/>
  <c r="Z540" i="80"/>
  <c r="Y529" i="80"/>
  <c r="Y565" i="80" s="1"/>
  <c r="Y392" i="80"/>
  <c r="X526" i="80"/>
  <c r="X562" i="80" s="1"/>
  <c r="X473" i="80"/>
  <c r="X339" i="80"/>
  <c r="X419" i="80" s="1"/>
  <c r="W546" i="80"/>
  <c r="W395" i="80"/>
  <c r="V401" i="80"/>
  <c r="V399" i="80"/>
  <c r="U527" i="80"/>
  <c r="U563" i="80" s="1"/>
  <c r="U338" i="80"/>
  <c r="U418" i="80" s="1"/>
  <c r="S555" i="80"/>
  <c r="S516" i="80"/>
  <c r="S552" i="80" s="1"/>
  <c r="S142" i="80"/>
  <c r="R550" i="80"/>
  <c r="Q510" i="80"/>
  <c r="Q546" i="80" s="1"/>
  <c r="Q340" i="80"/>
  <c r="Q420" i="80" s="1"/>
  <c r="P515" i="80"/>
  <c r="P551" i="80" s="1"/>
  <c r="P402" i="80"/>
  <c r="O510" i="80"/>
  <c r="O546" i="80" s="1"/>
  <c r="N517" i="80"/>
  <c r="N553" i="80" s="1"/>
  <c r="N546" i="80"/>
  <c r="N423" i="80"/>
  <c r="N422" i="80" s="1"/>
  <c r="N339" i="80"/>
  <c r="N419" i="80" s="1"/>
  <c r="N336" i="80"/>
  <c r="N416" i="80" s="1"/>
  <c r="L517" i="80"/>
  <c r="L553" i="80" s="1"/>
  <c r="L341" i="80"/>
  <c r="L421" i="80" s="1"/>
  <c r="K516" i="80"/>
  <c r="K552" i="80" s="1"/>
  <c r="J540" i="80"/>
  <c r="I395" i="80"/>
  <c r="I394" i="80"/>
  <c r="H423" i="80"/>
  <c r="H422" i="80" s="1"/>
  <c r="H399" i="80"/>
  <c r="AL66" i="80"/>
  <c r="AO66" i="80"/>
  <c r="BO156" i="82"/>
  <c r="BO159" i="82" s="1"/>
  <c r="P156" i="82"/>
  <c r="AV156" i="82"/>
  <c r="Q87" i="82"/>
  <c r="AG87" i="82"/>
  <c r="AW87" i="82"/>
  <c r="BM87" i="82"/>
  <c r="Y156" i="82"/>
  <c r="BE156" i="82"/>
  <c r="AW147" i="46"/>
  <c r="AT147" i="46"/>
  <c r="BJ147" i="46"/>
  <c r="Y308" i="46"/>
  <c r="AE344" i="46"/>
  <c r="W344" i="46"/>
  <c r="O344" i="46"/>
  <c r="AM425" i="46"/>
  <c r="AM424" i="46" s="1"/>
  <c r="AJ308" i="46"/>
  <c r="G308" i="46"/>
  <c r="AF308" i="46"/>
  <c r="AK344" i="46"/>
  <c r="AI344" i="46"/>
  <c r="AA344" i="46"/>
  <c r="S344" i="46"/>
  <c r="K344" i="46"/>
  <c r="AN425" i="46"/>
  <c r="AN424" i="46" s="1"/>
  <c r="AO308" i="46"/>
  <c r="AN316" i="46"/>
  <c r="K474" i="46"/>
  <c r="K510" i="46" s="1"/>
  <c r="K546" i="46" s="1"/>
  <c r="AT144" i="46"/>
  <c r="AT176" i="46" s="1"/>
  <c r="AY176" i="82"/>
  <c r="P176" i="82"/>
  <c r="P173" i="82"/>
  <c r="P175" i="82" s="1"/>
  <c r="P159" i="82"/>
  <c r="BK218" i="82"/>
  <c r="BK214" i="82"/>
  <c r="BK213" i="82"/>
  <c r="BK217" i="82"/>
  <c r="BK215" i="82"/>
  <c r="BK219" i="82"/>
  <c r="BK77" i="82"/>
  <c r="AM176" i="82"/>
  <c r="AA173" i="82"/>
  <c r="AA175" i="82" s="1"/>
  <c r="AA176" i="82"/>
  <c r="AA159" i="82"/>
  <c r="AD176" i="82"/>
  <c r="AD173" i="82"/>
  <c r="AD175" i="82" s="1"/>
  <c r="AD159" i="82"/>
  <c r="BH176" i="82"/>
  <c r="BK176" i="82"/>
  <c r="AN176" i="82"/>
  <c r="AN173" i="82"/>
  <c r="AN175" i="82" s="1"/>
  <c r="AN159" i="82"/>
  <c r="BO173" i="82"/>
  <c r="BO175" i="82" s="1"/>
  <c r="BO176" i="82"/>
  <c r="AF176" i="82"/>
  <c r="BC176" i="82"/>
  <c r="T176" i="82"/>
  <c r="AQ173" i="82"/>
  <c r="AQ175" i="82" s="1"/>
  <c r="AQ176" i="82"/>
  <c r="AQ159" i="82"/>
  <c r="AT176" i="82"/>
  <c r="AT173" i="82"/>
  <c r="AT175" i="82" s="1"/>
  <c r="AT159" i="82"/>
  <c r="L176" i="82"/>
  <c r="O176" i="82"/>
  <c r="BD176" i="82"/>
  <c r="AY218" i="82"/>
  <c r="AY217" i="82"/>
  <c r="AY214" i="82"/>
  <c r="AY213" i="82"/>
  <c r="AY219" i="82"/>
  <c r="AY215" i="82"/>
  <c r="AY77" i="82"/>
  <c r="S176" i="82"/>
  <c r="AV176" i="82"/>
  <c r="AV173" i="82"/>
  <c r="AV175" i="82" s="1"/>
  <c r="AV159" i="82"/>
  <c r="AU218" i="82"/>
  <c r="AU214" i="82"/>
  <c r="AU213" i="82"/>
  <c r="AU217" i="82"/>
  <c r="AU215" i="82"/>
  <c r="AU219" i="82"/>
  <c r="AU77" i="82"/>
  <c r="AJ176" i="82"/>
  <c r="BG173" i="82"/>
  <c r="BG175" i="82" s="1"/>
  <c r="BG176" i="82"/>
  <c r="BG159" i="82"/>
  <c r="BJ176" i="82"/>
  <c r="BJ173" i="82"/>
  <c r="BJ175" i="82" s="1"/>
  <c r="BJ159" i="82"/>
  <c r="AB176" i="82"/>
  <c r="AE176" i="82"/>
  <c r="H176" i="82"/>
  <c r="H173" i="82"/>
  <c r="H175" i="82" s="1"/>
  <c r="H159" i="82"/>
  <c r="AI173" i="82"/>
  <c r="AI175" i="82" s="1"/>
  <c r="AI176" i="82"/>
  <c r="AI159" i="82"/>
  <c r="BL176" i="82"/>
  <c r="W176" i="82"/>
  <c r="AZ176" i="82"/>
  <c r="K173" i="82"/>
  <c r="K175" i="82" s="1"/>
  <c r="K176" i="82"/>
  <c r="K159" i="82"/>
  <c r="N176" i="82"/>
  <c r="N173" i="82"/>
  <c r="N175" i="82" s="1"/>
  <c r="N159" i="82"/>
  <c r="AR176" i="82"/>
  <c r="AU176" i="82"/>
  <c r="X176" i="82"/>
  <c r="X173" i="82"/>
  <c r="X175" i="82" s="1"/>
  <c r="X159" i="82"/>
  <c r="BO219" i="82"/>
  <c r="BO218" i="82"/>
  <c r="BO217" i="82"/>
  <c r="BO214" i="82"/>
  <c r="BO213" i="82"/>
  <c r="BO215" i="82"/>
  <c r="BO77" i="82"/>
  <c r="V177" i="82"/>
  <c r="V216" i="82"/>
  <c r="BB216" i="82"/>
  <c r="BB177" i="82"/>
  <c r="W177" i="82"/>
  <c r="W216" i="82"/>
  <c r="BC216" i="82"/>
  <c r="BC177" i="82"/>
  <c r="X216" i="82"/>
  <c r="X177" i="82"/>
  <c r="BD216" i="82"/>
  <c r="BD177" i="82"/>
  <c r="AC216" i="82"/>
  <c r="AC177" i="82"/>
  <c r="BI216" i="82"/>
  <c r="BI177" i="82"/>
  <c r="BC218" i="82"/>
  <c r="BC215" i="82"/>
  <c r="BC219" i="82"/>
  <c r="BC213" i="82"/>
  <c r="BC217" i="82"/>
  <c r="BC214" i="82"/>
  <c r="BC77" i="82"/>
  <c r="AF156" i="82"/>
  <c r="AF173" i="82" s="1"/>
  <c r="AF175" i="82" s="1"/>
  <c r="BL156" i="82"/>
  <c r="BL173" i="82" s="1"/>
  <c r="BL175" i="82" s="1"/>
  <c r="R176" i="82"/>
  <c r="N217" i="82"/>
  <c r="N219" i="82"/>
  <c r="N215" i="82"/>
  <c r="N218" i="82"/>
  <c r="N214" i="82"/>
  <c r="N213" i="82"/>
  <c r="N77" i="82"/>
  <c r="AT217" i="82"/>
  <c r="AT219" i="82"/>
  <c r="AT215" i="82"/>
  <c r="AT218" i="82"/>
  <c r="AT214" i="82"/>
  <c r="AT213" i="82"/>
  <c r="AT77" i="82"/>
  <c r="O218" i="82"/>
  <c r="O219" i="82"/>
  <c r="O213" i="82"/>
  <c r="O217" i="82"/>
  <c r="O215" i="82"/>
  <c r="O214" i="82"/>
  <c r="O77" i="82"/>
  <c r="P219" i="82"/>
  <c r="P217" i="82"/>
  <c r="P213" i="82"/>
  <c r="P215" i="82"/>
  <c r="P214" i="82"/>
  <c r="P218" i="82"/>
  <c r="P77" i="82"/>
  <c r="AV219" i="82"/>
  <c r="AV217" i="82"/>
  <c r="AV214" i="82"/>
  <c r="AV213" i="82"/>
  <c r="AV215" i="82"/>
  <c r="AV218" i="82"/>
  <c r="AV77" i="82"/>
  <c r="U218" i="82"/>
  <c r="U215" i="82"/>
  <c r="U214" i="82"/>
  <c r="U219" i="82"/>
  <c r="U217" i="82"/>
  <c r="U213" i="82"/>
  <c r="U77" i="82"/>
  <c r="BA218" i="82"/>
  <c r="BA219" i="82"/>
  <c r="BA214" i="82"/>
  <c r="BA215" i="82"/>
  <c r="BA217" i="82"/>
  <c r="BA213" i="82"/>
  <c r="BA77" i="82"/>
  <c r="Z216" i="82"/>
  <c r="Z177" i="82"/>
  <c r="BF177" i="82"/>
  <c r="BF216" i="82"/>
  <c r="AA177" i="82"/>
  <c r="AA216" i="82"/>
  <c r="BG216" i="82"/>
  <c r="BG177" i="82"/>
  <c r="AB216" i="82"/>
  <c r="AB177" i="82"/>
  <c r="BH216" i="82"/>
  <c r="BH177" i="82"/>
  <c r="AG216" i="82"/>
  <c r="AG177" i="82"/>
  <c r="BM216" i="82"/>
  <c r="BM177" i="82"/>
  <c r="R156" i="82"/>
  <c r="R173" i="82" s="1"/>
  <c r="R175" i="82" s="1"/>
  <c r="AH156" i="82"/>
  <c r="AH159" i="82" s="1"/>
  <c r="AX156" i="82"/>
  <c r="BN156" i="82"/>
  <c r="O156" i="82"/>
  <c r="O173" i="82" s="1"/>
  <c r="O175" i="82" s="1"/>
  <c r="AE156" i="82"/>
  <c r="AE159" i="82" s="1"/>
  <c r="AU156" i="82"/>
  <c r="AU159" i="82" s="1"/>
  <c r="BK156" i="82"/>
  <c r="BK159" i="82" s="1"/>
  <c r="L156" i="82"/>
  <c r="L159" i="82" s="1"/>
  <c r="AB156" i="82"/>
  <c r="AB173" i="82" s="1"/>
  <c r="AB175" i="82" s="1"/>
  <c r="AR156" i="82"/>
  <c r="AR173" i="82" s="1"/>
  <c r="AR175" i="82" s="1"/>
  <c r="BH156" i="82"/>
  <c r="BH173" i="82" s="1"/>
  <c r="BH175" i="82" s="1"/>
  <c r="Z176" i="82"/>
  <c r="J217" i="82"/>
  <c r="J219" i="82"/>
  <c r="J215" i="82"/>
  <c r="J214" i="82"/>
  <c r="J218" i="82"/>
  <c r="J213" i="82"/>
  <c r="J77" i="82"/>
  <c r="AP217" i="82"/>
  <c r="AP219" i="82"/>
  <c r="AP215" i="82"/>
  <c r="AP214" i="82"/>
  <c r="AP218" i="82"/>
  <c r="AP213" i="82"/>
  <c r="AP77" i="82"/>
  <c r="K218" i="82"/>
  <c r="K217" i="82"/>
  <c r="K215" i="82"/>
  <c r="K213" i="82"/>
  <c r="K219" i="82"/>
  <c r="K214" i="82"/>
  <c r="K77" i="82"/>
  <c r="L219" i="82"/>
  <c r="L217" i="82"/>
  <c r="L215" i="82"/>
  <c r="L213" i="82"/>
  <c r="L218" i="82"/>
  <c r="L214" i="82"/>
  <c r="L77" i="82"/>
  <c r="AR219" i="82"/>
  <c r="AR217" i="82"/>
  <c r="AR214" i="82"/>
  <c r="AR215" i="82"/>
  <c r="AR213" i="82"/>
  <c r="AR218" i="82"/>
  <c r="AR77" i="82"/>
  <c r="Q218" i="82"/>
  <c r="Q219" i="82"/>
  <c r="Q215" i="82"/>
  <c r="Q217" i="82"/>
  <c r="Q214" i="82"/>
  <c r="Q213" i="82"/>
  <c r="Q77" i="82"/>
  <c r="AW218" i="82"/>
  <c r="AW219" i="82"/>
  <c r="AW215" i="82"/>
  <c r="AW217" i="82"/>
  <c r="AW214" i="82"/>
  <c r="AW213" i="82"/>
  <c r="AW77" i="82"/>
  <c r="M156" i="82"/>
  <c r="AC156" i="82"/>
  <c r="AC159" i="82" s="1"/>
  <c r="AS156" i="82"/>
  <c r="AS173" i="82" s="1"/>
  <c r="AS175" i="82" s="1"/>
  <c r="BI156" i="82"/>
  <c r="BM176" i="82"/>
  <c r="BM159" i="82"/>
  <c r="BM173" i="82"/>
  <c r="BM175" i="82" s="1"/>
  <c r="I176" i="82"/>
  <c r="I159" i="82"/>
  <c r="I173" i="82"/>
  <c r="I175" i="82" s="1"/>
  <c r="AD216" i="82"/>
  <c r="AD177" i="82"/>
  <c r="BJ216" i="82"/>
  <c r="BJ177" i="82"/>
  <c r="AE216" i="82"/>
  <c r="AE177" i="82"/>
  <c r="BK216" i="82"/>
  <c r="BK177" i="82"/>
  <c r="AF216" i="82"/>
  <c r="AF177" i="82"/>
  <c r="BL216" i="82"/>
  <c r="BL177" i="82"/>
  <c r="AK216" i="82"/>
  <c r="AK177" i="82"/>
  <c r="BO216" i="82"/>
  <c r="BO177" i="82"/>
  <c r="AH176" i="82"/>
  <c r="AH173" i="82"/>
  <c r="AH175" i="82" s="1"/>
  <c r="V217" i="82"/>
  <c r="V219" i="82"/>
  <c r="V215" i="82"/>
  <c r="V218" i="82"/>
  <c r="V214" i="82"/>
  <c r="V213" i="82"/>
  <c r="V77" i="82"/>
  <c r="BB217" i="82"/>
  <c r="BB219" i="82"/>
  <c r="BB215" i="82"/>
  <c r="BB218" i="82"/>
  <c r="BB213" i="82"/>
  <c r="BB214" i="82"/>
  <c r="BB77" i="82"/>
  <c r="W218" i="82"/>
  <c r="W215" i="82"/>
  <c r="W219" i="82"/>
  <c r="W213" i="82"/>
  <c r="W217" i="82"/>
  <c r="W214" i="82"/>
  <c r="W77" i="82"/>
  <c r="X219" i="82"/>
  <c r="X217" i="82"/>
  <c r="X213" i="82"/>
  <c r="X214" i="82"/>
  <c r="X218" i="82"/>
  <c r="X215" i="82"/>
  <c r="X77" i="82"/>
  <c r="BD219" i="82"/>
  <c r="BD217" i="82"/>
  <c r="BD214" i="82"/>
  <c r="BD213" i="82"/>
  <c r="BD218" i="82"/>
  <c r="BD215" i="82"/>
  <c r="BD77" i="82"/>
  <c r="AC218" i="82"/>
  <c r="AC214" i="82"/>
  <c r="AC219" i="82"/>
  <c r="AC217" i="82"/>
  <c r="AC215" i="82"/>
  <c r="AC213" i="82"/>
  <c r="AC77" i="82"/>
  <c r="BI218" i="82"/>
  <c r="BI219" i="82"/>
  <c r="BI214" i="82"/>
  <c r="BI217" i="82"/>
  <c r="BI215" i="82"/>
  <c r="BI213" i="82"/>
  <c r="BI77" i="82"/>
  <c r="V176" i="82"/>
  <c r="V173" i="82"/>
  <c r="V175" i="82" s="1"/>
  <c r="V159" i="82"/>
  <c r="AH177" i="82"/>
  <c r="AH216" i="82"/>
  <c r="BN177" i="82"/>
  <c r="BN216" i="82"/>
  <c r="AI216" i="82"/>
  <c r="AI177" i="82"/>
  <c r="AJ216" i="82"/>
  <c r="AJ177" i="82"/>
  <c r="I216" i="82"/>
  <c r="I177" i="82"/>
  <c r="AO216" i="82"/>
  <c r="AO177" i="82"/>
  <c r="J87" i="82"/>
  <c r="Z87" i="82"/>
  <c r="AP87" i="82"/>
  <c r="BF87" i="82"/>
  <c r="G87" i="82"/>
  <c r="W87" i="82"/>
  <c r="AM87" i="82"/>
  <c r="BC87" i="82"/>
  <c r="T87" i="82"/>
  <c r="AJ87" i="82"/>
  <c r="AZ87" i="82"/>
  <c r="AP176" i="82"/>
  <c r="R217" i="82"/>
  <c r="R219" i="82"/>
  <c r="R215" i="82"/>
  <c r="R214" i="82"/>
  <c r="R218" i="82"/>
  <c r="R213" i="82"/>
  <c r="R77" i="82"/>
  <c r="AX217" i="82"/>
  <c r="AX219" i="82"/>
  <c r="AX215" i="82"/>
  <c r="AX218" i="82"/>
  <c r="AX214" i="82"/>
  <c r="AX213" i="82"/>
  <c r="AX77" i="82"/>
  <c r="S218" i="82"/>
  <c r="S217" i="82"/>
  <c r="S213" i="82"/>
  <c r="S219" i="82"/>
  <c r="S215" i="82"/>
  <c r="S214" i="82"/>
  <c r="S77" i="82"/>
  <c r="T219" i="82"/>
  <c r="T217" i="82"/>
  <c r="T213" i="82"/>
  <c r="T218" i="82"/>
  <c r="T215" i="82"/>
  <c r="T214" i="82"/>
  <c r="T77" i="82"/>
  <c r="AZ219" i="82"/>
  <c r="AZ217" i="82"/>
  <c r="AZ214" i="82"/>
  <c r="AZ213" i="82"/>
  <c r="AZ218" i="82"/>
  <c r="AZ215" i="82"/>
  <c r="AZ77" i="82"/>
  <c r="Y218" i="82"/>
  <c r="Y219" i="82"/>
  <c r="Y217" i="82"/>
  <c r="Y214" i="82"/>
  <c r="Y215" i="82"/>
  <c r="Y213" i="82"/>
  <c r="Y77" i="82"/>
  <c r="BE218" i="82"/>
  <c r="BE219" i="82"/>
  <c r="BE217" i="82"/>
  <c r="BE214" i="82"/>
  <c r="BE215" i="82"/>
  <c r="BE213" i="82"/>
  <c r="BE77" i="82"/>
  <c r="U87" i="82"/>
  <c r="AK87" i="82"/>
  <c r="BA87" i="82"/>
  <c r="Q176" i="82"/>
  <c r="Q159" i="82"/>
  <c r="Q173" i="82"/>
  <c r="Q175" i="82" s="1"/>
  <c r="U176" i="82"/>
  <c r="Y176" i="82"/>
  <c r="Y159" i="82"/>
  <c r="Y173" i="82"/>
  <c r="Y175" i="82" s="1"/>
  <c r="AL216" i="82"/>
  <c r="AL177" i="82"/>
  <c r="G177" i="82"/>
  <c r="G216" i="82"/>
  <c r="AM216" i="82"/>
  <c r="AM177" i="82"/>
  <c r="H216" i="82"/>
  <c r="H177" i="82"/>
  <c r="AN216" i="82"/>
  <c r="AN177" i="82"/>
  <c r="M216" i="82"/>
  <c r="M177" i="82"/>
  <c r="AS216" i="82"/>
  <c r="AS177" i="82"/>
  <c r="BD156" i="82"/>
  <c r="BD173" i="82" s="1"/>
  <c r="BD175" i="82" s="1"/>
  <c r="AX176" i="82"/>
  <c r="AX173" i="82"/>
  <c r="AX175" i="82" s="1"/>
  <c r="AX159" i="82"/>
  <c r="AD217" i="82"/>
  <c r="AD219" i="82"/>
  <c r="AD215" i="82"/>
  <c r="AD218" i="82"/>
  <c r="AD214" i="82"/>
  <c r="AD213" i="82"/>
  <c r="AD77" i="82"/>
  <c r="BJ217" i="82"/>
  <c r="BJ219" i="82"/>
  <c r="BJ215" i="82"/>
  <c r="BJ218" i="82"/>
  <c r="BJ214" i="82"/>
  <c r="BJ213" i="82"/>
  <c r="BJ77" i="82"/>
  <c r="AE218" i="82"/>
  <c r="AE219" i="82"/>
  <c r="AE213" i="82"/>
  <c r="AE217" i="82"/>
  <c r="AE215" i="82"/>
  <c r="AE214" i="82"/>
  <c r="AE77" i="82"/>
  <c r="AF219" i="82"/>
  <c r="AF217" i="82"/>
  <c r="AF213" i="82"/>
  <c r="AF215" i="82"/>
  <c r="AF214" i="82"/>
  <c r="AF218" i="82"/>
  <c r="AF77" i="82"/>
  <c r="BL219" i="82"/>
  <c r="BL217" i="82"/>
  <c r="BL214" i="82"/>
  <c r="BL213" i="82"/>
  <c r="BL215" i="82"/>
  <c r="BL218" i="82"/>
  <c r="BL77" i="82"/>
  <c r="AK218" i="82"/>
  <c r="AK215" i="82"/>
  <c r="AK214" i="82"/>
  <c r="AK219" i="82"/>
  <c r="AK217" i="82"/>
  <c r="AK213" i="82"/>
  <c r="AK77" i="82"/>
  <c r="AQ218" i="82"/>
  <c r="AQ219" i="82"/>
  <c r="AQ217" i="82"/>
  <c r="AQ215" i="82"/>
  <c r="AQ213" i="82"/>
  <c r="AQ214" i="82"/>
  <c r="AQ77" i="82"/>
  <c r="AL176" i="82"/>
  <c r="AL173" i="82"/>
  <c r="AL175" i="82" s="1"/>
  <c r="AL159" i="82"/>
  <c r="J216" i="82"/>
  <c r="J177" i="82"/>
  <c r="AP177" i="82"/>
  <c r="AP216" i="82"/>
  <c r="K177" i="82"/>
  <c r="K216" i="82"/>
  <c r="AQ216" i="82"/>
  <c r="AQ177" i="82"/>
  <c r="L216" i="82"/>
  <c r="L177" i="82"/>
  <c r="AR216" i="82"/>
  <c r="AR177" i="82"/>
  <c r="Q216" i="82"/>
  <c r="Q177" i="82"/>
  <c r="AW216" i="82"/>
  <c r="AW177" i="82"/>
  <c r="J156" i="82"/>
  <c r="Z156" i="82"/>
  <c r="Z173" i="82" s="1"/>
  <c r="Z175" i="82" s="1"/>
  <c r="AP156" i="82"/>
  <c r="AP173" i="82" s="1"/>
  <c r="AP175" i="82" s="1"/>
  <c r="BF156" i="82"/>
  <c r="BF173" i="82" s="1"/>
  <c r="BF175" i="82" s="1"/>
  <c r="G156" i="82"/>
  <c r="G159" i="82" s="1"/>
  <c r="W156" i="82"/>
  <c r="W159" i="82" s="1"/>
  <c r="AM156" i="82"/>
  <c r="AM159" i="82" s="1"/>
  <c r="BC156" i="82"/>
  <c r="BC159" i="82" s="1"/>
  <c r="T156" i="82"/>
  <c r="T173" i="82" s="1"/>
  <c r="T175" i="82" s="1"/>
  <c r="AJ156" i="82"/>
  <c r="AJ173" i="82" s="1"/>
  <c r="AJ175" i="82" s="1"/>
  <c r="AZ156" i="82"/>
  <c r="AZ159" i="82" s="1"/>
  <c r="BF176" i="82"/>
  <c r="Z217" i="82"/>
  <c r="Z219" i="82"/>
  <c r="Z215" i="82"/>
  <c r="Z214" i="82"/>
  <c r="Z218" i="82"/>
  <c r="Z213" i="82"/>
  <c r="Z77" i="82"/>
  <c r="BF217" i="82"/>
  <c r="BF219" i="82"/>
  <c r="BF215" i="82"/>
  <c r="BF214" i="82"/>
  <c r="BF218" i="82"/>
  <c r="BF213" i="82"/>
  <c r="BF77" i="82"/>
  <c r="AA218" i="82"/>
  <c r="AA217" i="82"/>
  <c r="AA215" i="82"/>
  <c r="AA213" i="82"/>
  <c r="AA219" i="82"/>
  <c r="AA214" i="82"/>
  <c r="AA77" i="82"/>
  <c r="AB219" i="82"/>
  <c r="AB217" i="82"/>
  <c r="AB215" i="82"/>
  <c r="AB213" i="82"/>
  <c r="AB218" i="82"/>
  <c r="AB214" i="82"/>
  <c r="AB77" i="82"/>
  <c r="BH219" i="82"/>
  <c r="BH217" i="82"/>
  <c r="BH214" i="82"/>
  <c r="BH215" i="82"/>
  <c r="BH213" i="82"/>
  <c r="BH218" i="82"/>
  <c r="BH77" i="82"/>
  <c r="AG218" i="82"/>
  <c r="AG219" i="82"/>
  <c r="AG215" i="82"/>
  <c r="AG217" i="82"/>
  <c r="AG214" i="82"/>
  <c r="AG213" i="82"/>
  <c r="AG77" i="82"/>
  <c r="BM218" i="82"/>
  <c r="BM219" i="82"/>
  <c r="BM215" i="82"/>
  <c r="BM217" i="82"/>
  <c r="BM214" i="82"/>
  <c r="BM213" i="82"/>
  <c r="BM77" i="82"/>
  <c r="U156" i="82"/>
  <c r="U159" i="82" s="1"/>
  <c r="AK156" i="82"/>
  <c r="AK173" i="82" s="1"/>
  <c r="AK175" i="82" s="1"/>
  <c r="BA156" i="82"/>
  <c r="BA173" i="82" s="1"/>
  <c r="BA175" i="82" s="1"/>
  <c r="AG176" i="82"/>
  <c r="AG159" i="82"/>
  <c r="AG173" i="82"/>
  <c r="AG175" i="82" s="1"/>
  <c r="M173" i="82"/>
  <c r="M175" i="82" s="1"/>
  <c r="AS159" i="82"/>
  <c r="AK176" i="82"/>
  <c r="AK159" i="82"/>
  <c r="BI173" i="82"/>
  <c r="BI175" i="82" s="1"/>
  <c r="AO176" i="82"/>
  <c r="AO159" i="82"/>
  <c r="AO173" i="82"/>
  <c r="AO175" i="82" s="1"/>
  <c r="N216" i="82"/>
  <c r="N177" i="82"/>
  <c r="AT216" i="82"/>
  <c r="AT177" i="82"/>
  <c r="O216" i="82"/>
  <c r="O177" i="82"/>
  <c r="AU216" i="82"/>
  <c r="AU177" i="82"/>
  <c r="P216" i="82"/>
  <c r="P177" i="82"/>
  <c r="AV216" i="82"/>
  <c r="AV177" i="82"/>
  <c r="U216" i="82"/>
  <c r="U177" i="82"/>
  <c r="BA216" i="82"/>
  <c r="BA177" i="82"/>
  <c r="S156" i="82"/>
  <c r="S159" i="82" s="1"/>
  <c r="AY156" i="82"/>
  <c r="AY173" i="82" s="1"/>
  <c r="AY175" i="82" s="1"/>
  <c r="BN176" i="82"/>
  <c r="BN173" i="82"/>
  <c r="BN175" i="82" s="1"/>
  <c r="BN159" i="82"/>
  <c r="AL217" i="82"/>
  <c r="AL219" i="82"/>
  <c r="AL215" i="82"/>
  <c r="AL218" i="82"/>
  <c r="AL214" i="82"/>
  <c r="AL213" i="82"/>
  <c r="AL77" i="82"/>
  <c r="G218" i="82"/>
  <c r="G215" i="82"/>
  <c r="G219" i="82"/>
  <c r="G213" i="82"/>
  <c r="G217" i="82"/>
  <c r="G214" i="82"/>
  <c r="G77" i="82"/>
  <c r="AM218" i="82"/>
  <c r="AM215" i="82"/>
  <c r="AM219" i="82"/>
  <c r="AM213" i="82"/>
  <c r="AM217" i="82"/>
  <c r="AM214" i="82"/>
  <c r="AM77" i="82"/>
  <c r="H219" i="82"/>
  <c r="H217" i="82"/>
  <c r="H213" i="82"/>
  <c r="H214" i="82"/>
  <c r="H218" i="82"/>
  <c r="H215" i="82"/>
  <c r="H77" i="82"/>
  <c r="AN219" i="82"/>
  <c r="AN217" i="82"/>
  <c r="AN213" i="82"/>
  <c r="AN214" i="82"/>
  <c r="AN218" i="82"/>
  <c r="AN215" i="82"/>
  <c r="AN77" i="82"/>
  <c r="M218" i="82"/>
  <c r="M214" i="82"/>
  <c r="M219" i="82"/>
  <c r="M217" i="82"/>
  <c r="M215" i="82"/>
  <c r="M213" i="82"/>
  <c r="M77" i="82"/>
  <c r="AS218" i="82"/>
  <c r="AS219" i="82"/>
  <c r="AS214" i="82"/>
  <c r="AS217" i="82"/>
  <c r="AS215" i="82"/>
  <c r="AS213" i="82"/>
  <c r="AS77" i="82"/>
  <c r="BG218" i="82"/>
  <c r="BG219" i="82"/>
  <c r="BG217" i="82"/>
  <c r="BG215" i="82"/>
  <c r="BG213" i="82"/>
  <c r="BG214" i="82"/>
  <c r="BG77" i="82"/>
  <c r="BB176" i="82"/>
  <c r="BB173" i="82"/>
  <c r="BB175" i="82" s="1"/>
  <c r="BB159" i="82"/>
  <c r="R177" i="82"/>
  <c r="R216" i="82"/>
  <c r="AX177" i="82"/>
  <c r="AX216" i="82"/>
  <c r="S177" i="82"/>
  <c r="S216" i="82"/>
  <c r="AY216" i="82"/>
  <c r="AY177" i="82"/>
  <c r="T216" i="82"/>
  <c r="T177" i="82"/>
  <c r="AZ216" i="82"/>
  <c r="AZ177" i="82"/>
  <c r="Y216" i="82"/>
  <c r="Y177" i="82"/>
  <c r="BE216" i="82"/>
  <c r="BE177" i="82"/>
  <c r="R87" i="82"/>
  <c r="AH87" i="82"/>
  <c r="AX87" i="82"/>
  <c r="BN87" i="82"/>
  <c r="O87" i="82"/>
  <c r="AE87" i="82"/>
  <c r="AU87" i="82"/>
  <c r="BK87" i="82"/>
  <c r="L87" i="82"/>
  <c r="AB87" i="82"/>
  <c r="AR87" i="82"/>
  <c r="BH87" i="82"/>
  <c r="J176" i="82"/>
  <c r="J173" i="82"/>
  <c r="J175" i="82" s="1"/>
  <c r="J159" i="82"/>
  <c r="AH217" i="82"/>
  <c r="AH219" i="82"/>
  <c r="AH215" i="82"/>
  <c r="AH214" i="82"/>
  <c r="AH218" i="82"/>
  <c r="AH213" i="82"/>
  <c r="AH77" i="82"/>
  <c r="BN217" i="82"/>
  <c r="BN219" i="82"/>
  <c r="BN215" i="82"/>
  <c r="BN218" i="82"/>
  <c r="BN214" i="82"/>
  <c r="BN213" i="82"/>
  <c r="BN77" i="82"/>
  <c r="AI218" i="82"/>
  <c r="AI217" i="82"/>
  <c r="AI213" i="82"/>
  <c r="AI219" i="82"/>
  <c r="AI215" i="82"/>
  <c r="AI214" i="82"/>
  <c r="AI77" i="82"/>
  <c r="AJ219" i="82"/>
  <c r="AJ217" i="82"/>
  <c r="AJ213" i="82"/>
  <c r="AJ218" i="82"/>
  <c r="AJ215" i="82"/>
  <c r="AJ214" i="82"/>
  <c r="AJ77" i="82"/>
  <c r="I218" i="82"/>
  <c r="I219" i="82"/>
  <c r="I217" i="82"/>
  <c r="I214" i="82"/>
  <c r="I215" i="82"/>
  <c r="I213" i="82"/>
  <c r="I77" i="82"/>
  <c r="AO218" i="82"/>
  <c r="AO219" i="82"/>
  <c r="AO217" i="82"/>
  <c r="AO214" i="82"/>
  <c r="AO215" i="82"/>
  <c r="AO213" i="82"/>
  <c r="AO77" i="82"/>
  <c r="M87" i="82"/>
  <c r="AC87" i="82"/>
  <c r="AS87" i="82"/>
  <c r="BI87" i="82"/>
  <c r="AW176" i="82"/>
  <c r="AW159" i="82"/>
  <c r="AW173" i="82"/>
  <c r="AW175" i="82" s="1"/>
  <c r="M159" i="82"/>
  <c r="BA176" i="82"/>
  <c r="BA159" i="82"/>
  <c r="AC173" i="82"/>
  <c r="AC175" i="82" s="1"/>
  <c r="BI159" i="82"/>
  <c r="BE176" i="82"/>
  <c r="BE159" i="82"/>
  <c r="BE173" i="82"/>
  <c r="BE175" i="82" s="1"/>
  <c r="BE147" i="46"/>
  <c r="AX168" i="46"/>
  <c r="AX181" i="46" s="1"/>
  <c r="AR147" i="46"/>
  <c r="BH147" i="46"/>
  <c r="AE316" i="46"/>
  <c r="AD316" i="46"/>
  <c r="V44" i="72"/>
  <c r="AJ43" i="72"/>
  <c r="AJ123" i="72" s="1"/>
  <c r="AJ127" i="72" s="1"/>
  <c r="AJ131" i="72" s="1"/>
  <c r="AN44" i="72"/>
  <c r="AF43" i="72"/>
  <c r="AF123" i="72" s="1"/>
  <c r="AF127" i="72" s="1"/>
  <c r="AF131" i="72" s="1"/>
  <c r="AD44" i="72"/>
  <c r="AK118" i="72"/>
  <c r="AK126" i="72" s="1"/>
  <c r="AC118" i="72"/>
  <c r="AC126" i="72" s="1"/>
  <c r="U118" i="72"/>
  <c r="U126" i="72" s="1"/>
  <c r="M118" i="72"/>
  <c r="M126" i="72" s="1"/>
  <c r="AJ118" i="72"/>
  <c r="AJ126" i="72" s="1"/>
  <c r="AO118" i="72"/>
  <c r="AO126" i="72" s="1"/>
  <c r="BM147" i="46"/>
  <c r="BM149" i="46" s="1"/>
  <c r="W316" i="46"/>
  <c r="Z316" i="46"/>
  <c r="H316" i="46"/>
  <c r="AN79" i="46"/>
  <c r="AT168" i="46"/>
  <c r="AT181" i="46" s="1"/>
  <c r="AX144" i="46"/>
  <c r="AX176" i="46" s="1"/>
  <c r="BN144" i="46"/>
  <c r="BN176" i="46" s="1"/>
  <c r="BI144" i="46"/>
  <c r="BI176" i="46" s="1"/>
  <c r="BF144" i="46"/>
  <c r="BF176" i="46" s="1"/>
  <c r="BK144" i="46"/>
  <c r="BK176" i="46" s="1"/>
  <c r="BA154" i="46"/>
  <c r="AB571" i="46"/>
  <c r="AB570" i="46" s="1"/>
  <c r="U532" i="46"/>
  <c r="BH168" i="46"/>
  <c r="BH181" i="46" s="1"/>
  <c r="AE532" i="46"/>
  <c r="AO571" i="46"/>
  <c r="AO570" i="46" s="1"/>
  <c r="AA571" i="46"/>
  <c r="AA570" i="46" s="1"/>
  <c r="U571" i="46"/>
  <c r="U570" i="46" s="1"/>
  <c r="AG532" i="46"/>
  <c r="AM571" i="46"/>
  <c r="AM570" i="46" s="1"/>
  <c r="AW144" i="46"/>
  <c r="AW176" i="46" s="1"/>
  <c r="BM144" i="46"/>
  <c r="BM176" i="46" s="1"/>
  <c r="BA144" i="46"/>
  <c r="BA176" i="46" s="1"/>
  <c r="AR141" i="46"/>
  <c r="AR144" i="46" s="1"/>
  <c r="AR176" i="46" s="1"/>
  <c r="BH141" i="46"/>
  <c r="BH144" i="46" s="1"/>
  <c r="BH176" i="46" s="1"/>
  <c r="AV144" i="46"/>
  <c r="AV176" i="46" s="1"/>
  <c r="BL141" i="46"/>
  <c r="BL144" i="46" s="1"/>
  <c r="BL176" i="46" s="1"/>
  <c r="AS144" i="46"/>
  <c r="AS176" i="46" s="1"/>
  <c r="AM223" i="46"/>
  <c r="AM221" i="46"/>
  <c r="AM210" i="46"/>
  <c r="AE223" i="46"/>
  <c r="AE221" i="46"/>
  <c r="AE210" i="46"/>
  <c r="W223" i="46"/>
  <c r="W221" i="46"/>
  <c r="W210" i="46"/>
  <c r="AN223" i="46"/>
  <c r="AN221" i="46"/>
  <c r="AN210" i="46"/>
  <c r="AF223" i="46"/>
  <c r="AF221" i="46"/>
  <c r="AF210" i="46"/>
  <c r="X223" i="46"/>
  <c r="X221" i="46"/>
  <c r="X210" i="46"/>
  <c r="P223" i="46"/>
  <c r="P221" i="46"/>
  <c r="P210" i="46"/>
  <c r="AJ316" i="46"/>
  <c r="AI316" i="46"/>
  <c r="AF316" i="46"/>
  <c r="X316" i="46"/>
  <c r="K316" i="46"/>
  <c r="J316" i="46"/>
  <c r="AW78" i="46"/>
  <c r="BM78" i="46"/>
  <c r="BD78" i="46"/>
  <c r="AU78" i="46"/>
  <c r="BK78" i="46"/>
  <c r="AY78" i="46"/>
  <c r="BO78" i="46"/>
  <c r="AT78" i="46"/>
  <c r="BJ78" i="46"/>
  <c r="BM156" i="46"/>
  <c r="BD154" i="46"/>
  <c r="AZ168" i="46"/>
  <c r="AZ181" i="46" s="1"/>
  <c r="AV210" i="46"/>
  <c r="AV223" i="46"/>
  <c r="AV221" i="46"/>
  <c r="AY210" i="46"/>
  <c r="AY223" i="46"/>
  <c r="AY221" i="46"/>
  <c r="BO141" i="46"/>
  <c r="BO144" i="46" s="1"/>
  <c r="BO176" i="46" s="1"/>
  <c r="AG316" i="46"/>
  <c r="Y316" i="46"/>
  <c r="N316" i="46"/>
  <c r="Z65" i="46"/>
  <c r="R65" i="46"/>
  <c r="AS193" i="46"/>
  <c r="AS203" i="46"/>
  <c r="BI203" i="46"/>
  <c r="BI193" i="46"/>
  <c r="AZ210" i="46"/>
  <c r="AZ223" i="46"/>
  <c r="AZ221" i="46"/>
  <c r="BO210" i="46"/>
  <c r="BO223" i="46"/>
  <c r="BO221" i="46"/>
  <c r="AP316" i="46"/>
  <c r="AO316" i="46"/>
  <c r="AM316" i="46"/>
  <c r="AA316" i="46"/>
  <c r="U316" i="46"/>
  <c r="T316" i="46"/>
  <c r="S316" i="46"/>
  <c r="R316" i="46"/>
  <c r="Q316" i="46"/>
  <c r="P316" i="46"/>
  <c r="O316" i="46"/>
  <c r="AW203" i="46"/>
  <c r="AW193" i="46"/>
  <c r="BM193" i="46"/>
  <c r="BM203" i="46"/>
  <c r="BH197" i="46"/>
  <c r="BH204" i="46"/>
  <c r="BH196" i="46"/>
  <c r="BH198" i="46"/>
  <c r="BH205" i="46"/>
  <c r="BH199" i="46"/>
  <c r="BH200" i="46" s="1"/>
  <c r="AH316" i="46"/>
  <c r="AD140" i="46"/>
  <c r="AC65" i="46"/>
  <c r="AC209" i="46" s="1"/>
  <c r="AC68" i="46" s="1"/>
  <c r="Y65" i="46"/>
  <c r="AZ154" i="46"/>
  <c r="BB168" i="46"/>
  <c r="BB181" i="46" s="1"/>
  <c r="BA193" i="46"/>
  <c r="BA203" i="46"/>
  <c r="AR210" i="46"/>
  <c r="AR223" i="46"/>
  <c r="AR221" i="46"/>
  <c r="BC210" i="46"/>
  <c r="BC223" i="46"/>
  <c r="BC221" i="46"/>
  <c r="AY142" i="46"/>
  <c r="AY141" i="46"/>
  <c r="AA559" i="46"/>
  <c r="AA558" i="46" s="1"/>
  <c r="H559" i="46"/>
  <c r="H558" i="46" s="1"/>
  <c r="AJ559" i="46"/>
  <c r="AJ558" i="46" s="1"/>
  <c r="AG559" i="46"/>
  <c r="AG558" i="46" s="1"/>
  <c r="U559" i="46"/>
  <c r="U558" i="46" s="1"/>
  <c r="N559" i="46"/>
  <c r="N558" i="46" s="1"/>
  <c r="K513" i="46"/>
  <c r="BL168" i="46"/>
  <c r="BL181" i="46" s="1"/>
  <c r="J559" i="46"/>
  <c r="J558" i="46" s="1"/>
  <c r="AK520" i="46"/>
  <c r="AJ520" i="46"/>
  <c r="AG520" i="46"/>
  <c r="AA520" i="46"/>
  <c r="N520" i="46"/>
  <c r="BD85" i="46"/>
  <c r="BC168" i="46"/>
  <c r="BC181" i="46" s="1"/>
  <c r="BK154" i="46"/>
  <c r="X513" i="46"/>
  <c r="U520" i="46"/>
  <c r="R513" i="46"/>
  <c r="N513" i="46"/>
  <c r="BO85" i="46"/>
  <c r="BE154" i="46"/>
  <c r="AI571" i="46"/>
  <c r="AI570" i="46" s="1"/>
  <c r="S571" i="46"/>
  <c r="S570" i="46" s="1"/>
  <c r="I571" i="46"/>
  <c r="I570" i="46" s="1"/>
  <c r="T525" i="46"/>
  <c r="R532" i="46"/>
  <c r="I532" i="46"/>
  <c r="G534" i="46"/>
  <c r="AG571" i="46"/>
  <c r="AG570" i="46" s="1"/>
  <c r="AF571" i="46"/>
  <c r="AF570" i="46" s="1"/>
  <c r="AC571" i="46"/>
  <c r="AC570" i="46" s="1"/>
  <c r="AC532" i="46"/>
  <c r="Q532" i="46"/>
  <c r="I525" i="46"/>
  <c r="G532" i="46"/>
  <c r="AJ571" i="46"/>
  <c r="AJ570" i="46" s="1"/>
  <c r="AE571" i="46"/>
  <c r="AE570" i="46" s="1"/>
  <c r="Q571" i="46"/>
  <c r="Q570" i="46" s="1"/>
  <c r="AB525" i="46"/>
  <c r="AW156" i="46"/>
  <c r="AT156" i="46"/>
  <c r="BA156" i="46"/>
  <c r="BF156" i="46"/>
  <c r="BE155" i="46"/>
  <c r="BG87" i="46"/>
  <c r="T165" i="46"/>
  <c r="BF147" i="46"/>
  <c r="BF149" i="46" s="1"/>
  <c r="BA147" i="46"/>
  <c r="AP565" i="46"/>
  <c r="AP525" i="46"/>
  <c r="L550" i="46"/>
  <c r="L513" i="46"/>
  <c r="AG553" i="46"/>
  <c r="AG513" i="46"/>
  <c r="H79" i="46"/>
  <c r="AE553" i="46"/>
  <c r="AE513" i="46"/>
  <c r="AE85" i="46" s="1"/>
  <c r="K79" i="46"/>
  <c r="AI308" i="46"/>
  <c r="AE308" i="46"/>
  <c r="AB308" i="46"/>
  <c r="X308" i="46"/>
  <c r="V308" i="46"/>
  <c r="S335" i="46"/>
  <c r="P335" i="46"/>
  <c r="N308" i="46"/>
  <c r="K308" i="46"/>
  <c r="I308" i="46"/>
  <c r="AK316" i="46"/>
  <c r="AC316" i="46"/>
  <c r="M316" i="46"/>
  <c r="I316" i="46"/>
  <c r="Q344" i="46"/>
  <c r="AK513" i="46"/>
  <c r="AA525" i="46"/>
  <c r="U513" i="46"/>
  <c r="N525" i="46"/>
  <c r="M513" i="46"/>
  <c r="AN308" i="46"/>
  <c r="AJ402" i="46"/>
  <c r="BD147" i="46"/>
  <c r="BF87" i="46"/>
  <c r="BI156" i="46"/>
  <c r="G513" i="46"/>
  <c r="AH308" i="46"/>
  <c r="AD308" i="46"/>
  <c r="AA308" i="46"/>
  <c r="W335" i="46"/>
  <c r="U308" i="46"/>
  <c r="S308" i="46"/>
  <c r="P308" i="46"/>
  <c r="M308" i="46"/>
  <c r="J335" i="46"/>
  <c r="H335" i="46"/>
  <c r="AB342" i="46"/>
  <c r="U344" i="46"/>
  <c r="AJ513" i="46"/>
  <c r="O513" i="46"/>
  <c r="AO425" i="46"/>
  <c r="AO424" i="46" s="1"/>
  <c r="AM308" i="46"/>
  <c r="AL316" i="46"/>
  <c r="K402" i="46"/>
  <c r="G525" i="46"/>
  <c r="G86" i="46" s="1"/>
  <c r="G316" i="46"/>
  <c r="G79" i="46" s="1"/>
  <c r="AK308" i="46"/>
  <c r="AG308" i="46"/>
  <c r="AC308" i="46"/>
  <c r="Z308" i="46"/>
  <c r="W308" i="46"/>
  <c r="T335" i="46"/>
  <c r="R308" i="46"/>
  <c r="O308" i="46"/>
  <c r="L335" i="46"/>
  <c r="L78" i="46" s="1"/>
  <c r="J308" i="46"/>
  <c r="H308" i="46"/>
  <c r="AB316" i="46"/>
  <c r="V316" i="46"/>
  <c r="V79" i="46" s="1"/>
  <c r="L316" i="46"/>
  <c r="AG344" i="46"/>
  <c r="AI513" i="46"/>
  <c r="AF525" i="46"/>
  <c r="AC525" i="46"/>
  <c r="S513" i="46"/>
  <c r="Q525" i="46"/>
  <c r="J525" i="46"/>
  <c r="AP308" i="46"/>
  <c r="AL308" i="46"/>
  <c r="AG402" i="46"/>
  <c r="AE402" i="46"/>
  <c r="S399" i="46"/>
  <c r="O402" i="46"/>
  <c r="H402" i="46"/>
  <c r="AX87" i="46"/>
  <c r="BN87" i="46"/>
  <c r="BC144" i="46"/>
  <c r="BC176" i="46" s="1"/>
  <c r="AD566" i="46"/>
  <c r="AD525" i="46"/>
  <c r="AD86" i="46" s="1"/>
  <c r="Z550" i="46"/>
  <c r="Z513" i="46"/>
  <c r="Y562" i="46"/>
  <c r="Y525" i="46"/>
  <c r="U565" i="46"/>
  <c r="U525" i="46"/>
  <c r="T550" i="46"/>
  <c r="T513" i="46"/>
  <c r="K565" i="46"/>
  <c r="K525" i="46"/>
  <c r="AJ566" i="46"/>
  <c r="AJ525" i="46"/>
  <c r="AH553" i="46"/>
  <c r="AH513" i="46"/>
  <c r="AF553" i="46"/>
  <c r="AF513" i="46"/>
  <c r="AB552" i="46"/>
  <c r="AB513" i="46"/>
  <c r="V551" i="46"/>
  <c r="V513" i="46"/>
  <c r="AG566" i="46"/>
  <c r="AG525" i="46"/>
  <c r="AE566" i="46"/>
  <c r="AE525" i="46"/>
  <c r="Y554" i="46"/>
  <c r="Y513" i="46"/>
  <c r="Y85" i="46" s="1"/>
  <c r="W554" i="46"/>
  <c r="W513" i="46"/>
  <c r="R416" i="46"/>
  <c r="R335" i="46"/>
  <c r="AF165" i="46"/>
  <c r="AH79" i="46"/>
  <c r="Z79" i="46"/>
  <c r="R79" i="46"/>
  <c r="AN401" i="46"/>
  <c r="AQ147" i="46"/>
  <c r="BI87" i="46"/>
  <c r="BB156" i="46"/>
  <c r="BF168" i="46"/>
  <c r="BF181" i="46" s="1"/>
  <c r="AH557" i="46"/>
  <c r="AH556" i="46" s="1"/>
  <c r="AC474" i="46"/>
  <c r="AC510" i="46" s="1"/>
  <c r="AC546" i="46" s="1"/>
  <c r="AB467" i="46"/>
  <c r="AB503" i="46" s="1"/>
  <c r="AB502" i="46" s="1"/>
  <c r="AB83" i="46" s="1"/>
  <c r="AA403" i="46"/>
  <c r="W397" i="46"/>
  <c r="V397" i="46"/>
  <c r="Q397" i="46"/>
  <c r="AK65" i="46"/>
  <c r="AI65" i="46"/>
  <c r="AO473" i="46"/>
  <c r="AO509" i="46" s="1"/>
  <c r="AO545" i="46" s="1"/>
  <c r="AS87" i="46"/>
  <c r="AI397" i="46"/>
  <c r="AH402" i="46"/>
  <c r="AF402" i="46"/>
  <c r="W402" i="46"/>
  <c r="T474" i="46"/>
  <c r="T510" i="46" s="1"/>
  <c r="T546" i="46" s="1"/>
  <c r="R397" i="46"/>
  <c r="O474" i="46"/>
  <c r="O510" i="46" s="1"/>
  <c r="O546" i="46" s="1"/>
  <c r="M340" i="46"/>
  <c r="AL65" i="46"/>
  <c r="AD65" i="46"/>
  <c r="BL154" i="46"/>
  <c r="BL156" i="46" s="1"/>
  <c r="BO156" i="46"/>
  <c r="AZ156" i="46"/>
  <c r="AR154" i="46"/>
  <c r="AR156" i="46" s="1"/>
  <c r="BH154" i="46"/>
  <c r="BH156" i="46" s="1"/>
  <c r="BC87" i="46"/>
  <c r="AS156" i="46"/>
  <c r="BB87" i="46"/>
  <c r="AU156" i="46"/>
  <c r="BJ156" i="46"/>
  <c r="BN156" i="46"/>
  <c r="G85" i="46"/>
  <c r="AD557" i="46"/>
  <c r="AD556" i="46" s="1"/>
  <c r="AW87" i="46"/>
  <c r="BM87" i="46"/>
  <c r="AU87" i="46"/>
  <c r="BK87" i="46"/>
  <c r="AQ156" i="46"/>
  <c r="AX156" i="46"/>
  <c r="BG156" i="46"/>
  <c r="BE87" i="46"/>
  <c r="AV156" i="46"/>
  <c r="AQ87" i="46"/>
  <c r="AN165" i="46"/>
  <c r="P165" i="46"/>
  <c r="AZ147" i="46"/>
  <c r="AZ149" i="46" s="1"/>
  <c r="AZ216" i="46" s="1"/>
  <c r="BG147" i="46"/>
  <c r="AD553" i="46"/>
  <c r="AD513" i="46"/>
  <c r="AD418" i="46"/>
  <c r="AD335" i="46"/>
  <c r="AD78" i="46" s="1"/>
  <c r="Z562" i="46"/>
  <c r="Z525" i="46"/>
  <c r="AK566" i="46"/>
  <c r="AK525" i="46"/>
  <c r="AI566" i="46"/>
  <c r="AI525" i="46"/>
  <c r="AH566" i="46"/>
  <c r="AH525" i="46"/>
  <c r="AC550" i="46"/>
  <c r="AC513" i="46"/>
  <c r="AA550" i="46"/>
  <c r="AA549" i="46" s="1"/>
  <c r="AA513" i="46"/>
  <c r="X566" i="46"/>
  <c r="X525" i="46"/>
  <c r="P550" i="46"/>
  <c r="P549" i="46" s="1"/>
  <c r="P513" i="46"/>
  <c r="M565" i="46"/>
  <c r="M525" i="46"/>
  <c r="K420" i="46"/>
  <c r="K335" i="46"/>
  <c r="I554" i="46"/>
  <c r="I513" i="46"/>
  <c r="H555" i="46"/>
  <c r="H549" i="46" s="1"/>
  <c r="H513" i="46"/>
  <c r="Y404" i="46"/>
  <c r="G416" i="46"/>
  <c r="G335" i="46"/>
  <c r="AC420" i="46"/>
  <c r="AC335" i="46"/>
  <c r="AC78" i="46" s="1"/>
  <c r="W565" i="46"/>
  <c r="W525" i="46"/>
  <c r="V562" i="46"/>
  <c r="V525" i="46"/>
  <c r="R565" i="46"/>
  <c r="R525" i="46"/>
  <c r="Q550" i="46"/>
  <c r="Q513" i="46"/>
  <c r="P565" i="46"/>
  <c r="P525" i="46"/>
  <c r="O420" i="46"/>
  <c r="O335" i="46"/>
  <c r="S565" i="46"/>
  <c r="S525" i="46"/>
  <c r="Q417" i="46"/>
  <c r="Q335" i="46"/>
  <c r="Q78" i="46" s="1"/>
  <c r="O565" i="46"/>
  <c r="O525" i="46"/>
  <c r="J550" i="46"/>
  <c r="J513" i="46"/>
  <c r="H566" i="46"/>
  <c r="H525" i="46"/>
  <c r="AA79" i="46"/>
  <c r="I404" i="46"/>
  <c r="AC344" i="46"/>
  <c r="M344" i="46"/>
  <c r="AL324" i="46"/>
  <c r="AL80" i="46" s="1"/>
  <c r="J474" i="46"/>
  <c r="J510" i="46" s="1"/>
  <c r="J546" i="46" s="1"/>
  <c r="I474" i="46"/>
  <c r="I510" i="46" s="1"/>
  <c r="I546" i="46" s="1"/>
  <c r="AZ76" i="46"/>
  <c r="AZ77" i="46" s="1"/>
  <c r="BC147" i="46"/>
  <c r="AT87" i="46"/>
  <c r="AY156" i="46"/>
  <c r="AN324" i="46"/>
  <c r="AN80" i="46" s="1"/>
  <c r="AK402" i="46"/>
  <c r="AI402" i="46"/>
  <c r="AH397" i="46"/>
  <c r="AG397" i="46"/>
  <c r="AF397" i="46"/>
  <c r="AE397" i="46"/>
  <c r="AD399" i="46"/>
  <c r="AB397" i="46"/>
  <c r="AA399" i="46"/>
  <c r="Z474" i="46"/>
  <c r="Z510" i="46" s="1"/>
  <c r="Z546" i="46" s="1"/>
  <c r="Z399" i="46"/>
  <c r="BC156" i="46"/>
  <c r="BA87" i="46"/>
  <c r="BD156" i="46"/>
  <c r="AL474" i="46"/>
  <c r="AL510" i="46" s="1"/>
  <c r="AL546" i="46" s="1"/>
  <c r="AC467" i="46"/>
  <c r="AC503" i="46" s="1"/>
  <c r="AC502" i="46" s="1"/>
  <c r="AC83" i="46" s="1"/>
  <c r="AW316" i="46"/>
  <c r="AW79" i="46" s="1"/>
  <c r="AW76" i="46" s="1"/>
  <c r="AE79" i="46"/>
  <c r="Y344" i="46"/>
  <c r="I344" i="46"/>
  <c r="AM324" i="46"/>
  <c r="AM80" i="46" s="1"/>
  <c r="AO402" i="46"/>
  <c r="AK397" i="46"/>
  <c r="BM316" i="46"/>
  <c r="BM79" i="46" s="1"/>
  <c r="BM76" i="46" s="1"/>
  <c r="BD87" i="46"/>
  <c r="AU316" i="46"/>
  <c r="AU79" i="46" s="1"/>
  <c r="AU76" i="46" s="1"/>
  <c r="AU398" i="46"/>
  <c r="AU396" i="46" s="1"/>
  <c r="AU148" i="46" s="1"/>
  <c r="AU149" i="46" s="1"/>
  <c r="BK316" i="46"/>
  <c r="BK79" i="46" s="1"/>
  <c r="BK76" i="46" s="1"/>
  <c r="BK398" i="46"/>
  <c r="BK396" i="46" s="1"/>
  <c r="BK148" i="46" s="1"/>
  <c r="AX149" i="46"/>
  <c r="BN149" i="46"/>
  <c r="AS316" i="46"/>
  <c r="AS79" i="46" s="1"/>
  <c r="AS76" i="46" s="1"/>
  <c r="BI316" i="46"/>
  <c r="BI79" i="46" s="1"/>
  <c r="BI76" i="46" s="1"/>
  <c r="AR76" i="46"/>
  <c r="BH76" i="46"/>
  <c r="BF316" i="46"/>
  <c r="BF79" i="46" s="1"/>
  <c r="BF76" i="46" s="1"/>
  <c r="AY87" i="46"/>
  <c r="BO87" i="46"/>
  <c r="BA149" i="46"/>
  <c r="AR149" i="46"/>
  <c r="BH149" i="46"/>
  <c r="BJ87" i="46"/>
  <c r="BK156" i="46"/>
  <c r="AR87" i="46"/>
  <c r="BH87" i="46"/>
  <c r="AY316" i="46"/>
  <c r="AY79" i="46" s="1"/>
  <c r="AY76" i="46" s="1"/>
  <c r="AY398" i="46"/>
  <c r="AY396" i="46" s="1"/>
  <c r="AY148" i="46" s="1"/>
  <c r="AY149" i="46" s="1"/>
  <c r="BO316" i="46"/>
  <c r="BO79" i="46" s="1"/>
  <c r="BO76" i="46" s="1"/>
  <c r="BO398" i="46"/>
  <c r="BO396" i="46" s="1"/>
  <c r="BO148" i="46" s="1"/>
  <c r="BO149" i="46" s="1"/>
  <c r="BB149" i="46"/>
  <c r="AV76" i="46"/>
  <c r="BL76" i="46"/>
  <c r="AT316" i="46"/>
  <c r="AT79" i="46" s="1"/>
  <c r="AT76" i="46" s="1"/>
  <c r="BJ316" i="46"/>
  <c r="BJ79" i="46" s="1"/>
  <c r="BJ76" i="46" s="1"/>
  <c r="BE149" i="46"/>
  <c r="AV149" i="46"/>
  <c r="BL149" i="46"/>
  <c r="AV87" i="46"/>
  <c r="BL87" i="46"/>
  <c r="BC316" i="46"/>
  <c r="BC79" i="46" s="1"/>
  <c r="BC76" i="46" s="1"/>
  <c r="BC398" i="46"/>
  <c r="BC396" i="46" s="1"/>
  <c r="BC148" i="46" s="1"/>
  <c r="BA316" i="46"/>
  <c r="BA79" i="46" s="1"/>
  <c r="BA76" i="46" s="1"/>
  <c r="AX316" i="46"/>
  <c r="AX79" i="46" s="1"/>
  <c r="AX76" i="46" s="1"/>
  <c r="BN316" i="46"/>
  <c r="BN79" i="46" s="1"/>
  <c r="BN76" i="46" s="1"/>
  <c r="AS149" i="46"/>
  <c r="BI149" i="46"/>
  <c r="AZ87" i="46"/>
  <c r="AQ316" i="46"/>
  <c r="AQ79" i="46" s="1"/>
  <c r="AQ76" i="46" s="1"/>
  <c r="AQ398" i="46"/>
  <c r="AQ396" i="46" s="1"/>
  <c r="AQ148" i="46" s="1"/>
  <c r="AQ149" i="46" s="1"/>
  <c r="BG316" i="46"/>
  <c r="BG79" i="46" s="1"/>
  <c r="BG76" i="46" s="1"/>
  <c r="BG398" i="46"/>
  <c r="BG396" i="46" s="1"/>
  <c r="BG148" i="46" s="1"/>
  <c r="AT149" i="46"/>
  <c r="BJ149" i="46"/>
  <c r="BE316" i="46"/>
  <c r="BE79" i="46" s="1"/>
  <c r="BE76" i="46" s="1"/>
  <c r="BD76" i="46"/>
  <c r="BB316" i="46"/>
  <c r="BB79" i="46" s="1"/>
  <c r="BB76" i="46" s="1"/>
  <c r="AW149" i="46"/>
  <c r="BD149" i="46"/>
  <c r="BK149" i="46"/>
  <c r="R204" i="35"/>
  <c r="R198" i="35"/>
  <c r="AE78" i="35"/>
  <c r="AD79" i="35"/>
  <c r="Y83" i="35"/>
  <c r="X78" i="35"/>
  <c r="P79" i="35"/>
  <c r="N86" i="35"/>
  <c r="M83" i="35"/>
  <c r="L78" i="35"/>
  <c r="J85" i="35"/>
  <c r="J83" i="35"/>
  <c r="I86" i="35"/>
  <c r="H85" i="35"/>
  <c r="H83" i="35"/>
  <c r="H174" i="35"/>
  <c r="I7" i="35"/>
  <c r="AH67" i="35"/>
  <c r="Z67" i="35"/>
  <c r="Z204" i="35" s="1"/>
  <c r="AO86" i="35"/>
  <c r="AP85" i="35"/>
  <c r="AL85" i="35"/>
  <c r="AU196" i="35"/>
  <c r="AU205" i="35"/>
  <c r="AU204" i="35"/>
  <c r="AU197" i="35"/>
  <c r="AU198" i="35"/>
  <c r="AU199" i="35"/>
  <c r="AU200" i="35" s="1"/>
  <c r="BH191" i="35"/>
  <c r="BH203" i="35"/>
  <c r="AQ196" i="35"/>
  <c r="AQ205" i="35"/>
  <c r="AQ198" i="35"/>
  <c r="AQ204" i="35"/>
  <c r="AQ197" i="35"/>
  <c r="AQ199" i="35"/>
  <c r="AQ200" i="35" s="1"/>
  <c r="BD191" i="35"/>
  <c r="BD203" i="35"/>
  <c r="BA210" i="35"/>
  <c r="BA223" i="35"/>
  <c r="BA221" i="35"/>
  <c r="AT210" i="35"/>
  <c r="AT223" i="35"/>
  <c r="AT221" i="35"/>
  <c r="BB223" i="35"/>
  <c r="BB210" i="35"/>
  <c r="BB221" i="35"/>
  <c r="BJ223" i="35"/>
  <c r="BJ210" i="35"/>
  <c r="BJ221" i="35"/>
  <c r="AE79" i="35"/>
  <c r="AA78" i="35"/>
  <c r="Z85" i="35"/>
  <c r="Z79" i="35"/>
  <c r="O86" i="35"/>
  <c r="U156" i="35"/>
  <c r="G147" i="35"/>
  <c r="AJ147" i="35"/>
  <c r="AI147" i="35"/>
  <c r="AF154" i="35"/>
  <c r="AC147" i="35"/>
  <c r="Y154" i="35"/>
  <c r="X154" i="35"/>
  <c r="Q154" i="35"/>
  <c r="Q148" i="35"/>
  <c r="N148" i="35"/>
  <c r="M147" i="35"/>
  <c r="K154" i="35"/>
  <c r="K148" i="35"/>
  <c r="J154" i="35"/>
  <c r="AM85" i="35"/>
  <c r="AN78" i="35"/>
  <c r="AM79" i="35"/>
  <c r="BE76" i="35"/>
  <c r="BB76" i="35"/>
  <c r="AR149" i="35"/>
  <c r="BH149" i="35"/>
  <c r="AV87" i="35"/>
  <c r="BM87" i="35"/>
  <c r="BE156" i="35"/>
  <c r="AR221" i="35"/>
  <c r="AR210" i="35"/>
  <c r="AR223" i="35"/>
  <c r="BG196" i="35"/>
  <c r="BG205" i="35"/>
  <c r="BG198" i="35"/>
  <c r="BG204" i="35"/>
  <c r="BG197" i="35"/>
  <c r="BG199" i="35"/>
  <c r="BG200" i="35" s="1"/>
  <c r="BI223" i="35"/>
  <c r="BI210" i="35"/>
  <c r="BI221" i="35"/>
  <c r="AQ221" i="35"/>
  <c r="AQ210" i="35"/>
  <c r="AQ223" i="35"/>
  <c r="AY210" i="35"/>
  <c r="AY221" i="35"/>
  <c r="AY223" i="35"/>
  <c r="BG221" i="35"/>
  <c r="BG223" i="35"/>
  <c r="BG210" i="35"/>
  <c r="BO221" i="35"/>
  <c r="BO223" i="35"/>
  <c r="BO210" i="35"/>
  <c r="AX197" i="35"/>
  <c r="AX199" i="35"/>
  <c r="AX200" i="35" s="1"/>
  <c r="AX198" i="35"/>
  <c r="AX196" i="35"/>
  <c r="AX205" i="35"/>
  <c r="AX204" i="35"/>
  <c r="BF197" i="35"/>
  <c r="BF196" i="35"/>
  <c r="BF205" i="35"/>
  <c r="BF198" i="35"/>
  <c r="BF204" i="35"/>
  <c r="BF199" i="35"/>
  <c r="BF200" i="35" s="1"/>
  <c r="BN197" i="35"/>
  <c r="BN199" i="35"/>
  <c r="BN200" i="35" s="1"/>
  <c r="BN198" i="35"/>
  <c r="BN196" i="35"/>
  <c r="BN205" i="35"/>
  <c r="BN204" i="35"/>
  <c r="G78" i="35"/>
  <c r="AE85" i="35"/>
  <c r="AA79" i="35"/>
  <c r="T79" i="35"/>
  <c r="S86" i="35"/>
  <c r="S85" i="35"/>
  <c r="R86" i="35"/>
  <c r="R85" i="35"/>
  <c r="R78" i="35"/>
  <c r="Q79" i="35"/>
  <c r="P85" i="35"/>
  <c r="N149" i="35"/>
  <c r="N216" i="35" s="1"/>
  <c r="AP154" i="35"/>
  <c r="AN154" i="35"/>
  <c r="AL148" i="35"/>
  <c r="AO147" i="35"/>
  <c r="AM147" i="35"/>
  <c r="AM86" i="35"/>
  <c r="AP65" i="35"/>
  <c r="AL65" i="35"/>
  <c r="AZ210" i="35"/>
  <c r="AZ221" i="35"/>
  <c r="AZ223" i="35"/>
  <c r="BC196" i="35"/>
  <c r="BC205" i="35"/>
  <c r="BC197" i="35"/>
  <c r="BC199" i="35"/>
  <c r="BC200" i="35" s="1"/>
  <c r="BC198" i="35"/>
  <c r="BC204" i="35"/>
  <c r="AX223" i="35"/>
  <c r="AX210" i="35"/>
  <c r="AX221" i="35"/>
  <c r="BF223" i="35"/>
  <c r="BF210" i="35"/>
  <c r="BF221" i="35"/>
  <c r="BN223" i="35"/>
  <c r="BN210" i="35"/>
  <c r="BN221" i="35"/>
  <c r="AH79" i="35"/>
  <c r="AC155" i="35"/>
  <c r="AC94" i="35" s="1"/>
  <c r="AA155" i="35"/>
  <c r="AA94" i="35" s="1"/>
  <c r="M155" i="35"/>
  <c r="K155" i="35"/>
  <c r="AK154" i="35"/>
  <c r="AK148" i="35"/>
  <c r="AH148" i="35"/>
  <c r="AH149" i="35" s="1"/>
  <c r="AG147" i="35"/>
  <c r="AE154" i="35"/>
  <c r="AE148" i="35"/>
  <c r="AD154" i="35"/>
  <c r="AB154" i="35"/>
  <c r="AB148" i="35"/>
  <c r="R147" i="35"/>
  <c r="P147" i="35"/>
  <c r="P149" i="35" s="1"/>
  <c r="O147" i="35"/>
  <c r="L154" i="35"/>
  <c r="I148" i="35"/>
  <c r="H148" i="35"/>
  <c r="AD196" i="35"/>
  <c r="AO148" i="35"/>
  <c r="AN86" i="35"/>
  <c r="AO85" i="35"/>
  <c r="AO83" i="35"/>
  <c r="AO80" i="35"/>
  <c r="AO78" i="35"/>
  <c r="AO65" i="35"/>
  <c r="AN67" i="35"/>
  <c r="BK196" i="35"/>
  <c r="BK205" i="35"/>
  <c r="BK204" i="35"/>
  <c r="BK197" i="35"/>
  <c r="BK198" i="35"/>
  <c r="BK199" i="35"/>
  <c r="BK200" i="35" s="1"/>
  <c r="AR191" i="35"/>
  <c r="AR203" i="35"/>
  <c r="BH210" i="35"/>
  <c r="BH221" i="35"/>
  <c r="BH223" i="35"/>
  <c r="AS210" i="35"/>
  <c r="AS223" i="35"/>
  <c r="AS221" i="35"/>
  <c r="AU221" i="35"/>
  <c r="AU210" i="35"/>
  <c r="AU223" i="35"/>
  <c r="BC221" i="35"/>
  <c r="BC223" i="35"/>
  <c r="BC210" i="35"/>
  <c r="BK221" i="35"/>
  <c r="BK223" i="35"/>
  <c r="BK210" i="35"/>
  <c r="AT197" i="35"/>
  <c r="AT204" i="35"/>
  <c r="AT198" i="35"/>
  <c r="AT199" i="35"/>
  <c r="AT200" i="35" s="1"/>
  <c r="AT196" i="35"/>
  <c r="AT205" i="35"/>
  <c r="BB197" i="35"/>
  <c r="BB196" i="35"/>
  <c r="BB198" i="35"/>
  <c r="BB205" i="35"/>
  <c r="BB204" i="35"/>
  <c r="BB199" i="35"/>
  <c r="BB200" i="35" s="1"/>
  <c r="BJ197" i="35"/>
  <c r="BJ204" i="35"/>
  <c r="BJ198" i="35"/>
  <c r="BJ199" i="35"/>
  <c r="BJ200" i="35" s="1"/>
  <c r="BJ196" i="35"/>
  <c r="BJ205" i="35"/>
  <c r="BE77" i="35"/>
  <c r="BE212" i="35"/>
  <c r="BE214" i="35"/>
  <c r="BE218" i="35"/>
  <c r="BE213" i="35"/>
  <c r="BE217" i="35"/>
  <c r="BE215" i="35"/>
  <c r="BE219" i="35"/>
  <c r="AU159" i="35"/>
  <c r="AU173" i="35"/>
  <c r="AU177" i="35"/>
  <c r="AU216" i="35"/>
  <c r="BK159" i="35"/>
  <c r="BK173" i="35"/>
  <c r="BK177" i="35"/>
  <c r="BK216" i="35"/>
  <c r="BF77" i="35"/>
  <c r="BF213" i="35"/>
  <c r="BF215" i="35"/>
  <c r="BF217" i="35"/>
  <c r="BF219" i="35"/>
  <c r="BF214" i="35"/>
  <c r="BF218" i="35"/>
  <c r="BF212" i="35"/>
  <c r="AV159" i="35"/>
  <c r="AV173" i="35"/>
  <c r="AV177" i="35"/>
  <c r="AV216" i="35"/>
  <c r="BL159" i="35"/>
  <c r="BL173" i="35"/>
  <c r="BL177" i="35"/>
  <c r="BL216" i="35"/>
  <c r="BC76" i="35"/>
  <c r="AS149" i="35"/>
  <c r="BM149" i="35"/>
  <c r="AZ76" i="35"/>
  <c r="BF149" i="35"/>
  <c r="AS87" i="35"/>
  <c r="BI87" i="35"/>
  <c r="BA156" i="35"/>
  <c r="AT87" i="35"/>
  <c r="BJ87" i="35"/>
  <c r="AS76" i="35"/>
  <c r="BI76" i="35"/>
  <c r="AY159" i="35"/>
  <c r="AY173" i="35"/>
  <c r="AY177" i="35"/>
  <c r="AY216" i="35"/>
  <c r="BO173" i="35"/>
  <c r="BO177" i="35"/>
  <c r="BO159" i="35"/>
  <c r="BO216" i="35"/>
  <c r="AT77" i="35"/>
  <c r="AT213" i="35"/>
  <c r="AT215" i="35"/>
  <c r="AT217" i="35"/>
  <c r="AT219" i="35"/>
  <c r="AT212" i="35"/>
  <c r="AT214" i="35"/>
  <c r="AT218" i="35"/>
  <c r="BJ77" i="35"/>
  <c r="BJ213" i="35"/>
  <c r="BJ215" i="35"/>
  <c r="BJ217" i="35"/>
  <c r="BJ219" i="35"/>
  <c r="BJ212" i="35"/>
  <c r="BJ214" i="35"/>
  <c r="BJ218" i="35"/>
  <c r="AZ159" i="35"/>
  <c r="AZ173" i="35"/>
  <c r="AZ177" i="35"/>
  <c r="AZ216" i="35"/>
  <c r="AQ76" i="35"/>
  <c r="BG76" i="35"/>
  <c r="AW149" i="35"/>
  <c r="BD76" i="35"/>
  <c r="AT149" i="35"/>
  <c r="BJ149" i="35"/>
  <c r="AW87" i="35"/>
  <c r="AX87" i="35"/>
  <c r="BN87" i="35"/>
  <c r="AW77" i="35"/>
  <c r="AW212" i="35"/>
  <c r="AW214" i="35"/>
  <c r="AW218" i="35"/>
  <c r="AW213" i="35"/>
  <c r="AW217" i="35"/>
  <c r="AW215" i="35"/>
  <c r="AW219" i="35"/>
  <c r="BM77" i="35"/>
  <c r="BM212" i="35"/>
  <c r="BM214" i="35"/>
  <c r="BM218" i="35"/>
  <c r="BM213" i="35"/>
  <c r="BM217" i="35"/>
  <c r="BM215" i="35"/>
  <c r="BM219" i="35"/>
  <c r="BC173" i="35"/>
  <c r="BC177" i="35"/>
  <c r="BC159" i="35"/>
  <c r="BC216" i="35"/>
  <c r="AX76" i="35"/>
  <c r="BN76" i="35"/>
  <c r="BD159" i="35"/>
  <c r="BD173" i="35"/>
  <c r="BD177" i="35"/>
  <c r="BD216" i="35"/>
  <c r="AU76" i="35"/>
  <c r="BK76" i="35"/>
  <c r="BA149" i="35"/>
  <c r="AR76" i="35"/>
  <c r="BH76" i="35"/>
  <c r="AX149" i="35"/>
  <c r="BN149" i="35"/>
  <c r="BE149" i="35"/>
  <c r="BB87" i="35"/>
  <c r="BA77" i="35"/>
  <c r="BA212" i="35"/>
  <c r="BA214" i="35"/>
  <c r="BA218" i="35"/>
  <c r="BA215" i="35"/>
  <c r="BA219" i="35"/>
  <c r="BA213" i="35"/>
  <c r="BA217" i="35"/>
  <c r="AQ159" i="35"/>
  <c r="AQ177" i="35"/>
  <c r="AQ173" i="35"/>
  <c r="AQ216" i="35"/>
  <c r="BG159" i="35"/>
  <c r="BG177" i="35"/>
  <c r="BG173" i="35"/>
  <c r="BG216" i="35"/>
  <c r="BB77" i="35"/>
  <c r="BB213" i="35"/>
  <c r="BB215" i="35"/>
  <c r="BB217" i="35"/>
  <c r="BB219" i="35"/>
  <c r="BB212" i="35"/>
  <c r="BB214" i="35"/>
  <c r="BB218" i="35"/>
  <c r="AR159" i="35"/>
  <c r="AR173" i="35"/>
  <c r="AR177" i="35"/>
  <c r="AR216" i="35"/>
  <c r="BH159" i="35"/>
  <c r="BH173" i="35"/>
  <c r="BH177" i="35"/>
  <c r="BH216" i="35"/>
  <c r="AY76" i="35"/>
  <c r="BO76" i="35"/>
  <c r="BI149" i="35"/>
  <c r="AV76" i="35"/>
  <c r="BL76" i="35"/>
  <c r="BB149" i="35"/>
  <c r="BE87" i="35"/>
  <c r="BF87" i="35"/>
  <c r="AC50" i="71"/>
  <c r="AC54" i="71" s="1"/>
  <c r="U50" i="71"/>
  <c r="U54" i="71" s="1"/>
  <c r="M50" i="71"/>
  <c r="M54" i="71" s="1"/>
  <c r="AM50" i="71"/>
  <c r="AM54" i="71" s="1"/>
  <c r="AA50" i="71"/>
  <c r="AA54" i="71" s="1"/>
  <c r="S50" i="71"/>
  <c r="S54" i="71" s="1"/>
  <c r="K50" i="71"/>
  <c r="K54" i="71" s="1"/>
  <c r="AL50" i="71"/>
  <c r="AL54" i="71" s="1"/>
  <c r="AB46" i="73"/>
  <c r="T46" i="73"/>
  <c r="T102" i="73" s="1"/>
  <c r="T105" i="73" s="1"/>
  <c r="L46" i="73"/>
  <c r="AJ94" i="73"/>
  <c r="AO95" i="73"/>
  <c r="AO70" i="73"/>
  <c r="AO45" i="73"/>
  <c r="AZ105" i="73"/>
  <c r="BI105" i="73"/>
  <c r="AC97" i="73"/>
  <c r="U97" i="73"/>
  <c r="M97" i="73"/>
  <c r="AE96" i="73"/>
  <c r="W96" i="73"/>
  <c r="O96" i="73"/>
  <c r="G96" i="73"/>
  <c r="AB71" i="73"/>
  <c r="AB103" i="73" s="1"/>
  <c r="T71" i="73"/>
  <c r="T103" i="73" s="1"/>
  <c r="L71" i="73"/>
  <c r="L103" i="73" s="1"/>
  <c r="Z45" i="73"/>
  <c r="AI104" i="73"/>
  <c r="AI72" i="73"/>
  <c r="AI103" i="73" s="1"/>
  <c r="AF71" i="73"/>
  <c r="AL97" i="73"/>
  <c r="AL72" i="73"/>
  <c r="AL103" i="73" s="1"/>
  <c r="AL105" i="73" s="1"/>
  <c r="AL47" i="73"/>
  <c r="AB97" i="73"/>
  <c r="X97" i="73"/>
  <c r="T97" i="73"/>
  <c r="P97" i="73"/>
  <c r="L97" i="73"/>
  <c r="H97" i="73"/>
  <c r="AB47" i="73"/>
  <c r="T47" i="73"/>
  <c r="L47" i="73"/>
  <c r="AK94" i="73"/>
  <c r="AL46" i="73"/>
  <c r="BJ105" i="73"/>
  <c r="P102" i="73"/>
  <c r="AJ96" i="73"/>
  <c r="AJ104" i="73" s="1"/>
  <c r="AI102" i="73"/>
  <c r="AK71" i="73"/>
  <c r="AN47" i="73"/>
  <c r="AO46" i="73"/>
  <c r="AK46" i="73"/>
  <c r="BE105" i="73"/>
  <c r="BN105" i="73"/>
  <c r="BA105" i="73"/>
  <c r="AW105" i="73"/>
  <c r="BM105" i="73"/>
  <c r="AB102" i="73"/>
  <c r="L102" i="73"/>
  <c r="J87" i="35"/>
  <c r="Z96" i="73"/>
  <c r="F96" i="73"/>
  <c r="W72" i="73"/>
  <c r="G72" i="73"/>
  <c r="Q71" i="73"/>
  <c r="Q103" i="73" s="1"/>
  <c r="W47" i="73"/>
  <c r="G47" i="73"/>
  <c r="Q46" i="73"/>
  <c r="Q102" i="73" s="1"/>
  <c r="N118" i="72"/>
  <c r="N126" i="72" s="1"/>
  <c r="AF76" i="35"/>
  <c r="AC87" i="35"/>
  <c r="AB76" i="35"/>
  <c r="M87" i="35"/>
  <c r="AI94" i="35"/>
  <c r="V144" i="52"/>
  <c r="V96" i="73"/>
  <c r="J96" i="73"/>
  <c r="AA72" i="73"/>
  <c r="K72" i="73"/>
  <c r="U71" i="73"/>
  <c r="U103" i="73" s="1"/>
  <c r="AE47" i="73"/>
  <c r="S47" i="73"/>
  <c r="Y46" i="73"/>
  <c r="Y102" i="73" s="1"/>
  <c r="I46" i="73"/>
  <c r="I102" i="73" s="1"/>
  <c r="AD118" i="72"/>
  <c r="AD126" i="72" s="1"/>
  <c r="J118" i="72"/>
  <c r="J126" i="72" s="1"/>
  <c r="S144" i="52"/>
  <c r="W109" i="73"/>
  <c r="W112" i="73" s="1"/>
  <c r="W108" i="73"/>
  <c r="G108" i="73"/>
  <c r="H104" i="73"/>
  <c r="AA97" i="73"/>
  <c r="AA104" i="73" s="1"/>
  <c r="S97" i="73"/>
  <c r="S104" i="73" s="1"/>
  <c r="K97" i="73"/>
  <c r="K104" i="73" s="1"/>
  <c r="AC96" i="73"/>
  <c r="U96" i="73"/>
  <c r="U104" i="73" s="1"/>
  <c r="M96" i="73"/>
  <c r="M104" i="73" s="1"/>
  <c r="X103" i="73"/>
  <c r="H103" i="73"/>
  <c r="S70" i="73"/>
  <c r="AE69" i="73"/>
  <c r="G69" i="73"/>
  <c r="Z72" i="73"/>
  <c r="R72" i="73"/>
  <c r="J72" i="73"/>
  <c r="AD47" i="73"/>
  <c r="Z47" i="73"/>
  <c r="V47" i="73"/>
  <c r="R47" i="73"/>
  <c r="N47" i="73"/>
  <c r="J47" i="73"/>
  <c r="F47" i="73"/>
  <c r="AE50" i="71"/>
  <c r="AE54" i="71" s="1"/>
  <c r="W50" i="71"/>
  <c r="W54" i="71" s="1"/>
  <c r="O50" i="71"/>
  <c r="O54" i="71" s="1"/>
  <c r="G50" i="71"/>
  <c r="G54" i="71" s="1"/>
  <c r="Y50" i="71"/>
  <c r="Y54" i="71" s="1"/>
  <c r="Q50" i="71"/>
  <c r="Q54" i="71" s="1"/>
  <c r="I50" i="71"/>
  <c r="I54" i="71" s="1"/>
  <c r="AE83" i="35"/>
  <c r="AE87" i="35" s="1"/>
  <c r="AD83" i="35"/>
  <c r="AD87" i="35" s="1"/>
  <c r="AC78" i="35"/>
  <c r="AA83" i="35"/>
  <c r="AA87" i="35" s="1"/>
  <c r="Z83" i="35"/>
  <c r="Z87" i="35" s="1"/>
  <c r="V78" i="35"/>
  <c r="U79" i="35"/>
  <c r="Q83" i="35"/>
  <c r="Q87" i="35" s="1"/>
  <c r="P78" i="35"/>
  <c r="N79" i="35"/>
  <c r="M78" i="35"/>
  <c r="J78" i="35"/>
  <c r="J76" i="35" s="1"/>
  <c r="I79" i="35"/>
  <c r="AI78" i="35"/>
  <c r="AI44" i="72"/>
  <c r="AI130" i="72"/>
  <c r="AJ69" i="73"/>
  <c r="AJ70" i="73"/>
  <c r="AF69" i="73"/>
  <c r="AF70" i="73"/>
  <c r="AO223" i="35"/>
  <c r="AO210" i="35"/>
  <c r="AO221" i="35"/>
  <c r="AD96" i="73"/>
  <c r="N96" i="73"/>
  <c r="N104" i="73" s="1"/>
  <c r="K103" i="73"/>
  <c r="S72" i="73"/>
  <c r="S103" i="73" s="1"/>
  <c r="AC71" i="73"/>
  <c r="AC103" i="73" s="1"/>
  <c r="M71" i="73"/>
  <c r="M103" i="73" s="1"/>
  <c r="O47" i="73"/>
  <c r="AC46" i="73"/>
  <c r="AC102" i="73" s="1"/>
  <c r="M46" i="73"/>
  <c r="M102" i="73" s="1"/>
  <c r="Z118" i="72"/>
  <c r="Z126" i="72" s="1"/>
  <c r="R118" i="72"/>
  <c r="R126" i="72" s="1"/>
  <c r="U144" i="52"/>
  <c r="G109" i="73"/>
  <c r="G112" i="73" s="1"/>
  <c r="X104" i="73"/>
  <c r="P104" i="73"/>
  <c r="AE97" i="73"/>
  <c r="W97" i="73"/>
  <c r="O97" i="73"/>
  <c r="O104" i="73" s="1"/>
  <c r="G97" i="73"/>
  <c r="G104" i="73" s="1"/>
  <c r="Y96" i="73"/>
  <c r="Y104" i="73" s="1"/>
  <c r="Q96" i="73"/>
  <c r="Q104" i="73" s="1"/>
  <c r="I96" i="73"/>
  <c r="I104" i="73" s="1"/>
  <c r="P103" i="73"/>
  <c r="AA70" i="73"/>
  <c r="K70" i="73"/>
  <c r="W69" i="73"/>
  <c r="O69" i="73"/>
  <c r="AD72" i="73"/>
  <c r="V72" i="73"/>
  <c r="N72" i="73"/>
  <c r="F72" i="73"/>
  <c r="AA109" i="73"/>
  <c r="AA112" i="73" s="1"/>
  <c r="V109" i="73"/>
  <c r="V112" i="73" s="1"/>
  <c r="K109" i="73"/>
  <c r="K112" i="73" s="1"/>
  <c r="F109" i="73"/>
  <c r="F112" i="73" s="1"/>
  <c r="AA108" i="73"/>
  <c r="V108" i="73"/>
  <c r="P108" i="73"/>
  <c r="K108" i="73"/>
  <c r="F108" i="73"/>
  <c r="AD97" i="73"/>
  <c r="Z97" i="73"/>
  <c r="V97" i="73"/>
  <c r="R97" i="73"/>
  <c r="N97" i="73"/>
  <c r="J97" i="73"/>
  <c r="F97" i="73"/>
  <c r="AE45" i="73"/>
  <c r="W45" i="73"/>
  <c r="O45" i="73"/>
  <c r="G45" i="73"/>
  <c r="V44" i="73"/>
  <c r="F44" i="73"/>
  <c r="AB44" i="72"/>
  <c r="T44" i="72"/>
  <c r="L44" i="72"/>
  <c r="AD50" i="71"/>
  <c r="AD54" i="71" s="1"/>
  <c r="Z50" i="71"/>
  <c r="Z54" i="71" s="1"/>
  <c r="V50" i="71"/>
  <c r="V54" i="71" s="1"/>
  <c r="R50" i="71"/>
  <c r="R54" i="71" s="1"/>
  <c r="N50" i="71"/>
  <c r="N54" i="71" s="1"/>
  <c r="J50" i="71"/>
  <c r="J54" i="71" s="1"/>
  <c r="F50" i="71"/>
  <c r="F54" i="71" s="1"/>
  <c r="AB50" i="71"/>
  <c r="AB54" i="71" s="1"/>
  <c r="X50" i="71"/>
  <c r="X54" i="71" s="1"/>
  <c r="T50" i="71"/>
  <c r="T54" i="71" s="1"/>
  <c r="P50" i="71"/>
  <c r="P54" i="71" s="1"/>
  <c r="L50" i="71"/>
  <c r="L54" i="71" s="1"/>
  <c r="H50" i="71"/>
  <c r="H54" i="71" s="1"/>
  <c r="U94" i="35"/>
  <c r="G83" i="35"/>
  <c r="G87" i="35" s="1"/>
  <c r="Z78" i="35"/>
  <c r="Y79" i="35"/>
  <c r="U83" i="35"/>
  <c r="U87" i="35" s="1"/>
  <c r="T78" i="35"/>
  <c r="R79" i="35"/>
  <c r="AG94" i="73"/>
  <c r="AG95" i="73"/>
  <c r="AC156" i="35"/>
  <c r="AP404" i="46"/>
  <c r="AN196" i="35"/>
  <c r="AN205" i="35"/>
  <c r="AN198" i="35"/>
  <c r="AN204" i="35"/>
  <c r="AN197" i="35"/>
  <c r="AN199" i="35"/>
  <c r="AN200" i="35" s="1"/>
  <c r="R144" i="52"/>
  <c r="R96" i="73"/>
  <c r="R104" i="73" s="1"/>
  <c r="AA103" i="73"/>
  <c r="AE72" i="73"/>
  <c r="O72" i="73"/>
  <c r="Y71" i="73"/>
  <c r="Y103" i="73" s="1"/>
  <c r="I71" i="73"/>
  <c r="I103" i="73" s="1"/>
  <c r="AA47" i="73"/>
  <c r="K47" i="73"/>
  <c r="U46" i="73"/>
  <c r="U102" i="73" s="1"/>
  <c r="V118" i="72"/>
  <c r="V126" i="72" s="1"/>
  <c r="F118" i="72"/>
  <c r="F126" i="72" s="1"/>
  <c r="AE109" i="73"/>
  <c r="AE112" i="73" s="1"/>
  <c r="Z109" i="73"/>
  <c r="Z112" i="73" s="1"/>
  <c r="O109" i="73"/>
  <c r="O112" i="73" s="1"/>
  <c r="J109" i="73"/>
  <c r="J112" i="73" s="1"/>
  <c r="AE108" i="73"/>
  <c r="O108" i="73"/>
  <c r="AB104" i="73"/>
  <c r="T104" i="73"/>
  <c r="L104" i="73"/>
  <c r="AE95" i="73"/>
  <c r="W95" i="73"/>
  <c r="O95" i="73"/>
  <c r="G95" i="73"/>
  <c r="AD71" i="73"/>
  <c r="Z71" i="73"/>
  <c r="V71" i="73"/>
  <c r="R71" i="73"/>
  <c r="N71" i="73"/>
  <c r="J71" i="73"/>
  <c r="F71" i="73"/>
  <c r="AD46" i="73"/>
  <c r="Z46" i="73"/>
  <c r="V46" i="73"/>
  <c r="R46" i="73"/>
  <c r="N46" i="73"/>
  <c r="J46" i="73"/>
  <c r="F46" i="73"/>
  <c r="AE118" i="72"/>
  <c r="AE126" i="72" s="1"/>
  <c r="AA118" i="72"/>
  <c r="AA126" i="72" s="1"/>
  <c r="W118" i="72"/>
  <c r="W126" i="72" s="1"/>
  <c r="S118" i="72"/>
  <c r="S126" i="72" s="1"/>
  <c r="O118" i="72"/>
  <c r="O126" i="72" s="1"/>
  <c r="K118" i="72"/>
  <c r="K126" i="72" s="1"/>
  <c r="G118" i="72"/>
  <c r="G126" i="72" s="1"/>
  <c r="AE44" i="72"/>
  <c r="AA44" i="72"/>
  <c r="W44" i="72"/>
  <c r="S44" i="72"/>
  <c r="O44" i="72"/>
  <c r="K44" i="72"/>
  <c r="G44" i="72"/>
  <c r="S94" i="35"/>
  <c r="Y87" i="35"/>
  <c r="K79" i="35"/>
  <c r="AJ86" i="35"/>
  <c r="AK85" i="35"/>
  <c r="AG85" i="35"/>
  <c r="AK79" i="35"/>
  <c r="AG79" i="35"/>
  <c r="AI118" i="72"/>
  <c r="AI126" i="72" s="1"/>
  <c r="AH109" i="73"/>
  <c r="AH112" i="73" s="1"/>
  <c r="AJ47" i="73"/>
  <c r="AF47" i="73"/>
  <c r="AG46" i="73"/>
  <c r="AK404" i="46"/>
  <c r="AG404" i="46"/>
  <c r="AC404" i="46"/>
  <c r="I70" i="35"/>
  <c r="AJ155" i="35"/>
  <c r="AB155" i="35"/>
  <c r="T155" i="35"/>
  <c r="L155" i="35"/>
  <c r="I155" i="35"/>
  <c r="G148" i="35"/>
  <c r="G149" i="35" s="1"/>
  <c r="AK149" i="35"/>
  <c r="AI154" i="35"/>
  <c r="AI156" i="35" s="1"/>
  <c r="AI148" i="35"/>
  <c r="AH154" i="35"/>
  <c r="AF147" i="35"/>
  <c r="AE147" i="35"/>
  <c r="AE149" i="35" s="1"/>
  <c r="AD148" i="35"/>
  <c r="AD149" i="35" s="1"/>
  <c r="AA154" i="35"/>
  <c r="AA156" i="35" s="1"/>
  <c r="AA148" i="35"/>
  <c r="Z154" i="35"/>
  <c r="T147" i="35"/>
  <c r="S147" i="35"/>
  <c r="R148" i="35"/>
  <c r="R149" i="35" s="1"/>
  <c r="O154" i="35"/>
  <c r="O148" i="35"/>
  <c r="N154" i="35"/>
  <c r="L147" i="35"/>
  <c r="K147" i="35"/>
  <c r="K149" i="35" s="1"/>
  <c r="R196" i="35"/>
  <c r="AD198" i="35"/>
  <c r="J198" i="35"/>
  <c r="AK65" i="35"/>
  <c r="AG65" i="35"/>
  <c r="AC65" i="35"/>
  <c r="Y65" i="35"/>
  <c r="J204" i="35"/>
  <c r="AJ67" i="35"/>
  <c r="AF67" i="35"/>
  <c r="AB67" i="35"/>
  <c r="X67" i="35"/>
  <c r="T67" i="35"/>
  <c r="P67" i="35"/>
  <c r="L67" i="35"/>
  <c r="H67" i="35"/>
  <c r="H174" i="52"/>
  <c r="H183" i="52"/>
  <c r="H195" i="52"/>
  <c r="T66" i="52"/>
  <c r="AB79" i="46"/>
  <c r="U85" i="46"/>
  <c r="T85" i="46"/>
  <c r="S86" i="46"/>
  <c r="Q85" i="46"/>
  <c r="P85" i="46"/>
  <c r="O86" i="46"/>
  <c r="M85" i="46"/>
  <c r="L85" i="46"/>
  <c r="K86" i="46"/>
  <c r="I85" i="46"/>
  <c r="H86" i="46"/>
  <c r="AM559" i="46"/>
  <c r="AM558" i="46" s="1"/>
  <c r="AL404" i="46"/>
  <c r="AP86" i="46"/>
  <c r="AP324" i="46"/>
  <c r="AL79" i="46"/>
  <c r="AP156" i="35"/>
  <c r="AP148" i="35"/>
  <c r="AL147" i="35"/>
  <c r="AL149" i="35" s="1"/>
  <c r="AP83" i="35"/>
  <c r="AP87" i="35" s="1"/>
  <c r="AP78" i="35"/>
  <c r="AO79" i="35"/>
  <c r="AM80" i="35"/>
  <c r="AL78" i="35"/>
  <c r="AO67" i="35"/>
  <c r="AN66" i="35"/>
  <c r="AN223" i="35" s="1"/>
  <c r="AP66" i="35"/>
  <c r="AL66" i="35"/>
  <c r="AM65" i="35"/>
  <c r="AN53" i="71"/>
  <c r="AL130" i="72"/>
  <c r="AM118" i="72"/>
  <c r="AM126" i="72" s="1"/>
  <c r="AO108" i="73"/>
  <c r="AM97" i="73"/>
  <c r="AM104" i="73" s="1"/>
  <c r="AN96" i="73"/>
  <c r="AM72" i="73"/>
  <c r="AM103" i="73" s="1"/>
  <c r="AN71" i="73"/>
  <c r="AM47" i="73"/>
  <c r="AM102" i="73" s="1"/>
  <c r="AM105" i="73" s="1"/>
  <c r="AN46" i="73"/>
  <c r="AM571" i="80"/>
  <c r="AM570" i="80" s="1"/>
  <c r="J105" i="80"/>
  <c r="Q571" i="80"/>
  <c r="Q570" i="80" s="1"/>
  <c r="AL85" i="80"/>
  <c r="AE407" i="80"/>
  <c r="X344" i="80"/>
  <c r="X425" i="80"/>
  <c r="X424" i="80" s="1"/>
  <c r="R344" i="80"/>
  <c r="R425" i="80"/>
  <c r="R424" i="80" s="1"/>
  <c r="AG94" i="35"/>
  <c r="AK86" i="35"/>
  <c r="AG86" i="35"/>
  <c r="AH85" i="35"/>
  <c r="AK83" i="35"/>
  <c r="AG83" i="35"/>
  <c r="AJ79" i="35"/>
  <c r="AH78" i="35"/>
  <c r="AH76" i="35" s="1"/>
  <c r="AG50" i="71"/>
  <c r="AG54" i="71" s="1"/>
  <c r="AJ50" i="71"/>
  <c r="AJ54" i="71" s="1"/>
  <c r="AI50" i="71"/>
  <c r="AI54" i="71" s="1"/>
  <c r="AH118" i="72"/>
  <c r="AH126" i="72" s="1"/>
  <c r="AG109" i="73"/>
  <c r="AG112" i="73" s="1"/>
  <c r="AJ72" i="73"/>
  <c r="AJ103" i="73" s="1"/>
  <c r="AF72" i="73"/>
  <c r="AF103" i="73" s="1"/>
  <c r="AG71" i="73"/>
  <c r="AG103" i="73" s="1"/>
  <c r="AG47" i="73"/>
  <c r="AH46" i="73"/>
  <c r="AH102" i="73" s="1"/>
  <c r="U404" i="46"/>
  <c r="Q404" i="46"/>
  <c r="M404" i="46"/>
  <c r="H180" i="35"/>
  <c r="AH155" i="35"/>
  <c r="Z155" i="35"/>
  <c r="R155" i="35"/>
  <c r="AF148" i="35"/>
  <c r="Z148" i="35"/>
  <c r="Z149" i="35" s="1"/>
  <c r="Y147" i="35"/>
  <c r="Y149" i="35" s="1"/>
  <c r="W154" i="35"/>
  <c r="W148" i="35"/>
  <c r="V154" i="35"/>
  <c r="T148" i="35"/>
  <c r="L148" i="35"/>
  <c r="H154" i="35"/>
  <c r="H147" i="35"/>
  <c r="N196" i="35"/>
  <c r="Z198" i="35"/>
  <c r="AJ65" i="35"/>
  <c r="AF65" i="35"/>
  <c r="AB65" i="35"/>
  <c r="X65" i="35"/>
  <c r="T65" i="35"/>
  <c r="P65" i="35"/>
  <c r="L65" i="35"/>
  <c r="H65" i="35"/>
  <c r="AI66" i="35"/>
  <c r="AE66" i="35"/>
  <c r="AA66" i="35"/>
  <c r="W66" i="35"/>
  <c r="S66" i="35"/>
  <c r="O66" i="35"/>
  <c r="K66" i="35"/>
  <c r="W78" i="46"/>
  <c r="T78" i="46"/>
  <c r="O78" i="46"/>
  <c r="I78" i="46"/>
  <c r="AK79" i="46"/>
  <c r="L79" i="46"/>
  <c r="AH344" i="46"/>
  <c r="AD344" i="46"/>
  <c r="Z344" i="46"/>
  <c r="V344" i="46"/>
  <c r="R344" i="46"/>
  <c r="N344" i="46"/>
  <c r="J344" i="46"/>
  <c r="AP425" i="46"/>
  <c r="AP424" i="46" s="1"/>
  <c r="AL534" i="46"/>
  <c r="AO324" i="46"/>
  <c r="AL155" i="35"/>
  <c r="AL94" i="35" s="1"/>
  <c r="AL83" i="35"/>
  <c r="AL87" i="35" s="1"/>
  <c r="AP79" i="35"/>
  <c r="AL79" i="35"/>
  <c r="AO412" i="80"/>
  <c r="AO404" i="80" s="1"/>
  <c r="AM425" i="80"/>
  <c r="AM424" i="80" s="1"/>
  <c r="AJ93" i="80"/>
  <c r="AJ105" i="80"/>
  <c r="AF93" i="80"/>
  <c r="AF105" i="80"/>
  <c r="AB93" i="80"/>
  <c r="AB105" i="80"/>
  <c r="X93" i="80"/>
  <c r="X105" i="80"/>
  <c r="T93" i="80"/>
  <c r="T105" i="80"/>
  <c r="P93" i="80"/>
  <c r="P105" i="80"/>
  <c r="L93" i="80"/>
  <c r="L105" i="80"/>
  <c r="H93" i="80"/>
  <c r="H105" i="80"/>
  <c r="AO534" i="80"/>
  <c r="AO571" i="80"/>
  <c r="AO570" i="80" s="1"/>
  <c r="AF407" i="80"/>
  <c r="AB409" i="80"/>
  <c r="Z412" i="80"/>
  <c r="T412" i="80"/>
  <c r="N408" i="80"/>
  <c r="Y156" i="35"/>
  <c r="Q156" i="35"/>
  <c r="AA149" i="35"/>
  <c r="O149" i="35"/>
  <c r="J66" i="35"/>
  <c r="N66" i="35"/>
  <c r="R66" i="35"/>
  <c r="V66" i="35"/>
  <c r="Z66" i="35"/>
  <c r="AD66" i="35"/>
  <c r="AH66" i="35"/>
  <c r="AO50" i="71"/>
  <c r="AO54" i="71" s="1"/>
  <c r="AL104" i="73"/>
  <c r="AL102" i="73"/>
  <c r="AL324" i="80"/>
  <c r="AL80" i="80" s="1"/>
  <c r="AK411" i="80"/>
  <c r="AG412" i="80"/>
  <c r="AF409" i="80"/>
  <c r="Z344" i="80"/>
  <c r="Z425" i="80"/>
  <c r="Z424" i="80" s="1"/>
  <c r="V344" i="80"/>
  <c r="V425" i="80"/>
  <c r="V424" i="80" s="1"/>
  <c r="T344" i="80"/>
  <c r="T425" i="80"/>
  <c r="T424" i="80" s="1"/>
  <c r="N344" i="80"/>
  <c r="N425" i="80"/>
  <c r="N424" i="80" s="1"/>
  <c r="N411" i="80"/>
  <c r="L408" i="80"/>
  <c r="Y78" i="35"/>
  <c r="V83" i="35"/>
  <c r="V87" i="35" s="1"/>
  <c r="U78" i="35"/>
  <c r="R83" i="35"/>
  <c r="R87" i="35" s="1"/>
  <c r="Q78" i="35"/>
  <c r="N83" i="35"/>
  <c r="N87" i="35" s="1"/>
  <c r="N78" i="35"/>
  <c r="I83" i="35"/>
  <c r="I87" i="35" s="1"/>
  <c r="H78" i="35"/>
  <c r="AI86" i="35"/>
  <c r="AJ85" i="35"/>
  <c r="AH50" i="71"/>
  <c r="AH54" i="71" s="1"/>
  <c r="AI109" i="73"/>
  <c r="AI112" i="73" s="1"/>
  <c r="AF104" i="73"/>
  <c r="AH104" i="73"/>
  <c r="I183" i="35"/>
  <c r="AE156" i="35"/>
  <c r="AD155" i="35"/>
  <c r="W156" i="35"/>
  <c r="V155" i="35"/>
  <c r="O156" i="35"/>
  <c r="N155" i="35"/>
  <c r="G154" i="35"/>
  <c r="AK156" i="35"/>
  <c r="X147" i="35"/>
  <c r="W147" i="35"/>
  <c r="V149" i="35"/>
  <c r="J148" i="35"/>
  <c r="J149" i="35" s="1"/>
  <c r="I149" i="35"/>
  <c r="V196" i="35"/>
  <c r="N198" i="35"/>
  <c r="AK66" i="35"/>
  <c r="AG66" i="35"/>
  <c r="AC66" i="35"/>
  <c r="Y66" i="35"/>
  <c r="U66" i="35"/>
  <c r="Q66" i="35"/>
  <c r="M66" i="35"/>
  <c r="I66" i="35"/>
  <c r="S66" i="52"/>
  <c r="G78" i="46"/>
  <c r="V78" i="46"/>
  <c r="N78" i="46"/>
  <c r="AJ79" i="46"/>
  <c r="W79" i="46"/>
  <c r="U79" i="46"/>
  <c r="S79" i="46"/>
  <c r="Q79" i="46"/>
  <c r="O79" i="46"/>
  <c r="AM79" i="46"/>
  <c r="AL154" i="35"/>
  <c r="AN156" i="35"/>
  <c r="AP147" i="35"/>
  <c r="AN149" i="35"/>
  <c r="AO155" i="35"/>
  <c r="AO94" i="35" s="1"/>
  <c r="AM155" i="35"/>
  <c r="AM94" i="35" s="1"/>
  <c r="AN87" i="35"/>
  <c r="AN50" i="71"/>
  <c r="AN54" i="71" s="1"/>
  <c r="AN118" i="72"/>
  <c r="AN126" i="72" s="1"/>
  <c r="AN404" i="80"/>
  <c r="AL559" i="80"/>
  <c r="AL558" i="80" s="1"/>
  <c r="AL571" i="80"/>
  <c r="AL570" i="80" s="1"/>
  <c r="AL165" i="80"/>
  <c r="AD99" i="80"/>
  <c r="AD162" i="80" s="1"/>
  <c r="AD165" i="80" s="1"/>
  <c r="AD105" i="80"/>
  <c r="Z165" i="80"/>
  <c r="V99" i="80"/>
  <c r="V162" i="80" s="1"/>
  <c r="V165" i="80" s="1"/>
  <c r="V105" i="80"/>
  <c r="R165" i="80"/>
  <c r="N99" i="80"/>
  <c r="N162" i="80" s="1"/>
  <c r="N165" i="80" s="1"/>
  <c r="N105" i="80"/>
  <c r="J165" i="80"/>
  <c r="Y534" i="80"/>
  <c r="Y571" i="80"/>
  <c r="Y570" i="80" s="1"/>
  <c r="M534" i="80"/>
  <c r="I534" i="80"/>
  <c r="I571" i="80"/>
  <c r="I570" i="80" s="1"/>
  <c r="AN324" i="80"/>
  <c r="AN80" i="80" s="1"/>
  <c r="AH412" i="80"/>
  <c r="AB408" i="80"/>
  <c r="Y412" i="80"/>
  <c r="J344" i="80"/>
  <c r="AE406" i="80"/>
  <c r="S410" i="80"/>
  <c r="K406" i="80"/>
  <c r="I410" i="80"/>
  <c r="I406" i="80"/>
  <c r="AI99" i="80"/>
  <c r="AI162" i="80" s="1"/>
  <c r="AI165" i="80" s="1"/>
  <c r="AE99" i="80"/>
  <c r="AE162" i="80" s="1"/>
  <c r="AE165" i="80" s="1"/>
  <c r="AA99" i="80"/>
  <c r="AA162" i="80" s="1"/>
  <c r="AA165" i="80" s="1"/>
  <c r="W99" i="80"/>
  <c r="W162" i="80" s="1"/>
  <c r="W165" i="80" s="1"/>
  <c r="S99" i="80"/>
  <c r="S162" i="80" s="1"/>
  <c r="S165" i="80" s="1"/>
  <c r="O99" i="80"/>
  <c r="O162" i="80" s="1"/>
  <c r="O165" i="80" s="1"/>
  <c r="K99" i="80"/>
  <c r="K162" i="80" s="1"/>
  <c r="K165" i="80" s="1"/>
  <c r="G99" i="80"/>
  <c r="G162" i="80" s="1"/>
  <c r="G165" i="80" s="1"/>
  <c r="AJ535" i="80"/>
  <c r="AA535" i="80"/>
  <c r="AA571" i="80" s="1"/>
  <c r="AA570" i="80" s="1"/>
  <c r="W535" i="80"/>
  <c r="N535" i="80"/>
  <c r="N571" i="80" s="1"/>
  <c r="N570" i="80" s="1"/>
  <c r="K535" i="80"/>
  <c r="J535" i="80"/>
  <c r="J534" i="80" s="1"/>
  <c r="AO85" i="80"/>
  <c r="Y523" i="80"/>
  <c r="V523" i="80"/>
  <c r="V559" i="80" s="1"/>
  <c r="V558" i="80" s="1"/>
  <c r="U523" i="80"/>
  <c r="T523" i="80"/>
  <c r="R523" i="80"/>
  <c r="P523" i="80"/>
  <c r="P522" i="80" s="1"/>
  <c r="AO79" i="80"/>
  <c r="AK327" i="80"/>
  <c r="AK407" i="80" s="1"/>
  <c r="AK325" i="80"/>
  <c r="AK405" i="80" s="1"/>
  <c r="AJ331" i="80"/>
  <c r="AJ411" i="80" s="1"/>
  <c r="AJ326" i="80"/>
  <c r="AJ406" i="80" s="1"/>
  <c r="AI327" i="80"/>
  <c r="AI407" i="80" s="1"/>
  <c r="AI325" i="80"/>
  <c r="AH325" i="80"/>
  <c r="AH405" i="80" s="1"/>
  <c r="AG328" i="80"/>
  <c r="AG408" i="80" s="1"/>
  <c r="AF325" i="80"/>
  <c r="AE332" i="80"/>
  <c r="AE412" i="80" s="1"/>
  <c r="AD330" i="80"/>
  <c r="AD410" i="80" s="1"/>
  <c r="AC345" i="80"/>
  <c r="AC425" i="80" s="1"/>
  <c r="AC424" i="80" s="1"/>
  <c r="AC331" i="80"/>
  <c r="AC411" i="80" s="1"/>
  <c r="AC329" i="80"/>
  <c r="AC409" i="80" s="1"/>
  <c r="AB325" i="80"/>
  <c r="AA328" i="80"/>
  <c r="AA408" i="80" s="1"/>
  <c r="Z330" i="80"/>
  <c r="Z410" i="80" s="1"/>
  <c r="Y328" i="80"/>
  <c r="Y408" i="80" s="1"/>
  <c r="X331" i="80"/>
  <c r="X411" i="80" s="1"/>
  <c r="X326" i="80"/>
  <c r="X406" i="80" s="1"/>
  <c r="W332" i="80"/>
  <c r="W412" i="80" s="1"/>
  <c r="V329" i="80"/>
  <c r="V409" i="80" s="1"/>
  <c r="V327" i="80"/>
  <c r="V407" i="80" s="1"/>
  <c r="U345" i="80"/>
  <c r="U425" i="80" s="1"/>
  <c r="U424" i="80" s="1"/>
  <c r="U331" i="80"/>
  <c r="U411" i="80" s="1"/>
  <c r="U329" i="80"/>
  <c r="U409" i="80" s="1"/>
  <c r="T330" i="80"/>
  <c r="T410" i="80" s="1"/>
  <c r="S345" i="80"/>
  <c r="S344" i="80" s="1"/>
  <c r="S331" i="80"/>
  <c r="S411" i="80" s="1"/>
  <c r="S329" i="80"/>
  <c r="S409" i="80" s="1"/>
  <c r="R331" i="80"/>
  <c r="R411" i="80" s="1"/>
  <c r="R326" i="80"/>
  <c r="R406" i="80" s="1"/>
  <c r="Q345" i="80"/>
  <c r="Q331" i="80"/>
  <c r="Q411" i="80" s="1"/>
  <c r="Q328" i="80"/>
  <c r="Q408" i="80" s="1"/>
  <c r="N329" i="80"/>
  <c r="N409" i="80" s="1"/>
  <c r="N326" i="80"/>
  <c r="N406" i="80" s="1"/>
  <c r="M332" i="80"/>
  <c r="M412" i="80" s="1"/>
  <c r="M327" i="80"/>
  <c r="M407" i="80" s="1"/>
  <c r="K332" i="80"/>
  <c r="K412" i="80" s="1"/>
  <c r="K327" i="80"/>
  <c r="K407" i="80" s="1"/>
  <c r="H329" i="80"/>
  <c r="H409" i="80" s="1"/>
  <c r="H326" i="80"/>
  <c r="H406" i="80" s="1"/>
  <c r="AO425" i="81"/>
  <c r="AO424" i="81" s="1"/>
  <c r="AN404" i="81"/>
  <c r="AN168" i="81" s="1"/>
  <c r="AN181" i="81" s="1"/>
  <c r="AM425" i="81"/>
  <c r="AM424" i="81" s="1"/>
  <c r="AK571" i="81"/>
  <c r="AK570" i="81" s="1"/>
  <c r="AJ571" i="81"/>
  <c r="AJ570" i="81" s="1"/>
  <c r="AH425" i="81"/>
  <c r="AH424" i="81" s="1"/>
  <c r="AG571" i="81"/>
  <c r="AG570" i="81" s="1"/>
  <c r="AG404" i="81"/>
  <c r="AD559" i="81"/>
  <c r="AD558" i="81" s="1"/>
  <c r="AC571" i="81"/>
  <c r="AC570" i="81" s="1"/>
  <c r="Z559" i="81"/>
  <c r="Z558" i="81" s="1"/>
  <c r="W425" i="81"/>
  <c r="W424" i="81" s="1"/>
  <c r="V571" i="81"/>
  <c r="V570" i="81" s="1"/>
  <c r="T425" i="81"/>
  <c r="T424" i="81" s="1"/>
  <c r="S559" i="81"/>
  <c r="S558" i="81" s="1"/>
  <c r="R425" i="81"/>
  <c r="R424" i="81" s="1"/>
  <c r="Q425" i="81"/>
  <c r="Q424" i="81" s="1"/>
  <c r="P571" i="81"/>
  <c r="P570" i="81" s="1"/>
  <c r="M571" i="81"/>
  <c r="M570" i="81" s="1"/>
  <c r="J559" i="81"/>
  <c r="J558" i="81" s="1"/>
  <c r="G425" i="81"/>
  <c r="G424" i="81" s="1"/>
  <c r="AM86" i="81"/>
  <c r="AL86" i="81"/>
  <c r="AB86" i="81"/>
  <c r="W86" i="81"/>
  <c r="V86" i="81"/>
  <c r="L86" i="81"/>
  <c r="G86" i="81"/>
  <c r="AP85" i="81"/>
  <c r="AF85" i="81"/>
  <c r="AA85" i="81"/>
  <c r="Z85" i="81"/>
  <c r="P85" i="81"/>
  <c r="K85" i="81"/>
  <c r="J85" i="81"/>
  <c r="AN324" i="81"/>
  <c r="AN80" i="81" s="1"/>
  <c r="AL324" i="81"/>
  <c r="AL80" i="81" s="1"/>
  <c r="AJ324" i="81"/>
  <c r="AJ80" i="81" s="1"/>
  <c r="AH324" i="81"/>
  <c r="AH80" i="81" s="1"/>
  <c r="AF324" i="81"/>
  <c r="AF80" i="81" s="1"/>
  <c r="AD324" i="81"/>
  <c r="AD80" i="81" s="1"/>
  <c r="Z324" i="81"/>
  <c r="Z80" i="81" s="1"/>
  <c r="V324" i="81"/>
  <c r="V80" i="81" s="1"/>
  <c r="P324" i="81"/>
  <c r="P80" i="81" s="1"/>
  <c r="AP467" i="46"/>
  <c r="AP503" i="46" s="1"/>
  <c r="AP139" i="46"/>
  <c r="AN467" i="46"/>
  <c r="AN503" i="46" s="1"/>
  <c r="AN502" i="46" s="1"/>
  <c r="AN83" i="46" s="1"/>
  <c r="AA559" i="80"/>
  <c r="AA558" i="80" s="1"/>
  <c r="Y410" i="80"/>
  <c r="W410" i="80"/>
  <c r="W406" i="80"/>
  <c r="O410" i="80"/>
  <c r="M410" i="80"/>
  <c r="M406" i="80"/>
  <c r="K409" i="80"/>
  <c r="K405" i="80"/>
  <c r="I405" i="80"/>
  <c r="G559" i="80"/>
  <c r="G558" i="80" s="1"/>
  <c r="AJ99" i="80"/>
  <c r="AJ162" i="80" s="1"/>
  <c r="AJ165" i="80" s="1"/>
  <c r="AF99" i="80"/>
  <c r="AF162" i="80" s="1"/>
  <c r="AF165" i="80" s="1"/>
  <c r="AB99" i="80"/>
  <c r="AB162" i="80" s="1"/>
  <c r="AB165" i="80" s="1"/>
  <c r="X99" i="80"/>
  <c r="X162" i="80" s="1"/>
  <c r="X165" i="80" s="1"/>
  <c r="T99" i="80"/>
  <c r="T162" i="80" s="1"/>
  <c r="T165" i="80" s="1"/>
  <c r="P99" i="80"/>
  <c r="P162" i="80" s="1"/>
  <c r="P165" i="80" s="1"/>
  <c r="L99" i="80"/>
  <c r="L162" i="80" s="1"/>
  <c r="L165" i="80" s="1"/>
  <c r="H99" i="80"/>
  <c r="H162" i="80" s="1"/>
  <c r="H165" i="80" s="1"/>
  <c r="AK105" i="80"/>
  <c r="AG105" i="80"/>
  <c r="AC105" i="80"/>
  <c r="Y105" i="80"/>
  <c r="U105" i="80"/>
  <c r="Q105" i="80"/>
  <c r="M105" i="80"/>
  <c r="I105" i="80"/>
  <c r="AJ98" i="80"/>
  <c r="AF98" i="80"/>
  <c r="AB98" i="80"/>
  <c r="X98" i="80"/>
  <c r="T98" i="80"/>
  <c r="P98" i="80"/>
  <c r="L98" i="80"/>
  <c r="H98" i="80"/>
  <c r="AK93" i="80"/>
  <c r="AG93" i="80"/>
  <c r="AC93" i="80"/>
  <c r="Y93" i="80"/>
  <c r="U93" i="80"/>
  <c r="Q93" i="80"/>
  <c r="M93" i="80"/>
  <c r="I93" i="80"/>
  <c r="AB535" i="80"/>
  <c r="AB534" i="80" s="1"/>
  <c r="X535" i="80"/>
  <c r="P535" i="80"/>
  <c r="AD523" i="80"/>
  <c r="AM324" i="80"/>
  <c r="AM80" i="80" s="1"/>
  <c r="AK412" i="80"/>
  <c r="AJ409" i="80"/>
  <c r="AJ327" i="80"/>
  <c r="AJ407" i="80" s="1"/>
  <c r="AI412" i="80"/>
  <c r="AH410" i="80"/>
  <c r="AG411" i="80"/>
  <c r="AG329" i="80"/>
  <c r="AG409" i="80" s="1"/>
  <c r="AF410" i="80"/>
  <c r="AE408" i="80"/>
  <c r="AD331" i="80"/>
  <c r="AD411" i="80" s="1"/>
  <c r="AC407" i="80"/>
  <c r="AC325" i="80"/>
  <c r="AB410" i="80"/>
  <c r="AA329" i="80"/>
  <c r="AA409" i="80" s="1"/>
  <c r="Z331" i="80"/>
  <c r="Z411" i="80" s="1"/>
  <c r="Z406" i="80"/>
  <c r="Y329" i="80"/>
  <c r="Y409" i="80" s="1"/>
  <c r="X409" i="80"/>
  <c r="X327" i="80"/>
  <c r="X407" i="80" s="1"/>
  <c r="W408" i="80"/>
  <c r="U407" i="80"/>
  <c r="U325" i="80"/>
  <c r="T331" i="80"/>
  <c r="T411" i="80" s="1"/>
  <c r="T406" i="80"/>
  <c r="S407" i="80"/>
  <c r="S325" i="80"/>
  <c r="S405" i="80" s="1"/>
  <c r="R409" i="80"/>
  <c r="R327" i="80"/>
  <c r="R407" i="80" s="1"/>
  <c r="P406" i="80"/>
  <c r="O411" i="80"/>
  <c r="O408" i="80"/>
  <c r="L409" i="80"/>
  <c r="J409" i="80"/>
  <c r="I407" i="80"/>
  <c r="G412" i="80"/>
  <c r="AM571" i="81"/>
  <c r="AM570" i="81" s="1"/>
  <c r="AG425" i="81"/>
  <c r="AG424" i="81" s="1"/>
  <c r="AD425" i="81"/>
  <c r="AD424" i="81" s="1"/>
  <c r="AC425" i="81"/>
  <c r="AC424" i="81" s="1"/>
  <c r="V559" i="81"/>
  <c r="V558" i="81" s="1"/>
  <c r="S425" i="81"/>
  <c r="S424" i="81" s="1"/>
  <c r="R571" i="81"/>
  <c r="R570" i="81" s="1"/>
  <c r="P425" i="81"/>
  <c r="P424" i="81" s="1"/>
  <c r="M425" i="81"/>
  <c r="M424" i="81" s="1"/>
  <c r="AN86" i="81"/>
  <c r="AH86" i="81"/>
  <c r="X86" i="81"/>
  <c r="R86" i="81"/>
  <c r="H86" i="81"/>
  <c r="AL85" i="81"/>
  <c r="AB85" i="81"/>
  <c r="V85" i="81"/>
  <c r="L85" i="81"/>
  <c r="AM324" i="81"/>
  <c r="AM80" i="81" s="1"/>
  <c r="AM76" i="81" s="1"/>
  <c r="AI324" i="81"/>
  <c r="AI80" i="81" s="1"/>
  <c r="AI76" i="81" s="1"/>
  <c r="AE324" i="81"/>
  <c r="AE80" i="81" s="1"/>
  <c r="AC324" i="81"/>
  <c r="AC80" i="81" s="1"/>
  <c r="AC76" i="81" s="1"/>
  <c r="Y324" i="81"/>
  <c r="Y80" i="81" s="1"/>
  <c r="Y76" i="81" s="1"/>
  <c r="U324" i="81"/>
  <c r="U80" i="81" s="1"/>
  <c r="U76" i="81" s="1"/>
  <c r="O324" i="81"/>
  <c r="O80" i="81" s="1"/>
  <c r="O76" i="81" s="1"/>
  <c r="M324" i="81"/>
  <c r="M80" i="81" s="1"/>
  <c r="I324" i="81"/>
  <c r="I80" i="81" s="1"/>
  <c r="G555" i="46"/>
  <c r="G421" i="46"/>
  <c r="G392" i="46"/>
  <c r="AP474" i="46"/>
  <c r="AP510" i="46" s="1"/>
  <c r="AP399" i="46"/>
  <c r="AP339" i="46"/>
  <c r="AP419" i="46" s="1"/>
  <c r="AP140" i="46"/>
  <c r="AN339" i="46"/>
  <c r="AN419" i="46" s="1"/>
  <c r="AL399" i="46"/>
  <c r="AJ403" i="46"/>
  <c r="AJ401" i="46"/>
  <c r="AJ467" i="46"/>
  <c r="AJ503" i="46" s="1"/>
  <c r="AJ502" i="46" s="1"/>
  <c r="AJ83" i="46" s="1"/>
  <c r="AJ473" i="46"/>
  <c r="AJ509" i="46" s="1"/>
  <c r="AJ545" i="46" s="1"/>
  <c r="AI569" i="46"/>
  <c r="AI568" i="46" s="1"/>
  <c r="AI398" i="46"/>
  <c r="AH569" i="46"/>
  <c r="AH568" i="46" s="1"/>
  <c r="AH398" i="46"/>
  <c r="AG398" i="46"/>
  <c r="AF398" i="46"/>
  <c r="AC406" i="80"/>
  <c r="Q410" i="80"/>
  <c r="O409" i="80"/>
  <c r="O405" i="80"/>
  <c r="M409" i="80"/>
  <c r="M405" i="80"/>
  <c r="K559" i="80"/>
  <c r="K558" i="80" s="1"/>
  <c r="AK99" i="80"/>
  <c r="AK162" i="80" s="1"/>
  <c r="AK165" i="80" s="1"/>
  <c r="AG99" i="80"/>
  <c r="AG162" i="80" s="1"/>
  <c r="AG165" i="80" s="1"/>
  <c r="AC99" i="80"/>
  <c r="AC162" i="80" s="1"/>
  <c r="AC165" i="80" s="1"/>
  <c r="Y99" i="80"/>
  <c r="Y162" i="80" s="1"/>
  <c r="Y165" i="80" s="1"/>
  <c r="U99" i="80"/>
  <c r="U162" i="80" s="1"/>
  <c r="U165" i="80" s="1"/>
  <c r="Q99" i="80"/>
  <c r="Q162" i="80" s="1"/>
  <c r="Q165" i="80" s="1"/>
  <c r="M99" i="80"/>
  <c r="M162" i="80" s="1"/>
  <c r="M165" i="80" s="1"/>
  <c r="I99" i="80"/>
  <c r="I162" i="80" s="1"/>
  <c r="I165" i="80" s="1"/>
  <c r="AF535" i="80"/>
  <c r="H535" i="80"/>
  <c r="H534" i="80" s="1"/>
  <c r="J523" i="80"/>
  <c r="J559" i="80" s="1"/>
  <c r="J558" i="80" s="1"/>
  <c r="AO324" i="80"/>
  <c r="AO80" i="80" s="1"/>
  <c r="AH331" i="80"/>
  <c r="AH411" i="80" s="1"/>
  <c r="AH326" i="80"/>
  <c r="AH406" i="80" s="1"/>
  <c r="AG407" i="80"/>
  <c r="AG325" i="80"/>
  <c r="AF331" i="80"/>
  <c r="AF411" i="80" s="1"/>
  <c r="AF406" i="80"/>
  <c r="AE411" i="80"/>
  <c r="AE329" i="80"/>
  <c r="AE409" i="80" s="1"/>
  <c r="AD327" i="80"/>
  <c r="AD407" i="80" s="1"/>
  <c r="AC412" i="80"/>
  <c r="AB331" i="80"/>
  <c r="AB411" i="80" s="1"/>
  <c r="AA407" i="80"/>
  <c r="AA325" i="80"/>
  <c r="Z409" i="80"/>
  <c r="Z327" i="80"/>
  <c r="Z407" i="80" s="1"/>
  <c r="Y407" i="80"/>
  <c r="Y325" i="80"/>
  <c r="W411" i="80"/>
  <c r="W329" i="80"/>
  <c r="W409" i="80" s="1"/>
  <c r="T327" i="80"/>
  <c r="T407" i="80" s="1"/>
  <c r="S412" i="80"/>
  <c r="Q412" i="80"/>
  <c r="N410" i="80"/>
  <c r="M408" i="80"/>
  <c r="K408" i="80"/>
  <c r="AM559" i="81"/>
  <c r="AM558" i="81" s="1"/>
  <c r="AJ404" i="81"/>
  <c r="AJ168" i="81" s="1"/>
  <c r="AJ181" i="81" s="1"/>
  <c r="X404" i="81"/>
  <c r="R559" i="81"/>
  <c r="R558" i="81" s="1"/>
  <c r="N404" i="81"/>
  <c r="N168" i="81" s="1"/>
  <c r="N181" i="81" s="1"/>
  <c r="H404" i="81"/>
  <c r="AH87" i="81"/>
  <c r="H87" i="81"/>
  <c r="G87" i="81"/>
  <c r="AP324" i="81"/>
  <c r="AP80" i="81" s="1"/>
  <c r="AN76" i="81"/>
  <c r="AJ76" i="81"/>
  <c r="AB324" i="81"/>
  <c r="AB80" i="81" s="1"/>
  <c r="Z76" i="81"/>
  <c r="X324" i="81"/>
  <c r="X80" i="81" s="1"/>
  <c r="T324" i="81"/>
  <c r="T80" i="81" s="1"/>
  <c r="R324" i="81"/>
  <c r="R80" i="81" s="1"/>
  <c r="P76" i="81"/>
  <c r="N324" i="81"/>
  <c r="N80" i="81" s="1"/>
  <c r="L324" i="81"/>
  <c r="L80" i="81" s="1"/>
  <c r="J324" i="81"/>
  <c r="J80" i="81" s="1"/>
  <c r="H324" i="81"/>
  <c r="H80" i="81" s="1"/>
  <c r="AK467" i="46"/>
  <c r="AK503" i="46" s="1"/>
  <c r="AK502" i="46" s="1"/>
  <c r="AK83" i="46" s="1"/>
  <c r="AK473" i="46"/>
  <c r="AK509" i="46" s="1"/>
  <c r="AK545" i="46" s="1"/>
  <c r="AI467" i="46"/>
  <c r="AI503" i="46" s="1"/>
  <c r="AI502" i="46" s="1"/>
  <c r="AI83" i="46" s="1"/>
  <c r="AI473" i="46"/>
  <c r="AI509" i="46" s="1"/>
  <c r="AI545" i="46" s="1"/>
  <c r="AH467" i="46"/>
  <c r="AH503" i="46" s="1"/>
  <c r="AH502" i="46" s="1"/>
  <c r="AH83" i="46" s="1"/>
  <c r="AH473" i="46"/>
  <c r="AH509" i="46" s="1"/>
  <c r="AH545" i="46" s="1"/>
  <c r="AG467" i="46"/>
  <c r="AG503" i="46" s="1"/>
  <c r="AG502" i="46" s="1"/>
  <c r="AG83" i="46" s="1"/>
  <c r="AG473" i="46"/>
  <c r="AG509" i="46" s="1"/>
  <c r="AG545" i="46" s="1"/>
  <c r="AF467" i="46"/>
  <c r="AF503" i="46" s="1"/>
  <c r="AF502" i="46" s="1"/>
  <c r="AF83" i="46" s="1"/>
  <c r="AF473" i="46"/>
  <c r="AF509" i="46" s="1"/>
  <c r="AF545" i="46" s="1"/>
  <c r="O412" i="80"/>
  <c r="J410" i="80"/>
  <c r="I411" i="80"/>
  <c r="AP165" i="81"/>
  <c r="AL165" i="81"/>
  <c r="AH165" i="81"/>
  <c r="AD165" i="81"/>
  <c r="Z165" i="81"/>
  <c r="V165" i="81"/>
  <c r="R165" i="81"/>
  <c r="N165" i="81"/>
  <c r="J165" i="81"/>
  <c r="AP86" i="81"/>
  <c r="AF86" i="81"/>
  <c r="Z86" i="81"/>
  <c r="P86" i="81"/>
  <c r="J86" i="81"/>
  <c r="AJ85" i="81"/>
  <c r="AD85" i="81"/>
  <c r="T85" i="81"/>
  <c r="N85" i="81"/>
  <c r="AO324" i="81"/>
  <c r="AO80" i="81" s="1"/>
  <c r="AK324" i="81"/>
  <c r="AK80" i="81" s="1"/>
  <c r="AG324" i="81"/>
  <c r="AG80" i="81" s="1"/>
  <c r="AA324" i="81"/>
  <c r="AA80" i="81" s="1"/>
  <c r="W324" i="81"/>
  <c r="W80" i="81" s="1"/>
  <c r="S324" i="81"/>
  <c r="S80" i="81" s="1"/>
  <c r="Q324" i="81"/>
  <c r="Q80" i="81" s="1"/>
  <c r="K324" i="81"/>
  <c r="K80" i="81" s="1"/>
  <c r="G324" i="81"/>
  <c r="G80" i="81" s="1"/>
  <c r="G401" i="46"/>
  <c r="G394" i="46"/>
  <c r="AP401" i="46"/>
  <c r="AP388" i="46"/>
  <c r="AO401" i="46"/>
  <c r="AN402" i="46"/>
  <c r="AN388" i="46"/>
  <c r="AM398" i="46"/>
  <c r="AM340" i="46"/>
  <c r="AM420" i="46" s="1"/>
  <c r="AL398" i="46"/>
  <c r="AK423" i="46"/>
  <c r="AK422" i="46" s="1"/>
  <c r="AJ423" i="46"/>
  <c r="AJ422" i="46" s="1"/>
  <c r="AI423" i="46"/>
  <c r="AI422" i="46" s="1"/>
  <c r="AH423" i="46"/>
  <c r="AH422" i="46" s="1"/>
  <c r="AG423" i="46"/>
  <c r="AG422" i="46" s="1"/>
  <c r="AF423" i="46"/>
  <c r="AF422" i="46" s="1"/>
  <c r="AE473" i="46"/>
  <c r="AE509" i="46" s="1"/>
  <c r="AE545" i="46" s="1"/>
  <c r="AE423" i="46"/>
  <c r="AE422" i="46" s="1"/>
  <c r="AD403" i="46"/>
  <c r="AB401" i="46"/>
  <c r="AB399" i="46"/>
  <c r="AA569" i="46"/>
  <c r="AA568" i="46" s="1"/>
  <c r="AA557" i="46"/>
  <c r="AA556" i="46" s="1"/>
  <c r="Z403" i="46"/>
  <c r="Y403" i="46"/>
  <c r="Y399" i="46"/>
  <c r="V474" i="46"/>
  <c r="V510" i="46" s="1"/>
  <c r="V546" i="46" s="1"/>
  <c r="U423" i="46"/>
  <c r="U422" i="46" s="1"/>
  <c r="U402" i="46"/>
  <c r="T423" i="46"/>
  <c r="T422" i="46" s="1"/>
  <c r="S403" i="46"/>
  <c r="S397" i="46"/>
  <c r="R474" i="46"/>
  <c r="R510" i="46" s="1"/>
  <c r="R546" i="46" s="1"/>
  <c r="P569" i="46"/>
  <c r="P568" i="46" s="1"/>
  <c r="P557" i="46"/>
  <c r="P556" i="46" s="1"/>
  <c r="P403" i="46"/>
  <c r="P399" i="46"/>
  <c r="N423" i="46"/>
  <c r="N422" i="46" s="1"/>
  <c r="N398" i="46"/>
  <c r="L403" i="46"/>
  <c r="L399" i="46"/>
  <c r="J403" i="46"/>
  <c r="J399" i="46"/>
  <c r="I401" i="46"/>
  <c r="H557" i="46"/>
  <c r="H556" i="46" s="1"/>
  <c r="H423" i="46"/>
  <c r="H422" i="46" s="1"/>
  <c r="G563" i="81"/>
  <c r="G553" i="81"/>
  <c r="G539" i="81"/>
  <c r="G390" i="81"/>
  <c r="AP562" i="81"/>
  <c r="AP553" i="81"/>
  <c r="AP550" i="81"/>
  <c r="AP421" i="81"/>
  <c r="AP418" i="81"/>
  <c r="AP395" i="81"/>
  <c r="AP390" i="81"/>
  <c r="AO565" i="81"/>
  <c r="AO546" i="81"/>
  <c r="AO544" i="81" s="1"/>
  <c r="AO153" i="81" s="1"/>
  <c r="AO420" i="81"/>
  <c r="AO417" i="81"/>
  <c r="AO393" i="81"/>
  <c r="AN552" i="81"/>
  <c r="AN549" i="81" s="1"/>
  <c r="AN154" i="81" s="1"/>
  <c r="AN416" i="81"/>
  <c r="AN389" i="81"/>
  <c r="AM564" i="81"/>
  <c r="AM552" i="81"/>
  <c r="AM416" i="81"/>
  <c r="AM394" i="81"/>
  <c r="AM392" i="81"/>
  <c r="AM390" i="81"/>
  <c r="AL540" i="81"/>
  <c r="AL421" i="81"/>
  <c r="AL416" i="81"/>
  <c r="AJ564" i="81"/>
  <c r="AJ555" i="81"/>
  <c r="AJ420" i="81"/>
  <c r="AI564" i="81"/>
  <c r="AI553" i="81"/>
  <c r="AI394" i="81"/>
  <c r="AI392" i="81"/>
  <c r="AI139" i="81"/>
  <c r="AI143" i="81" s="1"/>
  <c r="AH417" i="81"/>
  <c r="AH395" i="81"/>
  <c r="AG540" i="81"/>
  <c r="AG136" i="81"/>
  <c r="AG140" i="81"/>
  <c r="AG139" i="81"/>
  <c r="AF539" i="81"/>
  <c r="AE340" i="81"/>
  <c r="AE474" i="81"/>
  <c r="AE510" i="81" s="1"/>
  <c r="AE546" i="81" s="1"/>
  <c r="Q396" i="81"/>
  <c r="Q148" i="81" s="1"/>
  <c r="AD474" i="46"/>
  <c r="AD510" i="46" s="1"/>
  <c r="AD546" i="46" s="1"/>
  <c r="AB474" i="46"/>
  <c r="AB510" i="46" s="1"/>
  <c r="AB546" i="46" s="1"/>
  <c r="AA423" i="46"/>
  <c r="AA422" i="46" s="1"/>
  <c r="Z569" i="46"/>
  <c r="Z568" i="46" s="1"/>
  <c r="Y557" i="46"/>
  <c r="Y556" i="46" s="1"/>
  <c r="S569" i="46"/>
  <c r="S568" i="46" s="1"/>
  <c r="P474" i="46"/>
  <c r="P510" i="46" s="1"/>
  <c r="P546" i="46" s="1"/>
  <c r="L474" i="46"/>
  <c r="L510" i="46" s="1"/>
  <c r="L546" i="46" s="1"/>
  <c r="J569" i="46"/>
  <c r="J568" i="46" s="1"/>
  <c r="J557" i="46"/>
  <c r="J556" i="46" s="1"/>
  <c r="AP564" i="81"/>
  <c r="AP417" i="81"/>
  <c r="AP415" i="81" s="1"/>
  <c r="AP147" i="81" s="1"/>
  <c r="AP149" i="81" s="1"/>
  <c r="AO554" i="81"/>
  <c r="AN563" i="81"/>
  <c r="AN418" i="81"/>
  <c r="AM555" i="81"/>
  <c r="AL555" i="81"/>
  <c r="AL545" i="81"/>
  <c r="AI555" i="81"/>
  <c r="AI421" i="81"/>
  <c r="AI141" i="81"/>
  <c r="AG396" i="81"/>
  <c r="AE396" i="81"/>
  <c r="AH403" i="46"/>
  <c r="AH401" i="46"/>
  <c r="AG403" i="46"/>
  <c r="AG401" i="46"/>
  <c r="AF403" i="46"/>
  <c r="AF401" i="46"/>
  <c r="AE403" i="46"/>
  <c r="AE401" i="46"/>
  <c r="AD423" i="46"/>
  <c r="AD422" i="46" s="1"/>
  <c r="AB398" i="46"/>
  <c r="AA402" i="46"/>
  <c r="Z423" i="46"/>
  <c r="Z422" i="46" s="1"/>
  <c r="Z402" i="46"/>
  <c r="Y423" i="46"/>
  <c r="Y422" i="46" s="1"/>
  <c r="W398" i="46"/>
  <c r="U403" i="46"/>
  <c r="U397" i="46"/>
  <c r="T569" i="46"/>
  <c r="T568" i="46" s="1"/>
  <c r="T403" i="46"/>
  <c r="T399" i="46"/>
  <c r="T397" i="46"/>
  <c r="S423" i="46"/>
  <c r="S422" i="46" s="1"/>
  <c r="S402" i="46"/>
  <c r="P423" i="46"/>
  <c r="P422" i="46" s="1"/>
  <c r="P398" i="46"/>
  <c r="N403" i="46"/>
  <c r="N399" i="46"/>
  <c r="L423" i="46"/>
  <c r="L422" i="46" s="1"/>
  <c r="L398" i="46"/>
  <c r="J423" i="46"/>
  <c r="J422" i="46" s="1"/>
  <c r="J398" i="46"/>
  <c r="I473" i="46"/>
  <c r="I509" i="46" s="1"/>
  <c r="H403" i="46"/>
  <c r="H401" i="46"/>
  <c r="H397" i="46"/>
  <c r="G417" i="81"/>
  <c r="G136" i="81"/>
  <c r="G141" i="81" s="1"/>
  <c r="AP540" i="81"/>
  <c r="AP389" i="81"/>
  <c r="AP388" i="81" s="1"/>
  <c r="AO539" i="81"/>
  <c r="AO392" i="81"/>
  <c r="AO390" i="81"/>
  <c r="AN562" i="81"/>
  <c r="AN474" i="81"/>
  <c r="AN510" i="81" s="1"/>
  <c r="AN539" i="81"/>
  <c r="AN538" i="81" s="1"/>
  <c r="AN152" i="81" s="1"/>
  <c r="AN395" i="81"/>
  <c r="AN393" i="81"/>
  <c r="AM566" i="81"/>
  <c r="AM554" i="81"/>
  <c r="AM546" i="81"/>
  <c r="AM417" i="81"/>
  <c r="AM395" i="81"/>
  <c r="AL539" i="81"/>
  <c r="AL395" i="81"/>
  <c r="AL393" i="81"/>
  <c r="AL391" i="81"/>
  <c r="AK540" i="81"/>
  <c r="AJ554" i="81"/>
  <c r="AJ473" i="81"/>
  <c r="AJ509" i="81" s="1"/>
  <c r="AJ545" i="81" s="1"/>
  <c r="AJ392" i="81"/>
  <c r="AJ390" i="81"/>
  <c r="AI395" i="81"/>
  <c r="AI140" i="81"/>
  <c r="AH539" i="81"/>
  <c r="AH392" i="81"/>
  <c r="AB549" i="81"/>
  <c r="Y549" i="81"/>
  <c r="Y154" i="81" s="1"/>
  <c r="L561" i="81"/>
  <c r="L155" i="81" s="1"/>
  <c r="AM396" i="81"/>
  <c r="AM148" i="81" s="1"/>
  <c r="AJ538" i="81"/>
  <c r="AJ152" i="81" s="1"/>
  <c r="AB142" i="81"/>
  <c r="AB141" i="81"/>
  <c r="R561" i="81"/>
  <c r="R155" i="81" s="1"/>
  <c r="AM562" i="81"/>
  <c r="AM551" i="81"/>
  <c r="AM421" i="81"/>
  <c r="AL566" i="81"/>
  <c r="AL563" i="81"/>
  <c r="AL554" i="81"/>
  <c r="AL551" i="81"/>
  <c r="AL396" i="81"/>
  <c r="AL148" i="81" s="1"/>
  <c r="AL418" i="81"/>
  <c r="AL394" i="81"/>
  <c r="AL390" i="81"/>
  <c r="AK417" i="81"/>
  <c r="AK391" i="81"/>
  <c r="AJ393" i="81"/>
  <c r="AI419" i="81"/>
  <c r="AI391" i="81"/>
  <c r="AI389" i="81"/>
  <c r="AH565" i="81"/>
  <c r="AH391" i="81"/>
  <c r="AG421" i="81"/>
  <c r="AG394" i="81"/>
  <c r="AF565" i="81"/>
  <c r="AF540" i="81"/>
  <c r="AF339" i="81"/>
  <c r="AF393" i="81"/>
  <c r="AE562" i="81"/>
  <c r="AE551" i="81"/>
  <c r="AE140" i="81"/>
  <c r="AD552" i="81"/>
  <c r="AD540" i="81"/>
  <c r="AD416" i="81"/>
  <c r="AD394" i="81"/>
  <c r="AD392" i="81"/>
  <c r="AC551" i="81"/>
  <c r="AC394" i="81"/>
  <c r="AB393" i="81"/>
  <c r="AB390" i="81"/>
  <c r="AB143" i="81"/>
  <c r="AB140" i="81"/>
  <c r="AA540" i="81"/>
  <c r="AA339" i="81"/>
  <c r="Z564" i="81"/>
  <c r="Z553" i="81"/>
  <c r="Z550" i="81"/>
  <c r="Z474" i="81"/>
  <c r="Z510" i="81" s="1"/>
  <c r="Z546" i="81" s="1"/>
  <c r="Z421" i="81"/>
  <c r="Z418" i="81"/>
  <c r="Z395" i="81"/>
  <c r="Z139" i="81"/>
  <c r="Y474" i="81"/>
  <c r="Y510" i="81" s="1"/>
  <c r="Y539" i="81"/>
  <c r="Y538" i="81" s="1"/>
  <c r="Y152" i="81" s="1"/>
  <c r="Y139" i="81"/>
  <c r="X566" i="81"/>
  <c r="X563" i="81"/>
  <c r="X552" i="81"/>
  <c r="X467" i="81"/>
  <c r="X503" i="81" s="1"/>
  <c r="X389" i="81"/>
  <c r="X140" i="81"/>
  <c r="W562" i="81"/>
  <c r="W417" i="81"/>
  <c r="V564" i="81"/>
  <c r="V561" i="81" s="1"/>
  <c r="V155" i="81" s="1"/>
  <c r="V554" i="81"/>
  <c r="V340" i="81"/>
  <c r="V392" i="81"/>
  <c r="V389" i="81"/>
  <c r="V388" i="81" s="1"/>
  <c r="U553" i="81"/>
  <c r="U549" i="81" s="1"/>
  <c r="U154" i="81" s="1"/>
  <c r="U421" i="81"/>
  <c r="U140" i="81"/>
  <c r="T418" i="81"/>
  <c r="T562" i="81"/>
  <c r="S474" i="81"/>
  <c r="S510" i="81" s="1"/>
  <c r="S546" i="81" s="1"/>
  <c r="S395" i="81"/>
  <c r="R550" i="81"/>
  <c r="R391" i="81"/>
  <c r="R389" i="81"/>
  <c r="P474" i="81"/>
  <c r="P510" i="81" s="1"/>
  <c r="P540" i="81"/>
  <c r="P467" i="81"/>
  <c r="P503" i="81" s="1"/>
  <c r="O563" i="81"/>
  <c r="O473" i="81"/>
  <c r="O509" i="81" s="1"/>
  <c r="O391" i="81"/>
  <c r="O389" i="81"/>
  <c r="O136" i="81"/>
  <c r="N566" i="81"/>
  <c r="N551" i="81"/>
  <c r="N394" i="81"/>
  <c r="M389" i="81"/>
  <c r="L554" i="81"/>
  <c r="L394" i="81"/>
  <c r="L389" i="81"/>
  <c r="K563" i="81"/>
  <c r="K553" i="81"/>
  <c r="K473" i="81"/>
  <c r="K509" i="81" s="1"/>
  <c r="K420" i="81"/>
  <c r="K392" i="81"/>
  <c r="K388" i="81" s="1"/>
  <c r="K139" i="81"/>
  <c r="K143" i="81" s="1"/>
  <c r="J553" i="81"/>
  <c r="J540" i="81"/>
  <c r="J417" i="81"/>
  <c r="J395" i="81"/>
  <c r="I563" i="81"/>
  <c r="I554" i="81"/>
  <c r="I551" i="81"/>
  <c r="I540" i="81"/>
  <c r="I416" i="81"/>
  <c r="I392" i="81"/>
  <c r="I390" i="81"/>
  <c r="H396" i="81"/>
  <c r="H148" i="81" s="1"/>
  <c r="H393" i="81"/>
  <c r="G480" i="80"/>
  <c r="G516" i="80" s="1"/>
  <c r="G552" i="80" s="1"/>
  <c r="AG395" i="81"/>
  <c r="AF394" i="81"/>
  <c r="AD554" i="81"/>
  <c r="AD544" i="81"/>
  <c r="AD153" i="81" s="1"/>
  <c r="AD418" i="81"/>
  <c r="AD136" i="81"/>
  <c r="AD142" i="81" s="1"/>
  <c r="AB538" i="81"/>
  <c r="AB152" i="81" s="1"/>
  <c r="AB421" i="81"/>
  <c r="AA546" i="81"/>
  <c r="X551" i="81"/>
  <c r="X392" i="81"/>
  <c r="W395" i="81"/>
  <c r="U544" i="81"/>
  <c r="U153" i="81" s="1"/>
  <c r="U538" i="81"/>
  <c r="U152" i="81" s="1"/>
  <c r="T393" i="81"/>
  <c r="S473" i="81"/>
  <c r="S509" i="81" s="1"/>
  <c r="S141" i="81"/>
  <c r="S144" i="81" s="1"/>
  <c r="S176" i="81" s="1"/>
  <c r="R467" i="81"/>
  <c r="R503" i="81" s="1"/>
  <c r="R392" i="81"/>
  <c r="P421" i="81"/>
  <c r="P394" i="81"/>
  <c r="O140" i="81"/>
  <c r="N549" i="81"/>
  <c r="N154" i="81" s="1"/>
  <c r="N393" i="81"/>
  <c r="L390" i="81"/>
  <c r="K393" i="81"/>
  <c r="K136" i="81"/>
  <c r="K141" i="81" s="1"/>
  <c r="I395" i="81"/>
  <c r="H561" i="81"/>
  <c r="H155" i="81" s="1"/>
  <c r="G492" i="80"/>
  <c r="G528" i="80" s="1"/>
  <c r="G564" i="80" s="1"/>
  <c r="G299" i="80"/>
  <c r="G467" i="80" s="1"/>
  <c r="G503" i="80" s="1"/>
  <c r="G481" i="80"/>
  <c r="G517" i="80" s="1"/>
  <c r="G553" i="80" s="1"/>
  <c r="AO510" i="80"/>
  <c r="AO340" i="80"/>
  <c r="AN142" i="80"/>
  <c r="AN141" i="80"/>
  <c r="W563" i="81"/>
  <c r="J339" i="81"/>
  <c r="J419" i="81" s="1"/>
  <c r="J467" i="81"/>
  <c r="J503" i="81" s="1"/>
  <c r="G533" i="80"/>
  <c r="G532" i="80" s="1"/>
  <c r="G527" i="80"/>
  <c r="G563" i="80" s="1"/>
  <c r="G511" i="80"/>
  <c r="G547" i="80" s="1"/>
  <c r="G540" i="80"/>
  <c r="AG552" i="81"/>
  <c r="AG539" i="81"/>
  <c r="AG538" i="81" s="1"/>
  <c r="AG152" i="81" s="1"/>
  <c r="AG416" i="81"/>
  <c r="AG389" i="81"/>
  <c r="AG388" i="81" s="1"/>
  <c r="AF553" i="81"/>
  <c r="AF417" i="81"/>
  <c r="AE565" i="81"/>
  <c r="AE554" i="81"/>
  <c r="AE391" i="81"/>
  <c r="AD565" i="81"/>
  <c r="AD391" i="81"/>
  <c r="AC565" i="81"/>
  <c r="AC554" i="81"/>
  <c r="AC420" i="81"/>
  <c r="AC417" i="81"/>
  <c r="AC393" i="81"/>
  <c r="AB416" i="81"/>
  <c r="AB394" i="81"/>
  <c r="AA393" i="81"/>
  <c r="Z562" i="81"/>
  <c r="Z394" i="81"/>
  <c r="X553" i="81"/>
  <c r="X473" i="81"/>
  <c r="X509" i="81" s="1"/>
  <c r="X395" i="81"/>
  <c r="W552" i="81"/>
  <c r="W550" i="81"/>
  <c r="W396" i="81"/>
  <c r="W148" i="81" s="1"/>
  <c r="W420" i="81"/>
  <c r="W421" i="81"/>
  <c r="W389" i="81"/>
  <c r="V396" i="81"/>
  <c r="V148" i="81" s="1"/>
  <c r="T415" i="81"/>
  <c r="T391" i="81"/>
  <c r="S419" i="81"/>
  <c r="R553" i="81"/>
  <c r="Q554" i="81"/>
  <c r="Q550" i="81"/>
  <c r="Q546" i="81"/>
  <c r="Q540" i="81"/>
  <c r="Q555" i="81"/>
  <c r="Q389" i="81"/>
  <c r="P564" i="81"/>
  <c r="P553" i="81"/>
  <c r="P418" i="81"/>
  <c r="P415" i="81" s="1"/>
  <c r="P392" i="81"/>
  <c r="O467" i="81"/>
  <c r="O503" i="81" s="1"/>
  <c r="O502" i="81" s="1"/>
  <c r="O83" i="81" s="1"/>
  <c r="N420" i="81"/>
  <c r="M565" i="81"/>
  <c r="M393" i="81"/>
  <c r="L474" i="81"/>
  <c r="L510" i="81" s="1"/>
  <c r="L393" i="81"/>
  <c r="K550" i="81"/>
  <c r="K546" i="81"/>
  <c r="K467" i="81"/>
  <c r="K503" i="81" s="1"/>
  <c r="K502" i="81" s="1"/>
  <c r="K83" i="81" s="1"/>
  <c r="K418" i="81"/>
  <c r="J390" i="81"/>
  <c r="I552" i="81"/>
  <c r="G298" i="80"/>
  <c r="G338" i="80" s="1"/>
  <c r="G418" i="80" s="1"/>
  <c r="J391" i="81"/>
  <c r="I566" i="81"/>
  <c r="I389" i="81"/>
  <c r="H554" i="81"/>
  <c r="H394" i="81"/>
  <c r="H389" i="81"/>
  <c r="G529" i="80"/>
  <c r="G565" i="80" s="1"/>
  <c r="G323" i="80"/>
  <c r="G403" i="80" s="1"/>
  <c r="G322" i="80"/>
  <c r="G402" i="80" s="1"/>
  <c r="G321" i="80"/>
  <c r="G401" i="80" s="1"/>
  <c r="G320" i="80"/>
  <c r="G400" i="80" s="1"/>
  <c r="G319" i="80"/>
  <c r="G399" i="80" s="1"/>
  <c r="G318" i="80"/>
  <c r="G398" i="80" s="1"/>
  <c r="G315" i="80"/>
  <c r="G395" i="80" s="1"/>
  <c r="AO557" i="80"/>
  <c r="AO556" i="80" s="1"/>
  <c r="AO400" i="80"/>
  <c r="AO398" i="80"/>
  <c r="AO418" i="80"/>
  <c r="AO395" i="80"/>
  <c r="AN563" i="80"/>
  <c r="AN397" i="80"/>
  <c r="AN416" i="80"/>
  <c r="AN394" i="80"/>
  <c r="AM402" i="80"/>
  <c r="AL509" i="80"/>
  <c r="AL423" i="80"/>
  <c r="AL422" i="80" s="1"/>
  <c r="AL339" i="80"/>
  <c r="AL417" i="80"/>
  <c r="AK515" i="80"/>
  <c r="AK551" i="80" s="1"/>
  <c r="AK322" i="80"/>
  <c r="AK402" i="80" s="1"/>
  <c r="AK318" i="80"/>
  <c r="AK314" i="80"/>
  <c r="AK394" i="80" s="1"/>
  <c r="AJ528" i="80"/>
  <c r="AJ564" i="80" s="1"/>
  <c r="AJ521" i="80"/>
  <c r="AJ511" i="80"/>
  <c r="AJ547" i="80" s="1"/>
  <c r="AJ314" i="80"/>
  <c r="AJ394" i="80" s="1"/>
  <c r="AJ140" i="80"/>
  <c r="AI481" i="80"/>
  <c r="AI517" i="80" s="1"/>
  <c r="AI553" i="80" s="1"/>
  <c r="AH531" i="80"/>
  <c r="AH567" i="80" s="1"/>
  <c r="AH529" i="80"/>
  <c r="AH565" i="80" s="1"/>
  <c r="AH490" i="80"/>
  <c r="AH526" i="80" s="1"/>
  <c r="AH562" i="80" s="1"/>
  <c r="AH301" i="80"/>
  <c r="AH341" i="80" s="1"/>
  <c r="AH421" i="80" s="1"/>
  <c r="AH340" i="80"/>
  <c r="AH420" i="80" s="1"/>
  <c r="AH297" i="80"/>
  <c r="AH337" i="80" s="1"/>
  <c r="AH417" i="80" s="1"/>
  <c r="AH309" i="80"/>
  <c r="AH389" i="80" s="1"/>
  <c r="AG531" i="80"/>
  <c r="AG567" i="80" s="1"/>
  <c r="AG491" i="80"/>
  <c r="AG527" i="80" s="1"/>
  <c r="AG516" i="80"/>
  <c r="AG552" i="80" s="1"/>
  <c r="AG319" i="80"/>
  <c r="AG311" i="80"/>
  <c r="AG391" i="80" s="1"/>
  <c r="AG310" i="80"/>
  <c r="AG390" i="80" s="1"/>
  <c r="AF340" i="80"/>
  <c r="AF420" i="80" s="1"/>
  <c r="AF314" i="80"/>
  <c r="AF394" i="80" s="1"/>
  <c r="AF483" i="80"/>
  <c r="AF519" i="80" s="1"/>
  <c r="AF555" i="80" s="1"/>
  <c r="AF312" i="80"/>
  <c r="AF392" i="80" s="1"/>
  <c r="AE474" i="80"/>
  <c r="AE510" i="80" s="1"/>
  <c r="AE504" i="80"/>
  <c r="AE540" i="80" s="1"/>
  <c r="AE336" i="80"/>
  <c r="AE311" i="80"/>
  <c r="AE391" i="80" s="1"/>
  <c r="AD530" i="80"/>
  <c r="AD566" i="80" s="1"/>
  <c r="AD553" i="80"/>
  <c r="AD479" i="80"/>
  <c r="AD515" i="80" s="1"/>
  <c r="AD323" i="80"/>
  <c r="AD403" i="80" s="1"/>
  <c r="AD321" i="80"/>
  <c r="AD401" i="80" s="1"/>
  <c r="AD297" i="80"/>
  <c r="AD482" i="80"/>
  <c r="AD518" i="80" s="1"/>
  <c r="AD554" i="80" s="1"/>
  <c r="AD493" i="80"/>
  <c r="AB322" i="80"/>
  <c r="AB402" i="80" s="1"/>
  <c r="AB318" i="80"/>
  <c r="AB481" i="80"/>
  <c r="AB517" i="80" s="1"/>
  <c r="AB553" i="80" s="1"/>
  <c r="AB299" i="80"/>
  <c r="AC140" i="80"/>
  <c r="AC136" i="80"/>
  <c r="AC142" i="80" s="1"/>
  <c r="G518" i="80"/>
  <c r="G554" i="80" s="1"/>
  <c r="G317" i="80"/>
  <c r="G340" i="80"/>
  <c r="G420" i="80" s="1"/>
  <c r="G312" i="80"/>
  <c r="G392" i="80" s="1"/>
  <c r="G311" i="80"/>
  <c r="G391" i="80" s="1"/>
  <c r="AO503" i="80"/>
  <c r="AO399" i="80"/>
  <c r="AO562" i="80"/>
  <c r="AN398" i="80"/>
  <c r="AM546" i="80"/>
  <c r="AL403" i="80"/>
  <c r="AL401" i="80"/>
  <c r="AL392" i="80"/>
  <c r="AL390" i="80"/>
  <c r="AK527" i="80"/>
  <c r="AK563" i="80" s="1"/>
  <c r="AK519" i="80"/>
  <c r="AK555" i="80" s="1"/>
  <c r="AK516" i="80"/>
  <c r="AK552" i="80" s="1"/>
  <c r="AK320" i="80"/>
  <c r="AK400" i="80" s="1"/>
  <c r="AK310" i="80"/>
  <c r="AK390" i="80" s="1"/>
  <c r="AK139" i="80"/>
  <c r="AK143" i="80" s="1"/>
  <c r="AK141" i="80"/>
  <c r="AJ527" i="80"/>
  <c r="AJ340" i="80"/>
  <c r="AJ420" i="80" s="1"/>
  <c r="AJ337" i="80"/>
  <c r="AJ417" i="80" s="1"/>
  <c r="AJ310" i="80"/>
  <c r="AI516" i="80"/>
  <c r="AI473" i="80"/>
  <c r="AI509" i="80" s="1"/>
  <c r="AI505" i="80"/>
  <c r="AI507" i="80"/>
  <c r="AI312" i="80"/>
  <c r="AH530" i="80"/>
  <c r="AH566" i="80" s="1"/>
  <c r="AH504" i="80"/>
  <c r="AH540" i="80" s="1"/>
  <c r="AH323" i="80"/>
  <c r="AH403" i="80" s="1"/>
  <c r="AH321" i="80"/>
  <c r="AH401" i="80" s="1"/>
  <c r="AH319" i="80"/>
  <c r="AH399" i="80" s="1"/>
  <c r="AH317" i="80"/>
  <c r="AH313" i="80"/>
  <c r="AH393" i="80" s="1"/>
  <c r="AG533" i="80"/>
  <c r="AG530" i="80"/>
  <c r="AG566" i="80" s="1"/>
  <c r="AG528" i="80"/>
  <c r="AG564" i="80" s="1"/>
  <c r="AG526" i="80"/>
  <c r="AG483" i="80"/>
  <c r="AG519" i="80" s="1"/>
  <c r="AG555" i="80" s="1"/>
  <c r="AG517" i="80"/>
  <c r="AG553" i="80" s="1"/>
  <c r="AG515" i="80"/>
  <c r="AG551" i="80" s="1"/>
  <c r="AG511" i="80"/>
  <c r="AG547" i="80" s="1"/>
  <c r="AG507" i="80"/>
  <c r="AG343" i="80"/>
  <c r="AG323" i="80"/>
  <c r="AG403" i="80" s="1"/>
  <c r="AF516" i="80"/>
  <c r="AF552" i="80" s="1"/>
  <c r="AF514" i="80"/>
  <c r="AF511" i="80"/>
  <c r="AF547" i="80" s="1"/>
  <c r="AE526" i="80"/>
  <c r="AE547" i="80"/>
  <c r="AE505" i="80"/>
  <c r="AE541" i="80" s="1"/>
  <c r="AD310" i="80"/>
  <c r="AD390" i="80" s="1"/>
  <c r="AC336" i="80"/>
  <c r="AC416" i="80" s="1"/>
  <c r="AC313" i="80"/>
  <c r="AC393" i="80" s="1"/>
  <c r="AC300" i="80"/>
  <c r="AC493" i="80"/>
  <c r="AC529" i="80" s="1"/>
  <c r="AC565" i="80" s="1"/>
  <c r="Y140" i="80"/>
  <c r="Y136" i="80"/>
  <c r="Y142" i="80" s="1"/>
  <c r="U140" i="80"/>
  <c r="U139" i="80"/>
  <c r="U143" i="80" s="1"/>
  <c r="U136" i="80"/>
  <c r="U142" i="80" s="1"/>
  <c r="AL569" i="80"/>
  <c r="AL568" i="80" s="1"/>
  <c r="AL564" i="80"/>
  <c r="AK530" i="80"/>
  <c r="AK566" i="80" s="1"/>
  <c r="AI547" i="80"/>
  <c r="AI395" i="80"/>
  <c r="AH569" i="80"/>
  <c r="AH568" i="80" s="1"/>
  <c r="AH322" i="80"/>
  <c r="AH402" i="80" s="1"/>
  <c r="AH320" i="80"/>
  <c r="AH400" i="80" s="1"/>
  <c r="AH318" i="80"/>
  <c r="AH398" i="80" s="1"/>
  <c r="AH336" i="80"/>
  <c r="AH416" i="80" s="1"/>
  <c r="AG541" i="80"/>
  <c r="AG398" i="80"/>
  <c r="AG338" i="80"/>
  <c r="AG418" i="80" s="1"/>
  <c r="AF510" i="80"/>
  <c r="AF546" i="80" s="1"/>
  <c r="AF336" i="80"/>
  <c r="AF416" i="80" s="1"/>
  <c r="AF393" i="80"/>
  <c r="AF299" i="80"/>
  <c r="AF481" i="80"/>
  <c r="AF517" i="80" s="1"/>
  <c r="AF553" i="80" s="1"/>
  <c r="AF311" i="80"/>
  <c r="AF391" i="80" s="1"/>
  <c r="AF136" i="80"/>
  <c r="AF142" i="80" s="1"/>
  <c r="AE530" i="80"/>
  <c r="AE566" i="80" s="1"/>
  <c r="AE298" i="80"/>
  <c r="AE338" i="80" s="1"/>
  <c r="AE418" i="80" s="1"/>
  <c r="AE491" i="80"/>
  <c r="AE527" i="80" s="1"/>
  <c r="AE563" i="80" s="1"/>
  <c r="AC557" i="80"/>
  <c r="AC556" i="80" s="1"/>
  <c r="AB397" i="80"/>
  <c r="AB394" i="80"/>
  <c r="AA547" i="80"/>
  <c r="AG336" i="80"/>
  <c r="AG416" i="80" s="1"/>
  <c r="AG315" i="80"/>
  <c r="AG395" i="80" s="1"/>
  <c r="AG314" i="80"/>
  <c r="AG394" i="80" s="1"/>
  <c r="AF533" i="80"/>
  <c r="AF515" i="80"/>
  <c r="AF551" i="80" s="1"/>
  <c r="AF323" i="80"/>
  <c r="AF403" i="80" s="1"/>
  <c r="AF322" i="80"/>
  <c r="AF402" i="80" s="1"/>
  <c r="AF321" i="80"/>
  <c r="AF401" i="80" s="1"/>
  <c r="AF320" i="80"/>
  <c r="AF400" i="80" s="1"/>
  <c r="AF319" i="80"/>
  <c r="AF399" i="80" s="1"/>
  <c r="AF318" i="80"/>
  <c r="AF398" i="80" s="1"/>
  <c r="AF317" i="80"/>
  <c r="AF310" i="80"/>
  <c r="AE521" i="80"/>
  <c r="AE503" i="80"/>
  <c r="AE323" i="80"/>
  <c r="AE403" i="80" s="1"/>
  <c r="AE312" i="80"/>
  <c r="AE392" i="80" s="1"/>
  <c r="AD505" i="80"/>
  <c r="AD541" i="80" s="1"/>
  <c r="AD507" i="80"/>
  <c r="AD343" i="80"/>
  <c r="AD322" i="80"/>
  <c r="AD402" i="80" s="1"/>
  <c r="AD320" i="80"/>
  <c r="AD400" i="80" s="1"/>
  <c r="AD318" i="80"/>
  <c r="AD398" i="80" s="1"/>
  <c r="AD299" i="80"/>
  <c r="AD313" i="80"/>
  <c r="AD393" i="80" s="1"/>
  <c r="AC531" i="80"/>
  <c r="AC567" i="80" s="1"/>
  <c r="AC491" i="80"/>
  <c r="AC527" i="80" s="1"/>
  <c r="AC480" i="80"/>
  <c r="AC505" i="80"/>
  <c r="AC541" i="80" s="1"/>
  <c r="AC507" i="80"/>
  <c r="AB531" i="80"/>
  <c r="AB478" i="80"/>
  <c r="AB514" i="80" s="1"/>
  <c r="AB511" i="80"/>
  <c r="AB547" i="80" s="1"/>
  <c r="AB313" i="80"/>
  <c r="AB393" i="80" s="1"/>
  <c r="AB312" i="80"/>
  <c r="AB392" i="80" s="1"/>
  <c r="AA529" i="80"/>
  <c r="AA565" i="80" s="1"/>
  <c r="AA526" i="80"/>
  <c r="AA562" i="80" s="1"/>
  <c r="AA323" i="80"/>
  <c r="AA403" i="80" s="1"/>
  <c r="AA322" i="80"/>
  <c r="AA402" i="80" s="1"/>
  <c r="AA321" i="80"/>
  <c r="AA401" i="80" s="1"/>
  <c r="AA320" i="80"/>
  <c r="AA400" i="80" s="1"/>
  <c r="AA319" i="80"/>
  <c r="AA399" i="80" s="1"/>
  <c r="AA318" i="80"/>
  <c r="AA398" i="80" s="1"/>
  <c r="AA317" i="80"/>
  <c r="AA519" i="80"/>
  <c r="AA312" i="80"/>
  <c r="AA392" i="80" s="1"/>
  <c r="Z493" i="80"/>
  <c r="Z479" i="80"/>
  <c r="Z322" i="80"/>
  <c r="Z402" i="80" s="1"/>
  <c r="Z320" i="80"/>
  <c r="Z400" i="80" s="1"/>
  <c r="Z318" i="80"/>
  <c r="Z300" i="80"/>
  <c r="Z474" i="80" s="1"/>
  <c r="Z510" i="80" s="1"/>
  <c r="Z546" i="80" s="1"/>
  <c r="Z296" i="80"/>
  <c r="Z336" i="80" s="1"/>
  <c r="Z416" i="80" s="1"/>
  <c r="Y492" i="80"/>
  <c r="Y528" i="80" s="1"/>
  <c r="Y564" i="80" s="1"/>
  <c r="Y517" i="80"/>
  <c r="Y553" i="80" s="1"/>
  <c r="Y511" i="80"/>
  <c r="Y547" i="80" s="1"/>
  <c r="Y505" i="80"/>
  <c r="Y541" i="80" s="1"/>
  <c r="Y507" i="80"/>
  <c r="Y301" i="80"/>
  <c r="Y341" i="80" s="1"/>
  <c r="Y421" i="80" s="1"/>
  <c r="Y313" i="80"/>
  <c r="Y393" i="80" s="1"/>
  <c r="X343" i="80"/>
  <c r="X323" i="80"/>
  <c r="X403" i="80" s="1"/>
  <c r="X340" i="80"/>
  <c r="X417" i="80"/>
  <c r="W531" i="80"/>
  <c r="W567" i="80" s="1"/>
  <c r="W301" i="80"/>
  <c r="W341" i="80" s="1"/>
  <c r="W421" i="80" s="1"/>
  <c r="W483" i="80"/>
  <c r="W519" i="80" s="1"/>
  <c r="W555" i="80" s="1"/>
  <c r="V533" i="80"/>
  <c r="V571" i="80" s="1"/>
  <c r="V570" i="80" s="1"/>
  <c r="V494" i="80"/>
  <c r="V530" i="80" s="1"/>
  <c r="V566" i="80" s="1"/>
  <c r="V528" i="80"/>
  <c r="V564" i="80" s="1"/>
  <c r="V479" i="80"/>
  <c r="V515" i="80" s="1"/>
  <c r="V551" i="80" s="1"/>
  <c r="V507" i="80"/>
  <c r="V343" i="80"/>
  <c r="V323" i="80"/>
  <c r="V403" i="80" s="1"/>
  <c r="V322" i="80"/>
  <c r="V402" i="80" s="1"/>
  <c r="V299" i="80"/>
  <c r="V339" i="80" s="1"/>
  <c r="V419" i="80" s="1"/>
  <c r="U533" i="80"/>
  <c r="U526" i="80"/>
  <c r="U517" i="80"/>
  <c r="U553" i="80" s="1"/>
  <c r="U515" i="80"/>
  <c r="U551" i="80" s="1"/>
  <c r="U473" i="80"/>
  <c r="U509" i="80" s="1"/>
  <c r="U467" i="80"/>
  <c r="U503" i="80" s="1"/>
  <c r="U421" i="80"/>
  <c r="U311" i="80"/>
  <c r="T319" i="80"/>
  <c r="T340" i="80"/>
  <c r="T420" i="80" s="1"/>
  <c r="T299" i="80"/>
  <c r="T481" i="80"/>
  <c r="T517" i="80" s="1"/>
  <c r="T553" i="80" s="1"/>
  <c r="T297" i="80"/>
  <c r="T337" i="80" s="1"/>
  <c r="T494" i="80"/>
  <c r="T530" i="80" s="1"/>
  <c r="T566" i="80" s="1"/>
  <c r="T309" i="80"/>
  <c r="T389" i="80" s="1"/>
  <c r="S310" i="80"/>
  <c r="S390" i="80" s="1"/>
  <c r="S479" i="80"/>
  <c r="S515" i="80" s="1"/>
  <c r="S551" i="80" s="1"/>
  <c r="S494" i="80"/>
  <c r="S530" i="80" s="1"/>
  <c r="S566" i="80" s="1"/>
  <c r="L474" i="80"/>
  <c r="L340" i="80"/>
  <c r="L420" i="80" s="1"/>
  <c r="AA567" i="80"/>
  <c r="AA550" i="80"/>
  <c r="Z515" i="80"/>
  <c r="Z541" i="80"/>
  <c r="Z340" i="80"/>
  <c r="Z420" i="80" s="1"/>
  <c r="Z297" i="80"/>
  <c r="Z392" i="80"/>
  <c r="Y318" i="80"/>
  <c r="Y398" i="80" s="1"/>
  <c r="Y389" i="80"/>
  <c r="U547" i="80"/>
  <c r="T526" i="80"/>
  <c r="T562" i="80" s="1"/>
  <c r="T547" i="80"/>
  <c r="S541" i="80"/>
  <c r="S322" i="80"/>
  <c r="S402" i="80" s="1"/>
  <c r="S320" i="80"/>
  <c r="S400" i="80" s="1"/>
  <c r="S318" i="80"/>
  <c r="S398" i="80" s="1"/>
  <c r="S394" i="80"/>
  <c r="P340" i="80"/>
  <c r="P420" i="80" s="1"/>
  <c r="P474" i="80"/>
  <c r="O136" i="80"/>
  <c r="O142" i="80" s="1"/>
  <c r="AD319" i="80"/>
  <c r="AD399" i="80" s="1"/>
  <c r="AD317" i="80"/>
  <c r="AC530" i="80"/>
  <c r="AC566" i="80" s="1"/>
  <c r="AC528" i="80"/>
  <c r="AC564" i="80" s="1"/>
  <c r="AC312" i="80"/>
  <c r="AC311" i="80"/>
  <c r="AC391" i="80" s="1"/>
  <c r="AB530" i="80"/>
  <c r="AB566" i="80" s="1"/>
  <c r="AB490" i="80"/>
  <c r="AB526" i="80" s="1"/>
  <c r="AB562" i="80" s="1"/>
  <c r="AB507" i="80"/>
  <c r="AB296" i="80"/>
  <c r="AB336" i="80" s="1"/>
  <c r="AB416" i="80" s="1"/>
  <c r="AA315" i="80"/>
  <c r="AA395" i="80" s="1"/>
  <c r="AA311" i="80"/>
  <c r="AA391" i="80" s="1"/>
  <c r="Z494" i="80"/>
  <c r="Z530" i="80" s="1"/>
  <c r="Z566" i="80" s="1"/>
  <c r="Z526" i="80"/>
  <c r="Z562" i="80" s="1"/>
  <c r="Z519" i="80"/>
  <c r="Z555" i="80" s="1"/>
  <c r="Z343" i="80"/>
  <c r="Z509" i="80"/>
  <c r="Z313" i="80"/>
  <c r="Z393" i="80" s="1"/>
  <c r="Y531" i="80"/>
  <c r="Y567" i="80" s="1"/>
  <c r="Y521" i="80"/>
  <c r="Y559" i="80" s="1"/>
  <c r="Y558" i="80" s="1"/>
  <c r="Y322" i="80"/>
  <c r="Y402" i="80" s="1"/>
  <c r="Y314" i="80"/>
  <c r="Y394" i="80" s="1"/>
  <c r="Y310" i="80"/>
  <c r="X517" i="80"/>
  <c r="X553" i="80" s="1"/>
  <c r="X505" i="80"/>
  <c r="X541" i="80" s="1"/>
  <c r="W521" i="80"/>
  <c r="W559" i="80" s="1"/>
  <c r="W558" i="80" s="1"/>
  <c r="W297" i="80"/>
  <c r="W337" i="80" s="1"/>
  <c r="W479" i="80"/>
  <c r="W515" i="80" s="1"/>
  <c r="W551" i="80" s="1"/>
  <c r="V517" i="80"/>
  <c r="V553" i="80" s="1"/>
  <c r="V541" i="80"/>
  <c r="V540" i="80"/>
  <c r="V298" i="80"/>
  <c r="V338" i="80" s="1"/>
  <c r="V418" i="80" s="1"/>
  <c r="V296" i="80"/>
  <c r="V336" i="80" s="1"/>
  <c r="V315" i="80"/>
  <c r="V395" i="80" s="1"/>
  <c r="V312" i="80"/>
  <c r="V392" i="80" s="1"/>
  <c r="V309" i="80"/>
  <c r="V136" i="80"/>
  <c r="V141" i="80" s="1"/>
  <c r="U530" i="80"/>
  <c r="U566" i="80" s="1"/>
  <c r="T527" i="80"/>
  <c r="T563" i="80" s="1"/>
  <c r="T514" i="80"/>
  <c r="T504" i="80"/>
  <c r="T540" i="80" s="1"/>
  <c r="T507" i="80"/>
  <c r="T323" i="80"/>
  <c r="T403" i="80" s="1"/>
  <c r="L140" i="80"/>
  <c r="L136" i="80"/>
  <c r="L142" i="80" s="1"/>
  <c r="V340" i="80"/>
  <c r="V420" i="80" s="1"/>
  <c r="V482" i="80"/>
  <c r="V518" i="80" s="1"/>
  <c r="V554" i="80" s="1"/>
  <c r="V493" i="80"/>
  <c r="V529" i="80" s="1"/>
  <c r="V565" i="80" s="1"/>
  <c r="V480" i="80"/>
  <c r="V516" i="80" s="1"/>
  <c r="V552" i="80" s="1"/>
  <c r="V491" i="80"/>
  <c r="V527" i="80" s="1"/>
  <c r="T510" i="80"/>
  <c r="T546" i="80" s="1"/>
  <c r="S482" i="80"/>
  <c r="S518" i="80" s="1"/>
  <c r="S554" i="80" s="1"/>
  <c r="S300" i="80"/>
  <c r="S474" i="80" s="1"/>
  <c r="S510" i="80" s="1"/>
  <c r="S546" i="80" s="1"/>
  <c r="X510" i="80"/>
  <c r="X546" i="80" s="1"/>
  <c r="X322" i="80"/>
  <c r="X402" i="80" s="1"/>
  <c r="X320" i="80"/>
  <c r="X400" i="80" s="1"/>
  <c r="X318" i="80"/>
  <c r="X398" i="80" s="1"/>
  <c r="X341" i="80"/>
  <c r="X421" i="80" s="1"/>
  <c r="W504" i="80"/>
  <c r="W540" i="80" s="1"/>
  <c r="W309" i="80"/>
  <c r="W389" i="80" s="1"/>
  <c r="V320" i="80"/>
  <c r="V341" i="80"/>
  <c r="V421" i="80" s="1"/>
  <c r="V337" i="80"/>
  <c r="V417" i="80" s="1"/>
  <c r="V313" i="80"/>
  <c r="V393" i="80" s="1"/>
  <c r="U521" i="80"/>
  <c r="U559" i="80" s="1"/>
  <c r="U558" i="80" s="1"/>
  <c r="U518" i="80"/>
  <c r="U554" i="80" s="1"/>
  <c r="U516" i="80"/>
  <c r="U552" i="80" s="1"/>
  <c r="U514" i="80"/>
  <c r="U510" i="80"/>
  <c r="U546" i="80" s="1"/>
  <c r="U504" i="80"/>
  <c r="U540" i="80" s="1"/>
  <c r="U315" i="80"/>
  <c r="U395" i="80" s="1"/>
  <c r="U337" i="80"/>
  <c r="T521" i="80"/>
  <c r="T505" i="80"/>
  <c r="T541" i="80" s="1"/>
  <c r="T321" i="80"/>
  <c r="T401" i="80" s="1"/>
  <c r="T341" i="80"/>
  <c r="T421" i="80" s="1"/>
  <c r="S514" i="80"/>
  <c r="S323" i="80"/>
  <c r="S403" i="80" s="1"/>
  <c r="S321" i="80"/>
  <c r="S401" i="80" s="1"/>
  <c r="S319" i="80"/>
  <c r="S399" i="80" s="1"/>
  <c r="S317" i="80"/>
  <c r="S139" i="80"/>
  <c r="S141" i="80"/>
  <c r="R531" i="80"/>
  <c r="R567" i="80" s="1"/>
  <c r="R528" i="80"/>
  <c r="R564" i="80" s="1"/>
  <c r="R483" i="80"/>
  <c r="R519" i="80" s="1"/>
  <c r="R555" i="80" s="1"/>
  <c r="R517" i="80"/>
  <c r="R553" i="80" s="1"/>
  <c r="R299" i="80"/>
  <c r="Q491" i="80"/>
  <c r="Q527" i="80" s="1"/>
  <c r="Q563" i="80" s="1"/>
  <c r="Q509" i="80"/>
  <c r="Q315" i="80"/>
  <c r="Q395" i="80" s="1"/>
  <c r="Q337" i="80"/>
  <c r="P533" i="80"/>
  <c r="P493" i="80"/>
  <c r="P529" i="80" s="1"/>
  <c r="P565" i="80" s="1"/>
  <c r="P511" i="80"/>
  <c r="P547" i="80" s="1"/>
  <c r="P317" i="80"/>
  <c r="P516" i="80"/>
  <c r="P337" i="80"/>
  <c r="P417" i="80" s="1"/>
  <c r="O531" i="80"/>
  <c r="O567" i="80" s="1"/>
  <c r="O529" i="80"/>
  <c r="O565" i="80" s="1"/>
  <c r="O343" i="80"/>
  <c r="O341" i="80"/>
  <c r="O421" i="80" s="1"/>
  <c r="O338" i="80"/>
  <c r="O418" i="80" s="1"/>
  <c r="O514" i="80"/>
  <c r="O550" i="80" s="1"/>
  <c r="N482" i="80"/>
  <c r="N518" i="80" s="1"/>
  <c r="N554" i="80" s="1"/>
  <c r="N504" i="80"/>
  <c r="N540" i="80" s="1"/>
  <c r="N507" i="80"/>
  <c r="N322" i="80"/>
  <c r="N402" i="80" s="1"/>
  <c r="N340" i="80"/>
  <c r="N420" i="80" s="1"/>
  <c r="N313" i="80"/>
  <c r="N393" i="80" s="1"/>
  <c r="M526" i="80"/>
  <c r="M562" i="80" s="1"/>
  <c r="M516" i="80"/>
  <c r="M321" i="80"/>
  <c r="M401" i="80" s="1"/>
  <c r="M318" i="80"/>
  <c r="L531" i="80"/>
  <c r="L567" i="80" s="1"/>
  <c r="L491" i="80"/>
  <c r="L527" i="80" s="1"/>
  <c r="L315" i="80"/>
  <c r="L395" i="80" s="1"/>
  <c r="K504" i="80"/>
  <c r="K540" i="80" s="1"/>
  <c r="K507" i="80"/>
  <c r="K323" i="80"/>
  <c r="K403" i="80" s="1"/>
  <c r="K309" i="80"/>
  <c r="K296" i="80"/>
  <c r="K336" i="80" s="1"/>
  <c r="K478" i="80"/>
  <c r="K514" i="80" s="1"/>
  <c r="K490" i="80"/>
  <c r="K526" i="80" s="1"/>
  <c r="J531" i="80"/>
  <c r="J567" i="80" s="1"/>
  <c r="J526" i="80"/>
  <c r="J562" i="80" s="1"/>
  <c r="J322" i="80"/>
  <c r="J402" i="80" s="1"/>
  <c r="I527" i="80"/>
  <c r="I563" i="80" s="1"/>
  <c r="I416" i="80"/>
  <c r="H136" i="80"/>
  <c r="H141" i="80" s="1"/>
  <c r="H140" i="80"/>
  <c r="H139" i="80"/>
  <c r="H143" i="80" s="1"/>
  <c r="Q402" i="80"/>
  <c r="Q398" i="80"/>
  <c r="P557" i="80"/>
  <c r="P556" i="80" s="1"/>
  <c r="P540" i="80"/>
  <c r="P323" i="80"/>
  <c r="P403" i="80" s="1"/>
  <c r="P391" i="80"/>
  <c r="O403" i="80"/>
  <c r="O399" i="80"/>
  <c r="O389" i="80"/>
  <c r="N338" i="80"/>
  <c r="M530" i="80"/>
  <c r="M566" i="80" s="1"/>
  <c r="M298" i="80"/>
  <c r="L505" i="80"/>
  <c r="L321" i="80"/>
  <c r="L401" i="80" s="1"/>
  <c r="L320" i="80"/>
  <c r="L400" i="80" s="1"/>
  <c r="L319" i="80"/>
  <c r="L399" i="80" s="1"/>
  <c r="L318" i="80"/>
  <c r="L398" i="80" s="1"/>
  <c r="L317" i="80"/>
  <c r="K541" i="80"/>
  <c r="K401" i="80"/>
  <c r="K421" i="80"/>
  <c r="K299" i="80"/>
  <c r="J518" i="80"/>
  <c r="J554" i="80" s="1"/>
  <c r="J516" i="80"/>
  <c r="J552" i="80" s="1"/>
  <c r="J514" i="80"/>
  <c r="J309" i="80"/>
  <c r="I529" i="80"/>
  <c r="I565" i="80" s="1"/>
  <c r="I343" i="80"/>
  <c r="I389" i="80"/>
  <c r="S313" i="80"/>
  <c r="S393" i="80" s="1"/>
  <c r="R527" i="80"/>
  <c r="R318" i="80"/>
  <c r="R398" i="80" s="1"/>
  <c r="R300" i="80"/>
  <c r="R474" i="80" s="1"/>
  <c r="R510" i="80" s="1"/>
  <c r="R546" i="80" s="1"/>
  <c r="R310" i="80"/>
  <c r="R390" i="80" s="1"/>
  <c r="R139" i="80"/>
  <c r="Q521" i="80"/>
  <c r="Q520" i="80" s="1"/>
  <c r="Q511" i="80"/>
  <c r="Q547" i="80" s="1"/>
  <c r="Q323" i="80"/>
  <c r="Q403" i="80" s="1"/>
  <c r="Q321" i="80"/>
  <c r="Q401" i="80" s="1"/>
  <c r="Q319" i="80"/>
  <c r="Q399" i="80" s="1"/>
  <c r="Q317" i="80"/>
  <c r="Q311" i="80"/>
  <c r="P510" i="80"/>
  <c r="P546" i="80" s="1"/>
  <c r="P505" i="80"/>
  <c r="P541" i="80" s="1"/>
  <c r="P321" i="80"/>
  <c r="P401" i="80" s="1"/>
  <c r="P341" i="80"/>
  <c r="P421" i="80" s="1"/>
  <c r="P312" i="80"/>
  <c r="O530" i="80"/>
  <c r="O566" i="80" s="1"/>
  <c r="O322" i="80"/>
  <c r="O402" i="80" s="1"/>
  <c r="O320" i="80"/>
  <c r="O400" i="80" s="1"/>
  <c r="O318" i="80"/>
  <c r="O340" i="80"/>
  <c r="O420" i="80" s="1"/>
  <c r="O337" i="80"/>
  <c r="O417" i="80" s="1"/>
  <c r="O518" i="80"/>
  <c r="O554" i="80" s="1"/>
  <c r="O312" i="80"/>
  <c r="N493" i="80"/>
  <c r="N529" i="80" s="1"/>
  <c r="N565" i="80" s="1"/>
  <c r="N511" i="80"/>
  <c r="N547" i="80" s="1"/>
  <c r="N509" i="80"/>
  <c r="N317" i="80"/>
  <c r="N397" i="80" s="1"/>
  <c r="L297" i="80"/>
  <c r="L337" i="80" s="1"/>
  <c r="L417" i="80" s="1"/>
  <c r="L479" i="80"/>
  <c r="L515" i="80" s="1"/>
  <c r="L551" i="80" s="1"/>
  <c r="L494" i="80"/>
  <c r="L530" i="80" s="1"/>
  <c r="L566" i="80" s="1"/>
  <c r="H340" i="80"/>
  <c r="H420" i="80" s="1"/>
  <c r="H474" i="80"/>
  <c r="H510" i="80" s="1"/>
  <c r="M320" i="80"/>
  <c r="M400" i="80" s="1"/>
  <c r="M394" i="80"/>
  <c r="M482" i="80"/>
  <c r="M518" i="80" s="1"/>
  <c r="M554" i="80" s="1"/>
  <c r="M300" i="80"/>
  <c r="M474" i="80" s="1"/>
  <c r="M510" i="80" s="1"/>
  <c r="M546" i="80" s="1"/>
  <c r="M310" i="80"/>
  <c r="M390" i="80" s="1"/>
  <c r="L483" i="80"/>
  <c r="L314" i="80"/>
  <c r="L394" i="80" s="1"/>
  <c r="L310" i="80"/>
  <c r="K481" i="80"/>
  <c r="K517" i="80" s="1"/>
  <c r="K553" i="80" s="1"/>
  <c r="K420" i="80"/>
  <c r="K394" i="80"/>
  <c r="K313" i="80"/>
  <c r="K393" i="80" s="1"/>
  <c r="K482" i="80"/>
  <c r="K518" i="80" s="1"/>
  <c r="K554" i="80" s="1"/>
  <c r="K312" i="80"/>
  <c r="K392" i="80" s="1"/>
  <c r="J569" i="80"/>
  <c r="J568" i="80" s="1"/>
  <c r="J529" i="80"/>
  <c r="J565" i="80" s="1"/>
  <c r="J479" i="80"/>
  <c r="J515" i="80" s="1"/>
  <c r="J551" i="80" s="1"/>
  <c r="J343" i="80"/>
  <c r="J418" i="80"/>
  <c r="I505" i="80"/>
  <c r="I541" i="80" s="1"/>
  <c r="I507" i="80"/>
  <c r="I322" i="80"/>
  <c r="I402" i="80" s="1"/>
  <c r="I320" i="80"/>
  <c r="I400" i="80" s="1"/>
  <c r="I318" i="80"/>
  <c r="I398" i="80" s="1"/>
  <c r="I340" i="80"/>
  <c r="I420" i="80" s="1"/>
  <c r="I337" i="80"/>
  <c r="I417" i="80" s="1"/>
  <c r="H530" i="80"/>
  <c r="H566" i="80" s="1"/>
  <c r="N530" i="80"/>
  <c r="N566" i="80" s="1"/>
  <c r="N528" i="80"/>
  <c r="N564" i="80" s="1"/>
  <c r="N526" i="80"/>
  <c r="N321" i="80"/>
  <c r="N401" i="80" s="1"/>
  <c r="N320" i="80"/>
  <c r="N400" i="80" s="1"/>
  <c r="N311" i="80"/>
  <c r="N391" i="80" s="1"/>
  <c r="M511" i="80"/>
  <c r="M547" i="80" s="1"/>
  <c r="M339" i="80"/>
  <c r="M419" i="80" s="1"/>
  <c r="M315" i="80"/>
  <c r="M395" i="80" s="1"/>
  <c r="L312" i="80"/>
  <c r="L392" i="80" s="1"/>
  <c r="L311" i="80"/>
  <c r="L391" i="80" s="1"/>
  <c r="K533" i="80"/>
  <c r="K571" i="80" s="1"/>
  <c r="K570" i="80" s="1"/>
  <c r="K530" i="80"/>
  <c r="K566" i="80" s="1"/>
  <c r="K511" i="80"/>
  <c r="K547" i="80" s="1"/>
  <c r="K319" i="80"/>
  <c r="K315" i="80"/>
  <c r="K395" i="80" s="1"/>
  <c r="K338" i="80"/>
  <c r="K418" i="80" s="1"/>
  <c r="J528" i="80"/>
  <c r="J564" i="80" s="1"/>
  <c r="I526" i="80"/>
  <c r="I562" i="80" s="1"/>
  <c r="I313" i="80"/>
  <c r="I393" i="80" s="1"/>
  <c r="H531" i="80"/>
  <c r="H567" i="80" s="1"/>
  <c r="H529" i="80"/>
  <c r="H565" i="80" s="1"/>
  <c r="H519" i="80"/>
  <c r="H555" i="80" s="1"/>
  <c r="H517" i="80"/>
  <c r="H553" i="80" s="1"/>
  <c r="H478" i="80"/>
  <c r="H514" i="80" s="1"/>
  <c r="H550" i="80" s="1"/>
  <c r="H467" i="80"/>
  <c r="H503" i="80" s="1"/>
  <c r="H322" i="80"/>
  <c r="H402" i="80" s="1"/>
  <c r="H338" i="80"/>
  <c r="H418" i="80" s="1"/>
  <c r="U65" i="80"/>
  <c r="U209" i="80" s="1"/>
  <c r="U68" i="80" s="1"/>
  <c r="H391" i="80"/>
  <c r="H528" i="80"/>
  <c r="H564" i="80" s="1"/>
  <c r="H526" i="80"/>
  <c r="H562" i="80" s="1"/>
  <c r="H518" i="80"/>
  <c r="H554" i="80" s="1"/>
  <c r="H516" i="80"/>
  <c r="H552" i="80" s="1"/>
  <c r="H318" i="80"/>
  <c r="H398" i="80" s="1"/>
  <c r="H317" i="80"/>
  <c r="H339" i="80"/>
  <c r="H419" i="80" s="1"/>
  <c r="H313" i="80"/>
  <c r="H393" i="80" s="1"/>
  <c r="H337" i="80"/>
  <c r="P62" i="80"/>
  <c r="Q62" i="80"/>
  <c r="AC62" i="80"/>
  <c r="AE62" i="80"/>
  <c r="AH62" i="80"/>
  <c r="AO65" i="46"/>
  <c r="AO209" i="46" s="1"/>
  <c r="AO68" i="46" s="1"/>
  <c r="X65" i="46"/>
  <c r="V65" i="46"/>
  <c r="J65" i="46"/>
  <c r="AM65" i="80"/>
  <c r="L65" i="81"/>
  <c r="L209" i="81" s="1"/>
  <c r="L68" i="81" s="1"/>
  <c r="N65" i="81"/>
  <c r="N209" i="81" s="1"/>
  <c r="N68" i="81" s="1"/>
  <c r="Q209" i="81"/>
  <c r="Q68" i="81" s="1"/>
  <c r="S65" i="81"/>
  <c r="AB65" i="81"/>
  <c r="AB209" i="81" s="1"/>
  <c r="AB68" i="81" s="1"/>
  <c r="AD65" i="81"/>
  <c r="AD209" i="81" s="1"/>
  <c r="AD68" i="81" s="1"/>
  <c r="AG209" i="81"/>
  <c r="AG68" i="81" s="1"/>
  <c r="AI65" i="81"/>
  <c r="I66" i="80"/>
  <c r="U209" i="81"/>
  <c r="U68" i="81" s="1"/>
  <c r="AK209" i="81"/>
  <c r="AK68" i="81" s="1"/>
  <c r="M62" i="80"/>
  <c r="O62" i="80"/>
  <c r="R62" i="80"/>
  <c r="AF62" i="80"/>
  <c r="AG62" i="80"/>
  <c r="AN65" i="46"/>
  <c r="Y209" i="46"/>
  <c r="Y68" i="46" s="1"/>
  <c r="U65" i="46"/>
  <c r="U209" i="46" s="1"/>
  <c r="U68" i="46" s="1"/>
  <c r="I65" i="46"/>
  <c r="I209" i="46" s="1"/>
  <c r="I68" i="46" s="1"/>
  <c r="N56" i="80"/>
  <c r="N67" i="80" s="1"/>
  <c r="P56" i="80"/>
  <c r="R56" i="80"/>
  <c r="T56" i="80"/>
  <c r="V56" i="80"/>
  <c r="X56" i="80"/>
  <c r="X67" i="80" s="1"/>
  <c r="Z56" i="80"/>
  <c r="AB56" i="80"/>
  <c r="AD56" i="80"/>
  <c r="AD67" i="80" s="1"/>
  <c r="AF56" i="80"/>
  <c r="AH56" i="80"/>
  <c r="AH67" i="80" s="1"/>
  <c r="AJ56" i="80"/>
  <c r="AJ67" i="80" s="1"/>
  <c r="AN65" i="80"/>
  <c r="AN209" i="80" s="1"/>
  <c r="AN68" i="80" s="1"/>
  <c r="BO68" i="80"/>
  <c r="I209" i="81"/>
  <c r="I68" i="81" s="1"/>
  <c r="K65" i="81"/>
  <c r="T65" i="81"/>
  <c r="T209" i="81" s="1"/>
  <c r="T68" i="81" s="1"/>
  <c r="V65" i="81"/>
  <c r="V209" i="81" s="1"/>
  <c r="V68" i="81" s="1"/>
  <c r="Y209" i="81"/>
  <c r="Y68" i="81" s="1"/>
  <c r="AA65" i="81"/>
  <c r="AJ65" i="81"/>
  <c r="AJ209" i="81" s="1"/>
  <c r="AJ68" i="81" s="1"/>
  <c r="AL65" i="81"/>
  <c r="AL209" i="81" s="1"/>
  <c r="AL68" i="81" s="1"/>
  <c r="G62" i="80"/>
  <c r="Y62" i="80"/>
  <c r="AN209" i="46"/>
  <c r="AN68" i="46" s="1"/>
  <c r="M209" i="81"/>
  <c r="M68" i="81" s="1"/>
  <c r="AC209" i="81"/>
  <c r="AC68" i="81" s="1"/>
  <c r="G404" i="46"/>
  <c r="AG168" i="46"/>
  <c r="AG181" i="46" s="1"/>
  <c r="AF404" i="46"/>
  <c r="W404" i="46"/>
  <c r="V404" i="46"/>
  <c r="Q168" i="46"/>
  <c r="Q181" i="46" s="1"/>
  <c r="P404" i="46"/>
  <c r="S78" i="46"/>
  <c r="J78" i="46"/>
  <c r="H78" i="46"/>
  <c r="AC79" i="46"/>
  <c r="T79" i="46"/>
  <c r="AP168" i="46"/>
  <c r="AP181" i="46" s="1"/>
  <c r="AO566" i="46"/>
  <c r="AO525" i="46"/>
  <c r="AM555" i="46"/>
  <c r="AM513" i="46"/>
  <c r="AM85" i="46" s="1"/>
  <c r="AM416" i="46"/>
  <c r="AM335" i="46"/>
  <c r="AM78" i="46" s="1"/>
  <c r="AL550" i="46"/>
  <c r="AL513" i="46"/>
  <c r="AL85" i="46" s="1"/>
  <c r="AK168" i="46"/>
  <c r="AK181" i="46" s="1"/>
  <c r="AJ404" i="46"/>
  <c r="AA404" i="46"/>
  <c r="Z404" i="46"/>
  <c r="U168" i="46"/>
  <c r="U181" i="46" s="1"/>
  <c r="T404" i="46"/>
  <c r="K404" i="46"/>
  <c r="J404" i="46"/>
  <c r="G324" i="46"/>
  <c r="AB78" i="46"/>
  <c r="J79" i="46"/>
  <c r="AK324" i="46"/>
  <c r="AK80" i="46" s="1"/>
  <c r="AI324" i="46"/>
  <c r="AI80" i="46" s="1"/>
  <c r="AG324" i="46"/>
  <c r="AG80" i="46" s="1"/>
  <c r="AE324" i="46"/>
  <c r="AE80" i="46" s="1"/>
  <c r="AC324" i="46"/>
  <c r="AC80" i="46" s="1"/>
  <c r="AA324" i="46"/>
  <c r="AA80" i="46" s="1"/>
  <c r="Y324" i="46"/>
  <c r="Y80" i="46" s="1"/>
  <c r="AP550" i="46"/>
  <c r="AP513" i="46"/>
  <c r="AO551" i="46"/>
  <c r="AO513" i="46"/>
  <c r="AO85" i="46" s="1"/>
  <c r="AM562" i="46"/>
  <c r="AM525" i="46"/>
  <c r="AM86" i="46" s="1"/>
  <c r="AE404" i="46"/>
  <c r="AE168" i="46" s="1"/>
  <c r="AE181" i="46" s="1"/>
  <c r="AD404" i="46"/>
  <c r="Y168" i="46"/>
  <c r="Y181" i="46" s="1"/>
  <c r="X404" i="46"/>
  <c r="O404" i="46"/>
  <c r="O168" i="46" s="1"/>
  <c r="O181" i="46" s="1"/>
  <c r="N404" i="46"/>
  <c r="I168" i="46"/>
  <c r="I181" i="46" s="1"/>
  <c r="H404" i="46"/>
  <c r="AN563" i="46"/>
  <c r="AN525" i="46"/>
  <c r="AI404" i="46"/>
  <c r="AH404" i="46"/>
  <c r="AC168" i="46"/>
  <c r="AC181" i="46" s="1"/>
  <c r="AB404" i="46"/>
  <c r="S404" i="46"/>
  <c r="R404" i="46"/>
  <c r="M168" i="46"/>
  <c r="M181" i="46" s="1"/>
  <c r="L404" i="46"/>
  <c r="AI79" i="46"/>
  <c r="AG79" i="46"/>
  <c r="X79" i="46"/>
  <c r="M79" i="46"/>
  <c r="AJ324" i="46"/>
  <c r="AJ80" i="46" s="1"/>
  <c r="AH324" i="46"/>
  <c r="AH80" i="46" s="1"/>
  <c r="AF324" i="46"/>
  <c r="AF80" i="46" s="1"/>
  <c r="AD324" i="46"/>
  <c r="AD80" i="46" s="1"/>
  <c r="AB324" i="46"/>
  <c r="AB80" i="46" s="1"/>
  <c r="Z324" i="46"/>
  <c r="Z80" i="46" s="1"/>
  <c r="AP417" i="46"/>
  <c r="AP335" i="46"/>
  <c r="AP78" i="46" s="1"/>
  <c r="AN550" i="46"/>
  <c r="AN513" i="46"/>
  <c r="AN85" i="46" s="1"/>
  <c r="AN417" i="46"/>
  <c r="AN335" i="46"/>
  <c r="AN78" i="46" s="1"/>
  <c r="AL563" i="46"/>
  <c r="AL525" i="46"/>
  <c r="AL86" i="46" s="1"/>
  <c r="R78" i="46"/>
  <c r="P78" i="46"/>
  <c r="K78" i="46"/>
  <c r="AF79" i="46"/>
  <c r="AD79" i="46"/>
  <c r="Y79" i="46"/>
  <c r="P79" i="46"/>
  <c r="N79" i="46"/>
  <c r="I79" i="46"/>
  <c r="AJ85" i="46"/>
  <c r="AI85" i="46"/>
  <c r="AH86" i="46"/>
  <c r="AE86" i="46"/>
  <c r="AB85" i="46"/>
  <c r="AA85" i="46"/>
  <c r="Z85" i="46"/>
  <c r="Y86" i="46"/>
  <c r="W85" i="46"/>
  <c r="V85" i="46"/>
  <c r="U86" i="46"/>
  <c r="S85" i="46"/>
  <c r="R85" i="46"/>
  <c r="Q86" i="46"/>
  <c r="O85" i="46"/>
  <c r="N85" i="46"/>
  <c r="M86" i="46"/>
  <c r="K85" i="46"/>
  <c r="J85" i="46"/>
  <c r="I86" i="46"/>
  <c r="AO165" i="46"/>
  <c r="G474" i="46"/>
  <c r="G510" i="46" s="1"/>
  <c r="G546" i="46" s="1"/>
  <c r="AN136" i="46"/>
  <c r="AN142" i="46" s="1"/>
  <c r="W324" i="46"/>
  <c r="W80" i="46" s="1"/>
  <c r="W76" i="46" s="1"/>
  <c r="U324" i="46"/>
  <c r="U80" i="46" s="1"/>
  <c r="S324" i="46"/>
  <c r="S80" i="46" s="1"/>
  <c r="Q324" i="46"/>
  <c r="Q80" i="46" s="1"/>
  <c r="O324" i="46"/>
  <c r="O80" i="46" s="1"/>
  <c r="O76" i="46" s="1"/>
  <c r="M324" i="46"/>
  <c r="M80" i="46" s="1"/>
  <c r="K324" i="46"/>
  <c r="K80" i="46" s="1"/>
  <c r="I324" i="46"/>
  <c r="I80" i="46" s="1"/>
  <c r="AK86" i="46"/>
  <c r="AH85" i="46"/>
  <c r="AG85" i="46"/>
  <c r="AF86" i="46"/>
  <c r="AC86" i="46"/>
  <c r="X86" i="46"/>
  <c r="T86" i="46"/>
  <c r="P86" i="46"/>
  <c r="L86" i="46"/>
  <c r="AO83" i="46"/>
  <c r="AM165" i="46"/>
  <c r="G395" i="46"/>
  <c r="AP402" i="46"/>
  <c r="AO474" i="46"/>
  <c r="AO510" i="46" s="1"/>
  <c r="AO141" i="46"/>
  <c r="AN399" i="46"/>
  <c r="AN140" i="46"/>
  <c r="AL473" i="46"/>
  <c r="AL509" i="46" s="1"/>
  <c r="AL339" i="46"/>
  <c r="AL136" i="46"/>
  <c r="AL140" i="46"/>
  <c r="AL139" i="46"/>
  <c r="AL143" i="46" s="1"/>
  <c r="AK136" i="46"/>
  <c r="AK142" i="46" s="1"/>
  <c r="AK140" i="46"/>
  <c r="AK139" i="46"/>
  <c r="AK143" i="46" s="1"/>
  <c r="AJ136" i="46"/>
  <c r="AJ142" i="46" s="1"/>
  <c r="AJ140" i="46"/>
  <c r="AJ139" i="46"/>
  <c r="AJ143" i="46" s="1"/>
  <c r="AI136" i="46"/>
  <c r="AI142" i="46" s="1"/>
  <c r="AI140" i="46"/>
  <c r="AI139" i="46"/>
  <c r="AH136" i="46"/>
  <c r="AH140" i="46"/>
  <c r="AH139" i="46"/>
  <c r="AH143" i="46" s="1"/>
  <c r="AG136" i="46"/>
  <c r="AG140" i="46"/>
  <c r="AG139" i="46"/>
  <c r="AG143" i="46" s="1"/>
  <c r="AF136" i="46"/>
  <c r="AF141" i="46" s="1"/>
  <c r="AF140" i="46"/>
  <c r="AF139" i="46"/>
  <c r="AF143" i="46" s="1"/>
  <c r="AE136" i="46"/>
  <c r="AE142" i="46" s="1"/>
  <c r="AE140" i="46"/>
  <c r="AE139" i="46"/>
  <c r="AE143" i="46" s="1"/>
  <c r="AI86" i="46"/>
  <c r="AF85" i="46"/>
  <c r="AA86" i="46"/>
  <c r="X85" i="46"/>
  <c r="W86" i="46"/>
  <c r="AN86" i="46"/>
  <c r="AP85" i="46"/>
  <c r="X324" i="46"/>
  <c r="X80" i="46" s="1"/>
  <c r="V324" i="46"/>
  <c r="V80" i="46" s="1"/>
  <c r="T324" i="46"/>
  <c r="T80" i="46" s="1"/>
  <c r="T76" i="46" s="1"/>
  <c r="R324" i="46"/>
  <c r="R80" i="46" s="1"/>
  <c r="P324" i="46"/>
  <c r="P80" i="46" s="1"/>
  <c r="N324" i="46"/>
  <c r="N80" i="46" s="1"/>
  <c r="L324" i="46"/>
  <c r="L80" i="46" s="1"/>
  <c r="L76" i="46" s="1"/>
  <c r="J324" i="46"/>
  <c r="J80" i="46" s="1"/>
  <c r="H324" i="46"/>
  <c r="H80" i="46" s="1"/>
  <c r="AK85" i="46"/>
  <c r="AJ86" i="46"/>
  <c r="AG86" i="46"/>
  <c r="AD85" i="46"/>
  <c r="AC85" i="46"/>
  <c r="AB86" i="46"/>
  <c r="Z86" i="46"/>
  <c r="V86" i="46"/>
  <c r="R86" i="46"/>
  <c r="N86" i="46"/>
  <c r="J86" i="46"/>
  <c r="H85" i="46"/>
  <c r="AO404" i="46"/>
  <c r="AP165" i="46"/>
  <c r="AL165" i="46"/>
  <c r="AP79" i="46"/>
  <c r="AO79" i="46"/>
  <c r="AO539" i="46"/>
  <c r="AN539" i="46"/>
  <c r="AN538" i="46" s="1"/>
  <c r="AN152" i="46" s="1"/>
  <c r="AL388" i="46"/>
  <c r="AK388" i="46"/>
  <c r="AJ388" i="46"/>
  <c r="AI388" i="46"/>
  <c r="AH388" i="46"/>
  <c r="AG388" i="46"/>
  <c r="AF388" i="46"/>
  <c r="AE388" i="46"/>
  <c r="Z388" i="46"/>
  <c r="AO203" i="46"/>
  <c r="AO193" i="46"/>
  <c r="AC141" i="46"/>
  <c r="AA474" i="46"/>
  <c r="AA510" i="46" s="1"/>
  <c r="AA546" i="46" s="1"/>
  <c r="AA388" i="46"/>
  <c r="Q193" i="46"/>
  <c r="Q203" i="46"/>
  <c r="AM401" i="46"/>
  <c r="AK399" i="46"/>
  <c r="AK339" i="46"/>
  <c r="AJ399" i="46"/>
  <c r="AJ339" i="46"/>
  <c r="AI399" i="46"/>
  <c r="AI339" i="46"/>
  <c r="AH399" i="46"/>
  <c r="AH339" i="46"/>
  <c r="AG399" i="46"/>
  <c r="AG339" i="46"/>
  <c r="AF399" i="46"/>
  <c r="AF339" i="46"/>
  <c r="AE399" i="46"/>
  <c r="AE339" i="46"/>
  <c r="AD473" i="46"/>
  <c r="AD509" i="46" s="1"/>
  <c r="AD402" i="46"/>
  <c r="AC401" i="46"/>
  <c r="AC397" i="46"/>
  <c r="AB539" i="46"/>
  <c r="AB538" i="46" s="1"/>
  <c r="AB152" i="46" s="1"/>
  <c r="X474" i="46"/>
  <c r="X510" i="46" s="1"/>
  <c r="X546" i="46" s="1"/>
  <c r="X397" i="46"/>
  <c r="X396" i="46" s="1"/>
  <c r="X148" i="46" s="1"/>
  <c r="Y203" i="46"/>
  <c r="Y193" i="46"/>
  <c r="U203" i="46"/>
  <c r="U193" i="46"/>
  <c r="I203" i="46"/>
  <c r="I193" i="46"/>
  <c r="AK539" i="46"/>
  <c r="AJ539" i="46"/>
  <c r="AI539" i="46"/>
  <c r="AH539" i="46"/>
  <c r="AG539" i="46"/>
  <c r="AF539" i="46"/>
  <c r="AE539" i="46"/>
  <c r="AB139" i="46"/>
  <c r="AB143" i="46" s="1"/>
  <c r="Y388" i="46"/>
  <c r="W401" i="46"/>
  <c r="W396" i="46" s="1"/>
  <c r="W148" i="46" s="1"/>
  <c r="U340" i="46"/>
  <c r="U474" i="46"/>
  <c r="U510" i="46" s="1"/>
  <c r="U546" i="46" s="1"/>
  <c r="AN203" i="46"/>
  <c r="AN193" i="46"/>
  <c r="M203" i="46"/>
  <c r="M193" i="46"/>
  <c r="V398" i="46"/>
  <c r="U401" i="46"/>
  <c r="T398" i="46"/>
  <c r="S401" i="46"/>
  <c r="R398" i="46"/>
  <c r="Q401" i="46"/>
  <c r="AG65" i="46"/>
  <c r="AG209" i="46" s="1"/>
  <c r="AG68" i="46" s="1"/>
  <c r="N65" i="46"/>
  <c r="S474" i="46"/>
  <c r="S510" i="46" s="1"/>
  <c r="S546" i="46" s="1"/>
  <c r="Q474" i="46"/>
  <c r="Q510" i="46" s="1"/>
  <c r="Q546" i="46" s="1"/>
  <c r="V401" i="46"/>
  <c r="U398" i="46"/>
  <c r="T401" i="46"/>
  <c r="S398" i="46"/>
  <c r="R401" i="46"/>
  <c r="Q398" i="46"/>
  <c r="P401" i="46"/>
  <c r="P397" i="46"/>
  <c r="O401" i="46"/>
  <c r="O397" i="46"/>
  <c r="N401" i="46"/>
  <c r="N397" i="46"/>
  <c r="M401" i="46"/>
  <c r="M397" i="46"/>
  <c r="L401" i="46"/>
  <c r="L397" i="46"/>
  <c r="K401" i="46"/>
  <c r="K397" i="46"/>
  <c r="J401" i="46"/>
  <c r="J397" i="46"/>
  <c r="AM65" i="46"/>
  <c r="AM209" i="46" s="1"/>
  <c r="AM68" i="46" s="1"/>
  <c r="AK209" i="46"/>
  <c r="AK68" i="46" s="1"/>
  <c r="AB65" i="46"/>
  <c r="AB209" i="46" s="1"/>
  <c r="AB68" i="46" s="1"/>
  <c r="T396" i="46"/>
  <c r="T148" i="46" s="1"/>
  <c r="O549" i="46"/>
  <c r="O154" i="46" s="1"/>
  <c r="N549" i="46"/>
  <c r="N154" i="46" s="1"/>
  <c r="M549" i="46"/>
  <c r="M154" i="46" s="1"/>
  <c r="L549" i="46"/>
  <c r="L154" i="46" s="1"/>
  <c r="K549" i="46"/>
  <c r="K154" i="46" s="1"/>
  <c r="J549" i="46"/>
  <c r="I549" i="46"/>
  <c r="I154" i="46" s="1"/>
  <c r="H399" i="46"/>
  <c r="H388" i="46"/>
  <c r="AH65" i="46"/>
  <c r="AF65" i="46"/>
  <c r="T65" i="46"/>
  <c r="T209" i="46" s="1"/>
  <c r="T68" i="46" s="1"/>
  <c r="L65" i="46"/>
  <c r="L209" i="46" s="1"/>
  <c r="L68" i="46" s="1"/>
  <c r="J209" i="46"/>
  <c r="J68" i="46" s="1"/>
  <c r="H209" i="46"/>
  <c r="H68" i="46" s="1"/>
  <c r="Y105" i="73"/>
  <c r="U105" i="73"/>
  <c r="Q105" i="73"/>
  <c r="M105" i="73"/>
  <c r="I105" i="73"/>
  <c r="AF217" i="35"/>
  <c r="AF215" i="35"/>
  <c r="AF218" i="35"/>
  <c r="AF212" i="35"/>
  <c r="AF219" i="35"/>
  <c r="AF213" i="35"/>
  <c r="AF214" i="35"/>
  <c r="AF77" i="35"/>
  <c r="AB217" i="35"/>
  <c r="AB215" i="35"/>
  <c r="AB218" i="35"/>
  <c r="AB212" i="35"/>
  <c r="AB219" i="35"/>
  <c r="AB213" i="35"/>
  <c r="AB214" i="35"/>
  <c r="AB77" i="35"/>
  <c r="J219" i="35"/>
  <c r="J213" i="35"/>
  <c r="J214" i="35"/>
  <c r="J77" i="35"/>
  <c r="J217" i="35"/>
  <c r="J215" i="35"/>
  <c r="J218" i="35"/>
  <c r="J212" i="35"/>
  <c r="AK87" i="35"/>
  <c r="AG87" i="35"/>
  <c r="AH212" i="35"/>
  <c r="AH77" i="35"/>
  <c r="AH213" i="35"/>
  <c r="AH214" i="35"/>
  <c r="AH217" i="35"/>
  <c r="AH218" i="35"/>
  <c r="AH215" i="35"/>
  <c r="AH219" i="35"/>
  <c r="AJ102" i="73"/>
  <c r="AJ105" i="73" s="1"/>
  <c r="AH105" i="73"/>
  <c r="AI168" i="46"/>
  <c r="AI181" i="46" s="1"/>
  <c r="AH168" i="46"/>
  <c r="AH181" i="46" s="1"/>
  <c r="AB168" i="46"/>
  <c r="AB181" i="46" s="1"/>
  <c r="S168" i="46"/>
  <c r="S181" i="46" s="1"/>
  <c r="R168" i="46"/>
  <c r="R181" i="46" s="1"/>
  <c r="L168" i="46"/>
  <c r="L181" i="46" s="1"/>
  <c r="AH156" i="35"/>
  <c r="AH94" i="35"/>
  <c r="Z156" i="35"/>
  <c r="Z159" i="35" s="1"/>
  <c r="Z94" i="35"/>
  <c r="R156" i="35"/>
  <c r="R94" i="35"/>
  <c r="Z216" i="35"/>
  <c r="Z177" i="35"/>
  <c r="Z186" i="35" s="1"/>
  <c r="Z173" i="35"/>
  <c r="X105" i="73"/>
  <c r="P105" i="73"/>
  <c r="H105" i="73"/>
  <c r="AE102" i="73"/>
  <c r="W102" i="73"/>
  <c r="O102" i="73"/>
  <c r="G102" i="73"/>
  <c r="N76" i="35"/>
  <c r="AG104" i="73"/>
  <c r="AI105" i="73"/>
  <c r="I26" i="73"/>
  <c r="H33" i="73"/>
  <c r="H58" i="73"/>
  <c r="H83" i="73"/>
  <c r="H42" i="73"/>
  <c r="H51" i="73"/>
  <c r="H67" i="73"/>
  <c r="H76" i="73"/>
  <c r="H92" i="73"/>
  <c r="H101" i="73"/>
  <c r="H107" i="73"/>
  <c r="G168" i="46"/>
  <c r="G181" i="46" s="1"/>
  <c r="AF168" i="46"/>
  <c r="AF181" i="46" s="1"/>
  <c r="W168" i="46"/>
  <c r="W181" i="46" s="1"/>
  <c r="V168" i="46"/>
  <c r="V181" i="46" s="1"/>
  <c r="P168" i="46"/>
  <c r="P181" i="46" s="1"/>
  <c r="AF156" i="35"/>
  <c r="AF94" i="35"/>
  <c r="Y159" i="35"/>
  <c r="Y173" i="35"/>
  <c r="X156" i="35"/>
  <c r="X94" i="35"/>
  <c r="P156" i="35"/>
  <c r="P94" i="35"/>
  <c r="AE103" i="73"/>
  <c r="W103" i="73"/>
  <c r="O103" i="73"/>
  <c r="G103" i="73"/>
  <c r="AF102" i="73"/>
  <c r="AF105" i="73" s="1"/>
  <c r="AJ168" i="46"/>
  <c r="AJ181" i="46" s="1"/>
  <c r="AA168" i="46"/>
  <c r="AA181" i="46" s="1"/>
  <c r="Z168" i="46"/>
  <c r="Z181" i="46" s="1"/>
  <c r="T168" i="46"/>
  <c r="T181" i="46" s="1"/>
  <c r="K168" i="46"/>
  <c r="K181" i="46" s="1"/>
  <c r="J168" i="46"/>
  <c r="J181" i="46" s="1"/>
  <c r="AE159" i="35"/>
  <c r="AE173" i="35"/>
  <c r="AD156" i="35"/>
  <c r="AD94" i="35"/>
  <c r="V156" i="35"/>
  <c r="V94" i="35"/>
  <c r="O159" i="35"/>
  <c r="O173" i="35"/>
  <c r="N156" i="35"/>
  <c r="N94" i="35"/>
  <c r="V216" i="35"/>
  <c r="V177" i="35"/>
  <c r="V186" i="35" s="1"/>
  <c r="V173" i="35"/>
  <c r="V159" i="35"/>
  <c r="J216" i="35"/>
  <c r="J177" i="35"/>
  <c r="J186" i="35" s="1"/>
  <c r="G156" i="35"/>
  <c r="G94" i="35"/>
  <c r="AB105" i="73"/>
  <c r="L105" i="73"/>
  <c r="AD103" i="73"/>
  <c r="Z103" i="73"/>
  <c r="V103" i="73"/>
  <c r="R103" i="73"/>
  <c r="N103" i="73"/>
  <c r="J103" i="73"/>
  <c r="F103" i="73"/>
  <c r="AA102" i="73"/>
  <c r="AA105" i="73" s="1"/>
  <c r="S102" i="73"/>
  <c r="K102" i="73"/>
  <c r="K105" i="73" s="1"/>
  <c r="AD102" i="73"/>
  <c r="Z102" i="73"/>
  <c r="V102" i="73"/>
  <c r="R102" i="73"/>
  <c r="N102" i="73"/>
  <c r="J102" i="73"/>
  <c r="F102" i="73"/>
  <c r="H38" i="71"/>
  <c r="H47" i="71"/>
  <c r="I28" i="71"/>
  <c r="G197" i="35"/>
  <c r="G198" i="35"/>
  <c r="G204" i="35"/>
  <c r="G205" i="35"/>
  <c r="G199" i="35"/>
  <c r="G200" i="35" s="1"/>
  <c r="G196" i="35"/>
  <c r="AD168" i="46"/>
  <c r="AD181" i="46" s="1"/>
  <c r="X168" i="46"/>
  <c r="X181" i="46" s="1"/>
  <c r="N168" i="46"/>
  <c r="N181" i="46" s="1"/>
  <c r="H168" i="46"/>
  <c r="H181" i="46" s="1"/>
  <c r="AJ156" i="35"/>
  <c r="AJ94" i="35"/>
  <c r="AB156" i="35"/>
  <c r="AB94" i="35"/>
  <c r="T156" i="35"/>
  <c r="T94" i="35"/>
  <c r="L156" i="35"/>
  <c r="L94" i="35"/>
  <c r="I156" i="35"/>
  <c r="I94" i="35"/>
  <c r="AK216" i="35"/>
  <c r="AK159" i="35"/>
  <c r="AK177" i="35"/>
  <c r="AK186" i="35" s="1"/>
  <c r="AK173" i="35"/>
  <c r="AB109" i="73"/>
  <c r="AB112" i="73" s="1"/>
  <c r="X109" i="73"/>
  <c r="X112" i="73" s="1"/>
  <c r="T109" i="73"/>
  <c r="T112" i="73" s="1"/>
  <c r="P109" i="73"/>
  <c r="P112" i="73" s="1"/>
  <c r="L109" i="73"/>
  <c r="L112" i="73" s="1"/>
  <c r="H109" i="73"/>
  <c r="H112" i="73" s="1"/>
  <c r="AC95" i="73"/>
  <c r="Y95" i="73"/>
  <c r="U95" i="73"/>
  <c r="Q95" i="73"/>
  <c r="M95" i="73"/>
  <c r="I95" i="73"/>
  <c r="AB94" i="73"/>
  <c r="X94" i="73"/>
  <c r="T94" i="73"/>
  <c r="P94" i="73"/>
  <c r="L94" i="73"/>
  <c r="H94" i="73"/>
  <c r="AC70" i="73"/>
  <c r="Y70" i="73"/>
  <c r="U70" i="73"/>
  <c r="Q70" i="73"/>
  <c r="M70" i="73"/>
  <c r="I70" i="73"/>
  <c r="AB69" i="73"/>
  <c r="X69" i="73"/>
  <c r="T69" i="73"/>
  <c r="P69" i="73"/>
  <c r="L69" i="73"/>
  <c r="H69" i="73"/>
  <c r="AC45" i="73"/>
  <c r="Y45" i="73"/>
  <c r="U45" i="73"/>
  <c r="Q45" i="73"/>
  <c r="M45" i="73"/>
  <c r="I45" i="73"/>
  <c r="AB44" i="73"/>
  <c r="X44" i="73"/>
  <c r="T44" i="73"/>
  <c r="P44" i="73"/>
  <c r="L44" i="73"/>
  <c r="H44" i="73"/>
  <c r="AF83" i="35"/>
  <c r="AF87" i="35" s="1"/>
  <c r="AB83" i="35"/>
  <c r="AB87" i="35" s="1"/>
  <c r="X83" i="35"/>
  <c r="X87" i="35" s="1"/>
  <c r="T83" i="35"/>
  <c r="T87" i="35" s="1"/>
  <c r="P83" i="35"/>
  <c r="P87" i="35" s="1"/>
  <c r="L83" i="35"/>
  <c r="L87" i="35" s="1"/>
  <c r="AH83" i="35"/>
  <c r="AH87" i="35" s="1"/>
  <c r="AF34" i="71"/>
  <c r="AJ130" i="72"/>
  <c r="AF130" i="72"/>
  <c r="AG44" i="72"/>
  <c r="AH108" i="73"/>
  <c r="AI95" i="73"/>
  <c r="AI70" i="73"/>
  <c r="AI45" i="73"/>
  <c r="I174" i="35"/>
  <c r="H195" i="35"/>
  <c r="AJ149" i="35"/>
  <c r="AI149" i="35"/>
  <c r="AC149" i="35"/>
  <c r="T149" i="35"/>
  <c r="S149" i="35"/>
  <c r="N177" i="35"/>
  <c r="N186" i="35" s="1"/>
  <c r="M149" i="35"/>
  <c r="J156" i="35"/>
  <c r="J159" i="35" s="1"/>
  <c r="H156" i="35"/>
  <c r="Z196" i="35"/>
  <c r="V198" i="35"/>
  <c r="G66" i="35"/>
  <c r="AI205" i="35"/>
  <c r="AI204" i="35"/>
  <c r="AI198" i="35"/>
  <c r="AI196" i="35"/>
  <c r="AI199" i="35"/>
  <c r="AI200" i="35" s="1"/>
  <c r="AI197" i="35"/>
  <c r="AE205" i="35"/>
  <c r="AE204" i="35"/>
  <c r="AE198" i="35"/>
  <c r="AE196" i="35"/>
  <c r="AE199" i="35"/>
  <c r="AE200" i="35" s="1"/>
  <c r="AE197" i="35"/>
  <c r="AA205" i="35"/>
  <c r="AA204" i="35"/>
  <c r="AA198" i="35"/>
  <c r="AA196" i="35"/>
  <c r="AA199" i="35"/>
  <c r="AA200" i="35" s="1"/>
  <c r="AA197" i="35"/>
  <c r="W205" i="35"/>
  <c r="W204" i="35"/>
  <c r="W198" i="35"/>
  <c r="W196" i="35"/>
  <c r="W199" i="35"/>
  <c r="W200" i="35" s="1"/>
  <c r="W197" i="35"/>
  <c r="S205" i="35"/>
  <c r="S204" i="35"/>
  <c r="S198" i="35"/>
  <c r="S196" i="35"/>
  <c r="S199" i="35"/>
  <c r="S200" i="35" s="1"/>
  <c r="S197" i="35"/>
  <c r="O205" i="35"/>
  <c r="O204" i="35"/>
  <c r="O198" i="35"/>
  <c r="O196" i="35"/>
  <c r="O199" i="35"/>
  <c r="O200" i="35" s="1"/>
  <c r="O197" i="35"/>
  <c r="K205" i="35"/>
  <c r="K204" i="35"/>
  <c r="K198" i="35"/>
  <c r="K196" i="35"/>
  <c r="K199" i="35"/>
  <c r="K200" i="35" s="1"/>
  <c r="K197" i="35"/>
  <c r="J7" i="52"/>
  <c r="I195" i="52"/>
  <c r="I189" i="52"/>
  <c r="I183" i="52"/>
  <c r="I180" i="52"/>
  <c r="I174" i="52"/>
  <c r="R67" i="52"/>
  <c r="R66" i="52"/>
  <c r="V67" i="52"/>
  <c r="V66" i="52"/>
  <c r="R76" i="46"/>
  <c r="P76" i="46"/>
  <c r="X80" i="35"/>
  <c r="X76" i="35" s="1"/>
  <c r="T80" i="35"/>
  <c r="T76" i="35" s="1"/>
  <c r="P80" i="35"/>
  <c r="P76" i="35" s="1"/>
  <c r="L80" i="35"/>
  <c r="L76" i="35" s="1"/>
  <c r="H80" i="35"/>
  <c r="H76" i="35" s="1"/>
  <c r="AP80" i="46"/>
  <c r="AO80" i="46"/>
  <c r="AL156" i="35"/>
  <c r="AM149" i="35"/>
  <c r="AO87" i="35"/>
  <c r="AM87" i="35"/>
  <c r="AN76" i="35"/>
  <c r="AL38" i="72"/>
  <c r="AK53" i="72"/>
  <c r="AK63" i="72"/>
  <c r="AK73" i="72"/>
  <c r="AK83" i="72"/>
  <c r="AK93" i="72"/>
  <c r="AK106" i="72"/>
  <c r="AK115" i="72"/>
  <c r="AK122" i="72"/>
  <c r="AK48" i="72"/>
  <c r="AK58" i="72"/>
  <c r="AK68" i="72"/>
  <c r="AK78" i="72"/>
  <c r="AK88" i="72"/>
  <c r="AK101" i="72"/>
  <c r="AN104" i="73"/>
  <c r="AN103" i="73"/>
  <c r="AN102" i="73"/>
  <c r="AC108" i="73"/>
  <c r="Y108" i="73"/>
  <c r="U108" i="73"/>
  <c r="Q108" i="73"/>
  <c r="M108" i="73"/>
  <c r="I108" i="73"/>
  <c r="W83" i="35"/>
  <c r="W87" i="35" s="1"/>
  <c r="S83" i="35"/>
  <c r="S87" i="35" s="1"/>
  <c r="O83" i="35"/>
  <c r="O87" i="35" s="1"/>
  <c r="K83" i="35"/>
  <c r="K87" i="35" s="1"/>
  <c r="AG43" i="72"/>
  <c r="AG123" i="72" s="1"/>
  <c r="AG127" i="72" s="1"/>
  <c r="AG131" i="72" s="1"/>
  <c r="AI44" i="73"/>
  <c r="H183" i="35"/>
  <c r="I195" i="35"/>
  <c r="J7" i="35"/>
  <c r="AG149" i="35"/>
  <c r="X149" i="35"/>
  <c r="W149" i="35"/>
  <c r="Q149" i="35"/>
  <c r="H149" i="35"/>
  <c r="AH198" i="35"/>
  <c r="AJ205" i="35"/>
  <c r="AJ204" i="35"/>
  <c r="AJ198" i="35"/>
  <c r="AJ196" i="35"/>
  <c r="AF205" i="35"/>
  <c r="AF204" i="35"/>
  <c r="AF198" i="35"/>
  <c r="AF196" i="35"/>
  <c r="AB205" i="35"/>
  <c r="AB204" i="35"/>
  <c r="AB198" i="35"/>
  <c r="AB196" i="35"/>
  <c r="X205" i="35"/>
  <c r="X204" i="35"/>
  <c r="X198" i="35"/>
  <c r="X196" i="35"/>
  <c r="T205" i="35"/>
  <c r="T204" i="35"/>
  <c r="T198" i="35"/>
  <c r="T196" i="35"/>
  <c r="P205" i="35"/>
  <c r="P204" i="35"/>
  <c r="P198" i="35"/>
  <c r="P196" i="35"/>
  <c r="L205" i="35"/>
  <c r="L204" i="35"/>
  <c r="L198" i="35"/>
  <c r="L196" i="35"/>
  <c r="H205" i="35"/>
  <c r="H204" i="35"/>
  <c r="H198" i="35"/>
  <c r="H196" i="35"/>
  <c r="AI80" i="35"/>
  <c r="AE80" i="35"/>
  <c r="AA80" i="35"/>
  <c r="AA76" i="35" s="1"/>
  <c r="W80" i="35"/>
  <c r="S80" i="35"/>
  <c r="S76" i="35" s="1"/>
  <c r="O80" i="35"/>
  <c r="O76" i="35" s="1"/>
  <c r="K80" i="35"/>
  <c r="K76" i="35" s="1"/>
  <c r="AN76" i="46"/>
  <c r="AM76" i="46"/>
  <c r="AP149" i="35"/>
  <c r="AN159" i="35"/>
  <c r="AN173" i="35"/>
  <c r="AN177" i="35"/>
  <c r="AN186" i="35" s="1"/>
  <c r="AN216" i="35"/>
  <c r="AM76" i="35"/>
  <c r="G76" i="35"/>
  <c r="AE76" i="35"/>
  <c r="W76" i="35"/>
  <c r="AJ83" i="35"/>
  <c r="AJ87" i="35" s="1"/>
  <c r="AI76" i="35"/>
  <c r="AB149" i="35"/>
  <c r="AA216" i="35"/>
  <c r="AA177" i="35"/>
  <c r="AA186" i="35" s="1"/>
  <c r="U149" i="35"/>
  <c r="L149" i="35"/>
  <c r="K216" i="35"/>
  <c r="K177" i="35"/>
  <c r="K186" i="35" s="1"/>
  <c r="AK205" i="35"/>
  <c r="AK199" i="35"/>
  <c r="AK200" i="35" s="1"/>
  <c r="AK197" i="35"/>
  <c r="AK204" i="35"/>
  <c r="AK198" i="35"/>
  <c r="AK196" i="35"/>
  <c r="AG205" i="35"/>
  <c r="AG199" i="35"/>
  <c r="AG200" i="35" s="1"/>
  <c r="AG197" i="35"/>
  <c r="AG204" i="35"/>
  <c r="AG198" i="35"/>
  <c r="AG196" i="35"/>
  <c r="AC205" i="35"/>
  <c r="AC199" i="35"/>
  <c r="AC200" i="35" s="1"/>
  <c r="AC197" i="35"/>
  <c r="AC204" i="35"/>
  <c r="AC198" i="35"/>
  <c r="AC196" i="35"/>
  <c r="Y205" i="35"/>
  <c r="Y199" i="35"/>
  <c r="Y200" i="35" s="1"/>
  <c r="Y197" i="35"/>
  <c r="Y204" i="35"/>
  <c r="Y198" i="35"/>
  <c r="Y196" i="35"/>
  <c r="U205" i="35"/>
  <c r="U199" i="35"/>
  <c r="U200" i="35" s="1"/>
  <c r="U197" i="35"/>
  <c r="U204" i="35"/>
  <c r="U198" i="35"/>
  <c r="U196" i="35"/>
  <c r="Q205" i="35"/>
  <c r="Q199" i="35"/>
  <c r="Q200" i="35" s="1"/>
  <c r="Q197" i="35"/>
  <c r="Q204" i="35"/>
  <c r="Q198" i="35"/>
  <c r="Q196" i="35"/>
  <c r="M205" i="35"/>
  <c r="M199" i="35"/>
  <c r="M200" i="35" s="1"/>
  <c r="M197" i="35"/>
  <c r="M204" i="35"/>
  <c r="M198" i="35"/>
  <c r="M196" i="35"/>
  <c r="I205" i="35"/>
  <c r="I199" i="35"/>
  <c r="I200" i="35" s="1"/>
  <c r="I197" i="35"/>
  <c r="I204" i="35"/>
  <c r="I198" i="35"/>
  <c r="I196" i="35"/>
  <c r="G80" i="46"/>
  <c r="AB76" i="46"/>
  <c r="J76" i="46"/>
  <c r="AN404" i="46"/>
  <c r="AM404" i="46"/>
  <c r="AM168" i="46" s="1"/>
  <c r="AM181" i="46" s="1"/>
  <c r="AL216" i="35"/>
  <c r="AL159" i="35"/>
  <c r="AL173" i="35"/>
  <c r="AL177" i="35"/>
  <c r="AL186" i="35" s="1"/>
  <c r="AP223" i="35"/>
  <c r="AP210" i="35"/>
  <c r="AP221" i="35"/>
  <c r="AL223" i="35"/>
  <c r="AL210" i="35"/>
  <c r="AL221" i="35"/>
  <c r="AD76" i="35"/>
  <c r="Z76" i="35"/>
  <c r="V76" i="35"/>
  <c r="R76" i="35"/>
  <c r="AI83" i="35"/>
  <c r="AI87" i="35" s="1"/>
  <c r="AJ76" i="35"/>
  <c r="I180" i="35"/>
  <c r="AE216" i="35"/>
  <c r="AE177" i="35"/>
  <c r="AE186" i="35" s="1"/>
  <c r="Y177" i="35"/>
  <c r="Y186" i="35" s="1"/>
  <c r="Y216" i="35"/>
  <c r="P216" i="35"/>
  <c r="P177" i="35"/>
  <c r="P186" i="35" s="1"/>
  <c r="O216" i="35"/>
  <c r="O177" i="35"/>
  <c r="O186" i="35" s="1"/>
  <c r="I177" i="35"/>
  <c r="I186" i="35" s="1"/>
  <c r="I216" i="35"/>
  <c r="AH205" i="35"/>
  <c r="AH199" i="35"/>
  <c r="AH200" i="35" s="1"/>
  <c r="AH197" i="35"/>
  <c r="AD205" i="35"/>
  <c r="AD199" i="35"/>
  <c r="AD200" i="35" s="1"/>
  <c r="AD197" i="35"/>
  <c r="Z205" i="35"/>
  <c r="Z199" i="35"/>
  <c r="Z200" i="35" s="1"/>
  <c r="Z197" i="35"/>
  <c r="V205" i="35"/>
  <c r="V199" i="35"/>
  <c r="V200" i="35" s="1"/>
  <c r="V197" i="35"/>
  <c r="R205" i="35"/>
  <c r="R199" i="35"/>
  <c r="R200" i="35" s="1"/>
  <c r="R197" i="35"/>
  <c r="N205" i="35"/>
  <c r="N199" i="35"/>
  <c r="N200" i="35" s="1"/>
  <c r="N197" i="35"/>
  <c r="J205" i="35"/>
  <c r="J199" i="35"/>
  <c r="J200" i="35" s="1"/>
  <c r="J197" i="35"/>
  <c r="AK80" i="35"/>
  <c r="AK76" i="35" s="1"/>
  <c r="AG80" i="35"/>
  <c r="AG76" i="35" s="1"/>
  <c r="AC80" i="35"/>
  <c r="AC76" i="35" s="1"/>
  <c r="Y80" i="35"/>
  <c r="Y76" i="35" s="1"/>
  <c r="U80" i="35"/>
  <c r="U76" i="35" s="1"/>
  <c r="Q80" i="35"/>
  <c r="Q76" i="35" s="1"/>
  <c r="M80" i="35"/>
  <c r="M76" i="35" s="1"/>
  <c r="I80" i="35"/>
  <c r="I76" i="35" s="1"/>
  <c r="AL168" i="46"/>
  <c r="AL181" i="46" s="1"/>
  <c r="AO86" i="46"/>
  <c r="AO76" i="35"/>
  <c r="AO104" i="73"/>
  <c r="AK104" i="73"/>
  <c r="AO103" i="73"/>
  <c r="AK103" i="73"/>
  <c r="AO102" i="73"/>
  <c r="AK102" i="73"/>
  <c r="G65" i="35"/>
  <c r="G209" i="35" s="1"/>
  <c r="G68" i="35" s="1"/>
  <c r="G191" i="35" s="1"/>
  <c r="U66" i="52"/>
  <c r="AN196" i="46"/>
  <c r="K209" i="35"/>
  <c r="K68" i="35" s="1"/>
  <c r="K192" i="35" s="1"/>
  <c r="O209" i="35"/>
  <c r="O68" i="35" s="1"/>
  <c r="O191" i="35" s="1"/>
  <c r="O192" i="35"/>
  <c r="S209" i="35"/>
  <c r="S68" i="35" s="1"/>
  <c r="W209" i="35"/>
  <c r="W68" i="35" s="1"/>
  <c r="W191" i="35" s="1"/>
  <c r="AA209" i="35"/>
  <c r="AA68" i="35" s="1"/>
  <c r="AA192" i="35" s="1"/>
  <c r="AE209" i="35"/>
  <c r="AE68" i="35" s="1"/>
  <c r="AE191" i="35" s="1"/>
  <c r="AE192" i="35"/>
  <c r="AI209" i="35"/>
  <c r="AI68" i="35" s="1"/>
  <c r="AN221" i="35"/>
  <c r="AM196" i="35"/>
  <c r="AP67" i="35"/>
  <c r="AL67" i="35"/>
  <c r="AM66" i="35"/>
  <c r="AN65" i="35"/>
  <c r="AM209" i="35"/>
  <c r="AM68" i="35" s="1"/>
  <c r="AM191" i="35" s="1"/>
  <c r="AM53" i="71"/>
  <c r="AO130" i="72"/>
  <c r="AK130" i="72"/>
  <c r="AL44" i="72"/>
  <c r="AL108" i="73"/>
  <c r="AM95" i="73"/>
  <c r="AM70" i="73"/>
  <c r="AM45" i="73"/>
  <c r="AI534" i="80"/>
  <c r="X534" i="80"/>
  <c r="O534" i="80"/>
  <c r="O571" i="80"/>
  <c r="O570" i="80" s="1"/>
  <c r="AJ522" i="80"/>
  <c r="AJ559" i="80"/>
  <c r="AJ558" i="80" s="1"/>
  <c r="AD559" i="80"/>
  <c r="AD558" i="80" s="1"/>
  <c r="AD522" i="80"/>
  <c r="AB522" i="80"/>
  <c r="Q522" i="80"/>
  <c r="Q559" i="80"/>
  <c r="Q558" i="80" s="1"/>
  <c r="AG344" i="80"/>
  <c r="AG425" i="80"/>
  <c r="AG424" i="80" s="1"/>
  <c r="AC405" i="80"/>
  <c r="AA425" i="80"/>
  <c r="AA424" i="80" s="1"/>
  <c r="Y344" i="80"/>
  <c r="Y425" i="80"/>
  <c r="Y424" i="80" s="1"/>
  <c r="V405" i="80"/>
  <c r="V324" i="80"/>
  <c r="V80" i="80" s="1"/>
  <c r="U405" i="80"/>
  <c r="O344" i="80"/>
  <c r="O425" i="80"/>
  <c r="O424" i="80" s="1"/>
  <c r="I324" i="80"/>
  <c r="AN205" i="46"/>
  <c r="AN199" i="46"/>
  <c r="AN200" i="46" s="1"/>
  <c r="AO559" i="46"/>
  <c r="AO558" i="46" s="1"/>
  <c r="AO168" i="46" s="1"/>
  <c r="AO181" i="46" s="1"/>
  <c r="H209" i="35"/>
  <c r="H68" i="35" s="1"/>
  <c r="L209" i="35"/>
  <c r="L68" i="35" s="1"/>
  <c r="P192" i="35"/>
  <c r="P209" i="35"/>
  <c r="P68" i="35" s="1"/>
  <c r="P191" i="35" s="1"/>
  <c r="T191" i="35"/>
  <c r="T209" i="35"/>
  <c r="T68" i="35" s="1"/>
  <c r="X209" i="35"/>
  <c r="X68" i="35" s="1"/>
  <c r="AB209" i="35"/>
  <c r="AB68" i="35" s="1"/>
  <c r="AF209" i="35"/>
  <c r="AF68" i="35" s="1"/>
  <c r="AF191" i="35" s="1"/>
  <c r="AJ209" i="35"/>
  <c r="AJ68" i="35" s="1"/>
  <c r="AJ191" i="35" s="1"/>
  <c r="AN210" i="35"/>
  <c r="AM205" i="35"/>
  <c r="AM199" i="35"/>
  <c r="AM200" i="35" s="1"/>
  <c r="AP209" i="35"/>
  <c r="AP68" i="35" s="1"/>
  <c r="AL209" i="35"/>
  <c r="AL68" i="35" s="1"/>
  <c r="AL191" i="35" s="1"/>
  <c r="AO44" i="72"/>
  <c r="AK44" i="72"/>
  <c r="AL95" i="73"/>
  <c r="AL70" i="73"/>
  <c r="AL45" i="73"/>
  <c r="AF571" i="80"/>
  <c r="AF570" i="80" s="1"/>
  <c r="AF534" i="80"/>
  <c r="AE534" i="80"/>
  <c r="AE571" i="80"/>
  <c r="AE570" i="80" s="1"/>
  <c r="AD534" i="80"/>
  <c r="AD571" i="80"/>
  <c r="AD570" i="80" s="1"/>
  <c r="R534" i="80"/>
  <c r="R571" i="80"/>
  <c r="R570" i="80" s="1"/>
  <c r="G534" i="80"/>
  <c r="G571" i="80"/>
  <c r="G570" i="80" s="1"/>
  <c r="AK522" i="80"/>
  <c r="AK559" i="80"/>
  <c r="AK558" i="80" s="1"/>
  <c r="AC522" i="80"/>
  <c r="AC559" i="80"/>
  <c r="AC558" i="80" s="1"/>
  <c r="H522" i="80"/>
  <c r="H559" i="80"/>
  <c r="H558" i="80" s="1"/>
  <c r="AJ405" i="80"/>
  <c r="AG405" i="80"/>
  <c r="AE344" i="80"/>
  <c r="AE425" i="80"/>
  <c r="AE424" i="80" s="1"/>
  <c r="AA405" i="80"/>
  <c r="Y405" i="80"/>
  <c r="X405" i="80"/>
  <c r="W344" i="80"/>
  <c r="W425" i="80"/>
  <c r="W424" i="80" s="1"/>
  <c r="R405" i="80"/>
  <c r="Q324" i="80"/>
  <c r="M425" i="80"/>
  <c r="M424" i="80" s="1"/>
  <c r="AN204" i="46"/>
  <c r="AN571" i="46"/>
  <c r="AN570" i="46" s="1"/>
  <c r="I209" i="35"/>
  <c r="I68" i="35" s="1"/>
  <c r="I192" i="35" s="1"/>
  <c r="M209" i="35"/>
  <c r="M68" i="35" s="1"/>
  <c r="Q209" i="35"/>
  <c r="Q68" i="35" s="1"/>
  <c r="U209" i="35"/>
  <c r="U68" i="35" s="1"/>
  <c r="U191" i="35" s="1"/>
  <c r="Y209" i="35"/>
  <c r="Y68" i="35" s="1"/>
  <c r="Y191" i="35" s="1"/>
  <c r="AC209" i="35"/>
  <c r="AC68" i="35" s="1"/>
  <c r="AG209" i="35"/>
  <c r="AG68" i="35" s="1"/>
  <c r="AK209" i="35"/>
  <c r="AK68" i="35" s="1"/>
  <c r="AK191" i="35" s="1"/>
  <c r="AM204" i="35"/>
  <c r="AO209" i="35"/>
  <c r="AO68" i="35" s="1"/>
  <c r="AO191" i="35" s="1"/>
  <c r="AH534" i="80"/>
  <c r="AH571" i="80"/>
  <c r="AH570" i="80" s="1"/>
  <c r="Z534" i="80"/>
  <c r="Z571" i="80"/>
  <c r="Z570" i="80" s="1"/>
  <c r="V534" i="80"/>
  <c r="T534" i="80"/>
  <c r="S534" i="80"/>
  <c r="S571" i="80"/>
  <c r="S570" i="80" s="1"/>
  <c r="L534" i="80"/>
  <c r="AH559" i="80"/>
  <c r="AH558" i="80" s="1"/>
  <c r="AH522" i="80"/>
  <c r="AG522" i="80"/>
  <c r="AG559" i="80"/>
  <c r="AG558" i="80" s="1"/>
  <c r="Z559" i="80"/>
  <c r="Z558" i="80" s="1"/>
  <c r="Z522" i="80"/>
  <c r="X522" i="80"/>
  <c r="N559" i="80"/>
  <c r="N558" i="80" s="1"/>
  <c r="N522" i="80"/>
  <c r="M522" i="80"/>
  <c r="L522" i="80"/>
  <c r="L559" i="80"/>
  <c r="L558" i="80" s="1"/>
  <c r="I522" i="80"/>
  <c r="I559" i="80"/>
  <c r="I558" i="80" s="1"/>
  <c r="AK344" i="80"/>
  <c r="AK425" i="80"/>
  <c r="AK424" i="80" s="1"/>
  <c r="AI344" i="80"/>
  <c r="AI425" i="80"/>
  <c r="AI424" i="80" s="1"/>
  <c r="AE324" i="80"/>
  <c r="AE405" i="80"/>
  <c r="AD405" i="80"/>
  <c r="Z405" i="80"/>
  <c r="T324" i="80"/>
  <c r="T80" i="80" s="1"/>
  <c r="T405" i="80"/>
  <c r="P405" i="80"/>
  <c r="L405" i="80"/>
  <c r="J405" i="80"/>
  <c r="J324" i="80"/>
  <c r="I344" i="80"/>
  <c r="I425" i="80"/>
  <c r="I424" i="80" s="1"/>
  <c r="G344" i="80"/>
  <c r="G425" i="80"/>
  <c r="G424" i="80" s="1"/>
  <c r="J209" i="35"/>
  <c r="J68" i="35" s="1"/>
  <c r="N209" i="35"/>
  <c r="N68" i="35" s="1"/>
  <c r="N192" i="35" s="1"/>
  <c r="R209" i="35"/>
  <c r="R68" i="35" s="1"/>
  <c r="R191" i="35" s="1"/>
  <c r="V192" i="35"/>
  <c r="V209" i="35"/>
  <c r="V68" i="35" s="1"/>
  <c r="V191" i="35" s="1"/>
  <c r="Z209" i="35"/>
  <c r="Z68" i="35" s="1"/>
  <c r="AD209" i="35"/>
  <c r="AD68" i="35" s="1"/>
  <c r="AH209" i="35"/>
  <c r="AH68" i="35" s="1"/>
  <c r="AH191" i="35" s="1"/>
  <c r="AN191" i="35"/>
  <c r="AN209" i="35"/>
  <c r="AN68" i="35" s="1"/>
  <c r="AN192" i="35" s="1"/>
  <c r="AM404" i="80"/>
  <c r="AJ571" i="80"/>
  <c r="AJ570" i="80" s="1"/>
  <c r="AJ534" i="80"/>
  <c r="AA534" i="80"/>
  <c r="W534" i="80"/>
  <c r="W571" i="80"/>
  <c r="W570" i="80" s="1"/>
  <c r="N534" i="80"/>
  <c r="K534" i="80"/>
  <c r="J571" i="80"/>
  <c r="J570" i="80" s="1"/>
  <c r="Y522" i="80"/>
  <c r="V522" i="80"/>
  <c r="U522" i="80"/>
  <c r="T522" i="80"/>
  <c r="R522" i="80"/>
  <c r="AI405" i="80"/>
  <c r="AF405" i="80"/>
  <c r="AB405" i="80"/>
  <c r="U344" i="80"/>
  <c r="Q344" i="80"/>
  <c r="Q425" i="80"/>
  <c r="Q424" i="80" s="1"/>
  <c r="AM559" i="80"/>
  <c r="AM558" i="80" s="1"/>
  <c r="AI98" i="80"/>
  <c r="AE98" i="80"/>
  <c r="AA98" i="80"/>
  <c r="W98" i="80"/>
  <c r="S98" i="80"/>
  <c r="O98" i="80"/>
  <c r="K98" i="80"/>
  <c r="G98" i="80"/>
  <c r="AO412" i="81"/>
  <c r="AO404" i="81" s="1"/>
  <c r="AO168" i="81" s="1"/>
  <c r="AO181" i="81" s="1"/>
  <c r="AD404" i="81"/>
  <c r="AD168" i="81" s="1"/>
  <c r="AD181" i="81" s="1"/>
  <c r="AB404" i="81"/>
  <c r="W404" i="81"/>
  <c r="W168" i="81" s="1"/>
  <c r="W181" i="81" s="1"/>
  <c r="R404" i="81"/>
  <c r="R168" i="81" s="1"/>
  <c r="R181" i="81" s="1"/>
  <c r="Q404" i="81"/>
  <c r="L404" i="81"/>
  <c r="AG86" i="81"/>
  <c r="Q86" i="81"/>
  <c r="AK85" i="81"/>
  <c r="U85" i="81"/>
  <c r="U87" i="81"/>
  <c r="AO76" i="81"/>
  <c r="W76" i="81"/>
  <c r="S76" i="81"/>
  <c r="Q76" i="81"/>
  <c r="K76" i="81"/>
  <c r="G76" i="81"/>
  <c r="G549" i="46"/>
  <c r="G154" i="46" s="1"/>
  <c r="AP561" i="46"/>
  <c r="AP155" i="46" s="1"/>
  <c r="AP141" i="46"/>
  <c r="AP142" i="46"/>
  <c r="AN549" i="46"/>
  <c r="AN154" i="46" s="1"/>
  <c r="AM561" i="46"/>
  <c r="AM155" i="46" s="1"/>
  <c r="AM549" i="46"/>
  <c r="AM154" i="46" s="1"/>
  <c r="AM415" i="46"/>
  <c r="AM388" i="46"/>
  <c r="AL549" i="46"/>
  <c r="AL154" i="46" s="1"/>
  <c r="AK538" i="46"/>
  <c r="AK152" i="46" s="1"/>
  <c r="AJ538" i="46"/>
  <c r="AJ152" i="46" s="1"/>
  <c r="AI538" i="46"/>
  <c r="AI152" i="46" s="1"/>
  <c r="AH538" i="46"/>
  <c r="AH152" i="46" s="1"/>
  <c r="AG538" i="46"/>
  <c r="AG152" i="46" s="1"/>
  <c r="AF538" i="46"/>
  <c r="AF152" i="46" s="1"/>
  <c r="AE538" i="46"/>
  <c r="AE152" i="46" s="1"/>
  <c r="AD415" i="46"/>
  <c r="AD388" i="46"/>
  <c r="AC539" i="46"/>
  <c r="AC538" i="46" s="1"/>
  <c r="AC152" i="46" s="1"/>
  <c r="AC415" i="46"/>
  <c r="AC388" i="46"/>
  <c r="AB561" i="46"/>
  <c r="AB155" i="46" s="1"/>
  <c r="AI94" i="80"/>
  <c r="AE94" i="80"/>
  <c r="AA94" i="80"/>
  <c r="W94" i="80"/>
  <c r="S94" i="80"/>
  <c r="O94" i="80"/>
  <c r="K94" i="80"/>
  <c r="G94" i="80"/>
  <c r="AP404" i="81"/>
  <c r="AP168" i="81" s="1"/>
  <c r="AP181" i="81" s="1"/>
  <c r="AI404" i="81"/>
  <c r="AI168" i="81" s="1"/>
  <c r="AI181" i="81" s="1"/>
  <c r="AC404" i="81"/>
  <c r="S404" i="81"/>
  <c r="S168" i="81" s="1"/>
  <c r="S181" i="81" s="1"/>
  <c r="M404" i="81"/>
  <c r="G404" i="81"/>
  <c r="G168" i="81" s="1"/>
  <c r="G181" i="81" s="1"/>
  <c r="G388" i="46"/>
  <c r="AP549" i="46"/>
  <c r="AP154" i="46" s="1"/>
  <c r="AL141" i="46"/>
  <c r="AL142" i="46"/>
  <c r="AK396" i="46"/>
  <c r="AK148" i="46" s="1"/>
  <c r="AK141" i="46"/>
  <c r="AJ396" i="46"/>
  <c r="AJ148" i="46" s="1"/>
  <c r="AJ141" i="46"/>
  <c r="AI396" i="46"/>
  <c r="AI148" i="46" s="1"/>
  <c r="AI141" i="46"/>
  <c r="AH396" i="46"/>
  <c r="AH148" i="46" s="1"/>
  <c r="AH141" i="46"/>
  <c r="AH142" i="46"/>
  <c r="AG396" i="46"/>
  <c r="AG148" i="46" s="1"/>
  <c r="AG141" i="46"/>
  <c r="AG142" i="46"/>
  <c r="AF396" i="46"/>
  <c r="AF148" i="46" s="1"/>
  <c r="AF142" i="46"/>
  <c r="AE396" i="46"/>
  <c r="AE148" i="46" s="1"/>
  <c r="AE141" i="46"/>
  <c r="AC561" i="46"/>
  <c r="AC155" i="46" s="1"/>
  <c r="AB549" i="46"/>
  <c r="AB154" i="46" s="1"/>
  <c r="AA561" i="46"/>
  <c r="AA155" i="46" s="1"/>
  <c r="AO571" i="81"/>
  <c r="AO570" i="81" s="1"/>
  <c r="AL404" i="81"/>
  <c r="AL168" i="81" s="1"/>
  <c r="AL181" i="81" s="1"/>
  <c r="AF404" i="81"/>
  <c r="AF168" i="81" s="1"/>
  <c r="AF181" i="81" s="1"/>
  <c r="Z404" i="81"/>
  <c r="Z168" i="81" s="1"/>
  <c r="Z181" i="81" s="1"/>
  <c r="Y404" i="81"/>
  <c r="T404" i="81"/>
  <c r="O404" i="81"/>
  <c r="O168" i="81" s="1"/>
  <c r="O181" i="81" s="1"/>
  <c r="J404" i="81"/>
  <c r="J168" i="81" s="1"/>
  <c r="J181" i="81" s="1"/>
  <c r="I404" i="81"/>
  <c r="AO86" i="81"/>
  <c r="AO87" i="81" s="1"/>
  <c r="Y86" i="81"/>
  <c r="I86" i="81"/>
  <c r="AD87" i="81"/>
  <c r="AC85" i="81"/>
  <c r="T87" i="81"/>
  <c r="N87" i="81"/>
  <c r="M85" i="81"/>
  <c r="AA87" i="81"/>
  <c r="G396" i="46"/>
  <c r="G148" i="46" s="1"/>
  <c r="AP396" i="46"/>
  <c r="AP148" i="46" s="1"/>
  <c r="AO561" i="46"/>
  <c r="AO155" i="46" s="1"/>
  <c r="AO549" i="46"/>
  <c r="AO154" i="46" s="1"/>
  <c r="AO396" i="46"/>
  <c r="AO148" i="46" s="1"/>
  <c r="AN396" i="46"/>
  <c r="AN148" i="46" s="1"/>
  <c r="AL539" i="46"/>
  <c r="AL538" i="46" s="1"/>
  <c r="AL152" i="46" s="1"/>
  <c r="AC549" i="46"/>
  <c r="AC154" i="46" s="1"/>
  <c r="AB396" i="46"/>
  <c r="AB148" i="46" s="1"/>
  <c r="AK94" i="80"/>
  <c r="AG94" i="80"/>
  <c r="AC94" i="80"/>
  <c r="Y94" i="80"/>
  <c r="U94" i="80"/>
  <c r="Q94" i="80"/>
  <c r="M94" i="80"/>
  <c r="I94" i="80"/>
  <c r="AM404" i="81"/>
  <c r="AM168" i="81" s="1"/>
  <c r="AM181" i="81" s="1"/>
  <c r="AK412" i="81"/>
  <c r="AK404" i="81" s="1"/>
  <c r="AK559" i="81"/>
  <c r="AK558" i="81" s="1"/>
  <c r="AH412" i="81"/>
  <c r="AH404" i="81" s="1"/>
  <c r="AH168" i="81" s="1"/>
  <c r="AH181" i="81" s="1"/>
  <c r="AH559" i="81"/>
  <c r="AH558" i="81" s="1"/>
  <c r="AE404" i="81"/>
  <c r="AE168" i="81" s="1"/>
  <c r="AE181" i="81" s="1"/>
  <c r="AA404" i="81"/>
  <c r="AA168" i="81" s="1"/>
  <c r="AA181" i="81" s="1"/>
  <c r="V404" i="81"/>
  <c r="V168" i="81" s="1"/>
  <c r="V181" i="81" s="1"/>
  <c r="U404" i="81"/>
  <c r="P404" i="81"/>
  <c r="K404" i="81"/>
  <c r="K168" i="81" s="1"/>
  <c r="K181" i="81" s="1"/>
  <c r="AP76" i="81"/>
  <c r="AB76" i="81"/>
  <c r="X76" i="81"/>
  <c r="T76" i="81"/>
  <c r="N76" i="81"/>
  <c r="L76" i="81"/>
  <c r="H76" i="81"/>
  <c r="G561" i="46"/>
  <c r="G155" i="46" s="1"/>
  <c r="G415" i="46"/>
  <c r="AP415" i="46"/>
  <c r="AP147" i="46" s="1"/>
  <c r="AO538" i="46"/>
  <c r="AO152" i="46" s="1"/>
  <c r="AO388" i="46"/>
  <c r="AN561" i="46"/>
  <c r="AN155" i="46" s="1"/>
  <c r="AN415" i="46"/>
  <c r="AN147" i="46" s="1"/>
  <c r="AN149" i="46" s="1"/>
  <c r="AM396" i="46"/>
  <c r="AM148" i="46" s="1"/>
  <c r="AL561" i="46"/>
  <c r="AL155" i="46" s="1"/>
  <c r="AL396" i="46"/>
  <c r="AL148" i="46" s="1"/>
  <c r="AK561" i="46"/>
  <c r="AK155" i="46" s="1"/>
  <c r="AK549" i="46"/>
  <c r="AK154" i="46" s="1"/>
  <c r="AJ561" i="46"/>
  <c r="AJ155" i="46" s="1"/>
  <c r="AJ549" i="46"/>
  <c r="AJ154" i="46" s="1"/>
  <c r="AI561" i="46"/>
  <c r="AI155" i="46" s="1"/>
  <c r="AI549" i="46"/>
  <c r="AI154" i="46" s="1"/>
  <c r="AH561" i="46"/>
  <c r="AH155" i="46" s="1"/>
  <c r="AH549" i="46"/>
  <c r="AH154" i="46" s="1"/>
  <c r="AG561" i="46"/>
  <c r="AG155" i="46" s="1"/>
  <c r="AG549" i="46"/>
  <c r="AG154" i="46" s="1"/>
  <c r="AF561" i="46"/>
  <c r="AF155" i="46" s="1"/>
  <c r="AF549" i="46"/>
  <c r="AF154" i="46" s="1"/>
  <c r="AE561" i="46"/>
  <c r="AE155" i="46" s="1"/>
  <c r="AE549" i="46"/>
  <c r="AE154" i="46" s="1"/>
  <c r="AD561" i="46"/>
  <c r="AD155" i="46" s="1"/>
  <c r="AD549" i="46"/>
  <c r="AD154" i="46" s="1"/>
  <c r="AD396" i="46"/>
  <c r="AD148" i="46" s="1"/>
  <c r="AC396" i="46"/>
  <c r="AC148" i="46" s="1"/>
  <c r="AB415" i="46"/>
  <c r="AB388" i="46"/>
  <c r="AG559" i="81"/>
  <c r="AG558" i="81" s="1"/>
  <c r="AG168" i="81" s="1"/>
  <c r="AG181" i="81" s="1"/>
  <c r="AB559" i="81"/>
  <c r="AB558" i="81" s="1"/>
  <c r="X559" i="81"/>
  <c r="X558" i="81" s="1"/>
  <c r="X168" i="81" s="1"/>
  <c r="X181" i="81" s="1"/>
  <c r="T559" i="81"/>
  <c r="T558" i="81" s="1"/>
  <c r="P559" i="81"/>
  <c r="P558" i="81" s="1"/>
  <c r="L559" i="81"/>
  <c r="L558" i="81" s="1"/>
  <c r="H559" i="81"/>
  <c r="H558" i="81" s="1"/>
  <c r="H168" i="81" s="1"/>
  <c r="H181" i="81" s="1"/>
  <c r="G473" i="46"/>
  <c r="G509" i="46" s="1"/>
  <c r="G467" i="46"/>
  <c r="G503" i="46" s="1"/>
  <c r="AO339" i="46"/>
  <c r="AO139" i="46"/>
  <c r="AO143" i="46" s="1"/>
  <c r="AO140" i="46"/>
  <c r="AM467" i="46"/>
  <c r="AM503" i="46" s="1"/>
  <c r="AK474" i="46"/>
  <c r="AK510" i="46" s="1"/>
  <c r="AJ474" i="46"/>
  <c r="AJ510" i="46" s="1"/>
  <c r="AI474" i="46"/>
  <c r="AI510" i="46" s="1"/>
  <c r="AH474" i="46"/>
  <c r="AH510" i="46" s="1"/>
  <c r="AG474" i="46"/>
  <c r="AG510" i="46" s="1"/>
  <c r="AF474" i="46"/>
  <c r="AF510" i="46" s="1"/>
  <c r="AE474" i="46"/>
  <c r="AE510" i="46" s="1"/>
  <c r="AD138" i="46"/>
  <c r="AD136" i="46"/>
  <c r="AD142" i="46" s="1"/>
  <c r="AC473" i="46"/>
  <c r="AC509" i="46" s="1"/>
  <c r="AC139" i="46"/>
  <c r="AC143" i="46" s="1"/>
  <c r="AC140" i="46"/>
  <c r="AB473" i="46"/>
  <c r="AB509" i="46" s="1"/>
  <c r="AA401" i="46"/>
  <c r="Z561" i="46"/>
  <c r="Z155" i="46" s="1"/>
  <c r="Z549" i="46"/>
  <c r="Z154" i="46" s="1"/>
  <c r="Z401" i="46"/>
  <c r="Y561" i="46"/>
  <c r="Y155" i="46" s="1"/>
  <c r="Y549" i="46"/>
  <c r="Y154" i="46" s="1"/>
  <c r="Y401" i="46"/>
  <c r="X561" i="46"/>
  <c r="X155" i="46" s="1"/>
  <c r="X549" i="46"/>
  <c r="X154" i="46" s="1"/>
  <c r="W388" i="46"/>
  <c r="U388" i="46"/>
  <c r="S388" i="46"/>
  <c r="Q388" i="46"/>
  <c r="G544" i="81"/>
  <c r="G153" i="81" s="1"/>
  <c r="G415" i="81"/>
  <c r="AO561" i="81"/>
  <c r="AO155" i="81" s="1"/>
  <c r="AM561" i="81"/>
  <c r="AM155" i="81" s="1"/>
  <c r="AI561" i="81"/>
  <c r="AI155" i="81" s="1"/>
  <c r="AC559" i="81"/>
  <c r="AC558" i="81" s="1"/>
  <c r="Y559" i="81"/>
  <c r="Y558" i="81" s="1"/>
  <c r="U559" i="81"/>
  <c r="U558" i="81" s="1"/>
  <c r="Q559" i="81"/>
  <c r="Q558" i="81" s="1"/>
  <c r="M559" i="81"/>
  <c r="M558" i="81" s="1"/>
  <c r="I559" i="81"/>
  <c r="I558" i="81" s="1"/>
  <c r="G136" i="46"/>
  <c r="G142" i="46" s="1"/>
  <c r="AN474" i="46"/>
  <c r="AN510" i="46" s="1"/>
  <c r="AM473" i="46"/>
  <c r="AM509" i="46" s="1"/>
  <c r="AM136" i="46"/>
  <c r="AM142" i="46" s="1"/>
  <c r="AA140" i="46"/>
  <c r="AA139" i="46"/>
  <c r="AA143" i="46" s="1"/>
  <c r="AA136" i="46"/>
  <c r="AA141" i="46" s="1"/>
  <c r="Z140" i="46"/>
  <c r="Z139" i="46"/>
  <c r="Z143" i="46" s="1"/>
  <c r="Z136" i="46"/>
  <c r="Z142" i="46" s="1"/>
  <c r="Y140" i="46"/>
  <c r="Y139" i="46"/>
  <c r="Y143" i="46" s="1"/>
  <c r="Y136" i="46"/>
  <c r="Y142" i="46" s="1"/>
  <c r="W561" i="46"/>
  <c r="W155" i="46" s="1"/>
  <c r="W549" i="46"/>
  <c r="W154" i="46" s="1"/>
  <c r="W415" i="46"/>
  <c r="U561" i="46"/>
  <c r="U155" i="46" s="1"/>
  <c r="U549" i="46"/>
  <c r="U154" i="46" s="1"/>
  <c r="S561" i="46"/>
  <c r="S155" i="46" s="1"/>
  <c r="S549" i="46"/>
  <c r="S154" i="46" s="1"/>
  <c r="S396" i="46"/>
  <c r="S148" i="46" s="1"/>
  <c r="S415" i="46"/>
  <c r="Q561" i="46"/>
  <c r="Q155" i="46" s="1"/>
  <c r="Q549" i="46"/>
  <c r="Q154" i="46" s="1"/>
  <c r="Q396" i="46"/>
  <c r="Q148" i="46" s="1"/>
  <c r="Q415" i="46"/>
  <c r="I388" i="46"/>
  <c r="H396" i="46"/>
  <c r="H148" i="46" s="1"/>
  <c r="H415" i="46"/>
  <c r="G549" i="81"/>
  <c r="G154" i="81" s="1"/>
  <c r="G538" i="81"/>
  <c r="G152" i="81" s="1"/>
  <c r="G396" i="81"/>
  <c r="G148" i="81" s="1"/>
  <c r="AP561" i="81"/>
  <c r="AP155" i="81" s="1"/>
  <c r="AP549" i="81"/>
  <c r="AP154" i="81" s="1"/>
  <c r="AN415" i="81"/>
  <c r="AN388" i="81"/>
  <c r="AN147" i="81" s="1"/>
  <c r="AM549" i="81"/>
  <c r="AM154" i="81" s="1"/>
  <c r="AM415" i="81"/>
  <c r="AL561" i="81"/>
  <c r="AL155" i="81" s="1"/>
  <c r="AL549" i="81"/>
  <c r="AL154" i="81" s="1"/>
  <c r="AK388" i="81"/>
  <c r="G139" i="46"/>
  <c r="G143" i="46" s="1"/>
  <c r="AP143" i="46"/>
  <c r="AM139" i="46"/>
  <c r="AM143" i="46" s="1"/>
  <c r="AI143" i="46"/>
  <c r="AD467" i="46"/>
  <c r="AD503" i="46" s="1"/>
  <c r="AD137" i="46"/>
  <c r="AA398" i="46"/>
  <c r="AA396" i="46" s="1"/>
  <c r="AA148" i="46" s="1"/>
  <c r="Z398" i="46"/>
  <c r="Z396" i="46" s="1"/>
  <c r="Z148" i="46" s="1"/>
  <c r="Y398" i="46"/>
  <c r="X339" i="46"/>
  <c r="X473" i="46"/>
  <c r="X509" i="46" s="1"/>
  <c r="X467" i="46"/>
  <c r="X503" i="46" s="1"/>
  <c r="X388" i="46"/>
  <c r="V388" i="46"/>
  <c r="T388" i="46"/>
  <c r="R388" i="46"/>
  <c r="P396" i="46"/>
  <c r="P148" i="46" s="1"/>
  <c r="P415" i="46"/>
  <c r="P388" i="46"/>
  <c r="O396" i="46"/>
  <c r="O148" i="46" s="1"/>
  <c r="O415" i="46"/>
  <c r="O388" i="46"/>
  <c r="N396" i="46"/>
  <c r="N148" i="46" s="1"/>
  <c r="N415" i="46"/>
  <c r="N388" i="46"/>
  <c r="M396" i="46"/>
  <c r="M148" i="46" s="1"/>
  <c r="M388" i="46"/>
  <c r="L396" i="46"/>
  <c r="L148" i="46" s="1"/>
  <c r="L415" i="46"/>
  <c r="L388" i="46"/>
  <c r="K396" i="46"/>
  <c r="K148" i="46" s="1"/>
  <c r="K415" i="46"/>
  <c r="K388" i="46"/>
  <c r="J396" i="46"/>
  <c r="J148" i="46" s="1"/>
  <c r="J415" i="46"/>
  <c r="J388" i="46"/>
  <c r="H561" i="46"/>
  <c r="H155" i="46" s="1"/>
  <c r="G561" i="81"/>
  <c r="G155" i="81" s="1"/>
  <c r="G388" i="81"/>
  <c r="G147" i="81" s="1"/>
  <c r="G149" i="81" s="1"/>
  <c r="AO415" i="81"/>
  <c r="AO388" i="81"/>
  <c r="AN396" i="81"/>
  <c r="AN148" i="81" s="1"/>
  <c r="AB136" i="46"/>
  <c r="AB142" i="46" s="1"/>
  <c r="AA339" i="46"/>
  <c r="AA473" i="46"/>
  <c r="AA509" i="46" s="1"/>
  <c r="AA467" i="46"/>
  <c r="AA503" i="46" s="1"/>
  <c r="Z339" i="46"/>
  <c r="Z473" i="46"/>
  <c r="Z509" i="46" s="1"/>
  <c r="Z467" i="46"/>
  <c r="Z503" i="46" s="1"/>
  <c r="Y339" i="46"/>
  <c r="Y473" i="46"/>
  <c r="Y509" i="46" s="1"/>
  <c r="Y467" i="46"/>
  <c r="Y503" i="46" s="1"/>
  <c r="V561" i="46"/>
  <c r="V155" i="46" s="1"/>
  <c r="V549" i="46"/>
  <c r="V154" i="46" s="1"/>
  <c r="V415" i="46"/>
  <c r="T561" i="46"/>
  <c r="T155" i="46" s="1"/>
  <c r="T549" i="46"/>
  <c r="T154" i="46" s="1"/>
  <c r="T415" i="46"/>
  <c r="R561" i="46"/>
  <c r="R155" i="46" s="1"/>
  <c r="R549" i="46"/>
  <c r="R154" i="46" s="1"/>
  <c r="R415" i="46"/>
  <c r="P561" i="46"/>
  <c r="P155" i="46" s="1"/>
  <c r="O561" i="46"/>
  <c r="O155" i="46" s="1"/>
  <c r="N561" i="46"/>
  <c r="N155" i="46" s="1"/>
  <c r="M561" i="46"/>
  <c r="M155" i="46" s="1"/>
  <c r="L561" i="46"/>
  <c r="L155" i="46" s="1"/>
  <c r="K561" i="46"/>
  <c r="K155" i="46" s="1"/>
  <c r="J561" i="46"/>
  <c r="J155" i="46" s="1"/>
  <c r="I561" i="46"/>
  <c r="I155" i="46" s="1"/>
  <c r="I396" i="46"/>
  <c r="I148" i="46" s="1"/>
  <c r="I415" i="46"/>
  <c r="H147" i="46"/>
  <c r="AP396" i="81"/>
  <c r="AP148" i="81" s="1"/>
  <c r="AO549" i="81"/>
  <c r="AO154" i="81" s="1"/>
  <c r="AO538" i="81"/>
  <c r="AO152" i="81" s="1"/>
  <c r="AO396" i="81"/>
  <c r="AO148" i="81" s="1"/>
  <c r="AN561" i="81"/>
  <c r="AN155" i="81" s="1"/>
  <c r="I136" i="46"/>
  <c r="H467" i="46"/>
  <c r="H503" i="46" s="1"/>
  <c r="H136" i="46"/>
  <c r="G139" i="81"/>
  <c r="G143" i="81" s="1"/>
  <c r="AP473" i="81"/>
  <c r="AP509" i="81" s="1"/>
  <c r="AP467" i="81"/>
  <c r="AP503" i="81" s="1"/>
  <c r="AP136" i="81"/>
  <c r="AN143" i="81"/>
  <c r="AM467" i="81"/>
  <c r="AM503" i="81" s="1"/>
  <c r="AM391" i="81"/>
  <c r="AM388" i="81" s="1"/>
  <c r="AM147" i="81" s="1"/>
  <c r="AM149" i="81" s="1"/>
  <c r="AL140" i="81"/>
  <c r="AL139" i="81"/>
  <c r="AL143" i="81" s="1"/>
  <c r="AL141" i="81"/>
  <c r="AK141" i="81"/>
  <c r="AJ551" i="81"/>
  <c r="AJ421" i="81"/>
  <c r="AJ415" i="81" s="1"/>
  <c r="AJ136" i="81"/>
  <c r="AJ142" i="81" s="1"/>
  <c r="AJ140" i="81"/>
  <c r="AJ139" i="81"/>
  <c r="AJ143" i="81" s="1"/>
  <c r="AI396" i="81"/>
  <c r="AI148" i="81" s="1"/>
  <c r="AI420" i="81"/>
  <c r="AH561" i="81"/>
  <c r="AH155" i="81" s="1"/>
  <c r="AH549" i="81"/>
  <c r="AH154" i="81" s="1"/>
  <c r="AH396" i="81"/>
  <c r="AH148" i="81" s="1"/>
  <c r="AF561" i="81"/>
  <c r="AF155" i="81" s="1"/>
  <c r="AF549" i="81"/>
  <c r="AF154" i="81" s="1"/>
  <c r="AF396" i="81"/>
  <c r="AF148" i="81" s="1"/>
  <c r="AE561" i="81"/>
  <c r="AE155" i="81" s="1"/>
  <c r="AE144" i="81"/>
  <c r="AC561" i="81"/>
  <c r="AC155" i="81" s="1"/>
  <c r="AC148" i="81"/>
  <c r="AC415" i="81"/>
  <c r="AB396" i="81"/>
  <c r="AB148" i="81" s="1"/>
  <c r="AA561" i="81"/>
  <c r="AA155" i="81" s="1"/>
  <c r="Z549" i="81"/>
  <c r="Z154" i="81" s="1"/>
  <c r="Y396" i="81"/>
  <c r="Y148" i="81" s="1"/>
  <c r="W561" i="81"/>
  <c r="W155" i="81" s="1"/>
  <c r="T549" i="81"/>
  <c r="T154" i="81" s="1"/>
  <c r="X136" i="46"/>
  <c r="X142" i="46" s="1"/>
  <c r="W467" i="46"/>
  <c r="W503" i="46" s="1"/>
  <c r="W136" i="46"/>
  <c r="W142" i="46" s="1"/>
  <c r="V467" i="46"/>
  <c r="V503" i="46" s="1"/>
  <c r="V136" i="46"/>
  <c r="V142" i="46" s="1"/>
  <c r="U467" i="46"/>
  <c r="U503" i="46" s="1"/>
  <c r="U136" i="46"/>
  <c r="U142" i="46" s="1"/>
  <c r="T467" i="46"/>
  <c r="T503" i="46" s="1"/>
  <c r="T136" i="46"/>
  <c r="T142" i="46" s="1"/>
  <c r="S467" i="46"/>
  <c r="S503" i="46" s="1"/>
  <c r="S136" i="46"/>
  <c r="S142" i="46" s="1"/>
  <c r="R467" i="46"/>
  <c r="R503" i="46" s="1"/>
  <c r="R136" i="46"/>
  <c r="R142" i="46" s="1"/>
  <c r="Q467" i="46"/>
  <c r="Q503" i="46" s="1"/>
  <c r="Q136" i="46"/>
  <c r="Q142" i="46" s="1"/>
  <c r="P467" i="46"/>
  <c r="P503" i="46" s="1"/>
  <c r="P136" i="46"/>
  <c r="P142" i="46" s="1"/>
  <c r="O467" i="46"/>
  <c r="O503" i="46" s="1"/>
  <c r="O136" i="46"/>
  <c r="O142" i="46" s="1"/>
  <c r="N467" i="46"/>
  <c r="N503" i="46" s="1"/>
  <c r="N136" i="46"/>
  <c r="N142" i="46" s="1"/>
  <c r="M467" i="46"/>
  <c r="M503" i="46" s="1"/>
  <c r="M136" i="46"/>
  <c r="M142" i="46" s="1"/>
  <c r="L467" i="46"/>
  <c r="L503" i="46" s="1"/>
  <c r="L136" i="46"/>
  <c r="L142" i="46" s="1"/>
  <c r="K467" i="46"/>
  <c r="K503" i="46" s="1"/>
  <c r="K136" i="46"/>
  <c r="K142" i="46" s="1"/>
  <c r="J467" i="46"/>
  <c r="J503" i="46" s="1"/>
  <c r="J136" i="46"/>
  <c r="J142" i="46" s="1"/>
  <c r="I467" i="46"/>
  <c r="I503" i="46" s="1"/>
  <c r="I139" i="46"/>
  <c r="I143" i="46" s="1"/>
  <c r="H473" i="46"/>
  <c r="H509" i="46" s="1"/>
  <c r="H139" i="46"/>
  <c r="H143" i="46" s="1"/>
  <c r="G142" i="81"/>
  <c r="G144" i="81" s="1"/>
  <c r="AP139" i="81"/>
  <c r="AP143" i="81" s="1"/>
  <c r="AO136" i="81"/>
  <c r="AO142" i="81" s="1"/>
  <c r="AN141" i="81"/>
  <c r="AN144" i="81" s="1"/>
  <c r="AM473" i="81"/>
  <c r="AM509" i="81" s="1"/>
  <c r="AK563" i="81"/>
  <c r="AK552" i="81"/>
  <c r="AK549" i="81" s="1"/>
  <c r="AK154" i="81" s="1"/>
  <c r="AK396" i="81"/>
  <c r="AK148" i="81" s="1"/>
  <c r="AK467" i="81"/>
  <c r="AK503" i="81" s="1"/>
  <c r="AK473" i="81"/>
  <c r="AK509" i="81" s="1"/>
  <c r="AK339" i="81"/>
  <c r="AI546" i="81"/>
  <c r="AI144" i="81"/>
  <c r="AG561" i="81"/>
  <c r="AG155" i="81" s="1"/>
  <c r="AF388" i="81"/>
  <c r="AE549" i="81"/>
  <c r="AE154" i="81" s="1"/>
  <c r="AC549" i="81"/>
  <c r="AC154" i="81" s="1"/>
  <c r="AC388" i="81"/>
  <c r="AC147" i="81" s="1"/>
  <c r="AC149" i="81" s="1"/>
  <c r="AA544" i="81"/>
  <c r="AA153" i="81" s="1"/>
  <c r="Z396" i="81"/>
  <c r="Z148" i="81" s="1"/>
  <c r="Y415" i="81"/>
  <c r="X561" i="81"/>
  <c r="X155" i="81" s="1"/>
  <c r="X139" i="46"/>
  <c r="X143" i="46" s="1"/>
  <c r="W473" i="46"/>
  <c r="W509" i="46" s="1"/>
  <c r="W139" i="46"/>
  <c r="W143" i="46" s="1"/>
  <c r="V473" i="46"/>
  <c r="V509" i="46" s="1"/>
  <c r="V139" i="46"/>
  <c r="V143" i="46" s="1"/>
  <c r="U473" i="46"/>
  <c r="U509" i="46" s="1"/>
  <c r="U139" i="46"/>
  <c r="U143" i="46" s="1"/>
  <c r="T473" i="46"/>
  <c r="T509" i="46" s="1"/>
  <c r="T139" i="46"/>
  <c r="T143" i="46" s="1"/>
  <c r="S473" i="46"/>
  <c r="S509" i="46" s="1"/>
  <c r="S139" i="46"/>
  <c r="S143" i="46" s="1"/>
  <c r="R473" i="46"/>
  <c r="R509" i="46" s="1"/>
  <c r="R139" i="46"/>
  <c r="R143" i="46" s="1"/>
  <c r="Q473" i="46"/>
  <c r="Q509" i="46" s="1"/>
  <c r="Q139" i="46"/>
  <c r="Q143" i="46" s="1"/>
  <c r="P473" i="46"/>
  <c r="P509" i="46" s="1"/>
  <c r="P139" i="46"/>
  <c r="P143" i="46" s="1"/>
  <c r="O473" i="46"/>
  <c r="O509" i="46" s="1"/>
  <c r="O139" i="46"/>
  <c r="O143" i="46" s="1"/>
  <c r="N473" i="46"/>
  <c r="N509" i="46" s="1"/>
  <c r="N139" i="46"/>
  <c r="N143" i="46" s="1"/>
  <c r="M473" i="46"/>
  <c r="M509" i="46" s="1"/>
  <c r="M139" i="46"/>
  <c r="M143" i="46" s="1"/>
  <c r="L473" i="46"/>
  <c r="L509" i="46" s="1"/>
  <c r="L139" i="46"/>
  <c r="L143" i="46" s="1"/>
  <c r="K473" i="46"/>
  <c r="K509" i="46" s="1"/>
  <c r="K139" i="46"/>
  <c r="K143" i="46" s="1"/>
  <c r="J473" i="46"/>
  <c r="J509" i="46" s="1"/>
  <c r="J139" i="46"/>
  <c r="J143" i="46" s="1"/>
  <c r="H474" i="46"/>
  <c r="H510" i="46" s="1"/>
  <c r="H546" i="46" s="1"/>
  <c r="AO139" i="81"/>
  <c r="AO143" i="81" s="1"/>
  <c r="AM141" i="81"/>
  <c r="AM144" i="81" s="1"/>
  <c r="AL474" i="81"/>
  <c r="AL510" i="81" s="1"/>
  <c r="AL340" i="81"/>
  <c r="AL388" i="81"/>
  <c r="AK418" i="81"/>
  <c r="AJ566" i="81"/>
  <c r="AJ561" i="81" s="1"/>
  <c r="AJ155" i="81" s="1"/>
  <c r="AJ549" i="81"/>
  <c r="AJ154" i="81" s="1"/>
  <c r="AJ388" i="81"/>
  <c r="AI554" i="81"/>
  <c r="AI549" i="81" s="1"/>
  <c r="AI154" i="81" s="1"/>
  <c r="AH544" i="81"/>
  <c r="AH153" i="81" s="1"/>
  <c r="AG549" i="81"/>
  <c r="AG154" i="81" s="1"/>
  <c r="AG148" i="81"/>
  <c r="AG141" i="81"/>
  <c r="AG142" i="81"/>
  <c r="AE148" i="81"/>
  <c r="AD539" i="81"/>
  <c r="AD538" i="81" s="1"/>
  <c r="AD152" i="81" s="1"/>
  <c r="AD388" i="81"/>
  <c r="AA549" i="81"/>
  <c r="AA154" i="81" s="1"/>
  <c r="AA538" i="81"/>
  <c r="AA152" i="81" s="1"/>
  <c r="AA396" i="81"/>
  <c r="AA148" i="81" s="1"/>
  <c r="Z415" i="81"/>
  <c r="X549" i="81"/>
  <c r="X154" i="81" s="1"/>
  <c r="AK561" i="81"/>
  <c r="AK155" i="81" s="1"/>
  <c r="AI415" i="81"/>
  <c r="AH538" i="81"/>
  <c r="AH152" i="81" s="1"/>
  <c r="AH388" i="81"/>
  <c r="AF538" i="81"/>
  <c r="AF152" i="81" s="1"/>
  <c r="AE388" i="81"/>
  <c r="AD561" i="81"/>
  <c r="AD155" i="81" s="1"/>
  <c r="AD549" i="81"/>
  <c r="AD154" i="81" s="1"/>
  <c r="AD396" i="81"/>
  <c r="AD148" i="81" s="1"/>
  <c r="AB154" i="81"/>
  <c r="AB415" i="81"/>
  <c r="Z561" i="81"/>
  <c r="Z155" i="81" s="1"/>
  <c r="AJ474" i="81"/>
  <c r="AJ510" i="81" s="1"/>
  <c r="AI473" i="81"/>
  <c r="AI509" i="81" s="1"/>
  <c r="AI467" i="81"/>
  <c r="AI503" i="81" s="1"/>
  <c r="AH340" i="81"/>
  <c r="AH141" i="81"/>
  <c r="AG339" i="81"/>
  <c r="AF474" i="81"/>
  <c r="AF510" i="81" s="1"/>
  <c r="AF139" i="81"/>
  <c r="AF143" i="81" s="1"/>
  <c r="AF140" i="81"/>
  <c r="AE473" i="81"/>
  <c r="AE509" i="81" s="1"/>
  <c r="AE467" i="81"/>
  <c r="AE503" i="81" s="1"/>
  <c r="AD340" i="81"/>
  <c r="AD141" i="81"/>
  <c r="AB474" i="81"/>
  <c r="AB510" i="81" s="1"/>
  <c r="AB546" i="81" s="1"/>
  <c r="AA390" i="81"/>
  <c r="AA388" i="81" s="1"/>
  <c r="Z136" i="81"/>
  <c r="Z142" i="81" s="1"/>
  <c r="Z143" i="81"/>
  <c r="Y143" i="81"/>
  <c r="X391" i="81"/>
  <c r="X388" i="81" s="1"/>
  <c r="X147" i="81" s="1"/>
  <c r="X149" i="81" s="1"/>
  <c r="W391" i="81"/>
  <c r="W390" i="81"/>
  <c r="V139" i="81"/>
  <c r="T544" i="81"/>
  <c r="T153" i="81" s="1"/>
  <c r="T539" i="81"/>
  <c r="T538" i="81" s="1"/>
  <c r="T152" i="81" s="1"/>
  <c r="T396" i="81"/>
  <c r="T148" i="81" s="1"/>
  <c r="S564" i="81"/>
  <c r="S553" i="81"/>
  <c r="S549" i="81" s="1"/>
  <c r="S154" i="81" s="1"/>
  <c r="R549" i="81"/>
  <c r="R154" i="81" s="1"/>
  <c r="R395" i="81"/>
  <c r="AL394" i="80"/>
  <c r="AL555" i="80"/>
  <c r="AL140" i="80"/>
  <c r="AL139" i="80"/>
  <c r="AL143" i="80" s="1"/>
  <c r="AL136" i="80"/>
  <c r="AL141" i="80" s="1"/>
  <c r="AB561" i="81"/>
  <c r="AB155" i="81" s="1"/>
  <c r="AA140" i="81"/>
  <c r="AA144" i="81" s="1"/>
  <c r="AA139" i="81"/>
  <c r="AA143" i="81" s="1"/>
  <c r="X396" i="81"/>
  <c r="X148" i="81" s="1"/>
  <c r="X415" i="81"/>
  <c r="W549" i="81"/>
  <c r="W154" i="81" s="1"/>
  <c r="V549" i="81"/>
  <c r="V154" i="81" s="1"/>
  <c r="T388" i="81"/>
  <c r="T147" i="81" s="1"/>
  <c r="T149" i="81" s="1"/>
  <c r="S396" i="81"/>
  <c r="S148" i="81" s="1"/>
  <c r="R396" i="81"/>
  <c r="R148" i="81" s="1"/>
  <c r="R474" i="81"/>
  <c r="R510" i="81" s="1"/>
  <c r="R340" i="81"/>
  <c r="J549" i="81"/>
  <c r="J154" i="81" s="1"/>
  <c r="G136" i="80"/>
  <c r="G141" i="80" s="1"/>
  <c r="G140" i="80"/>
  <c r="G139" i="80"/>
  <c r="G143" i="80" s="1"/>
  <c r="AO136" i="80"/>
  <c r="AO141" i="80" s="1"/>
  <c r="AO139" i="80"/>
  <c r="AO143" i="80" s="1"/>
  <c r="AO140" i="80"/>
  <c r="AK143" i="81"/>
  <c r="AH139" i="81"/>
  <c r="AH143" i="81" s="1"/>
  <c r="AG473" i="81"/>
  <c r="AG509" i="81" s="1"/>
  <c r="AG143" i="81"/>
  <c r="AF141" i="81"/>
  <c r="AD139" i="81"/>
  <c r="AD143" i="81" s="1"/>
  <c r="AD144" i="81" s="1"/>
  <c r="AC141" i="81"/>
  <c r="AC144" i="81"/>
  <c r="AB473" i="81"/>
  <c r="AB509" i="81" s="1"/>
  <c r="AB395" i="81"/>
  <c r="AB388" i="81" s="1"/>
  <c r="AB147" i="81" s="1"/>
  <c r="AB149" i="81" s="1"/>
  <c r="AA142" i="81"/>
  <c r="Z389" i="81"/>
  <c r="Z388" i="81" s="1"/>
  <c r="Z147" i="81" s="1"/>
  <c r="Z149" i="81" s="1"/>
  <c r="Z141" i="81"/>
  <c r="Z144" i="81" s="1"/>
  <c r="Y392" i="81"/>
  <c r="Y388" i="81" s="1"/>
  <c r="Y147" i="81" s="1"/>
  <c r="Y149" i="81" s="1"/>
  <c r="X141" i="81"/>
  <c r="X144" i="81" s="1"/>
  <c r="W467" i="81"/>
  <c r="W503" i="81" s="1"/>
  <c r="W473" i="81"/>
  <c r="W509" i="81" s="1"/>
  <c r="W394" i="81"/>
  <c r="W388" i="81" s="1"/>
  <c r="W140" i="81"/>
  <c r="W139" i="81"/>
  <c r="W143" i="81" s="1"/>
  <c r="W136" i="81"/>
  <c r="V539" i="81"/>
  <c r="V538" i="81" s="1"/>
  <c r="V152" i="81" s="1"/>
  <c r="U561" i="81"/>
  <c r="U155" i="81" s="1"/>
  <c r="U415" i="81"/>
  <c r="T140" i="81"/>
  <c r="T143" i="81"/>
  <c r="T136" i="81"/>
  <c r="T142" i="81" s="1"/>
  <c r="S392" i="81"/>
  <c r="Q563" i="81"/>
  <c r="Q561" i="81" s="1"/>
  <c r="Q155" i="81" s="1"/>
  <c r="Q552" i="81"/>
  <c r="P561" i="81"/>
  <c r="P155" i="81" s="1"/>
  <c r="O562" i="81"/>
  <c r="O553" i="81"/>
  <c r="O550" i="81"/>
  <c r="O549" i="81" s="1"/>
  <c r="O154" i="81" s="1"/>
  <c r="O539" i="81"/>
  <c r="O538" i="81" s="1"/>
  <c r="O152" i="81" s="1"/>
  <c r="N396" i="81"/>
  <c r="N148" i="81" s="1"/>
  <c r="M561" i="81"/>
  <c r="M155" i="81" s="1"/>
  <c r="I339" i="81"/>
  <c r="I467" i="81"/>
  <c r="I503" i="81" s="1"/>
  <c r="I473" i="81"/>
  <c r="I509" i="81" s="1"/>
  <c r="I388" i="81"/>
  <c r="AC474" i="81"/>
  <c r="AC510" i="81" s="1"/>
  <c r="AA141" i="81"/>
  <c r="Z467" i="81"/>
  <c r="Z503" i="81" s="1"/>
  <c r="Z473" i="81"/>
  <c r="Z509" i="81" s="1"/>
  <c r="Y564" i="81"/>
  <c r="Y561" i="81" s="1"/>
  <c r="Y155" i="81" s="1"/>
  <c r="Y136" i="81"/>
  <c r="Y141" i="81" s="1"/>
  <c r="W418" i="81"/>
  <c r="W415" i="81" s="1"/>
  <c r="V136" i="81"/>
  <c r="V142" i="81" s="1"/>
  <c r="V143" i="81"/>
  <c r="V141" i="81"/>
  <c r="V144" i="81" s="1"/>
  <c r="U396" i="81"/>
  <c r="U148" i="81" s="1"/>
  <c r="S561" i="81"/>
  <c r="S155" i="81" s="1"/>
  <c r="O545" i="81"/>
  <c r="O141" i="81"/>
  <c r="O144" i="81" s="1"/>
  <c r="O142" i="81"/>
  <c r="N538" i="81"/>
  <c r="N152" i="81" s="1"/>
  <c r="M339" i="81"/>
  <c r="M467" i="81"/>
  <c r="M503" i="81" s="1"/>
  <c r="M473" i="81"/>
  <c r="M509" i="81" s="1"/>
  <c r="M388" i="81"/>
  <c r="AH298" i="80"/>
  <c r="AH338" i="80" s="1"/>
  <c r="AH491" i="80"/>
  <c r="AH527" i="80" s="1"/>
  <c r="AH480" i="80"/>
  <c r="AH516" i="80" s="1"/>
  <c r="AH311" i="80"/>
  <c r="R540" i="81"/>
  <c r="R419" i="81"/>
  <c r="Q394" i="81"/>
  <c r="Q140" i="81"/>
  <c r="Q139" i="81"/>
  <c r="Q143" i="81" s="1"/>
  <c r="Q144" i="81" s="1"/>
  <c r="Q136" i="81"/>
  <c r="Q141" i="81" s="1"/>
  <c r="P549" i="81"/>
  <c r="P154" i="81" s="1"/>
  <c r="O564" i="81"/>
  <c r="O392" i="81"/>
  <c r="O388" i="81" s="1"/>
  <c r="N415" i="81"/>
  <c r="L539" i="81"/>
  <c r="L538" i="81" s="1"/>
  <c r="L152" i="81" s="1"/>
  <c r="L388" i="81"/>
  <c r="K561" i="81"/>
  <c r="K155" i="81" s="1"/>
  <c r="J340" i="81"/>
  <c r="J474" i="81"/>
  <c r="J510" i="81" s="1"/>
  <c r="J388" i="81"/>
  <c r="J141" i="81"/>
  <c r="J142" i="81"/>
  <c r="H539" i="81"/>
  <c r="H538" i="81" s="1"/>
  <c r="H152" i="81" s="1"/>
  <c r="H388" i="81"/>
  <c r="G310" i="80"/>
  <c r="G390" i="80" s="1"/>
  <c r="G494" i="80"/>
  <c r="G530" i="80" s="1"/>
  <c r="G566" i="80" s="1"/>
  <c r="G297" i="80"/>
  <c r="G337" i="80" s="1"/>
  <c r="G417" i="80" s="1"/>
  <c r="G479" i="80"/>
  <c r="G515" i="80" s="1"/>
  <c r="G551" i="80" s="1"/>
  <c r="AL538" i="80"/>
  <c r="AL152" i="80" s="1"/>
  <c r="AL421" i="80"/>
  <c r="AK526" i="80"/>
  <c r="AH299" i="80"/>
  <c r="AH339" i="80" s="1"/>
  <c r="AH419" i="80" s="1"/>
  <c r="AH492" i="80"/>
  <c r="AH528" i="80" s="1"/>
  <c r="AH564" i="80" s="1"/>
  <c r="AH481" i="80"/>
  <c r="AH517" i="80" s="1"/>
  <c r="AH553" i="80" s="1"/>
  <c r="AG136" i="80"/>
  <c r="AG141" i="80" s="1"/>
  <c r="AG140" i="80"/>
  <c r="AG139" i="80"/>
  <c r="AG143" i="80" s="1"/>
  <c r="U393" i="81"/>
  <c r="U388" i="81" s="1"/>
  <c r="U147" i="81" s="1"/>
  <c r="U149" i="81" s="1"/>
  <c r="T564" i="81"/>
  <c r="T561" i="81" s="1"/>
  <c r="T155" i="81" s="1"/>
  <c r="S420" i="81"/>
  <c r="S415" i="81" s="1"/>
  <c r="R390" i="81"/>
  <c r="Q549" i="81"/>
  <c r="Q154" i="81" s="1"/>
  <c r="Q467" i="81"/>
  <c r="Q503" i="81" s="1"/>
  <c r="Q473" i="81"/>
  <c r="Q509" i="81" s="1"/>
  <c r="P389" i="81"/>
  <c r="P388" i="81" s="1"/>
  <c r="P136" i="81"/>
  <c r="P142" i="81" s="1"/>
  <c r="P141" i="81"/>
  <c r="O396" i="81"/>
  <c r="O148" i="81" s="1"/>
  <c r="O416" i="81"/>
  <c r="O415" i="81" s="1"/>
  <c r="N561" i="81"/>
  <c r="N155" i="81" s="1"/>
  <c r="N391" i="81"/>
  <c r="N388" i="81" s="1"/>
  <c r="N147" i="81" s="1"/>
  <c r="N149" i="81" s="1"/>
  <c r="M396" i="81"/>
  <c r="M148" i="81" s="1"/>
  <c r="K539" i="81"/>
  <c r="K538" i="81" s="1"/>
  <c r="K152" i="81" s="1"/>
  <c r="K396" i="81"/>
  <c r="K148" i="81" s="1"/>
  <c r="J396" i="81"/>
  <c r="J148" i="81" s="1"/>
  <c r="I561" i="81"/>
  <c r="I155" i="81" s="1"/>
  <c r="I396" i="81"/>
  <c r="I148" i="81" s="1"/>
  <c r="H544" i="81"/>
  <c r="H153" i="81" s="1"/>
  <c r="AN340" i="80"/>
  <c r="AN510" i="80"/>
  <c r="AM539" i="80"/>
  <c r="AK312" i="80"/>
  <c r="AK392" i="80" s="1"/>
  <c r="AK339" i="80"/>
  <c r="AK419" i="80" s="1"/>
  <c r="V473" i="81"/>
  <c r="V509" i="81" s="1"/>
  <c r="U136" i="81"/>
  <c r="U143" i="81"/>
  <c r="S467" i="81"/>
  <c r="S503" i="81" s="1"/>
  <c r="S391" i="81"/>
  <c r="S388" i="81" s="1"/>
  <c r="S147" i="81" s="1"/>
  <c r="S149" i="81" s="1"/>
  <c r="R394" i="81"/>
  <c r="R140" i="81"/>
  <c r="R139" i="81"/>
  <c r="R143" i="81" s="1"/>
  <c r="Q418" i="81"/>
  <c r="Q415" i="81" s="1"/>
  <c r="Q390" i="81"/>
  <c r="Q388" i="81" s="1"/>
  <c r="Q147" i="81" s="1"/>
  <c r="Q149" i="81" s="1"/>
  <c r="Q142" i="81"/>
  <c r="P139" i="81"/>
  <c r="P143" i="81" s="1"/>
  <c r="O474" i="81"/>
  <c r="O510" i="81" s="1"/>
  <c r="M549" i="81"/>
  <c r="M154" i="81" s="1"/>
  <c r="L555" i="81"/>
  <c r="L549" i="81" s="1"/>
  <c r="L154" i="81" s="1"/>
  <c r="L417" i="81"/>
  <c r="L415" i="81" s="1"/>
  <c r="L140" i="81"/>
  <c r="L139" i="81"/>
  <c r="L136" i="81"/>
  <c r="L142" i="81" s="1"/>
  <c r="L143" i="81"/>
  <c r="L141" i="81"/>
  <c r="K554" i="81"/>
  <c r="K549" i="81" s="1"/>
  <c r="K154" i="81" s="1"/>
  <c r="K415" i="81"/>
  <c r="J561" i="81"/>
  <c r="J155" i="81" s="1"/>
  <c r="I549" i="81"/>
  <c r="I154" i="81" s="1"/>
  <c r="H555" i="81"/>
  <c r="H549" i="81" s="1"/>
  <c r="H154" i="81" s="1"/>
  <c r="H417" i="81"/>
  <c r="H415" i="81" s="1"/>
  <c r="H140" i="81"/>
  <c r="H139" i="81"/>
  <c r="H143" i="81" s="1"/>
  <c r="H136" i="81"/>
  <c r="H142" i="81" s="1"/>
  <c r="H141" i="81"/>
  <c r="G569" i="80"/>
  <c r="G568" i="80" s="1"/>
  <c r="G343" i="80"/>
  <c r="G314" i="80"/>
  <c r="G394" i="80" s="1"/>
  <c r="G301" i="80"/>
  <c r="G341" i="80" s="1"/>
  <c r="G421" i="80" s="1"/>
  <c r="G483" i="80"/>
  <c r="G519" i="80" s="1"/>
  <c r="G555" i="80" s="1"/>
  <c r="G309" i="80"/>
  <c r="G490" i="80"/>
  <c r="G526" i="80" s="1"/>
  <c r="G296" i="80"/>
  <c r="G336" i="80" s="1"/>
  <c r="G478" i="80"/>
  <c r="G514" i="80" s="1"/>
  <c r="AL561" i="80"/>
  <c r="AK518" i="80"/>
  <c r="AK554" i="80" s="1"/>
  <c r="AK529" i="80"/>
  <c r="AK565" i="80" s="1"/>
  <c r="N139" i="81"/>
  <c r="N143" i="81" s="1"/>
  <c r="N144" i="81" s="1"/>
  <c r="M136" i="81"/>
  <c r="K142" i="81"/>
  <c r="K144" i="81" s="1"/>
  <c r="J139" i="81"/>
  <c r="J143" i="81" s="1"/>
  <c r="J144" i="81" s="1"/>
  <c r="I136" i="81"/>
  <c r="AO389" i="80"/>
  <c r="AN395" i="80"/>
  <c r="AM390" i="80"/>
  <c r="AL400" i="80"/>
  <c r="AL396" i="80" s="1"/>
  <c r="AL148" i="80" s="1"/>
  <c r="AK547" i="80"/>
  <c r="AK540" i="80"/>
  <c r="AK340" i="80"/>
  <c r="AK420" i="80" s="1"/>
  <c r="AK338" i="80"/>
  <c r="AK418" i="80" s="1"/>
  <c r="AK336" i="80"/>
  <c r="AK313" i="80"/>
  <c r="AK393" i="80" s="1"/>
  <c r="AK309" i="80"/>
  <c r="AJ519" i="80"/>
  <c r="AJ555" i="80" s="1"/>
  <c r="AJ517" i="80"/>
  <c r="AJ553" i="80" s="1"/>
  <c r="AJ515" i="80"/>
  <c r="AJ551" i="80" s="1"/>
  <c r="AJ510" i="80"/>
  <c r="AJ546" i="80" s="1"/>
  <c r="AJ503" i="80"/>
  <c r="AJ320" i="80"/>
  <c r="AJ400" i="80" s="1"/>
  <c r="AJ339" i="80"/>
  <c r="AJ136" i="80"/>
  <c r="AJ141" i="80" s="1"/>
  <c r="AI567" i="80"/>
  <c r="AI521" i="80"/>
  <c r="AI323" i="80"/>
  <c r="AI403" i="80" s="1"/>
  <c r="AI319" i="80"/>
  <c r="AI399" i="80" s="1"/>
  <c r="AH505" i="80"/>
  <c r="AH541" i="80" s="1"/>
  <c r="AH507" i="80"/>
  <c r="AH312" i="80"/>
  <c r="AH392" i="80" s="1"/>
  <c r="AH140" i="80"/>
  <c r="AH141" i="80"/>
  <c r="AH139" i="80"/>
  <c r="AH143" i="80" s="1"/>
  <c r="AG563" i="80"/>
  <c r="AG540" i="80"/>
  <c r="AG339" i="80"/>
  <c r="AG473" i="80"/>
  <c r="AG509" i="80" s="1"/>
  <c r="AG313" i="80"/>
  <c r="AG393" i="80" s="1"/>
  <c r="AG482" i="80"/>
  <c r="AG518" i="80" s="1"/>
  <c r="AG554" i="80" s="1"/>
  <c r="AF541" i="80"/>
  <c r="M139" i="81"/>
  <c r="M143" i="81" s="1"/>
  <c r="I139" i="81"/>
  <c r="I143" i="81" s="1"/>
  <c r="AM551" i="80"/>
  <c r="AM140" i="80"/>
  <c r="AM139" i="80"/>
  <c r="AM143" i="80" s="1"/>
  <c r="AK528" i="80"/>
  <c r="AK564" i="80" s="1"/>
  <c r="AK517" i="80"/>
  <c r="AK553" i="80" s="1"/>
  <c r="AK514" i="80"/>
  <c r="AF339" i="80"/>
  <c r="AF419" i="80" s="1"/>
  <c r="AF473" i="80"/>
  <c r="AF509" i="80" s="1"/>
  <c r="AF467" i="80"/>
  <c r="AF503" i="80" s="1"/>
  <c r="AE140" i="80"/>
  <c r="AE139" i="80"/>
  <c r="AE143" i="80" s="1"/>
  <c r="AE136" i="80"/>
  <c r="AE142" i="80" s="1"/>
  <c r="AD140" i="80"/>
  <c r="AD139" i="80"/>
  <c r="AD143" i="80" s="1"/>
  <c r="AD136" i="80"/>
  <c r="AD141" i="80" s="1"/>
  <c r="AO403" i="80"/>
  <c r="AN503" i="80"/>
  <c r="AM401" i="80"/>
  <c r="AM142" i="80"/>
  <c r="AL393" i="80"/>
  <c r="AK341" i="80"/>
  <c r="AK421" i="80" s="1"/>
  <c r="AK337" i="80"/>
  <c r="AK417" i="80" s="1"/>
  <c r="AK395" i="80"/>
  <c r="AK391" i="80"/>
  <c r="AJ518" i="80"/>
  <c r="AJ554" i="80" s="1"/>
  <c r="AJ516" i="80"/>
  <c r="AJ552" i="80" s="1"/>
  <c r="AJ514" i="80"/>
  <c r="AJ509" i="80"/>
  <c r="AJ322" i="80"/>
  <c r="AJ402" i="80" s="1"/>
  <c r="AJ318" i="80"/>
  <c r="AI533" i="80"/>
  <c r="AI321" i="80"/>
  <c r="AI401" i="80" s="1"/>
  <c r="AI317" i="80"/>
  <c r="AI298" i="80"/>
  <c r="AI338" i="80" s="1"/>
  <c r="AI418" i="80" s="1"/>
  <c r="AI491" i="80"/>
  <c r="AI527" i="80" s="1"/>
  <c r="AI297" i="80"/>
  <c r="AI337" i="80" s="1"/>
  <c r="AI494" i="80"/>
  <c r="AI530" i="80" s="1"/>
  <c r="AI566" i="80" s="1"/>
  <c r="AI136" i="80"/>
  <c r="AI141" i="80" s="1"/>
  <c r="AI140" i="80"/>
  <c r="AI139" i="80"/>
  <c r="AI143" i="80" s="1"/>
  <c r="AH394" i="80"/>
  <c r="AH390" i="80"/>
  <c r="AG340" i="80"/>
  <c r="AG420" i="80" s="1"/>
  <c r="AG474" i="80"/>
  <c r="AG510" i="80" s="1"/>
  <c r="AG546" i="80" s="1"/>
  <c r="AG309" i="80"/>
  <c r="AG478" i="80"/>
  <c r="AG514" i="80" s="1"/>
  <c r="AF494" i="80"/>
  <c r="AF530" i="80" s="1"/>
  <c r="AF566" i="80" s="1"/>
  <c r="AF492" i="80"/>
  <c r="AF528" i="80" s="1"/>
  <c r="AF564" i="80" s="1"/>
  <c r="AF491" i="80"/>
  <c r="AF527" i="80" s="1"/>
  <c r="AF301" i="80"/>
  <c r="AF341" i="80" s="1"/>
  <c r="AF421" i="80" s="1"/>
  <c r="AF297" i="80"/>
  <c r="AF337" i="80" s="1"/>
  <c r="AF139" i="80"/>
  <c r="AF143" i="80" s="1"/>
  <c r="AF140" i="80"/>
  <c r="AE483" i="80"/>
  <c r="AE519" i="80" s="1"/>
  <c r="AE555" i="80" s="1"/>
  <c r="AE480" i="80"/>
  <c r="AE516" i="80" s="1"/>
  <c r="AE552" i="80" s="1"/>
  <c r="AE479" i="80"/>
  <c r="AE515" i="80" s="1"/>
  <c r="AE310" i="80"/>
  <c r="AD529" i="80"/>
  <c r="AD565" i="80" s="1"/>
  <c r="AD300" i="80"/>
  <c r="AD474" i="80" s="1"/>
  <c r="AD510" i="80" s="1"/>
  <c r="AD339" i="80"/>
  <c r="AD419" i="80" s="1"/>
  <c r="AC516" i="80"/>
  <c r="AC552" i="80" s="1"/>
  <c r="AC343" i="80"/>
  <c r="AC314" i="80"/>
  <c r="AC394" i="80" s="1"/>
  <c r="AB567" i="80"/>
  <c r="AB315" i="80"/>
  <c r="AB395" i="80" s="1"/>
  <c r="AB389" i="80"/>
  <c r="AA339" i="80"/>
  <c r="AA419" i="80" s="1"/>
  <c r="Z136" i="80"/>
  <c r="Z141" i="80" s="1"/>
  <c r="Z140" i="80"/>
  <c r="Z139" i="80"/>
  <c r="Z143" i="80" s="1"/>
  <c r="AE321" i="80"/>
  <c r="AE401" i="80" s="1"/>
  <c r="AE317" i="80"/>
  <c r="AD491" i="80"/>
  <c r="AD527" i="80" s="1"/>
  <c r="AC323" i="80"/>
  <c r="AC403" i="80" s="1"/>
  <c r="AC322" i="80"/>
  <c r="AC402" i="80" s="1"/>
  <c r="AC321" i="80"/>
  <c r="AC401" i="80" s="1"/>
  <c r="AC320" i="80"/>
  <c r="AC400" i="80" s="1"/>
  <c r="AC319" i="80"/>
  <c r="AC399" i="80" s="1"/>
  <c r="AC318" i="80"/>
  <c r="AC398" i="80" s="1"/>
  <c r="AC317" i="80"/>
  <c r="AB550" i="80"/>
  <c r="AB298" i="80"/>
  <c r="AB338" i="80" s="1"/>
  <c r="AB491" i="80"/>
  <c r="AB527" i="80" s="1"/>
  <c r="AB480" i="80"/>
  <c r="AB516" i="80" s="1"/>
  <c r="AE314" i="80"/>
  <c r="AE394" i="80" s="1"/>
  <c r="AD531" i="80"/>
  <c r="AD567" i="80" s="1"/>
  <c r="AD492" i="80"/>
  <c r="AD528" i="80" s="1"/>
  <c r="AD564" i="80" s="1"/>
  <c r="AD341" i="80"/>
  <c r="AD421" i="80" s="1"/>
  <c r="AD298" i="80"/>
  <c r="AD338" i="80" s="1"/>
  <c r="AD418" i="80" s="1"/>
  <c r="AD337" i="80"/>
  <c r="AD312" i="80"/>
  <c r="AD392" i="80" s="1"/>
  <c r="AD311" i="80"/>
  <c r="AC483" i="80"/>
  <c r="AC519" i="80" s="1"/>
  <c r="AC555" i="80" s="1"/>
  <c r="AC518" i="80"/>
  <c r="AC554" i="80" s="1"/>
  <c r="AC479" i="80"/>
  <c r="AC515" i="80" s="1"/>
  <c r="AC551" i="80" s="1"/>
  <c r="AC514" i="80"/>
  <c r="AC392" i="80"/>
  <c r="AC310" i="80"/>
  <c r="AB533" i="80"/>
  <c r="AB521" i="80"/>
  <c r="AB504" i="80"/>
  <c r="AB311" i="80"/>
  <c r="AA140" i="80"/>
  <c r="AA139" i="80"/>
  <c r="AA143" i="80" s="1"/>
  <c r="AA136" i="80"/>
  <c r="AA142" i="80" s="1"/>
  <c r="AB140" i="80"/>
  <c r="AB139" i="80"/>
  <c r="AB143" i="80" s="1"/>
  <c r="AB136" i="80"/>
  <c r="AB141" i="80" s="1"/>
  <c r="AA473" i="80"/>
  <c r="AA509" i="80" s="1"/>
  <c r="AA467" i="80"/>
  <c r="AA503" i="80" s="1"/>
  <c r="AA494" i="80"/>
  <c r="AA530" i="80" s="1"/>
  <c r="AA566" i="80" s="1"/>
  <c r="AA492" i="80"/>
  <c r="AA528" i="80" s="1"/>
  <c r="AA564" i="80" s="1"/>
  <c r="AA491" i="80"/>
  <c r="AA527" i="80" s="1"/>
  <c r="AA301" i="80"/>
  <c r="AA341" i="80" s="1"/>
  <c r="AA421" i="80" s="1"/>
  <c r="AA298" i="80"/>
  <c r="AA338" i="80" s="1"/>
  <c r="AA314" i="80"/>
  <c r="AA394" i="80" s="1"/>
  <c r="Z531" i="80"/>
  <c r="Z567" i="80" s="1"/>
  <c r="Z492" i="80"/>
  <c r="Z528" i="80" s="1"/>
  <c r="Z564" i="80" s="1"/>
  <c r="Z341" i="80"/>
  <c r="Z421" i="80" s="1"/>
  <c r="Z298" i="80"/>
  <c r="Z338" i="80" s="1"/>
  <c r="Z418" i="80" s="1"/>
  <c r="Z337" i="80"/>
  <c r="Z311" i="80"/>
  <c r="Y518" i="80"/>
  <c r="Y554" i="80" s="1"/>
  <c r="Y514" i="80"/>
  <c r="Y299" i="80"/>
  <c r="Y339" i="80" s="1"/>
  <c r="Y139" i="80"/>
  <c r="Y143" i="80" s="1"/>
  <c r="X521" i="80"/>
  <c r="X480" i="80"/>
  <c r="X516" i="80" s="1"/>
  <c r="X552" i="80" s="1"/>
  <c r="X511" i="80"/>
  <c r="X547" i="80" s="1"/>
  <c r="X504" i="80"/>
  <c r="X321" i="80"/>
  <c r="X401" i="80" s="1"/>
  <c r="X317" i="80"/>
  <c r="X314" i="80"/>
  <c r="X394" i="80" s="1"/>
  <c r="X393" i="80"/>
  <c r="X310" i="80"/>
  <c r="X389" i="80"/>
  <c r="W321" i="80"/>
  <c r="W401" i="80" s="1"/>
  <c r="W317" i="80"/>
  <c r="W312" i="80"/>
  <c r="V514" i="80"/>
  <c r="Y519" i="80"/>
  <c r="Y555" i="80" s="1"/>
  <c r="X140" i="80"/>
  <c r="X139" i="80"/>
  <c r="X143" i="80" s="1"/>
  <c r="X136" i="80"/>
  <c r="X141" i="80" s="1"/>
  <c r="AC299" i="80"/>
  <c r="AC139" i="80"/>
  <c r="AC143" i="80" s="1"/>
  <c r="AC141" i="80"/>
  <c r="AA310" i="80"/>
  <c r="Z529" i="80"/>
  <c r="Z565" i="80" s="1"/>
  <c r="Z339" i="80"/>
  <c r="Z419" i="80" s="1"/>
  <c r="Y516" i="80"/>
  <c r="Y552" i="80" s="1"/>
  <c r="Y343" i="80"/>
  <c r="X533" i="80"/>
  <c r="X494" i="80"/>
  <c r="X530" i="80" s="1"/>
  <c r="X566" i="80" s="1"/>
  <c r="X491" i="80"/>
  <c r="X527" i="80" s="1"/>
  <c r="X509" i="80"/>
  <c r="X319" i="80"/>
  <c r="X399" i="80" s="1"/>
  <c r="X315" i="80"/>
  <c r="X395" i="80" s="1"/>
  <c r="X311" i="80"/>
  <c r="X391" i="80" s="1"/>
  <c r="W505" i="80"/>
  <c r="W541" i="80" s="1"/>
  <c r="W507" i="80"/>
  <c r="W323" i="80"/>
  <c r="W403" i="80" s="1"/>
  <c r="W319" i="80"/>
  <c r="W399" i="80" s="1"/>
  <c r="W390" i="80"/>
  <c r="Z491" i="80"/>
  <c r="Z527" i="80" s="1"/>
  <c r="Y490" i="80"/>
  <c r="Y526" i="80" s="1"/>
  <c r="Y320" i="80"/>
  <c r="X483" i="80"/>
  <c r="X519" i="80" s="1"/>
  <c r="X555" i="80" s="1"/>
  <c r="X479" i="80"/>
  <c r="X515" i="80" s="1"/>
  <c r="W481" i="80"/>
  <c r="W517" i="80" s="1"/>
  <c r="W553" i="80" s="1"/>
  <c r="W299" i="80"/>
  <c r="W492" i="80"/>
  <c r="W528" i="80" s="1"/>
  <c r="W564" i="80" s="1"/>
  <c r="W480" i="80"/>
  <c r="W516" i="80" s="1"/>
  <c r="W298" i="80"/>
  <c r="W338" i="80" s="1"/>
  <c r="W418" i="80" s="1"/>
  <c r="W491" i="80"/>
  <c r="W527" i="80" s="1"/>
  <c r="W140" i="80"/>
  <c r="W139" i="80"/>
  <c r="W143" i="80" s="1"/>
  <c r="W494" i="80"/>
  <c r="W530" i="80" s="1"/>
  <c r="W566" i="80" s="1"/>
  <c r="V143" i="80"/>
  <c r="T314" i="80"/>
  <c r="T394" i="80" s="1"/>
  <c r="S531" i="80"/>
  <c r="S567" i="80" s="1"/>
  <c r="S492" i="80"/>
  <c r="S528" i="80" s="1"/>
  <c r="S564" i="80" s="1"/>
  <c r="S341" i="80"/>
  <c r="S421" i="80" s="1"/>
  <c r="S298" i="80"/>
  <c r="S338" i="80" s="1"/>
  <c r="S418" i="80" s="1"/>
  <c r="S337" i="80"/>
  <c r="S417" i="80" s="1"/>
  <c r="S311" i="80"/>
  <c r="S391" i="80" s="1"/>
  <c r="R547" i="80"/>
  <c r="R540" i="80"/>
  <c r="R338" i="80"/>
  <c r="R418" i="80" s="1"/>
  <c r="R336" i="80"/>
  <c r="R313" i="80"/>
  <c r="R393" i="80" s="1"/>
  <c r="R309" i="80"/>
  <c r="Q557" i="80"/>
  <c r="Q556" i="80" s="1"/>
  <c r="Q518" i="80"/>
  <c r="Q554" i="80" s="1"/>
  <c r="Q516" i="80"/>
  <c r="Q552" i="80" s="1"/>
  <c r="Q514" i="80"/>
  <c r="Q541" i="80"/>
  <c r="O339" i="80"/>
  <c r="T390" i="80"/>
  <c r="T140" i="80"/>
  <c r="T139" i="80"/>
  <c r="T143" i="80" s="1"/>
  <c r="S529" i="80"/>
  <c r="S565" i="80" s="1"/>
  <c r="S143" i="80"/>
  <c r="R341" i="80"/>
  <c r="R421" i="80" s="1"/>
  <c r="R339" i="80"/>
  <c r="R419" i="80" s="1"/>
  <c r="R337" i="80"/>
  <c r="R417" i="80" s="1"/>
  <c r="R395" i="80"/>
  <c r="R143" i="80"/>
  <c r="Q519" i="80"/>
  <c r="Q555" i="80" s="1"/>
  <c r="Q517" i="80"/>
  <c r="Q553" i="80" s="1"/>
  <c r="Q515" i="80"/>
  <c r="Q551" i="80" s="1"/>
  <c r="Q343" i="80"/>
  <c r="P339" i="80"/>
  <c r="P419" i="80" s="1"/>
  <c r="P473" i="80"/>
  <c r="P509" i="80" s="1"/>
  <c r="P467" i="80"/>
  <c r="P503" i="80" s="1"/>
  <c r="O473" i="80"/>
  <c r="O509" i="80" s="1"/>
  <c r="O467" i="80"/>
  <c r="O503" i="80" s="1"/>
  <c r="T492" i="80"/>
  <c r="T528" i="80" s="1"/>
  <c r="T312" i="80"/>
  <c r="T136" i="80"/>
  <c r="T142" i="80" s="1"/>
  <c r="S491" i="80"/>
  <c r="S527" i="80" s="1"/>
  <c r="S563" i="80" s="1"/>
  <c r="S526" i="80"/>
  <c r="S340" i="80"/>
  <c r="S420" i="80" s="1"/>
  <c r="S336" i="80"/>
  <c r="S309" i="80"/>
  <c r="R320" i="80"/>
  <c r="Q140" i="80"/>
  <c r="Q139" i="80"/>
  <c r="Q143" i="80" s="1"/>
  <c r="Q136" i="80"/>
  <c r="Q141" i="80" s="1"/>
  <c r="P136" i="80"/>
  <c r="P142" i="80" s="1"/>
  <c r="P140" i="80"/>
  <c r="P139" i="80"/>
  <c r="P143" i="80" s="1"/>
  <c r="N140" i="80"/>
  <c r="N139" i="80"/>
  <c r="N143" i="80" s="1"/>
  <c r="N136" i="80"/>
  <c r="N142" i="80" s="1"/>
  <c r="P494" i="80"/>
  <c r="P530" i="80" s="1"/>
  <c r="P566" i="80" s="1"/>
  <c r="P492" i="80"/>
  <c r="P528" i="80" s="1"/>
  <c r="P564" i="80" s="1"/>
  <c r="P491" i="80"/>
  <c r="P527" i="80" s="1"/>
  <c r="P298" i="80"/>
  <c r="P338" i="80" s="1"/>
  <c r="O481" i="80"/>
  <c r="O517" i="80" s="1"/>
  <c r="O553" i="80" s="1"/>
  <c r="O480" i="80"/>
  <c r="O516" i="80" s="1"/>
  <c r="N505" i="80"/>
  <c r="N323" i="80"/>
  <c r="N403" i="80" s="1"/>
  <c r="N319" i="80"/>
  <c r="M493" i="80"/>
  <c r="M529" i="80" s="1"/>
  <c r="M565" i="80" s="1"/>
  <c r="M528" i="80"/>
  <c r="M564" i="80" s="1"/>
  <c r="M338" i="80"/>
  <c r="M418" i="80" s="1"/>
  <c r="M313" i="80"/>
  <c r="L510" i="80"/>
  <c r="L546" i="80" s="1"/>
  <c r="K140" i="80"/>
  <c r="K139" i="80"/>
  <c r="K143" i="80" s="1"/>
  <c r="K136" i="80"/>
  <c r="K141" i="80" s="1"/>
  <c r="O492" i="80"/>
  <c r="O528" i="80" s="1"/>
  <c r="O139" i="80"/>
  <c r="O143" i="80" s="1"/>
  <c r="O141" i="80"/>
  <c r="O140" i="80"/>
  <c r="N480" i="80"/>
  <c r="N516" i="80" s="1"/>
  <c r="N552" i="80" s="1"/>
  <c r="N479" i="80"/>
  <c r="N515" i="80" s="1"/>
  <c r="N310" i="80"/>
  <c r="M136" i="80"/>
  <c r="M141" i="80" s="1"/>
  <c r="Q494" i="80"/>
  <c r="Q530" i="80" s="1"/>
  <c r="N394" i="80"/>
  <c r="M531" i="80"/>
  <c r="M567" i="80" s="1"/>
  <c r="M527" i="80"/>
  <c r="M540" i="80"/>
  <c r="M341" i="80"/>
  <c r="M421" i="80" s="1"/>
  <c r="M337" i="80"/>
  <c r="M391" i="80"/>
  <c r="M139" i="80"/>
  <c r="M143" i="80" s="1"/>
  <c r="L519" i="80"/>
  <c r="L555" i="80" s="1"/>
  <c r="L516" i="80"/>
  <c r="L552" i="80" s="1"/>
  <c r="L514" i="80"/>
  <c r="L541" i="80"/>
  <c r="J494" i="80"/>
  <c r="J530" i="80" s="1"/>
  <c r="J566" i="80" s="1"/>
  <c r="J491" i="80"/>
  <c r="J527" i="80" s="1"/>
  <c r="J321" i="80"/>
  <c r="J401" i="80" s="1"/>
  <c r="J317" i="80"/>
  <c r="J314" i="80"/>
  <c r="J394" i="80" s="1"/>
  <c r="J310" i="80"/>
  <c r="J389" i="80"/>
  <c r="I323" i="80"/>
  <c r="I403" i="80" s="1"/>
  <c r="I321" i="80"/>
  <c r="I401" i="80" s="1"/>
  <c r="I319" i="80"/>
  <c r="I399" i="80" s="1"/>
  <c r="I317" i="80"/>
  <c r="I390" i="80"/>
  <c r="J140" i="80"/>
  <c r="J139" i="80"/>
  <c r="J143" i="80" s="1"/>
  <c r="J136" i="80"/>
  <c r="J142" i="80" s="1"/>
  <c r="I481" i="80"/>
  <c r="I517" i="80" s="1"/>
  <c r="I299" i="80"/>
  <c r="I339" i="80" s="1"/>
  <c r="I419" i="80" s="1"/>
  <c r="I492" i="80"/>
  <c r="I528" i="80" s="1"/>
  <c r="I140" i="80"/>
  <c r="I139" i="80"/>
  <c r="I143" i="80" s="1"/>
  <c r="L299" i="80"/>
  <c r="L139" i="80"/>
  <c r="L143" i="80" s="1"/>
  <c r="L141" i="80"/>
  <c r="J323" i="80"/>
  <c r="J403" i="80" s="1"/>
  <c r="J319" i="80"/>
  <c r="J399" i="80" s="1"/>
  <c r="J315" i="80"/>
  <c r="J395" i="80" s="1"/>
  <c r="J311" i="80"/>
  <c r="J391" i="80" s="1"/>
  <c r="I312" i="80"/>
  <c r="I136" i="80"/>
  <c r="I141" i="80" s="1"/>
  <c r="I338" i="80"/>
  <c r="H527" i="80"/>
  <c r="H479" i="80"/>
  <c r="H515" i="80" s="1"/>
  <c r="H314" i="80"/>
  <c r="H394" i="80" s="1"/>
  <c r="H310" i="80"/>
  <c r="H392" i="80"/>
  <c r="G65" i="46"/>
  <c r="G209" i="46" s="1"/>
  <c r="G68" i="46" s="1"/>
  <c r="AP209" i="46"/>
  <c r="AP68" i="46" s="1"/>
  <c r="AJ65" i="46"/>
  <c r="AJ209" i="46" s="1"/>
  <c r="AJ68" i="46" s="1"/>
  <c r="AI209" i="46"/>
  <c r="AI68" i="46" s="1"/>
  <c r="AF209" i="46"/>
  <c r="AF68" i="46" s="1"/>
  <c r="AD209" i="46"/>
  <c r="AD68" i="46" s="1"/>
  <c r="X209" i="46"/>
  <c r="X68" i="46" s="1"/>
  <c r="V209" i="46"/>
  <c r="V68" i="46" s="1"/>
  <c r="K65" i="46"/>
  <c r="K209" i="46" s="1"/>
  <c r="K68" i="46" s="1"/>
  <c r="AL209" i="46"/>
  <c r="AL68" i="46" s="1"/>
  <c r="AE65" i="46"/>
  <c r="AE209" i="46" s="1"/>
  <c r="AE68" i="46" s="1"/>
  <c r="W65" i="46"/>
  <c r="W209" i="46" s="1"/>
  <c r="W68" i="46" s="1"/>
  <c r="O65" i="46"/>
  <c r="O209" i="46" s="1"/>
  <c r="O68" i="46" s="1"/>
  <c r="AH209" i="46"/>
  <c r="AH68" i="46" s="1"/>
  <c r="Z209" i="46"/>
  <c r="Z68" i="46" s="1"/>
  <c r="R209" i="46"/>
  <c r="R68" i="46" s="1"/>
  <c r="AA65" i="46"/>
  <c r="AA209" i="46" s="1"/>
  <c r="AA68" i="46" s="1"/>
  <c r="S65" i="46"/>
  <c r="S209" i="46" s="1"/>
  <c r="S68" i="46" s="1"/>
  <c r="N209" i="46"/>
  <c r="N68" i="46" s="1"/>
  <c r="H56" i="80"/>
  <c r="J46" i="80"/>
  <c r="J56" i="80"/>
  <c r="J67" i="80" s="1"/>
  <c r="L46" i="80"/>
  <c r="L56" i="80"/>
  <c r="L67" i="80" s="1"/>
  <c r="H46" i="80"/>
  <c r="AO65" i="81"/>
  <c r="AO209" i="81" s="1"/>
  <c r="AO68" i="81" s="1"/>
  <c r="AP209" i="81"/>
  <c r="AP68" i="81" s="1"/>
  <c r="AM209" i="80"/>
  <c r="AM68" i="80" s="1"/>
  <c r="G209" i="81"/>
  <c r="G68" i="81" s="1"/>
  <c r="K209" i="81"/>
  <c r="K68" i="81" s="1"/>
  <c r="O209" i="81"/>
  <c r="O68" i="81" s="1"/>
  <c r="S209" i="81"/>
  <c r="S68" i="81" s="1"/>
  <c r="W209" i="81"/>
  <c r="W68" i="81" s="1"/>
  <c r="AA209" i="81"/>
  <c r="AA68" i="81" s="1"/>
  <c r="AE209" i="81"/>
  <c r="AE68" i="81" s="1"/>
  <c r="AI209" i="81"/>
  <c r="AI68" i="81" s="1"/>
  <c r="AM209" i="81"/>
  <c r="AM68" i="81" s="1"/>
  <c r="N46" i="80"/>
  <c r="P46" i="80"/>
  <c r="R46" i="80"/>
  <c r="T46" i="80"/>
  <c r="V46" i="80"/>
  <c r="X46" i="80"/>
  <c r="Z46" i="80"/>
  <c r="AB46" i="80"/>
  <c r="AD46" i="80"/>
  <c r="AF46" i="80"/>
  <c r="AH46" i="80"/>
  <c r="AJ46" i="80"/>
  <c r="R396" i="46" l="1"/>
  <c r="R148" i="46" s="1"/>
  <c r="AP76" i="46"/>
  <c r="AW190" i="80"/>
  <c r="AW179" i="80"/>
  <c r="BK179" i="80"/>
  <c r="BK190" i="80"/>
  <c r="BF179" i="80"/>
  <c r="BF190" i="80"/>
  <c r="AP190" i="80"/>
  <c r="AP179" i="80"/>
  <c r="BN179" i="80"/>
  <c r="BN190" i="80"/>
  <c r="AD569" i="80"/>
  <c r="AD568" i="80" s="1"/>
  <c r="BO193" i="80"/>
  <c r="BO203" i="80"/>
  <c r="AO204" i="80"/>
  <c r="AO197" i="80"/>
  <c r="AO199" i="80"/>
  <c r="AO200" i="80" s="1"/>
  <c r="AO196" i="80"/>
  <c r="O324" i="80"/>
  <c r="P571" i="80"/>
  <c r="P570" i="80" s="1"/>
  <c r="AA66" i="80"/>
  <c r="AI340" i="80"/>
  <c r="AI420" i="80" s="1"/>
  <c r="R340" i="80"/>
  <c r="R420" i="80" s="1"/>
  <c r="G473" i="80"/>
  <c r="G509" i="80" s="1"/>
  <c r="H324" i="80"/>
  <c r="P534" i="80"/>
  <c r="O557" i="80"/>
  <c r="O556" i="80" s="1"/>
  <c r="AO549" i="80"/>
  <c r="AO154" i="80" s="1"/>
  <c r="U67" i="80"/>
  <c r="Y141" i="80"/>
  <c r="Y144" i="80" s="1"/>
  <c r="Y176" i="80" s="1"/>
  <c r="AL549" i="80"/>
  <c r="AL154" i="80" s="1"/>
  <c r="P559" i="80"/>
  <c r="P558" i="80" s="1"/>
  <c r="J80" i="80"/>
  <c r="Y324" i="80"/>
  <c r="J522" i="80"/>
  <c r="AF559" i="80"/>
  <c r="AF558" i="80" s="1"/>
  <c r="AC65" i="80"/>
  <c r="AC209" i="80" s="1"/>
  <c r="AC68" i="80" s="1"/>
  <c r="AO561" i="80"/>
  <c r="AO155" i="80" s="1"/>
  <c r="AN561" i="80"/>
  <c r="AN155" i="80" s="1"/>
  <c r="H569" i="80"/>
  <c r="H568" i="80" s="1"/>
  <c r="P423" i="80"/>
  <c r="P422" i="80" s="1"/>
  <c r="AC569" i="80"/>
  <c r="AC568" i="80" s="1"/>
  <c r="W67" i="80"/>
  <c r="AG502" i="80"/>
  <c r="Q569" i="80"/>
  <c r="Q568" i="80" s="1"/>
  <c r="AE404" i="80"/>
  <c r="G324" i="80"/>
  <c r="Z67" i="80"/>
  <c r="M467" i="80"/>
  <c r="M503" i="80" s="1"/>
  <c r="AB340" i="80"/>
  <c r="AB420" i="80" s="1"/>
  <c r="S559" i="80"/>
  <c r="S558" i="80" s="1"/>
  <c r="AN168" i="80"/>
  <c r="AN181" i="80" s="1"/>
  <c r="K557" i="80"/>
  <c r="K556" i="80" s="1"/>
  <c r="AN144" i="80"/>
  <c r="AN176" i="80" s="1"/>
  <c r="R559" i="80"/>
  <c r="R558" i="80" s="1"/>
  <c r="S404" i="80"/>
  <c r="T559" i="80"/>
  <c r="T558" i="80" s="1"/>
  <c r="M65" i="80"/>
  <c r="M209" i="80" s="1"/>
  <c r="M68" i="80" s="1"/>
  <c r="M203" i="80" s="1"/>
  <c r="AC344" i="80"/>
  <c r="AG324" i="80"/>
  <c r="AG80" i="80" s="1"/>
  <c r="H571" i="80"/>
  <c r="H570" i="80" s="1"/>
  <c r="K66" i="80"/>
  <c r="K221" i="80" s="1"/>
  <c r="Y65" i="80"/>
  <c r="AI209" i="80"/>
  <c r="AI68" i="80" s="1"/>
  <c r="W141" i="80"/>
  <c r="AF141" i="80"/>
  <c r="AF144" i="80" s="1"/>
  <c r="AF176" i="80" s="1"/>
  <c r="AM396" i="80"/>
  <c r="AM148" i="80" s="1"/>
  <c r="BO148" i="80"/>
  <c r="S425" i="80"/>
  <c r="S424" i="80" s="1"/>
  <c r="AJ324" i="80"/>
  <c r="AJ80" i="80" s="1"/>
  <c r="AK66" i="80"/>
  <c r="V67" i="80"/>
  <c r="AK65" i="80"/>
  <c r="AK209" i="80" s="1"/>
  <c r="AK68" i="80" s="1"/>
  <c r="K65" i="80"/>
  <c r="K209" i="80" s="1"/>
  <c r="K68" i="80" s="1"/>
  <c r="K193" i="80" s="1"/>
  <c r="AB571" i="80"/>
  <c r="AB570" i="80" s="1"/>
  <c r="BO155" i="80"/>
  <c r="K324" i="80"/>
  <c r="N324" i="80"/>
  <c r="AB67" i="80"/>
  <c r="U66" i="80"/>
  <c r="AJ569" i="80"/>
  <c r="AJ568" i="80" s="1"/>
  <c r="AK144" i="80"/>
  <c r="AK176" i="80" s="1"/>
  <c r="AE80" i="80"/>
  <c r="J473" i="80"/>
  <c r="J509" i="80" s="1"/>
  <c r="J545" i="80" s="1"/>
  <c r="AE65" i="80"/>
  <c r="AE209" i="80" s="1"/>
  <c r="AE68" i="80" s="1"/>
  <c r="J506" i="80"/>
  <c r="J539" i="80" s="1"/>
  <c r="J543" i="80"/>
  <c r="J542" i="80" s="1"/>
  <c r="AA65" i="80"/>
  <c r="AA209" i="80" s="1"/>
  <c r="AA68" i="80" s="1"/>
  <c r="AN396" i="80"/>
  <c r="AN148" i="80" s="1"/>
  <c r="S65" i="80"/>
  <c r="S209" i="80" s="1"/>
  <c r="S68" i="80" s="1"/>
  <c r="S203" i="80" s="1"/>
  <c r="AM415" i="80"/>
  <c r="L324" i="80"/>
  <c r="G142" i="80"/>
  <c r="G144" i="80" s="1"/>
  <c r="G65" i="80"/>
  <c r="G209" i="80" s="1"/>
  <c r="G68" i="80" s="1"/>
  <c r="G203" i="80" s="1"/>
  <c r="I404" i="80"/>
  <c r="AM561" i="80"/>
  <c r="AM155" i="80" s="1"/>
  <c r="K404" i="80"/>
  <c r="AC324" i="80"/>
  <c r="AC80" i="80" s="1"/>
  <c r="H404" i="80"/>
  <c r="O404" i="80"/>
  <c r="BO154" i="80"/>
  <c r="M404" i="80"/>
  <c r="BO168" i="80"/>
  <c r="BO181" i="80" s="1"/>
  <c r="AN549" i="80"/>
  <c r="AN154" i="80" s="1"/>
  <c r="AF324" i="80"/>
  <c r="AF80" i="80" s="1"/>
  <c r="R324" i="80"/>
  <c r="R80" i="80" s="1"/>
  <c r="S324" i="80"/>
  <c r="W324" i="80"/>
  <c r="Z324" i="80"/>
  <c r="Z80" i="80" s="1"/>
  <c r="AB324" i="80"/>
  <c r="AB80" i="80" s="1"/>
  <c r="H80" i="80"/>
  <c r="I65" i="80"/>
  <c r="I209" i="80" s="1"/>
  <c r="I68" i="80" s="1"/>
  <c r="AM388" i="80"/>
  <c r="AL155" i="80"/>
  <c r="M324" i="80"/>
  <c r="M80" i="80" s="1"/>
  <c r="AI324" i="80"/>
  <c r="W405" i="80"/>
  <c r="W404" i="80" s="1"/>
  <c r="AD324" i="80"/>
  <c r="AD80" i="80" s="1"/>
  <c r="X404" i="80"/>
  <c r="V404" i="80"/>
  <c r="T67" i="80"/>
  <c r="T196" i="80" s="1"/>
  <c r="W66" i="80"/>
  <c r="W223" i="80" s="1"/>
  <c r="R141" i="80"/>
  <c r="R144" i="80" s="1"/>
  <c r="R176" i="80" s="1"/>
  <c r="L406" i="80"/>
  <c r="L404" i="80" s="1"/>
  <c r="AF425" i="80"/>
  <c r="AF424" i="80" s="1"/>
  <c r="AO86" i="80"/>
  <c r="L344" i="80"/>
  <c r="W65" i="80"/>
  <c r="W209" i="80" s="1"/>
  <c r="W68" i="80" s="1"/>
  <c r="W203" i="80" s="1"/>
  <c r="S144" i="80"/>
  <c r="S176" i="80" s="1"/>
  <c r="AO396" i="80"/>
  <c r="AO148" i="80" s="1"/>
  <c r="AM549" i="80"/>
  <c r="AM154" i="80" s="1"/>
  <c r="AN388" i="80"/>
  <c r="AH324" i="80"/>
  <c r="AH80" i="80" s="1"/>
  <c r="P324" i="80"/>
  <c r="P80" i="80" s="1"/>
  <c r="AD404" i="80"/>
  <c r="K425" i="80"/>
  <c r="K424" i="80" s="1"/>
  <c r="N80" i="80"/>
  <c r="X324" i="80"/>
  <c r="X80" i="80" s="1"/>
  <c r="AA324" i="80"/>
  <c r="AA80" i="80" s="1"/>
  <c r="AC404" i="80"/>
  <c r="H425" i="80"/>
  <c r="H424" i="80" s="1"/>
  <c r="U423" i="80"/>
  <c r="U422" i="80" s="1"/>
  <c r="AM508" i="80"/>
  <c r="AM84" i="80" s="1"/>
  <c r="AM87" i="80" s="1"/>
  <c r="AD425" i="80"/>
  <c r="AD424" i="80" s="1"/>
  <c r="Y209" i="80"/>
  <c r="Y68" i="80" s="1"/>
  <c r="Y193" i="80" s="1"/>
  <c r="H67" i="80"/>
  <c r="AO388" i="80"/>
  <c r="AM538" i="80"/>
  <c r="AM152" i="80" s="1"/>
  <c r="AK324" i="80"/>
  <c r="AK80" i="80" s="1"/>
  <c r="N404" i="80"/>
  <c r="Y404" i="80"/>
  <c r="U324" i="80"/>
  <c r="J415" i="80"/>
  <c r="AM544" i="80"/>
  <c r="AM153" i="80" s="1"/>
  <c r="AI67" i="80"/>
  <c r="AI196" i="80" s="1"/>
  <c r="AM335" i="80"/>
  <c r="AM78" i="80" s="1"/>
  <c r="AM76" i="80" s="1"/>
  <c r="AI66" i="80"/>
  <c r="AI223" i="80" s="1"/>
  <c r="Z404" i="80"/>
  <c r="AB404" i="80"/>
  <c r="O506" i="80"/>
  <c r="O543" i="80"/>
  <c r="O542" i="80" s="1"/>
  <c r="V557" i="80"/>
  <c r="V556" i="80" s="1"/>
  <c r="V520" i="80"/>
  <c r="AK506" i="80"/>
  <c r="AK543" i="80"/>
  <c r="AK542" i="80" s="1"/>
  <c r="AO142" i="80"/>
  <c r="AO144" i="80" s="1"/>
  <c r="AO176" i="80" s="1"/>
  <c r="U141" i="80"/>
  <c r="U144" i="80" s="1"/>
  <c r="U176" i="80" s="1"/>
  <c r="AL388" i="80"/>
  <c r="K80" i="80"/>
  <c r="O80" i="80"/>
  <c r="AD142" i="80"/>
  <c r="K342" i="80"/>
  <c r="P425" i="80"/>
  <c r="P424" i="80" s="1"/>
  <c r="Q404" i="80"/>
  <c r="S66" i="80"/>
  <c r="S221" i="80" s="1"/>
  <c r="AC571" i="80"/>
  <c r="AC570" i="80" s="1"/>
  <c r="I569" i="80"/>
  <c r="I568" i="80" s="1"/>
  <c r="M506" i="80"/>
  <c r="M539" i="80" s="1"/>
  <c r="M538" i="80" s="1"/>
  <c r="M152" i="80" s="1"/>
  <c r="M543" i="80"/>
  <c r="M542" i="80" s="1"/>
  <c r="AK404" i="80"/>
  <c r="AJ423" i="80"/>
  <c r="AJ422" i="80" s="1"/>
  <c r="AJ342" i="80"/>
  <c r="AJ506" i="80"/>
  <c r="AJ543" i="80"/>
  <c r="AJ542" i="80" s="1"/>
  <c r="T404" i="80"/>
  <c r="W80" i="80"/>
  <c r="AA404" i="80"/>
  <c r="H557" i="80"/>
  <c r="H556" i="80" s="1"/>
  <c r="H520" i="80"/>
  <c r="AA506" i="80"/>
  <c r="AA539" i="80" s="1"/>
  <c r="AA538" i="80" s="1"/>
  <c r="AA152" i="80" s="1"/>
  <c r="AA543" i="80"/>
  <c r="AA542" i="80" s="1"/>
  <c r="AF506" i="80"/>
  <c r="AF539" i="80" s="1"/>
  <c r="AF538" i="80" s="1"/>
  <c r="AF152" i="80" s="1"/>
  <c r="AF543" i="80"/>
  <c r="AF542" i="80" s="1"/>
  <c r="S506" i="80"/>
  <c r="S543" i="80"/>
  <c r="S542" i="80" s="1"/>
  <c r="Z506" i="80"/>
  <c r="Z543" i="80"/>
  <c r="Z542" i="80" s="1"/>
  <c r="O569" i="80"/>
  <c r="O568" i="80" s="1"/>
  <c r="O532" i="80"/>
  <c r="N557" i="80"/>
  <c r="N556" i="80" s="1"/>
  <c r="N520" i="80"/>
  <c r="Y569" i="80"/>
  <c r="Y568" i="80" s="1"/>
  <c r="Y532" i="80"/>
  <c r="W569" i="80"/>
  <c r="W568" i="80" s="1"/>
  <c r="W532" i="80"/>
  <c r="AG404" i="80"/>
  <c r="Q502" i="80"/>
  <c r="Q506" i="80"/>
  <c r="Q539" i="80" s="1"/>
  <c r="Q538" i="80" s="1"/>
  <c r="Q152" i="80" s="1"/>
  <c r="Q543" i="80"/>
  <c r="Q542" i="80" s="1"/>
  <c r="AE569" i="80"/>
  <c r="AE568" i="80" s="1"/>
  <c r="AE532" i="80"/>
  <c r="AH404" i="80"/>
  <c r="AI404" i="80"/>
  <c r="AG557" i="80"/>
  <c r="AG556" i="80" s="1"/>
  <c r="AG520" i="80"/>
  <c r="AI423" i="80"/>
  <c r="AI422" i="80" s="1"/>
  <c r="AI342" i="80"/>
  <c r="N569" i="80"/>
  <c r="N568" i="80" s="1"/>
  <c r="N532" i="80"/>
  <c r="R506" i="80"/>
  <c r="R543" i="80"/>
  <c r="R542" i="80" s="1"/>
  <c r="Z569" i="80"/>
  <c r="Z568" i="80" s="1"/>
  <c r="Z532" i="80"/>
  <c r="S557" i="80"/>
  <c r="S556" i="80" s="1"/>
  <c r="S520" i="80"/>
  <c r="J557" i="80"/>
  <c r="J556" i="80" s="1"/>
  <c r="J520" i="80"/>
  <c r="J404" i="80"/>
  <c r="P404" i="80"/>
  <c r="AK197" i="80"/>
  <c r="AK205" i="80"/>
  <c r="AK198" i="80"/>
  <c r="AK199" i="80"/>
  <c r="AK200" i="80" s="1"/>
  <c r="AK196" i="80"/>
  <c r="AK204" i="80"/>
  <c r="U197" i="80"/>
  <c r="U205" i="80"/>
  <c r="U198" i="80"/>
  <c r="U199" i="80"/>
  <c r="U200" i="80" s="1"/>
  <c r="U196" i="80"/>
  <c r="U204" i="80"/>
  <c r="J335" i="80"/>
  <c r="T569" i="80"/>
  <c r="T568" i="80" s="1"/>
  <c r="T532" i="80"/>
  <c r="H506" i="80"/>
  <c r="H539" i="80" s="1"/>
  <c r="H538" i="80" s="1"/>
  <c r="H152" i="80" s="1"/>
  <c r="H543" i="80"/>
  <c r="H542" i="80" s="1"/>
  <c r="M423" i="80"/>
  <c r="M422" i="80" s="1"/>
  <c r="M342" i="80"/>
  <c r="S423" i="80"/>
  <c r="S422" i="80" s="1"/>
  <c r="S342" i="80"/>
  <c r="T423" i="80"/>
  <c r="T422" i="80" s="1"/>
  <c r="T342" i="80"/>
  <c r="X506" i="80"/>
  <c r="X539" i="80" s="1"/>
  <c r="X543" i="80"/>
  <c r="X542" i="80" s="1"/>
  <c r="AK423" i="80"/>
  <c r="AK422" i="80" s="1"/>
  <c r="AK342" i="80"/>
  <c r="AD557" i="80"/>
  <c r="AD556" i="80" s="1"/>
  <c r="AD520" i="80"/>
  <c r="G506" i="80"/>
  <c r="G539" i="80" s="1"/>
  <c r="G538" i="80" s="1"/>
  <c r="G152" i="80" s="1"/>
  <c r="G543" i="80"/>
  <c r="G542" i="80" s="1"/>
  <c r="AA569" i="80"/>
  <c r="AA568" i="80" s="1"/>
  <c r="AA532" i="80"/>
  <c r="I196" i="80"/>
  <c r="I204" i="80"/>
  <c r="I197" i="80"/>
  <c r="I205" i="80"/>
  <c r="I198" i="80"/>
  <c r="I199" i="80"/>
  <c r="I200" i="80" s="1"/>
  <c r="P506" i="80"/>
  <c r="P543" i="80"/>
  <c r="P542" i="80" s="1"/>
  <c r="R557" i="80"/>
  <c r="R556" i="80" s="1"/>
  <c r="R520" i="80"/>
  <c r="S467" i="80"/>
  <c r="S503" i="80" s="1"/>
  <c r="S473" i="80"/>
  <c r="S509" i="80" s="1"/>
  <c r="S545" i="80" s="1"/>
  <c r="S544" i="80" s="1"/>
  <c r="S153" i="80" s="1"/>
  <c r="AA67" i="80"/>
  <c r="L423" i="80"/>
  <c r="L422" i="80" s="1"/>
  <c r="L342" i="80"/>
  <c r="M557" i="80"/>
  <c r="M556" i="80" s="1"/>
  <c r="M520" i="80"/>
  <c r="Z557" i="80"/>
  <c r="Z556" i="80" s="1"/>
  <c r="Z520" i="80"/>
  <c r="R404" i="80"/>
  <c r="U404" i="80"/>
  <c r="O65" i="80"/>
  <c r="O209" i="80" s="1"/>
  <c r="O68" i="80" s="1"/>
  <c r="O193" i="80" s="1"/>
  <c r="O208" i="80"/>
  <c r="J541" i="80"/>
  <c r="J502" i="80"/>
  <c r="S569" i="80"/>
  <c r="S568" i="80" s="1"/>
  <c r="S532" i="80"/>
  <c r="W196" i="80"/>
  <c r="W204" i="80"/>
  <c r="W197" i="80"/>
  <c r="W205" i="80"/>
  <c r="W198" i="80"/>
  <c r="W199" i="80"/>
  <c r="W200" i="80" s="1"/>
  <c r="K199" i="80"/>
  <c r="K200" i="80" s="1"/>
  <c r="K196" i="80"/>
  <c r="K204" i="80"/>
  <c r="K197" i="80"/>
  <c r="K205" i="80"/>
  <c r="K198" i="80"/>
  <c r="L506" i="80"/>
  <c r="L543" i="80"/>
  <c r="L542" i="80" s="1"/>
  <c r="J547" i="80"/>
  <c r="J544" i="80" s="1"/>
  <c r="J153" i="80" s="1"/>
  <c r="J508" i="80"/>
  <c r="J84" i="80" s="1"/>
  <c r="U506" i="80"/>
  <c r="U543" i="80"/>
  <c r="U542" i="80" s="1"/>
  <c r="AE506" i="80"/>
  <c r="AE539" i="80" s="1"/>
  <c r="AE538" i="80" s="1"/>
  <c r="AE152" i="80" s="1"/>
  <c r="AE543" i="80"/>
  <c r="AE542" i="80" s="1"/>
  <c r="AH425" i="80"/>
  <c r="AH424" i="80" s="1"/>
  <c r="Q142" i="80"/>
  <c r="AF404" i="80"/>
  <c r="AJ404" i="80"/>
  <c r="AF67" i="80"/>
  <c r="P67" i="80"/>
  <c r="P197" i="80" s="1"/>
  <c r="AI221" i="80"/>
  <c r="I557" i="80"/>
  <c r="I556" i="80" s="1"/>
  <c r="I520" i="80"/>
  <c r="L569" i="80"/>
  <c r="L568" i="80" s="1"/>
  <c r="L532" i="80"/>
  <c r="AI205" i="80"/>
  <c r="S198" i="80"/>
  <c r="S199" i="80"/>
  <c r="S200" i="80" s="1"/>
  <c r="S196" i="80"/>
  <c r="S204" i="80"/>
  <c r="S197" i="80"/>
  <c r="S205" i="80"/>
  <c r="M569" i="80"/>
  <c r="M568" i="80" s="1"/>
  <c r="M532" i="80"/>
  <c r="AH423" i="80"/>
  <c r="AH422" i="80" s="1"/>
  <c r="AK569" i="80"/>
  <c r="AK568" i="80" s="1"/>
  <c r="AK532" i="80"/>
  <c r="AA557" i="80"/>
  <c r="AA556" i="80" s="1"/>
  <c r="AA520" i="80"/>
  <c r="AB423" i="80"/>
  <c r="AB422" i="80" s="1"/>
  <c r="AB342" i="80"/>
  <c r="O559" i="80"/>
  <c r="O558" i="80" s="1"/>
  <c r="AK571" i="80"/>
  <c r="AK570" i="80" s="1"/>
  <c r="M142" i="80"/>
  <c r="M144" i="80" s="1"/>
  <c r="M176" i="80" s="1"/>
  <c r="P141" i="80"/>
  <c r="P144" i="80" s="1"/>
  <c r="P176" i="80" s="1"/>
  <c r="AL168" i="80"/>
  <c r="AL181" i="80" s="1"/>
  <c r="L144" i="80"/>
  <c r="AO168" i="80"/>
  <c r="AO181" i="80" s="1"/>
  <c r="AO223" i="80"/>
  <c r="AO221" i="80"/>
  <c r="AO210" i="80"/>
  <c r="U398" i="80"/>
  <c r="U396" i="80" s="1"/>
  <c r="U316" i="80"/>
  <c r="U79" i="80" s="1"/>
  <c r="J141" i="80"/>
  <c r="J144" i="80" s="1"/>
  <c r="AC144" i="80"/>
  <c r="AM168" i="80"/>
  <c r="AM181" i="80" s="1"/>
  <c r="AL223" i="80"/>
  <c r="AL221" i="80"/>
  <c r="AL210" i="80"/>
  <c r="AL203" i="80"/>
  <c r="AL193" i="80"/>
  <c r="AM144" i="80"/>
  <c r="AM176" i="80" s="1"/>
  <c r="AA223" i="80"/>
  <c r="AA210" i="80"/>
  <c r="AA221" i="80"/>
  <c r="AZ173" i="46"/>
  <c r="AZ175" i="46" s="1"/>
  <c r="AZ179" i="46" s="1"/>
  <c r="AC144" i="46"/>
  <c r="T190" i="82"/>
  <c r="T179" i="82"/>
  <c r="BD190" i="82"/>
  <c r="BD179" i="82"/>
  <c r="AS179" i="82"/>
  <c r="AS190" i="82"/>
  <c r="O190" i="82"/>
  <c r="O179" i="82"/>
  <c r="R190" i="82"/>
  <c r="R179" i="82"/>
  <c r="AF190" i="82"/>
  <c r="AF179" i="82"/>
  <c r="BF190" i="82"/>
  <c r="BF179" i="82"/>
  <c r="BH190" i="82"/>
  <c r="BH179" i="82"/>
  <c r="AP190" i="82"/>
  <c r="AP179" i="82"/>
  <c r="AR190" i="82"/>
  <c r="AR179" i="82"/>
  <c r="AY190" i="82"/>
  <c r="AY179" i="82"/>
  <c r="AJ190" i="82"/>
  <c r="AJ179" i="82"/>
  <c r="Z190" i="82"/>
  <c r="Z179" i="82"/>
  <c r="AB190" i="82"/>
  <c r="AB179" i="82"/>
  <c r="BL190" i="82"/>
  <c r="BL179" i="82"/>
  <c r="BE179" i="82"/>
  <c r="BE190" i="82"/>
  <c r="AC179" i="82"/>
  <c r="AC190" i="82"/>
  <c r="BI179" i="82"/>
  <c r="BI190" i="82"/>
  <c r="AL190" i="82"/>
  <c r="AL179" i="82"/>
  <c r="AX190" i="82"/>
  <c r="AX179" i="82"/>
  <c r="AP159" i="82"/>
  <c r="AZ173" i="82"/>
  <c r="AZ175" i="82" s="1"/>
  <c r="W173" i="82"/>
  <c r="W175" i="82" s="1"/>
  <c r="H190" i="82"/>
  <c r="H179" i="82"/>
  <c r="AE173" i="82"/>
  <c r="AE175" i="82" s="1"/>
  <c r="O159" i="82"/>
  <c r="L173" i="82"/>
  <c r="L175" i="82" s="1"/>
  <c r="T159" i="82"/>
  <c r="AY159" i="82"/>
  <c r="BA179" i="82"/>
  <c r="BA190" i="82"/>
  <c r="AW179" i="82"/>
  <c r="AW190" i="82"/>
  <c r="BN190" i="82"/>
  <c r="BN179" i="82"/>
  <c r="AO179" i="82"/>
  <c r="AO190" i="82"/>
  <c r="AK179" i="82"/>
  <c r="AK190" i="82"/>
  <c r="M179" i="82"/>
  <c r="M190" i="82"/>
  <c r="BF159" i="82"/>
  <c r="G173" i="82"/>
  <c r="G175" i="82" s="1"/>
  <c r="Q179" i="82"/>
  <c r="Q190" i="82"/>
  <c r="I179" i="82"/>
  <c r="I190" i="82"/>
  <c r="BM179" i="82"/>
  <c r="BM190" i="82"/>
  <c r="Z159" i="82"/>
  <c r="R159" i="82"/>
  <c r="X190" i="82"/>
  <c r="X179" i="82"/>
  <c r="AU173" i="82"/>
  <c r="AU175" i="82" s="1"/>
  <c r="BL159" i="82"/>
  <c r="AB159" i="82"/>
  <c r="BJ190" i="82"/>
  <c r="BJ179" i="82"/>
  <c r="BG190" i="82"/>
  <c r="BG179" i="82"/>
  <c r="AV190" i="82"/>
  <c r="AV179" i="82"/>
  <c r="S173" i="82"/>
  <c r="S175" i="82" s="1"/>
  <c r="BD159" i="82"/>
  <c r="BC173" i="82"/>
  <c r="BC175" i="82" s="1"/>
  <c r="AN190" i="82"/>
  <c r="AN179" i="82"/>
  <c r="BK173" i="82"/>
  <c r="BK175" i="82" s="1"/>
  <c r="AM173" i="82"/>
  <c r="AM175" i="82" s="1"/>
  <c r="BB190" i="82"/>
  <c r="BB179" i="82"/>
  <c r="AG179" i="82"/>
  <c r="AG190" i="82"/>
  <c r="U173" i="82"/>
  <c r="U175" i="82" s="1"/>
  <c r="AR159" i="82"/>
  <c r="N190" i="82"/>
  <c r="N179" i="82"/>
  <c r="K190" i="82"/>
  <c r="K179" i="82"/>
  <c r="AI190" i="82"/>
  <c r="AI179" i="82"/>
  <c r="AJ159" i="82"/>
  <c r="AF159" i="82"/>
  <c r="BH159" i="82"/>
  <c r="AD190" i="82"/>
  <c r="AD179" i="82"/>
  <c r="AA190" i="82"/>
  <c r="AA179" i="82"/>
  <c r="P190" i="82"/>
  <c r="P179" i="82"/>
  <c r="J190" i="82"/>
  <c r="J179" i="82"/>
  <c r="Y179" i="82"/>
  <c r="Y190" i="82"/>
  <c r="V190" i="82"/>
  <c r="V179" i="82"/>
  <c r="AH190" i="82"/>
  <c r="AH179" i="82"/>
  <c r="AT190" i="82"/>
  <c r="AT179" i="82"/>
  <c r="AQ190" i="82"/>
  <c r="AQ179" i="82"/>
  <c r="BO190" i="82"/>
  <c r="BO179" i="82"/>
  <c r="AZ217" i="46"/>
  <c r="AZ218" i="46"/>
  <c r="AZ177" i="46"/>
  <c r="AZ219" i="46"/>
  <c r="AZ215" i="46"/>
  <c r="AO144" i="46"/>
  <c r="AM147" i="46"/>
  <c r="G76" i="46"/>
  <c r="AD76" i="46"/>
  <c r="BG149" i="46"/>
  <c r="BG177" i="46" s="1"/>
  <c r="AZ214" i="46"/>
  <c r="BC149" i="46"/>
  <c r="BC159" i="46" s="1"/>
  <c r="V76" i="46"/>
  <c r="AY144" i="46"/>
  <c r="AY176" i="46" s="1"/>
  <c r="AC203" i="46"/>
  <c r="AC193" i="46"/>
  <c r="BE156" i="46"/>
  <c r="BE173" i="46" s="1"/>
  <c r="BE175" i="46" s="1"/>
  <c r="AZ213" i="46"/>
  <c r="AZ159" i="46"/>
  <c r="M420" i="46"/>
  <c r="M415" i="46" s="1"/>
  <c r="M335" i="46"/>
  <c r="M78" i="46" s="1"/>
  <c r="M76" i="46" s="1"/>
  <c r="H154" i="46"/>
  <c r="P154" i="46"/>
  <c r="AA154" i="46"/>
  <c r="J154" i="46"/>
  <c r="AW218" i="46"/>
  <c r="AW77" i="46"/>
  <c r="AW213" i="46"/>
  <c r="AW215" i="46"/>
  <c r="AW217" i="46"/>
  <c r="AW214" i="46"/>
  <c r="AW219" i="46"/>
  <c r="BM77" i="46"/>
  <c r="BM213" i="46"/>
  <c r="BM215" i="46"/>
  <c r="BM217" i="46"/>
  <c r="BM214" i="46"/>
  <c r="BM219" i="46"/>
  <c r="BM218" i="46"/>
  <c r="AC76" i="46"/>
  <c r="Q76" i="46"/>
  <c r="BB77" i="46"/>
  <c r="BB214" i="46"/>
  <c r="BB213" i="46"/>
  <c r="BB217" i="46"/>
  <c r="BB218" i="46"/>
  <c r="BB215" i="46"/>
  <c r="BB219" i="46"/>
  <c r="AQ77" i="46"/>
  <c r="AQ213" i="46"/>
  <c r="AQ218" i="46"/>
  <c r="AQ214" i="46"/>
  <c r="AQ217" i="46"/>
  <c r="AQ215" i="46"/>
  <c r="AQ219" i="46"/>
  <c r="BN77" i="46"/>
  <c r="BN214" i="46"/>
  <c r="BN213" i="46"/>
  <c r="BN217" i="46"/>
  <c r="BN219" i="46"/>
  <c r="BN215" i="46"/>
  <c r="BN218" i="46"/>
  <c r="AX77" i="46"/>
  <c r="AX214" i="46"/>
  <c r="AX213" i="46"/>
  <c r="AX217" i="46"/>
  <c r="AX219" i="46"/>
  <c r="AX215" i="46"/>
  <c r="AX218" i="46"/>
  <c r="BJ77" i="46"/>
  <c r="BJ214" i="46"/>
  <c r="BJ213" i="46"/>
  <c r="BJ217" i="46"/>
  <c r="BJ219" i="46"/>
  <c r="BJ218" i="46"/>
  <c r="BJ215" i="46"/>
  <c r="AY77" i="46"/>
  <c r="AY213" i="46"/>
  <c r="AY214" i="46"/>
  <c r="AY219" i="46"/>
  <c r="AY215" i="46"/>
  <c r="AY218" i="46"/>
  <c r="AY217" i="46"/>
  <c r="BE77" i="46"/>
  <c r="BE215" i="46"/>
  <c r="BE214" i="46"/>
  <c r="BE218" i="46"/>
  <c r="BE213" i="46"/>
  <c r="BE217" i="46"/>
  <c r="BE219" i="46"/>
  <c r="BG77" i="46"/>
  <c r="BG213" i="46"/>
  <c r="BG218" i="46"/>
  <c r="BG214" i="46"/>
  <c r="BG217" i="46"/>
  <c r="BG215" i="46"/>
  <c r="BG219" i="46"/>
  <c r="BC77" i="46"/>
  <c r="BC213" i="46"/>
  <c r="BC215" i="46"/>
  <c r="BC219" i="46"/>
  <c r="BC218" i="46"/>
  <c r="BC217" i="46"/>
  <c r="BC214" i="46"/>
  <c r="BO159" i="46"/>
  <c r="BO177" i="46"/>
  <c r="BO173" i="46"/>
  <c r="BO175" i="46" s="1"/>
  <c r="BO216" i="46"/>
  <c r="AQ159" i="46"/>
  <c r="AQ177" i="46"/>
  <c r="AQ173" i="46"/>
  <c r="AQ175" i="46" s="1"/>
  <c r="AQ216" i="46"/>
  <c r="BA77" i="46"/>
  <c r="BA215" i="46"/>
  <c r="BA214" i="46"/>
  <c r="BA218" i="46"/>
  <c r="BA217" i="46"/>
  <c r="BA213" i="46"/>
  <c r="BA219" i="46"/>
  <c r="BO77" i="46"/>
  <c r="BO213" i="46"/>
  <c r="BO214" i="46"/>
  <c r="BO219" i="46"/>
  <c r="BO215" i="46"/>
  <c r="BO218" i="46"/>
  <c r="BO217" i="46"/>
  <c r="BK173" i="46"/>
  <c r="BK175" i="46" s="1"/>
  <c r="BK159" i="46"/>
  <c r="BK177" i="46"/>
  <c r="BK216" i="46"/>
  <c r="AW159" i="46"/>
  <c r="AW173" i="46"/>
  <c r="AW175" i="46" s="1"/>
  <c r="AW177" i="46"/>
  <c r="AW216" i="46"/>
  <c r="AU77" i="46"/>
  <c r="AU213" i="46"/>
  <c r="AU215" i="46"/>
  <c r="AU217" i="46"/>
  <c r="AU219" i="46"/>
  <c r="AU214" i="46"/>
  <c r="AU218" i="46"/>
  <c r="BF173" i="46"/>
  <c r="BF175" i="46" s="1"/>
  <c r="BF159" i="46"/>
  <c r="BF177" i="46"/>
  <c r="BF216" i="46"/>
  <c r="BE159" i="46"/>
  <c r="BE177" i="46"/>
  <c r="BE216" i="46"/>
  <c r="BH159" i="46"/>
  <c r="BH177" i="46"/>
  <c r="BH173" i="46"/>
  <c r="BH175" i="46" s="1"/>
  <c r="BH216" i="46"/>
  <c r="AU173" i="46"/>
  <c r="AU175" i="46" s="1"/>
  <c r="AU159" i="46"/>
  <c r="AU177" i="46"/>
  <c r="AU216" i="46"/>
  <c r="BD77" i="46"/>
  <c r="BD215" i="46"/>
  <c r="BD219" i="46"/>
  <c r="BD214" i="46"/>
  <c r="BD218" i="46"/>
  <c r="BD213" i="46"/>
  <c r="BD217" i="46"/>
  <c r="BJ159" i="46"/>
  <c r="BJ177" i="46"/>
  <c r="BJ173" i="46"/>
  <c r="BJ175" i="46" s="1"/>
  <c r="BJ216" i="46"/>
  <c r="BI77" i="46"/>
  <c r="BI215" i="46"/>
  <c r="BI214" i="46"/>
  <c r="BI218" i="46"/>
  <c r="BI219" i="46"/>
  <c r="BI213" i="46"/>
  <c r="BI217" i="46"/>
  <c r="BB159" i="46"/>
  <c r="BB177" i="46"/>
  <c r="BB173" i="46"/>
  <c r="BB175" i="46" s="1"/>
  <c r="BB216" i="46"/>
  <c r="AR216" i="46"/>
  <c r="AR159" i="46"/>
  <c r="AR177" i="46"/>
  <c r="AR173" i="46"/>
  <c r="AR175" i="46" s="1"/>
  <c r="BH77" i="46"/>
  <c r="BH215" i="46"/>
  <c r="BH219" i="46"/>
  <c r="BH213" i="46"/>
  <c r="BH218" i="46"/>
  <c r="BH214" i="46"/>
  <c r="BH217" i="46"/>
  <c r="BD216" i="46"/>
  <c r="BD159" i="46"/>
  <c r="BD177" i="46"/>
  <c r="BD173" i="46"/>
  <c r="BD175" i="46" s="1"/>
  <c r="AT159" i="46"/>
  <c r="AT177" i="46"/>
  <c r="AT173" i="46"/>
  <c r="AT175" i="46" s="1"/>
  <c r="AT216" i="46"/>
  <c r="BI159" i="46"/>
  <c r="BI173" i="46"/>
  <c r="BI175" i="46" s="1"/>
  <c r="BI177" i="46"/>
  <c r="BI216" i="46"/>
  <c r="AS77" i="46"/>
  <c r="AS215" i="46"/>
  <c r="AS214" i="46"/>
  <c r="AS218" i="46"/>
  <c r="AS219" i="46"/>
  <c r="AS213" i="46"/>
  <c r="AS217" i="46"/>
  <c r="BL159" i="46"/>
  <c r="BL177" i="46"/>
  <c r="BL173" i="46"/>
  <c r="BL175" i="46" s="1"/>
  <c r="BL216" i="46"/>
  <c r="AT77" i="46"/>
  <c r="AT214" i="46"/>
  <c r="AT213" i="46"/>
  <c r="AT217" i="46"/>
  <c r="AT219" i="46"/>
  <c r="AT218" i="46"/>
  <c r="AT215" i="46"/>
  <c r="BL77" i="46"/>
  <c r="BL215" i="46"/>
  <c r="BL219" i="46"/>
  <c r="BL214" i="46"/>
  <c r="BL218" i="46"/>
  <c r="BL217" i="46"/>
  <c r="BL213" i="46"/>
  <c r="BA159" i="46"/>
  <c r="BA173" i="46"/>
  <c r="BA175" i="46" s="1"/>
  <c r="BA177" i="46"/>
  <c r="BA216" i="46"/>
  <c r="AR77" i="46"/>
  <c r="AR215" i="46"/>
  <c r="AR219" i="46"/>
  <c r="AR213" i="46"/>
  <c r="AR218" i="46"/>
  <c r="AR214" i="46"/>
  <c r="AR217" i="46"/>
  <c r="BN159" i="46"/>
  <c r="BN177" i="46"/>
  <c r="BN173" i="46"/>
  <c r="BN175" i="46" s="1"/>
  <c r="BN216" i="46"/>
  <c r="BM159" i="46"/>
  <c r="BM173" i="46"/>
  <c r="BM175" i="46" s="1"/>
  <c r="BM177" i="46"/>
  <c r="BM216" i="46"/>
  <c r="BK77" i="46"/>
  <c r="BK213" i="46"/>
  <c r="BK215" i="46"/>
  <c r="BK217" i="46"/>
  <c r="BK219" i="46"/>
  <c r="BK214" i="46"/>
  <c r="BK218" i="46"/>
  <c r="AS159" i="46"/>
  <c r="AS173" i="46"/>
  <c r="AS175" i="46" s="1"/>
  <c r="AS177" i="46"/>
  <c r="AS216" i="46"/>
  <c r="AV159" i="46"/>
  <c r="AV177" i="46"/>
  <c r="AV216" i="46"/>
  <c r="AV173" i="46"/>
  <c r="AV175" i="46" s="1"/>
  <c r="AV77" i="46"/>
  <c r="AV215" i="46"/>
  <c r="AV219" i="46"/>
  <c r="AV214" i="46"/>
  <c r="AV218" i="46"/>
  <c r="AV217" i="46"/>
  <c r="AV213" i="46"/>
  <c r="AY177" i="46"/>
  <c r="AY216" i="46"/>
  <c r="BF77" i="46"/>
  <c r="BF214" i="46"/>
  <c r="BF213" i="46"/>
  <c r="BF217" i="46"/>
  <c r="BF215" i="46"/>
  <c r="BF219" i="46"/>
  <c r="BF218" i="46"/>
  <c r="AX159" i="46"/>
  <c r="AX177" i="46"/>
  <c r="AX173" i="46"/>
  <c r="AX175" i="46" s="1"/>
  <c r="AX216" i="46"/>
  <c r="AH216" i="35"/>
  <c r="AH177" i="35"/>
  <c r="AH186" i="35" s="1"/>
  <c r="Y192" i="35"/>
  <c r="AO149" i="35"/>
  <c r="AH196" i="35"/>
  <c r="AH204" i="35"/>
  <c r="H87" i="35"/>
  <c r="AL192" i="35"/>
  <c r="K156" i="35"/>
  <c r="K94" i="35"/>
  <c r="I189" i="35"/>
  <c r="I172" i="35"/>
  <c r="I135" i="35"/>
  <c r="I161" i="35"/>
  <c r="I167" i="35"/>
  <c r="I207" i="35"/>
  <c r="I294" i="35"/>
  <c r="I414" i="35"/>
  <c r="I38" i="35"/>
  <c r="I75" i="35"/>
  <c r="I82" i="35"/>
  <c r="I89" i="35"/>
  <c r="I107" i="35"/>
  <c r="I158" i="35"/>
  <c r="I202" i="35"/>
  <c r="I387" i="35"/>
  <c r="I501" i="35"/>
  <c r="I21" i="35"/>
  <c r="I146" i="35"/>
  <c r="I151" i="35"/>
  <c r="I178" i="35"/>
  <c r="I229" i="35"/>
  <c r="I268" i="35"/>
  <c r="I307" i="35"/>
  <c r="I347" i="35"/>
  <c r="I465" i="35"/>
  <c r="I537" i="35"/>
  <c r="I255" i="35"/>
  <c r="I334" i="35"/>
  <c r="I429" i="35"/>
  <c r="M156" i="35"/>
  <c r="M94" i="35"/>
  <c r="BB159" i="35"/>
  <c r="BB177" i="35"/>
  <c r="BB173" i="35"/>
  <c r="BB216" i="35"/>
  <c r="BO77" i="35"/>
  <c r="BO213" i="35"/>
  <c r="BO215" i="35"/>
  <c r="BO217" i="35"/>
  <c r="BO219" i="35"/>
  <c r="BO214" i="35"/>
  <c r="BO218" i="35"/>
  <c r="BO212" i="35"/>
  <c r="BH175" i="35"/>
  <c r="BH179" i="35"/>
  <c r="AR175" i="35"/>
  <c r="AR179" i="35"/>
  <c r="BG192" i="35"/>
  <c r="BG186" i="35"/>
  <c r="AQ192" i="35"/>
  <c r="AQ186" i="35"/>
  <c r="BE159" i="35"/>
  <c r="BE173" i="35"/>
  <c r="BE177" i="35"/>
  <c r="BE216" i="35"/>
  <c r="BH77" i="35"/>
  <c r="BH212" i="35"/>
  <c r="BH214" i="35"/>
  <c r="BH218" i="35"/>
  <c r="BH215" i="35"/>
  <c r="BH219" i="35"/>
  <c r="BH213" i="35"/>
  <c r="BH217" i="35"/>
  <c r="AU77" i="35"/>
  <c r="AU213" i="35"/>
  <c r="AU215" i="35"/>
  <c r="AU217" i="35"/>
  <c r="AU219" i="35"/>
  <c r="AU212" i="35"/>
  <c r="AU214" i="35"/>
  <c r="AU218" i="35"/>
  <c r="BG77" i="35"/>
  <c r="BG213" i="35"/>
  <c r="BG215" i="35"/>
  <c r="BG217" i="35"/>
  <c r="BG219" i="35"/>
  <c r="BG214" i="35"/>
  <c r="BG218" i="35"/>
  <c r="BG212" i="35"/>
  <c r="AZ175" i="35"/>
  <c r="AZ179" i="35"/>
  <c r="BO192" i="35"/>
  <c r="BO186" i="35"/>
  <c r="AY175" i="35"/>
  <c r="AY179" i="35"/>
  <c r="BM159" i="35"/>
  <c r="BM177" i="35"/>
  <c r="BM173" i="35"/>
  <c r="BM216" i="35"/>
  <c r="BL77" i="35"/>
  <c r="BL212" i="35"/>
  <c r="BL214" i="35"/>
  <c r="BL218" i="35"/>
  <c r="BL213" i="35"/>
  <c r="BL217" i="35"/>
  <c r="BL215" i="35"/>
  <c r="BL219" i="35"/>
  <c r="AY77" i="35"/>
  <c r="AY213" i="35"/>
  <c r="AY215" i="35"/>
  <c r="AY217" i="35"/>
  <c r="AY219" i="35"/>
  <c r="AY214" i="35"/>
  <c r="AY218" i="35"/>
  <c r="AY212" i="35"/>
  <c r="AR77" i="35"/>
  <c r="AR212" i="35"/>
  <c r="AR214" i="35"/>
  <c r="AR218" i="35"/>
  <c r="AR215" i="35"/>
  <c r="AR219" i="35"/>
  <c r="AR213" i="35"/>
  <c r="AR217" i="35"/>
  <c r="BN77" i="35"/>
  <c r="BN213" i="35"/>
  <c r="BN215" i="35"/>
  <c r="BN217" i="35"/>
  <c r="BN219" i="35"/>
  <c r="BN214" i="35"/>
  <c r="BN218" i="35"/>
  <c r="BN212" i="35"/>
  <c r="BC192" i="35"/>
  <c r="BC186" i="35"/>
  <c r="BD77" i="35"/>
  <c r="BD212" i="35"/>
  <c r="BD214" i="35"/>
  <c r="BD218" i="35"/>
  <c r="BD213" i="35"/>
  <c r="BD217" i="35"/>
  <c r="BD215" i="35"/>
  <c r="BD219" i="35"/>
  <c r="AQ77" i="35"/>
  <c r="AQ213" i="35"/>
  <c r="AQ215" i="35"/>
  <c r="AQ217" i="35"/>
  <c r="AQ219" i="35"/>
  <c r="AQ214" i="35"/>
  <c r="AQ218" i="35"/>
  <c r="AQ212" i="35"/>
  <c r="BO175" i="35"/>
  <c r="BO179" i="35"/>
  <c r="BF159" i="35"/>
  <c r="BF173" i="35"/>
  <c r="BF177" i="35"/>
  <c r="BF216" i="35"/>
  <c r="AS173" i="35"/>
  <c r="AS159" i="35"/>
  <c r="AS177" i="35"/>
  <c r="AS216" i="35"/>
  <c r="BL186" i="35"/>
  <c r="BL192" i="35"/>
  <c r="AV186" i="35"/>
  <c r="AV192" i="35"/>
  <c r="BK192" i="35"/>
  <c r="BK186" i="35"/>
  <c r="AU192" i="35"/>
  <c r="AU186" i="35"/>
  <c r="AV77" i="35"/>
  <c r="AV212" i="35"/>
  <c r="AV214" i="35"/>
  <c r="AV218" i="35"/>
  <c r="AV213" i="35"/>
  <c r="AV217" i="35"/>
  <c r="AV215" i="35"/>
  <c r="AV219" i="35"/>
  <c r="BN173" i="35"/>
  <c r="BN159" i="35"/>
  <c r="BN177" i="35"/>
  <c r="BN216" i="35"/>
  <c r="BA173" i="35"/>
  <c r="BA177" i="35"/>
  <c r="BA216" i="35"/>
  <c r="BA159" i="35"/>
  <c r="BD186" i="35"/>
  <c r="BD192" i="35"/>
  <c r="AX77" i="35"/>
  <c r="AX213" i="35"/>
  <c r="AX215" i="35"/>
  <c r="AX217" i="35"/>
  <c r="AX219" i="35"/>
  <c r="AX214" i="35"/>
  <c r="AX218" i="35"/>
  <c r="AX212" i="35"/>
  <c r="BC175" i="35"/>
  <c r="BC179" i="35"/>
  <c r="BJ173" i="35"/>
  <c r="BJ159" i="35"/>
  <c r="BJ177" i="35"/>
  <c r="BJ216" i="35"/>
  <c r="BI77" i="35"/>
  <c r="BI212" i="35"/>
  <c r="BI214" i="35"/>
  <c r="BI218" i="35"/>
  <c r="BI215" i="35"/>
  <c r="BI219" i="35"/>
  <c r="BI213" i="35"/>
  <c r="BI217" i="35"/>
  <c r="BL175" i="35"/>
  <c r="BL179" i="35"/>
  <c r="AV175" i="35"/>
  <c r="AV179" i="35"/>
  <c r="BK179" i="35"/>
  <c r="BK175" i="35"/>
  <c r="AU179" i="35"/>
  <c r="AU175" i="35"/>
  <c r="BI173" i="35"/>
  <c r="BI177" i="35"/>
  <c r="BI159" i="35"/>
  <c r="BI216" i="35"/>
  <c r="BH186" i="35"/>
  <c r="BH192" i="35"/>
  <c r="AR186" i="35"/>
  <c r="AR192" i="35"/>
  <c r="BG175" i="35"/>
  <c r="BG179" i="35"/>
  <c r="AQ175" i="35"/>
  <c r="AQ179" i="35"/>
  <c r="AX159" i="35"/>
  <c r="AX173" i="35"/>
  <c r="AX177" i="35"/>
  <c r="AX216" i="35"/>
  <c r="BK77" i="35"/>
  <c r="BK213" i="35"/>
  <c r="BK215" i="35"/>
  <c r="BK217" i="35"/>
  <c r="BK219" i="35"/>
  <c r="BK212" i="35"/>
  <c r="BK214" i="35"/>
  <c r="BK218" i="35"/>
  <c r="BD175" i="35"/>
  <c r="BD179" i="35"/>
  <c r="AT173" i="35"/>
  <c r="AT159" i="35"/>
  <c r="AT177" i="35"/>
  <c r="AT216" i="35"/>
  <c r="AW159" i="35"/>
  <c r="AW177" i="35"/>
  <c r="AW216" i="35"/>
  <c r="AW173" i="35"/>
  <c r="AZ192" i="35"/>
  <c r="AZ186" i="35"/>
  <c r="AY192" i="35"/>
  <c r="AY186" i="35"/>
  <c r="AS77" i="35"/>
  <c r="AS212" i="35"/>
  <c r="AS214" i="35"/>
  <c r="AS218" i="35"/>
  <c r="AS215" i="35"/>
  <c r="AS219" i="35"/>
  <c r="AS213" i="35"/>
  <c r="AS217" i="35"/>
  <c r="AZ77" i="35"/>
  <c r="AZ212" i="35"/>
  <c r="AZ214" i="35"/>
  <c r="AZ218" i="35"/>
  <c r="AZ215" i="35"/>
  <c r="AZ219" i="35"/>
  <c r="AZ213" i="35"/>
  <c r="AZ217" i="35"/>
  <c r="BC77" i="35"/>
  <c r="BC213" i="35"/>
  <c r="BC215" i="35"/>
  <c r="BC217" i="35"/>
  <c r="BC219" i="35"/>
  <c r="BC212" i="35"/>
  <c r="BC214" i="35"/>
  <c r="BC218" i="35"/>
  <c r="AK105" i="73"/>
  <c r="W104" i="73"/>
  <c r="AC104" i="73"/>
  <c r="AC105" i="73" s="1"/>
  <c r="AE104" i="73"/>
  <c r="V416" i="80"/>
  <c r="V415" i="80" s="1"/>
  <c r="V335" i="80"/>
  <c r="AD551" i="80"/>
  <c r="AD513" i="80"/>
  <c r="G502" i="80"/>
  <c r="G83" i="80" s="1"/>
  <c r="U77" i="81"/>
  <c r="U215" i="81"/>
  <c r="U217" i="81"/>
  <c r="U218" i="81"/>
  <c r="U219" i="81"/>
  <c r="U213" i="81"/>
  <c r="U214" i="81"/>
  <c r="AI77" i="81"/>
  <c r="AI213" i="81"/>
  <c r="AI214" i="81"/>
  <c r="AI215" i="81"/>
  <c r="AA159" i="35"/>
  <c r="AA173" i="35"/>
  <c r="G216" i="35"/>
  <c r="G177" i="35"/>
  <c r="H546" i="80"/>
  <c r="H544" i="80" s="1"/>
  <c r="H153" i="80" s="1"/>
  <c r="H508" i="80"/>
  <c r="H84" i="80" s="1"/>
  <c r="Y77" i="81"/>
  <c r="Y213" i="81"/>
  <c r="Y214" i="81"/>
  <c r="Y215" i="81"/>
  <c r="AM77" i="81"/>
  <c r="AM214" i="81"/>
  <c r="AM215" i="81"/>
  <c r="AM213" i="81"/>
  <c r="AD216" i="35"/>
  <c r="AD177" i="35"/>
  <c r="AD186" i="35" s="1"/>
  <c r="H502" i="80"/>
  <c r="M502" i="80"/>
  <c r="T417" i="80"/>
  <c r="U539" i="80"/>
  <c r="U538" i="80" s="1"/>
  <c r="U152" i="80" s="1"/>
  <c r="U502" i="80"/>
  <c r="U83" i="80" s="1"/>
  <c r="AI545" i="80"/>
  <c r="AI544" i="80" s="1"/>
  <c r="AI153" i="80" s="1"/>
  <c r="AI508" i="80"/>
  <c r="AI84" i="80" s="1"/>
  <c r="AC77" i="81"/>
  <c r="AC215" i="81"/>
  <c r="AC213" i="81"/>
  <c r="AC214" i="81"/>
  <c r="U545" i="80"/>
  <c r="U544" i="80" s="1"/>
  <c r="U153" i="80" s="1"/>
  <c r="U508" i="80"/>
  <c r="U84" i="80" s="1"/>
  <c r="O77" i="81"/>
  <c r="O213" i="81"/>
  <c r="O214" i="81"/>
  <c r="O215" i="81"/>
  <c r="R216" i="35"/>
  <c r="R177" i="35"/>
  <c r="Q144" i="80"/>
  <c r="Q176" i="80" s="1"/>
  <c r="Z142" i="80"/>
  <c r="Z144" i="80" s="1"/>
  <c r="AE141" i="80"/>
  <c r="K147" i="81"/>
  <c r="K149" i="81" s="1"/>
  <c r="AJ141" i="81"/>
  <c r="J147" i="46"/>
  <c r="N147" i="46"/>
  <c r="Y396" i="46"/>
  <c r="Y148" i="46" s="1"/>
  <c r="G156" i="81"/>
  <c r="AH192" i="35"/>
  <c r="I191" i="35"/>
  <c r="Y80" i="80"/>
  <c r="AO105" i="73"/>
  <c r="AN105" i="73"/>
  <c r="G173" i="35"/>
  <c r="U396" i="46"/>
  <c r="U148" i="46" s="1"/>
  <c r="AC193" i="81"/>
  <c r="AC203" i="81"/>
  <c r="Y66" i="80"/>
  <c r="Y67" i="80"/>
  <c r="AJ196" i="80"/>
  <c r="AJ197" i="80"/>
  <c r="AJ204" i="80"/>
  <c r="AJ198" i="80"/>
  <c r="AJ205" i="80"/>
  <c r="AJ199" i="80"/>
  <c r="AJ200" i="80" s="1"/>
  <c r="AB196" i="80"/>
  <c r="AB197" i="80"/>
  <c r="AB204" i="80"/>
  <c r="AB198" i="80"/>
  <c r="AB205" i="80"/>
  <c r="AB199" i="80"/>
  <c r="AB200" i="80" s="1"/>
  <c r="T198" i="80"/>
  <c r="AG66" i="80"/>
  <c r="AG67" i="80"/>
  <c r="M66" i="80"/>
  <c r="M67" i="80"/>
  <c r="W221" i="80"/>
  <c r="Q66" i="80"/>
  <c r="Q67" i="80"/>
  <c r="M545" i="80"/>
  <c r="M544" i="80" s="1"/>
  <c r="M153" i="80" s="1"/>
  <c r="M508" i="80"/>
  <c r="M84" i="80" s="1"/>
  <c r="Q397" i="80"/>
  <c r="Q396" i="80" s="1"/>
  <c r="Q316" i="80"/>
  <c r="R563" i="80"/>
  <c r="R561" i="80" s="1"/>
  <c r="R155" i="80" s="1"/>
  <c r="R525" i="80"/>
  <c r="R86" i="80" s="1"/>
  <c r="I423" i="80"/>
  <c r="I422" i="80" s="1"/>
  <c r="I342" i="80"/>
  <c r="L397" i="80"/>
  <c r="L396" i="80" s="1"/>
  <c r="L316" i="80"/>
  <c r="K416" i="80"/>
  <c r="K506" i="80"/>
  <c r="K543" i="80"/>
  <c r="K542" i="80" s="1"/>
  <c r="M398" i="80"/>
  <c r="M396" i="80" s="1"/>
  <c r="M148" i="80" s="1"/>
  <c r="M316" i="80"/>
  <c r="N506" i="80"/>
  <c r="N539" i="80" s="1"/>
  <c r="N543" i="80"/>
  <c r="N542" i="80" s="1"/>
  <c r="N168" i="80" s="1"/>
  <c r="N181" i="80" s="1"/>
  <c r="P397" i="80"/>
  <c r="P396" i="80" s="1"/>
  <c r="P148" i="80" s="1"/>
  <c r="P316" i="80"/>
  <c r="P79" i="80" s="1"/>
  <c r="Q417" i="80"/>
  <c r="Q415" i="80" s="1"/>
  <c r="Q335" i="80"/>
  <c r="R473" i="80"/>
  <c r="R509" i="80" s="1"/>
  <c r="R467" i="80"/>
  <c r="R503" i="80" s="1"/>
  <c r="R502" i="80" s="1"/>
  <c r="U557" i="80"/>
  <c r="U556" i="80" s="1"/>
  <c r="U520" i="80"/>
  <c r="V142" i="80"/>
  <c r="Z545" i="80"/>
  <c r="Z544" i="80" s="1"/>
  <c r="Z153" i="80" s="1"/>
  <c r="Z508" i="80"/>
  <c r="Z84" i="80" s="1"/>
  <c r="T399" i="80"/>
  <c r="T396" i="80" s="1"/>
  <c r="T148" i="80" s="1"/>
  <c r="T316" i="80"/>
  <c r="T79" i="80" s="1"/>
  <c r="V473" i="80"/>
  <c r="V509" i="80" s="1"/>
  <c r="V467" i="80"/>
  <c r="V503" i="80" s="1"/>
  <c r="V506" i="80"/>
  <c r="V543" i="80"/>
  <c r="V542" i="80" s="1"/>
  <c r="V168" i="80" s="1"/>
  <c r="V181" i="80" s="1"/>
  <c r="X420" i="80"/>
  <c r="X415" i="80" s="1"/>
  <c r="X335" i="80"/>
  <c r="AA397" i="80"/>
  <c r="AA396" i="80" s="1"/>
  <c r="AA148" i="80" s="1"/>
  <c r="AA316" i="80"/>
  <c r="AA79" i="80" s="1"/>
  <c r="AC506" i="80"/>
  <c r="AC543" i="80"/>
  <c r="AC542" i="80" s="1"/>
  <c r="AE502" i="80"/>
  <c r="AG562" i="80"/>
  <c r="AG561" i="80" s="1"/>
  <c r="AG525" i="80"/>
  <c r="AI506" i="80"/>
  <c r="AI539" i="80" s="1"/>
  <c r="AI543" i="80"/>
  <c r="AI542" i="80" s="1"/>
  <c r="AJ390" i="80"/>
  <c r="AJ388" i="80" s="1"/>
  <c r="AJ308" i="80"/>
  <c r="AO539" i="80"/>
  <c r="AO538" i="80" s="1"/>
  <c r="AO152" i="80" s="1"/>
  <c r="AO502" i="80"/>
  <c r="AO83" i="80" s="1"/>
  <c r="AB398" i="80"/>
  <c r="AB396" i="80" s="1"/>
  <c r="AB148" i="80" s="1"/>
  <c r="AB316" i="80"/>
  <c r="AG399" i="80"/>
  <c r="AG396" i="80" s="1"/>
  <c r="AG316" i="80"/>
  <c r="AJ557" i="80"/>
  <c r="AJ556" i="80" s="1"/>
  <c r="AJ520" i="80"/>
  <c r="G339" i="80"/>
  <c r="G419" i="80" s="1"/>
  <c r="V420" i="81"/>
  <c r="V415" i="81" s="1"/>
  <c r="V147" i="81" s="1"/>
  <c r="V149" i="81" s="1"/>
  <c r="V335" i="81"/>
  <c r="V78" i="81" s="1"/>
  <c r="V76" i="81" s="1"/>
  <c r="AB144" i="81"/>
  <c r="AB176" i="81" s="1"/>
  <c r="AL538" i="81"/>
  <c r="AL152" i="81" s="1"/>
  <c r="AE420" i="81"/>
  <c r="AE415" i="81" s="1"/>
  <c r="AE335" i="81"/>
  <c r="AE78" i="81" s="1"/>
  <c r="AE76" i="81" s="1"/>
  <c r="M223" i="35"/>
  <c r="M210" i="35"/>
  <c r="M221" i="35"/>
  <c r="AC223" i="35"/>
  <c r="AC221" i="35"/>
  <c r="AC210" i="35"/>
  <c r="V223" i="35"/>
  <c r="V221" i="35"/>
  <c r="V210" i="35"/>
  <c r="O223" i="35"/>
  <c r="O221" i="35"/>
  <c r="O210" i="35"/>
  <c r="AE223" i="35"/>
  <c r="AE221" i="35"/>
  <c r="AE210" i="35"/>
  <c r="AO197" i="35"/>
  <c r="AO199" i="35"/>
  <c r="AO200" i="35" s="1"/>
  <c r="AO196" i="35"/>
  <c r="AO205" i="35"/>
  <c r="AO198" i="35"/>
  <c r="AO204" i="35"/>
  <c r="AP76" i="35"/>
  <c r="P197" i="35"/>
  <c r="P199" i="35"/>
  <c r="P200" i="35" s="1"/>
  <c r="AF197" i="35"/>
  <c r="AF199" i="35"/>
  <c r="AF200" i="35" s="1"/>
  <c r="V104" i="73"/>
  <c r="O144" i="80"/>
  <c r="O176" i="80" s="1"/>
  <c r="W144" i="80"/>
  <c r="AB142" i="80"/>
  <c r="AB144" i="80" s="1"/>
  <c r="AB176" i="80" s="1"/>
  <c r="AA141" i="80"/>
  <c r="AA144" i="80" s="1"/>
  <c r="AA176" i="80" s="1"/>
  <c r="AD340" i="80"/>
  <c r="AD420" i="80" s="1"/>
  <c r="H144" i="81"/>
  <c r="AH144" i="81"/>
  <c r="AE147" i="81"/>
  <c r="AE149" i="81" s="1"/>
  <c r="AH156" i="81"/>
  <c r="W105" i="73"/>
  <c r="I76" i="46"/>
  <c r="I214" i="46" s="1"/>
  <c r="M203" i="81"/>
  <c r="M193" i="81"/>
  <c r="G66" i="80"/>
  <c r="G67" i="80"/>
  <c r="Y203" i="81"/>
  <c r="Y193" i="81"/>
  <c r="I203" i="81"/>
  <c r="I193" i="81"/>
  <c r="AH198" i="80"/>
  <c r="AH205" i="80"/>
  <c r="AH199" i="80"/>
  <c r="AH200" i="80" s="1"/>
  <c r="AH196" i="80"/>
  <c r="AH197" i="80"/>
  <c r="AH204" i="80"/>
  <c r="Z198" i="80"/>
  <c r="Z205" i="80"/>
  <c r="Z196" i="80"/>
  <c r="Z199" i="80"/>
  <c r="Z200" i="80" s="1"/>
  <c r="Z197" i="80"/>
  <c r="Z204" i="80"/>
  <c r="R67" i="80"/>
  <c r="AK193" i="81"/>
  <c r="AK203" i="81"/>
  <c r="U223" i="80"/>
  <c r="U210" i="80"/>
  <c r="U221" i="80"/>
  <c r="AG203" i="81"/>
  <c r="AG193" i="81"/>
  <c r="Q203" i="81"/>
  <c r="Q193" i="81"/>
  <c r="H397" i="80"/>
  <c r="H396" i="80" s="1"/>
  <c r="H148" i="80" s="1"/>
  <c r="H316" i="80"/>
  <c r="H79" i="80" s="1"/>
  <c r="N562" i="80"/>
  <c r="N561" i="80" s="1"/>
  <c r="N525" i="80"/>
  <c r="N86" i="80" s="1"/>
  <c r="L390" i="80"/>
  <c r="L388" i="80" s="1"/>
  <c r="L308" i="80"/>
  <c r="H142" i="80"/>
  <c r="H144" i="80" s="1"/>
  <c r="H176" i="80" s="1"/>
  <c r="K389" i="80"/>
  <c r="K388" i="80" s="1"/>
  <c r="K308" i="80"/>
  <c r="L563" i="80"/>
  <c r="L561" i="80" s="1"/>
  <c r="L155" i="80" s="1"/>
  <c r="L525" i="80"/>
  <c r="L86" i="80" s="1"/>
  <c r="U417" i="80"/>
  <c r="U415" i="80" s="1"/>
  <c r="U335" i="80"/>
  <c r="U550" i="80"/>
  <c r="U549" i="80" s="1"/>
  <c r="U513" i="80"/>
  <c r="V400" i="80"/>
  <c r="V396" i="80" s="1"/>
  <c r="V316" i="80"/>
  <c r="T550" i="80"/>
  <c r="T549" i="80" s="1"/>
  <c r="T513" i="80"/>
  <c r="Y557" i="80"/>
  <c r="Y556" i="80" s="1"/>
  <c r="Y520" i="80"/>
  <c r="Z423" i="80"/>
  <c r="Z422" i="80" s="1"/>
  <c r="Z342" i="80"/>
  <c r="Z551" i="80"/>
  <c r="Z549" i="80" s="1"/>
  <c r="Z513" i="80"/>
  <c r="V569" i="80"/>
  <c r="V568" i="80" s="1"/>
  <c r="V532" i="80"/>
  <c r="Y506" i="80"/>
  <c r="Y543" i="80"/>
  <c r="Y542" i="80" s="1"/>
  <c r="Z398" i="80"/>
  <c r="Z396" i="80" s="1"/>
  <c r="Z148" i="80" s="1"/>
  <c r="Z316" i="80"/>
  <c r="Z79" i="80" s="1"/>
  <c r="AD549" i="80"/>
  <c r="AE557" i="80"/>
  <c r="AE556" i="80" s="1"/>
  <c r="AE520" i="80"/>
  <c r="AE562" i="80"/>
  <c r="AE561" i="80" s="1"/>
  <c r="AE525" i="80"/>
  <c r="AE86" i="80" s="1"/>
  <c r="AH397" i="80"/>
  <c r="AH396" i="80" s="1"/>
  <c r="AH148" i="80" s="1"/>
  <c r="AH316" i="80"/>
  <c r="AH79" i="80" s="1"/>
  <c r="AI541" i="80"/>
  <c r="AI502" i="80"/>
  <c r="G397" i="80"/>
  <c r="G396" i="80" s="1"/>
  <c r="G316" i="80"/>
  <c r="AE416" i="80"/>
  <c r="AE415" i="80" s="1"/>
  <c r="AE335" i="80"/>
  <c r="AL545" i="80"/>
  <c r="AL544" i="80" s="1"/>
  <c r="AL153" i="80" s="1"/>
  <c r="AL508" i="80"/>
  <c r="AL84" i="80" s="1"/>
  <c r="AL87" i="80" s="1"/>
  <c r="J539" i="81"/>
  <c r="J538" i="81" s="1"/>
  <c r="J152" i="81" s="1"/>
  <c r="J502" i="81"/>
  <c r="J83" i="81" s="1"/>
  <c r="S545" i="81"/>
  <c r="S544" i="81" s="1"/>
  <c r="S153" i="81" s="1"/>
  <c r="S508" i="81"/>
  <c r="S84" i="81" s="1"/>
  <c r="P539" i="81"/>
  <c r="P538" i="81" s="1"/>
  <c r="P152" i="81" s="1"/>
  <c r="P502" i="81"/>
  <c r="P83" i="81" s="1"/>
  <c r="Y546" i="81"/>
  <c r="Y544" i="81" s="1"/>
  <c r="Y153" i="81" s="1"/>
  <c r="Y156" i="81" s="1"/>
  <c r="Y508" i="81"/>
  <c r="Y84" i="81" s="1"/>
  <c r="AN546" i="81"/>
  <c r="AN544" i="81" s="1"/>
  <c r="AN153" i="81" s="1"/>
  <c r="AN156" i="81" s="1"/>
  <c r="AN508" i="81"/>
  <c r="AN84" i="81" s="1"/>
  <c r="AN87" i="81" s="1"/>
  <c r="I545" i="46"/>
  <c r="I544" i="46" s="1"/>
  <c r="I153" i="46" s="1"/>
  <c r="I508" i="46"/>
  <c r="I84" i="46" s="1"/>
  <c r="AI388" i="81"/>
  <c r="AI147" i="81" s="1"/>
  <c r="AI149" i="81" s="1"/>
  <c r="AI216" i="81" s="1"/>
  <c r="AJ77" i="81"/>
  <c r="AJ215" i="81"/>
  <c r="AJ213" i="81"/>
  <c r="AJ214" i="81"/>
  <c r="AP546" i="46"/>
  <c r="AP544" i="46" s="1"/>
  <c r="AP153" i="46" s="1"/>
  <c r="AP508" i="46"/>
  <c r="AP84" i="46" s="1"/>
  <c r="Q223" i="35"/>
  <c r="Q221" i="35"/>
  <c r="Q210" i="35"/>
  <c r="AG223" i="35"/>
  <c r="AG210" i="35"/>
  <c r="AG221" i="35"/>
  <c r="AH223" i="35"/>
  <c r="AH221" i="35"/>
  <c r="AH210" i="35"/>
  <c r="R223" i="35"/>
  <c r="R221" i="35"/>
  <c r="R210" i="35"/>
  <c r="S223" i="35"/>
  <c r="S221" i="35"/>
  <c r="S210" i="35"/>
  <c r="AI223" i="35"/>
  <c r="AI221" i="35"/>
  <c r="AI210" i="35"/>
  <c r="AL76" i="35"/>
  <c r="T199" i="35"/>
  <c r="T200" i="35" s="1"/>
  <c r="T197" i="35"/>
  <c r="AJ199" i="35"/>
  <c r="AJ200" i="35" s="1"/>
  <c r="AJ197" i="35"/>
  <c r="AE144" i="80"/>
  <c r="AE176" i="80" s="1"/>
  <c r="L144" i="81"/>
  <c r="P147" i="81"/>
  <c r="P149" i="81" s="1"/>
  <c r="U156" i="81"/>
  <c r="AF144" i="81"/>
  <c r="AJ144" i="81"/>
  <c r="Y87" i="81"/>
  <c r="AK192" i="35"/>
  <c r="AE105" i="73"/>
  <c r="N76" i="46"/>
  <c r="N215" i="46" s="1"/>
  <c r="AL203" i="81"/>
  <c r="AL193" i="81"/>
  <c r="V203" i="81"/>
  <c r="V193" i="81"/>
  <c r="AF196" i="80"/>
  <c r="AF197" i="80"/>
  <c r="AF204" i="80"/>
  <c r="AF198" i="80"/>
  <c r="AF205" i="80"/>
  <c r="AF199" i="80"/>
  <c r="AF200" i="80" s="1"/>
  <c r="X196" i="80"/>
  <c r="X197" i="80"/>
  <c r="X204" i="80"/>
  <c r="X198" i="80"/>
  <c r="X205" i="80"/>
  <c r="X199" i="80"/>
  <c r="X200" i="80" s="1"/>
  <c r="P196" i="80"/>
  <c r="P198" i="80"/>
  <c r="P205" i="80"/>
  <c r="U193" i="81"/>
  <c r="U203" i="81"/>
  <c r="K210" i="80"/>
  <c r="AD203" i="81"/>
  <c r="AD193" i="81"/>
  <c r="N203" i="81"/>
  <c r="N193" i="81"/>
  <c r="AE66" i="80"/>
  <c r="AE67" i="80"/>
  <c r="H417" i="80"/>
  <c r="H415" i="80" s="1"/>
  <c r="H335" i="80"/>
  <c r="J423" i="80"/>
  <c r="J422" i="80" s="1"/>
  <c r="J342" i="80"/>
  <c r="O392" i="80"/>
  <c r="O388" i="80" s="1"/>
  <c r="O308" i="80"/>
  <c r="O398" i="80"/>
  <c r="O396" i="80" s="1"/>
  <c r="O316" i="80"/>
  <c r="P392" i="80"/>
  <c r="P388" i="80" s="1"/>
  <c r="P308" i="80"/>
  <c r="K339" i="80"/>
  <c r="K419" i="80" s="1"/>
  <c r="K467" i="80"/>
  <c r="K503" i="80" s="1"/>
  <c r="K473" i="80"/>
  <c r="K509" i="80" s="1"/>
  <c r="N418" i="80"/>
  <c r="N415" i="80" s="1"/>
  <c r="N335" i="80"/>
  <c r="K562" i="80"/>
  <c r="K561" i="80" s="1"/>
  <c r="K525" i="80"/>
  <c r="Q545" i="80"/>
  <c r="Q544" i="80" s="1"/>
  <c r="Q153" i="80" s="1"/>
  <c r="Q508" i="80"/>
  <c r="Q84" i="80" s="1"/>
  <c r="V389" i="80"/>
  <c r="V388" i="80" s="1"/>
  <c r="V308" i="80"/>
  <c r="Y390" i="80"/>
  <c r="Y388" i="80" s="1"/>
  <c r="Y308" i="80"/>
  <c r="AB506" i="80"/>
  <c r="AB543" i="80"/>
  <c r="AB542" i="80" s="1"/>
  <c r="AD397" i="80"/>
  <c r="AD396" i="80" s="1"/>
  <c r="AD316" i="80"/>
  <c r="V563" i="80"/>
  <c r="V561" i="80" s="1"/>
  <c r="V155" i="80" s="1"/>
  <c r="V525" i="80"/>
  <c r="T467" i="80"/>
  <c r="T503" i="80" s="1"/>
  <c r="T473" i="80"/>
  <c r="T509" i="80" s="1"/>
  <c r="T339" i="80"/>
  <c r="T419" i="80" s="1"/>
  <c r="U562" i="80"/>
  <c r="U561" i="80" s="1"/>
  <c r="U525" i="80"/>
  <c r="X423" i="80"/>
  <c r="X422" i="80" s="1"/>
  <c r="X342" i="80"/>
  <c r="AD473" i="80"/>
  <c r="AD509" i="80" s="1"/>
  <c r="AD545" i="80" s="1"/>
  <c r="AD467" i="80"/>
  <c r="AD503" i="80" s="1"/>
  <c r="AD423" i="80"/>
  <c r="AD422" i="80" s="1"/>
  <c r="AD342" i="80"/>
  <c r="AF390" i="80"/>
  <c r="AF388" i="80" s="1"/>
  <c r="AF308" i="80"/>
  <c r="AC563" i="80"/>
  <c r="AC561" i="80" s="1"/>
  <c r="AC525" i="80"/>
  <c r="AC86" i="80" s="1"/>
  <c r="AG423" i="80"/>
  <c r="AG422" i="80" s="1"/>
  <c r="AG342" i="80"/>
  <c r="AB339" i="80"/>
  <c r="AB419" i="80" s="1"/>
  <c r="AB467" i="80"/>
  <c r="AB503" i="80" s="1"/>
  <c r="AB539" i="80" s="1"/>
  <c r="AB473" i="80"/>
  <c r="AB509" i="80" s="1"/>
  <c r="X545" i="81"/>
  <c r="X544" i="81" s="1"/>
  <c r="X153" i="81" s="1"/>
  <c r="X508" i="81"/>
  <c r="X84" i="81" s="1"/>
  <c r="AO420" i="80"/>
  <c r="AO415" i="80" s="1"/>
  <c r="AO147" i="80" s="1"/>
  <c r="AO149" i="80" s="1"/>
  <c r="AO335" i="80"/>
  <c r="AO78" i="80" s="1"/>
  <c r="AO76" i="80" s="1"/>
  <c r="K545" i="81"/>
  <c r="K544" i="81" s="1"/>
  <c r="K153" i="81" s="1"/>
  <c r="K508" i="81"/>
  <c r="K84" i="81" s="1"/>
  <c r="K87" i="81" s="1"/>
  <c r="AA419" i="81"/>
  <c r="AA415" i="81" s="1"/>
  <c r="AA147" i="81" s="1"/>
  <c r="AA149" i="81" s="1"/>
  <c r="AA335" i="81"/>
  <c r="AA78" i="81" s="1"/>
  <c r="AA76" i="81" s="1"/>
  <c r="AN77" i="81"/>
  <c r="AN213" i="81"/>
  <c r="AN214" i="81"/>
  <c r="AN215" i="81"/>
  <c r="AN217" i="81"/>
  <c r="AN218" i="81"/>
  <c r="AN219" i="81"/>
  <c r="AP539" i="46"/>
  <c r="AP538" i="46" s="1"/>
  <c r="AP152" i="46" s="1"/>
  <c r="AP502" i="46"/>
  <c r="AP83" i="46" s="1"/>
  <c r="G404" i="80"/>
  <c r="U223" i="35"/>
  <c r="U210" i="35"/>
  <c r="U221" i="35"/>
  <c r="AK223" i="35"/>
  <c r="AK210" i="35"/>
  <c r="AK221" i="35"/>
  <c r="AD223" i="35"/>
  <c r="AD221" i="35"/>
  <c r="AD210" i="35"/>
  <c r="N223" i="35"/>
  <c r="N221" i="35"/>
  <c r="N210" i="35"/>
  <c r="W223" i="35"/>
  <c r="W221" i="35"/>
  <c r="W210" i="35"/>
  <c r="H197" i="35"/>
  <c r="H199" i="35"/>
  <c r="H200" i="35" s="1"/>
  <c r="X197" i="35"/>
  <c r="X199" i="35"/>
  <c r="X200" i="35" s="1"/>
  <c r="AG102" i="73"/>
  <c r="AG105" i="73" s="1"/>
  <c r="F104" i="73"/>
  <c r="F105" i="73" s="1"/>
  <c r="V144" i="80"/>
  <c r="V176" i="80" s="1"/>
  <c r="AD144" i="80"/>
  <c r="AD176" i="80" s="1"/>
  <c r="P144" i="81"/>
  <c r="R388" i="81"/>
  <c r="AL144" i="81"/>
  <c r="AN149" i="81"/>
  <c r="J168" i="80"/>
  <c r="J181" i="80" s="1"/>
  <c r="V105" i="73"/>
  <c r="S105" i="73"/>
  <c r="V396" i="46"/>
  <c r="V148" i="46" s="1"/>
  <c r="AK223" i="80"/>
  <c r="AK210" i="80"/>
  <c r="AK221" i="80"/>
  <c r="AJ193" i="81"/>
  <c r="AJ203" i="81"/>
  <c r="T203" i="81"/>
  <c r="T193" i="81"/>
  <c r="AN203" i="80"/>
  <c r="AN193" i="80"/>
  <c r="AD196" i="80"/>
  <c r="AD198" i="80"/>
  <c r="AD205" i="80"/>
  <c r="AD199" i="80"/>
  <c r="AD200" i="80" s="1"/>
  <c r="AD197" i="80"/>
  <c r="AD204" i="80"/>
  <c r="V198" i="80"/>
  <c r="V205" i="80"/>
  <c r="V199" i="80"/>
  <c r="V200" i="80" s="1"/>
  <c r="V196" i="80"/>
  <c r="V197" i="80"/>
  <c r="V204" i="80"/>
  <c r="N196" i="80"/>
  <c r="N198" i="80"/>
  <c r="N205" i="80"/>
  <c r="N199" i="80"/>
  <c r="N200" i="80" s="1"/>
  <c r="N197" i="80"/>
  <c r="N204" i="80"/>
  <c r="O66" i="80"/>
  <c r="O67" i="80"/>
  <c r="AO193" i="80"/>
  <c r="AO203" i="80"/>
  <c r="I223" i="80"/>
  <c r="I210" i="80"/>
  <c r="I221" i="80"/>
  <c r="AB203" i="81"/>
  <c r="AB193" i="81"/>
  <c r="L203" i="81"/>
  <c r="L193" i="81"/>
  <c r="AC66" i="80"/>
  <c r="AC67" i="80"/>
  <c r="K399" i="80"/>
  <c r="K396" i="80" s="1"/>
  <c r="K148" i="80" s="1"/>
  <c r="K316" i="80"/>
  <c r="K569" i="80"/>
  <c r="K568" i="80" s="1"/>
  <c r="K532" i="80"/>
  <c r="I506" i="80"/>
  <c r="I543" i="80"/>
  <c r="I542" i="80" s="1"/>
  <c r="N545" i="80"/>
  <c r="N544" i="80" s="1"/>
  <c r="N153" i="80" s="1"/>
  <c r="N508" i="80"/>
  <c r="N84" i="80" s="1"/>
  <c r="Q391" i="80"/>
  <c r="Q388" i="80" s="1"/>
  <c r="Q147" i="80" s="1"/>
  <c r="Q308" i="80"/>
  <c r="R551" i="80"/>
  <c r="R549" i="80" s="1"/>
  <c r="R154" i="80" s="1"/>
  <c r="R513" i="80"/>
  <c r="R85" i="80" s="1"/>
  <c r="J550" i="80"/>
  <c r="J549" i="80" s="1"/>
  <c r="J154" i="80" s="1"/>
  <c r="J513" i="80"/>
  <c r="J85" i="80" s="1"/>
  <c r="M340" i="80"/>
  <c r="M420" i="80" s="1"/>
  <c r="K550" i="80"/>
  <c r="K549" i="80" s="1"/>
  <c r="K154" i="80" s="1"/>
  <c r="K513" i="80"/>
  <c r="K85" i="80" s="1"/>
  <c r="M552" i="80"/>
  <c r="M549" i="80" s="1"/>
  <c r="M513" i="80"/>
  <c r="M85" i="80" s="1"/>
  <c r="O423" i="80"/>
  <c r="O422" i="80" s="1"/>
  <c r="O342" i="80"/>
  <c r="P552" i="80"/>
  <c r="P549" i="80" s="1"/>
  <c r="P154" i="80" s="1"/>
  <c r="P513" i="80"/>
  <c r="P85" i="80" s="1"/>
  <c r="P569" i="80"/>
  <c r="P568" i="80" s="1"/>
  <c r="P532" i="80"/>
  <c r="S397" i="80"/>
  <c r="S396" i="80" s="1"/>
  <c r="S316" i="80"/>
  <c r="S550" i="80"/>
  <c r="S549" i="80" s="1"/>
  <c r="S154" i="80" s="1"/>
  <c r="S513" i="80"/>
  <c r="S85" i="80" s="1"/>
  <c r="T557" i="80"/>
  <c r="T556" i="80" s="1"/>
  <c r="T520" i="80"/>
  <c r="S508" i="80"/>
  <c r="S84" i="80" s="1"/>
  <c r="T506" i="80"/>
  <c r="T543" i="80"/>
  <c r="T542" i="80" s="1"/>
  <c r="W557" i="80"/>
  <c r="W556" i="80" s="1"/>
  <c r="W520" i="80"/>
  <c r="U391" i="80"/>
  <c r="U388" i="80" s="1"/>
  <c r="U147" i="80" s="1"/>
  <c r="U308" i="80"/>
  <c r="U569" i="80"/>
  <c r="U568" i="80" s="1"/>
  <c r="U532" i="80"/>
  <c r="U571" i="80"/>
  <c r="U570" i="80" s="1"/>
  <c r="V423" i="80"/>
  <c r="V422" i="80" s="1"/>
  <c r="V342" i="80"/>
  <c r="AA555" i="80"/>
  <c r="AA549" i="80" s="1"/>
  <c r="AA154" i="80" s="1"/>
  <c r="AA513" i="80"/>
  <c r="AA85" i="80" s="1"/>
  <c r="AD506" i="80"/>
  <c r="AD543" i="80"/>
  <c r="AD542" i="80" s="1"/>
  <c r="AF397" i="80"/>
  <c r="AF396" i="80" s="1"/>
  <c r="AF148" i="80" s="1"/>
  <c r="AF316" i="80"/>
  <c r="AF79" i="80" s="1"/>
  <c r="AF569" i="80"/>
  <c r="AF568" i="80" s="1"/>
  <c r="AF532" i="80"/>
  <c r="AC474" i="80"/>
  <c r="AC510" i="80" s="1"/>
  <c r="AC546" i="80" s="1"/>
  <c r="AC340" i="80"/>
  <c r="AC420" i="80" s="1"/>
  <c r="AF550" i="80"/>
  <c r="AF549" i="80" s="1"/>
  <c r="AF154" i="80" s="1"/>
  <c r="AF513" i="80"/>
  <c r="AF85" i="80" s="1"/>
  <c r="AG506" i="80"/>
  <c r="AG543" i="80"/>
  <c r="AG542" i="80" s="1"/>
  <c r="AG569" i="80"/>
  <c r="AG568" i="80" s="1"/>
  <c r="AG532" i="80"/>
  <c r="AG571" i="80"/>
  <c r="AG570" i="80" s="1"/>
  <c r="AI392" i="80"/>
  <c r="AI388" i="80" s="1"/>
  <c r="AI308" i="80"/>
  <c r="AI552" i="80"/>
  <c r="AI549" i="80" s="1"/>
  <c r="AI513" i="80"/>
  <c r="AJ563" i="80"/>
  <c r="AJ561" i="80" s="1"/>
  <c r="AJ155" i="80" s="1"/>
  <c r="AJ525" i="80"/>
  <c r="AJ86" i="80" s="1"/>
  <c r="AE546" i="80"/>
  <c r="AE544" i="80" s="1"/>
  <c r="AE153" i="80" s="1"/>
  <c r="AE508" i="80"/>
  <c r="AE84" i="80" s="1"/>
  <c r="AK398" i="80"/>
  <c r="AK396" i="80" s="1"/>
  <c r="AK148" i="80" s="1"/>
  <c r="AK316" i="80"/>
  <c r="AL419" i="80"/>
  <c r="AL415" i="80" s="1"/>
  <c r="AL147" i="80" s="1"/>
  <c r="AL149" i="80" s="1"/>
  <c r="AL335" i="80"/>
  <c r="AL78" i="80" s="1"/>
  <c r="AL76" i="80" s="1"/>
  <c r="AL213" i="80" s="1"/>
  <c r="L546" i="81"/>
  <c r="L544" i="81" s="1"/>
  <c r="L153" i="81" s="1"/>
  <c r="L508" i="81"/>
  <c r="L84" i="81" s="1"/>
  <c r="L87" i="81" s="1"/>
  <c r="AO546" i="80"/>
  <c r="AO544" i="80" s="1"/>
  <c r="AO153" i="80" s="1"/>
  <c r="AO508" i="80"/>
  <c r="AO84" i="80" s="1"/>
  <c r="R539" i="81"/>
  <c r="R538" i="81" s="1"/>
  <c r="R152" i="81" s="1"/>
  <c r="R502" i="81"/>
  <c r="R83" i="81" s="1"/>
  <c r="P546" i="81"/>
  <c r="P544" i="81" s="1"/>
  <c r="P153" i="81" s="1"/>
  <c r="P508" i="81"/>
  <c r="P84" i="81" s="1"/>
  <c r="X539" i="81"/>
  <c r="X538" i="81" s="1"/>
  <c r="X152" i="81" s="1"/>
  <c r="X156" i="81" s="1"/>
  <c r="X502" i="81"/>
  <c r="X83" i="81" s="1"/>
  <c r="X87" i="81" s="1"/>
  <c r="AF419" i="81"/>
  <c r="AF415" i="81" s="1"/>
  <c r="AF147" i="81" s="1"/>
  <c r="AF149" i="81" s="1"/>
  <c r="AF216" i="81" s="1"/>
  <c r="AF335" i="81"/>
  <c r="AF78" i="81" s="1"/>
  <c r="AF76" i="81" s="1"/>
  <c r="P77" i="81"/>
  <c r="P213" i="81"/>
  <c r="P214" i="81"/>
  <c r="P215" i="81"/>
  <c r="P218" i="81"/>
  <c r="P219" i="81"/>
  <c r="Z77" i="81"/>
  <c r="Z213" i="81"/>
  <c r="Z214" i="81"/>
  <c r="Z215" i="81"/>
  <c r="I223" i="35"/>
  <c r="I221" i="35"/>
  <c r="I210" i="35"/>
  <c r="Y223" i="35"/>
  <c r="Y221" i="35"/>
  <c r="Y210" i="35"/>
  <c r="Z223" i="35"/>
  <c r="Z221" i="35"/>
  <c r="Z210" i="35"/>
  <c r="J223" i="35"/>
  <c r="J221" i="35"/>
  <c r="J210" i="35"/>
  <c r="K223" i="35"/>
  <c r="K221" i="35"/>
  <c r="K210" i="35"/>
  <c r="AA223" i="35"/>
  <c r="AA221" i="35"/>
  <c r="AA210" i="35"/>
  <c r="AE559" i="80"/>
  <c r="AE558" i="80" s="1"/>
  <c r="L197" i="35"/>
  <c r="L199" i="35"/>
  <c r="L200" i="35" s="1"/>
  <c r="AB199" i="35"/>
  <c r="AB200" i="35" s="1"/>
  <c r="AB197" i="35"/>
  <c r="AF149" i="35"/>
  <c r="AO156" i="35"/>
  <c r="AD104" i="73"/>
  <c r="AM156" i="35"/>
  <c r="J104" i="73"/>
  <c r="J105" i="73" s="1"/>
  <c r="Z104" i="73"/>
  <c r="Z105" i="73" s="1"/>
  <c r="O77" i="46"/>
  <c r="O214" i="46"/>
  <c r="O213" i="46"/>
  <c r="O215" i="46"/>
  <c r="W77" i="46"/>
  <c r="W214" i="46"/>
  <c r="W213" i="46"/>
  <c r="W215" i="46"/>
  <c r="AD77" i="46"/>
  <c r="AD213" i="46"/>
  <c r="AD215" i="46"/>
  <c r="AD214" i="46"/>
  <c r="L77" i="46"/>
  <c r="L213" i="46"/>
  <c r="L215" i="46"/>
  <c r="L214" i="46"/>
  <c r="T77" i="46"/>
  <c r="T213" i="46"/>
  <c r="T215" i="46"/>
  <c r="T214" i="46"/>
  <c r="Q77" i="46"/>
  <c r="Q214" i="46"/>
  <c r="Q213" i="46"/>
  <c r="Q215" i="46"/>
  <c r="N77" i="46"/>
  <c r="V77" i="46"/>
  <c r="V214" i="46"/>
  <c r="V213" i="46"/>
  <c r="V215" i="46"/>
  <c r="AC77" i="46"/>
  <c r="AC213" i="46"/>
  <c r="AC215" i="46"/>
  <c r="AC214" i="46"/>
  <c r="U141" i="46"/>
  <c r="U144" i="46" s="1"/>
  <c r="U176" i="46" s="1"/>
  <c r="M147" i="46"/>
  <c r="R147" i="46"/>
  <c r="R149" i="46" s="1"/>
  <c r="Q147" i="46"/>
  <c r="AL144" i="46"/>
  <c r="AL176" i="46" s="1"/>
  <c r="AC147" i="46"/>
  <c r="AP144" i="46"/>
  <c r="AP176" i="46" s="1"/>
  <c r="T203" i="46"/>
  <c r="T193" i="46"/>
  <c r="AM193" i="46"/>
  <c r="AM203" i="46"/>
  <c r="AF419" i="46"/>
  <c r="AF415" i="46" s="1"/>
  <c r="AF147" i="46" s="1"/>
  <c r="AF149" i="46" s="1"/>
  <c r="AF335" i="46"/>
  <c r="AF78" i="46" s="1"/>
  <c r="AF76" i="46" s="1"/>
  <c r="AH419" i="46"/>
  <c r="AH415" i="46" s="1"/>
  <c r="AH147" i="46" s="1"/>
  <c r="AH149" i="46" s="1"/>
  <c r="AH216" i="46" s="1"/>
  <c r="AH335" i="46"/>
  <c r="AH78" i="46" s="1"/>
  <c r="AH76" i="46" s="1"/>
  <c r="AJ419" i="46"/>
  <c r="AJ415" i="46" s="1"/>
  <c r="AJ147" i="46" s="1"/>
  <c r="AJ149" i="46" s="1"/>
  <c r="AJ335" i="46"/>
  <c r="AJ78" i="46" s="1"/>
  <c r="AJ76" i="46" s="1"/>
  <c r="H76" i="46"/>
  <c r="AH144" i="46"/>
  <c r="AH176" i="46" s="1"/>
  <c r="AI144" i="46"/>
  <c r="AI176" i="46" s="1"/>
  <c r="AJ144" i="46"/>
  <c r="AJ176" i="46" s="1"/>
  <c r="AK144" i="46"/>
  <c r="AK176" i="46" s="1"/>
  <c r="H203" i="46"/>
  <c r="H193" i="46"/>
  <c r="AG203" i="46"/>
  <c r="AG193" i="46"/>
  <c r="U420" i="46"/>
  <c r="U415" i="46" s="1"/>
  <c r="U147" i="46" s="1"/>
  <c r="U149" i="46" s="1"/>
  <c r="U216" i="46" s="1"/>
  <c r="U335" i="46"/>
  <c r="U78" i="46" s="1"/>
  <c r="U76" i="46" s="1"/>
  <c r="AD545" i="46"/>
  <c r="AD544" i="46" s="1"/>
  <c r="AD153" i="46" s="1"/>
  <c r="AD508" i="46"/>
  <c r="AD84" i="46" s="1"/>
  <c r="K76" i="46"/>
  <c r="M141" i="46"/>
  <c r="M144" i="46" s="1"/>
  <c r="M176" i="46" s="1"/>
  <c r="K147" i="46"/>
  <c r="K149" i="46" s="1"/>
  <c r="O147" i="46"/>
  <c r="O149" i="46" s="1"/>
  <c r="V147" i="46"/>
  <c r="V149" i="46" s="1"/>
  <c r="Z141" i="46"/>
  <c r="Z144" i="46" s="1"/>
  <c r="AD141" i="46"/>
  <c r="AD144" i="46" s="1"/>
  <c r="AD176" i="46" s="1"/>
  <c r="AE144" i="46"/>
  <c r="AE176" i="46" s="1"/>
  <c r="AF144" i="46"/>
  <c r="AF176" i="46" s="1"/>
  <c r="AG144" i="46"/>
  <c r="AG176" i="46" s="1"/>
  <c r="J193" i="46"/>
  <c r="J203" i="46"/>
  <c r="AB193" i="46"/>
  <c r="AB203" i="46"/>
  <c r="AE419" i="46"/>
  <c r="AE415" i="46" s="1"/>
  <c r="AE147" i="46" s="1"/>
  <c r="AE149" i="46" s="1"/>
  <c r="AE335" i="46"/>
  <c r="AE78" i="46" s="1"/>
  <c r="AE76" i="46" s="1"/>
  <c r="AG419" i="46"/>
  <c r="AG415" i="46" s="1"/>
  <c r="AG147" i="46" s="1"/>
  <c r="AG149" i="46" s="1"/>
  <c r="AG335" i="46"/>
  <c r="AG78" i="46" s="1"/>
  <c r="AG76" i="46" s="1"/>
  <c r="AI419" i="46"/>
  <c r="AI415" i="46" s="1"/>
  <c r="AI147" i="46" s="1"/>
  <c r="AI149" i="46" s="1"/>
  <c r="AI335" i="46"/>
  <c r="AI78" i="46" s="1"/>
  <c r="AI76" i="46" s="1"/>
  <c r="AK419" i="46"/>
  <c r="AK415" i="46" s="1"/>
  <c r="AK147" i="46" s="1"/>
  <c r="AK149" i="46" s="1"/>
  <c r="AK335" i="46"/>
  <c r="AK78" i="46" s="1"/>
  <c r="AK76" i="46" s="1"/>
  <c r="AL419" i="46"/>
  <c r="AL415" i="46" s="1"/>
  <c r="AL147" i="46" s="1"/>
  <c r="AL149" i="46" s="1"/>
  <c r="AL216" i="46" s="1"/>
  <c r="AL335" i="46"/>
  <c r="AL78" i="46" s="1"/>
  <c r="AL76" i="46" s="1"/>
  <c r="AN141" i="46"/>
  <c r="AN144" i="46" s="1"/>
  <c r="S76" i="46"/>
  <c r="Q141" i="46"/>
  <c r="Q144" i="46" s="1"/>
  <c r="Q176" i="46" s="1"/>
  <c r="J149" i="46"/>
  <c r="N149" i="46"/>
  <c r="W147" i="46"/>
  <c r="W149" i="46" s="1"/>
  <c r="AB147" i="46"/>
  <c r="AB149" i="46" s="1"/>
  <c r="AP149" i="46"/>
  <c r="AP177" i="46" s="1"/>
  <c r="AD147" i="46"/>
  <c r="L203" i="46"/>
  <c r="L193" i="46"/>
  <c r="AK203" i="46"/>
  <c r="AK193" i="46"/>
  <c r="AL545" i="46"/>
  <c r="AL544" i="46" s="1"/>
  <c r="AL153" i="46" s="1"/>
  <c r="AL156" i="46" s="1"/>
  <c r="AL508" i="46"/>
  <c r="AL84" i="46" s="1"/>
  <c r="AL87" i="46" s="1"/>
  <c r="AO546" i="46"/>
  <c r="AO544" i="46" s="1"/>
  <c r="AO153" i="46" s="1"/>
  <c r="AO508" i="46"/>
  <c r="AO84" i="46" s="1"/>
  <c r="AO87" i="46" s="1"/>
  <c r="S203" i="46"/>
  <c r="S193" i="46"/>
  <c r="L176" i="80"/>
  <c r="M193" i="80"/>
  <c r="O203" i="46"/>
  <c r="O193" i="46"/>
  <c r="AA418" i="80"/>
  <c r="AA415" i="80" s="1"/>
  <c r="AA335" i="80"/>
  <c r="N176" i="81"/>
  <c r="K177" i="81"/>
  <c r="K216" i="81"/>
  <c r="Q214" i="35"/>
  <c r="Q77" i="35"/>
  <c r="Q217" i="35"/>
  <c r="Q215" i="35"/>
  <c r="Q218" i="35"/>
  <c r="Q212" i="35"/>
  <c r="Q219" i="35"/>
  <c r="Q213" i="35"/>
  <c r="AG77" i="35"/>
  <c r="AG213" i="35"/>
  <c r="AG217" i="35"/>
  <c r="AG214" i="35"/>
  <c r="AG218" i="35"/>
  <c r="AG215" i="35"/>
  <c r="AG219" i="35"/>
  <c r="AG212" i="35"/>
  <c r="K218" i="35"/>
  <c r="K212" i="35"/>
  <c r="K219" i="35"/>
  <c r="K213" i="35"/>
  <c r="K214" i="35"/>
  <c r="K77" i="35"/>
  <c r="K217" i="35"/>
  <c r="K215" i="35"/>
  <c r="AA218" i="35"/>
  <c r="AA212" i="35"/>
  <c r="AA219" i="35"/>
  <c r="AA213" i="35"/>
  <c r="AA214" i="35"/>
  <c r="AA77" i="35"/>
  <c r="AA217" i="35"/>
  <c r="AA215" i="35"/>
  <c r="H217" i="35"/>
  <c r="H215" i="35"/>
  <c r="H218" i="35"/>
  <c r="H212" i="35"/>
  <c r="H219" i="35"/>
  <c r="H213" i="35"/>
  <c r="H214" i="35"/>
  <c r="H77" i="35"/>
  <c r="X217" i="35"/>
  <c r="X215" i="35"/>
  <c r="X218" i="35"/>
  <c r="X212" i="35"/>
  <c r="X219" i="35"/>
  <c r="X213" i="35"/>
  <c r="X214" i="35"/>
  <c r="X77" i="35"/>
  <c r="N551" i="80"/>
  <c r="N549" i="80" s="1"/>
  <c r="N513" i="80"/>
  <c r="N85" i="80" s="1"/>
  <c r="AE203" i="46"/>
  <c r="AE193" i="46"/>
  <c r="H551" i="80"/>
  <c r="H549" i="80" s="1"/>
  <c r="H513" i="80"/>
  <c r="H85" i="80" s="1"/>
  <c r="AO203" i="81"/>
  <c r="AO193" i="81"/>
  <c r="AA203" i="46"/>
  <c r="AA193" i="46"/>
  <c r="K203" i="46"/>
  <c r="K193" i="46"/>
  <c r="J563" i="80"/>
  <c r="J561" i="80" s="1"/>
  <c r="J155" i="80" s="1"/>
  <c r="J525" i="80"/>
  <c r="J86" i="80" s="1"/>
  <c r="W176" i="80"/>
  <c r="Y419" i="80"/>
  <c r="Y415" i="80" s="1"/>
  <c r="Y335" i="80"/>
  <c r="J176" i="81"/>
  <c r="G550" i="80"/>
  <c r="G549" i="80" s="1"/>
  <c r="G154" i="80" s="1"/>
  <c r="G513" i="80"/>
  <c r="G85" i="80" s="1"/>
  <c r="H176" i="81"/>
  <c r="AB216" i="81"/>
  <c r="AH176" i="81"/>
  <c r="G173" i="81"/>
  <c r="G175" i="81" s="1"/>
  <c r="G159" i="81"/>
  <c r="G176" i="81"/>
  <c r="AJ176" i="81"/>
  <c r="U214" i="35"/>
  <c r="U77" i="35"/>
  <c r="U217" i="35"/>
  <c r="U215" i="35"/>
  <c r="U218" i="35"/>
  <c r="U212" i="35"/>
  <c r="U219" i="35"/>
  <c r="U213" i="35"/>
  <c r="AK77" i="35"/>
  <c r="AK213" i="35"/>
  <c r="AK217" i="35"/>
  <c r="AK214" i="35"/>
  <c r="AK218" i="35"/>
  <c r="AK215" i="35"/>
  <c r="AK219" i="35"/>
  <c r="AK212" i="35"/>
  <c r="L217" i="35"/>
  <c r="L215" i="35"/>
  <c r="L218" i="35"/>
  <c r="L212" i="35"/>
  <c r="L219" i="35"/>
  <c r="L213" i="35"/>
  <c r="L214" i="35"/>
  <c r="L77" i="35"/>
  <c r="L176" i="81"/>
  <c r="Q216" i="81"/>
  <c r="U177" i="81"/>
  <c r="U216" i="81"/>
  <c r="Q176" i="81"/>
  <c r="O176" i="81"/>
  <c r="AF176" i="81"/>
  <c r="AA176" i="81"/>
  <c r="X177" i="81"/>
  <c r="X216" i="81"/>
  <c r="AL176" i="81"/>
  <c r="AN216" i="46"/>
  <c r="AP216" i="46"/>
  <c r="I214" i="35"/>
  <c r="I77" i="35"/>
  <c r="I217" i="35"/>
  <c r="I215" i="35"/>
  <c r="I218" i="35"/>
  <c r="I212" i="35"/>
  <c r="I219" i="35"/>
  <c r="I213" i="35"/>
  <c r="Y214" i="35"/>
  <c r="Y77" i="35"/>
  <c r="Y217" i="35"/>
  <c r="Y215" i="35"/>
  <c r="Y218" i="35"/>
  <c r="Y212" i="35"/>
  <c r="Y219" i="35"/>
  <c r="Y213" i="35"/>
  <c r="P217" i="35"/>
  <c r="P215" i="35"/>
  <c r="P218" i="35"/>
  <c r="P212" i="35"/>
  <c r="P219" i="35"/>
  <c r="P213" i="35"/>
  <c r="P214" i="35"/>
  <c r="P77" i="35"/>
  <c r="G179" i="35"/>
  <c r="G187" i="35" s="1"/>
  <c r="G175" i="35"/>
  <c r="AC176" i="80"/>
  <c r="AA502" i="80"/>
  <c r="AA83" i="80" s="1"/>
  <c r="AF545" i="80"/>
  <c r="AF544" i="80" s="1"/>
  <c r="AF153" i="80" s="1"/>
  <c r="AF508" i="80"/>
  <c r="AF84" i="80" s="1"/>
  <c r="G562" i="80"/>
  <c r="G561" i="80" s="1"/>
  <c r="G155" i="80" s="1"/>
  <c r="G525" i="80"/>
  <c r="G86" i="80" s="1"/>
  <c r="S216" i="81"/>
  <c r="P176" i="81"/>
  <c r="V176" i="81"/>
  <c r="AM216" i="81"/>
  <c r="M214" i="35"/>
  <c r="M77" i="35"/>
  <c r="M217" i="35"/>
  <c r="M215" i="35"/>
  <c r="M218" i="35"/>
  <c r="M212" i="35"/>
  <c r="M219" i="35"/>
  <c r="M213" i="35"/>
  <c r="AC214" i="35"/>
  <c r="AC77" i="35"/>
  <c r="AC217" i="35"/>
  <c r="AC215" i="35"/>
  <c r="AC218" i="35"/>
  <c r="AC212" i="35"/>
  <c r="AC219" i="35"/>
  <c r="AC213" i="35"/>
  <c r="T217" i="35"/>
  <c r="T215" i="35"/>
  <c r="T218" i="35"/>
  <c r="T212" i="35"/>
  <c r="T219" i="35"/>
  <c r="T213" i="35"/>
  <c r="T214" i="35"/>
  <c r="T77" i="35"/>
  <c r="AF65" i="80"/>
  <c r="AF209" i="80" s="1"/>
  <c r="AF68" i="80" s="1"/>
  <c r="AF66" i="80"/>
  <c r="AF208" i="80"/>
  <c r="AM203" i="80"/>
  <c r="AM193" i="80"/>
  <c r="H196" i="80"/>
  <c r="H197" i="80"/>
  <c r="H198" i="80"/>
  <c r="H199" i="80"/>
  <c r="H200" i="80" s="1"/>
  <c r="H205" i="80"/>
  <c r="H204" i="80"/>
  <c r="AD203" i="46"/>
  <c r="AD193" i="46"/>
  <c r="I564" i="80"/>
  <c r="I561" i="80" s="1"/>
  <c r="I155" i="80" s="1"/>
  <c r="I525" i="80"/>
  <c r="I86" i="80" s="1"/>
  <c r="AE203" i="80"/>
  <c r="AE193" i="80"/>
  <c r="S193" i="80"/>
  <c r="O203" i="81"/>
  <c r="O193" i="81"/>
  <c r="L196" i="80"/>
  <c r="L197" i="80"/>
  <c r="L198" i="80"/>
  <c r="L199" i="80"/>
  <c r="L200" i="80" s="1"/>
  <c r="L205" i="80"/>
  <c r="L204" i="80"/>
  <c r="AK203" i="80"/>
  <c r="AK193" i="80"/>
  <c r="AG203" i="80"/>
  <c r="AG193" i="80"/>
  <c r="AC203" i="80"/>
  <c r="AC193" i="80"/>
  <c r="Y203" i="80"/>
  <c r="U193" i="80"/>
  <c r="U203" i="80"/>
  <c r="Q203" i="80"/>
  <c r="Q193" i="80"/>
  <c r="AM203" i="81"/>
  <c r="AM193" i="81"/>
  <c r="W203" i="81"/>
  <c r="W193" i="81"/>
  <c r="G203" i="81"/>
  <c r="G193" i="81"/>
  <c r="H65" i="80"/>
  <c r="H209" i="80" s="1"/>
  <c r="H68" i="80" s="1"/>
  <c r="H66" i="80"/>
  <c r="H208" i="80"/>
  <c r="L65" i="80"/>
  <c r="L209" i="80" s="1"/>
  <c r="L68" i="80" s="1"/>
  <c r="L66" i="80"/>
  <c r="L208" i="80"/>
  <c r="J196" i="80"/>
  <c r="J197" i="80"/>
  <c r="J198" i="80"/>
  <c r="J199" i="80"/>
  <c r="J200" i="80" s="1"/>
  <c r="J204" i="80"/>
  <c r="J205" i="80"/>
  <c r="Z203" i="46"/>
  <c r="Z193" i="46"/>
  <c r="AL203" i="46"/>
  <c r="AL193" i="46"/>
  <c r="X203" i="46"/>
  <c r="X193" i="46"/>
  <c r="I418" i="80"/>
  <c r="I415" i="80" s="1"/>
  <c r="I335" i="80"/>
  <c r="I473" i="80"/>
  <c r="I509" i="80" s="1"/>
  <c r="I467" i="80"/>
  <c r="I503" i="80" s="1"/>
  <c r="J397" i="80"/>
  <c r="J396" i="80" s="1"/>
  <c r="J316" i="80"/>
  <c r="K142" i="80"/>
  <c r="K144" i="80" s="1"/>
  <c r="N541" i="80"/>
  <c r="N538" i="80" s="1"/>
  <c r="N152" i="80" s="1"/>
  <c r="N502" i="80"/>
  <c r="P418" i="80"/>
  <c r="P415" i="80" s="1"/>
  <c r="P335" i="80"/>
  <c r="N141" i="80"/>
  <c r="N144" i="80" s="1"/>
  <c r="S389" i="80"/>
  <c r="S388" i="80" s="1"/>
  <c r="S308" i="80"/>
  <c r="T392" i="80"/>
  <c r="T388" i="80" s="1"/>
  <c r="T308" i="80"/>
  <c r="Q423" i="80"/>
  <c r="Q422" i="80" s="1"/>
  <c r="Q342" i="80"/>
  <c r="Q550" i="80"/>
  <c r="Q549" i="80" s="1"/>
  <c r="Q154" i="80" s="1"/>
  <c r="Q513" i="80"/>
  <c r="Q85" i="80" s="1"/>
  <c r="R389" i="80"/>
  <c r="R388" i="80" s="1"/>
  <c r="R308" i="80"/>
  <c r="V147" i="80"/>
  <c r="X563" i="80"/>
  <c r="X561" i="80" s="1"/>
  <c r="X525" i="80"/>
  <c r="AA390" i="80"/>
  <c r="AA388" i="80" s="1"/>
  <c r="AA308" i="80"/>
  <c r="AA78" i="80" s="1"/>
  <c r="AA76" i="80" s="1"/>
  <c r="X142" i="80"/>
  <c r="X144" i="80" s="1"/>
  <c r="V550" i="80"/>
  <c r="V549" i="80" s="1"/>
  <c r="V154" i="80" s="1"/>
  <c r="V513" i="80"/>
  <c r="W397" i="80"/>
  <c r="W396" i="80" s="1"/>
  <c r="W148" i="80" s="1"/>
  <c r="W316" i="80"/>
  <c r="W79" i="80" s="1"/>
  <c r="X390" i="80"/>
  <c r="X308" i="80"/>
  <c r="X78" i="80" s="1"/>
  <c r="X557" i="80"/>
  <c r="X556" i="80" s="1"/>
  <c r="X520" i="80"/>
  <c r="Y550" i="80"/>
  <c r="Y549" i="80" s="1"/>
  <c r="Y513" i="80"/>
  <c r="Y85" i="80" s="1"/>
  <c r="AC390" i="80"/>
  <c r="AC388" i="80" s="1"/>
  <c r="AC308" i="80"/>
  <c r="AD417" i="80"/>
  <c r="AB563" i="80"/>
  <c r="AB561" i="80" s="1"/>
  <c r="AB525" i="80"/>
  <c r="AE397" i="80"/>
  <c r="AE396" i="80" s="1"/>
  <c r="AE148" i="80" s="1"/>
  <c r="AE316" i="80"/>
  <c r="AE79" i="80" s="1"/>
  <c r="AD546" i="80"/>
  <c r="AE551" i="80"/>
  <c r="AE549" i="80" s="1"/>
  <c r="AE513" i="80"/>
  <c r="AF563" i="80"/>
  <c r="AF561" i="80" s="1"/>
  <c r="AF155" i="80" s="1"/>
  <c r="AF525" i="80"/>
  <c r="AG389" i="80"/>
  <c r="AG388" i="80" s="1"/>
  <c r="AG308" i="80"/>
  <c r="AH563" i="80"/>
  <c r="AH561" i="80" s="1"/>
  <c r="AH155" i="80" s="1"/>
  <c r="AH525" i="80"/>
  <c r="AH86" i="80" s="1"/>
  <c r="AI142" i="80"/>
  <c r="AI144" i="80" s="1"/>
  <c r="AI563" i="80"/>
  <c r="AI561" i="80" s="1"/>
  <c r="AI525" i="80"/>
  <c r="AI569" i="80"/>
  <c r="AI568" i="80" s="1"/>
  <c r="AI532" i="80"/>
  <c r="AJ550" i="80"/>
  <c r="AJ549" i="80" s="1"/>
  <c r="AJ513" i="80"/>
  <c r="AJ85" i="80" s="1"/>
  <c r="AF502" i="80"/>
  <c r="AF83" i="80" s="1"/>
  <c r="AK562" i="80"/>
  <c r="AK561" i="80" s="1"/>
  <c r="AK155" i="80" s="1"/>
  <c r="AK525" i="80"/>
  <c r="AJ142" i="80"/>
  <c r="AJ144" i="80" s="1"/>
  <c r="AK416" i="80"/>
  <c r="AK415" i="80" s="1"/>
  <c r="AK335" i="80"/>
  <c r="R144" i="81"/>
  <c r="AK509" i="80"/>
  <c r="AK503" i="80"/>
  <c r="AN546" i="80"/>
  <c r="AN544" i="80" s="1"/>
  <c r="AN153" i="80" s="1"/>
  <c r="AN508" i="80"/>
  <c r="AN84" i="80" s="1"/>
  <c r="K156" i="81"/>
  <c r="P177" i="81"/>
  <c r="P216" i="81"/>
  <c r="Q539" i="81"/>
  <c r="Q538" i="81" s="1"/>
  <c r="Q152" i="81" s="1"/>
  <c r="Q502" i="81"/>
  <c r="Q83" i="81" s="1"/>
  <c r="AG142" i="80"/>
  <c r="AG144" i="80" s="1"/>
  <c r="J420" i="81"/>
  <c r="J415" i="81" s="1"/>
  <c r="J335" i="81"/>
  <c r="J78" i="81" s="1"/>
  <c r="J76" i="81" s="1"/>
  <c r="L156" i="81"/>
  <c r="AH552" i="80"/>
  <c r="AH549" i="80" s="1"/>
  <c r="AH154" i="80" s="1"/>
  <c r="AH513" i="80"/>
  <c r="AH85" i="80" s="1"/>
  <c r="N156" i="81"/>
  <c r="N173" i="81" s="1"/>
  <c r="N175" i="81" s="1"/>
  <c r="Z539" i="81"/>
  <c r="Z538" i="81" s="1"/>
  <c r="Z152" i="81" s="1"/>
  <c r="Z502" i="81"/>
  <c r="I539" i="81"/>
  <c r="I538" i="81" s="1"/>
  <c r="I152" i="81" s="1"/>
  <c r="I502" i="81"/>
  <c r="I83" i="81" s="1"/>
  <c r="O561" i="81"/>
  <c r="O155" i="81" s="1"/>
  <c r="W545" i="81"/>
  <c r="W544" i="81" s="1"/>
  <c r="W153" i="81" s="1"/>
  <c r="W508" i="81"/>
  <c r="W84" i="81" s="1"/>
  <c r="AG545" i="81"/>
  <c r="AG544" i="81" s="1"/>
  <c r="AG153" i="81" s="1"/>
  <c r="AG156" i="81" s="1"/>
  <c r="AG508" i="81"/>
  <c r="AG84" i="81" s="1"/>
  <c r="AG87" i="81" s="1"/>
  <c r="R420" i="81"/>
  <c r="R415" i="81" s="1"/>
  <c r="R147" i="81" s="1"/>
  <c r="R149" i="81" s="1"/>
  <c r="R335" i="81"/>
  <c r="R78" i="81" s="1"/>
  <c r="R76" i="81" s="1"/>
  <c r="T156" i="81"/>
  <c r="AE545" i="81"/>
  <c r="AE544" i="81" s="1"/>
  <c r="AE153" i="81" s="1"/>
  <c r="AE508" i="81"/>
  <c r="AE84" i="81" s="1"/>
  <c r="AG419" i="81"/>
  <c r="AG415" i="81" s="1"/>
  <c r="AG147" i="81" s="1"/>
  <c r="AG149" i="81" s="1"/>
  <c r="AG335" i="81"/>
  <c r="AG78" i="81" s="1"/>
  <c r="AG76" i="81" s="1"/>
  <c r="AI539" i="81"/>
  <c r="AI538" i="81" s="1"/>
  <c r="AI152" i="81" s="1"/>
  <c r="AI502" i="81"/>
  <c r="AM545" i="81"/>
  <c r="AM544" i="81" s="1"/>
  <c r="AM153" i="81" s="1"/>
  <c r="AM508" i="81"/>
  <c r="AM84" i="81" s="1"/>
  <c r="H545" i="46"/>
  <c r="H544" i="46" s="1"/>
  <c r="H153" i="46" s="1"/>
  <c r="H508" i="46"/>
  <c r="H84" i="46" s="1"/>
  <c r="K539" i="46"/>
  <c r="K538" i="46" s="1"/>
  <c r="K152" i="46" s="1"/>
  <c r="K502" i="46"/>
  <c r="O539" i="46"/>
  <c r="O538" i="46" s="1"/>
  <c r="O152" i="46" s="1"/>
  <c r="O502" i="46"/>
  <c r="S539" i="46"/>
  <c r="S538" i="46" s="1"/>
  <c r="S152" i="46" s="1"/>
  <c r="S502" i="46"/>
  <c r="W539" i="46"/>
  <c r="W538" i="46" s="1"/>
  <c r="W152" i="46" s="1"/>
  <c r="W502" i="46"/>
  <c r="AP545" i="81"/>
  <c r="AP544" i="81" s="1"/>
  <c r="AP153" i="81" s="1"/>
  <c r="AP508" i="81"/>
  <c r="AP84" i="81" s="1"/>
  <c r="H539" i="46"/>
  <c r="H538" i="46" s="1"/>
  <c r="H152" i="46" s="1"/>
  <c r="H156" i="46" s="1"/>
  <c r="H502" i="46"/>
  <c r="AO156" i="81"/>
  <c r="H149" i="46"/>
  <c r="Y545" i="46"/>
  <c r="Y544" i="46" s="1"/>
  <c r="Y153" i="46" s="1"/>
  <c r="Y508" i="46"/>
  <c r="Y84" i="46" s="1"/>
  <c r="Z545" i="46"/>
  <c r="Z544" i="46" s="1"/>
  <c r="Z153" i="46" s="1"/>
  <c r="Z508" i="46"/>
  <c r="Z84" i="46" s="1"/>
  <c r="AA545" i="46"/>
  <c r="AA544" i="46" s="1"/>
  <c r="AA153" i="46" s="1"/>
  <c r="AA508" i="46"/>
  <c r="AA84" i="46" s="1"/>
  <c r="AO147" i="81"/>
  <c r="AO149" i="81" s="1"/>
  <c r="L147" i="46"/>
  <c r="L149" i="46" s="1"/>
  <c r="P147" i="46"/>
  <c r="P149" i="46" s="1"/>
  <c r="T147" i="46"/>
  <c r="T149" i="46" s="1"/>
  <c r="X545" i="46"/>
  <c r="X544" i="46" s="1"/>
  <c r="X153" i="46" s="1"/>
  <c r="X508" i="46"/>
  <c r="X84" i="46" s="1"/>
  <c r="AD539" i="46"/>
  <c r="AD538" i="46" s="1"/>
  <c r="AD152" i="46" s="1"/>
  <c r="AD502" i="46"/>
  <c r="AB141" i="46"/>
  <c r="AB144" i="46" s="1"/>
  <c r="AN546" i="46"/>
  <c r="AN544" i="46" s="1"/>
  <c r="AN153" i="46" s="1"/>
  <c r="AN156" i="46" s="1"/>
  <c r="AN508" i="46"/>
  <c r="AN84" i="46" s="1"/>
  <c r="AN87" i="46" s="1"/>
  <c r="S147" i="46"/>
  <c r="S149" i="46" s="1"/>
  <c r="AB545" i="46"/>
  <c r="AB544" i="46" s="1"/>
  <c r="AB153" i="46" s="1"/>
  <c r="AB156" i="46" s="1"/>
  <c r="AB508" i="46"/>
  <c r="AB84" i="46" s="1"/>
  <c r="AB87" i="46" s="1"/>
  <c r="AF546" i="46"/>
  <c r="AF544" i="46" s="1"/>
  <c r="AF153" i="46" s="1"/>
  <c r="AF156" i="46" s="1"/>
  <c r="AF508" i="46"/>
  <c r="AJ546" i="46"/>
  <c r="AJ544" i="46" s="1"/>
  <c r="AJ153" i="46" s="1"/>
  <c r="AJ508" i="46"/>
  <c r="AJ84" i="46" s="1"/>
  <c r="AJ87" i="46" s="1"/>
  <c r="AM539" i="46"/>
  <c r="AM538" i="46" s="1"/>
  <c r="AM152" i="46" s="1"/>
  <c r="AM502" i="46"/>
  <c r="AM83" i="46" s="1"/>
  <c r="G141" i="46"/>
  <c r="G144" i="46" s="1"/>
  <c r="AA142" i="46"/>
  <c r="AA144" i="46" s="1"/>
  <c r="H77" i="81"/>
  <c r="H213" i="81"/>
  <c r="H214" i="81"/>
  <c r="H215" i="81"/>
  <c r="H217" i="81"/>
  <c r="H218" i="81"/>
  <c r="H219" i="81"/>
  <c r="X77" i="81"/>
  <c r="X213" i="81"/>
  <c r="X214" i="81"/>
  <c r="X215" i="81"/>
  <c r="X217" i="81"/>
  <c r="X218" i="81"/>
  <c r="X219" i="81"/>
  <c r="P168" i="81"/>
  <c r="P181" i="81" s="1"/>
  <c r="AK168" i="81"/>
  <c r="AK181" i="81" s="1"/>
  <c r="T168" i="81"/>
  <c r="T181" i="81" s="1"/>
  <c r="Q77" i="81"/>
  <c r="Q213" i="81"/>
  <c r="Q214" i="81"/>
  <c r="Q215" i="81"/>
  <c r="AO77" i="81"/>
  <c r="AO213" i="81"/>
  <c r="AO214" i="81"/>
  <c r="AO215" i="81"/>
  <c r="AO217" i="81"/>
  <c r="AO218" i="81"/>
  <c r="AO219" i="81"/>
  <c r="L168" i="81"/>
  <c r="L181" i="81" s="1"/>
  <c r="AB168" i="81"/>
  <c r="AB181" i="81" s="1"/>
  <c r="AI80" i="80"/>
  <c r="AN203" i="35"/>
  <c r="V203" i="35"/>
  <c r="Z168" i="80"/>
  <c r="Z181" i="80" s="1"/>
  <c r="Y203" i="35"/>
  <c r="I203" i="35"/>
  <c r="AA168" i="80"/>
  <c r="AA181" i="80" s="1"/>
  <c r="M168" i="80"/>
  <c r="M181" i="80" s="1"/>
  <c r="AJ203" i="35"/>
  <c r="T203" i="35"/>
  <c r="I80" i="80"/>
  <c r="S80" i="80"/>
  <c r="AP77" i="46"/>
  <c r="AP213" i="46"/>
  <c r="AP217" i="46"/>
  <c r="AP214" i="46"/>
  <c r="AP218" i="46"/>
  <c r="AP215" i="46"/>
  <c r="AP219" i="46"/>
  <c r="V219" i="35"/>
  <c r="V213" i="35"/>
  <c r="V214" i="35"/>
  <c r="V77" i="35"/>
  <c r="V217" i="35"/>
  <c r="V215" i="35"/>
  <c r="V218" i="35"/>
  <c r="V212" i="35"/>
  <c r="AN168" i="46"/>
  <c r="AN181" i="46" s="1"/>
  <c r="AB77" i="46"/>
  <c r="AB219" i="46"/>
  <c r="AB213" i="46"/>
  <c r="AB214" i="46"/>
  <c r="AB215" i="46"/>
  <c r="AM214" i="35"/>
  <c r="AM218" i="35"/>
  <c r="AM215" i="35"/>
  <c r="AM219" i="35"/>
  <c r="AM212" i="35"/>
  <c r="AM77" i="35"/>
  <c r="AM213" i="35"/>
  <c r="AM217" i="35"/>
  <c r="Q177" i="35"/>
  <c r="Q216" i="35"/>
  <c r="Q159" i="35"/>
  <c r="Q173" i="35"/>
  <c r="AG177" i="35"/>
  <c r="AG216" i="35"/>
  <c r="AG159" i="35"/>
  <c r="AG173" i="35"/>
  <c r="U77" i="46"/>
  <c r="U215" i="46"/>
  <c r="U213" i="46"/>
  <c r="U214" i="46"/>
  <c r="G223" i="35"/>
  <c r="G221" i="35"/>
  <c r="G210" i="35"/>
  <c r="T216" i="35"/>
  <c r="T177" i="35"/>
  <c r="T173" i="35"/>
  <c r="T159" i="35"/>
  <c r="AJ216" i="35"/>
  <c r="AJ177" i="35"/>
  <c r="AJ173" i="35"/>
  <c r="AJ159" i="35"/>
  <c r="AK175" i="35"/>
  <c r="AK179" i="35"/>
  <c r="AK187" i="35" s="1"/>
  <c r="R105" i="73"/>
  <c r="J173" i="35"/>
  <c r="V179" i="35"/>
  <c r="V187" i="35" s="1"/>
  <c r="V175" i="35"/>
  <c r="N173" i="35"/>
  <c r="N159" i="35"/>
  <c r="AF173" i="35"/>
  <c r="AF159" i="35"/>
  <c r="I107" i="73"/>
  <c r="J26" i="73"/>
  <c r="I33" i="73"/>
  <c r="I58" i="73"/>
  <c r="I83" i="73"/>
  <c r="I42" i="73"/>
  <c r="I51" i="73"/>
  <c r="I67" i="73"/>
  <c r="I76" i="73"/>
  <c r="I92" i="73"/>
  <c r="I101" i="73"/>
  <c r="O105" i="73"/>
  <c r="G159" i="35"/>
  <c r="AA175" i="35"/>
  <c r="AA179" i="35"/>
  <c r="AA187" i="35" s="1"/>
  <c r="S203" i="81"/>
  <c r="S193" i="81"/>
  <c r="W203" i="46"/>
  <c r="W193" i="46"/>
  <c r="I553" i="80"/>
  <c r="I549" i="80" s="1"/>
  <c r="I154" i="80" s="1"/>
  <c r="I513" i="80"/>
  <c r="J390" i="80"/>
  <c r="J388" i="80" s="1"/>
  <c r="J308" i="80"/>
  <c r="J78" i="80" s="1"/>
  <c r="N390" i="80"/>
  <c r="N388" i="80" s="1"/>
  <c r="N308" i="80"/>
  <c r="P563" i="80"/>
  <c r="P561" i="80" s="1"/>
  <c r="P525" i="80"/>
  <c r="S416" i="80"/>
  <c r="S415" i="80" s="1"/>
  <c r="S335" i="80"/>
  <c r="T564" i="80"/>
  <c r="T561" i="80" s="1"/>
  <c r="T155" i="80" s="1"/>
  <c r="T525" i="80"/>
  <c r="O539" i="80"/>
  <c r="O538" i="80" s="1"/>
  <c r="O152" i="80" s="1"/>
  <c r="O502" i="80"/>
  <c r="O83" i="80" s="1"/>
  <c r="O419" i="80"/>
  <c r="O415" i="80" s="1"/>
  <c r="O335" i="80"/>
  <c r="W552" i="80"/>
  <c r="W549" i="80" s="1"/>
  <c r="W513" i="80"/>
  <c r="W506" i="80"/>
  <c r="W543" i="80"/>
  <c r="W542" i="80" s="1"/>
  <c r="W392" i="80"/>
  <c r="W388" i="80" s="1"/>
  <c r="W308" i="80"/>
  <c r="X540" i="80"/>
  <c r="X538" i="80" s="1"/>
  <c r="X152" i="80" s="1"/>
  <c r="X502" i="80"/>
  <c r="X83" i="80" s="1"/>
  <c r="AA563" i="80"/>
  <c r="AA561" i="80" s="1"/>
  <c r="AA155" i="80" s="1"/>
  <c r="AA525" i="80"/>
  <c r="AA86" i="80" s="1"/>
  <c r="AB540" i="80"/>
  <c r="AB418" i="80"/>
  <c r="AC423" i="80"/>
  <c r="AC422" i="80" s="1"/>
  <c r="AC342" i="80"/>
  <c r="AJ398" i="80"/>
  <c r="AJ396" i="80" s="1"/>
  <c r="AJ148" i="80" s="1"/>
  <c r="AJ316" i="80"/>
  <c r="AG545" i="80"/>
  <c r="AG544" i="80" s="1"/>
  <c r="AG153" i="80" s="1"/>
  <c r="AG508" i="80"/>
  <c r="AG84" i="80" s="1"/>
  <c r="AH506" i="80"/>
  <c r="AH543" i="80"/>
  <c r="AH542" i="80" s="1"/>
  <c r="AJ539" i="80"/>
  <c r="AJ538" i="80" s="1"/>
  <c r="AJ152" i="80" s="1"/>
  <c r="AJ502" i="80"/>
  <c r="AJ83" i="80" s="1"/>
  <c r="K173" i="81"/>
  <c r="K175" i="81" s="1"/>
  <c r="K159" i="81"/>
  <c r="K176" i="81"/>
  <c r="U141" i="81"/>
  <c r="U142" i="81"/>
  <c r="AN420" i="80"/>
  <c r="AN415" i="80" s="1"/>
  <c r="AN335" i="80"/>
  <c r="AN78" i="80" s="1"/>
  <c r="AN76" i="80" s="1"/>
  <c r="N216" i="81"/>
  <c r="N177" i="81"/>
  <c r="M545" i="81"/>
  <c r="M544" i="81" s="1"/>
  <c r="M153" i="81" s="1"/>
  <c r="M508" i="81"/>
  <c r="M84" i="81" s="1"/>
  <c r="I419" i="81"/>
  <c r="I415" i="81" s="1"/>
  <c r="I147" i="81" s="1"/>
  <c r="I149" i="81" s="1"/>
  <c r="I335" i="81"/>
  <c r="I78" i="81" s="1"/>
  <c r="I76" i="81" s="1"/>
  <c r="T141" i="81"/>
  <c r="T144" i="81" s="1"/>
  <c r="W539" i="81"/>
  <c r="W538" i="81" s="1"/>
  <c r="W152" i="81" s="1"/>
  <c r="W156" i="81" s="1"/>
  <c r="W502" i="81"/>
  <c r="W83" i="81" s="1"/>
  <c r="W87" i="81" s="1"/>
  <c r="Z176" i="81"/>
  <c r="AB545" i="81"/>
  <c r="AB544" i="81" s="1"/>
  <c r="AB153" i="81" s="1"/>
  <c r="AB156" i="81" s="1"/>
  <c r="AB173" i="81" s="1"/>
  <c r="AB175" i="81" s="1"/>
  <c r="AB508" i="81"/>
  <c r="AB84" i="81" s="1"/>
  <c r="AB87" i="81" s="1"/>
  <c r="BO153" i="80"/>
  <c r="P156" i="81"/>
  <c r="P173" i="81" s="1"/>
  <c r="P175" i="81" s="1"/>
  <c r="R546" i="81"/>
  <c r="R544" i="81" s="1"/>
  <c r="R153" i="81" s="1"/>
  <c r="R508" i="81"/>
  <c r="R84" i="81" s="1"/>
  <c r="R87" i="81" s="1"/>
  <c r="T216" i="81"/>
  <c r="T177" i="81"/>
  <c r="AD176" i="81"/>
  <c r="AI545" i="81"/>
  <c r="AI544" i="81" s="1"/>
  <c r="AI153" i="81" s="1"/>
  <c r="AI508" i="81"/>
  <c r="AI84" i="81" s="1"/>
  <c r="V216" i="81"/>
  <c r="AL420" i="81"/>
  <c r="AL415" i="81" s="1"/>
  <c r="AL147" i="81" s="1"/>
  <c r="AL149" i="81" s="1"/>
  <c r="AL335" i="81"/>
  <c r="AL78" i="81" s="1"/>
  <c r="AL76" i="81" s="1"/>
  <c r="K545" i="46"/>
  <c r="K544" i="46" s="1"/>
  <c r="K153" i="46" s="1"/>
  <c r="K177" i="46" s="1"/>
  <c r="K508" i="46"/>
  <c r="K84" i="46" s="1"/>
  <c r="M545" i="46"/>
  <c r="M544" i="46" s="1"/>
  <c r="M153" i="46" s="1"/>
  <c r="M508" i="46"/>
  <c r="M84" i="46" s="1"/>
  <c r="O545" i="46"/>
  <c r="O544" i="46" s="1"/>
  <c r="O153" i="46" s="1"/>
  <c r="O177" i="46" s="1"/>
  <c r="O508" i="46"/>
  <c r="O84" i="46" s="1"/>
  <c r="Q545" i="46"/>
  <c r="Q544" i="46" s="1"/>
  <c r="Q153" i="46" s="1"/>
  <c r="Q508" i="46"/>
  <c r="Q84" i="46" s="1"/>
  <c r="S545" i="46"/>
  <c r="S544" i="46" s="1"/>
  <c r="S153" i="46" s="1"/>
  <c r="S508" i="46"/>
  <c r="S84" i="46" s="1"/>
  <c r="U545" i="46"/>
  <c r="U544" i="46" s="1"/>
  <c r="U153" i="46" s="1"/>
  <c r="U508" i="46"/>
  <c r="U84" i="46" s="1"/>
  <c r="W545" i="46"/>
  <c r="W544" i="46" s="1"/>
  <c r="W153" i="46" s="1"/>
  <c r="W177" i="46" s="1"/>
  <c r="W508" i="46"/>
  <c r="W84" i="46" s="1"/>
  <c r="Y177" i="81"/>
  <c r="Y216" i="81"/>
  <c r="AC216" i="81"/>
  <c r="AK419" i="81"/>
  <c r="AK415" i="81" s="1"/>
  <c r="AK335" i="81"/>
  <c r="AK78" i="81" s="1"/>
  <c r="AK76" i="81" s="1"/>
  <c r="AN173" i="81"/>
  <c r="AN175" i="81" s="1"/>
  <c r="AN159" i="81"/>
  <c r="AN176" i="81"/>
  <c r="J539" i="46"/>
  <c r="J538" i="46" s="1"/>
  <c r="J152" i="46" s="1"/>
  <c r="J502" i="46"/>
  <c r="J83" i="46" s="1"/>
  <c r="N539" i="46"/>
  <c r="N538" i="46" s="1"/>
  <c r="N152" i="46" s="1"/>
  <c r="N502" i="46"/>
  <c r="R539" i="46"/>
  <c r="R538" i="46" s="1"/>
  <c r="R152" i="46" s="1"/>
  <c r="R502" i="46"/>
  <c r="R83" i="46" s="1"/>
  <c r="V539" i="46"/>
  <c r="V538" i="46" s="1"/>
  <c r="V152" i="46" s="1"/>
  <c r="V502" i="46"/>
  <c r="AE176" i="81"/>
  <c r="AM539" i="81"/>
  <c r="AM538" i="81" s="1"/>
  <c r="AM152" i="81" s="1"/>
  <c r="AM156" i="81" s="1"/>
  <c r="AM502" i="81"/>
  <c r="AP141" i="81"/>
  <c r="AP142" i="81"/>
  <c r="I141" i="46"/>
  <c r="I142" i="46"/>
  <c r="K141" i="46"/>
  <c r="K144" i="46" s="1"/>
  <c r="O141" i="46"/>
  <c r="O144" i="46" s="1"/>
  <c r="S141" i="46"/>
  <c r="S144" i="46" s="1"/>
  <c r="W141" i="46"/>
  <c r="W144" i="46" s="1"/>
  <c r="Y419" i="46"/>
  <c r="Y415" i="46" s="1"/>
  <c r="Y147" i="46" s="1"/>
  <c r="Y149" i="46" s="1"/>
  <c r="Y335" i="46"/>
  <c r="Y78" i="46" s="1"/>
  <c r="Y76" i="46" s="1"/>
  <c r="Z419" i="46"/>
  <c r="Z415" i="46" s="1"/>
  <c r="Z147" i="46" s="1"/>
  <c r="Z149" i="46" s="1"/>
  <c r="Z335" i="46"/>
  <c r="Z78" i="46" s="1"/>
  <c r="Z76" i="46" s="1"/>
  <c r="AA419" i="46"/>
  <c r="AA415" i="46" s="1"/>
  <c r="AA147" i="46" s="1"/>
  <c r="AA149" i="46" s="1"/>
  <c r="AA335" i="46"/>
  <c r="AA78" i="46" s="1"/>
  <c r="AA76" i="46" s="1"/>
  <c r="K216" i="46"/>
  <c r="O216" i="46"/>
  <c r="V216" i="46"/>
  <c r="X419" i="46"/>
  <c r="X415" i="46" s="1"/>
  <c r="X147" i="46" s="1"/>
  <c r="X149" i="46" s="1"/>
  <c r="X335" i="46"/>
  <c r="X78" i="46" s="1"/>
  <c r="X76" i="46" s="1"/>
  <c r="AN177" i="81"/>
  <c r="AN216" i="81"/>
  <c r="AG546" i="46"/>
  <c r="AG544" i="46" s="1"/>
  <c r="AG153" i="46" s="1"/>
  <c r="AG156" i="46" s="1"/>
  <c r="AG508" i="46"/>
  <c r="AK546" i="46"/>
  <c r="AK544" i="46" s="1"/>
  <c r="AK153" i="46" s="1"/>
  <c r="AK156" i="46" s="1"/>
  <c r="AK508" i="46"/>
  <c r="L77" i="81"/>
  <c r="L213" i="81"/>
  <c r="L214" i="81"/>
  <c r="L215" i="81"/>
  <c r="L217" i="81"/>
  <c r="L218" i="81"/>
  <c r="L219" i="81"/>
  <c r="AB77" i="81"/>
  <c r="AB213" i="81"/>
  <c r="AB214" i="81"/>
  <c r="AB215" i="81"/>
  <c r="AB217" i="81"/>
  <c r="AB218" i="81"/>
  <c r="AB219" i="81"/>
  <c r="U168" i="81"/>
  <c r="U181" i="81" s="1"/>
  <c r="I168" i="81"/>
  <c r="I181" i="81" s="1"/>
  <c r="Y168" i="81"/>
  <c r="Y181" i="81" s="1"/>
  <c r="AE216" i="46"/>
  <c r="AI216" i="46"/>
  <c r="AJ156" i="46"/>
  <c r="AM149" i="46"/>
  <c r="S77" i="81"/>
  <c r="S214" i="81"/>
  <c r="S215" i="81"/>
  <c r="S213" i="81"/>
  <c r="Q168" i="81"/>
  <c r="Q181" i="81" s="1"/>
  <c r="Z203" i="35"/>
  <c r="J203" i="35"/>
  <c r="T168" i="80"/>
  <c r="T181" i="80" s="1"/>
  <c r="AC203" i="35"/>
  <c r="M203" i="35"/>
  <c r="Q80" i="80"/>
  <c r="X203" i="35"/>
  <c r="H203" i="35"/>
  <c r="U168" i="80"/>
  <c r="U181" i="80" s="1"/>
  <c r="AC168" i="80"/>
  <c r="AC181" i="80" s="1"/>
  <c r="I168" i="80"/>
  <c r="I181" i="80" s="1"/>
  <c r="AM203" i="35"/>
  <c r="AM223" i="35"/>
  <c r="AM210" i="35"/>
  <c r="AM221" i="35"/>
  <c r="AA203" i="35"/>
  <c r="AA193" i="35"/>
  <c r="K203" i="35"/>
  <c r="AJ214" i="35"/>
  <c r="AJ218" i="35"/>
  <c r="AJ215" i="35"/>
  <c r="AJ219" i="35"/>
  <c r="AJ212" i="35"/>
  <c r="AJ217" i="35"/>
  <c r="AJ77" i="35"/>
  <c r="AJ213" i="35"/>
  <c r="Z219" i="35"/>
  <c r="Z213" i="35"/>
  <c r="Z214" i="35"/>
  <c r="Z77" i="35"/>
  <c r="Z217" i="35"/>
  <c r="Z215" i="35"/>
  <c r="Z218" i="35"/>
  <c r="Z212" i="35"/>
  <c r="G77" i="46"/>
  <c r="G214" i="46"/>
  <c r="G213" i="46"/>
  <c r="G215" i="46"/>
  <c r="L216" i="35"/>
  <c r="L177" i="35"/>
  <c r="L173" i="35"/>
  <c r="L159" i="35"/>
  <c r="AB216" i="35"/>
  <c r="AB177" i="35"/>
  <c r="AB173" i="35"/>
  <c r="AB159" i="35"/>
  <c r="O218" i="35"/>
  <c r="O212" i="35"/>
  <c r="O219" i="35"/>
  <c r="O213" i="35"/>
  <c r="O214" i="35"/>
  <c r="O77" i="35"/>
  <c r="O217" i="35"/>
  <c r="O215" i="35"/>
  <c r="AE218" i="35"/>
  <c r="AE212" i="35"/>
  <c r="AE219" i="35"/>
  <c r="AE213" i="35"/>
  <c r="AE214" i="35"/>
  <c r="AE77" i="35"/>
  <c r="AE217" i="35"/>
  <c r="AE215" i="35"/>
  <c r="AP216" i="35"/>
  <c r="AP159" i="35"/>
  <c r="AP173" i="35"/>
  <c r="AP177" i="35"/>
  <c r="V198" i="52"/>
  <c r="V205" i="52"/>
  <c r="V196" i="52"/>
  <c r="V197" i="52"/>
  <c r="V181" i="52"/>
  <c r="K7" i="52"/>
  <c r="J195" i="52"/>
  <c r="J189" i="52"/>
  <c r="J183" i="52"/>
  <c r="J180" i="52"/>
  <c r="J174" i="52"/>
  <c r="J229" i="52"/>
  <c r="J465" i="52"/>
  <c r="J501" i="52"/>
  <c r="J129" i="52"/>
  <c r="J124" i="52"/>
  <c r="J120" i="52"/>
  <c r="J116" i="52"/>
  <c r="J113" i="52"/>
  <c r="J82" i="52"/>
  <c r="J89" i="52"/>
  <c r="J107" i="52"/>
  <c r="J135" i="52"/>
  <c r="J151" i="52"/>
  <c r="J158" i="52"/>
  <c r="J172" i="52"/>
  <c r="J207" i="52"/>
  <c r="J429" i="52"/>
  <c r="J537" i="52"/>
  <c r="J21" i="52"/>
  <c r="J38" i="52"/>
  <c r="J70" i="52"/>
  <c r="J255" i="52"/>
  <c r="J268" i="52"/>
  <c r="J75" i="52"/>
  <c r="J334" i="52"/>
  <c r="J387" i="52"/>
  <c r="J161" i="52"/>
  <c r="J167" i="52"/>
  <c r="J414" i="52"/>
  <c r="J146" i="52"/>
  <c r="J178" i="52"/>
  <c r="J202" i="52"/>
  <c r="J294" i="52"/>
  <c r="J307" i="52"/>
  <c r="J347" i="52"/>
  <c r="M177" i="35"/>
  <c r="M216" i="35"/>
  <c r="M159" i="35"/>
  <c r="M173" i="35"/>
  <c r="AC177" i="35"/>
  <c r="AC216" i="35"/>
  <c r="AC159" i="35"/>
  <c r="AC173" i="35"/>
  <c r="I173" i="35"/>
  <c r="I159" i="35"/>
  <c r="J28" i="71"/>
  <c r="I38" i="71"/>
  <c r="I47" i="71"/>
  <c r="O175" i="35"/>
  <c r="O179" i="35"/>
  <c r="O187" i="35" s="1"/>
  <c r="Y175" i="35"/>
  <c r="Y179" i="35"/>
  <c r="Y187" i="35" s="1"/>
  <c r="R173" i="35"/>
  <c r="R159" i="35"/>
  <c r="AJ65" i="80"/>
  <c r="AJ209" i="80" s="1"/>
  <c r="AJ68" i="80" s="1"/>
  <c r="AJ66" i="80"/>
  <c r="AJ208" i="80"/>
  <c r="AI203" i="81"/>
  <c r="AI193" i="81"/>
  <c r="J65" i="80"/>
  <c r="J209" i="80" s="1"/>
  <c r="J68" i="80" s="1"/>
  <c r="J66" i="80"/>
  <c r="J208" i="80"/>
  <c r="AP203" i="46"/>
  <c r="AP193" i="46"/>
  <c r="H563" i="80"/>
  <c r="H561" i="80" s="1"/>
  <c r="H155" i="80" s="1"/>
  <c r="H525" i="80"/>
  <c r="H86" i="80" s="1"/>
  <c r="AA203" i="80"/>
  <c r="AA193" i="80"/>
  <c r="AE203" i="81"/>
  <c r="AE193" i="81"/>
  <c r="N203" i="46"/>
  <c r="N193" i="46"/>
  <c r="AF203" i="46"/>
  <c r="AF193" i="46"/>
  <c r="G203" i="46"/>
  <c r="G193" i="46"/>
  <c r="H390" i="80"/>
  <c r="H388" i="80" s="1"/>
  <c r="H308" i="80"/>
  <c r="H78" i="80" s="1"/>
  <c r="I142" i="80"/>
  <c r="I144" i="80" s="1"/>
  <c r="I392" i="80"/>
  <c r="I388" i="80" s="1"/>
  <c r="I147" i="80" s="1"/>
  <c r="I308" i="80"/>
  <c r="L550" i="80"/>
  <c r="L549" i="80" s="1"/>
  <c r="L154" i="80" s="1"/>
  <c r="L513" i="80"/>
  <c r="L85" i="80" s="1"/>
  <c r="M563" i="80"/>
  <c r="M561" i="80" s="1"/>
  <c r="M525" i="80"/>
  <c r="Q566" i="80"/>
  <c r="Q561" i="80" s="1"/>
  <c r="Q155" i="80" s="1"/>
  <c r="Q525" i="80"/>
  <c r="Q86" i="80" s="1"/>
  <c r="M393" i="80"/>
  <c r="M308" i="80"/>
  <c r="N399" i="80"/>
  <c r="N396" i="80" s="1"/>
  <c r="N148" i="80" s="1"/>
  <c r="N316" i="80"/>
  <c r="N79" i="80" s="1"/>
  <c r="O552" i="80"/>
  <c r="O549" i="80" s="1"/>
  <c r="O154" i="80" s="1"/>
  <c r="O513" i="80"/>
  <c r="O85" i="80" s="1"/>
  <c r="O564" i="80"/>
  <c r="O561" i="80" s="1"/>
  <c r="O525" i="80"/>
  <c r="O86" i="80" s="1"/>
  <c r="T141" i="80"/>
  <c r="R416" i="80"/>
  <c r="R415" i="80" s="1"/>
  <c r="R335" i="80"/>
  <c r="Y400" i="80"/>
  <c r="Y396" i="80" s="1"/>
  <c r="Y316" i="80"/>
  <c r="X569" i="80"/>
  <c r="X568" i="80" s="1"/>
  <c r="X532" i="80"/>
  <c r="Z539" i="80"/>
  <c r="Z538" i="80" s="1"/>
  <c r="Z152" i="80" s="1"/>
  <c r="Z502" i="80"/>
  <c r="W417" i="80"/>
  <c r="W563" i="80"/>
  <c r="W561" i="80" s="1"/>
  <c r="W525" i="80"/>
  <c r="W86" i="80" s="1"/>
  <c r="Z391" i="80"/>
  <c r="Z388" i="80" s="1"/>
  <c r="Z308" i="80"/>
  <c r="Z563" i="80"/>
  <c r="Z561" i="80" s="1"/>
  <c r="Z155" i="80" s="1"/>
  <c r="Z525" i="80"/>
  <c r="Z86" i="80" s="1"/>
  <c r="AA545" i="80"/>
  <c r="AA544" i="80" s="1"/>
  <c r="AA153" i="80" s="1"/>
  <c r="AA508" i="80"/>
  <c r="AA84" i="80" s="1"/>
  <c r="AB557" i="80"/>
  <c r="AB556" i="80" s="1"/>
  <c r="AB520" i="80"/>
  <c r="AC550" i="80"/>
  <c r="AC549" i="80" s="1"/>
  <c r="AC154" i="80" s="1"/>
  <c r="AC513" i="80"/>
  <c r="AC85" i="80" s="1"/>
  <c r="AD391" i="80"/>
  <c r="AD388" i="80" s="1"/>
  <c r="AD308" i="80"/>
  <c r="AF417" i="80"/>
  <c r="AF415" i="80" s="1"/>
  <c r="AF335" i="80"/>
  <c r="AI397" i="80"/>
  <c r="AI396" i="80" s="1"/>
  <c r="AI316" i="80"/>
  <c r="AI79" i="80" s="1"/>
  <c r="AN539" i="80"/>
  <c r="AN538" i="80" s="1"/>
  <c r="AN152" i="80" s="1"/>
  <c r="AN502" i="80"/>
  <c r="AN83" i="80" s="1"/>
  <c r="AG550" i="80"/>
  <c r="AG549" i="80" s="1"/>
  <c r="AG513" i="80"/>
  <c r="AG85" i="80" s="1"/>
  <c r="AK550" i="80"/>
  <c r="AK549" i="80" s="1"/>
  <c r="AK154" i="80" s="1"/>
  <c r="AK513" i="80"/>
  <c r="AK85" i="80" s="1"/>
  <c r="AI557" i="80"/>
  <c r="AI556" i="80" s="1"/>
  <c r="AI154" i="80" s="1"/>
  <c r="AI520" i="80"/>
  <c r="AK389" i="80"/>
  <c r="AK388" i="80" s="1"/>
  <c r="AK308" i="80"/>
  <c r="AK78" i="80" s="1"/>
  <c r="G545" i="80"/>
  <c r="G544" i="80" s="1"/>
  <c r="G153" i="80" s="1"/>
  <c r="G508" i="80"/>
  <c r="G84" i="80" s="1"/>
  <c r="G87" i="80" s="1"/>
  <c r="G389" i="80"/>
  <c r="G388" i="80" s="1"/>
  <c r="G308" i="80"/>
  <c r="O546" i="81"/>
  <c r="O544" i="81" s="1"/>
  <c r="O153" i="81" s="1"/>
  <c r="O156" i="81" s="1"/>
  <c r="O508" i="81"/>
  <c r="V545" i="81"/>
  <c r="V544" i="81" s="1"/>
  <c r="V153" i="81" s="1"/>
  <c r="V156" i="81" s="1"/>
  <c r="V508" i="81"/>
  <c r="AH467" i="80"/>
  <c r="AH503" i="80" s="1"/>
  <c r="AH473" i="80"/>
  <c r="AH509" i="80" s="1"/>
  <c r="H147" i="81"/>
  <c r="H149" i="81" s="1"/>
  <c r="J147" i="81"/>
  <c r="J149" i="81" s="1"/>
  <c r="M539" i="81"/>
  <c r="M538" i="81" s="1"/>
  <c r="M152" i="81" s="1"/>
  <c r="M156" i="81" s="1"/>
  <c r="M502" i="81"/>
  <c r="M83" i="81" s="1"/>
  <c r="M87" i="81" s="1"/>
  <c r="AC546" i="81"/>
  <c r="AC544" i="81" s="1"/>
  <c r="AC153" i="81" s="1"/>
  <c r="AC156" i="81" s="1"/>
  <c r="AC173" i="81" s="1"/>
  <c r="AC175" i="81" s="1"/>
  <c r="AC508" i="81"/>
  <c r="W147" i="81"/>
  <c r="W149" i="81" s="1"/>
  <c r="X173" i="81"/>
  <c r="X175" i="81" s="1"/>
  <c r="X159" i="81"/>
  <c r="X176" i="81"/>
  <c r="Z216" i="81"/>
  <c r="AC159" i="81"/>
  <c r="AC176" i="81"/>
  <c r="BO152" i="80"/>
  <c r="BO156" i="80" s="1"/>
  <c r="AL142" i="80"/>
  <c r="AL144" i="80" s="1"/>
  <c r="AD420" i="81"/>
  <c r="AD415" i="81" s="1"/>
  <c r="AD147" i="81" s="1"/>
  <c r="AD149" i="81" s="1"/>
  <c r="AD335" i="81"/>
  <c r="AD78" i="81" s="1"/>
  <c r="AD76" i="81" s="1"/>
  <c r="AJ546" i="81"/>
  <c r="AJ544" i="81" s="1"/>
  <c r="AJ153" i="81" s="1"/>
  <c r="AJ156" i="81" s="1"/>
  <c r="AJ508" i="81"/>
  <c r="AE216" i="81"/>
  <c r="AD156" i="81"/>
  <c r="AG144" i="81"/>
  <c r="AL546" i="81"/>
  <c r="AL544" i="81" s="1"/>
  <c r="AL153" i="81" s="1"/>
  <c r="AL156" i="81" s="1"/>
  <c r="AL508" i="81"/>
  <c r="AL84" i="81" s="1"/>
  <c r="AL87" i="81" s="1"/>
  <c r="AI176" i="81"/>
  <c r="AK545" i="81"/>
  <c r="AK544" i="81" s="1"/>
  <c r="AK153" i="81" s="1"/>
  <c r="AK508" i="81"/>
  <c r="AK84" i="81" s="1"/>
  <c r="I539" i="46"/>
  <c r="I538" i="46" s="1"/>
  <c r="I152" i="46" s="1"/>
  <c r="I156" i="46" s="1"/>
  <c r="I502" i="46"/>
  <c r="M539" i="46"/>
  <c r="M538" i="46" s="1"/>
  <c r="M152" i="46" s="1"/>
  <c r="M156" i="46" s="1"/>
  <c r="M502" i="46"/>
  <c r="M83" i="46" s="1"/>
  <c r="M87" i="46" s="1"/>
  <c r="Q539" i="46"/>
  <c r="Q538" i="46" s="1"/>
  <c r="Q152" i="46" s="1"/>
  <c r="Q502" i="46"/>
  <c r="U539" i="46"/>
  <c r="U538" i="46" s="1"/>
  <c r="U152" i="46" s="1"/>
  <c r="U156" i="46" s="1"/>
  <c r="U502" i="46"/>
  <c r="U83" i="46" s="1"/>
  <c r="U87" i="46" s="1"/>
  <c r="H141" i="46"/>
  <c r="H142" i="46"/>
  <c r="AP216" i="81"/>
  <c r="G177" i="81"/>
  <c r="G216" i="81"/>
  <c r="J216" i="46"/>
  <c r="N216" i="46"/>
  <c r="AC176" i="46"/>
  <c r="AO176" i="46"/>
  <c r="W216" i="46"/>
  <c r="AH546" i="46"/>
  <c r="AH544" i="46" s="1"/>
  <c r="AH153" i="46" s="1"/>
  <c r="AH177" i="46" s="1"/>
  <c r="AH508" i="46"/>
  <c r="AM141" i="46"/>
  <c r="AM144" i="46" s="1"/>
  <c r="G539" i="46"/>
  <c r="G538" i="46" s="1"/>
  <c r="G152" i="46" s="1"/>
  <c r="G502" i="46"/>
  <c r="G83" i="46" s="1"/>
  <c r="N77" i="81"/>
  <c r="N215" i="81"/>
  <c r="N217" i="81"/>
  <c r="N218" i="81"/>
  <c r="N219" i="81"/>
  <c r="N213" i="81"/>
  <c r="N214" i="81"/>
  <c r="AP77" i="81"/>
  <c r="AP215" i="81"/>
  <c r="AP213" i="81"/>
  <c r="AP214" i="81"/>
  <c r="AF177" i="46"/>
  <c r="AF216" i="46"/>
  <c r="AJ177" i="46"/>
  <c r="AJ216" i="46"/>
  <c r="AC168" i="81"/>
  <c r="AC181" i="81" s="1"/>
  <c r="AD149" i="46"/>
  <c r="G77" i="81"/>
  <c r="G214" i="81"/>
  <c r="G215" i="81"/>
  <c r="G217" i="81"/>
  <c r="G218" i="81"/>
  <c r="G219" i="81"/>
  <c r="G213" i="81"/>
  <c r="W77" i="81"/>
  <c r="W214" i="81"/>
  <c r="W215" i="81"/>
  <c r="W217" i="81"/>
  <c r="W218" i="81"/>
  <c r="W219" i="81"/>
  <c r="W213" i="81"/>
  <c r="AD203" i="35"/>
  <c r="Z191" i="35"/>
  <c r="N203" i="35"/>
  <c r="J191" i="35"/>
  <c r="Q168" i="80"/>
  <c r="Q181" i="80" s="1"/>
  <c r="AG203" i="35"/>
  <c r="AC191" i="35"/>
  <c r="Q203" i="35"/>
  <c r="M191" i="35"/>
  <c r="AP203" i="35"/>
  <c r="AB203" i="35"/>
  <c r="X191" i="35"/>
  <c r="L203" i="35"/>
  <c r="H191" i="35"/>
  <c r="U80" i="80"/>
  <c r="AB559" i="80"/>
  <c r="AB558" i="80" s="1"/>
  <c r="X571" i="80"/>
  <c r="X570" i="80" s="1"/>
  <c r="AI571" i="80"/>
  <c r="AI570" i="80" s="1"/>
  <c r="AL198" i="35"/>
  <c r="AL204" i="35"/>
  <c r="AL199" i="35"/>
  <c r="AL200" i="35" s="1"/>
  <c r="AL205" i="35"/>
  <c r="AL196" i="35"/>
  <c r="AL197" i="35"/>
  <c r="AI203" i="35"/>
  <c r="AA191" i="35"/>
  <c r="S203" i="35"/>
  <c r="K191" i="35"/>
  <c r="AD219" i="35"/>
  <c r="AD213" i="35"/>
  <c r="AD214" i="35"/>
  <c r="AD77" i="35"/>
  <c r="AD217" i="35"/>
  <c r="AD215" i="35"/>
  <c r="AD218" i="35"/>
  <c r="AD212" i="35"/>
  <c r="AL77" i="46"/>
  <c r="AL213" i="46"/>
  <c r="AL217" i="46"/>
  <c r="AL214" i="46"/>
  <c r="AL218" i="46"/>
  <c r="AL215" i="46"/>
  <c r="AL219" i="46"/>
  <c r="J77" i="46"/>
  <c r="J214" i="46"/>
  <c r="J215" i="46"/>
  <c r="J213" i="46"/>
  <c r="U177" i="35"/>
  <c r="U216" i="35"/>
  <c r="U159" i="35"/>
  <c r="U173" i="35"/>
  <c r="AI215" i="35"/>
  <c r="AI217" i="35"/>
  <c r="AI219" i="35"/>
  <c r="AI212" i="35"/>
  <c r="AI77" i="35"/>
  <c r="AI213" i="35"/>
  <c r="AI214" i="35"/>
  <c r="AI218" i="35"/>
  <c r="S218" i="35"/>
  <c r="S212" i="35"/>
  <c r="S219" i="35"/>
  <c r="S213" i="35"/>
  <c r="S214" i="35"/>
  <c r="S77" i="35"/>
  <c r="S217" i="35"/>
  <c r="S215" i="35"/>
  <c r="G218" i="35"/>
  <c r="G77" i="35"/>
  <c r="G212" i="35"/>
  <c r="G214" i="35"/>
  <c r="G217" i="35"/>
  <c r="G213" i="35"/>
  <c r="G215" i="35"/>
  <c r="G219" i="35"/>
  <c r="AM215" i="46"/>
  <c r="AM77" i="46"/>
  <c r="AM213" i="46"/>
  <c r="AM214" i="46"/>
  <c r="W216" i="35"/>
  <c r="W177" i="35"/>
  <c r="W159" i="35"/>
  <c r="W173" i="35"/>
  <c r="J70" i="35"/>
  <c r="J183" i="35"/>
  <c r="J21" i="35"/>
  <c r="J161" i="35"/>
  <c r="J347" i="35"/>
  <c r="J414" i="35"/>
  <c r="J195" i="35"/>
  <c r="J75" i="35"/>
  <c r="J89" i="35"/>
  <c r="J135" i="35"/>
  <c r="J158" i="35"/>
  <c r="J172" i="35"/>
  <c r="J178" i="35"/>
  <c r="J255" i="35"/>
  <c r="J294" i="35"/>
  <c r="J387" i="35"/>
  <c r="J465" i="35"/>
  <c r="J501" i="35"/>
  <c r="J174" i="35"/>
  <c r="J38" i="35"/>
  <c r="J146" i="35"/>
  <c r="J151" i="35"/>
  <c r="J202" i="35"/>
  <c r="J207" i="35"/>
  <c r="J229" i="35"/>
  <c r="J334" i="35"/>
  <c r="K7" i="35"/>
  <c r="J189" i="35"/>
  <c r="J180" i="35"/>
  <c r="J82" i="35"/>
  <c r="J107" i="35"/>
  <c r="J167" i="35"/>
  <c r="J268" i="35"/>
  <c r="J307" i="35"/>
  <c r="J429" i="35"/>
  <c r="J537" i="35"/>
  <c r="AL48" i="72"/>
  <c r="AL58" i="72"/>
  <c r="AL68" i="72"/>
  <c r="AL78" i="72"/>
  <c r="AL88" i="72"/>
  <c r="AL101" i="72"/>
  <c r="AM38" i="72"/>
  <c r="AL53" i="72"/>
  <c r="AL63" i="72"/>
  <c r="AL73" i="72"/>
  <c r="AL83" i="72"/>
  <c r="AL93" i="72"/>
  <c r="AL106" i="72"/>
  <c r="AL115" i="72"/>
  <c r="AL122" i="72"/>
  <c r="AM216" i="35"/>
  <c r="AM159" i="35"/>
  <c r="AM173" i="35"/>
  <c r="AM177" i="35"/>
  <c r="P77" i="46"/>
  <c r="P213" i="46"/>
  <c r="P214" i="46"/>
  <c r="P215" i="46"/>
  <c r="AE77" i="46"/>
  <c r="AE213" i="46"/>
  <c r="AE214" i="46"/>
  <c r="AE215" i="46"/>
  <c r="AD173" i="35"/>
  <c r="AD159" i="35"/>
  <c r="P173" i="35"/>
  <c r="P159" i="35"/>
  <c r="N219" i="35"/>
  <c r="N213" i="35"/>
  <c r="N214" i="35"/>
  <c r="N77" i="35"/>
  <c r="N217" i="35"/>
  <c r="N215" i="35"/>
  <c r="N218" i="35"/>
  <c r="N212" i="35"/>
  <c r="AB65" i="80"/>
  <c r="AB209" i="80" s="1"/>
  <c r="AB68" i="80" s="1"/>
  <c r="AB66" i="80"/>
  <c r="AB208" i="80"/>
  <c r="X65" i="80"/>
  <c r="X209" i="80" s="1"/>
  <c r="X68" i="80" s="1"/>
  <c r="X66" i="80"/>
  <c r="X208" i="80"/>
  <c r="T65" i="80"/>
  <c r="T209" i="80" s="1"/>
  <c r="T68" i="80" s="1"/>
  <c r="T66" i="80"/>
  <c r="T208" i="80"/>
  <c r="P65" i="80"/>
  <c r="P209" i="80" s="1"/>
  <c r="P68" i="80" s="1"/>
  <c r="P66" i="80"/>
  <c r="P208" i="80"/>
  <c r="AH203" i="46"/>
  <c r="AH193" i="46"/>
  <c r="AI203" i="80"/>
  <c r="AI193" i="80"/>
  <c r="W193" i="80"/>
  <c r="O203" i="80"/>
  <c r="AP203" i="81"/>
  <c r="AP193" i="81"/>
  <c r="K203" i="80"/>
  <c r="AH65" i="80"/>
  <c r="AH209" i="80" s="1"/>
  <c r="AH68" i="80" s="1"/>
  <c r="AH66" i="80"/>
  <c r="AH208" i="80"/>
  <c r="AD65" i="80"/>
  <c r="AD209" i="80" s="1"/>
  <c r="AD68" i="80" s="1"/>
  <c r="AD66" i="80"/>
  <c r="AD208" i="80"/>
  <c r="Z65" i="80"/>
  <c r="Z209" i="80" s="1"/>
  <c r="Z68" i="80" s="1"/>
  <c r="Z66" i="80"/>
  <c r="Z208" i="80"/>
  <c r="V65" i="80"/>
  <c r="V209" i="80" s="1"/>
  <c r="V68" i="80" s="1"/>
  <c r="V66" i="80"/>
  <c r="V208" i="80"/>
  <c r="R65" i="80"/>
  <c r="R209" i="80" s="1"/>
  <c r="R68" i="80" s="1"/>
  <c r="R66" i="80"/>
  <c r="R208" i="80"/>
  <c r="N65" i="80"/>
  <c r="N209" i="80" s="1"/>
  <c r="N68" i="80" s="1"/>
  <c r="N66" i="80"/>
  <c r="N208" i="80"/>
  <c r="AA203" i="81"/>
  <c r="AA193" i="81"/>
  <c r="K203" i="81"/>
  <c r="K193" i="81"/>
  <c r="I193" i="80"/>
  <c r="I203" i="80"/>
  <c r="R203" i="46"/>
  <c r="R193" i="46"/>
  <c r="V203" i="46"/>
  <c r="V193" i="46"/>
  <c r="AI203" i="46"/>
  <c r="AI193" i="46"/>
  <c r="AJ203" i="46"/>
  <c r="AJ193" i="46"/>
  <c r="L467" i="80"/>
  <c r="L503" i="80" s="1"/>
  <c r="L339" i="80"/>
  <c r="L473" i="80"/>
  <c r="L509" i="80" s="1"/>
  <c r="I397" i="80"/>
  <c r="I396" i="80" s="1"/>
  <c r="I148" i="80" s="1"/>
  <c r="I316" i="80"/>
  <c r="I79" i="80" s="1"/>
  <c r="M417" i="80"/>
  <c r="M415" i="80" s="1"/>
  <c r="M335" i="80"/>
  <c r="M388" i="80"/>
  <c r="R400" i="80"/>
  <c r="R396" i="80" s="1"/>
  <c r="R148" i="80" s="1"/>
  <c r="R316" i="80"/>
  <c r="R79" i="80" s="1"/>
  <c r="S562" i="80"/>
  <c r="S561" i="80" s="1"/>
  <c r="S525" i="80"/>
  <c r="S86" i="80" s="1"/>
  <c r="O545" i="80"/>
  <c r="O544" i="80" s="1"/>
  <c r="O153" i="80" s="1"/>
  <c r="O508" i="80"/>
  <c r="O84" i="80" s="1"/>
  <c r="P539" i="80"/>
  <c r="P538" i="80" s="1"/>
  <c r="P152" i="80" s="1"/>
  <c r="P502" i="80"/>
  <c r="P83" i="80" s="1"/>
  <c r="Q148" i="80"/>
  <c r="S502" i="80"/>
  <c r="T144" i="80"/>
  <c r="P545" i="80"/>
  <c r="P544" i="80" s="1"/>
  <c r="P153" i="80" s="1"/>
  <c r="P508" i="80"/>
  <c r="P84" i="80" s="1"/>
  <c r="W467" i="80"/>
  <c r="W503" i="80" s="1"/>
  <c r="W473" i="80"/>
  <c r="W509" i="80" s="1"/>
  <c r="X551" i="80"/>
  <c r="X549" i="80" s="1"/>
  <c r="X513" i="80"/>
  <c r="X85" i="80" s="1"/>
  <c r="Y562" i="80"/>
  <c r="Y561" i="80" s="1"/>
  <c r="Y525" i="80"/>
  <c r="Y86" i="80" s="1"/>
  <c r="X545" i="80"/>
  <c r="X544" i="80" s="1"/>
  <c r="X153" i="80" s="1"/>
  <c r="X508" i="80"/>
  <c r="X84" i="80" s="1"/>
  <c r="Y423" i="80"/>
  <c r="Y422" i="80" s="1"/>
  <c r="Y342" i="80"/>
  <c r="AC467" i="80"/>
  <c r="AC503" i="80" s="1"/>
  <c r="AC473" i="80"/>
  <c r="AC509" i="80" s="1"/>
  <c r="AC339" i="80"/>
  <c r="W339" i="80"/>
  <c r="W419" i="80" s="1"/>
  <c r="X388" i="80"/>
  <c r="X147" i="80" s="1"/>
  <c r="X397" i="80"/>
  <c r="X396" i="80" s="1"/>
  <c r="X148" i="80" s="1"/>
  <c r="X316" i="80"/>
  <c r="Y473" i="80"/>
  <c r="Y509" i="80" s="1"/>
  <c r="Y467" i="80"/>
  <c r="Y503" i="80" s="1"/>
  <c r="Z417" i="80"/>
  <c r="Z415" i="80" s="1"/>
  <c r="Z335" i="80"/>
  <c r="AB391" i="80"/>
  <c r="AB388" i="80" s="1"/>
  <c r="AB308" i="80"/>
  <c r="AB569" i="80"/>
  <c r="AB568" i="80" s="1"/>
  <c r="AB532" i="80"/>
  <c r="AD563" i="80"/>
  <c r="AD561" i="80" s="1"/>
  <c r="AD155" i="80" s="1"/>
  <c r="AD525" i="80"/>
  <c r="AD86" i="80" s="1"/>
  <c r="AB552" i="80"/>
  <c r="AB549" i="80" s="1"/>
  <c r="AB513" i="80"/>
  <c r="AC397" i="80"/>
  <c r="AC396" i="80" s="1"/>
  <c r="AC316" i="80"/>
  <c r="AE390" i="80"/>
  <c r="AE388" i="80" s="1"/>
  <c r="AE308" i="80"/>
  <c r="AI417" i="80"/>
  <c r="AI415" i="80" s="1"/>
  <c r="AI335" i="80"/>
  <c r="AI78" i="80" s="1"/>
  <c r="AJ545" i="80"/>
  <c r="AJ544" i="80" s="1"/>
  <c r="AJ153" i="80" s="1"/>
  <c r="AJ508" i="80"/>
  <c r="AJ84" i="80" s="1"/>
  <c r="AH418" i="80"/>
  <c r="AH415" i="80" s="1"/>
  <c r="AH335" i="80"/>
  <c r="AG419" i="80"/>
  <c r="AG415" i="80" s="1"/>
  <c r="AG335" i="80"/>
  <c r="AH144" i="80"/>
  <c r="AJ419" i="80"/>
  <c r="AJ415" i="80" s="1"/>
  <c r="AJ335" i="80"/>
  <c r="AJ78" i="80" s="1"/>
  <c r="I142" i="81"/>
  <c r="I141" i="81"/>
  <c r="M142" i="81"/>
  <c r="M141" i="81"/>
  <c r="G423" i="80"/>
  <c r="G422" i="80" s="1"/>
  <c r="G342" i="80"/>
  <c r="S539" i="81"/>
  <c r="S538" i="81" s="1"/>
  <c r="S152" i="81" s="1"/>
  <c r="S156" i="81" s="1"/>
  <c r="S159" i="81" s="1"/>
  <c r="S502" i="81"/>
  <c r="S83" i="81" s="1"/>
  <c r="S87" i="81" s="1"/>
  <c r="AM156" i="80"/>
  <c r="G416" i="80"/>
  <c r="Q545" i="81"/>
  <c r="Q544" i="81" s="1"/>
  <c r="Q153" i="81" s="1"/>
  <c r="Q508" i="81"/>
  <c r="Q84" i="81" s="1"/>
  <c r="H156" i="81"/>
  <c r="J546" i="81"/>
  <c r="J544" i="81" s="1"/>
  <c r="J153" i="81" s="1"/>
  <c r="J156" i="81" s="1"/>
  <c r="J508" i="81"/>
  <c r="J84" i="81" s="1"/>
  <c r="J87" i="81" s="1"/>
  <c r="L147" i="81"/>
  <c r="L149" i="81" s="1"/>
  <c r="AH391" i="80"/>
  <c r="AH388" i="80" s="1"/>
  <c r="AH308" i="80"/>
  <c r="M419" i="81"/>
  <c r="M415" i="81" s="1"/>
  <c r="M147" i="81" s="1"/>
  <c r="M149" i="81" s="1"/>
  <c r="M335" i="81"/>
  <c r="M78" i="81" s="1"/>
  <c r="M76" i="81" s="1"/>
  <c r="O147" i="81"/>
  <c r="O149" i="81" s="1"/>
  <c r="O159" i="81" s="1"/>
  <c r="Z545" i="81"/>
  <c r="Z544" i="81" s="1"/>
  <c r="Z153" i="81" s="1"/>
  <c r="Z177" i="81" s="1"/>
  <c r="Z508" i="81"/>
  <c r="Z84" i="81" s="1"/>
  <c r="I545" i="81"/>
  <c r="I544" i="81" s="1"/>
  <c r="I153" i="81" s="1"/>
  <c r="I508" i="81"/>
  <c r="I84" i="81" s="1"/>
  <c r="W141" i="81"/>
  <c r="W142" i="81"/>
  <c r="Y142" i="81"/>
  <c r="Y144" i="81" s="1"/>
  <c r="AE539" i="81"/>
  <c r="AE538" i="81" s="1"/>
  <c r="AE152" i="81" s="1"/>
  <c r="AE156" i="81" s="1"/>
  <c r="AE173" i="81" s="1"/>
  <c r="AE175" i="81" s="1"/>
  <c r="AE502" i="81"/>
  <c r="AF546" i="81"/>
  <c r="AF544" i="81" s="1"/>
  <c r="AF153" i="81" s="1"/>
  <c r="AF156" i="81" s="1"/>
  <c r="AF508" i="81"/>
  <c r="AH420" i="81"/>
  <c r="AH415" i="81" s="1"/>
  <c r="AH147" i="81" s="1"/>
  <c r="AH149" i="81" s="1"/>
  <c r="AH335" i="81"/>
  <c r="AH78" i="81" s="1"/>
  <c r="AH76" i="81" s="1"/>
  <c r="AA156" i="81"/>
  <c r="AJ147" i="81"/>
  <c r="AJ149" i="81" s="1"/>
  <c r="AJ173" i="81" s="1"/>
  <c r="AJ175" i="81" s="1"/>
  <c r="AM173" i="81"/>
  <c r="AM175" i="81" s="1"/>
  <c r="AM159" i="81"/>
  <c r="AM176" i="81"/>
  <c r="J545" i="46"/>
  <c r="J544" i="46" s="1"/>
  <c r="J153" i="46" s="1"/>
  <c r="J177" i="46" s="1"/>
  <c r="J508" i="46"/>
  <c r="J84" i="46" s="1"/>
  <c r="L545" i="46"/>
  <c r="L544" i="46" s="1"/>
  <c r="L153" i="46" s="1"/>
  <c r="L508" i="46"/>
  <c r="L84" i="46" s="1"/>
  <c r="N545" i="46"/>
  <c r="N544" i="46" s="1"/>
  <c r="N153" i="46" s="1"/>
  <c r="N177" i="46" s="1"/>
  <c r="N508" i="46"/>
  <c r="N84" i="46" s="1"/>
  <c r="P545" i="46"/>
  <c r="P544" i="46" s="1"/>
  <c r="P153" i="46" s="1"/>
  <c r="P508" i="46"/>
  <c r="P84" i="46" s="1"/>
  <c r="R545" i="46"/>
  <c r="R544" i="46" s="1"/>
  <c r="R153" i="46" s="1"/>
  <c r="R177" i="46" s="1"/>
  <c r="R508" i="46"/>
  <c r="R84" i="46" s="1"/>
  <c r="T545" i="46"/>
  <c r="T544" i="46" s="1"/>
  <c r="T153" i="46" s="1"/>
  <c r="T508" i="46"/>
  <c r="T84" i="46" s="1"/>
  <c r="V545" i="46"/>
  <c r="V544" i="46" s="1"/>
  <c r="V153" i="46" s="1"/>
  <c r="V508" i="46"/>
  <c r="V84" i="46" s="1"/>
  <c r="AK539" i="81"/>
  <c r="AK538" i="81" s="1"/>
  <c r="AK152" i="81" s="1"/>
  <c r="AK156" i="81" s="1"/>
  <c r="AK502" i="81"/>
  <c r="AK83" i="81" s="1"/>
  <c r="AK87" i="81" s="1"/>
  <c r="L539" i="46"/>
  <c r="L538" i="46" s="1"/>
  <c r="L152" i="46" s="1"/>
  <c r="L502" i="46"/>
  <c r="P539" i="46"/>
  <c r="P538" i="46" s="1"/>
  <c r="P152" i="46" s="1"/>
  <c r="P156" i="46" s="1"/>
  <c r="P502" i="46"/>
  <c r="P83" i="46" s="1"/>
  <c r="P87" i="46" s="1"/>
  <c r="T539" i="46"/>
  <c r="T538" i="46" s="1"/>
  <c r="T152" i="46" s="1"/>
  <c r="T502" i="46"/>
  <c r="AK144" i="81"/>
  <c r="AO141" i="81"/>
  <c r="AO144" i="81" s="1"/>
  <c r="AP539" i="81"/>
  <c r="AP538" i="81" s="1"/>
  <c r="AP152" i="81" s="1"/>
  <c r="AP156" i="81" s="1"/>
  <c r="AP502" i="81"/>
  <c r="AP83" i="81" s="1"/>
  <c r="AP87" i="81" s="1"/>
  <c r="J141" i="46"/>
  <c r="J144" i="46" s="1"/>
  <c r="L141" i="46"/>
  <c r="L144" i="46" s="1"/>
  <c r="N141" i="46"/>
  <c r="N144" i="46" s="1"/>
  <c r="P141" i="46"/>
  <c r="P144" i="46" s="1"/>
  <c r="R141" i="46"/>
  <c r="R144" i="46" s="1"/>
  <c r="T141" i="46"/>
  <c r="T144" i="46" s="1"/>
  <c r="V141" i="46"/>
  <c r="V144" i="46" s="1"/>
  <c r="X141" i="46"/>
  <c r="X144" i="46" s="1"/>
  <c r="Y539" i="46"/>
  <c r="Y538" i="46" s="1"/>
  <c r="Y152" i="46" s="1"/>
  <c r="Y156" i="46" s="1"/>
  <c r="Y502" i="46"/>
  <c r="Y83" i="46" s="1"/>
  <c r="Y87" i="46" s="1"/>
  <c r="Z539" i="46"/>
  <c r="Z538" i="46" s="1"/>
  <c r="Z152" i="46" s="1"/>
  <c r="Z156" i="46" s="1"/>
  <c r="Z502" i="46"/>
  <c r="Z83" i="46" s="1"/>
  <c r="Z87" i="46" s="1"/>
  <c r="AA539" i="46"/>
  <c r="AA538" i="46" s="1"/>
  <c r="AA152" i="46" s="1"/>
  <c r="AA156" i="46" s="1"/>
  <c r="AA502" i="46"/>
  <c r="AA83" i="46" s="1"/>
  <c r="AA87" i="46" s="1"/>
  <c r="M149" i="46"/>
  <c r="M159" i="46" s="1"/>
  <c r="R216" i="46"/>
  <c r="X539" i="46"/>
  <c r="X538" i="46" s="1"/>
  <c r="X152" i="46" s="1"/>
  <c r="X156" i="46" s="1"/>
  <c r="X502" i="46"/>
  <c r="X83" i="46" s="1"/>
  <c r="X87" i="46" s="1"/>
  <c r="AK147" i="81"/>
  <c r="AK149" i="81" s="1"/>
  <c r="I147" i="46"/>
  <c r="I149" i="46" s="1"/>
  <c r="Y141" i="46"/>
  <c r="Y144" i="46" s="1"/>
  <c r="AM545" i="46"/>
  <c r="AM544" i="46" s="1"/>
  <c r="AM153" i="46" s="1"/>
  <c r="AM508" i="46"/>
  <c r="AM84" i="46" s="1"/>
  <c r="Q149" i="46"/>
  <c r="AC545" i="46"/>
  <c r="AC544" i="46" s="1"/>
  <c r="AC153" i="46" s="1"/>
  <c r="AC156" i="46" s="1"/>
  <c r="AC508" i="46"/>
  <c r="AE546" i="46"/>
  <c r="AE544" i="46" s="1"/>
  <c r="AE153" i="46" s="1"/>
  <c r="AE177" i="46" s="1"/>
  <c r="AE508" i="46"/>
  <c r="AE84" i="46" s="1"/>
  <c r="AE87" i="46" s="1"/>
  <c r="AI546" i="46"/>
  <c r="AI544" i="46" s="1"/>
  <c r="AI153" i="46" s="1"/>
  <c r="AI177" i="46" s="1"/>
  <c r="AI508" i="46"/>
  <c r="AO419" i="46"/>
  <c r="AO415" i="46" s="1"/>
  <c r="AO147" i="46" s="1"/>
  <c r="AO149" i="46" s="1"/>
  <c r="AO335" i="46"/>
  <c r="AO78" i="46" s="1"/>
  <c r="AO76" i="46" s="1"/>
  <c r="G545" i="46"/>
  <c r="G544" i="46" s="1"/>
  <c r="G153" i="46" s="1"/>
  <c r="G508" i="46"/>
  <c r="G84" i="46" s="1"/>
  <c r="AO156" i="46"/>
  <c r="T77" i="81"/>
  <c r="T213" i="81"/>
  <c r="T214" i="81"/>
  <c r="T215" i="81"/>
  <c r="T217" i="81"/>
  <c r="T218" i="81"/>
  <c r="T219" i="81"/>
  <c r="AG177" i="46"/>
  <c r="AG216" i="46"/>
  <c r="AK177" i="46"/>
  <c r="AK216" i="46"/>
  <c r="G147" i="46"/>
  <c r="G149" i="46" s="1"/>
  <c r="M168" i="81"/>
  <c r="M181" i="81" s="1"/>
  <c r="AC149" i="46"/>
  <c r="AC159" i="46" s="1"/>
  <c r="K77" i="81"/>
  <c r="K214" i="81"/>
  <c r="K215" i="81"/>
  <c r="K217" i="81"/>
  <c r="K218" i="81"/>
  <c r="K219" i="81"/>
  <c r="K213" i="81"/>
  <c r="AA77" i="81"/>
  <c r="AA214" i="81"/>
  <c r="AA215" i="81"/>
  <c r="AA217" i="81"/>
  <c r="AA218" i="81"/>
  <c r="AA219" i="81"/>
  <c r="AA213" i="81"/>
  <c r="AH203" i="35"/>
  <c r="AD191" i="35"/>
  <c r="Z192" i="35"/>
  <c r="R203" i="35"/>
  <c r="N191" i="35"/>
  <c r="J192" i="35"/>
  <c r="P168" i="80"/>
  <c r="P181" i="80" s="1"/>
  <c r="X559" i="80"/>
  <c r="X558" i="80" s="1"/>
  <c r="AO203" i="35"/>
  <c r="AK203" i="35"/>
  <c r="AK193" i="35"/>
  <c r="AG191" i="35"/>
  <c r="U203" i="35"/>
  <c r="Q191" i="35"/>
  <c r="AL203" i="35"/>
  <c r="AP191" i="35"/>
  <c r="AF203" i="35"/>
  <c r="AB191" i="35"/>
  <c r="P203" i="35"/>
  <c r="L191" i="35"/>
  <c r="G80" i="80"/>
  <c r="S168" i="80"/>
  <c r="S181" i="80" s="1"/>
  <c r="AI559" i="80"/>
  <c r="AI558" i="80" s="1"/>
  <c r="AP198" i="35"/>
  <c r="AP204" i="35"/>
  <c r="AP199" i="35"/>
  <c r="AP200" i="35" s="1"/>
  <c r="AP205" i="35"/>
  <c r="AP196" i="35"/>
  <c r="AP197" i="35"/>
  <c r="AI191" i="35"/>
  <c r="AE203" i="35"/>
  <c r="W203" i="35"/>
  <c r="S191" i="35"/>
  <c r="O203" i="35"/>
  <c r="O193" i="35"/>
  <c r="G203" i="35"/>
  <c r="G193" i="35"/>
  <c r="AO212" i="35"/>
  <c r="AO77" i="35"/>
  <c r="AO213" i="35"/>
  <c r="AO217" i="35"/>
  <c r="AO214" i="35"/>
  <c r="AO218" i="35"/>
  <c r="AO215" i="35"/>
  <c r="AO219" i="35"/>
  <c r="R219" i="35"/>
  <c r="R213" i="35"/>
  <c r="R214" i="35"/>
  <c r="R77" i="35"/>
  <c r="R217" i="35"/>
  <c r="R215" i="35"/>
  <c r="R218" i="35"/>
  <c r="R212" i="35"/>
  <c r="AL175" i="35"/>
  <c r="AL179" i="35"/>
  <c r="AL187" i="35" s="1"/>
  <c r="M77" i="46"/>
  <c r="M215" i="46"/>
  <c r="M213" i="46"/>
  <c r="M214" i="46"/>
  <c r="W218" i="35"/>
  <c r="W212" i="35"/>
  <c r="W219" i="35"/>
  <c r="W213" i="35"/>
  <c r="W214" i="35"/>
  <c r="W77" i="35"/>
  <c r="W217" i="35"/>
  <c r="W215" i="35"/>
  <c r="AN175" i="35"/>
  <c r="AN179" i="35"/>
  <c r="AN187" i="35" s="1"/>
  <c r="AN214" i="46"/>
  <c r="AN218" i="46"/>
  <c r="AN215" i="46"/>
  <c r="AN219" i="46"/>
  <c r="AN77" i="46"/>
  <c r="AN213" i="46"/>
  <c r="AN217" i="46"/>
  <c r="H216" i="35"/>
  <c r="H177" i="35"/>
  <c r="H159" i="35"/>
  <c r="H173" i="35"/>
  <c r="X216" i="35"/>
  <c r="X177" i="35"/>
  <c r="X173" i="35"/>
  <c r="X159" i="35"/>
  <c r="AN77" i="35"/>
  <c r="AN213" i="35"/>
  <c r="AN217" i="35"/>
  <c r="AN214" i="35"/>
  <c r="AN218" i="35"/>
  <c r="AN215" i="35"/>
  <c r="AN219" i="35"/>
  <c r="AN212" i="35"/>
  <c r="R77" i="46"/>
  <c r="R214" i="46"/>
  <c r="R215" i="46"/>
  <c r="R213" i="46"/>
  <c r="AJ77" i="46"/>
  <c r="AJ213" i="46"/>
  <c r="AJ217" i="46"/>
  <c r="AJ214" i="46"/>
  <c r="AJ218" i="46"/>
  <c r="AJ215" i="46"/>
  <c r="AJ219" i="46"/>
  <c r="R198" i="52"/>
  <c r="R205" i="52"/>
  <c r="R196" i="52"/>
  <c r="R197" i="52"/>
  <c r="R181" i="52"/>
  <c r="S216" i="35"/>
  <c r="S177" i="35"/>
  <c r="S159" i="35"/>
  <c r="S173" i="35"/>
  <c r="AI216" i="35"/>
  <c r="AI177" i="35"/>
  <c r="AI159" i="35"/>
  <c r="AI173" i="35"/>
  <c r="N105" i="73"/>
  <c r="AD105" i="73"/>
  <c r="AE175" i="35"/>
  <c r="AE179" i="35"/>
  <c r="AE187" i="35" s="1"/>
  <c r="G105" i="73"/>
  <c r="Z179" i="35"/>
  <c r="Z187" i="35" s="1"/>
  <c r="Z175" i="35"/>
  <c r="AH173" i="35"/>
  <c r="AH159" i="35"/>
  <c r="AN173" i="46" l="1"/>
  <c r="AN175" i="46" s="1"/>
  <c r="AN179" i="46" s="1"/>
  <c r="I215" i="46"/>
  <c r="AN176" i="46"/>
  <c r="AN159" i="46"/>
  <c r="AF173" i="46"/>
  <c r="AF175" i="46" s="1"/>
  <c r="AF190" i="46" s="1"/>
  <c r="AB218" i="46"/>
  <c r="I213" i="46"/>
  <c r="R218" i="46"/>
  <c r="AH156" i="46"/>
  <c r="AH173" i="46" s="1"/>
  <c r="AH175" i="46" s="1"/>
  <c r="R219" i="46"/>
  <c r="R217" i="46"/>
  <c r="M217" i="46"/>
  <c r="M218" i="46"/>
  <c r="AD156" i="46"/>
  <c r="AD173" i="46" s="1"/>
  <c r="AD175" i="46" s="1"/>
  <c r="N213" i="46"/>
  <c r="I77" i="46"/>
  <c r="M219" i="46"/>
  <c r="AJ173" i="46"/>
  <c r="AJ175" i="46" s="1"/>
  <c r="AJ179" i="46" s="1"/>
  <c r="AZ190" i="46"/>
  <c r="BO147" i="80"/>
  <c r="BO149" i="80" s="1"/>
  <c r="L80" i="80"/>
  <c r="R539" i="80"/>
  <c r="R538" i="80" s="1"/>
  <c r="R152" i="80" s="1"/>
  <c r="AH168" i="80"/>
  <c r="AH181" i="80" s="1"/>
  <c r="AJ168" i="80"/>
  <c r="AJ181" i="80" s="1"/>
  <c r="AK168" i="80"/>
  <c r="AK181" i="80" s="1"/>
  <c r="AE147" i="80"/>
  <c r="AE149" i="80" s="1"/>
  <c r="AL217" i="80"/>
  <c r="AI148" i="80"/>
  <c r="W155" i="80"/>
  <c r="G193" i="80"/>
  <c r="T86" i="80"/>
  <c r="AD544" i="80"/>
  <c r="AD153" i="80" s="1"/>
  <c r="K223" i="80"/>
  <c r="L148" i="80"/>
  <c r="W210" i="80"/>
  <c r="J83" i="80"/>
  <c r="AL77" i="80"/>
  <c r="H147" i="80"/>
  <c r="H149" i="80" s="1"/>
  <c r="O147" i="80"/>
  <c r="J147" i="80"/>
  <c r="AK86" i="80"/>
  <c r="H154" i="80"/>
  <c r="N154" i="80"/>
  <c r="AK79" i="80"/>
  <c r="K79" i="80"/>
  <c r="G168" i="80"/>
  <c r="G181" i="80" s="1"/>
  <c r="AC155" i="80"/>
  <c r="AL156" i="80"/>
  <c r="AB79" i="80"/>
  <c r="J538" i="80"/>
  <c r="J152" i="80" s="1"/>
  <c r="J156" i="80" s="1"/>
  <c r="AF147" i="80"/>
  <c r="AF149" i="80" s="1"/>
  <c r="Z83" i="80"/>
  <c r="M155" i="80"/>
  <c r="AE168" i="80"/>
  <c r="AE181" i="80" s="1"/>
  <c r="AG79" i="80"/>
  <c r="Z154" i="80"/>
  <c r="R83" i="80"/>
  <c r="M79" i="80"/>
  <c r="O168" i="80"/>
  <c r="O181" i="80" s="1"/>
  <c r="AG168" i="80"/>
  <c r="AG181" i="80" s="1"/>
  <c r="AD539" i="80"/>
  <c r="AD538" i="80" s="1"/>
  <c r="AD152" i="80" s="1"/>
  <c r="AI147" i="80"/>
  <c r="AI149" i="80" s="1"/>
  <c r="AI216" i="80" s="1"/>
  <c r="N147" i="80"/>
  <c r="AJ154" i="80"/>
  <c r="AD335" i="80"/>
  <c r="AD78" i="80" s="1"/>
  <c r="P78" i="80"/>
  <c r="P76" i="80" s="1"/>
  <c r="AF78" i="80"/>
  <c r="AF76" i="80" s="1"/>
  <c r="AD502" i="80"/>
  <c r="AD83" i="80" s="1"/>
  <c r="AE78" i="80"/>
  <c r="AE76" i="80" s="1"/>
  <c r="AN156" i="80"/>
  <c r="O78" i="80"/>
  <c r="AD415" i="80"/>
  <c r="AD147" i="80" s="1"/>
  <c r="Y154" i="80"/>
  <c r="P147" i="80"/>
  <c r="P149" i="80" s="1"/>
  <c r="T85" i="80"/>
  <c r="AN87" i="80"/>
  <c r="AJ147" i="80"/>
  <c r="AJ149" i="80" s="1"/>
  <c r="H156" i="80"/>
  <c r="AD508" i="80"/>
  <c r="AD84" i="80" s="1"/>
  <c r="Y147" i="80"/>
  <c r="Z85" i="80"/>
  <c r="H83" i="80"/>
  <c r="AM214" i="80"/>
  <c r="AM215" i="80"/>
  <c r="AM77" i="80"/>
  <c r="AM218" i="80"/>
  <c r="AM213" i="80"/>
  <c r="AI210" i="80"/>
  <c r="S210" i="80"/>
  <c r="H168" i="80"/>
  <c r="H181" i="80" s="1"/>
  <c r="S223" i="80"/>
  <c r="AB85" i="80"/>
  <c r="AK147" i="80"/>
  <c r="AK149" i="80" s="1"/>
  <c r="AK216" i="80" s="1"/>
  <c r="AI199" i="80"/>
  <c r="AI200" i="80" s="1"/>
  <c r="AI168" i="80"/>
  <c r="AI181" i="80" s="1"/>
  <c r="AF168" i="80"/>
  <c r="AF181" i="80" s="1"/>
  <c r="R168" i="80"/>
  <c r="R181" i="80" s="1"/>
  <c r="AM147" i="80"/>
  <c r="AM149" i="80" s="1"/>
  <c r="AM173" i="80" s="1"/>
  <c r="AM175" i="80" s="1"/>
  <c r="L168" i="80"/>
  <c r="L181" i="80" s="1"/>
  <c r="K168" i="80"/>
  <c r="K181" i="80" s="1"/>
  <c r="AH147" i="80"/>
  <c r="AH149" i="80" s="1"/>
  <c r="AH216" i="80" s="1"/>
  <c r="S539" i="80"/>
  <c r="S538" i="80" s="1"/>
  <c r="S152" i="80" s="1"/>
  <c r="Y168" i="80"/>
  <c r="Y181" i="80" s="1"/>
  <c r="Y155" i="80"/>
  <c r="AB168" i="80"/>
  <c r="AB181" i="80" s="1"/>
  <c r="AE85" i="80"/>
  <c r="V85" i="80"/>
  <c r="AD168" i="80"/>
  <c r="AD181" i="80" s="1"/>
  <c r="T204" i="80"/>
  <c r="AI197" i="80"/>
  <c r="AI198" i="80"/>
  <c r="X79" i="80"/>
  <c r="Q149" i="80"/>
  <c r="Q177" i="80" s="1"/>
  <c r="AL215" i="80"/>
  <c r="O155" i="80"/>
  <c r="AM217" i="80"/>
  <c r="W85" i="80"/>
  <c r="G335" i="80"/>
  <c r="AB154" i="80"/>
  <c r="AL219" i="80"/>
  <c r="AL214" i="80"/>
  <c r="AI85" i="80"/>
  <c r="M86" i="80"/>
  <c r="AB502" i="80"/>
  <c r="AB83" i="80" s="1"/>
  <c r="W168" i="80"/>
  <c r="W181" i="80" s="1"/>
  <c r="W154" i="80"/>
  <c r="I85" i="80"/>
  <c r="AE154" i="80"/>
  <c r="Q79" i="80"/>
  <c r="J79" i="80"/>
  <c r="J76" i="80" s="1"/>
  <c r="S79" i="80"/>
  <c r="P204" i="80"/>
  <c r="AD154" i="80"/>
  <c r="T199" i="80"/>
  <c r="T200" i="80" s="1"/>
  <c r="T197" i="80"/>
  <c r="AD85" i="80"/>
  <c r="U148" i="80"/>
  <c r="U149" i="80" s="1"/>
  <c r="U216" i="80" s="1"/>
  <c r="AI204" i="80"/>
  <c r="S83" i="80"/>
  <c r="S87" i="80" s="1"/>
  <c r="H76" i="80"/>
  <c r="X168" i="80"/>
  <c r="X181" i="80" s="1"/>
  <c r="G415" i="80"/>
  <c r="G79" i="80"/>
  <c r="AI76" i="80"/>
  <c r="AI214" i="80" s="1"/>
  <c r="X154" i="80"/>
  <c r="S155" i="80"/>
  <c r="AL218" i="80"/>
  <c r="AG154" i="80"/>
  <c r="AM219" i="80"/>
  <c r="AN147" i="80"/>
  <c r="AN149" i="80" s="1"/>
  <c r="AN216" i="80" s="1"/>
  <c r="AJ79" i="80"/>
  <c r="AJ76" i="80" s="1"/>
  <c r="AB538" i="80"/>
  <c r="AB152" i="80" s="1"/>
  <c r="P86" i="80"/>
  <c r="AF86" i="80"/>
  <c r="AF87" i="80" s="1"/>
  <c r="N83" i="80"/>
  <c r="N87" i="80" s="1"/>
  <c r="S148" i="80"/>
  <c r="M154" i="80"/>
  <c r="M156" i="80" s="1"/>
  <c r="Q78" i="80"/>
  <c r="P199" i="80"/>
  <c r="P200" i="80" s="1"/>
  <c r="AE155" i="80"/>
  <c r="U85" i="80"/>
  <c r="N155" i="80"/>
  <c r="AE83" i="80"/>
  <c r="L79" i="80"/>
  <c r="T205" i="80"/>
  <c r="M83" i="80"/>
  <c r="AK76" i="80"/>
  <c r="AA147" i="80"/>
  <c r="AA149" i="80" s="1"/>
  <c r="AI83" i="80"/>
  <c r="AC79" i="80"/>
  <c r="G148" i="80"/>
  <c r="AC148" i="80"/>
  <c r="G156" i="80"/>
  <c r="I78" i="80"/>
  <c r="I76" i="80" s="1"/>
  <c r="AB335" i="80"/>
  <c r="P155" i="80"/>
  <c r="J148" i="80"/>
  <c r="J149" i="80" s="1"/>
  <c r="U78" i="80"/>
  <c r="U76" i="80" s="1"/>
  <c r="AB78" i="80"/>
  <c r="AB76" i="80" s="1"/>
  <c r="AB415" i="80"/>
  <c r="AB147" i="80" s="1"/>
  <c r="AB149" i="80" s="1"/>
  <c r="N78" i="80"/>
  <c r="N76" i="80" s="1"/>
  <c r="Y78" i="80"/>
  <c r="Q83" i="80"/>
  <c r="Q87" i="80" s="1"/>
  <c r="X149" i="80"/>
  <c r="AD79" i="80"/>
  <c r="K86" i="80"/>
  <c r="AA199" i="80"/>
  <c r="AA200" i="80" s="1"/>
  <c r="AA196" i="80"/>
  <c r="AA204" i="80"/>
  <c r="AA197" i="80"/>
  <c r="AA205" i="80"/>
  <c r="AA198" i="80"/>
  <c r="AB177" i="46"/>
  <c r="AB216" i="46"/>
  <c r="AL177" i="46"/>
  <c r="Q156" i="46"/>
  <c r="Q173" i="46" s="1"/>
  <c r="Q175" i="46" s="1"/>
  <c r="AB217" i="46"/>
  <c r="BC216" i="46"/>
  <c r="N214" i="46"/>
  <c r="S190" i="82"/>
  <c r="S179" i="82"/>
  <c r="G190" i="82"/>
  <c r="G179" i="82"/>
  <c r="L190" i="82"/>
  <c r="L179" i="82"/>
  <c r="U179" i="82"/>
  <c r="U190" i="82"/>
  <c r="AU190" i="82"/>
  <c r="AU179" i="82"/>
  <c r="W190" i="82"/>
  <c r="W179" i="82"/>
  <c r="AM190" i="82"/>
  <c r="AM179" i="82"/>
  <c r="BC190" i="82"/>
  <c r="BC179" i="82"/>
  <c r="AE190" i="82"/>
  <c r="AE179" i="82"/>
  <c r="AZ190" i="82"/>
  <c r="AZ179" i="82"/>
  <c r="BK190" i="82"/>
  <c r="BK179" i="82"/>
  <c r="BC173" i="46"/>
  <c r="BC175" i="46" s="1"/>
  <c r="BC179" i="46" s="1"/>
  <c r="BC177" i="46"/>
  <c r="AY173" i="46"/>
  <c r="AY175" i="46" s="1"/>
  <c r="AY179" i="46" s="1"/>
  <c r="BG216" i="46"/>
  <c r="AY159" i="46"/>
  <c r="AP87" i="46"/>
  <c r="BG159" i="46"/>
  <c r="BG173" i="46"/>
  <c r="BG175" i="46" s="1"/>
  <c r="BG179" i="46" s="1"/>
  <c r="AL173" i="46"/>
  <c r="AL175" i="46" s="1"/>
  <c r="AL179" i="46" s="1"/>
  <c r="AP156" i="46"/>
  <c r="H144" i="46"/>
  <c r="H176" i="46" s="1"/>
  <c r="AS179" i="46"/>
  <c r="AS190" i="46"/>
  <c r="AR179" i="46"/>
  <c r="AR190" i="46"/>
  <c r="AX190" i="46"/>
  <c r="AX179" i="46"/>
  <c r="BD179" i="46"/>
  <c r="BD190" i="46"/>
  <c r="BB179" i="46"/>
  <c r="BB190" i="46"/>
  <c r="BH179" i="46"/>
  <c r="BH190" i="46"/>
  <c r="AW179" i="46"/>
  <c r="AW190" i="46"/>
  <c r="AV190" i="46"/>
  <c r="AV179" i="46"/>
  <c r="BN190" i="46"/>
  <c r="BN179" i="46"/>
  <c r="BA179" i="46"/>
  <c r="BA190" i="46"/>
  <c r="AT190" i="46"/>
  <c r="AT179" i="46"/>
  <c r="BJ190" i="46"/>
  <c r="BJ179" i="46"/>
  <c r="BE179" i="46"/>
  <c r="BE190" i="46"/>
  <c r="BK179" i="46"/>
  <c r="BK190" i="46"/>
  <c r="AQ179" i="46"/>
  <c r="AQ190" i="46"/>
  <c r="BO179" i="46"/>
  <c r="BO190" i="46"/>
  <c r="BM179" i="46"/>
  <c r="BM190" i="46"/>
  <c r="BL190" i="46"/>
  <c r="BL179" i="46"/>
  <c r="BI179" i="46"/>
  <c r="BI190" i="46"/>
  <c r="AU179" i="46"/>
  <c r="AU190" i="46"/>
  <c r="BF190" i="46"/>
  <c r="BF179" i="46"/>
  <c r="AO216" i="35"/>
  <c r="AO177" i="35"/>
  <c r="AD192" i="35"/>
  <c r="K159" i="35"/>
  <c r="K173" i="35"/>
  <c r="AW186" i="35"/>
  <c r="AW192" i="35"/>
  <c r="AX175" i="35"/>
  <c r="AX179" i="35"/>
  <c r="BG187" i="35"/>
  <c r="BG193" i="35"/>
  <c r="BI186" i="35"/>
  <c r="BI192" i="35"/>
  <c r="BK190" i="35"/>
  <c r="BK184" i="35"/>
  <c r="BL187" i="35"/>
  <c r="BL193" i="35"/>
  <c r="BO187" i="35"/>
  <c r="BO193" i="35"/>
  <c r="BM186" i="35"/>
  <c r="BM192" i="35"/>
  <c r="AR187" i="35"/>
  <c r="AR193" i="35"/>
  <c r="AV187" i="35"/>
  <c r="AV193" i="35"/>
  <c r="AT175" i="35"/>
  <c r="AT179" i="35"/>
  <c r="BG190" i="35"/>
  <c r="BG184" i="35"/>
  <c r="BI175" i="35"/>
  <c r="BI179" i="35"/>
  <c r="BK187" i="35"/>
  <c r="BK193" i="35"/>
  <c r="BL190" i="35"/>
  <c r="BL184" i="35"/>
  <c r="BJ175" i="35"/>
  <c r="BJ179" i="35"/>
  <c r="BN186" i="35"/>
  <c r="BN192" i="35"/>
  <c r="AS186" i="35"/>
  <c r="AS192" i="35"/>
  <c r="BF192" i="35"/>
  <c r="BF186" i="35"/>
  <c r="BO190" i="35"/>
  <c r="BO184" i="35"/>
  <c r="BE186" i="35"/>
  <c r="BE192" i="35"/>
  <c r="AR184" i="35"/>
  <c r="AR190" i="35"/>
  <c r="BB175" i="35"/>
  <c r="BB179" i="35"/>
  <c r="AW175" i="35"/>
  <c r="AW179" i="35"/>
  <c r="BD187" i="35"/>
  <c r="BD193" i="35"/>
  <c r="AQ187" i="35"/>
  <c r="AQ193" i="35"/>
  <c r="BC187" i="35"/>
  <c r="BC193" i="35"/>
  <c r="BA186" i="35"/>
  <c r="BA192" i="35"/>
  <c r="BF179" i="35"/>
  <c r="BF175" i="35"/>
  <c r="AY187" i="35"/>
  <c r="AY193" i="35"/>
  <c r="AZ187" i="35"/>
  <c r="AZ193" i="35"/>
  <c r="BE175" i="35"/>
  <c r="BE179" i="35"/>
  <c r="BH193" i="35"/>
  <c r="BH187" i="35"/>
  <c r="BB186" i="35"/>
  <c r="BB192" i="35"/>
  <c r="AU190" i="35"/>
  <c r="AU184" i="35"/>
  <c r="AT192" i="35"/>
  <c r="AT186" i="35"/>
  <c r="BD184" i="35"/>
  <c r="BD190" i="35"/>
  <c r="AX186" i="35"/>
  <c r="AX192" i="35"/>
  <c r="AQ190" i="35"/>
  <c r="AQ184" i="35"/>
  <c r="AU187" i="35"/>
  <c r="AU193" i="35"/>
  <c r="AV190" i="35"/>
  <c r="AV184" i="35"/>
  <c r="BJ192" i="35"/>
  <c r="BJ186" i="35"/>
  <c r="BC190" i="35"/>
  <c r="BC184" i="35"/>
  <c r="BA179" i="35"/>
  <c r="BA175" i="35"/>
  <c r="BN175" i="35"/>
  <c r="BN179" i="35"/>
  <c r="AS175" i="35"/>
  <c r="AS179" i="35"/>
  <c r="BM175" i="35"/>
  <c r="BM179" i="35"/>
  <c r="AY190" i="35"/>
  <c r="AY184" i="35"/>
  <c r="AZ184" i="35"/>
  <c r="AZ190" i="35"/>
  <c r="BH184" i="35"/>
  <c r="BH190" i="35"/>
  <c r="AL177" i="80"/>
  <c r="AL216" i="80"/>
  <c r="AA177" i="81"/>
  <c r="AA216" i="81"/>
  <c r="H173" i="81"/>
  <c r="H175" i="81" s="1"/>
  <c r="Z87" i="80"/>
  <c r="Q177" i="81"/>
  <c r="AI86" i="80"/>
  <c r="P217" i="81"/>
  <c r="AO77" i="80"/>
  <c r="AO214" i="80"/>
  <c r="AO217" i="80"/>
  <c r="AO213" i="80"/>
  <c r="AO215" i="80"/>
  <c r="AO219" i="80"/>
  <c r="AO218" i="80"/>
  <c r="AB545" i="80"/>
  <c r="AB544" i="80" s="1"/>
  <c r="AB153" i="80" s="1"/>
  <c r="AB508" i="80"/>
  <c r="AB84" i="80" s="1"/>
  <c r="U155" i="80"/>
  <c r="V86" i="80"/>
  <c r="K545" i="80"/>
  <c r="K544" i="80" s="1"/>
  <c r="K153" i="80" s="1"/>
  <c r="K508" i="80"/>
  <c r="K84" i="80" s="1"/>
  <c r="T154" i="80"/>
  <c r="U154" i="80"/>
  <c r="G196" i="80"/>
  <c r="G198" i="80"/>
  <c r="G205" i="80"/>
  <c r="G199" i="80"/>
  <c r="G200" i="80" s="1"/>
  <c r="G197" i="80"/>
  <c r="G204" i="80"/>
  <c r="AO87" i="80"/>
  <c r="R545" i="80"/>
  <c r="R544" i="80" s="1"/>
  <c r="R153" i="80" s="1"/>
  <c r="R156" i="80" s="1"/>
  <c r="R508" i="80"/>
  <c r="R84" i="80" s="1"/>
  <c r="R87" i="80" s="1"/>
  <c r="K415" i="80"/>
  <c r="K147" i="80" s="1"/>
  <c r="K149" i="80" s="1"/>
  <c r="K216" i="80" s="1"/>
  <c r="Q223" i="80"/>
  <c r="Q210" i="80"/>
  <c r="Q221" i="80"/>
  <c r="M199" i="80"/>
  <c r="M200" i="80" s="1"/>
  <c r="M197" i="80"/>
  <c r="M204" i="80"/>
  <c r="M196" i="80"/>
  <c r="M198" i="80"/>
  <c r="M205" i="80"/>
  <c r="R186" i="35"/>
  <c r="R192" i="35"/>
  <c r="T415" i="80"/>
  <c r="T147" i="80" s="1"/>
  <c r="T149" i="80" s="1"/>
  <c r="Y217" i="81"/>
  <c r="AA173" i="81"/>
  <c r="AA175" i="81" s="1"/>
  <c r="W144" i="81"/>
  <c r="M147" i="80"/>
  <c r="M149" i="80" s="1"/>
  <c r="U159" i="46"/>
  <c r="Z156" i="80"/>
  <c r="I149" i="80"/>
  <c r="I216" i="80" s="1"/>
  <c r="R156" i="81"/>
  <c r="AO159" i="35"/>
  <c r="AO173" i="35"/>
  <c r="AF77" i="81"/>
  <c r="AF213" i="81"/>
  <c r="AF214" i="81"/>
  <c r="AF215" i="81"/>
  <c r="AG83" i="80"/>
  <c r="AG539" i="80"/>
  <c r="AG538" i="80" s="1"/>
  <c r="AG152" i="80" s="1"/>
  <c r="O197" i="80"/>
  <c r="O204" i="80"/>
  <c r="O196" i="80"/>
  <c r="O198" i="80"/>
  <c r="O205" i="80"/>
  <c r="O199" i="80"/>
  <c r="O200" i="80" s="1"/>
  <c r="K155" i="80"/>
  <c r="K539" i="80"/>
  <c r="K538" i="80" s="1"/>
  <c r="K152" i="80" s="1"/>
  <c r="K502" i="80"/>
  <c r="K83" i="80" s="1"/>
  <c r="O79" i="80"/>
  <c r="O76" i="80" s="1"/>
  <c r="AE197" i="80"/>
  <c r="AE204" i="80"/>
  <c r="AE196" i="80"/>
  <c r="AE198" i="80"/>
  <c r="AE205" i="80"/>
  <c r="AE199" i="80"/>
  <c r="AE200" i="80" s="1"/>
  <c r="V79" i="80"/>
  <c r="G223" i="80"/>
  <c r="G210" i="80"/>
  <c r="G221" i="80"/>
  <c r="AP219" i="35"/>
  <c r="AP217" i="35"/>
  <c r="AP212" i="35"/>
  <c r="AP214" i="35"/>
  <c r="AP77" i="35"/>
  <c r="AP218" i="35"/>
  <c r="AP215" i="35"/>
  <c r="AP213" i="35"/>
  <c r="AG148" i="80"/>
  <c r="AO156" i="80"/>
  <c r="AO159" i="80" s="1"/>
  <c r="AI538" i="80"/>
  <c r="AI152" i="80" s="1"/>
  <c r="M223" i="80"/>
  <c r="M210" i="80"/>
  <c r="M221" i="80"/>
  <c r="T335" i="80"/>
  <c r="T78" i="80" s="1"/>
  <c r="T76" i="80" s="1"/>
  <c r="AF216" i="35"/>
  <c r="AF177" i="35"/>
  <c r="AC199" i="80"/>
  <c r="AC200" i="80" s="1"/>
  <c r="AC197" i="80"/>
  <c r="AC204" i="80"/>
  <c r="AC196" i="80"/>
  <c r="AC198" i="80"/>
  <c r="AC205" i="80"/>
  <c r="O223" i="80"/>
  <c r="O210" i="80"/>
  <c r="O221" i="80"/>
  <c r="T545" i="80"/>
  <c r="T544" i="80" s="1"/>
  <c r="T153" i="80" s="1"/>
  <c r="T508" i="80"/>
  <c r="T84" i="80" s="1"/>
  <c r="O148" i="80"/>
  <c r="O149" i="80" s="1"/>
  <c r="AE223" i="80"/>
  <c r="AE210" i="80"/>
  <c r="AE221" i="80"/>
  <c r="AL219" i="35"/>
  <c r="AL217" i="35"/>
  <c r="AL212" i="35"/>
  <c r="AL214" i="35"/>
  <c r="AL77" i="35"/>
  <c r="AL218" i="35"/>
  <c r="AL215" i="35"/>
  <c r="AL213" i="35"/>
  <c r="P87" i="81"/>
  <c r="V148" i="80"/>
  <c r="V149" i="80" s="1"/>
  <c r="AG155" i="80"/>
  <c r="AG86" i="80"/>
  <c r="V502" i="80"/>
  <c r="V83" i="80" s="1"/>
  <c r="V539" i="80"/>
  <c r="V538" i="80" s="1"/>
  <c r="V152" i="80" s="1"/>
  <c r="AG199" i="80"/>
  <c r="AG200" i="80" s="1"/>
  <c r="AG196" i="80"/>
  <c r="AG197" i="80"/>
  <c r="AG204" i="80"/>
  <c r="AG198" i="80"/>
  <c r="AG205" i="80"/>
  <c r="Y196" i="80"/>
  <c r="Y199" i="80"/>
  <c r="Y200" i="80" s="1"/>
  <c r="Y197" i="80"/>
  <c r="Y204" i="80"/>
  <c r="Y198" i="80"/>
  <c r="Y205" i="80"/>
  <c r="Y219" i="81"/>
  <c r="V78" i="80"/>
  <c r="AI177" i="81"/>
  <c r="J87" i="80"/>
  <c r="AC223" i="80"/>
  <c r="AC210" i="80"/>
  <c r="AC221" i="80"/>
  <c r="U86" i="80"/>
  <c r="T502" i="80"/>
  <c r="T83" i="80" s="1"/>
  <c r="T539" i="80"/>
  <c r="T538" i="80" s="1"/>
  <c r="T152" i="80" s="1"/>
  <c r="AD148" i="80"/>
  <c r="R198" i="80"/>
  <c r="R205" i="80"/>
  <c r="R199" i="80"/>
  <c r="R200" i="80" s="1"/>
  <c r="R196" i="80"/>
  <c r="R197" i="80"/>
  <c r="R204" i="80"/>
  <c r="AE77" i="81"/>
  <c r="AE214" i="81"/>
  <c r="AE215" i="81"/>
  <c r="AE213" i="81"/>
  <c r="V77" i="81"/>
  <c r="V214" i="81"/>
  <c r="V215" i="81"/>
  <c r="V213" i="81"/>
  <c r="V545" i="80"/>
  <c r="V544" i="80" s="1"/>
  <c r="V153" i="80" s="1"/>
  <c r="V508" i="80"/>
  <c r="V84" i="80" s="1"/>
  <c r="K335" i="80"/>
  <c r="K78" i="80" s="1"/>
  <c r="K76" i="80" s="1"/>
  <c r="Q199" i="80"/>
  <c r="Q200" i="80" s="1"/>
  <c r="Q196" i="80"/>
  <c r="Q197" i="80"/>
  <c r="Q204" i="80"/>
  <c r="Q198" i="80"/>
  <c r="Q205" i="80"/>
  <c r="AG223" i="80"/>
  <c r="AG210" i="80"/>
  <c r="AG221" i="80"/>
  <c r="Y223" i="80"/>
  <c r="Y210" i="80"/>
  <c r="Y221" i="80"/>
  <c r="Y218" i="81"/>
  <c r="G186" i="35"/>
  <c r="G192" i="35"/>
  <c r="AL159" i="46"/>
  <c r="AI77" i="46"/>
  <c r="AI213" i="46"/>
  <c r="AI214" i="46"/>
  <c r="AI215" i="46"/>
  <c r="K77" i="46"/>
  <c r="K214" i="46"/>
  <c r="K213" i="46"/>
  <c r="K215" i="46"/>
  <c r="T156" i="46"/>
  <c r="T159" i="46" s="1"/>
  <c r="L156" i="46"/>
  <c r="L159" i="46" s="1"/>
  <c r="AH77" i="46"/>
  <c r="AH213" i="46"/>
  <c r="AH214" i="46"/>
  <c r="AH215" i="46"/>
  <c r="S77" i="46"/>
  <c r="S213" i="46"/>
  <c r="S215" i="46"/>
  <c r="S214" i="46"/>
  <c r="AK77" i="46"/>
  <c r="AK213" i="46"/>
  <c r="AK214" i="46"/>
  <c r="AK215" i="46"/>
  <c r="AG77" i="46"/>
  <c r="AG213" i="46"/>
  <c r="AG214" i="46"/>
  <c r="AG215" i="46"/>
  <c r="H77" i="46"/>
  <c r="H213" i="46"/>
  <c r="H215" i="46"/>
  <c r="H214" i="46"/>
  <c r="AF77" i="46"/>
  <c r="AF214" i="46"/>
  <c r="AF213" i="46"/>
  <c r="AF215" i="46"/>
  <c r="AJ190" i="81"/>
  <c r="AJ179" i="81"/>
  <c r="AA190" i="81"/>
  <c r="AA179" i="81"/>
  <c r="AF159" i="81"/>
  <c r="AF173" i="81"/>
  <c r="AF175" i="81" s="1"/>
  <c r="W173" i="81"/>
  <c r="W175" i="81" s="1"/>
  <c r="W159" i="81"/>
  <c r="W176" i="81"/>
  <c r="AD216" i="81"/>
  <c r="AD177" i="81"/>
  <c r="AD173" i="81"/>
  <c r="AD175" i="81" s="1"/>
  <c r="AD159" i="81"/>
  <c r="H190" i="81"/>
  <c r="H179" i="81"/>
  <c r="V173" i="81"/>
  <c r="V175" i="81" s="1"/>
  <c r="V159" i="81"/>
  <c r="AG159" i="46"/>
  <c r="AG173" i="46"/>
  <c r="AG175" i="46" s="1"/>
  <c r="P190" i="81"/>
  <c r="P179" i="81"/>
  <c r="AB190" i="81"/>
  <c r="AB179" i="81"/>
  <c r="T173" i="81"/>
  <c r="T175" i="81" s="1"/>
  <c r="T159" i="81"/>
  <c r="T176" i="81"/>
  <c r="R216" i="81"/>
  <c r="R177" i="81"/>
  <c r="AG176" i="80"/>
  <c r="AI176" i="80"/>
  <c r="AL173" i="80"/>
  <c r="AL175" i="80" s="1"/>
  <c r="AL159" i="80"/>
  <c r="AL176" i="80"/>
  <c r="AJ176" i="80"/>
  <c r="H203" i="80"/>
  <c r="H193" i="80"/>
  <c r="AH216" i="81"/>
  <c r="AH177" i="81"/>
  <c r="AH173" i="81"/>
  <c r="AH175" i="81" s="1"/>
  <c r="AH159" i="81"/>
  <c r="Y173" i="81"/>
  <c r="Y175" i="81" s="1"/>
  <c r="Y159" i="81"/>
  <c r="Y176" i="81"/>
  <c r="I176" i="80"/>
  <c r="AK173" i="46"/>
  <c r="AK175" i="46" s="1"/>
  <c r="AK159" i="46"/>
  <c r="AN177" i="80"/>
  <c r="AA173" i="46"/>
  <c r="AA175" i="46" s="1"/>
  <c r="AA176" i="46"/>
  <c r="AA159" i="46"/>
  <c r="N190" i="81"/>
  <c r="N179" i="81"/>
  <c r="X176" i="80"/>
  <c r="L203" i="80"/>
  <c r="L193" i="80"/>
  <c r="AF203" i="80"/>
  <c r="AF193" i="80"/>
  <c r="AO177" i="46"/>
  <c r="AO216" i="46"/>
  <c r="AO159" i="46"/>
  <c r="AO173" i="46"/>
  <c r="AO175" i="46" s="1"/>
  <c r="AE190" i="81"/>
  <c r="AE179" i="81"/>
  <c r="AH190" i="46"/>
  <c r="AH179" i="46"/>
  <c r="J159" i="81"/>
  <c r="AL177" i="81"/>
  <c r="AL216" i="81"/>
  <c r="AL173" i="81"/>
  <c r="AL175" i="81" s="1"/>
  <c r="AL159" i="81"/>
  <c r="N176" i="80"/>
  <c r="S175" i="35"/>
  <c r="S179" i="35"/>
  <c r="X179" i="35"/>
  <c r="X175" i="35"/>
  <c r="G216" i="46"/>
  <c r="G177" i="46"/>
  <c r="AK177" i="81"/>
  <c r="AK216" i="81"/>
  <c r="X173" i="46"/>
  <c r="X175" i="46" s="1"/>
  <c r="X176" i="46"/>
  <c r="X159" i="46"/>
  <c r="P173" i="46"/>
  <c r="P175" i="46" s="1"/>
  <c r="P176" i="46"/>
  <c r="P159" i="46"/>
  <c r="T83" i="46"/>
  <c r="T87" i="46" s="1"/>
  <c r="T219" i="46"/>
  <c r="T217" i="46"/>
  <c r="T218" i="46"/>
  <c r="L83" i="46"/>
  <c r="L87" i="46" s="1"/>
  <c r="L219" i="46"/>
  <c r="L217" i="46"/>
  <c r="L218" i="46"/>
  <c r="AM190" i="81"/>
  <c r="AM179" i="81"/>
  <c r="M77" i="81"/>
  <c r="M213" i="81"/>
  <c r="M214" i="81"/>
  <c r="M215" i="81"/>
  <c r="M217" i="81"/>
  <c r="M218" i="81"/>
  <c r="M219" i="81"/>
  <c r="AI77" i="80"/>
  <c r="AI215" i="80"/>
  <c r="AI217" i="80"/>
  <c r="AI218" i="80"/>
  <c r="AB77" i="80"/>
  <c r="AB215" i="80"/>
  <c r="AB217" i="80"/>
  <c r="AB219" i="80"/>
  <c r="AB213" i="80"/>
  <c r="AB214" i="80"/>
  <c r="Y539" i="80"/>
  <c r="Y538" i="80" s="1"/>
  <c r="Y152" i="80" s="1"/>
  <c r="Y502" i="80"/>
  <c r="Y83" i="80" s="1"/>
  <c r="X177" i="80"/>
  <c r="X216" i="80"/>
  <c r="AC539" i="80"/>
  <c r="AC538" i="80" s="1"/>
  <c r="AC152" i="80" s="1"/>
  <c r="AC502" i="80"/>
  <c r="AC83" i="80" s="1"/>
  <c r="T176" i="80"/>
  <c r="L419" i="80"/>
  <c r="L415" i="80" s="1"/>
  <c r="L147" i="80" s="1"/>
  <c r="L149" i="80" s="1"/>
  <c r="L335" i="80"/>
  <c r="L78" i="80" s="1"/>
  <c r="L76" i="80" s="1"/>
  <c r="AE218" i="46"/>
  <c r="P217" i="46"/>
  <c r="AM186" i="35"/>
  <c r="AM192" i="35"/>
  <c r="AM48" i="72"/>
  <c r="AM58" i="72"/>
  <c r="AM68" i="72"/>
  <c r="AM78" i="72"/>
  <c r="AM88" i="72"/>
  <c r="AM101" i="72"/>
  <c r="AN38" i="72"/>
  <c r="AM53" i="72"/>
  <c r="AM63" i="72"/>
  <c r="AM73" i="72"/>
  <c r="AM83" i="72"/>
  <c r="AM93" i="72"/>
  <c r="AM106" i="72"/>
  <c r="AM115" i="72"/>
  <c r="AM122" i="72"/>
  <c r="L7" i="35"/>
  <c r="K195" i="35"/>
  <c r="K82" i="35"/>
  <c r="K107" i="35"/>
  <c r="K167" i="35"/>
  <c r="K268" i="35"/>
  <c r="K307" i="35"/>
  <c r="K429" i="35"/>
  <c r="K537" i="35"/>
  <c r="K174" i="35"/>
  <c r="K21" i="35"/>
  <c r="K161" i="35"/>
  <c r="K347" i="35"/>
  <c r="K414" i="35"/>
  <c r="K189" i="35"/>
  <c r="K180" i="35"/>
  <c r="K75" i="35"/>
  <c r="K89" i="35"/>
  <c r="K135" i="35"/>
  <c r="K158" i="35"/>
  <c r="K172" i="35"/>
  <c r="K178" i="35"/>
  <c r="K255" i="35"/>
  <c r="K294" i="35"/>
  <c r="K387" i="35"/>
  <c r="K465" i="35"/>
  <c r="K501" i="35"/>
  <c r="K70" i="35"/>
  <c r="K183" i="35"/>
  <c r="K38" i="35"/>
  <c r="K146" i="35"/>
  <c r="K151" i="35"/>
  <c r="K202" i="35"/>
  <c r="K207" i="35"/>
  <c r="K229" i="35"/>
  <c r="K334" i="35"/>
  <c r="AM219" i="46"/>
  <c r="AP218" i="81"/>
  <c r="G156" i="46"/>
  <c r="G159" i="46" s="1"/>
  <c r="X177" i="46"/>
  <c r="X216" i="46"/>
  <c r="AG173" i="81"/>
  <c r="AG175" i="81" s="1"/>
  <c r="AG159" i="81"/>
  <c r="AG176" i="81"/>
  <c r="AJ84" i="81"/>
  <c r="AJ87" i="81" s="1"/>
  <c r="AJ217" i="81"/>
  <c r="AJ218" i="81"/>
  <c r="AJ219" i="81"/>
  <c r="X190" i="81"/>
  <c r="X179" i="81"/>
  <c r="AH545" i="80"/>
  <c r="AH544" i="80" s="1"/>
  <c r="AH153" i="80" s="1"/>
  <c r="AH508" i="80"/>
  <c r="AH84" i="80" s="1"/>
  <c r="O84" i="81"/>
  <c r="O87" i="81" s="1"/>
  <c r="O217" i="81"/>
  <c r="O218" i="81"/>
  <c r="O219" i="81"/>
  <c r="H77" i="80"/>
  <c r="H215" i="80"/>
  <c r="H217" i="80"/>
  <c r="H218" i="80"/>
  <c r="H219" i="80"/>
  <c r="H213" i="80"/>
  <c r="H214" i="80"/>
  <c r="J193" i="80"/>
  <c r="J203" i="80"/>
  <c r="J38" i="71"/>
  <c r="J47" i="71"/>
  <c r="K28" i="71"/>
  <c r="G218" i="46"/>
  <c r="S218" i="81"/>
  <c r="AM216" i="46"/>
  <c r="AM177" i="46"/>
  <c r="AK84" i="46"/>
  <c r="AK87" i="46" s="1"/>
  <c r="AK217" i="46"/>
  <c r="AK218" i="46"/>
  <c r="AK219" i="46"/>
  <c r="U177" i="46"/>
  <c r="X77" i="46"/>
  <c r="X219" i="46"/>
  <c r="X213" i="46"/>
  <c r="X217" i="46"/>
  <c r="X214" i="46"/>
  <c r="X218" i="46"/>
  <c r="X215" i="46"/>
  <c r="AA77" i="46"/>
  <c r="AA213" i="46"/>
  <c r="AA217" i="46"/>
  <c r="AA214" i="46"/>
  <c r="AA218" i="46"/>
  <c r="AA215" i="46"/>
  <c r="AA219" i="46"/>
  <c r="Y77" i="46"/>
  <c r="Y218" i="46"/>
  <c r="Y215" i="46"/>
  <c r="Y219" i="46"/>
  <c r="Y213" i="46"/>
  <c r="Y217" i="46"/>
  <c r="Y214" i="46"/>
  <c r="O176" i="46"/>
  <c r="V156" i="46"/>
  <c r="V173" i="46" s="1"/>
  <c r="V175" i="46" s="1"/>
  <c r="N156" i="46"/>
  <c r="N159" i="46" s="1"/>
  <c r="I177" i="81"/>
  <c r="I216" i="81"/>
  <c r="K190" i="81"/>
  <c r="K179" i="81"/>
  <c r="AD156" i="80"/>
  <c r="O87" i="80"/>
  <c r="AF179" i="35"/>
  <c r="AF175" i="35"/>
  <c r="AK190" i="35"/>
  <c r="AK184" i="35"/>
  <c r="Q218" i="81"/>
  <c r="AM156" i="46"/>
  <c r="AM173" i="46" s="1"/>
  <c r="AM175" i="46" s="1"/>
  <c r="P177" i="46"/>
  <c r="P216" i="46"/>
  <c r="W156" i="46"/>
  <c r="W159" i="46" s="1"/>
  <c r="O156" i="46"/>
  <c r="O173" i="46" s="1"/>
  <c r="O175" i="46" s="1"/>
  <c r="AG77" i="81"/>
  <c r="AG213" i="81"/>
  <c r="AG214" i="81"/>
  <c r="AG215" i="81"/>
  <c r="AG217" i="81"/>
  <c r="AG218" i="81"/>
  <c r="AG219" i="81"/>
  <c r="Z156" i="81"/>
  <c r="AK539" i="80"/>
  <c r="AK538" i="80" s="1"/>
  <c r="AK152" i="80" s="1"/>
  <c r="AK502" i="80"/>
  <c r="AK83" i="80" s="1"/>
  <c r="AG147" i="80"/>
  <c r="AG149" i="80" s="1"/>
  <c r="X155" i="80"/>
  <c r="X156" i="80" s="1"/>
  <c r="X173" i="80" s="1"/>
  <c r="X175" i="80" s="1"/>
  <c r="S147" i="80"/>
  <c r="S149" i="80" s="1"/>
  <c r="AF223" i="80"/>
  <c r="AF210" i="80"/>
  <c r="AF221" i="80"/>
  <c r="U173" i="46"/>
  <c r="U175" i="46" s="1"/>
  <c r="S173" i="81"/>
  <c r="S175" i="81" s="1"/>
  <c r="AD159" i="46"/>
  <c r="G176" i="80"/>
  <c r="AB159" i="81"/>
  <c r="H159" i="81"/>
  <c r="Z176" i="80"/>
  <c r="J176" i="80"/>
  <c r="AJ159" i="46"/>
  <c r="AM177" i="80"/>
  <c r="AM216" i="80"/>
  <c r="AL184" i="35"/>
  <c r="AL190" i="35"/>
  <c r="AH179" i="35"/>
  <c r="AH175" i="35"/>
  <c r="AI175" i="35"/>
  <c r="AI179" i="35"/>
  <c r="Z190" i="35"/>
  <c r="Z184" i="35"/>
  <c r="AE190" i="35"/>
  <c r="AE184" i="35"/>
  <c r="X186" i="35"/>
  <c r="X192" i="35"/>
  <c r="H186" i="35"/>
  <c r="H192" i="35"/>
  <c r="AL193" i="35"/>
  <c r="AI84" i="46"/>
  <c r="AI87" i="46" s="1"/>
  <c r="AI218" i="46"/>
  <c r="AI219" i="46"/>
  <c r="AI217" i="46"/>
  <c r="AC84" i="46"/>
  <c r="AC87" i="46" s="1"/>
  <c r="AC218" i="46"/>
  <c r="AC219" i="46"/>
  <c r="AC217" i="46"/>
  <c r="M216" i="46"/>
  <c r="M177" i="46"/>
  <c r="V176" i="46"/>
  <c r="N176" i="46"/>
  <c r="AJ216" i="81"/>
  <c r="AJ177" i="81"/>
  <c r="AF84" i="81"/>
  <c r="AF87" i="81" s="1"/>
  <c r="AF217" i="81"/>
  <c r="AF218" i="81"/>
  <c r="AF219" i="81"/>
  <c r="L177" i="81"/>
  <c r="L216" i="81"/>
  <c r="I144" i="81"/>
  <c r="AH176" i="80"/>
  <c r="Y545" i="80"/>
  <c r="Y544" i="80" s="1"/>
  <c r="Y153" i="80" s="1"/>
  <c r="Y508" i="80"/>
  <c r="Y84" i="80" s="1"/>
  <c r="W545" i="80"/>
  <c r="W544" i="80" s="1"/>
  <c r="W153" i="80" s="1"/>
  <c r="W508" i="80"/>
  <c r="W84" i="80" s="1"/>
  <c r="L539" i="80"/>
  <c r="L538" i="80" s="1"/>
  <c r="L152" i="80" s="1"/>
  <c r="L502" i="80"/>
  <c r="L83" i="80" s="1"/>
  <c r="N223" i="80"/>
  <c r="N210" i="80"/>
  <c r="N221" i="80"/>
  <c r="R223" i="80"/>
  <c r="R210" i="80"/>
  <c r="R221" i="80"/>
  <c r="V223" i="80"/>
  <c r="V210" i="80"/>
  <c r="V221" i="80"/>
  <c r="Z223" i="80"/>
  <c r="Z210" i="80"/>
  <c r="Z221" i="80"/>
  <c r="AD223" i="80"/>
  <c r="AD210" i="80"/>
  <c r="AD221" i="80"/>
  <c r="AH223" i="80"/>
  <c r="AH210" i="80"/>
  <c r="AH221" i="80"/>
  <c r="P223" i="80"/>
  <c r="P210" i="80"/>
  <c r="P221" i="80"/>
  <c r="T223" i="80"/>
  <c r="T210" i="80"/>
  <c r="T221" i="80"/>
  <c r="X223" i="80"/>
  <c r="X210" i="80"/>
  <c r="X221" i="80"/>
  <c r="AB223" i="80"/>
  <c r="AB210" i="80"/>
  <c r="AB221" i="80"/>
  <c r="AD179" i="35"/>
  <c r="AD175" i="35"/>
  <c r="AM175" i="35"/>
  <c r="AM179" i="35"/>
  <c r="W186" i="35"/>
  <c r="W192" i="35"/>
  <c r="AM217" i="46"/>
  <c r="U186" i="35"/>
  <c r="U192" i="35"/>
  <c r="J218" i="46"/>
  <c r="AI156" i="46"/>
  <c r="AP217" i="81"/>
  <c r="AM176" i="46"/>
  <c r="Q83" i="46"/>
  <c r="Q87" i="46" s="1"/>
  <c r="Q218" i="46"/>
  <c r="Q219" i="46"/>
  <c r="Q217" i="46"/>
  <c r="I83" i="46"/>
  <c r="I87" i="46" s="1"/>
  <c r="I218" i="46"/>
  <c r="I219" i="46"/>
  <c r="I217" i="46"/>
  <c r="AF177" i="81"/>
  <c r="W177" i="81"/>
  <c r="W216" i="81"/>
  <c r="AH539" i="80"/>
  <c r="AH538" i="80" s="1"/>
  <c r="AH152" i="80" s="1"/>
  <c r="AH502" i="80"/>
  <c r="AH83" i="80" s="1"/>
  <c r="Z78" i="80"/>
  <c r="Z76" i="80" s="1"/>
  <c r="W335" i="80"/>
  <c r="W78" i="80" s="1"/>
  <c r="W76" i="80" s="1"/>
  <c r="Y79" i="80"/>
  <c r="Y76" i="80" s="1"/>
  <c r="P177" i="80"/>
  <c r="P216" i="80"/>
  <c r="M78" i="80"/>
  <c r="M76" i="80" s="1"/>
  <c r="AJ223" i="80"/>
  <c r="AJ210" i="80"/>
  <c r="AJ221" i="80"/>
  <c r="R179" i="35"/>
  <c r="R175" i="35"/>
  <c r="O190" i="35"/>
  <c r="O184" i="35"/>
  <c r="AP186" i="35"/>
  <c r="AP192" i="35"/>
  <c r="S217" i="81"/>
  <c r="AA177" i="46"/>
  <c r="AA216" i="46"/>
  <c r="Y216" i="46"/>
  <c r="Y177" i="46"/>
  <c r="K176" i="46"/>
  <c r="AP144" i="81"/>
  <c r="AE159" i="81"/>
  <c r="R87" i="46"/>
  <c r="J87" i="46"/>
  <c r="AN190" i="81"/>
  <c r="AN179" i="81"/>
  <c r="AC177" i="81"/>
  <c r="U144" i="81"/>
  <c r="AO177" i="80"/>
  <c r="AO216" i="80"/>
  <c r="O156" i="80"/>
  <c r="AA190" i="35"/>
  <c r="AA184" i="35"/>
  <c r="J42" i="73"/>
  <c r="J51" i="73"/>
  <c r="J67" i="73"/>
  <c r="J76" i="73"/>
  <c r="J92" i="73"/>
  <c r="J101" i="73"/>
  <c r="J107" i="73"/>
  <c r="K26" i="73"/>
  <c r="J33" i="73"/>
  <c r="J58" i="73"/>
  <c r="J83" i="73"/>
  <c r="J179" i="35"/>
  <c r="J175" i="35"/>
  <c r="U217" i="46"/>
  <c r="U218" i="46"/>
  <c r="Y193" i="35"/>
  <c r="V193" i="35"/>
  <c r="Q217" i="81"/>
  <c r="L177" i="46"/>
  <c r="L216" i="46"/>
  <c r="H177" i="46"/>
  <c r="H216" i="46"/>
  <c r="S83" i="46"/>
  <c r="S87" i="46" s="1"/>
  <c r="S217" i="46"/>
  <c r="S218" i="46"/>
  <c r="S219" i="46"/>
  <c r="K83" i="46"/>
  <c r="K87" i="46" s="1"/>
  <c r="K217" i="46"/>
  <c r="K218" i="46"/>
  <c r="K219" i="46"/>
  <c r="AG177" i="81"/>
  <c r="AG216" i="81"/>
  <c r="I87" i="81"/>
  <c r="Q87" i="81"/>
  <c r="AK545" i="80"/>
  <c r="AK544" i="80" s="1"/>
  <c r="AK153" i="80" s="1"/>
  <c r="AK508" i="80"/>
  <c r="AK84" i="80" s="1"/>
  <c r="AF156" i="80"/>
  <c r="X76" i="80"/>
  <c r="AA77" i="80"/>
  <c r="AA213" i="80"/>
  <c r="AA214" i="80"/>
  <c r="AA215" i="80"/>
  <c r="AA217" i="80"/>
  <c r="AA218" i="80"/>
  <c r="AA219" i="80"/>
  <c r="I539" i="80"/>
  <c r="I538" i="80" s="1"/>
  <c r="I152" i="80" s="1"/>
  <c r="I502" i="80"/>
  <c r="I83" i="80" s="1"/>
  <c r="S177" i="81"/>
  <c r="AA159" i="81"/>
  <c r="AF159" i="46"/>
  <c r="M173" i="46"/>
  <c r="M175" i="46" s="1"/>
  <c r="H87" i="80"/>
  <c r="AH159" i="46"/>
  <c r="S186" i="35"/>
  <c r="S192" i="35"/>
  <c r="AE193" i="35"/>
  <c r="T173" i="46"/>
  <c r="T175" i="46" s="1"/>
  <c r="T176" i="46"/>
  <c r="L176" i="46"/>
  <c r="AO173" i="81"/>
  <c r="AO175" i="81" s="1"/>
  <c r="AO159" i="81"/>
  <c r="AO176" i="81"/>
  <c r="M177" i="81"/>
  <c r="M216" i="81"/>
  <c r="AE77" i="80"/>
  <c r="AE213" i="80"/>
  <c r="AE214" i="80"/>
  <c r="AE215" i="80"/>
  <c r="AE217" i="80"/>
  <c r="AE218" i="80"/>
  <c r="AE219" i="80"/>
  <c r="AC419" i="80"/>
  <c r="AC415" i="80" s="1"/>
  <c r="AC147" i="80" s="1"/>
  <c r="AC335" i="80"/>
  <c r="AC78" i="80" s="1"/>
  <c r="AC76" i="80" s="1"/>
  <c r="W539" i="80"/>
  <c r="W538" i="80" s="1"/>
  <c r="W152" i="80" s="1"/>
  <c r="W502" i="80"/>
  <c r="W83" i="80" s="1"/>
  <c r="P87" i="80"/>
  <c r="N203" i="80"/>
  <c r="N193" i="80"/>
  <c r="R203" i="80"/>
  <c r="R193" i="80"/>
  <c r="V203" i="80"/>
  <c r="V193" i="80"/>
  <c r="Z193" i="80"/>
  <c r="Z203" i="80"/>
  <c r="AD203" i="80"/>
  <c r="AD193" i="80"/>
  <c r="AH203" i="80"/>
  <c r="AH193" i="80"/>
  <c r="P203" i="80"/>
  <c r="P193" i="80"/>
  <c r="T203" i="80"/>
  <c r="T193" i="80"/>
  <c r="X203" i="80"/>
  <c r="X193" i="80"/>
  <c r="AB203" i="80"/>
  <c r="AB193" i="80"/>
  <c r="AE219" i="46"/>
  <c r="AE217" i="46"/>
  <c r="P218" i="46"/>
  <c r="P219" i="46"/>
  <c r="U175" i="35"/>
  <c r="U179" i="35"/>
  <c r="AE156" i="46"/>
  <c r="AH84" i="46"/>
  <c r="AH87" i="46" s="1"/>
  <c r="AH219" i="46"/>
  <c r="AH217" i="46"/>
  <c r="AH218" i="46"/>
  <c r="H173" i="46"/>
  <c r="H175" i="46" s="1"/>
  <c r="H159" i="46"/>
  <c r="AE177" i="81"/>
  <c r="AD77" i="81"/>
  <c r="AD215" i="81"/>
  <c r="AD217" i="81"/>
  <c r="AD218" i="81"/>
  <c r="AD219" i="81"/>
  <c r="AD213" i="81"/>
  <c r="AD214" i="81"/>
  <c r="AC84" i="81"/>
  <c r="AC87" i="81" s="1"/>
  <c r="AC217" i="81"/>
  <c r="AC218" i="81"/>
  <c r="AC219" i="81"/>
  <c r="J216" i="81"/>
  <c r="J177" i="81"/>
  <c r="V84" i="81"/>
  <c r="V87" i="81" s="1"/>
  <c r="V217" i="81"/>
  <c r="V218" i="81"/>
  <c r="V219" i="81"/>
  <c r="G78" i="80"/>
  <c r="G76" i="80" s="1"/>
  <c r="AK77" i="80"/>
  <c r="AK214" i="80"/>
  <c r="AK215" i="80"/>
  <c r="AK213" i="80"/>
  <c r="Z147" i="80"/>
  <c r="Z149" i="80" s="1"/>
  <c r="W415" i="80"/>
  <c r="W147" i="80" s="1"/>
  <c r="W149" i="80" s="1"/>
  <c r="Y148" i="80"/>
  <c r="Y149" i="80" s="1"/>
  <c r="AJ203" i="80"/>
  <c r="AJ193" i="80"/>
  <c r="I175" i="35"/>
  <c r="I179" i="35"/>
  <c r="AC186" i="35"/>
  <c r="AC192" i="35"/>
  <c r="M186" i="35"/>
  <c r="M192" i="35"/>
  <c r="AP175" i="35"/>
  <c r="AP179" i="35"/>
  <c r="AB179" i="35"/>
  <c r="AB175" i="35"/>
  <c r="L179" i="35"/>
  <c r="L175" i="35"/>
  <c r="G219" i="46"/>
  <c r="AG84" i="46"/>
  <c r="AG87" i="46" s="1"/>
  <c r="AG217" i="46"/>
  <c r="AG218" i="46"/>
  <c r="AG219" i="46"/>
  <c r="Z77" i="46"/>
  <c r="Z217" i="46"/>
  <c r="Z214" i="46"/>
  <c r="Z218" i="46"/>
  <c r="Z215" i="46"/>
  <c r="Z219" i="46"/>
  <c r="Z213" i="46"/>
  <c r="W176" i="46"/>
  <c r="AM83" i="81"/>
  <c r="AM87" i="81" s="1"/>
  <c r="AM217" i="81"/>
  <c r="AM218" i="81"/>
  <c r="AM219" i="81"/>
  <c r="R156" i="46"/>
  <c r="R173" i="46" s="1"/>
  <c r="R175" i="46" s="1"/>
  <c r="J156" i="46"/>
  <c r="J173" i="46" s="1"/>
  <c r="J175" i="46" s="1"/>
  <c r="AK77" i="81"/>
  <c r="AK213" i="81"/>
  <c r="AK214" i="81"/>
  <c r="AK215" i="81"/>
  <c r="AK217" i="81"/>
  <c r="AK218" i="81"/>
  <c r="AK219" i="81"/>
  <c r="AL77" i="81"/>
  <c r="AL215" i="81"/>
  <c r="AL217" i="81"/>
  <c r="AL218" i="81"/>
  <c r="AL219" i="81"/>
  <c r="AL213" i="81"/>
  <c r="AL214" i="81"/>
  <c r="V177" i="81"/>
  <c r="I77" i="81"/>
  <c r="I213" i="81"/>
  <c r="I214" i="81"/>
  <c r="I215" i="81"/>
  <c r="I217" i="81"/>
  <c r="I218" i="81"/>
  <c r="I219" i="81"/>
  <c r="AN77" i="80"/>
  <c r="AN215" i="80"/>
  <c r="AN217" i="80"/>
  <c r="AN218" i="80"/>
  <c r="AN219" i="80"/>
  <c r="AN213" i="80"/>
  <c r="AN214" i="80"/>
  <c r="AJ87" i="80"/>
  <c r="N179" i="35"/>
  <c r="N175" i="35"/>
  <c r="AJ179" i="35"/>
  <c r="AJ175" i="35"/>
  <c r="T179" i="35"/>
  <c r="T175" i="35"/>
  <c r="AG186" i="35"/>
  <c r="AG192" i="35"/>
  <c r="Q186" i="35"/>
  <c r="Q192" i="35"/>
  <c r="G176" i="46"/>
  <c r="AB173" i="46"/>
  <c r="AB175" i="46" s="1"/>
  <c r="AB176" i="46"/>
  <c r="AB159" i="46"/>
  <c r="AO177" i="81"/>
  <c r="AO216" i="81"/>
  <c r="S156" i="46"/>
  <c r="S159" i="46" s="1"/>
  <c r="K156" i="46"/>
  <c r="K159" i="46" s="1"/>
  <c r="AI83" i="81"/>
  <c r="AI87" i="81" s="1"/>
  <c r="AI217" i="81"/>
  <c r="AI218" i="81"/>
  <c r="AI219" i="81"/>
  <c r="R77" i="81"/>
  <c r="R215" i="81"/>
  <c r="R217" i="81"/>
  <c r="R218" i="81"/>
  <c r="R219" i="81"/>
  <c r="R213" i="81"/>
  <c r="R214" i="81"/>
  <c r="I156" i="81"/>
  <c r="J77" i="81"/>
  <c r="J215" i="81"/>
  <c r="J217" i="81"/>
  <c r="J218" i="81"/>
  <c r="J219" i="81"/>
  <c r="J213" i="81"/>
  <c r="J214" i="81"/>
  <c r="Q156" i="81"/>
  <c r="R173" i="81"/>
  <c r="R175" i="81" s="1"/>
  <c r="R159" i="81"/>
  <c r="R176" i="81"/>
  <c r="AB86" i="80"/>
  <c r="AB87" i="80" s="1"/>
  <c r="AA177" i="80"/>
  <c r="AA216" i="80"/>
  <c r="R78" i="80"/>
  <c r="R76" i="80" s="1"/>
  <c r="Q156" i="80"/>
  <c r="P77" i="80"/>
  <c r="P215" i="80"/>
  <c r="P217" i="80"/>
  <c r="P218" i="80"/>
  <c r="P219" i="80"/>
  <c r="P213" i="80"/>
  <c r="P214" i="80"/>
  <c r="I545" i="80"/>
  <c r="I544" i="80" s="1"/>
  <c r="I153" i="80" s="1"/>
  <c r="I508" i="80"/>
  <c r="I84" i="80" s="1"/>
  <c r="L223" i="80"/>
  <c r="L210" i="80"/>
  <c r="L221" i="80"/>
  <c r="H223" i="80"/>
  <c r="H210" i="80"/>
  <c r="H221" i="80"/>
  <c r="AM177" i="81"/>
  <c r="P159" i="81"/>
  <c r="AA87" i="80"/>
  <c r="K176" i="80"/>
  <c r="L159" i="81"/>
  <c r="AM159" i="80"/>
  <c r="Z173" i="46"/>
  <c r="Z175" i="46" s="1"/>
  <c r="Z159" i="46"/>
  <c r="Z176" i="46"/>
  <c r="J173" i="81"/>
  <c r="J175" i="81" s="1"/>
  <c r="N159" i="81"/>
  <c r="AI186" i="35"/>
  <c r="AI192" i="35"/>
  <c r="AC216" i="46"/>
  <c r="AC177" i="46"/>
  <c r="Y173" i="46"/>
  <c r="Y175" i="46" s="1"/>
  <c r="Y159" i="46"/>
  <c r="Y176" i="46"/>
  <c r="H175" i="35"/>
  <c r="H179" i="35"/>
  <c r="AN190" i="35"/>
  <c r="AN184" i="35"/>
  <c r="AO77" i="46"/>
  <c r="AO213" i="46"/>
  <c r="AO217" i="46"/>
  <c r="AO214" i="46"/>
  <c r="AO218" i="46"/>
  <c r="AO215" i="46"/>
  <c r="AO219" i="46"/>
  <c r="Q216" i="46"/>
  <c r="Q177" i="46"/>
  <c r="I216" i="46"/>
  <c r="I177" i="46"/>
  <c r="R176" i="46"/>
  <c r="J176" i="46"/>
  <c r="AK173" i="81"/>
  <c r="AK175" i="81" s="1"/>
  <c r="AK159" i="81"/>
  <c r="AK176" i="81"/>
  <c r="AH77" i="81"/>
  <c r="AH215" i="81"/>
  <c r="AH217" i="81"/>
  <c r="AH218" i="81"/>
  <c r="AH219" i="81"/>
  <c r="AH213" i="81"/>
  <c r="AH214" i="81"/>
  <c r="AE83" i="81"/>
  <c r="AE87" i="81" s="1"/>
  <c r="AE217" i="81"/>
  <c r="AE218" i="81"/>
  <c r="AE219" i="81"/>
  <c r="O216" i="81"/>
  <c r="O177" i="81"/>
  <c r="AH78" i="80"/>
  <c r="AH76" i="80" s="1"/>
  <c r="M144" i="81"/>
  <c r="AE177" i="80"/>
  <c r="AE216" i="80"/>
  <c r="AC545" i="80"/>
  <c r="AC544" i="80" s="1"/>
  <c r="AC153" i="80" s="1"/>
  <c r="AC508" i="80"/>
  <c r="AC84" i="80" s="1"/>
  <c r="P156" i="80"/>
  <c r="P173" i="80" s="1"/>
  <c r="P175" i="80" s="1"/>
  <c r="L545" i="80"/>
  <c r="L544" i="80" s="1"/>
  <c r="L153" i="80" s="1"/>
  <c r="L508" i="80"/>
  <c r="L84" i="80" s="1"/>
  <c r="P179" i="35"/>
  <c r="P175" i="35"/>
  <c r="W175" i="35"/>
  <c r="W179" i="35"/>
  <c r="AM218" i="46"/>
  <c r="J219" i="46"/>
  <c r="J217" i="46"/>
  <c r="AD177" i="46"/>
  <c r="AD216" i="46"/>
  <c r="AP219" i="81"/>
  <c r="G87" i="46"/>
  <c r="AC173" i="46"/>
  <c r="AC175" i="46" s="1"/>
  <c r="AP177" i="81"/>
  <c r="AC190" i="81"/>
  <c r="AC179" i="81"/>
  <c r="H177" i="81"/>
  <c r="H216" i="81"/>
  <c r="G147" i="80"/>
  <c r="G149" i="80" s="1"/>
  <c r="G159" i="80" s="1"/>
  <c r="AF77" i="80"/>
  <c r="AF215" i="80"/>
  <c r="AF217" i="80"/>
  <c r="AF218" i="80"/>
  <c r="AF219" i="80"/>
  <c r="AF213" i="80"/>
  <c r="AF214" i="80"/>
  <c r="J223" i="80"/>
  <c r="J210" i="80"/>
  <c r="J221" i="80"/>
  <c r="Y190" i="35"/>
  <c r="Y184" i="35"/>
  <c r="AC175" i="35"/>
  <c r="AC179" i="35"/>
  <c r="M175" i="35"/>
  <c r="M179" i="35"/>
  <c r="K195" i="52"/>
  <c r="K189" i="52"/>
  <c r="K183" i="52"/>
  <c r="K180" i="52"/>
  <c r="K174" i="52"/>
  <c r="L7" i="52"/>
  <c r="K129" i="52"/>
  <c r="K124" i="52"/>
  <c r="K120" i="52"/>
  <c r="K116" i="52"/>
  <c r="K113" i="52"/>
  <c r="K75" i="52"/>
  <c r="K334" i="52"/>
  <c r="K347" i="52"/>
  <c r="K82" i="52"/>
  <c r="K89" i="52"/>
  <c r="K107" i="52"/>
  <c r="K135" i="52"/>
  <c r="K151" i="52"/>
  <c r="K158" i="52"/>
  <c r="K161" i="52"/>
  <c r="K167" i="52"/>
  <c r="K172" i="52"/>
  <c r="K207" i="52"/>
  <c r="K229" i="52"/>
  <c r="K414" i="52"/>
  <c r="K429" i="52"/>
  <c r="K465" i="52"/>
  <c r="K501" i="52"/>
  <c r="K537" i="52"/>
  <c r="K146" i="52"/>
  <c r="K307" i="52"/>
  <c r="K21" i="52"/>
  <c r="K38" i="52"/>
  <c r="K70" i="52"/>
  <c r="K255" i="52"/>
  <c r="K268" i="52"/>
  <c r="K178" i="52"/>
  <c r="K202" i="52"/>
  <c r="K294" i="52"/>
  <c r="K387" i="52"/>
  <c r="AB186" i="35"/>
  <c r="AB192" i="35"/>
  <c r="L186" i="35"/>
  <c r="L192" i="35"/>
  <c r="G217" i="46"/>
  <c r="Z193" i="35"/>
  <c r="S219" i="81"/>
  <c r="AN190" i="46"/>
  <c r="V177" i="46"/>
  <c r="Z177" i="46"/>
  <c r="Z216" i="46"/>
  <c r="S176" i="46"/>
  <c r="I144" i="46"/>
  <c r="V83" i="46"/>
  <c r="V87" i="46" s="1"/>
  <c r="V217" i="46"/>
  <c r="V218" i="46"/>
  <c r="V219" i="46"/>
  <c r="N83" i="46"/>
  <c r="N87" i="46" s="1"/>
  <c r="N217" i="46"/>
  <c r="N218" i="46"/>
  <c r="N219" i="46"/>
  <c r="AJ156" i="80"/>
  <c r="AD87" i="80"/>
  <c r="N149" i="80"/>
  <c r="V190" i="35"/>
  <c r="V184" i="35"/>
  <c r="AJ186" i="35"/>
  <c r="AJ192" i="35"/>
  <c r="T186" i="35"/>
  <c r="T192" i="35"/>
  <c r="U219" i="46"/>
  <c r="AG175" i="35"/>
  <c r="AG179" i="35"/>
  <c r="Q175" i="35"/>
  <c r="Q179" i="35"/>
  <c r="AN193" i="35"/>
  <c r="Q219" i="81"/>
  <c r="AM87" i="46"/>
  <c r="AF84" i="46"/>
  <c r="AF87" i="46" s="1"/>
  <c r="AF219" i="46"/>
  <c r="AF217" i="46"/>
  <c r="AF218" i="46"/>
  <c r="S177" i="46"/>
  <c r="S216" i="46"/>
  <c r="AD83" i="46"/>
  <c r="AD87" i="46" s="1"/>
  <c r="AD217" i="46"/>
  <c r="AD218" i="46"/>
  <c r="AD219" i="46"/>
  <c r="T177" i="46"/>
  <c r="T216" i="46"/>
  <c r="H83" i="46"/>
  <c r="H87" i="46" s="1"/>
  <c r="H219" i="46"/>
  <c r="H217" i="46"/>
  <c r="H218" i="46"/>
  <c r="W83" i="46"/>
  <c r="W87" i="46" s="1"/>
  <c r="W217" i="46"/>
  <c r="W218" i="46"/>
  <c r="W219" i="46"/>
  <c r="O83" i="46"/>
  <c r="O87" i="46" s="1"/>
  <c r="O217" i="46"/>
  <c r="O218" i="46"/>
  <c r="O219" i="46"/>
  <c r="AI156" i="81"/>
  <c r="Z83" i="81"/>
  <c r="Z87" i="81" s="1"/>
  <c r="Z217" i="81"/>
  <c r="Z218" i="81"/>
  <c r="Z219" i="81"/>
  <c r="AI155" i="80"/>
  <c r="AG78" i="80"/>
  <c r="AG76" i="80" s="1"/>
  <c r="AB155" i="80"/>
  <c r="AB156" i="80" s="1"/>
  <c r="X86" i="80"/>
  <c r="X87" i="80" s="1"/>
  <c r="R147" i="80"/>
  <c r="R149" i="80" s="1"/>
  <c r="Q76" i="80"/>
  <c r="S78" i="80"/>
  <c r="S76" i="80" s="1"/>
  <c r="AA156" i="80"/>
  <c r="AA173" i="80" s="1"/>
  <c r="AA175" i="80" s="1"/>
  <c r="G190" i="35"/>
  <c r="G184" i="35"/>
  <c r="AN177" i="46"/>
  <c r="Q159" i="46"/>
  <c r="O173" i="81"/>
  <c r="O175" i="81" s="1"/>
  <c r="L173" i="81"/>
  <c r="L175" i="81" s="1"/>
  <c r="AJ159" i="81"/>
  <c r="G190" i="81"/>
  <c r="G179" i="81"/>
  <c r="AB177" i="81"/>
  <c r="AF179" i="46" l="1"/>
  <c r="AD179" i="46"/>
  <c r="AD190" i="46"/>
  <c r="AJ190" i="46"/>
  <c r="AL190" i="46"/>
  <c r="N173" i="46"/>
  <c r="N175" i="46" s="1"/>
  <c r="N179" i="46" s="1"/>
  <c r="AE87" i="80"/>
  <c r="BO173" i="80"/>
  <c r="BO175" i="80" s="1"/>
  <c r="BO177" i="80"/>
  <c r="BO159" i="80"/>
  <c r="BO216" i="80"/>
  <c r="H177" i="80"/>
  <c r="H173" i="80"/>
  <c r="H175" i="80" s="1"/>
  <c r="V76" i="80"/>
  <c r="H159" i="80"/>
  <c r="H216" i="80"/>
  <c r="Q173" i="80"/>
  <c r="Q175" i="80" s="1"/>
  <c r="Q179" i="80" s="1"/>
  <c r="AF177" i="80"/>
  <c r="AF216" i="80"/>
  <c r="AF173" i="80"/>
  <c r="AF175" i="80" s="1"/>
  <c r="J213" i="80"/>
  <c r="J77" i="80"/>
  <c r="J217" i="80"/>
  <c r="AI177" i="80"/>
  <c r="N156" i="80"/>
  <c r="AF159" i="80"/>
  <c r="S156" i="80"/>
  <c r="AI219" i="80"/>
  <c r="AI213" i="80"/>
  <c r="Q216" i="80"/>
  <c r="AK218" i="80"/>
  <c r="K177" i="80"/>
  <c r="M87" i="80"/>
  <c r="AJ177" i="80"/>
  <c r="AJ216" i="80"/>
  <c r="AN159" i="80"/>
  <c r="AJ173" i="80"/>
  <c r="AJ175" i="80" s="1"/>
  <c r="AJ190" i="80" s="1"/>
  <c r="AN173" i="80"/>
  <c r="AN175" i="80" s="1"/>
  <c r="AN190" i="80" s="1"/>
  <c r="U87" i="80"/>
  <c r="AD149" i="80"/>
  <c r="AD173" i="80" s="1"/>
  <c r="AD175" i="80" s="1"/>
  <c r="AD190" i="80" s="1"/>
  <c r="AB218" i="80"/>
  <c r="U177" i="80"/>
  <c r="AM190" i="80"/>
  <c r="AM179" i="80"/>
  <c r="AE156" i="80"/>
  <c r="AJ218" i="80"/>
  <c r="AJ77" i="80"/>
  <c r="AJ219" i="80"/>
  <c r="AJ215" i="80"/>
  <c r="AJ213" i="80"/>
  <c r="AJ217" i="80"/>
  <c r="AJ214" i="80"/>
  <c r="M159" i="80"/>
  <c r="AO173" i="80"/>
  <c r="AO175" i="80" s="1"/>
  <c r="AO190" i="80" s="1"/>
  <c r="AK177" i="80"/>
  <c r="AI87" i="80"/>
  <c r="W156" i="80"/>
  <c r="W173" i="80" s="1"/>
  <c r="W175" i="80" s="1"/>
  <c r="AH87" i="80"/>
  <c r="J177" i="80"/>
  <c r="J173" i="80"/>
  <c r="J175" i="80" s="1"/>
  <c r="J190" i="80" s="1"/>
  <c r="J216" i="80"/>
  <c r="J159" i="80"/>
  <c r="U156" i="80"/>
  <c r="U159" i="80" s="1"/>
  <c r="W87" i="80"/>
  <c r="K87" i="80"/>
  <c r="AH156" i="80"/>
  <c r="AH173" i="80" s="1"/>
  <c r="AH175" i="80" s="1"/>
  <c r="AH190" i="80" s="1"/>
  <c r="U217" i="80"/>
  <c r="U215" i="80"/>
  <c r="U213" i="80"/>
  <c r="AG87" i="80"/>
  <c r="O216" i="80"/>
  <c r="O159" i="80"/>
  <c r="O177" i="80"/>
  <c r="T177" i="80"/>
  <c r="T216" i="80"/>
  <c r="AB216" i="80"/>
  <c r="AB177" i="80"/>
  <c r="AK217" i="80"/>
  <c r="M216" i="80"/>
  <c r="J215" i="80"/>
  <c r="O173" i="80"/>
  <c r="O175" i="80" s="1"/>
  <c r="O190" i="80" s="1"/>
  <c r="U219" i="80"/>
  <c r="U214" i="80"/>
  <c r="M173" i="80"/>
  <c r="M175" i="80" s="1"/>
  <c r="AI156" i="80"/>
  <c r="AI173" i="80" s="1"/>
  <c r="AI175" i="80" s="1"/>
  <c r="M177" i="80"/>
  <c r="J219" i="80"/>
  <c r="J214" i="80"/>
  <c r="U218" i="80"/>
  <c r="U77" i="80"/>
  <c r="AD76" i="80"/>
  <c r="AD218" i="80" s="1"/>
  <c r="AK219" i="80"/>
  <c r="AC149" i="80"/>
  <c r="AC216" i="80" s="1"/>
  <c r="J218" i="80"/>
  <c r="T156" i="80"/>
  <c r="T173" i="80" s="1"/>
  <c r="T175" i="80" s="1"/>
  <c r="K156" i="80"/>
  <c r="O77" i="80"/>
  <c r="O217" i="80"/>
  <c r="O213" i="80"/>
  <c r="O218" i="80"/>
  <c r="O214" i="80"/>
  <c r="O219" i="80"/>
  <c r="O215" i="80"/>
  <c r="V87" i="80"/>
  <c r="T87" i="80"/>
  <c r="AG156" i="80"/>
  <c r="AG159" i="80" s="1"/>
  <c r="W173" i="46"/>
  <c r="W175" i="46" s="1"/>
  <c r="W179" i="46" s="1"/>
  <c r="Q190" i="46"/>
  <c r="Q179" i="46"/>
  <c r="BC190" i="46"/>
  <c r="G173" i="46"/>
  <c r="G175" i="46" s="1"/>
  <c r="G190" i="46" s="1"/>
  <c r="AY190" i="46"/>
  <c r="BG190" i="46"/>
  <c r="AM159" i="46"/>
  <c r="L173" i="46"/>
  <c r="L175" i="46" s="1"/>
  <c r="L179" i="46" s="1"/>
  <c r="S173" i="46"/>
  <c r="S175" i="46" s="1"/>
  <c r="S179" i="46" s="1"/>
  <c r="R159" i="46"/>
  <c r="O159" i="46"/>
  <c r="AP173" i="46"/>
  <c r="AP175" i="46" s="1"/>
  <c r="AP159" i="46"/>
  <c r="AO186" i="35"/>
  <c r="AO192" i="35"/>
  <c r="K175" i="35"/>
  <c r="K179" i="35"/>
  <c r="AS187" i="35"/>
  <c r="AS193" i="35"/>
  <c r="BA184" i="35"/>
  <c r="BA190" i="35"/>
  <c r="BE187" i="35"/>
  <c r="BE193" i="35"/>
  <c r="BB187" i="35"/>
  <c r="BB193" i="35"/>
  <c r="BI187" i="35"/>
  <c r="BI193" i="35"/>
  <c r="AS184" i="35"/>
  <c r="AS190" i="35"/>
  <c r="BA187" i="35"/>
  <c r="BA193" i="35"/>
  <c r="BE184" i="35"/>
  <c r="BE190" i="35"/>
  <c r="BB190" i="35"/>
  <c r="BB184" i="35"/>
  <c r="BI184" i="35"/>
  <c r="BI190" i="35"/>
  <c r="BM187" i="35"/>
  <c r="BM193" i="35"/>
  <c r="BN187" i="35"/>
  <c r="BN193" i="35"/>
  <c r="BF190" i="35"/>
  <c r="BF184" i="35"/>
  <c r="AW193" i="35"/>
  <c r="AW187" i="35"/>
  <c r="BJ187" i="35"/>
  <c r="BJ193" i="35"/>
  <c r="AT187" i="35"/>
  <c r="AT193" i="35"/>
  <c r="AX187" i="35"/>
  <c r="AX193" i="35"/>
  <c r="BM184" i="35"/>
  <c r="BM190" i="35"/>
  <c r="BN184" i="35"/>
  <c r="BN190" i="35"/>
  <c r="BF187" i="35"/>
  <c r="BF193" i="35"/>
  <c r="AW184" i="35"/>
  <c r="AW190" i="35"/>
  <c r="BJ184" i="35"/>
  <c r="BJ190" i="35"/>
  <c r="AT184" i="35"/>
  <c r="AT190" i="35"/>
  <c r="AX184" i="35"/>
  <c r="AX190" i="35"/>
  <c r="V177" i="80"/>
  <c r="V216" i="80"/>
  <c r="K77" i="80"/>
  <c r="K217" i="80"/>
  <c r="K213" i="80"/>
  <c r="K218" i="80"/>
  <c r="K214" i="80"/>
  <c r="K219" i="80"/>
  <c r="K215" i="80"/>
  <c r="T215" i="80"/>
  <c r="T213" i="80"/>
  <c r="T217" i="80"/>
  <c r="T214" i="80"/>
  <c r="T218" i="80"/>
  <c r="T77" i="80"/>
  <c r="T219" i="80"/>
  <c r="AD216" i="80"/>
  <c r="AD177" i="80"/>
  <c r="AD159" i="80"/>
  <c r="V214" i="80"/>
  <c r="V219" i="80"/>
  <c r="V215" i="80"/>
  <c r="V77" i="80"/>
  <c r="V217" i="80"/>
  <c r="V213" i="80"/>
  <c r="V218" i="80"/>
  <c r="V156" i="80"/>
  <c r="V159" i="80" s="1"/>
  <c r="AO175" i="35"/>
  <c r="AO179" i="35"/>
  <c r="AF186" i="35"/>
  <c r="AF192" i="35"/>
  <c r="J159" i="46"/>
  <c r="V159" i="46"/>
  <c r="AB173" i="80"/>
  <c r="AB175" i="80" s="1"/>
  <c r="AB159" i="80"/>
  <c r="Q190" i="80"/>
  <c r="O179" i="80"/>
  <c r="P190" i="80"/>
  <c r="P179" i="80"/>
  <c r="Y177" i="80"/>
  <c r="Y216" i="80"/>
  <c r="O190" i="46"/>
  <c r="O179" i="46"/>
  <c r="W177" i="80"/>
  <c r="W216" i="80"/>
  <c r="AA190" i="80"/>
  <c r="AA179" i="80"/>
  <c r="X190" i="80"/>
  <c r="X179" i="80"/>
  <c r="R177" i="80"/>
  <c r="R216" i="80"/>
  <c r="R173" i="80"/>
  <c r="R175" i="80" s="1"/>
  <c r="R159" i="80"/>
  <c r="S77" i="80"/>
  <c r="S213" i="80"/>
  <c r="S214" i="80"/>
  <c r="S215" i="80"/>
  <c r="S217" i="80"/>
  <c r="S218" i="80"/>
  <c r="S219" i="80"/>
  <c r="AI173" i="81"/>
  <c r="AI175" i="81" s="1"/>
  <c r="AI159" i="81"/>
  <c r="N177" i="80"/>
  <c r="N216" i="80"/>
  <c r="L190" i="81"/>
  <c r="L179" i="81"/>
  <c r="Q77" i="80"/>
  <c r="Q214" i="80"/>
  <c r="Q215" i="80"/>
  <c r="Q217" i="80"/>
  <c r="Q218" i="80"/>
  <c r="Q219" i="80"/>
  <c r="Q213" i="80"/>
  <c r="Q190" i="35"/>
  <c r="Q184" i="35"/>
  <c r="W77" i="80"/>
  <c r="W213" i="80"/>
  <c r="W214" i="80"/>
  <c r="W215" i="80"/>
  <c r="W217" i="80"/>
  <c r="W218" i="80"/>
  <c r="W219" i="80"/>
  <c r="M187" i="35"/>
  <c r="M193" i="35"/>
  <c r="W190" i="35"/>
  <c r="W184" i="35"/>
  <c r="R190" i="46"/>
  <c r="R179" i="46"/>
  <c r="Z190" i="46"/>
  <c r="Z179" i="46"/>
  <c r="Q173" i="81"/>
  <c r="Q175" i="81" s="1"/>
  <c r="Q159" i="81"/>
  <c r="AJ190" i="35"/>
  <c r="AJ184" i="35"/>
  <c r="L190" i="35"/>
  <c r="L184" i="35"/>
  <c r="AP187" i="35"/>
  <c r="AP193" i="35"/>
  <c r="Z177" i="80"/>
  <c r="Z216" i="80"/>
  <c r="AE173" i="46"/>
  <c r="AE175" i="46" s="1"/>
  <c r="AE159" i="46"/>
  <c r="J190" i="35"/>
  <c r="J184" i="35"/>
  <c r="R187" i="35"/>
  <c r="R193" i="35"/>
  <c r="Z77" i="80"/>
  <c r="Z213" i="80"/>
  <c r="Z214" i="80"/>
  <c r="Z215" i="80"/>
  <c r="Z217" i="80"/>
  <c r="Z218" i="80"/>
  <c r="Z219" i="80"/>
  <c r="AD190" i="35"/>
  <c r="AD184" i="35"/>
  <c r="I173" i="81"/>
  <c r="I175" i="81" s="1"/>
  <c r="I159" i="81"/>
  <c r="I176" i="81"/>
  <c r="AH190" i="35"/>
  <c r="AH184" i="35"/>
  <c r="Z173" i="80"/>
  <c r="Z175" i="80" s="1"/>
  <c r="AA159" i="80"/>
  <c r="S177" i="80"/>
  <c r="S216" i="80"/>
  <c r="S173" i="80"/>
  <c r="S175" i="80" s="1"/>
  <c r="S159" i="80"/>
  <c r="Z173" i="81"/>
  <c r="Z175" i="81" s="1"/>
  <c r="Z159" i="81"/>
  <c r="AF190" i="35"/>
  <c r="AF184" i="35"/>
  <c r="K38" i="71"/>
  <c r="K47" i="71"/>
  <c r="L28" i="71"/>
  <c r="AG190" i="81"/>
  <c r="AG179" i="81"/>
  <c r="L174" i="35"/>
  <c r="L38" i="35"/>
  <c r="L146" i="35"/>
  <c r="L151" i="35"/>
  <c r="L202" i="35"/>
  <c r="L207" i="35"/>
  <c r="L229" i="35"/>
  <c r="L334" i="35"/>
  <c r="M7" i="35"/>
  <c r="L189" i="35"/>
  <c r="L180" i="35"/>
  <c r="L82" i="35"/>
  <c r="L107" i="35"/>
  <c r="L167" i="35"/>
  <c r="L268" i="35"/>
  <c r="L307" i="35"/>
  <c r="L429" i="35"/>
  <c r="L537" i="35"/>
  <c r="L70" i="35"/>
  <c r="L183" i="35"/>
  <c r="L21" i="35"/>
  <c r="L161" i="35"/>
  <c r="L347" i="35"/>
  <c r="L414" i="35"/>
  <c r="L195" i="35"/>
  <c r="L75" i="35"/>
  <c r="L89" i="35"/>
  <c r="L135" i="35"/>
  <c r="L158" i="35"/>
  <c r="L172" i="35"/>
  <c r="L178" i="35"/>
  <c r="L255" i="35"/>
  <c r="L294" i="35"/>
  <c r="L387" i="35"/>
  <c r="L465" i="35"/>
  <c r="L501" i="35"/>
  <c r="L77" i="80"/>
  <c r="L215" i="80"/>
  <c r="L217" i="80"/>
  <c r="L218" i="80"/>
  <c r="L219" i="80"/>
  <c r="L213" i="80"/>
  <c r="L214" i="80"/>
  <c r="P190" i="46"/>
  <c r="P179" i="46"/>
  <c r="S187" i="35"/>
  <c r="S193" i="35"/>
  <c r="N173" i="80"/>
  <c r="N175" i="80" s="1"/>
  <c r="AO190" i="46"/>
  <c r="AO179" i="46"/>
  <c r="Y190" i="81"/>
  <c r="Y179" i="81"/>
  <c r="AJ159" i="80"/>
  <c r="AG187" i="35"/>
  <c r="AG193" i="35"/>
  <c r="M190" i="35"/>
  <c r="M184" i="35"/>
  <c r="G177" i="80"/>
  <c r="G216" i="80"/>
  <c r="P190" i="35"/>
  <c r="P184" i="35"/>
  <c r="M173" i="81"/>
  <c r="M175" i="81" s="1"/>
  <c r="M159" i="81"/>
  <c r="M176" i="81"/>
  <c r="J190" i="46"/>
  <c r="J179" i="46"/>
  <c r="J190" i="81"/>
  <c r="J179" i="81"/>
  <c r="R77" i="80"/>
  <c r="R213" i="80"/>
  <c r="R214" i="80"/>
  <c r="R215" i="80"/>
  <c r="R217" i="80"/>
  <c r="R218" i="80"/>
  <c r="R219" i="80"/>
  <c r="AJ187" i="35"/>
  <c r="AJ193" i="35"/>
  <c r="N77" i="80"/>
  <c r="N213" i="80"/>
  <c r="N214" i="80"/>
  <c r="N215" i="80"/>
  <c r="N217" i="80"/>
  <c r="N218" i="80"/>
  <c r="N219" i="80"/>
  <c r="L187" i="35"/>
  <c r="L193" i="35"/>
  <c r="AP184" i="35"/>
  <c r="AP190" i="35"/>
  <c r="U187" i="35"/>
  <c r="U193" i="35"/>
  <c r="AO190" i="81"/>
  <c r="AO179" i="81"/>
  <c r="Y77" i="80"/>
  <c r="Y214" i="80"/>
  <c r="Y215" i="80"/>
  <c r="Y217" i="80"/>
  <c r="Y218" i="80"/>
  <c r="Y219" i="80"/>
  <c r="Y213" i="80"/>
  <c r="I87" i="80"/>
  <c r="J187" i="35"/>
  <c r="J193" i="35"/>
  <c r="K42" i="73"/>
  <c r="K51" i="73"/>
  <c r="K67" i="73"/>
  <c r="K76" i="73"/>
  <c r="K92" i="73"/>
  <c r="K101" i="73"/>
  <c r="K107" i="73"/>
  <c r="L26" i="73"/>
  <c r="K33" i="73"/>
  <c r="K58" i="73"/>
  <c r="K83" i="73"/>
  <c r="K173" i="46"/>
  <c r="K175" i="46" s="1"/>
  <c r="AM190" i="46"/>
  <c r="AM179" i="46"/>
  <c r="AD187" i="35"/>
  <c r="AD193" i="35"/>
  <c r="V190" i="46"/>
  <c r="V179" i="46"/>
  <c r="AH187" i="35"/>
  <c r="AH193" i="35"/>
  <c r="G173" i="80"/>
  <c r="G175" i="80" s="1"/>
  <c r="S190" i="81"/>
  <c r="S179" i="81"/>
  <c r="AG177" i="80"/>
  <c r="AG216" i="80"/>
  <c r="AF187" i="35"/>
  <c r="AF193" i="35"/>
  <c r="AN53" i="72"/>
  <c r="AN63" i="72"/>
  <c r="AN73" i="72"/>
  <c r="AN83" i="72"/>
  <c r="AN93" i="72"/>
  <c r="AN106" i="72"/>
  <c r="AN115" i="72"/>
  <c r="AN122" i="72"/>
  <c r="AN48" i="72"/>
  <c r="AN58" i="72"/>
  <c r="AN68" i="72"/>
  <c r="AN78" i="72"/>
  <c r="AN88" i="72"/>
  <c r="AN101" i="72"/>
  <c r="AO38" i="72"/>
  <c r="AP38" i="72" s="1"/>
  <c r="L177" i="80"/>
  <c r="L216" i="80"/>
  <c r="AC87" i="80"/>
  <c r="Y87" i="80"/>
  <c r="S190" i="35"/>
  <c r="S184" i="35"/>
  <c r="X159" i="80"/>
  <c r="AL190" i="80"/>
  <c r="AL179" i="80"/>
  <c r="P159" i="80"/>
  <c r="W190" i="81"/>
  <c r="W179" i="81"/>
  <c r="O190" i="81"/>
  <c r="O179" i="81"/>
  <c r="AG190" i="35"/>
  <c r="AG184" i="35"/>
  <c r="H190" i="80"/>
  <c r="H179" i="80"/>
  <c r="M7" i="52"/>
  <c r="L180" i="52"/>
  <c r="L268" i="52"/>
  <c r="L195" i="52"/>
  <c r="L174" i="52"/>
  <c r="L294" i="52"/>
  <c r="L307" i="52"/>
  <c r="L189" i="52"/>
  <c r="L75" i="52"/>
  <c r="L334" i="52"/>
  <c r="L347" i="52"/>
  <c r="L387" i="52"/>
  <c r="L21" i="52"/>
  <c r="L70" i="52"/>
  <c r="L255" i="52"/>
  <c r="L178" i="52"/>
  <c r="L202" i="52"/>
  <c r="L183" i="52"/>
  <c r="L129" i="52"/>
  <c r="L124" i="52"/>
  <c r="L120" i="52"/>
  <c r="L116" i="52"/>
  <c r="L113" i="52"/>
  <c r="L82" i="52"/>
  <c r="L89" i="52"/>
  <c r="L107" i="52"/>
  <c r="L135" i="52"/>
  <c r="L151" i="52"/>
  <c r="L158" i="52"/>
  <c r="L161" i="52"/>
  <c r="L167" i="52"/>
  <c r="L172" i="52"/>
  <c r="L207" i="52"/>
  <c r="L229" i="52"/>
  <c r="L414" i="52"/>
  <c r="L429" i="52"/>
  <c r="L465" i="52"/>
  <c r="L501" i="52"/>
  <c r="L537" i="52"/>
  <c r="L38" i="52"/>
  <c r="L146" i="52"/>
  <c r="AC187" i="35"/>
  <c r="AC193" i="35"/>
  <c r="P187" i="35"/>
  <c r="P193" i="35"/>
  <c r="AH77" i="80"/>
  <c r="AH213" i="80"/>
  <c r="AH214" i="80"/>
  <c r="AH215" i="80"/>
  <c r="AH217" i="80"/>
  <c r="AH218" i="80"/>
  <c r="AH219" i="80"/>
  <c r="AK190" i="81"/>
  <c r="AK179" i="81"/>
  <c r="H187" i="35"/>
  <c r="H193" i="35"/>
  <c r="Y190" i="46"/>
  <c r="Y179" i="46"/>
  <c r="AB190" i="46"/>
  <c r="AB179" i="46"/>
  <c r="T190" i="35"/>
  <c r="T184" i="35"/>
  <c r="N190" i="35"/>
  <c r="N184" i="35"/>
  <c r="AB190" i="35"/>
  <c r="AB184" i="35"/>
  <c r="I187" i="35"/>
  <c r="I193" i="35"/>
  <c r="G77" i="80"/>
  <c r="G213" i="80"/>
  <c r="G214" i="80"/>
  <c r="G215" i="80"/>
  <c r="G217" i="80"/>
  <c r="G218" i="80"/>
  <c r="G219" i="80"/>
  <c r="U190" i="35"/>
  <c r="U184" i="35"/>
  <c r="M190" i="46"/>
  <c r="M179" i="46"/>
  <c r="I156" i="80"/>
  <c r="AP173" i="81"/>
  <c r="AP175" i="81" s="1"/>
  <c r="AP159" i="81"/>
  <c r="AP176" i="81"/>
  <c r="I77" i="80"/>
  <c r="I214" i="80"/>
  <c r="I215" i="80"/>
  <c r="I217" i="80"/>
  <c r="I218" i="80"/>
  <c r="I219" i="80"/>
  <c r="I213" i="80"/>
  <c r="AM187" i="35"/>
  <c r="AM193" i="35"/>
  <c r="L87" i="80"/>
  <c r="AI187" i="35"/>
  <c r="AI193" i="35"/>
  <c r="U190" i="46"/>
  <c r="U179" i="46"/>
  <c r="AK87" i="80"/>
  <c r="AC156" i="80"/>
  <c r="Y156" i="80"/>
  <c r="Y159" i="80" s="1"/>
  <c r="X190" i="35"/>
  <c r="X184" i="35"/>
  <c r="AL190" i="81"/>
  <c r="AL179" i="81"/>
  <c r="AK190" i="46"/>
  <c r="AK179" i="46"/>
  <c r="AH190" i="81"/>
  <c r="AH179" i="81"/>
  <c r="I177" i="80"/>
  <c r="T190" i="81"/>
  <c r="T179" i="81"/>
  <c r="M190" i="80"/>
  <c r="M179" i="80"/>
  <c r="AF190" i="81"/>
  <c r="AF179" i="81"/>
  <c r="Q159" i="80"/>
  <c r="AG77" i="80"/>
  <c r="AG214" i="80"/>
  <c r="AG215" i="80"/>
  <c r="AG217" i="80"/>
  <c r="AG218" i="80"/>
  <c r="AG219" i="80"/>
  <c r="AG213" i="80"/>
  <c r="AF190" i="80"/>
  <c r="AF179" i="80"/>
  <c r="AC77" i="80"/>
  <c r="AC214" i="80"/>
  <c r="AC215" i="80"/>
  <c r="AC217" i="80"/>
  <c r="AC218" i="80"/>
  <c r="AC219" i="80"/>
  <c r="AC213" i="80"/>
  <c r="Q187" i="35"/>
  <c r="Q193" i="35"/>
  <c r="I173" i="46"/>
  <c r="I175" i="46" s="1"/>
  <c r="I159" i="46"/>
  <c r="I176" i="46"/>
  <c r="AC190" i="35"/>
  <c r="AC184" i="35"/>
  <c r="AC190" i="46"/>
  <c r="AC179" i="46"/>
  <c r="W187" i="35"/>
  <c r="W193" i="35"/>
  <c r="H190" i="35"/>
  <c r="H184" i="35"/>
  <c r="R190" i="81"/>
  <c r="R179" i="81"/>
  <c r="T187" i="35"/>
  <c r="T193" i="35"/>
  <c r="N187" i="35"/>
  <c r="N193" i="35"/>
  <c r="AB187" i="35"/>
  <c r="AB193" i="35"/>
  <c r="I190" i="35"/>
  <c r="I184" i="35"/>
  <c r="H190" i="46"/>
  <c r="H179" i="46"/>
  <c r="T190" i="46"/>
  <c r="T179" i="46"/>
  <c r="X77" i="80"/>
  <c r="X215" i="80"/>
  <c r="X217" i="80"/>
  <c r="X218" i="80"/>
  <c r="X219" i="80"/>
  <c r="X213" i="80"/>
  <c r="X214" i="80"/>
  <c r="U173" i="81"/>
  <c r="U175" i="81" s="1"/>
  <c r="U159" i="81"/>
  <c r="U176" i="81"/>
  <c r="R190" i="35"/>
  <c r="R184" i="35"/>
  <c r="M77" i="80"/>
  <c r="M214" i="80"/>
  <c r="M215" i="80"/>
  <c r="M217" i="80"/>
  <c r="M218" i="80"/>
  <c r="M219" i="80"/>
  <c r="M213" i="80"/>
  <c r="AI159" i="46"/>
  <c r="AI173" i="46"/>
  <c r="AI175" i="46" s="1"/>
  <c r="AM184" i="35"/>
  <c r="AM190" i="35"/>
  <c r="L156" i="80"/>
  <c r="L173" i="80" s="1"/>
  <c r="L175" i="80" s="1"/>
  <c r="AI190" i="35"/>
  <c r="AI184" i="35"/>
  <c r="Z159" i="80"/>
  <c r="AK156" i="80"/>
  <c r="X190" i="46"/>
  <c r="X179" i="46"/>
  <c r="X187" i="35"/>
  <c r="X193" i="35"/>
  <c r="N159" i="80"/>
  <c r="AA190" i="46"/>
  <c r="AA179" i="46"/>
  <c r="AG190" i="46"/>
  <c r="AG179" i="46"/>
  <c r="V190" i="81"/>
  <c r="V179" i="81"/>
  <c r="AD190" i="81"/>
  <c r="AD179" i="81"/>
  <c r="AH177" i="80"/>
  <c r="N190" i="46" l="1"/>
  <c r="W190" i="46"/>
  <c r="J179" i="80"/>
  <c r="BO179" i="80"/>
  <c r="BO190" i="80"/>
  <c r="AI159" i="80"/>
  <c r="W159" i="80"/>
  <c r="AC177" i="80"/>
  <c r="AC173" i="80"/>
  <c r="AC175" i="80" s="1"/>
  <c r="AC179" i="80" s="1"/>
  <c r="AN179" i="80"/>
  <c r="AJ179" i="80"/>
  <c r="AH159" i="80"/>
  <c r="AE173" i="80"/>
  <c r="AE175" i="80" s="1"/>
  <c r="AE159" i="80"/>
  <c r="AO179" i="80"/>
  <c r="U173" i="80"/>
  <c r="U175" i="80" s="1"/>
  <c r="U179" i="80" s="1"/>
  <c r="AG173" i="80"/>
  <c r="AG175" i="80" s="1"/>
  <c r="AG179" i="80" s="1"/>
  <c r="AH179" i="80"/>
  <c r="T190" i="80"/>
  <c r="T179" i="80"/>
  <c r="T159" i="80"/>
  <c r="AD77" i="80"/>
  <c r="AD215" i="80"/>
  <c r="AD214" i="80"/>
  <c r="AD213" i="80"/>
  <c r="AD219" i="80"/>
  <c r="AD217" i="80"/>
  <c r="K159" i="80"/>
  <c r="K173" i="80"/>
  <c r="K175" i="80" s="1"/>
  <c r="V173" i="80"/>
  <c r="V175" i="80" s="1"/>
  <c r="G179" i="46"/>
  <c r="AQ38" i="72"/>
  <c r="AP58" i="72"/>
  <c r="AP78" i="72"/>
  <c r="AP101" i="72"/>
  <c r="AP63" i="72"/>
  <c r="AP83" i="72"/>
  <c r="AP106" i="72"/>
  <c r="AP68" i="72"/>
  <c r="AP88" i="72"/>
  <c r="AP115" i="72"/>
  <c r="AP53" i="72"/>
  <c r="AP73" i="72"/>
  <c r="AP93" i="72"/>
  <c r="AP122" i="72"/>
  <c r="AP48" i="72"/>
  <c r="S190" i="46"/>
  <c r="L190" i="46"/>
  <c r="AP190" i="46"/>
  <c r="AP179" i="46"/>
  <c r="K187" i="35"/>
  <c r="K193" i="35"/>
  <c r="K190" i="35"/>
  <c r="K184" i="35"/>
  <c r="AD179" i="80"/>
  <c r="AO184" i="35"/>
  <c r="AO190" i="35"/>
  <c r="AO187" i="35"/>
  <c r="AO193" i="35"/>
  <c r="L190" i="80"/>
  <c r="L179" i="80"/>
  <c r="AI190" i="46"/>
  <c r="AI179" i="46"/>
  <c r="N7" i="52"/>
  <c r="M195" i="52"/>
  <c r="M189" i="52"/>
  <c r="M183" i="52"/>
  <c r="M180" i="52"/>
  <c r="M174" i="52"/>
  <c r="M89" i="52"/>
  <c r="M107" i="52"/>
  <c r="M135" i="52"/>
  <c r="M167" i="52"/>
  <c r="M414" i="52"/>
  <c r="M465" i="52"/>
  <c r="M501" i="52"/>
  <c r="M21" i="52"/>
  <c r="M38" i="52"/>
  <c r="M70" i="52"/>
  <c r="M129" i="52"/>
  <c r="M124" i="52"/>
  <c r="M120" i="52"/>
  <c r="M116" i="52"/>
  <c r="M113" i="52"/>
  <c r="M146" i="52"/>
  <c r="M178" i="52"/>
  <c r="M202" i="52"/>
  <c r="M294" i="52"/>
  <c r="M307" i="52"/>
  <c r="M82" i="52"/>
  <c r="M161" i="52"/>
  <c r="M172" i="52"/>
  <c r="M537" i="52"/>
  <c r="M255" i="52"/>
  <c r="M268" i="52"/>
  <c r="M75" i="52"/>
  <c r="M334" i="52"/>
  <c r="M347" i="52"/>
  <c r="M387" i="52"/>
  <c r="M151" i="52"/>
  <c r="M158" i="52"/>
  <c r="M207" i="52"/>
  <c r="M229" i="52"/>
  <c r="M429" i="52"/>
  <c r="L159" i="80"/>
  <c r="AO53" i="72"/>
  <c r="AO63" i="72"/>
  <c r="AO73" i="72"/>
  <c r="AO83" i="72"/>
  <c r="AO93" i="72"/>
  <c r="AO106" i="72"/>
  <c r="AO115" i="72"/>
  <c r="AO122" i="72"/>
  <c r="AO48" i="72"/>
  <c r="AO58" i="72"/>
  <c r="AO68" i="72"/>
  <c r="AO78" i="72"/>
  <c r="AO88" i="72"/>
  <c r="AO101" i="72"/>
  <c r="K190" i="46"/>
  <c r="K179" i="46"/>
  <c r="M26" i="73"/>
  <c r="L33" i="73"/>
  <c r="L58" i="73"/>
  <c r="L83" i="73"/>
  <c r="L42" i="73"/>
  <c r="L51" i="73"/>
  <c r="L67" i="73"/>
  <c r="L76" i="73"/>
  <c r="L92" i="73"/>
  <c r="L101" i="73"/>
  <c r="L107" i="73"/>
  <c r="N190" i="80"/>
  <c r="N179" i="80"/>
  <c r="L38" i="71"/>
  <c r="L47" i="71"/>
  <c r="M28" i="71"/>
  <c r="S190" i="80"/>
  <c r="S179" i="80"/>
  <c r="Z190" i="80"/>
  <c r="Z179" i="80"/>
  <c r="Q190" i="81"/>
  <c r="Q179" i="81"/>
  <c r="AI190" i="81"/>
  <c r="AI179" i="81"/>
  <c r="G190" i="80"/>
  <c r="G179" i="80"/>
  <c r="M189" i="35"/>
  <c r="M180" i="35"/>
  <c r="M75" i="35"/>
  <c r="M89" i="35"/>
  <c r="M135" i="35"/>
  <c r="M158" i="35"/>
  <c r="M172" i="35"/>
  <c r="M178" i="35"/>
  <c r="M255" i="35"/>
  <c r="M294" i="35"/>
  <c r="M387" i="35"/>
  <c r="M465" i="35"/>
  <c r="M501" i="35"/>
  <c r="M70" i="35"/>
  <c r="M183" i="35"/>
  <c r="M38" i="35"/>
  <c r="M146" i="35"/>
  <c r="M151" i="35"/>
  <c r="M202" i="35"/>
  <c r="M207" i="35"/>
  <c r="M229" i="35"/>
  <c r="M334" i="35"/>
  <c r="N7" i="35"/>
  <c r="M195" i="35"/>
  <c r="M82" i="35"/>
  <c r="M107" i="35"/>
  <c r="M167" i="35"/>
  <c r="M268" i="35"/>
  <c r="M307" i="35"/>
  <c r="M429" i="35"/>
  <c r="M537" i="35"/>
  <c r="M174" i="35"/>
  <c r="M21" i="35"/>
  <c r="M161" i="35"/>
  <c r="M347" i="35"/>
  <c r="M414" i="35"/>
  <c r="I190" i="81"/>
  <c r="I179" i="81"/>
  <c r="R190" i="80"/>
  <c r="R179" i="80"/>
  <c r="W190" i="80"/>
  <c r="W179" i="80"/>
  <c r="AI190" i="80"/>
  <c r="AI179" i="80"/>
  <c r="AB190" i="80"/>
  <c r="AB179" i="80"/>
  <c r="AK173" i="80"/>
  <c r="AK175" i="80" s="1"/>
  <c r="AK159" i="80"/>
  <c r="AP190" i="81"/>
  <c r="AP179" i="81"/>
  <c r="M190" i="81"/>
  <c r="M179" i="81"/>
  <c r="Z190" i="81"/>
  <c r="Z179" i="81"/>
  <c r="AE190" i="46"/>
  <c r="AE179" i="46"/>
  <c r="Y173" i="80"/>
  <c r="Y175" i="80" s="1"/>
  <c r="AC159" i="80"/>
  <c r="U190" i="81"/>
  <c r="U179" i="81"/>
  <c r="I190" i="46"/>
  <c r="I179" i="46"/>
  <c r="I173" i="80"/>
  <c r="I175" i="80" s="1"/>
  <c r="I159" i="80"/>
  <c r="AC190" i="80" l="1"/>
  <c r="AE190" i="80"/>
  <c r="AE179" i="80"/>
  <c r="AG190" i="80"/>
  <c r="U190" i="80"/>
  <c r="K190" i="80"/>
  <c r="K179" i="80"/>
  <c r="V179" i="80"/>
  <c r="V190" i="80"/>
  <c r="AQ122" i="72"/>
  <c r="AQ48" i="72"/>
  <c r="AQ68" i="72"/>
  <c r="AQ88" i="72"/>
  <c r="AQ115" i="72"/>
  <c r="AQ53" i="72"/>
  <c r="AQ73" i="72"/>
  <c r="AQ93" i="72"/>
  <c r="AR38" i="72"/>
  <c r="AQ58" i="72"/>
  <c r="AQ78" i="72"/>
  <c r="AQ101" i="72"/>
  <c r="AQ63" i="72"/>
  <c r="AQ83" i="72"/>
  <c r="AQ106" i="72"/>
  <c r="I190" i="80"/>
  <c r="I179" i="80"/>
  <c r="AK190" i="80"/>
  <c r="AK179" i="80"/>
  <c r="N70" i="35"/>
  <c r="N183" i="35"/>
  <c r="N21" i="35"/>
  <c r="N161" i="35"/>
  <c r="N347" i="35"/>
  <c r="N414" i="35"/>
  <c r="N195" i="35"/>
  <c r="N75" i="35"/>
  <c r="N89" i="35"/>
  <c r="N135" i="35"/>
  <c r="N158" i="35"/>
  <c r="N172" i="35"/>
  <c r="N178" i="35"/>
  <c r="N255" i="35"/>
  <c r="N294" i="35"/>
  <c r="N387" i="35"/>
  <c r="N465" i="35"/>
  <c r="N501" i="35"/>
  <c r="N174" i="35"/>
  <c r="N38" i="35"/>
  <c r="N146" i="35"/>
  <c r="N151" i="35"/>
  <c r="N202" i="35"/>
  <c r="N207" i="35"/>
  <c r="N229" i="35"/>
  <c r="N334" i="35"/>
  <c r="O7" i="35"/>
  <c r="N189" i="35"/>
  <c r="N180" i="35"/>
  <c r="N82" i="35"/>
  <c r="N107" i="35"/>
  <c r="N167" i="35"/>
  <c r="N268" i="35"/>
  <c r="N307" i="35"/>
  <c r="N429" i="35"/>
  <c r="N537" i="35"/>
  <c r="M107" i="73"/>
  <c r="N26" i="73"/>
  <c r="M33" i="73"/>
  <c r="M58" i="73"/>
  <c r="M83" i="73"/>
  <c r="M42" i="73"/>
  <c r="M51" i="73"/>
  <c r="M67" i="73"/>
  <c r="M76" i="73"/>
  <c r="M92" i="73"/>
  <c r="M101" i="73"/>
  <c r="O7" i="52"/>
  <c r="N195" i="52"/>
  <c r="N189" i="52"/>
  <c r="N183" i="52"/>
  <c r="N180" i="52"/>
  <c r="N174" i="52"/>
  <c r="N161" i="52"/>
  <c r="N167" i="52"/>
  <c r="N172" i="52"/>
  <c r="N429" i="52"/>
  <c r="N129" i="52"/>
  <c r="N124" i="52"/>
  <c r="N120" i="52"/>
  <c r="N116" i="52"/>
  <c r="N113" i="52"/>
  <c r="N82" i="52"/>
  <c r="N89" i="52"/>
  <c r="N107" i="52"/>
  <c r="N135" i="52"/>
  <c r="N151" i="52"/>
  <c r="N158" i="52"/>
  <c r="N229" i="52"/>
  <c r="N21" i="52"/>
  <c r="N38" i="52"/>
  <c r="N70" i="52"/>
  <c r="N255" i="52"/>
  <c r="N268" i="52"/>
  <c r="N75" i="52"/>
  <c r="N347" i="52"/>
  <c r="N387" i="52"/>
  <c r="N465" i="52"/>
  <c r="N501" i="52"/>
  <c r="N537" i="52"/>
  <c r="N146" i="52"/>
  <c r="N178" i="52"/>
  <c r="N202" i="52"/>
  <c r="N294" i="52"/>
  <c r="N307" i="52"/>
  <c r="N334" i="52"/>
  <c r="N207" i="52"/>
  <c r="N414" i="52"/>
  <c r="N28" i="71"/>
  <c r="M38" i="71"/>
  <c r="M47" i="71"/>
  <c r="Y190" i="80"/>
  <c r="Y179" i="80"/>
  <c r="AR58" i="72" l="1"/>
  <c r="AR78" i="72"/>
  <c r="AR101" i="72"/>
  <c r="AR122" i="72"/>
  <c r="AR63" i="72"/>
  <c r="AR83" i="72"/>
  <c r="AR106" i="72"/>
  <c r="AR48" i="72"/>
  <c r="AR68" i="72"/>
  <c r="AR88" i="72"/>
  <c r="AR115" i="72"/>
  <c r="AR53" i="72"/>
  <c r="AR73" i="72"/>
  <c r="AR93" i="72"/>
  <c r="AS38" i="72"/>
  <c r="N42" i="73"/>
  <c r="N51" i="73"/>
  <c r="N67" i="73"/>
  <c r="N76" i="73"/>
  <c r="N92" i="73"/>
  <c r="N101" i="73"/>
  <c r="N107" i="73"/>
  <c r="O26" i="73"/>
  <c r="N33" i="73"/>
  <c r="N58" i="73"/>
  <c r="N83" i="73"/>
  <c r="N38" i="71"/>
  <c r="N47" i="71"/>
  <c r="O28" i="71"/>
  <c r="O195" i="52"/>
  <c r="O189" i="52"/>
  <c r="O183" i="52"/>
  <c r="O180" i="52"/>
  <c r="O174" i="52"/>
  <c r="P7" i="52"/>
  <c r="O129" i="52"/>
  <c r="O124" i="52"/>
  <c r="O120" i="52"/>
  <c r="O116" i="52"/>
  <c r="O113" i="52"/>
  <c r="O307" i="52"/>
  <c r="O387" i="52"/>
  <c r="O75" i="52"/>
  <c r="O82" i="52"/>
  <c r="O89" i="52"/>
  <c r="O107" i="52"/>
  <c r="O135" i="52"/>
  <c r="O151" i="52"/>
  <c r="O158" i="52"/>
  <c r="O161" i="52"/>
  <c r="O167" i="52"/>
  <c r="O172" i="52"/>
  <c r="O207" i="52"/>
  <c r="O229" i="52"/>
  <c r="O414" i="52"/>
  <c r="O429" i="52"/>
  <c r="O465" i="52"/>
  <c r="O501" i="52"/>
  <c r="O537" i="52"/>
  <c r="O202" i="52"/>
  <c r="O294" i="52"/>
  <c r="O334" i="52"/>
  <c r="O347" i="52"/>
  <c r="O21" i="52"/>
  <c r="O38" i="52"/>
  <c r="O70" i="52"/>
  <c r="O255" i="52"/>
  <c r="O268" i="52"/>
  <c r="O146" i="52"/>
  <c r="O178" i="52"/>
  <c r="P7" i="35"/>
  <c r="O195" i="35"/>
  <c r="O82" i="35"/>
  <c r="O107" i="35"/>
  <c r="O167" i="35"/>
  <c r="O268" i="35"/>
  <c r="O307" i="35"/>
  <c r="O429" i="35"/>
  <c r="O537" i="35"/>
  <c r="O174" i="35"/>
  <c r="O21" i="35"/>
  <c r="O161" i="35"/>
  <c r="O347" i="35"/>
  <c r="O414" i="35"/>
  <c r="O189" i="35"/>
  <c r="O180" i="35"/>
  <c r="O75" i="35"/>
  <c r="O89" i="35"/>
  <c r="O135" i="35"/>
  <c r="O158" i="35"/>
  <c r="O172" i="35"/>
  <c r="O178" i="35"/>
  <c r="O255" i="35"/>
  <c r="O294" i="35"/>
  <c r="O387" i="35"/>
  <c r="O465" i="35"/>
  <c r="O501" i="35"/>
  <c r="O70" i="35"/>
  <c r="O183" i="35"/>
  <c r="O38" i="35"/>
  <c r="O146" i="35"/>
  <c r="O151" i="35"/>
  <c r="O202" i="35"/>
  <c r="O207" i="35"/>
  <c r="O229" i="35"/>
  <c r="O334" i="35"/>
  <c r="AS58" i="72" l="1"/>
  <c r="AS78" i="72"/>
  <c r="AS101" i="72"/>
  <c r="AT38" i="72"/>
  <c r="AS63" i="72"/>
  <c r="AS83" i="72"/>
  <c r="AS106" i="72"/>
  <c r="AS48" i="72"/>
  <c r="AS68" i="72"/>
  <c r="AS88" i="72"/>
  <c r="AS115" i="72"/>
  <c r="AS53" i="72"/>
  <c r="AS73" i="72"/>
  <c r="AS93" i="72"/>
  <c r="AS122" i="72"/>
  <c r="P174" i="35"/>
  <c r="P38" i="35"/>
  <c r="P146" i="35"/>
  <c r="P151" i="35"/>
  <c r="P202" i="35"/>
  <c r="P207" i="35"/>
  <c r="P229" i="35"/>
  <c r="P334" i="35"/>
  <c r="Q7" i="35"/>
  <c r="P189" i="35"/>
  <c r="P180" i="35"/>
  <c r="P82" i="35"/>
  <c r="P107" i="35"/>
  <c r="P167" i="35"/>
  <c r="P268" i="35"/>
  <c r="P307" i="35"/>
  <c r="P429" i="35"/>
  <c r="P537" i="35"/>
  <c r="P70" i="35"/>
  <c r="P183" i="35"/>
  <c r="P21" i="35"/>
  <c r="P161" i="35"/>
  <c r="P347" i="35"/>
  <c r="P414" i="35"/>
  <c r="P195" i="35"/>
  <c r="P75" i="35"/>
  <c r="P89" i="35"/>
  <c r="P135" i="35"/>
  <c r="P158" i="35"/>
  <c r="P172" i="35"/>
  <c r="P178" i="35"/>
  <c r="P255" i="35"/>
  <c r="P294" i="35"/>
  <c r="P387" i="35"/>
  <c r="P465" i="35"/>
  <c r="P501" i="35"/>
  <c r="P195" i="52"/>
  <c r="P174" i="52"/>
  <c r="P21" i="52"/>
  <c r="P70" i="52"/>
  <c r="P255" i="52"/>
  <c r="Q7" i="52"/>
  <c r="P189" i="52"/>
  <c r="P202" i="52"/>
  <c r="P183" i="52"/>
  <c r="P75" i="52"/>
  <c r="P334" i="52"/>
  <c r="P347" i="52"/>
  <c r="P387" i="52"/>
  <c r="P38" i="52"/>
  <c r="P146" i="52"/>
  <c r="P180" i="52"/>
  <c r="P129" i="52"/>
  <c r="P124" i="52"/>
  <c r="P120" i="52"/>
  <c r="P116" i="52"/>
  <c r="P113" i="52"/>
  <c r="P82" i="52"/>
  <c r="P89" i="52"/>
  <c r="P107" i="52"/>
  <c r="P135" i="52"/>
  <c r="P151" i="52"/>
  <c r="P158" i="52"/>
  <c r="P161" i="52"/>
  <c r="P167" i="52"/>
  <c r="P172" i="52"/>
  <c r="P207" i="52"/>
  <c r="P229" i="52"/>
  <c r="P414" i="52"/>
  <c r="P429" i="52"/>
  <c r="P465" i="52"/>
  <c r="P501" i="52"/>
  <c r="P537" i="52"/>
  <c r="P268" i="52"/>
  <c r="P178" i="52"/>
  <c r="P294" i="52"/>
  <c r="P307" i="52"/>
  <c r="O42" i="73"/>
  <c r="O51" i="73"/>
  <c r="O67" i="73"/>
  <c r="O76" i="73"/>
  <c r="O92" i="73"/>
  <c r="O101" i="73"/>
  <c r="O107" i="73"/>
  <c r="P26" i="73"/>
  <c r="O33" i="73"/>
  <c r="O58" i="73"/>
  <c r="O83" i="73"/>
  <c r="O38" i="71"/>
  <c r="O47" i="71"/>
  <c r="P28" i="71"/>
  <c r="AT63" i="72" l="1"/>
  <c r="AT106" i="72"/>
  <c r="AT78" i="72"/>
  <c r="AT122" i="72"/>
  <c r="AT73" i="72"/>
  <c r="AT48" i="72"/>
  <c r="AT88" i="72"/>
  <c r="AU38" i="72"/>
  <c r="AT83" i="72"/>
  <c r="AT58" i="72"/>
  <c r="AT101" i="72"/>
  <c r="AT53" i="72"/>
  <c r="AT93" i="72"/>
  <c r="AT68" i="72"/>
  <c r="AT115" i="72"/>
  <c r="Q26" i="73"/>
  <c r="P33" i="73"/>
  <c r="P58" i="73"/>
  <c r="P83" i="73"/>
  <c r="P42" i="73"/>
  <c r="P51" i="73"/>
  <c r="P67" i="73"/>
  <c r="P76" i="73"/>
  <c r="P92" i="73"/>
  <c r="P101" i="73"/>
  <c r="P107" i="73"/>
  <c r="P38" i="71"/>
  <c r="P47" i="71"/>
  <c r="Q28" i="71"/>
  <c r="R7" i="52"/>
  <c r="Q195" i="52"/>
  <c r="Q189" i="52"/>
  <c r="Q183" i="52"/>
  <c r="Q180" i="52"/>
  <c r="Q174" i="52"/>
  <c r="Q158" i="52"/>
  <c r="Q255" i="52"/>
  <c r="Q268" i="52"/>
  <c r="Q21" i="52"/>
  <c r="Q38" i="52"/>
  <c r="Q70" i="52"/>
  <c r="Q129" i="52"/>
  <c r="Q124" i="52"/>
  <c r="Q120" i="52"/>
  <c r="Q116" i="52"/>
  <c r="Q113" i="52"/>
  <c r="Q146" i="52"/>
  <c r="Q178" i="52"/>
  <c r="Q202" i="52"/>
  <c r="Q294" i="52"/>
  <c r="Q307" i="52"/>
  <c r="Q82" i="52"/>
  <c r="Q107" i="52"/>
  <c r="Q151" i="52"/>
  <c r="Q429" i="52"/>
  <c r="Q501" i="52"/>
  <c r="Q75" i="52"/>
  <c r="Q334" i="52"/>
  <c r="Q347" i="52"/>
  <c r="Q387" i="52"/>
  <c r="Q89" i="52"/>
  <c r="Q135" i="52"/>
  <c r="Q161" i="52"/>
  <c r="Q167" i="52"/>
  <c r="Q172" i="52"/>
  <c r="Q207" i="52"/>
  <c r="Q229" i="52"/>
  <c r="Q414" i="52"/>
  <c r="Q465" i="52"/>
  <c r="Q537" i="52"/>
  <c r="Q189" i="35"/>
  <c r="Q180" i="35"/>
  <c r="Q75" i="35"/>
  <c r="Q89" i="35"/>
  <c r="Q135" i="35"/>
  <c r="Q158" i="35"/>
  <c r="Q172" i="35"/>
  <c r="Q178" i="35"/>
  <c r="Q255" i="35"/>
  <c r="Q294" i="35"/>
  <c r="Q387" i="35"/>
  <c r="Q465" i="35"/>
  <c r="Q501" i="35"/>
  <c r="Q70" i="35"/>
  <c r="Q183" i="35"/>
  <c r="Q38" i="35"/>
  <c r="Q146" i="35"/>
  <c r="Q151" i="35"/>
  <c r="Q202" i="35"/>
  <c r="Q207" i="35"/>
  <c r="Q229" i="35"/>
  <c r="Q334" i="35"/>
  <c r="R7" i="35"/>
  <c r="Q195" i="35"/>
  <c r="Q82" i="35"/>
  <c r="Q107" i="35"/>
  <c r="Q167" i="35"/>
  <c r="Q268" i="35"/>
  <c r="Q307" i="35"/>
  <c r="Q429" i="35"/>
  <c r="Q537" i="35"/>
  <c r="Q174" i="35"/>
  <c r="Q21" i="35"/>
  <c r="Q161" i="35"/>
  <c r="Q347" i="35"/>
  <c r="Q414" i="35"/>
  <c r="AU58" i="72" l="1"/>
  <c r="AU78" i="72"/>
  <c r="AU101" i="72"/>
  <c r="AU122" i="72"/>
  <c r="AU63" i="72"/>
  <c r="AU83" i="72"/>
  <c r="AU106" i="72"/>
  <c r="AU48" i="72"/>
  <c r="AU68" i="72"/>
  <c r="AU88" i="72"/>
  <c r="AU115" i="72"/>
  <c r="AU53" i="72"/>
  <c r="AU73" i="72"/>
  <c r="AU93" i="72"/>
  <c r="AV38" i="72"/>
  <c r="S7" i="52"/>
  <c r="R195" i="52"/>
  <c r="R189" i="52"/>
  <c r="R183" i="52"/>
  <c r="R180" i="52"/>
  <c r="R174" i="52"/>
  <c r="R334" i="52"/>
  <c r="R229" i="52"/>
  <c r="R414" i="52"/>
  <c r="R129" i="52"/>
  <c r="R124" i="52"/>
  <c r="R120" i="52"/>
  <c r="R116" i="52"/>
  <c r="R113" i="52"/>
  <c r="R82" i="52"/>
  <c r="R89" i="52"/>
  <c r="R107" i="52"/>
  <c r="R135" i="52"/>
  <c r="R151" i="52"/>
  <c r="R207" i="52"/>
  <c r="R21" i="52"/>
  <c r="R38" i="52"/>
  <c r="R70" i="52"/>
  <c r="R255" i="52"/>
  <c r="R268" i="52"/>
  <c r="R146" i="52"/>
  <c r="R178" i="52"/>
  <c r="R202" i="52"/>
  <c r="R294" i="52"/>
  <c r="R307" i="52"/>
  <c r="R75" i="52"/>
  <c r="R347" i="52"/>
  <c r="R387" i="52"/>
  <c r="R158" i="52"/>
  <c r="R161" i="52"/>
  <c r="R167" i="52"/>
  <c r="R172" i="52"/>
  <c r="R429" i="52"/>
  <c r="R465" i="52"/>
  <c r="R501" i="52"/>
  <c r="R537" i="52"/>
  <c r="R70" i="35"/>
  <c r="R183" i="35"/>
  <c r="R21" i="35"/>
  <c r="R161" i="35"/>
  <c r="R347" i="35"/>
  <c r="R414" i="35"/>
  <c r="R195" i="35"/>
  <c r="R75" i="35"/>
  <c r="R89" i="35"/>
  <c r="R135" i="35"/>
  <c r="R158" i="35"/>
  <c r="R172" i="35"/>
  <c r="R178" i="35"/>
  <c r="R255" i="35"/>
  <c r="R294" i="35"/>
  <c r="R387" i="35"/>
  <c r="R465" i="35"/>
  <c r="R501" i="35"/>
  <c r="R174" i="35"/>
  <c r="R38" i="35"/>
  <c r="R146" i="35"/>
  <c r="R151" i="35"/>
  <c r="R202" i="35"/>
  <c r="R207" i="35"/>
  <c r="R229" i="35"/>
  <c r="R334" i="35"/>
  <c r="S7" i="35"/>
  <c r="R189" i="35"/>
  <c r="R180" i="35"/>
  <c r="R82" i="35"/>
  <c r="R107" i="35"/>
  <c r="R167" i="35"/>
  <c r="R268" i="35"/>
  <c r="R307" i="35"/>
  <c r="R429" i="35"/>
  <c r="R537" i="35"/>
  <c r="Q107" i="73"/>
  <c r="R26" i="73"/>
  <c r="Q33" i="73"/>
  <c r="Q58" i="73"/>
  <c r="Q83" i="73"/>
  <c r="Q42" i="73"/>
  <c r="Q51" i="73"/>
  <c r="Q67" i="73"/>
  <c r="Q76" i="73"/>
  <c r="Q92" i="73"/>
  <c r="Q101" i="73"/>
  <c r="R28" i="71"/>
  <c r="Q38" i="71"/>
  <c r="Q47" i="71"/>
  <c r="AV53" i="72" l="1"/>
  <c r="AV73" i="72"/>
  <c r="AV93" i="72"/>
  <c r="AW38" i="72"/>
  <c r="AV58" i="72"/>
  <c r="AV78" i="72"/>
  <c r="AV101" i="72"/>
  <c r="AV122" i="72"/>
  <c r="AV63" i="72"/>
  <c r="AV83" i="72"/>
  <c r="AV106" i="72"/>
  <c r="AV48" i="72"/>
  <c r="AV68" i="72"/>
  <c r="AV88" i="72"/>
  <c r="AV115" i="72"/>
  <c r="R38" i="71"/>
  <c r="R47" i="71"/>
  <c r="S28" i="71"/>
  <c r="T7" i="35"/>
  <c r="S195" i="35"/>
  <c r="S82" i="35"/>
  <c r="S107" i="35"/>
  <c r="S167" i="35"/>
  <c r="S268" i="35"/>
  <c r="S307" i="35"/>
  <c r="S429" i="35"/>
  <c r="S537" i="35"/>
  <c r="S174" i="35"/>
  <c r="S21" i="35"/>
  <c r="S161" i="35"/>
  <c r="S347" i="35"/>
  <c r="S414" i="35"/>
  <c r="S189" i="35"/>
  <c r="S180" i="35"/>
  <c r="S75" i="35"/>
  <c r="S89" i="35"/>
  <c r="S135" i="35"/>
  <c r="S158" i="35"/>
  <c r="S172" i="35"/>
  <c r="S178" i="35"/>
  <c r="S255" i="35"/>
  <c r="S294" i="35"/>
  <c r="S387" i="35"/>
  <c r="S465" i="35"/>
  <c r="S501" i="35"/>
  <c r="S70" i="35"/>
  <c r="S183" i="35"/>
  <c r="S38" i="35"/>
  <c r="S146" i="35"/>
  <c r="S151" i="35"/>
  <c r="S202" i="35"/>
  <c r="S207" i="35"/>
  <c r="S229" i="35"/>
  <c r="S334" i="35"/>
  <c r="R42" i="73"/>
  <c r="R51" i="73"/>
  <c r="R67" i="73"/>
  <c r="R76" i="73"/>
  <c r="R92" i="73"/>
  <c r="R101" i="73"/>
  <c r="R107" i="73"/>
  <c r="S26" i="73"/>
  <c r="R33" i="73"/>
  <c r="R58" i="73"/>
  <c r="R83" i="73"/>
  <c r="S195" i="52"/>
  <c r="S189" i="52"/>
  <c r="S183" i="52"/>
  <c r="S180" i="52"/>
  <c r="S174" i="52"/>
  <c r="T7" i="52"/>
  <c r="S129" i="52"/>
  <c r="S124" i="52"/>
  <c r="S120" i="52"/>
  <c r="S116" i="52"/>
  <c r="S113" i="52"/>
  <c r="S178" i="52"/>
  <c r="S294" i="52"/>
  <c r="S75" i="52"/>
  <c r="S82" i="52"/>
  <c r="S89" i="52"/>
  <c r="S107" i="52"/>
  <c r="S135" i="52"/>
  <c r="S151" i="52"/>
  <c r="S158" i="52"/>
  <c r="S161" i="52"/>
  <c r="S167" i="52"/>
  <c r="S172" i="52"/>
  <c r="S207" i="52"/>
  <c r="S229" i="52"/>
  <c r="S414" i="52"/>
  <c r="S429" i="52"/>
  <c r="S465" i="52"/>
  <c r="S501" i="52"/>
  <c r="S537" i="52"/>
  <c r="S146" i="52"/>
  <c r="S387" i="52"/>
  <c r="S21" i="52"/>
  <c r="S38" i="52"/>
  <c r="S70" i="52"/>
  <c r="S255" i="52"/>
  <c r="S268" i="52"/>
  <c r="S202" i="52"/>
  <c r="S307" i="52"/>
  <c r="S334" i="52"/>
  <c r="S347" i="52"/>
  <c r="AW53" i="72" l="1"/>
  <c r="AW73" i="72"/>
  <c r="AW93" i="72"/>
  <c r="AX38" i="72"/>
  <c r="AW68" i="72"/>
  <c r="AW115" i="72"/>
  <c r="AW58" i="72"/>
  <c r="AW78" i="72"/>
  <c r="AW101" i="72"/>
  <c r="AW122" i="72"/>
  <c r="AW88" i="72"/>
  <c r="AW63" i="72"/>
  <c r="AW83" i="72"/>
  <c r="AW106" i="72"/>
  <c r="AW48" i="72"/>
  <c r="S42" i="73"/>
  <c r="S51" i="73"/>
  <c r="S67" i="73"/>
  <c r="S76" i="73"/>
  <c r="S92" i="73"/>
  <c r="S101" i="73"/>
  <c r="S107" i="73"/>
  <c r="T26" i="73"/>
  <c r="S33" i="73"/>
  <c r="S58" i="73"/>
  <c r="S83" i="73"/>
  <c r="S38" i="71"/>
  <c r="S47" i="71"/>
  <c r="T28" i="71"/>
  <c r="T189" i="52"/>
  <c r="T178" i="52"/>
  <c r="T183" i="52"/>
  <c r="T146" i="52"/>
  <c r="U7" i="52"/>
  <c r="T180" i="52"/>
  <c r="T75" i="52"/>
  <c r="T334" i="52"/>
  <c r="T347" i="52"/>
  <c r="T387" i="52"/>
  <c r="T70" i="52"/>
  <c r="T268" i="52"/>
  <c r="T294" i="52"/>
  <c r="T307" i="52"/>
  <c r="T195" i="52"/>
  <c r="T174" i="52"/>
  <c r="T129" i="52"/>
  <c r="T124" i="52"/>
  <c r="T120" i="52"/>
  <c r="T116" i="52"/>
  <c r="T113" i="52"/>
  <c r="T82" i="52"/>
  <c r="T89" i="52"/>
  <c r="T107" i="52"/>
  <c r="T135" i="52"/>
  <c r="T151" i="52"/>
  <c r="T158" i="52"/>
  <c r="T161" i="52"/>
  <c r="T167" i="52"/>
  <c r="T172" i="52"/>
  <c r="T207" i="52"/>
  <c r="T229" i="52"/>
  <c r="T414" i="52"/>
  <c r="T429" i="52"/>
  <c r="T465" i="52"/>
  <c r="T501" i="52"/>
  <c r="T537" i="52"/>
  <c r="T21" i="52"/>
  <c r="T38" i="52"/>
  <c r="T255" i="52"/>
  <c r="T202" i="52"/>
  <c r="T174" i="35"/>
  <c r="T38" i="35"/>
  <c r="T146" i="35"/>
  <c r="T151" i="35"/>
  <c r="T202" i="35"/>
  <c r="T207" i="35"/>
  <c r="T229" i="35"/>
  <c r="T334" i="35"/>
  <c r="U7" i="35"/>
  <c r="T189" i="35"/>
  <c r="T180" i="35"/>
  <c r="T82" i="35"/>
  <c r="T107" i="35"/>
  <c r="T167" i="35"/>
  <c r="T268" i="35"/>
  <c r="T307" i="35"/>
  <c r="T429" i="35"/>
  <c r="T537" i="35"/>
  <c r="T70" i="35"/>
  <c r="T183" i="35"/>
  <c r="T21" i="35"/>
  <c r="T161" i="35"/>
  <c r="T347" i="35"/>
  <c r="T414" i="35"/>
  <c r="T195" i="35"/>
  <c r="T75" i="35"/>
  <c r="T89" i="35"/>
  <c r="T135" i="35"/>
  <c r="T158" i="35"/>
  <c r="T172" i="35"/>
  <c r="T178" i="35"/>
  <c r="T255" i="35"/>
  <c r="T294" i="35"/>
  <c r="T387" i="35"/>
  <c r="T465" i="35"/>
  <c r="T501" i="35"/>
  <c r="AX48" i="72" l="1"/>
  <c r="AX88" i="72"/>
  <c r="AX63" i="72"/>
  <c r="AX106" i="72"/>
  <c r="AX58" i="72"/>
  <c r="AX101" i="72"/>
  <c r="AX122" i="72"/>
  <c r="AX68" i="72"/>
  <c r="AX115" i="72"/>
  <c r="AX73" i="72"/>
  <c r="AY38" i="72"/>
  <c r="AX78" i="72"/>
  <c r="AX53" i="72"/>
  <c r="AX93" i="72"/>
  <c r="AX83" i="72"/>
  <c r="V7" i="52"/>
  <c r="U195" i="52"/>
  <c r="U189" i="52"/>
  <c r="U183" i="52"/>
  <c r="U180" i="52"/>
  <c r="U174" i="52"/>
  <c r="U229" i="52"/>
  <c r="U21" i="52"/>
  <c r="U38" i="52"/>
  <c r="U70" i="52"/>
  <c r="U255" i="52"/>
  <c r="U129" i="52"/>
  <c r="U124" i="52"/>
  <c r="U120" i="52"/>
  <c r="U116" i="52"/>
  <c r="U113" i="52"/>
  <c r="U146" i="52"/>
  <c r="U178" i="52"/>
  <c r="U202" i="52"/>
  <c r="U294" i="52"/>
  <c r="U307" i="52"/>
  <c r="U82" i="52"/>
  <c r="U89" i="52"/>
  <c r="U135" i="52"/>
  <c r="U158" i="52"/>
  <c r="U167" i="52"/>
  <c r="U172" i="52"/>
  <c r="U414" i="52"/>
  <c r="U465" i="52"/>
  <c r="U537" i="52"/>
  <c r="U75" i="52"/>
  <c r="U334" i="52"/>
  <c r="U347" i="52"/>
  <c r="U387" i="52"/>
  <c r="U107" i="52"/>
  <c r="U151" i="52"/>
  <c r="U161" i="52"/>
  <c r="U207" i="52"/>
  <c r="U429" i="52"/>
  <c r="U501" i="52"/>
  <c r="U268" i="52"/>
  <c r="T38" i="71"/>
  <c r="T47" i="71"/>
  <c r="U28" i="71"/>
  <c r="U189" i="35"/>
  <c r="U180" i="35"/>
  <c r="U75" i="35"/>
  <c r="U89" i="35"/>
  <c r="U135" i="35"/>
  <c r="U158" i="35"/>
  <c r="U172" i="35"/>
  <c r="U178" i="35"/>
  <c r="U255" i="35"/>
  <c r="U294" i="35"/>
  <c r="U387" i="35"/>
  <c r="U465" i="35"/>
  <c r="U501" i="35"/>
  <c r="U70" i="35"/>
  <c r="U183" i="35"/>
  <c r="U38" i="35"/>
  <c r="U146" i="35"/>
  <c r="U151" i="35"/>
  <c r="U202" i="35"/>
  <c r="U207" i="35"/>
  <c r="U229" i="35"/>
  <c r="U334" i="35"/>
  <c r="V7" i="35"/>
  <c r="U195" i="35"/>
  <c r="U82" i="35"/>
  <c r="U107" i="35"/>
  <c r="U167" i="35"/>
  <c r="U268" i="35"/>
  <c r="U307" i="35"/>
  <c r="U429" i="35"/>
  <c r="U537" i="35"/>
  <c r="U174" i="35"/>
  <c r="U21" i="35"/>
  <c r="U161" i="35"/>
  <c r="U347" i="35"/>
  <c r="U414" i="35"/>
  <c r="U26" i="73"/>
  <c r="T33" i="73"/>
  <c r="T58" i="73"/>
  <c r="T83" i="73"/>
  <c r="T42" i="73"/>
  <c r="T51" i="73"/>
  <c r="T67" i="73"/>
  <c r="T76" i="73"/>
  <c r="T92" i="73"/>
  <c r="T101" i="73"/>
  <c r="T107" i="73"/>
  <c r="AY58" i="72" l="1"/>
  <c r="AY78" i="72"/>
  <c r="AY101" i="72"/>
  <c r="AY122" i="72"/>
  <c r="AY63" i="72"/>
  <c r="AY83" i="72"/>
  <c r="AY106" i="72"/>
  <c r="AY73" i="72"/>
  <c r="AY93" i="72"/>
  <c r="AY48" i="72"/>
  <c r="AY68" i="72"/>
  <c r="AY88" i="72"/>
  <c r="AY115" i="72"/>
  <c r="AY53" i="72"/>
  <c r="AZ38" i="72"/>
  <c r="U107" i="73"/>
  <c r="V26" i="73"/>
  <c r="U33" i="73"/>
  <c r="U58" i="73"/>
  <c r="U83" i="73"/>
  <c r="U42" i="73"/>
  <c r="U51" i="73"/>
  <c r="U67" i="73"/>
  <c r="U76" i="73"/>
  <c r="U92" i="73"/>
  <c r="U101" i="73"/>
  <c r="V28" i="71"/>
  <c r="U38" i="71"/>
  <c r="U47" i="71"/>
  <c r="V70" i="35"/>
  <c r="V183" i="35"/>
  <c r="V21" i="35"/>
  <c r="V161" i="35"/>
  <c r="V347" i="35"/>
  <c r="V414" i="35"/>
  <c r="V195" i="35"/>
  <c r="V75" i="35"/>
  <c r="V89" i="35"/>
  <c r="V135" i="35"/>
  <c r="V158" i="35"/>
  <c r="V172" i="35"/>
  <c r="V178" i="35"/>
  <c r="V255" i="35"/>
  <c r="V294" i="35"/>
  <c r="V387" i="35"/>
  <c r="V465" i="35"/>
  <c r="V501" i="35"/>
  <c r="V174" i="35"/>
  <c r="V38" i="35"/>
  <c r="V146" i="35"/>
  <c r="V151" i="35"/>
  <c r="V202" i="35"/>
  <c r="V207" i="35"/>
  <c r="V229" i="35"/>
  <c r="V334" i="35"/>
  <c r="W7" i="35"/>
  <c r="V189" i="35"/>
  <c r="V180" i="35"/>
  <c r="V82" i="35"/>
  <c r="V107" i="35"/>
  <c r="V167" i="35"/>
  <c r="V268" i="35"/>
  <c r="V307" i="35"/>
  <c r="V429" i="35"/>
  <c r="V537" i="35"/>
  <c r="V195" i="52"/>
  <c r="V189" i="52"/>
  <c r="V183" i="52"/>
  <c r="V180" i="52"/>
  <c r="V174" i="52"/>
  <c r="V347" i="52"/>
  <c r="V501" i="52"/>
  <c r="V537" i="52"/>
  <c r="V129" i="52"/>
  <c r="V124" i="52"/>
  <c r="V120" i="52"/>
  <c r="V116" i="52"/>
  <c r="V113" i="52"/>
  <c r="V82" i="52"/>
  <c r="V89" i="52"/>
  <c r="V107" i="52"/>
  <c r="V135" i="52"/>
  <c r="V151" i="52"/>
  <c r="V158" i="52"/>
  <c r="V161" i="52"/>
  <c r="V229" i="52"/>
  <c r="V465" i="52"/>
  <c r="V21" i="52"/>
  <c r="V38" i="52"/>
  <c r="V70" i="52"/>
  <c r="V255" i="52"/>
  <c r="V268" i="52"/>
  <c r="V75" i="52"/>
  <c r="V334" i="52"/>
  <c r="V387" i="52"/>
  <c r="V167" i="52"/>
  <c r="V172" i="52"/>
  <c r="V414" i="52"/>
  <c r="V429" i="52"/>
  <c r="V146" i="52"/>
  <c r="V178" i="52"/>
  <c r="V202" i="52"/>
  <c r="V294" i="52"/>
  <c r="V307" i="52"/>
  <c r="V207" i="52"/>
  <c r="AZ53" i="72" l="1"/>
  <c r="AZ73" i="72"/>
  <c r="AZ93" i="72"/>
  <c r="BA38" i="72"/>
  <c r="AZ58" i="72"/>
  <c r="AZ78" i="72"/>
  <c r="AZ101" i="72"/>
  <c r="AZ122" i="72"/>
  <c r="AZ83" i="72"/>
  <c r="AZ106" i="72"/>
  <c r="AZ48" i="72"/>
  <c r="AZ68" i="72"/>
  <c r="AZ88" i="72"/>
  <c r="AZ115" i="72"/>
  <c r="AZ63" i="72"/>
  <c r="X7" i="35"/>
  <c r="W195" i="35"/>
  <c r="W82" i="35"/>
  <c r="W107" i="35"/>
  <c r="W167" i="35"/>
  <c r="W268" i="35"/>
  <c r="W307" i="35"/>
  <c r="W429" i="35"/>
  <c r="W537" i="35"/>
  <c r="W174" i="35"/>
  <c r="W21" i="35"/>
  <c r="W161" i="35"/>
  <c r="W347" i="35"/>
  <c r="W414" i="35"/>
  <c r="W189" i="35"/>
  <c r="W180" i="35"/>
  <c r="W75" i="35"/>
  <c r="W89" i="35"/>
  <c r="W135" i="35"/>
  <c r="W158" i="35"/>
  <c r="W172" i="35"/>
  <c r="W178" i="35"/>
  <c r="W255" i="35"/>
  <c r="W294" i="35"/>
  <c r="W387" i="35"/>
  <c r="W465" i="35"/>
  <c r="W501" i="35"/>
  <c r="W70" i="35"/>
  <c r="W183" i="35"/>
  <c r="W38" i="35"/>
  <c r="W146" i="35"/>
  <c r="W151" i="35"/>
  <c r="W202" i="35"/>
  <c r="W207" i="35"/>
  <c r="W229" i="35"/>
  <c r="W334" i="35"/>
  <c r="V38" i="71"/>
  <c r="V47" i="71"/>
  <c r="W28" i="71"/>
  <c r="V42" i="73"/>
  <c r="V51" i="73"/>
  <c r="V67" i="73"/>
  <c r="V76" i="73"/>
  <c r="V92" i="73"/>
  <c r="V101" i="73"/>
  <c r="V107" i="73"/>
  <c r="W26" i="73"/>
  <c r="V33" i="73"/>
  <c r="V58" i="73"/>
  <c r="V83" i="73"/>
  <c r="BA53" i="72" l="1"/>
  <c r="BA73" i="72"/>
  <c r="BA93" i="72"/>
  <c r="BA122" i="72"/>
  <c r="BA58" i="72"/>
  <c r="BA101" i="72"/>
  <c r="BB38" i="72"/>
  <c r="BA78" i="72"/>
  <c r="BA63" i="72"/>
  <c r="BA83" i="72"/>
  <c r="BA106" i="72"/>
  <c r="BA48" i="72"/>
  <c r="BA68" i="72"/>
  <c r="BA88" i="72"/>
  <c r="BA115" i="72"/>
  <c r="W42" i="73"/>
  <c r="W51" i="73"/>
  <c r="W67" i="73"/>
  <c r="W76" i="73"/>
  <c r="W92" i="73"/>
  <c r="W101" i="73"/>
  <c r="W107" i="73"/>
  <c r="X26" i="73"/>
  <c r="W33" i="73"/>
  <c r="W58" i="73"/>
  <c r="W83" i="73"/>
  <c r="W38" i="71"/>
  <c r="W47" i="71"/>
  <c r="X28" i="71"/>
  <c r="X174" i="35"/>
  <c r="X38" i="35"/>
  <c r="X146" i="35"/>
  <c r="X151" i="35"/>
  <c r="X202" i="35"/>
  <c r="X207" i="35"/>
  <c r="X229" i="35"/>
  <c r="X334" i="35"/>
  <c r="Y7" i="35"/>
  <c r="X189" i="35"/>
  <c r="X180" i="35"/>
  <c r="X82" i="35"/>
  <c r="X107" i="35"/>
  <c r="X167" i="35"/>
  <c r="X268" i="35"/>
  <c r="X307" i="35"/>
  <c r="X429" i="35"/>
  <c r="X537" i="35"/>
  <c r="X70" i="35"/>
  <c r="X183" i="35"/>
  <c r="X21" i="35"/>
  <c r="X161" i="35"/>
  <c r="X347" i="35"/>
  <c r="X414" i="35"/>
  <c r="X195" i="35"/>
  <c r="X75" i="35"/>
  <c r="X89" i="35"/>
  <c r="X135" i="35"/>
  <c r="X158" i="35"/>
  <c r="X172" i="35"/>
  <c r="X178" i="35"/>
  <c r="X255" i="35"/>
  <c r="X294" i="35"/>
  <c r="X387" i="35"/>
  <c r="X465" i="35"/>
  <c r="X501" i="35"/>
  <c r="BB48" i="72" l="1"/>
  <c r="BB88" i="72"/>
  <c r="BB63" i="72"/>
  <c r="BB106" i="72"/>
  <c r="BB58" i="72"/>
  <c r="BB101" i="72"/>
  <c r="BB73" i="72"/>
  <c r="BB122" i="72"/>
  <c r="BB115" i="72"/>
  <c r="BB83" i="72"/>
  <c r="BC38" i="72"/>
  <c r="BB78" i="72"/>
  <c r="BB53" i="72"/>
  <c r="BB93" i="72"/>
  <c r="BB68" i="72"/>
  <c r="Y189" i="35"/>
  <c r="Y180" i="35"/>
  <c r="Y75" i="35"/>
  <c r="Y89" i="35"/>
  <c r="Y135" i="35"/>
  <c r="Y158" i="35"/>
  <c r="Y172" i="35"/>
  <c r="Y178" i="35"/>
  <c r="Y255" i="35"/>
  <c r="Y294" i="35"/>
  <c r="Y387" i="35"/>
  <c r="Y465" i="35"/>
  <c r="Y501" i="35"/>
  <c r="Y70" i="35"/>
  <c r="Y183" i="35"/>
  <c r="Y38" i="35"/>
  <c r="Y146" i="35"/>
  <c r="Y151" i="35"/>
  <c r="Y202" i="35"/>
  <c r="Y207" i="35"/>
  <c r="Y229" i="35"/>
  <c r="Y334" i="35"/>
  <c r="Z7" i="35"/>
  <c r="Y195" i="35"/>
  <c r="Y82" i="35"/>
  <c r="Y107" i="35"/>
  <c r="Y167" i="35"/>
  <c r="Y268" i="35"/>
  <c r="Y307" i="35"/>
  <c r="Y429" i="35"/>
  <c r="Y537" i="35"/>
  <c r="Y174" i="35"/>
  <c r="Y21" i="35"/>
  <c r="Y161" i="35"/>
  <c r="Y347" i="35"/>
  <c r="Y414" i="35"/>
  <c r="X38" i="71"/>
  <c r="X47" i="71"/>
  <c r="Y28" i="71"/>
  <c r="Y26" i="73"/>
  <c r="X33" i="73"/>
  <c r="X58" i="73"/>
  <c r="X83" i="73"/>
  <c r="X42" i="73"/>
  <c r="X51" i="73"/>
  <c r="X67" i="73"/>
  <c r="X76" i="73"/>
  <c r="X92" i="73"/>
  <c r="X101" i="73"/>
  <c r="X107" i="73"/>
  <c r="BC53" i="72" l="1"/>
  <c r="BC73" i="72"/>
  <c r="BC93" i="72"/>
  <c r="BD38" i="72"/>
  <c r="BC83" i="72"/>
  <c r="BC58" i="72"/>
  <c r="BC78" i="72"/>
  <c r="BC101" i="72"/>
  <c r="BC122" i="72"/>
  <c r="BC63" i="72"/>
  <c r="BC106" i="72"/>
  <c r="BC48" i="72"/>
  <c r="BC68" i="72"/>
  <c r="BC88" i="72"/>
  <c r="BC115" i="72"/>
  <c r="Y107" i="73"/>
  <c r="Z26" i="73"/>
  <c r="Y33" i="73"/>
  <c r="Y58" i="73"/>
  <c r="Y83" i="73"/>
  <c r="Y42" i="73"/>
  <c r="Y51" i="73"/>
  <c r="Y67" i="73"/>
  <c r="Y76" i="73"/>
  <c r="Y92" i="73"/>
  <c r="Y101" i="73"/>
  <c r="Z28" i="71"/>
  <c r="Y38" i="71"/>
  <c r="Y47" i="71"/>
  <c r="Z70" i="35"/>
  <c r="Z183" i="35"/>
  <c r="Z21" i="35"/>
  <c r="Z161" i="35"/>
  <c r="Z347" i="35"/>
  <c r="Z414" i="35"/>
  <c r="Z195" i="35"/>
  <c r="Z75" i="35"/>
  <c r="Z89" i="35"/>
  <c r="Z135" i="35"/>
  <c r="Z158" i="35"/>
  <c r="Z172" i="35"/>
  <c r="Z178" i="35"/>
  <c r="Z255" i="35"/>
  <c r="Z294" i="35"/>
  <c r="Z387" i="35"/>
  <c r="Z465" i="35"/>
  <c r="Z501" i="35"/>
  <c r="Z174" i="35"/>
  <c r="Z38" i="35"/>
  <c r="Z146" i="35"/>
  <c r="Z151" i="35"/>
  <c r="Z202" i="35"/>
  <c r="Z207" i="35"/>
  <c r="Z229" i="35"/>
  <c r="Z334" i="35"/>
  <c r="AA7" i="35"/>
  <c r="Z189" i="35"/>
  <c r="Z180" i="35"/>
  <c r="Z82" i="35"/>
  <c r="Z107" i="35"/>
  <c r="Z167" i="35"/>
  <c r="Z268" i="35"/>
  <c r="Z307" i="35"/>
  <c r="Z429" i="35"/>
  <c r="Z537" i="35"/>
  <c r="BD53" i="72" l="1"/>
  <c r="BD73" i="72"/>
  <c r="BD93" i="72"/>
  <c r="BE38" i="72"/>
  <c r="BD58" i="72"/>
  <c r="BD78" i="72"/>
  <c r="BD101" i="72"/>
  <c r="BD122" i="72"/>
  <c r="BD63" i="72"/>
  <c r="BD83" i="72"/>
  <c r="BD106" i="72"/>
  <c r="BD48" i="72"/>
  <c r="BD68" i="72"/>
  <c r="BD88" i="72"/>
  <c r="BD115" i="72"/>
  <c r="Z38" i="71"/>
  <c r="Z47" i="71"/>
  <c r="AA28" i="71"/>
  <c r="Z42" i="73"/>
  <c r="Z51" i="73"/>
  <c r="Z67" i="73"/>
  <c r="Z76" i="73"/>
  <c r="Z92" i="73"/>
  <c r="Z101" i="73"/>
  <c r="Z107" i="73"/>
  <c r="AA26" i="73"/>
  <c r="Z33" i="73"/>
  <c r="Z58" i="73"/>
  <c r="Z83" i="73"/>
  <c r="AB7" i="35"/>
  <c r="AA195" i="35"/>
  <c r="AA82" i="35"/>
  <c r="AA107" i="35"/>
  <c r="AA167" i="35"/>
  <c r="AA268" i="35"/>
  <c r="AA307" i="35"/>
  <c r="AA429" i="35"/>
  <c r="AA537" i="35"/>
  <c r="AA174" i="35"/>
  <c r="AA21" i="35"/>
  <c r="AA161" i="35"/>
  <c r="AA347" i="35"/>
  <c r="AA414" i="35"/>
  <c r="AA189" i="35"/>
  <c r="AA180" i="35"/>
  <c r="AA75" i="35"/>
  <c r="AA89" i="35"/>
  <c r="AA135" i="35"/>
  <c r="AA158" i="35"/>
  <c r="AA172" i="35"/>
  <c r="AA178" i="35"/>
  <c r="AA255" i="35"/>
  <c r="AA294" i="35"/>
  <c r="AA387" i="35"/>
  <c r="AA465" i="35"/>
  <c r="AA501" i="35"/>
  <c r="AA70" i="35"/>
  <c r="AA183" i="35"/>
  <c r="AA38" i="35"/>
  <c r="AA146" i="35"/>
  <c r="AA151" i="35"/>
  <c r="AA202" i="35"/>
  <c r="AA207" i="35"/>
  <c r="AA229" i="35"/>
  <c r="AA334" i="35"/>
  <c r="BE53" i="72" l="1"/>
  <c r="BE73" i="72"/>
  <c r="BE93" i="72"/>
  <c r="BF38" i="72"/>
  <c r="BE58" i="72"/>
  <c r="BE78" i="72"/>
  <c r="BE101" i="72"/>
  <c r="BE122" i="72"/>
  <c r="BE63" i="72"/>
  <c r="BE106" i="72"/>
  <c r="BE48" i="72"/>
  <c r="BE68" i="72"/>
  <c r="BE88" i="72"/>
  <c r="BE115" i="72"/>
  <c r="BE83" i="72"/>
  <c r="AB174" i="35"/>
  <c r="AB38" i="35"/>
  <c r="AB146" i="35"/>
  <c r="AB151" i="35"/>
  <c r="AB202" i="35"/>
  <c r="AB207" i="35"/>
  <c r="AB229" i="35"/>
  <c r="AB334" i="35"/>
  <c r="AC7" i="35"/>
  <c r="AB189" i="35"/>
  <c r="AB180" i="35"/>
  <c r="AB82" i="35"/>
  <c r="AB107" i="35"/>
  <c r="AB167" i="35"/>
  <c r="AB268" i="35"/>
  <c r="AB307" i="35"/>
  <c r="AB429" i="35"/>
  <c r="AB537" i="35"/>
  <c r="AB70" i="35"/>
  <c r="AB183" i="35"/>
  <c r="AB21" i="35"/>
  <c r="AB161" i="35"/>
  <c r="AB347" i="35"/>
  <c r="AB414" i="35"/>
  <c r="AB195" i="35"/>
  <c r="AB75" i="35"/>
  <c r="AB89" i="35"/>
  <c r="AB135" i="35"/>
  <c r="AB158" i="35"/>
  <c r="AB172" i="35"/>
  <c r="AB178" i="35"/>
  <c r="AB255" i="35"/>
  <c r="AB294" i="35"/>
  <c r="AB387" i="35"/>
  <c r="AB465" i="35"/>
  <c r="AB501" i="35"/>
  <c r="AA42" i="73"/>
  <c r="AA51" i="73"/>
  <c r="AA67" i="73"/>
  <c r="AA76" i="73"/>
  <c r="AA92" i="73"/>
  <c r="AA101" i="73"/>
  <c r="AA107" i="73"/>
  <c r="AB26" i="73"/>
  <c r="AA33" i="73"/>
  <c r="AA58" i="73"/>
  <c r="AA83" i="73"/>
  <c r="AA38" i="71"/>
  <c r="AA47" i="71"/>
  <c r="AB28" i="71"/>
  <c r="BF53" i="72" l="1"/>
  <c r="BF93" i="72"/>
  <c r="BF68" i="72"/>
  <c r="BF115" i="72"/>
  <c r="BF63" i="72"/>
  <c r="BF106" i="72"/>
  <c r="BF122" i="72"/>
  <c r="BF78" i="72"/>
  <c r="BF73" i="72"/>
  <c r="BF48" i="72"/>
  <c r="BF88" i="72"/>
  <c r="BG38" i="72"/>
  <c r="BF83" i="72"/>
  <c r="BF58" i="72"/>
  <c r="BF101" i="72"/>
  <c r="AB38" i="71"/>
  <c r="AB47" i="71"/>
  <c r="AC28" i="71"/>
  <c r="AC26" i="73"/>
  <c r="AB33" i="73"/>
  <c r="AB58" i="73"/>
  <c r="AB83" i="73"/>
  <c r="AB42" i="73"/>
  <c r="AB51" i="73"/>
  <c r="AB67" i="73"/>
  <c r="AB76" i="73"/>
  <c r="AB92" i="73"/>
  <c r="AB101" i="73"/>
  <c r="AB107" i="73"/>
  <c r="AC189" i="35"/>
  <c r="AC180" i="35"/>
  <c r="AC75" i="35"/>
  <c r="AC89" i="35"/>
  <c r="AC135" i="35"/>
  <c r="AC158" i="35"/>
  <c r="AC172" i="35"/>
  <c r="AC178" i="35"/>
  <c r="AC255" i="35"/>
  <c r="AC294" i="35"/>
  <c r="AC387" i="35"/>
  <c r="AC465" i="35"/>
  <c r="AC501" i="35"/>
  <c r="AC70" i="35"/>
  <c r="AC183" i="35"/>
  <c r="AC38" i="35"/>
  <c r="AC146" i="35"/>
  <c r="AC151" i="35"/>
  <c r="AC202" i="35"/>
  <c r="AC207" i="35"/>
  <c r="AC229" i="35"/>
  <c r="AC334" i="35"/>
  <c r="AD7" i="35"/>
  <c r="AC195" i="35"/>
  <c r="AC82" i="35"/>
  <c r="AC107" i="35"/>
  <c r="AC167" i="35"/>
  <c r="AC268" i="35"/>
  <c r="AC307" i="35"/>
  <c r="AC429" i="35"/>
  <c r="AC537" i="35"/>
  <c r="AC174" i="35"/>
  <c r="AC21" i="35"/>
  <c r="AC161" i="35"/>
  <c r="AC347" i="35"/>
  <c r="AC414" i="35"/>
  <c r="BG53" i="72" l="1"/>
  <c r="BG73" i="72"/>
  <c r="BG93" i="72"/>
  <c r="BH38" i="72"/>
  <c r="BG58" i="72"/>
  <c r="BG78" i="72"/>
  <c r="BG101" i="72"/>
  <c r="BG122" i="72"/>
  <c r="BG83" i="72"/>
  <c r="BG63" i="72"/>
  <c r="BG48" i="72"/>
  <c r="BG68" i="72"/>
  <c r="BG88" i="72"/>
  <c r="BG115" i="72"/>
  <c r="BG106" i="72"/>
  <c r="AC107" i="73"/>
  <c r="AD26" i="73"/>
  <c r="AC33" i="73"/>
  <c r="AC58" i="73"/>
  <c r="AC83" i="73"/>
  <c r="AC42" i="73"/>
  <c r="AC51" i="73"/>
  <c r="AC67" i="73"/>
  <c r="AC76" i="73"/>
  <c r="AC92" i="73"/>
  <c r="AC101" i="73"/>
  <c r="AD28" i="71"/>
  <c r="AC38" i="71"/>
  <c r="AC47" i="71"/>
  <c r="AD70" i="35"/>
  <c r="AD183" i="35"/>
  <c r="AD21" i="35"/>
  <c r="AD161" i="35"/>
  <c r="AD347" i="35"/>
  <c r="AD414" i="35"/>
  <c r="AD195" i="35"/>
  <c r="AD75" i="35"/>
  <c r="AD89" i="35"/>
  <c r="AD135" i="35"/>
  <c r="AD158" i="35"/>
  <c r="AD172" i="35"/>
  <c r="AD178" i="35"/>
  <c r="AD255" i="35"/>
  <c r="AD294" i="35"/>
  <c r="AD387" i="35"/>
  <c r="AD465" i="35"/>
  <c r="AD501" i="35"/>
  <c r="AD174" i="35"/>
  <c r="AD38" i="35"/>
  <c r="AD146" i="35"/>
  <c r="AD151" i="35"/>
  <c r="AD202" i="35"/>
  <c r="AD207" i="35"/>
  <c r="AD229" i="35"/>
  <c r="AD334" i="35"/>
  <c r="AE7" i="35"/>
  <c r="AD189" i="35"/>
  <c r="AD180" i="35"/>
  <c r="AD82" i="35"/>
  <c r="AD107" i="35"/>
  <c r="AD167" i="35"/>
  <c r="AD268" i="35"/>
  <c r="AD307" i="35"/>
  <c r="AD429" i="35"/>
  <c r="AD537" i="35"/>
  <c r="BH53" i="72" l="1"/>
  <c r="BH73" i="72"/>
  <c r="BH93" i="72"/>
  <c r="BI38" i="72"/>
  <c r="BH83" i="72"/>
  <c r="BH58" i="72"/>
  <c r="BH78" i="72"/>
  <c r="BH101" i="72"/>
  <c r="BH122" i="72"/>
  <c r="BH106" i="72"/>
  <c r="BH48" i="72"/>
  <c r="BH68" i="72"/>
  <c r="BH88" i="72"/>
  <c r="BH115" i="72"/>
  <c r="BH63" i="72"/>
  <c r="AD38" i="71"/>
  <c r="AD47" i="71"/>
  <c r="AE28" i="71"/>
  <c r="AD42" i="73"/>
  <c r="AD51" i="73"/>
  <c r="AD67" i="73"/>
  <c r="AD76" i="73"/>
  <c r="AD92" i="73"/>
  <c r="AD101" i="73"/>
  <c r="AD107" i="73"/>
  <c r="AE26" i="73"/>
  <c r="AD33" i="73"/>
  <c r="AD58" i="73"/>
  <c r="AD83" i="73"/>
  <c r="AF7" i="35"/>
  <c r="AE195" i="35"/>
  <c r="AE82" i="35"/>
  <c r="AE107" i="35"/>
  <c r="AE167" i="35"/>
  <c r="AE268" i="35"/>
  <c r="AE307" i="35"/>
  <c r="AE429" i="35"/>
  <c r="AE537" i="35"/>
  <c r="AE174" i="35"/>
  <c r="AE21" i="35"/>
  <c r="AE161" i="35"/>
  <c r="AE347" i="35"/>
  <c r="AE414" i="35"/>
  <c r="AE189" i="35"/>
  <c r="AE180" i="35"/>
  <c r="AE75" i="35"/>
  <c r="AE89" i="35"/>
  <c r="AE135" i="35"/>
  <c r="AE158" i="35"/>
  <c r="AE172" i="35"/>
  <c r="AE178" i="35"/>
  <c r="AE255" i="35"/>
  <c r="AE294" i="35"/>
  <c r="AE387" i="35"/>
  <c r="AE465" i="35"/>
  <c r="AE501" i="35"/>
  <c r="AE70" i="35"/>
  <c r="AE183" i="35"/>
  <c r="AE38" i="35"/>
  <c r="AE146" i="35"/>
  <c r="AE151" i="35"/>
  <c r="AE202" i="35"/>
  <c r="AE207" i="35"/>
  <c r="AE229" i="35"/>
  <c r="AE334" i="35"/>
  <c r="BI53" i="72" l="1"/>
  <c r="BI73" i="72"/>
  <c r="BI93" i="72"/>
  <c r="BJ38" i="72"/>
  <c r="BI83" i="72"/>
  <c r="BI58" i="72"/>
  <c r="BI78" i="72"/>
  <c r="BI101" i="72"/>
  <c r="BI122" i="72"/>
  <c r="BI106" i="72"/>
  <c r="BI48" i="72"/>
  <c r="BI68" i="72"/>
  <c r="BI88" i="72"/>
  <c r="BI115" i="72"/>
  <c r="BI63" i="72"/>
  <c r="AF174" i="35"/>
  <c r="AF38" i="35"/>
  <c r="AF146" i="35"/>
  <c r="AF151" i="35"/>
  <c r="AF202" i="35"/>
  <c r="AF207" i="35"/>
  <c r="AF229" i="35"/>
  <c r="AF334" i="35"/>
  <c r="AG7" i="35"/>
  <c r="AF189" i="35"/>
  <c r="AF180" i="35"/>
  <c r="AF82" i="35"/>
  <c r="AF107" i="35"/>
  <c r="AF167" i="35"/>
  <c r="AF268" i="35"/>
  <c r="AF307" i="35"/>
  <c r="AF429" i="35"/>
  <c r="AF537" i="35"/>
  <c r="AF70" i="35"/>
  <c r="AF183" i="35"/>
  <c r="AF21" i="35"/>
  <c r="AF161" i="35"/>
  <c r="AF347" i="35"/>
  <c r="AF414" i="35"/>
  <c r="AF195" i="35"/>
  <c r="AF75" i="35"/>
  <c r="AF89" i="35"/>
  <c r="AF135" i="35"/>
  <c r="AF158" i="35"/>
  <c r="AF172" i="35"/>
  <c r="AF178" i="35"/>
  <c r="AF255" i="35"/>
  <c r="AF294" i="35"/>
  <c r="AF387" i="35"/>
  <c r="AF465" i="35"/>
  <c r="AF501" i="35"/>
  <c r="AE42" i="73"/>
  <c r="AE51" i="73"/>
  <c r="AE67" i="73"/>
  <c r="AE76" i="73"/>
  <c r="AE92" i="73"/>
  <c r="AE101" i="73"/>
  <c r="AE107" i="73"/>
  <c r="AF26" i="73"/>
  <c r="AE33" i="73"/>
  <c r="AE58" i="73"/>
  <c r="AE83" i="73"/>
  <c r="AE38" i="71"/>
  <c r="AE47" i="71"/>
  <c r="AF28" i="71"/>
  <c r="BJ53" i="72" l="1"/>
  <c r="BJ93" i="72"/>
  <c r="BJ68" i="72"/>
  <c r="BJ115" i="72"/>
  <c r="BJ63" i="72"/>
  <c r="BJ106" i="72"/>
  <c r="BJ78" i="72"/>
  <c r="BJ122" i="72"/>
  <c r="BJ73" i="72"/>
  <c r="BJ48" i="72"/>
  <c r="BJ88" i="72"/>
  <c r="BK38" i="72"/>
  <c r="BJ83" i="72"/>
  <c r="BJ58" i="72"/>
  <c r="BJ101" i="72"/>
  <c r="AG26" i="73"/>
  <c r="AF107" i="73"/>
  <c r="AF42" i="73"/>
  <c r="AF67" i="73"/>
  <c r="AF92" i="73"/>
  <c r="AF33" i="73"/>
  <c r="AF58" i="73"/>
  <c r="AF83" i="73"/>
  <c r="AF51" i="73"/>
  <c r="AF76" i="73"/>
  <c r="AF101" i="73"/>
  <c r="AF38" i="71"/>
  <c r="AF47" i="71"/>
  <c r="AG28" i="71"/>
  <c r="AG189" i="35"/>
  <c r="AG180" i="35"/>
  <c r="AG21" i="35"/>
  <c r="AG75" i="35"/>
  <c r="AG172" i="35"/>
  <c r="AG207" i="35"/>
  <c r="AG268" i="35"/>
  <c r="AG294" i="35"/>
  <c r="AG70" i="35"/>
  <c r="AG183" i="35"/>
  <c r="AG38" i="35"/>
  <c r="AG82" i="35"/>
  <c r="AG107" i="35"/>
  <c r="AG146" i="35"/>
  <c r="AG161" i="35"/>
  <c r="AG178" i="35"/>
  <c r="AG307" i="35"/>
  <c r="AG429" i="35"/>
  <c r="AH7" i="35"/>
  <c r="AG195" i="35"/>
  <c r="AG89" i="35"/>
  <c r="AG135" i="35"/>
  <c r="AG151" i="35"/>
  <c r="AG229" i="35"/>
  <c r="AG334" i="35"/>
  <c r="AG387" i="35"/>
  <c r="AG465" i="35"/>
  <c r="AG501" i="35"/>
  <c r="AG174" i="35"/>
  <c r="AG158" i="35"/>
  <c r="AG167" i="35"/>
  <c r="AG202" i="35"/>
  <c r="AG255" i="35"/>
  <c r="AG347" i="35"/>
  <c r="AG414" i="35"/>
  <c r="AG537" i="35"/>
  <c r="BK53" i="72" l="1"/>
  <c r="BK73" i="72"/>
  <c r="BK93" i="72"/>
  <c r="BL38" i="72"/>
  <c r="BK88" i="72"/>
  <c r="BK58" i="72"/>
  <c r="BK78" i="72"/>
  <c r="BK101" i="72"/>
  <c r="BK122" i="72"/>
  <c r="BK48" i="72"/>
  <c r="BK115" i="72"/>
  <c r="BK63" i="72"/>
  <c r="BK83" i="72"/>
  <c r="BK106" i="72"/>
  <c r="BK68" i="72"/>
  <c r="AH28" i="71"/>
  <c r="AG38" i="71"/>
  <c r="AG47" i="71"/>
  <c r="AH70" i="35"/>
  <c r="AH183" i="35"/>
  <c r="AH158" i="35"/>
  <c r="AH167" i="35"/>
  <c r="AH202" i="35"/>
  <c r="AH255" i="35"/>
  <c r="AH347" i="35"/>
  <c r="AH414" i="35"/>
  <c r="AH537" i="35"/>
  <c r="AH195" i="35"/>
  <c r="AH21" i="35"/>
  <c r="AH75" i="35"/>
  <c r="AH172" i="35"/>
  <c r="AH207" i="35"/>
  <c r="AH268" i="35"/>
  <c r="AH294" i="35"/>
  <c r="AH174" i="35"/>
  <c r="AH38" i="35"/>
  <c r="AH82" i="35"/>
  <c r="AH107" i="35"/>
  <c r="AH146" i="35"/>
  <c r="AH161" i="35"/>
  <c r="AH178" i="35"/>
  <c r="AH307" i="35"/>
  <c r="AH429" i="35"/>
  <c r="AI7" i="35"/>
  <c r="AH189" i="35"/>
  <c r="AH180" i="35"/>
  <c r="AH89" i="35"/>
  <c r="AH135" i="35"/>
  <c r="AH151" i="35"/>
  <c r="AH229" i="35"/>
  <c r="AH334" i="35"/>
  <c r="AH387" i="35"/>
  <c r="AH465" i="35"/>
  <c r="AH501" i="35"/>
  <c r="AG51" i="73"/>
  <c r="AG76" i="73"/>
  <c r="AG101" i="73"/>
  <c r="AH26" i="73"/>
  <c r="AG107" i="73"/>
  <c r="AG42" i="73"/>
  <c r="AG67" i="73"/>
  <c r="AG92" i="73"/>
  <c r="AG33" i="73"/>
  <c r="AG58" i="73"/>
  <c r="AG83" i="73"/>
  <c r="BL53" i="72" l="1"/>
  <c r="BL73" i="72"/>
  <c r="BL93" i="72"/>
  <c r="BM38" i="72"/>
  <c r="BL83" i="72"/>
  <c r="BL58" i="72"/>
  <c r="BL78" i="72"/>
  <c r="BL101" i="72"/>
  <c r="BL122" i="72"/>
  <c r="BL63" i="72"/>
  <c r="BL106" i="72"/>
  <c r="BL48" i="72"/>
  <c r="BL68" i="72"/>
  <c r="BL88" i="72"/>
  <c r="BL115" i="72"/>
  <c r="AH33" i="73"/>
  <c r="AH58" i="73"/>
  <c r="AH83" i="73"/>
  <c r="AH51" i="73"/>
  <c r="AH76" i="73"/>
  <c r="AH101" i="73"/>
  <c r="AI26" i="73"/>
  <c r="AH107" i="73"/>
  <c r="AH42" i="73"/>
  <c r="AH67" i="73"/>
  <c r="AH92" i="73"/>
  <c r="AJ7" i="35"/>
  <c r="AI195" i="35"/>
  <c r="AI89" i="35"/>
  <c r="AI135" i="35"/>
  <c r="AI151" i="35"/>
  <c r="AI229" i="35"/>
  <c r="AI334" i="35"/>
  <c r="AI387" i="35"/>
  <c r="AI465" i="35"/>
  <c r="AI501" i="35"/>
  <c r="AI174" i="35"/>
  <c r="AI158" i="35"/>
  <c r="AI167" i="35"/>
  <c r="AI202" i="35"/>
  <c r="AI255" i="35"/>
  <c r="AI347" i="35"/>
  <c r="AI414" i="35"/>
  <c r="AI537" i="35"/>
  <c r="AI189" i="35"/>
  <c r="AI180" i="35"/>
  <c r="AI21" i="35"/>
  <c r="AI75" i="35"/>
  <c r="AI172" i="35"/>
  <c r="AI207" i="35"/>
  <c r="AI268" i="35"/>
  <c r="AI294" i="35"/>
  <c r="AI70" i="35"/>
  <c r="AI183" i="35"/>
  <c r="AI38" i="35"/>
  <c r="AI82" i="35"/>
  <c r="AI107" i="35"/>
  <c r="AI146" i="35"/>
  <c r="AI161" i="35"/>
  <c r="AI178" i="35"/>
  <c r="AI307" i="35"/>
  <c r="AI429" i="35"/>
  <c r="AH38" i="71"/>
  <c r="AH47" i="71"/>
  <c r="AI28" i="71"/>
  <c r="BN38" i="72" l="1"/>
  <c r="BM53" i="72"/>
  <c r="BM73" i="72"/>
  <c r="BM93" i="72"/>
  <c r="BM122" i="72"/>
  <c r="BM63" i="72"/>
  <c r="BM106" i="72"/>
  <c r="BM58" i="72"/>
  <c r="BM78" i="72"/>
  <c r="BM101" i="72"/>
  <c r="BM83" i="72"/>
  <c r="BM48" i="72"/>
  <c r="BM68" i="72"/>
  <c r="BM88" i="72"/>
  <c r="BM115" i="72"/>
  <c r="AJ174" i="35"/>
  <c r="AJ38" i="35"/>
  <c r="AJ82" i="35"/>
  <c r="AJ107" i="35"/>
  <c r="AJ146" i="35"/>
  <c r="AJ161" i="35"/>
  <c r="AJ178" i="35"/>
  <c r="AJ307" i="35"/>
  <c r="AJ429" i="35"/>
  <c r="AK7" i="35"/>
  <c r="AJ189" i="35"/>
  <c r="AJ180" i="35"/>
  <c r="AJ89" i="35"/>
  <c r="AJ135" i="35"/>
  <c r="AJ151" i="35"/>
  <c r="AJ229" i="35"/>
  <c r="AJ334" i="35"/>
  <c r="AJ387" i="35"/>
  <c r="AJ465" i="35"/>
  <c r="AJ501" i="35"/>
  <c r="AJ70" i="35"/>
  <c r="AJ183" i="35"/>
  <c r="AJ158" i="35"/>
  <c r="AJ167" i="35"/>
  <c r="AJ202" i="35"/>
  <c r="AJ255" i="35"/>
  <c r="AJ347" i="35"/>
  <c r="AJ414" i="35"/>
  <c r="AJ537" i="35"/>
  <c r="AJ195" i="35"/>
  <c r="AJ21" i="35"/>
  <c r="AJ75" i="35"/>
  <c r="AJ172" i="35"/>
  <c r="AJ207" i="35"/>
  <c r="AJ268" i="35"/>
  <c r="AJ294" i="35"/>
  <c r="AI38" i="71"/>
  <c r="AI47" i="71"/>
  <c r="AJ28" i="71"/>
  <c r="AI42" i="73"/>
  <c r="AI67" i="73"/>
  <c r="AI92" i="73"/>
  <c r="AI33" i="73"/>
  <c r="AI58" i="73"/>
  <c r="AI83" i="73"/>
  <c r="AI51" i="73"/>
  <c r="AI76" i="73"/>
  <c r="AI101" i="73"/>
  <c r="AJ26" i="73"/>
  <c r="AI107" i="73"/>
  <c r="BN122" i="72" l="1"/>
  <c r="BN53" i="72"/>
  <c r="BN63" i="72"/>
  <c r="BN73" i="72"/>
  <c r="BN83" i="72"/>
  <c r="BN93" i="72"/>
  <c r="BN106" i="72"/>
  <c r="BN115" i="72"/>
  <c r="BN48" i="72"/>
  <c r="BN58" i="72"/>
  <c r="BN68" i="72"/>
  <c r="BN78" i="72"/>
  <c r="BN88" i="72"/>
  <c r="BN101" i="72"/>
  <c r="AL7" i="35"/>
  <c r="AK189" i="35"/>
  <c r="AK180" i="35"/>
  <c r="AK21" i="35"/>
  <c r="AK75" i="35"/>
  <c r="AK172" i="35"/>
  <c r="AK207" i="35"/>
  <c r="AK268" i="35"/>
  <c r="AK294" i="35"/>
  <c r="AK70" i="35"/>
  <c r="AK183" i="35"/>
  <c r="AK38" i="35"/>
  <c r="AK82" i="35"/>
  <c r="AK107" i="35"/>
  <c r="AK146" i="35"/>
  <c r="AK161" i="35"/>
  <c r="AK178" i="35"/>
  <c r="AK307" i="35"/>
  <c r="AK429" i="35"/>
  <c r="AK195" i="35"/>
  <c r="AK89" i="35"/>
  <c r="AK135" i="35"/>
  <c r="AK151" i="35"/>
  <c r="AK229" i="35"/>
  <c r="AK334" i="35"/>
  <c r="AK387" i="35"/>
  <c r="AK465" i="35"/>
  <c r="AK501" i="35"/>
  <c r="AK174" i="35"/>
  <c r="AK158" i="35"/>
  <c r="AK167" i="35"/>
  <c r="AK202" i="35"/>
  <c r="AK255" i="35"/>
  <c r="AK347" i="35"/>
  <c r="AK414" i="35"/>
  <c r="AK537" i="35"/>
  <c r="AK28" i="71"/>
  <c r="AJ38" i="71"/>
  <c r="AJ47" i="71"/>
  <c r="AK26" i="73"/>
  <c r="AJ107" i="73"/>
  <c r="AJ42" i="73"/>
  <c r="AJ67" i="73"/>
  <c r="AJ92" i="73"/>
  <c r="AJ33" i="73"/>
  <c r="AJ58" i="73"/>
  <c r="AJ83" i="73"/>
  <c r="AJ51" i="73"/>
  <c r="AJ76" i="73"/>
  <c r="AJ101" i="73"/>
  <c r="AK51" i="73" l="1"/>
  <c r="AK76" i="73"/>
  <c r="AK101" i="73"/>
  <c r="AL26" i="73"/>
  <c r="AK107" i="73"/>
  <c r="AK42" i="73"/>
  <c r="AK67" i="73"/>
  <c r="AK92" i="73"/>
  <c r="AK33" i="73"/>
  <c r="AK58" i="73"/>
  <c r="AK83" i="73"/>
  <c r="AK38" i="71"/>
  <c r="AK47" i="71"/>
  <c r="AL28" i="71"/>
  <c r="AM7" i="35"/>
  <c r="AL21" i="35"/>
  <c r="AL70" i="35"/>
  <c r="AL107" i="35"/>
  <c r="AL146" i="35"/>
  <c r="AL151" i="35"/>
  <c r="AL189" i="35"/>
  <c r="AL229" i="35"/>
  <c r="AL334" i="35"/>
  <c r="AL387" i="35"/>
  <c r="AL465" i="35"/>
  <c r="AL501" i="35"/>
  <c r="AL38" i="35"/>
  <c r="AL135" i="35"/>
  <c r="AL158" i="35"/>
  <c r="AL172" i="35"/>
  <c r="AL180" i="35"/>
  <c r="AL195" i="35"/>
  <c r="AL255" i="35"/>
  <c r="AL347" i="35"/>
  <c r="AL414" i="35"/>
  <c r="AL537" i="35"/>
  <c r="AL89" i="35"/>
  <c r="AL167" i="35"/>
  <c r="AL207" i="35"/>
  <c r="AL268" i="35"/>
  <c r="AL294" i="35"/>
  <c r="AL75" i="35"/>
  <c r="AL82" i="35"/>
  <c r="AL161" i="35"/>
  <c r="AL174" i="35"/>
  <c r="AL178" i="35"/>
  <c r="AL183" i="35"/>
  <c r="AL202" i="35"/>
  <c r="AL307" i="35"/>
  <c r="AL429" i="35"/>
  <c r="AL33" i="73" l="1"/>
  <c r="AL58" i="73"/>
  <c r="AL83" i="73"/>
  <c r="AL51" i="73"/>
  <c r="AL76" i="73"/>
  <c r="AL101" i="73"/>
  <c r="AM26" i="73"/>
  <c r="AL107" i="73"/>
  <c r="AL42" i="73"/>
  <c r="AL67" i="73"/>
  <c r="AL92" i="73"/>
  <c r="AM75" i="35"/>
  <c r="AM82" i="35"/>
  <c r="AM161" i="35"/>
  <c r="AM174" i="35"/>
  <c r="AM178" i="35"/>
  <c r="AM183" i="35"/>
  <c r="AM202" i="35"/>
  <c r="AM307" i="35"/>
  <c r="AM429" i="35"/>
  <c r="AN7" i="35"/>
  <c r="AM21" i="35"/>
  <c r="AM70" i="35"/>
  <c r="AM107" i="35"/>
  <c r="AM146" i="35"/>
  <c r="AM151" i="35"/>
  <c r="AM189" i="35"/>
  <c r="AM229" i="35"/>
  <c r="AM334" i="35"/>
  <c r="AM387" i="35"/>
  <c r="AM465" i="35"/>
  <c r="AM501" i="35"/>
  <c r="AM38" i="35"/>
  <c r="AM135" i="35"/>
  <c r="AM158" i="35"/>
  <c r="AM172" i="35"/>
  <c r="AM180" i="35"/>
  <c r="AM195" i="35"/>
  <c r="AM255" i="35"/>
  <c r="AM347" i="35"/>
  <c r="AM414" i="35"/>
  <c r="AM537" i="35"/>
  <c r="AM89" i="35"/>
  <c r="AM167" i="35"/>
  <c r="AM207" i="35"/>
  <c r="AM268" i="35"/>
  <c r="AM294" i="35"/>
  <c r="AL38" i="71"/>
  <c r="AL47" i="71"/>
  <c r="AM28" i="71"/>
  <c r="AM42" i="73" l="1"/>
  <c r="AM67" i="73"/>
  <c r="AM92" i="73"/>
  <c r="AM33" i="73"/>
  <c r="AM58" i="73"/>
  <c r="AM83" i="73"/>
  <c r="AM51" i="73"/>
  <c r="AM76" i="73"/>
  <c r="AM101" i="73"/>
  <c r="AN26" i="73"/>
  <c r="AM107" i="73"/>
  <c r="AN28" i="71"/>
  <c r="AM38" i="71"/>
  <c r="AM47" i="71"/>
  <c r="AN89" i="35"/>
  <c r="AN167" i="35"/>
  <c r="AN207" i="35"/>
  <c r="AN268" i="35"/>
  <c r="AN294" i="35"/>
  <c r="AN75" i="35"/>
  <c r="AN82" i="35"/>
  <c r="AN161" i="35"/>
  <c r="AN174" i="35"/>
  <c r="AN178" i="35"/>
  <c r="AN183" i="35"/>
  <c r="AN202" i="35"/>
  <c r="AN307" i="35"/>
  <c r="AN429" i="35"/>
  <c r="AO7" i="35"/>
  <c r="AN21" i="35"/>
  <c r="AN70" i="35"/>
  <c r="AN107" i="35"/>
  <c r="AN146" i="35"/>
  <c r="AN151" i="35"/>
  <c r="AN189" i="35"/>
  <c r="AN229" i="35"/>
  <c r="AN334" i="35"/>
  <c r="AN387" i="35"/>
  <c r="AN465" i="35"/>
  <c r="AN501" i="35"/>
  <c r="AN38" i="35"/>
  <c r="AN135" i="35"/>
  <c r="AN158" i="35"/>
  <c r="AN172" i="35"/>
  <c r="AN180" i="35"/>
  <c r="AN195" i="35"/>
  <c r="AN255" i="35"/>
  <c r="AN347" i="35"/>
  <c r="AN414" i="35"/>
  <c r="AN537" i="35"/>
  <c r="AN38" i="71" l="1"/>
  <c r="AN47" i="71"/>
  <c r="AO28" i="71"/>
  <c r="AP28" i="71" s="1"/>
  <c r="AO26" i="73"/>
  <c r="AP26" i="73" s="1"/>
  <c r="AN107" i="73"/>
  <c r="AN42" i="73"/>
  <c r="AN67" i="73"/>
  <c r="AN92" i="73"/>
  <c r="AN33" i="73"/>
  <c r="AN58" i="73"/>
  <c r="AN83" i="73"/>
  <c r="AN51" i="73"/>
  <c r="AN76" i="73"/>
  <c r="AN101" i="73"/>
  <c r="AO38" i="35"/>
  <c r="AO135" i="35"/>
  <c r="AO158" i="35"/>
  <c r="AO172" i="35"/>
  <c r="AO180" i="35"/>
  <c r="AO195" i="35"/>
  <c r="AO255" i="35"/>
  <c r="AO347" i="35"/>
  <c r="AO414" i="35"/>
  <c r="AO537" i="35"/>
  <c r="AO89" i="35"/>
  <c r="AO167" i="35"/>
  <c r="AO207" i="35"/>
  <c r="AO268" i="35"/>
  <c r="AO294" i="35"/>
  <c r="AO75" i="35"/>
  <c r="AO82" i="35"/>
  <c r="AO161" i="35"/>
  <c r="AO174" i="35"/>
  <c r="AO178" i="35"/>
  <c r="AO183" i="35"/>
  <c r="AO202" i="35"/>
  <c r="AO307" i="35"/>
  <c r="AO429" i="35"/>
  <c r="AP7" i="35"/>
  <c r="AQ7" i="35" s="1"/>
  <c r="AO21" i="35"/>
  <c r="AO70" i="35"/>
  <c r="AO107" i="35"/>
  <c r="AO146" i="35"/>
  <c r="AO151" i="35"/>
  <c r="AO189" i="35"/>
  <c r="AO229" i="35"/>
  <c r="AO334" i="35"/>
  <c r="AO387" i="35"/>
  <c r="AO465" i="35"/>
  <c r="AO501" i="35"/>
  <c r="AQ135" i="35" l="1"/>
  <c r="AR7" i="35"/>
  <c r="AQ75" i="35"/>
  <c r="AQ107" i="35"/>
  <c r="AQ151" i="35"/>
  <c r="AQ180" i="35"/>
  <c r="AQ202" i="35"/>
  <c r="AQ21" i="35"/>
  <c r="AQ70" i="35"/>
  <c r="AQ158" i="35"/>
  <c r="AQ172" i="35"/>
  <c r="AQ229" i="35"/>
  <c r="AQ294" i="35"/>
  <c r="AQ387" i="35"/>
  <c r="AQ429" i="35"/>
  <c r="AQ38" i="35"/>
  <c r="AQ334" i="35"/>
  <c r="AQ501" i="35"/>
  <c r="AQ537" i="35"/>
  <c r="AQ82" i="35"/>
  <c r="AQ161" i="35"/>
  <c r="AQ167" i="35"/>
  <c r="AQ174" i="35"/>
  <c r="AQ178" i="35"/>
  <c r="AQ189" i="35"/>
  <c r="AQ195" i="35"/>
  <c r="AQ268" i="35"/>
  <c r="AQ414" i="35"/>
  <c r="AQ89" i="35"/>
  <c r="AQ146" i="35"/>
  <c r="AQ183" i="35"/>
  <c r="AQ207" i="35"/>
  <c r="AQ255" i="35"/>
  <c r="AQ307" i="35"/>
  <c r="AQ347" i="35"/>
  <c r="AQ465" i="35"/>
  <c r="AP47" i="71"/>
  <c r="AQ28" i="71"/>
  <c r="AP38" i="71"/>
  <c r="AP33" i="73"/>
  <c r="AP42" i="73"/>
  <c r="AP51" i="73"/>
  <c r="AP83" i="73"/>
  <c r="AP107" i="73"/>
  <c r="AQ26" i="73"/>
  <c r="AP58" i="73"/>
  <c r="AP92" i="73"/>
  <c r="AP101" i="73"/>
  <c r="AP67" i="73"/>
  <c r="AP76" i="73"/>
  <c r="AO51" i="73"/>
  <c r="AO76" i="73"/>
  <c r="AO101" i="73"/>
  <c r="AO107" i="73"/>
  <c r="AO42" i="73"/>
  <c r="AO67" i="73"/>
  <c r="AO92" i="73"/>
  <c r="AO33" i="73"/>
  <c r="AO58" i="73"/>
  <c r="AO83" i="73"/>
  <c r="AP21" i="35"/>
  <c r="AP70" i="35"/>
  <c r="AP107" i="35"/>
  <c r="AP146" i="35"/>
  <c r="AP151" i="35"/>
  <c r="AP189" i="35"/>
  <c r="AP229" i="35"/>
  <c r="AP334" i="35"/>
  <c r="AP387" i="35"/>
  <c r="AP465" i="35"/>
  <c r="AP501" i="35"/>
  <c r="AP38" i="35"/>
  <c r="AP135" i="35"/>
  <c r="AP158" i="35"/>
  <c r="AP172" i="35"/>
  <c r="AP180" i="35"/>
  <c r="AP195" i="35"/>
  <c r="AP255" i="35"/>
  <c r="AP347" i="35"/>
  <c r="AP414" i="35"/>
  <c r="AP537" i="35"/>
  <c r="AP89" i="35"/>
  <c r="AP167" i="35"/>
  <c r="AP207" i="35"/>
  <c r="AP268" i="35"/>
  <c r="AP294" i="35"/>
  <c r="AP75" i="35"/>
  <c r="AP82" i="35"/>
  <c r="AP161" i="35"/>
  <c r="AP174" i="35"/>
  <c r="AP178" i="35"/>
  <c r="AP183" i="35"/>
  <c r="AP202" i="35"/>
  <c r="AP307" i="35"/>
  <c r="AP429" i="35"/>
  <c r="AO38" i="71"/>
  <c r="AO47" i="71"/>
  <c r="AS7" i="35" l="1"/>
  <c r="AR38" i="35"/>
  <c r="AR70" i="35"/>
  <c r="AR82" i="35"/>
  <c r="AR135" i="35"/>
  <c r="AR158" i="35"/>
  <c r="AR167" i="35"/>
  <c r="AR183" i="35"/>
  <c r="AR189" i="35"/>
  <c r="AR89" i="35"/>
  <c r="AR146" i="35"/>
  <c r="AR207" i="35"/>
  <c r="AR255" i="35"/>
  <c r="AR307" i="35"/>
  <c r="AR347" i="35"/>
  <c r="AR465" i="35"/>
  <c r="AR75" i="35"/>
  <c r="AR107" i="35"/>
  <c r="AR172" i="35"/>
  <c r="AR180" i="35"/>
  <c r="AR229" i="35"/>
  <c r="AR294" i="35"/>
  <c r="AR387" i="35"/>
  <c r="AR429" i="35"/>
  <c r="AR151" i="35"/>
  <c r="AR334" i="35"/>
  <c r="AR501" i="35"/>
  <c r="AR537" i="35"/>
  <c r="AR161" i="35"/>
  <c r="AR174" i="35"/>
  <c r="AR178" i="35"/>
  <c r="AR195" i="35"/>
  <c r="AR202" i="35"/>
  <c r="AR268" i="35"/>
  <c r="AR414" i="35"/>
  <c r="AR21" i="35"/>
  <c r="AQ47" i="71"/>
  <c r="AR28" i="71"/>
  <c r="AQ38" i="71"/>
  <c r="AR26" i="73"/>
  <c r="AQ76" i="73"/>
  <c r="AQ33" i="73"/>
  <c r="AQ42" i="73"/>
  <c r="AQ51" i="73"/>
  <c r="AQ83" i="73"/>
  <c r="AQ58" i="73"/>
  <c r="AQ92" i="73"/>
  <c r="AQ101" i="73"/>
  <c r="AQ67" i="73"/>
  <c r="AQ107" i="73"/>
  <c r="AS89" i="35" l="1"/>
  <c r="AS82" i="35"/>
  <c r="AS161" i="35"/>
  <c r="AS172" i="35"/>
  <c r="AS174" i="35"/>
  <c r="AS178" i="35"/>
  <c r="AS183" i="35"/>
  <c r="AS195" i="35"/>
  <c r="AS202" i="35"/>
  <c r="AS268" i="35"/>
  <c r="AS414" i="35"/>
  <c r="AS146" i="35"/>
  <c r="AS158" i="35"/>
  <c r="AS207" i="35"/>
  <c r="AS255" i="35"/>
  <c r="AS307" i="35"/>
  <c r="AS347" i="35"/>
  <c r="AS465" i="35"/>
  <c r="AS107" i="35"/>
  <c r="AS180" i="35"/>
  <c r="AS229" i="35"/>
  <c r="AS294" i="35"/>
  <c r="AS387" i="35"/>
  <c r="AS429" i="35"/>
  <c r="AS135" i="35"/>
  <c r="AS151" i="35"/>
  <c r="AS167" i="35"/>
  <c r="AS189" i="35"/>
  <c r="AS334" i="35"/>
  <c r="AS537" i="35"/>
  <c r="AS501" i="35"/>
  <c r="AS38" i="35"/>
  <c r="AS70" i="35"/>
  <c r="AS75" i="35"/>
  <c r="AS21" i="35"/>
  <c r="AT7" i="35"/>
  <c r="AS28" i="71"/>
  <c r="AR38" i="71"/>
  <c r="AR47" i="71"/>
  <c r="AR33" i="73"/>
  <c r="AR67" i="73"/>
  <c r="AR107" i="73"/>
  <c r="AR76" i="73"/>
  <c r="AR51" i="73"/>
  <c r="AR83" i="73"/>
  <c r="AR58" i="73"/>
  <c r="AR92" i="73"/>
  <c r="AR101" i="73"/>
  <c r="AR42" i="73"/>
  <c r="AS26" i="73"/>
  <c r="AU7" i="35" l="1"/>
  <c r="AT75" i="35"/>
  <c r="AT89" i="35"/>
  <c r="AT146" i="35"/>
  <c r="AT178" i="35"/>
  <c r="AT255" i="35"/>
  <c r="AT229" i="35"/>
  <c r="AT207" i="35"/>
  <c r="AT347" i="35"/>
  <c r="AT21" i="35"/>
  <c r="AT107" i="35"/>
  <c r="AT151" i="35"/>
  <c r="AT167" i="35"/>
  <c r="AT180" i="35"/>
  <c r="AT387" i="35"/>
  <c r="AT294" i="35"/>
  <c r="AT268" i="35"/>
  <c r="AT465" i="35"/>
  <c r="AT38" i="35"/>
  <c r="AT135" i="35"/>
  <c r="AT158" i="35"/>
  <c r="AT172" i="35"/>
  <c r="AT183" i="35"/>
  <c r="AT414" i="35"/>
  <c r="AT195" i="35"/>
  <c r="AT307" i="35"/>
  <c r="AT501" i="35"/>
  <c r="AT70" i="35"/>
  <c r="AT82" i="35"/>
  <c r="AT161" i="35"/>
  <c r="AT174" i="35"/>
  <c r="AT189" i="35"/>
  <c r="AT429" i="35"/>
  <c r="AT202" i="35"/>
  <c r="AT334" i="35"/>
  <c r="AT537" i="35"/>
  <c r="AT28" i="71"/>
  <c r="AS38" i="71"/>
  <c r="AS47" i="71"/>
  <c r="AT26" i="73"/>
  <c r="AS51" i="73"/>
  <c r="AS92" i="73"/>
  <c r="AS33" i="73"/>
  <c r="AS83" i="73"/>
  <c r="AS107" i="73"/>
  <c r="AS58" i="73"/>
  <c r="AS67" i="73"/>
  <c r="AS101" i="73"/>
  <c r="AS42" i="73"/>
  <c r="AS76" i="73"/>
  <c r="AU38" i="35" l="1"/>
  <c r="AU21" i="35"/>
  <c r="AU82" i="35"/>
  <c r="AU178" i="35"/>
  <c r="AU167" i="35"/>
  <c r="AU207" i="35"/>
  <c r="AU347" i="35"/>
  <c r="AU387" i="35"/>
  <c r="AU414" i="35"/>
  <c r="AU70" i="35"/>
  <c r="AU107" i="35"/>
  <c r="AU158" i="35"/>
  <c r="AU89" i="35"/>
  <c r="AU180" i="35"/>
  <c r="AU268" i="35"/>
  <c r="AU465" i="35"/>
  <c r="AU172" i="35"/>
  <c r="AU429" i="35"/>
  <c r="AU75" i="35"/>
  <c r="AU146" i="35"/>
  <c r="AU161" i="35"/>
  <c r="AU189" i="35"/>
  <c r="AU195" i="35"/>
  <c r="AU307" i="35"/>
  <c r="AU151" i="35"/>
  <c r="AU229" i="35"/>
  <c r="AU501" i="35"/>
  <c r="AV7" i="35"/>
  <c r="AU135" i="35"/>
  <c r="AU174" i="35"/>
  <c r="AU255" i="35"/>
  <c r="AU202" i="35"/>
  <c r="AU334" i="35"/>
  <c r="AU183" i="35"/>
  <c r="AU294" i="35"/>
  <c r="AU537" i="35"/>
  <c r="AU28" i="71"/>
  <c r="AT38" i="71"/>
  <c r="AT47" i="71"/>
  <c r="AT51" i="73"/>
  <c r="AT42" i="73"/>
  <c r="AT83" i="73"/>
  <c r="AU26" i="73"/>
  <c r="AT67" i="73"/>
  <c r="AT92" i="73"/>
  <c r="AT33" i="73"/>
  <c r="AT76" i="73"/>
  <c r="AT107" i="73"/>
  <c r="AT58" i="73"/>
  <c r="AT101" i="73"/>
  <c r="AW7" i="35" l="1"/>
  <c r="AV135" i="35"/>
  <c r="AV172" i="35"/>
  <c r="AV195" i="35"/>
  <c r="AV268" i="35"/>
  <c r="AV189" i="35"/>
  <c r="AV347" i="35"/>
  <c r="AV387" i="35"/>
  <c r="AV537" i="35"/>
  <c r="AV38" i="35"/>
  <c r="AV21" i="35"/>
  <c r="AV107" i="35"/>
  <c r="AV183" i="35"/>
  <c r="AV202" i="35"/>
  <c r="AV294" i="35"/>
  <c r="AV180" i="35"/>
  <c r="AV465" i="35"/>
  <c r="AV414" i="35"/>
  <c r="AV70" i="35"/>
  <c r="AV82" i="35"/>
  <c r="AV146" i="35"/>
  <c r="AV161" i="35"/>
  <c r="AV207" i="35"/>
  <c r="AV158" i="35"/>
  <c r="AV307" i="35"/>
  <c r="AV167" i="35"/>
  <c r="AV429" i="35"/>
  <c r="AV75" i="35"/>
  <c r="AV89" i="35"/>
  <c r="AV151" i="35"/>
  <c r="AV174" i="35"/>
  <c r="AV229" i="35"/>
  <c r="AV178" i="35"/>
  <c r="AV334" i="35"/>
  <c r="AV255" i="35"/>
  <c r="AV501" i="35"/>
  <c r="AU38" i="71"/>
  <c r="AU47" i="71"/>
  <c r="AV28" i="71"/>
  <c r="AU67" i="73"/>
  <c r="AU58" i="73"/>
  <c r="AU92" i="73"/>
  <c r="AU51" i="73"/>
  <c r="AU42" i="73"/>
  <c r="AU101" i="73"/>
  <c r="AV26" i="73"/>
  <c r="AU76" i="73"/>
  <c r="AU107" i="73"/>
  <c r="AU33" i="73"/>
  <c r="AU83" i="73"/>
  <c r="AW70" i="35" l="1"/>
  <c r="AW89" i="35"/>
  <c r="AW107" i="35"/>
  <c r="AW172" i="35"/>
  <c r="AW202" i="35"/>
  <c r="AW294" i="35"/>
  <c r="AW255" i="35"/>
  <c r="AW307" i="35"/>
  <c r="AW501" i="35"/>
  <c r="AW75" i="35"/>
  <c r="AW135" i="35"/>
  <c r="AW167" i="35"/>
  <c r="AW183" i="35"/>
  <c r="AW207" i="35"/>
  <c r="AW158" i="35"/>
  <c r="AW387" i="35"/>
  <c r="AW334" i="35"/>
  <c r="AW537" i="35"/>
  <c r="AW21" i="35"/>
  <c r="AX7" i="35"/>
  <c r="AW146" i="35"/>
  <c r="AW180" i="35"/>
  <c r="AW161" i="35"/>
  <c r="AW229" i="35"/>
  <c r="AW174" i="35"/>
  <c r="AW414" i="35"/>
  <c r="AW347" i="35"/>
  <c r="AW38" i="35"/>
  <c r="AW82" i="35"/>
  <c r="AW151" i="35"/>
  <c r="AW189" i="35"/>
  <c r="AW195" i="35"/>
  <c r="AW268" i="35"/>
  <c r="AW178" i="35"/>
  <c r="AW429" i="35"/>
  <c r="AW465" i="35"/>
  <c r="AV38" i="71"/>
  <c r="AV47" i="71"/>
  <c r="AW28" i="71"/>
  <c r="AV42" i="73"/>
  <c r="AV33" i="73"/>
  <c r="AV101" i="73"/>
  <c r="AW26" i="73"/>
  <c r="AV92" i="73"/>
  <c r="AV76" i="73"/>
  <c r="AV51" i="73"/>
  <c r="AV107" i="73"/>
  <c r="AV83" i="73"/>
  <c r="AV58" i="73"/>
  <c r="AV67" i="73"/>
  <c r="AY7" i="35" l="1"/>
  <c r="AX75" i="35"/>
  <c r="AX161" i="35"/>
  <c r="AX146" i="35"/>
  <c r="AX178" i="35"/>
  <c r="AX229" i="35"/>
  <c r="AX202" i="35"/>
  <c r="AX414" i="35"/>
  <c r="AX347" i="35"/>
  <c r="AX21" i="35"/>
  <c r="AX107" i="35"/>
  <c r="AX89" i="35"/>
  <c r="AX167" i="35"/>
  <c r="AX180" i="35"/>
  <c r="AX294" i="35"/>
  <c r="AX207" i="35"/>
  <c r="AX429" i="35"/>
  <c r="AX465" i="35"/>
  <c r="AX38" i="35"/>
  <c r="AX151" i="35"/>
  <c r="AX82" i="35"/>
  <c r="AX172" i="35"/>
  <c r="AX183" i="35"/>
  <c r="AX189" i="35"/>
  <c r="AX268" i="35"/>
  <c r="AX307" i="35"/>
  <c r="AX501" i="35"/>
  <c r="AX70" i="35"/>
  <c r="AX158" i="35"/>
  <c r="AX135" i="35"/>
  <c r="AX174" i="35"/>
  <c r="AX255" i="35"/>
  <c r="AX195" i="35"/>
  <c r="AX387" i="35"/>
  <c r="AX334" i="35"/>
  <c r="AX537" i="35"/>
  <c r="AX28" i="71"/>
  <c r="AW38" i="71"/>
  <c r="AW47" i="71"/>
  <c r="AW67" i="73"/>
  <c r="AW33" i="73"/>
  <c r="AW51" i="73"/>
  <c r="AW107" i="73"/>
  <c r="AW58" i="73"/>
  <c r="AW83" i="73"/>
  <c r="AW92" i="73"/>
  <c r="AW42" i="73"/>
  <c r="AW76" i="73"/>
  <c r="AX26" i="73"/>
  <c r="AW101" i="73"/>
  <c r="AY75" i="35" l="1"/>
  <c r="AY82" i="35"/>
  <c r="AY178" i="35"/>
  <c r="AY180" i="35"/>
  <c r="AY183" i="35"/>
  <c r="AY334" i="35"/>
  <c r="AY294" i="35"/>
  <c r="AY268" i="35"/>
  <c r="AY414" i="35"/>
  <c r="AY38" i="35"/>
  <c r="AY161" i="35"/>
  <c r="AY172" i="35"/>
  <c r="AY465" i="35"/>
  <c r="AY107" i="35"/>
  <c r="AY167" i="35"/>
  <c r="AY174" i="35"/>
  <c r="AY229" i="35"/>
  <c r="AY537" i="35"/>
  <c r="AZ7" i="35"/>
  <c r="AY89" i="35"/>
  <c r="AY135" i="35"/>
  <c r="AY151" i="35"/>
  <c r="AY189" i="35"/>
  <c r="AY347" i="35"/>
  <c r="AY195" i="35"/>
  <c r="AY387" i="35"/>
  <c r="AY429" i="35"/>
  <c r="AY21" i="35"/>
  <c r="AY146" i="35"/>
  <c r="AY255" i="35"/>
  <c r="AY202" i="35"/>
  <c r="AY501" i="35"/>
  <c r="AY70" i="35"/>
  <c r="AY158" i="35"/>
  <c r="AY307" i="35"/>
  <c r="AY207" i="35"/>
  <c r="AX38" i="71"/>
  <c r="AX47" i="71"/>
  <c r="AY28" i="71"/>
  <c r="AX42" i="73"/>
  <c r="AX101" i="73"/>
  <c r="AX107" i="73"/>
  <c r="AY26" i="73"/>
  <c r="AX83" i="73"/>
  <c r="AX51" i="73"/>
  <c r="AX58" i="73"/>
  <c r="AX92" i="73"/>
  <c r="AX33" i="73"/>
  <c r="AX76" i="73"/>
  <c r="AX67" i="73"/>
  <c r="AZ75" i="35" l="1"/>
  <c r="AZ89" i="35"/>
  <c r="AZ158" i="35"/>
  <c r="AZ167" i="35"/>
  <c r="AZ207" i="35"/>
  <c r="AZ161" i="35"/>
  <c r="AZ255" i="35"/>
  <c r="AZ465" i="35"/>
  <c r="AZ501" i="35"/>
  <c r="AZ38" i="35"/>
  <c r="AZ146" i="35"/>
  <c r="AZ174" i="35"/>
  <c r="AZ195" i="35"/>
  <c r="AZ183" i="35"/>
  <c r="AZ334" i="35"/>
  <c r="AZ82" i="35"/>
  <c r="AZ107" i="35"/>
  <c r="AZ294" i="35"/>
  <c r="AZ347" i="35"/>
  <c r="BA7" i="35"/>
  <c r="AZ135" i="35"/>
  <c r="AZ151" i="35"/>
  <c r="AZ180" i="35"/>
  <c r="AZ229" i="35"/>
  <c r="AZ172" i="35"/>
  <c r="AZ307" i="35"/>
  <c r="AZ387" i="35"/>
  <c r="AZ537" i="35"/>
  <c r="AZ21" i="35"/>
  <c r="AZ268" i="35"/>
  <c r="AZ414" i="35"/>
  <c r="AZ70" i="35"/>
  <c r="AZ178" i="35"/>
  <c r="AZ202" i="35"/>
  <c r="AZ189" i="35"/>
  <c r="AZ429" i="35"/>
  <c r="AY38" i="71"/>
  <c r="AY47" i="71"/>
  <c r="AZ28" i="71"/>
  <c r="AY67" i="73"/>
  <c r="AY51" i="73"/>
  <c r="AY58" i="73"/>
  <c r="AZ26" i="73"/>
  <c r="AY107" i="73"/>
  <c r="AY92" i="73"/>
  <c r="AY33" i="73"/>
  <c r="AY76" i="73"/>
  <c r="AY101" i="73"/>
  <c r="AY42" i="73"/>
  <c r="AY83" i="73"/>
  <c r="BA21" i="35" l="1"/>
  <c r="BB7" i="35"/>
  <c r="BA146" i="35"/>
  <c r="BA172" i="35"/>
  <c r="BA174" i="35"/>
  <c r="BA195" i="35"/>
  <c r="BA268" i="35"/>
  <c r="BA429" i="35"/>
  <c r="BA347" i="35"/>
  <c r="BA255" i="35"/>
  <c r="BA38" i="35"/>
  <c r="BA82" i="35"/>
  <c r="BA151" i="35"/>
  <c r="BA183" i="35"/>
  <c r="BA178" i="35"/>
  <c r="BA202" i="35"/>
  <c r="BA294" i="35"/>
  <c r="BA501" i="35"/>
  <c r="BA70" i="35"/>
  <c r="BA89" i="35"/>
  <c r="BA107" i="35"/>
  <c r="BA189" i="35"/>
  <c r="BA167" i="35"/>
  <c r="BA207" i="35"/>
  <c r="BA387" i="35"/>
  <c r="BA307" i="35"/>
  <c r="BA465" i="35"/>
  <c r="BA75" i="35"/>
  <c r="BA135" i="35"/>
  <c r="BA161" i="35"/>
  <c r="BA158" i="35"/>
  <c r="BA180" i="35"/>
  <c r="BA229" i="35"/>
  <c r="BA414" i="35"/>
  <c r="BA334" i="35"/>
  <c r="BA537" i="35"/>
  <c r="AZ38" i="71"/>
  <c r="AZ47" i="71"/>
  <c r="BA28" i="71"/>
  <c r="AZ42" i="73"/>
  <c r="AZ58" i="73"/>
  <c r="AZ107" i="73"/>
  <c r="AZ51" i="73"/>
  <c r="AZ67" i="73"/>
  <c r="AZ76" i="73"/>
  <c r="BA26" i="73"/>
  <c r="AZ92" i="73"/>
  <c r="AZ83" i="73"/>
  <c r="AZ33" i="73"/>
  <c r="AZ101" i="73"/>
  <c r="BB21" i="35" l="1"/>
  <c r="BB107" i="35"/>
  <c r="BB146" i="35"/>
  <c r="BB167" i="35"/>
  <c r="BB180" i="35"/>
  <c r="BB387" i="35"/>
  <c r="BB294" i="35"/>
  <c r="BB268" i="35"/>
  <c r="BB501" i="35"/>
  <c r="BB38" i="35"/>
  <c r="BB135" i="35"/>
  <c r="BB151" i="35"/>
  <c r="BB172" i="35"/>
  <c r="BB183" i="35"/>
  <c r="BB414" i="35"/>
  <c r="BB195" i="35"/>
  <c r="BB307" i="35"/>
  <c r="BB537" i="35"/>
  <c r="BB70" i="35"/>
  <c r="BB82" i="35"/>
  <c r="BB158" i="35"/>
  <c r="BB174" i="35"/>
  <c r="BB255" i="35"/>
  <c r="BB429" i="35"/>
  <c r="BB202" i="35"/>
  <c r="BB334" i="35"/>
  <c r="BB465" i="35"/>
  <c r="BC7" i="35"/>
  <c r="BB75" i="35"/>
  <c r="BB89" i="35"/>
  <c r="BB161" i="35"/>
  <c r="BB178" i="35"/>
  <c r="BB189" i="35"/>
  <c r="BB229" i="35"/>
  <c r="BB207" i="35"/>
  <c r="BB347" i="35"/>
  <c r="BA38" i="71"/>
  <c r="BA47" i="71"/>
  <c r="BB28" i="71"/>
  <c r="BA42" i="73"/>
  <c r="BA33" i="73"/>
  <c r="BA83" i="73"/>
  <c r="BA76" i="73"/>
  <c r="BA58" i="73"/>
  <c r="BA107" i="73"/>
  <c r="BA92" i="73"/>
  <c r="BA51" i="73"/>
  <c r="BA101" i="73"/>
  <c r="BB26" i="73"/>
  <c r="BA67" i="73"/>
  <c r="BC70" i="35" l="1"/>
  <c r="BC107" i="35"/>
  <c r="BC180" i="35"/>
  <c r="BC183" i="35"/>
  <c r="BC255" i="35"/>
  <c r="BC268" i="35"/>
  <c r="BC465" i="35"/>
  <c r="BC158" i="35"/>
  <c r="BC429" i="35"/>
  <c r="BC75" i="35"/>
  <c r="BC135" i="35"/>
  <c r="BC151" i="35"/>
  <c r="BC82" i="35"/>
  <c r="BC195" i="35"/>
  <c r="BC307" i="35"/>
  <c r="BC146" i="35"/>
  <c r="BC229" i="35"/>
  <c r="BC501" i="35"/>
  <c r="BD7" i="35"/>
  <c r="BC89" i="35"/>
  <c r="BC161" i="35"/>
  <c r="BC174" i="35"/>
  <c r="BC202" i="35"/>
  <c r="BC334" i="35"/>
  <c r="BC189" i="35"/>
  <c r="BC294" i="35"/>
  <c r="BC537" i="35"/>
  <c r="BC38" i="35"/>
  <c r="BC21" i="35"/>
  <c r="BC167" i="35"/>
  <c r="BC172" i="35"/>
  <c r="BC178" i="35"/>
  <c r="BC207" i="35"/>
  <c r="BC347" i="35"/>
  <c r="BC387" i="35"/>
  <c r="BC414" i="35"/>
  <c r="BB38" i="71"/>
  <c r="BB47" i="71"/>
  <c r="BC28" i="71"/>
  <c r="BB51" i="73"/>
  <c r="BB33" i="73"/>
  <c r="BB92" i="73"/>
  <c r="BC26" i="73"/>
  <c r="BB42" i="73"/>
  <c r="BB83" i="73"/>
  <c r="BB58" i="73"/>
  <c r="BB76" i="73"/>
  <c r="BB107" i="73"/>
  <c r="BB67" i="73"/>
  <c r="BB101" i="73"/>
  <c r="BD70" i="35" l="1"/>
  <c r="BD82" i="35"/>
  <c r="BD146" i="35"/>
  <c r="BD167" i="35"/>
  <c r="BD195" i="35"/>
  <c r="BD268" i="35"/>
  <c r="BD183" i="35"/>
  <c r="BD465" i="35"/>
  <c r="BD429" i="35"/>
  <c r="BD75" i="35"/>
  <c r="BD89" i="35"/>
  <c r="BD151" i="35"/>
  <c r="BD180" i="35"/>
  <c r="BD202" i="35"/>
  <c r="BD294" i="35"/>
  <c r="BD307" i="35"/>
  <c r="BD255" i="35"/>
  <c r="BD501" i="35"/>
  <c r="BE7" i="35"/>
  <c r="BD135" i="35"/>
  <c r="BD161" i="35"/>
  <c r="BD158" i="35"/>
  <c r="BD207" i="35"/>
  <c r="BD172" i="35"/>
  <c r="BD334" i="35"/>
  <c r="BD387" i="35"/>
  <c r="BD537" i="35"/>
  <c r="BD38" i="35"/>
  <c r="BD21" i="35"/>
  <c r="BD107" i="35"/>
  <c r="BD178" i="35"/>
  <c r="BD189" i="35"/>
  <c r="BD229" i="35"/>
  <c r="BD174" i="35"/>
  <c r="BD347" i="35"/>
  <c r="BD414" i="35"/>
  <c r="BC38" i="71"/>
  <c r="BC47" i="71"/>
  <c r="BD28" i="71"/>
  <c r="BC33" i="73"/>
  <c r="BD26" i="73"/>
  <c r="BC42" i="73"/>
  <c r="BC58" i="73"/>
  <c r="BC83" i="73"/>
  <c r="BC67" i="73"/>
  <c r="BC76" i="73"/>
  <c r="BC107" i="73"/>
  <c r="BC51" i="73"/>
  <c r="BC92" i="73"/>
  <c r="BC101" i="73"/>
  <c r="BE38" i="35" l="1"/>
  <c r="BE82" i="35"/>
  <c r="BE151" i="35"/>
  <c r="BE189" i="35"/>
  <c r="BE207" i="35"/>
  <c r="BE161" i="35"/>
  <c r="BE255" i="35"/>
  <c r="BE183" i="35"/>
  <c r="BE465" i="35"/>
  <c r="BE70" i="35"/>
  <c r="BE89" i="35"/>
  <c r="BE107" i="35"/>
  <c r="BE178" i="35"/>
  <c r="BE229" i="35"/>
  <c r="BE167" i="35"/>
  <c r="BE387" i="35"/>
  <c r="BE307" i="35"/>
  <c r="BE501" i="35"/>
  <c r="BE75" i="35"/>
  <c r="BE135" i="35"/>
  <c r="BE158" i="35"/>
  <c r="BE195" i="35"/>
  <c r="BE268" i="35"/>
  <c r="BE180" i="35"/>
  <c r="BE414" i="35"/>
  <c r="BE334" i="35"/>
  <c r="BE537" i="35"/>
  <c r="BE21" i="35"/>
  <c r="BF7" i="35"/>
  <c r="BE146" i="35"/>
  <c r="BE174" i="35"/>
  <c r="BE202" i="35"/>
  <c r="BE294" i="35"/>
  <c r="BE172" i="35"/>
  <c r="BE429" i="35"/>
  <c r="BE347" i="35"/>
  <c r="BD38" i="71"/>
  <c r="BD47" i="71"/>
  <c r="BE28" i="71"/>
  <c r="BD42" i="73"/>
  <c r="BD58" i="73"/>
  <c r="BD83" i="73"/>
  <c r="BD51" i="73"/>
  <c r="BD92" i="73"/>
  <c r="BD101" i="73"/>
  <c r="BE26" i="73"/>
  <c r="BD67" i="73"/>
  <c r="BD107" i="73"/>
  <c r="BD33" i="73"/>
  <c r="BD76" i="73"/>
  <c r="BF21" i="35" l="1"/>
  <c r="BF107" i="35"/>
  <c r="BF161" i="35"/>
  <c r="BF178" i="35"/>
  <c r="BF135" i="35"/>
  <c r="BF229" i="35"/>
  <c r="BF207" i="35"/>
  <c r="BF429" i="35"/>
  <c r="BF465" i="35"/>
  <c r="BF38" i="35"/>
  <c r="BF146" i="35"/>
  <c r="BF167" i="35"/>
  <c r="BF180" i="35"/>
  <c r="BF255" i="35"/>
  <c r="BF294" i="35"/>
  <c r="BF268" i="35"/>
  <c r="BF307" i="35"/>
  <c r="BF501" i="35"/>
  <c r="BF70" i="35"/>
  <c r="BF151" i="35"/>
  <c r="BF172" i="35"/>
  <c r="BF183" i="35"/>
  <c r="BF189" i="35"/>
  <c r="BF195" i="35"/>
  <c r="BF387" i="35"/>
  <c r="BF334" i="35"/>
  <c r="BF537" i="35"/>
  <c r="BG7" i="35"/>
  <c r="BF75" i="35"/>
  <c r="BF158" i="35"/>
  <c r="BF174" i="35"/>
  <c r="BF89" i="35"/>
  <c r="BF82" i="35"/>
  <c r="BF202" i="35"/>
  <c r="BF414" i="35"/>
  <c r="BF347" i="35"/>
  <c r="BE38" i="71"/>
  <c r="BF28" i="71"/>
  <c r="BE47" i="71"/>
  <c r="BF26" i="73"/>
  <c r="BE51" i="73"/>
  <c r="BE92" i="73"/>
  <c r="BE33" i="73"/>
  <c r="BE67" i="73"/>
  <c r="BE107" i="73"/>
  <c r="BE58" i="73"/>
  <c r="BE83" i="73"/>
  <c r="BE101" i="73"/>
  <c r="BE42" i="73"/>
  <c r="BE76" i="73"/>
  <c r="BG70" i="35" l="1"/>
  <c r="BG107" i="35"/>
  <c r="BG146" i="35"/>
  <c r="BG174" i="35"/>
  <c r="BG189" i="35"/>
  <c r="BG465" i="35"/>
  <c r="BG161" i="35"/>
  <c r="BG268" i="35"/>
  <c r="BG429" i="35"/>
  <c r="BG75" i="35"/>
  <c r="BG82" i="35"/>
  <c r="BG158" i="35"/>
  <c r="BG151" i="35"/>
  <c r="BG307" i="35"/>
  <c r="BG180" i="35"/>
  <c r="BG195" i="35"/>
  <c r="BG387" i="35"/>
  <c r="BG501" i="35"/>
  <c r="BH7" i="35"/>
  <c r="BG89" i="35"/>
  <c r="BG172" i="35"/>
  <c r="BG255" i="35"/>
  <c r="BG334" i="35"/>
  <c r="BG229" i="35"/>
  <c r="BG202" i="35"/>
  <c r="BG167" i="35"/>
  <c r="BG537" i="35"/>
  <c r="BG38" i="35"/>
  <c r="BG21" i="35"/>
  <c r="BG135" i="35"/>
  <c r="BG183" i="35"/>
  <c r="BG178" i="35"/>
  <c r="BG347" i="35"/>
  <c r="BG294" i="35"/>
  <c r="BG207" i="35"/>
  <c r="BG414" i="35"/>
  <c r="BF38" i="71"/>
  <c r="BF47" i="71"/>
  <c r="BG28" i="71"/>
  <c r="BF51" i="73"/>
  <c r="BF76" i="73"/>
  <c r="BF58" i="73"/>
  <c r="BG26" i="73"/>
  <c r="BF101" i="73"/>
  <c r="BF92" i="73"/>
  <c r="BF33" i="73"/>
  <c r="BF67" i="73"/>
  <c r="BF107" i="73"/>
  <c r="BF42" i="73"/>
  <c r="BF83" i="73"/>
  <c r="BH70" i="35" l="1"/>
  <c r="BH82" i="35"/>
  <c r="BH161" i="35"/>
  <c r="BH172" i="35"/>
  <c r="BH202" i="35"/>
  <c r="BH294" i="35"/>
  <c r="BH255" i="35"/>
  <c r="BH465" i="35"/>
  <c r="BH429" i="35"/>
  <c r="BH75" i="35"/>
  <c r="BH89" i="35"/>
  <c r="BH167" i="35"/>
  <c r="BH146" i="35"/>
  <c r="BH207" i="35"/>
  <c r="BH151" i="35"/>
  <c r="BH307" i="35"/>
  <c r="BH189" i="35"/>
  <c r="BH501" i="35"/>
  <c r="BI7" i="35"/>
  <c r="BH135" i="35"/>
  <c r="BH180" i="35"/>
  <c r="BH183" i="35"/>
  <c r="BH229" i="35"/>
  <c r="BH174" i="35"/>
  <c r="BH334" i="35"/>
  <c r="BH387" i="35"/>
  <c r="BH537" i="35"/>
  <c r="BH38" i="35"/>
  <c r="BH21" i="35"/>
  <c r="BH107" i="35"/>
  <c r="BH158" i="35"/>
  <c r="BH195" i="35"/>
  <c r="BH268" i="35"/>
  <c r="BH178" i="35"/>
  <c r="BH347" i="35"/>
  <c r="BH414" i="35"/>
  <c r="BG38" i="71"/>
  <c r="BG47" i="71"/>
  <c r="BH28" i="71"/>
  <c r="BH26" i="73"/>
  <c r="BG33" i="73"/>
  <c r="BG83" i="73"/>
  <c r="BG51" i="73"/>
  <c r="BG42" i="73"/>
  <c r="BG92" i="73"/>
  <c r="BG58" i="73"/>
  <c r="BG107" i="73"/>
  <c r="BG101" i="73"/>
  <c r="BG67" i="73"/>
  <c r="BG76" i="73"/>
  <c r="BI21" i="35" l="1"/>
  <c r="BI146" i="35"/>
  <c r="BI195" i="35"/>
  <c r="BI347" i="35"/>
  <c r="BI107" i="35"/>
  <c r="BI70" i="35"/>
  <c r="BI89" i="35"/>
  <c r="BI161" i="35"/>
  <c r="BI167" i="35"/>
  <c r="BI158" i="35"/>
  <c r="BI207" i="35"/>
  <c r="BI387" i="35"/>
  <c r="BI307" i="35"/>
  <c r="BI537" i="35"/>
  <c r="BI38" i="35"/>
  <c r="BI174" i="35"/>
  <c r="BI294" i="35"/>
  <c r="BI501" i="35"/>
  <c r="BI75" i="35"/>
  <c r="BI135" i="35"/>
  <c r="BI178" i="35"/>
  <c r="BI180" i="35"/>
  <c r="BI183" i="35"/>
  <c r="BI229" i="35"/>
  <c r="BI414" i="35"/>
  <c r="BI334" i="35"/>
  <c r="BI465" i="35"/>
  <c r="BJ7" i="35"/>
  <c r="BI189" i="35"/>
  <c r="BI172" i="35"/>
  <c r="BI268" i="35"/>
  <c r="BI429" i="35"/>
  <c r="BI82" i="35"/>
  <c r="BI151" i="35"/>
  <c r="BI202" i="35"/>
  <c r="BI255" i="35"/>
  <c r="BH38" i="71"/>
  <c r="BH47" i="71"/>
  <c r="BI28" i="71"/>
  <c r="BH58" i="73"/>
  <c r="BH33" i="73"/>
  <c r="BH67" i="73"/>
  <c r="BH107" i="73"/>
  <c r="BH92" i="73"/>
  <c r="BH51" i="73"/>
  <c r="BI26" i="73"/>
  <c r="BH76" i="73"/>
  <c r="BH42" i="73"/>
  <c r="BH83" i="73"/>
  <c r="BH101" i="73"/>
  <c r="BK7" i="35" l="1"/>
  <c r="BJ75" i="35"/>
  <c r="BJ89" i="35"/>
  <c r="BJ161" i="35"/>
  <c r="BJ178" i="35"/>
  <c r="BJ255" i="35"/>
  <c r="BJ229" i="35"/>
  <c r="BJ207" i="35"/>
  <c r="BJ347" i="35"/>
  <c r="BJ21" i="35"/>
  <c r="BJ107" i="35"/>
  <c r="BJ146" i="35"/>
  <c r="BJ167" i="35"/>
  <c r="BJ180" i="35"/>
  <c r="BJ387" i="35"/>
  <c r="BJ294" i="35"/>
  <c r="BJ268" i="35"/>
  <c r="BJ501" i="35"/>
  <c r="BJ38" i="35"/>
  <c r="BJ135" i="35"/>
  <c r="BJ151" i="35"/>
  <c r="BJ172" i="35"/>
  <c r="BJ183" i="35"/>
  <c r="BJ414" i="35"/>
  <c r="BJ195" i="35"/>
  <c r="BJ307" i="35"/>
  <c r="BJ537" i="35"/>
  <c r="BJ70" i="35"/>
  <c r="BJ82" i="35"/>
  <c r="BJ158" i="35"/>
  <c r="BJ174" i="35"/>
  <c r="BJ189" i="35"/>
  <c r="BJ429" i="35"/>
  <c r="BJ202" i="35"/>
  <c r="BJ334" i="35"/>
  <c r="BJ465" i="35"/>
  <c r="BJ28" i="71"/>
  <c r="BI38" i="71"/>
  <c r="BI47" i="71"/>
  <c r="BI51" i="73"/>
  <c r="BI33" i="73"/>
  <c r="BI83" i="73"/>
  <c r="BI101" i="73"/>
  <c r="BI107" i="73"/>
  <c r="BI58" i="73"/>
  <c r="BI42" i="73"/>
  <c r="BI92" i="73"/>
  <c r="BJ26" i="73"/>
  <c r="BI67" i="73"/>
  <c r="BI76" i="73"/>
  <c r="BK38" i="35" l="1"/>
  <c r="BK21" i="35"/>
  <c r="BK158" i="35"/>
  <c r="BK89" i="35"/>
  <c r="BK180" i="35"/>
  <c r="BK183" i="35"/>
  <c r="BK268" i="35"/>
  <c r="BK465" i="35"/>
  <c r="BK414" i="35"/>
  <c r="BK70" i="35"/>
  <c r="BK107" i="35"/>
  <c r="BK146" i="35"/>
  <c r="BK161" i="35"/>
  <c r="BK172" i="35"/>
  <c r="BK195" i="35"/>
  <c r="BK307" i="35"/>
  <c r="BK387" i="35"/>
  <c r="BK429" i="35"/>
  <c r="BK75" i="35"/>
  <c r="BK135" i="35"/>
  <c r="BK151" i="35"/>
  <c r="BK178" i="35"/>
  <c r="BK189" i="35"/>
  <c r="BK202" i="35"/>
  <c r="BK334" i="35"/>
  <c r="BK229" i="35"/>
  <c r="BK501" i="35"/>
  <c r="BL7" i="35"/>
  <c r="BK82" i="35"/>
  <c r="BK174" i="35"/>
  <c r="BK167" i="35"/>
  <c r="BK255" i="35"/>
  <c r="BK207" i="35"/>
  <c r="BK347" i="35"/>
  <c r="BK294" i="35"/>
  <c r="BK537" i="35"/>
  <c r="BJ38" i="71"/>
  <c r="BJ47" i="71"/>
  <c r="BK28" i="71"/>
  <c r="BJ51" i="73"/>
  <c r="BJ42" i="73"/>
  <c r="BJ83" i="73"/>
  <c r="BK26" i="73"/>
  <c r="BJ67" i="73"/>
  <c r="BJ92" i="73"/>
  <c r="BJ33" i="73"/>
  <c r="BJ76" i="73"/>
  <c r="BJ107" i="73"/>
  <c r="BJ58" i="73"/>
  <c r="BJ101" i="73"/>
  <c r="BL38" i="35" l="1"/>
  <c r="BL21" i="35"/>
  <c r="BL107" i="35"/>
  <c r="BL183" i="35"/>
  <c r="BL195" i="35"/>
  <c r="BL268" i="35"/>
  <c r="BL158" i="35"/>
  <c r="BL347" i="35"/>
  <c r="BL414" i="35"/>
  <c r="BL70" i="35"/>
  <c r="BL82" i="35"/>
  <c r="BL146" i="35"/>
  <c r="BL174" i="35"/>
  <c r="BL202" i="35"/>
  <c r="BL294" i="35"/>
  <c r="BL189" i="35"/>
  <c r="BL465" i="35"/>
  <c r="BL429" i="35"/>
  <c r="BL75" i="35"/>
  <c r="BL89" i="35"/>
  <c r="BL151" i="35"/>
  <c r="BL161" i="35"/>
  <c r="BL207" i="35"/>
  <c r="BL167" i="35"/>
  <c r="BL307" i="35"/>
  <c r="BL255" i="35"/>
  <c r="BL501" i="35"/>
  <c r="BM7" i="35"/>
  <c r="BL135" i="35"/>
  <c r="BL172" i="35"/>
  <c r="BL178" i="35"/>
  <c r="BL229" i="35"/>
  <c r="BL180" i="35"/>
  <c r="BL334" i="35"/>
  <c r="BL387" i="35"/>
  <c r="BL537" i="35"/>
  <c r="BL28" i="71"/>
  <c r="BK38" i="71"/>
  <c r="BK47" i="71"/>
  <c r="BK42" i="73"/>
  <c r="BK58" i="73"/>
  <c r="BK92" i="73"/>
  <c r="BK51" i="73"/>
  <c r="BL26" i="73"/>
  <c r="BK76" i="73"/>
  <c r="BK67" i="73"/>
  <c r="BK33" i="73"/>
  <c r="BK83" i="73"/>
  <c r="BK101" i="73"/>
  <c r="BK107" i="73"/>
  <c r="BM21" i="35" l="1"/>
  <c r="BN7" i="35"/>
  <c r="BM146" i="35"/>
  <c r="BM167" i="35"/>
  <c r="BM161" i="35"/>
  <c r="BM202" i="35"/>
  <c r="BM294" i="35"/>
  <c r="BM429" i="35"/>
  <c r="BM183" i="35"/>
  <c r="BM38" i="35"/>
  <c r="BM82" i="35"/>
  <c r="BM151" i="35"/>
  <c r="BM180" i="35"/>
  <c r="BM174" i="35"/>
  <c r="BM207" i="35"/>
  <c r="BM255" i="35"/>
  <c r="BM307" i="35"/>
  <c r="BM465" i="35"/>
  <c r="BM70" i="35"/>
  <c r="BM89" i="35"/>
  <c r="BM107" i="35"/>
  <c r="BM189" i="35"/>
  <c r="BM178" i="35"/>
  <c r="BM229" i="35"/>
  <c r="BM387" i="35"/>
  <c r="BM334" i="35"/>
  <c r="BM501" i="35"/>
  <c r="BM75" i="35"/>
  <c r="BM135" i="35"/>
  <c r="BM158" i="35"/>
  <c r="BM172" i="35"/>
  <c r="BM195" i="35"/>
  <c r="BM268" i="35"/>
  <c r="BM414" i="35"/>
  <c r="BM347" i="35"/>
  <c r="BM537" i="35"/>
  <c r="BM28" i="71"/>
  <c r="BL38" i="71"/>
  <c r="BL47" i="71"/>
  <c r="BL58" i="73"/>
  <c r="BL67" i="73"/>
  <c r="BL42" i="73"/>
  <c r="BL33" i="73"/>
  <c r="BL76" i="73"/>
  <c r="BM26" i="73"/>
  <c r="BL92" i="73"/>
  <c r="BL83" i="73"/>
  <c r="BL51" i="73"/>
  <c r="BL101" i="73"/>
  <c r="BL107" i="73"/>
  <c r="BO7" i="35" l="1"/>
  <c r="BN75" i="35"/>
  <c r="BN158" i="35"/>
  <c r="BN135" i="35"/>
  <c r="BN178" i="35"/>
  <c r="BN189" i="35"/>
  <c r="BN202" i="35"/>
  <c r="BN414" i="35"/>
  <c r="BN347" i="35"/>
  <c r="BN21" i="35"/>
  <c r="BN107" i="35"/>
  <c r="BN161" i="35"/>
  <c r="BN167" i="35"/>
  <c r="BN180" i="35"/>
  <c r="BN229" i="35"/>
  <c r="BN207" i="35"/>
  <c r="BN429" i="35"/>
  <c r="BN465" i="35"/>
  <c r="BN38" i="35"/>
  <c r="BN146" i="35"/>
  <c r="BN89" i="35"/>
  <c r="BN172" i="35"/>
  <c r="BN183" i="35"/>
  <c r="BN294" i="35"/>
  <c r="BN268" i="35"/>
  <c r="BN307" i="35"/>
  <c r="BN501" i="35"/>
  <c r="BN70" i="35"/>
  <c r="BN151" i="35"/>
  <c r="BN82" i="35"/>
  <c r="BN174" i="35"/>
  <c r="BN255" i="35"/>
  <c r="BN195" i="35"/>
  <c r="BN387" i="35"/>
  <c r="BN334" i="35"/>
  <c r="BN537" i="35"/>
  <c r="BN28" i="71"/>
  <c r="BM38" i="71"/>
  <c r="BM47" i="71"/>
  <c r="BN26" i="73"/>
  <c r="BM33" i="73"/>
  <c r="BM51" i="73"/>
  <c r="BM107" i="73"/>
  <c r="BM58" i="73"/>
  <c r="BM83" i="73"/>
  <c r="BM42" i="73"/>
  <c r="BM76" i="73"/>
  <c r="BM67" i="73"/>
  <c r="BM92" i="73"/>
  <c r="BM101" i="73"/>
  <c r="BO38" i="35" l="1"/>
  <c r="BO107" i="35"/>
  <c r="BO161" i="35"/>
  <c r="BO167" i="35"/>
  <c r="BO135" i="35"/>
  <c r="BO307" i="35"/>
  <c r="BO229" i="35"/>
  <c r="BO207" i="35"/>
  <c r="BO537" i="35"/>
  <c r="BO70" i="35"/>
  <c r="BO82" i="35"/>
  <c r="BO178" i="35"/>
  <c r="BO180" i="35"/>
  <c r="BO255" i="35"/>
  <c r="BO334" i="35"/>
  <c r="BO294" i="35"/>
  <c r="BO268" i="35"/>
  <c r="BO414" i="35"/>
  <c r="BO75" i="35"/>
  <c r="BO89" i="35"/>
  <c r="BO151" i="35"/>
  <c r="BO183" i="35"/>
  <c r="BO172" i="35"/>
  <c r="BO347" i="35"/>
  <c r="BO195" i="35"/>
  <c r="BO387" i="35"/>
  <c r="BO429" i="35"/>
  <c r="BO21" i="35"/>
  <c r="BO146" i="35"/>
  <c r="BO158" i="35"/>
  <c r="BO189" i="35"/>
  <c r="BO174" i="35"/>
  <c r="BO465" i="35"/>
  <c r="BO202" i="35"/>
  <c r="BO501" i="35"/>
  <c r="BN38" i="71"/>
  <c r="BN47" i="71"/>
  <c r="BN51" i="73"/>
  <c r="BN101" i="73"/>
  <c r="BN107" i="73"/>
  <c r="BN33" i="73"/>
  <c r="BN58" i="73"/>
  <c r="BN83" i="73"/>
  <c r="BN42" i="73"/>
  <c r="BN67" i="73"/>
  <c r="BN76" i="73"/>
  <c r="BN92" i="73"/>
</calcChain>
</file>

<file path=xl/comments1.xml><?xml version="1.0" encoding="utf-8"?>
<comments xmlns="http://schemas.openxmlformats.org/spreadsheetml/2006/main">
  <authors>
    <author>terra</author>
    <author>Ruppert Johannes</author>
    <author>install</author>
  </authors>
  <commentList>
    <comment ref="D45" authorId="0">
      <text>
        <r>
          <rPr>
            <sz val="8"/>
            <color indexed="81"/>
            <rFont val="Tahoma"/>
            <family val="2"/>
          </rPr>
          <t>Transfered cements, that are not further processed at plant are excluded.</t>
        </r>
        <r>
          <rPr>
            <sz val="8"/>
            <color indexed="81"/>
            <rFont val="Tahoma"/>
          </rPr>
          <t xml:space="preserve">
</t>
        </r>
      </text>
    </comment>
    <comment ref="D55" authorId="0">
      <text>
        <r>
          <rPr>
            <sz val="8"/>
            <color indexed="81"/>
            <rFont val="Tahoma"/>
            <family val="2"/>
          </rPr>
          <t>Transfered cements, that are not further processed at plant are excluded.</t>
        </r>
        <r>
          <rPr>
            <sz val="8"/>
            <color indexed="81"/>
            <rFont val="Tahoma"/>
          </rPr>
          <t xml:space="preserve">
</t>
        </r>
      </text>
    </comment>
    <comment ref="C209" authorId="1">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1">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2">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2">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comments2.xml><?xml version="1.0" encoding="utf-8"?>
<comments xmlns="http://schemas.openxmlformats.org/spreadsheetml/2006/main">
  <authors>
    <author>Scheuer Wilfried</author>
    <author>terra</author>
    <author>Ruppert Johannes</author>
    <author>install</author>
  </authors>
  <commentList>
    <comment ref="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45" authorId="1">
      <text>
        <r>
          <rPr>
            <sz val="8"/>
            <color indexed="81"/>
            <rFont val="Tahoma"/>
            <family val="2"/>
          </rPr>
          <t>Transfered cements, that are not further processed at plant are excluded</t>
        </r>
        <r>
          <rPr>
            <b/>
            <sz val="8"/>
            <color indexed="81"/>
            <rFont val="Tahoma"/>
          </rPr>
          <t>.</t>
        </r>
        <r>
          <rPr>
            <sz val="8"/>
            <color indexed="81"/>
            <rFont val="Tahoma"/>
          </rPr>
          <t xml:space="preserve">
</t>
        </r>
      </text>
    </comment>
    <comment ref="D55" authorId="1">
      <text>
        <r>
          <rPr>
            <sz val="8"/>
            <color indexed="81"/>
            <rFont val="Tahoma"/>
            <family val="2"/>
          </rPr>
          <t>Transfered cements, that are not further processed at plant are excluded.</t>
        </r>
        <r>
          <rPr>
            <sz val="8"/>
            <color indexed="81"/>
            <rFont val="Tahoma"/>
          </rPr>
          <t xml:space="preserve">
</t>
        </r>
      </text>
    </comment>
    <comment ref="C209" authorId="2">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2">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3">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3">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comments3.xml><?xml version="1.0" encoding="utf-8"?>
<comments xmlns="http://schemas.openxmlformats.org/spreadsheetml/2006/main">
  <authors>
    <author>terra</author>
    <author>Ruppert Johannes</author>
    <author>install</author>
  </authors>
  <commentList>
    <comment ref="D45" authorId="0">
      <text>
        <r>
          <rPr>
            <sz val="8"/>
            <color indexed="81"/>
            <rFont val="Tahoma"/>
            <family val="2"/>
          </rPr>
          <t>Transfered cements, that are not further processed at plant are excluded.</t>
        </r>
        <r>
          <rPr>
            <sz val="8"/>
            <color indexed="81"/>
            <rFont val="Tahoma"/>
          </rPr>
          <t xml:space="preserve">
</t>
        </r>
      </text>
    </comment>
    <comment ref="D55" authorId="0">
      <text>
        <r>
          <rPr>
            <sz val="8"/>
            <color indexed="81"/>
            <rFont val="Tahoma"/>
            <family val="2"/>
          </rPr>
          <t>Transfered cements, that are not further processed at plant are excluded.</t>
        </r>
        <r>
          <rPr>
            <sz val="8"/>
            <color indexed="81"/>
            <rFont val="Tahoma"/>
          </rPr>
          <t xml:space="preserve">
</t>
        </r>
      </text>
    </comment>
    <comment ref="C209" authorId="1">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1">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2">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2">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comments4.xml><?xml version="1.0" encoding="utf-8"?>
<comments xmlns="http://schemas.openxmlformats.org/spreadsheetml/2006/main">
  <authors>
    <author>Scheuer Wilfried</author>
    <author>terra</author>
    <author>Ruppert Johannes</author>
    <author>install</author>
  </authors>
  <commentList>
    <comment ref="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45" authorId="1">
      <text>
        <r>
          <rPr>
            <sz val="8"/>
            <color indexed="81"/>
            <rFont val="Tahoma"/>
            <family val="2"/>
          </rPr>
          <t>Transfered cements, that are not further processed at plant are excluded</t>
        </r>
        <r>
          <rPr>
            <b/>
            <sz val="8"/>
            <color indexed="81"/>
            <rFont val="Tahoma"/>
          </rPr>
          <t>.</t>
        </r>
        <r>
          <rPr>
            <sz val="8"/>
            <color indexed="81"/>
            <rFont val="Tahoma"/>
          </rPr>
          <t xml:space="preserve">
</t>
        </r>
      </text>
    </comment>
    <comment ref="D55" authorId="1">
      <text>
        <r>
          <rPr>
            <sz val="8"/>
            <color indexed="81"/>
            <rFont val="Tahoma"/>
            <family val="2"/>
          </rPr>
          <t>Transfered cements, that are not further processed at plant are excluded.</t>
        </r>
        <r>
          <rPr>
            <sz val="8"/>
            <color indexed="81"/>
            <rFont val="Tahoma"/>
          </rPr>
          <t xml:space="preserve">
</t>
        </r>
      </text>
    </comment>
    <comment ref="C209" authorId="2">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2">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3">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3">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comments5.xml><?xml version="1.0" encoding="utf-8"?>
<comments xmlns="http://schemas.openxmlformats.org/spreadsheetml/2006/main">
  <authors>
    <author>Scheuer Wilfried</author>
    <author>terra</author>
    <author>Ruppert Johannes</author>
    <author>install</author>
  </authors>
  <commentList>
    <comment ref="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B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C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E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E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E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E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45" authorId="1">
      <text>
        <r>
          <rPr>
            <sz val="8"/>
            <color indexed="81"/>
            <rFont val="Tahoma"/>
            <family val="2"/>
          </rPr>
          <t>Transfered cements, that are not further processed at plant are excluded.</t>
        </r>
        <r>
          <rPr>
            <sz val="8"/>
            <color indexed="81"/>
            <rFont val="Tahoma"/>
          </rPr>
          <t xml:space="preserve">
</t>
        </r>
      </text>
    </comment>
    <comment ref="D55" authorId="1">
      <text>
        <r>
          <rPr>
            <sz val="8"/>
            <color indexed="81"/>
            <rFont val="Tahoma"/>
            <family val="2"/>
          </rPr>
          <t>Transfered cements, that are not further processed at plant are excluded.</t>
        </r>
        <r>
          <rPr>
            <sz val="8"/>
            <color indexed="81"/>
            <rFont val="Tahoma"/>
          </rPr>
          <t xml:space="preserve">
</t>
        </r>
      </text>
    </comment>
    <comment ref="C209" authorId="2">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2">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3">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3">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comments6.xml><?xml version="1.0" encoding="utf-8"?>
<comments xmlns="http://schemas.openxmlformats.org/spreadsheetml/2006/main">
  <authors>
    <author>Scheuer Wilfried</author>
    <author>terra</author>
    <author>Ruppert Johannes</author>
    <author>install</author>
  </authors>
  <commentList>
    <comment ref="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Q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R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S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T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U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V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W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X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Y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Z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A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B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C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D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E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F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G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H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I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J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K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L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M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N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O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AP34" authorId="0">
      <text>
        <r>
          <rPr>
            <b/>
            <sz val="8"/>
            <color indexed="81"/>
            <rFont val="Tahoma"/>
            <family val="2"/>
          </rPr>
          <t>For changing calcination CO2 method,
activate cell and use button at its right side for your selection!</t>
        </r>
        <r>
          <rPr>
            <sz val="8"/>
            <color indexed="81"/>
            <rFont val="Tahoma"/>
          </rPr>
          <t xml:space="preserve">
A1: Simple Input (LOI of raw meal)
A2: Detailed Input (Input CO2 balance)
B1: Simple Output (standard calcination EF)
B2: Detailed Output (corrected calcination EF)
Selection is possible if kiln operation (line 7c) = yes</t>
        </r>
      </text>
    </comment>
    <comment ref="D45" authorId="1">
      <text>
        <r>
          <rPr>
            <sz val="8"/>
            <color indexed="81"/>
            <rFont val="Tahoma"/>
            <family val="2"/>
          </rPr>
          <t>Transfered cements, that are not further processed at plant are excluded.</t>
        </r>
        <r>
          <rPr>
            <sz val="8"/>
            <color indexed="81"/>
            <rFont val="Tahoma"/>
          </rPr>
          <t xml:space="preserve">
</t>
        </r>
      </text>
    </comment>
    <comment ref="D55" authorId="1">
      <text>
        <r>
          <rPr>
            <sz val="8"/>
            <color indexed="81"/>
            <rFont val="Tahoma"/>
            <family val="2"/>
          </rPr>
          <t>Transfered cements, that are not further processed at plant are excluded.</t>
        </r>
        <r>
          <rPr>
            <sz val="8"/>
            <color indexed="81"/>
            <rFont val="Tahoma"/>
          </rPr>
          <t xml:space="preserve">
</t>
        </r>
      </text>
    </comment>
    <comment ref="C209" authorId="2">
      <text>
        <r>
          <rPr>
            <b/>
            <sz val="8"/>
            <color indexed="81"/>
            <rFont val="Tahoma"/>
            <family val="2"/>
          </rPr>
          <t xml:space="preserve">* Clinker/cement (eq.) factor
</t>
        </r>
        <r>
          <rPr>
            <sz val="8"/>
            <color indexed="81"/>
            <rFont val="Tahoma"/>
          </rPr>
          <t xml:space="preserve">
The clinker/cement (eq.) factor is defined as: Total clinker consumed / (own clinker consumed plus gypsum, lime stone, CKD plus clinker substitute consumed for blending plus clinker bought and consumed).  
</t>
        </r>
        <r>
          <rPr>
            <b/>
            <sz val="8"/>
            <color indexed="81"/>
            <rFont val="Tahoma"/>
            <family val="2"/>
          </rPr>
          <t>Definition of clinker/cement (eq.) factor as in Protocol Guidance Document Version 3,  Section 6.3</t>
        </r>
        <r>
          <rPr>
            <sz val="8"/>
            <color indexed="81"/>
            <rFont val="Tahoma"/>
          </rPr>
          <t xml:space="preserve">. The factor is based on clinker consumption. Hence, in the denominator sold clinker is excluded and bought clinker is included. Cement substitutes are excluded. See also the equation for its calculation in the comment sheet.
</t>
        </r>
      </text>
    </comment>
    <comment ref="C210" authorId="2">
      <text>
        <r>
          <rPr>
            <b/>
            <sz val="8"/>
            <color indexed="81"/>
            <rFont val="Tahoma"/>
            <family val="2"/>
          </rPr>
          <t xml:space="preserve">* Clinker/cementitious factor
</t>
        </r>
        <r>
          <rPr>
            <sz val="8"/>
            <color indexed="81"/>
            <rFont val="Tahoma"/>
            <family val="2"/>
          </rPr>
          <t xml:space="preserve">
</t>
        </r>
        <r>
          <rPr>
            <b/>
            <sz val="8"/>
            <color indexed="81"/>
            <rFont val="Tahoma"/>
            <family val="2"/>
          </rPr>
          <t>Definition of clinker / cementitious factor as in Protocol Guidance Document Version 3,  Section 6.3.</t>
        </r>
        <r>
          <rPr>
            <sz val="8"/>
            <color indexed="81"/>
            <rFont val="Tahoma"/>
            <family val="2"/>
          </rPr>
          <t xml:space="preserve"> 
The factor is based on clinker consumption. Hence, in the denominator sold clinker is excluded and bought clinker is included. Furthermore, cement substitutes are included. See also the equation for its calculation in the comment sheet.</t>
        </r>
      </text>
    </comment>
    <comment ref="C221" authorId="3">
      <text>
        <r>
          <rPr>
            <sz val="8"/>
            <color indexed="81"/>
            <rFont val="Tahoma"/>
          </rPr>
          <t xml:space="preserve">* In this KPI the total power consumption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 ref="C223" authorId="3">
      <text>
        <r>
          <rPr>
            <sz val="8"/>
            <color indexed="81"/>
            <rFont val="Tahoma"/>
          </rPr>
          <t xml:space="preserve">* In this KPI the power consumption of cement production is related to the processing of cementitous products. Hence, it is referenced to cements and substitutes produced. In the denominator sold clinker is excluded and bought clinker is included. See also the equation for its calculation in the comment sheet.
Note: The reference is different from the definition, which is used to report specific CO2 emissions per ton of cementitous product in the Protocol Guidance Document Version 3, Section 6.2.
</t>
        </r>
      </text>
    </comment>
  </commentList>
</comments>
</file>

<file path=xl/sharedStrings.xml><?xml version="1.0" encoding="utf-8"?>
<sst xmlns="http://schemas.openxmlformats.org/spreadsheetml/2006/main" count="22542" uniqueCount="1441">
  <si>
    <t>NEW ZEALAND</t>
  </si>
  <si>
    <r>
      <t>Output CalcA1:</t>
    </r>
    <r>
      <rPr>
        <sz val="10"/>
        <rFont val="Arial"/>
        <family val="2"/>
      </rPr>
      <t xml:space="preserve"> Raw meal consumption  (=Plant sheet lines 34e)</t>
    </r>
  </si>
  <si>
    <r>
      <t>Output CalcA1:</t>
    </r>
    <r>
      <rPr>
        <sz val="10"/>
        <rFont val="Arial"/>
        <family val="2"/>
      </rPr>
      <t xml:space="preserve"> Total CO</t>
    </r>
    <r>
      <rPr>
        <vertAlign val="subscript"/>
        <sz val="10"/>
        <rFont val="Arial"/>
        <family val="2"/>
      </rPr>
      <t>2</t>
    </r>
    <r>
      <rPr>
        <sz val="10"/>
        <rFont val="Arial"/>
        <family val="2"/>
      </rPr>
      <t xml:space="preserve"> from raw materials (=Plant sheet line 34f)</t>
    </r>
  </si>
  <si>
    <r>
      <t>Detailed Input Method (A2): Auxiliary Sheet to Calculate CO</t>
    </r>
    <r>
      <rPr>
        <b/>
        <vertAlign val="subscript"/>
        <sz val="12"/>
        <rFont val="Arial"/>
        <family val="2"/>
      </rPr>
      <t>2</t>
    </r>
    <r>
      <rPr>
        <b/>
        <sz val="12"/>
        <rFont val="Arial"/>
        <family val="2"/>
      </rPr>
      <t xml:space="preserve"> Emission from raw material calcination - Plant Level</t>
    </r>
  </si>
  <si>
    <r>
      <t xml:space="preserve"> CKD calcination rate</t>
    </r>
    <r>
      <rPr>
        <i/>
        <sz val="10"/>
        <rFont val="Arial"/>
      </rPr>
      <t xml:space="preserve"> d</t>
    </r>
  </si>
  <si>
    <t>Total power production from separate on-site power generation</t>
  </si>
  <si>
    <r>
      <t>Input CalcA1: Total CO</t>
    </r>
    <r>
      <rPr>
        <vertAlign val="subscript"/>
        <sz val="10"/>
        <rFont val="Arial"/>
        <family val="2"/>
      </rPr>
      <t>2</t>
    </r>
    <r>
      <rPr>
        <sz val="10"/>
        <rFont val="Arial"/>
        <family val="2"/>
      </rPr>
      <t xml:space="preserve"> from raw materials (Line 526)</t>
    </r>
  </si>
  <si>
    <r>
      <t>Input CalcA2: Total CO</t>
    </r>
    <r>
      <rPr>
        <vertAlign val="subscript"/>
        <sz val="10"/>
        <rFont val="Arial"/>
        <family val="2"/>
      </rPr>
      <t>2</t>
    </r>
    <r>
      <rPr>
        <sz val="10"/>
        <rFont val="Arial"/>
        <family val="2"/>
      </rPr>
      <t xml:space="preserve"> from raw materials (Line 682)</t>
    </r>
  </si>
  <si>
    <r>
      <t>Standard calcination emission factor [default 525 kg CO</t>
    </r>
    <r>
      <rPr>
        <vertAlign val="subscript"/>
        <sz val="10"/>
        <rFont val="Arial"/>
        <family val="2"/>
      </rPr>
      <t>2</t>
    </r>
    <r>
      <rPr>
        <sz val="10"/>
        <rFont val="Arial"/>
        <family val="2"/>
      </rPr>
      <t>/t clinker]</t>
    </r>
  </si>
  <si>
    <r>
      <t>CO</t>
    </r>
    <r>
      <rPr>
        <vertAlign val="subscript"/>
        <sz val="10"/>
        <rFont val="Arial"/>
      </rPr>
      <t>2</t>
    </r>
    <r>
      <rPr>
        <sz val="10"/>
        <rFont val="Arial"/>
      </rPr>
      <t xml:space="preserve"> from calcination of raw materials consumed for clinker production</t>
    </r>
  </si>
  <si>
    <r>
      <t>CO</t>
    </r>
    <r>
      <rPr>
        <b/>
        <vertAlign val="subscript"/>
        <sz val="10"/>
        <rFont val="Arial"/>
        <family val="2"/>
      </rPr>
      <t>2</t>
    </r>
    <r>
      <rPr>
        <b/>
        <sz val="10"/>
        <rFont val="Arial"/>
        <family val="2"/>
      </rPr>
      <t xml:space="preserve"> from Kiln Fuels (incl. drying of fuels and raw materials)</t>
    </r>
  </si>
  <si>
    <r>
      <t>Amount of clinker added to stocks (positive sign) or taken from stocks (negative sign)</t>
    </r>
    <r>
      <rPr>
        <sz val="10"/>
        <rFont val="Arial"/>
        <family val="2"/>
      </rPr>
      <t>, (=stock at end minus stock at start of the year).</t>
    </r>
  </si>
  <si>
    <r>
      <t>Total Portland</t>
    </r>
    <r>
      <rPr>
        <sz val="10"/>
        <rFont val="Arial"/>
        <family val="2"/>
      </rPr>
      <t xml:space="preserve"> and</t>
    </r>
    <r>
      <rPr>
        <sz val="10"/>
        <rFont val="Arial"/>
      </rPr>
      <t xml:space="preserve"> Blended cements </t>
    </r>
  </si>
  <si>
    <t>Total cements + substitutes: Portland, Blended, Slag, etc.</t>
  </si>
  <si>
    <t>Organic carbon content of raw meal (average), default value 0.2%, or set plant specific value</t>
  </si>
  <si>
    <t>Raw meal : clinker ratio, default value 1.55, or set plant specific value</t>
  </si>
  <si>
    <t>Drying of raw materials and fuels</t>
  </si>
  <si>
    <t>CO2 from combustion of biomass fuels (kiln and non-kiln)</t>
  </si>
  <si>
    <t>FAILED</t>
  </si>
  <si>
    <t>Plant name</t>
  </si>
  <si>
    <t>[1'000 Nm3/yr]</t>
  </si>
  <si>
    <t>[GJ/1'000 Nm3]</t>
  </si>
  <si>
    <t>7i</t>
  </si>
  <si>
    <t>[yes, no or n.a.]</t>
  </si>
  <si>
    <t>333b</t>
  </si>
  <si>
    <t>333c</t>
  </si>
  <si>
    <t>333d</t>
  </si>
  <si>
    <t>333e</t>
  </si>
  <si>
    <t>333f</t>
  </si>
  <si>
    <t>334a</t>
  </si>
  <si>
    <t>334b</t>
  </si>
  <si>
    <t>334c</t>
  </si>
  <si>
    <t>gasoline</t>
  </si>
  <si>
    <t>Non-Kiln Fuel Consumption in tonnes per year</t>
  </si>
  <si>
    <t>CO2 Emissions from Non-Kiln fuels</t>
  </si>
  <si>
    <t>Non-Kiln Fuel Consumption in terajoules (TJ) per year</t>
  </si>
  <si>
    <t>Net CO2 Emissions (= gross CO2 minus alternative fossil fuels CO2)</t>
  </si>
  <si>
    <t>CO2 from room heating / cooling</t>
  </si>
  <si>
    <t>tonne of cement (eq.) produced</t>
  </si>
  <si>
    <t>CO2 from equipment and on-site vehicles</t>
  </si>
  <si>
    <t>PERFORMANCE INDICATORS</t>
  </si>
  <si>
    <t>Absolute gross CO2</t>
  </si>
  <si>
    <t xml:space="preserve">Absolute net CO2 </t>
  </si>
  <si>
    <t>Specific gross CO2 per</t>
  </si>
  <si>
    <t>333h</t>
  </si>
  <si>
    <t>333i</t>
  </si>
  <si>
    <t>333j</t>
  </si>
  <si>
    <t>333k</t>
  </si>
  <si>
    <t>334g</t>
  </si>
  <si>
    <t>334h</t>
  </si>
  <si>
    <t>Specific net CO2 per</t>
  </si>
  <si>
    <t>=(Min Code 60) * (Code 8) / (Code 21a)</t>
  </si>
  <si>
    <t>Only mineral components used for portland cement and blended cement, excl. MIC used for slag cement production</t>
  </si>
  <si>
    <t>Production totals:</t>
  </si>
  <si>
    <t>49a</t>
  </si>
  <si>
    <t>49b</t>
  </si>
  <si>
    <t>49c</t>
  </si>
  <si>
    <t>CO2 from Non-Kiln Fuels</t>
  </si>
  <si>
    <t>45c</t>
  </si>
  <si>
    <t>CO2 from on-site power generation</t>
  </si>
  <si>
    <t>CO2 from Kiln Fuels</t>
  </si>
  <si>
    <t>31c</t>
  </si>
  <si>
    <t>Total CO2 from non-kiln fuels</t>
  </si>
  <si>
    <t>CO2 Emissions from Kiln Fuels</t>
  </si>
  <si>
    <t>Specific CO2 from Indirect and Biomass Sources</t>
  </si>
  <si>
    <t>Kiln Fuel Consumption in terajoules (TJ) per year</t>
  </si>
  <si>
    <t>NON-KILN FUELS - DETAILED INFORMATION</t>
  </si>
  <si>
    <t>301a</t>
  </si>
  <si>
    <t>301b</t>
  </si>
  <si>
    <t>Room Heating and Cooling</t>
  </si>
  <si>
    <t>302a</t>
  </si>
  <si>
    <t>302b</t>
  </si>
  <si>
    <t>Select year for validation:</t>
  </si>
  <si>
    <t>natural gas</t>
  </si>
  <si>
    <t>303a</t>
  </si>
  <si>
    <t>303b</t>
  </si>
  <si>
    <t>303c</t>
  </si>
  <si>
    <t>303d</t>
  </si>
  <si>
    <t>303e</t>
  </si>
  <si>
    <t>303f</t>
  </si>
  <si>
    <t>304a</t>
  </si>
  <si>
    <t>304b</t>
  </si>
  <si>
    <t>304c</t>
  </si>
  <si>
    <t>311a</t>
  </si>
  <si>
    <t>311b</t>
  </si>
  <si>
    <t>312a</t>
  </si>
  <si>
    <t>312b</t>
  </si>
  <si>
    <t>313a</t>
  </si>
  <si>
    <t>Answers to further questions are provided in the section Frequently Asked Questions (FAQs) of the Internet Manual (http://www.cement-co2-protocol.org).</t>
  </si>
  <si>
    <r>
      <t xml:space="preserve">or by pressing "enable" if asked to do so on </t>
    </r>
    <r>
      <rPr>
        <b/>
        <sz val="10"/>
        <rFont val="Helvetica"/>
      </rPr>
      <t>start-up</t>
    </r>
    <r>
      <rPr>
        <sz val="10"/>
        <rFont val="Helvetica"/>
      </rPr>
      <t xml:space="preserve"> of the Protocol Spreadsheet.</t>
    </r>
  </si>
  <si>
    <t>Consumption of alternative fossil fuels for drying of raw materials and fuels in tonnes per year. Fuel types are clustered for reasons of simplicity.</t>
  </si>
  <si>
    <r>
      <t xml:space="preserve">impregnated saw dust </t>
    </r>
    <r>
      <rPr>
        <sz val="10"/>
        <color indexed="10"/>
        <rFont val="Arial"/>
        <family val="2"/>
      </rPr>
      <t>/ fossil content</t>
    </r>
  </si>
  <si>
    <r>
      <t xml:space="preserve">mixed industrial waste </t>
    </r>
    <r>
      <rPr>
        <sz val="10"/>
        <color indexed="10"/>
        <rFont val="Arial"/>
        <family val="2"/>
      </rPr>
      <t>/ fossil content</t>
    </r>
  </si>
  <si>
    <r>
      <t xml:space="preserve">waste oil </t>
    </r>
    <r>
      <rPr>
        <sz val="10"/>
        <color indexed="10"/>
        <rFont val="Arial"/>
        <family val="2"/>
      </rPr>
      <t>/ fossil content</t>
    </r>
  </si>
  <si>
    <t>304f</t>
  </si>
  <si>
    <t>314f</t>
  </si>
  <si>
    <t>324f</t>
  </si>
  <si>
    <t>334f</t>
  </si>
  <si>
    <t>25a</t>
  </si>
  <si>
    <t>304d</t>
  </si>
  <si>
    <t>304e</t>
  </si>
  <si>
    <t>314d</t>
  </si>
  <si>
    <t>314e</t>
  </si>
  <si>
    <t>Kiln feed (dry weight)</t>
  </si>
  <si>
    <t>This table lists the consumption of fossil fuels used for room heating and cooling in tonnes per year. Some fuel types are clustered for reasons of simplicity, but may be unclustered as appropriatein the seperate calculation and using the input line for other fuels.</t>
  </si>
  <si>
    <t>314aa</t>
  </si>
  <si>
    <t>324aa</t>
  </si>
  <si>
    <t>334aa</t>
  </si>
  <si>
    <t>Shares owned by Company</t>
  </si>
  <si>
    <t>Direct CO2 Emissions</t>
  </si>
  <si>
    <t xml:space="preserve">Total Direct CO2 Emissions </t>
  </si>
  <si>
    <r>
      <t xml:space="preserve">Total plant power consumption divided by total cements </t>
    </r>
    <r>
      <rPr>
        <sz val="10"/>
        <rFont val="Arial"/>
        <family val="2"/>
      </rPr>
      <t xml:space="preserve">and substitutes </t>
    </r>
    <r>
      <rPr>
        <sz val="10"/>
        <rFont val="Arial"/>
      </rPr>
      <t xml:space="preserve">produced
; =line33 / line21 * 1000 </t>
    </r>
  </si>
  <si>
    <t>Specific power consumption of cement production*</t>
  </si>
  <si>
    <t>[kWh/t cem prod]</t>
  </si>
  <si>
    <t>Power consumption of cement production incl. power consumption of production of clinker consumed divided by cement and substitute production
; =(line98 * line92) + (line33 - line33e)*1000 / line21</t>
  </si>
  <si>
    <r>
      <t>[1'000 Nm</t>
    </r>
    <r>
      <rPr>
        <vertAlign val="superscript"/>
        <sz val="10"/>
        <rFont val="Arial"/>
        <family val="2"/>
      </rPr>
      <t>3</t>
    </r>
    <r>
      <rPr>
        <sz val="10"/>
        <rFont val="Arial"/>
      </rPr>
      <t>/yr]</t>
    </r>
  </si>
  <si>
    <r>
      <t>[GJ/1'000 Nm</t>
    </r>
    <r>
      <rPr>
        <vertAlign val="superscript"/>
        <sz val="10"/>
        <rFont val="Arial"/>
        <family val="2"/>
      </rPr>
      <t>3</t>
    </r>
    <r>
      <rPr>
        <sz val="10"/>
        <rFont val="Arial"/>
      </rPr>
      <t>]</t>
    </r>
  </si>
  <si>
    <r>
      <t>[kg CO</t>
    </r>
    <r>
      <rPr>
        <vertAlign val="subscript"/>
        <sz val="10"/>
        <rFont val="Arial"/>
        <family val="2"/>
      </rPr>
      <t>2</t>
    </r>
    <r>
      <rPr>
        <sz val="10"/>
        <rFont val="Arial"/>
      </rPr>
      <t>/GJ]</t>
    </r>
  </si>
  <si>
    <t xml:space="preserve">This is the total heat consumption of all alternative fossil fuels for drying of raw materials and fuels. This result is registered in line 25a line 27 above  </t>
  </si>
  <si>
    <t xml:space="preserve">This is the total heat consumption of all biomass fuels, for drying of raw materials and fuels. This result is registered in line 25a and line 28 above  </t>
  </si>
  <si>
    <t>MIC from internal transfer of processed cement (+ = cement received; - = cement sent)</t>
  </si>
  <si>
    <r>
      <t xml:space="preserve">The Plant sheet will expand or contract certain sections of lines according to the selection for the </t>
    </r>
    <r>
      <rPr>
        <b/>
        <sz val="10"/>
        <rFont val="Helvetica"/>
      </rPr>
      <t>Inventory Boundaries</t>
    </r>
    <r>
      <rPr>
        <b/>
        <sz val="10"/>
        <rFont val="Arial"/>
        <family val="2"/>
      </rPr>
      <t> </t>
    </r>
    <r>
      <rPr>
        <sz val="10"/>
        <rFont val="Helvetica"/>
      </rPr>
      <t xml:space="preserve"> in Column E (line 7a to line 7j).</t>
    </r>
  </si>
  <si>
    <r>
      <t>Calculation of CO</t>
    </r>
    <r>
      <rPr>
        <vertAlign val="subscript"/>
        <sz val="10"/>
        <rFont val="Arial"/>
        <family val="2"/>
      </rPr>
      <t>2</t>
    </r>
    <r>
      <rPr>
        <sz val="10"/>
        <rFont val="Arial"/>
      </rPr>
      <t xml:space="preserve"> emissions</t>
    </r>
  </si>
  <si>
    <r>
      <t>Average lower heating values (= net calorific value) and CO</t>
    </r>
    <r>
      <rPr>
        <vertAlign val="subscript"/>
        <sz val="10"/>
        <rFont val="Arial"/>
        <family val="2"/>
      </rPr>
      <t>2</t>
    </r>
    <r>
      <rPr>
        <sz val="10"/>
        <rFont val="Arial"/>
      </rPr>
      <t xml:space="preserve"> emission factors of </t>
    </r>
    <r>
      <rPr>
        <sz val="10"/>
        <rFont val="Arial"/>
        <family val="2"/>
      </rPr>
      <t>alternative biomass fuels</t>
    </r>
    <r>
      <rPr>
        <sz val="10"/>
        <rFont val="Arial"/>
      </rPr>
      <t>. Values should refer to the same moisture content as the fuel consumption data listed in lines 303j (for example, based on dry weight). Emission factors are used as specified  for kiln and non-kiln fuels in lines 186-200.</t>
    </r>
  </si>
  <si>
    <t>DRY WITH PREHEATER AND PRECALCINER</t>
  </si>
  <si>
    <t>per tonne of cement (eq.)</t>
  </si>
  <si>
    <t>Power production from separate on-site power generation delivered to the cement plant in Mega Watt hours per year</t>
  </si>
  <si>
    <t>- Non-input cells are write-protected to prevent inadvertent changes.</t>
  </si>
  <si>
    <r>
      <t xml:space="preserve">      CO</t>
    </r>
    <r>
      <rPr>
        <vertAlign val="subscript"/>
        <sz val="10"/>
        <rFont val="Arial"/>
        <family val="2"/>
      </rPr>
      <t>2</t>
    </r>
    <r>
      <rPr>
        <sz val="10"/>
        <rFont val="Arial"/>
        <family val="2"/>
      </rPr>
      <t xml:space="preserve"> per power unit produced externally</t>
    </r>
  </si>
  <si>
    <t xml:space="preserve">Power used for own consumption of waste heat recovery plant obtained from the external grid or supplier </t>
  </si>
  <si>
    <t>This table lists the consumption of fossil fuels used by equipment and on-site vehicles in tonnes per year. Some fuel types are clustered for reasons of simplicity, but may be unclustered as appropriate in the seperate calculation and using the input line for other fuels.</t>
  </si>
  <si>
    <t>Power production from waste heat recovery in Mega Watt hours per year</t>
  </si>
  <si>
    <t>Power production from waste heat recovery delivered to the cement plant in Mega Watt hours per year</t>
  </si>
  <si>
    <t>Power production from waste heat recovery delivered externally in Mega Watt hours per year</t>
  </si>
  <si>
    <t xml:space="preserve">In the line 1 you will find a button with which you can create a “New Plant Sheet”. </t>
  </si>
  <si>
    <t>ECUADOR</t>
  </si>
  <si>
    <t>EL SALVADOR</t>
  </si>
  <si>
    <t>GUATEMALA</t>
  </si>
  <si>
    <t>HAITI</t>
  </si>
  <si>
    <t>HONDURAS</t>
  </si>
  <si>
    <r>
      <t>[tCO</t>
    </r>
    <r>
      <rPr>
        <vertAlign val="subscript"/>
        <sz val="10"/>
        <rFont val="Arial"/>
        <family val="2"/>
      </rPr>
      <t>2</t>
    </r>
    <r>
      <rPr>
        <sz val="10"/>
        <rFont val="Arial"/>
      </rPr>
      <t>/tRM]</t>
    </r>
  </si>
  <si>
    <r>
      <t>[tCO</t>
    </r>
    <r>
      <rPr>
        <vertAlign val="subscript"/>
        <sz val="10"/>
        <rFont val="Arial"/>
        <family val="2"/>
      </rPr>
      <t>2</t>
    </r>
    <r>
      <rPr>
        <sz val="10"/>
        <rFont val="Arial"/>
      </rPr>
      <t>/tCKD]</t>
    </r>
  </si>
  <si>
    <t>[kg CO2/t cem prod]</t>
  </si>
  <si>
    <t>CO2 from Raw Materials</t>
  </si>
  <si>
    <t>Alternative fossil and mixed fuels</t>
  </si>
  <si>
    <r>
      <t>Detailed Output Method (B2) Auxiliary Sheet to Calculate corrrected CO</t>
    </r>
    <r>
      <rPr>
        <b/>
        <vertAlign val="subscript"/>
        <sz val="12"/>
        <rFont val="Arial"/>
        <family val="2"/>
      </rPr>
      <t>2</t>
    </r>
    <r>
      <rPr>
        <b/>
        <sz val="12"/>
        <rFont val="Arial"/>
        <family val="2"/>
      </rPr>
      <t xml:space="preserve"> Emission Factor for Raw Material Calcination - Plant Level</t>
    </r>
  </si>
  <si>
    <t xml:space="preserve">CO2 emission factor for kiln fuel mix </t>
  </si>
  <si>
    <t>Sum of conventional fossil fuels, alternative fossil fuels, and biomass fuels; including fuels for drying of raw amterials and fuels
; =SUM(line26:28)</t>
  </si>
  <si>
    <r>
      <t>CO</t>
    </r>
    <r>
      <rPr>
        <b/>
        <vertAlign val="subscript"/>
        <sz val="10"/>
        <rFont val="Arial"/>
        <family val="2"/>
      </rPr>
      <t>2</t>
    </r>
    <r>
      <rPr>
        <b/>
        <sz val="10"/>
        <rFont val="Arial"/>
        <family val="2"/>
      </rPr>
      <t xml:space="preserve"> emissions from raw material calcination</t>
    </r>
  </si>
  <si>
    <r>
      <t>Absolute CO</t>
    </r>
    <r>
      <rPr>
        <b/>
        <vertAlign val="subscript"/>
        <sz val="10"/>
        <rFont val="Arial"/>
        <family val="2"/>
      </rPr>
      <t>2</t>
    </r>
    <r>
      <rPr>
        <b/>
        <sz val="10"/>
        <rFont val="Arial"/>
        <family val="2"/>
      </rPr>
      <t xml:space="preserve"> emissions</t>
    </r>
  </si>
  <si>
    <r>
      <t>Specific CO</t>
    </r>
    <r>
      <rPr>
        <b/>
        <vertAlign val="subscript"/>
        <sz val="10"/>
        <rFont val="Arial"/>
        <family val="2"/>
      </rPr>
      <t>2</t>
    </r>
    <r>
      <rPr>
        <b/>
        <sz val="10"/>
        <rFont val="Arial"/>
        <family val="2"/>
      </rPr>
      <t xml:space="preserve"> emissions per ton of clinker</t>
    </r>
  </si>
  <si>
    <r>
      <t>[t CO</t>
    </r>
    <r>
      <rPr>
        <vertAlign val="subscript"/>
        <sz val="10"/>
        <rFont val="Arial"/>
        <family val="2"/>
      </rPr>
      <t>2</t>
    </r>
    <r>
      <rPr>
        <sz val="10"/>
        <rFont val="Arial"/>
        <family val="2"/>
      </rPr>
      <t>/yr]</t>
    </r>
  </si>
  <si>
    <r>
      <t>[kg CO</t>
    </r>
    <r>
      <rPr>
        <vertAlign val="subscript"/>
        <sz val="10"/>
        <rFont val="Arial"/>
        <family val="2"/>
      </rPr>
      <t>2</t>
    </r>
    <r>
      <rPr>
        <sz val="10"/>
        <rFont val="Arial"/>
        <family val="2"/>
      </rPr>
      <t>/t cli]</t>
    </r>
  </si>
  <si>
    <r>
      <t>[kg CO</t>
    </r>
    <r>
      <rPr>
        <vertAlign val="subscript"/>
        <sz val="10"/>
        <rFont val="Arial"/>
      </rPr>
      <t>2</t>
    </r>
    <r>
      <rPr>
        <sz val="10"/>
        <rFont val="Arial"/>
      </rPr>
      <t>/t cem eq.]</t>
    </r>
  </si>
  <si>
    <r>
      <t>[kg CO</t>
    </r>
    <r>
      <rPr>
        <vertAlign val="subscript"/>
        <sz val="10"/>
        <rFont val="Arial"/>
        <family val="2"/>
      </rPr>
      <t>2</t>
    </r>
    <r>
      <rPr>
        <sz val="10"/>
        <rFont val="Arial"/>
        <family val="2"/>
      </rPr>
      <t>/t cem eq.]</t>
    </r>
  </si>
  <si>
    <t>Correction for Ca/Mg-silicate sources in raw materials</t>
  </si>
  <si>
    <t>Ca content of Ca-Silicate raw materials</t>
  </si>
  <si>
    <t>Mg content of Mg-Silicate raw materials</t>
  </si>
  <si>
    <t>CaSi amount</t>
  </si>
  <si>
    <t>MgSi amount</t>
  </si>
  <si>
    <t>Ca amount</t>
  </si>
  <si>
    <t>Mg amount</t>
  </si>
  <si>
    <t>Average Ca content</t>
  </si>
  <si>
    <t>Average Mg content</t>
  </si>
  <si>
    <t>Total Ca amount</t>
  </si>
  <si>
    <t>Total Mg amount</t>
  </si>
  <si>
    <t>Correction for silicate sources of CaO and MgO found in clinker</t>
  </si>
  <si>
    <r>
      <t xml:space="preserve">Biomass fuels - total, </t>
    </r>
    <r>
      <rPr>
        <b/>
        <sz val="8"/>
        <color indexed="10"/>
        <rFont val="Arial"/>
        <family val="2"/>
      </rPr>
      <t>incl. biomass cont. from alternative fossil fuels</t>
    </r>
  </si>
  <si>
    <t>% biomass in waste oil</t>
  </si>
  <si>
    <t>% biomass in tyres</t>
  </si>
  <si>
    <t>% biomass in impregnated saw dust</t>
  </si>
  <si>
    <t>% biomass in mixed industrial waste</t>
  </si>
  <si>
    <t>200a</t>
  </si>
  <si>
    <t>200b</t>
  </si>
  <si>
    <t>200c</t>
  </si>
  <si>
    <t>200d</t>
  </si>
  <si>
    <t>200e</t>
  </si>
  <si>
    <t>200f</t>
  </si>
  <si>
    <r>
      <t xml:space="preserve">      CO</t>
    </r>
    <r>
      <rPr>
        <vertAlign val="subscript"/>
        <sz val="10"/>
        <rFont val="Arial"/>
      </rPr>
      <t>2</t>
    </r>
    <r>
      <rPr>
        <sz val="10"/>
        <rFont val="Arial"/>
      </rPr>
      <t xml:space="preserve"> per power unit produced externally</t>
    </r>
  </si>
  <si>
    <r>
      <t xml:space="preserve">      CO</t>
    </r>
    <r>
      <rPr>
        <vertAlign val="subscript"/>
        <sz val="10"/>
        <rFont val="Arial"/>
        <family val="2"/>
      </rPr>
      <t>2</t>
    </r>
    <r>
      <rPr>
        <sz val="10"/>
        <rFont val="Arial"/>
      </rPr>
      <t xml:space="preserve"> per power unit produced externally</t>
    </r>
  </si>
  <si>
    <t>Amount of clinker transfers with cement transferes with other plants belonging to the same company</t>
  </si>
  <si>
    <t>Heat consumption calculated from non-kiln fuel consumption and lower heating values</t>
  </si>
  <si>
    <r>
      <t>Total direct emissions from raw materials, kiln fuels and non-kiln fuels; excluding CO</t>
    </r>
    <r>
      <rPr>
        <vertAlign val="subscript"/>
        <sz val="10"/>
        <rFont val="Arial"/>
        <family val="2"/>
      </rPr>
      <t>2</t>
    </r>
    <r>
      <rPr>
        <sz val="10"/>
        <rFont val="Arial"/>
        <family val="2"/>
      </rPr>
      <t xml:space="preserve"> from on-site power generation
; =line59 - line45c</t>
    </r>
  </si>
  <si>
    <r>
      <t>The simple input method (A1) accounts CO</t>
    </r>
    <r>
      <rPr>
        <vertAlign val="subscript"/>
        <sz val="10"/>
        <rFont val="Arial"/>
        <family val="2"/>
      </rPr>
      <t>2</t>
    </r>
    <r>
      <rPr>
        <sz val="10"/>
        <rFont val="Arial"/>
        <family val="2"/>
      </rPr>
      <t xml:space="preserve"> emissions from bypass dust leaving the kiln system by assuming its complete calcination.</t>
    </r>
  </si>
  <si>
    <r>
      <t>The detailed input method A2 is in principle based on the CO</t>
    </r>
    <r>
      <rPr>
        <vertAlign val="subscript"/>
        <sz val="10"/>
        <rFont val="Arial"/>
        <family val="2"/>
      </rPr>
      <t>2</t>
    </r>
    <r>
      <rPr>
        <sz val="10"/>
        <rFont val="Arial"/>
        <family val="2"/>
      </rPr>
      <t xml:space="preserve"> content of raw meal (fCO2</t>
    </r>
    <r>
      <rPr>
        <vertAlign val="subscript"/>
        <sz val="10"/>
        <rFont val="Arial"/>
        <family val="2"/>
      </rPr>
      <t>RM</t>
    </r>
    <r>
      <rPr>
        <sz val="10"/>
        <rFont val="Arial"/>
        <family val="2"/>
      </rPr>
      <t>, uncalcined). Instead of fCO2</t>
    </r>
    <r>
      <rPr>
        <vertAlign val="subscript"/>
        <sz val="10"/>
        <rFont val="Arial"/>
        <family val="2"/>
      </rPr>
      <t>RM</t>
    </r>
    <r>
      <rPr>
        <sz val="10"/>
        <rFont val="Arial"/>
        <family val="2"/>
      </rPr>
      <t xml:space="preserve"> the CO</t>
    </r>
    <r>
      <rPr>
        <vertAlign val="subscript"/>
        <sz val="10"/>
        <rFont val="Arial"/>
        <family val="2"/>
      </rPr>
      <t>2</t>
    </r>
    <r>
      <rPr>
        <sz val="10"/>
        <rFont val="Arial"/>
        <family val="2"/>
      </rPr>
      <t xml:space="preserve"> content of the kiln feed (fCO2</t>
    </r>
    <r>
      <rPr>
        <vertAlign val="subscript"/>
        <sz val="10"/>
        <rFont val="Arial"/>
        <family val="2"/>
      </rPr>
      <t>kiln feed</t>
    </r>
    <r>
      <rPr>
        <sz val="10"/>
        <rFont val="Arial"/>
        <family val="2"/>
      </rPr>
      <t xml:space="preserve">) can be used, if it is demonstrated, </t>
    </r>
  </si>
  <si>
    <t>Non-Kiln Fuel Consumption</t>
  </si>
  <si>
    <t xml:space="preserve">Residual humidity and the organic carbon content of the raw meal consumed are accounted as part of the LOI of the raw meal. </t>
  </si>
  <si>
    <t>Biomass fuels (excl. drying of raw materials and fuels)</t>
  </si>
  <si>
    <r>
      <t>[1'000 Nm</t>
    </r>
    <r>
      <rPr>
        <vertAlign val="superscript"/>
        <sz val="10"/>
        <rFont val="Arial"/>
        <family val="2"/>
      </rPr>
      <t>3</t>
    </r>
    <r>
      <rPr>
        <sz val="10"/>
        <rFont val="Arial"/>
        <family val="2"/>
      </rPr>
      <t>/yr]</t>
    </r>
  </si>
  <si>
    <r>
      <t>[GJ/1'000 Nm</t>
    </r>
    <r>
      <rPr>
        <vertAlign val="superscript"/>
        <sz val="10"/>
        <rFont val="Arial"/>
        <family val="2"/>
      </rPr>
      <t>3</t>
    </r>
    <r>
      <rPr>
        <sz val="10"/>
        <rFont val="Arial"/>
        <family val="2"/>
      </rPr>
      <t>]</t>
    </r>
  </si>
  <si>
    <r>
      <t xml:space="preserve">Biomass fuels - total, </t>
    </r>
    <r>
      <rPr>
        <b/>
        <sz val="8"/>
        <rFont val="Arial"/>
        <family val="2"/>
      </rPr>
      <t>incl. biomass cont. from alternative fossil fuels</t>
    </r>
  </si>
  <si>
    <t>other fossil based wastes (excl. biomass content of mixed fuels)</t>
  </si>
  <si>
    <t>other biomass (incl. biomass content of mixed fuels)</t>
  </si>
  <si>
    <t>biomass content from alternative fuels</t>
  </si>
  <si>
    <r>
      <t>CO</t>
    </r>
    <r>
      <rPr>
        <b/>
        <vertAlign val="subscript"/>
        <sz val="10"/>
        <rFont val="Arial"/>
        <family val="2"/>
      </rPr>
      <t>2</t>
    </r>
    <r>
      <rPr>
        <b/>
        <sz val="10"/>
        <rFont val="Arial"/>
        <family val="2"/>
      </rPr>
      <t xml:space="preserve"> Emission Factors of Kiln and Non-Kiln Fuels (per lower heating value)</t>
    </r>
  </si>
  <si>
    <t>This is the total heat consumption of all conventional fossil kiln fuels. This result is registered in line 26 above</t>
  </si>
  <si>
    <t>Fixed value for all calculations and data processed with this spreadsheet</t>
  </si>
  <si>
    <t>This protocol and related activities shall be compliant with all applicable legal requirements, including competition laws and regulations, whether related to information exchange or to other competition law requirements, guidelines, or practices.</t>
  </si>
  <si>
    <r>
      <t>[kg CO</t>
    </r>
    <r>
      <rPr>
        <vertAlign val="subscript"/>
        <sz val="10"/>
        <rFont val="Arial"/>
      </rPr>
      <t>2</t>
    </r>
    <r>
      <rPr>
        <sz val="10"/>
        <rFont val="Arial"/>
      </rPr>
      <t>/MWh]</t>
    </r>
  </si>
  <si>
    <r>
      <t>CO</t>
    </r>
    <r>
      <rPr>
        <b/>
        <vertAlign val="subscript"/>
        <sz val="10"/>
        <rFont val="Arial"/>
        <family val="2"/>
      </rPr>
      <t>2</t>
    </r>
    <r>
      <rPr>
        <b/>
        <sz val="10"/>
        <rFont val="Arial"/>
        <family val="2"/>
      </rPr>
      <t xml:space="preserve"> EMISSIONS </t>
    </r>
  </si>
  <si>
    <r>
      <t>[t CO</t>
    </r>
    <r>
      <rPr>
        <vertAlign val="subscript"/>
        <sz val="10"/>
        <rFont val="Arial"/>
      </rPr>
      <t>2</t>
    </r>
    <r>
      <rPr>
        <sz val="10"/>
        <rFont val="Arial"/>
      </rPr>
      <t>/yr]</t>
    </r>
  </si>
  <si>
    <t>Calculated based on consumption of individual fuels and their lower heating values
; =line161 + line184</t>
  </si>
  <si>
    <t>Calculated based on consumption of individual fuels and their lower heating values
; =line168 + line184g</t>
  </si>
  <si>
    <t>Calculated based on consumption of individual fuels and their lower heating values
; =line175 + line184i</t>
  </si>
  <si>
    <t>; =SUM(line30:line31c)</t>
  </si>
  <si>
    <t>used in line 331b</t>
  </si>
  <si>
    <t>used in line 331ba</t>
  </si>
  <si>
    <t>This cell calculates CO2 emissions by multiplying the Heat consumption (in TJ/year, lines 323h) with the emission factors (lines200) and biomass content (line200h)</t>
  </si>
  <si>
    <t>This cell calculates CO2 emissions by multiplying the Heat consumption (in TJ/year, line324g) with the emission factors (line200) and biomass content (line200h)</t>
  </si>
  <si>
    <r>
      <t>These are the total CO</t>
    </r>
    <r>
      <rPr>
        <vertAlign val="subscript"/>
        <sz val="10"/>
        <rFont val="Arial"/>
        <family val="2"/>
      </rPr>
      <t>2</t>
    </r>
    <r>
      <rPr>
        <sz val="10"/>
        <rFont val="Arial"/>
        <family val="2"/>
      </rPr>
      <t xml:space="preserve"> emissions from all conventional fossil fuels, for drying of raw materials and fuels. This result is registered in line 40 above  </t>
    </r>
  </si>
  <si>
    <t>Tab Name</t>
  </si>
  <si>
    <t>Raw material supply (quarrying, mining, crushing)</t>
  </si>
  <si>
    <t>Preparation of raw materials, fuels and additives</t>
  </si>
  <si>
    <t>Kiln operation (pyro-processing)</t>
  </si>
  <si>
    <t>Cement grinding, blending</t>
  </si>
  <si>
    <t>Inventory Boundaries: Coverage of Main Process Steps</t>
  </si>
  <si>
    <t>other fossil fuels (Equipment and On-Site Vehicles)</t>
  </si>
  <si>
    <t>other fossil fuels (Room heating and cooling)</t>
  </si>
  <si>
    <t>other fossil fuels (On-site power generation)</t>
  </si>
  <si>
    <t>other fossil fuels (Room Heating and Cooling)</t>
  </si>
  <si>
    <t>other fossil fuels (On-Site Power Generation)</t>
  </si>
  <si>
    <r>
      <t>This table calculates CO</t>
    </r>
    <r>
      <rPr>
        <vertAlign val="subscript"/>
        <sz val="10"/>
        <rFont val="Arial"/>
        <family val="2"/>
      </rPr>
      <t>2</t>
    </r>
    <r>
      <rPr>
        <sz val="10"/>
        <rFont val="Arial"/>
        <family val="2"/>
      </rPr>
      <t xml:space="preserve"> emissions by multiplying the heat consumption (in TJ/year, lines 184a ff) with the corresponding emission factors (given in lines 186ff)</t>
    </r>
  </si>
  <si>
    <r>
      <t>Alternative fossil fuel rate</t>
    </r>
    <r>
      <rPr>
        <sz val="10"/>
        <color indexed="10"/>
        <rFont val="Arial"/>
        <family val="2"/>
      </rPr>
      <t xml:space="preserve"> (kiln fuels)</t>
    </r>
  </si>
  <si>
    <r>
      <t>IPCC default 
kg CO</t>
    </r>
    <r>
      <rPr>
        <b/>
        <vertAlign val="subscript"/>
        <sz val="10"/>
        <rFont val="Arial"/>
        <family val="2"/>
      </rPr>
      <t>2</t>
    </r>
    <r>
      <rPr>
        <b/>
        <sz val="10"/>
        <rFont val="Arial"/>
        <family val="2"/>
      </rPr>
      <t>/GJ</t>
    </r>
  </si>
  <si>
    <r>
      <t>CSI default
kg CO</t>
    </r>
    <r>
      <rPr>
        <b/>
        <vertAlign val="subscript"/>
        <sz val="10"/>
        <rFont val="Arial"/>
        <family val="2"/>
      </rPr>
      <t>2</t>
    </r>
    <r>
      <rPr>
        <b/>
        <sz val="10"/>
        <rFont val="Arial"/>
        <family val="2"/>
      </rPr>
      <t>/GJ</t>
    </r>
  </si>
  <si>
    <r>
      <t>Default CO</t>
    </r>
    <r>
      <rPr>
        <b/>
        <vertAlign val="subscript"/>
        <sz val="18"/>
        <rFont val="Arial"/>
        <family val="2"/>
      </rPr>
      <t>2</t>
    </r>
    <r>
      <rPr>
        <b/>
        <sz val="18"/>
        <rFont val="Arial"/>
        <family val="2"/>
      </rPr>
      <t xml:space="preserve"> Emission Factors for Fuels</t>
    </r>
  </si>
  <si>
    <r>
      <t>CaCO</t>
    </r>
    <r>
      <rPr>
        <vertAlign val="subscript"/>
        <sz val="10"/>
        <rFont val="Arial"/>
        <family val="2"/>
      </rPr>
      <t>3</t>
    </r>
  </si>
  <si>
    <r>
      <t>MgCO</t>
    </r>
    <r>
      <rPr>
        <vertAlign val="subscript"/>
        <sz val="10"/>
        <rFont val="Arial"/>
        <family val="2"/>
      </rPr>
      <t>3</t>
    </r>
  </si>
  <si>
    <r>
      <t>CO</t>
    </r>
    <r>
      <rPr>
        <vertAlign val="subscript"/>
        <sz val="10"/>
        <rFont val="Arial"/>
        <family val="2"/>
      </rPr>
      <t>2</t>
    </r>
  </si>
  <si>
    <t>used in line 212, 234a, 333a, 334a</t>
  </si>
  <si>
    <t>used in line 213, 234b, 333b, 334i</t>
  </si>
  <si>
    <t>used in Line 214, 234c, 333c, 334b</t>
  </si>
  <si>
    <t>used in line 215, 234d, 331a, 332a, 333d, 334c</t>
  </si>
  <si>
    <t>used in line 216, 234e, 332b, 333e, 334d</t>
  </si>
  <si>
    <t>used in line 217, 234f, 333f</t>
  </si>
  <si>
    <t>used in line 217a</t>
  </si>
  <si>
    <t>Waste heat used internally (incl. power generation)</t>
  </si>
  <si>
    <t>Waste Heat Use</t>
  </si>
  <si>
    <t>33ab</t>
  </si>
  <si>
    <t>33ac</t>
  </si>
  <si>
    <r>
      <t>Power consumption for cement manufacturing including power plant (own consumption) obtained from the external grid or supplier
; =</t>
    </r>
    <r>
      <rPr>
        <sz val="10"/>
        <rFont val="Arial"/>
        <family val="2"/>
      </rPr>
      <t>SUM(line33ca:line33cc)</t>
    </r>
  </si>
  <si>
    <t>A1, A2: Input from auxilary sheet "CalcA1", "CalcA2". B1, B2
; =SUM(line36:line38b)</t>
  </si>
  <si>
    <r>
      <t>Calculated by multiplying net clinker imports (= clinker bought minus clinker sold</t>
    </r>
    <r>
      <rPr>
        <sz val="10"/>
        <rFont val="Arial"/>
        <family val="2"/>
      </rPr>
      <t>, including clinker transfers</t>
    </r>
    <r>
      <rPr>
        <sz val="10"/>
        <rFont val="Arial"/>
      </rPr>
      <t xml:space="preserve">) by the default emission factor for bought clinker </t>
    </r>
    <r>
      <rPr>
        <sz val="10"/>
        <rFont val="Arial"/>
        <family val="2"/>
      </rPr>
      <t>and</t>
    </r>
    <r>
      <rPr>
        <sz val="10"/>
        <rFont val="Arial"/>
      </rPr>
      <t xml:space="preserve"> </t>
    </r>
    <r>
      <rPr>
        <sz val="10"/>
        <rFont val="Arial"/>
        <family val="2"/>
      </rPr>
      <t>subtracting CO</t>
    </r>
    <r>
      <rPr>
        <vertAlign val="subscript"/>
        <sz val="10"/>
        <rFont val="Arial"/>
        <family val="2"/>
      </rPr>
      <t>2</t>
    </r>
    <r>
      <rPr>
        <sz val="10"/>
        <rFont val="Arial"/>
        <family val="2"/>
      </rPr>
      <t xml:space="preserve"> emissions from sold clinker. Value will be negative if plant is net exporter of clinker.
</t>
    </r>
    <r>
      <rPr>
        <sz val="10"/>
        <rFont val="Arial"/>
      </rPr>
      <t>; =</t>
    </r>
    <r>
      <rPr>
        <sz val="10"/>
        <rFont val="Arial"/>
        <family val="2"/>
      </rPr>
      <t>(((line9 + line10b + line10c) * line49b) - (line10 * line60)) / 1000</t>
    </r>
    <r>
      <rPr>
        <sz val="10"/>
        <rFont val="Arial"/>
      </rPr>
      <t xml:space="preserve">.   </t>
    </r>
  </si>
  <si>
    <t>; =line49a + line49c</t>
  </si>
  <si>
    <t>7ad</t>
  </si>
  <si>
    <t>Input CalcB2: Calcination emission factor corrected for CaO,MgO, Ca-Si, Mg-Si imports (Line 820)</t>
  </si>
  <si>
    <r>
      <t>Bypass dust CO</t>
    </r>
    <r>
      <rPr>
        <vertAlign val="subscript"/>
        <sz val="10"/>
        <rFont val="Arial"/>
        <family val="2"/>
      </rPr>
      <t>2</t>
    </r>
    <r>
      <rPr>
        <sz val="10"/>
        <rFont val="Arial"/>
      </rPr>
      <t xml:space="preserve"> content</t>
    </r>
  </si>
  <si>
    <r>
      <t>CO</t>
    </r>
    <r>
      <rPr>
        <vertAlign val="subscript"/>
        <sz val="10"/>
        <rFont val="Arial"/>
        <family val="2"/>
      </rPr>
      <t>2</t>
    </r>
    <r>
      <rPr>
        <sz val="10"/>
        <rFont val="Arial"/>
      </rPr>
      <t xml:space="preserve"> amount of additional raw materials</t>
    </r>
  </si>
  <si>
    <r>
      <t>Total CO</t>
    </r>
    <r>
      <rPr>
        <vertAlign val="subscript"/>
        <sz val="10"/>
        <rFont val="Arial"/>
        <family val="2"/>
      </rPr>
      <t>2</t>
    </r>
    <r>
      <rPr>
        <sz val="10"/>
        <rFont val="Arial"/>
      </rPr>
      <t xml:space="preserve"> from raw materials </t>
    </r>
    <r>
      <rPr>
        <sz val="10"/>
        <rFont val="Arial Narrow"/>
        <family val="2"/>
      </rPr>
      <t>(including CKD leaving the kiln system and organic carbon content)</t>
    </r>
  </si>
  <si>
    <t>7ab</t>
  </si>
  <si>
    <t>98c</t>
  </si>
  <si>
    <t>OTHER ASIA XS</t>
  </si>
  <si>
    <t>OTHER AMERICA XL</t>
  </si>
  <si>
    <t>Power consumption up to and including clinker production divided by clinker production
; =line33e / line8 * 1000</t>
  </si>
  <si>
    <t>Optional result
; =line98 * line98a + line93</t>
  </si>
  <si>
    <t>This cell calculates CO2 emissions by multiplying the Heat consumption (in TJ/year, lines 324e) with the emission factors (line209)</t>
  </si>
  <si>
    <t xml:space="preserve">This table calculates CO2 emissions by multiplying the Heat consumption (in TJ/year, lines 324a -324j) with the appropriate emission factors (lines 186ff)
</t>
  </si>
  <si>
    <t>This cell calculates CO2 emissions by multiplying the Heat consumption (in TJ/year, lines 323j) with the emission factors (line209)</t>
  </si>
  <si>
    <t>This table calculates CO2 emissions by multiplying the Heat consumption (in TJ/year, lines 322ff) with the appropriate emission factors (lines 186ff)</t>
  </si>
  <si>
    <t>This cell calculates CO2 emissions by multiplying the Heat consumption (in TJ/year, lines 321d) with the emission factor (lines 199a) and Biomass content (line200g)</t>
  </si>
  <si>
    <t>OTHER EUROPE XE</t>
  </si>
  <si>
    <t xml:space="preserve">     Alternative fossil and mixed fuels</t>
  </si>
  <si>
    <t>Default value, to be corrected by Cement Company if more precise data are available</t>
  </si>
  <si>
    <r>
      <t>can alternatively be determined from CaCO3 and MgCO3 analysis. In this case the CO</t>
    </r>
    <r>
      <rPr>
        <vertAlign val="subscript"/>
        <sz val="10"/>
        <rFont val="Arial"/>
        <family val="2"/>
      </rPr>
      <t>2</t>
    </r>
    <r>
      <rPr>
        <sz val="10"/>
        <rFont val="Arial"/>
        <family val="2"/>
      </rPr>
      <t xml:space="preserve"> emissions from the organic carbon content (TOC) of the input materials consumed </t>
    </r>
  </si>
  <si>
    <r>
      <t>must be added for determining the values for lines 602, 611, 614, 617, etc. in order to account the complete CO</t>
    </r>
    <r>
      <rPr>
        <vertAlign val="subscript"/>
        <sz val="10"/>
        <rFont val="Arial"/>
        <family val="2"/>
      </rPr>
      <t>2</t>
    </r>
    <r>
      <rPr>
        <sz val="10"/>
        <rFont val="Arial"/>
        <family val="2"/>
      </rPr>
      <t xml:space="preserve"> content (CO</t>
    </r>
    <r>
      <rPr>
        <vertAlign val="subscript"/>
        <sz val="10"/>
        <rFont val="Arial"/>
        <family val="2"/>
      </rPr>
      <t>2</t>
    </r>
    <r>
      <rPr>
        <sz val="10"/>
        <rFont val="Arial"/>
        <family val="2"/>
      </rPr>
      <t xml:space="preserve"> from total carbon content TC = TIC+TOC). </t>
    </r>
  </si>
  <si>
    <r>
      <t>The resulting ‘Total CO</t>
    </r>
    <r>
      <rPr>
        <vertAlign val="subscript"/>
        <sz val="10"/>
        <rFont val="Arial"/>
        <family val="2"/>
      </rPr>
      <t>2</t>
    </r>
    <r>
      <rPr>
        <sz val="10"/>
        <rFont val="Arial"/>
        <family val="2"/>
      </rPr>
      <t xml:space="preserve"> from raw materials’ in line 676 should in any case account CO</t>
    </r>
    <r>
      <rPr>
        <vertAlign val="subscript"/>
        <sz val="10"/>
        <rFont val="Arial"/>
        <family val="2"/>
      </rPr>
      <t>2</t>
    </r>
    <r>
      <rPr>
        <sz val="10"/>
        <rFont val="Arial"/>
        <family val="2"/>
      </rPr>
      <t xml:space="preserve"> emissions from the inorganic and organic carbon content of raw materials according to the detailed input method (A2).</t>
    </r>
  </si>
  <si>
    <r>
      <t>If additional raw materials (ARM, not part of the kiln feed) are used in the kiln, the CO</t>
    </r>
    <r>
      <rPr>
        <vertAlign val="subscript"/>
        <sz val="10"/>
        <rFont val="Arial"/>
        <family val="2"/>
      </rPr>
      <t>2</t>
    </r>
    <r>
      <rPr>
        <sz val="10"/>
        <rFont val="Arial"/>
        <family val="2"/>
      </rPr>
      <t xml:space="preserve"> emissions from their inorganic and organic carbon content (TIC+TOC) </t>
    </r>
  </si>
  <si>
    <r>
      <t>should be accounted by determining the complete CO</t>
    </r>
    <r>
      <rPr>
        <vertAlign val="subscript"/>
        <sz val="10"/>
        <rFont val="Arial"/>
        <family val="2"/>
      </rPr>
      <t>2</t>
    </r>
    <r>
      <rPr>
        <sz val="10"/>
        <rFont val="Arial"/>
        <family val="2"/>
      </rPr>
      <t xml:space="preserve"> content and filling lines 610 to 639 as appropriate.</t>
    </r>
  </si>
  <si>
    <r>
      <t>- Lines 810-813 automatically calculate the CO</t>
    </r>
    <r>
      <rPr>
        <vertAlign val="subscript"/>
        <sz val="10"/>
        <rFont val="Arial"/>
        <family val="2"/>
      </rPr>
      <t>2</t>
    </r>
    <r>
      <rPr>
        <sz val="10"/>
        <rFont val="Arial"/>
        <family val="2"/>
      </rPr>
      <t xml:space="preserve"> emissions based on the amounts of CaO and MgO found in clinker and correct them for non-carbonate and silicate sources of CaO and MgO.</t>
    </r>
  </si>
  <si>
    <r>
      <t>Used Cement CO</t>
    </r>
    <r>
      <rPr>
        <vertAlign val="subscript"/>
        <sz val="10"/>
        <rFont val="Arial"/>
      </rPr>
      <t>2</t>
    </r>
    <r>
      <rPr>
        <sz val="10"/>
        <rFont val="Arial"/>
      </rPr>
      <t xml:space="preserve"> and Energy Protocol version </t>
    </r>
  </si>
  <si>
    <t>60a</t>
  </si>
  <si>
    <t>60b</t>
  </si>
  <si>
    <t>63a</t>
  </si>
  <si>
    <t>63b</t>
  </si>
  <si>
    <t>82c</t>
  </si>
  <si>
    <t>[kWh/t cli]</t>
  </si>
  <si>
    <t>biomass in other fossil based wastes and mixed fuels</t>
  </si>
  <si>
    <t>This table lists the consumption of conventional fossil fuels in tonnes per year, excluding fuels for drying of raw materials and fuels. Some fuel types are clustered for reasons of simplicity, but may be unclustered as appropriate.</t>
  </si>
  <si>
    <t>21a</t>
  </si>
  <si>
    <t>Total cementitious products</t>
  </si>
  <si>
    <t>On-site power generation</t>
  </si>
  <si>
    <r>
      <t>CO</t>
    </r>
    <r>
      <rPr>
        <b/>
        <vertAlign val="subscript"/>
        <sz val="10"/>
        <rFont val="Arial"/>
        <family val="2"/>
      </rPr>
      <t>2</t>
    </r>
    <r>
      <rPr>
        <b/>
        <sz val="10"/>
        <rFont val="Arial"/>
        <family val="2"/>
      </rPr>
      <t xml:space="preserve"> from Non-Kiln Fuels</t>
    </r>
  </si>
  <si>
    <r>
      <t>Total Direct CO</t>
    </r>
    <r>
      <rPr>
        <b/>
        <vertAlign val="subscript"/>
        <sz val="10"/>
        <rFont val="Arial"/>
        <family val="2"/>
      </rPr>
      <t>2</t>
    </r>
    <r>
      <rPr>
        <b/>
        <sz val="10"/>
        <rFont val="Arial"/>
        <family val="2"/>
      </rPr>
      <t xml:space="preserve"> Emissions </t>
    </r>
  </si>
  <si>
    <r>
      <t>Indirect CO</t>
    </r>
    <r>
      <rPr>
        <b/>
        <vertAlign val="subscript"/>
        <sz val="10"/>
        <rFont val="Arial"/>
        <family val="2"/>
      </rPr>
      <t>2</t>
    </r>
    <r>
      <rPr>
        <b/>
        <sz val="10"/>
        <rFont val="Arial"/>
        <family val="2"/>
      </rPr>
      <t xml:space="preserve"> Emissions (Main Sources)</t>
    </r>
  </si>
  <si>
    <t>Data verification</t>
  </si>
  <si>
    <t>REASONABLE ASSURANCE</t>
  </si>
  <si>
    <t>Paste here</t>
  </si>
  <si>
    <t>% biomass in solvents</t>
  </si>
  <si>
    <t>biomass from alternative fuels</t>
  </si>
  <si>
    <t>192b</t>
  </si>
  <si>
    <t>Alternative fossil fuels - fossil total emissions</t>
  </si>
  <si>
    <t>[ % Cbio/TOC]</t>
  </si>
  <si>
    <t>Clinker/cement (eq.) ratio</t>
  </si>
  <si>
    <t>= IPCC default for solid biomass fuels</t>
  </si>
  <si>
    <t>[MJ/kWh]</t>
  </si>
  <si>
    <t>Gross CO2 Emissions (= total direct CO2; all sources)</t>
  </si>
  <si>
    <t>Specific CO2 from biomass fuels (Memo Item)</t>
  </si>
  <si>
    <t xml:space="preserve">CO2 EMISSIONS </t>
  </si>
  <si>
    <t>KILN FUELS - DETAILED INFORMATION</t>
  </si>
  <si>
    <t>Room heating / cooling</t>
  </si>
  <si>
    <t xml:space="preserve">Total Portland + Blended cements </t>
  </si>
  <si>
    <r>
      <t>Total cements + substitutes</t>
    </r>
    <r>
      <rPr>
        <sz val="10"/>
        <rFont val="Arial"/>
        <family val="2"/>
      </rPr>
      <t xml:space="preserve">: Portland, Blended, Slag  </t>
    </r>
  </si>
  <si>
    <r>
      <t>Default is 865 kg CO</t>
    </r>
    <r>
      <rPr>
        <vertAlign val="subscript"/>
        <sz val="10"/>
        <rFont val="Arial"/>
        <family val="2"/>
      </rPr>
      <t>2</t>
    </r>
    <r>
      <rPr>
        <sz val="10"/>
        <rFont val="Arial"/>
      </rPr>
      <t>/t clinker. This represents an average of several cement companies represented in CSI. Using this default consistently across different plants ensures that company-internal clinker transfers cancel out when consolidating emissions. The value of 865 kg CO2/t clinker in the Protocol version 3.0 is taken from the CSI GNR data base. It is the global weighted average for the years 2006/2007.</t>
    </r>
  </si>
  <si>
    <r>
      <t xml:space="preserve">Total of additional raw materials </t>
    </r>
    <r>
      <rPr>
        <sz val="10"/>
        <rFont val="Arial"/>
        <family val="2"/>
      </rPr>
      <t>(not part of kiln feed)</t>
    </r>
  </si>
  <si>
    <t>alt 862</t>
  </si>
  <si>
    <t>Alternative biomass fuels</t>
  </si>
  <si>
    <t>Alternative biomass fuels - total emissions</t>
  </si>
  <si>
    <t>Alternative fossil fuels, including mixed fuels</t>
  </si>
  <si>
    <r>
      <t xml:space="preserve">Equipment and On-Site Vehicles </t>
    </r>
    <r>
      <rPr>
        <b/>
        <sz val="10"/>
        <color indexed="10"/>
        <rFont val="Arial"/>
        <family val="2"/>
      </rPr>
      <t>fossil fuels</t>
    </r>
  </si>
  <si>
    <r>
      <t xml:space="preserve">Alternative fossil fuels, </t>
    </r>
    <r>
      <rPr>
        <b/>
        <sz val="10"/>
        <color indexed="10"/>
        <rFont val="Arial"/>
        <family val="2"/>
      </rPr>
      <t>excluding biomass fraction of mixed fuels</t>
    </r>
  </si>
  <si>
    <t>1,55 = Standard parameter for detailed output method (B2)</t>
  </si>
  <si>
    <t>Heat consumption of conventional fossil fuels for drying of raw materials and fuels, calculated from the amount of each fuel and their lower heating values</t>
  </si>
  <si>
    <t>Heat consumption of biomass kiln fuels, calculated from the amount of each fuel and their lower heating values</t>
  </si>
  <si>
    <t>Heat consumption of alternative fossil kiln fuels, calculated from the amount of each fuel and their lower heating values</t>
  </si>
  <si>
    <t>non-carbonate source in raw material consumed</t>
  </si>
  <si>
    <t>Total raw material consumed</t>
  </si>
  <si>
    <t>Ca/Mg-silicate source Raw material consumed</t>
  </si>
  <si>
    <t>Mineral components (MIC) used to produce Portland and blended cements:</t>
  </si>
  <si>
    <t>Total pure MIC products used as cement substitutes</t>
  </si>
  <si>
    <t>Mineral components (MIC) used as cement substitutes (direct additions to concrete):</t>
  </si>
  <si>
    <r>
      <t>Absolute gross CO</t>
    </r>
    <r>
      <rPr>
        <vertAlign val="subscript"/>
        <sz val="10"/>
        <rFont val="Arial"/>
        <family val="2"/>
      </rPr>
      <t>2</t>
    </r>
    <r>
      <rPr>
        <sz val="10"/>
        <rFont val="Arial"/>
        <family val="2"/>
      </rPr>
      <t xml:space="preserve"> including CO</t>
    </r>
    <r>
      <rPr>
        <vertAlign val="subscript"/>
        <sz val="10"/>
        <rFont val="Arial"/>
        <family val="2"/>
      </rPr>
      <t>2</t>
    </r>
    <r>
      <rPr>
        <sz val="10"/>
        <rFont val="Arial"/>
        <family val="2"/>
      </rPr>
      <t xml:space="preserve"> from on-site power generation</t>
    </r>
  </si>
  <si>
    <r>
      <t>Specific net CO</t>
    </r>
    <r>
      <rPr>
        <vertAlign val="subscript"/>
        <sz val="10"/>
        <rFont val="Arial"/>
        <family val="2"/>
      </rPr>
      <t>2</t>
    </r>
    <r>
      <rPr>
        <sz val="10"/>
        <rFont val="Arial"/>
        <family val="2"/>
      </rPr>
      <t xml:space="preserve"> </t>
    </r>
  </si>
  <si>
    <t xml:space="preserve">Total alternative fossil fuel rate at plant level </t>
  </si>
  <si>
    <t xml:space="preserve">Total biomass fuel rate at plant level </t>
  </si>
  <si>
    <t>This table calculates CO2 emissions by multiplying the Heat consumption (in TJ/year, lines 321 ff) with the appropriate emission factors (lines 186ff, except for gasoline where the emission factor is taken from line is 311b)</t>
  </si>
  <si>
    <r>
      <t>As for raw meal, the complete CO</t>
    </r>
    <r>
      <rPr>
        <vertAlign val="subscript"/>
        <sz val="10"/>
        <rFont val="Arial"/>
        <family val="2"/>
      </rPr>
      <t>2</t>
    </r>
    <r>
      <rPr>
        <sz val="10"/>
        <rFont val="Arial"/>
        <family val="2"/>
      </rPr>
      <t xml:space="preserve"> content can be determined e.g. from total carbon (TC) analysis (or CO</t>
    </r>
    <r>
      <rPr>
        <vertAlign val="subscript"/>
        <sz val="10"/>
        <rFont val="Arial"/>
        <family val="2"/>
      </rPr>
      <t>2</t>
    </r>
    <r>
      <rPr>
        <sz val="10"/>
        <rFont val="Arial"/>
        <family val="2"/>
      </rPr>
      <t xml:space="preserve"> IR-analysis of the gases released from the heated and fully oxidised sample).</t>
    </r>
  </si>
  <si>
    <r>
      <t>An alternative method of accounting of CO</t>
    </r>
    <r>
      <rPr>
        <vertAlign val="subscript"/>
        <sz val="10"/>
        <rFont val="Arial"/>
        <family val="2"/>
      </rPr>
      <t>2</t>
    </r>
    <r>
      <rPr>
        <sz val="10"/>
        <rFont val="Arial"/>
        <family val="2"/>
      </rPr>
      <t xml:space="preserve"> emissions from additional raw materials with very high organic carbon content (TOC) is described in the guidance document.</t>
    </r>
  </si>
  <si>
    <r>
      <t>CO</t>
    </r>
    <r>
      <rPr>
        <vertAlign val="subscript"/>
        <sz val="10"/>
        <rFont val="Arial"/>
        <family val="2"/>
      </rPr>
      <t>2</t>
    </r>
    <r>
      <rPr>
        <sz val="10"/>
        <rFont val="Arial"/>
        <family val="2"/>
      </rPr>
      <t xml:space="preserve"> from equipment and on-site vehicles (fossil fuels)</t>
    </r>
  </si>
  <si>
    <r>
      <t>CO</t>
    </r>
    <r>
      <rPr>
        <vertAlign val="subscript"/>
        <sz val="10"/>
        <rFont val="Arial"/>
        <family val="2"/>
      </rPr>
      <t>2</t>
    </r>
    <r>
      <rPr>
        <sz val="10"/>
        <rFont val="Arial"/>
        <family val="2"/>
      </rPr>
      <t xml:space="preserve"> from drying of mineral components (fossil fuels)</t>
    </r>
  </si>
  <si>
    <r>
      <t>CO</t>
    </r>
    <r>
      <rPr>
        <vertAlign val="subscript"/>
        <sz val="10"/>
        <rFont val="Arial"/>
        <family val="2"/>
      </rPr>
      <t>2</t>
    </r>
    <r>
      <rPr>
        <sz val="10"/>
        <rFont val="Arial"/>
        <family val="2"/>
      </rPr>
      <t xml:space="preserve"> from seperate on-site power generation (fossil fuels)</t>
    </r>
  </si>
  <si>
    <r>
      <t>Total CO</t>
    </r>
    <r>
      <rPr>
        <vertAlign val="subscript"/>
        <sz val="10"/>
        <rFont val="Arial"/>
        <family val="2"/>
      </rPr>
      <t>2</t>
    </r>
    <r>
      <rPr>
        <sz val="10"/>
        <rFont val="Arial"/>
        <family val="2"/>
      </rPr>
      <t xml:space="preserve"> from non-kiln fossil fuels</t>
    </r>
  </si>
  <si>
    <r>
      <t>Total direct CO</t>
    </r>
    <r>
      <rPr>
        <vertAlign val="subscript"/>
        <sz val="10"/>
        <rFont val="Arial"/>
        <family val="2"/>
      </rPr>
      <t>2</t>
    </r>
    <r>
      <rPr>
        <sz val="10"/>
        <rFont val="Arial"/>
        <family val="2"/>
      </rPr>
      <t>: all fossil CO</t>
    </r>
    <r>
      <rPr>
        <vertAlign val="subscript"/>
        <sz val="10"/>
        <rFont val="Arial"/>
        <family val="2"/>
      </rPr>
      <t xml:space="preserve">2 </t>
    </r>
    <r>
      <rPr>
        <sz val="10"/>
        <rFont val="Arial"/>
        <family val="2"/>
      </rPr>
      <t>sources</t>
    </r>
  </si>
  <si>
    <r>
      <t xml:space="preserve">Emission factor for </t>
    </r>
    <r>
      <rPr>
        <sz val="10"/>
        <rFont val="Arial"/>
        <family val="2"/>
      </rPr>
      <t>inbound</t>
    </r>
    <r>
      <rPr>
        <sz val="10"/>
        <rFont val="Arial"/>
      </rPr>
      <t xml:space="preserve"> clinker</t>
    </r>
  </si>
  <si>
    <r>
      <t xml:space="preserve">Dust return correction </t>
    </r>
    <r>
      <rPr>
        <sz val="10"/>
        <rFont val="Arial"/>
        <family val="2"/>
      </rPr>
      <t>of kiln feed</t>
    </r>
    <r>
      <rPr>
        <sz val="10"/>
        <rFont val="Arial"/>
      </rPr>
      <t xml:space="preserve"> </t>
    </r>
  </si>
  <si>
    <r>
      <t xml:space="preserve">Emission factor </t>
    </r>
    <r>
      <rPr>
        <sz val="10"/>
        <rFont val="Arial"/>
        <family val="2"/>
      </rPr>
      <t>of raw meal consumed</t>
    </r>
  </si>
  <si>
    <r>
      <t>Correction for uncalcined fraction of Bypass dust (residual CO</t>
    </r>
    <r>
      <rPr>
        <vertAlign val="subscript"/>
        <sz val="10"/>
        <rFont val="Arial"/>
        <family val="2"/>
      </rPr>
      <t>2</t>
    </r>
    <r>
      <rPr>
        <sz val="10"/>
        <rFont val="Arial"/>
      </rPr>
      <t xml:space="preserve"> </t>
    </r>
    <r>
      <rPr>
        <sz val="10"/>
        <rFont val="Arial"/>
        <family val="2"/>
      </rPr>
      <t>content</t>
    </r>
    <r>
      <rPr>
        <sz val="10"/>
        <rFont val="Arial"/>
      </rPr>
      <t>)</t>
    </r>
  </si>
  <si>
    <r>
      <t>Detailed Output Method (B2) corrected calcination CO</t>
    </r>
    <r>
      <rPr>
        <b/>
        <vertAlign val="subscript"/>
        <sz val="10"/>
        <rFont val="Arial"/>
        <family val="2"/>
      </rPr>
      <t>2</t>
    </r>
    <r>
      <rPr>
        <b/>
        <sz val="10"/>
        <rFont val="Arial"/>
        <family val="2"/>
      </rPr>
      <t xml:space="preserve"> emission factor: Instructions for Users</t>
    </r>
  </si>
  <si>
    <t>gelöscht</t>
  </si>
  <si>
    <r>
      <t>CO</t>
    </r>
    <r>
      <rPr>
        <vertAlign val="subscript"/>
        <sz val="10"/>
        <rFont val="Arial"/>
        <family val="2"/>
      </rPr>
      <t>2</t>
    </r>
    <r>
      <rPr>
        <sz val="10"/>
        <rFont val="Arial"/>
      </rPr>
      <t xml:space="preserve"> emission factors of fuels, expressed in kg CO</t>
    </r>
    <r>
      <rPr>
        <vertAlign val="subscript"/>
        <sz val="10"/>
        <rFont val="Arial"/>
        <family val="2"/>
      </rPr>
      <t>2</t>
    </r>
    <r>
      <rPr>
        <sz val="10"/>
        <rFont val="Arial"/>
      </rPr>
      <t xml:space="preserve"> per GJ lower heating value (net calorific value). 
Default emission factors are taken from Worksheet "Fuel CO</t>
    </r>
    <r>
      <rPr>
        <vertAlign val="subscript"/>
        <sz val="10"/>
        <rFont val="Arial"/>
        <family val="2"/>
      </rPr>
      <t>2</t>
    </r>
    <r>
      <rPr>
        <sz val="10"/>
        <rFont val="Arial"/>
      </rPr>
      <t xml:space="preserve"> Factors".
Enter plant- or company-specific emission factors if available</t>
    </r>
  </si>
  <si>
    <r>
      <t>CO</t>
    </r>
    <r>
      <rPr>
        <vertAlign val="subscript"/>
        <sz val="10"/>
        <rFont val="Arial"/>
        <family val="2"/>
      </rPr>
      <t>2</t>
    </r>
    <r>
      <rPr>
        <sz val="10"/>
        <rFont val="Arial"/>
      </rPr>
      <t xml:space="preserve"> emission factors of fuels, expressed in kg CO</t>
    </r>
    <r>
      <rPr>
        <vertAlign val="subscript"/>
        <sz val="10"/>
        <rFont val="Arial"/>
        <family val="2"/>
      </rPr>
      <t>2</t>
    </r>
    <r>
      <rPr>
        <sz val="10"/>
        <rFont val="Arial"/>
      </rPr>
      <t xml:space="preserve"> per GJ lower heating value (net calorific value). 
Default emission factors are taken from Worksheet "Fuel CO</t>
    </r>
    <r>
      <rPr>
        <vertAlign val="subscript"/>
        <sz val="10"/>
        <rFont val="Arial"/>
        <family val="2"/>
      </rPr>
      <t>2</t>
    </r>
    <r>
      <rPr>
        <sz val="10"/>
        <rFont val="Arial"/>
      </rPr>
      <t xml:space="preserve"> Factors".
Enter plant- or company-specific emission factors if available.</t>
    </r>
  </si>
  <si>
    <r>
      <t xml:space="preserve">biomass in </t>
    </r>
    <r>
      <rPr>
        <sz val="10"/>
        <rFont val="Arial"/>
        <family val="2"/>
      </rPr>
      <t>RDF including</t>
    </r>
    <r>
      <rPr>
        <sz val="10"/>
        <rFont val="Arial"/>
      </rPr>
      <t xml:space="preserve"> plastics</t>
    </r>
  </si>
  <si>
    <r>
      <t>These are the total CO</t>
    </r>
    <r>
      <rPr>
        <vertAlign val="subscript"/>
        <sz val="10"/>
        <rFont val="Arial"/>
        <family val="2"/>
      </rPr>
      <t>2</t>
    </r>
    <r>
      <rPr>
        <sz val="10"/>
        <rFont val="Arial"/>
      </rPr>
      <t xml:space="preserve"> emissions from all conventional fossil kiln fuels. This result is registered in line 40 above  </t>
    </r>
  </si>
  <si>
    <r>
      <t>This table calculates CO</t>
    </r>
    <r>
      <rPr>
        <vertAlign val="subscript"/>
        <sz val="10"/>
        <rFont val="Arial"/>
        <family val="2"/>
      </rPr>
      <t>2</t>
    </r>
    <r>
      <rPr>
        <sz val="10"/>
        <rFont val="Arial"/>
      </rPr>
      <t xml:space="preserve"> emissions by multiplying the heat consumption (in TJ/year, lines 162 ff) with the corresponding emission factors (given in lines 186ff)</t>
    </r>
  </si>
  <si>
    <r>
      <t>These are the total CO</t>
    </r>
    <r>
      <rPr>
        <vertAlign val="subscript"/>
        <sz val="10"/>
        <rFont val="Arial"/>
        <family val="2"/>
      </rPr>
      <t>2</t>
    </r>
    <r>
      <rPr>
        <sz val="10"/>
        <rFont val="Arial"/>
      </rPr>
      <t xml:space="preserve"> emissions from all alternative fossil kiln fuels. This result is registered in line 41 above  </t>
    </r>
  </si>
  <si>
    <t>Direct CO2 from Biomass Fuels (Memo Item)</t>
  </si>
  <si>
    <r>
      <t>can be used instead of LOI</t>
    </r>
    <r>
      <rPr>
        <vertAlign val="subscript"/>
        <sz val="10"/>
        <rFont val="Arial"/>
        <family val="2"/>
      </rPr>
      <t>RM</t>
    </r>
    <r>
      <rPr>
        <sz val="10"/>
        <rFont val="Arial"/>
        <family val="2"/>
      </rPr>
      <t xml:space="preserve">, as long as the dust return is not significantly calcined (degree of calcination: d&lt;5%) and contributes with less then 20% to the amount of kiln feed. </t>
    </r>
  </si>
  <si>
    <r>
      <t>The relative difference between LOI</t>
    </r>
    <r>
      <rPr>
        <vertAlign val="subscript"/>
        <sz val="10"/>
        <rFont val="Arial"/>
        <family val="2"/>
      </rPr>
      <t>RM</t>
    </r>
    <r>
      <rPr>
        <sz val="10"/>
        <rFont val="Arial"/>
        <family val="2"/>
      </rPr>
      <t xml:space="preserve"> and LOI</t>
    </r>
    <r>
      <rPr>
        <vertAlign val="subscript"/>
        <sz val="10"/>
        <rFont val="Arial"/>
        <family val="2"/>
      </rPr>
      <t>kiln feed</t>
    </r>
    <r>
      <rPr>
        <sz val="10"/>
        <rFont val="Arial"/>
        <family val="2"/>
      </rPr>
      <t xml:space="preserve"> should then be &lt;1%. This is normally the case for the dry process with cyclone pre-heaters. </t>
    </r>
  </si>
  <si>
    <t>3.) If not, press the 'create' button one time in order to create one new calcination sheet.</t>
  </si>
  <si>
    <t>Raw meal consumed = Kiln feed *(1-Dust return correction)</t>
  </si>
  <si>
    <t>[t CO2/GJ]</t>
  </si>
  <si>
    <t>ISO Country name</t>
  </si>
  <si>
    <t>BELARUS</t>
  </si>
  <si>
    <t>RUSSIAN FEDERATION</t>
  </si>
  <si>
    <t>NORWAY</t>
  </si>
  <si>
    <t>AUSTRIA</t>
  </si>
  <si>
    <t>BELGIUM</t>
  </si>
  <si>
    <t>BULGARIA</t>
  </si>
  <si>
    <t>CYPRUS</t>
  </si>
  <si>
    <t>CZECH REPUBLIC</t>
  </si>
  <si>
    <t>DENMARK</t>
  </si>
  <si>
    <t>ESTONIA</t>
  </si>
  <si>
    <t>FINLAND</t>
  </si>
  <si>
    <t>B1, B2: Default set equal to 1.55. To be replaced with company-specific data (excluding fuel ash content) if organic carbon in raw materials is of relevance. Any dust leaving the kiln system should be reflected in this ratio. Ash content of fuels should be excluded.</t>
  </si>
  <si>
    <t>59b</t>
  </si>
  <si>
    <t>calcination component</t>
  </si>
  <si>
    <t>62a</t>
  </si>
  <si>
    <t>62b</t>
  </si>
  <si>
    <t>45b</t>
  </si>
  <si>
    <t>Type</t>
  </si>
  <si>
    <t>Category</t>
  </si>
  <si>
    <t>31b</t>
  </si>
  <si>
    <t>45a</t>
  </si>
  <si>
    <t>10a</t>
  </si>
  <si>
    <t>Clinker/cement factor in cements</t>
  </si>
  <si>
    <r>
      <t>Total cements + substitutes</t>
    </r>
    <r>
      <rPr>
        <sz val="10"/>
        <rFont val="Arial"/>
      </rPr>
      <t xml:space="preserve">: Portland, Blended, Slag  </t>
    </r>
  </si>
  <si>
    <r>
      <t xml:space="preserve">       CO</t>
    </r>
    <r>
      <rPr>
        <vertAlign val="subscript"/>
        <sz val="10"/>
        <rFont val="Arial"/>
      </rPr>
      <t>2</t>
    </r>
    <r>
      <rPr>
        <sz val="10"/>
        <rFont val="Arial"/>
      </rPr>
      <t xml:space="preserve"> per power unit produced by separate on-site power generation</t>
    </r>
  </si>
  <si>
    <r>
      <t xml:space="preserve">       CO</t>
    </r>
    <r>
      <rPr>
        <vertAlign val="subscript"/>
        <sz val="10"/>
        <rFont val="Arial"/>
        <family val="2"/>
      </rPr>
      <t>2</t>
    </r>
    <r>
      <rPr>
        <sz val="10"/>
        <rFont val="Arial"/>
        <family val="2"/>
      </rPr>
      <t xml:space="preserve"> per power unit produced by separate on-site power generation</t>
    </r>
  </si>
  <si>
    <t>Total amount of MICs processed on-site and transfered between plants of the same company (not sold to or purchaesd from other companies)</t>
  </si>
  <si>
    <t>Fuel used for power generation on-site (autoproduction)
; =line324aa + line 324f + line 324h</t>
  </si>
  <si>
    <t>Consumption of conventional fossil fuels divided by the total heat consumption of kilns
; =line26 / line25</t>
  </si>
  <si>
    <t>Consumption of alternative fossil fuels divided by the total heat consumption of kilns
; =line27 / line25</t>
  </si>
  <si>
    <r>
      <t>Specific indirect CO</t>
    </r>
    <r>
      <rPr>
        <vertAlign val="subscript"/>
        <sz val="10"/>
        <rFont val="Arial"/>
        <family val="2"/>
      </rPr>
      <t>2</t>
    </r>
    <r>
      <rPr>
        <sz val="10"/>
        <rFont val="Arial"/>
        <family val="2"/>
      </rPr>
      <t xml:space="preserve"> from net clinker imports (+) / exports (-) per tonne of cementitious product</t>
    </r>
  </si>
  <si>
    <r>
      <t xml:space="preserve">; =line49c / line21a </t>
    </r>
    <r>
      <rPr>
        <sz val="10"/>
        <rFont val="Arial"/>
        <family val="2"/>
      </rPr>
      <t>* 1000</t>
    </r>
  </si>
  <si>
    <r>
      <t>Average lower heating values (= net calorific value) and CO</t>
    </r>
    <r>
      <rPr>
        <vertAlign val="subscript"/>
        <sz val="10"/>
        <rFont val="Arial"/>
        <family val="2"/>
      </rPr>
      <t>2</t>
    </r>
    <r>
      <rPr>
        <sz val="10"/>
        <rFont val="Arial"/>
      </rPr>
      <t xml:space="preserve"> emission factors of fuels </t>
    </r>
    <r>
      <rPr>
        <sz val="10"/>
        <rFont val="Arial"/>
        <family val="2"/>
      </rPr>
      <t>containing biomass</t>
    </r>
    <r>
      <rPr>
        <sz val="10"/>
        <rFont val="Arial"/>
      </rPr>
      <t>. Emission factors are used as specified  for kiln and non-kiln fuels in lines 186-200.</t>
    </r>
  </si>
  <si>
    <t>This is the sum of room heating and cooling. The result is registered in line 31a above</t>
  </si>
  <si>
    <t>322a</t>
  </si>
  <si>
    <t>322b</t>
  </si>
  <si>
    <t>323a</t>
  </si>
  <si>
    <t>323b</t>
  </si>
  <si>
    <t xml:space="preserve">This is fly ash and other puzzolana, dried and/or ground on-site and sold externally (no company-internal transfer)     </t>
  </si>
  <si>
    <t xml:space="preserve">Power used for own consumption of on-site power plant obtained from the external grid or supplier </t>
  </si>
  <si>
    <r>
      <t>Net CO</t>
    </r>
    <r>
      <rPr>
        <b/>
        <vertAlign val="subscript"/>
        <sz val="10"/>
        <rFont val="Arial"/>
        <family val="2"/>
      </rPr>
      <t>2</t>
    </r>
    <r>
      <rPr>
        <b/>
        <sz val="10"/>
        <rFont val="Arial"/>
        <family val="2"/>
      </rPr>
      <t xml:space="preserve"> Emissions (= gross CO</t>
    </r>
    <r>
      <rPr>
        <b/>
        <vertAlign val="subscript"/>
        <sz val="10"/>
        <rFont val="Arial"/>
        <family val="2"/>
      </rPr>
      <t>2</t>
    </r>
    <r>
      <rPr>
        <b/>
        <sz val="10"/>
        <rFont val="Arial"/>
        <family val="2"/>
      </rPr>
      <t xml:space="preserve"> minus alternative fossil fuels CO</t>
    </r>
    <r>
      <rPr>
        <b/>
        <vertAlign val="subscript"/>
        <sz val="10"/>
        <rFont val="Arial"/>
        <family val="2"/>
      </rPr>
      <t>2;</t>
    </r>
    <r>
      <rPr>
        <b/>
        <sz val="10"/>
        <rFont val="Arial"/>
        <family val="2"/>
      </rPr>
      <t xml:space="preserve"> excluding CO</t>
    </r>
    <r>
      <rPr>
        <b/>
        <vertAlign val="subscript"/>
        <sz val="10"/>
        <rFont val="Arial"/>
        <family val="2"/>
      </rPr>
      <t>2</t>
    </r>
    <r>
      <rPr>
        <b/>
        <sz val="10"/>
        <rFont val="Arial"/>
        <family val="2"/>
      </rPr>
      <t xml:space="preserve"> from on-site power generation)</t>
    </r>
  </si>
  <si>
    <t xml:space="preserve">This is pure slag, dried and/or ground on-site and sold externally (no company-internal transfer)     </t>
  </si>
  <si>
    <r>
      <t xml:space="preserve">Room heating </t>
    </r>
    <r>
      <rPr>
        <sz val="10"/>
        <rFont val="Arial"/>
        <family val="2"/>
      </rPr>
      <t>and</t>
    </r>
    <r>
      <rPr>
        <sz val="10"/>
        <rFont val="Arial"/>
      </rPr>
      <t xml:space="preserve"> cooling</t>
    </r>
  </si>
  <si>
    <t>Amount of clinker purchased from other companies. See Section 7.4 of guidance document for details on company-internal transfers.</t>
  </si>
  <si>
    <t>mixed industrial waste / fossil content</t>
  </si>
  <si>
    <t>Equipment and On-Site Vehicles fossil fuels</t>
  </si>
  <si>
    <r>
      <t>diesel oil (incl. fossil CO</t>
    </r>
    <r>
      <rPr>
        <vertAlign val="subscript"/>
        <sz val="10"/>
        <rFont val="Arial"/>
        <family val="2"/>
      </rPr>
      <t>2</t>
    </r>
    <r>
      <rPr>
        <sz val="10"/>
        <rFont val="Arial"/>
        <family val="2"/>
      </rPr>
      <t xml:space="preserve"> of mixed diesel)</t>
    </r>
  </si>
  <si>
    <r>
      <t>bio diesel (biogenic CO</t>
    </r>
    <r>
      <rPr>
        <vertAlign val="subscript"/>
        <sz val="10"/>
        <rFont val="Arial"/>
        <family val="2"/>
      </rPr>
      <t>2</t>
    </r>
    <r>
      <rPr>
        <sz val="10"/>
        <rFont val="Arial"/>
        <family val="2"/>
      </rPr>
      <t xml:space="preserve"> of bio or mixed diesel)</t>
    </r>
  </si>
  <si>
    <t xml:space="preserve">     Alternative biomass fuels - biomass total emissions</t>
  </si>
  <si>
    <t>Alternative biomass fuels - biomass total emissions</t>
  </si>
  <si>
    <t xml:space="preserve">Actual clinker production of active kilns  </t>
  </si>
  <si>
    <t>CO2 from net clinker imports (+) / exports (-)</t>
  </si>
  <si>
    <t>82a</t>
  </si>
  <si>
    <t>82b</t>
  </si>
  <si>
    <t>Specific indirect CO2 from net clinker imports (+) / exports (-)</t>
  </si>
  <si>
    <t>Specific indirect CO2 from external power generation</t>
  </si>
  <si>
    <t>Clinker # 1</t>
  </si>
  <si>
    <r>
      <t xml:space="preserve">Conventional fossil fuel rate </t>
    </r>
    <r>
      <rPr>
        <sz val="10"/>
        <color indexed="10"/>
        <rFont val="Arial"/>
        <family val="2"/>
      </rPr>
      <t>(kiln fuels)</t>
    </r>
  </si>
  <si>
    <t>34q</t>
  </si>
  <si>
    <t>34r</t>
  </si>
  <si>
    <t>34s</t>
  </si>
  <si>
    <t>34d</t>
  </si>
  <si>
    <t>34e</t>
  </si>
  <si>
    <t>7n</t>
  </si>
  <si>
    <t>Power production from separate on-site power generation in Mega Watt hours per year</t>
  </si>
  <si>
    <t>"n.a." (not applicable) means that emissions are never generated from this source, or the source does not exist at this plant.</t>
  </si>
  <si>
    <t>49d</t>
  </si>
  <si>
    <t>MIC consumed for production of pure slag cement</t>
  </si>
  <si>
    <t>Fly ash and puzzolana (direct sales)</t>
  </si>
  <si>
    <t>Dust Production (dry weight)</t>
  </si>
  <si>
    <t>Change in clinker stocks (+ = increase; - = reduction)</t>
  </si>
  <si>
    <t>Kiln Fuel Consumption incl. raw material and fuel drying</t>
  </si>
  <si>
    <t>Total heat consumption of kilns excluding drying of fuels and raw materials</t>
  </si>
  <si>
    <t>5000 &lt; X &lt; 8000</t>
  </si>
  <si>
    <t>X &gt; 8000</t>
  </si>
  <si>
    <t>[t/d]</t>
  </si>
  <si>
    <t>6b</t>
  </si>
  <si>
    <t>Plant type</t>
  </si>
  <si>
    <t>Net clinker sales per net clinker consumption</t>
  </si>
  <si>
    <t>[%]</t>
  </si>
  <si>
    <t>Plant</t>
  </si>
  <si>
    <t>Company</t>
  </si>
  <si>
    <t>Country</t>
  </si>
  <si>
    <t>Total internal processed MIC transfer (+ = received; - = sent)</t>
  </si>
  <si>
    <t>Amount of MICs transfers between plants belonging to the same company</t>
  </si>
  <si>
    <t>- Company sheet: If you are reporting for several plants of one company, the data is consolidated in the Company sheet. Consolidated totals must be entered manually in all white "SUM" cells.</t>
  </si>
  <si>
    <t xml:space="preserve">   If a value is zero (0), do not leave the cell blank but enter zero. </t>
  </si>
  <si>
    <r>
      <t xml:space="preserve">Conventional fossil fuels </t>
    </r>
    <r>
      <rPr>
        <b/>
        <sz val="10"/>
        <color indexed="10"/>
        <rFont val="Arial"/>
        <family val="2"/>
      </rPr>
      <t>(excl. drying of raw materials and fuels)</t>
    </r>
  </si>
  <si>
    <t>bio and mixed diesel</t>
  </si>
  <si>
    <r>
      <t xml:space="preserve">      External power </t>
    </r>
    <r>
      <rPr>
        <sz val="10"/>
        <rFont val="Arial"/>
        <family val="2"/>
      </rPr>
      <t>delivered to</t>
    </r>
    <r>
      <rPr>
        <sz val="10"/>
        <rFont val="Arial"/>
      </rPr>
      <t xml:space="preserve"> cement plant</t>
    </r>
  </si>
  <si>
    <t>Total cements produced, excluding clinker sold, including clinker bought. Portland + Blended + Slag cements incl. direct fly ash sales
; =line11 + line18 + line19</t>
  </si>
  <si>
    <r>
      <t>Power used for cement production obtained from the external grid or supplier</t>
    </r>
    <r>
      <rPr>
        <sz val="10"/>
        <rFont val="Arial"/>
        <family val="2"/>
      </rPr>
      <t xml:space="preserve"> = purchased power minus power sold back in case of own power production.</t>
    </r>
  </si>
  <si>
    <t xml:space="preserve">Average lower heating value (= net calorific value) of fuels, expressed in GJ per t of consumed fuel. 
Default lower heating values are taken from the lines 132-137a (fuel lower heating values of conventional fossil fuels).
Enter more specific lower heating values for this fuel if available.
</t>
  </si>
  <si>
    <r>
      <t xml:space="preserve">Average lower heating value (= net calorific value) of fuels, expressed in GJ per t of consumed fuel. </t>
    </r>
    <r>
      <rPr>
        <sz val="10"/>
        <rFont val="Arial"/>
        <family val="2"/>
      </rPr>
      <t>Default lower heating values are taken from the lines 132-137a (fuel lower heating values of conventional fossil fuels). Enter more specific lower heating values for this fuel if available.</t>
    </r>
    <r>
      <rPr>
        <sz val="10"/>
        <rFont val="Arial"/>
      </rPr>
      <t xml:space="preserve">
</t>
    </r>
  </si>
  <si>
    <r>
      <t xml:space="preserve">Average lower heating value (= net calorific value) of fuels, expressed in GJ per t of consumed fuel. 
</t>
    </r>
    <r>
      <rPr>
        <sz val="10"/>
        <rFont val="Arial"/>
        <family val="2"/>
      </rPr>
      <t>Default lower heating values are taken from the lines 132-137a (fuel lower heating values of conventional fossil fuels). 
Enter more specific lower heating values for this fuel if available.</t>
    </r>
    <r>
      <rPr>
        <sz val="10"/>
        <rFont val="Arial"/>
      </rPr>
      <t xml:space="preserve">
</t>
    </r>
  </si>
  <si>
    <t>Use the results in lines 525 and 526 as input data for line 34e and line 34f in the plant sheet according to the Simple Input Method (A1)</t>
  </si>
  <si>
    <t>Use lines 681 and 682 as input data for line 34i and line 34j in the plant sheet according to the detailed input Method (A2).</t>
  </si>
  <si>
    <t>(If more than 2 types of clinker are produced, add lines for clinkers #3 - n, and adjust formulae in lines 730, 733 and 734)</t>
  </si>
  <si>
    <t>(If more than 2 types of pre-calcined raw materials are consumed, add lines for raw materials #3 - n, and adjust formulae in lines 770, 773 and 774).</t>
  </si>
  <si>
    <t>(If more than 2 types of pre-calcined raw materials are consumed, add lines for raw materials #3 - n, and adjust formulae in lines 800, 803 and 804).</t>
  </si>
  <si>
    <r>
      <t xml:space="preserve">      </t>
    </r>
    <r>
      <rPr>
        <sz val="10"/>
        <rFont val="Arial"/>
        <family val="2"/>
      </rPr>
      <t>E</t>
    </r>
    <r>
      <rPr>
        <sz val="10"/>
        <rFont val="Arial"/>
      </rPr>
      <t xml:space="preserve">xternal power </t>
    </r>
    <r>
      <rPr>
        <sz val="10"/>
        <rFont val="Arial"/>
        <family val="2"/>
      </rPr>
      <t>delivered to</t>
    </r>
    <r>
      <rPr>
        <sz val="10"/>
        <rFont val="Arial"/>
      </rPr>
      <t xml:space="preserve"> cement plant</t>
    </r>
  </si>
  <si>
    <t>waste oil / fossil content</t>
  </si>
  <si>
    <t>impregnated saw dust / fossil content</t>
  </si>
  <si>
    <t>This is the sum of drying of raw materials and mineral components from alternative fossil fuels. The result is registered in line 31b above</t>
  </si>
  <si>
    <t>This is the sum of drying of raw materials and mineral components from alternative biomass fuels. The result is registered in line 31b above</t>
  </si>
  <si>
    <t>Calcination emission factor corrected for non-carbonate and silicate sources of CaO,MgO</t>
  </si>
  <si>
    <t>34m</t>
  </si>
  <si>
    <t>34n</t>
  </si>
  <si>
    <t>34o</t>
  </si>
  <si>
    <t>- Pant sheet: All empty white cells must be completed. If an input value is zero (0), do not leave the cell blank but enter zero.</t>
  </si>
  <si>
    <t>Biomass fuels, incl. biomass content of alternative fuels</t>
  </si>
  <si>
    <t>Int - Line</t>
  </si>
  <si>
    <t>Year</t>
  </si>
  <si>
    <t>Line</t>
  </si>
  <si>
    <t>Min</t>
  </si>
  <si>
    <t>Value</t>
  </si>
  <si>
    <t>Max</t>
  </si>
  <si>
    <t>Comment</t>
  </si>
  <si>
    <t>MIN</t>
  </si>
  <si>
    <t>MAX</t>
  </si>
  <si>
    <t>154d</t>
  </si>
  <si>
    <t>154e</t>
  </si>
  <si>
    <t>154f</t>
  </si>
  <si>
    <t xml:space="preserve">Select year to copy and apply inventory boundaries (7a - 7j) </t>
  </si>
  <si>
    <t>Amount of clinker transfers with other plants belonging to the same company</t>
  </si>
  <si>
    <t>Data for Simple Input Method (A1)</t>
  </si>
  <si>
    <t>Data for Detailed Input Method (A2)</t>
  </si>
  <si>
    <t>Data for Simple Output Method (B1)</t>
  </si>
  <si>
    <t>525 = Standard parameter for simple output method (B1)</t>
  </si>
  <si>
    <t>0,2% = Standard parameter for simple output method (B1)</t>
  </si>
  <si>
    <t>1,55 = Standard parameter for simple output method (B1)</t>
  </si>
  <si>
    <t>0,2% = Standard parameter for detailed output method (B2)</t>
  </si>
  <si>
    <t>This is the sum of on-site power generation from conventional fossil fuels. The result is registered in line 45c above</t>
  </si>
  <si>
    <t>OTHER AFRICA XA</t>
  </si>
  <si>
    <t>38b</t>
  </si>
  <si>
    <t>38a</t>
  </si>
  <si>
    <t>CO2 from calcination of clinker</t>
  </si>
  <si>
    <r>
      <t>Uncorrected CO</t>
    </r>
    <r>
      <rPr>
        <vertAlign val="subscript"/>
        <sz val="10"/>
        <rFont val="Arial"/>
        <family val="2"/>
      </rPr>
      <t>2</t>
    </r>
    <r>
      <rPr>
        <sz val="10"/>
        <rFont val="Arial"/>
        <family val="2"/>
      </rPr>
      <t xml:space="preserve"> emissions, based on CaO- and MgO content of clinker</t>
    </r>
  </si>
  <si>
    <t>Method</t>
  </si>
  <si>
    <t>Calculation method in calcination sheet</t>
  </si>
  <si>
    <t>[ % Cbio/TC]</t>
  </si>
  <si>
    <r>
      <t>CKD calcination rate</t>
    </r>
    <r>
      <rPr>
        <i/>
        <sz val="10"/>
        <rFont val="Arial"/>
        <family val="2"/>
      </rPr>
      <t xml:space="preserve"> d </t>
    </r>
    <r>
      <rPr>
        <sz val="10"/>
        <rFont val="Arial"/>
        <family val="2"/>
      </rPr>
      <t>(Plant specific value or default 0%= dry kilns, 100%= for other kiln types)</t>
    </r>
  </si>
  <si>
    <t>Limestone</t>
  </si>
  <si>
    <t>Slag</t>
  </si>
  <si>
    <t>Puzzolana</t>
  </si>
  <si>
    <t>7aa</t>
  </si>
  <si>
    <t>other fossil based wastes / fossil content</t>
  </si>
  <si>
    <t>184h</t>
  </si>
  <si>
    <t>184i</t>
  </si>
  <si>
    <t>184j</t>
  </si>
  <si>
    <t>125a</t>
  </si>
  <si>
    <t>126a</t>
  </si>
  <si>
    <t>155a</t>
  </si>
  <si>
    <t>156a</t>
  </si>
  <si>
    <t>235a</t>
  </si>
  <si>
    <t>236a</t>
  </si>
  <si>
    <t>303h</t>
  </si>
  <si>
    <t>303i</t>
  </si>
  <si>
    <t>303j</t>
  </si>
  <si>
    <t>303k</t>
  </si>
  <si>
    <t>304g</t>
  </si>
  <si>
    <t>304h</t>
  </si>
  <si>
    <t>313h</t>
  </si>
  <si>
    <t>313i</t>
  </si>
  <si>
    <t>313j</t>
  </si>
  <si>
    <t>yes</t>
  </si>
  <si>
    <t>no</t>
  </si>
  <si>
    <t>n.a.</t>
  </si>
  <si>
    <t>explanation in a note in the cell for why "No" was used.</t>
  </si>
  <si>
    <t>184g</t>
  </si>
  <si>
    <t>MgO</t>
  </si>
  <si>
    <t>g/mol</t>
  </si>
  <si>
    <t>Clinker production and composition</t>
  </si>
  <si>
    <t>Total clinker</t>
  </si>
  <si>
    <t>Total clinker produced</t>
  </si>
  <si>
    <t>Average CaO content (incl. free lime)</t>
  </si>
  <si>
    <t>Average MgO content</t>
  </si>
  <si>
    <t>CaO amount</t>
  </si>
  <si>
    <t>MgO amount</t>
  </si>
  <si>
    <t>Total CaO amount</t>
  </si>
  <si>
    <t>Total MgO amount</t>
  </si>
  <si>
    <t>CaO content</t>
  </si>
  <si>
    <t/>
  </si>
  <si>
    <t>=(Min Code 35a) * (Code 8) / 1000</t>
  </si>
  <si>
    <r>
      <t xml:space="preserve">=(Max Code 35a) * </t>
    </r>
    <r>
      <rPr>
        <sz val="10"/>
        <color indexed="10"/>
        <rFont val="Arial"/>
        <family val="2"/>
      </rPr>
      <t>1,3</t>
    </r>
    <r>
      <rPr>
        <sz val="10"/>
        <color indexed="8"/>
        <rFont val="Arial"/>
        <family val="2"/>
      </rPr>
      <t xml:space="preserve"> * (Code 8) / 1000</t>
    </r>
  </si>
  <si>
    <t>=(Min Code 83) * (Code 21a) / 1000</t>
  </si>
  <si>
    <t>=(Max Code 83) * (Code 21a) / 1000</t>
  </si>
  <si>
    <r>
      <t>This cell calculates CO</t>
    </r>
    <r>
      <rPr>
        <vertAlign val="subscript"/>
        <sz val="10"/>
        <rFont val="Arial"/>
        <family val="2"/>
      </rPr>
      <t>2</t>
    </r>
    <r>
      <rPr>
        <sz val="10"/>
        <rFont val="Arial"/>
        <family val="2"/>
      </rPr>
      <t xml:space="preserve"> emissions by multiplying the heat consumption (in TJ/year, line184h) with the corresponding emission factors (given in line200)</t>
    </r>
  </si>
  <si>
    <t>All CKD which leaves the kiln system, e.g. for additions to cement mill, direct sale, landfilling, etc.
CKD volumes added to cement mill should also be entered in line 17. CKD sold directly as a product may be entered in line 19b.</t>
  </si>
  <si>
    <t>192d</t>
  </si>
  <si>
    <r>
      <t>ARM CO</t>
    </r>
    <r>
      <rPr>
        <vertAlign val="subscript"/>
        <sz val="10"/>
        <rFont val="Arial"/>
        <family val="2"/>
      </rPr>
      <t>2</t>
    </r>
    <r>
      <rPr>
        <sz val="10"/>
        <rFont val="Arial"/>
      </rPr>
      <t xml:space="preserve"> amount</t>
    </r>
  </si>
  <si>
    <r>
      <t>Non-Kiln Fuel Lower Heating Values</t>
    </r>
    <r>
      <rPr>
        <b/>
        <strike/>
        <sz val="10"/>
        <rFont val="Arial"/>
        <family val="2"/>
      </rPr>
      <t xml:space="preserve"> </t>
    </r>
  </si>
  <si>
    <t>Kiln feed</t>
  </si>
  <si>
    <t>Additional raw material (ARM)</t>
  </si>
  <si>
    <t>Additional raw materials (ARM)</t>
  </si>
  <si>
    <t>33bb</t>
  </si>
  <si>
    <r>
      <t>CO</t>
    </r>
    <r>
      <rPr>
        <vertAlign val="subscript"/>
        <sz val="10"/>
        <rFont val="Arial"/>
        <family val="2"/>
      </rPr>
      <t>2</t>
    </r>
    <r>
      <rPr>
        <sz val="10"/>
        <rFont val="Arial"/>
      </rPr>
      <t xml:space="preserve"> from external power generation</t>
    </r>
  </si>
  <si>
    <r>
      <t>Total indirect CO</t>
    </r>
    <r>
      <rPr>
        <vertAlign val="subscript"/>
        <sz val="10"/>
        <rFont val="Arial"/>
        <family val="2"/>
      </rPr>
      <t>2</t>
    </r>
    <r>
      <rPr>
        <sz val="10"/>
        <rFont val="Arial"/>
      </rPr>
      <t xml:space="preserve"> (main sources)</t>
    </r>
  </si>
  <si>
    <r>
      <t>Absolute net CO</t>
    </r>
    <r>
      <rPr>
        <vertAlign val="subscript"/>
        <sz val="10"/>
        <rFont val="Arial"/>
        <family val="2"/>
      </rPr>
      <t>2</t>
    </r>
  </si>
  <si>
    <t>.</t>
  </si>
  <si>
    <t>Short notes or user comment (max. 250 characters)</t>
  </si>
  <si>
    <t>other fossil fuels(Equipment and On-Site Vehicles)</t>
  </si>
  <si>
    <t>waste tyres / fossil content</t>
  </si>
  <si>
    <t>solvents / fossil content</t>
  </si>
  <si>
    <t>233a</t>
  </si>
  <si>
    <t>183a</t>
  </si>
  <si>
    <t>Waste heat used internally (e.g. for drying of fuels or raw materials)</t>
  </si>
  <si>
    <t>92a</t>
  </si>
  <si>
    <t>INFORMATION</t>
  </si>
  <si>
    <t>General Plant Information</t>
  </si>
  <si>
    <t>Kiln types</t>
  </si>
  <si>
    <t>Clinker and Cement Production</t>
  </si>
  <si>
    <t>Clinker bought</t>
  </si>
  <si>
    <t>B1</t>
  </si>
  <si>
    <t>Clinker sold</t>
  </si>
  <si>
    <t>B2</t>
  </si>
  <si>
    <t>Gypsum</t>
  </si>
  <si>
    <t>WBCSD Cement Sustainability Initiative
CO2 Emissions Inventory Protocol, draft of Version 3.0</t>
  </si>
  <si>
    <t>other fossil fuels(Room heating and cooling)</t>
  </si>
  <si>
    <t>Calcination rate of CKD</t>
  </si>
  <si>
    <t>Total heat consumption of kilns</t>
  </si>
  <si>
    <t>Fossil fuels</t>
  </si>
  <si>
    <t>MODERATE ASSURANCE</t>
  </si>
  <si>
    <t>NO ASSURANCE</t>
  </si>
  <si>
    <t>234d</t>
  </si>
  <si>
    <t>234e</t>
  </si>
  <si>
    <t>234f</t>
  </si>
  <si>
    <t>154a</t>
  </si>
  <si>
    <t>154b</t>
  </si>
  <si>
    <t>154c</t>
  </si>
  <si>
    <t>Excel Line</t>
  </si>
  <si>
    <t>Alternative fossil fuel rate (kiln fuels)</t>
  </si>
  <si>
    <t>Biomass fuel rate (kiln fuels)</t>
  </si>
  <si>
    <r>
      <t>CO</t>
    </r>
    <r>
      <rPr>
        <vertAlign val="subscript"/>
        <sz val="10"/>
        <rFont val="Arial"/>
        <family val="2"/>
      </rPr>
      <t>2</t>
    </r>
    <r>
      <rPr>
        <sz val="10"/>
        <rFont val="Arial"/>
        <family val="2"/>
      </rPr>
      <t xml:space="preserve"> emission factor for kiln fuel mix </t>
    </r>
  </si>
  <si>
    <r>
      <t>[kg CO</t>
    </r>
    <r>
      <rPr>
        <vertAlign val="subscript"/>
        <sz val="10"/>
        <rFont val="Arial"/>
        <family val="2"/>
      </rPr>
      <t>2</t>
    </r>
    <r>
      <rPr>
        <sz val="10"/>
        <rFont val="Arial"/>
        <family val="2"/>
      </rPr>
      <t>/GJ]</t>
    </r>
  </si>
  <si>
    <t>Conventional fossil fuels (excl. drying of raw materials and fuels)</t>
  </si>
  <si>
    <t>other fossil based wastes and mixed fuels</t>
  </si>
  <si>
    <t xml:space="preserve">- Lines 780-804 calculate the amount of Ca and Mg in the clinker which stems from silicate sources. Only raw materials entering the kiln and raw materials with relevant </t>
  </si>
  <si>
    <r>
      <t xml:space="preserve">Biomass fuel rate </t>
    </r>
    <r>
      <rPr>
        <sz val="10"/>
        <color indexed="10"/>
        <rFont val="Arial"/>
        <family val="2"/>
      </rPr>
      <t>(kiln fuels)</t>
    </r>
  </si>
  <si>
    <t>Clinker # 2</t>
  </si>
  <si>
    <t>Raw material # 1</t>
  </si>
  <si>
    <t>Raw material # 2</t>
  </si>
  <si>
    <t>Average CaO content</t>
  </si>
  <si>
    <t>Total of raw materials</t>
  </si>
  <si>
    <t>Calcination factor, uncorrected</t>
  </si>
  <si>
    <t>Calcination emission factor, corrected for CaO- and MgO imports</t>
  </si>
  <si>
    <t>Validation</t>
  </si>
  <si>
    <t>[kWh/t clinker]</t>
  </si>
  <si>
    <t>Waste heat exported to third parties</t>
  </si>
  <si>
    <t>34a</t>
  </si>
  <si>
    <t xml:space="preserve">      Total external power consumption at cement plant</t>
  </si>
  <si>
    <t xml:space="preserve">      Cement-related external power consumption at on site power generation plant</t>
  </si>
  <si>
    <t>7ac</t>
  </si>
  <si>
    <r>
      <t>Total direct emissions from raw materials, kiln fuels and non-kiln fuels, excluding CO</t>
    </r>
    <r>
      <rPr>
        <vertAlign val="subscript"/>
        <sz val="10"/>
        <rFont val="Arial"/>
        <family val="2"/>
      </rPr>
      <t>2</t>
    </r>
    <r>
      <rPr>
        <sz val="10"/>
        <rFont val="Arial"/>
        <family val="2"/>
      </rPr>
      <t xml:space="preserve"> from on-site power generation, minus alternative fossil fuels
; =line59c - line41</t>
    </r>
  </si>
  <si>
    <t>Total direct emissions from raw materials, kiln fuels and non-kiln fuels
; =line39 + line43 + line46</t>
  </si>
  <si>
    <r>
      <t>B1, B2: Calculated from the organic carbon content of raw meal, the raw meal consumption, and the CO</t>
    </r>
    <r>
      <rPr>
        <vertAlign val="subscript"/>
        <sz val="10"/>
        <rFont val="Arial"/>
        <family val="2"/>
      </rPr>
      <t>2</t>
    </r>
    <r>
      <rPr>
        <sz val="10"/>
        <rFont val="Arial"/>
        <family val="2"/>
      </rPr>
      <t xml:space="preserve"> to C molar weight ratio 
 =line35b * line35d * 3.664. (A1, A2: Accounted in auxiliary sheet "CalcA1", "CalcA2").</t>
    </r>
  </si>
  <si>
    <t xml:space="preserve"> -  If validation fails please read the sheet "ControlPlant".
 -  Make correction in the plant sheets.
 -  Start validation again.</t>
  </si>
  <si>
    <t>Annex</t>
  </si>
  <si>
    <t>Annex 1</t>
  </si>
  <si>
    <t>non-Annex 1</t>
  </si>
  <si>
    <t>199a</t>
  </si>
  <si>
    <t>33e</t>
  </si>
  <si>
    <t>Equipment and On-Site Vehicles fuels (containing biomass)</t>
  </si>
  <si>
    <r>
      <t>Non-Kiln Fuel Lower Heating Values</t>
    </r>
    <r>
      <rPr>
        <b/>
        <strike/>
        <sz val="10"/>
        <rFont val="Arial"/>
        <family val="2"/>
      </rPr>
      <t xml:space="preserve"> and CO2 Emission Factors</t>
    </r>
  </si>
  <si>
    <t>used in line 172, 183a, 233a</t>
  </si>
  <si>
    <t>used in line 173, 183a, 233a</t>
  </si>
  <si>
    <t>used in line 173a, 183a, 233a</t>
  </si>
  <si>
    <t>used in line 96b, 96d, 331a, 331d</t>
  </si>
  <si>
    <t>Recalculation with protocol V3 (GNR data until 2010 according to V2)</t>
  </si>
  <si>
    <t>tonne of cementitious product</t>
  </si>
  <si>
    <t>tonne of clinker produced</t>
  </si>
  <si>
    <t>192a</t>
  </si>
  <si>
    <t>304aa</t>
  </si>
  <si>
    <t>Total direct CO2: all sources</t>
  </si>
  <si>
    <t>DRY WITHOUT PREHEATER (LONG DRY KILN)</t>
  </si>
  <si>
    <t>SEMI-WET/SEMI DRY</t>
  </si>
  <si>
    <t>WET</t>
  </si>
  <si>
    <t>Plant_Type</t>
  </si>
  <si>
    <t>Kiln_Type</t>
  </si>
  <si>
    <t>Capacity</t>
  </si>
  <si>
    <t>Steps</t>
  </si>
  <si>
    <t>"Kyoto" Region (Annex 1 or non-Annex 1)</t>
  </si>
  <si>
    <t>Emission factor for bought clinker</t>
  </si>
  <si>
    <r>
      <t>Detailed Input Method (A2) Input CO</t>
    </r>
    <r>
      <rPr>
        <b/>
        <vertAlign val="subscript"/>
        <sz val="10"/>
        <rFont val="Arial"/>
        <family val="2"/>
      </rPr>
      <t>2</t>
    </r>
    <r>
      <rPr>
        <b/>
        <sz val="10"/>
        <rFont val="Arial"/>
        <family val="2"/>
      </rPr>
      <t xml:space="preserve"> balance: Instructions for Users. </t>
    </r>
  </si>
  <si>
    <t>B1, B2: Default set equal to 0.2%. To be replaced with company-specific data if raw materials with substantially higher or lower content of organic carbon are used. See Guidance document for details.</t>
  </si>
  <si>
    <r>
      <t>- Lines 600 to 604 calculate the calcination of raw meal consumed based on a CO</t>
    </r>
    <r>
      <rPr>
        <vertAlign val="subscript"/>
        <sz val="10"/>
        <rFont val="Arial"/>
        <family val="2"/>
      </rPr>
      <t>2</t>
    </r>
    <r>
      <rPr>
        <sz val="10"/>
        <rFont val="Arial"/>
        <family val="2"/>
      </rPr>
      <t xml:space="preserve"> content of the raw meal (fCO2</t>
    </r>
    <r>
      <rPr>
        <vertAlign val="subscript"/>
        <sz val="10"/>
        <rFont val="Arial"/>
        <family val="2"/>
      </rPr>
      <t>RM</t>
    </r>
    <r>
      <rPr>
        <sz val="10"/>
        <rFont val="Arial"/>
        <family val="2"/>
      </rPr>
      <t xml:space="preserve">). </t>
    </r>
  </si>
  <si>
    <t>counting of the recycled part of the kiln feed.</t>
  </si>
  <si>
    <t>Total conventional fossil fuel energy used in the whole plant divided by total fuel energy use in % 
; =(line26 + line321 + (line321c * (1 - line200g)) + line322 + line323k + line324aa) / (line25 + line321 + line321c + line322 + line323k + line323g + line323i + line324aa + line324f + line324h)</t>
  </si>
  <si>
    <r>
      <t>Additional raw material  # 7</t>
    </r>
    <r>
      <rPr>
        <sz val="10"/>
        <rFont val="Arial"/>
        <family val="2"/>
      </rPr>
      <t xml:space="preserve"> (not part of kiln feed)</t>
    </r>
  </si>
  <si>
    <r>
      <t>Additional raw material  # 8</t>
    </r>
    <r>
      <rPr>
        <sz val="10"/>
        <rFont val="Arial"/>
        <family val="2"/>
      </rPr>
      <t xml:space="preserve"> (not part of kiln feed)</t>
    </r>
  </si>
  <si>
    <r>
      <t>Additional raw material  # 9</t>
    </r>
    <r>
      <rPr>
        <sz val="10"/>
        <rFont val="Arial"/>
        <family val="2"/>
      </rPr>
      <t xml:space="preserve"> (not part of kiln feed)</t>
    </r>
  </si>
  <si>
    <r>
      <t>Additional raw material  # 10</t>
    </r>
    <r>
      <rPr>
        <sz val="10"/>
        <rFont val="Arial"/>
        <family val="2"/>
      </rPr>
      <t xml:space="preserve"> (not part of kiln feed)</t>
    </r>
  </si>
  <si>
    <t>Line 174, 183a, 184h, 184j, 233a, 236a, 333h, 333j, 334g 334e</t>
  </si>
  <si>
    <t>used in line 226</t>
  </si>
  <si>
    <t>used in line 227</t>
  </si>
  <si>
    <t>used in line 228</t>
  </si>
  <si>
    <t>used in line 229</t>
  </si>
  <si>
    <t>used in line 230</t>
  </si>
  <si>
    <t>used in line 231</t>
  </si>
  <si>
    <t>used in line 232</t>
  </si>
  <si>
    <t>used in line 233, 236a, 333j, 334e</t>
  </si>
  <si>
    <t>Total alternative fossil fuel energy used in the whole plant divided by total fuel energy use in % 
; =(line27 + line323g + line324f) / (line25 + line321 + line321c + line322 + line323k + line323g + line323i + line324aa + line324f + line324h)</t>
  </si>
  <si>
    <t>Total biomass fuel energy used in the whole plant divided by total fuel energy use in %
; =(line28 + (line321c * line200g) + line323i + line324h) / (line25 + line321 + line321c + line322 + line323k + line323g + line323i + line324aa + line324f + line324h))</t>
  </si>
  <si>
    <t>"Yes" means that energy consumption and emissions data for the project step are reported</t>
  </si>
  <si>
    <t>Third party verification</t>
  </si>
  <si>
    <t xml:space="preserve">"No" means that emissions are generated as a result of the process step, but the data are not reported -- Needs </t>
  </si>
  <si>
    <r>
      <t>To calculate CO</t>
    </r>
    <r>
      <rPr>
        <vertAlign val="subscript"/>
        <sz val="10"/>
        <rFont val="Arial"/>
        <family val="2"/>
      </rPr>
      <t>2</t>
    </r>
    <r>
      <rPr>
        <sz val="10"/>
        <rFont val="Arial"/>
      </rPr>
      <t xml:space="preserve"> from calcination of raw materials:</t>
    </r>
  </si>
  <si>
    <r>
      <t>[t CO</t>
    </r>
    <r>
      <rPr>
        <vertAlign val="subscript"/>
        <sz val="10"/>
        <rFont val="Arial"/>
        <family val="2"/>
      </rPr>
      <t>2</t>
    </r>
    <r>
      <rPr>
        <sz val="10"/>
        <rFont val="Arial"/>
      </rPr>
      <t>/yr]</t>
    </r>
  </si>
  <si>
    <r>
      <t>Raw meal CO</t>
    </r>
    <r>
      <rPr>
        <vertAlign val="subscript"/>
        <sz val="10"/>
        <rFont val="Arial"/>
        <family val="2"/>
      </rPr>
      <t>2</t>
    </r>
    <r>
      <rPr>
        <sz val="10"/>
        <rFont val="Arial"/>
      </rPr>
      <t xml:space="preserve"> content (fCO2</t>
    </r>
    <r>
      <rPr>
        <vertAlign val="subscript"/>
        <sz val="10"/>
        <rFont val="Arial"/>
        <family val="2"/>
      </rPr>
      <t>RM</t>
    </r>
    <r>
      <rPr>
        <sz val="10"/>
        <rFont val="Arial"/>
      </rPr>
      <t>)</t>
    </r>
  </si>
  <si>
    <r>
      <t>CO</t>
    </r>
    <r>
      <rPr>
        <vertAlign val="subscript"/>
        <sz val="10"/>
        <rFont val="Arial"/>
        <family val="2"/>
      </rPr>
      <t>2</t>
    </r>
    <r>
      <rPr>
        <sz val="10"/>
        <rFont val="Arial"/>
      </rPr>
      <t xml:space="preserve"> amount (CO</t>
    </r>
    <r>
      <rPr>
        <vertAlign val="subscript"/>
        <sz val="10"/>
        <rFont val="Arial"/>
        <family val="2"/>
      </rPr>
      <t>2</t>
    </r>
    <r>
      <rPr>
        <sz val="10"/>
        <rFont val="Arial"/>
      </rPr>
      <t xml:space="preserve"> of raw meal consumed)</t>
    </r>
  </si>
  <si>
    <r>
      <t>ARM CO</t>
    </r>
    <r>
      <rPr>
        <vertAlign val="subscript"/>
        <sz val="10"/>
        <rFont val="Arial"/>
        <family val="2"/>
      </rPr>
      <t>2</t>
    </r>
    <r>
      <rPr>
        <sz val="10"/>
        <rFont val="Arial"/>
      </rPr>
      <t xml:space="preserve"> content</t>
    </r>
  </si>
  <si>
    <t>=(Max Code 60) * (Code 8) / (Code 21a)</t>
  </si>
  <si>
    <t>&lt;= (Code 59)</t>
  </si>
  <si>
    <t>=(Max Code 60)</t>
  </si>
  <si>
    <t>=(Min Code 73) * (Code 8) / (Code  21a)</t>
  </si>
  <si>
    <t>=(Max Code 73) * (Code 8) / (Code  21a)</t>
  </si>
  <si>
    <t>150*</t>
  </si>
  <si>
    <t>100%*</t>
  </si>
  <si>
    <t>=(Code 8)*(MaxCode 60)/1000</t>
  </si>
  <si>
    <t>=(Code 8)*(MinCode 60)/1000</t>
  </si>
  <si>
    <r>
      <t>Select method for reporting CO</t>
    </r>
    <r>
      <rPr>
        <vertAlign val="subscript"/>
        <sz val="10"/>
        <rFont val="Arial"/>
        <family val="2"/>
      </rPr>
      <t>2</t>
    </r>
    <r>
      <rPr>
        <sz val="10"/>
        <rFont val="Arial"/>
      </rPr>
      <t xml:space="preserve"> emissions from raw material calcination. Use macro in column E to create coresponding calcination sheet, if missing.</t>
    </r>
  </si>
  <si>
    <r>
      <t>Direct CO</t>
    </r>
    <r>
      <rPr>
        <b/>
        <vertAlign val="subscript"/>
        <sz val="10"/>
        <rFont val="Arial"/>
        <family val="2"/>
      </rPr>
      <t>2</t>
    </r>
    <r>
      <rPr>
        <b/>
        <sz val="10"/>
        <rFont val="Arial"/>
        <family val="2"/>
      </rPr>
      <t xml:space="preserve"> from Biomass (Memo Item)</t>
    </r>
  </si>
  <si>
    <r>
      <t>Additional raw material  # 6</t>
    </r>
    <r>
      <rPr>
        <sz val="10"/>
        <rFont val="Arial"/>
        <family val="2"/>
      </rPr>
      <t xml:space="preserve"> (not part of kiln feed)</t>
    </r>
  </si>
  <si>
    <t xml:space="preserve">       Power delivered to cement plant</t>
  </si>
  <si>
    <t xml:space="preserve">       Power delivered externally</t>
  </si>
  <si>
    <r>
      <t>[kg CO</t>
    </r>
    <r>
      <rPr>
        <vertAlign val="subscript"/>
        <sz val="10"/>
        <rFont val="Arial"/>
        <family val="2"/>
      </rPr>
      <t>2</t>
    </r>
    <r>
      <rPr>
        <sz val="10"/>
        <rFont val="Arial"/>
      </rPr>
      <t>/t cli]</t>
    </r>
  </si>
  <si>
    <r>
      <t>The complete CO</t>
    </r>
    <r>
      <rPr>
        <vertAlign val="subscript"/>
        <sz val="10"/>
        <rFont val="Arial"/>
        <family val="2"/>
      </rPr>
      <t>2</t>
    </r>
    <r>
      <rPr>
        <sz val="10"/>
        <rFont val="Arial"/>
        <family val="2"/>
      </rPr>
      <t xml:space="preserve"> content of the raw meal must be determined, e.g. from total carbon (TC) analysis (or CO</t>
    </r>
    <r>
      <rPr>
        <vertAlign val="subscript"/>
        <sz val="10"/>
        <rFont val="Arial"/>
        <family val="2"/>
      </rPr>
      <t>2</t>
    </r>
    <r>
      <rPr>
        <sz val="10"/>
        <rFont val="Arial"/>
        <family val="2"/>
      </rPr>
      <t xml:space="preserve"> IR-analysis of the gases released from the heated and fully oxidised sample).</t>
    </r>
  </si>
  <si>
    <r>
      <t>- Lines 671 to 676 determine the total CO</t>
    </r>
    <r>
      <rPr>
        <vertAlign val="subscript"/>
        <sz val="10"/>
        <rFont val="Arial"/>
        <family val="2"/>
      </rPr>
      <t>2</t>
    </r>
    <r>
      <rPr>
        <sz val="10"/>
        <rFont val="Arial"/>
        <family val="2"/>
      </rPr>
      <t xml:space="preserve"> emissions from the calcination of raw materials and from their organic carbon content. </t>
    </r>
  </si>
  <si>
    <t>http://www.ipcc-nggip.iges.or.jp</t>
  </si>
  <si>
    <t>Vol. II, Section 1.4.2.1, Table 1.4, Section 2.3.2.1., Table 2.3</t>
  </si>
  <si>
    <t>parameter for detailed output method (B2)</t>
  </si>
  <si>
    <t>per tonne of clinker produced</t>
  </si>
  <si>
    <t>per tonne of cementitious product</t>
  </si>
  <si>
    <r>
      <t>Specific gross CO</t>
    </r>
    <r>
      <rPr>
        <vertAlign val="subscript"/>
        <sz val="10"/>
        <rFont val="Arial"/>
        <family val="2"/>
      </rPr>
      <t>2</t>
    </r>
  </si>
  <si>
    <t>This is the sum of on-site power generation from conventional fossil fuels. The result is registered in line 31c above</t>
  </si>
  <si>
    <t>This is the sum of on-site power generation from alternative fossil fuels. The result is registered in line 31c above</t>
  </si>
  <si>
    <t>This is the sum of on-site power generation from biomass fuels. The result is registered in line 31c above</t>
  </si>
  <si>
    <t>This is the sum of drying of raw materials and mineral components from conventional fossil fuels. The result is registered in line 45b above</t>
  </si>
  <si>
    <t>Total clinker produced plus MIC consumed for blending and production of cement substitutes, including clinker sold, excluding clinker bought
; =line8 + line18 + line19</t>
  </si>
  <si>
    <t xml:space="preserve">Calculated based on Clinker production and Clinker/cement (eq.) ratio
; =line 8 / line 92a </t>
  </si>
  <si>
    <r>
      <t>Sum of conventional fossil fuels, alternative fossil fuels, and biomass fuels; excluding fuels for drying of raw amterials and fuels
; =</t>
    </r>
    <r>
      <rPr>
        <sz val="10"/>
        <rFont val="Arial"/>
        <family val="2"/>
      </rPr>
      <t>line25</t>
    </r>
    <r>
      <rPr>
        <sz val="10"/>
        <rFont val="Arial"/>
      </rPr>
      <t xml:space="preserve"> - line184 - line184g - line184i</t>
    </r>
  </si>
  <si>
    <r>
      <t>Fuel used for quarry equipment and vehicles for internal transport
; =line321</t>
    </r>
    <r>
      <rPr>
        <sz val="10"/>
        <rFont val="Arial"/>
        <family val="2"/>
      </rPr>
      <t>+ line321c</t>
    </r>
  </si>
  <si>
    <t xml:space="preserve"> Reduction of specific emissions relative to base year (default 1990)
; =(line74 yr n - line74 yr 1990) / line74 yr 1990</t>
  </si>
  <si>
    <t>Calculation of Performance indicators, Total absolute and specific emissions</t>
  </si>
  <si>
    <t>Clinker produced</t>
  </si>
  <si>
    <t>MgO content</t>
  </si>
  <si>
    <t>CaO content (incl. free lime)</t>
  </si>
  <si>
    <t>Molecular weights</t>
  </si>
  <si>
    <t>CaO</t>
  </si>
  <si>
    <t>301c</t>
  </si>
  <si>
    <t>diesel oil (e.g. bio diesel)</t>
  </si>
  <si>
    <t>301d</t>
  </si>
  <si>
    <t>sewage sludge</t>
  </si>
  <si>
    <t>CO2 Emission Factors of Kiln Fuels (per lower heating value)</t>
  </si>
  <si>
    <t>33aa</t>
  </si>
  <si>
    <r>
      <t>In case that raw material inputs contain significant amounts of carbonates other than CaCO</t>
    </r>
    <r>
      <rPr>
        <vertAlign val="subscript"/>
        <sz val="10"/>
        <rFont val="Arial"/>
        <family val="2"/>
      </rPr>
      <t>3</t>
    </r>
    <r>
      <rPr>
        <sz val="10"/>
        <rFont val="Arial"/>
        <family val="2"/>
      </rPr>
      <t>, MgCO</t>
    </r>
    <r>
      <rPr>
        <vertAlign val="subscript"/>
        <sz val="10"/>
        <rFont val="Arial"/>
        <family val="2"/>
      </rPr>
      <t>3</t>
    </r>
    <r>
      <rPr>
        <sz val="10"/>
        <rFont val="Arial"/>
        <family val="2"/>
      </rPr>
      <t xml:space="preserve"> and CaMg(CO</t>
    </r>
    <r>
      <rPr>
        <vertAlign val="subscript"/>
        <sz val="10"/>
        <rFont val="Arial"/>
        <family val="2"/>
      </rPr>
      <t>3</t>
    </r>
    <r>
      <rPr>
        <sz val="10"/>
        <rFont val="Arial"/>
        <family val="2"/>
      </rPr>
      <t>)</t>
    </r>
    <r>
      <rPr>
        <vertAlign val="subscript"/>
        <sz val="10"/>
        <rFont val="Arial"/>
        <family val="2"/>
      </rPr>
      <t>2</t>
    </r>
    <r>
      <rPr>
        <sz val="10"/>
        <rFont val="Arial"/>
        <family val="2"/>
      </rPr>
      <t>, such as e.g. FeCO</t>
    </r>
    <r>
      <rPr>
        <vertAlign val="subscript"/>
        <sz val="10"/>
        <rFont val="Arial"/>
        <family val="2"/>
      </rPr>
      <t>3</t>
    </r>
    <r>
      <rPr>
        <sz val="10"/>
        <rFont val="Arial"/>
        <family val="2"/>
      </rPr>
      <t>, MnCO</t>
    </r>
    <r>
      <rPr>
        <vertAlign val="subscript"/>
        <sz val="10"/>
        <rFont val="Arial"/>
        <family val="2"/>
      </rPr>
      <t>3</t>
    </r>
    <r>
      <rPr>
        <sz val="10"/>
        <rFont val="Arial"/>
        <family val="2"/>
      </rPr>
      <t>, Na</t>
    </r>
    <r>
      <rPr>
        <vertAlign val="subscript"/>
        <sz val="10"/>
        <rFont val="Arial"/>
        <family val="2"/>
      </rPr>
      <t>2</t>
    </r>
    <r>
      <rPr>
        <sz val="10"/>
        <rFont val="Arial"/>
        <family val="2"/>
      </rPr>
      <t>CO</t>
    </r>
    <r>
      <rPr>
        <vertAlign val="subscript"/>
        <sz val="10"/>
        <rFont val="Arial"/>
        <family val="2"/>
      </rPr>
      <t>3</t>
    </r>
    <r>
      <rPr>
        <sz val="10"/>
        <rFont val="Arial"/>
        <family val="2"/>
      </rPr>
      <t>, K</t>
    </r>
    <r>
      <rPr>
        <vertAlign val="subscript"/>
        <sz val="10"/>
        <rFont val="Arial"/>
        <family val="2"/>
      </rPr>
      <t>2</t>
    </r>
    <r>
      <rPr>
        <sz val="10"/>
        <rFont val="Arial"/>
        <family val="2"/>
      </rPr>
      <t>CO</t>
    </r>
    <r>
      <rPr>
        <vertAlign val="subscript"/>
        <sz val="10"/>
        <rFont val="Arial"/>
        <family val="2"/>
      </rPr>
      <t>3</t>
    </r>
    <r>
      <rPr>
        <sz val="10"/>
        <rFont val="Arial"/>
        <family val="2"/>
      </rPr>
      <t>,</t>
    </r>
  </si>
  <si>
    <r>
      <t>then a CO</t>
    </r>
    <r>
      <rPr>
        <vertAlign val="subscript"/>
        <sz val="10"/>
        <rFont val="Arial"/>
        <family val="2"/>
      </rPr>
      <t>2</t>
    </r>
    <r>
      <rPr>
        <sz val="10"/>
        <rFont val="Arial"/>
        <family val="2"/>
      </rPr>
      <t xml:space="preserve"> equivalent should be added to the MgO content for the CO</t>
    </r>
    <r>
      <rPr>
        <vertAlign val="subscript"/>
        <sz val="10"/>
        <rFont val="Arial"/>
        <family val="2"/>
      </rPr>
      <t>2</t>
    </r>
    <r>
      <rPr>
        <sz val="10"/>
        <rFont val="Arial"/>
        <family val="2"/>
      </rPr>
      <t xml:space="preserve"> emissions from calcination of these carbonates in order to assure complete reporting of CO</t>
    </r>
    <r>
      <rPr>
        <vertAlign val="subscript"/>
        <sz val="10"/>
        <rFont val="Arial"/>
        <family val="2"/>
      </rPr>
      <t>2</t>
    </r>
    <r>
      <rPr>
        <sz val="10"/>
        <rFont val="Arial"/>
        <family val="2"/>
      </rPr>
      <t xml:space="preserve"> emissions.</t>
    </r>
  </si>
  <si>
    <t>Correction for uncalcined fraction of bypass dust</t>
  </si>
  <si>
    <r>
      <t>CO</t>
    </r>
    <r>
      <rPr>
        <vertAlign val="subscript"/>
        <sz val="10"/>
        <rFont val="Arial CE"/>
      </rPr>
      <t>2</t>
    </r>
    <r>
      <rPr>
        <sz val="10"/>
        <rFont val="Arial CE"/>
        <family val="2"/>
        <charset val="238"/>
      </rPr>
      <t xml:space="preserve"> from net</t>
    </r>
    <r>
      <rPr>
        <sz val="10"/>
        <rFont val="Arial CE"/>
      </rPr>
      <t xml:space="preserve"> inbound (+) / outbound (-) clinker</t>
    </r>
  </si>
  <si>
    <r>
      <t>CO</t>
    </r>
    <r>
      <rPr>
        <vertAlign val="subscript"/>
        <sz val="10"/>
        <rFont val="Arial"/>
        <family val="2"/>
      </rPr>
      <t>2</t>
    </r>
    <r>
      <rPr>
        <sz val="10"/>
        <rFont val="Arial"/>
        <family val="2"/>
      </rPr>
      <t xml:space="preserve"> from combustion of biomass (kiln and non-kiln fuels, incl. biomass content of mixed fuels)</t>
    </r>
  </si>
  <si>
    <t>Specific gross CO2 per tonne of clinker produced</t>
  </si>
  <si>
    <t xml:space="preserve">counting of the recycled part of the kiln feed. </t>
  </si>
  <si>
    <r>
      <t>'- Lines 520 to 522 determine the total CO</t>
    </r>
    <r>
      <rPr>
        <vertAlign val="subscript"/>
        <sz val="10"/>
        <rFont val="Arial"/>
        <family val="2"/>
      </rPr>
      <t>2</t>
    </r>
    <r>
      <rPr>
        <sz val="10"/>
        <rFont val="Arial"/>
        <family val="2"/>
      </rPr>
      <t xml:space="preserve"> emissions from the calcination of raw materials and from their organic carbon content. </t>
    </r>
  </si>
  <si>
    <t>Best estimate of CSI Task Force 1</t>
  </si>
  <si>
    <t>[kg CO2/GJ]</t>
  </si>
  <si>
    <t>Fuel Lower Heating Values</t>
  </si>
  <si>
    <t>7a</t>
  </si>
  <si>
    <t>7b</t>
  </si>
  <si>
    <t>7c</t>
  </si>
  <si>
    <t>7d</t>
  </si>
  <si>
    <t>7e</t>
  </si>
  <si>
    <t>7f</t>
  </si>
  <si>
    <t>7g</t>
  </si>
  <si>
    <t>7h</t>
  </si>
  <si>
    <t>On-site (internal) transport</t>
  </si>
  <si>
    <t>; =line50</t>
  </si>
  <si>
    <t>Direct emissions from raw materials, divided by own clinker production
; =line59a / line8 * 1000</t>
  </si>
  <si>
    <t>[kg CO2/t cem eq.]</t>
  </si>
  <si>
    <r>
      <t>Direct CO</t>
    </r>
    <r>
      <rPr>
        <b/>
        <vertAlign val="subscript"/>
        <sz val="10"/>
        <rFont val="Arial"/>
        <family val="2"/>
      </rPr>
      <t>2</t>
    </r>
    <r>
      <rPr>
        <b/>
        <sz val="10"/>
        <rFont val="Arial"/>
        <family val="2"/>
      </rPr>
      <t xml:space="preserve"> Emissions</t>
    </r>
  </si>
  <si>
    <t>Direct emissions from raw materials, divided by total cement (equivalent)
; =line59a / line21b * 1000</t>
  </si>
  <si>
    <t>184b</t>
  </si>
  <si>
    <t>184c</t>
  </si>
  <si>
    <t>184d</t>
  </si>
  <si>
    <t>184e</t>
  </si>
  <si>
    <t>184f</t>
  </si>
  <si>
    <t>234a</t>
  </si>
  <si>
    <t>234b</t>
  </si>
  <si>
    <t>234c</t>
  </si>
  <si>
    <t>Region</t>
  </si>
  <si>
    <t>EUROPE</t>
  </si>
  <si>
    <t>AMERICA</t>
  </si>
  <si>
    <t>NORTH AMERICA</t>
  </si>
  <si>
    <t>ASIA</t>
  </si>
  <si>
    <t>AFRICA</t>
  </si>
  <si>
    <t>OCEANIA</t>
  </si>
  <si>
    <t>Biomass fuels - total, incl. biomass cont. from alternative fossil fuels</t>
  </si>
  <si>
    <t>21b</t>
  </si>
  <si>
    <t>18a</t>
  </si>
  <si>
    <t>This is the sum of equipment and on-site vehicles of biomass fuels</t>
  </si>
  <si>
    <t>This table lists the consumption of conventional fossil fuels used for drying of raw materials and mineral components in tonnes per year. 
Some fuel types are clustered for reasons of simplicity, but may be unclustered as appropriate.</t>
  </si>
  <si>
    <t>Heat consumption of biomass fuels, for drying of raw materials and fuels, calculated from the amount of each fuel and their lower heating values</t>
  </si>
  <si>
    <t>Heat consumption of alternative fossil fuels, for drying of raw materials and fuels, calculated from the amount of each fuel and their lower heating values</t>
  </si>
  <si>
    <r>
      <t>Total power production</t>
    </r>
    <r>
      <rPr>
        <sz val="10"/>
        <rFont val="Arial"/>
      </rPr>
      <t xml:space="preserve"> from </t>
    </r>
    <r>
      <rPr>
        <sz val="10"/>
        <color indexed="10"/>
        <rFont val="Arial"/>
        <family val="2"/>
      </rPr>
      <t>separate</t>
    </r>
    <r>
      <rPr>
        <sz val="10"/>
        <rFont val="Arial"/>
      </rPr>
      <t xml:space="preserve"> on-site power generation</t>
    </r>
  </si>
  <si>
    <t>33ba</t>
  </si>
  <si>
    <t>33bc</t>
  </si>
  <si>
    <t>33ca</t>
  </si>
  <si>
    <t>33cb</t>
  </si>
  <si>
    <t>33cc</t>
  </si>
  <si>
    <t>34f</t>
  </si>
  <si>
    <t>Total cement plant power consumption</t>
  </si>
  <si>
    <t>33ad</t>
  </si>
  <si>
    <t>Power consumption up to and including clinker production</t>
  </si>
  <si>
    <t>Power Balance</t>
  </si>
  <si>
    <t>313k</t>
  </si>
  <si>
    <t>314g</t>
  </si>
  <si>
    <t>314h</t>
  </si>
  <si>
    <t>323h</t>
  </si>
  <si>
    <t>323i</t>
  </si>
  <si>
    <t>323j</t>
  </si>
  <si>
    <t>dried sewage sludge</t>
  </si>
  <si>
    <t>animal meal</t>
  </si>
  <si>
    <t>agricultural, organic, diaper waste, charcoal</t>
  </si>
  <si>
    <t>kg CO2/GJ</t>
  </si>
  <si>
    <t>other fossil based wastes</t>
  </si>
  <si>
    <t>Date of latest update</t>
  </si>
  <si>
    <t>(ultra) heavy fuel</t>
  </si>
  <si>
    <t xml:space="preserve">tyres </t>
  </si>
  <si>
    <t>tyres</t>
  </si>
  <si>
    <t>Basic information on plant and company</t>
  </si>
  <si>
    <t>Subject</t>
  </si>
  <si>
    <t>Numbers / Values</t>
  </si>
  <si>
    <t>Calculated value</t>
  </si>
  <si>
    <t>SUM</t>
  </si>
  <si>
    <t>Continent</t>
  </si>
  <si>
    <t>Total indirect CO2 (main sources)</t>
  </si>
  <si>
    <t>Total clinker consumed</t>
  </si>
  <si>
    <t>Fly ash (for blending)</t>
  </si>
  <si>
    <t>Clinker:</t>
  </si>
  <si>
    <t>% biomass in bio diesel</t>
  </si>
  <si>
    <t>200h</t>
  </si>
  <si>
    <t>Total MIC consumed for Portland and blended cements (dry weight)</t>
  </si>
  <si>
    <t>Bypass dust leaving kiln system</t>
  </si>
  <si>
    <t>(bio and mixed) diesel</t>
  </si>
  <si>
    <t>Total external power consumption for cement manufacturing</t>
  </si>
  <si>
    <t>RDF including plastics</t>
  </si>
  <si>
    <t>coal + anthracite + waste coal</t>
  </si>
  <si>
    <t>animal bone meal</t>
  </si>
  <si>
    <t>animal fat</t>
  </si>
  <si>
    <t>other biomass</t>
  </si>
  <si>
    <t>Conventional fossil fuels</t>
  </si>
  <si>
    <r>
      <t>Specific Indirect CO</t>
    </r>
    <r>
      <rPr>
        <b/>
        <vertAlign val="subscript"/>
        <sz val="10"/>
        <rFont val="Arial"/>
        <family val="2"/>
      </rPr>
      <t>2</t>
    </r>
    <r>
      <rPr>
        <b/>
        <sz val="10"/>
        <rFont val="Arial"/>
        <family val="2"/>
      </rPr>
      <t xml:space="preserve"> Emission</t>
    </r>
  </si>
  <si>
    <r>
      <t>Specific indirect CO</t>
    </r>
    <r>
      <rPr>
        <vertAlign val="subscript"/>
        <sz val="10"/>
        <rFont val="Arial"/>
        <family val="2"/>
      </rPr>
      <t>2</t>
    </r>
    <r>
      <rPr>
        <sz val="10"/>
        <rFont val="Arial"/>
        <family val="2"/>
      </rPr>
      <t xml:space="preserve"> from external power generation per tonne of cement (eq.)</t>
    </r>
  </si>
  <si>
    <r>
      <t>; =line49a / line21b</t>
    </r>
    <r>
      <rPr>
        <sz val="10"/>
        <rFont val="Arial"/>
        <family val="2"/>
      </rPr>
      <t xml:space="preserve"> * 1000</t>
    </r>
  </si>
  <si>
    <r>
      <t>Specific indirect CO</t>
    </r>
    <r>
      <rPr>
        <vertAlign val="subscript"/>
        <sz val="10"/>
        <rFont val="Arial"/>
        <family val="2"/>
      </rPr>
      <t>2</t>
    </r>
    <r>
      <rPr>
        <sz val="10"/>
        <rFont val="Arial"/>
        <family val="2"/>
      </rPr>
      <t xml:space="preserve"> from external power generation per tonne of cementitious product</t>
    </r>
  </si>
  <si>
    <r>
      <t xml:space="preserve">; =line49a / line21a </t>
    </r>
    <r>
      <rPr>
        <sz val="10"/>
        <rFont val="Arial"/>
        <family val="2"/>
      </rPr>
      <t>* 1000</t>
    </r>
  </si>
  <si>
    <t>General Performance Indicators</t>
  </si>
  <si>
    <t>Indirect CO2 Emissions (Main Sources)</t>
  </si>
  <si>
    <r>
      <t>Improvement rate  -  net CO</t>
    </r>
    <r>
      <rPr>
        <vertAlign val="subscript"/>
        <sz val="10"/>
        <rFont val="Arial"/>
        <family val="2"/>
      </rPr>
      <t>2</t>
    </r>
    <r>
      <rPr>
        <sz val="10"/>
        <rFont val="Arial"/>
        <family val="2"/>
      </rPr>
      <t xml:space="preserve"> per tonne of cementitious product</t>
    </r>
  </si>
  <si>
    <r>
      <t>[kg CO</t>
    </r>
    <r>
      <rPr>
        <vertAlign val="subscript"/>
        <sz val="10"/>
        <rFont val="Arial"/>
        <family val="2"/>
      </rPr>
      <t>2</t>
    </r>
    <r>
      <rPr>
        <sz val="10"/>
        <rFont val="Arial"/>
        <family val="2"/>
      </rPr>
      <t>/t cem prod]</t>
    </r>
  </si>
  <si>
    <r>
      <t>CO</t>
    </r>
    <r>
      <rPr>
        <b/>
        <vertAlign val="subscript"/>
        <sz val="10"/>
        <rFont val="Arial"/>
        <family val="2"/>
      </rPr>
      <t>2</t>
    </r>
    <r>
      <rPr>
        <b/>
        <sz val="10"/>
        <rFont val="Arial"/>
        <family val="2"/>
      </rPr>
      <t xml:space="preserve"> Emissions from Kiln Fuels</t>
    </r>
  </si>
  <si>
    <r>
      <t>CO</t>
    </r>
    <r>
      <rPr>
        <b/>
        <vertAlign val="subscript"/>
        <sz val="10"/>
        <rFont val="Arial"/>
        <family val="2"/>
      </rPr>
      <t>2</t>
    </r>
    <r>
      <rPr>
        <b/>
        <sz val="10"/>
        <rFont val="Arial"/>
        <family val="2"/>
      </rPr>
      <t xml:space="preserve"> Emissions from Non-Kiln fuels</t>
    </r>
  </si>
  <si>
    <r>
      <t>other fossil based wastes</t>
    </r>
    <r>
      <rPr>
        <sz val="10"/>
        <color indexed="10"/>
        <rFont val="Arial"/>
        <family val="2"/>
      </rPr>
      <t xml:space="preserve"> / fossil content</t>
    </r>
  </si>
  <si>
    <t>200g</t>
  </si>
  <si>
    <t>% biomass in other fossil fuels</t>
  </si>
  <si>
    <t>124a</t>
  </si>
  <si>
    <t>124b</t>
  </si>
  <si>
    <t>124c</t>
  </si>
  <si>
    <t>124d</t>
  </si>
  <si>
    <t>124e</t>
  </si>
  <si>
    <t>124f</t>
  </si>
  <si>
    <t>184a</t>
  </si>
  <si>
    <t>Total energy intensity of clinker production (fuel and power)</t>
  </si>
  <si>
    <t>Internal clinker transfer (+ = clinker received; - = clinker sent)</t>
  </si>
  <si>
    <t>10c</t>
  </si>
  <si>
    <t>17a</t>
  </si>
  <si>
    <t>=(Code 21a) * (Min Code 62) / 1000</t>
  </si>
  <si>
    <t>=(Code 21a) * (Max Code 62) / 1000</t>
  </si>
  <si>
    <t>Biomass fuel rate</t>
  </si>
  <si>
    <t>Specific power consumption</t>
  </si>
  <si>
    <t>Some fuels have been clustered for simplicity.</t>
  </si>
  <si>
    <t>mixed industrial waste</t>
  </si>
  <si>
    <t>173a</t>
  </si>
  <si>
    <t>223a</t>
  </si>
  <si>
    <t>143a</t>
  </si>
  <si>
    <t>113a</t>
  </si>
  <si>
    <t>12a</t>
  </si>
  <si>
    <t>- Lines 700-734 calculate the amount of CaO and MgO that is contained in the clinker. Data filled in must cover ALL clinker produced, to ensure completeness.</t>
  </si>
  <si>
    <t xml:space="preserve">- Lines 740-774 calculate the amount of CaO and MgO in the clinker which stems from non-carbonate sources. Only pre-calcined raw materials entering the kiln (e.g., fly ash, slag) </t>
  </si>
  <si>
    <t xml:space="preserve">   and raw natural materials with relevant content of non-carbonate CaO and MgO must be reported here. Recycled dust should not be counted.</t>
  </si>
  <si>
    <t>323c</t>
  </si>
  <si>
    <t>323d</t>
  </si>
  <si>
    <t>Drying of mineral components</t>
  </si>
  <si>
    <t>CO2 from drying of mineral components</t>
  </si>
  <si>
    <t>323e</t>
  </si>
  <si>
    <t>323f</t>
  </si>
  <si>
    <t>324a</t>
  </si>
  <si>
    <t>324b</t>
  </si>
  <si>
    <t>324c</t>
  </si>
  <si>
    <t>331a</t>
  </si>
  <si>
    <t>new (83 delete, fixed value)</t>
  </si>
  <si>
    <t>Total non-kiln fuel consumption</t>
  </si>
  <si>
    <t>[kg CO2/MWh]</t>
  </si>
  <si>
    <t>CO2 per power unit produced externally</t>
  </si>
  <si>
    <t xml:space="preserve">       Power consumed by on-site power generation equipment</t>
  </si>
  <si>
    <r>
      <t>These are the total CO</t>
    </r>
    <r>
      <rPr>
        <vertAlign val="subscript"/>
        <sz val="10"/>
        <rFont val="Arial"/>
        <family val="2"/>
      </rPr>
      <t>2</t>
    </r>
    <r>
      <rPr>
        <sz val="10"/>
        <rFont val="Arial"/>
      </rPr>
      <t xml:space="preserve"> emissions from all biomass kiln fuels. This result is registered in line 50 above  </t>
    </r>
  </si>
  <si>
    <r>
      <t>This table calculates CO</t>
    </r>
    <r>
      <rPr>
        <vertAlign val="subscript"/>
        <sz val="10"/>
        <rFont val="Arial"/>
        <family val="2"/>
      </rPr>
      <t>2</t>
    </r>
    <r>
      <rPr>
        <sz val="10"/>
        <rFont val="Arial"/>
      </rPr>
      <t xml:space="preserve"> emissions by multiplying the heat consumption (in TJ/year, lines 176 ff) with the corresponding emission factors (given in lines 202ff)</t>
    </r>
  </si>
  <si>
    <t>Kiln Fuel Consumption in tonnes per year</t>
  </si>
  <si>
    <t>CO2 from external power generation</t>
  </si>
  <si>
    <t>fuel component</t>
  </si>
  <si>
    <t>Total CO2 from fossil-based kiln fuels</t>
  </si>
  <si>
    <r>
      <t>Absolute gross CO</t>
    </r>
    <r>
      <rPr>
        <vertAlign val="subscript"/>
        <sz val="10"/>
        <rFont val="Arial"/>
        <family val="2"/>
      </rPr>
      <t>2</t>
    </r>
  </si>
  <si>
    <r>
      <t>Specific gross CO</t>
    </r>
    <r>
      <rPr>
        <vertAlign val="subscript"/>
        <sz val="10"/>
        <rFont val="Arial"/>
        <family val="2"/>
      </rPr>
      <t>2</t>
    </r>
    <r>
      <rPr>
        <sz val="10"/>
        <rFont val="Arial"/>
        <family val="2"/>
      </rPr>
      <t xml:space="preserve"> </t>
    </r>
  </si>
  <si>
    <t>Conventional fossil fuel rate (kiln fuels)</t>
  </si>
  <si>
    <t xml:space="preserve">This is the total heat consumption of all alternative fossil kiln fuels. This result is registered in line 27 above  </t>
  </si>
  <si>
    <t xml:space="preserve">This is the total heat consumption of all biomass kiln fuels. This result is registered in line 28 above  </t>
  </si>
  <si>
    <r>
      <t>Average lower heating values (= net calorific value) and CO</t>
    </r>
    <r>
      <rPr>
        <vertAlign val="subscript"/>
        <sz val="10"/>
        <rFont val="Arial"/>
        <family val="2"/>
      </rPr>
      <t>2</t>
    </r>
    <r>
      <rPr>
        <sz val="10"/>
        <rFont val="Arial"/>
      </rPr>
      <t xml:space="preserve"> emission factors of </t>
    </r>
    <r>
      <rPr>
        <sz val="10"/>
        <rFont val="Arial"/>
        <family val="2"/>
      </rPr>
      <t>alternative fossil fuels</t>
    </r>
    <r>
      <rPr>
        <sz val="10"/>
        <rFont val="Arial"/>
      </rPr>
      <t>. Values should refer to the same moisture content as the fuel consumption data listed in lines 303h (for example, based on dry weight). Emission factors are used as specified  for kiln and non-kiln fuels in lines 186-200.</t>
    </r>
  </si>
  <si>
    <t>Non-Kiln Fuel Lower Heating Values</t>
  </si>
  <si>
    <r>
      <t>Selected method for reporting CO</t>
    </r>
    <r>
      <rPr>
        <vertAlign val="subscript"/>
        <sz val="10"/>
        <rFont val="Arial"/>
        <family val="2"/>
      </rPr>
      <t>2</t>
    </r>
    <r>
      <rPr>
        <sz val="10"/>
        <rFont val="Arial"/>
        <family val="2"/>
      </rPr>
      <t xml:space="preserve"> emissions from raw material calcination</t>
    </r>
  </si>
  <si>
    <r>
      <t>B1: Default set equal to 525 kg CO</t>
    </r>
    <r>
      <rPr>
        <vertAlign val="subscript"/>
        <sz val="10"/>
        <rFont val="Arial"/>
        <family val="2"/>
      </rPr>
      <t>2</t>
    </r>
    <r>
      <rPr>
        <sz val="10"/>
        <rFont val="Arial"/>
        <family val="2"/>
      </rPr>
      <t xml:space="preserve">/ t clinker. B2: To be replaced with more precise data by Company if available (see auxiliary sheet "CalcB2")  </t>
    </r>
  </si>
  <si>
    <r>
      <t>Sum of CO</t>
    </r>
    <r>
      <rPr>
        <vertAlign val="subscript"/>
        <sz val="10"/>
        <rFont val="Arial"/>
        <family val="2"/>
      </rPr>
      <t>2</t>
    </r>
    <r>
      <rPr>
        <sz val="10"/>
        <rFont val="Arial"/>
        <family val="2"/>
      </rPr>
      <t xml:space="preserve"> emissions from equipment and on-site vehicles
; =line331</t>
    </r>
  </si>
  <si>
    <r>
      <t>Sum of CO</t>
    </r>
    <r>
      <rPr>
        <vertAlign val="subscript"/>
        <sz val="10"/>
        <rFont val="Arial"/>
        <family val="2"/>
      </rPr>
      <t>2</t>
    </r>
    <r>
      <rPr>
        <sz val="10"/>
        <rFont val="Arial"/>
        <family val="2"/>
      </rPr>
      <t xml:space="preserve"> emissions from room heating and cooling
; =line332</t>
    </r>
  </si>
  <si>
    <r>
      <t>This table calculates CO</t>
    </r>
    <r>
      <rPr>
        <vertAlign val="subscript"/>
        <sz val="10"/>
        <rFont val="Arial"/>
        <family val="2"/>
      </rPr>
      <t>2</t>
    </r>
    <r>
      <rPr>
        <sz val="10"/>
        <rFont val="Arial"/>
      </rPr>
      <t xml:space="preserve"> emissions by multiplying the heat consumption (in TJ/year, lines 169 ff) with the corresponding emission factors (given in lines 194ff) </t>
    </r>
    <r>
      <rPr>
        <b/>
        <sz val="10"/>
        <rFont val="Arial"/>
        <family val="2"/>
      </rPr>
      <t/>
    </r>
  </si>
  <si>
    <t>19a</t>
  </si>
  <si>
    <t>19b</t>
  </si>
  <si>
    <t>33a</t>
  </si>
  <si>
    <t>33b</t>
  </si>
  <si>
    <t>33c</t>
  </si>
  <si>
    <t>33d</t>
  </si>
  <si>
    <t>31a</t>
  </si>
  <si>
    <t>59a</t>
  </si>
  <si>
    <t xml:space="preserve">   content of Ca-silicate and Mg-silicate must be reported here. Recycled dust should not be counted.</t>
  </si>
  <si>
    <t>SAOUDI ARABIA</t>
  </si>
  <si>
    <t>BAHRAIN</t>
  </si>
  <si>
    <t>BANGLADESH</t>
  </si>
  <si>
    <t>BRUNEI DARUSSALAM</t>
  </si>
  <si>
    <t>CHINA</t>
  </si>
  <si>
    <t>GEORGIA</t>
  </si>
  <si>
    <t>INDIA</t>
  </si>
  <si>
    <t>JAPAN</t>
  </si>
  <si>
    <t>NEPAL</t>
  </si>
  <si>
    <t>OMAN</t>
  </si>
  <si>
    <t>SRI LANKA</t>
  </si>
  <si>
    <t>TURKEY</t>
  </si>
  <si>
    <t>ALGERIA</t>
  </si>
  <si>
    <t>ANGOLA</t>
  </si>
  <si>
    <t>BENIN</t>
  </si>
  <si>
    <t>CAMEROON</t>
  </si>
  <si>
    <t>CONGO</t>
  </si>
  <si>
    <t>COTE D'IVOIRE</t>
  </si>
  <si>
    <t>EGYPT</t>
  </si>
  <si>
    <t>ERITREA</t>
  </si>
  <si>
    <t>Direct emissions from kiln fuels and non-kiln fuels, excluding CO2 from on-site power generation, divided by own clinker production
; =line59b / line8 * 1000</t>
  </si>
  <si>
    <t>Direct emissions from kiln fuels and non-kiln fuels, excluding CO2 from on-site power generation, divided by total cement (equivalent)
; =line59b / line21b * 1000</t>
  </si>
  <si>
    <t>313b</t>
  </si>
  <si>
    <t>313c</t>
  </si>
  <si>
    <t>313d</t>
  </si>
  <si>
    <t>313e</t>
  </si>
  <si>
    <t>313f</t>
  </si>
  <si>
    <t>314a</t>
  </si>
  <si>
    <t>314b</t>
  </si>
  <si>
    <t>314c</t>
  </si>
  <si>
    <t>321a</t>
  </si>
  <si>
    <t>321b</t>
  </si>
  <si>
    <t>JAMAICA</t>
  </si>
  <si>
    <t>NETHERLANDS ANTILLES</t>
  </si>
  <si>
    <t>NICARAGUA</t>
  </si>
  <si>
    <t>CANADA</t>
  </si>
  <si>
    <t>UNITED STATES OF AMERICA</t>
  </si>
  <si>
    <t>CAMBODJA</t>
  </si>
  <si>
    <t>INDONESIA</t>
  </si>
  <si>
    <t>LAOS</t>
  </si>
  <si>
    <t>MALAYSIA</t>
  </si>
  <si>
    <t>MYANMAR</t>
  </si>
  <si>
    <t>PHILIPPINES</t>
  </si>
  <si>
    <t>SINGAPORE</t>
  </si>
  <si>
    <t>THAILAND</t>
  </si>
  <si>
    <t>VIETNAM</t>
  </si>
  <si>
    <t>ARMENIA</t>
  </si>
  <si>
    <t>AZERBAIJAN</t>
  </si>
  <si>
    <t>KAZAKHSTAN</t>
  </si>
  <si>
    <t>KYRGYZSTAN</t>
  </si>
  <si>
    <t>UZBEKISTAN</t>
  </si>
  <si>
    <t>IRAN, ISLAMIC REPUBLIC OF</t>
  </si>
  <si>
    <t>IRAQ</t>
  </si>
  <si>
    <t>ISRAEL</t>
  </si>
  <si>
    <t>JORDAN</t>
  </si>
  <si>
    <t>KUWAIT</t>
  </si>
  <si>
    <t>LEBANON</t>
  </si>
  <si>
    <t>0 &lt; X &lt; 500</t>
  </si>
  <si>
    <t>500 &lt; X &lt; 2000</t>
  </si>
  <si>
    <t>2000 &lt; X &lt; 5000</t>
  </si>
  <si>
    <r>
      <t>Simple Input Method (A1): Auxiliary Sheet to Calculate CO</t>
    </r>
    <r>
      <rPr>
        <b/>
        <vertAlign val="subscript"/>
        <sz val="12"/>
        <rFont val="Arial"/>
        <family val="2"/>
      </rPr>
      <t>2</t>
    </r>
    <r>
      <rPr>
        <b/>
        <sz val="12"/>
        <rFont val="Arial"/>
        <family val="2"/>
      </rPr>
      <t xml:space="preserve"> Emission from raw material calcination - Plant Level</t>
    </r>
  </si>
  <si>
    <r>
      <t>- Lines 500 to 504 calculate the CO</t>
    </r>
    <r>
      <rPr>
        <vertAlign val="subscript"/>
        <sz val="10"/>
        <rFont val="Arial"/>
        <family val="2"/>
      </rPr>
      <t>2</t>
    </r>
    <r>
      <rPr>
        <sz val="10"/>
        <rFont val="Arial"/>
        <family val="2"/>
      </rPr>
      <t xml:space="preserve"> emissions from calcination of raw meal (RM) consumed based on the loss on ignitin of the raw meal (LOI</t>
    </r>
    <r>
      <rPr>
        <vertAlign val="subscript"/>
        <sz val="10"/>
        <rFont val="Arial"/>
        <family val="2"/>
      </rPr>
      <t>RM</t>
    </r>
    <r>
      <rPr>
        <sz val="10"/>
        <rFont val="Arial"/>
        <family val="2"/>
      </rPr>
      <t xml:space="preserve">). </t>
    </r>
  </si>
  <si>
    <t>The determination is based on the amount of raw meal consumed, i.e. the measured amount of kiln feed corrected for dust return, in order to prevent double</t>
  </si>
  <si>
    <r>
      <t>[kg CO</t>
    </r>
    <r>
      <rPr>
        <vertAlign val="subscript"/>
        <sz val="10"/>
        <rFont val="Arial"/>
      </rPr>
      <t>2</t>
    </r>
    <r>
      <rPr>
        <sz val="10"/>
        <rFont val="Arial"/>
      </rPr>
      <t>/GJ]</t>
    </r>
  </si>
  <si>
    <t xml:space="preserve">This cell lists the consumption of alternative fossil fuels used for drying of raw materials and mineral components in tonnes per year. </t>
  </si>
  <si>
    <t xml:space="preserve">This cell lists the consumption of alternative biomass fuels used for drying of raw materials and mineral components in tonnes per year. </t>
  </si>
  <si>
    <t>This table lists the consumption of conventional fossil fuels used on-site power generation in tonnes per year. Some fuel types are clustered for reasons of simplicity, but may be unclustered as appropriate in the seperate calculation and using the input line for other fuels.</t>
  </si>
  <si>
    <t>Fuel used for office heating
; =line322</t>
  </si>
  <si>
    <t>Fuel used for drying of mineral components
; =line 323k + line 323g + line 323i</t>
  </si>
  <si>
    <t>Power consumed in the power plant from separate on-site power generation in Mega Watt hours per year
; =line33a - line33aa - line33ab</t>
  </si>
  <si>
    <t>Power consumed in the power plant from waste heat recovery in Mega Watt hours per year
; =line33b - line33ba - line33bb</t>
  </si>
  <si>
    <t>A1, A2: Input from auxilary sheet "CalcA1", "CalcA2". B1, B2: Calculated from the raw meal : clinker ratio and the amount of clinker produced
; =line35c * line8. Raw meal converted to CKD is included in the raw meal to clinker ratio.</t>
  </si>
  <si>
    <t>B1, B2: Calculated from the calcination emission factor and the clinker production
; =line35a / 1000 * line8. (A1, A2: Accounted in auxiliary sheet "CalcA1", "CalcA2").</t>
  </si>
  <si>
    <r>
      <t xml:space="preserve">  </t>
    </r>
    <r>
      <rPr>
        <b/>
        <sz val="10"/>
        <rFont val="Arial"/>
        <family val="2"/>
      </rPr>
      <t xml:space="preserve">Instruction: </t>
    </r>
    <r>
      <rPr>
        <sz val="10"/>
        <rFont val="Arial"/>
        <family val="2"/>
      </rPr>
      <t>Complete all white input cells.   "SUM" = Enter consolidated value of all plants. See guidance document section 7.2 for consolidation rules.    "ENTER" = Enter single value for whole company.</t>
    </r>
  </si>
  <si>
    <t xml:space="preserve"> biomass in waste oil</t>
  </si>
  <si>
    <t xml:space="preserve"> biomass in tyres</t>
  </si>
  <si>
    <t xml:space="preserve"> biomass in solvents</t>
  </si>
  <si>
    <t xml:space="preserve"> biomass in impregnated saw dust</t>
  </si>
  <si>
    <t xml:space="preserve"> biomass in mixed industrial waste</t>
  </si>
  <si>
    <t xml:space="preserve"> biomass in bio and mixed diesel</t>
  </si>
  <si>
    <t>biomass in waste oil</t>
  </si>
  <si>
    <t>biomass in tyres</t>
  </si>
  <si>
    <t>biomass in solvents</t>
  </si>
  <si>
    <t>biomass in impregnated saw dust</t>
  </si>
  <si>
    <t>biomass in mixed industrial waste</t>
  </si>
  <si>
    <t>biomass in bio and mixed diesel</t>
  </si>
  <si>
    <t xml:space="preserve"> biomass in other fossil based wastes and mixed fuels</t>
  </si>
  <si>
    <r>
      <t>CO</t>
    </r>
    <r>
      <rPr>
        <b/>
        <vertAlign val="subscript"/>
        <sz val="10"/>
        <rFont val="Arial"/>
        <family val="2"/>
      </rPr>
      <t>2</t>
    </r>
    <r>
      <rPr>
        <b/>
        <sz val="10"/>
        <rFont val="Arial"/>
        <family val="2"/>
      </rPr>
      <t xml:space="preserve"> from Raw Materials</t>
    </r>
  </si>
  <si>
    <r>
      <t>CO</t>
    </r>
    <r>
      <rPr>
        <vertAlign val="subscript"/>
        <sz val="10"/>
        <rFont val="Arial"/>
        <family val="2"/>
      </rPr>
      <t>2</t>
    </r>
    <r>
      <rPr>
        <sz val="10"/>
        <rFont val="Arial"/>
        <family val="2"/>
      </rPr>
      <t xml:space="preserve"> from calcination of bypass dust leaving the kiln system</t>
    </r>
  </si>
  <si>
    <t>V3.1</t>
  </si>
  <si>
    <r>
      <t>Corrected, direct CO</t>
    </r>
    <r>
      <rPr>
        <vertAlign val="subscript"/>
        <sz val="10"/>
        <rFont val="Arial"/>
        <family val="2"/>
      </rPr>
      <t>2</t>
    </r>
    <r>
      <rPr>
        <sz val="10"/>
        <rFont val="Arial"/>
        <family val="2"/>
      </rPr>
      <t xml:space="preserve"> emissions</t>
    </r>
  </si>
  <si>
    <t>This cell lists the consumption of alternative fossil fuels used on-site power generation in tonnes per year.</t>
  </si>
  <si>
    <t>This cell lists the consumption of alternative biomass fuels used on-site power generation in tonnes per year.</t>
  </si>
  <si>
    <t>This is the sum of drying of raw materials and mineral components from conventional fossil fuels. The result is registered in line 31b above</t>
  </si>
  <si>
    <t>See Protocol Guideance Document, Appendix 3, for details on the different process steps.</t>
  </si>
  <si>
    <t>Default 0% = dry kilns, 100% = for other kiln types. To be replaced with more precise data by Company if available. See Protocol Guideance Document, Appendix 4 for instructions.</t>
  </si>
  <si>
    <r>
      <t>To calculate CO</t>
    </r>
    <r>
      <rPr>
        <vertAlign val="subscript"/>
        <sz val="10"/>
        <rFont val="Arial"/>
        <family val="2"/>
      </rPr>
      <t>2</t>
    </r>
    <r>
      <rPr>
        <sz val="10"/>
        <rFont val="Arial"/>
        <family val="2"/>
      </rPr>
      <t xml:space="preserve"> from calcination of raw materials:</t>
    </r>
  </si>
  <si>
    <t>Use line 820 as input data in the plant sheet according to the Detailed Output Method (B2)</t>
  </si>
  <si>
    <r>
      <t xml:space="preserve">Output CalcB2: </t>
    </r>
    <r>
      <rPr>
        <sz val="10"/>
        <rFont val="Arial Narrow"/>
        <family val="2"/>
      </rPr>
      <t>Calcination emission factor corrected for non-carbonate and silicate sources of CaO, MgO in clinker (=Plant sheet line 34q)</t>
    </r>
  </si>
  <si>
    <t>Heat consumption calculated from non-kiln fuel consumption and lower heating values of biomass fuels.</t>
  </si>
  <si>
    <t>This cell lists the consumption of fuels containing biomass used by equipment and on-site vehicles in tonnes per year.</t>
  </si>
  <si>
    <r>
      <t>Net emissions from raw materials, kiln fuels and non-kiln fuels, excluding CO</t>
    </r>
    <r>
      <rPr>
        <vertAlign val="subscript"/>
        <sz val="10"/>
        <rFont val="Arial"/>
        <family val="2"/>
      </rPr>
      <t>2</t>
    </r>
    <r>
      <rPr>
        <sz val="10"/>
        <rFont val="Arial"/>
        <family val="2"/>
      </rPr>
      <t xml:space="preserve"> from on-site power generation, divided by own clinker production
; =line71 / line8 * 1000</t>
    </r>
  </si>
  <si>
    <r>
      <t>Total direct emissions, excluding CO</t>
    </r>
    <r>
      <rPr>
        <vertAlign val="subscript"/>
        <sz val="10"/>
        <rFont val="Arial"/>
        <family val="2"/>
      </rPr>
      <t>2</t>
    </r>
    <r>
      <rPr>
        <sz val="10"/>
        <rFont val="Arial"/>
        <family val="2"/>
      </rPr>
      <t xml:space="preserve"> from on-site power generation, divided by own clinker production
; =line59c / line8 *1000</t>
    </r>
  </si>
  <si>
    <t>This table calculates CO2 emissions by multiplying the Heat consumption (in TJ/year, lines 323 ff) with the appropriate emission factors (lines 186ff)</t>
  </si>
  <si>
    <r>
      <t>; =SUM(line12:line</t>
    </r>
    <r>
      <rPr>
        <sz val="10"/>
        <rFont val="Arial"/>
        <family val="2"/>
      </rPr>
      <t>17a</t>
    </r>
    <r>
      <rPr>
        <sz val="10"/>
        <rFont val="Arial"/>
      </rPr>
      <t>)</t>
    </r>
  </si>
  <si>
    <t>; =line8 + line9 - line10 - line10a + line10b + line10c</t>
  </si>
  <si>
    <t>; =SUM(line19a:line19c)</t>
  </si>
  <si>
    <t>Total cement produced (all types together except pure slag cement and direct fly ash sales)
; =line11 + line18</t>
  </si>
  <si>
    <t>Emission factor CKD</t>
  </si>
  <si>
    <t>FRANCE</t>
  </si>
  <si>
    <t>GERMANY</t>
  </si>
  <si>
    <t>GREECE</t>
  </si>
  <si>
    <t>HUNGARY</t>
  </si>
  <si>
    <t>IRELAND</t>
  </si>
  <si>
    <t>ITALY</t>
  </si>
  <si>
    <t>LATVIA</t>
  </si>
  <si>
    <t>LITHUANIA</t>
  </si>
  <si>
    <t>LUXEMBOURG</t>
  </si>
  <si>
    <t>MALTA</t>
  </si>
  <si>
    <t>NETHERLANDS</t>
  </si>
  <si>
    <t>POLAND</t>
  </si>
  <si>
    <t>PORTUGAL</t>
  </si>
  <si>
    <t>ROMANIA</t>
  </si>
  <si>
    <t>SLOVAKIA</t>
  </si>
  <si>
    <t>SLOVENIA</t>
  </si>
  <si>
    <t>SPAIN</t>
  </si>
  <si>
    <t>SWEDEN</t>
  </si>
  <si>
    <t>Waste heat supplied to external consumers</t>
  </si>
  <si>
    <t>[% relative to base yr]</t>
  </si>
  <si>
    <t>Data for Detailed Output Method (B2)</t>
  </si>
  <si>
    <t>parameters for simple input method (A1)</t>
  </si>
  <si>
    <t>parameters for detailed input method (A2)</t>
  </si>
  <si>
    <r>
      <t>These are the total CO</t>
    </r>
    <r>
      <rPr>
        <vertAlign val="subscript"/>
        <sz val="10"/>
        <rFont val="Arial"/>
        <family val="2"/>
      </rPr>
      <t>2</t>
    </r>
    <r>
      <rPr>
        <sz val="10"/>
        <rFont val="Arial"/>
        <family val="2"/>
      </rPr>
      <t xml:space="preserve"> emissions from all biomass fuels, for drying of raw materials and fuels. This result is registered in line 50 above  </t>
    </r>
  </si>
  <si>
    <r>
      <t>This cell calculates CO</t>
    </r>
    <r>
      <rPr>
        <vertAlign val="subscript"/>
        <sz val="10"/>
        <rFont val="Arial"/>
        <family val="2"/>
      </rPr>
      <t>2</t>
    </r>
    <r>
      <rPr>
        <sz val="10"/>
        <rFont val="Arial"/>
        <family val="2"/>
      </rPr>
      <t xml:space="preserve"> emissions by multiplying the heat consumption (in TJ/year, line184j) with the corresponding emission factors (given in line 209)</t>
    </r>
  </si>
  <si>
    <t>334e</t>
  </si>
  <si>
    <t>Equipment and on-site vehicles</t>
  </si>
  <si>
    <t>Based on measurements compiled by CSI Task Force 1. See Guidance Document, Appendix 4 for details.</t>
  </si>
  <si>
    <t>Total CO2 from raw materials</t>
  </si>
  <si>
    <t>Ca</t>
  </si>
  <si>
    <t>Mg</t>
  </si>
  <si>
    <t>Raw meal</t>
  </si>
  <si>
    <t>d (CKD calcination rate)</t>
  </si>
  <si>
    <t>Emission Factor CKD</t>
  </si>
  <si>
    <t>Absolute CO2 emissions from calcination</t>
  </si>
  <si>
    <t>304i</t>
  </si>
  <si>
    <t>334i</t>
  </si>
  <si>
    <t>324i</t>
  </si>
  <si>
    <t>314i</t>
  </si>
  <si>
    <t>Voluntary data or indicators</t>
  </si>
  <si>
    <t>Selection needed</t>
  </si>
  <si>
    <t>Correction for non-carbonate sources of CaO, MgO found in clinker (input of CaO and MgO into kiln, e.g. raw materials which are already calcined)</t>
  </si>
  <si>
    <t>(add other processes as appropriate)</t>
  </si>
  <si>
    <t>Alternative fossil and mixed fuels (excl. drying of raw materials and fuels)</t>
  </si>
  <si>
    <t>Alternative fossil and mixed fuels, excluding biomass fraction of mixed fuels</t>
  </si>
  <si>
    <t>Alternative fossil and mixed fuels - total fossil emissions</t>
  </si>
  <si>
    <r>
      <t xml:space="preserve">Biomass fuels - total, </t>
    </r>
    <r>
      <rPr>
        <b/>
        <sz val="8"/>
        <rFont val="Arial"/>
        <family val="2"/>
      </rPr>
      <t>incl. biomass cont. from alternative mixed fuels</t>
    </r>
  </si>
  <si>
    <t>Biomass fuels - total, incl. biomass cont. from alternative mixed fuels</t>
  </si>
  <si>
    <t>Data Simple Input Method (A1)</t>
  </si>
  <si>
    <t>Data Detailed Input Method (A2)</t>
  </si>
  <si>
    <t>Data Detailed Output Method (B2)</t>
  </si>
  <si>
    <t>RDF including plastics / fossil content</t>
  </si>
  <si>
    <t>301ba</t>
  </si>
  <si>
    <t>311ba</t>
  </si>
  <si>
    <t>321ba</t>
  </si>
  <si>
    <t>331ba</t>
  </si>
  <si>
    <t>%</t>
  </si>
  <si>
    <t>IPCC default for residual fuel oil</t>
  </si>
  <si>
    <t>oil shale</t>
  </si>
  <si>
    <t>natural gas (dry)</t>
  </si>
  <si>
    <t>107a</t>
  </si>
  <si>
    <t>lignite</t>
  </si>
  <si>
    <t>137a</t>
  </si>
  <si>
    <t>167a</t>
  </si>
  <si>
    <t>217a</t>
  </si>
  <si>
    <t>6a</t>
  </si>
  <si>
    <r>
      <t>Sum of CO</t>
    </r>
    <r>
      <rPr>
        <vertAlign val="subscript"/>
        <sz val="10"/>
        <rFont val="Arial"/>
        <family val="2"/>
      </rPr>
      <t>2</t>
    </r>
    <r>
      <rPr>
        <sz val="10"/>
        <rFont val="Arial"/>
      </rPr>
      <t xml:space="preserve"> emissions from conventional fossil fuels, including drying of fuels and raw materials
; =line211 + line234</t>
    </r>
  </si>
  <si>
    <r>
      <t>Sum of CO</t>
    </r>
    <r>
      <rPr>
        <vertAlign val="subscript"/>
        <sz val="10"/>
        <rFont val="Arial"/>
        <family val="2"/>
      </rPr>
      <t>2</t>
    </r>
    <r>
      <rPr>
        <sz val="10"/>
        <rFont val="Arial"/>
      </rPr>
      <t xml:space="preserve"> emissions from alternative fossil fuels, including drying of fuels and raw materials
; =line218 + line235  </t>
    </r>
  </si>
  <si>
    <t>; =SUM(line40:line41)</t>
  </si>
  <si>
    <t>; =SUM(line44:line45c)</t>
  </si>
  <si>
    <t>; =line39 + line43 + line46</t>
  </si>
  <si>
    <t xml:space="preserve">; =line33c * line33d / 1000  </t>
  </si>
  <si>
    <t>This is the sum of drying of raw materials and mineral components from alternative fossil fuels. The result is registered in line 45b above</t>
  </si>
  <si>
    <t>Heat consumption of conventional fossil kiln fuels, calculated from the amount of each fuel and their lower heating values</t>
  </si>
  <si>
    <r>
      <t>Total CO</t>
    </r>
    <r>
      <rPr>
        <vertAlign val="subscript"/>
        <sz val="10"/>
        <rFont val="Arial"/>
        <family val="2"/>
      </rPr>
      <t>2</t>
    </r>
    <r>
      <rPr>
        <sz val="10"/>
        <rFont val="Arial"/>
        <family val="2"/>
      </rPr>
      <t xml:space="preserve"> from fossil-based kiln fuels divided by total heat consumption of kilns
; =line43 / line25</t>
    </r>
  </si>
  <si>
    <t xml:space="preserve">Absolute gross CO2 (excluding CO2 from on-site power gen.) </t>
  </si>
  <si>
    <t xml:space="preserve">IPCC 2006, 2006 IPCC Guidelines for National Greenhouse Gas Inventories, Prepared by the National Greenhouse Gas Inventories Programme, Published: IGES, Japan. </t>
  </si>
  <si>
    <t>used in line 332c</t>
  </si>
  <si>
    <t>used in line 334j</t>
  </si>
  <si>
    <t>used in line 219, 233a</t>
  </si>
  <si>
    <t>used in line 220, 233a</t>
  </si>
  <si>
    <t>used in line 221, 233a</t>
  </si>
  <si>
    <t>used in line 222, 233a</t>
  </si>
  <si>
    <t>used in line 223, 233a</t>
  </si>
  <si>
    <t>used in line 223a, 233a</t>
  </si>
  <si>
    <t>used in line 236a, 331a, 331d</t>
  </si>
  <si>
    <t>used in line 224, 233a, 235a, 236a, 333h, 333j, 334g, 334e</t>
  </si>
  <si>
    <t>used in line 169, 183a, 233a</t>
  </si>
  <si>
    <t>used in line 170, 183a, 233a</t>
  </si>
  <si>
    <t>used in line 171, 183a, 233a</t>
  </si>
  <si>
    <t>This is the sum of drying of raw materials and mineral components from biomass fuels. The result is registered in line 50 above</t>
  </si>
  <si>
    <t>This is the sum of equipment and on-site vehicles(biomass fuels).The result is registered in line 50 above</t>
  </si>
  <si>
    <t>This is the sum of on-site power generation from alternative fossil fuels. The result is registered in line 45c above</t>
  </si>
  <si>
    <t>304j</t>
  </si>
  <si>
    <t>314j</t>
  </si>
  <si>
    <t>324j</t>
  </si>
  <si>
    <t>334j</t>
  </si>
  <si>
    <t xml:space="preserve">     Alternativebiomass fuels</t>
  </si>
  <si>
    <t xml:space="preserve">     Alternative fossil fuels - fossil total emissions</t>
  </si>
  <si>
    <t xml:space="preserve">     Alternative biomass fuels </t>
  </si>
  <si>
    <t>IPCC defaults are: 94.6 for coking coal and other bituminous coal, 96.1 for sub-bituminous coal, and 98.3 for anthracite</t>
  </si>
  <si>
    <r>
      <t>CO</t>
    </r>
    <r>
      <rPr>
        <vertAlign val="subscript"/>
        <sz val="10"/>
        <rFont val="Arial"/>
        <family val="2"/>
      </rPr>
      <t>2</t>
    </r>
    <r>
      <rPr>
        <sz val="10"/>
        <rFont val="Arial"/>
      </rPr>
      <t xml:space="preserve"> emission factor of power produced by on-site power generation
; =line45c / line33a *1000</t>
    </r>
  </si>
  <si>
    <r>
      <t xml:space="preserve">      Cement-related external power </t>
    </r>
    <r>
      <rPr>
        <sz val="10"/>
        <rFont val="Arial"/>
        <family val="2"/>
      </rPr>
      <t>delivered to</t>
    </r>
    <r>
      <rPr>
        <sz val="10"/>
        <rFont val="Arial"/>
      </rPr>
      <t xml:space="preserve"> on-site power generation plant</t>
    </r>
  </si>
  <si>
    <r>
      <t xml:space="preserve">      Cement-related external power </t>
    </r>
    <r>
      <rPr>
        <sz val="10"/>
        <rFont val="Arial"/>
        <family val="2"/>
      </rPr>
      <t>delivered to</t>
    </r>
    <r>
      <rPr>
        <sz val="10"/>
        <rFont val="Arial"/>
      </rPr>
      <t xml:space="preserve"> waste heat recovery plant</t>
    </r>
  </si>
  <si>
    <r>
      <t>Specific CO</t>
    </r>
    <r>
      <rPr>
        <vertAlign val="subscript"/>
        <sz val="10"/>
        <rFont val="Arial"/>
        <family val="2"/>
      </rPr>
      <t>2</t>
    </r>
    <r>
      <rPr>
        <sz val="10"/>
        <rFont val="Arial"/>
      </rPr>
      <t xml:space="preserve"> emission per unit grid power, to be obtained from power supplier or national authorities  </t>
    </r>
  </si>
  <si>
    <r>
      <t>CO</t>
    </r>
    <r>
      <rPr>
        <vertAlign val="subscript"/>
        <sz val="10"/>
        <rFont val="Arial"/>
        <family val="2"/>
      </rPr>
      <t>2</t>
    </r>
    <r>
      <rPr>
        <sz val="10"/>
        <rFont val="Arial"/>
      </rPr>
      <t xml:space="preserve"> from calcination of CKD leaving the kiln system</t>
    </r>
  </si>
  <si>
    <t>percentage of direct clinker sales versus clinker consumed to produce cement
; =(line10 - line9 - 10b - 10c) / line11</t>
  </si>
  <si>
    <r>
      <t>that no systematic difference exist between both parameters and that the complete CO</t>
    </r>
    <r>
      <rPr>
        <vertAlign val="subscript"/>
        <sz val="10"/>
        <rFont val="Arial"/>
        <family val="2"/>
      </rPr>
      <t>2</t>
    </r>
    <r>
      <rPr>
        <sz val="10"/>
        <rFont val="Arial"/>
        <family val="2"/>
      </rPr>
      <t xml:space="preserve"> emissions are reported, with regard to the limits of accuracy and practicality. </t>
    </r>
  </si>
  <si>
    <r>
      <t>The CO</t>
    </r>
    <r>
      <rPr>
        <vertAlign val="subscript"/>
        <sz val="10"/>
        <rFont val="Arial"/>
        <family val="2"/>
      </rPr>
      <t>2</t>
    </r>
    <r>
      <rPr>
        <sz val="10"/>
        <rFont val="Arial"/>
        <family val="2"/>
      </rPr>
      <t xml:space="preserve"> emissions from the total inorganic carbon content (TIC) of the input materials (raw meal and additional raw materials) and CKD and bypass dust leaving the kiln system </t>
    </r>
  </si>
  <si>
    <t>Improvement rate  -  net CO2 per tonne of cementitious product</t>
  </si>
  <si>
    <t>Total cement equivalent</t>
  </si>
  <si>
    <t>A1; A2; B1; B2</t>
  </si>
  <si>
    <t>Processed mineral components (MIC) sold externally or transferred internally (dry weight):</t>
  </si>
  <si>
    <t>192c</t>
  </si>
  <si>
    <t>other fossil fuels(On-site power generation)</t>
  </si>
  <si>
    <t>use of internal cement transfer for blending</t>
  </si>
  <si>
    <r>
      <t>CO</t>
    </r>
    <r>
      <rPr>
        <vertAlign val="subscript"/>
        <sz val="10"/>
        <rFont val="Arial"/>
        <family val="2"/>
      </rPr>
      <t>2</t>
    </r>
    <r>
      <rPr>
        <sz val="10"/>
        <rFont val="Arial"/>
        <family val="2"/>
      </rPr>
      <t xml:space="preserve"> amount of CKD leaving the kiln system</t>
    </r>
  </si>
  <si>
    <r>
      <t>CO</t>
    </r>
    <r>
      <rPr>
        <vertAlign val="subscript"/>
        <sz val="10"/>
        <rFont val="Arial"/>
        <family val="2"/>
      </rPr>
      <t>2</t>
    </r>
    <r>
      <rPr>
        <sz val="10"/>
        <rFont val="Arial"/>
        <family val="2"/>
      </rPr>
      <t xml:space="preserve"> amount (LOI raw meal consumed, fully calcined clinker and bypass dust)</t>
    </r>
  </si>
  <si>
    <r>
      <t>Total CO</t>
    </r>
    <r>
      <rPr>
        <vertAlign val="subscript"/>
        <sz val="10"/>
        <rFont val="Arial"/>
        <family val="2"/>
      </rPr>
      <t>2</t>
    </r>
    <r>
      <rPr>
        <sz val="10"/>
        <rFont val="Arial"/>
        <family val="2"/>
      </rPr>
      <t xml:space="preserve"> from raw materials (including CKD leaving the kiln system and organic carbon content)</t>
    </r>
  </si>
  <si>
    <t>Processed slag sold externally</t>
  </si>
  <si>
    <t>Processed fly ash and other puzzolana sold externally</t>
  </si>
  <si>
    <t>19c</t>
  </si>
  <si>
    <t>Total processed MIC's used as clinker or cement substitute sold externally</t>
  </si>
  <si>
    <t>7j</t>
  </si>
  <si>
    <t>Consumption of biomass fuels for drying of raw materials and fuels in tonnes per year. Fuel types are clustered for reasons of simplicity.</t>
  </si>
  <si>
    <t>7k</t>
  </si>
  <si>
    <t>idem</t>
  </si>
  <si>
    <t>fuel name</t>
  </si>
  <si>
    <t>petrol coke</t>
  </si>
  <si>
    <t>diesel oil</t>
  </si>
  <si>
    <t xml:space="preserve">natural gas </t>
  </si>
  <si>
    <t>shale</t>
  </si>
  <si>
    <t>waste oil</t>
  </si>
  <si>
    <t>plastics</t>
  </si>
  <si>
    <t>solvents</t>
  </si>
  <si>
    <t>impregnated saw dust</t>
  </si>
  <si>
    <t>paper, carton</t>
  </si>
  <si>
    <t>wood, non impregnated saw dust</t>
  </si>
  <si>
    <t>- Please note that the undo-function only works before you have pressed the ENTER-button.</t>
  </si>
  <si>
    <t xml:space="preserve">Total conventional fossil fuel rate at plant level </t>
  </si>
  <si>
    <t>ETHIOPIA</t>
  </si>
  <si>
    <t>GABON</t>
  </si>
  <si>
    <t>WBCSD - GNR Project
ref. : CO2 Emissions Inventory Protocol, Version 2.0</t>
  </si>
  <si>
    <t>Grinding center</t>
  </si>
  <si>
    <t>DATA VERIFICATION</t>
  </si>
  <si>
    <t>min</t>
  </si>
  <si>
    <t>max</t>
  </si>
  <si>
    <t>A1</t>
  </si>
  <si>
    <t>A2</t>
  </si>
  <si>
    <t>Coownership 1</t>
  </si>
  <si>
    <t>A3</t>
  </si>
  <si>
    <t>Coownership 2</t>
  </si>
  <si>
    <t>B</t>
  </si>
  <si>
    <r>
      <t>Total direct emissions, excluding CO</t>
    </r>
    <r>
      <rPr>
        <vertAlign val="subscript"/>
        <sz val="10"/>
        <rFont val="Arial"/>
        <family val="2"/>
      </rPr>
      <t>2</t>
    </r>
    <r>
      <rPr>
        <sz val="10"/>
        <rFont val="Arial"/>
        <family val="2"/>
      </rPr>
      <t xml:space="preserve"> from on-site power generation, divided by total cement (equivalent)
; =line59c / line21b *1000</t>
    </r>
  </si>
  <si>
    <r>
      <t>Specific Gross and Net CO</t>
    </r>
    <r>
      <rPr>
        <b/>
        <vertAlign val="subscript"/>
        <sz val="10"/>
        <rFont val="Arial"/>
        <family val="2"/>
      </rPr>
      <t>2</t>
    </r>
    <r>
      <rPr>
        <b/>
        <sz val="10"/>
        <rFont val="Arial"/>
        <family val="2"/>
      </rPr>
      <t xml:space="preserve"> Emissions per Cementitious Produced</t>
    </r>
  </si>
  <si>
    <r>
      <t>Net emissions from raw materials, kiln fuels and non-kiln fuels, excluding CO</t>
    </r>
    <r>
      <rPr>
        <vertAlign val="subscript"/>
        <sz val="10"/>
        <rFont val="Arial"/>
        <family val="2"/>
      </rPr>
      <t>2</t>
    </r>
    <r>
      <rPr>
        <sz val="10"/>
        <rFont val="Arial"/>
        <family val="2"/>
      </rPr>
      <t xml:space="preserve"> from on-site power generation, divided by own production of cementitious products
; =line71 / line21a * 1000</t>
    </r>
  </si>
  <si>
    <t>coal + anthracite</t>
  </si>
  <si>
    <t>coal + anthracite + lignite</t>
  </si>
  <si>
    <t>Equipment and On-Site Vehicles</t>
  </si>
  <si>
    <t>2.) For A1; A2; B2 check if appropriate calcination sheet (CalcA1; CalcA2 or CalcB2) is already availabe next to plant sheet.</t>
  </si>
  <si>
    <r>
      <t>CO</t>
    </r>
    <r>
      <rPr>
        <vertAlign val="subscript"/>
        <sz val="10"/>
        <rFont val="Arial"/>
        <family val="2"/>
      </rPr>
      <t>2</t>
    </r>
    <r>
      <rPr>
        <sz val="10"/>
        <rFont val="Arial"/>
      </rPr>
      <t xml:space="preserve"> from organic carbon content of raw meal</t>
    </r>
  </si>
  <si>
    <r>
      <t>Total CO</t>
    </r>
    <r>
      <rPr>
        <vertAlign val="subscript"/>
        <sz val="10"/>
        <rFont val="Arial"/>
        <family val="2"/>
      </rPr>
      <t>2</t>
    </r>
    <r>
      <rPr>
        <sz val="10"/>
        <rFont val="Arial"/>
      </rPr>
      <t xml:space="preserve"> from raw materials</t>
    </r>
  </si>
  <si>
    <r>
      <t>CO</t>
    </r>
    <r>
      <rPr>
        <vertAlign val="subscript"/>
        <sz val="10"/>
        <rFont val="Arial"/>
        <family val="2"/>
      </rPr>
      <t>2</t>
    </r>
    <r>
      <rPr>
        <sz val="10"/>
        <rFont val="Arial"/>
      </rPr>
      <t xml:space="preserve"> from conventional fossil fuels</t>
    </r>
  </si>
  <si>
    <r>
      <t>CO</t>
    </r>
    <r>
      <rPr>
        <vertAlign val="subscript"/>
        <sz val="10"/>
        <rFont val="Arial"/>
        <family val="2"/>
      </rPr>
      <t>2</t>
    </r>
    <r>
      <rPr>
        <sz val="10"/>
        <rFont val="Arial"/>
      </rPr>
      <t xml:space="preserve"> from alternative fossil fuels</t>
    </r>
  </si>
  <si>
    <r>
      <t>Total CO</t>
    </r>
    <r>
      <rPr>
        <vertAlign val="subscript"/>
        <sz val="10"/>
        <rFont val="Arial"/>
        <family val="2"/>
      </rPr>
      <t>2</t>
    </r>
    <r>
      <rPr>
        <sz val="10"/>
        <rFont val="Arial"/>
      </rPr>
      <t xml:space="preserve"> from fossil-based kiln fuels</t>
    </r>
  </si>
  <si>
    <t>CO2 from room heating and cooling (fossil fuels)</t>
  </si>
  <si>
    <r>
      <t>Absolute Direct CO</t>
    </r>
    <r>
      <rPr>
        <b/>
        <vertAlign val="subscript"/>
        <sz val="10"/>
        <rFont val="Arial"/>
        <family val="2"/>
      </rPr>
      <t>2</t>
    </r>
    <r>
      <rPr>
        <b/>
        <sz val="10"/>
        <rFont val="Arial"/>
        <family val="2"/>
      </rPr>
      <t xml:space="preserve"> Emissions</t>
    </r>
  </si>
  <si>
    <r>
      <t>Gross CO</t>
    </r>
    <r>
      <rPr>
        <b/>
        <vertAlign val="subscript"/>
        <sz val="10"/>
        <rFont val="Arial"/>
        <family val="2"/>
      </rPr>
      <t>2</t>
    </r>
    <r>
      <rPr>
        <b/>
        <sz val="10"/>
        <rFont val="Arial"/>
        <family val="2"/>
      </rPr>
      <t xml:space="preserve"> Emissions (=direct fossil CO</t>
    </r>
    <r>
      <rPr>
        <b/>
        <vertAlign val="subscript"/>
        <sz val="10"/>
        <rFont val="Arial"/>
        <family val="2"/>
      </rPr>
      <t xml:space="preserve">2 </t>
    </r>
    <r>
      <rPr>
        <b/>
        <sz val="10"/>
        <rFont val="Arial"/>
        <family val="2"/>
      </rPr>
      <t>excluding CO</t>
    </r>
    <r>
      <rPr>
        <b/>
        <vertAlign val="subscript"/>
        <sz val="10"/>
        <rFont val="Arial"/>
        <family val="2"/>
      </rPr>
      <t>2</t>
    </r>
    <r>
      <rPr>
        <b/>
        <sz val="10"/>
        <rFont val="Arial"/>
        <family val="2"/>
      </rPr>
      <t xml:space="preserve"> from on-site power generation)</t>
    </r>
  </si>
  <si>
    <r>
      <t>Direct emissions from kiln fuels and non-kiln fuels, excluding CO</t>
    </r>
    <r>
      <rPr>
        <vertAlign val="subscript"/>
        <sz val="10"/>
        <rFont val="Arial"/>
        <family val="2"/>
      </rPr>
      <t>2</t>
    </r>
    <r>
      <rPr>
        <sz val="10"/>
        <rFont val="Arial"/>
        <family val="2"/>
      </rPr>
      <t xml:space="preserve"> from on-site power generation
; =line43 + line44 + line45a + line45b</t>
    </r>
  </si>
  <si>
    <r>
      <t>Biomass CO</t>
    </r>
    <r>
      <rPr>
        <b/>
        <vertAlign val="subscript"/>
        <sz val="10"/>
        <rFont val="Arial"/>
        <family val="2"/>
      </rPr>
      <t>2</t>
    </r>
    <r>
      <rPr>
        <b/>
        <sz val="10"/>
        <rFont val="Arial"/>
        <family val="2"/>
      </rPr>
      <t xml:space="preserve"> Emissions (Memo Item)</t>
    </r>
  </si>
  <si>
    <r>
      <t>Absolute CO</t>
    </r>
    <r>
      <rPr>
        <vertAlign val="subscript"/>
        <sz val="10"/>
        <rFont val="Arial"/>
        <family val="2"/>
      </rPr>
      <t>2</t>
    </r>
    <r>
      <rPr>
        <sz val="10"/>
        <rFont val="Arial"/>
        <family val="2"/>
      </rPr>
      <t xml:space="preserve"> from biomass sources (including biomass content of mixed fuels)</t>
    </r>
  </si>
  <si>
    <r>
      <t>Specific Gross and Net CO</t>
    </r>
    <r>
      <rPr>
        <b/>
        <vertAlign val="subscript"/>
        <sz val="10"/>
        <rFont val="Arial"/>
        <family val="2"/>
      </rPr>
      <t>2</t>
    </r>
    <r>
      <rPr>
        <b/>
        <sz val="10"/>
        <rFont val="Arial"/>
        <family val="2"/>
      </rPr>
      <t xml:space="preserve"> Emissions per Clinker Produced</t>
    </r>
  </si>
  <si>
    <r>
      <t>Specific Gross and Net CO</t>
    </r>
    <r>
      <rPr>
        <b/>
        <vertAlign val="subscript"/>
        <sz val="10"/>
        <rFont val="Arial"/>
        <family val="2"/>
      </rPr>
      <t>2</t>
    </r>
    <r>
      <rPr>
        <b/>
        <sz val="10"/>
        <rFont val="Arial"/>
        <family val="2"/>
      </rPr>
      <t xml:space="preserve"> Emissions per Cement (equivalent)</t>
    </r>
  </si>
  <si>
    <r>
      <t>Clinker/cement</t>
    </r>
    <r>
      <rPr>
        <sz val="10"/>
        <rFont val="Arial"/>
        <family val="2"/>
      </rPr>
      <t>itious</t>
    </r>
    <r>
      <rPr>
        <sz val="10"/>
        <rFont val="Arial"/>
      </rPr>
      <t xml:space="preserve"> factor (exclu</t>
    </r>
    <r>
      <rPr>
        <sz val="10"/>
        <rFont val="Arial"/>
        <family val="2"/>
      </rPr>
      <t>ding</t>
    </r>
    <r>
      <rPr>
        <sz val="10"/>
        <rFont val="Arial"/>
      </rPr>
      <t xml:space="preserve"> clinker sold</t>
    </r>
    <r>
      <rPr>
        <sz val="10"/>
        <rFont val="Arial"/>
        <family val="2"/>
      </rPr>
      <t>, including clinker bought</t>
    </r>
    <r>
      <rPr>
        <sz val="10"/>
        <rFont val="Arial"/>
      </rPr>
      <t>) = Total clinker consumed divided by the total of cements produced
; =line11 / line21</t>
    </r>
  </si>
  <si>
    <r>
      <t>Direct emissions from kiln fuels and non-kiln fuels, excluding CO</t>
    </r>
    <r>
      <rPr>
        <vertAlign val="subscript"/>
        <sz val="10"/>
        <rFont val="Arial"/>
        <family val="2"/>
      </rPr>
      <t>2</t>
    </r>
    <r>
      <rPr>
        <sz val="10"/>
        <rFont val="Arial"/>
        <family val="2"/>
      </rPr>
      <t xml:space="preserve"> from on-site power generation, divided by own production of cementitious products
; =line59b / line21a * 1000</t>
    </r>
  </si>
  <si>
    <t>Direct emissions from raw material calcination, divided by own production of cementitious products
; =line59a / line21a * 1000</t>
  </si>
  <si>
    <r>
      <t>Total direct emissions, excluding CO</t>
    </r>
    <r>
      <rPr>
        <vertAlign val="subscript"/>
        <sz val="10"/>
        <rFont val="Arial"/>
        <family val="2"/>
      </rPr>
      <t>2</t>
    </r>
    <r>
      <rPr>
        <sz val="10"/>
        <rFont val="Arial"/>
        <family val="2"/>
      </rPr>
      <t xml:space="preserve"> from on-site power generation, divided by own production of cementitious products (excluding bought clinker in cement)
; =line59c / line21a *1000</t>
    </r>
  </si>
  <si>
    <r>
      <t>Further instructions are available in the guidance document and the internet manual of the Cement CO</t>
    </r>
    <r>
      <rPr>
        <vertAlign val="subscript"/>
        <sz val="10"/>
        <rFont val="Arial"/>
        <family val="2"/>
      </rPr>
      <t>2</t>
    </r>
    <r>
      <rPr>
        <sz val="10"/>
        <rFont val="Arial"/>
        <family val="2"/>
      </rPr>
      <t xml:space="preserve"> Protocol.</t>
    </r>
  </si>
  <si>
    <t>GHANA</t>
  </si>
  <si>
    <t>KENYA</t>
  </si>
  <si>
    <t>LIBYAN ARAB JAMAHIRIYA</t>
  </si>
  <si>
    <t>MADAGASCAR</t>
  </si>
  <si>
    <t>MOROCCO</t>
  </si>
  <si>
    <t>MOZAMBIQUE</t>
  </si>
  <si>
    <t>NAMIBIA</t>
  </si>
  <si>
    <t>NIGERIA</t>
  </si>
  <si>
    <t>SOUTH AFRICA</t>
  </si>
  <si>
    <t>TUNESIA</t>
  </si>
  <si>
    <t>AUSTRALIA</t>
  </si>
  <si>
    <t>Equipment and On-Site Vehicles biomass fuels</t>
  </si>
  <si>
    <t>331c</t>
  </si>
  <si>
    <t>331d</t>
  </si>
  <si>
    <t>311c</t>
  </si>
  <si>
    <t>311d</t>
  </si>
  <si>
    <t>303g</t>
  </si>
  <si>
    <t>313g</t>
  </si>
  <si>
    <t>321c</t>
  </si>
  <si>
    <t>321d</t>
  </si>
  <si>
    <t>323g</t>
  </si>
  <si>
    <t>333g</t>
  </si>
  <si>
    <t>96b</t>
  </si>
  <si>
    <t>96c</t>
  </si>
  <si>
    <t>96d</t>
  </si>
  <si>
    <t xml:space="preserve">Total Conventional Fossil Fuel Rate at Plant Level </t>
  </si>
  <si>
    <t xml:space="preserve">Total Alternative Fossil Fuel Rate at Plant Level </t>
  </si>
  <si>
    <t xml:space="preserve">Total Biomass Fuel Rate at Plant Level </t>
  </si>
  <si>
    <r>
      <t>Further instructions are available in the Guidance Document and the Internet Manual of the Cement CO</t>
    </r>
    <r>
      <rPr>
        <vertAlign val="subscript"/>
        <sz val="10"/>
        <rFont val="Arial"/>
        <family val="2"/>
      </rPr>
      <t>2</t>
    </r>
    <r>
      <rPr>
        <sz val="10"/>
        <rFont val="Arial"/>
        <family val="2"/>
      </rPr>
      <t xml:space="preserve"> and Energy Protocol.</t>
    </r>
  </si>
  <si>
    <t>323k</t>
  </si>
  <si>
    <t>324g</t>
  </si>
  <si>
    <t>324h</t>
  </si>
  <si>
    <r>
      <t>other fossil based wastes</t>
    </r>
    <r>
      <rPr>
        <sz val="10"/>
        <color indexed="10"/>
        <rFont val="Arial"/>
        <family val="2"/>
      </rPr>
      <t/>
    </r>
  </si>
  <si>
    <t xml:space="preserve">Correction for non-carbonate sources of CaO and MgO </t>
  </si>
  <si>
    <t>% biomass in plastics</t>
  </si>
  <si>
    <t>Jump marks in plant sheet</t>
  </si>
  <si>
    <t>Jump marks are programmed in each Plant Sheet for easy navigation to the following sections:</t>
  </si>
  <si>
    <t>When clicking on one of the mentioned jump marks (cell name) the curser jumps from any position in the plant sheet to the very first cell (column A) in the first line of the corresponding section in the sheet.</t>
  </si>
  <si>
    <t>Frequently Ask Questions (FAQs)</t>
  </si>
  <si>
    <r>
      <t>-</t>
    </r>
    <r>
      <rPr>
        <sz val="10"/>
        <rFont val="Times New Roman"/>
        <family val="1"/>
      </rPr>
      <t xml:space="preserve">            </t>
    </r>
    <r>
      <rPr>
        <sz val="10"/>
        <rFont val="Arial"/>
        <family val="2"/>
      </rPr>
      <t>General Plant Information (_PlantInformation)</t>
    </r>
  </si>
  <si>
    <r>
      <t>-</t>
    </r>
    <r>
      <rPr>
        <sz val="10"/>
        <rFont val="Times New Roman"/>
        <family val="1"/>
      </rPr>
      <t xml:space="preserve">            </t>
    </r>
    <r>
      <rPr>
        <sz val="10"/>
        <rFont val="Arial"/>
        <family val="2"/>
      </rPr>
      <t>Inventory Boundaries (_InventoryBoundaries)</t>
    </r>
  </si>
  <si>
    <r>
      <t>-</t>
    </r>
    <r>
      <rPr>
        <sz val="10"/>
        <rFont val="Times New Roman"/>
        <family val="1"/>
      </rPr>
      <t xml:space="preserve">            </t>
    </r>
    <r>
      <rPr>
        <sz val="10"/>
        <rFont val="Arial"/>
        <family val="2"/>
      </rPr>
      <t>Clinker and Cement Production (_ClinkerCement)</t>
    </r>
  </si>
  <si>
    <r>
      <t>-</t>
    </r>
    <r>
      <rPr>
        <sz val="10"/>
        <rFont val="Times New Roman"/>
        <family val="1"/>
      </rPr>
      <t xml:space="preserve">            </t>
    </r>
    <r>
      <rPr>
        <sz val="10"/>
        <rFont val="Arial"/>
        <family val="2"/>
      </rPr>
      <t>Power Balance (_PowerBalance)</t>
    </r>
  </si>
  <si>
    <r>
      <t>-</t>
    </r>
    <r>
      <rPr>
        <sz val="10"/>
        <rFont val="Times New Roman"/>
        <family val="1"/>
      </rPr>
      <t xml:space="preserve">            </t>
    </r>
    <r>
      <rPr>
        <sz val="10"/>
        <rFont val="Arial"/>
        <family val="2"/>
      </rPr>
      <t>CO2 Emissions (_CO2Balance)</t>
    </r>
  </si>
  <si>
    <r>
      <t>-</t>
    </r>
    <r>
      <rPr>
        <sz val="10"/>
        <rFont val="Times New Roman"/>
        <family val="1"/>
      </rPr>
      <t xml:space="preserve">            </t>
    </r>
    <r>
      <rPr>
        <sz val="10"/>
        <rFont val="Arial"/>
        <family val="2"/>
      </rPr>
      <t>Performance Indicators (_KPI)</t>
    </r>
  </si>
  <si>
    <r>
      <t>-</t>
    </r>
    <r>
      <rPr>
        <sz val="10"/>
        <rFont val="Times New Roman"/>
        <family val="1"/>
      </rPr>
      <t xml:space="preserve">            </t>
    </r>
    <r>
      <rPr>
        <sz val="10"/>
        <rFont val="Arial"/>
        <family val="2"/>
      </rPr>
      <t>Kiln Fuels (_KilnFuels)</t>
    </r>
  </si>
  <si>
    <r>
      <t>-</t>
    </r>
    <r>
      <rPr>
        <sz val="10"/>
        <rFont val="Times New Roman"/>
        <family val="1"/>
      </rPr>
      <t xml:space="preserve">            </t>
    </r>
    <r>
      <rPr>
        <sz val="10"/>
        <rFont val="Arial"/>
        <family val="2"/>
      </rPr>
      <t>CO2 Emission Factors (_EmissionFactors)</t>
    </r>
  </si>
  <si>
    <r>
      <t>-</t>
    </r>
    <r>
      <rPr>
        <sz val="10"/>
        <rFont val="Times New Roman"/>
        <family val="1"/>
      </rPr>
      <t xml:space="preserve">            </t>
    </r>
    <r>
      <rPr>
        <sz val="10"/>
        <rFont val="Arial"/>
        <family val="2"/>
      </rPr>
      <t>Non-Kiln Fuels (_NonKilnFuels)</t>
    </r>
  </si>
  <si>
    <r>
      <t>The simple input method (A1) is in principle based on the determination of the loss on ignition of raw meal (LOI</t>
    </r>
    <r>
      <rPr>
        <vertAlign val="subscript"/>
        <sz val="10"/>
        <rFont val="Arial"/>
        <family val="2"/>
      </rPr>
      <t xml:space="preserve">RM, </t>
    </r>
    <r>
      <rPr>
        <sz val="10"/>
        <rFont val="Arial"/>
        <family val="2"/>
      </rPr>
      <t>uncalcined). The loss on ignition of the kiln feed (LOI</t>
    </r>
    <r>
      <rPr>
        <vertAlign val="subscript"/>
        <sz val="10"/>
        <rFont val="Arial"/>
        <family val="2"/>
      </rPr>
      <t>kiln feed</t>
    </r>
    <r>
      <rPr>
        <sz val="10"/>
        <rFont val="Arial"/>
        <family val="2"/>
      </rPr>
      <t xml:space="preserve">) </t>
    </r>
  </si>
  <si>
    <t>This is the sum of on-site power generation. The result is registered in line 50 above</t>
  </si>
  <si>
    <t>34i</t>
  </si>
  <si>
    <t>34j</t>
  </si>
  <si>
    <t>Conventional fossil fuels - total emissions</t>
  </si>
  <si>
    <t>96a</t>
  </si>
  <si>
    <t>CO2 from alternative fossil fuels</t>
  </si>
  <si>
    <t>Specific heat consumption of clinker production</t>
  </si>
  <si>
    <t>Input CalcA1: Raw meal consumption (Line 525)</t>
  </si>
  <si>
    <r>
      <t>Output CalcA2:</t>
    </r>
    <r>
      <rPr>
        <sz val="10"/>
        <rFont val="Arial"/>
      </rPr>
      <t xml:space="preserve"> Raw meal consumption (=Plant sheet lines 34i)</t>
    </r>
  </si>
  <si>
    <r>
      <t>Output CalcA2:</t>
    </r>
    <r>
      <rPr>
        <sz val="10"/>
        <rFont val="Arial"/>
      </rPr>
      <t xml:space="preserve"> Total CO</t>
    </r>
    <r>
      <rPr>
        <vertAlign val="subscript"/>
        <sz val="10"/>
        <rFont val="Arial"/>
        <family val="2"/>
      </rPr>
      <t>2</t>
    </r>
    <r>
      <rPr>
        <sz val="10"/>
        <rFont val="Arial"/>
      </rPr>
      <t xml:space="preserve"> from raw materials (=Plant sheet line 34j)</t>
    </r>
  </si>
  <si>
    <t>Input CalcA2: Raw meal consumption (Line 681)</t>
  </si>
  <si>
    <r>
      <t xml:space="preserve">Amount of clinker sold to other </t>
    </r>
    <r>
      <rPr>
        <sz val="10"/>
        <rFont val="Arial"/>
      </rPr>
      <t>companies. See Section 7.</t>
    </r>
    <r>
      <rPr>
        <sz val="10"/>
        <rFont val="Arial"/>
        <family val="2"/>
      </rPr>
      <t>4</t>
    </r>
    <r>
      <rPr>
        <sz val="10"/>
        <rFont val="Arial"/>
      </rPr>
      <t xml:space="preserve"> of guidance document for details on company-internal transfers.</t>
    </r>
  </si>
  <si>
    <t>Consumption of biomass fuels divided by the total heat consumption of kilns
; =line28 / line25</t>
  </si>
  <si>
    <t>This is the total heat consumption of all conventional fossil fuels for drying of raw materials and fuels. This result is registered in line 25a and line 26 above</t>
  </si>
  <si>
    <t>B1, B2: Calculated from the calcination emission factor and the amount of bypass dust leaving the kiln system (e.g. for landfilling)
; =line35a / 1000 * line22. (A1, A2: Accounted in auxiliary sheet "CalcA1", "CalcA2").</t>
  </si>
  <si>
    <t>B1, B2: Calculated from the calcination emission factor, the amount of CKD leaving the kiln system (e.g. for landfilling or sale), and the calcination rate of CKD
; =line23 * non-linear function of lines 35a and 24.  see Guidance document for details on formula. (A1, A2: Accounted in auxiliary sheet "CalcA1", "CalcA2").</t>
  </si>
  <si>
    <t>Direct emissions from raw materials;
; =line39</t>
  </si>
  <si>
    <t xml:space="preserve">      Cement-related external power consumption at waste heat recovery plant</t>
  </si>
  <si>
    <t>Colour Codes, Notes &amp; FAQ</t>
  </si>
  <si>
    <t>324d</t>
  </si>
  <si>
    <t>324e</t>
  </si>
  <si>
    <t>334d</t>
  </si>
  <si>
    <t>Others (e.g., CKD added to cement mill)</t>
  </si>
  <si>
    <t>WHITE CEMENT</t>
  </si>
  <si>
    <t>GREY CEMENT</t>
  </si>
  <si>
    <t>GRINDING CENTER</t>
  </si>
  <si>
    <t>OTHER PLANT</t>
  </si>
  <si>
    <t>NOT IN USE</t>
  </si>
  <si>
    <t>DRY WITHOUT PREHEATER(LONG DRY KILN)</t>
  </si>
  <si>
    <t>DRY WITH PREHEATER WITHOUT PRECALCINER</t>
  </si>
  <si>
    <r>
      <t>Sum of CO</t>
    </r>
    <r>
      <rPr>
        <vertAlign val="subscript"/>
        <sz val="10"/>
        <rFont val="Arial"/>
        <family val="2"/>
      </rPr>
      <t>2</t>
    </r>
    <r>
      <rPr>
        <sz val="10"/>
        <rFont val="Arial"/>
        <family val="2"/>
      </rPr>
      <t xml:space="preserve"> emissions from drying of mineral components
; =line333k + line333g</t>
    </r>
  </si>
  <si>
    <r>
      <t>Sum of CO</t>
    </r>
    <r>
      <rPr>
        <vertAlign val="subscript"/>
        <sz val="10"/>
        <rFont val="Arial"/>
        <family val="2"/>
      </rPr>
      <t>2</t>
    </r>
    <r>
      <rPr>
        <sz val="10"/>
        <rFont val="Arial"/>
        <family val="2"/>
      </rPr>
      <t xml:space="preserve"> emissions from on-site power generation (excl. biomass CO</t>
    </r>
    <r>
      <rPr>
        <vertAlign val="subscript"/>
        <sz val="10"/>
        <rFont val="Arial"/>
        <family val="2"/>
      </rPr>
      <t>2</t>
    </r>
    <r>
      <rPr>
        <sz val="10"/>
        <rFont val="Arial"/>
        <family val="2"/>
      </rPr>
      <t>)
; =line334aa + line334f</t>
    </r>
  </si>
  <si>
    <r>
      <t>Direct CO</t>
    </r>
    <r>
      <rPr>
        <vertAlign val="subscript"/>
        <sz val="10"/>
        <rFont val="Arial"/>
        <family val="2"/>
      </rPr>
      <t>2</t>
    </r>
    <r>
      <rPr>
        <sz val="10"/>
        <rFont val="Arial"/>
        <family val="2"/>
      </rPr>
      <t xml:space="preserve"> emissions from combustion of kiln and non-kiln biomass fuels and biomass content of mixed fuels
; =line225 + line236 + line331c + 333i + line334h</t>
    </r>
  </si>
  <si>
    <t>This table lists the consumption of conventional fossil fuels for drying of raw materials and fuels in tonnes per year. Some fuel types are clustered for reasons of simplicity,
 but may be unclustered as appropriate.</t>
  </si>
  <si>
    <t>Clinker/cement (eq.) factor*</t>
  </si>
  <si>
    <r>
      <t>Calculated based on total clinker consumed and total Portland</t>
    </r>
    <r>
      <rPr>
        <sz val="10"/>
        <rFont val="Arial"/>
      </rPr>
      <t xml:space="preserve"> + Blended cements
=line11 / line20</t>
    </r>
  </si>
  <si>
    <t>Clinker/cementitious factor*</t>
  </si>
  <si>
    <t>Specific total power consumption*</t>
  </si>
  <si>
    <r>
      <t xml:space="preserve">[kWh/t </t>
    </r>
    <r>
      <rPr>
        <sz val="10"/>
        <rFont val="Arial"/>
        <family val="2"/>
      </rPr>
      <t>cem prod</t>
    </r>
    <r>
      <rPr>
        <sz val="10"/>
        <rFont val="Arial"/>
      </rPr>
      <t>]</t>
    </r>
  </si>
  <si>
    <t>coal + anthracite+ lignite</t>
  </si>
  <si>
    <t>coal + anthracite +lignite</t>
  </si>
  <si>
    <t>Clinker bought from other companies and from cross-border transfer</t>
  </si>
  <si>
    <t>Clinker sold to other companies and from cross-border transfer</t>
  </si>
  <si>
    <t>Clinker from internal transfer of processed cement (+ = cement received; - = cement sent)</t>
  </si>
  <si>
    <t>add additional raw material types, which are not part of the kiln feed, by pressing '+' on the left margin</t>
  </si>
  <si>
    <t>Bypass dust correction for uncalcined fraction</t>
  </si>
  <si>
    <t>Bypass dust leaving the kiln system</t>
  </si>
  <si>
    <r>
      <t>Additional raw material  # 1</t>
    </r>
    <r>
      <rPr>
        <sz val="10"/>
        <rFont val="Arial"/>
        <family val="2"/>
      </rPr>
      <t xml:space="preserve"> (not part of kiln feed)</t>
    </r>
  </si>
  <si>
    <r>
      <t>Additional raw material  # 2</t>
    </r>
    <r>
      <rPr>
        <sz val="10"/>
        <rFont val="Arial"/>
        <family val="2"/>
      </rPr>
      <t xml:space="preserve"> (not part of kiln feed)</t>
    </r>
  </si>
  <si>
    <r>
      <t>Additional raw material  # 3</t>
    </r>
    <r>
      <rPr>
        <sz val="10"/>
        <rFont val="Arial"/>
        <family val="2"/>
      </rPr>
      <t xml:space="preserve"> (not part of kiln feed)</t>
    </r>
  </si>
  <si>
    <r>
      <t>Additional raw material  # 4</t>
    </r>
    <r>
      <rPr>
        <sz val="10"/>
        <rFont val="Arial"/>
        <family val="2"/>
      </rPr>
      <t xml:space="preserve"> (not part of kiln feed)</t>
    </r>
  </si>
  <si>
    <r>
      <t>Additional raw material  # 5</t>
    </r>
    <r>
      <rPr>
        <sz val="10"/>
        <rFont val="Arial"/>
        <family val="2"/>
      </rPr>
      <t xml:space="preserve"> (not part of kiln feed)</t>
    </r>
  </si>
  <si>
    <t>; =(line33aa + line33ba + line33ca)</t>
  </si>
  <si>
    <t>Specific net CO2 per tonne of clinker produced</t>
  </si>
  <si>
    <t>Specific net CO2 per tonne of cementitious product</t>
  </si>
  <si>
    <t>Alternative fossil fuel rate (fossil wastes)</t>
  </si>
  <si>
    <r>
      <t>CO</t>
    </r>
    <r>
      <rPr>
        <vertAlign val="subscript"/>
        <sz val="10"/>
        <rFont val="Arial"/>
        <family val="2"/>
      </rPr>
      <t>2</t>
    </r>
    <r>
      <rPr>
        <sz val="10"/>
        <rFont val="Arial"/>
      </rPr>
      <t xml:space="preserve"> amount of CKD leaving the kiln system</t>
    </r>
  </si>
  <si>
    <r>
      <t>CO</t>
    </r>
    <r>
      <rPr>
        <vertAlign val="subscript"/>
        <sz val="10"/>
        <rFont val="Arial"/>
        <family val="2"/>
      </rPr>
      <t>2</t>
    </r>
    <r>
      <rPr>
        <sz val="10"/>
        <rFont val="Arial"/>
      </rPr>
      <t xml:space="preserve"> amount of raw material consumed</t>
    </r>
  </si>
  <si>
    <t>Total heat consumption of kilns divided by the clinker production
; =line25 * 10^6 / line8</t>
  </si>
  <si>
    <t>331b</t>
  </si>
  <si>
    <t>Total power production from waste heat recovery</t>
  </si>
  <si>
    <t>This is the sum of room heating and cooling. The result is registered in line 45a above</t>
  </si>
  <si>
    <t>332a</t>
  </si>
  <si>
    <t>332b</t>
  </si>
  <si>
    <t>333a</t>
  </si>
  <si>
    <t>98b</t>
  </si>
  <si>
    <t>98a</t>
  </si>
  <si>
    <t>National energy conversion factor</t>
  </si>
  <si>
    <t>[MJ/KWh]</t>
  </si>
  <si>
    <t xml:space="preserve">The Protocol Spreadsheet is a Microsoft® Excel® file with Visual Basic macros. </t>
  </si>
  <si>
    <t>It is therefore very important to enable macros in your Excel application via (Options&gt;Macro&gt;Security)</t>
  </si>
  <si>
    <t>Notes to the user</t>
  </si>
  <si>
    <t>- A detailed user manual for the application and explanation of the Protocol Spreadsheet and the Protocol Guidance Document are available via internet: www.cement-co2-protocol.org</t>
  </si>
  <si>
    <t xml:space="preserve">Some white cells are filled with a default value of “0” (zero) in order to assure correct functioning of some calculation cells. </t>
  </si>
  <si>
    <t xml:space="preserve">Please change the value of “0” (zero) to your plant (or company) specific data, as appropriate. </t>
  </si>
  <si>
    <t>Net outbound clinker per net clinker consumption</t>
  </si>
  <si>
    <r>
      <t>[kg CO</t>
    </r>
    <r>
      <rPr>
        <vertAlign val="subscript"/>
        <sz val="10"/>
        <rFont val="Arial"/>
        <family val="2"/>
      </rPr>
      <t>2</t>
    </r>
    <r>
      <rPr>
        <sz val="10"/>
        <rFont val="Arial"/>
        <family val="2"/>
      </rPr>
      <t>/MWh]</t>
    </r>
  </si>
  <si>
    <t>MIXED KILN TYPE</t>
  </si>
  <si>
    <t>SEMI WET/SEMI DRY</t>
  </si>
  <si>
    <t>SHAFT KILN</t>
  </si>
  <si>
    <t>N/A</t>
  </si>
  <si>
    <t>Alternative fuels, fossil content; excluding biomass fraction of mixed fuels</t>
  </si>
  <si>
    <t>Average lower heating value (= net calorific value) of fuels. Values should refer to the same moisture content as the fuel consumption data listed in lines 101-123
 (for example, based on dry weight).</t>
  </si>
  <si>
    <t>83a</t>
  </si>
  <si>
    <r>
      <t>1.) Select calcination CO</t>
    </r>
    <r>
      <rPr>
        <vertAlign val="subscript"/>
        <sz val="10"/>
        <rFont val="Arial"/>
      </rPr>
      <t>2</t>
    </r>
    <r>
      <rPr>
        <sz val="10"/>
        <rFont val="Arial"/>
      </rPr>
      <t xml:space="preserve"> method (A1; A2; B1; B2)  B1=Standard (no seperate calcination sheet needed).</t>
    </r>
  </si>
  <si>
    <t>59c</t>
  </si>
  <si>
    <r>
      <t xml:space="preserve">Alternative fossil fuels </t>
    </r>
    <r>
      <rPr>
        <b/>
        <sz val="10"/>
        <color indexed="10"/>
        <rFont val="Arial"/>
        <family val="2"/>
      </rPr>
      <t>(excl. drying of raw materials and fuels)</t>
    </r>
  </si>
  <si>
    <r>
      <t xml:space="preserve">Biomass fuels </t>
    </r>
    <r>
      <rPr>
        <b/>
        <sz val="10"/>
        <color indexed="10"/>
        <rFont val="Arial"/>
        <family val="2"/>
      </rPr>
      <t>(excl. drying of raw materials and fuels)</t>
    </r>
  </si>
  <si>
    <t>other fossil fuels</t>
  </si>
  <si>
    <t>302c</t>
  </si>
  <si>
    <t>322c</t>
  </si>
  <si>
    <t>312c</t>
  </si>
  <si>
    <t>332c</t>
  </si>
  <si>
    <t>Off-site transport with company-owned fleets</t>
  </si>
  <si>
    <t>[TJ/yr]</t>
  </si>
  <si>
    <t>[MWh/yr]</t>
  </si>
  <si>
    <t>[GJ/yr]</t>
  </si>
  <si>
    <t>[t/yr]</t>
  </si>
  <si>
    <t>[kg CO2/ t cli]</t>
  </si>
  <si>
    <t>[t CO2/yr]</t>
  </si>
  <si>
    <t>[MJ/t cli]</t>
  </si>
  <si>
    <t>[kg CO2/t cli]</t>
  </si>
  <si>
    <t>[t CO2/t cem prod]</t>
  </si>
  <si>
    <t>[GJ/t]</t>
  </si>
  <si>
    <r>
      <t>WBCSD Cement Sustainability Initiative
Cement CO</t>
    </r>
    <r>
      <rPr>
        <b/>
        <vertAlign val="subscript"/>
        <sz val="12"/>
        <rFont val="Arial"/>
        <family val="2"/>
      </rPr>
      <t>2</t>
    </r>
    <r>
      <rPr>
        <b/>
        <sz val="12"/>
        <rFont val="Arial"/>
        <family val="2"/>
      </rPr>
      <t xml:space="preserve"> and Energy Protocol, Version 3.1, CO</t>
    </r>
    <r>
      <rPr>
        <b/>
        <vertAlign val="subscript"/>
        <sz val="12"/>
        <rFont val="Arial"/>
        <family val="2"/>
      </rPr>
      <t>2</t>
    </r>
    <r>
      <rPr>
        <b/>
        <sz val="12"/>
        <rFont val="Arial"/>
        <family val="2"/>
      </rPr>
      <t xml:space="preserve"> Emissions and Energy Inventory </t>
    </r>
  </si>
  <si>
    <t xml:space="preserve">bio and mixed diesel </t>
  </si>
  <si>
    <t>This table lists the consumption of alternative fossil fuels in tonnes per year, excluding fuels for drying of raw materials and fuels. Some fuel types are clustered for reasons of simplicity, but may be unclustered as appropriate.</t>
  </si>
  <si>
    <t>This table lists the consumption of biomass fuels in tonnes per year, excluding fuels for drying of raw materials and fuels. Some fuel types are clustered for reasons of simplicity, but may be unclustered as appropriate.</t>
  </si>
  <si>
    <r>
      <t>Dust return correction of kiln feed</t>
    </r>
    <r>
      <rPr>
        <b/>
        <sz val="10"/>
        <color indexed="12"/>
        <rFont val="Arial"/>
        <family val="2"/>
      </rPr>
      <t/>
    </r>
  </si>
  <si>
    <r>
      <t>Raw meal (RM) loss on ignition (LOI</t>
    </r>
    <r>
      <rPr>
        <b/>
        <vertAlign val="subscript"/>
        <sz val="10"/>
        <rFont val="Arial"/>
        <family val="2"/>
      </rPr>
      <t>RM</t>
    </r>
    <r>
      <rPr>
        <sz val="10"/>
        <rFont val="Arial"/>
        <family val="2"/>
      </rPr>
      <t>)</t>
    </r>
  </si>
  <si>
    <r>
      <t>CO</t>
    </r>
    <r>
      <rPr>
        <vertAlign val="subscript"/>
        <sz val="10"/>
        <rFont val="Arial"/>
        <family val="2"/>
      </rPr>
      <t>2</t>
    </r>
    <r>
      <rPr>
        <sz val="10"/>
        <rFont val="Arial"/>
        <family val="2"/>
      </rPr>
      <t xml:space="preserve"> amount (LOI raw meal consumed)</t>
    </r>
  </si>
  <si>
    <t>Emission factor of raw meal consumed</t>
  </si>
  <si>
    <r>
      <t>[tCO</t>
    </r>
    <r>
      <rPr>
        <vertAlign val="subscript"/>
        <sz val="10"/>
        <rFont val="Arial"/>
        <family val="2"/>
      </rPr>
      <t>2</t>
    </r>
    <r>
      <rPr>
        <sz val="10"/>
        <rFont val="Arial"/>
        <family val="2"/>
      </rPr>
      <t xml:space="preserve"> /tRM]</t>
    </r>
  </si>
  <si>
    <t>CKD leaving the kiln system (dry weight)</t>
  </si>
  <si>
    <r>
      <t>CKD loss on ignition (LOI</t>
    </r>
    <r>
      <rPr>
        <vertAlign val="subscript"/>
        <sz val="10"/>
        <rFont val="Arial"/>
        <family val="2"/>
      </rPr>
      <t>CKD</t>
    </r>
    <r>
      <rPr>
        <sz val="10"/>
        <rFont val="Arial"/>
        <family val="2"/>
      </rPr>
      <t>)</t>
    </r>
  </si>
  <si>
    <r>
      <t xml:space="preserve">CKD calcination rate </t>
    </r>
    <r>
      <rPr>
        <i/>
        <sz val="10"/>
        <rFont val="Arial"/>
        <family val="2"/>
      </rPr>
      <t>d</t>
    </r>
    <r>
      <rPr>
        <sz val="10"/>
        <rFont val="Arial"/>
        <family val="2"/>
      </rPr>
      <t xml:space="preserve"> </t>
    </r>
  </si>
  <si>
    <r>
      <t>[tCO</t>
    </r>
    <r>
      <rPr>
        <vertAlign val="subscript"/>
        <sz val="10"/>
        <rFont val="Arial"/>
        <family val="2"/>
      </rPr>
      <t>2</t>
    </r>
    <r>
      <rPr>
        <sz val="10"/>
        <rFont val="Arial"/>
        <family val="2"/>
      </rPr>
      <t>/tCKD]</t>
    </r>
  </si>
  <si>
    <t>CKD leaving the kiln system</t>
  </si>
  <si>
    <t>CO2 from seperate on-site power generation</t>
  </si>
  <si>
    <t xml:space="preserve">     Conventional fossil fuels</t>
  </si>
  <si>
    <t xml:space="preserve">     Alternative fossil fuels</t>
  </si>
  <si>
    <t xml:space="preserve">     Alternative biomass fuels</t>
  </si>
  <si>
    <t>Only bypass dust which leaves the kiln system, e.g. for landfilling.</t>
  </si>
  <si>
    <t>Specific power consumption of clinker production</t>
  </si>
  <si>
    <t>Alternative fossil fuels - total fossil emissions</t>
  </si>
  <si>
    <t>Nominal clinker capacity</t>
  </si>
  <si>
    <t>CSI default
% biomass</t>
  </si>
  <si>
    <r>
      <t>Average lower heating values (= net calorific value) and CO</t>
    </r>
    <r>
      <rPr>
        <vertAlign val="subscript"/>
        <sz val="10"/>
        <rFont val="Arial"/>
        <family val="2"/>
      </rPr>
      <t>2</t>
    </r>
    <r>
      <rPr>
        <sz val="10"/>
        <rFont val="Arial"/>
      </rPr>
      <t xml:space="preserve"> emission factors of </t>
    </r>
    <r>
      <rPr>
        <sz val="10"/>
        <rFont val="Arial"/>
        <family val="2"/>
      </rPr>
      <t>alternative fossil fuels</t>
    </r>
    <r>
      <rPr>
        <sz val="10"/>
        <rFont val="Arial"/>
      </rPr>
      <t>. Values should refer to the same moisture content as the fuel consumption data listed in lines 304g (for example, based on dry weight). Emission factors are used as specified  for kiln and non-kiln fuels in lines 186-200.</t>
    </r>
  </si>
  <si>
    <r>
      <t>Average lower heating values (= net calorific value) and CO</t>
    </r>
    <r>
      <rPr>
        <vertAlign val="subscript"/>
        <sz val="10"/>
        <rFont val="Arial"/>
        <family val="2"/>
      </rPr>
      <t>2</t>
    </r>
    <r>
      <rPr>
        <sz val="10"/>
        <rFont val="Arial"/>
      </rPr>
      <t xml:space="preserve"> emission factors of </t>
    </r>
    <r>
      <rPr>
        <sz val="10"/>
        <rFont val="Arial"/>
        <family val="2"/>
      </rPr>
      <t>alternative biomass fuels</t>
    </r>
    <r>
      <rPr>
        <sz val="10"/>
        <rFont val="Arial"/>
      </rPr>
      <t>. Values should refer to the same moisture content as the fuel consumption data listed in lines 304e (for example, based on dry weight). Emission factors are used as specified  for kiln and non-kiln fuels in lines 186-200.</t>
    </r>
  </si>
  <si>
    <t>Power production from separate on-site power generation delivered externally in Mega Watt hours per year</t>
  </si>
  <si>
    <r>
      <t>CO</t>
    </r>
    <r>
      <rPr>
        <vertAlign val="subscript"/>
        <sz val="10"/>
        <rFont val="Arial"/>
        <family val="2"/>
      </rPr>
      <t>2</t>
    </r>
    <r>
      <rPr>
        <sz val="10"/>
        <rFont val="Arial"/>
        <family val="2"/>
      </rPr>
      <t xml:space="preserve"> from room heating and cooling (fossil fuels)</t>
    </r>
  </si>
  <si>
    <r>
      <t>Specific net CO</t>
    </r>
    <r>
      <rPr>
        <vertAlign val="subscript"/>
        <sz val="10"/>
        <rFont val="Arial"/>
        <family val="2"/>
      </rPr>
      <t>2</t>
    </r>
    <r>
      <rPr>
        <sz val="10"/>
        <rFont val="Arial"/>
      </rPr>
      <t xml:space="preserve"> </t>
    </r>
  </si>
  <si>
    <r>
      <t>Specific Gross and Net CO</t>
    </r>
    <r>
      <rPr>
        <b/>
        <vertAlign val="subscript"/>
        <sz val="10"/>
        <rFont val="Arial"/>
        <family val="2"/>
      </rPr>
      <t>2</t>
    </r>
    <r>
      <rPr>
        <b/>
        <sz val="10"/>
        <rFont val="Arial"/>
        <family val="2"/>
      </rPr>
      <t xml:space="preserve"> Emissions per Cementitious Product</t>
    </r>
  </si>
  <si>
    <r>
      <t xml:space="preserve"> biomass in </t>
    </r>
    <r>
      <rPr>
        <sz val="10"/>
        <rFont val="Arial"/>
        <family val="2"/>
      </rPr>
      <t>RDF including</t>
    </r>
    <r>
      <rPr>
        <sz val="10"/>
        <rFont val="Arial"/>
      </rPr>
      <t xml:space="preserve"> plastics</t>
    </r>
  </si>
  <si>
    <t>Additional Plant sheets are required, when you report data for several plants of one company in the same Protocol Spreadsheet.</t>
  </si>
  <si>
    <t>It is recommended to name all Plant sheets "Plant_xyz", with xyz being replaced e.g. by the name of the plant. This will help you to keep an overview of complex company structures.</t>
  </si>
  <si>
    <t>Plant sheet functionality</t>
  </si>
  <si>
    <t>Color codes</t>
  </si>
  <si>
    <t>In the Protocol Spreadsheet it is most important for correct functioning and calculations to enter values in each of the white cells.</t>
  </si>
  <si>
    <r>
      <t>These are the total CO</t>
    </r>
    <r>
      <rPr>
        <vertAlign val="subscript"/>
        <sz val="10"/>
        <rFont val="Arial"/>
        <family val="2"/>
      </rPr>
      <t>2</t>
    </r>
    <r>
      <rPr>
        <sz val="10"/>
        <rFont val="Arial"/>
        <family val="2"/>
      </rPr>
      <t xml:space="preserve"> emissions from all alternative fossil fuels, for drying of raw materials and fuels. This result is registered in line 41 above  </t>
    </r>
  </si>
  <si>
    <t>Input cell; value to be entered by Cement Company as appropriate</t>
  </si>
  <si>
    <t>Self-calculating value copied from another part of the sheet</t>
  </si>
  <si>
    <t xml:space="preserve">Enable macros </t>
  </si>
  <si>
    <t>Thus, some input lines only become accessible, when needed for the reporting for this plant.</t>
  </si>
  <si>
    <r>
      <t xml:space="preserve">CO2 from conventional fossil fuels </t>
    </r>
    <r>
      <rPr>
        <sz val="10"/>
        <color indexed="10"/>
        <rFont val="Arial"/>
        <family val="2"/>
      </rPr>
      <t>(incl. drying of fuels and raw materials)</t>
    </r>
  </si>
  <si>
    <r>
      <t xml:space="preserve">CO2 from alternative fossil fuels </t>
    </r>
    <r>
      <rPr>
        <sz val="10"/>
        <color indexed="10"/>
        <rFont val="Arial"/>
        <family val="2"/>
      </rPr>
      <t>(incl. drying of fuels and raw materials)</t>
    </r>
  </si>
  <si>
    <t>This is the sum of equipment and on-site vehicles. The result is registered in line 30 above</t>
  </si>
  <si>
    <t>This is the sum of equipment and on-site vehicles. The result is registered in line 44 above</t>
  </si>
  <si>
    <t>Clinker production</t>
  </si>
  <si>
    <r>
      <t>Biomass content of fuels, expressed in % biogenic carbon per total carbon content. 
Default factors are taken from Worksheet "Fuel CO</t>
    </r>
    <r>
      <rPr>
        <vertAlign val="subscript"/>
        <sz val="10"/>
        <rFont val="Arial"/>
        <family val="2"/>
      </rPr>
      <t>2</t>
    </r>
    <r>
      <rPr>
        <sz val="10"/>
        <rFont val="Arial"/>
        <family val="2"/>
      </rPr>
      <t xml:space="preserve"> Factors".
Enter plant- or company-specific biomass factors if available.</t>
    </r>
  </si>
  <si>
    <t>Net emissions from raw materials, kiln fuels and non-kiln fuels, excluding CO2 from on-site power generation, divided by own production of cement (equivalent)
; =line71 / line21b * 1000</t>
  </si>
  <si>
    <t>Average lower heating value (= net calorific value) of fuels. 
Values should refer to the same moisture content as the fuel consumption data listed in lines 101-123 (for example, based on dry weight).</t>
  </si>
  <si>
    <t>C</t>
  </si>
  <si>
    <t>D</t>
  </si>
  <si>
    <t>Alternative fossil fuels</t>
  </si>
  <si>
    <t>Biomass fuels</t>
  </si>
  <si>
    <t>Power used for clinker production (e.g. from the quarry to the clinker storage)</t>
  </si>
  <si>
    <t>CO2 from calcination of CKD leaving the kiln system</t>
  </si>
  <si>
    <t>35a</t>
  </si>
  <si>
    <t>35b</t>
  </si>
  <si>
    <t>CO2 from calcination of bypass dust leaving the kiln system</t>
  </si>
  <si>
    <t>Organic carbon content of raw meal (average)</t>
  </si>
  <si>
    <t>CO2 from organic carbon content of raw meal</t>
  </si>
  <si>
    <t>35c</t>
  </si>
  <si>
    <t>Raw meal : clinker ratio</t>
  </si>
  <si>
    <t>[--, dry weight]</t>
  </si>
  <si>
    <t>35d</t>
  </si>
  <si>
    <t>Raw meal consumption</t>
  </si>
  <si>
    <t>[t/yr, dry weight]</t>
  </si>
  <si>
    <t>10b</t>
  </si>
  <si>
    <t>Note</t>
  </si>
  <si>
    <t>[%, dry weight]</t>
  </si>
  <si>
    <t>Absolute CO2 emissions from raw material calcination and organic carbon content</t>
  </si>
  <si>
    <t>Plant country</t>
  </si>
  <si>
    <t>E1</t>
  </si>
  <si>
    <t>Plant description</t>
  </si>
  <si>
    <t>kiln type</t>
  </si>
  <si>
    <t>E2</t>
  </si>
  <si>
    <t>nominal capacity</t>
  </si>
  <si>
    <t xml:space="preserve"> [tpd]</t>
  </si>
  <si>
    <t>CO2 Emissions</t>
  </si>
  <si>
    <r>
      <t>CKD CO</t>
    </r>
    <r>
      <rPr>
        <vertAlign val="subscript"/>
        <sz val="10"/>
        <rFont val="Arial"/>
        <family val="2"/>
      </rPr>
      <t>2</t>
    </r>
    <r>
      <rPr>
        <sz val="10"/>
        <rFont val="Arial"/>
      </rPr>
      <t xml:space="preserve"> content (fCO2</t>
    </r>
    <r>
      <rPr>
        <vertAlign val="subscript"/>
        <sz val="10"/>
        <rFont val="Arial"/>
        <family val="2"/>
      </rPr>
      <t>CKD</t>
    </r>
    <r>
      <rPr>
        <sz val="10"/>
        <rFont val="Arial"/>
      </rPr>
      <t>)</t>
    </r>
  </si>
  <si>
    <t>UNITED KINGDOM</t>
  </si>
  <si>
    <t>ALBANIA</t>
  </si>
  <si>
    <t>BOSNIA AND HERZEGOVINA</t>
  </si>
  <si>
    <t>CROATIA</t>
  </si>
  <si>
    <t>GIBRALTAR</t>
  </si>
  <si>
    <t>ICELAND</t>
  </si>
  <si>
    <t>MACEDONIA, THE FORMER YUGOSLAV REPUBLIC OF</t>
  </si>
  <si>
    <t>SERBIA</t>
  </si>
  <si>
    <t>SWITZERLAND</t>
  </si>
  <si>
    <t>UKRAINE</t>
  </si>
  <si>
    <t>ARGENTINA</t>
  </si>
  <si>
    <t>BRAZIL</t>
  </si>
  <si>
    <t>PARAGUAY</t>
  </si>
  <si>
    <t>URUGUAY</t>
  </si>
  <si>
    <t>VENZUELA</t>
  </si>
  <si>
    <t>MEXICO</t>
  </si>
  <si>
    <t>BOLIVIA</t>
  </si>
  <si>
    <t>CHILE</t>
  </si>
  <si>
    <t>COLOMBIA</t>
  </si>
  <si>
    <t>COSTA RICA</t>
  </si>
  <si>
    <t>CUBA</t>
  </si>
  <si>
    <t>DOMINICAN REPUBLIC</t>
  </si>
  <si>
    <t>NA</t>
  </si>
  <si>
    <t>Specific gross CO2 per tonne of cementitious product</t>
  </si>
  <si>
    <t>Net CO2 Emissions (= gross CO2 minus emission savings through alternative fossil fuels)</t>
  </si>
  <si>
    <t>Use macro in line7k, column E, to copy and apply inventory boundaries to specific reporting years.</t>
  </si>
  <si>
    <t>Optional parameter</t>
  </si>
  <si>
    <t xml:space="preserve">       Power consumed by on site power generation equipment</t>
  </si>
  <si>
    <t xml:space="preserve">       CO2 per power unit produced by separate onsite power generation</t>
  </si>
  <si>
    <t xml:space="preserve">       Power consumed by waste heat recovery equipment</t>
  </si>
  <si>
    <t>Simple Input Method (A1) loss on ignition (LOI) of consumed raw meal: Instructions for Users</t>
  </si>
  <si>
    <t>1.)</t>
  </si>
  <si>
    <t>2.)</t>
  </si>
  <si>
    <t>3.)</t>
  </si>
  <si>
    <t>Plant Level</t>
  </si>
  <si>
    <t>Plant Level - Comments</t>
  </si>
  <si>
    <t>[kWh/t cement]</t>
  </si>
  <si>
    <t>Comments</t>
  </si>
  <si>
    <r>
      <t>GCCA (Global Cement and Concret Association)
Cement CO</t>
    </r>
    <r>
      <rPr>
        <b/>
        <vertAlign val="subscript"/>
        <sz val="12"/>
        <rFont val="Arial"/>
        <family val="2"/>
      </rPr>
      <t>2</t>
    </r>
    <r>
      <rPr>
        <b/>
        <sz val="12"/>
        <rFont val="Arial"/>
        <family val="2"/>
      </rPr>
      <t xml:space="preserve"> and Energy Protocol, Version 3.1, CO</t>
    </r>
    <r>
      <rPr>
        <b/>
        <vertAlign val="subscript"/>
        <sz val="12"/>
        <rFont val="Arial"/>
        <family val="2"/>
      </rPr>
      <t>2</t>
    </r>
    <r>
      <rPr>
        <b/>
        <sz val="12"/>
        <rFont val="Arial"/>
        <family val="2"/>
      </rPr>
      <t xml:space="preserve"> Emissions and Energy Inventory 
Developed by the WBCSD Cement Sustainability Initiative (CSI) and European Cement Research Academy (ECRA).</t>
    </r>
  </si>
  <si>
    <t>- Further information on the Cement CO2 and Energy Protocol can be found at the GCCA home page: https://gccassociation.org/sustainability-innovation/gnr-gcca-in-numbers/</t>
  </si>
  <si>
    <t>GCCA (Global Cement and Concret Association)
Cement CO2 and Energy Protocol, Version 3.1, CO2 Emissions and Energy Inventory. 
Developed by the WBCSD Cement Sustainability Initiative (CSI) and European Cement Research Academy (ECRA).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</si>
</sst>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 * #,##0.00_ ;_ * \-#,##0.00_ ;_ * &quot;-&quot;??_ ;_ @_ "/>
    <numFmt numFmtId="165" formatCode="0.0"/>
    <numFmt numFmtId="166" formatCode="0.0000"/>
    <numFmt numFmtId="167" formatCode="#,##0.0"/>
    <numFmt numFmtId="168" formatCode="0.0%"/>
    <numFmt numFmtId="169" formatCode="d/\ mmm/\ yyyy"/>
    <numFmt numFmtId="170" formatCode="0.000"/>
    <numFmt numFmtId="171" formatCode="#,##0_ ;[Red]\-#,##0\ "/>
  </numFmts>
  <fonts count="64">
    <font>
      <sz val="10"/>
      <name val="Arial"/>
    </font>
    <font>
      <sz val="10"/>
      <name val="Arial"/>
    </font>
    <font>
      <b/>
      <sz val="10"/>
      <name val="Arial"/>
      <family val="2"/>
    </font>
    <font>
      <sz val="10"/>
      <name val="Arial"/>
      <family val="2"/>
    </font>
    <font>
      <b/>
      <sz val="14"/>
      <name val="Arial"/>
      <family val="2"/>
    </font>
    <font>
      <sz val="8"/>
      <name val="Arial"/>
      <family val="2"/>
    </font>
    <font>
      <sz val="14"/>
      <name val="Arial"/>
      <family val="2"/>
    </font>
    <font>
      <b/>
      <sz val="10"/>
      <name val="Arial"/>
    </font>
    <font>
      <vertAlign val="subscript"/>
      <sz val="10"/>
      <name val="Arial"/>
      <family val="2"/>
    </font>
    <font>
      <sz val="10"/>
      <name val="MS Sans Serif"/>
    </font>
    <font>
      <u/>
      <sz val="10"/>
      <color indexed="12"/>
      <name val="MS Sans Serif"/>
    </font>
    <font>
      <sz val="10"/>
      <color indexed="10"/>
      <name val="Arial"/>
      <family val="2"/>
    </font>
    <font>
      <sz val="10"/>
      <color indexed="12"/>
      <name val="Arial"/>
      <family val="2"/>
    </font>
    <font>
      <sz val="10"/>
      <color indexed="8"/>
      <name val="Arial"/>
      <family val="2"/>
    </font>
    <font>
      <b/>
      <sz val="12"/>
      <name val="Arial"/>
      <family val="2"/>
    </font>
    <font>
      <b/>
      <sz val="18"/>
      <name val="Arial"/>
      <family val="2"/>
    </font>
    <font>
      <sz val="8"/>
      <color indexed="81"/>
      <name val="Tahoma"/>
    </font>
    <font>
      <sz val="10"/>
      <name val="Arial CE"/>
      <family val="2"/>
      <charset val="238"/>
    </font>
    <font>
      <sz val="10"/>
      <color indexed="10"/>
      <name val="Arial"/>
    </font>
    <font>
      <b/>
      <sz val="10"/>
      <color indexed="10"/>
      <name val="Arial"/>
      <family val="2"/>
    </font>
    <font>
      <b/>
      <sz val="8"/>
      <color indexed="10"/>
      <name val="Arial"/>
      <family val="2"/>
    </font>
    <font>
      <b/>
      <sz val="10"/>
      <color indexed="10"/>
      <name val="Arial"/>
    </font>
    <font>
      <b/>
      <sz val="10"/>
      <color indexed="48"/>
      <name val="Arial"/>
      <family val="2"/>
    </font>
    <font>
      <sz val="10"/>
      <color indexed="48"/>
      <name val="Arial"/>
      <family val="2"/>
    </font>
    <font>
      <sz val="10"/>
      <color indexed="48"/>
      <name val="Arial"/>
    </font>
    <font>
      <b/>
      <strike/>
      <sz val="10"/>
      <name val="Arial"/>
      <family val="2"/>
    </font>
    <font>
      <sz val="8"/>
      <name val="Arial"/>
    </font>
    <font>
      <b/>
      <sz val="10"/>
      <color indexed="9"/>
      <name val="Arial"/>
      <family val="2"/>
    </font>
    <font>
      <sz val="10"/>
      <color indexed="9"/>
      <name val="Arial"/>
    </font>
    <font>
      <sz val="18"/>
      <name val="Arial"/>
    </font>
    <font>
      <b/>
      <sz val="20"/>
      <name val="Arial"/>
      <family val="2"/>
    </font>
    <font>
      <sz val="16"/>
      <name val="Arial"/>
    </font>
    <font>
      <sz val="12"/>
      <name val="Arial"/>
      <family val="2"/>
    </font>
    <font>
      <sz val="10"/>
      <color indexed="12"/>
      <name val="Arial"/>
    </font>
    <font>
      <b/>
      <sz val="12"/>
      <color indexed="9"/>
      <name val="Arial"/>
      <family val="2"/>
    </font>
    <font>
      <b/>
      <sz val="8"/>
      <name val="Arial"/>
      <family val="2"/>
    </font>
    <font>
      <b/>
      <sz val="9"/>
      <name val="Arial"/>
      <family val="2"/>
    </font>
    <font>
      <i/>
      <sz val="10"/>
      <name val="Arial"/>
      <family val="2"/>
    </font>
    <font>
      <sz val="10"/>
      <name val="Arial Narrow"/>
      <family val="2"/>
    </font>
    <font>
      <vertAlign val="subscript"/>
      <sz val="10"/>
      <name val="Arial"/>
    </font>
    <font>
      <b/>
      <sz val="8"/>
      <color indexed="81"/>
      <name val="Tahoma"/>
      <family val="2"/>
    </font>
    <font>
      <b/>
      <sz val="10"/>
      <name val="Arial Narrow"/>
      <family val="2"/>
    </font>
    <font>
      <b/>
      <sz val="10"/>
      <color indexed="12"/>
      <name val="Arial"/>
      <family val="2"/>
    </font>
    <font>
      <b/>
      <vertAlign val="subscript"/>
      <sz val="10"/>
      <name val="Arial"/>
      <family val="2"/>
    </font>
    <font>
      <b/>
      <vertAlign val="subscript"/>
      <sz val="12"/>
      <name val="Arial"/>
      <family val="2"/>
    </font>
    <font>
      <vertAlign val="subscript"/>
      <sz val="10"/>
      <name val="Arial CE"/>
    </font>
    <font>
      <vertAlign val="superscript"/>
      <sz val="10"/>
      <name val="Arial"/>
      <family val="2"/>
    </font>
    <font>
      <i/>
      <sz val="10"/>
      <name val="Arial"/>
    </font>
    <font>
      <sz val="10"/>
      <name val="Arial CE"/>
    </font>
    <font>
      <sz val="10"/>
      <name val="Arial"/>
    </font>
    <font>
      <sz val="8"/>
      <color indexed="81"/>
      <name val="Tahoma"/>
      <family val="2"/>
    </font>
    <font>
      <b/>
      <vertAlign val="subscript"/>
      <sz val="18"/>
      <name val="Arial"/>
      <family val="2"/>
    </font>
    <font>
      <sz val="72"/>
      <name val="Arial"/>
    </font>
    <font>
      <b/>
      <sz val="10"/>
      <name val="Helvetica"/>
    </font>
    <font>
      <sz val="10"/>
      <name val="Helvetica"/>
    </font>
    <font>
      <b/>
      <sz val="14"/>
      <color indexed="9"/>
      <name val="Arial"/>
      <family val="2"/>
    </font>
    <font>
      <sz val="10"/>
      <name val="Times New Roman"/>
      <family val="1"/>
    </font>
    <font>
      <b/>
      <sz val="8"/>
      <color indexed="81"/>
      <name val="Tahoma"/>
    </font>
    <font>
      <b/>
      <sz val="10"/>
      <color theme="0" tint="-0.499984740745262"/>
      <name val="Arial"/>
      <family val="2"/>
    </font>
    <font>
      <sz val="10"/>
      <color theme="0" tint="-0.499984740745262"/>
      <name val="Arial"/>
      <family val="2"/>
    </font>
    <font>
      <sz val="10"/>
      <color theme="0" tint="-0.499984740745262"/>
      <name val="Sans-serif"/>
    </font>
    <font>
      <sz val="10"/>
      <color indexed="22"/>
      <name val="Arial"/>
    </font>
    <font>
      <u/>
      <sz val="10"/>
      <color rgb="FF0000FF"/>
      <name val="MS Sans Serif"/>
      <family val="2"/>
    </font>
    <font>
      <sz val="10"/>
      <color rgb="FFFF0000"/>
      <name val="Arial"/>
      <family val="2"/>
    </font>
  </fonts>
  <fills count="21">
    <fill>
      <patternFill patternType="none"/>
    </fill>
    <fill>
      <patternFill patternType="gray125"/>
    </fill>
    <fill>
      <patternFill patternType="solid">
        <fgColor indexed="13"/>
        <bgColor indexed="34"/>
      </patternFill>
    </fill>
    <fill>
      <patternFill patternType="solid">
        <fgColor indexed="13"/>
        <bgColor indexed="64"/>
      </patternFill>
    </fill>
    <fill>
      <patternFill patternType="solid">
        <fgColor indexed="47"/>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22"/>
        <bgColor indexed="64"/>
      </patternFill>
    </fill>
    <fill>
      <patternFill patternType="solid">
        <fgColor indexed="65"/>
        <bgColor indexed="64"/>
      </patternFill>
    </fill>
    <fill>
      <patternFill patternType="solid">
        <fgColor indexed="9"/>
        <bgColor indexed="64"/>
      </patternFill>
    </fill>
    <fill>
      <patternFill patternType="solid">
        <fgColor indexed="10"/>
        <bgColor indexed="64"/>
      </patternFill>
    </fill>
    <fill>
      <patternFill patternType="solid">
        <fgColor indexed="52"/>
        <bgColor indexed="64"/>
      </patternFill>
    </fill>
    <fill>
      <patternFill patternType="solid">
        <fgColor indexed="8"/>
        <bgColor indexed="64"/>
      </patternFill>
    </fill>
    <fill>
      <patternFill patternType="solid">
        <fgColor indexed="41"/>
        <bgColor indexed="64"/>
      </patternFill>
    </fill>
    <fill>
      <patternFill patternType="lightUp"/>
    </fill>
    <fill>
      <patternFill patternType="lightUp">
        <bgColor indexed="43"/>
      </patternFill>
    </fill>
    <fill>
      <patternFill patternType="lightUp">
        <bgColor indexed="47"/>
      </patternFill>
    </fill>
    <fill>
      <patternFill patternType="solid">
        <fgColor indexed="9"/>
        <bgColor indexed="34"/>
      </patternFill>
    </fill>
    <fill>
      <patternFill patternType="solid">
        <fgColor indexed="44"/>
        <bgColor indexed="34"/>
      </patternFill>
    </fill>
    <fill>
      <patternFill patternType="solid">
        <fgColor indexed="47"/>
        <bgColor indexed="34"/>
      </patternFill>
    </fill>
  </fills>
  <borders count="67">
    <border>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bottom/>
      <diagonal/>
    </border>
    <border>
      <left/>
      <right/>
      <top style="thin">
        <color indexed="64"/>
      </top>
      <bottom style="medium">
        <color indexed="64"/>
      </bottom>
      <diagonal/>
    </border>
    <border>
      <left/>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right/>
      <top style="thin">
        <color indexed="64"/>
      </top>
      <bottom/>
      <diagonal/>
    </border>
    <border>
      <left style="thin">
        <color indexed="64"/>
      </left>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10"/>
      </left>
      <right style="thin">
        <color indexed="64"/>
      </right>
      <top style="medium">
        <color indexed="10"/>
      </top>
      <bottom style="thin">
        <color indexed="64"/>
      </bottom>
      <diagonal/>
    </border>
    <border>
      <left style="thin">
        <color indexed="64"/>
      </left>
      <right style="thin">
        <color indexed="64"/>
      </right>
      <top style="medium">
        <color indexed="10"/>
      </top>
      <bottom style="thin">
        <color indexed="64"/>
      </bottom>
      <diagonal/>
    </border>
    <border>
      <left style="thin">
        <color indexed="64"/>
      </left>
      <right style="medium">
        <color indexed="10"/>
      </right>
      <top style="medium">
        <color indexed="10"/>
      </top>
      <bottom style="thin">
        <color indexed="64"/>
      </bottom>
      <diagonal/>
    </border>
    <border>
      <left style="medium">
        <color indexed="10"/>
      </left>
      <right style="thin">
        <color indexed="64"/>
      </right>
      <top style="thin">
        <color indexed="64"/>
      </top>
      <bottom style="thin">
        <color indexed="64"/>
      </bottom>
      <diagonal/>
    </border>
    <border>
      <left style="thin">
        <color indexed="64"/>
      </left>
      <right style="medium">
        <color indexed="10"/>
      </right>
      <top style="thin">
        <color indexed="64"/>
      </top>
      <bottom style="thin">
        <color indexed="64"/>
      </bottom>
      <diagonal/>
    </border>
    <border>
      <left style="medium">
        <color indexed="10"/>
      </left>
      <right style="thin">
        <color indexed="64"/>
      </right>
      <top style="thin">
        <color indexed="64"/>
      </top>
      <bottom style="medium">
        <color indexed="10"/>
      </bottom>
      <diagonal/>
    </border>
    <border>
      <left style="thin">
        <color indexed="64"/>
      </left>
      <right style="thin">
        <color indexed="64"/>
      </right>
      <top style="thin">
        <color indexed="64"/>
      </top>
      <bottom style="medium">
        <color indexed="10"/>
      </bottom>
      <diagonal/>
    </border>
    <border>
      <left style="thin">
        <color indexed="64"/>
      </left>
      <right style="medium">
        <color indexed="10"/>
      </right>
      <top style="thin">
        <color indexed="64"/>
      </top>
      <bottom style="medium">
        <color indexed="10"/>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s>
  <cellStyleXfs count="5">
    <xf numFmtId="0" fontId="0" fillId="0" borderId="0"/>
    <xf numFmtId="164" fontId="1" fillId="0" borderId="0" applyFont="0" applyFill="0" applyBorder="0" applyAlignment="0" applyProtection="0"/>
    <xf numFmtId="0" fontId="10" fillId="0" borderId="0" applyNumberFormat="0" applyFill="0" applyBorder="0" applyAlignment="0" applyProtection="0"/>
    <xf numFmtId="9" fontId="1" fillId="0" borderId="0" applyFont="0" applyFill="0" applyBorder="0" applyAlignment="0" applyProtection="0"/>
    <xf numFmtId="0" fontId="9" fillId="0" borderId="0"/>
  </cellStyleXfs>
  <cellXfs count="1622">
    <xf numFmtId="0" fontId="0" fillId="0" borderId="0" xfId="0"/>
    <xf numFmtId="22" fontId="2" fillId="0" borderId="1" xfId="0" applyNumberFormat="1" applyFont="1" applyBorder="1" applyAlignment="1">
      <alignment horizontal="righ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Alignment="1">
      <alignment horizontal="center" vertical="top"/>
    </xf>
    <xf numFmtId="0" fontId="0" fillId="0" borderId="0" xfId="0" applyAlignment="1">
      <alignment horizontal="center" vertical="top" wrapText="1"/>
    </xf>
    <xf numFmtId="0" fontId="6" fillId="0" borderId="2" xfId="0" applyFont="1" applyFill="1" applyBorder="1" applyAlignment="1">
      <alignment vertical="center"/>
    </xf>
    <xf numFmtId="0" fontId="4" fillId="0" borderId="0" xfId="0" applyFont="1" applyFill="1" applyBorder="1" applyAlignment="1">
      <alignment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0" fontId="2" fillId="2" borderId="3" xfId="0" applyFont="1" applyFill="1" applyBorder="1" applyAlignment="1">
      <alignment vertical="center"/>
    </xf>
    <xf numFmtId="0" fontId="0" fillId="2" borderId="2" xfId="0" applyFill="1" applyBorder="1" applyAlignment="1">
      <alignment vertical="center"/>
    </xf>
    <xf numFmtId="0" fontId="0" fillId="2" borderId="2" xfId="0" applyFill="1" applyBorder="1" applyAlignment="1">
      <alignment horizontal="center" vertical="center"/>
    </xf>
    <xf numFmtId="0" fontId="2" fillId="0" borderId="0" xfId="0" applyFont="1" applyAlignment="1">
      <alignment vertical="center"/>
    </xf>
    <xf numFmtId="0" fontId="0" fillId="2" borderId="4" xfId="0" applyFill="1" applyBorder="1" applyAlignment="1">
      <alignment vertical="center"/>
    </xf>
    <xf numFmtId="0" fontId="2" fillId="3" borderId="3" xfId="0" applyFont="1" applyFill="1" applyBorder="1" applyAlignment="1">
      <alignment vertical="center"/>
    </xf>
    <xf numFmtId="0" fontId="0" fillId="3" borderId="2" xfId="0" applyFill="1" applyBorder="1" applyAlignment="1">
      <alignment vertical="center"/>
    </xf>
    <xf numFmtId="0" fontId="0" fillId="3" borderId="2" xfId="0" applyFill="1" applyBorder="1" applyAlignment="1">
      <alignment horizontal="center" vertical="center"/>
    </xf>
    <xf numFmtId="0" fontId="0" fillId="3" borderId="5" xfId="0" applyFill="1" applyBorder="1" applyAlignment="1">
      <alignment vertical="center"/>
    </xf>
    <xf numFmtId="0" fontId="0" fillId="3" borderId="6" xfId="0" applyFill="1" applyBorder="1" applyAlignment="1">
      <alignment horizontal="center" vertical="center"/>
    </xf>
    <xf numFmtId="0" fontId="0" fillId="3" borderId="4" xfId="0" applyFill="1" applyBorder="1" applyAlignment="1">
      <alignment vertical="center"/>
    </xf>
    <xf numFmtId="0" fontId="0" fillId="3" borderId="7" xfId="0" applyFill="1" applyBorder="1" applyAlignment="1">
      <alignment horizontal="center" vertical="center"/>
    </xf>
    <xf numFmtId="0" fontId="0" fillId="3" borderId="8" xfId="0" applyFill="1" applyBorder="1" applyAlignment="1">
      <alignment vertical="center"/>
    </xf>
    <xf numFmtId="0" fontId="2" fillId="4" borderId="3" xfId="0" applyFont="1" applyFill="1" applyBorder="1" applyAlignment="1">
      <alignment vertical="center"/>
    </xf>
    <xf numFmtId="0" fontId="0" fillId="4" borderId="2" xfId="0" applyFill="1" applyBorder="1" applyAlignment="1">
      <alignment vertical="center"/>
    </xf>
    <xf numFmtId="0" fontId="0" fillId="4" borderId="2" xfId="0" applyFill="1" applyBorder="1" applyAlignment="1">
      <alignment horizontal="center" vertical="center"/>
    </xf>
    <xf numFmtId="0" fontId="0" fillId="4" borderId="5" xfId="0" applyFill="1" applyBorder="1" applyAlignment="1">
      <alignment vertical="center"/>
    </xf>
    <xf numFmtId="0" fontId="0" fillId="4" borderId="4" xfId="0" applyFill="1" applyBorder="1" applyAlignment="1">
      <alignment vertical="center"/>
    </xf>
    <xf numFmtId="0" fontId="0" fillId="0" borderId="7" xfId="0" applyBorder="1" applyAlignment="1">
      <alignment horizontal="center" vertical="center"/>
    </xf>
    <xf numFmtId="0" fontId="3" fillId="4" borderId="4" xfId="0" applyFont="1" applyFill="1" applyBorder="1" applyAlignment="1">
      <alignment vertical="center"/>
    </xf>
    <xf numFmtId="0" fontId="2" fillId="5" borderId="3" xfId="0" applyFont="1" applyFill="1" applyBorder="1" applyAlignment="1">
      <alignment vertical="center"/>
    </xf>
    <xf numFmtId="0" fontId="0" fillId="5" borderId="2" xfId="0" applyFill="1" applyBorder="1" applyAlignment="1">
      <alignment vertical="center"/>
    </xf>
    <xf numFmtId="0" fontId="0" fillId="5" borderId="2" xfId="0" applyFill="1" applyBorder="1" applyAlignment="1">
      <alignment horizontal="center" vertical="center"/>
    </xf>
    <xf numFmtId="0" fontId="0" fillId="5" borderId="1" xfId="0" applyFill="1" applyBorder="1" applyAlignment="1">
      <alignment horizontal="center" vertical="center"/>
    </xf>
    <xf numFmtId="0" fontId="3" fillId="5" borderId="4" xfId="0" applyFont="1" applyFill="1" applyBorder="1" applyAlignment="1">
      <alignment vertical="center"/>
    </xf>
    <xf numFmtId="0" fontId="0" fillId="0" borderId="9" xfId="0" applyBorder="1" applyAlignment="1">
      <alignment vertical="center"/>
    </xf>
    <xf numFmtId="0" fontId="0" fillId="0" borderId="9" xfId="0" applyBorder="1" applyAlignment="1">
      <alignment horizontal="center" vertical="center"/>
    </xf>
    <xf numFmtId="0" fontId="0" fillId="5" borderId="10" xfId="0" applyFill="1" applyBorder="1" applyAlignment="1">
      <alignment vertical="center"/>
    </xf>
    <xf numFmtId="0" fontId="0" fillId="0" borderId="11" xfId="0" applyBorder="1" applyAlignment="1">
      <alignment horizontal="center" vertical="center"/>
    </xf>
    <xf numFmtId="0" fontId="3" fillId="0" borderId="0" xfId="0" applyFont="1" applyAlignment="1">
      <alignment vertical="center"/>
    </xf>
    <xf numFmtId="0" fontId="3" fillId="5" borderId="10" xfId="0" applyFont="1" applyFill="1" applyBorder="1" applyAlignment="1">
      <alignment vertical="center"/>
    </xf>
    <xf numFmtId="0" fontId="3" fillId="5" borderId="8" xfId="0" applyFont="1" applyFill="1" applyBorder="1" applyAlignment="1">
      <alignment vertical="center"/>
    </xf>
    <xf numFmtId="0" fontId="0" fillId="2" borderId="8" xfId="0" applyFill="1" applyBorder="1" applyAlignment="1">
      <alignment vertical="center"/>
    </xf>
    <xf numFmtId="0" fontId="2" fillId="3" borderId="12" xfId="0" applyFont="1" applyFill="1" applyBorder="1" applyAlignment="1">
      <alignment horizontal="center" vertical="center"/>
    </xf>
    <xf numFmtId="0" fontId="0" fillId="3" borderId="10" xfId="0" quotePrefix="1" applyFill="1" applyBorder="1" applyAlignment="1">
      <alignment horizontal="left" vertical="center"/>
    </xf>
    <xf numFmtId="0" fontId="0" fillId="3" borderId="10" xfId="0" applyFill="1" applyBorder="1" applyAlignment="1">
      <alignment horizontal="left" vertical="center"/>
    </xf>
    <xf numFmtId="0" fontId="0" fillId="2" borderId="13" xfId="0" applyFill="1" applyBorder="1" applyAlignment="1">
      <alignment vertical="center"/>
    </xf>
    <xf numFmtId="0" fontId="0" fillId="2" borderId="10" xfId="0" applyFill="1" applyBorder="1" applyAlignment="1">
      <alignment vertical="center"/>
    </xf>
    <xf numFmtId="0" fontId="0" fillId="3" borderId="14" xfId="0" applyFill="1" applyBorder="1" applyAlignment="1">
      <alignment vertical="center"/>
    </xf>
    <xf numFmtId="0" fontId="0" fillId="3" borderId="10" xfId="0" applyFill="1" applyBorder="1" applyAlignment="1">
      <alignment vertical="center"/>
    </xf>
    <xf numFmtId="0" fontId="0" fillId="3" borderId="13" xfId="0" applyFill="1" applyBorder="1" applyAlignment="1">
      <alignment vertical="center"/>
    </xf>
    <xf numFmtId="0" fontId="0" fillId="4" borderId="14" xfId="0" applyFill="1" applyBorder="1" applyAlignment="1">
      <alignment vertical="center"/>
    </xf>
    <xf numFmtId="0" fontId="0" fillId="4" borderId="10" xfId="0" applyFill="1" applyBorder="1" applyAlignment="1">
      <alignment vertical="center"/>
    </xf>
    <xf numFmtId="0" fontId="0" fillId="5" borderId="13" xfId="0" applyFill="1" applyBorder="1" applyAlignment="1">
      <alignment vertical="center"/>
    </xf>
    <xf numFmtId="0" fontId="0" fillId="3" borderId="8" xfId="0" applyFill="1" applyBorder="1" applyAlignment="1">
      <alignment horizontal="right" vertical="center"/>
    </xf>
    <xf numFmtId="0" fontId="0" fillId="3" borderId="8" xfId="0" quotePrefix="1" applyFill="1" applyBorder="1" applyAlignment="1">
      <alignment horizontal="right" vertical="center"/>
    </xf>
    <xf numFmtId="0" fontId="2" fillId="3" borderId="8" xfId="0" applyFont="1" applyFill="1" applyBorder="1" applyAlignment="1">
      <alignment vertical="center"/>
    </xf>
    <xf numFmtId="0" fontId="2" fillId="3" borderId="4" xfId="0" applyFont="1" applyFill="1" applyBorder="1" applyAlignment="1">
      <alignment vertical="center"/>
    </xf>
    <xf numFmtId="0" fontId="3" fillId="3" borderId="4" xfId="0" applyFont="1" applyFill="1" applyBorder="1" applyAlignment="1">
      <alignment vertical="center"/>
    </xf>
    <xf numFmtId="0" fontId="3" fillId="3" borderId="4" xfId="0" quotePrefix="1" applyFont="1" applyFill="1" applyBorder="1" applyAlignment="1">
      <alignment horizontal="right" vertical="center"/>
    </xf>
    <xf numFmtId="0" fontId="0" fillId="0" borderId="11" xfId="0" applyFill="1" applyBorder="1" applyAlignment="1">
      <alignment horizontal="center" vertical="center"/>
    </xf>
    <xf numFmtId="0" fontId="2" fillId="0" borderId="0" xfId="0" applyFont="1" applyFill="1" applyBorder="1" applyAlignment="1">
      <alignment vertical="center"/>
    </xf>
    <xf numFmtId="0" fontId="2" fillId="0" borderId="3" xfId="0" applyFont="1" applyFill="1" applyBorder="1" applyAlignment="1">
      <alignmen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2" fillId="0" borderId="0" xfId="0" applyFont="1" applyFill="1" applyBorder="1" applyAlignment="1">
      <alignment horizontal="center" vertical="center"/>
    </xf>
    <xf numFmtId="0" fontId="2" fillId="4" borderId="2" xfId="0" applyFont="1" applyFill="1" applyBorder="1" applyAlignment="1">
      <alignment vertical="center"/>
    </xf>
    <xf numFmtId="0" fontId="2" fillId="4" borderId="1" xfId="0" applyFont="1" applyFill="1" applyBorder="1" applyAlignment="1">
      <alignment vertical="center"/>
    </xf>
    <xf numFmtId="0" fontId="0" fillId="0" borderId="15" xfId="0" applyBorder="1" applyAlignment="1">
      <alignment vertical="center"/>
    </xf>
    <xf numFmtId="0" fontId="0" fillId="0" borderId="0" xfId="0" applyBorder="1" applyAlignment="1">
      <alignment vertical="center"/>
    </xf>
    <xf numFmtId="0" fontId="2" fillId="3" borderId="10" xfId="0" applyFont="1" applyFill="1" applyBorder="1" applyAlignment="1">
      <alignment vertical="center"/>
    </xf>
    <xf numFmtId="0" fontId="2" fillId="5" borderId="8" xfId="0" applyFont="1" applyFill="1" applyBorder="1" applyAlignment="1">
      <alignment vertical="center"/>
    </xf>
    <xf numFmtId="0" fontId="3" fillId="5" borderId="10" xfId="0" applyFont="1" applyFill="1" applyBorder="1" applyAlignment="1">
      <alignment horizontal="left" vertical="center" indent="4"/>
    </xf>
    <xf numFmtId="0" fontId="3" fillId="0" borderId="0" xfId="4" applyFont="1"/>
    <xf numFmtId="0" fontId="2" fillId="3" borderId="4" xfId="4" applyFont="1" applyFill="1" applyBorder="1" applyAlignment="1">
      <alignment vertical="center"/>
    </xf>
    <xf numFmtId="0" fontId="3" fillId="3" borderId="10" xfId="4" applyFont="1" applyFill="1" applyBorder="1" applyAlignment="1">
      <alignment vertical="center"/>
    </xf>
    <xf numFmtId="0" fontId="3" fillId="0" borderId="0" xfId="4" quotePrefix="1" applyFont="1"/>
    <xf numFmtId="0" fontId="3" fillId="0" borderId="0" xfId="0" applyFont="1" applyFill="1" applyAlignment="1">
      <alignment vertical="center"/>
    </xf>
    <xf numFmtId="0" fontId="3" fillId="0" borderId="0" xfId="0" applyFont="1" applyFill="1" applyBorder="1" applyAlignment="1">
      <alignment vertical="center"/>
    </xf>
    <xf numFmtId="3" fontId="0" fillId="0" borderId="0" xfId="0" applyNumberFormat="1" applyFill="1" applyBorder="1" applyAlignment="1">
      <alignment horizontal="center" vertical="center"/>
    </xf>
    <xf numFmtId="0" fontId="0" fillId="0" borderId="0" xfId="0" applyFill="1" applyAlignment="1">
      <alignment vertical="center"/>
    </xf>
    <xf numFmtId="0" fontId="0" fillId="0" borderId="7" xfId="0" applyFill="1" applyBorder="1" applyAlignment="1">
      <alignment horizontal="center" vertical="center"/>
    </xf>
    <xf numFmtId="0" fontId="2" fillId="3" borderId="12" xfId="0" applyFont="1" applyFill="1" applyBorder="1" applyAlignment="1">
      <alignment vertical="center"/>
    </xf>
    <xf numFmtId="0" fontId="0" fillId="3" borderId="12" xfId="0" applyFill="1" applyBorder="1" applyAlignment="1">
      <alignment vertical="center"/>
    </xf>
    <xf numFmtId="3" fontId="3" fillId="6" borderId="7" xfId="0" applyNumberFormat="1" applyFont="1" applyFill="1" applyBorder="1" applyAlignment="1">
      <alignment horizontal="right" vertical="center"/>
    </xf>
    <xf numFmtId="3" fontId="3" fillId="6" borderId="11" xfId="0" applyNumberFormat="1" applyFont="1" applyFill="1" applyBorder="1" applyAlignment="1">
      <alignment horizontal="right" vertical="center"/>
    </xf>
    <xf numFmtId="3" fontId="3" fillId="0" borderId="0" xfId="0" applyNumberFormat="1" applyFont="1" applyFill="1" applyBorder="1" applyAlignment="1">
      <alignment horizontal="right" vertical="center"/>
    </xf>
    <xf numFmtId="0" fontId="0" fillId="0" borderId="0" xfId="0" applyFill="1" applyBorder="1" applyAlignment="1">
      <alignment horizontal="left" vertical="center"/>
    </xf>
    <xf numFmtId="3" fontId="3" fillId="6" borderId="6" xfId="0" applyNumberFormat="1" applyFont="1" applyFill="1" applyBorder="1" applyAlignment="1">
      <alignment horizontal="right" vertical="center"/>
    </xf>
    <xf numFmtId="0" fontId="4" fillId="0" borderId="0" xfId="0" quotePrefix="1" applyFont="1" applyFill="1" applyBorder="1" applyAlignment="1"/>
    <xf numFmtId="22" fontId="2" fillId="0" borderId="2" xfId="0" applyNumberFormat="1" applyFont="1" applyBorder="1" applyAlignment="1">
      <alignment horizontal="right" vertical="center"/>
    </xf>
    <xf numFmtId="22" fontId="2" fillId="0" borderId="0" xfId="0" applyNumberFormat="1" applyFont="1" applyBorder="1" applyAlignment="1">
      <alignment horizontal="left" wrapText="1"/>
    </xf>
    <xf numFmtId="0" fontId="15" fillId="0" borderId="2" xfId="0" applyFont="1" applyFill="1" applyBorder="1" applyAlignment="1"/>
    <xf numFmtId="0" fontId="2" fillId="3" borderId="12" xfId="0" applyFont="1" applyFill="1" applyBorder="1" applyAlignment="1">
      <alignment horizontal="center"/>
    </xf>
    <xf numFmtId="0" fontId="3" fillId="7" borderId="10" xfId="4" applyFont="1" applyFill="1" applyBorder="1" applyAlignment="1">
      <alignment vertical="center"/>
    </xf>
    <xf numFmtId="167" fontId="3" fillId="7" borderId="7" xfId="4" applyNumberFormat="1" applyFont="1" applyFill="1" applyBorder="1" applyAlignment="1">
      <alignment horizontal="center"/>
    </xf>
    <xf numFmtId="0" fontId="3" fillId="7" borderId="7" xfId="4" applyFont="1" applyFill="1" applyBorder="1" applyAlignment="1">
      <alignment horizontal="center"/>
    </xf>
    <xf numFmtId="0" fontId="3" fillId="7" borderId="8" xfId="4" quotePrefix="1" applyFont="1" applyFill="1" applyBorder="1" applyAlignment="1">
      <alignment horizontal="right" vertical="center"/>
    </xf>
    <xf numFmtId="0" fontId="3" fillId="7" borderId="13" xfId="4" applyFont="1" applyFill="1" applyBorder="1" applyAlignment="1">
      <alignment vertical="center"/>
    </xf>
    <xf numFmtId="3" fontId="3" fillId="7" borderId="7" xfId="4" applyNumberFormat="1" applyFont="1" applyFill="1" applyBorder="1" applyAlignment="1">
      <alignment horizontal="center"/>
    </xf>
    <xf numFmtId="0" fontId="3" fillId="7" borderId="8" xfId="4" applyFont="1" applyFill="1" applyBorder="1" applyAlignment="1">
      <alignment horizontal="right" vertical="center"/>
    </xf>
    <xf numFmtId="0" fontId="3" fillId="7" borderId="4" xfId="4" applyFont="1" applyFill="1" applyBorder="1" applyAlignment="1">
      <alignment vertical="center"/>
    </xf>
    <xf numFmtId="0" fontId="3" fillId="7" borderId="4" xfId="4" quotePrefix="1" applyFont="1" applyFill="1" applyBorder="1" applyAlignment="1">
      <alignment horizontal="right" vertical="center"/>
    </xf>
    <xf numFmtId="0" fontId="3" fillId="0" borderId="0" xfId="4" applyFont="1" applyFill="1"/>
    <xf numFmtId="167" fontId="3" fillId="3" borderId="7" xfId="4" applyNumberFormat="1" applyFont="1" applyFill="1" applyBorder="1" applyAlignment="1">
      <alignment horizontal="center"/>
    </xf>
    <xf numFmtId="0" fontId="3" fillId="3" borderId="7" xfId="4" applyFont="1" applyFill="1" applyBorder="1" applyAlignment="1">
      <alignment horizontal="center"/>
    </xf>
    <xf numFmtId="0" fontId="2" fillId="7" borderId="7" xfId="4" applyFont="1" applyFill="1" applyBorder="1" applyAlignment="1">
      <alignment horizontal="center"/>
    </xf>
    <xf numFmtId="0" fontId="2" fillId="7" borderId="4" xfId="4" applyFont="1" applyFill="1" applyBorder="1" applyAlignment="1">
      <alignment horizontal="center"/>
    </xf>
    <xf numFmtId="0" fontId="2" fillId="7" borderId="10" xfId="4" applyFont="1" applyFill="1" applyBorder="1" applyAlignment="1">
      <alignment horizontal="center"/>
    </xf>
    <xf numFmtId="0" fontId="2" fillId="7" borderId="7" xfId="4" applyFont="1" applyFill="1" applyBorder="1" applyAlignment="1">
      <alignment horizontal="center" wrapText="1"/>
    </xf>
    <xf numFmtId="3" fontId="2" fillId="7" borderId="4" xfId="4" applyNumberFormat="1" applyFont="1" applyFill="1" applyBorder="1" applyAlignment="1">
      <alignment horizontal="left" wrapText="1"/>
    </xf>
    <xf numFmtId="3" fontId="2" fillId="7" borderId="10" xfId="4" applyNumberFormat="1" applyFont="1" applyFill="1" applyBorder="1" applyAlignment="1">
      <alignment horizontal="left" wrapText="1"/>
    </xf>
    <xf numFmtId="3" fontId="3" fillId="3" borderId="4" xfId="4" applyNumberFormat="1" applyFont="1" applyFill="1" applyBorder="1"/>
    <xf numFmtId="3" fontId="3" fillId="3" borderId="10" xfId="4" applyNumberFormat="1" applyFont="1" applyFill="1" applyBorder="1"/>
    <xf numFmtId="3" fontId="3" fillId="7" borderId="4" xfId="4" applyNumberFormat="1" applyFont="1" applyFill="1" applyBorder="1"/>
    <xf numFmtId="3" fontId="3" fillId="7" borderId="10" xfId="4" applyNumberFormat="1" applyFont="1" applyFill="1" applyBorder="1"/>
    <xf numFmtId="3" fontId="3" fillId="7" borderId="4" xfId="4" quotePrefix="1" applyNumberFormat="1" applyFont="1" applyFill="1" applyBorder="1"/>
    <xf numFmtId="3" fontId="3" fillId="7" borderId="10" xfId="4" quotePrefix="1" applyNumberFormat="1" applyFont="1" applyFill="1" applyBorder="1"/>
    <xf numFmtId="0" fontId="3" fillId="7" borderId="7" xfId="4" applyFont="1" applyFill="1" applyBorder="1"/>
    <xf numFmtId="0" fontId="0" fillId="3" borderId="8" xfId="0" applyFill="1" applyBorder="1" applyAlignment="1">
      <alignment horizontal="left" vertical="center"/>
    </xf>
    <xf numFmtId="0" fontId="0" fillId="0" borderId="16" xfId="0" applyBorder="1" applyAlignment="1">
      <alignment vertical="center"/>
    </xf>
    <xf numFmtId="0" fontId="2" fillId="0" borderId="16" xfId="0" applyFont="1" applyFill="1" applyBorder="1" applyAlignment="1">
      <alignment vertical="center"/>
    </xf>
    <xf numFmtId="0" fontId="3" fillId="5" borderId="5" xfId="0" applyFont="1" applyFill="1" applyBorder="1" applyAlignment="1">
      <alignment vertical="center"/>
    </xf>
    <xf numFmtId="0" fontId="1" fillId="4" borderId="4" xfId="0" applyFont="1" applyFill="1" applyBorder="1" applyAlignment="1">
      <alignment vertical="center"/>
    </xf>
    <xf numFmtId="0" fontId="3" fillId="4" borderId="5" xfId="0" applyFont="1" applyFill="1" applyBorder="1" applyAlignment="1">
      <alignment vertical="center"/>
    </xf>
    <xf numFmtId="3" fontId="3" fillId="0" borderId="0" xfId="0" applyNumberFormat="1" applyFont="1" applyFill="1" applyBorder="1" applyAlignment="1">
      <alignment vertical="center"/>
    </xf>
    <xf numFmtId="0" fontId="3" fillId="0" borderId="9" xfId="0" applyFont="1" applyBorder="1" applyAlignment="1">
      <alignment vertical="center"/>
    </xf>
    <xf numFmtId="0" fontId="3" fillId="5" borderId="7" xfId="0" applyFont="1" applyFill="1" applyBorder="1" applyAlignment="1">
      <alignment vertical="center"/>
    </xf>
    <xf numFmtId="0" fontId="0" fillId="0" borderId="0" xfId="0" applyAlignment="1">
      <alignment wrapText="1"/>
    </xf>
    <xf numFmtId="0" fontId="0" fillId="0" borderId="9" xfId="0" applyFill="1" applyBorder="1" applyAlignment="1">
      <alignment horizontal="center" vertical="center"/>
    </xf>
    <xf numFmtId="0" fontId="0" fillId="0" borderId="9" xfId="0" applyFill="1" applyBorder="1" applyAlignment="1">
      <alignment vertical="center"/>
    </xf>
    <xf numFmtId="0" fontId="0" fillId="0" borderId="9" xfId="0" quotePrefix="1" applyFill="1" applyBorder="1" applyAlignment="1">
      <alignment horizontal="left" vertical="center"/>
    </xf>
    <xf numFmtId="0" fontId="2" fillId="3" borderId="5" xfId="0" applyFont="1" applyFill="1" applyBorder="1" applyAlignment="1">
      <alignment vertical="center"/>
    </xf>
    <xf numFmtId="0" fontId="0" fillId="3" borderId="4" xfId="0" applyFill="1" applyBorder="1" applyAlignment="1">
      <alignment horizontal="left" vertical="center"/>
    </xf>
    <xf numFmtId="0" fontId="0" fillId="3" borderId="4" xfId="0" quotePrefix="1" applyFill="1" applyBorder="1" applyAlignment="1">
      <alignment horizontal="left" vertical="center"/>
    </xf>
    <xf numFmtId="0" fontId="2" fillId="3" borderId="3" xfId="0" applyFont="1" applyFill="1" applyBorder="1" applyAlignment="1">
      <alignment horizontal="center"/>
    </xf>
    <xf numFmtId="0" fontId="0" fillId="0" borderId="0" xfId="0" applyBorder="1" applyAlignment="1">
      <alignment horizontal="center" vertical="center"/>
    </xf>
    <xf numFmtId="0" fontId="0" fillId="0" borderId="0" xfId="0" quotePrefix="1" applyFill="1" applyBorder="1" applyAlignment="1">
      <alignment horizontal="left" vertical="center"/>
    </xf>
    <xf numFmtId="0" fontId="0" fillId="3" borderId="17" xfId="0" applyFill="1" applyBorder="1" applyAlignment="1">
      <alignment vertical="center"/>
    </xf>
    <xf numFmtId="0" fontId="0" fillId="3" borderId="9" xfId="0" applyFill="1" applyBorder="1" applyAlignment="1">
      <alignment vertical="center"/>
    </xf>
    <xf numFmtId="0" fontId="0" fillId="3" borderId="4" xfId="0" applyFill="1" applyBorder="1" applyAlignment="1">
      <alignment horizontal="center" vertical="center"/>
    </xf>
    <xf numFmtId="0" fontId="2" fillId="3" borderId="0" xfId="0" applyFont="1" applyFill="1" applyAlignment="1">
      <alignment vertical="center"/>
    </xf>
    <xf numFmtId="0" fontId="0" fillId="3" borderId="0" xfId="0" applyFill="1" applyAlignment="1">
      <alignment vertical="center"/>
    </xf>
    <xf numFmtId="0" fontId="0" fillId="3" borderId="11" xfId="0" applyFill="1" applyBorder="1" applyAlignment="1">
      <alignment vertical="center"/>
    </xf>
    <xf numFmtId="0" fontId="0" fillId="8" borderId="11" xfId="0" applyFill="1" applyBorder="1" applyAlignment="1">
      <alignment horizontal="right" vertical="center"/>
    </xf>
    <xf numFmtId="0" fontId="2" fillId="3" borderId="12" xfId="0" applyFont="1" applyFill="1" applyBorder="1" applyAlignment="1">
      <alignment horizontal="right"/>
    </xf>
    <xf numFmtId="3" fontId="3" fillId="0" borderId="9" xfId="0" applyNumberFormat="1" applyFont="1" applyFill="1" applyBorder="1" applyAlignment="1">
      <alignment horizontal="right" vertical="center"/>
    </xf>
    <xf numFmtId="0" fontId="2" fillId="3" borderId="12" xfId="0" applyFont="1" applyFill="1" applyBorder="1" applyAlignment="1">
      <alignment horizontal="right" vertical="center"/>
    </xf>
    <xf numFmtId="0" fontId="2" fillId="4" borderId="12" xfId="0" applyFont="1" applyFill="1" applyBorder="1" applyAlignment="1">
      <alignment horizontal="right"/>
    </xf>
    <xf numFmtId="3" fontId="3" fillId="6" borderId="6" xfId="0" quotePrefix="1" applyNumberFormat="1" applyFont="1" applyFill="1" applyBorder="1" applyAlignment="1">
      <alignment horizontal="right" vertical="center"/>
    </xf>
    <xf numFmtId="0" fontId="2" fillId="5" borderId="12" xfId="0" applyFont="1" applyFill="1" applyBorder="1" applyAlignment="1">
      <alignment horizontal="right"/>
    </xf>
    <xf numFmtId="0" fontId="2" fillId="3" borderId="3" xfId="0" applyFont="1" applyFill="1" applyBorder="1" applyAlignment="1">
      <alignment horizontal="right"/>
    </xf>
    <xf numFmtId="3" fontId="2" fillId="6" borderId="11" xfId="0" applyNumberFormat="1" applyFont="1" applyFill="1" applyBorder="1" applyAlignment="1">
      <alignment horizontal="right" vertical="center"/>
    </xf>
    <xf numFmtId="3" fontId="2" fillId="6" borderId="7" xfId="0" applyNumberFormat="1" applyFont="1" applyFill="1" applyBorder="1" applyAlignment="1">
      <alignment horizontal="right" vertical="center"/>
    </xf>
    <xf numFmtId="0" fontId="2" fillId="0" borderId="0" xfId="0" applyFont="1" applyFill="1" applyBorder="1" applyAlignment="1">
      <alignment horizontal="right" vertical="center"/>
    </xf>
    <xf numFmtId="169" fontId="2" fillId="0" borderId="12" xfId="0" applyNumberFormat="1" applyFont="1" applyFill="1" applyBorder="1" applyAlignment="1">
      <alignment horizontal="center" vertical="center"/>
    </xf>
    <xf numFmtId="3" fontId="2" fillId="6" borderId="6" xfId="0" applyNumberFormat="1" applyFont="1" applyFill="1" applyBorder="1" applyAlignment="1">
      <alignment horizontal="right" vertical="center"/>
    </xf>
    <xf numFmtId="0" fontId="17" fillId="4" borderId="4" xfId="0" applyFont="1" applyFill="1" applyBorder="1" applyAlignment="1">
      <alignment vertical="center"/>
    </xf>
    <xf numFmtId="0" fontId="2" fillId="0" borderId="0" xfId="0" applyFont="1" applyFill="1" applyAlignment="1">
      <alignment vertical="center"/>
    </xf>
    <xf numFmtId="0" fontId="1" fillId="0" borderId="0" xfId="0" applyFont="1" applyFill="1" applyAlignment="1">
      <alignment vertical="center"/>
    </xf>
    <xf numFmtId="0" fontId="1" fillId="4" borderId="2" xfId="0" applyFont="1" applyFill="1" applyBorder="1" applyAlignment="1">
      <alignment vertical="center"/>
    </xf>
    <xf numFmtId="0" fontId="1" fillId="4" borderId="2" xfId="0" applyFont="1" applyFill="1" applyBorder="1" applyAlignment="1">
      <alignment horizontal="center" vertical="center"/>
    </xf>
    <xf numFmtId="0" fontId="1" fillId="0" borderId="6" xfId="0" applyFont="1" applyFill="1" applyBorder="1" applyAlignment="1">
      <alignment horizontal="center" vertical="center"/>
    </xf>
    <xf numFmtId="0" fontId="1" fillId="4" borderId="14" xfId="0" applyFont="1" applyFill="1" applyBorder="1" applyAlignment="1">
      <alignment vertical="center"/>
    </xf>
    <xf numFmtId="0" fontId="0" fillId="0" borderId="18" xfId="0" applyBorder="1" applyAlignment="1">
      <alignment vertical="center"/>
    </xf>
    <xf numFmtId="0" fontId="2" fillId="2" borderId="2" xfId="0" applyFont="1" applyFill="1" applyBorder="1" applyAlignment="1">
      <alignment vertical="center"/>
    </xf>
    <xf numFmtId="3" fontId="3" fillId="9" borderId="7" xfId="0" applyNumberFormat="1" applyFont="1" applyFill="1" applyBorder="1" applyAlignment="1" applyProtection="1">
      <alignment horizontal="right" vertical="center"/>
      <protection locked="0"/>
    </xf>
    <xf numFmtId="3" fontId="3" fillId="10" borderId="7" xfId="0" applyNumberFormat="1" applyFont="1" applyFill="1" applyBorder="1" applyAlignment="1" applyProtection="1">
      <alignment horizontal="right" vertical="center"/>
      <protection locked="0"/>
    </xf>
    <xf numFmtId="3" fontId="3" fillId="0" borderId="7" xfId="0" applyNumberFormat="1" applyFont="1" applyFill="1" applyBorder="1" applyAlignment="1" applyProtection="1">
      <alignment horizontal="right" vertical="center"/>
      <protection locked="0"/>
    </xf>
    <xf numFmtId="3" fontId="3" fillId="10" borderId="19" xfId="0" applyNumberFormat="1" applyFont="1" applyFill="1" applyBorder="1" applyAlignment="1" applyProtection="1">
      <alignment horizontal="right" vertical="center"/>
      <protection locked="0"/>
    </xf>
    <xf numFmtId="0" fontId="3" fillId="0" borderId="11" xfId="0" applyFont="1" applyFill="1" applyBorder="1" applyAlignment="1">
      <alignment horizontal="center" vertical="center"/>
    </xf>
    <xf numFmtId="0" fontId="0" fillId="0" borderId="6" xfId="0" applyFill="1" applyBorder="1" applyAlignment="1">
      <alignment horizontal="center" vertical="center"/>
    </xf>
    <xf numFmtId="167" fontId="0" fillId="3" borderId="8" xfId="0" applyNumberFormat="1" applyFill="1" applyBorder="1" applyAlignment="1">
      <alignment horizontal="right" vertical="center"/>
    </xf>
    <xf numFmtId="165" fontId="0" fillId="3" borderId="8" xfId="0" applyNumberFormat="1" applyFill="1" applyBorder="1" applyAlignment="1">
      <alignment horizontal="right" vertical="center"/>
    </xf>
    <xf numFmtId="0" fontId="0" fillId="3" borderId="4" xfId="0" applyFill="1" applyBorder="1" applyAlignment="1">
      <alignment horizontal="right" vertical="center"/>
    </xf>
    <xf numFmtId="0" fontId="0" fillId="8" borderId="7" xfId="0" applyFill="1" applyBorder="1" applyAlignment="1" applyProtection="1">
      <alignment horizontal="right" vertical="center"/>
      <protection locked="0"/>
    </xf>
    <xf numFmtId="0" fontId="0" fillId="3" borderId="8" xfId="0" applyFill="1" applyBorder="1" applyAlignment="1">
      <alignment horizontal="center" vertical="center"/>
    </xf>
    <xf numFmtId="0" fontId="0" fillId="3" borderId="17" xfId="0" applyFill="1" applyBorder="1" applyAlignment="1">
      <alignment horizontal="center" vertical="center"/>
    </xf>
    <xf numFmtId="0" fontId="0" fillId="3" borderId="9" xfId="0" applyFill="1" applyBorder="1" applyAlignment="1">
      <alignment horizontal="center" vertical="center"/>
    </xf>
    <xf numFmtId="0" fontId="0" fillId="3" borderId="20" xfId="0" applyFill="1" applyBorder="1" applyAlignment="1">
      <alignment vertical="center"/>
    </xf>
    <xf numFmtId="0" fontId="0" fillId="3" borderId="0" xfId="0" applyFill="1" applyBorder="1" applyAlignment="1">
      <alignment horizontal="center" vertical="center"/>
    </xf>
    <xf numFmtId="0" fontId="2" fillId="0" borderId="0" xfId="0" applyFont="1" applyFill="1" applyBorder="1" applyAlignment="1">
      <alignment horizontal="right"/>
    </xf>
    <xf numFmtId="168" fontId="3" fillId="6" borderId="7" xfId="0" applyNumberFormat="1" applyFont="1" applyFill="1" applyBorder="1" applyAlignment="1">
      <alignment horizontal="right" vertical="center"/>
    </xf>
    <xf numFmtId="3" fontId="2" fillId="0" borderId="0" xfId="0" applyNumberFormat="1" applyFont="1" applyFill="1" applyBorder="1" applyAlignment="1">
      <alignment horizontal="right" vertical="center"/>
    </xf>
    <xf numFmtId="0" fontId="18" fillId="3" borderId="4" xfId="0" applyFont="1" applyFill="1" applyBorder="1" applyAlignment="1">
      <alignment vertical="center"/>
    </xf>
    <xf numFmtId="0" fontId="18" fillId="3" borderId="10" xfId="0" applyFont="1" applyFill="1" applyBorder="1" applyAlignment="1">
      <alignment vertical="center"/>
    </xf>
    <xf numFmtId="0" fontId="0" fillId="11" borderId="7" xfId="0" applyFill="1" applyBorder="1" applyAlignment="1">
      <alignment horizontal="center" vertical="center"/>
    </xf>
    <xf numFmtId="0" fontId="19" fillId="3" borderId="4" xfId="0" applyFont="1" applyFill="1" applyBorder="1" applyAlignment="1">
      <alignment vertical="center"/>
    </xf>
    <xf numFmtId="0" fontId="11" fillId="3" borderId="10" xfId="0" applyFont="1" applyFill="1" applyBorder="1" applyAlignment="1">
      <alignment vertical="center"/>
    </xf>
    <xf numFmtId="0" fontId="18" fillId="3" borderId="13" xfId="0" applyFont="1" applyFill="1" applyBorder="1" applyAlignment="1">
      <alignment vertical="center"/>
    </xf>
    <xf numFmtId="0" fontId="18" fillId="0" borderId="7" xfId="0" applyFont="1" applyBorder="1" applyAlignment="1">
      <alignment horizontal="center" vertical="center"/>
    </xf>
    <xf numFmtId="0" fontId="19" fillId="3" borderId="3" xfId="0" applyFont="1" applyFill="1" applyBorder="1" applyAlignment="1">
      <alignment vertical="center"/>
    </xf>
    <xf numFmtId="0" fontId="18" fillId="3" borderId="7" xfId="0" applyFont="1" applyFill="1" applyBorder="1" applyAlignment="1">
      <alignment horizontal="center" vertical="center"/>
    </xf>
    <xf numFmtId="0" fontId="11" fillId="5" borderId="8" xfId="0" applyFont="1" applyFill="1" applyBorder="1" applyAlignment="1">
      <alignment vertical="center"/>
    </xf>
    <xf numFmtId="0" fontId="11" fillId="5" borderId="13" xfId="0" applyFont="1" applyFill="1" applyBorder="1" applyAlignment="1">
      <alignment vertical="center"/>
    </xf>
    <xf numFmtId="0" fontId="1" fillId="11" borderId="7" xfId="0" applyFont="1" applyFill="1" applyBorder="1" applyAlignment="1">
      <alignment horizontal="center" vertical="center"/>
    </xf>
    <xf numFmtId="0" fontId="18" fillId="0" borderId="0" xfId="0" applyFont="1" applyFill="1" applyBorder="1" applyAlignment="1">
      <alignment horizontal="center" vertical="center"/>
    </xf>
    <xf numFmtId="0" fontId="0" fillId="0" borderId="21" xfId="0" applyBorder="1" applyAlignment="1">
      <alignment horizontal="center" vertical="center"/>
    </xf>
    <xf numFmtId="0" fontId="3" fillId="3" borderId="22" xfId="0" quotePrefix="1" applyFont="1" applyFill="1" applyBorder="1" applyAlignment="1">
      <alignment horizontal="right" vertical="center"/>
    </xf>
    <xf numFmtId="0" fontId="23" fillId="3" borderId="17" xfId="0" applyFont="1" applyFill="1" applyBorder="1" applyAlignment="1">
      <alignment vertical="center"/>
    </xf>
    <xf numFmtId="0" fontId="23" fillId="3" borderId="8" xfId="0" applyFont="1" applyFill="1" applyBorder="1" applyAlignment="1">
      <alignment horizontal="center" vertical="center"/>
    </xf>
    <xf numFmtId="0" fontId="23" fillId="3" borderId="2" xfId="0" applyFont="1" applyFill="1" applyBorder="1" applyAlignment="1">
      <alignment vertical="center"/>
    </xf>
    <xf numFmtId="0" fontId="3" fillId="3" borderId="22" xfId="0" applyFont="1" applyFill="1" applyBorder="1" applyAlignment="1">
      <alignment vertical="center"/>
    </xf>
    <xf numFmtId="0" fontId="22" fillId="3" borderId="23" xfId="0" applyFont="1" applyFill="1" applyBorder="1" applyAlignment="1">
      <alignment vertical="center"/>
    </xf>
    <xf numFmtId="0" fontId="0" fillId="11" borderId="24" xfId="0" applyFill="1" applyBorder="1" applyAlignment="1">
      <alignment horizontal="center" vertical="center"/>
    </xf>
    <xf numFmtId="0" fontId="11" fillId="3" borderId="24" xfId="0" quotePrefix="1" applyFont="1" applyFill="1" applyBorder="1" applyAlignment="1">
      <alignment horizontal="right" vertical="center"/>
    </xf>
    <xf numFmtId="0" fontId="11" fillId="3" borderId="24" xfId="0" applyFont="1" applyFill="1" applyBorder="1" applyAlignment="1">
      <alignment vertical="center"/>
    </xf>
    <xf numFmtId="0" fontId="11" fillId="3" borderId="9" xfId="0" quotePrefix="1" applyFont="1" applyFill="1" applyBorder="1" applyAlignment="1">
      <alignment horizontal="right" vertical="center"/>
    </xf>
    <xf numFmtId="0" fontId="11" fillId="3" borderId="9" xfId="0" applyFont="1" applyFill="1" applyBorder="1" applyAlignment="1">
      <alignment vertical="center"/>
    </xf>
    <xf numFmtId="4" fontId="2" fillId="3" borderId="7" xfId="0" applyNumberFormat="1" applyFont="1" applyFill="1" applyBorder="1" applyAlignment="1">
      <alignment horizontal="right" vertical="center"/>
    </xf>
    <xf numFmtId="3" fontId="2" fillId="3" borderId="7" xfId="0" applyNumberFormat="1" applyFont="1" applyFill="1" applyBorder="1" applyAlignment="1">
      <alignment horizontal="right" vertical="center"/>
    </xf>
    <xf numFmtId="0" fontId="11" fillId="5" borderId="4" xfId="0" applyFont="1" applyFill="1" applyBorder="1" applyAlignment="1">
      <alignment vertical="center"/>
    </xf>
    <xf numFmtId="0" fontId="18" fillId="2" borderId="4" xfId="0" applyFont="1" applyFill="1" applyBorder="1" applyAlignment="1">
      <alignment vertical="center"/>
    </xf>
    <xf numFmtId="0" fontId="18" fillId="2" borderId="10" xfId="0" applyFont="1" applyFill="1" applyBorder="1" applyAlignment="1">
      <alignment vertical="center"/>
    </xf>
    <xf numFmtId="169" fontId="2" fillId="0" borderId="0" xfId="0" applyNumberFormat="1" applyFont="1" applyFill="1" applyBorder="1" applyAlignment="1">
      <alignment horizontal="center" vertical="center"/>
    </xf>
    <xf numFmtId="0" fontId="2" fillId="3" borderId="22" xfId="0" applyFont="1" applyFill="1" applyBorder="1" applyAlignment="1">
      <alignment vertical="center"/>
    </xf>
    <xf numFmtId="0" fontId="2" fillId="3" borderId="20" xfId="0" applyFont="1" applyFill="1" applyBorder="1" applyAlignment="1">
      <alignment vertical="center"/>
    </xf>
    <xf numFmtId="0" fontId="24" fillId="3" borderId="13" xfId="0" applyFont="1" applyFill="1" applyBorder="1" applyAlignment="1">
      <alignment vertical="center"/>
    </xf>
    <xf numFmtId="0" fontId="23" fillId="3" borderId="0" xfId="0" applyFont="1" applyFill="1" applyAlignment="1">
      <alignment vertical="center"/>
    </xf>
    <xf numFmtId="0" fontId="0" fillId="3" borderId="17" xfId="0" quotePrefix="1" applyFill="1" applyBorder="1" applyAlignment="1">
      <alignment horizontal="right" vertical="center"/>
    </xf>
    <xf numFmtId="0" fontId="0" fillId="0" borderId="17" xfId="0" applyBorder="1" applyAlignment="1">
      <alignment vertical="center"/>
    </xf>
    <xf numFmtId="0" fontId="19" fillId="3" borderId="8" xfId="0" applyFont="1" applyFill="1" applyBorder="1" applyAlignment="1">
      <alignment vertical="center"/>
    </xf>
    <xf numFmtId="0" fontId="11" fillId="3" borderId="4" xfId="0" applyFont="1" applyFill="1" applyBorder="1" applyAlignment="1">
      <alignment vertical="center"/>
    </xf>
    <xf numFmtId="0" fontId="11" fillId="3" borderId="4" xfId="0" applyFont="1" applyFill="1" applyBorder="1" applyAlignment="1">
      <alignment horizontal="center" vertical="center"/>
    </xf>
    <xf numFmtId="0" fontId="11" fillId="3" borderId="8" xfId="0" quotePrefix="1" applyFont="1" applyFill="1" applyBorder="1" applyAlignment="1">
      <alignment horizontal="right" vertical="center"/>
    </xf>
    <xf numFmtId="0" fontId="11" fillId="3" borderId="13" xfId="0" applyFont="1" applyFill="1" applyBorder="1" applyAlignment="1">
      <alignment vertical="center"/>
    </xf>
    <xf numFmtId="0" fontId="11" fillId="3" borderId="4" xfId="0" quotePrefix="1" applyFont="1" applyFill="1" applyBorder="1" applyAlignment="1">
      <alignment horizontal="right" vertical="center"/>
    </xf>
    <xf numFmtId="0" fontId="18" fillId="3" borderId="4" xfId="0" applyFont="1" applyFill="1" applyBorder="1" applyAlignment="1">
      <alignment horizontal="center" vertical="center"/>
    </xf>
    <xf numFmtId="0" fontId="0" fillId="11" borderId="11" xfId="0" applyFill="1" applyBorder="1" applyAlignment="1">
      <alignment horizontal="center" vertical="center"/>
    </xf>
    <xf numFmtId="0" fontId="11" fillId="3" borderId="17" xfId="0" applyFont="1" applyFill="1" applyBorder="1" applyAlignment="1">
      <alignment vertical="center"/>
    </xf>
    <xf numFmtId="0" fontId="11" fillId="3" borderId="4" xfId="0" applyFont="1" applyFill="1" applyBorder="1" applyAlignment="1">
      <alignment horizontal="right" vertical="center"/>
    </xf>
    <xf numFmtId="0" fontId="19" fillId="3" borderId="0" xfId="0" applyFont="1" applyFill="1" applyAlignment="1">
      <alignment vertical="center"/>
    </xf>
    <xf numFmtId="49" fontId="0" fillId="11" borderId="7" xfId="0" applyNumberFormat="1" applyFill="1" applyBorder="1" applyAlignment="1">
      <alignment horizontal="center" vertical="center"/>
    </xf>
    <xf numFmtId="0" fontId="11" fillId="3" borderId="8" xfId="0" applyFont="1" applyFill="1" applyBorder="1" applyAlignment="1">
      <alignment horizontal="center" vertical="center"/>
    </xf>
    <xf numFmtId="0" fontId="11" fillId="3" borderId="0" xfId="0" applyFont="1" applyFill="1" applyAlignment="1">
      <alignment vertical="center"/>
    </xf>
    <xf numFmtId="0" fontId="18" fillId="4" borderId="4" xfId="0" applyFont="1" applyFill="1" applyBorder="1" applyAlignment="1">
      <alignment vertical="center"/>
    </xf>
    <xf numFmtId="0" fontId="18" fillId="3" borderId="8" xfId="0" applyFont="1" applyFill="1" applyBorder="1" applyAlignment="1">
      <alignment vertical="center"/>
    </xf>
    <xf numFmtId="0" fontId="0" fillId="11" borderId="4" xfId="0" applyFill="1" applyBorder="1" applyAlignment="1">
      <alignment horizontal="center" vertical="center"/>
    </xf>
    <xf numFmtId="0" fontId="18" fillId="3" borderId="4" xfId="0" applyFont="1" applyFill="1" applyBorder="1" applyAlignment="1">
      <alignment horizontal="left" vertical="center"/>
    </xf>
    <xf numFmtId="49" fontId="0" fillId="11" borderId="11" xfId="0" applyNumberFormat="1" applyFill="1" applyBorder="1" applyAlignment="1">
      <alignment horizontal="center" vertical="center"/>
    </xf>
    <xf numFmtId="0" fontId="1" fillId="4" borderId="10" xfId="0" applyFont="1" applyFill="1" applyBorder="1" applyAlignment="1">
      <alignment vertical="center"/>
    </xf>
    <xf numFmtId="0" fontId="18" fillId="3" borderId="7" xfId="0" applyFont="1" applyFill="1" applyBorder="1" applyAlignment="1">
      <alignment vertical="center"/>
    </xf>
    <xf numFmtId="0" fontId="2" fillId="12" borderId="7" xfId="4" applyFont="1" applyFill="1" applyBorder="1" applyAlignment="1">
      <alignment horizontal="center" wrapText="1"/>
    </xf>
    <xf numFmtId="0" fontId="11" fillId="5" borderId="17" xfId="0" applyFont="1" applyFill="1" applyBorder="1" applyAlignment="1">
      <alignment vertical="center"/>
    </xf>
    <xf numFmtId="0" fontId="11" fillId="5" borderId="4" xfId="0" applyFont="1" applyFill="1" applyBorder="1"/>
    <xf numFmtId="0" fontId="3" fillId="5" borderId="13" xfId="0" applyFont="1" applyFill="1" applyBorder="1" applyAlignment="1">
      <alignment vertical="center"/>
    </xf>
    <xf numFmtId="0" fontId="1" fillId="0" borderId="0" xfId="0" applyFont="1" applyFill="1" applyBorder="1" applyAlignment="1">
      <alignment horizontal="center" vertical="center"/>
    </xf>
    <xf numFmtId="0" fontId="1" fillId="0" borderId="0" xfId="0" applyFont="1" applyFill="1" applyBorder="1" applyAlignment="1">
      <alignment vertical="center"/>
    </xf>
    <xf numFmtId="0" fontId="1" fillId="0" borderId="7" xfId="0" applyFont="1" applyFill="1" applyBorder="1" applyAlignment="1">
      <alignment horizontal="center" vertical="center"/>
    </xf>
    <xf numFmtId="0" fontId="1" fillId="4" borderId="13" xfId="0" applyFont="1" applyFill="1" applyBorder="1" applyAlignment="1">
      <alignment vertical="center"/>
    </xf>
    <xf numFmtId="0" fontId="1" fillId="5" borderId="7" xfId="0" applyFont="1" applyFill="1" applyBorder="1" applyAlignment="1">
      <alignment vertical="center"/>
    </xf>
    <xf numFmtId="0" fontId="1" fillId="5" borderId="10" xfId="0" applyFont="1" applyFill="1" applyBorder="1" applyAlignment="1">
      <alignment vertical="center"/>
    </xf>
    <xf numFmtId="0" fontId="19" fillId="5" borderId="3" xfId="0" applyFont="1" applyFill="1" applyBorder="1" applyAlignment="1">
      <alignment vertical="center"/>
    </xf>
    <xf numFmtId="0" fontId="0" fillId="3" borderId="4" xfId="0" quotePrefix="1" applyFill="1" applyBorder="1" applyAlignment="1">
      <alignment horizontal="right" vertical="center"/>
    </xf>
    <xf numFmtId="0" fontId="0" fillId="2" borderId="9" xfId="0" applyFill="1" applyBorder="1" applyAlignment="1">
      <alignment vertical="center"/>
    </xf>
    <xf numFmtId="0" fontId="0" fillId="5" borderId="8" xfId="0" applyFill="1" applyBorder="1" applyAlignment="1">
      <alignment horizontal="center" vertical="center"/>
    </xf>
    <xf numFmtId="0" fontId="0" fillId="3" borderId="25" xfId="0" applyFill="1" applyBorder="1" applyAlignment="1">
      <alignment horizontal="center" vertical="center"/>
    </xf>
    <xf numFmtId="0" fontId="23" fillId="3" borderId="2" xfId="0" applyFont="1" applyFill="1" applyBorder="1" applyAlignment="1">
      <alignment horizontal="center" vertical="center"/>
    </xf>
    <xf numFmtId="0" fontId="0" fillId="11" borderId="10" xfId="0" applyFill="1" applyBorder="1" applyAlignment="1">
      <alignment vertical="center"/>
    </xf>
    <xf numFmtId="0" fontId="0" fillId="2" borderId="8" xfId="0" applyFill="1" applyBorder="1" applyAlignment="1">
      <alignment horizontal="center" vertical="center"/>
    </xf>
    <xf numFmtId="0" fontId="0" fillId="2" borderId="4" xfId="0" applyFill="1" applyBorder="1" applyAlignment="1">
      <alignment horizontal="center" vertical="center"/>
    </xf>
    <xf numFmtId="0" fontId="0" fillId="2" borderId="10" xfId="0" applyFill="1" applyBorder="1" applyAlignment="1">
      <alignment horizontal="center" vertical="center"/>
    </xf>
    <xf numFmtId="0" fontId="0" fillId="2" borderId="14" xfId="0" applyFill="1" applyBorder="1" applyAlignment="1">
      <alignment horizontal="center" vertical="center"/>
    </xf>
    <xf numFmtId="0" fontId="28" fillId="11" borderId="26" xfId="0" applyFont="1" applyFill="1" applyBorder="1" applyAlignment="1" applyProtection="1">
      <alignment horizontal="center" vertical="center"/>
      <protection locked="0"/>
    </xf>
    <xf numFmtId="0" fontId="0" fillId="11" borderId="14" xfId="0" applyFill="1" applyBorder="1" applyAlignment="1">
      <alignment vertical="center"/>
    </xf>
    <xf numFmtId="0" fontId="0" fillId="3" borderId="3" xfId="0" applyFill="1" applyBorder="1" applyAlignment="1">
      <alignment horizontal="center" vertical="center"/>
    </xf>
    <xf numFmtId="0" fontId="0" fillId="3" borderId="1" xfId="0" applyFill="1" applyBorder="1" applyAlignment="1">
      <alignment horizontal="center" vertical="center"/>
    </xf>
    <xf numFmtId="0" fontId="0" fillId="3" borderId="5" xfId="0" applyFill="1" applyBorder="1" applyAlignment="1">
      <alignment horizontal="center" vertical="center"/>
    </xf>
    <xf numFmtId="0" fontId="18" fillId="3" borderId="8" xfId="0" applyFont="1" applyFill="1" applyBorder="1" applyAlignment="1">
      <alignment horizontal="center" vertical="center"/>
    </xf>
    <xf numFmtId="0" fontId="0" fillId="4" borderId="4" xfId="0" applyFill="1" applyBorder="1" applyAlignment="1">
      <alignment horizontal="center" vertical="center"/>
    </xf>
    <xf numFmtId="0" fontId="1" fillId="4" borderId="4" xfId="0" applyFont="1" applyFill="1" applyBorder="1" applyAlignment="1">
      <alignment horizontal="center" vertical="center"/>
    </xf>
    <xf numFmtId="0" fontId="11" fillId="5" borderId="8" xfId="0" applyFont="1" applyFill="1" applyBorder="1" applyAlignment="1">
      <alignment horizontal="center" vertical="center"/>
    </xf>
    <xf numFmtId="0" fontId="3" fillId="5" borderId="4" xfId="0" applyFont="1" applyFill="1" applyBorder="1" applyAlignment="1">
      <alignment horizontal="center" vertical="center"/>
    </xf>
    <xf numFmtId="0" fontId="0" fillId="5" borderId="4" xfId="0" applyFill="1" applyBorder="1" applyAlignment="1">
      <alignment horizontal="center" vertical="center"/>
    </xf>
    <xf numFmtId="0" fontId="18" fillId="5" borderId="4" xfId="0" applyFont="1" applyFill="1" applyBorder="1" applyAlignment="1">
      <alignment horizontal="center" vertical="center"/>
    </xf>
    <xf numFmtId="0" fontId="23" fillId="3" borderId="23" xfId="0" applyFont="1" applyFill="1" applyBorder="1" applyAlignment="1">
      <alignment horizontal="center" vertical="center"/>
    </xf>
    <xf numFmtId="0" fontId="11" fillId="3" borderId="22" xfId="0" applyFont="1" applyFill="1" applyBorder="1" applyAlignment="1">
      <alignment horizontal="center" vertical="center"/>
    </xf>
    <xf numFmtId="0" fontId="0" fillId="3" borderId="13" xfId="0" applyFill="1" applyBorder="1" applyAlignment="1">
      <alignment horizontal="center" vertical="center"/>
    </xf>
    <xf numFmtId="0" fontId="0" fillId="3" borderId="10" xfId="0" applyFill="1" applyBorder="1" applyAlignment="1">
      <alignment horizontal="center" vertical="center"/>
    </xf>
    <xf numFmtId="0" fontId="18" fillId="3" borderId="10" xfId="0" applyFont="1" applyFill="1" applyBorder="1" applyAlignment="1">
      <alignment horizontal="center" vertical="center"/>
    </xf>
    <xf numFmtId="0" fontId="18" fillId="3" borderId="13"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1" fillId="4" borderId="10" xfId="0" applyFont="1" applyFill="1" applyBorder="1" applyAlignment="1">
      <alignment horizontal="center" vertical="center"/>
    </xf>
    <xf numFmtId="0" fontId="0" fillId="5" borderId="13" xfId="0" applyFill="1" applyBorder="1" applyAlignment="1">
      <alignment horizontal="center" vertical="center"/>
    </xf>
    <xf numFmtId="0" fontId="11" fillId="5" borderId="13" xfId="0" applyFont="1" applyFill="1" applyBorder="1" applyAlignment="1">
      <alignment horizontal="center" vertical="center"/>
    </xf>
    <xf numFmtId="0" fontId="3" fillId="5" borderId="10" xfId="0" applyFont="1" applyFill="1" applyBorder="1" applyAlignment="1">
      <alignment horizontal="center" vertical="center"/>
    </xf>
    <xf numFmtId="0" fontId="0" fillId="5" borderId="10" xfId="0" applyFill="1" applyBorder="1" applyAlignment="1">
      <alignment horizontal="center" vertical="center"/>
    </xf>
    <xf numFmtId="0" fontId="18" fillId="5" borderId="10" xfId="0" applyFont="1" applyFill="1" applyBorder="1" applyAlignment="1">
      <alignment horizontal="center" vertical="center"/>
    </xf>
    <xf numFmtId="0" fontId="0" fillId="3" borderId="15" xfId="0" applyFill="1" applyBorder="1" applyAlignment="1">
      <alignment horizontal="center" vertical="center"/>
    </xf>
    <xf numFmtId="0" fontId="23" fillId="3" borderId="17" xfId="0" applyFont="1" applyFill="1" applyBorder="1" applyAlignment="1">
      <alignment horizontal="center" vertical="center"/>
    </xf>
    <xf numFmtId="0" fontId="11" fillId="3" borderId="9" xfId="0" applyFont="1" applyFill="1" applyBorder="1" applyAlignment="1">
      <alignment horizontal="center" vertical="center"/>
    </xf>
    <xf numFmtId="0" fontId="11" fillId="3" borderId="10" xfId="0" applyFont="1" applyFill="1" applyBorder="1" applyAlignment="1">
      <alignment horizontal="center" vertical="center"/>
    </xf>
    <xf numFmtId="0" fontId="23"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1" fillId="3" borderId="20" xfId="0" applyFont="1" applyFill="1" applyBorder="1" applyAlignment="1">
      <alignment horizontal="center" vertical="center"/>
    </xf>
    <xf numFmtId="0" fontId="11" fillId="3" borderId="17" xfId="0" applyFont="1" applyFill="1" applyBorder="1" applyAlignment="1">
      <alignment horizontal="center" vertical="center"/>
    </xf>
    <xf numFmtId="0" fontId="18" fillId="3" borderId="9" xfId="0" applyFont="1" applyFill="1" applyBorder="1" applyAlignment="1">
      <alignment horizontal="center" vertical="center"/>
    </xf>
    <xf numFmtId="0" fontId="23" fillId="3" borderId="10" xfId="0" applyFont="1" applyFill="1" applyBorder="1" applyAlignment="1">
      <alignment horizontal="center" vertical="center"/>
    </xf>
    <xf numFmtId="0" fontId="0" fillId="9" borderId="7" xfId="0" applyFill="1" applyBorder="1" applyAlignment="1" applyProtection="1">
      <alignment horizontal="center" vertical="top" wrapText="1"/>
      <protection locked="0"/>
    </xf>
    <xf numFmtId="0" fontId="0" fillId="11" borderId="0" xfId="0" applyFill="1" applyBorder="1" applyAlignment="1">
      <alignment horizontal="center" vertical="center"/>
    </xf>
    <xf numFmtId="0" fontId="11" fillId="2" borderId="4" xfId="0" applyFont="1" applyFill="1" applyBorder="1" applyAlignment="1">
      <alignment vertical="center"/>
    </xf>
    <xf numFmtId="0" fontId="1" fillId="4" borderId="8" xfId="0" applyFont="1" applyFill="1" applyBorder="1" applyAlignment="1">
      <alignment horizontal="center" vertical="center"/>
    </xf>
    <xf numFmtId="0" fontId="1" fillId="5" borderId="4" xfId="0" applyFont="1" applyFill="1" applyBorder="1" applyAlignment="1">
      <alignment horizontal="center" vertical="center"/>
    </xf>
    <xf numFmtId="0" fontId="1" fillId="4" borderId="13" xfId="0" applyFont="1" applyFill="1" applyBorder="1" applyAlignment="1">
      <alignment horizontal="center" vertical="center"/>
    </xf>
    <xf numFmtId="0" fontId="1" fillId="5" borderId="10" xfId="0" applyFont="1" applyFill="1" applyBorder="1" applyAlignment="1">
      <alignment horizontal="center" vertical="center"/>
    </xf>
    <xf numFmtId="0" fontId="0" fillId="0" borderId="7" xfId="0" applyBorder="1" applyAlignment="1">
      <alignment wrapText="1"/>
    </xf>
    <xf numFmtId="0" fontId="29" fillId="0" borderId="7" xfId="0" applyFont="1" applyBorder="1" applyAlignment="1">
      <alignment horizontal="left"/>
    </xf>
    <xf numFmtId="0" fontId="0" fillId="0" borderId="7" xfId="0" applyBorder="1" applyAlignment="1">
      <alignment horizontal="center"/>
    </xf>
    <xf numFmtId="0" fontId="0" fillId="0" borderId="7" xfId="0" applyBorder="1"/>
    <xf numFmtId="0" fontId="2" fillId="0" borderId="7" xfId="0" applyFont="1" applyBorder="1" applyAlignment="1">
      <alignment horizontal="center" vertical="center" wrapText="1"/>
    </xf>
    <xf numFmtId="0" fontId="0" fillId="0" borderId="7" xfId="0" applyBorder="1" applyAlignment="1">
      <alignment horizontal="center" wrapText="1"/>
    </xf>
    <xf numFmtId="0" fontId="1" fillId="0" borderId="0" xfId="0" applyFont="1" applyFill="1" applyBorder="1" applyAlignment="1">
      <alignment wrapText="1"/>
    </xf>
    <xf numFmtId="0" fontId="2" fillId="0" borderId="7" xfId="0" applyFont="1" applyFill="1" applyBorder="1" applyAlignment="1">
      <alignment horizontal="center" vertical="center" wrapText="1"/>
    </xf>
    <xf numFmtId="1" fontId="3" fillId="6" borderId="7" xfId="0" applyNumberFormat="1" applyFont="1" applyFill="1" applyBorder="1" applyAlignment="1" applyProtection="1">
      <alignment horizontal="center" vertical="center" wrapText="1"/>
    </xf>
    <xf numFmtId="1" fontId="3" fillId="6" borderId="7" xfId="0" applyNumberFormat="1" applyFont="1" applyFill="1" applyBorder="1" applyAlignment="1" applyProtection="1">
      <alignment horizontal="center" wrapText="1"/>
    </xf>
    <xf numFmtId="0" fontId="3" fillId="10" borderId="0" xfId="0" applyFont="1" applyFill="1"/>
    <xf numFmtId="0" fontId="0" fillId="10" borderId="0" xfId="0" applyFill="1"/>
    <xf numFmtId="3" fontId="30" fillId="10" borderId="0" xfId="0" applyNumberFormat="1" applyFont="1" applyFill="1" applyBorder="1" applyAlignment="1">
      <alignment vertical="center" wrapText="1"/>
    </xf>
    <xf numFmtId="0" fontId="0" fillId="10" borderId="0" xfId="0" applyFill="1" applyBorder="1" applyAlignment="1">
      <alignment wrapText="1"/>
    </xf>
    <xf numFmtId="0" fontId="0" fillId="10" borderId="0" xfId="0" applyFill="1" applyBorder="1" applyAlignment="1">
      <alignment horizontal="center" wrapText="1"/>
    </xf>
    <xf numFmtId="0" fontId="0" fillId="10" borderId="0" xfId="0" applyFill="1" applyAlignment="1">
      <alignment wrapText="1"/>
    </xf>
    <xf numFmtId="0" fontId="2" fillId="10" borderId="0" xfId="0" applyFont="1" applyFill="1" applyBorder="1" applyAlignment="1">
      <alignment horizontal="center"/>
    </xf>
    <xf numFmtId="0" fontId="31" fillId="10" borderId="0" xfId="0" quotePrefix="1" applyFont="1" applyFill="1" applyAlignment="1">
      <alignment horizontal="center"/>
    </xf>
    <xf numFmtId="0" fontId="2" fillId="8" borderId="7" xfId="0" applyFont="1" applyFill="1" applyBorder="1" applyAlignment="1">
      <alignment horizontal="center"/>
    </xf>
    <xf numFmtId="0" fontId="32" fillId="10" borderId="0" xfId="0" applyFont="1" applyFill="1"/>
    <xf numFmtId="0" fontId="0" fillId="8" borderId="7" xfId="0" applyFill="1" applyBorder="1" applyAlignment="1">
      <alignment horizontal="center"/>
    </xf>
    <xf numFmtId="0" fontId="0" fillId="8" borderId="10" xfId="0" applyFill="1" applyBorder="1" applyAlignment="1">
      <alignment horizontal="center"/>
    </xf>
    <xf numFmtId="1" fontId="2" fillId="3" borderId="12" xfId="0" applyNumberFormat="1" applyFont="1" applyFill="1" applyBorder="1" applyAlignment="1">
      <alignment horizontal="right"/>
    </xf>
    <xf numFmtId="3" fontId="2" fillId="6" borderId="27" xfId="0" applyNumberFormat="1" applyFont="1" applyFill="1" applyBorder="1" applyAlignment="1">
      <alignment horizontal="right" vertical="center" wrapText="1"/>
    </xf>
    <xf numFmtId="0" fontId="27" fillId="0" borderId="0" xfId="0" applyFont="1" applyFill="1" applyBorder="1" applyAlignment="1">
      <alignment vertical="center"/>
    </xf>
    <xf numFmtId="3" fontId="3" fillId="0" borderId="7" xfId="0" applyNumberFormat="1" applyFont="1" applyFill="1" applyBorder="1" applyAlignment="1" applyProtection="1">
      <alignment horizontal="center" vertical="center"/>
      <protection locked="0"/>
    </xf>
    <xf numFmtId="3" fontId="3" fillId="0" borderId="7" xfId="0" applyNumberFormat="1" applyFont="1" applyFill="1" applyBorder="1" applyAlignment="1" applyProtection="1">
      <alignment horizontal="center"/>
    </xf>
    <xf numFmtId="1" fontId="3" fillId="0" borderId="7" xfId="0" applyNumberFormat="1" applyFont="1" applyFill="1" applyBorder="1" applyAlignment="1" applyProtection="1">
      <alignment horizontal="center" vertical="center" wrapText="1"/>
    </xf>
    <xf numFmtId="9" fontId="3" fillId="0" borderId="7" xfId="0" applyNumberFormat="1" applyFont="1" applyFill="1" applyBorder="1" applyAlignment="1" applyProtection="1">
      <alignment horizontal="center" vertical="center" wrapText="1"/>
    </xf>
    <xf numFmtId="3" fontId="3" fillId="0" borderId="7" xfId="0" applyNumberFormat="1" applyFont="1" applyFill="1" applyBorder="1" applyAlignment="1" applyProtection="1">
      <alignment horizontal="center" vertical="center"/>
    </xf>
    <xf numFmtId="3" fontId="3" fillId="0" borderId="7" xfId="0" applyNumberFormat="1" applyFont="1" applyFill="1" applyBorder="1" applyAlignment="1" applyProtection="1">
      <alignment horizontal="center" vertical="center" wrapText="1"/>
    </xf>
    <xf numFmtId="3" fontId="11" fillId="0" borderId="7" xfId="0" applyNumberFormat="1" applyFont="1" applyFill="1" applyBorder="1" applyAlignment="1" applyProtection="1">
      <alignment horizontal="center" vertical="center" wrapText="1"/>
    </xf>
    <xf numFmtId="3" fontId="11" fillId="0" borderId="7" xfId="0" applyNumberFormat="1" applyFont="1" applyFill="1" applyBorder="1" applyAlignment="1" applyProtection="1">
      <alignment horizontal="center" vertical="center"/>
    </xf>
    <xf numFmtId="0" fontId="3" fillId="0" borderId="7" xfId="0" applyFont="1" applyFill="1" applyBorder="1" applyAlignment="1">
      <alignment horizontal="center" wrapText="1"/>
    </xf>
    <xf numFmtId="0" fontId="3" fillId="0" borderId="7" xfId="0" applyFont="1" applyFill="1" applyBorder="1" applyAlignment="1">
      <alignment horizontal="center" vertical="center"/>
    </xf>
    <xf numFmtId="3" fontId="11" fillId="0" borderId="7" xfId="0" applyNumberFormat="1" applyFont="1" applyFill="1" applyBorder="1" applyAlignment="1">
      <alignment horizontal="center" vertical="center"/>
    </xf>
    <xf numFmtId="0" fontId="2" fillId="0" borderId="7" xfId="0" applyFont="1" applyFill="1" applyBorder="1" applyAlignment="1">
      <alignment horizontal="center" vertical="center"/>
    </xf>
    <xf numFmtId="0" fontId="18" fillId="0" borderId="7" xfId="0" applyFont="1" applyFill="1" applyBorder="1" applyAlignment="1">
      <alignment horizontal="center" vertical="center"/>
    </xf>
    <xf numFmtId="0" fontId="3" fillId="6" borderId="7" xfId="0" applyFont="1" applyFill="1" applyBorder="1" applyAlignment="1">
      <alignment horizontal="center" vertical="center"/>
    </xf>
    <xf numFmtId="1" fontId="3" fillId="6" borderId="7" xfId="0" quotePrefix="1" applyNumberFormat="1" applyFont="1" applyFill="1" applyBorder="1" applyAlignment="1" applyProtection="1">
      <alignment horizontal="center" vertical="center" wrapText="1"/>
    </xf>
    <xf numFmtId="9" fontId="3" fillId="0" borderId="4" xfId="0" applyNumberFormat="1" applyFont="1" applyFill="1" applyBorder="1" applyAlignment="1" applyProtection="1">
      <alignment horizontal="center" vertical="center"/>
      <protection locked="0"/>
    </xf>
    <xf numFmtId="9" fontId="3" fillId="0" borderId="7" xfId="0" applyNumberFormat="1" applyFont="1" applyFill="1" applyBorder="1" applyAlignment="1" applyProtection="1">
      <alignment horizontal="center" vertical="center"/>
      <protection locked="0"/>
    </xf>
    <xf numFmtId="3" fontId="3" fillId="0" borderId="4" xfId="0" quotePrefix="1" applyNumberFormat="1" applyFont="1" applyFill="1" applyBorder="1" applyAlignment="1" applyProtection="1">
      <alignment horizontal="center" vertical="center"/>
      <protection locked="0"/>
    </xf>
    <xf numFmtId="3" fontId="3" fillId="0" borderId="7" xfId="0" quotePrefix="1" applyNumberFormat="1" applyFont="1" applyFill="1" applyBorder="1" applyAlignment="1" applyProtection="1">
      <alignment horizontal="center" vertical="center"/>
      <protection locked="0"/>
    </xf>
    <xf numFmtId="3" fontId="3" fillId="4" borderId="4" xfId="0" applyNumberFormat="1" applyFont="1" applyFill="1" applyBorder="1" applyAlignment="1">
      <alignment horizontal="center" vertical="center"/>
    </xf>
    <xf numFmtId="0" fontId="3" fillId="4" borderId="7" xfId="0" applyFont="1" applyFill="1" applyBorder="1" applyAlignment="1">
      <alignment horizontal="center" vertical="center"/>
    </xf>
    <xf numFmtId="0" fontId="33" fillId="0" borderId="7" xfId="0" applyFont="1" applyFill="1" applyBorder="1" applyAlignment="1">
      <alignment horizontal="center" vertical="center"/>
    </xf>
    <xf numFmtId="0" fontId="3" fillId="0" borderId="7" xfId="0" applyFont="1" applyFill="1" applyBorder="1" applyAlignment="1">
      <alignment horizontal="center" vertical="center" wrapText="1"/>
    </xf>
    <xf numFmtId="0" fontId="34" fillId="11" borderId="3" xfId="0" applyFont="1" applyFill="1" applyBorder="1" applyAlignment="1">
      <alignment horizontal="center" vertical="center" wrapText="1"/>
    </xf>
    <xf numFmtId="0" fontId="34" fillId="11" borderId="3" xfId="0" applyFont="1" applyFill="1" applyBorder="1" applyAlignment="1">
      <alignment horizontal="center" vertical="center"/>
    </xf>
    <xf numFmtId="1" fontId="19" fillId="6" borderId="28" xfId="0" applyNumberFormat="1" applyFont="1" applyFill="1" applyBorder="1" applyAlignment="1" applyProtection="1">
      <alignment horizontal="center" vertical="center" wrapText="1"/>
      <protection locked="0"/>
    </xf>
    <xf numFmtId="0" fontId="0" fillId="0" borderId="7" xfId="0" applyFill="1" applyBorder="1" applyAlignment="1" applyProtection="1">
      <alignment horizontal="left"/>
      <protection locked="0"/>
    </xf>
    <xf numFmtId="0" fontId="0" fillId="10" borderId="7" xfId="0" applyFill="1" applyBorder="1" applyAlignment="1" applyProtection="1">
      <alignment horizontal="center"/>
      <protection locked="0"/>
    </xf>
    <xf numFmtId="0" fontId="0" fillId="0" borderId="7" xfId="0" applyFill="1" applyBorder="1" applyAlignment="1" applyProtection="1">
      <alignment horizontal="center"/>
      <protection locked="0"/>
    </xf>
    <xf numFmtId="0" fontId="0" fillId="10" borderId="7" xfId="0" applyFill="1" applyBorder="1" applyProtection="1">
      <protection locked="0"/>
    </xf>
    <xf numFmtId="1" fontId="0" fillId="0" borderId="7" xfId="0" applyNumberFormat="1" applyFill="1" applyBorder="1" applyAlignment="1">
      <alignment horizontal="center"/>
    </xf>
    <xf numFmtId="1" fontId="0" fillId="3" borderId="7" xfId="0" applyNumberFormat="1" applyFill="1" applyBorder="1" applyAlignment="1">
      <alignment horizontal="center" wrapText="1"/>
    </xf>
    <xf numFmtId="1" fontId="0" fillId="3" borderId="7" xfId="0" applyNumberFormat="1" applyFill="1" applyBorder="1" applyAlignment="1">
      <alignment horizontal="center"/>
    </xf>
    <xf numFmtId="0" fontId="2" fillId="0" borderId="7" xfId="0" applyNumberFormat="1" applyFont="1" applyBorder="1" applyAlignment="1">
      <alignment horizontal="center" vertical="center" wrapText="1"/>
    </xf>
    <xf numFmtId="0" fontId="2" fillId="3" borderId="7" xfId="0" applyNumberFormat="1" applyFont="1" applyFill="1" applyBorder="1" applyAlignment="1">
      <alignment horizontal="center" vertical="center" wrapText="1"/>
    </xf>
    <xf numFmtId="0" fontId="18" fillId="3" borderId="9" xfId="0" applyFont="1" applyFill="1" applyBorder="1" applyAlignment="1">
      <alignment vertical="center"/>
    </xf>
    <xf numFmtId="0" fontId="28" fillId="11" borderId="29" xfId="0" applyFont="1" applyFill="1" applyBorder="1" applyAlignment="1" applyProtection="1">
      <alignment horizontal="center" vertical="center"/>
      <protection locked="0"/>
    </xf>
    <xf numFmtId="3" fontId="33" fillId="0" borderId="7" xfId="0" applyNumberFormat="1" applyFont="1" applyFill="1" applyBorder="1" applyAlignment="1" applyProtection="1">
      <alignment horizontal="center" vertical="center"/>
    </xf>
    <xf numFmtId="3" fontId="33" fillId="0" borderId="7" xfId="0" applyNumberFormat="1" applyFont="1" applyFill="1" applyBorder="1" applyAlignment="1" applyProtection="1">
      <alignment horizontal="center" vertical="center" wrapText="1"/>
    </xf>
    <xf numFmtId="3" fontId="11" fillId="13" borderId="7" xfId="0" applyNumberFormat="1" applyFont="1" applyFill="1" applyBorder="1" applyAlignment="1">
      <alignment horizontal="center" vertical="center"/>
    </xf>
    <xf numFmtId="0" fontId="0" fillId="0" borderId="7" xfId="0" applyNumberFormat="1" applyBorder="1" applyAlignment="1">
      <alignment horizontal="center"/>
    </xf>
    <xf numFmtId="0" fontId="0" fillId="0" borderId="7" xfId="0" applyNumberFormat="1" applyBorder="1" applyAlignment="1">
      <alignment horizontal="center" wrapText="1"/>
    </xf>
    <xf numFmtId="1" fontId="13" fillId="6" borderId="7" xfId="0" quotePrefix="1" applyNumberFormat="1" applyFont="1" applyFill="1" applyBorder="1" applyAlignment="1" applyProtection="1">
      <alignment horizontal="center" vertical="center" wrapText="1"/>
    </xf>
    <xf numFmtId="1" fontId="13" fillId="6" borderId="30" xfId="0" quotePrefix="1" applyNumberFormat="1" applyFont="1" applyFill="1" applyBorder="1" applyAlignment="1" applyProtection="1">
      <alignment horizontal="center" vertical="center" wrapText="1"/>
    </xf>
    <xf numFmtId="3" fontId="3" fillId="6" borderId="31" xfId="0" applyNumberFormat="1" applyFont="1" applyFill="1" applyBorder="1" applyAlignment="1" applyProtection="1">
      <alignment horizontal="center" wrapText="1"/>
    </xf>
    <xf numFmtId="1" fontId="13" fillId="6" borderId="32" xfId="0" quotePrefix="1" applyNumberFormat="1" applyFont="1" applyFill="1" applyBorder="1" applyAlignment="1" applyProtection="1">
      <alignment horizontal="center" vertical="center" wrapText="1"/>
    </xf>
    <xf numFmtId="1" fontId="3" fillId="6" borderId="30" xfId="0" applyNumberFormat="1" applyFont="1" applyFill="1" applyBorder="1" applyAlignment="1" applyProtection="1">
      <alignment horizontal="center" wrapText="1"/>
    </xf>
    <xf numFmtId="49" fontId="3" fillId="6" borderId="7" xfId="0" applyNumberFormat="1" applyFont="1" applyFill="1" applyBorder="1" applyAlignment="1" applyProtection="1">
      <alignment horizontal="center" wrapText="1"/>
    </xf>
    <xf numFmtId="1" fontId="3" fillId="6" borderId="31" xfId="0" applyNumberFormat="1" applyFont="1" applyFill="1" applyBorder="1" applyAlignment="1" applyProtection="1">
      <alignment horizontal="center" vertical="center" wrapText="1"/>
    </xf>
    <xf numFmtId="1" fontId="3" fillId="6" borderId="32" xfId="0" applyNumberFormat="1" applyFont="1" applyFill="1" applyBorder="1" applyAlignment="1" applyProtection="1">
      <alignment horizontal="center" wrapText="1"/>
    </xf>
    <xf numFmtId="3" fontId="18" fillId="6" borderId="7" xfId="0" applyNumberFormat="1" applyFont="1" applyFill="1" applyBorder="1" applyAlignment="1">
      <alignment horizontal="center" vertical="center"/>
    </xf>
    <xf numFmtId="1" fontId="3" fillId="6" borderId="32" xfId="0" applyNumberFormat="1" applyFont="1" applyFill="1" applyBorder="1" applyAlignment="1" applyProtection="1">
      <alignment horizontal="center" vertical="center" wrapText="1"/>
    </xf>
    <xf numFmtId="1" fontId="3" fillId="6" borderId="31" xfId="0" applyNumberFormat="1" applyFont="1" applyFill="1" applyBorder="1" applyAlignment="1" applyProtection="1">
      <alignment horizontal="center" wrapText="1"/>
    </xf>
    <xf numFmtId="165" fontId="3" fillId="6" borderId="32" xfId="0" applyNumberFormat="1" applyFont="1" applyFill="1" applyBorder="1" applyAlignment="1" applyProtection="1">
      <alignment horizontal="center" wrapText="1"/>
    </xf>
    <xf numFmtId="9" fontId="3" fillId="6" borderId="7" xfId="0" applyNumberFormat="1" applyFont="1" applyFill="1" applyBorder="1" applyAlignment="1" applyProtection="1">
      <alignment horizontal="center" vertical="center" wrapText="1"/>
    </xf>
    <xf numFmtId="9" fontId="3" fillId="6" borderId="30" xfId="0" applyNumberFormat="1" applyFont="1" applyFill="1" applyBorder="1" applyAlignment="1" applyProtection="1">
      <alignment horizontal="center" vertical="center" wrapText="1"/>
    </xf>
    <xf numFmtId="1" fontId="3" fillId="6" borderId="30" xfId="0" applyNumberFormat="1" applyFont="1" applyFill="1" applyBorder="1" applyAlignment="1" applyProtection="1">
      <alignment horizontal="center" vertical="center" wrapText="1"/>
    </xf>
    <xf numFmtId="49" fontId="3" fillId="6" borderId="7" xfId="0" quotePrefix="1" applyNumberFormat="1" applyFont="1" applyFill="1" applyBorder="1" applyAlignment="1" applyProtection="1">
      <alignment horizontal="center" wrapText="1"/>
    </xf>
    <xf numFmtId="3" fontId="3" fillId="6" borderId="6" xfId="0" applyNumberFormat="1" applyFont="1" applyFill="1" applyBorder="1" applyAlignment="1" applyProtection="1">
      <alignment horizontal="center" vertical="center"/>
    </xf>
    <xf numFmtId="3" fontId="3" fillId="6" borderId="33" xfId="0" applyNumberFormat="1" applyFont="1" applyFill="1" applyBorder="1" applyAlignment="1" applyProtection="1">
      <alignment horizontal="center" vertical="center" wrapText="1"/>
    </xf>
    <xf numFmtId="3" fontId="3" fillId="6" borderId="7" xfId="0" applyNumberFormat="1" applyFont="1" applyFill="1" applyBorder="1" applyAlignment="1" applyProtection="1">
      <alignment horizontal="center" vertical="center"/>
    </xf>
    <xf numFmtId="3" fontId="3" fillId="6" borderId="30" xfId="0" applyNumberFormat="1" applyFont="1" applyFill="1" applyBorder="1" applyAlignment="1" applyProtection="1">
      <alignment horizontal="center" vertical="center" wrapText="1"/>
    </xf>
    <xf numFmtId="3" fontId="3" fillId="6" borderId="31" xfId="0" applyNumberFormat="1" applyFont="1" applyFill="1" applyBorder="1" applyAlignment="1" applyProtection="1">
      <alignment horizontal="center" vertical="center"/>
    </xf>
    <xf numFmtId="3" fontId="3" fillId="6" borderId="32" xfId="0" applyNumberFormat="1" applyFont="1" applyFill="1" applyBorder="1" applyAlignment="1" applyProtection="1">
      <alignment horizontal="center" vertical="center" wrapText="1"/>
    </xf>
    <xf numFmtId="3" fontId="11" fillId="6" borderId="7" xfId="0" applyNumberFormat="1" applyFont="1" applyFill="1" applyBorder="1" applyAlignment="1" applyProtection="1">
      <alignment horizontal="center" vertical="center"/>
    </xf>
    <xf numFmtId="3" fontId="11" fillId="6" borderId="7" xfId="0" applyNumberFormat="1" applyFont="1" applyFill="1" applyBorder="1" applyAlignment="1" applyProtection="1">
      <alignment horizontal="center" vertical="center" wrapText="1"/>
    </xf>
    <xf numFmtId="0" fontId="18" fillId="6" borderId="7" xfId="0" applyFont="1" applyFill="1" applyBorder="1" applyAlignment="1">
      <alignment horizontal="center" vertical="center"/>
    </xf>
    <xf numFmtId="3" fontId="23" fillId="6" borderId="7" xfId="0" applyNumberFormat="1" applyFont="1" applyFill="1" applyBorder="1" applyAlignment="1" applyProtection="1">
      <alignment horizontal="center" vertical="center"/>
    </xf>
    <xf numFmtId="3" fontId="23" fillId="6" borderId="7" xfId="0" applyNumberFormat="1" applyFont="1" applyFill="1" applyBorder="1" applyAlignment="1" applyProtection="1">
      <alignment horizontal="center" vertical="center" wrapText="1"/>
    </xf>
    <xf numFmtId="0" fontId="33" fillId="6" borderId="7" xfId="0" applyFont="1" applyFill="1" applyBorder="1" applyAlignment="1">
      <alignment horizontal="center" vertical="center"/>
    </xf>
    <xf numFmtId="3" fontId="3" fillId="6" borderId="7" xfId="0" applyNumberFormat="1" applyFont="1" applyFill="1" applyBorder="1" applyAlignment="1" applyProtection="1">
      <alignment horizontal="center"/>
    </xf>
    <xf numFmtId="9" fontId="3" fillId="6" borderId="4" xfId="0" applyNumberFormat="1" applyFont="1" applyFill="1" applyBorder="1" applyAlignment="1" applyProtection="1">
      <alignment horizontal="center" vertical="center"/>
      <protection locked="0"/>
    </xf>
    <xf numFmtId="9" fontId="3" fillId="6" borderId="7" xfId="0" applyNumberFormat="1" applyFont="1" applyFill="1" applyBorder="1" applyAlignment="1" applyProtection="1">
      <alignment horizontal="center" vertical="center"/>
      <protection locked="0"/>
    </xf>
    <xf numFmtId="3" fontId="3" fillId="6" borderId="7" xfId="0" applyNumberFormat="1" applyFont="1" applyFill="1" applyBorder="1" applyAlignment="1" applyProtection="1">
      <alignment horizontal="center" vertical="center"/>
      <protection locked="0"/>
    </xf>
    <xf numFmtId="167" fontId="0" fillId="6" borderId="7" xfId="0" applyNumberFormat="1" applyFill="1" applyBorder="1" applyAlignment="1">
      <alignment horizontal="center" vertical="center"/>
    </xf>
    <xf numFmtId="1" fontId="2" fillId="3" borderId="12" xfId="0" applyNumberFormat="1" applyFont="1" applyFill="1" applyBorder="1" applyAlignment="1">
      <alignment horizontal="center"/>
    </xf>
    <xf numFmtId="0" fontId="0" fillId="9" borderId="11" xfId="0"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10" borderId="7" xfId="0" applyFill="1" applyBorder="1" applyAlignment="1" applyProtection="1">
      <alignment horizontal="center" vertical="center"/>
      <protection locked="0"/>
    </xf>
    <xf numFmtId="0" fontId="0" fillId="10" borderId="7" xfId="0" applyFill="1" applyBorder="1" applyAlignment="1" applyProtection="1">
      <alignment horizontal="center" vertical="top" wrapText="1"/>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3" borderId="11" xfId="0" applyFill="1" applyBorder="1" applyAlignment="1" applyProtection="1">
      <alignment horizontal="center" vertical="center"/>
    </xf>
    <xf numFmtId="3" fontId="3" fillId="9" borderId="7" xfId="0" applyNumberFormat="1" applyFont="1" applyFill="1" applyBorder="1" applyAlignment="1" applyProtection="1">
      <alignment horizontal="center" vertical="center"/>
      <protection locked="0"/>
    </xf>
    <xf numFmtId="171" fontId="3" fillId="9" borderId="7" xfId="0" applyNumberFormat="1" applyFont="1" applyFill="1" applyBorder="1" applyAlignment="1" applyProtection="1">
      <alignment horizontal="center" vertical="center"/>
      <protection locked="0"/>
    </xf>
    <xf numFmtId="3" fontId="3" fillId="6" borderId="7" xfId="0" applyNumberFormat="1" applyFont="1" applyFill="1" applyBorder="1" applyAlignment="1">
      <alignment horizontal="center" vertical="center"/>
    </xf>
    <xf numFmtId="3" fontId="0" fillId="0" borderId="9" xfId="0" applyNumberFormat="1" applyFill="1" applyBorder="1" applyAlignment="1">
      <alignment horizontal="center" vertical="center"/>
    </xf>
    <xf numFmtId="3" fontId="0" fillId="3" borderId="7" xfId="0" applyNumberFormat="1" applyFill="1" applyBorder="1" applyAlignment="1">
      <alignment horizontal="center" vertical="center"/>
    </xf>
    <xf numFmtId="4" fontId="11" fillId="6" borderId="7" xfId="0" applyNumberFormat="1" applyFont="1" applyFill="1" applyBorder="1" applyAlignment="1">
      <alignment horizontal="center" vertical="center"/>
    </xf>
    <xf numFmtId="3" fontId="3" fillId="0" borderId="9" xfId="0" applyNumberFormat="1" applyFont="1" applyFill="1" applyBorder="1" applyAlignment="1">
      <alignment horizontal="center" vertical="center"/>
    </xf>
    <xf numFmtId="3" fontId="3" fillId="3" borderId="7" xfId="0" applyNumberFormat="1" applyFont="1" applyFill="1" applyBorder="1" applyAlignment="1">
      <alignment horizontal="center" vertical="center"/>
    </xf>
    <xf numFmtId="3" fontId="11" fillId="6" borderId="7" xfId="0" applyNumberFormat="1" applyFont="1" applyFill="1" applyBorder="1" applyAlignment="1">
      <alignment horizontal="center" vertical="center"/>
    </xf>
    <xf numFmtId="3" fontId="0" fillId="0" borderId="7" xfId="0" applyNumberFormat="1" applyFill="1" applyBorder="1" applyAlignment="1" applyProtection="1">
      <alignment horizontal="center" vertical="center"/>
      <protection locked="0"/>
    </xf>
    <xf numFmtId="3" fontId="18" fillId="6" borderId="11" xfId="0" applyNumberFormat="1" applyFont="1" applyFill="1" applyBorder="1" applyAlignment="1">
      <alignment horizontal="center" vertical="center"/>
    </xf>
    <xf numFmtId="3" fontId="0" fillId="6" borderId="11" xfId="0" applyNumberFormat="1" applyFill="1" applyBorder="1" applyAlignment="1">
      <alignment horizontal="center" vertical="center"/>
    </xf>
    <xf numFmtId="4" fontId="0" fillId="14" borderId="7" xfId="0" applyNumberFormat="1" applyFill="1" applyBorder="1" applyAlignment="1">
      <alignment horizontal="center" vertical="center"/>
    </xf>
    <xf numFmtId="4" fontId="18" fillId="6" borderId="7" xfId="0" applyNumberFormat="1" applyFont="1" applyFill="1" applyBorder="1" applyAlignment="1">
      <alignment horizontal="center" vertical="center"/>
    </xf>
    <xf numFmtId="4" fontId="0" fillId="6" borderId="7" xfId="0" applyNumberFormat="1" applyFill="1" applyBorder="1" applyAlignment="1">
      <alignment horizontal="center" vertical="center"/>
    </xf>
    <xf numFmtId="3" fontId="11" fillId="0" borderId="7" xfId="0" applyNumberFormat="1" applyFont="1" applyFill="1" applyBorder="1" applyAlignment="1" applyProtection="1">
      <alignment horizontal="center" vertical="center"/>
      <protection locked="0"/>
    </xf>
    <xf numFmtId="3" fontId="24" fillId="0" borderId="7" xfId="0" applyNumberFormat="1" applyFont="1" applyFill="1" applyBorder="1" applyAlignment="1" applyProtection="1">
      <alignment horizontal="center" vertical="center"/>
      <protection locked="0"/>
    </xf>
    <xf numFmtId="3" fontId="18" fillId="6" borderId="7" xfId="0" applyNumberFormat="1" applyFont="1" applyFill="1" applyBorder="1" applyAlignment="1" applyProtection="1">
      <alignment horizontal="center" vertical="center"/>
    </xf>
    <xf numFmtId="3" fontId="0" fillId="10" borderId="7" xfId="0" applyNumberFormat="1" applyFill="1" applyBorder="1" applyAlignment="1" applyProtection="1">
      <alignment horizontal="center" vertical="center"/>
      <protection locked="0"/>
    </xf>
    <xf numFmtId="3" fontId="0" fillId="7" borderId="7" xfId="0" applyNumberFormat="1" applyFill="1" applyBorder="1" applyAlignment="1" applyProtection="1">
      <alignment horizontal="center" vertical="center"/>
      <protection locked="0"/>
    </xf>
    <xf numFmtId="0" fontId="2" fillId="4" borderId="12" xfId="0" applyFont="1" applyFill="1" applyBorder="1" applyAlignment="1">
      <alignment horizontal="center"/>
    </xf>
    <xf numFmtId="168" fontId="0" fillId="8" borderId="7" xfId="0" applyNumberFormat="1" applyFill="1" applyBorder="1" applyAlignment="1" applyProtection="1">
      <alignment horizontal="center" vertical="center"/>
      <protection locked="0"/>
    </xf>
    <xf numFmtId="4" fontId="0" fillId="8" borderId="7" xfId="0" applyNumberFormat="1" applyFill="1" applyBorder="1" applyAlignment="1" applyProtection="1">
      <alignment horizontal="center" vertical="center"/>
      <protection locked="0"/>
    </xf>
    <xf numFmtId="3" fontId="0" fillId="6" borderId="7" xfId="0" applyNumberFormat="1" applyFill="1" applyBorder="1" applyAlignment="1">
      <alignment horizontal="center" vertical="center"/>
    </xf>
    <xf numFmtId="3" fontId="1" fillId="6" borderId="7" xfId="1" applyNumberFormat="1" applyFill="1" applyBorder="1" applyAlignment="1">
      <alignment horizontal="center" vertical="center"/>
    </xf>
    <xf numFmtId="3" fontId="18" fillId="6" borderId="6" xfId="0" applyNumberFormat="1" applyFont="1" applyFill="1" applyBorder="1" applyAlignment="1" applyProtection="1">
      <alignment horizontal="center" vertical="center"/>
    </xf>
    <xf numFmtId="3" fontId="1" fillId="14" borderId="6" xfId="0" applyNumberFormat="1" applyFont="1" applyFill="1" applyBorder="1" applyAlignment="1">
      <alignment horizontal="center" vertical="center"/>
    </xf>
    <xf numFmtId="3" fontId="1" fillId="14" borderId="7" xfId="0" applyNumberFormat="1" applyFont="1" applyFill="1" applyBorder="1" applyAlignment="1">
      <alignment horizontal="center" vertical="center"/>
    </xf>
    <xf numFmtId="3" fontId="1" fillId="6" borderId="7" xfId="0" applyNumberFormat="1" applyFont="1" applyFill="1" applyBorder="1" applyAlignment="1">
      <alignment horizontal="center" vertical="center"/>
    </xf>
    <xf numFmtId="3" fontId="3" fillId="6" borderId="6" xfId="0" quotePrefix="1" applyNumberFormat="1" applyFont="1" applyFill="1" applyBorder="1" applyAlignment="1">
      <alignment horizontal="center" vertical="center"/>
    </xf>
    <xf numFmtId="3" fontId="1" fillId="0" borderId="0" xfId="0" applyNumberFormat="1" applyFont="1" applyFill="1" applyBorder="1" applyAlignment="1">
      <alignment horizontal="center" vertical="center"/>
    </xf>
    <xf numFmtId="3" fontId="1" fillId="8" borderId="7" xfId="0" quotePrefix="1" applyNumberFormat="1" applyFont="1" applyFill="1" applyBorder="1" applyAlignment="1" applyProtection="1">
      <alignment horizontal="center" vertical="center"/>
      <protection locked="0"/>
    </xf>
    <xf numFmtId="0" fontId="2" fillId="5" borderId="12" xfId="0" applyFont="1" applyFill="1" applyBorder="1" applyAlignment="1">
      <alignment horizontal="center"/>
    </xf>
    <xf numFmtId="1" fontId="18" fillId="6" borderId="7" xfId="0" applyNumberFormat="1" applyFont="1" applyFill="1" applyBorder="1" applyAlignment="1">
      <alignment horizontal="center" vertical="center"/>
    </xf>
    <xf numFmtId="168" fontId="0" fillId="6" borderId="7" xfId="0" applyNumberFormat="1" applyFill="1" applyBorder="1" applyAlignment="1">
      <alignment horizontal="center" vertical="center"/>
    </xf>
    <xf numFmtId="9" fontId="0" fillId="6" borderId="7" xfId="0" applyNumberFormat="1" applyFill="1" applyBorder="1" applyAlignment="1">
      <alignment horizontal="center" vertical="center"/>
    </xf>
    <xf numFmtId="0" fontId="0" fillId="10" borderId="9" xfId="0" applyFill="1" applyBorder="1" applyAlignment="1">
      <alignment horizontal="center" vertical="center"/>
    </xf>
    <xf numFmtId="9" fontId="1" fillId="6" borderId="7" xfId="3" applyNumberFormat="1" applyFill="1" applyBorder="1" applyAlignment="1">
      <alignment horizontal="center" vertical="center"/>
    </xf>
    <xf numFmtId="167" fontId="0" fillId="7" borderId="7" xfId="0" applyNumberFormat="1" applyFill="1" applyBorder="1" applyAlignment="1">
      <alignment horizontal="center" vertical="center"/>
    </xf>
    <xf numFmtId="4" fontId="0" fillId="3" borderId="4" xfId="0" applyNumberFormat="1" applyFill="1" applyBorder="1" applyAlignment="1">
      <alignment horizontal="center" vertical="center"/>
    </xf>
    <xf numFmtId="3" fontId="0" fillId="3" borderId="22" xfId="0" applyNumberFormat="1" applyFill="1" applyBorder="1" applyAlignment="1">
      <alignment horizontal="center" vertical="center"/>
    </xf>
    <xf numFmtId="0" fontId="19" fillId="3" borderId="12" xfId="0" applyFont="1" applyFill="1" applyBorder="1" applyAlignment="1">
      <alignment horizontal="center"/>
    </xf>
    <xf numFmtId="3" fontId="0" fillId="3" borderId="11" xfId="0" applyNumberFormat="1" applyFill="1" applyBorder="1" applyAlignment="1" applyProtection="1">
      <alignment horizontal="center" vertical="center"/>
    </xf>
    <xf numFmtId="4" fontId="0" fillId="3" borderId="9" xfId="0" applyNumberFormat="1" applyFill="1" applyBorder="1" applyAlignment="1">
      <alignment horizontal="center" vertical="center"/>
    </xf>
    <xf numFmtId="2" fontId="0" fillId="3" borderId="4" xfId="0" applyNumberFormat="1" applyFill="1" applyBorder="1" applyAlignment="1">
      <alignment horizontal="center" vertical="center"/>
    </xf>
    <xf numFmtId="3" fontId="0" fillId="3" borderId="8" xfId="0" applyNumberFormat="1" applyFill="1" applyBorder="1" applyAlignment="1">
      <alignment horizontal="center" vertical="center"/>
    </xf>
    <xf numFmtId="3" fontId="2" fillId="6" borderId="11" xfId="0" applyNumberFormat="1" applyFont="1" applyFill="1" applyBorder="1" applyAlignment="1">
      <alignment horizontal="center" vertical="center"/>
    </xf>
    <xf numFmtId="3" fontId="19" fillId="6" borderId="11" xfId="0" applyNumberFormat="1" applyFont="1" applyFill="1" applyBorder="1" applyAlignment="1">
      <alignment horizontal="center" vertical="center"/>
    </xf>
    <xf numFmtId="3" fontId="11" fillId="6" borderId="21" xfId="0" applyNumberFormat="1" applyFont="1" applyFill="1" applyBorder="1" applyAlignment="1">
      <alignment horizontal="center" vertical="center"/>
    </xf>
    <xf numFmtId="3" fontId="19" fillId="6" borderId="7" xfId="0" applyNumberFormat="1" applyFont="1" applyFill="1" applyBorder="1" applyAlignment="1">
      <alignment horizontal="center" vertical="center"/>
    </xf>
    <xf numFmtId="3" fontId="2" fillId="3" borderId="8" xfId="0" applyNumberFormat="1" applyFont="1" applyFill="1" applyBorder="1" applyAlignment="1">
      <alignment horizontal="center" vertical="center"/>
    </xf>
    <xf numFmtId="167" fontId="0" fillId="8" borderId="7" xfId="0" applyNumberFormat="1" applyFill="1" applyBorder="1" applyAlignment="1" applyProtection="1">
      <alignment horizontal="center" vertical="center"/>
    </xf>
    <xf numFmtId="167" fontId="18" fillId="0" borderId="7" xfId="0" applyNumberFormat="1" applyFont="1" applyFill="1" applyBorder="1" applyAlignment="1" applyProtection="1">
      <alignment horizontal="center" vertical="center"/>
    </xf>
    <xf numFmtId="167" fontId="18" fillId="0" borderId="7" xfId="0" applyNumberFormat="1" applyFont="1" applyFill="1" applyBorder="1" applyAlignment="1" applyProtection="1">
      <alignment horizontal="center" vertical="center"/>
      <protection locked="0"/>
    </xf>
    <xf numFmtId="167" fontId="18" fillId="8" borderId="7" xfId="0" applyNumberFormat="1" applyFont="1" applyFill="1" applyBorder="1" applyAlignment="1" applyProtection="1">
      <alignment horizontal="center" vertical="center"/>
    </xf>
    <xf numFmtId="3" fontId="0" fillId="8" borderId="7" xfId="0" applyNumberFormat="1" applyFill="1" applyBorder="1" applyAlignment="1" applyProtection="1">
      <alignment horizontal="center" vertical="center"/>
    </xf>
    <xf numFmtId="3" fontId="2" fillId="6" borderId="6" xfId="0" applyNumberFormat="1" applyFont="1" applyFill="1" applyBorder="1" applyAlignment="1">
      <alignment horizontal="center" vertical="center"/>
    </xf>
    <xf numFmtId="3" fontId="21" fillId="6" borderId="11" xfId="0" applyNumberFormat="1" applyFont="1" applyFill="1" applyBorder="1" applyAlignment="1">
      <alignment horizontal="center" vertical="center"/>
    </xf>
    <xf numFmtId="3" fontId="11" fillId="6" borderId="31" xfId="0" applyNumberFormat="1" applyFont="1" applyFill="1" applyBorder="1" applyAlignment="1">
      <alignment horizontal="center" vertical="center"/>
    </xf>
    <xf numFmtId="3" fontId="19" fillId="6" borderId="6" xfId="0" applyNumberFormat="1" applyFont="1" applyFill="1" applyBorder="1" applyAlignment="1">
      <alignment horizontal="center" vertical="center"/>
    </xf>
    <xf numFmtId="3" fontId="2" fillId="0" borderId="0" xfId="0" applyNumberFormat="1" applyFont="1" applyFill="1" applyBorder="1" applyAlignment="1">
      <alignment horizontal="center" vertical="center"/>
    </xf>
    <xf numFmtId="3" fontId="0" fillId="3" borderId="5" xfId="0" applyNumberFormat="1" applyFill="1" applyBorder="1" applyAlignment="1">
      <alignment horizontal="center" vertical="center"/>
    </xf>
    <xf numFmtId="3" fontId="0" fillId="3" borderId="4" xfId="0" applyNumberFormat="1" applyFill="1" applyBorder="1" applyAlignment="1" applyProtection="1">
      <alignment horizontal="center" vertical="center"/>
    </xf>
    <xf numFmtId="3" fontId="0" fillId="3" borderId="4" xfId="0" applyNumberFormat="1" applyFill="1" applyBorder="1" applyAlignment="1">
      <alignment horizontal="center" vertical="center"/>
    </xf>
    <xf numFmtId="3" fontId="1" fillId="3" borderId="4" xfId="0" applyNumberFormat="1" applyFont="1" applyFill="1" applyBorder="1" applyAlignment="1" applyProtection="1">
      <alignment horizontal="center" vertical="center"/>
      <protection locked="0"/>
    </xf>
    <xf numFmtId="0" fontId="2" fillId="3" borderId="5" xfId="0" applyFont="1" applyFill="1" applyBorder="1" applyAlignment="1">
      <alignment horizontal="center"/>
    </xf>
    <xf numFmtId="165" fontId="0" fillId="3" borderId="4" xfId="0" applyNumberFormat="1" applyFill="1" applyBorder="1" applyAlignment="1" applyProtection="1">
      <alignment horizontal="center" vertical="center"/>
      <protection locked="0"/>
    </xf>
    <xf numFmtId="3" fontId="2" fillId="6" borderId="7" xfId="0" applyNumberFormat="1" applyFont="1" applyFill="1" applyBorder="1" applyAlignment="1">
      <alignment horizontal="center" vertical="center"/>
    </xf>
    <xf numFmtId="0" fontId="2" fillId="3" borderId="0" xfId="0" applyFont="1" applyFill="1" applyAlignment="1">
      <alignment horizontal="center" vertical="center"/>
    </xf>
    <xf numFmtId="3" fontId="11" fillId="3" borderId="7" xfId="0" applyNumberFormat="1" applyFont="1" applyFill="1" applyBorder="1" applyAlignment="1">
      <alignment horizontal="center" vertical="center"/>
    </xf>
    <xf numFmtId="3" fontId="21" fillId="6" borderId="7" xfId="0" applyNumberFormat="1" applyFont="1" applyFill="1" applyBorder="1" applyAlignment="1">
      <alignment horizontal="center" vertical="center"/>
    </xf>
    <xf numFmtId="3" fontId="11" fillId="6" borderId="11" xfId="0" applyNumberFormat="1" applyFont="1" applyFill="1" applyBorder="1" applyAlignment="1">
      <alignment horizontal="center" vertical="center"/>
    </xf>
    <xf numFmtId="3" fontId="11" fillId="3" borderId="11" xfId="0" applyNumberFormat="1" applyFont="1" applyFill="1" applyBorder="1" applyAlignment="1">
      <alignment horizontal="center" vertical="center"/>
    </xf>
    <xf numFmtId="3" fontId="0" fillId="8" borderId="7" xfId="0" applyNumberFormat="1" applyFill="1" applyBorder="1" applyAlignment="1" applyProtection="1">
      <alignment horizontal="center" vertical="center"/>
      <protection locked="0"/>
    </xf>
    <xf numFmtId="0" fontId="0" fillId="3" borderId="34" xfId="0" applyFill="1" applyBorder="1" applyAlignment="1" applyProtection="1">
      <alignment horizontal="center" vertical="center"/>
    </xf>
    <xf numFmtId="3" fontId="0" fillId="3" borderId="9" xfId="0" applyNumberFormat="1" applyFill="1" applyBorder="1" applyAlignment="1">
      <alignment horizontal="center" vertical="center"/>
    </xf>
    <xf numFmtId="3" fontId="3" fillId="3" borderId="9" xfId="0" applyNumberFormat="1" applyFont="1" applyFill="1" applyBorder="1" applyAlignment="1">
      <alignment horizontal="center" vertical="center"/>
    </xf>
    <xf numFmtId="3" fontId="0" fillId="3" borderId="24" xfId="0" applyNumberFormat="1" applyFill="1" applyBorder="1" applyAlignment="1">
      <alignment horizontal="center" vertical="center"/>
    </xf>
    <xf numFmtId="3" fontId="0" fillId="3" borderId="11" xfId="0" applyNumberFormat="1" applyFill="1" applyBorder="1" applyAlignment="1" applyProtection="1">
      <alignment horizontal="center" vertical="center"/>
      <protection locked="0"/>
    </xf>
    <xf numFmtId="1" fontId="0" fillId="3" borderId="9" xfId="0" applyNumberFormat="1" applyFill="1" applyBorder="1" applyAlignment="1">
      <alignment horizontal="center" vertical="center"/>
    </xf>
    <xf numFmtId="3" fontId="0" fillId="3" borderId="17" xfId="0" applyNumberFormat="1" applyFill="1" applyBorder="1" applyAlignment="1">
      <alignment horizontal="center" vertical="center"/>
    </xf>
    <xf numFmtId="3" fontId="2" fillId="3" borderId="17" xfId="0" applyNumberFormat="1" applyFont="1" applyFill="1" applyBorder="1" applyAlignment="1">
      <alignment horizontal="center" vertical="center"/>
    </xf>
    <xf numFmtId="167" fontId="0" fillId="8" borderId="7" xfId="0" applyNumberFormat="1" applyFill="1" applyBorder="1" applyAlignment="1" applyProtection="1">
      <alignment horizontal="center" vertical="center"/>
      <protection locked="0"/>
    </xf>
    <xf numFmtId="3" fontId="0" fillId="3" borderId="34" xfId="0" applyNumberFormat="1" applyFill="1" applyBorder="1" applyAlignment="1">
      <alignment horizontal="center" vertical="center"/>
    </xf>
    <xf numFmtId="3" fontId="0" fillId="3" borderId="9" xfId="0" applyNumberFormat="1" applyFill="1" applyBorder="1" applyAlignment="1" applyProtection="1">
      <alignment horizontal="center" vertical="center"/>
      <protection locked="0"/>
    </xf>
    <xf numFmtId="3" fontId="1" fillId="3" borderId="9" xfId="0" applyNumberFormat="1" applyFont="1" applyFill="1" applyBorder="1" applyAlignment="1" applyProtection="1">
      <alignment horizontal="center" vertical="center"/>
      <protection locked="0"/>
    </xf>
    <xf numFmtId="0" fontId="2" fillId="3" borderId="34" xfId="0" applyFont="1" applyFill="1" applyBorder="1" applyAlignment="1">
      <alignment horizontal="center"/>
    </xf>
    <xf numFmtId="165" fontId="0" fillId="3" borderId="9" xfId="0" applyNumberFormat="1" applyFill="1" applyBorder="1" applyAlignment="1" applyProtection="1">
      <alignment horizontal="center" vertical="center"/>
      <protection locked="0"/>
    </xf>
    <xf numFmtId="4" fontId="2" fillId="3" borderId="7" xfId="0" applyNumberFormat="1" applyFont="1" applyFill="1" applyBorder="1" applyAlignment="1">
      <alignment horizontal="center" vertical="center"/>
    </xf>
    <xf numFmtId="3" fontId="1" fillId="3" borderId="7" xfId="0" applyNumberFormat="1" applyFont="1" applyFill="1" applyBorder="1" applyAlignment="1" applyProtection="1">
      <alignment horizontal="center" vertical="center"/>
      <protection locked="0"/>
    </xf>
    <xf numFmtId="3" fontId="2" fillId="3" borderId="7" xfId="0" applyNumberFormat="1" applyFont="1" applyFill="1" applyBorder="1" applyAlignment="1">
      <alignment horizontal="center" vertical="center"/>
    </xf>
    <xf numFmtId="3" fontId="0" fillId="3" borderId="11" xfId="0" applyNumberFormat="1" applyFill="1" applyBorder="1" applyAlignment="1">
      <alignment horizontal="center" vertical="center"/>
    </xf>
    <xf numFmtId="168" fontId="3" fillId="6" borderId="7" xfId="0" applyNumberFormat="1" applyFont="1" applyFill="1" applyBorder="1" applyAlignment="1" applyProtection="1">
      <alignment horizontal="center" vertical="center" wrapText="1"/>
    </xf>
    <xf numFmtId="0" fontId="5" fillId="0" borderId="0" xfId="0" applyFont="1" applyAlignment="1">
      <alignment horizontal="center" vertical="center"/>
    </xf>
    <xf numFmtId="3" fontId="30" fillId="0" borderId="0" xfId="0" applyNumberFormat="1" applyFont="1" applyFill="1" applyBorder="1" applyAlignment="1">
      <alignment vertical="center" wrapText="1"/>
    </xf>
    <xf numFmtId="0" fontId="5" fillId="0" borderId="0" xfId="0" applyFont="1" applyFill="1" applyBorder="1" applyAlignment="1">
      <alignment horizontal="center" vertical="center"/>
    </xf>
    <xf numFmtId="169" fontId="35" fillId="0" borderId="0" xfId="0" applyNumberFormat="1" applyFont="1" applyFill="1" applyBorder="1" applyAlignment="1">
      <alignment horizontal="center"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1" xfId="0" applyFont="1" applyFill="1" applyBorder="1" applyAlignment="1">
      <alignment vertical="center"/>
    </xf>
    <xf numFmtId="0" fontId="2" fillId="7" borderId="27" xfId="0" applyFont="1" applyFill="1" applyBorder="1" applyAlignment="1">
      <alignment horizontal="center"/>
    </xf>
    <xf numFmtId="0" fontId="2" fillId="7" borderId="1" xfId="0" applyFont="1" applyFill="1" applyBorder="1" applyAlignment="1">
      <alignment horizontal="center"/>
    </xf>
    <xf numFmtId="0" fontId="0" fillId="8" borderId="27" xfId="0" applyFill="1" applyBorder="1" applyAlignment="1">
      <alignment horizontal="center" vertical="center"/>
    </xf>
    <xf numFmtId="0" fontId="0" fillId="7" borderId="35" xfId="0" applyFill="1" applyBorder="1" applyAlignment="1">
      <alignment vertical="center"/>
    </xf>
    <xf numFmtId="0" fontId="5" fillId="7" borderId="23" xfId="0" applyFont="1" applyFill="1" applyBorder="1" applyAlignment="1">
      <alignment horizontal="center" vertical="center"/>
    </xf>
    <xf numFmtId="0" fontId="0" fillId="0" borderId="27" xfId="0" applyBorder="1" applyAlignment="1" applyProtection="1">
      <alignment horizontal="left" vertical="center" wrapText="1"/>
      <protection locked="0"/>
    </xf>
    <xf numFmtId="0" fontId="0" fillId="0" borderId="28" xfId="0" applyBorder="1" applyAlignment="1" applyProtection="1">
      <alignment horizontal="left" vertical="center" wrapText="1"/>
      <protection locked="0"/>
    </xf>
    <xf numFmtId="0" fontId="2" fillId="3" borderId="2" xfId="0" applyFont="1" applyFill="1" applyBorder="1" applyAlignment="1">
      <alignment vertical="center"/>
    </xf>
    <xf numFmtId="0" fontId="2" fillId="3" borderId="1" xfId="0" applyFont="1" applyFill="1" applyBorder="1" applyAlignment="1">
      <alignment vertical="center"/>
    </xf>
    <xf numFmtId="0" fontId="2" fillId="3" borderId="6" xfId="0" applyFont="1" applyFill="1" applyBorder="1" applyAlignment="1">
      <alignment horizontal="center"/>
    </xf>
    <xf numFmtId="0" fontId="2" fillId="3" borderId="33" xfId="0" applyFont="1" applyFill="1" applyBorder="1" applyAlignment="1">
      <alignment horizontal="center"/>
    </xf>
    <xf numFmtId="0" fontId="3" fillId="8" borderId="36" xfId="0" applyFont="1" applyFill="1" applyBorder="1" applyAlignment="1">
      <alignment horizontal="center" vertical="center"/>
    </xf>
    <xf numFmtId="0" fontId="5" fillId="3" borderId="7" xfId="0" applyFont="1" applyFill="1" applyBorder="1" applyAlignment="1">
      <alignment horizontal="center" vertical="center"/>
    </xf>
    <xf numFmtId="0" fontId="3" fillId="0" borderId="7" xfId="0" applyFont="1" applyFill="1" applyBorder="1" applyAlignment="1" applyProtection="1">
      <alignment horizontal="center" vertical="center"/>
      <protection locked="0"/>
    </xf>
    <xf numFmtId="0" fontId="0" fillId="8" borderId="36" xfId="0" applyFill="1" applyBorder="1" applyAlignment="1">
      <alignment horizontal="center" vertical="center"/>
    </xf>
    <xf numFmtId="0" fontId="5" fillId="2" borderId="7" xfId="0" applyFont="1" applyFill="1" applyBorder="1" applyAlignment="1">
      <alignment horizontal="center" vertical="center"/>
    </xf>
    <xf numFmtId="0" fontId="3" fillId="0" borderId="30" xfId="0" applyFont="1" applyFill="1" applyBorder="1" applyAlignment="1" applyProtection="1">
      <alignment vertical="center"/>
      <protection locked="0"/>
    </xf>
    <xf numFmtId="0" fontId="0" fillId="2" borderId="7" xfId="0" applyFill="1" applyBorder="1" applyAlignment="1">
      <alignment vertical="center"/>
    </xf>
    <xf numFmtId="0" fontId="3" fillId="0" borderId="7" xfId="0" applyFont="1" applyFill="1" applyBorder="1" applyAlignment="1" applyProtection="1">
      <alignment horizontal="center" vertical="center" wrapText="1"/>
      <protection locked="0"/>
    </xf>
    <xf numFmtId="0" fontId="3" fillId="0" borderId="30" xfId="0" applyFont="1" applyFill="1" applyBorder="1" applyAlignment="1" applyProtection="1">
      <alignment horizontal="center" vertical="center" wrapText="1"/>
      <protection locked="0"/>
    </xf>
    <xf numFmtId="0" fontId="0" fillId="8" borderId="37" xfId="0" applyFill="1" applyBorder="1" applyAlignment="1">
      <alignment horizontal="center" vertical="center"/>
    </xf>
    <xf numFmtId="0" fontId="0" fillId="2" borderId="31" xfId="0" applyFill="1" applyBorder="1" applyAlignment="1">
      <alignment vertical="center"/>
    </xf>
    <xf numFmtId="0" fontId="5" fillId="2" borderId="31" xfId="0" applyFont="1" applyFill="1" applyBorder="1" applyAlignment="1">
      <alignment horizontal="center" vertical="center"/>
    </xf>
    <xf numFmtId="0" fontId="3" fillId="0" borderId="31" xfId="0" applyFont="1" applyFill="1" applyBorder="1" applyAlignment="1" applyProtection="1">
      <alignment horizontal="center" vertical="center" wrapText="1"/>
      <protection locked="0"/>
    </xf>
    <xf numFmtId="0" fontId="3" fillId="0" borderId="32" xfId="0" applyFont="1" applyFill="1" applyBorder="1" applyAlignment="1" applyProtection="1">
      <alignment horizontal="center" vertical="center" wrapText="1"/>
      <protection locked="0"/>
    </xf>
    <xf numFmtId="3" fontId="3" fillId="0" borderId="0" xfId="0" applyNumberFormat="1" applyFont="1" applyFill="1" applyBorder="1" applyAlignment="1">
      <alignment horizontal="center"/>
    </xf>
    <xf numFmtId="0" fontId="2" fillId="3" borderId="6" xfId="0" applyFont="1" applyFill="1" applyBorder="1" applyAlignment="1">
      <alignment horizontal="center" vertical="center"/>
    </xf>
    <xf numFmtId="0" fontId="2" fillId="3" borderId="33" xfId="0" applyFont="1" applyFill="1" applyBorder="1" applyAlignment="1">
      <alignment horizontal="center" vertical="center"/>
    </xf>
    <xf numFmtId="0" fontId="3" fillId="15" borderId="7" xfId="0" applyFont="1" applyFill="1" applyBorder="1" applyAlignment="1">
      <alignment horizontal="center"/>
    </xf>
    <xf numFmtId="0" fontId="3" fillId="15" borderId="30" xfId="0" applyFont="1" applyFill="1" applyBorder="1" applyAlignment="1">
      <alignment horizontal="center"/>
    </xf>
    <xf numFmtId="3" fontId="3" fillId="16" borderId="7" xfId="0" applyNumberFormat="1" applyFont="1" applyFill="1" applyBorder="1" applyAlignment="1" applyProtection="1">
      <alignment horizontal="center"/>
    </xf>
    <xf numFmtId="3" fontId="3" fillId="16" borderId="30" xfId="0" applyNumberFormat="1" applyFont="1" applyFill="1" applyBorder="1" applyAlignment="1" applyProtection="1">
      <alignment horizontal="center"/>
    </xf>
    <xf numFmtId="3" fontId="3" fillId="6" borderId="30" xfId="0" applyNumberFormat="1" applyFont="1" applyFill="1" applyBorder="1" applyAlignment="1" applyProtection="1">
      <alignment horizontal="center"/>
    </xf>
    <xf numFmtId="0" fontId="3" fillId="8" borderId="37" xfId="0" applyFont="1" applyFill="1" applyBorder="1" applyAlignment="1">
      <alignment horizontal="center" vertical="center"/>
    </xf>
    <xf numFmtId="0" fontId="5" fillId="3" borderId="31" xfId="0" applyFont="1" applyFill="1" applyBorder="1" applyAlignment="1">
      <alignment horizontal="center" vertical="center"/>
    </xf>
    <xf numFmtId="3" fontId="3" fillId="6" borderId="31" xfId="0" applyNumberFormat="1" applyFont="1" applyFill="1" applyBorder="1" applyAlignment="1" applyProtection="1">
      <alignment horizontal="center"/>
    </xf>
    <xf numFmtId="3" fontId="3" fillId="6" borderId="32" xfId="0" applyNumberFormat="1" applyFont="1" applyFill="1" applyBorder="1" applyAlignment="1" applyProtection="1">
      <alignment horizontal="center"/>
    </xf>
    <xf numFmtId="0" fontId="3" fillId="0" borderId="0" xfId="0" applyFont="1" applyFill="1" applyBorder="1" applyAlignment="1">
      <alignment horizontal="center" vertical="center"/>
    </xf>
    <xf numFmtId="1" fontId="3" fillId="0" borderId="0" xfId="0" applyNumberFormat="1" applyFont="1" applyFill="1" applyBorder="1" applyAlignment="1" applyProtection="1">
      <alignment horizontal="center"/>
    </xf>
    <xf numFmtId="0" fontId="3" fillId="0" borderId="0" xfId="0" applyFont="1" applyFill="1" applyBorder="1" applyAlignment="1">
      <alignment horizontal="center"/>
    </xf>
    <xf numFmtId="0" fontId="26" fillId="3" borderId="7" xfId="0" applyFont="1" applyFill="1" applyBorder="1" applyAlignment="1">
      <alignment horizontal="center" vertical="center"/>
    </xf>
    <xf numFmtId="3" fontId="11" fillId="6" borderId="30" xfId="0" applyNumberFormat="1" applyFont="1" applyFill="1" applyBorder="1" applyAlignment="1" applyProtection="1">
      <alignment horizontal="center"/>
    </xf>
    <xf numFmtId="0" fontId="0" fillId="0" borderId="38" xfId="0" applyBorder="1" applyAlignment="1">
      <alignment vertical="center"/>
    </xf>
    <xf numFmtId="0" fontId="26" fillId="3" borderId="31" xfId="0" applyFont="1" applyFill="1" applyBorder="1" applyAlignment="1">
      <alignment horizontal="center" vertical="center"/>
    </xf>
    <xf numFmtId="3" fontId="11" fillId="6" borderId="32" xfId="0" applyNumberFormat="1" applyFont="1" applyFill="1" applyBorder="1" applyAlignment="1" applyProtection="1">
      <alignment horizontal="center"/>
    </xf>
    <xf numFmtId="0" fontId="2" fillId="3" borderId="39" xfId="0" applyFont="1" applyFill="1" applyBorder="1" applyAlignment="1">
      <alignment vertical="center"/>
    </xf>
    <xf numFmtId="0" fontId="2" fillId="3" borderId="6" xfId="0" applyFont="1" applyFill="1" applyBorder="1" applyAlignment="1">
      <alignment vertical="center"/>
    </xf>
    <xf numFmtId="3" fontId="5" fillId="0" borderId="0" xfId="0" applyNumberFormat="1" applyFont="1" applyFill="1" applyBorder="1" applyAlignment="1">
      <alignment horizontal="center"/>
    </xf>
    <xf numFmtId="0" fontId="2" fillId="4" borderId="6" xfId="0" applyFont="1" applyFill="1" applyBorder="1" applyAlignment="1">
      <alignment horizontal="center" wrapText="1"/>
    </xf>
    <xf numFmtId="0" fontId="2" fillId="4" borderId="33" xfId="0" applyFont="1" applyFill="1" applyBorder="1" applyAlignment="1">
      <alignment horizontal="center" wrapText="1"/>
    </xf>
    <xf numFmtId="0" fontId="5" fillId="4" borderId="7" xfId="0" applyFont="1" applyFill="1" applyBorder="1" applyAlignment="1">
      <alignment horizontal="center" vertical="center"/>
    </xf>
    <xf numFmtId="1" fontId="3" fillId="16" borderId="7" xfId="0" applyNumberFormat="1" applyFont="1" applyFill="1" applyBorder="1" applyAlignment="1" applyProtection="1">
      <alignment horizontal="center" vertical="center" wrapText="1"/>
    </xf>
    <xf numFmtId="1" fontId="13" fillId="16" borderId="30" xfId="0" quotePrefix="1" applyNumberFormat="1" applyFont="1" applyFill="1" applyBorder="1" applyAlignment="1" applyProtection="1">
      <alignment horizontal="center" vertical="center" wrapText="1"/>
    </xf>
    <xf numFmtId="1" fontId="13" fillId="16" borderId="7" xfId="0" quotePrefix="1" applyNumberFormat="1" applyFont="1" applyFill="1" applyBorder="1" applyAlignment="1" applyProtection="1">
      <alignment horizontal="center" vertical="center" wrapText="1"/>
    </xf>
    <xf numFmtId="0" fontId="5" fillId="17" borderId="7" xfId="0" applyFont="1" applyFill="1" applyBorder="1" applyAlignment="1">
      <alignment horizontal="center" vertical="center"/>
    </xf>
    <xf numFmtId="3" fontId="3" fillId="16" borderId="7" xfId="0" applyNumberFormat="1" applyFont="1" applyFill="1" applyBorder="1" applyAlignment="1" applyProtection="1">
      <alignment horizontal="center" wrapText="1"/>
    </xf>
    <xf numFmtId="0" fontId="5" fillId="4" borderId="31" xfId="0" applyFont="1" applyFill="1" applyBorder="1" applyAlignment="1">
      <alignment horizontal="center" vertical="center"/>
    </xf>
    <xf numFmtId="0" fontId="3" fillId="0" borderId="0" xfId="0" applyFont="1" applyFill="1" applyBorder="1" applyAlignment="1">
      <alignment horizontal="center" vertical="center" wrapText="1"/>
    </xf>
    <xf numFmtId="0" fontId="1" fillId="8" borderId="37" xfId="0" applyFont="1" applyFill="1" applyBorder="1" applyAlignment="1">
      <alignment horizontal="center" vertical="center"/>
    </xf>
    <xf numFmtId="1" fontId="3" fillId="0" borderId="0" xfId="0" applyNumberFormat="1" applyFont="1" applyFill="1" applyBorder="1" applyAlignment="1">
      <alignment horizontal="center"/>
    </xf>
    <xf numFmtId="0" fontId="2" fillId="5" borderId="2" xfId="0" applyFont="1" applyFill="1" applyBorder="1" applyAlignment="1">
      <alignment vertical="center"/>
    </xf>
    <xf numFmtId="0" fontId="2" fillId="5" borderId="1" xfId="0" applyFont="1" applyFill="1" applyBorder="1" applyAlignment="1">
      <alignment vertical="center"/>
    </xf>
    <xf numFmtId="0" fontId="2" fillId="5" borderId="6" xfId="0" applyFont="1" applyFill="1" applyBorder="1" applyAlignment="1">
      <alignment horizontal="center" wrapText="1"/>
    </xf>
    <xf numFmtId="0" fontId="2" fillId="5" borderId="33" xfId="0" applyFont="1" applyFill="1" applyBorder="1" applyAlignment="1">
      <alignment horizontal="center" wrapText="1"/>
    </xf>
    <xf numFmtId="0" fontId="5" fillId="5" borderId="7" xfId="0" applyFont="1" applyFill="1" applyBorder="1" applyAlignment="1">
      <alignment horizontal="center" vertical="center"/>
    </xf>
    <xf numFmtId="0" fontId="5" fillId="5" borderId="31" xfId="0" applyFont="1" applyFill="1" applyBorder="1" applyAlignment="1">
      <alignment horizontal="center" vertical="center"/>
    </xf>
    <xf numFmtId="0" fontId="13" fillId="0" borderId="0" xfId="0" applyFont="1" applyFill="1" applyBorder="1" applyAlignment="1">
      <alignment horizontal="center" wrapText="1"/>
    </xf>
    <xf numFmtId="0" fontId="37" fillId="0" borderId="0" xfId="0" applyFont="1" applyAlignment="1">
      <alignment vertical="center"/>
    </xf>
    <xf numFmtId="0" fontId="37" fillId="0" borderId="0" xfId="0" applyFont="1" applyFill="1" applyAlignment="1">
      <alignment vertical="center"/>
    </xf>
    <xf numFmtId="0" fontId="3" fillId="0" borderId="0" xfId="0" applyFont="1" applyBorder="1" applyAlignment="1">
      <alignment horizontal="center" wrapText="1"/>
    </xf>
    <xf numFmtId="0" fontId="5" fillId="0" borderId="0" xfId="0" applyFont="1" applyBorder="1" applyAlignment="1">
      <alignment horizontal="center" vertical="center"/>
    </xf>
    <xf numFmtId="0" fontId="0" fillId="10" borderId="0" xfId="0" applyFill="1" applyBorder="1" applyAlignment="1">
      <alignment horizontal="center"/>
    </xf>
    <xf numFmtId="0" fontId="0" fillId="0" borderId="38" xfId="0" applyFill="1" applyBorder="1" applyAlignment="1">
      <alignment vertical="center"/>
    </xf>
    <xf numFmtId="0" fontId="0" fillId="8" borderId="10" xfId="0" applyFill="1" applyBorder="1" applyAlignment="1">
      <alignment horizontal="center" vertical="center"/>
    </xf>
    <xf numFmtId="0" fontId="0" fillId="8" borderId="40" xfId="0" applyFill="1" applyBorder="1" applyAlignment="1">
      <alignment horizontal="center" vertical="center"/>
    </xf>
    <xf numFmtId="3" fontId="3" fillId="16" borderId="31" xfId="0" applyNumberFormat="1" applyFont="1" applyFill="1" applyBorder="1" applyAlignment="1" applyProtection="1">
      <alignment horizontal="center"/>
    </xf>
    <xf numFmtId="3" fontId="3" fillId="16" borderId="32" xfId="0" applyNumberFormat="1" applyFont="1" applyFill="1" applyBorder="1" applyAlignment="1" applyProtection="1">
      <alignment horizontal="center"/>
    </xf>
    <xf numFmtId="167" fontId="3" fillId="0" borderId="0" xfId="0" applyNumberFormat="1" applyFont="1" applyFill="1" applyBorder="1" applyAlignment="1" applyProtection="1">
      <alignment horizontal="center"/>
    </xf>
    <xf numFmtId="1" fontId="2" fillId="3" borderId="12" xfId="0" applyNumberFormat="1" applyFont="1" applyFill="1" applyBorder="1" applyAlignment="1">
      <alignment horizontal="center" vertical="center"/>
    </xf>
    <xf numFmtId="49" fontId="2" fillId="0" borderId="12" xfId="0" applyNumberFormat="1" applyFont="1" applyBorder="1" applyAlignment="1">
      <alignment horizontal="center"/>
    </xf>
    <xf numFmtId="49" fontId="2" fillId="0" borderId="0" xfId="0" applyNumberFormat="1" applyFont="1"/>
    <xf numFmtId="167" fontId="2" fillId="3" borderId="17" xfId="0" applyNumberFormat="1" applyFont="1" applyFill="1" applyBorder="1" applyAlignment="1">
      <alignment horizontal="center" vertical="center"/>
    </xf>
    <xf numFmtId="0" fontId="0" fillId="0" borderId="7" xfId="0" applyBorder="1" applyAlignment="1">
      <alignment horizontal="left"/>
    </xf>
    <xf numFmtId="0" fontId="2" fillId="0" borderId="7" xfId="0" applyFont="1" applyBorder="1" applyAlignment="1">
      <alignment horizontal="left" vertical="center" wrapText="1"/>
    </xf>
    <xf numFmtId="0" fontId="0" fillId="0" borderId="7" xfId="0" applyBorder="1" applyAlignment="1">
      <alignment horizontal="left" wrapText="1"/>
    </xf>
    <xf numFmtId="0" fontId="12" fillId="0" borderId="7" xfId="0" applyFont="1" applyFill="1" applyBorder="1" applyAlignment="1">
      <alignment horizontal="center" vertical="center"/>
    </xf>
    <xf numFmtId="3" fontId="12" fillId="0" borderId="7" xfId="0" applyNumberFormat="1" applyFont="1" applyFill="1" applyBorder="1" applyAlignment="1" applyProtection="1">
      <alignment horizontal="center"/>
    </xf>
    <xf numFmtId="0" fontId="12" fillId="0" borderId="7" xfId="0" applyFont="1" applyFill="1" applyBorder="1" applyAlignment="1">
      <alignment horizontal="center" wrapText="1"/>
    </xf>
    <xf numFmtId="3" fontId="3" fillId="10" borderId="6" xfId="0" applyNumberFormat="1" applyFont="1" applyFill="1" applyBorder="1" applyAlignment="1" applyProtection="1">
      <alignment horizontal="right" vertical="center"/>
      <protection locked="0"/>
    </xf>
    <xf numFmtId="168" fontId="3" fillId="10" borderId="7" xfId="0" applyNumberFormat="1" applyFont="1" applyFill="1" applyBorder="1" applyAlignment="1" applyProtection="1">
      <alignment horizontal="right" vertical="center"/>
      <protection locked="0"/>
    </xf>
    <xf numFmtId="168" fontId="3" fillId="0" borderId="0" xfId="0" applyNumberFormat="1" applyFont="1" applyFill="1" applyBorder="1" applyAlignment="1" applyProtection="1">
      <alignment horizontal="right" vertical="center"/>
      <protection locked="0"/>
    </xf>
    <xf numFmtId="168" fontId="3" fillId="10" borderId="7" xfId="3" applyNumberFormat="1" applyFont="1" applyFill="1" applyBorder="1" applyAlignment="1" applyProtection="1">
      <alignment horizontal="right" vertical="center"/>
      <protection locked="0"/>
    </xf>
    <xf numFmtId="168" fontId="3" fillId="10" borderId="11" xfId="0" applyNumberFormat="1" applyFont="1" applyFill="1" applyBorder="1" applyAlignment="1" applyProtection="1">
      <alignment horizontal="right" vertical="center"/>
      <protection locked="0"/>
    </xf>
    <xf numFmtId="168" fontId="3" fillId="10" borderId="11" xfId="3" applyNumberFormat="1" applyFont="1" applyFill="1" applyBorder="1" applyAlignment="1" applyProtection="1">
      <alignment horizontal="right" vertical="center"/>
      <protection locked="0"/>
    </xf>
    <xf numFmtId="0" fontId="3" fillId="0" borderId="0" xfId="0" applyFont="1" applyFill="1" applyBorder="1" applyAlignment="1">
      <alignment horizontal="left" vertical="center"/>
    </xf>
    <xf numFmtId="0" fontId="3" fillId="0" borderId="7" xfId="0" applyFont="1" applyBorder="1" applyAlignment="1">
      <alignment horizontal="center" vertical="center"/>
    </xf>
    <xf numFmtId="0" fontId="3" fillId="3" borderId="5" xfId="0" applyFont="1" applyFill="1" applyBorder="1" applyAlignment="1">
      <alignment vertical="center"/>
    </xf>
    <xf numFmtId="0" fontId="3" fillId="3" borderId="2" xfId="0" applyFont="1" applyFill="1" applyBorder="1" applyAlignment="1">
      <alignment vertical="center"/>
    </xf>
    <xf numFmtId="0" fontId="2" fillId="3" borderId="7" xfId="0" applyFont="1" applyFill="1" applyBorder="1" applyAlignment="1">
      <alignment vertical="center"/>
    </xf>
    <xf numFmtId="0" fontId="3" fillId="0" borderId="0" xfId="0" applyFont="1" applyAlignment="1">
      <alignment horizontal="center" vertical="center"/>
    </xf>
    <xf numFmtId="0" fontId="3" fillId="2" borderId="2" xfId="0" applyFont="1" applyFill="1" applyBorder="1" applyAlignment="1">
      <alignment vertical="center"/>
    </xf>
    <xf numFmtId="0" fontId="3" fillId="2" borderId="2"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8" xfId="0" applyFont="1" applyFill="1" applyBorder="1" applyAlignment="1">
      <alignment vertical="center"/>
    </xf>
    <xf numFmtId="0" fontId="3" fillId="2" borderId="11" xfId="0" applyFont="1" applyFill="1" applyBorder="1" applyAlignment="1">
      <alignment horizontal="center" vertical="center"/>
    </xf>
    <xf numFmtId="0" fontId="3" fillId="9" borderId="8" xfId="0" applyFont="1" applyFill="1" applyBorder="1" applyAlignment="1" applyProtection="1">
      <alignment vertical="center"/>
      <protection locked="0"/>
    </xf>
    <xf numFmtId="0" fontId="3" fillId="9" borderId="17" xfId="0" applyFont="1" applyFill="1" applyBorder="1" applyAlignment="1" applyProtection="1">
      <alignment vertical="center"/>
      <protection locked="0"/>
    </xf>
    <xf numFmtId="0" fontId="3" fillId="9" borderId="17" xfId="0" applyFont="1" applyFill="1" applyBorder="1" applyAlignment="1" applyProtection="1">
      <alignment horizontal="center" vertical="center"/>
      <protection locked="0"/>
    </xf>
    <xf numFmtId="0" fontId="3" fillId="2" borderId="4" xfId="0" applyFont="1" applyFill="1" applyBorder="1" applyAlignment="1">
      <alignment vertical="center"/>
    </xf>
    <xf numFmtId="0" fontId="3" fillId="2" borderId="10" xfId="0" applyFont="1" applyFill="1" applyBorder="1" applyAlignment="1">
      <alignment vertical="center"/>
    </xf>
    <xf numFmtId="0" fontId="3" fillId="9" borderId="9" xfId="0" applyFont="1" applyFill="1" applyBorder="1" applyAlignment="1" applyProtection="1">
      <alignment vertical="center"/>
      <protection locked="0"/>
    </xf>
    <xf numFmtId="0" fontId="3" fillId="9" borderId="9" xfId="0" applyFont="1" applyFill="1" applyBorder="1" applyAlignment="1" applyProtection="1">
      <alignment horizontal="center" vertical="center"/>
      <protection locked="0"/>
    </xf>
    <xf numFmtId="0" fontId="3" fillId="9" borderId="10" xfId="0" applyFont="1" applyFill="1" applyBorder="1" applyAlignment="1" applyProtection="1">
      <alignment horizontal="center" vertical="center"/>
      <protection locked="0"/>
    </xf>
    <xf numFmtId="0" fontId="3" fillId="9" borderId="0" xfId="0" applyFont="1" applyFill="1" applyBorder="1" applyAlignment="1">
      <alignment vertical="center"/>
    </xf>
    <xf numFmtId="0" fontId="3" fillId="9" borderId="0" xfId="0" applyFont="1" applyFill="1" applyBorder="1" applyAlignment="1">
      <alignment horizontal="center" vertical="center"/>
    </xf>
    <xf numFmtId="0" fontId="3" fillId="2" borderId="1" xfId="0" applyFont="1" applyFill="1" applyBorder="1" applyAlignment="1">
      <alignment vertical="center"/>
    </xf>
    <xf numFmtId="0" fontId="3" fillId="0" borderId="0" xfId="0" applyFont="1"/>
    <xf numFmtId="0" fontId="3" fillId="0" borderId="41" xfId="0" applyFont="1" applyFill="1" applyBorder="1" applyAlignment="1">
      <alignment vertical="center"/>
    </xf>
    <xf numFmtId="0" fontId="3" fillId="0" borderId="41" xfId="0" applyFont="1" applyFill="1" applyBorder="1" applyAlignment="1">
      <alignment horizontal="center" vertical="center"/>
    </xf>
    <xf numFmtId="170" fontId="3" fillId="0" borderId="6" xfId="0" applyNumberFormat="1" applyFont="1" applyFill="1" applyBorder="1" applyAlignment="1">
      <alignment vertical="center"/>
    </xf>
    <xf numFmtId="170" fontId="3" fillId="0" borderId="7" xfId="0" applyNumberFormat="1" applyFont="1" applyFill="1" applyBorder="1" applyAlignment="1">
      <alignment vertical="center"/>
    </xf>
    <xf numFmtId="0" fontId="3" fillId="3" borderId="2" xfId="0" applyFont="1" applyFill="1" applyBorder="1" applyAlignment="1">
      <alignment horizontal="center" vertical="center"/>
    </xf>
    <xf numFmtId="0" fontId="3" fillId="3" borderId="14" xfId="0" applyFont="1" applyFill="1" applyBorder="1" applyAlignment="1">
      <alignment vertical="center"/>
    </xf>
    <xf numFmtId="0" fontId="3" fillId="3" borderId="7" xfId="0" applyFont="1" applyFill="1" applyBorder="1" applyAlignment="1">
      <alignment horizontal="center" vertical="center"/>
    </xf>
    <xf numFmtId="0" fontId="3" fillId="3" borderId="10" xfId="0" applyFont="1" applyFill="1" applyBorder="1" applyAlignment="1">
      <alignment vertical="center"/>
    </xf>
    <xf numFmtId="0" fontId="3" fillId="0" borderId="11" xfId="0" applyFont="1" applyBorder="1" applyAlignment="1">
      <alignment horizontal="center" vertical="center"/>
    </xf>
    <xf numFmtId="0" fontId="11" fillId="0" borderId="7" xfId="0" applyFont="1" applyFill="1" applyBorder="1" applyAlignment="1">
      <alignment horizontal="center" vertical="center" wrapText="1"/>
    </xf>
    <xf numFmtId="0" fontId="2" fillId="0" borderId="42" xfId="0" applyFont="1" applyFill="1" applyBorder="1" applyAlignment="1">
      <alignment vertical="center"/>
    </xf>
    <xf numFmtId="168" fontId="3" fillId="12" borderId="4" xfId="4" applyNumberFormat="1" applyFont="1" applyFill="1" applyBorder="1" applyAlignment="1">
      <alignment horizontal="center"/>
    </xf>
    <xf numFmtId="171" fontId="3" fillId="9" borderId="7" xfId="0" applyNumberFormat="1" applyFont="1" applyFill="1" applyBorder="1" applyAlignment="1" applyProtection="1">
      <alignment horizontal="right" vertical="center"/>
      <protection locked="0"/>
    </xf>
    <xf numFmtId="0" fontId="2" fillId="3" borderId="43" xfId="0" applyFont="1" applyFill="1" applyBorder="1" applyAlignment="1">
      <alignment horizontal="center"/>
    </xf>
    <xf numFmtId="0" fontId="3" fillId="0" borderId="41" xfId="0" applyFont="1" applyFill="1" applyBorder="1" applyAlignment="1">
      <alignment horizontal="left" vertical="center"/>
    </xf>
    <xf numFmtId="0" fontId="3" fillId="0" borderId="0" xfId="0" quotePrefix="1" applyFont="1" applyFill="1" applyBorder="1" applyAlignment="1">
      <alignment horizontal="left" vertical="center"/>
    </xf>
    <xf numFmtId="49" fontId="3" fillId="9" borderId="7" xfId="0" applyNumberFormat="1" applyFont="1" applyFill="1" applyBorder="1" applyAlignment="1" applyProtection="1">
      <alignment horizontal="left" vertical="top" wrapText="1"/>
      <protection locked="0"/>
    </xf>
    <xf numFmtId="0" fontId="2" fillId="9" borderId="7" xfId="0" applyFont="1" applyFill="1" applyBorder="1" applyAlignment="1" applyProtection="1">
      <alignment horizontal="center" vertical="center"/>
    </xf>
    <xf numFmtId="0" fontId="10" fillId="0" borderId="0" xfId="2" applyFill="1"/>
    <xf numFmtId="170" fontId="3" fillId="6" borderId="7" xfId="0" applyNumberFormat="1" applyFont="1" applyFill="1" applyBorder="1" applyAlignment="1" applyProtection="1">
      <alignment horizontal="right" vertical="center"/>
    </xf>
    <xf numFmtId="10" fontId="3" fillId="6" borderId="7" xfId="0" applyNumberFormat="1" applyFont="1" applyFill="1" applyBorder="1" applyAlignment="1" applyProtection="1">
      <alignment horizontal="right" vertical="center"/>
    </xf>
    <xf numFmtId="3" fontId="3" fillId="6" borderId="7" xfId="0" applyNumberFormat="1" applyFont="1" applyFill="1" applyBorder="1" applyAlignment="1" applyProtection="1">
      <alignment horizontal="right" vertical="center"/>
    </xf>
    <xf numFmtId="3" fontId="3" fillId="6" borderId="6" xfId="0" applyNumberFormat="1" applyFont="1" applyFill="1" applyBorder="1" applyAlignment="1" applyProtection="1">
      <alignment horizontal="right" vertical="center"/>
    </xf>
    <xf numFmtId="168" fontId="3" fillId="0" borderId="0" xfId="0" applyNumberFormat="1" applyFont="1" applyFill="1" applyBorder="1" applyAlignment="1" applyProtection="1">
      <alignment horizontal="right" vertical="center"/>
    </xf>
    <xf numFmtId="0" fontId="2" fillId="3" borderId="11" xfId="0" applyFont="1" applyFill="1" applyBorder="1" applyAlignment="1">
      <alignment vertical="center"/>
    </xf>
    <xf numFmtId="9" fontId="3" fillId="6" borderId="11" xfId="0" applyNumberFormat="1" applyFont="1" applyFill="1" applyBorder="1" applyAlignment="1" applyProtection="1">
      <alignment horizontal="right" vertical="center"/>
    </xf>
    <xf numFmtId="3" fontId="3" fillId="6" borderId="11" xfId="0" applyNumberFormat="1" applyFont="1" applyFill="1" applyBorder="1" applyAlignment="1" applyProtection="1">
      <alignment horizontal="right" vertical="center"/>
    </xf>
    <xf numFmtId="3" fontId="3" fillId="6" borderId="7" xfId="0" applyNumberFormat="1" applyFont="1" applyFill="1" applyBorder="1" applyAlignment="1" applyProtection="1">
      <alignment horizontal="right" vertical="center"/>
      <protection locked="0"/>
    </xf>
    <xf numFmtId="3" fontId="3" fillId="0" borderId="0" xfId="0" applyNumberFormat="1" applyFont="1" applyFill="1" applyBorder="1" applyAlignment="1" applyProtection="1">
      <alignment horizontal="right" vertical="center"/>
    </xf>
    <xf numFmtId="170" fontId="3" fillId="0" borderId="11" xfId="0" applyNumberFormat="1" applyFont="1" applyFill="1" applyBorder="1" applyAlignment="1">
      <alignment vertical="center"/>
    </xf>
    <xf numFmtId="0" fontId="3" fillId="9" borderId="13" xfId="0" applyFont="1" applyFill="1" applyBorder="1" applyAlignment="1" applyProtection="1">
      <alignment horizontal="center" vertical="center"/>
      <protection locked="0"/>
    </xf>
    <xf numFmtId="0" fontId="3" fillId="2" borderId="8" xfId="0" applyFont="1" applyFill="1" applyBorder="1" applyAlignment="1">
      <alignment horizontal="center" vertical="center"/>
    </xf>
    <xf numFmtId="0" fontId="3" fillId="3" borderId="11" xfId="0" applyFont="1" applyFill="1" applyBorder="1" applyAlignment="1">
      <alignment horizontal="center" vertical="center"/>
    </xf>
    <xf numFmtId="3" fontId="3" fillId="9" borderId="11" xfId="0" applyNumberFormat="1" applyFont="1" applyFill="1" applyBorder="1" applyAlignment="1" applyProtection="1">
      <alignment horizontal="right" vertical="center"/>
      <protection locked="0"/>
    </xf>
    <xf numFmtId="0" fontId="3" fillId="3" borderId="4" xfId="0" applyFont="1" applyFill="1" applyBorder="1" applyAlignment="1">
      <alignment horizontal="center" vertical="center"/>
    </xf>
    <xf numFmtId="0" fontId="3" fillId="3" borderId="8" xfId="0" applyFont="1" applyFill="1" applyBorder="1" applyAlignment="1">
      <alignment vertical="center"/>
    </xf>
    <xf numFmtId="0" fontId="3" fillId="3" borderId="13" xfId="0" applyFont="1" applyFill="1" applyBorder="1" applyAlignment="1">
      <alignment vertical="center"/>
    </xf>
    <xf numFmtId="0" fontId="3" fillId="3" borderId="8" xfId="0" applyFont="1" applyFill="1" applyBorder="1" applyAlignment="1">
      <alignment horizontal="center" vertical="center"/>
    </xf>
    <xf numFmtId="0" fontId="3" fillId="4" borderId="10" xfId="0" applyFont="1" applyFill="1" applyBorder="1" applyAlignment="1">
      <alignment vertical="center"/>
    </xf>
    <xf numFmtId="0" fontId="3" fillId="4" borderId="14" xfId="0" applyFont="1" applyFill="1" applyBorder="1" applyAlignment="1">
      <alignment vertical="center"/>
    </xf>
    <xf numFmtId="0" fontId="49" fillId="4" borderId="10" xfId="0" applyFont="1" applyFill="1" applyBorder="1" applyAlignment="1">
      <alignment vertical="center"/>
    </xf>
    <xf numFmtId="0" fontId="49" fillId="4" borderId="4" xfId="0" applyFont="1" applyFill="1" applyBorder="1" applyAlignment="1">
      <alignment vertical="center"/>
    </xf>
    <xf numFmtId="0" fontId="3" fillId="5" borderId="8" xfId="0" applyFont="1" applyFill="1" applyBorder="1" applyAlignment="1">
      <alignment horizontal="center" vertical="center"/>
    </xf>
    <xf numFmtId="0" fontId="3" fillId="5" borderId="13" xfId="0" applyFont="1" applyFill="1" applyBorder="1" applyAlignment="1">
      <alignment horizontal="center" vertical="center"/>
    </xf>
    <xf numFmtId="3" fontId="3" fillId="14" borderId="7" xfId="0" applyNumberFormat="1" applyFont="1" applyFill="1" applyBorder="1" applyAlignment="1">
      <alignment horizontal="right" vertical="center"/>
    </xf>
    <xf numFmtId="3" fontId="3" fillId="6" borderId="7" xfId="1" applyNumberFormat="1" applyFont="1" applyFill="1" applyBorder="1" applyAlignment="1">
      <alignment horizontal="right" vertical="center"/>
    </xf>
    <xf numFmtId="168" fontId="3" fillId="6" borderId="7" xfId="3" applyNumberFormat="1" applyFont="1" applyFill="1" applyBorder="1" applyAlignment="1">
      <alignment horizontal="right" vertical="center"/>
    </xf>
    <xf numFmtId="0" fontId="3" fillId="5" borderId="4" xfId="0" applyFont="1" applyFill="1" applyBorder="1"/>
    <xf numFmtId="168" fontId="3" fillId="6" borderId="7" xfId="3" quotePrefix="1" applyNumberFormat="1" applyFont="1" applyFill="1" applyBorder="1" applyAlignment="1">
      <alignment horizontal="right" vertical="center"/>
    </xf>
    <xf numFmtId="0" fontId="3" fillId="5" borderId="17" xfId="0" applyFont="1" applyFill="1" applyBorder="1" applyAlignment="1">
      <alignment vertical="center"/>
    </xf>
    <xf numFmtId="167" fontId="3" fillId="6" borderId="7" xfId="0" applyNumberFormat="1" applyFont="1" applyFill="1" applyBorder="1" applyAlignment="1">
      <alignment horizontal="right" vertical="center"/>
    </xf>
    <xf numFmtId="0" fontId="3" fillId="3" borderId="23" xfId="0" applyFont="1" applyFill="1" applyBorder="1" applyAlignment="1">
      <alignment horizontal="center" vertical="center"/>
    </xf>
    <xf numFmtId="0" fontId="3" fillId="3" borderId="0" xfId="0" applyFont="1" applyFill="1" applyAlignment="1">
      <alignment vertical="center"/>
    </xf>
    <xf numFmtId="0" fontId="3" fillId="3" borderId="9" xfId="0" applyFont="1" applyFill="1" applyBorder="1" applyAlignment="1">
      <alignment vertical="center"/>
    </xf>
    <xf numFmtId="0" fontId="3" fillId="3" borderId="8" xfId="0" quotePrefix="1" applyFont="1" applyFill="1" applyBorder="1" applyAlignment="1">
      <alignment horizontal="right" vertical="center"/>
    </xf>
    <xf numFmtId="0" fontId="2" fillId="3" borderId="23" xfId="0" applyFont="1" applyFill="1" applyBorder="1" applyAlignment="1">
      <alignment vertical="center"/>
    </xf>
    <xf numFmtId="0" fontId="3" fillId="3" borderId="17" xfId="0" applyFont="1" applyFill="1" applyBorder="1" applyAlignment="1">
      <alignment vertical="center"/>
    </xf>
    <xf numFmtId="0" fontId="3" fillId="3" borderId="13" xfId="0" applyFont="1" applyFill="1" applyBorder="1" applyAlignment="1">
      <alignment horizontal="center" vertical="center"/>
    </xf>
    <xf numFmtId="0" fontId="3" fillId="3" borderId="8" xfId="0" applyFont="1" applyFill="1" applyBorder="1" applyAlignment="1">
      <alignment horizontal="right" vertical="center"/>
    </xf>
    <xf numFmtId="0" fontId="3" fillId="3" borderId="10" xfId="0" applyFont="1" applyFill="1" applyBorder="1" applyAlignment="1">
      <alignment horizontal="center" vertical="center"/>
    </xf>
    <xf numFmtId="0" fontId="3" fillId="3" borderId="24" xfId="0" quotePrefix="1" applyFont="1" applyFill="1" applyBorder="1" applyAlignment="1">
      <alignment horizontal="right" vertical="center"/>
    </xf>
    <xf numFmtId="0" fontId="3" fillId="3" borderId="24" xfId="0" applyFont="1" applyFill="1" applyBorder="1" applyAlignment="1">
      <alignment vertical="center"/>
    </xf>
    <xf numFmtId="0" fontId="3" fillId="3" borderId="22" xfId="0" applyFont="1" applyFill="1" applyBorder="1" applyAlignment="1">
      <alignment horizontal="center" vertical="center"/>
    </xf>
    <xf numFmtId="0" fontId="3" fillId="3" borderId="20" xfId="0" applyFont="1" applyFill="1" applyBorder="1" applyAlignment="1">
      <alignment horizontal="center" vertical="center"/>
    </xf>
    <xf numFmtId="3" fontId="3" fillId="6" borderId="21" xfId="0" applyNumberFormat="1" applyFont="1" applyFill="1" applyBorder="1" applyAlignment="1">
      <alignment horizontal="right" vertical="center"/>
    </xf>
    <xf numFmtId="0" fontId="3" fillId="3" borderId="17" xfId="0" applyFont="1" applyFill="1" applyBorder="1" applyAlignment="1">
      <alignment horizontal="center" vertical="center"/>
    </xf>
    <xf numFmtId="0" fontId="3" fillId="3" borderId="9" xfId="0" applyFont="1" applyFill="1" applyBorder="1" applyAlignment="1">
      <alignment horizontal="center" vertical="center"/>
    </xf>
    <xf numFmtId="0" fontId="7" fillId="3" borderId="4" xfId="0" applyFont="1" applyFill="1" applyBorder="1" applyAlignment="1">
      <alignment vertical="center"/>
    </xf>
    <xf numFmtId="0" fontId="49" fillId="3" borderId="10" xfId="0" applyFont="1" applyFill="1" applyBorder="1" applyAlignment="1">
      <alignment vertical="center"/>
    </xf>
    <xf numFmtId="0" fontId="49" fillId="3" borderId="8" xfId="0" applyFont="1" applyFill="1" applyBorder="1" applyAlignment="1">
      <alignment horizontal="center" vertical="center"/>
    </xf>
    <xf numFmtId="0" fontId="49" fillId="3" borderId="17" xfId="0" applyFont="1" applyFill="1" applyBorder="1" applyAlignment="1">
      <alignment horizontal="center" vertical="center"/>
    </xf>
    <xf numFmtId="3" fontId="49" fillId="3" borderId="4" xfId="0" applyNumberFormat="1" applyFont="1" applyFill="1" applyBorder="1" applyAlignment="1">
      <alignment horizontal="right" vertical="center"/>
    </xf>
    <xf numFmtId="3" fontId="49" fillId="3" borderId="9" xfId="0" applyNumberFormat="1" applyFont="1" applyFill="1" applyBorder="1" applyAlignment="1">
      <alignment horizontal="right" vertical="center"/>
    </xf>
    <xf numFmtId="3" fontId="49" fillId="3" borderId="10" xfId="0" applyNumberFormat="1" applyFont="1" applyFill="1" applyBorder="1" applyAlignment="1">
      <alignment horizontal="right" vertical="center"/>
    </xf>
    <xf numFmtId="0" fontId="49" fillId="3" borderId="8" xfId="0" applyFont="1" applyFill="1" applyBorder="1" applyAlignment="1">
      <alignment horizontal="right" vertical="center"/>
    </xf>
    <xf numFmtId="0" fontId="49" fillId="3" borderId="13" xfId="0" applyFont="1" applyFill="1" applyBorder="1" applyAlignment="1">
      <alignment vertical="center"/>
    </xf>
    <xf numFmtId="0" fontId="49" fillId="3" borderId="13" xfId="0" applyFont="1" applyFill="1" applyBorder="1" applyAlignment="1">
      <alignment horizontal="center" vertical="center"/>
    </xf>
    <xf numFmtId="0" fontId="49" fillId="3" borderId="8" xfId="0" quotePrefix="1" applyFont="1" applyFill="1" applyBorder="1" applyAlignment="1">
      <alignment horizontal="right" vertical="center"/>
    </xf>
    <xf numFmtId="167" fontId="49" fillId="0" borderId="7" xfId="0" applyNumberFormat="1" applyFont="1" applyFill="1" applyBorder="1" applyAlignment="1" applyProtection="1">
      <alignment horizontal="right" vertical="center"/>
      <protection locked="0"/>
    </xf>
    <xf numFmtId="168" fontId="49" fillId="0" borderId="7" xfId="0" applyNumberFormat="1" applyFont="1" applyFill="1" applyBorder="1" applyAlignment="1" applyProtection="1">
      <alignment horizontal="right" vertical="center"/>
      <protection locked="0"/>
    </xf>
    <xf numFmtId="0" fontId="3" fillId="3" borderId="8" xfId="0" applyFont="1" applyFill="1" applyBorder="1" applyAlignment="1">
      <alignment horizontal="left" vertical="center"/>
    </xf>
    <xf numFmtId="3" fontId="3" fillId="6" borderId="31" xfId="0" applyNumberFormat="1" applyFont="1" applyFill="1" applyBorder="1" applyAlignment="1">
      <alignment horizontal="right" vertical="center"/>
    </xf>
    <xf numFmtId="0" fontId="3" fillId="3" borderId="9" xfId="0" quotePrefix="1" applyFont="1" applyFill="1" applyBorder="1" applyAlignment="1">
      <alignment horizontal="right" vertical="center"/>
    </xf>
    <xf numFmtId="0" fontId="3" fillId="3" borderId="0" xfId="0" applyFont="1" applyFill="1" applyBorder="1" applyAlignment="1">
      <alignment horizontal="center" vertical="center"/>
    </xf>
    <xf numFmtId="0" fontId="3" fillId="3" borderId="4" xfId="0" applyFont="1" applyFill="1" applyBorder="1" applyAlignment="1" applyProtection="1">
      <alignment horizontal="right" vertical="center"/>
      <protection locked="0"/>
    </xf>
    <xf numFmtId="0" fontId="3" fillId="3" borderId="4" xfId="0" applyFont="1" applyFill="1" applyBorder="1" applyAlignment="1">
      <alignment horizontal="right" vertical="center"/>
    </xf>
    <xf numFmtId="0" fontId="3" fillId="3" borderId="17" xfId="0" quotePrefix="1" applyFont="1" applyFill="1" applyBorder="1" applyAlignment="1">
      <alignment horizontal="right" vertical="center"/>
    </xf>
    <xf numFmtId="0" fontId="3" fillId="3" borderId="7" xfId="0" applyFont="1" applyFill="1" applyBorder="1" applyAlignment="1">
      <alignment vertical="center"/>
    </xf>
    <xf numFmtId="0" fontId="3" fillId="5" borderId="2" xfId="0" applyFont="1" applyFill="1" applyBorder="1" applyAlignment="1">
      <alignment vertical="center"/>
    </xf>
    <xf numFmtId="0" fontId="3" fillId="5" borderId="2" xfId="0" applyFont="1" applyFill="1" applyBorder="1" applyAlignment="1">
      <alignment horizontal="center" vertical="center"/>
    </xf>
    <xf numFmtId="0" fontId="7" fillId="3" borderId="8" xfId="0" applyFont="1" applyFill="1" applyBorder="1" applyAlignment="1">
      <alignment vertical="center"/>
    </xf>
    <xf numFmtId="0" fontId="49" fillId="3" borderId="9" xfId="0" applyFont="1" applyFill="1" applyBorder="1" applyAlignment="1">
      <alignment vertical="center"/>
    </xf>
    <xf numFmtId="0" fontId="49" fillId="3" borderId="4" xfId="0" applyFont="1" applyFill="1" applyBorder="1" applyAlignment="1">
      <alignment vertical="center"/>
    </xf>
    <xf numFmtId="0" fontId="49" fillId="3" borderId="17" xfId="0" applyFont="1" applyFill="1" applyBorder="1" applyAlignment="1">
      <alignment vertical="center"/>
    </xf>
    <xf numFmtId="0" fontId="49" fillId="3" borderId="9" xfId="0" quotePrefix="1" applyFont="1" applyFill="1" applyBorder="1" applyAlignment="1">
      <alignment horizontal="right" vertical="center"/>
    </xf>
    <xf numFmtId="0" fontId="49" fillId="0" borderId="7" xfId="0" applyFont="1" applyFill="1" applyBorder="1" applyAlignment="1">
      <alignment horizontal="center" vertical="center"/>
    </xf>
    <xf numFmtId="0" fontId="49" fillId="2" borderId="4" xfId="0" applyFont="1" applyFill="1" applyBorder="1" applyAlignment="1">
      <alignment vertical="center"/>
    </xf>
    <xf numFmtId="0" fontId="49" fillId="2" borderId="9" xfId="0" applyFont="1" applyFill="1" applyBorder="1" applyAlignment="1">
      <alignment vertical="center"/>
    </xf>
    <xf numFmtId="0" fontId="49" fillId="2" borderId="4" xfId="0" applyFont="1" applyFill="1" applyBorder="1" applyAlignment="1">
      <alignment horizontal="center" vertical="center"/>
    </xf>
    <xf numFmtId="0" fontId="49" fillId="2" borderId="10" xfId="0" applyFont="1" applyFill="1" applyBorder="1" applyAlignment="1">
      <alignment horizontal="center" vertical="center"/>
    </xf>
    <xf numFmtId="3" fontId="3" fillId="3" borderId="4" xfId="0" applyNumberFormat="1" applyFont="1" applyFill="1" applyBorder="1" applyAlignment="1">
      <alignment horizontal="center" vertical="center"/>
    </xf>
    <xf numFmtId="3" fontId="3" fillId="3" borderId="10"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49" fillId="4" borderId="10"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3" xfId="0" applyFont="1" applyFill="1" applyBorder="1" applyAlignment="1">
      <alignment horizontal="center" vertical="center"/>
    </xf>
    <xf numFmtId="3" fontId="3" fillId="3" borderId="11" xfId="0" applyNumberFormat="1" applyFont="1" applyFill="1" applyBorder="1" applyAlignment="1" applyProtection="1">
      <alignment horizontal="center" vertical="center"/>
    </xf>
    <xf numFmtId="3" fontId="3" fillId="3" borderId="11" xfId="0" applyNumberFormat="1" applyFont="1" applyFill="1" applyBorder="1" applyAlignment="1" applyProtection="1">
      <alignment horizontal="center" vertical="center"/>
      <protection locked="0"/>
    </xf>
    <xf numFmtId="3" fontId="3" fillId="3" borderId="22" xfId="0" applyNumberFormat="1" applyFont="1" applyFill="1" applyBorder="1" applyAlignment="1">
      <alignment horizontal="center" vertical="center"/>
    </xf>
    <xf numFmtId="3" fontId="3" fillId="3" borderId="24" xfId="0" applyNumberFormat="1" applyFont="1" applyFill="1" applyBorder="1" applyAlignment="1">
      <alignment horizontal="center" vertical="center"/>
    </xf>
    <xf numFmtId="3" fontId="3" fillId="3" borderId="8" xfId="0" applyNumberFormat="1" applyFont="1" applyFill="1" applyBorder="1" applyAlignment="1">
      <alignment horizontal="center" vertical="center"/>
    </xf>
    <xf numFmtId="3" fontId="3" fillId="3" borderId="17" xfId="0" applyNumberFormat="1" applyFont="1" applyFill="1" applyBorder="1" applyAlignment="1">
      <alignment horizontal="center" vertical="center"/>
    </xf>
    <xf numFmtId="0" fontId="7" fillId="3" borderId="12" xfId="0" applyFont="1" applyFill="1" applyBorder="1" applyAlignment="1">
      <alignment horizontal="center"/>
    </xf>
    <xf numFmtId="3" fontId="3" fillId="3" borderId="5" xfId="0" applyNumberFormat="1" applyFont="1" applyFill="1" applyBorder="1" applyAlignment="1">
      <alignment horizontal="center" vertical="center"/>
    </xf>
    <xf numFmtId="3" fontId="3" fillId="3" borderId="34" xfId="0" applyNumberFormat="1" applyFont="1" applyFill="1" applyBorder="1" applyAlignment="1">
      <alignment horizontal="center" vertical="center"/>
    </xf>
    <xf numFmtId="3" fontId="3" fillId="3" borderId="4" xfId="0" applyNumberFormat="1" applyFont="1" applyFill="1" applyBorder="1" applyAlignment="1" applyProtection="1">
      <alignment horizontal="center" vertical="center"/>
    </xf>
    <xf numFmtId="3" fontId="3" fillId="3" borderId="9" xfId="0" applyNumberFormat="1" applyFont="1" applyFill="1" applyBorder="1" applyAlignment="1" applyProtection="1">
      <alignment horizontal="center" vertical="center"/>
      <protection locked="0"/>
    </xf>
    <xf numFmtId="3" fontId="3" fillId="3" borderId="8" xfId="0" applyNumberFormat="1" applyFont="1" applyFill="1" applyBorder="1" applyAlignment="1">
      <alignment horizontal="right" vertical="center"/>
    </xf>
    <xf numFmtId="3" fontId="3" fillId="3" borderId="17" xfId="0" applyNumberFormat="1" applyFont="1" applyFill="1" applyBorder="1" applyAlignment="1">
      <alignment horizontal="right" vertical="center"/>
    </xf>
    <xf numFmtId="0" fontId="3" fillId="3" borderId="7" xfId="0" applyFont="1" applyFill="1" applyBorder="1" applyAlignment="1" applyProtection="1">
      <alignment horizontal="right" vertical="center"/>
      <protection locked="0"/>
    </xf>
    <xf numFmtId="0" fontId="3" fillId="2" borderId="13" xfId="0" applyFont="1" applyFill="1" applyBorder="1" applyAlignment="1">
      <alignment vertical="center"/>
    </xf>
    <xf numFmtId="0" fontId="3" fillId="2" borderId="7" xfId="0" applyFont="1" applyFill="1" applyBorder="1" applyAlignment="1">
      <alignment horizontal="center" vertical="center"/>
    </xf>
    <xf numFmtId="0" fontId="3" fillId="9" borderId="4" xfId="0" applyFont="1" applyFill="1" applyBorder="1" applyAlignment="1" applyProtection="1">
      <alignment vertical="center"/>
      <protection locked="0"/>
    </xf>
    <xf numFmtId="0" fontId="3" fillId="9" borderId="41" xfId="0" applyFont="1" applyFill="1" applyBorder="1" applyAlignment="1">
      <alignment vertical="center"/>
    </xf>
    <xf numFmtId="0" fontId="3" fillId="0" borderId="0" xfId="0" applyFont="1" applyFill="1" applyAlignment="1">
      <alignment horizontal="center" vertical="center"/>
    </xf>
    <xf numFmtId="167" fontId="3" fillId="0" borderId="0" xfId="0" applyNumberFormat="1" applyFont="1" applyFill="1" applyBorder="1" applyAlignment="1">
      <alignment vertical="center"/>
    </xf>
    <xf numFmtId="0" fontId="3" fillId="0" borderId="0" xfId="0" applyNumberFormat="1" applyFont="1" applyFill="1" applyAlignment="1">
      <alignment vertical="center"/>
    </xf>
    <xf numFmtId="0" fontId="3" fillId="0" borderId="0" xfId="0" applyFont="1" applyFill="1" applyBorder="1" applyAlignment="1" applyProtection="1">
      <alignment vertical="center"/>
    </xf>
    <xf numFmtId="0" fontId="3" fillId="0" borderId="0" xfId="0" applyFont="1" applyFill="1" applyBorder="1" applyAlignment="1" applyProtection="1">
      <alignment horizontal="center" vertical="center"/>
    </xf>
    <xf numFmtId="0" fontId="49" fillId="0" borderId="0" xfId="0" applyFont="1" applyFill="1" applyAlignment="1">
      <alignment vertical="center"/>
    </xf>
    <xf numFmtId="0" fontId="49" fillId="0" borderId="0" xfId="0" applyFont="1" applyAlignment="1">
      <alignment vertical="center"/>
    </xf>
    <xf numFmtId="0" fontId="49" fillId="0" borderId="0" xfId="0" applyFont="1" applyAlignment="1">
      <alignment horizontal="center" vertical="center"/>
    </xf>
    <xf numFmtId="0" fontId="49" fillId="2" borderId="2" xfId="0" applyFont="1" applyFill="1" applyBorder="1" applyAlignment="1">
      <alignment vertical="center"/>
    </xf>
    <xf numFmtId="0" fontId="49" fillId="0" borderId="11" xfId="0" applyFont="1" applyBorder="1" applyAlignment="1">
      <alignment horizontal="center" vertical="center"/>
    </xf>
    <xf numFmtId="0" fontId="49" fillId="2" borderId="8" xfId="0" applyFont="1" applyFill="1" applyBorder="1" applyAlignment="1">
      <alignment vertical="center"/>
    </xf>
    <xf numFmtId="0" fontId="49" fillId="2" borderId="17" xfId="0" applyFont="1" applyFill="1" applyBorder="1" applyAlignment="1">
      <alignment vertical="center"/>
    </xf>
    <xf numFmtId="0" fontId="49" fillId="9" borderId="9" xfId="0" applyFont="1" applyFill="1" applyBorder="1" applyAlignment="1" applyProtection="1">
      <alignment vertical="center"/>
      <protection locked="0"/>
    </xf>
    <xf numFmtId="0" fontId="49" fillId="9" borderId="9" xfId="0" applyFont="1" applyFill="1" applyBorder="1" applyAlignment="1" applyProtection="1">
      <alignment horizontal="center" vertical="center"/>
      <protection locked="0"/>
    </xf>
    <xf numFmtId="0" fontId="49" fillId="9" borderId="10" xfId="0" applyFont="1" applyFill="1" applyBorder="1" applyAlignment="1" applyProtection="1">
      <alignment horizontal="center" vertical="center"/>
      <protection locked="0"/>
    </xf>
    <xf numFmtId="0" fontId="49" fillId="0" borderId="7" xfId="0" applyFont="1" applyBorder="1" applyAlignment="1">
      <alignment horizontal="center" vertical="center"/>
    </xf>
    <xf numFmtId="0" fontId="49" fillId="2" borderId="10" xfId="0" applyFont="1" applyFill="1" applyBorder="1" applyAlignment="1">
      <alignment vertical="center"/>
    </xf>
    <xf numFmtId="0" fontId="49" fillId="2" borderId="11" xfId="0" applyFont="1" applyFill="1" applyBorder="1" applyAlignment="1">
      <alignment horizontal="center" vertical="center"/>
    </xf>
    <xf numFmtId="0" fontId="49" fillId="9" borderId="17" xfId="0" applyFont="1" applyFill="1" applyBorder="1" applyAlignment="1" applyProtection="1">
      <alignment vertical="center"/>
      <protection locked="0"/>
    </xf>
    <xf numFmtId="0" fontId="49" fillId="9" borderId="17" xfId="0" applyFont="1" applyFill="1" applyBorder="1" applyAlignment="1" applyProtection="1">
      <alignment horizontal="center" vertical="center"/>
      <protection locked="0"/>
    </xf>
    <xf numFmtId="0" fontId="49" fillId="9" borderId="0" xfId="0" applyFont="1" applyFill="1" applyBorder="1" applyAlignment="1">
      <alignment vertical="center"/>
    </xf>
    <xf numFmtId="0" fontId="49" fillId="9" borderId="0" xfId="0" applyFont="1" applyFill="1" applyBorder="1" applyAlignment="1">
      <alignment horizontal="center" vertical="center"/>
    </xf>
    <xf numFmtId="0" fontId="49" fillId="2" borderId="2" xfId="0" applyFont="1" applyFill="1" applyBorder="1" applyAlignment="1">
      <alignment horizontal="center" vertical="center"/>
    </xf>
    <xf numFmtId="0" fontId="49" fillId="3" borderId="2" xfId="0" applyFont="1" applyFill="1" applyBorder="1"/>
    <xf numFmtId="0" fontId="49" fillId="3" borderId="2" xfId="0" applyFont="1" applyFill="1" applyBorder="1" applyAlignment="1">
      <alignment vertical="center"/>
    </xf>
    <xf numFmtId="0" fontId="49" fillId="3" borderId="1" xfId="0" applyFont="1" applyFill="1" applyBorder="1" applyAlignment="1">
      <alignment vertical="center"/>
    </xf>
    <xf numFmtId="0" fontId="49" fillId="0" borderId="0" xfId="0" applyFont="1" applyFill="1" applyBorder="1" applyAlignment="1">
      <alignment horizontal="left" vertical="center"/>
    </xf>
    <xf numFmtId="0" fontId="49" fillId="0" borderId="0" xfId="0" applyFont="1" applyFill="1" applyBorder="1" applyAlignment="1">
      <alignment vertical="center"/>
    </xf>
    <xf numFmtId="0" fontId="49" fillId="0" borderId="0" xfId="0" applyFont="1" applyFill="1" applyBorder="1" applyAlignment="1">
      <alignment horizontal="center" vertical="center"/>
    </xf>
    <xf numFmtId="0" fontId="49" fillId="0" borderId="11" xfId="0" applyFont="1" applyFill="1" applyBorder="1" applyAlignment="1">
      <alignment horizontal="center" vertical="center"/>
    </xf>
    <xf numFmtId="0" fontId="49" fillId="2" borderId="13" xfId="0" applyFont="1" applyFill="1" applyBorder="1" applyAlignment="1">
      <alignment vertical="center"/>
    </xf>
    <xf numFmtId="0" fontId="49" fillId="0" borderId="0" xfId="0" quotePrefix="1" applyFont="1" applyFill="1" applyBorder="1" applyAlignment="1">
      <alignment horizontal="left" vertical="center"/>
    </xf>
    <xf numFmtId="167" fontId="49" fillId="0" borderId="0" xfId="0" applyNumberFormat="1" applyFont="1" applyFill="1" applyBorder="1" applyAlignment="1">
      <alignment vertical="center"/>
    </xf>
    <xf numFmtId="0" fontId="49" fillId="2" borderId="1" xfId="0" applyFont="1" applyFill="1" applyBorder="1" applyAlignment="1">
      <alignment horizontal="center" vertical="center"/>
    </xf>
    <xf numFmtId="0" fontId="49" fillId="3" borderId="2" xfId="0" applyFont="1" applyFill="1" applyBorder="1" applyAlignment="1">
      <alignment horizontal="center" vertical="center"/>
    </xf>
    <xf numFmtId="0" fontId="49" fillId="3" borderId="5" xfId="0" applyFont="1" applyFill="1" applyBorder="1" applyAlignment="1">
      <alignment vertical="center"/>
    </xf>
    <xf numFmtId="0" fontId="49" fillId="3" borderId="14" xfId="0" applyFont="1" applyFill="1" applyBorder="1" applyAlignment="1">
      <alignment vertical="center"/>
    </xf>
    <xf numFmtId="0" fontId="49" fillId="3" borderId="7" xfId="0" applyFont="1" applyFill="1" applyBorder="1" applyAlignment="1">
      <alignment horizontal="center" vertical="center"/>
    </xf>
    <xf numFmtId="0" fontId="49" fillId="3" borderId="8" xfId="0" applyFont="1" applyFill="1" applyBorder="1" applyAlignment="1">
      <alignment vertical="center"/>
    </xf>
    <xf numFmtId="3" fontId="49" fillId="6" borderId="7" xfId="0" applyNumberFormat="1" applyFont="1" applyFill="1" applyBorder="1" applyAlignment="1" applyProtection="1">
      <alignment horizontal="right" vertical="center"/>
    </xf>
    <xf numFmtId="0" fontId="49" fillId="0" borderId="0" xfId="0" applyFont="1" applyFill="1" applyBorder="1" applyAlignment="1" applyProtection="1">
      <alignment vertical="center"/>
    </xf>
    <xf numFmtId="0" fontId="49" fillId="0" borderId="0" xfId="0" applyFont="1" applyFill="1" applyBorder="1" applyAlignment="1" applyProtection="1">
      <alignment horizontal="center" vertical="center"/>
    </xf>
    <xf numFmtId="0" fontId="49" fillId="3" borderId="11" xfId="0" applyFont="1" applyFill="1" applyBorder="1" applyAlignment="1">
      <alignment horizontal="center" vertical="center"/>
    </xf>
    <xf numFmtId="3" fontId="49" fillId="6" borderId="11" xfId="0" applyNumberFormat="1" applyFont="1" applyFill="1" applyBorder="1" applyAlignment="1" applyProtection="1">
      <alignment horizontal="right" vertical="center"/>
      <protection locked="0"/>
    </xf>
    <xf numFmtId="0" fontId="3" fillId="10" borderId="7" xfId="0" applyFont="1" applyFill="1" applyBorder="1" applyAlignment="1">
      <alignment horizontal="center" vertical="center"/>
    </xf>
    <xf numFmtId="3" fontId="3" fillId="10" borderId="11" xfId="0" applyNumberFormat="1" applyFont="1" applyFill="1" applyBorder="1" applyAlignment="1" applyProtection="1">
      <alignment horizontal="right" vertical="center"/>
      <protection locked="0"/>
    </xf>
    <xf numFmtId="0" fontId="3" fillId="0" borderId="17" xfId="0" applyFont="1" applyBorder="1" applyAlignment="1">
      <alignment vertical="center"/>
    </xf>
    <xf numFmtId="9" fontId="12" fillId="0" borderId="7" xfId="0" applyNumberFormat="1" applyFont="1" applyFill="1" applyBorder="1" applyAlignment="1" applyProtection="1">
      <alignment horizontal="center" vertical="center" wrapText="1"/>
    </xf>
    <xf numFmtId="0" fontId="49" fillId="0" borderId="9" xfId="0" applyFont="1" applyBorder="1" applyAlignment="1">
      <alignment vertical="center"/>
    </xf>
    <xf numFmtId="0" fontId="49" fillId="0" borderId="0" xfId="0" applyFont="1" applyAlignment="1">
      <alignment wrapText="1"/>
    </xf>
    <xf numFmtId="0" fontId="49" fillId="0" borderId="0" xfId="0" applyFont="1" applyBorder="1" applyAlignment="1">
      <alignment horizontal="center" vertical="center"/>
    </xf>
    <xf numFmtId="0" fontId="49" fillId="2" borderId="3" xfId="0" applyFont="1" applyFill="1" applyBorder="1" applyAlignment="1">
      <alignment horizontal="center" vertical="center"/>
    </xf>
    <xf numFmtId="0" fontId="49" fillId="0" borderId="0" xfId="0" applyFont="1" applyBorder="1" applyAlignment="1">
      <alignment vertical="center"/>
    </xf>
    <xf numFmtId="0" fontId="49" fillId="2" borderId="8" xfId="0" applyFont="1" applyFill="1" applyBorder="1" applyAlignment="1">
      <alignment horizontal="center" vertical="center"/>
    </xf>
    <xf numFmtId="0" fontId="49" fillId="2" borderId="14" xfId="0" applyFont="1" applyFill="1" applyBorder="1" applyAlignment="1">
      <alignment horizontal="center" vertical="center"/>
    </xf>
    <xf numFmtId="0" fontId="49" fillId="3" borderId="4" xfId="0" applyFont="1" applyFill="1" applyBorder="1" applyAlignment="1">
      <alignment horizontal="center" vertical="center"/>
    </xf>
    <xf numFmtId="0" fontId="49" fillId="3" borderId="3" xfId="0" applyFont="1" applyFill="1" applyBorder="1" applyAlignment="1">
      <alignment horizontal="center" vertical="center"/>
    </xf>
    <xf numFmtId="0" fontId="49" fillId="3" borderId="1" xfId="0" applyFont="1" applyFill="1" applyBorder="1" applyAlignment="1">
      <alignment horizontal="center" vertical="center"/>
    </xf>
    <xf numFmtId="0" fontId="49" fillId="3" borderId="4" xfId="0" applyFont="1" applyFill="1" applyBorder="1" applyAlignment="1">
      <alignment horizontal="right" vertical="center"/>
    </xf>
    <xf numFmtId="0" fontId="49" fillId="0" borderId="0" xfId="0" applyFont="1" applyFill="1" applyBorder="1" applyAlignment="1" applyProtection="1">
      <alignment vertical="center"/>
      <protection locked="0"/>
    </xf>
    <xf numFmtId="0" fontId="49" fillId="0" borderId="21" xfId="0" applyFont="1" applyFill="1" applyBorder="1" applyAlignment="1">
      <alignment horizontal="center" vertical="center"/>
    </xf>
    <xf numFmtId="0" fontId="49" fillId="0" borderId="22" xfId="0" applyFont="1" applyFill="1" applyBorder="1" applyAlignment="1">
      <alignment horizontal="right" vertical="center"/>
    </xf>
    <xf numFmtId="0" fontId="49" fillId="0" borderId="20" xfId="0" applyFont="1" applyFill="1" applyBorder="1" applyAlignment="1">
      <alignment horizontal="right" vertical="center"/>
    </xf>
    <xf numFmtId="0" fontId="49" fillId="0" borderId="22" xfId="0" applyFont="1" applyFill="1" applyBorder="1" applyAlignment="1" applyProtection="1">
      <alignment horizontal="center" vertical="center"/>
      <protection locked="0"/>
    </xf>
    <xf numFmtId="0" fontId="49" fillId="0" borderId="20" xfId="0" applyFont="1" applyFill="1" applyBorder="1" applyAlignment="1">
      <alignment vertical="center"/>
    </xf>
    <xf numFmtId="0" fontId="49" fillId="2" borderId="22" xfId="0" applyFont="1" applyFill="1" applyBorder="1" applyAlignment="1">
      <alignment vertical="center"/>
    </xf>
    <xf numFmtId="0" fontId="49" fillId="2" borderId="20" xfId="0" applyFont="1" applyFill="1" applyBorder="1" applyAlignment="1">
      <alignment vertical="center"/>
    </xf>
    <xf numFmtId="0" fontId="49" fillId="3" borderId="22" xfId="0" applyFont="1" applyFill="1" applyBorder="1" applyAlignment="1">
      <alignment horizontal="center" vertical="center"/>
    </xf>
    <xf numFmtId="0" fontId="49" fillId="2" borderId="20" xfId="0" applyFont="1" applyFill="1" applyBorder="1" applyAlignment="1">
      <alignment horizontal="center" vertical="center"/>
    </xf>
    <xf numFmtId="0" fontId="49" fillId="0" borderId="44" xfId="0" applyFont="1" applyFill="1" applyBorder="1" applyAlignment="1">
      <alignment horizontal="center" vertical="center"/>
    </xf>
    <xf numFmtId="0" fontId="49" fillId="3" borderId="25" xfId="0" applyFont="1" applyFill="1" applyBorder="1" applyAlignment="1">
      <alignment vertical="center"/>
    </xf>
    <xf numFmtId="0" fontId="49" fillId="3" borderId="0" xfId="0" applyFont="1" applyFill="1" applyBorder="1" applyAlignment="1">
      <alignment vertical="center"/>
    </xf>
    <xf numFmtId="0" fontId="49" fillId="3" borderId="0" xfId="0" applyFont="1" applyFill="1" applyBorder="1" applyAlignment="1">
      <alignment horizontal="center" vertical="center"/>
    </xf>
    <xf numFmtId="49" fontId="41" fillId="3" borderId="0" xfId="0" applyNumberFormat="1" applyFont="1" applyFill="1" applyBorder="1" applyAlignment="1" applyProtection="1">
      <alignment horizontal="center" vertical="top" wrapText="1"/>
    </xf>
    <xf numFmtId="49" fontId="49" fillId="3" borderId="0" xfId="0" applyNumberFormat="1" applyFont="1" applyFill="1" applyBorder="1" applyAlignment="1" applyProtection="1">
      <alignment horizontal="center" vertical="top" wrapText="1"/>
    </xf>
    <xf numFmtId="49" fontId="49" fillId="3" borderId="17" xfId="0" applyNumberFormat="1" applyFont="1" applyFill="1" applyBorder="1" applyAlignment="1" applyProtection="1">
      <alignment horizontal="center" vertical="top" wrapText="1"/>
    </xf>
    <xf numFmtId="0" fontId="49" fillId="0" borderId="0" xfId="0" applyFont="1" applyFill="1" applyBorder="1" applyAlignment="1" applyProtection="1">
      <alignment horizontal="center" vertical="top" wrapText="1"/>
      <protection locked="0"/>
    </xf>
    <xf numFmtId="0" fontId="49" fillId="3" borderId="5" xfId="0" applyFont="1" applyFill="1" applyBorder="1" applyAlignment="1">
      <alignment horizontal="center" vertical="center"/>
    </xf>
    <xf numFmtId="0" fontId="49" fillId="3" borderId="5" xfId="0" applyFont="1" applyFill="1" applyBorder="1" applyAlignment="1" applyProtection="1">
      <alignment horizontal="center" vertical="center"/>
    </xf>
    <xf numFmtId="0" fontId="49" fillId="3" borderId="34" xfId="0" applyFont="1" applyFill="1" applyBorder="1" applyAlignment="1" applyProtection="1">
      <alignment horizontal="center" vertical="center"/>
    </xf>
    <xf numFmtId="0" fontId="49" fillId="3" borderId="14" xfId="0" applyFont="1" applyFill="1" applyBorder="1" applyAlignment="1" applyProtection="1">
      <alignment horizontal="center" vertical="center"/>
    </xf>
    <xf numFmtId="0" fontId="49" fillId="3" borderId="10" xfId="0" applyFont="1" applyFill="1" applyBorder="1" applyAlignment="1">
      <alignment horizontal="center" vertical="center"/>
    </xf>
    <xf numFmtId="0" fontId="49" fillId="3" borderId="4" xfId="0" quotePrefix="1" applyFont="1" applyFill="1" applyBorder="1" applyAlignment="1">
      <alignment horizontal="left" vertical="center"/>
    </xf>
    <xf numFmtId="0" fontId="49" fillId="3" borderId="10" xfId="0" quotePrefix="1" applyFont="1" applyFill="1" applyBorder="1" applyAlignment="1">
      <alignment horizontal="left" vertical="center"/>
    </xf>
    <xf numFmtId="0" fontId="49" fillId="0" borderId="9" xfId="0" applyFont="1" applyFill="1" applyBorder="1" applyAlignment="1">
      <alignment horizontal="center" vertical="center"/>
    </xf>
    <xf numFmtId="0" fontId="49" fillId="0" borderId="9" xfId="0" applyFont="1" applyFill="1" applyBorder="1" applyAlignment="1">
      <alignment vertical="center"/>
    </xf>
    <xf numFmtId="0" fontId="49" fillId="0" borderId="9" xfId="0" quotePrefix="1" applyFont="1" applyFill="1" applyBorder="1" applyAlignment="1">
      <alignment horizontal="left" vertical="center"/>
    </xf>
    <xf numFmtId="3" fontId="49" fillId="0" borderId="9" xfId="0" applyNumberFormat="1" applyFont="1" applyFill="1" applyBorder="1" applyAlignment="1">
      <alignment horizontal="center" vertical="center"/>
    </xf>
    <xf numFmtId="3" fontId="49" fillId="3" borderId="4" xfId="0" applyNumberFormat="1" applyFont="1" applyFill="1" applyBorder="1" applyAlignment="1">
      <alignment horizontal="center" vertical="center"/>
    </xf>
    <xf numFmtId="3" fontId="49" fillId="3" borderId="9" xfId="0" applyNumberFormat="1" applyFont="1" applyFill="1" applyBorder="1" applyAlignment="1">
      <alignment horizontal="center" vertical="center"/>
    </xf>
    <xf numFmtId="3" fontId="49" fillId="3" borderId="10" xfId="0" applyNumberFormat="1" applyFont="1" applyFill="1" applyBorder="1" applyAlignment="1">
      <alignment horizontal="center" vertical="center"/>
    </xf>
    <xf numFmtId="0" fontId="49" fillId="3" borderId="4" xfId="0" applyFont="1" applyFill="1" applyBorder="1" applyAlignment="1">
      <alignment horizontal="left" vertical="center"/>
    </xf>
    <xf numFmtId="0" fontId="49" fillId="3" borderId="10" xfId="0" applyFont="1" applyFill="1" applyBorder="1" applyAlignment="1">
      <alignment horizontal="left" vertical="center"/>
    </xf>
    <xf numFmtId="3" fontId="49" fillId="0" borderId="0" xfId="0" applyNumberFormat="1" applyFont="1" applyFill="1" applyBorder="1" applyAlignment="1">
      <alignment horizontal="center" vertical="center"/>
    </xf>
    <xf numFmtId="0" fontId="49" fillId="0" borderId="4" xfId="0" applyFont="1" applyFill="1" applyBorder="1" applyAlignment="1">
      <alignment horizontal="center" vertical="center"/>
    </xf>
    <xf numFmtId="0" fontId="49" fillId="3" borderId="7" xfId="0" applyFont="1" applyFill="1" applyBorder="1" applyAlignment="1">
      <alignment vertical="center"/>
    </xf>
    <xf numFmtId="0" fontId="49" fillId="4" borderId="2" xfId="0" applyFont="1" applyFill="1" applyBorder="1" applyAlignment="1">
      <alignment vertical="center"/>
    </xf>
    <xf numFmtId="0" fontId="49" fillId="4" borderId="2" xfId="0" applyFont="1" applyFill="1" applyBorder="1" applyAlignment="1">
      <alignment horizontal="center" vertical="center"/>
    </xf>
    <xf numFmtId="0" fontId="49" fillId="3" borderId="14" xfId="0" applyFont="1" applyFill="1" applyBorder="1" applyAlignment="1">
      <alignment horizontal="center" vertical="center"/>
    </xf>
    <xf numFmtId="0" fontId="49" fillId="0" borderId="0" xfId="0" applyFont="1" applyAlignment="1">
      <alignment horizontal="right" vertical="center"/>
    </xf>
    <xf numFmtId="0" fontId="49" fillId="4" borderId="13" xfId="0" applyFont="1" applyFill="1" applyBorder="1" applyAlignment="1">
      <alignment horizontal="center" vertical="center"/>
    </xf>
    <xf numFmtId="0" fontId="49" fillId="0" borderId="6" xfId="0" applyFont="1" applyFill="1" applyBorder="1" applyAlignment="1">
      <alignment horizontal="center" vertical="center"/>
    </xf>
    <xf numFmtId="0" fontId="49" fillId="5" borderId="2" xfId="0" applyFont="1" applyFill="1" applyBorder="1" applyAlignment="1">
      <alignment vertical="center"/>
    </xf>
    <xf numFmtId="0" fontId="49" fillId="5" borderId="2" xfId="0" applyFont="1" applyFill="1" applyBorder="1" applyAlignment="1">
      <alignment horizontal="center" vertical="center"/>
    </xf>
    <xf numFmtId="0" fontId="49" fillId="5" borderId="13" xfId="0" applyFont="1" applyFill="1" applyBorder="1" applyAlignment="1">
      <alignment horizontal="center" vertical="center"/>
    </xf>
    <xf numFmtId="0" fontId="49" fillId="5" borderId="10" xfId="0" applyFont="1" applyFill="1" applyBorder="1" applyAlignment="1">
      <alignment vertical="center"/>
    </xf>
    <xf numFmtId="0" fontId="49" fillId="5" borderId="4" xfId="0" applyFont="1" applyFill="1" applyBorder="1" applyAlignment="1">
      <alignment horizontal="center" vertical="center"/>
    </xf>
    <xf numFmtId="0" fontId="49" fillId="5" borderId="10" xfId="0" applyFont="1" applyFill="1" applyBorder="1" applyAlignment="1">
      <alignment horizontal="center" vertical="center"/>
    </xf>
    <xf numFmtId="0" fontId="49" fillId="5" borderId="1" xfId="0" applyFont="1" applyFill="1" applyBorder="1" applyAlignment="1">
      <alignment horizontal="center" vertical="center"/>
    </xf>
    <xf numFmtId="0" fontId="49" fillId="0" borderId="15" xfId="0" applyFont="1" applyFill="1" applyBorder="1" applyAlignment="1">
      <alignment vertical="center"/>
    </xf>
    <xf numFmtId="0" fontId="49" fillId="0" borderId="0" xfId="0" applyFont="1" applyFill="1" applyAlignment="1">
      <alignment vertical="center" wrapText="1"/>
    </xf>
    <xf numFmtId="0" fontId="49" fillId="5" borderId="10" xfId="0" applyFont="1" applyFill="1" applyBorder="1" applyAlignment="1">
      <alignment horizontal="left" vertical="center"/>
    </xf>
    <xf numFmtId="0" fontId="49" fillId="5" borderId="10" xfId="0" applyFont="1" applyFill="1" applyBorder="1" applyAlignment="1">
      <alignment horizontal="center" vertical="center" wrapText="1"/>
    </xf>
    <xf numFmtId="0" fontId="49" fillId="0" borderId="0" xfId="0" applyFont="1" applyAlignment="1">
      <alignment vertical="center" wrapText="1"/>
    </xf>
    <xf numFmtId="0" fontId="49" fillId="0" borderId="9" xfId="0" applyFont="1" applyBorder="1" applyAlignment="1">
      <alignment horizontal="center" vertical="center"/>
    </xf>
    <xf numFmtId="0" fontId="49" fillId="10" borderId="9" xfId="0" applyFont="1" applyFill="1" applyBorder="1" applyAlignment="1">
      <alignment horizontal="center" vertical="center"/>
    </xf>
    <xf numFmtId="0" fontId="49" fillId="0" borderId="17" xfId="0" applyFont="1" applyBorder="1" applyAlignment="1">
      <alignment vertical="center"/>
    </xf>
    <xf numFmtId="0" fontId="49" fillId="3" borderId="9" xfId="0" applyFont="1" applyFill="1" applyBorder="1" applyAlignment="1">
      <alignment horizontal="center" vertical="center"/>
    </xf>
    <xf numFmtId="4" fontId="49" fillId="3" borderId="4" xfId="0" applyNumberFormat="1" applyFont="1" applyFill="1" applyBorder="1" applyAlignment="1">
      <alignment horizontal="center" vertical="center"/>
    </xf>
    <xf numFmtId="4" fontId="49" fillId="3" borderId="9" xfId="0" applyNumberFormat="1" applyFont="1" applyFill="1" applyBorder="1" applyAlignment="1">
      <alignment horizontal="center" vertical="center"/>
    </xf>
    <xf numFmtId="3" fontId="49" fillId="3" borderId="22" xfId="0" applyNumberFormat="1" applyFont="1" applyFill="1" applyBorder="1" applyAlignment="1">
      <alignment horizontal="center" vertical="center"/>
    </xf>
    <xf numFmtId="3" fontId="49" fillId="3" borderId="24" xfId="0" applyNumberFormat="1" applyFont="1" applyFill="1" applyBorder="1" applyAlignment="1">
      <alignment horizontal="center" vertical="center"/>
    </xf>
    <xf numFmtId="0" fontId="49" fillId="0" borderId="21" xfId="0" applyFont="1" applyBorder="1" applyAlignment="1">
      <alignment horizontal="center" vertical="center"/>
    </xf>
    <xf numFmtId="0" fontId="49" fillId="3" borderId="20" xfId="0" applyFont="1" applyFill="1" applyBorder="1" applyAlignment="1">
      <alignment vertical="center"/>
    </xf>
    <xf numFmtId="0" fontId="49" fillId="3" borderId="25" xfId="0" applyFont="1" applyFill="1" applyBorder="1" applyAlignment="1">
      <alignment horizontal="center" vertical="center"/>
    </xf>
    <xf numFmtId="0" fontId="49" fillId="3" borderId="15" xfId="0" applyFont="1" applyFill="1" applyBorder="1" applyAlignment="1">
      <alignment horizontal="center" vertical="center"/>
    </xf>
    <xf numFmtId="167" fontId="49" fillId="3" borderId="8" xfId="0" applyNumberFormat="1" applyFont="1" applyFill="1" applyBorder="1" applyAlignment="1">
      <alignment horizontal="right" vertical="center"/>
    </xf>
    <xf numFmtId="165" fontId="49" fillId="3" borderId="8" xfId="0" applyNumberFormat="1" applyFont="1" applyFill="1" applyBorder="1" applyAlignment="1">
      <alignment horizontal="right" vertical="center"/>
    </xf>
    <xf numFmtId="2" fontId="49" fillId="3" borderId="4" xfId="0" applyNumberFormat="1" applyFont="1" applyFill="1" applyBorder="1" applyAlignment="1">
      <alignment horizontal="center" vertical="center"/>
    </xf>
    <xf numFmtId="1" fontId="49" fillId="3" borderId="9" xfId="0" applyNumberFormat="1" applyFont="1" applyFill="1" applyBorder="1" applyAlignment="1">
      <alignment horizontal="center" vertical="center"/>
    </xf>
    <xf numFmtId="0" fontId="49" fillId="3" borderId="12" xfId="0" applyFont="1" applyFill="1" applyBorder="1" applyAlignment="1">
      <alignment vertical="center"/>
    </xf>
    <xf numFmtId="49" fontId="49" fillId="0" borderId="11" xfId="0" applyNumberFormat="1" applyFont="1" applyFill="1" applyBorder="1" applyAlignment="1">
      <alignment horizontal="center" vertical="center"/>
    </xf>
    <xf numFmtId="49" fontId="49" fillId="0" borderId="7" xfId="0" applyNumberFormat="1" applyFont="1" applyFill="1" applyBorder="1" applyAlignment="1">
      <alignment horizontal="center" vertical="center"/>
    </xf>
    <xf numFmtId="3" fontId="49" fillId="3" borderId="4" xfId="0" applyNumberFormat="1" applyFont="1" applyFill="1" applyBorder="1" applyAlignment="1" applyProtection="1">
      <alignment horizontal="center" vertical="center"/>
    </xf>
    <xf numFmtId="3" fontId="49" fillId="3" borderId="9" xfId="0" applyNumberFormat="1" applyFont="1" applyFill="1" applyBorder="1" applyAlignment="1" applyProtection="1">
      <alignment horizontal="center" vertical="center"/>
      <protection locked="0"/>
    </xf>
    <xf numFmtId="0" fontId="49" fillId="3" borderId="9" xfId="0" applyFont="1" applyFill="1" applyBorder="1" applyAlignment="1">
      <alignment horizontal="right" vertical="center"/>
    </xf>
    <xf numFmtId="0" fontId="3" fillId="3" borderId="20" xfId="0" applyFont="1" applyFill="1" applyBorder="1" applyAlignment="1">
      <alignment vertical="center"/>
    </xf>
    <xf numFmtId="0" fontId="3" fillId="3" borderId="25" xfId="0" applyFont="1" applyFill="1" applyBorder="1" applyAlignment="1">
      <alignment horizontal="center" vertical="center"/>
    </xf>
    <xf numFmtId="0" fontId="49" fillId="0" borderId="8" xfId="0" applyFont="1" applyFill="1" applyBorder="1" applyAlignment="1" applyProtection="1">
      <alignment horizontal="center" vertical="center"/>
      <protection locked="0"/>
    </xf>
    <xf numFmtId="0" fontId="49" fillId="0" borderId="17" xfId="0" applyFont="1" applyFill="1" applyBorder="1" applyAlignment="1">
      <alignment vertical="center"/>
    </xf>
    <xf numFmtId="0" fontId="49" fillId="0" borderId="4" xfId="0" applyFont="1" applyFill="1" applyBorder="1" applyAlignment="1" applyProtection="1">
      <alignment horizontal="center" vertical="center"/>
      <protection locked="0"/>
    </xf>
    <xf numFmtId="0" fontId="1" fillId="0" borderId="0" xfId="0" applyFont="1"/>
    <xf numFmtId="0" fontId="14" fillId="0" borderId="2" xfId="0" applyFont="1" applyFill="1" applyBorder="1" applyAlignment="1">
      <alignment vertical="center"/>
    </xf>
    <xf numFmtId="0" fontId="4" fillId="0" borderId="2" xfId="0" applyFont="1" applyFill="1" applyBorder="1" applyAlignment="1">
      <alignment vertical="center"/>
    </xf>
    <xf numFmtId="0" fontId="4" fillId="0" borderId="2" xfId="0" applyFont="1" applyFill="1" applyBorder="1" applyAlignment="1">
      <alignment horizontal="center" vertical="center"/>
    </xf>
    <xf numFmtId="0" fontId="3" fillId="0" borderId="2" xfId="0" applyFont="1" applyFill="1" applyBorder="1" applyAlignment="1">
      <alignment vertical="center"/>
    </xf>
    <xf numFmtId="22" fontId="2" fillId="0" borderId="2" xfId="0" applyNumberFormat="1" applyFont="1" applyFill="1" applyBorder="1" applyAlignment="1">
      <alignment horizontal="right" vertical="center"/>
    </xf>
    <xf numFmtId="22" fontId="2" fillId="0" borderId="1" xfId="0" applyNumberFormat="1" applyFont="1" applyFill="1" applyBorder="1" applyAlignment="1">
      <alignment horizontal="right" vertical="center"/>
    </xf>
    <xf numFmtId="0" fontId="19" fillId="3" borderId="7" xfId="0" applyFont="1" applyFill="1" applyBorder="1" applyAlignment="1">
      <alignment horizontal="center" vertical="center"/>
    </xf>
    <xf numFmtId="3" fontId="3" fillId="0" borderId="11" xfId="0" applyNumberFormat="1" applyFont="1" applyFill="1" applyBorder="1" applyAlignment="1" applyProtection="1">
      <alignment horizontal="center" vertical="center"/>
    </xf>
    <xf numFmtId="3" fontId="3" fillId="0" borderId="11" xfId="0" applyNumberFormat="1" applyFont="1" applyFill="1" applyBorder="1" applyAlignment="1" applyProtection="1">
      <alignment horizontal="center" vertical="center" wrapText="1"/>
    </xf>
    <xf numFmtId="0" fontId="3" fillId="0" borderId="21" xfId="0" applyFont="1" applyFill="1" applyBorder="1" applyAlignment="1">
      <alignment horizontal="center" wrapText="1"/>
    </xf>
    <xf numFmtId="0" fontId="3" fillId="0" borderId="21" xfId="0" applyFont="1" applyFill="1" applyBorder="1" applyAlignment="1">
      <alignment horizontal="center" vertical="center"/>
    </xf>
    <xf numFmtId="3" fontId="11" fillId="0" borderId="21" xfId="0" applyNumberFormat="1" applyFont="1" applyFill="1" applyBorder="1" applyAlignment="1">
      <alignment horizontal="center" vertical="center"/>
    </xf>
    <xf numFmtId="0" fontId="3" fillId="0" borderId="45" xfId="0" applyFont="1" applyFill="1" applyBorder="1" applyAlignment="1">
      <alignment horizontal="center" wrapText="1"/>
    </xf>
    <xf numFmtId="0" fontId="3" fillId="0" borderId="46" xfId="0" applyFont="1" applyFill="1" applyBorder="1" applyAlignment="1">
      <alignment horizontal="center" vertical="center"/>
    </xf>
    <xf numFmtId="3" fontId="11" fillId="0" borderId="46" xfId="0" applyNumberFormat="1" applyFont="1" applyFill="1" applyBorder="1" applyAlignment="1">
      <alignment horizontal="center" vertical="center"/>
    </xf>
    <xf numFmtId="3" fontId="11" fillId="0" borderId="47" xfId="0" applyNumberFormat="1" applyFont="1" applyFill="1" applyBorder="1" applyAlignment="1">
      <alignment horizontal="center" vertical="center"/>
    </xf>
    <xf numFmtId="0" fontId="3" fillId="0" borderId="48" xfId="0" applyFont="1" applyFill="1" applyBorder="1" applyAlignment="1">
      <alignment horizontal="center" vertical="center"/>
    </xf>
    <xf numFmtId="3" fontId="3" fillId="4" borderId="49" xfId="0" applyNumberFormat="1" applyFont="1" applyFill="1" applyBorder="1" applyAlignment="1">
      <alignment horizontal="center" vertical="center"/>
    </xf>
    <xf numFmtId="3" fontId="11" fillId="0" borderId="49" xfId="0" applyNumberFormat="1" applyFont="1" applyFill="1" applyBorder="1" applyAlignment="1">
      <alignment horizontal="center" vertical="center"/>
    </xf>
    <xf numFmtId="0" fontId="3" fillId="0" borderId="48" xfId="0" applyFont="1" applyFill="1" applyBorder="1" applyAlignment="1">
      <alignment horizontal="center" wrapText="1"/>
    </xf>
    <xf numFmtId="9" fontId="3" fillId="0" borderId="49" xfId="0" applyNumberFormat="1" applyFont="1" applyFill="1" applyBorder="1" applyAlignment="1" applyProtection="1">
      <alignment horizontal="center" vertical="center" wrapText="1"/>
    </xf>
    <xf numFmtId="0" fontId="3" fillId="0" borderId="50" xfId="0" applyFont="1" applyFill="1" applyBorder="1" applyAlignment="1">
      <alignment horizontal="center" vertical="center"/>
    </xf>
    <xf numFmtId="0" fontId="3" fillId="0" borderId="51" xfId="0" applyFont="1" applyFill="1" applyBorder="1" applyAlignment="1">
      <alignment horizontal="center" vertical="center"/>
    </xf>
    <xf numFmtId="1" fontId="3" fillId="0" borderId="51" xfId="0" applyNumberFormat="1" applyFont="1" applyFill="1" applyBorder="1" applyAlignment="1" applyProtection="1">
      <alignment horizontal="center" vertical="center" wrapText="1"/>
    </xf>
    <xf numFmtId="1" fontId="3" fillId="0" borderId="52" xfId="0" applyNumberFormat="1" applyFont="1" applyFill="1" applyBorder="1" applyAlignment="1" applyProtection="1">
      <alignment horizontal="center" vertical="center" wrapText="1"/>
    </xf>
    <xf numFmtId="0" fontId="3" fillId="0" borderId="45" xfId="0" applyFont="1" applyFill="1" applyBorder="1" applyAlignment="1">
      <alignment horizontal="center" vertical="center"/>
    </xf>
    <xf numFmtId="0" fontId="3" fillId="6" borderId="46" xfId="0" applyFont="1" applyFill="1" applyBorder="1" applyAlignment="1">
      <alignment horizontal="center" vertical="center"/>
    </xf>
    <xf numFmtId="1" fontId="3" fillId="6" borderId="46" xfId="0" applyNumberFormat="1" applyFont="1" applyFill="1" applyBorder="1" applyAlignment="1" applyProtection="1">
      <alignment horizontal="center" wrapText="1"/>
    </xf>
    <xf numFmtId="1" fontId="3" fillId="6" borderId="47" xfId="0" applyNumberFormat="1" applyFont="1" applyFill="1" applyBorder="1" applyAlignment="1" applyProtection="1">
      <alignment horizontal="center" wrapText="1"/>
    </xf>
    <xf numFmtId="1" fontId="3" fillId="6" borderId="49" xfId="0" applyNumberFormat="1" applyFont="1" applyFill="1" applyBorder="1" applyAlignment="1" applyProtection="1">
      <alignment horizontal="center" wrapText="1"/>
    </xf>
    <xf numFmtId="0" fontId="12" fillId="0" borderId="48" xfId="0" applyFont="1" applyFill="1" applyBorder="1" applyAlignment="1">
      <alignment horizontal="center" vertical="center"/>
    </xf>
    <xf numFmtId="0" fontId="19" fillId="0" borderId="48" xfId="0" applyFont="1" applyFill="1" applyBorder="1" applyAlignment="1">
      <alignment horizontal="center" wrapText="1"/>
    </xf>
    <xf numFmtId="0" fontId="12" fillId="0" borderId="48" xfId="0" applyFont="1" applyFill="1" applyBorder="1" applyAlignment="1">
      <alignment horizontal="center" wrapText="1"/>
    </xf>
    <xf numFmtId="9" fontId="12" fillId="0" borderId="49" xfId="0" applyNumberFormat="1" applyFont="1" applyFill="1" applyBorder="1" applyAlignment="1" applyProtection="1">
      <alignment horizontal="center" vertical="center" wrapText="1"/>
    </xf>
    <xf numFmtId="1" fontId="3" fillId="0" borderId="49" xfId="0" applyNumberFormat="1" applyFont="1" applyFill="1" applyBorder="1" applyAlignment="1" applyProtection="1">
      <alignment horizontal="center" vertical="center" wrapText="1"/>
    </xf>
    <xf numFmtId="165" fontId="3" fillId="6" borderId="7" xfId="3" applyNumberFormat="1" applyFont="1" applyFill="1" applyBorder="1" applyAlignment="1">
      <alignment horizontal="right" vertical="center"/>
    </xf>
    <xf numFmtId="171" fontId="3" fillId="10" borderId="7" xfId="0" applyNumberFormat="1" applyFont="1" applyFill="1" applyBorder="1" applyAlignment="1" applyProtection="1">
      <alignment horizontal="right" vertical="center"/>
      <protection locked="0"/>
    </xf>
    <xf numFmtId="3" fontId="2" fillId="6" borderId="7" xfId="0" applyNumberFormat="1" applyFont="1" applyFill="1" applyBorder="1" applyAlignment="1" applyProtection="1">
      <alignment horizontal="right" vertical="center"/>
    </xf>
    <xf numFmtId="0" fontId="49" fillId="0" borderId="15" xfId="0" applyFont="1" applyBorder="1" applyAlignment="1">
      <alignment vertical="center"/>
    </xf>
    <xf numFmtId="0" fontId="49" fillId="0" borderId="42" xfId="0" applyFont="1" applyBorder="1" applyAlignment="1">
      <alignment vertical="center"/>
    </xf>
    <xf numFmtId="0" fontId="49" fillId="0" borderId="2" xfId="0" applyFont="1" applyBorder="1" applyAlignment="1">
      <alignment wrapText="1"/>
    </xf>
    <xf numFmtId="0" fontId="49" fillId="0" borderId="17" xfId="0" applyFont="1" applyBorder="1" applyAlignment="1">
      <alignment horizontal="center" vertical="center"/>
    </xf>
    <xf numFmtId="0" fontId="49" fillId="4" borderId="5" xfId="0" applyFont="1" applyFill="1" applyBorder="1" applyAlignment="1">
      <alignment vertical="center"/>
    </xf>
    <xf numFmtId="0" fontId="49" fillId="4" borderId="4" xfId="0" applyFont="1" applyFill="1" applyBorder="1" applyAlignment="1">
      <alignment horizontal="center" vertical="center"/>
    </xf>
    <xf numFmtId="0" fontId="49" fillId="4" borderId="14" xfId="0" applyFont="1" applyFill="1" applyBorder="1" applyAlignment="1">
      <alignment vertical="center"/>
    </xf>
    <xf numFmtId="0" fontId="49" fillId="4" borderId="13" xfId="0" applyFont="1" applyFill="1" applyBorder="1" applyAlignment="1">
      <alignment vertical="center"/>
    </xf>
    <xf numFmtId="0" fontId="49" fillId="5" borderId="13" xfId="0" applyFont="1" applyFill="1" applyBorder="1" applyAlignment="1">
      <alignment vertical="center"/>
    </xf>
    <xf numFmtId="0" fontId="49" fillId="5" borderId="8" xfId="0" applyFont="1" applyFill="1" applyBorder="1" applyAlignment="1">
      <alignment horizontal="center" vertical="center"/>
    </xf>
    <xf numFmtId="0" fontId="49" fillId="5" borderId="7" xfId="0" applyFont="1" applyFill="1" applyBorder="1" applyAlignment="1">
      <alignment vertical="center"/>
    </xf>
    <xf numFmtId="3" fontId="7" fillId="3" borderId="8" xfId="0" applyNumberFormat="1" applyFont="1" applyFill="1" applyBorder="1" applyAlignment="1">
      <alignment horizontal="left" vertical="center"/>
    </xf>
    <xf numFmtId="3" fontId="7" fillId="3" borderId="17" xfId="0" applyNumberFormat="1" applyFont="1" applyFill="1" applyBorder="1" applyAlignment="1">
      <alignment horizontal="left" vertical="center"/>
    </xf>
    <xf numFmtId="167" fontId="7" fillId="3" borderId="17" xfId="0" applyNumberFormat="1" applyFont="1" applyFill="1" applyBorder="1" applyAlignment="1">
      <alignment horizontal="left" vertical="center"/>
    </xf>
    <xf numFmtId="0" fontId="49" fillId="0" borderId="42" xfId="0" applyFont="1" applyBorder="1" applyAlignment="1">
      <alignment wrapText="1"/>
    </xf>
    <xf numFmtId="0" fontId="49" fillId="9" borderId="11" xfId="0" applyFont="1" applyFill="1" applyBorder="1" applyAlignment="1" applyProtection="1">
      <alignment horizontal="center" vertical="center"/>
      <protection locked="0"/>
    </xf>
    <xf numFmtId="0" fontId="49" fillId="9" borderId="7" xfId="0" applyFont="1" applyFill="1" applyBorder="1" applyAlignment="1" applyProtection="1">
      <alignment horizontal="center" vertical="center"/>
      <protection locked="0"/>
    </xf>
    <xf numFmtId="0" fontId="49" fillId="9" borderId="7" xfId="0" applyFont="1" applyFill="1" applyBorder="1" applyAlignment="1" applyProtection="1">
      <alignment horizontal="center" vertical="top" wrapText="1"/>
      <protection locked="0"/>
    </xf>
    <xf numFmtId="168" fontId="49" fillId="10" borderId="7" xfId="0" applyNumberFormat="1" applyFont="1" applyFill="1" applyBorder="1" applyAlignment="1" applyProtection="1">
      <alignment horizontal="center" vertical="center"/>
      <protection locked="0"/>
    </xf>
    <xf numFmtId="0" fontId="49" fillId="2" borderId="22" xfId="0" applyFont="1" applyFill="1" applyBorder="1" applyAlignment="1">
      <alignment horizontal="center" vertical="center"/>
    </xf>
    <xf numFmtId="0" fontId="49" fillId="0" borderId="13" xfId="0" applyFont="1" applyFill="1" applyBorder="1" applyAlignment="1">
      <alignment vertical="center"/>
    </xf>
    <xf numFmtId="0" fontId="49" fillId="0" borderId="13"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7" xfId="0" applyFont="1" applyBorder="1" applyAlignment="1" applyProtection="1">
      <alignment horizontal="center" vertical="center"/>
      <protection locked="0"/>
    </xf>
    <xf numFmtId="0" fontId="49" fillId="0" borderId="0" xfId="0" applyFont="1" applyBorder="1" applyAlignment="1" applyProtection="1">
      <alignment vertical="center"/>
      <protection locked="0"/>
    </xf>
    <xf numFmtId="49" fontId="41" fillId="3" borderId="22" xfId="0" applyNumberFormat="1" applyFont="1" applyFill="1" applyBorder="1" applyAlignment="1" applyProtection="1">
      <alignment horizontal="center" vertical="top" wrapText="1"/>
    </xf>
    <xf numFmtId="49" fontId="49" fillId="3" borderId="24" xfId="0" applyNumberFormat="1" applyFont="1" applyFill="1" applyBorder="1" applyAlignment="1" applyProtection="1">
      <alignment horizontal="center" vertical="top" wrapText="1"/>
    </xf>
    <xf numFmtId="49" fontId="49" fillId="3" borderId="20" xfId="0" applyNumberFormat="1" applyFont="1" applyFill="1" applyBorder="1" applyAlignment="1" applyProtection="1">
      <alignment horizontal="center" vertical="top" wrapText="1"/>
    </xf>
    <xf numFmtId="0" fontId="49" fillId="0" borderId="17" xfId="0" applyFont="1" applyFill="1" applyBorder="1" applyAlignment="1">
      <alignment horizontal="center" vertical="center"/>
    </xf>
    <xf numFmtId="49" fontId="49" fillId="3" borderId="8" xfId="0" applyNumberFormat="1" applyFont="1" applyFill="1" applyBorder="1" applyAlignment="1" applyProtection="1">
      <alignment horizontal="center" vertical="top" wrapText="1"/>
    </xf>
    <xf numFmtId="49" fontId="49" fillId="3" borderId="13" xfId="0" applyNumberFormat="1" applyFont="1" applyFill="1" applyBorder="1" applyAlignment="1" applyProtection="1">
      <alignment horizontal="center" vertical="top" wrapText="1"/>
    </xf>
    <xf numFmtId="0" fontId="49" fillId="3" borderId="8" xfId="0" applyFont="1" applyFill="1" applyBorder="1" applyAlignment="1" applyProtection="1">
      <alignment horizontal="right" vertical="center"/>
    </xf>
    <xf numFmtId="0" fontId="49" fillId="3" borderId="17" xfId="0" applyFont="1" applyFill="1" applyBorder="1" applyAlignment="1" applyProtection="1">
      <alignment horizontal="right" vertical="center"/>
    </xf>
    <xf numFmtId="0" fontId="49" fillId="3" borderId="13" xfId="0" applyFont="1" applyFill="1" applyBorder="1" applyAlignment="1" applyProtection="1">
      <alignment horizontal="right" vertical="center"/>
    </xf>
    <xf numFmtId="3" fontId="49" fillId="0" borderId="24" xfId="0" applyNumberFormat="1" applyFont="1" applyFill="1" applyBorder="1" applyAlignment="1">
      <alignment horizontal="right" vertical="center"/>
    </xf>
    <xf numFmtId="3" fontId="49" fillId="0" borderId="0" xfId="0" applyNumberFormat="1" applyFont="1" applyFill="1" applyBorder="1" applyAlignment="1">
      <alignment horizontal="right" vertical="center"/>
    </xf>
    <xf numFmtId="3" fontId="49" fillId="0" borderId="7" xfId="0" applyNumberFormat="1" applyFont="1" applyFill="1" applyBorder="1" applyAlignment="1" applyProtection="1">
      <alignment horizontal="right" vertical="center"/>
      <protection locked="0"/>
    </xf>
    <xf numFmtId="168" fontId="49" fillId="8" borderId="7" xfId="0" applyNumberFormat="1" applyFont="1" applyFill="1" applyBorder="1" applyAlignment="1" applyProtection="1">
      <alignment horizontal="right" vertical="center"/>
      <protection locked="0"/>
    </xf>
    <xf numFmtId="3" fontId="49" fillId="6" borderId="11" xfId="0" applyNumberFormat="1" applyFont="1" applyFill="1" applyBorder="1" applyAlignment="1">
      <alignment horizontal="right" vertical="center"/>
    </xf>
    <xf numFmtId="3" fontId="49" fillId="6" borderId="7" xfId="0" applyNumberFormat="1" applyFont="1" applyFill="1" applyBorder="1" applyAlignment="1">
      <alignment horizontal="right" vertical="center"/>
    </xf>
    <xf numFmtId="3" fontId="49" fillId="14" borderId="7" xfId="0" applyNumberFormat="1" applyFont="1" applyFill="1" applyBorder="1" applyAlignment="1">
      <alignment horizontal="right" vertical="center"/>
    </xf>
    <xf numFmtId="3" fontId="49" fillId="10" borderId="7" xfId="0" applyNumberFormat="1" applyFont="1" applyFill="1" applyBorder="1" applyAlignment="1" applyProtection="1">
      <alignment horizontal="right" vertical="center"/>
      <protection locked="0"/>
    </xf>
    <xf numFmtId="3" fontId="49" fillId="7" borderId="7" xfId="0" applyNumberFormat="1" applyFont="1" applyFill="1" applyBorder="1" applyAlignment="1" applyProtection="1">
      <alignment horizontal="right" vertical="center"/>
      <protection locked="0"/>
    </xf>
    <xf numFmtId="0" fontId="49" fillId="4" borderId="2" xfId="0" applyFont="1" applyFill="1" applyBorder="1" applyAlignment="1">
      <alignment horizontal="right" vertical="center"/>
    </xf>
    <xf numFmtId="0" fontId="49" fillId="4" borderId="1" xfId="0" applyFont="1" applyFill="1" applyBorder="1" applyAlignment="1">
      <alignment horizontal="right" vertical="center"/>
    </xf>
    <xf numFmtId="0" fontId="49" fillId="6" borderId="7" xfId="0" applyNumberFormat="1" applyFont="1" applyFill="1" applyBorder="1" applyAlignment="1" applyProtection="1">
      <alignment horizontal="center" vertical="center"/>
    </xf>
    <xf numFmtId="3" fontId="49" fillId="8" borderId="7" xfId="0" applyNumberFormat="1" applyFont="1" applyFill="1" applyBorder="1" applyAlignment="1" applyProtection="1">
      <alignment horizontal="right" vertical="center"/>
      <protection locked="0"/>
    </xf>
    <xf numFmtId="4" fontId="49" fillId="8" borderId="7" xfId="0" applyNumberFormat="1" applyFont="1" applyFill="1" applyBorder="1" applyAlignment="1" applyProtection="1">
      <alignment horizontal="right" vertical="center"/>
      <protection locked="0"/>
    </xf>
    <xf numFmtId="168" fontId="49" fillId="6" borderId="7" xfId="0" applyNumberFormat="1" applyFont="1" applyFill="1" applyBorder="1" applyAlignment="1" applyProtection="1">
      <alignment horizontal="right" vertical="center"/>
    </xf>
    <xf numFmtId="4" fontId="49" fillId="6" borderId="7" xfId="0" applyNumberFormat="1" applyFont="1" applyFill="1" applyBorder="1" applyAlignment="1" applyProtection="1">
      <alignment horizontal="right" vertical="center"/>
    </xf>
    <xf numFmtId="3" fontId="49" fillId="6" borderId="7" xfId="1" applyNumberFormat="1" applyFont="1" applyFill="1" applyBorder="1" applyAlignment="1" applyProtection="1">
      <alignment horizontal="right" vertical="center"/>
    </xf>
    <xf numFmtId="3" fontId="49" fillId="6" borderId="6" xfId="0" applyNumberFormat="1" applyFont="1" applyFill="1" applyBorder="1" applyAlignment="1" applyProtection="1">
      <alignment horizontal="right" vertical="center"/>
    </xf>
    <xf numFmtId="3" fontId="49" fillId="14" borderId="6" xfId="0" applyNumberFormat="1" applyFont="1" applyFill="1" applyBorder="1" applyAlignment="1">
      <alignment horizontal="right" vertical="center"/>
    </xf>
    <xf numFmtId="3" fontId="49" fillId="8" borderId="7" xfId="0" quotePrefix="1" applyNumberFormat="1" applyFont="1" applyFill="1" applyBorder="1" applyAlignment="1" applyProtection="1">
      <alignment horizontal="right" vertical="center"/>
      <protection locked="0"/>
    </xf>
    <xf numFmtId="0" fontId="49" fillId="5" borderId="2" xfId="0" applyFont="1" applyFill="1" applyBorder="1" applyAlignment="1">
      <alignment horizontal="right" vertical="center"/>
    </xf>
    <xf numFmtId="0" fontId="49" fillId="5" borderId="1" xfId="0" applyFont="1" applyFill="1" applyBorder="1" applyAlignment="1">
      <alignment horizontal="right" vertical="center"/>
    </xf>
    <xf numFmtId="0" fontId="49" fillId="0" borderId="15" xfId="0" applyFont="1" applyFill="1" applyBorder="1" applyAlignment="1">
      <alignment horizontal="center" vertical="center"/>
    </xf>
    <xf numFmtId="0" fontId="49" fillId="5" borderId="9" xfId="0" applyFont="1" applyFill="1" applyBorder="1" applyAlignment="1">
      <alignment vertical="center"/>
    </xf>
    <xf numFmtId="168" fontId="49" fillId="6" borderId="7" xfId="0" applyNumberFormat="1" applyFont="1" applyFill="1" applyBorder="1" applyAlignment="1">
      <alignment horizontal="right" vertical="center"/>
    </xf>
    <xf numFmtId="0" fontId="49" fillId="10" borderId="9" xfId="0" applyFont="1" applyFill="1" applyBorder="1" applyAlignment="1">
      <alignment horizontal="right" vertical="center"/>
    </xf>
    <xf numFmtId="0" fontId="49" fillId="2" borderId="2" xfId="0" applyFont="1" applyFill="1" applyBorder="1" applyAlignment="1">
      <alignment horizontal="right" vertical="center"/>
    </xf>
    <xf numFmtId="0" fontId="49" fillId="2" borderId="1" xfId="0" applyFont="1" applyFill="1" applyBorder="1" applyAlignment="1">
      <alignment horizontal="right" vertical="center"/>
    </xf>
    <xf numFmtId="4" fontId="49" fillId="3" borderId="8" xfId="0" applyNumberFormat="1" applyFont="1" applyFill="1" applyBorder="1" applyAlignment="1">
      <alignment horizontal="right" vertical="center"/>
    </xf>
    <xf numFmtId="4" fontId="49" fillId="3" borderId="17" xfId="0" applyNumberFormat="1" applyFont="1" applyFill="1" applyBorder="1" applyAlignment="1">
      <alignment horizontal="right" vertical="center"/>
    </xf>
    <xf numFmtId="4" fontId="49" fillId="3" borderId="13" xfId="0" applyNumberFormat="1" applyFont="1" applyFill="1" applyBorder="1" applyAlignment="1">
      <alignment horizontal="right" vertical="center"/>
    </xf>
    <xf numFmtId="3" fontId="49" fillId="0" borderId="11" xfId="0" applyNumberFormat="1" applyFont="1" applyFill="1" applyBorder="1" applyAlignment="1" applyProtection="1">
      <alignment horizontal="right" vertical="center"/>
      <protection locked="0"/>
    </xf>
    <xf numFmtId="3" fontId="49" fillId="0" borderId="21" xfId="0" applyNumberFormat="1" applyFont="1" applyFill="1" applyBorder="1" applyAlignment="1" applyProtection="1">
      <alignment horizontal="right" vertical="center"/>
      <protection locked="0"/>
    </xf>
    <xf numFmtId="165" fontId="49" fillId="0" borderId="11" xfId="0" applyNumberFormat="1" applyFont="1" applyFill="1" applyBorder="1" applyAlignment="1" applyProtection="1">
      <alignment horizontal="right" vertical="center"/>
      <protection locked="0"/>
    </xf>
    <xf numFmtId="165" fontId="49" fillId="0" borderId="7" xfId="0" applyNumberFormat="1" applyFont="1" applyFill="1" applyBorder="1" applyAlignment="1" applyProtection="1">
      <alignment horizontal="right" vertical="center"/>
      <protection locked="0"/>
    </xf>
    <xf numFmtId="3" fontId="3" fillId="3" borderId="7" xfId="0" applyNumberFormat="1" applyFont="1" applyFill="1" applyBorder="1" applyAlignment="1" applyProtection="1">
      <alignment horizontal="right" vertical="center"/>
    </xf>
    <xf numFmtId="3" fontId="49" fillId="3" borderId="7" xfId="0" applyNumberFormat="1" applyFont="1" applyFill="1" applyBorder="1" applyAlignment="1" applyProtection="1">
      <alignment horizontal="right" vertical="center"/>
    </xf>
    <xf numFmtId="3" fontId="3" fillId="3" borderId="11" xfId="0" applyNumberFormat="1" applyFont="1" applyFill="1" applyBorder="1" applyAlignment="1">
      <alignment horizontal="right" vertical="center"/>
    </xf>
    <xf numFmtId="3" fontId="49" fillId="3" borderId="11" xfId="0" applyNumberFormat="1" applyFont="1" applyFill="1" applyBorder="1" applyAlignment="1">
      <alignment horizontal="right" vertical="center"/>
    </xf>
    <xf numFmtId="0" fontId="49" fillId="2" borderId="13" xfId="0" applyFont="1" applyFill="1" applyBorder="1" applyAlignment="1">
      <alignment horizontal="center" vertical="center"/>
    </xf>
    <xf numFmtId="0" fontId="49" fillId="9" borderId="11" xfId="0" applyFont="1" applyFill="1" applyBorder="1" applyAlignment="1" applyProtection="1">
      <alignment horizontal="right" vertical="center"/>
      <protection locked="0"/>
    </xf>
    <xf numFmtId="0" fontId="49" fillId="9" borderId="7" xfId="0" applyFont="1" applyFill="1" applyBorder="1" applyAlignment="1" applyProtection="1">
      <alignment horizontal="right" vertical="center"/>
      <protection locked="0"/>
    </xf>
    <xf numFmtId="0" fontId="49" fillId="9" borderId="7" xfId="0" applyFont="1" applyFill="1" applyBorder="1" applyAlignment="1" applyProtection="1">
      <alignment horizontal="left" vertical="center"/>
      <protection locked="0"/>
    </xf>
    <xf numFmtId="168" fontId="49" fillId="10" borderId="7" xfId="0" applyNumberFormat="1" applyFont="1" applyFill="1" applyBorder="1" applyAlignment="1" applyProtection="1">
      <alignment horizontal="right" vertical="center"/>
      <protection locked="0"/>
    </xf>
    <xf numFmtId="0" fontId="49" fillId="2" borderId="9" xfId="0" applyFont="1" applyFill="1" applyBorder="1" applyAlignment="1">
      <alignment horizontal="center" vertical="center"/>
    </xf>
    <xf numFmtId="0" fontId="49" fillId="10" borderId="7" xfId="0" applyFont="1" applyFill="1" applyBorder="1" applyAlignment="1" applyProtection="1">
      <alignment horizontal="left" vertical="top" wrapText="1"/>
      <protection locked="0"/>
    </xf>
    <xf numFmtId="3" fontId="49" fillId="0" borderId="9" xfId="0" applyNumberFormat="1" applyFont="1" applyFill="1" applyBorder="1" applyAlignment="1">
      <alignment horizontal="right" vertical="center"/>
    </xf>
    <xf numFmtId="0" fontId="49" fillId="3" borderId="4" xfId="0" applyFont="1" applyFill="1" applyBorder="1" applyAlignment="1" applyProtection="1">
      <alignment horizontal="right" vertical="center"/>
    </xf>
    <xf numFmtId="0" fontId="49" fillId="3" borderId="9" xfId="0" applyFont="1" applyFill="1" applyBorder="1" applyAlignment="1" applyProtection="1">
      <alignment horizontal="right" vertical="center"/>
    </xf>
    <xf numFmtId="0" fontId="49" fillId="3" borderId="10" xfId="0" applyFont="1" applyFill="1" applyBorder="1" applyAlignment="1" applyProtection="1">
      <alignment horizontal="right" vertical="center"/>
    </xf>
    <xf numFmtId="0" fontId="49" fillId="0" borderId="0" xfId="0" applyFont="1" applyFill="1" applyBorder="1" applyAlignment="1">
      <alignment horizontal="right" vertical="center"/>
    </xf>
    <xf numFmtId="168" fontId="49" fillId="6" borderId="7" xfId="1" applyNumberFormat="1" applyFont="1" applyFill="1" applyBorder="1" applyAlignment="1">
      <alignment horizontal="right" vertical="center"/>
    </xf>
    <xf numFmtId="4" fontId="49" fillId="6" borderId="7" xfId="1" applyNumberFormat="1" applyFont="1" applyFill="1" applyBorder="1" applyAlignment="1">
      <alignment horizontal="right" vertical="center"/>
    </xf>
    <xf numFmtId="3" fontId="49" fillId="6" borderId="7" xfId="1" applyNumberFormat="1" applyFont="1" applyFill="1" applyBorder="1" applyAlignment="1">
      <alignment horizontal="right" vertical="center"/>
    </xf>
    <xf numFmtId="168" fontId="49" fillId="6" borderId="7" xfId="3" applyNumberFormat="1" applyFont="1" applyFill="1" applyBorder="1" applyAlignment="1">
      <alignment horizontal="right" vertical="center"/>
    </xf>
    <xf numFmtId="165" fontId="49" fillId="6" borderId="7" xfId="3" applyNumberFormat="1" applyFont="1" applyFill="1" applyBorder="1" applyAlignment="1">
      <alignment horizontal="right" vertical="center"/>
    </xf>
    <xf numFmtId="168" fontId="49" fillId="6" borderId="7" xfId="3" quotePrefix="1" applyNumberFormat="1" applyFont="1" applyFill="1" applyBorder="1" applyAlignment="1">
      <alignment horizontal="right" vertical="center"/>
    </xf>
    <xf numFmtId="167" fontId="49" fillId="6" borderId="7" xfId="0" applyNumberFormat="1" applyFont="1" applyFill="1" applyBorder="1" applyAlignment="1">
      <alignment horizontal="right" vertical="center"/>
    </xf>
    <xf numFmtId="0" fontId="49" fillId="3" borderId="11" xfId="0" applyFont="1" applyFill="1" applyBorder="1" applyAlignment="1" applyProtection="1">
      <alignment horizontal="right" vertical="center"/>
    </xf>
    <xf numFmtId="165" fontId="49" fillId="6" borderId="7" xfId="0" applyNumberFormat="1" applyFont="1" applyFill="1" applyBorder="1" applyAlignment="1">
      <alignment horizontal="right" vertical="center"/>
    </xf>
    <xf numFmtId="165" fontId="49" fillId="6" borderId="11" xfId="0" applyNumberFormat="1" applyFont="1" applyFill="1" applyBorder="1" applyAlignment="1" applyProtection="1">
      <alignment horizontal="right" vertical="center"/>
    </xf>
    <xf numFmtId="165" fontId="49" fillId="6" borderId="7" xfId="0" applyNumberFormat="1" applyFont="1" applyFill="1" applyBorder="1" applyAlignment="1" applyProtection="1">
      <alignment horizontal="right" vertical="center"/>
    </xf>
    <xf numFmtId="167" fontId="49" fillId="6" borderId="7" xfId="0" applyNumberFormat="1" applyFont="1" applyFill="1" applyBorder="1" applyAlignment="1" applyProtection="1">
      <alignment horizontal="right" vertical="center"/>
    </xf>
    <xf numFmtId="167" fontId="49" fillId="6" borderId="7" xfId="0" applyNumberFormat="1" applyFont="1" applyFill="1" applyBorder="1" applyAlignment="1" applyProtection="1">
      <alignment horizontal="right" vertical="center"/>
      <protection locked="0"/>
    </xf>
    <xf numFmtId="0" fontId="3" fillId="3" borderId="24" xfId="0" applyFont="1" applyFill="1" applyBorder="1" applyAlignment="1">
      <alignment horizontal="center" vertical="center"/>
    </xf>
    <xf numFmtId="0" fontId="10" fillId="0" borderId="0" xfId="2"/>
    <xf numFmtId="0" fontId="2" fillId="0" borderId="2" xfId="0" applyFont="1" applyFill="1" applyBorder="1" applyAlignment="1">
      <alignment horizontal="left"/>
    </xf>
    <xf numFmtId="0" fontId="2" fillId="0" borderId="2" xfId="0" applyFont="1" applyFill="1" applyBorder="1" applyAlignment="1">
      <alignment horizontal="left" wrapText="1"/>
    </xf>
    <xf numFmtId="0" fontId="2" fillId="0" borderId="0" xfId="0" applyFont="1" applyFill="1" applyBorder="1" applyAlignment="1">
      <alignment horizontal="left" wrapText="1"/>
    </xf>
    <xf numFmtId="0" fontId="1" fillId="0" borderId="0" xfId="0" applyFont="1" applyBorder="1" applyAlignment="1">
      <alignment horizontal="left" wrapText="1"/>
    </xf>
    <xf numFmtId="0" fontId="1" fillId="0" borderId="0" xfId="0" applyFont="1" applyAlignment="1">
      <alignment horizontal="left"/>
    </xf>
    <xf numFmtId="0" fontId="1" fillId="0" borderId="12" xfId="0" applyFont="1" applyBorder="1"/>
    <xf numFmtId="49" fontId="1" fillId="0" borderId="0" xfId="0" applyNumberFormat="1" applyFont="1"/>
    <xf numFmtId="0" fontId="53" fillId="0" borderId="0" xfId="0" applyFont="1"/>
    <xf numFmtId="0" fontId="54" fillId="0" borderId="0" xfId="0" applyFont="1"/>
    <xf numFmtId="49" fontId="1" fillId="3" borderId="53" xfId="0" applyNumberFormat="1" applyFont="1" applyFill="1" applyBorder="1" applyAlignment="1">
      <alignment horizontal="center" vertical="center" wrapText="1"/>
    </xf>
    <xf numFmtId="49" fontId="1" fillId="10" borderId="53" xfId="0" applyNumberFormat="1" applyFont="1" applyFill="1" applyBorder="1" applyAlignment="1">
      <alignment horizontal="center" vertical="center" wrapText="1"/>
    </xf>
    <xf numFmtId="49" fontId="1" fillId="4" borderId="53" xfId="0" applyNumberFormat="1" applyFont="1" applyFill="1" applyBorder="1" applyAlignment="1">
      <alignment horizontal="center" vertical="center" wrapText="1"/>
    </xf>
    <xf numFmtId="49" fontId="1" fillId="6" borderId="53" xfId="0" applyNumberFormat="1" applyFont="1" applyFill="1" applyBorder="1" applyAlignment="1">
      <alignment horizontal="center" vertical="center" wrapText="1"/>
    </xf>
    <xf numFmtId="49" fontId="1" fillId="5" borderId="53" xfId="0" applyNumberFormat="1" applyFont="1" applyFill="1" applyBorder="1" applyAlignment="1">
      <alignment horizontal="center" vertical="center" wrapText="1"/>
    </xf>
    <xf numFmtId="49" fontId="1" fillId="14" borderId="53" xfId="0" applyNumberFormat="1" applyFont="1" applyFill="1" applyBorder="1" applyAlignment="1">
      <alignment horizontal="center" vertical="center" wrapText="1"/>
    </xf>
    <xf numFmtId="49" fontId="1" fillId="7" borderId="54" xfId="0" applyNumberFormat="1" applyFont="1" applyFill="1" applyBorder="1" applyAlignment="1">
      <alignment horizontal="center" vertical="center" wrapText="1"/>
    </xf>
    <xf numFmtId="49" fontId="1" fillId="8" borderId="54" xfId="0" applyNumberFormat="1" applyFont="1" applyFill="1" applyBorder="1" applyAlignment="1">
      <alignment horizontal="center" vertical="center" wrapText="1"/>
    </xf>
    <xf numFmtId="49" fontId="1" fillId="0" borderId="0" xfId="0" applyNumberFormat="1" applyFont="1" applyBorder="1" applyAlignment="1">
      <alignment horizontal="center"/>
    </xf>
    <xf numFmtId="49" fontId="1" fillId="0" borderId="0" xfId="0" quotePrefix="1" applyNumberFormat="1" applyFont="1"/>
    <xf numFmtId="49" fontId="10" fillId="0" borderId="0" xfId="2" applyNumberFormat="1" applyFont="1"/>
    <xf numFmtId="49" fontId="42" fillId="0" borderId="0" xfId="0" applyNumberFormat="1" applyFont="1"/>
    <xf numFmtId="49" fontId="28" fillId="0" borderId="0" xfId="0" applyNumberFormat="1" applyFont="1" applyFill="1"/>
    <xf numFmtId="167" fontId="49" fillId="8" borderId="7" xfId="0" applyNumberFormat="1" applyFont="1" applyFill="1" applyBorder="1" applyAlignment="1" applyProtection="1">
      <alignment horizontal="right" vertical="center"/>
      <protection locked="0"/>
    </xf>
    <xf numFmtId="167" fontId="3" fillId="7" borderId="7" xfId="0" applyNumberFormat="1" applyFont="1" applyFill="1" applyBorder="1" applyAlignment="1" applyProtection="1">
      <alignment horizontal="right" vertical="center"/>
      <protection locked="0"/>
    </xf>
    <xf numFmtId="0" fontId="49" fillId="0" borderId="0" xfId="0" applyFont="1" applyFill="1" applyBorder="1" applyAlignment="1" applyProtection="1">
      <alignment horizontal="center" vertical="top" wrapText="1"/>
    </xf>
    <xf numFmtId="0" fontId="49" fillId="9" borderId="7" xfId="0" applyFont="1" applyFill="1" applyBorder="1" applyAlignment="1" applyProtection="1">
      <alignment horizontal="center" vertical="center" wrapText="1"/>
      <protection locked="0"/>
    </xf>
    <xf numFmtId="0" fontId="49" fillId="10" borderId="7" xfId="0" applyFont="1" applyFill="1" applyBorder="1" applyAlignment="1" applyProtection="1">
      <alignment horizontal="center" vertical="center" wrapText="1"/>
      <protection locked="0"/>
    </xf>
    <xf numFmtId="3" fontId="11" fillId="3" borderId="7" xfId="0" applyNumberFormat="1" applyFont="1" applyFill="1" applyBorder="1" applyAlignment="1" applyProtection="1">
      <alignment horizontal="center" wrapText="1"/>
    </xf>
    <xf numFmtId="3" fontId="11" fillId="3" borderId="49" xfId="0" applyNumberFormat="1" applyFont="1" applyFill="1" applyBorder="1" applyAlignment="1" applyProtection="1">
      <alignment horizontal="center" wrapText="1"/>
    </xf>
    <xf numFmtId="3" fontId="3" fillId="0" borderId="24" xfId="0" applyNumberFormat="1" applyFont="1" applyFill="1" applyBorder="1" applyAlignment="1">
      <alignment horizontal="right" vertical="center"/>
    </xf>
    <xf numFmtId="3" fontId="49" fillId="0" borderId="44" xfId="0" applyNumberFormat="1" applyFont="1" applyFill="1" applyBorder="1" applyAlignment="1" applyProtection="1">
      <alignment horizontal="right" vertical="center"/>
      <protection locked="0"/>
    </xf>
    <xf numFmtId="3" fontId="49" fillId="3" borderId="17" xfId="0" applyNumberFormat="1" applyFont="1" applyFill="1" applyBorder="1" applyAlignment="1">
      <alignment horizontal="right" vertical="center"/>
    </xf>
    <xf numFmtId="3" fontId="49" fillId="3" borderId="8" xfId="0" applyNumberFormat="1" applyFont="1" applyFill="1" applyBorder="1" applyAlignment="1">
      <alignment horizontal="right" vertical="center"/>
    </xf>
    <xf numFmtId="165" fontId="49" fillId="0" borderId="44" xfId="0" applyNumberFormat="1" applyFont="1" applyFill="1" applyBorder="1" applyAlignment="1" applyProtection="1">
      <alignment horizontal="right" vertical="center"/>
      <protection locked="0"/>
    </xf>
    <xf numFmtId="3" fontId="49" fillId="3" borderId="13" xfId="0" applyNumberFormat="1" applyFont="1" applyFill="1" applyBorder="1" applyAlignment="1">
      <alignment horizontal="right" vertical="center"/>
    </xf>
    <xf numFmtId="3" fontId="49" fillId="3" borderId="8" xfId="0" applyNumberFormat="1" applyFont="1" applyFill="1" applyBorder="1" applyAlignment="1" applyProtection="1">
      <alignment horizontal="right" vertical="center"/>
    </xf>
    <xf numFmtId="3" fontId="49" fillId="3" borderId="17" xfId="0" applyNumberFormat="1" applyFont="1" applyFill="1" applyBorder="1" applyAlignment="1" applyProtection="1">
      <alignment horizontal="right" vertical="center"/>
      <protection locked="0"/>
    </xf>
    <xf numFmtId="3" fontId="49" fillId="3" borderId="13" xfId="0" applyNumberFormat="1" applyFont="1" applyFill="1" applyBorder="1" applyAlignment="1" applyProtection="1">
      <alignment horizontal="right" vertical="center"/>
      <protection locked="0"/>
    </xf>
    <xf numFmtId="0" fontId="3" fillId="0" borderId="0" xfId="0" applyFont="1" applyFill="1" applyAlignment="1" applyProtection="1">
      <alignment vertical="center"/>
      <protection locked="0"/>
    </xf>
    <xf numFmtId="0" fontId="3" fillId="0" borderId="0" xfId="0" applyFont="1" applyAlignment="1" applyProtection="1">
      <alignment vertical="center"/>
      <protection locked="0"/>
    </xf>
    <xf numFmtId="0" fontId="2" fillId="0" borderId="0" xfId="0" applyFont="1" applyAlignment="1" applyProtection="1">
      <alignment vertical="center"/>
      <protection locked="0"/>
    </xf>
    <xf numFmtId="0" fontId="49" fillId="0" borderId="9" xfId="0" applyFont="1" applyBorder="1" applyAlignment="1" applyProtection="1">
      <alignment horizontal="center" vertical="center"/>
      <protection locked="0"/>
    </xf>
    <xf numFmtId="0" fontId="3" fillId="2" borderId="41" xfId="0" applyFont="1" applyFill="1" applyBorder="1" applyAlignment="1">
      <alignment horizontal="center" vertical="center"/>
    </xf>
    <xf numFmtId="0" fontId="3" fillId="2" borderId="55" xfId="0" applyFont="1" applyFill="1" applyBorder="1" applyAlignment="1">
      <alignment horizontal="center" vertical="center"/>
    </xf>
    <xf numFmtId="0" fontId="2" fillId="2" borderId="56" xfId="0" applyFont="1" applyFill="1" applyBorder="1" applyAlignment="1">
      <alignment vertical="center"/>
    </xf>
    <xf numFmtId="0" fontId="3" fillId="2" borderId="41" xfId="0" applyFont="1" applyFill="1" applyBorder="1" applyAlignment="1">
      <alignment vertical="center"/>
    </xf>
    <xf numFmtId="0" fontId="49" fillId="9" borderId="13" xfId="0" applyFont="1" applyFill="1" applyBorder="1" applyAlignment="1" applyProtection="1">
      <alignment horizontal="center" vertical="center"/>
      <protection locked="0"/>
    </xf>
    <xf numFmtId="0" fontId="49" fillId="2" borderId="7" xfId="0" applyFont="1" applyFill="1" applyBorder="1" applyAlignment="1">
      <alignment horizontal="center" vertical="center"/>
    </xf>
    <xf numFmtId="0" fontId="3" fillId="2" borderId="9" xfId="0" applyFont="1" applyFill="1" applyBorder="1" applyAlignment="1">
      <alignment vertical="center"/>
    </xf>
    <xf numFmtId="0" fontId="3" fillId="0" borderId="21" xfId="0" applyFont="1" applyBorder="1" applyAlignment="1">
      <alignment horizontal="center" vertical="center"/>
    </xf>
    <xf numFmtId="0" fontId="3" fillId="2" borderId="22" xfId="0" applyFont="1" applyFill="1" applyBorder="1" applyAlignment="1">
      <alignment vertical="center"/>
    </xf>
    <xf numFmtId="0" fontId="3" fillId="2" borderId="20" xfId="0" applyFont="1" applyFill="1" applyBorder="1" applyAlignment="1">
      <alignment vertical="center"/>
    </xf>
    <xf numFmtId="0" fontId="3" fillId="9" borderId="24" xfId="0" applyFont="1" applyFill="1" applyBorder="1" applyAlignment="1" applyProtection="1">
      <alignment vertical="center"/>
      <protection locked="0"/>
    </xf>
    <xf numFmtId="0" fontId="3" fillId="9" borderId="24" xfId="0" applyFont="1" applyFill="1" applyBorder="1" applyAlignment="1" applyProtection="1">
      <alignment horizontal="center" vertical="center"/>
      <protection locked="0"/>
    </xf>
    <xf numFmtId="0" fontId="55" fillId="10" borderId="2" xfId="0" applyFont="1" applyFill="1" applyBorder="1" applyAlignment="1" applyProtection="1">
      <alignment horizontal="center" vertical="center" wrapText="1"/>
      <protection locked="0"/>
    </xf>
    <xf numFmtId="0" fontId="2" fillId="0" borderId="0" xfId="0" applyFont="1"/>
    <xf numFmtId="0" fontId="3" fillId="0" borderId="0" xfId="0" applyFont="1" applyAlignment="1">
      <alignment horizontal="left" indent="2"/>
    </xf>
    <xf numFmtId="14" fontId="2" fillId="0" borderId="12" xfId="0" applyNumberFormat="1" applyFont="1" applyBorder="1" applyAlignment="1">
      <alignment horizontal="center"/>
    </xf>
    <xf numFmtId="49" fontId="49" fillId="9" borderId="21" xfId="0" applyNumberFormat="1" applyFont="1" applyFill="1" applyBorder="1" applyAlignment="1" applyProtection="1">
      <alignment horizontal="center" vertical="top" wrapText="1"/>
    </xf>
    <xf numFmtId="49" fontId="49" fillId="0" borderId="0" xfId="0" applyNumberFormat="1" applyFont="1" applyFill="1"/>
    <xf numFmtId="170" fontId="49" fillId="0" borderId="0" xfId="0" applyNumberFormat="1" applyFont="1" applyFill="1" applyBorder="1" applyAlignment="1">
      <alignment vertical="center"/>
    </xf>
    <xf numFmtId="0" fontId="15" fillId="10" borderId="2" xfId="0" applyFont="1" applyFill="1" applyBorder="1" applyAlignment="1" applyProtection="1">
      <alignment horizontal="center" wrapText="1"/>
      <protection locked="0"/>
    </xf>
    <xf numFmtId="0" fontId="49" fillId="10" borderId="2" xfId="0" applyFont="1" applyFill="1" applyBorder="1" applyAlignment="1" applyProtection="1">
      <alignment wrapText="1"/>
      <protection locked="0"/>
    </xf>
    <xf numFmtId="0" fontId="49" fillId="10" borderId="42" xfId="0" applyFont="1" applyFill="1" applyBorder="1" applyAlignment="1" applyProtection="1">
      <alignment wrapText="1"/>
      <protection locked="0"/>
    </xf>
    <xf numFmtId="0" fontId="49" fillId="10" borderId="18" xfId="0" applyFont="1" applyFill="1" applyBorder="1" applyAlignment="1" applyProtection="1">
      <alignment wrapText="1"/>
      <protection locked="0"/>
    </xf>
    <xf numFmtId="0" fontId="49" fillId="0" borderId="0" xfId="0" applyFont="1" applyAlignment="1" applyProtection="1">
      <alignment wrapText="1"/>
      <protection locked="0"/>
    </xf>
    <xf numFmtId="0" fontId="6" fillId="10" borderId="0" xfId="0" applyFont="1" applyFill="1" applyBorder="1" applyAlignment="1" applyProtection="1">
      <alignment vertical="center"/>
      <protection locked="0"/>
    </xf>
    <xf numFmtId="0" fontId="6" fillId="10" borderId="0" xfId="0" applyFont="1" applyFill="1" applyBorder="1" applyAlignment="1" applyProtection="1">
      <alignment horizontal="center" vertical="center"/>
      <protection locked="0"/>
    </xf>
    <xf numFmtId="0" fontId="49" fillId="10" borderId="0" xfId="0" applyFont="1" applyFill="1" applyAlignment="1" applyProtection="1">
      <alignment vertical="center"/>
      <protection locked="0"/>
    </xf>
    <xf numFmtId="0" fontId="49" fillId="10" borderId="0" xfId="0" applyFont="1" applyFill="1" applyBorder="1" applyAlignment="1" applyProtection="1">
      <alignment vertical="center"/>
      <protection locked="0"/>
    </xf>
    <xf numFmtId="0" fontId="49" fillId="0" borderId="0" xfId="0" applyFont="1" applyFill="1" applyAlignment="1" applyProtection="1">
      <alignment vertical="center"/>
      <protection locked="0"/>
    </xf>
    <xf numFmtId="0" fontId="49" fillId="0" borderId="0" xfId="0" applyFont="1" applyAlignment="1" applyProtection="1">
      <alignment vertical="center"/>
      <protection locked="0"/>
    </xf>
    <xf numFmtId="0" fontId="49" fillId="18" borderId="2" xfId="0" applyFont="1" applyFill="1" applyBorder="1" applyAlignment="1" applyProtection="1">
      <alignment vertical="center"/>
      <protection locked="0"/>
    </xf>
    <xf numFmtId="0" fontId="49" fillId="18" borderId="2" xfId="0" applyFont="1" applyFill="1" applyBorder="1" applyAlignment="1" applyProtection="1">
      <alignment horizontal="center" vertical="center"/>
      <protection locked="0"/>
    </xf>
    <xf numFmtId="0" fontId="49" fillId="18" borderId="1" xfId="0" applyFont="1" applyFill="1" applyBorder="1" applyAlignment="1" applyProtection="1">
      <alignment horizontal="center" vertical="center"/>
      <protection locked="0"/>
    </xf>
    <xf numFmtId="0" fontId="49" fillId="10" borderId="0" xfId="0" applyFont="1" applyFill="1" applyAlignment="1" applyProtection="1">
      <alignment horizontal="center" vertical="center"/>
      <protection locked="0"/>
    </xf>
    <xf numFmtId="1" fontId="2" fillId="10" borderId="12" xfId="0" applyNumberFormat="1" applyFont="1" applyFill="1" applyBorder="1" applyAlignment="1" applyProtection="1">
      <alignment horizontal="right"/>
      <protection locked="0"/>
    </xf>
    <xf numFmtId="0" fontId="49" fillId="10" borderId="11" xfId="0" applyFont="1" applyFill="1" applyBorder="1" applyAlignment="1" applyProtection="1">
      <alignment horizontal="center" vertical="center"/>
      <protection locked="0"/>
    </xf>
    <xf numFmtId="0" fontId="49" fillId="10" borderId="7" xfId="0" applyFont="1" applyFill="1" applyBorder="1" applyAlignment="1" applyProtection="1">
      <alignment horizontal="center" vertical="center"/>
      <protection locked="0"/>
    </xf>
    <xf numFmtId="0" fontId="49" fillId="10" borderId="7" xfId="0" applyFont="1" applyFill="1" applyBorder="1" applyAlignment="1" applyProtection="1">
      <alignment horizontal="center" vertical="top" wrapText="1"/>
      <protection locked="0"/>
    </xf>
    <xf numFmtId="0" fontId="2" fillId="10" borderId="7" xfId="0" applyFont="1" applyFill="1" applyBorder="1" applyAlignment="1" applyProtection="1">
      <alignment horizontal="center" vertical="center"/>
      <protection locked="0"/>
    </xf>
    <xf numFmtId="49" fontId="3" fillId="10" borderId="7" xfId="0" applyNumberFormat="1" applyFont="1" applyFill="1" applyBorder="1" applyAlignment="1" applyProtection="1">
      <alignment horizontal="left" vertical="top" wrapText="1"/>
      <protection locked="0"/>
    </xf>
    <xf numFmtId="0" fontId="49" fillId="10" borderId="0" xfId="0" applyFont="1" applyFill="1" applyAlignment="1" applyProtection="1">
      <alignment horizontal="right" vertical="center"/>
      <protection locked="0"/>
    </xf>
    <xf numFmtId="0" fontId="2" fillId="10" borderId="12" xfId="0" applyFont="1" applyFill="1" applyBorder="1" applyAlignment="1" applyProtection="1">
      <alignment horizontal="right" vertical="center"/>
      <protection locked="0"/>
    </xf>
    <xf numFmtId="0" fontId="49" fillId="10" borderId="13" xfId="0" applyFont="1" applyFill="1" applyBorder="1" applyAlignment="1" applyProtection="1">
      <alignment horizontal="center" vertical="center"/>
      <protection locked="0"/>
    </xf>
    <xf numFmtId="0" fontId="49" fillId="10" borderId="10" xfId="0" applyFont="1" applyFill="1" applyBorder="1" applyAlignment="1" applyProtection="1">
      <alignment horizontal="center" vertical="center"/>
      <protection locked="0"/>
    </xf>
    <xf numFmtId="49" fontId="49" fillId="10" borderId="21" xfId="0" applyNumberFormat="1" applyFont="1" applyFill="1" applyBorder="1" applyAlignment="1" applyProtection="1">
      <alignment horizontal="center" vertical="top" wrapText="1"/>
      <protection locked="0"/>
    </xf>
    <xf numFmtId="49" fontId="49" fillId="10" borderId="7" xfId="0" applyNumberFormat="1" applyFont="1" applyFill="1" applyBorder="1" applyAlignment="1" applyProtection="1">
      <alignment horizontal="center" vertical="top" wrapText="1"/>
      <protection locked="0"/>
    </xf>
    <xf numFmtId="49" fontId="41" fillId="10" borderId="22" xfId="0" applyNumberFormat="1" applyFont="1" applyFill="1" applyBorder="1" applyAlignment="1" applyProtection="1">
      <alignment horizontal="center" vertical="top" wrapText="1"/>
      <protection locked="0"/>
    </xf>
    <xf numFmtId="49" fontId="49" fillId="10" borderId="24" xfId="0" applyNumberFormat="1" applyFont="1" applyFill="1" applyBorder="1" applyAlignment="1" applyProtection="1">
      <alignment horizontal="center" vertical="top" wrapText="1"/>
      <protection locked="0"/>
    </xf>
    <xf numFmtId="49" fontId="49" fillId="10" borderId="20" xfId="0" applyNumberFormat="1" applyFont="1" applyFill="1" applyBorder="1" applyAlignment="1" applyProtection="1">
      <alignment horizontal="center" vertical="top" wrapText="1"/>
      <protection locked="0"/>
    </xf>
    <xf numFmtId="49" fontId="49" fillId="10" borderId="8" xfId="0" applyNumberFormat="1" applyFont="1" applyFill="1" applyBorder="1" applyAlignment="1" applyProtection="1">
      <alignment horizontal="center" vertical="top" wrapText="1"/>
      <protection locked="0"/>
    </xf>
    <xf numFmtId="49" fontId="49" fillId="10" borderId="17" xfId="0" applyNumberFormat="1" applyFont="1" applyFill="1" applyBorder="1" applyAlignment="1" applyProtection="1">
      <alignment horizontal="center" vertical="top" wrapText="1"/>
      <protection locked="0"/>
    </xf>
    <xf numFmtId="49" fontId="49" fillId="10" borderId="13" xfId="0" applyNumberFormat="1" applyFont="1" applyFill="1" applyBorder="1" applyAlignment="1" applyProtection="1">
      <alignment horizontal="center" vertical="top" wrapText="1"/>
      <protection locked="0"/>
    </xf>
    <xf numFmtId="0" fontId="49" fillId="10" borderId="0" xfId="0" applyFont="1" applyFill="1" applyBorder="1" applyAlignment="1" applyProtection="1">
      <alignment horizontal="center" vertical="top" wrapText="1"/>
      <protection locked="0"/>
    </xf>
    <xf numFmtId="0" fontId="2" fillId="10" borderId="12" xfId="0" applyFont="1" applyFill="1" applyBorder="1" applyAlignment="1" applyProtection="1">
      <alignment horizontal="right"/>
      <protection locked="0"/>
    </xf>
    <xf numFmtId="0" fontId="49" fillId="10" borderId="8" xfId="0" applyFont="1" applyFill="1" applyBorder="1" applyAlignment="1" applyProtection="1">
      <alignment horizontal="right" vertical="center"/>
      <protection locked="0"/>
    </xf>
    <xf numFmtId="0" fontId="49" fillId="10" borderId="17" xfId="0" applyFont="1" applyFill="1" applyBorder="1" applyAlignment="1" applyProtection="1">
      <alignment horizontal="right" vertical="center"/>
      <protection locked="0"/>
    </xf>
    <xf numFmtId="0" fontId="49" fillId="10" borderId="13" xfId="0" applyFont="1" applyFill="1" applyBorder="1" applyAlignment="1" applyProtection="1">
      <alignment horizontal="right" vertical="center"/>
      <protection locked="0"/>
    </xf>
    <xf numFmtId="3" fontId="49" fillId="10" borderId="24" xfId="0" applyNumberFormat="1" applyFont="1" applyFill="1" applyBorder="1" applyAlignment="1" applyProtection="1">
      <alignment horizontal="right" vertical="center"/>
      <protection locked="0"/>
    </xf>
    <xf numFmtId="3" fontId="49" fillId="10" borderId="4" xfId="0" applyNumberFormat="1" applyFont="1" applyFill="1" applyBorder="1" applyAlignment="1" applyProtection="1">
      <alignment horizontal="right" vertical="center"/>
      <protection locked="0"/>
    </xf>
    <xf numFmtId="3" fontId="49" fillId="10" borderId="9" xfId="0" applyNumberFormat="1" applyFont="1" applyFill="1" applyBorder="1" applyAlignment="1" applyProtection="1">
      <alignment horizontal="right" vertical="center"/>
      <protection locked="0"/>
    </xf>
    <xf numFmtId="3" fontId="49" fillId="10" borderId="10" xfId="0" applyNumberFormat="1" applyFont="1" applyFill="1" applyBorder="1" applyAlignment="1" applyProtection="1">
      <alignment horizontal="right" vertical="center"/>
      <protection locked="0"/>
    </xf>
    <xf numFmtId="3" fontId="49" fillId="10" borderId="0" xfId="0" applyNumberFormat="1" applyFont="1" applyFill="1" applyBorder="1" applyAlignment="1" applyProtection="1">
      <alignment horizontal="right" vertical="center"/>
      <protection locked="0"/>
    </xf>
    <xf numFmtId="3" fontId="3" fillId="10" borderId="9" xfId="0" applyNumberFormat="1" applyFont="1" applyFill="1" applyBorder="1" applyAlignment="1" applyProtection="1">
      <alignment horizontal="right" vertical="center"/>
      <protection locked="0"/>
    </xf>
    <xf numFmtId="3" fontId="49" fillId="10" borderId="11" xfId="0" applyNumberFormat="1" applyFont="1" applyFill="1" applyBorder="1" applyAlignment="1" applyProtection="1">
      <alignment horizontal="right" vertical="center"/>
      <protection locked="0"/>
    </xf>
    <xf numFmtId="0" fontId="49" fillId="10" borderId="2" xfId="0" applyFont="1" applyFill="1" applyBorder="1" applyAlignment="1" applyProtection="1">
      <alignment horizontal="right" vertical="center"/>
      <protection locked="0"/>
    </xf>
    <xf numFmtId="0" fontId="49" fillId="10" borderId="1" xfId="0" applyFont="1" applyFill="1" applyBorder="1" applyAlignment="1" applyProtection="1">
      <alignment horizontal="right" vertical="center"/>
      <protection locked="0"/>
    </xf>
    <xf numFmtId="0" fontId="49" fillId="10" borderId="7" xfId="0" applyNumberFormat="1" applyFont="1" applyFill="1" applyBorder="1" applyAlignment="1" applyProtection="1">
      <alignment horizontal="center" vertical="center"/>
      <protection locked="0"/>
    </xf>
    <xf numFmtId="0" fontId="2" fillId="10" borderId="0" xfId="0" applyFont="1" applyFill="1" applyBorder="1" applyAlignment="1" applyProtection="1">
      <alignment horizontal="right"/>
      <protection locked="0"/>
    </xf>
    <xf numFmtId="4" fontId="49" fillId="10" borderId="7" xfId="0" applyNumberFormat="1" applyFont="1" applyFill="1" applyBorder="1" applyAlignment="1" applyProtection="1">
      <alignment horizontal="right" vertical="center"/>
      <protection locked="0"/>
    </xf>
    <xf numFmtId="3" fontId="49" fillId="10" borderId="7" xfId="1" applyNumberFormat="1" applyFont="1" applyFill="1" applyBorder="1" applyAlignment="1" applyProtection="1">
      <alignment horizontal="right" vertical="center"/>
      <protection locked="0"/>
    </xf>
    <xf numFmtId="3" fontId="49" fillId="10" borderId="6" xfId="0" applyNumberFormat="1" applyFont="1" applyFill="1" applyBorder="1" applyAlignment="1" applyProtection="1">
      <alignment horizontal="right" vertical="center"/>
      <protection locked="0"/>
    </xf>
    <xf numFmtId="3" fontId="3" fillId="10" borderId="6" xfId="0" quotePrefix="1" applyNumberFormat="1" applyFont="1" applyFill="1" applyBorder="1" applyAlignment="1" applyProtection="1">
      <alignment horizontal="right" vertical="center"/>
      <protection locked="0"/>
    </xf>
    <xf numFmtId="3" fontId="49" fillId="10" borderId="7" xfId="0" quotePrefix="1" applyNumberFormat="1" applyFont="1" applyFill="1" applyBorder="1" applyAlignment="1" applyProtection="1">
      <alignment horizontal="right" vertical="center"/>
      <protection locked="0"/>
    </xf>
    <xf numFmtId="0" fontId="49" fillId="10" borderId="9" xfId="0" applyFont="1" applyFill="1" applyBorder="1" applyAlignment="1" applyProtection="1">
      <alignment horizontal="right" vertical="center"/>
      <protection locked="0"/>
    </xf>
    <xf numFmtId="3" fontId="3" fillId="10" borderId="7" xfId="1" applyNumberFormat="1" applyFont="1" applyFill="1" applyBorder="1" applyAlignment="1" applyProtection="1">
      <alignment horizontal="right" vertical="center"/>
      <protection locked="0"/>
    </xf>
    <xf numFmtId="165" fontId="3" fillId="10" borderId="7" xfId="3" applyNumberFormat="1" applyFont="1" applyFill="1" applyBorder="1" applyAlignment="1" applyProtection="1">
      <alignment horizontal="right" vertical="center"/>
      <protection locked="0"/>
    </xf>
    <xf numFmtId="168" fontId="3" fillId="10" borderId="7" xfId="3" quotePrefix="1" applyNumberFormat="1" applyFont="1" applyFill="1" applyBorder="1" applyAlignment="1" applyProtection="1">
      <alignment horizontal="right" vertical="center"/>
      <protection locked="0"/>
    </xf>
    <xf numFmtId="167" fontId="3" fillId="10" borderId="7" xfId="0" applyNumberFormat="1" applyFont="1" applyFill="1" applyBorder="1" applyAlignment="1" applyProtection="1">
      <alignment horizontal="right" vertical="center"/>
      <protection locked="0"/>
    </xf>
    <xf numFmtId="0" fontId="49" fillId="18" borderId="2" xfId="0" applyFont="1" applyFill="1" applyBorder="1" applyAlignment="1" applyProtection="1">
      <alignment horizontal="right" vertical="center"/>
      <protection locked="0"/>
    </xf>
    <xf numFmtId="0" fontId="49" fillId="18" borderId="1" xfId="0" applyFont="1" applyFill="1" applyBorder="1" applyAlignment="1" applyProtection="1">
      <alignment horizontal="right" vertical="center"/>
      <protection locked="0"/>
    </xf>
    <xf numFmtId="0" fontId="2" fillId="10" borderId="3" xfId="0" applyFont="1" applyFill="1" applyBorder="1" applyAlignment="1" applyProtection="1">
      <alignment horizontal="right"/>
      <protection locked="0"/>
    </xf>
    <xf numFmtId="4" fontId="49" fillId="10" borderId="8" xfId="0" applyNumberFormat="1" applyFont="1" applyFill="1" applyBorder="1" applyAlignment="1" applyProtection="1">
      <alignment horizontal="right" vertical="center"/>
      <protection locked="0"/>
    </xf>
    <xf numFmtId="4" fontId="49" fillId="10" borderId="17" xfId="0" applyNumberFormat="1" applyFont="1" applyFill="1" applyBorder="1" applyAlignment="1" applyProtection="1">
      <alignment horizontal="right" vertical="center"/>
      <protection locked="0"/>
    </xf>
    <xf numFmtId="4" fontId="49" fillId="10" borderId="13" xfId="0" applyNumberFormat="1" applyFont="1" applyFill="1" applyBorder="1" applyAlignment="1" applyProtection="1">
      <alignment horizontal="right" vertical="center"/>
      <protection locked="0"/>
    </xf>
    <xf numFmtId="3" fontId="49" fillId="10" borderId="21" xfId="0" applyNumberFormat="1" applyFont="1" applyFill="1" applyBorder="1" applyAlignment="1" applyProtection="1">
      <alignment horizontal="right" vertical="center"/>
      <protection locked="0"/>
    </xf>
    <xf numFmtId="165" fontId="49" fillId="10" borderId="11" xfId="0" applyNumberFormat="1" applyFont="1" applyFill="1" applyBorder="1" applyAlignment="1" applyProtection="1">
      <alignment horizontal="right" vertical="center"/>
      <protection locked="0"/>
    </xf>
    <xf numFmtId="165" fontId="49" fillId="10" borderId="7" xfId="0" applyNumberFormat="1" applyFont="1" applyFill="1" applyBorder="1" applyAlignment="1" applyProtection="1">
      <alignment horizontal="right" vertical="center"/>
      <protection locked="0"/>
    </xf>
    <xf numFmtId="3" fontId="2" fillId="10" borderId="11" xfId="0" applyNumberFormat="1" applyFont="1" applyFill="1" applyBorder="1" applyAlignment="1" applyProtection="1">
      <alignment horizontal="right" vertical="center"/>
      <protection locked="0"/>
    </xf>
    <xf numFmtId="3" fontId="3" fillId="10" borderId="21" xfId="0" applyNumberFormat="1" applyFont="1" applyFill="1" applyBorder="1" applyAlignment="1" applyProtection="1">
      <alignment horizontal="right" vertical="center"/>
      <protection locked="0"/>
    </xf>
    <xf numFmtId="3" fontId="2" fillId="10" borderId="7" xfId="0" applyNumberFormat="1" applyFont="1" applyFill="1" applyBorder="1" applyAlignment="1" applyProtection="1">
      <alignment horizontal="right" vertical="center"/>
      <protection locked="0"/>
    </xf>
    <xf numFmtId="167" fontId="49" fillId="10" borderId="7" xfId="0" applyNumberFormat="1" applyFont="1" applyFill="1" applyBorder="1" applyAlignment="1" applyProtection="1">
      <alignment horizontal="right" vertical="center"/>
      <protection locked="0"/>
    </xf>
    <xf numFmtId="3" fontId="2" fillId="10" borderId="6" xfId="0" applyNumberFormat="1" applyFont="1" applyFill="1" applyBorder="1" applyAlignment="1" applyProtection="1">
      <alignment horizontal="right" vertical="center"/>
      <protection locked="0"/>
    </xf>
    <xf numFmtId="3" fontId="3" fillId="10" borderId="31" xfId="0" applyNumberFormat="1" applyFont="1" applyFill="1" applyBorder="1" applyAlignment="1" applyProtection="1">
      <alignment horizontal="right" vertical="center"/>
      <protection locked="0"/>
    </xf>
    <xf numFmtId="3" fontId="2" fillId="10" borderId="0" xfId="0" applyNumberFormat="1" applyFont="1" applyFill="1" applyBorder="1" applyAlignment="1" applyProtection="1">
      <alignment horizontal="right" vertical="center"/>
      <protection locked="0"/>
    </xf>
    <xf numFmtId="0" fontId="2" fillId="10" borderId="0" xfId="0" applyFont="1" applyFill="1" applyBorder="1" applyAlignment="1" applyProtection="1">
      <alignment horizontal="right" vertical="center"/>
      <protection locked="0"/>
    </xf>
    <xf numFmtId="0" fontId="2" fillId="10" borderId="0" xfId="0" applyFont="1" applyFill="1" applyAlignment="1" applyProtection="1">
      <alignment vertical="center"/>
      <protection locked="0"/>
    </xf>
    <xf numFmtId="4" fontId="2" fillId="10" borderId="7" xfId="0" applyNumberFormat="1" applyFont="1" applyFill="1" applyBorder="1" applyAlignment="1" applyProtection="1">
      <alignment horizontal="right" vertical="center"/>
      <protection locked="0"/>
    </xf>
    <xf numFmtId="0" fontId="3" fillId="0" borderId="0" xfId="0" applyFont="1" applyAlignment="1">
      <alignment vertical="center"/>
    </xf>
    <xf numFmtId="0" fontId="49" fillId="0" borderId="0" xfId="0" applyFont="1" applyAlignment="1">
      <alignment vertical="center"/>
    </xf>
    <xf numFmtId="0" fontId="49" fillId="0" borderId="0" xfId="0" applyFont="1" applyBorder="1" applyAlignment="1">
      <alignment vertical="center"/>
    </xf>
    <xf numFmtId="0" fontId="49" fillId="0" borderId="2" xfId="0" applyFont="1" applyBorder="1" applyAlignment="1">
      <alignment wrapText="1"/>
    </xf>
    <xf numFmtId="0" fontId="49" fillId="0" borderId="1" xfId="0" applyFont="1" applyBorder="1" applyAlignment="1">
      <alignment wrapText="1"/>
    </xf>
    <xf numFmtId="22" fontId="2" fillId="0" borderId="42" xfId="0" applyNumberFormat="1" applyFont="1" applyFill="1" applyBorder="1" applyAlignment="1">
      <alignment horizontal="right" vertical="center"/>
    </xf>
    <xf numFmtId="0" fontId="49" fillId="2" borderId="6" xfId="0" applyFont="1" applyFill="1" applyBorder="1" applyAlignment="1">
      <alignment horizontal="center" vertical="center"/>
    </xf>
    <xf numFmtId="0" fontId="58" fillId="10" borderId="0" xfId="0" applyFont="1" applyFill="1" applyBorder="1" applyAlignment="1">
      <alignment vertical="center" wrapText="1"/>
    </xf>
    <xf numFmtId="0" fontId="58" fillId="10" borderId="0" xfId="0" applyFont="1" applyFill="1" applyBorder="1"/>
    <xf numFmtId="0" fontId="58" fillId="0" borderId="0" xfId="0" applyFont="1" applyFill="1" applyBorder="1" applyAlignment="1">
      <alignment vertical="center" wrapText="1"/>
    </xf>
    <xf numFmtId="0" fontId="58" fillId="10" borderId="0" xfId="0" applyFont="1" applyFill="1" applyBorder="1" applyAlignment="1">
      <alignment horizontal="center"/>
    </xf>
    <xf numFmtId="0" fontId="59" fillId="10" borderId="0" xfId="0" applyFont="1" applyFill="1" applyBorder="1"/>
    <xf numFmtId="0" fontId="59" fillId="0" borderId="0" xfId="0" applyFont="1" applyBorder="1" applyAlignment="1">
      <alignment vertical="center"/>
    </xf>
    <xf numFmtId="0" fontId="59" fillId="0" borderId="0" xfId="0" applyFont="1" applyFill="1" applyBorder="1"/>
    <xf numFmtId="0" fontId="60" fillId="0" borderId="0" xfId="0" applyFont="1"/>
    <xf numFmtId="0" fontId="59" fillId="10" borderId="0" xfId="0" applyFont="1" applyFill="1" applyBorder="1" applyAlignment="1">
      <alignment horizontal="center"/>
    </xf>
    <xf numFmtId="49" fontId="59" fillId="10" borderId="0" xfId="0" applyNumberFormat="1" applyFont="1" applyFill="1" applyBorder="1"/>
    <xf numFmtId="0" fontId="49" fillId="3" borderId="34" xfId="0" applyFont="1" applyFill="1" applyBorder="1" applyAlignment="1">
      <alignment vertical="center"/>
    </xf>
    <xf numFmtId="0" fontId="49" fillId="3" borderId="34" xfId="0" applyFont="1" applyFill="1" applyBorder="1" applyAlignment="1" applyProtection="1">
      <alignment horizontal="right" vertical="center"/>
    </xf>
    <xf numFmtId="0" fontId="49" fillId="3" borderId="14" xfId="0" applyFont="1" applyFill="1" applyBorder="1" applyAlignment="1" applyProtection="1">
      <alignment horizontal="right" vertical="center"/>
    </xf>
    <xf numFmtId="0" fontId="49" fillId="0" borderId="6" xfId="0" applyFont="1" applyBorder="1" applyAlignment="1" applyProtection="1">
      <alignment horizontal="center" vertical="center"/>
      <protection locked="0"/>
    </xf>
    <xf numFmtId="0" fontId="49" fillId="0" borderId="9" xfId="0" applyFont="1" applyBorder="1" applyAlignment="1">
      <alignment vertical="center"/>
    </xf>
    <xf numFmtId="0" fontId="49" fillId="0" borderId="2" xfId="0" applyFont="1" applyBorder="1" applyAlignment="1">
      <alignment wrapText="1"/>
    </xf>
    <xf numFmtId="0" fontId="49" fillId="0" borderId="17" xfId="0" applyFont="1" applyBorder="1" applyAlignment="1">
      <alignment horizontal="center" vertical="center"/>
    </xf>
    <xf numFmtId="0" fontId="49" fillId="0" borderId="0" xfId="0" applyFont="1" applyAlignment="1">
      <alignment vertical="center"/>
    </xf>
    <xf numFmtId="0" fontId="49" fillId="0" borderId="15" xfId="0" applyFont="1" applyBorder="1" applyAlignment="1">
      <alignment vertical="center"/>
    </xf>
    <xf numFmtId="0" fontId="49" fillId="0" borderId="17" xfId="0" applyFont="1" applyBorder="1" applyAlignment="1">
      <alignment vertical="center"/>
    </xf>
    <xf numFmtId="0" fontId="49" fillId="0" borderId="0" xfId="0" applyFont="1" applyBorder="1" applyAlignment="1">
      <alignment vertical="center"/>
    </xf>
    <xf numFmtId="0" fontId="3" fillId="0" borderId="0" xfId="0" applyFont="1" applyAlignment="1">
      <alignment vertical="center"/>
    </xf>
    <xf numFmtId="0" fontId="3" fillId="0" borderId="17" xfId="0" applyFont="1" applyBorder="1" applyAlignment="1">
      <alignment vertical="center"/>
    </xf>
    <xf numFmtId="0" fontId="3" fillId="3" borderId="9" xfId="0" applyFont="1" applyFill="1" applyBorder="1" applyAlignment="1">
      <alignment horizontal="center" vertical="center"/>
    </xf>
    <xf numFmtId="0" fontId="3" fillId="3" borderId="10" xfId="0" applyFont="1" applyFill="1" applyBorder="1" applyAlignment="1">
      <alignment horizontal="center" vertical="center"/>
    </xf>
    <xf numFmtId="0" fontId="49" fillId="0" borderId="4" xfId="0" applyFont="1" applyFill="1" applyBorder="1" applyAlignment="1" applyProtection="1">
      <alignment horizontal="center" vertical="center"/>
      <protection locked="0"/>
    </xf>
    <xf numFmtId="49" fontId="61" fillId="9" borderId="21" xfId="0" applyNumberFormat="1" applyFont="1" applyFill="1" applyBorder="1" applyAlignment="1" applyProtection="1">
      <alignment horizontal="center" vertical="top" wrapText="1"/>
    </xf>
    <xf numFmtId="0" fontId="0" fillId="0" borderId="9" xfId="0" applyFont="1" applyBorder="1" applyAlignment="1" applyProtection="1">
      <alignment horizontal="center" vertical="center"/>
      <protection locked="0"/>
    </xf>
    <xf numFmtId="0" fontId="49" fillId="0" borderId="0" xfId="0" applyFont="1" applyAlignment="1">
      <alignment vertical="center"/>
    </xf>
    <xf numFmtId="0" fontId="49" fillId="0" borderId="0" xfId="0" applyFont="1" applyBorder="1" applyAlignment="1">
      <alignment vertical="center"/>
    </xf>
    <xf numFmtId="0" fontId="1" fillId="0" borderId="1" xfId="0" applyFont="1" applyBorder="1" applyAlignment="1">
      <alignment horizontal="left" wrapText="1"/>
    </xf>
    <xf numFmtId="49" fontId="62" fillId="0" borderId="0" xfId="2" applyNumberFormat="1" applyFont="1"/>
    <xf numFmtId="49" fontId="63" fillId="0" borderId="0" xfId="0" applyNumberFormat="1" applyFont="1"/>
    <xf numFmtId="0" fontId="62" fillId="0" borderId="0" xfId="2" quotePrefix="1" applyFont="1"/>
    <xf numFmtId="49" fontId="10" fillId="0" borderId="0" xfId="2" applyNumberFormat="1"/>
    <xf numFmtId="0" fontId="3" fillId="0" borderId="41" xfId="0" applyFont="1" applyBorder="1" applyAlignment="1">
      <alignment horizontal="left" vertical="center" wrapText="1"/>
    </xf>
    <xf numFmtId="0" fontId="3" fillId="0" borderId="0" xfId="0" applyFont="1" applyAlignment="1">
      <alignment horizontal="left" vertical="top" wrapText="1"/>
    </xf>
    <xf numFmtId="3" fontId="14" fillId="0" borderId="3" xfId="0" applyNumberFormat="1" applyFont="1" applyFill="1" applyBorder="1" applyAlignment="1">
      <alignment horizontal="left" vertical="center" wrapText="1"/>
    </xf>
    <xf numFmtId="3" fontId="14" fillId="0" borderId="2" xfId="0" applyNumberFormat="1" applyFont="1" applyFill="1" applyBorder="1" applyAlignment="1">
      <alignment horizontal="left" vertical="center" wrapText="1"/>
    </xf>
    <xf numFmtId="49" fontId="7" fillId="9" borderId="4" xfId="0" applyNumberFormat="1" applyFont="1" applyFill="1" applyBorder="1" applyAlignment="1" applyProtection="1">
      <alignment horizontal="left" vertical="center" wrapText="1"/>
      <protection locked="0"/>
    </xf>
    <xf numFmtId="49" fontId="7" fillId="9" borderId="9" xfId="0" applyNumberFormat="1" applyFont="1" applyFill="1" applyBorder="1" applyAlignment="1" applyProtection="1">
      <alignment horizontal="left" vertical="center" wrapText="1"/>
      <protection locked="0"/>
    </xf>
    <xf numFmtId="49" fontId="7" fillId="9" borderId="10" xfId="0" applyNumberFormat="1" applyFont="1" applyFill="1" applyBorder="1" applyAlignment="1" applyProtection="1">
      <alignment horizontal="left" vertical="center" wrapText="1"/>
      <protection locked="0"/>
    </xf>
    <xf numFmtId="3" fontId="49" fillId="6" borderId="4" xfId="0" applyNumberFormat="1" applyFont="1" applyFill="1" applyBorder="1" applyAlignment="1" applyProtection="1">
      <alignment horizontal="left" vertical="center" wrapText="1"/>
    </xf>
    <xf numFmtId="0" fontId="49" fillId="0" borderId="9" xfId="0" applyFont="1" applyBorder="1" applyAlignment="1">
      <alignment horizontal="left" vertical="center" wrapText="1"/>
    </xf>
    <xf numFmtId="0" fontId="49" fillId="0" borderId="10" xfId="0" applyFont="1" applyBorder="1" applyAlignment="1">
      <alignment horizontal="left" vertical="center" wrapText="1"/>
    </xf>
    <xf numFmtId="3" fontId="49" fillId="0" borderId="4" xfId="0" applyNumberFormat="1" applyFont="1" applyFill="1" applyBorder="1" applyAlignment="1" applyProtection="1">
      <alignment horizontal="left" vertical="center"/>
      <protection locked="0"/>
    </xf>
    <xf numFmtId="3" fontId="49" fillId="0" borderId="9" xfId="0" applyNumberFormat="1" applyFont="1" applyFill="1" applyBorder="1" applyAlignment="1" applyProtection="1">
      <alignment horizontal="left" vertical="center"/>
      <protection locked="0"/>
    </xf>
    <xf numFmtId="3" fontId="49" fillId="0" borderId="10" xfId="0" applyNumberFormat="1" applyFont="1" applyFill="1" applyBorder="1" applyAlignment="1" applyProtection="1">
      <alignment horizontal="left" vertical="center"/>
      <protection locked="0"/>
    </xf>
    <xf numFmtId="0" fontId="3" fillId="0" borderId="5" xfId="0" applyNumberFormat="1" applyFont="1" applyFill="1" applyBorder="1" applyAlignment="1" applyProtection="1">
      <alignment horizontal="left" vertical="center"/>
    </xf>
    <xf numFmtId="0" fontId="3" fillId="0" borderId="34" xfId="0" applyNumberFormat="1" applyFont="1" applyFill="1" applyBorder="1" applyAlignment="1" applyProtection="1">
      <alignment horizontal="left" vertical="center"/>
    </xf>
    <xf numFmtId="0" fontId="3" fillId="0" borderId="14" xfId="0" applyNumberFormat="1" applyFont="1" applyFill="1" applyBorder="1" applyAlignment="1" applyProtection="1">
      <alignment horizontal="left" vertical="center"/>
    </xf>
    <xf numFmtId="4" fontId="49" fillId="6" borderId="7" xfId="0" applyNumberFormat="1" applyFont="1" applyFill="1" applyBorder="1" applyAlignment="1">
      <alignment horizontal="left" vertical="center" wrapText="1"/>
    </xf>
    <xf numFmtId="0" fontId="49" fillId="6" borderId="7" xfId="0" applyFont="1" applyFill="1" applyBorder="1" applyAlignment="1">
      <alignment vertical="center"/>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10" xfId="0" applyFont="1" applyFill="1" applyBorder="1" applyAlignment="1" applyProtection="1">
      <alignment horizontal="left" vertical="center"/>
      <protection locked="0"/>
    </xf>
    <xf numFmtId="171" fontId="49" fillId="0" borderId="4" xfId="0" applyNumberFormat="1" applyFont="1" applyFill="1" applyBorder="1" applyAlignment="1" applyProtection="1">
      <alignment horizontal="left" vertical="center"/>
      <protection locked="0"/>
    </xf>
    <xf numFmtId="171" fontId="49" fillId="0" borderId="9" xfId="0" applyNumberFormat="1" applyFont="1" applyFill="1" applyBorder="1" applyAlignment="1" applyProtection="1">
      <alignment horizontal="left" vertical="center"/>
      <protection locked="0"/>
    </xf>
    <xf numFmtId="171" fontId="49" fillId="0" borderId="10" xfId="0" applyNumberFormat="1" applyFont="1" applyFill="1" applyBorder="1" applyAlignment="1" applyProtection="1">
      <alignment horizontal="left" vertical="center"/>
      <protection locked="0"/>
    </xf>
    <xf numFmtId="0" fontId="49" fillId="0" borderId="4" xfId="0" applyFont="1" applyFill="1" applyBorder="1" applyAlignment="1" applyProtection="1">
      <alignment horizontal="left" vertical="center"/>
      <protection locked="0"/>
    </xf>
    <xf numFmtId="0" fontId="49" fillId="0" borderId="9" xfId="0" applyFont="1" applyFill="1" applyBorder="1" applyAlignment="1" applyProtection="1">
      <alignment horizontal="left" vertical="center"/>
      <protection locked="0"/>
    </xf>
    <xf numFmtId="0" fontId="49" fillId="0" borderId="10" xfId="0" applyFont="1" applyFill="1" applyBorder="1" applyAlignment="1" applyProtection="1">
      <alignment horizontal="left" vertical="center"/>
      <protection locked="0"/>
    </xf>
    <xf numFmtId="3" fontId="49" fillId="9" borderId="4" xfId="0" applyNumberFormat="1" applyFont="1" applyFill="1" applyBorder="1" applyAlignment="1" applyProtection="1">
      <alignment horizontal="left" vertical="center"/>
      <protection locked="0"/>
    </xf>
    <xf numFmtId="3" fontId="49" fillId="9" borderId="9" xfId="0" applyNumberFormat="1" applyFont="1" applyFill="1" applyBorder="1" applyAlignment="1" applyProtection="1">
      <alignment horizontal="left" vertical="center"/>
      <protection locked="0"/>
    </xf>
    <xf numFmtId="3" fontId="49" fillId="9" borderId="10" xfId="0" applyNumberFormat="1" applyFont="1" applyFill="1" applyBorder="1" applyAlignment="1" applyProtection="1">
      <alignment horizontal="left" vertical="center"/>
      <protection locked="0"/>
    </xf>
    <xf numFmtId="3" fontId="49" fillId="6" borderId="4" xfId="0" applyNumberFormat="1" applyFont="1" applyFill="1" applyBorder="1" applyAlignment="1">
      <alignment vertical="center"/>
    </xf>
    <xf numFmtId="0" fontId="49" fillId="0" borderId="9" xfId="0" applyFont="1" applyBorder="1" applyAlignment="1">
      <alignment vertical="center"/>
    </xf>
    <xf numFmtId="0" fontId="49" fillId="0" borderId="10" xfId="0" applyFont="1" applyBorder="1" applyAlignment="1">
      <alignment vertical="center"/>
    </xf>
    <xf numFmtId="0" fontId="49" fillId="0" borderId="9" xfId="0" applyFont="1" applyBorder="1" applyAlignment="1">
      <alignment horizontal="left" vertical="center"/>
    </xf>
    <xf numFmtId="0" fontId="49" fillId="0" borderId="10" xfId="0" applyFont="1" applyBorder="1" applyAlignment="1">
      <alignment horizontal="left" vertical="center"/>
    </xf>
    <xf numFmtId="3" fontId="49" fillId="0" borderId="5" xfId="0" applyNumberFormat="1" applyFont="1" applyFill="1" applyBorder="1" applyAlignment="1" applyProtection="1">
      <alignment horizontal="left" vertical="center"/>
      <protection locked="0"/>
    </xf>
    <xf numFmtId="0" fontId="49" fillId="0" borderId="34" xfId="0" applyFont="1" applyBorder="1" applyAlignment="1">
      <alignment horizontal="left" vertical="center"/>
    </xf>
    <xf numFmtId="0" fontId="49" fillId="0" borderId="14" xfId="0" applyFont="1" applyBorder="1" applyAlignment="1">
      <alignment horizontal="left" vertical="center"/>
    </xf>
    <xf numFmtId="3" fontId="3" fillId="6" borderId="4" xfId="0" applyNumberFormat="1" applyFont="1" applyFill="1" applyBorder="1" applyAlignment="1">
      <alignment horizontal="left" vertical="center" wrapText="1"/>
    </xf>
    <xf numFmtId="3" fontId="3" fillId="6" borderId="9" xfId="0" applyNumberFormat="1" applyFont="1" applyFill="1" applyBorder="1" applyAlignment="1">
      <alignment horizontal="left" vertical="center" wrapText="1"/>
    </xf>
    <xf numFmtId="0" fontId="3" fillId="0" borderId="9" xfId="0" applyFont="1" applyBorder="1" applyAlignment="1">
      <alignment horizontal="left" vertical="center"/>
    </xf>
    <xf numFmtId="0" fontId="3" fillId="0" borderId="10" xfId="0" applyFont="1" applyBorder="1" applyAlignment="1">
      <alignment horizontal="left" vertical="center"/>
    </xf>
    <xf numFmtId="0" fontId="3" fillId="6" borderId="4" xfId="0" applyFont="1" applyFill="1" applyBorder="1" applyAlignment="1">
      <alignment vertical="center"/>
    </xf>
    <xf numFmtId="0" fontId="3" fillId="0" borderId="9" xfId="0" applyFont="1" applyBorder="1" applyAlignment="1">
      <alignment vertical="center"/>
    </xf>
    <xf numFmtId="0" fontId="3" fillId="0" borderId="10" xfId="0" applyFont="1" applyBorder="1" applyAlignment="1">
      <alignment vertical="center"/>
    </xf>
    <xf numFmtId="0" fontId="49" fillId="3" borderId="4" xfId="0" applyFont="1" applyFill="1" applyBorder="1" applyAlignment="1">
      <alignment horizontal="right" vertical="center"/>
    </xf>
    <xf numFmtId="0" fontId="49" fillId="3" borderId="10" xfId="0" applyFont="1" applyFill="1" applyBorder="1" applyAlignment="1">
      <alignment horizontal="right" vertical="center"/>
    </xf>
    <xf numFmtId="0" fontId="49" fillId="2" borderId="8" xfId="0" applyFont="1" applyFill="1" applyBorder="1" applyAlignment="1">
      <alignment horizontal="left" vertical="center"/>
    </xf>
    <xf numFmtId="0" fontId="49" fillId="2" borderId="17" xfId="0" applyFont="1" applyFill="1" applyBorder="1" applyAlignment="1">
      <alignment horizontal="left" vertical="center"/>
    </xf>
    <xf numFmtId="3" fontId="49" fillId="6" borderId="4" xfId="0" applyNumberFormat="1" applyFont="1" applyFill="1" applyBorder="1" applyAlignment="1" applyProtection="1">
      <alignment horizontal="left" vertical="center"/>
    </xf>
    <xf numFmtId="0" fontId="49" fillId="6" borderId="9" xfId="0" applyFont="1" applyFill="1" applyBorder="1" applyAlignment="1">
      <alignment horizontal="left" vertical="center"/>
    </xf>
    <xf numFmtId="0" fontId="49" fillId="6" borderId="10" xfId="0" applyFont="1" applyFill="1" applyBorder="1" applyAlignment="1">
      <alignment horizontal="left" vertical="center"/>
    </xf>
    <xf numFmtId="4" fontId="49" fillId="14" borderId="7" xfId="0" applyNumberFormat="1" applyFont="1" applyFill="1" applyBorder="1" applyAlignment="1">
      <alignment horizontal="left" vertical="center" wrapText="1"/>
    </xf>
    <xf numFmtId="0" fontId="49" fillId="0" borderId="7" xfId="0" applyFont="1" applyBorder="1" applyAlignment="1">
      <alignment vertical="center"/>
    </xf>
    <xf numFmtId="3" fontId="3" fillId="0" borderId="4" xfId="0" applyNumberFormat="1" applyFont="1" applyFill="1" applyBorder="1" applyAlignment="1" applyProtection="1">
      <alignment horizontal="left" vertical="center"/>
      <protection locked="0"/>
    </xf>
    <xf numFmtId="3" fontId="3" fillId="0" borderId="9" xfId="0" applyNumberFormat="1" applyFont="1" applyFill="1" applyBorder="1" applyAlignment="1" applyProtection="1">
      <alignment horizontal="left" vertical="center"/>
      <protection locked="0"/>
    </xf>
    <xf numFmtId="3" fontId="3" fillId="0" borderId="10" xfId="0" applyNumberFormat="1" applyFont="1" applyFill="1" applyBorder="1" applyAlignment="1" applyProtection="1">
      <alignment horizontal="left" vertical="center"/>
      <protection locked="0"/>
    </xf>
    <xf numFmtId="3" fontId="49" fillId="0" borderId="34" xfId="0" applyNumberFormat="1" applyFont="1" applyFill="1" applyBorder="1" applyAlignment="1" applyProtection="1">
      <alignment horizontal="left" vertical="center"/>
      <protection locked="0"/>
    </xf>
    <xf numFmtId="3" fontId="49" fillId="0" borderId="14" xfId="0" applyNumberFormat="1" applyFont="1" applyFill="1" applyBorder="1" applyAlignment="1" applyProtection="1">
      <alignment horizontal="left" vertical="center"/>
      <protection locked="0"/>
    </xf>
    <xf numFmtId="3" fontId="49" fillId="10" borderId="4" xfId="0" applyNumberFormat="1" applyFont="1" applyFill="1" applyBorder="1" applyAlignment="1">
      <alignment horizontal="left" vertical="center" wrapText="1"/>
    </xf>
    <xf numFmtId="3" fontId="49" fillId="10" borderId="9" xfId="0" applyNumberFormat="1" applyFont="1" applyFill="1" applyBorder="1" applyAlignment="1">
      <alignment horizontal="left" vertical="center" wrapText="1"/>
    </xf>
    <xf numFmtId="0" fontId="3" fillId="6" borderId="5" xfId="0" applyFont="1" applyFill="1" applyBorder="1" applyAlignment="1">
      <alignment vertical="center"/>
    </xf>
    <xf numFmtId="0" fontId="3" fillId="0" borderId="34" xfId="0" applyFont="1" applyBorder="1" applyAlignment="1">
      <alignment vertical="center"/>
    </xf>
    <xf numFmtId="0" fontId="3" fillId="0" borderId="14" xfId="0" applyFont="1" applyBorder="1" applyAlignment="1">
      <alignment vertical="center"/>
    </xf>
    <xf numFmtId="0" fontId="3" fillId="6" borderId="22" xfId="0" applyFont="1" applyFill="1" applyBorder="1" applyAlignment="1">
      <alignment horizontal="left" vertical="center" wrapText="1"/>
    </xf>
    <xf numFmtId="0" fontId="3" fillId="6" borderId="24" xfId="0" applyFont="1" applyFill="1" applyBorder="1" applyAlignment="1">
      <alignment horizontal="left" vertical="center" wrapText="1"/>
    </xf>
    <xf numFmtId="0" fontId="3" fillId="0" borderId="24" xfId="0" applyFont="1" applyBorder="1" applyAlignment="1">
      <alignment vertical="center"/>
    </xf>
    <xf numFmtId="0" fontId="3" fillId="0" borderId="20" xfId="0" applyFont="1" applyBorder="1" applyAlignment="1">
      <alignment vertical="center"/>
    </xf>
    <xf numFmtId="0" fontId="3" fillId="6" borderId="25" xfId="0" applyFont="1" applyFill="1" applyBorder="1" applyAlignment="1">
      <alignment horizontal="left" vertical="center" wrapText="1"/>
    </xf>
    <xf numFmtId="0" fontId="3" fillId="6" borderId="0" xfId="0" applyFont="1" applyFill="1" applyBorder="1" applyAlignment="1">
      <alignment horizontal="left" vertical="center" wrapText="1"/>
    </xf>
    <xf numFmtId="0" fontId="3" fillId="0" borderId="0" xfId="0" applyFont="1" applyAlignment="1">
      <alignment vertical="center"/>
    </xf>
    <xf numFmtId="0" fontId="3" fillId="0" borderId="15" xfId="0" applyFont="1" applyBorder="1" applyAlignment="1">
      <alignment vertical="center"/>
    </xf>
    <xf numFmtId="0" fontId="3" fillId="0" borderId="25" xfId="0" applyFont="1" applyBorder="1"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wrapText="1"/>
    </xf>
    <xf numFmtId="0" fontId="3" fillId="0" borderId="8" xfId="0" applyFont="1" applyBorder="1" applyAlignment="1">
      <alignment horizontal="left" vertical="center" wrapText="1"/>
    </xf>
    <xf numFmtId="0" fontId="3" fillId="0" borderId="17" xfId="0" applyFont="1" applyBorder="1" applyAlignment="1">
      <alignment horizontal="left" vertical="center" wrapText="1"/>
    </xf>
    <xf numFmtId="0" fontId="3" fillId="0" borderId="17" xfId="0" applyFont="1" applyBorder="1" applyAlignment="1">
      <alignment vertical="center"/>
    </xf>
    <xf numFmtId="0" fontId="3" fillId="0" borderId="13" xfId="0" applyFont="1" applyBorder="1" applyAlignment="1">
      <alignment vertical="center"/>
    </xf>
    <xf numFmtId="3" fontId="3" fillId="6" borderId="4" xfId="0" applyNumberFormat="1" applyFont="1" applyFill="1" applyBorder="1" applyAlignment="1">
      <alignment horizontal="left" vertical="center"/>
    </xf>
    <xf numFmtId="0" fontId="3" fillId="6" borderId="20" xfId="0" applyFont="1" applyFill="1" applyBorder="1" applyAlignment="1">
      <alignment horizontal="left" vertical="center" wrapText="1"/>
    </xf>
    <xf numFmtId="0" fontId="3" fillId="6" borderId="15" xfId="0" applyFont="1" applyFill="1" applyBorder="1" applyAlignment="1">
      <alignment horizontal="left" vertical="center" wrapText="1"/>
    </xf>
    <xf numFmtId="0" fontId="3" fillId="6" borderId="8" xfId="0" applyFont="1" applyFill="1" applyBorder="1" applyAlignment="1">
      <alignment horizontal="left" vertical="center" wrapText="1"/>
    </xf>
    <xf numFmtId="0" fontId="3" fillId="6" borderId="17" xfId="0" applyFont="1" applyFill="1" applyBorder="1" applyAlignment="1">
      <alignment horizontal="left" vertical="center" wrapText="1"/>
    </xf>
    <xf numFmtId="0" fontId="3" fillId="6" borderId="13" xfId="0" applyFont="1" applyFill="1" applyBorder="1" applyAlignment="1">
      <alignment horizontal="left" vertical="center" wrapText="1"/>
    </xf>
    <xf numFmtId="0" fontId="3" fillId="0" borderId="25" xfId="0" applyFont="1" applyBorder="1" applyAlignment="1">
      <alignment vertical="center"/>
    </xf>
    <xf numFmtId="0" fontId="3" fillId="0" borderId="0" xfId="0" applyFont="1" applyBorder="1" applyAlignment="1">
      <alignment vertical="center"/>
    </xf>
    <xf numFmtId="0" fontId="3" fillId="6" borderId="7" xfId="0" applyFont="1" applyFill="1" applyBorder="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3" fontId="3" fillId="6" borderId="4" xfId="0" applyNumberFormat="1" applyFont="1" applyFill="1" applyBorder="1" applyAlignment="1" applyProtection="1">
      <alignment horizontal="left" vertical="center"/>
    </xf>
    <xf numFmtId="3" fontId="3" fillId="6" borderId="9" xfId="0" applyNumberFormat="1" applyFont="1" applyFill="1" applyBorder="1" applyAlignment="1" applyProtection="1">
      <alignment horizontal="left" vertical="center"/>
    </xf>
    <xf numFmtId="3" fontId="3" fillId="6" borderId="10" xfId="0" applyNumberFormat="1" applyFont="1" applyFill="1" applyBorder="1" applyAlignment="1" applyProtection="1">
      <alignment horizontal="left" vertical="center"/>
    </xf>
    <xf numFmtId="0" fontId="3" fillId="0" borderId="9" xfId="0" applyFont="1" applyBorder="1" applyAlignment="1">
      <alignment vertical="center" wrapText="1"/>
    </xf>
    <xf numFmtId="0" fontId="3" fillId="0" borderId="10" xfId="0" applyFont="1" applyBorder="1" applyAlignment="1">
      <alignment vertical="center" wrapText="1"/>
    </xf>
    <xf numFmtId="0" fontId="3" fillId="3" borderId="9" xfId="0" applyFont="1" applyFill="1" applyBorder="1" applyAlignment="1">
      <alignment horizontal="center" vertical="center"/>
    </xf>
    <xf numFmtId="0" fontId="3" fillId="3" borderId="10" xfId="0" applyFont="1" applyFill="1" applyBorder="1" applyAlignment="1">
      <alignment horizontal="center" vertical="center"/>
    </xf>
    <xf numFmtId="0" fontId="49" fillId="8" borderId="22" xfId="0" applyFont="1" applyFill="1" applyBorder="1" applyAlignment="1">
      <alignment horizontal="left" vertical="center" wrapText="1"/>
    </xf>
    <xf numFmtId="0" fontId="49" fillId="8" borderId="24" xfId="0" applyFont="1" applyFill="1" applyBorder="1" applyAlignment="1">
      <alignment horizontal="left" vertical="center" wrapText="1"/>
    </xf>
    <xf numFmtId="0" fontId="49" fillId="8" borderId="24" xfId="0" applyFont="1" applyFill="1" applyBorder="1" applyAlignment="1">
      <alignment vertical="center"/>
    </xf>
    <xf numFmtId="0" fontId="49" fillId="8" borderId="20" xfId="0" applyFont="1" applyFill="1" applyBorder="1" applyAlignment="1">
      <alignment vertical="center"/>
    </xf>
    <xf numFmtId="0" fontId="49" fillId="8" borderId="25" xfId="0" applyFont="1" applyFill="1" applyBorder="1" applyAlignment="1">
      <alignment horizontal="left" vertical="center" wrapText="1"/>
    </xf>
    <xf numFmtId="0" fontId="49" fillId="8" borderId="0" xfId="0" applyFont="1" applyFill="1" applyBorder="1" applyAlignment="1">
      <alignment horizontal="left" vertical="center" wrapText="1"/>
    </xf>
    <xf numFmtId="0" fontId="49" fillId="8" borderId="0" xfId="0" applyFont="1" applyFill="1" applyAlignment="1">
      <alignment vertical="center"/>
    </xf>
    <xf numFmtId="0" fontId="49" fillId="8" borderId="15" xfId="0" applyFont="1" applyFill="1" applyBorder="1" applyAlignment="1">
      <alignment vertical="center"/>
    </xf>
    <xf numFmtId="0" fontId="49" fillId="8" borderId="8" xfId="0" applyFont="1" applyFill="1" applyBorder="1" applyAlignment="1">
      <alignment vertical="center"/>
    </xf>
    <xf numFmtId="0" fontId="49" fillId="8" borderId="17" xfId="0" applyFont="1" applyFill="1" applyBorder="1" applyAlignment="1">
      <alignment vertical="center"/>
    </xf>
    <xf numFmtId="0" fontId="49" fillId="8" borderId="13" xfId="0" applyFont="1" applyFill="1" applyBorder="1" applyAlignment="1">
      <alignment vertical="center"/>
    </xf>
    <xf numFmtId="165" fontId="49" fillId="0" borderId="4" xfId="0" applyNumberFormat="1" applyFont="1" applyFill="1" applyBorder="1" applyAlignment="1" applyProtection="1">
      <alignment horizontal="left" vertical="center" wrapText="1"/>
      <protection locked="0"/>
    </xf>
    <xf numFmtId="0" fontId="49" fillId="0" borderId="9" xfId="0" applyFont="1" applyBorder="1" applyAlignment="1">
      <alignment vertical="center" wrapText="1"/>
    </xf>
    <xf numFmtId="0" fontId="49" fillId="0" borderId="10" xfId="0" applyFont="1" applyBorder="1" applyAlignment="1">
      <alignment vertical="center" wrapText="1"/>
    </xf>
    <xf numFmtId="0" fontId="49" fillId="8" borderId="8" xfId="0" applyFont="1" applyFill="1" applyBorder="1" applyAlignment="1">
      <alignment horizontal="left" vertical="center" wrapText="1"/>
    </xf>
    <xf numFmtId="0" fontId="49" fillId="8" borderId="17" xfId="0" applyFont="1" applyFill="1" applyBorder="1" applyAlignment="1">
      <alignment horizontal="left" vertical="center" wrapText="1"/>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3" fillId="0" borderId="22" xfId="0" applyFont="1" applyFill="1" applyBorder="1" applyAlignment="1">
      <alignment horizontal="left" vertical="center" wrapText="1"/>
    </xf>
    <xf numFmtId="0" fontId="3" fillId="0" borderId="24" xfId="0" applyFont="1" applyFill="1" applyBorder="1" applyAlignment="1">
      <alignment horizontal="left" vertical="center" wrapText="1"/>
    </xf>
    <xf numFmtId="0" fontId="3" fillId="0" borderId="20" xfId="0" applyFont="1" applyFill="1" applyBorder="1" applyAlignment="1">
      <alignment horizontal="left" vertical="center" wrapText="1"/>
    </xf>
    <xf numFmtId="0" fontId="3" fillId="0" borderId="25" xfId="0" applyFont="1" applyFill="1" applyBorder="1" applyAlignment="1">
      <alignment horizontal="left" vertical="center" wrapText="1"/>
    </xf>
    <xf numFmtId="0" fontId="3" fillId="0" borderId="0" xfId="0" applyFont="1" applyFill="1" applyBorder="1" applyAlignment="1">
      <alignment horizontal="left" vertical="center" wrapText="1"/>
    </xf>
    <xf numFmtId="0" fontId="3" fillId="0" borderId="15" xfId="0" applyFont="1" applyFill="1" applyBorder="1" applyAlignment="1">
      <alignment horizontal="left" vertical="center" wrapText="1"/>
    </xf>
    <xf numFmtId="0" fontId="3" fillId="0" borderId="8" xfId="0" applyFont="1" applyFill="1" applyBorder="1" applyAlignment="1">
      <alignment horizontal="left" vertical="center" wrapText="1"/>
    </xf>
    <xf numFmtId="0" fontId="3" fillId="0" borderId="17" xfId="0" applyFont="1" applyFill="1" applyBorder="1" applyAlignment="1">
      <alignment horizontal="left" vertical="center" wrapText="1"/>
    </xf>
    <xf numFmtId="0" fontId="3" fillId="0" borderId="13" xfId="0" applyFont="1" applyFill="1" applyBorder="1" applyAlignment="1">
      <alignment horizontal="left" vertical="center" wrapText="1"/>
    </xf>
    <xf numFmtId="3" fontId="3" fillId="6" borderId="22" xfId="0" applyNumberFormat="1" applyFont="1" applyFill="1" applyBorder="1" applyAlignment="1">
      <alignment horizontal="left" vertical="center"/>
    </xf>
    <xf numFmtId="0" fontId="3" fillId="0" borderId="24" xfId="0" applyFont="1" applyBorder="1" applyAlignment="1">
      <alignment horizontal="left" vertical="center"/>
    </xf>
    <xf numFmtId="0" fontId="3" fillId="0" borderId="20" xfId="0" applyFont="1" applyBorder="1" applyAlignment="1">
      <alignment horizontal="left" vertical="center"/>
    </xf>
    <xf numFmtId="0" fontId="3" fillId="0" borderId="25" xfId="0" applyFont="1" applyBorder="1" applyAlignment="1">
      <alignment horizontal="left" vertical="center"/>
    </xf>
    <xf numFmtId="0" fontId="3" fillId="0" borderId="0" xfId="0" applyFont="1" applyAlignment="1">
      <alignment horizontal="left" vertical="center"/>
    </xf>
    <xf numFmtId="0" fontId="3" fillId="0" borderId="15" xfId="0" applyFont="1" applyBorder="1" applyAlignment="1">
      <alignment horizontal="left" vertical="center"/>
    </xf>
    <xf numFmtId="0" fontId="3" fillId="0" borderId="8" xfId="0" applyFont="1" applyBorder="1" applyAlignment="1">
      <alignment horizontal="left" vertical="center"/>
    </xf>
    <xf numFmtId="0" fontId="3" fillId="0" borderId="17" xfId="0" applyFont="1" applyBorder="1" applyAlignment="1">
      <alignment horizontal="left" vertical="center"/>
    </xf>
    <xf numFmtId="0" fontId="3" fillId="0" borderId="13" xfId="0" applyFont="1" applyBorder="1" applyAlignment="1">
      <alignment horizontal="left" vertical="center"/>
    </xf>
    <xf numFmtId="3" fontId="3" fillId="6" borderId="4" xfId="0" applyNumberFormat="1" applyFont="1" applyFill="1" applyBorder="1" applyAlignment="1"/>
    <xf numFmtId="0" fontId="3" fillId="0" borderId="9" xfId="0" applyFont="1" applyBorder="1" applyAlignment="1"/>
    <xf numFmtId="0" fontId="3" fillId="0" borderId="10" xfId="0" applyFont="1" applyBorder="1" applyAlignment="1"/>
    <xf numFmtId="0" fontId="49" fillId="6" borderId="22" xfId="0" applyFont="1" applyFill="1" applyBorder="1" applyAlignment="1">
      <alignment horizontal="left" vertical="center" wrapText="1"/>
    </xf>
    <xf numFmtId="0" fontId="49" fillId="6" borderId="24" xfId="0" applyFont="1" applyFill="1" applyBorder="1" applyAlignment="1">
      <alignment horizontal="left" vertical="center" wrapText="1"/>
    </xf>
    <xf numFmtId="0" fontId="49" fillId="0" borderId="24" xfId="0" applyFont="1" applyBorder="1" applyAlignment="1">
      <alignment vertical="center"/>
    </xf>
    <xf numFmtId="0" fontId="49" fillId="0" borderId="20" xfId="0" applyFont="1" applyBorder="1" applyAlignment="1">
      <alignment vertical="center"/>
    </xf>
    <xf numFmtId="0" fontId="49" fillId="6" borderId="25" xfId="0" applyFont="1" applyFill="1" applyBorder="1" applyAlignment="1">
      <alignment horizontal="left" vertical="center" wrapText="1"/>
    </xf>
    <xf numFmtId="0" fontId="49" fillId="6" borderId="0" xfId="0" applyFont="1" applyFill="1" applyBorder="1" applyAlignment="1">
      <alignment horizontal="left" vertical="center" wrapText="1"/>
    </xf>
    <xf numFmtId="0" fontId="49" fillId="0" borderId="0" xfId="0" applyFont="1" applyAlignment="1">
      <alignment vertical="center"/>
    </xf>
    <xf numFmtId="0" fontId="49" fillId="0" borderId="15" xfId="0" applyFont="1" applyBorder="1" applyAlignment="1">
      <alignment vertical="center"/>
    </xf>
    <xf numFmtId="0" fontId="49" fillId="0" borderId="25" xfId="0" applyFont="1" applyBorder="1" applyAlignment="1">
      <alignment horizontal="left" vertical="center" wrapText="1"/>
    </xf>
    <xf numFmtId="0" fontId="49" fillId="0" borderId="0" xfId="0" applyFont="1" applyBorder="1" applyAlignment="1">
      <alignment horizontal="left" vertical="center" wrapText="1"/>
    </xf>
    <xf numFmtId="0" fontId="49" fillId="0" borderId="8" xfId="0" applyFont="1" applyBorder="1" applyAlignment="1">
      <alignment horizontal="left" vertical="center" wrapText="1"/>
    </xf>
    <xf numFmtId="0" fontId="49" fillId="0" borderId="17" xfId="0" applyFont="1" applyBorder="1" applyAlignment="1">
      <alignment horizontal="left" vertical="center" wrapText="1"/>
    </xf>
    <xf numFmtId="0" fontId="49" fillId="0" borderId="17" xfId="0" applyFont="1" applyBorder="1" applyAlignment="1">
      <alignment vertical="center"/>
    </xf>
    <xf numFmtId="0" fontId="49" fillId="0" borderId="13" xfId="0" applyFont="1" applyBorder="1" applyAlignment="1">
      <alignment vertical="center"/>
    </xf>
    <xf numFmtId="3" fontId="49" fillId="6" borderId="4" xfId="0" applyNumberFormat="1" applyFont="1" applyFill="1" applyBorder="1" applyAlignment="1"/>
    <xf numFmtId="0" fontId="49" fillId="0" borderId="9" xfId="0" applyFont="1" applyBorder="1" applyAlignment="1"/>
    <xf numFmtId="0" fontId="49" fillId="0" borderId="10" xfId="0" applyFont="1" applyBorder="1" applyAlignment="1"/>
    <xf numFmtId="0" fontId="49" fillId="0" borderId="0" xfId="0" applyFont="1" applyAlignment="1">
      <alignment horizontal="left" vertical="center" wrapText="1"/>
    </xf>
    <xf numFmtId="3" fontId="49" fillId="6" borderId="5" xfId="0" applyNumberFormat="1" applyFont="1" applyFill="1" applyBorder="1" applyAlignment="1"/>
    <xf numFmtId="0" fontId="49" fillId="0" borderId="34" xfId="0" applyFont="1" applyBorder="1" applyAlignment="1"/>
    <xf numFmtId="0" fontId="49" fillId="0" borderId="14" xfId="0" applyFont="1" applyBorder="1" applyAlignment="1"/>
    <xf numFmtId="0" fontId="49" fillId="8" borderId="4" xfId="0" applyFont="1" applyFill="1" applyBorder="1" applyAlignment="1">
      <alignment horizontal="left" vertical="center" wrapText="1"/>
    </xf>
    <xf numFmtId="0" fontId="49" fillId="8" borderId="9" xfId="0" applyFont="1" applyFill="1" applyBorder="1" applyAlignment="1">
      <alignment horizontal="left" vertical="center" wrapText="1"/>
    </xf>
    <xf numFmtId="0" fontId="49" fillId="8" borderId="10" xfId="0" applyFont="1" applyFill="1" applyBorder="1" applyAlignment="1">
      <alignment horizontal="left" vertical="center" wrapText="1"/>
    </xf>
    <xf numFmtId="0" fontId="49" fillId="8" borderId="4" xfId="0" applyFont="1" applyFill="1" applyBorder="1" applyAlignment="1">
      <alignment horizontal="left"/>
    </xf>
    <xf numFmtId="0" fontId="49" fillId="8" borderId="9" xfId="0" applyFont="1" applyFill="1" applyBorder="1" applyAlignment="1">
      <alignment horizontal="left"/>
    </xf>
    <xf numFmtId="0" fontId="49" fillId="8" borderId="10" xfId="0" applyFont="1" applyFill="1" applyBorder="1" applyAlignment="1">
      <alignment horizontal="left"/>
    </xf>
    <xf numFmtId="0" fontId="49" fillId="0" borderId="58" xfId="0" applyFont="1" applyBorder="1" applyAlignment="1">
      <alignment vertical="center"/>
    </xf>
    <xf numFmtId="0" fontId="49" fillId="0" borderId="42" xfId="0" applyFont="1" applyBorder="1" applyAlignment="1">
      <alignment vertical="center"/>
    </xf>
    <xf numFmtId="0" fontId="49" fillId="0" borderId="59" xfId="0" applyFont="1" applyBorder="1" applyAlignment="1">
      <alignment vertical="center"/>
    </xf>
    <xf numFmtId="3" fontId="3" fillId="6" borderId="5" xfId="0" applyNumberFormat="1" applyFont="1" applyFill="1" applyBorder="1" applyAlignment="1"/>
    <xf numFmtId="0" fontId="3" fillId="0" borderId="34" xfId="0" applyFont="1" applyBorder="1" applyAlignment="1"/>
    <xf numFmtId="0" fontId="3" fillId="0" borderId="14" xfId="0" applyFont="1" applyBorder="1" applyAlignment="1"/>
    <xf numFmtId="0" fontId="49" fillId="0" borderId="4" xfId="0" applyFont="1" applyFill="1" applyBorder="1" applyAlignment="1">
      <alignment horizontal="left"/>
    </xf>
    <xf numFmtId="0" fontId="49" fillId="0" borderId="9" xfId="0" applyFont="1" applyFill="1" applyBorder="1" applyAlignment="1">
      <alignment horizontal="left"/>
    </xf>
    <xf numFmtId="0" fontId="49" fillId="0" borderId="10" xfId="0" applyFont="1" applyFill="1" applyBorder="1" applyAlignment="1">
      <alignment horizontal="left"/>
    </xf>
    <xf numFmtId="0" fontId="49" fillId="0" borderId="4" xfId="0" applyFont="1" applyFill="1" applyBorder="1" applyAlignment="1">
      <alignment horizontal="left" vertical="center" wrapText="1"/>
    </xf>
    <xf numFmtId="0" fontId="49" fillId="0" borderId="9" xfId="0" applyFont="1" applyFill="1" applyBorder="1" applyAlignment="1">
      <alignment horizontal="left" vertical="center" wrapText="1"/>
    </xf>
    <xf numFmtId="0" fontId="49" fillId="0" borderId="10" xfId="0" applyFont="1" applyFill="1" applyBorder="1" applyAlignment="1">
      <alignment horizontal="left" vertical="center" wrapText="1"/>
    </xf>
    <xf numFmtId="0" fontId="49" fillId="8" borderId="20" xfId="0" applyFont="1" applyFill="1" applyBorder="1" applyAlignment="1">
      <alignment horizontal="left" vertical="center" wrapText="1"/>
    </xf>
    <xf numFmtId="0" fontId="49" fillId="8" borderId="15" xfId="0" applyFont="1" applyFill="1" applyBorder="1" applyAlignment="1">
      <alignment horizontal="left" vertical="center" wrapText="1"/>
    </xf>
    <xf numFmtId="0" fontId="49" fillId="8" borderId="13" xfId="0" applyFont="1" applyFill="1" applyBorder="1" applyAlignment="1">
      <alignment horizontal="left" vertical="center" wrapText="1"/>
    </xf>
    <xf numFmtId="3" fontId="49" fillId="6" borderId="22" xfId="0" applyNumberFormat="1" applyFont="1" applyFill="1" applyBorder="1" applyAlignment="1">
      <alignment horizontal="left" vertical="center"/>
    </xf>
    <xf numFmtId="0" fontId="49" fillId="0" borderId="24" xfId="0" applyFont="1" applyBorder="1" applyAlignment="1">
      <alignment horizontal="left" vertical="center"/>
    </xf>
    <xf numFmtId="0" fontId="49" fillId="0" borderId="20" xfId="0" applyFont="1" applyBorder="1" applyAlignment="1">
      <alignment horizontal="left" vertical="center"/>
    </xf>
    <xf numFmtId="0" fontId="49" fillId="0" borderId="25" xfId="0" applyFont="1" applyBorder="1" applyAlignment="1">
      <alignment horizontal="left" vertical="center"/>
    </xf>
    <xf numFmtId="0" fontId="49" fillId="0" borderId="0" xfId="0" applyFont="1" applyAlignment="1">
      <alignment horizontal="left" vertical="center"/>
    </xf>
    <xf numFmtId="0" fontId="49" fillId="0" borderId="15" xfId="0" applyFont="1" applyBorder="1" applyAlignment="1">
      <alignment horizontal="left" vertical="center"/>
    </xf>
    <xf numFmtId="0" fontId="49" fillId="0" borderId="8" xfId="0" applyFont="1" applyBorder="1" applyAlignment="1">
      <alignment horizontal="left" vertical="center"/>
    </xf>
    <xf numFmtId="0" fontId="49" fillId="0" borderId="17" xfId="0" applyFont="1" applyBorder="1" applyAlignment="1">
      <alignment horizontal="left" vertical="center"/>
    </xf>
    <xf numFmtId="0" fontId="49" fillId="0" borderId="13" xfId="0" applyFont="1" applyBorder="1" applyAlignment="1">
      <alignment horizontal="left" vertical="center"/>
    </xf>
    <xf numFmtId="4" fontId="3" fillId="6" borderId="4" xfId="0" applyNumberFormat="1" applyFont="1" applyFill="1" applyBorder="1" applyAlignment="1"/>
    <xf numFmtId="4" fontId="49" fillId="6" borderId="4" xfId="0" applyNumberFormat="1" applyFont="1" applyFill="1" applyBorder="1" applyAlignment="1"/>
    <xf numFmtId="0" fontId="49" fillId="6" borderId="8" xfId="0" applyFont="1" applyFill="1" applyBorder="1" applyAlignment="1">
      <alignment horizontal="left" vertical="center" wrapText="1"/>
    </xf>
    <xf numFmtId="0" fontId="49" fillId="6" borderId="17" xfId="0" applyFont="1" applyFill="1" applyBorder="1" applyAlignment="1">
      <alignment horizontal="left" vertical="center" wrapText="1"/>
    </xf>
    <xf numFmtId="3" fontId="49" fillId="6" borderId="4" xfId="0" applyNumberFormat="1" applyFont="1" applyFill="1" applyBorder="1" applyAlignment="1">
      <alignment horizontal="left" vertical="center"/>
    </xf>
    <xf numFmtId="165" fontId="3" fillId="0" borderId="4" xfId="0" applyNumberFormat="1" applyFont="1" applyFill="1" applyBorder="1" applyAlignment="1" applyProtection="1">
      <alignment horizontal="left" vertical="center" wrapText="1"/>
      <protection locked="0"/>
    </xf>
    <xf numFmtId="4" fontId="49" fillId="6" borderId="5" xfId="0" applyNumberFormat="1" applyFont="1" applyFill="1" applyBorder="1" applyAlignment="1"/>
    <xf numFmtId="0" fontId="49" fillId="0" borderId="22" xfId="0" applyFont="1" applyFill="1" applyBorder="1" applyAlignment="1">
      <alignment horizontal="left" vertical="center" wrapText="1"/>
    </xf>
    <xf numFmtId="0" fontId="49" fillId="0" borderId="24" xfId="0" applyFont="1" applyFill="1" applyBorder="1" applyAlignment="1">
      <alignment horizontal="left" vertical="center" wrapText="1"/>
    </xf>
    <xf numFmtId="0" fontId="49" fillId="0" borderId="25" xfId="0" applyFont="1" applyFill="1" applyBorder="1" applyAlignment="1">
      <alignment horizontal="left" vertical="center" wrapText="1"/>
    </xf>
    <xf numFmtId="0" fontId="49" fillId="0" borderId="0" xfId="0" applyFont="1" applyFill="1" applyBorder="1" applyAlignment="1">
      <alignment horizontal="left" vertical="center" wrapText="1"/>
    </xf>
    <xf numFmtId="0" fontId="49" fillId="0" borderId="24" xfId="0" applyFont="1" applyFill="1" applyBorder="1" applyAlignment="1">
      <alignment horizontal="left" vertical="center"/>
    </xf>
    <xf numFmtId="0" fontId="49" fillId="0" borderId="25" xfId="0" applyFont="1" applyFill="1" applyBorder="1" applyAlignment="1">
      <alignment horizontal="left" vertical="center"/>
    </xf>
    <xf numFmtId="0" fontId="49" fillId="0" borderId="0" xfId="0" applyFont="1" applyFill="1" applyBorder="1" applyAlignment="1">
      <alignment horizontal="left" vertical="center"/>
    </xf>
    <xf numFmtId="0" fontId="49" fillId="0" borderId="8" xfId="0" applyFont="1" applyFill="1" applyBorder="1" applyAlignment="1">
      <alignment horizontal="left" vertical="center"/>
    </xf>
    <xf numFmtId="0" fontId="49" fillId="0" borderId="17" xfId="0" applyFont="1" applyFill="1" applyBorder="1" applyAlignment="1">
      <alignment horizontal="left" vertical="center"/>
    </xf>
    <xf numFmtId="0" fontId="49" fillId="0" borderId="58" xfId="0" applyFont="1" applyFill="1" applyBorder="1" applyAlignment="1">
      <alignment horizontal="left" vertical="center"/>
    </xf>
    <xf numFmtId="0" fontId="49" fillId="0" borderId="42" xfId="0" applyFont="1" applyFill="1" applyBorder="1" applyAlignment="1">
      <alignment horizontal="left" vertical="center"/>
    </xf>
    <xf numFmtId="0" fontId="49" fillId="0" borderId="0" xfId="0" applyFont="1" applyBorder="1" applyAlignment="1">
      <alignment vertical="center"/>
    </xf>
    <xf numFmtId="0" fontId="49" fillId="0" borderId="58" xfId="0" applyFont="1" applyBorder="1" applyAlignment="1"/>
    <xf numFmtId="0" fontId="49" fillId="0" borderId="42" xfId="0" applyFont="1" applyBorder="1" applyAlignment="1"/>
    <xf numFmtId="0" fontId="49" fillId="0" borderId="59" xfId="0" applyFont="1" applyBorder="1" applyAlignment="1"/>
    <xf numFmtId="4" fontId="3" fillId="6" borderId="5" xfId="0" applyNumberFormat="1" applyFont="1" applyFill="1" applyBorder="1" applyAlignment="1"/>
    <xf numFmtId="4" fontId="49" fillId="0" borderId="22" xfId="0" applyNumberFormat="1" applyFont="1" applyFill="1" applyBorder="1" applyAlignment="1">
      <alignment horizontal="left" vertical="center" wrapText="1"/>
    </xf>
    <xf numFmtId="4" fontId="49" fillId="0" borderId="24" xfId="0" applyNumberFormat="1" applyFont="1" applyFill="1" applyBorder="1" applyAlignment="1">
      <alignment horizontal="left" vertical="center" wrapText="1"/>
    </xf>
    <xf numFmtId="4" fontId="49" fillId="0" borderId="25" xfId="0" applyNumberFormat="1" applyFont="1" applyFill="1" applyBorder="1" applyAlignment="1">
      <alignment horizontal="left" vertical="center" wrapText="1"/>
    </xf>
    <xf numFmtId="4" fontId="49" fillId="0" borderId="0" xfId="0" applyNumberFormat="1" applyFont="1" applyFill="1" applyBorder="1" applyAlignment="1">
      <alignment horizontal="left" vertical="center" wrapText="1"/>
    </xf>
    <xf numFmtId="4" fontId="49" fillId="0" borderId="8" xfId="0" applyNumberFormat="1" applyFont="1" applyFill="1" applyBorder="1" applyAlignment="1">
      <alignment horizontal="left" vertical="center" wrapText="1"/>
    </xf>
    <xf numFmtId="4" fontId="49" fillId="0" borderId="17" xfId="0" applyNumberFormat="1" applyFont="1" applyFill="1" applyBorder="1" applyAlignment="1">
      <alignment horizontal="left" vertical="center" wrapText="1"/>
    </xf>
    <xf numFmtId="4" fontId="49" fillId="0" borderId="58" xfId="0" applyNumberFormat="1" applyFont="1" applyFill="1" applyBorder="1" applyAlignment="1">
      <alignment horizontal="left" vertical="center" wrapText="1"/>
    </xf>
    <xf numFmtId="4" fontId="49" fillId="0" borderId="42" xfId="0" applyNumberFormat="1" applyFont="1" applyFill="1" applyBorder="1" applyAlignment="1">
      <alignment horizontal="left" vertical="center" wrapText="1"/>
    </xf>
    <xf numFmtId="3" fontId="3" fillId="0" borderId="22" xfId="0" applyNumberFormat="1" applyFont="1" applyFill="1" applyBorder="1" applyAlignment="1" applyProtection="1">
      <alignment horizontal="left" vertical="center" wrapText="1"/>
      <protection locked="0"/>
    </xf>
    <xf numFmtId="167" fontId="3" fillId="6" borderId="4" xfId="0" applyNumberFormat="1" applyFont="1" applyFill="1" applyBorder="1" applyAlignment="1">
      <alignment horizontal="left" vertical="center" wrapText="1"/>
    </xf>
    <xf numFmtId="167" fontId="3" fillId="6" borderId="9" xfId="0" quotePrefix="1" applyNumberFormat="1" applyFont="1" applyFill="1" applyBorder="1" applyAlignment="1">
      <alignment horizontal="left" vertical="center" wrapText="1"/>
    </xf>
    <xf numFmtId="167" fontId="3" fillId="7" borderId="4" xfId="0" applyNumberFormat="1" applyFont="1" applyFill="1" applyBorder="1" applyAlignment="1">
      <alignment horizontal="left" vertical="center"/>
    </xf>
    <xf numFmtId="167" fontId="3" fillId="7" borderId="9" xfId="0" applyNumberFormat="1" applyFont="1" applyFill="1" applyBorder="1" applyAlignment="1">
      <alignment horizontal="left" vertical="center"/>
    </xf>
    <xf numFmtId="167" fontId="3" fillId="7" borderId="10" xfId="0" applyNumberFormat="1" applyFont="1" applyFill="1" applyBorder="1" applyAlignment="1">
      <alignment horizontal="left" vertical="center"/>
    </xf>
    <xf numFmtId="167" fontId="3" fillId="7" borderId="4" xfId="0" applyNumberFormat="1" applyFont="1" applyFill="1" applyBorder="1" applyAlignment="1">
      <alignment horizontal="left" vertical="center" wrapText="1"/>
    </xf>
    <xf numFmtId="167" fontId="3" fillId="7" borderId="9" xfId="0" quotePrefix="1" applyNumberFormat="1" applyFont="1" applyFill="1" applyBorder="1" applyAlignment="1">
      <alignment horizontal="left" vertical="center"/>
    </xf>
    <xf numFmtId="167" fontId="3" fillId="7" borderId="10" xfId="0" quotePrefix="1" applyNumberFormat="1" applyFont="1" applyFill="1" applyBorder="1" applyAlignment="1">
      <alignment horizontal="left" vertical="center"/>
    </xf>
    <xf numFmtId="165" fontId="3" fillId="8" borderId="22" xfId="0" applyNumberFormat="1" applyFont="1" applyFill="1" applyBorder="1" applyAlignment="1" applyProtection="1">
      <alignment horizontal="left" vertical="center" wrapText="1"/>
      <protection locked="0"/>
    </xf>
    <xf numFmtId="0" fontId="3" fillId="8" borderId="24" xfId="0" applyFont="1" applyFill="1" applyBorder="1" applyAlignment="1">
      <alignment horizontal="left" vertical="center"/>
    </xf>
    <xf numFmtId="0" fontId="3" fillId="8" borderId="20" xfId="0" applyFont="1" applyFill="1" applyBorder="1" applyAlignment="1">
      <alignment horizontal="left" vertical="center"/>
    </xf>
    <xf numFmtId="0" fontId="3" fillId="8" borderId="25" xfId="0" applyFont="1" applyFill="1" applyBorder="1" applyAlignment="1">
      <alignment horizontal="left" vertical="center"/>
    </xf>
    <xf numFmtId="0" fontId="3" fillId="8" borderId="0" xfId="0" applyFont="1" applyFill="1" applyAlignment="1">
      <alignment horizontal="left" vertical="center"/>
    </xf>
    <xf numFmtId="0" fontId="3" fillId="8" borderId="15" xfId="0" applyFont="1" applyFill="1" applyBorder="1" applyAlignment="1">
      <alignment horizontal="left" vertical="center"/>
    </xf>
    <xf numFmtId="0" fontId="3" fillId="8" borderId="8" xfId="0" applyFont="1" applyFill="1" applyBorder="1" applyAlignment="1">
      <alignment horizontal="left" vertical="center"/>
    </xf>
    <xf numFmtId="0" fontId="3" fillId="8" borderId="17" xfId="0" applyFont="1" applyFill="1" applyBorder="1" applyAlignment="1">
      <alignment horizontal="left" vertical="center"/>
    </xf>
    <xf numFmtId="0" fontId="3" fillId="8" borderId="13" xfId="0" applyFont="1" applyFill="1" applyBorder="1" applyAlignment="1">
      <alignment horizontal="left" vertical="center"/>
    </xf>
    <xf numFmtId="166" fontId="3" fillId="6" borderId="4" xfId="0" applyNumberFormat="1" applyFont="1" applyFill="1" applyBorder="1" applyAlignment="1">
      <alignment horizontal="left" wrapText="1"/>
    </xf>
    <xf numFmtId="166" fontId="3" fillId="6" borderId="9" xfId="0" applyNumberFormat="1" applyFont="1" applyFill="1" applyBorder="1" applyAlignment="1">
      <alignment horizontal="left" wrapText="1"/>
    </xf>
    <xf numFmtId="170" fontId="3" fillId="6" borderId="4" xfId="3" applyNumberFormat="1" applyFont="1" applyFill="1" applyBorder="1" applyAlignment="1">
      <alignment horizontal="left" vertical="center" wrapText="1"/>
    </xf>
    <xf numFmtId="166" fontId="49" fillId="6" borderId="4" xfId="0" applyNumberFormat="1" applyFont="1" applyFill="1" applyBorder="1" applyAlignment="1">
      <alignment horizontal="left" wrapText="1"/>
    </xf>
    <xf numFmtId="166" fontId="49" fillId="6" borderId="9" xfId="0" applyNumberFormat="1" applyFont="1" applyFill="1" applyBorder="1" applyAlignment="1">
      <alignment horizontal="left" wrapText="1"/>
    </xf>
    <xf numFmtId="166" fontId="3" fillId="6" borderId="4" xfId="0" applyNumberFormat="1" applyFont="1" applyFill="1" applyBorder="1" applyAlignment="1">
      <alignment horizontal="left" vertical="center" wrapText="1"/>
    </xf>
    <xf numFmtId="166" fontId="3" fillId="6" borderId="9" xfId="0" applyNumberFormat="1" applyFont="1" applyFill="1" applyBorder="1" applyAlignment="1">
      <alignment horizontal="left" vertical="center" wrapText="1"/>
    </xf>
    <xf numFmtId="1" fontId="49" fillId="6" borderId="4" xfId="0" applyNumberFormat="1" applyFont="1" applyFill="1" applyBorder="1" applyAlignment="1"/>
    <xf numFmtId="3" fontId="3" fillId="14" borderId="5" xfId="0" applyNumberFormat="1" applyFont="1" applyFill="1" applyBorder="1" applyAlignment="1">
      <alignment wrapText="1"/>
    </xf>
    <xf numFmtId="166" fontId="3" fillId="6" borderId="5" xfId="0" applyNumberFormat="1" applyFont="1" applyFill="1" applyBorder="1" applyAlignment="1">
      <alignment horizontal="left" wrapText="1"/>
    </xf>
    <xf numFmtId="166" fontId="3" fillId="6" borderId="34" xfId="0" applyNumberFormat="1" applyFont="1" applyFill="1" applyBorder="1" applyAlignment="1">
      <alignment horizontal="left" wrapText="1"/>
    </xf>
    <xf numFmtId="49" fontId="3" fillId="6" borderId="4" xfId="0" applyNumberFormat="1" applyFont="1" applyFill="1" applyBorder="1" applyAlignment="1"/>
    <xf numFmtId="1" fontId="3" fillId="6" borderId="5" xfId="0" applyNumberFormat="1" applyFont="1" applyFill="1" applyBorder="1" applyAlignment="1"/>
    <xf numFmtId="1" fontId="49" fillId="6" borderId="5" xfId="0" applyNumberFormat="1" applyFont="1" applyFill="1" applyBorder="1" applyAlignment="1"/>
    <xf numFmtId="1" fontId="49" fillId="8" borderId="4" xfId="0" applyNumberFormat="1" applyFont="1" applyFill="1" applyBorder="1" applyAlignment="1">
      <alignment wrapText="1"/>
    </xf>
    <xf numFmtId="166" fontId="3" fillId="6" borderId="10" xfId="0" applyNumberFormat="1" applyFont="1" applyFill="1" applyBorder="1" applyAlignment="1">
      <alignment horizontal="left" wrapText="1"/>
    </xf>
    <xf numFmtId="3" fontId="3" fillId="14" borderId="4" xfId="0" applyNumberFormat="1" applyFont="1" applyFill="1" applyBorder="1" applyAlignment="1">
      <alignment wrapText="1"/>
    </xf>
    <xf numFmtId="3" fontId="3" fillId="6" borderId="4" xfId="0" applyNumberFormat="1" applyFont="1" applyFill="1" applyBorder="1" applyAlignment="1">
      <alignment wrapText="1"/>
    </xf>
    <xf numFmtId="0" fontId="3" fillId="6" borderId="9" xfId="0" applyFont="1" applyFill="1" applyBorder="1" applyAlignment="1"/>
    <xf numFmtId="0" fontId="3" fillId="6" borderId="10" xfId="0" applyFont="1" applyFill="1" applyBorder="1" applyAlignment="1"/>
    <xf numFmtId="0" fontId="3" fillId="6" borderId="4" xfId="0" applyFont="1" applyFill="1" applyBorder="1" applyAlignment="1">
      <alignment vertical="center" wrapText="1"/>
    </xf>
    <xf numFmtId="3" fontId="49" fillId="6" borderId="5" xfId="0" applyNumberFormat="1" applyFont="1" applyFill="1" applyBorder="1" applyAlignment="1" applyProtection="1">
      <alignment wrapText="1"/>
    </xf>
    <xf numFmtId="0" fontId="49" fillId="6" borderId="34" xfId="0" applyFont="1" applyFill="1" applyBorder="1" applyAlignment="1"/>
    <xf numFmtId="0" fontId="49" fillId="6" borderId="14" xfId="0" applyFont="1" applyFill="1" applyBorder="1" applyAlignment="1"/>
    <xf numFmtId="3" fontId="49" fillId="6" borderId="4" xfId="0" applyNumberFormat="1" applyFont="1" applyFill="1" applyBorder="1" applyAlignment="1" applyProtection="1">
      <alignment wrapText="1"/>
    </xf>
    <xf numFmtId="0" fontId="49" fillId="6" borderId="9" xfId="0" applyFont="1" applyFill="1" applyBorder="1" applyAlignment="1"/>
    <xf numFmtId="0" fontId="49" fillId="6" borderId="10" xfId="0" applyFont="1" applyFill="1" applyBorder="1" applyAlignment="1"/>
    <xf numFmtId="49" fontId="49" fillId="6" borderId="4" xfId="0" applyNumberFormat="1" applyFont="1" applyFill="1" applyBorder="1" applyAlignment="1"/>
    <xf numFmtId="1" fontId="49" fillId="6" borderId="4" xfId="0" applyNumberFormat="1" applyFont="1" applyFill="1" applyBorder="1" applyAlignment="1">
      <alignment wrapText="1"/>
    </xf>
    <xf numFmtId="0" fontId="49" fillId="0" borderId="9" xfId="0" applyFont="1" applyBorder="1" applyAlignment="1">
      <alignment wrapText="1"/>
    </xf>
    <xf numFmtId="0" fontId="3" fillId="6" borderId="9" xfId="0" applyFont="1" applyFill="1" applyBorder="1" applyAlignment="1">
      <alignment vertical="center" wrapText="1"/>
    </xf>
    <xf numFmtId="0" fontId="3" fillId="6" borderId="9" xfId="0" applyFont="1" applyFill="1" applyBorder="1" applyAlignment="1">
      <alignment vertical="center"/>
    </xf>
    <xf numFmtId="0" fontId="3" fillId="6" borderId="10" xfId="0" applyFont="1" applyFill="1" applyBorder="1" applyAlignment="1">
      <alignment vertical="center"/>
    </xf>
    <xf numFmtId="4" fontId="49" fillId="8" borderId="4" xfId="0" applyNumberFormat="1" applyFont="1" applyFill="1" applyBorder="1" applyAlignment="1" applyProtection="1">
      <alignment horizontal="left" vertical="center"/>
      <protection locked="0"/>
    </xf>
    <xf numFmtId="4" fontId="49" fillId="8" borderId="9" xfId="0" applyNumberFormat="1" applyFont="1" applyFill="1" applyBorder="1" applyAlignment="1" applyProtection="1">
      <alignment horizontal="left" vertical="center"/>
      <protection locked="0"/>
    </xf>
    <xf numFmtId="4" fontId="49" fillId="8" borderId="10" xfId="0" applyNumberFormat="1" applyFont="1" applyFill="1" applyBorder="1" applyAlignment="1" applyProtection="1">
      <alignment horizontal="left" vertical="center"/>
      <protection locked="0"/>
    </xf>
    <xf numFmtId="3" fontId="3" fillId="6" borderId="11" xfId="0" applyNumberFormat="1" applyFont="1" applyFill="1" applyBorder="1" applyAlignment="1">
      <alignment horizontal="left" vertical="center" wrapText="1"/>
    </xf>
    <xf numFmtId="0" fontId="3" fillId="6" borderId="11" xfId="0" applyFont="1" applyFill="1" applyBorder="1" applyAlignment="1">
      <alignment vertical="center"/>
    </xf>
    <xf numFmtId="3" fontId="3" fillId="6" borderId="7" xfId="0" applyNumberFormat="1" applyFont="1" applyFill="1" applyBorder="1" applyAlignment="1">
      <alignment horizontal="left" vertical="center" wrapText="1"/>
    </xf>
    <xf numFmtId="3" fontId="3" fillId="9" borderId="4" xfId="0" applyNumberFormat="1" applyFont="1" applyFill="1" applyBorder="1" applyAlignment="1" applyProtection="1">
      <alignment horizontal="left" vertical="center"/>
      <protection locked="0"/>
    </xf>
    <xf numFmtId="3" fontId="3" fillId="9" borderId="9" xfId="0" applyNumberFormat="1" applyFont="1" applyFill="1" applyBorder="1" applyAlignment="1" applyProtection="1">
      <alignment horizontal="left" vertical="center"/>
      <protection locked="0"/>
    </xf>
    <xf numFmtId="3" fontId="3" fillId="9" borderId="10" xfId="0" applyNumberFormat="1" applyFont="1" applyFill="1" applyBorder="1" applyAlignment="1" applyProtection="1">
      <alignment horizontal="left" vertical="center"/>
      <protection locked="0"/>
    </xf>
    <xf numFmtId="3" fontId="3" fillId="9" borderId="4" xfId="0" applyNumberFormat="1" applyFont="1" applyFill="1" applyBorder="1" applyAlignment="1" applyProtection="1">
      <alignment horizontal="left" vertical="center" wrapText="1"/>
      <protection locked="0"/>
    </xf>
    <xf numFmtId="3" fontId="3" fillId="8" borderId="4" xfId="0" applyNumberFormat="1" applyFont="1" applyFill="1" applyBorder="1" applyAlignment="1">
      <alignment horizontal="left" wrapText="1"/>
    </xf>
    <xf numFmtId="3" fontId="3" fillId="8" borderId="9" xfId="0" applyNumberFormat="1" applyFont="1" applyFill="1" applyBorder="1" applyAlignment="1">
      <alignment horizontal="left" wrapText="1"/>
    </xf>
    <xf numFmtId="4" fontId="49" fillId="6" borderId="11" xfId="0" applyNumberFormat="1" applyFont="1" applyFill="1" applyBorder="1" applyAlignment="1">
      <alignment horizontal="left" vertical="center" wrapText="1"/>
    </xf>
    <xf numFmtId="0" fontId="49" fillId="6" borderId="11" xfId="0" applyFont="1" applyFill="1" applyBorder="1" applyAlignment="1">
      <alignment vertical="center"/>
    </xf>
    <xf numFmtId="0" fontId="49" fillId="9" borderId="25" xfId="0" applyFont="1" applyFill="1" applyBorder="1" applyAlignment="1"/>
    <xf numFmtId="0" fontId="49" fillId="0" borderId="0" xfId="0" applyFont="1" applyBorder="1" applyAlignment="1"/>
    <xf numFmtId="0" fontId="49" fillId="0" borderId="15" xfId="0" applyFont="1" applyBorder="1" applyAlignment="1"/>
    <xf numFmtId="0" fontId="49" fillId="0" borderId="25" xfId="0" applyFont="1" applyFill="1" applyBorder="1" applyAlignment="1"/>
    <xf numFmtId="0" fontId="49" fillId="0" borderId="0" xfId="0" applyFont="1" applyFill="1" applyBorder="1" applyAlignment="1"/>
    <xf numFmtId="0" fontId="49" fillId="0" borderId="15" xfId="0" applyFont="1" applyFill="1" applyBorder="1" applyAlignment="1"/>
    <xf numFmtId="3" fontId="3" fillId="10" borderId="4" xfId="0" applyNumberFormat="1" applyFont="1" applyFill="1" applyBorder="1" applyAlignment="1"/>
    <xf numFmtId="3" fontId="49" fillId="10" borderId="4" xfId="0" applyNumberFormat="1" applyFont="1" applyFill="1" applyBorder="1" applyAlignment="1"/>
    <xf numFmtId="0" fontId="49" fillId="0" borderId="25" xfId="0" applyFont="1" applyFill="1" applyBorder="1" applyAlignment="1" applyProtection="1">
      <alignment horizontal="center" vertical="center"/>
      <protection locked="0"/>
    </xf>
    <xf numFmtId="0" fontId="49" fillId="0" borderId="0" xfId="0" applyFont="1" applyFill="1" applyBorder="1" applyAlignment="1" applyProtection="1">
      <alignment horizontal="center" vertical="center"/>
      <protection locked="0"/>
    </xf>
    <xf numFmtId="0" fontId="49" fillId="0" borderId="15" xfId="0" applyFont="1" applyFill="1" applyBorder="1" applyAlignment="1" applyProtection="1">
      <alignment horizontal="center" vertical="center"/>
      <protection locked="0"/>
    </xf>
    <xf numFmtId="0" fontId="49" fillId="0" borderId="8" xfId="0" applyFont="1" applyFill="1" applyBorder="1" applyAlignment="1" applyProtection="1">
      <alignment horizontal="left" vertical="center"/>
      <protection locked="0"/>
    </xf>
    <xf numFmtId="0" fontId="49" fillId="0" borderId="17" xfId="0" applyFont="1" applyFill="1" applyBorder="1" applyAlignment="1" applyProtection="1">
      <alignment horizontal="left" vertical="center"/>
      <protection locked="0"/>
    </xf>
    <xf numFmtId="0" fontId="49" fillId="0" borderId="13" xfId="0" applyFont="1" applyFill="1" applyBorder="1" applyAlignment="1" applyProtection="1">
      <alignment horizontal="left" vertical="center"/>
      <protection locked="0"/>
    </xf>
    <xf numFmtId="0" fontId="15" fillId="0" borderId="2" xfId="0" applyFont="1" applyFill="1" applyBorder="1" applyAlignment="1">
      <alignment horizontal="center" wrapText="1"/>
    </xf>
    <xf numFmtId="0" fontId="49" fillId="0" borderId="2" xfId="0" applyFont="1" applyBorder="1" applyAlignment="1">
      <alignment wrapText="1"/>
    </xf>
    <xf numFmtId="0" fontId="49" fillId="0" borderId="1" xfId="0" applyFont="1" applyBorder="1" applyAlignment="1">
      <alignment wrapText="1"/>
    </xf>
    <xf numFmtId="0" fontId="49" fillId="9" borderId="8" xfId="0" applyFont="1" applyFill="1" applyBorder="1" applyAlignment="1" applyProtection="1">
      <alignment horizontal="center" vertical="center"/>
      <protection locked="0"/>
    </xf>
    <xf numFmtId="0" fontId="49" fillId="0" borderId="17" xfId="0" applyFont="1" applyBorder="1" applyAlignment="1">
      <alignment horizontal="center" vertical="center"/>
    </xf>
    <xf numFmtId="0" fontId="49" fillId="0" borderId="13" xfId="0" applyFont="1" applyBorder="1" applyAlignment="1">
      <alignment horizontal="center" vertical="center"/>
    </xf>
    <xf numFmtId="0" fontId="49" fillId="9" borderId="4" xfId="0" applyFont="1" applyFill="1" applyBorder="1" applyAlignment="1" applyProtection="1">
      <alignment horizontal="left" vertical="center"/>
      <protection locked="0"/>
    </xf>
    <xf numFmtId="3" fontId="3" fillId="10" borderId="5" xfId="0" applyNumberFormat="1" applyFont="1" applyFill="1" applyBorder="1" applyAlignment="1">
      <alignment horizontal="left" vertical="center" wrapText="1"/>
    </xf>
    <xf numFmtId="3" fontId="3" fillId="10" borderId="34" xfId="0" applyNumberFormat="1" applyFont="1" applyFill="1" applyBorder="1" applyAlignment="1">
      <alignment horizontal="left" vertical="center" wrapText="1"/>
    </xf>
    <xf numFmtId="0" fontId="49" fillId="0" borderId="34" xfId="0" applyFont="1" applyBorder="1" applyAlignment="1">
      <alignment vertical="center"/>
    </xf>
    <xf numFmtId="0" fontId="49" fillId="0" borderId="14" xfId="0" applyFont="1" applyBorder="1" applyAlignment="1">
      <alignment vertical="center"/>
    </xf>
    <xf numFmtId="3" fontId="49" fillId="7" borderId="4" xfId="0" applyNumberFormat="1" applyFont="1" applyFill="1" applyBorder="1" applyAlignment="1" applyProtection="1">
      <alignment horizontal="left" vertical="center"/>
      <protection locked="0"/>
    </xf>
    <xf numFmtId="0" fontId="49" fillId="9" borderId="22" xfId="0" applyFont="1" applyFill="1" applyBorder="1" applyAlignment="1"/>
    <xf numFmtId="0" fontId="49" fillId="0" borderId="24" xfId="0" applyFont="1" applyBorder="1" applyAlignment="1"/>
    <xf numFmtId="0" fontId="49" fillId="0" borderId="20" xfId="0" applyFont="1" applyBorder="1" applyAlignment="1"/>
    <xf numFmtId="168" fontId="49" fillId="0" borderId="4" xfId="0" applyNumberFormat="1" applyFont="1" applyFill="1" applyBorder="1" applyAlignment="1" applyProtection="1">
      <alignment horizontal="left" vertical="center"/>
      <protection locked="0"/>
    </xf>
    <xf numFmtId="168" fontId="49" fillId="0" borderId="9" xfId="0" applyNumberFormat="1" applyFont="1" applyFill="1" applyBorder="1" applyAlignment="1" applyProtection="1">
      <alignment horizontal="left" vertical="center"/>
      <protection locked="0"/>
    </xf>
    <xf numFmtId="168" fontId="49" fillId="0" borderId="10" xfId="0" applyNumberFormat="1" applyFont="1" applyFill="1" applyBorder="1" applyAlignment="1" applyProtection="1">
      <alignment horizontal="left" vertical="center"/>
      <protection locked="0"/>
    </xf>
    <xf numFmtId="168" fontId="49" fillId="8" borderId="4" xfId="0" applyNumberFormat="1" applyFont="1" applyFill="1" applyBorder="1" applyAlignment="1" applyProtection="1">
      <alignment horizontal="left" vertical="center"/>
      <protection locked="0"/>
    </xf>
    <xf numFmtId="168" fontId="49" fillId="8" borderId="9" xfId="0" applyNumberFormat="1" applyFont="1" applyFill="1" applyBorder="1" applyAlignment="1" applyProtection="1">
      <alignment horizontal="left" vertical="center"/>
      <protection locked="0"/>
    </xf>
    <xf numFmtId="168" fontId="49" fillId="8" borderId="10" xfId="0" applyNumberFormat="1" applyFont="1" applyFill="1" applyBorder="1" applyAlignment="1" applyProtection="1">
      <alignment horizontal="left" vertical="center"/>
      <protection locked="0"/>
    </xf>
    <xf numFmtId="0" fontId="49" fillId="6" borderId="9" xfId="0" applyFont="1" applyFill="1" applyBorder="1" applyAlignment="1">
      <alignment horizontal="left" vertical="center" wrapText="1"/>
    </xf>
    <xf numFmtId="0" fontId="49" fillId="6" borderId="10" xfId="0" applyFont="1" applyFill="1" applyBorder="1" applyAlignment="1">
      <alignment horizontal="left" vertical="center" wrapText="1"/>
    </xf>
    <xf numFmtId="3" fontId="49" fillId="0" borderId="4" xfId="0" applyNumberFormat="1" applyFont="1" applyFill="1" applyBorder="1" applyAlignment="1" applyProtection="1">
      <alignment horizontal="left" vertical="center" wrapText="1"/>
    </xf>
    <xf numFmtId="3" fontId="49" fillId="8" borderId="5" xfId="0" applyNumberFormat="1" applyFont="1" applyFill="1" applyBorder="1" applyAlignment="1" applyProtection="1">
      <alignment horizontal="left" vertical="center"/>
      <protection locked="0"/>
    </xf>
    <xf numFmtId="3" fontId="49" fillId="8" borderId="34" xfId="0" applyNumberFormat="1" applyFont="1" applyFill="1" applyBorder="1" applyAlignment="1" applyProtection="1">
      <alignment horizontal="left" vertical="center"/>
      <protection locked="0"/>
    </xf>
    <xf numFmtId="3" fontId="49" fillId="8" borderId="14" xfId="0" applyNumberFormat="1" applyFont="1" applyFill="1" applyBorder="1" applyAlignment="1" applyProtection="1">
      <alignment horizontal="left" vertical="center"/>
      <protection locked="0"/>
    </xf>
    <xf numFmtId="0" fontId="2" fillId="5" borderId="3" xfId="0" applyFont="1" applyFill="1" applyBorder="1" applyAlignment="1">
      <alignment horizontal="left" vertical="center"/>
    </xf>
    <xf numFmtId="0" fontId="2" fillId="5" borderId="2" xfId="0" applyFont="1" applyFill="1" applyBorder="1" applyAlignment="1">
      <alignment horizontal="left" vertical="center"/>
    </xf>
    <xf numFmtId="0" fontId="2" fillId="5" borderId="57" xfId="0" applyFont="1" applyFill="1" applyBorder="1" applyAlignment="1">
      <alignment horizontal="left" vertical="center"/>
    </xf>
    <xf numFmtId="3" fontId="49" fillId="6" borderId="7" xfId="0" applyNumberFormat="1" applyFont="1" applyFill="1" applyBorder="1" applyAlignment="1"/>
    <xf numFmtId="0" fontId="49" fillId="0" borderId="7" xfId="0" applyFont="1" applyBorder="1" applyAlignment="1"/>
    <xf numFmtId="3" fontId="49" fillId="6" borderId="11" xfId="0" applyNumberFormat="1" applyFont="1" applyFill="1" applyBorder="1" applyAlignment="1"/>
    <xf numFmtId="0" fontId="49" fillId="0" borderId="11" xfId="0" applyFont="1" applyBorder="1" applyAlignment="1"/>
    <xf numFmtId="166" fontId="3" fillId="6" borderId="5" xfId="0" applyNumberFormat="1" applyFont="1" applyFill="1" applyBorder="1" applyAlignment="1">
      <alignment vertical="center" wrapText="1"/>
    </xf>
    <xf numFmtId="0" fontId="3" fillId="0" borderId="34" xfId="0" applyFont="1" applyBorder="1" applyAlignment="1">
      <alignment vertical="center" wrapText="1"/>
    </xf>
    <xf numFmtId="0" fontId="49" fillId="8" borderId="4" xfId="0" applyFont="1" applyFill="1" applyBorder="1" applyAlignment="1">
      <alignment horizontal="left" vertical="center"/>
    </xf>
    <xf numFmtId="0" fontId="49" fillId="8" borderId="9" xfId="0" applyFont="1" applyFill="1" applyBorder="1" applyAlignment="1">
      <alignment horizontal="left" vertical="center"/>
    </xf>
    <xf numFmtId="0" fontId="49" fillId="8" borderId="10" xfId="0" applyFont="1" applyFill="1" applyBorder="1" applyAlignment="1">
      <alignment horizontal="left" vertical="center"/>
    </xf>
    <xf numFmtId="3" fontId="49" fillId="6" borderId="4" xfId="0" applyNumberFormat="1" applyFont="1" applyFill="1" applyBorder="1" applyAlignment="1">
      <alignment horizontal="left" vertical="center" wrapText="1"/>
    </xf>
    <xf numFmtId="166" fontId="49" fillId="6" borderId="4" xfId="0" applyNumberFormat="1" applyFont="1" applyFill="1" applyBorder="1" applyAlignment="1">
      <alignment horizontal="left" vertical="center" wrapText="1"/>
    </xf>
    <xf numFmtId="166" fontId="49" fillId="6" borderId="9" xfId="0" applyNumberFormat="1" applyFont="1" applyFill="1" applyBorder="1" applyAlignment="1">
      <alignment horizontal="left" vertical="center" wrapText="1"/>
    </xf>
    <xf numFmtId="0" fontId="3" fillId="6" borderId="4" xfId="0" applyFont="1" applyFill="1" applyBorder="1" applyAlignment="1">
      <alignment wrapText="1"/>
    </xf>
    <xf numFmtId="0" fontId="49" fillId="2" borderId="13" xfId="0" applyFont="1" applyFill="1" applyBorder="1" applyAlignment="1">
      <alignment horizontal="left" vertical="center"/>
    </xf>
    <xf numFmtId="0" fontId="49" fillId="0" borderId="4" xfId="0" applyFont="1" applyFill="1" applyBorder="1" applyAlignment="1" applyProtection="1">
      <alignment horizontal="center" vertical="center"/>
      <protection locked="0"/>
    </xf>
    <xf numFmtId="0" fontId="49" fillId="0" borderId="10" xfId="0" applyFont="1" applyFill="1" applyBorder="1" applyAlignment="1" applyProtection="1">
      <alignment horizontal="center" vertical="center"/>
      <protection locked="0"/>
    </xf>
    <xf numFmtId="3" fontId="30" fillId="10" borderId="0" xfId="0" applyNumberFormat="1" applyFont="1" applyFill="1" applyBorder="1" applyAlignment="1">
      <alignment horizontal="center" vertical="center" wrapText="1"/>
    </xf>
    <xf numFmtId="0" fontId="34" fillId="11" borderId="43" xfId="0" applyFont="1" applyFill="1" applyBorder="1" applyAlignment="1">
      <alignment horizontal="center" vertical="center"/>
    </xf>
    <xf numFmtId="0" fontId="34" fillId="11" borderId="60" xfId="0" applyFont="1" applyFill="1" applyBorder="1" applyAlignment="1">
      <alignment horizontal="center" vertical="center"/>
    </xf>
    <xf numFmtId="0" fontId="2" fillId="6" borderId="3" xfId="0" quotePrefix="1"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 xfId="0" applyFont="1" applyFill="1" applyBorder="1" applyAlignment="1">
      <alignment horizontal="left" vertical="center" wrapText="1"/>
    </xf>
    <xf numFmtId="3" fontId="14" fillId="0" borderId="61" xfId="0" applyNumberFormat="1" applyFont="1" applyFill="1" applyBorder="1" applyAlignment="1">
      <alignment horizontal="left" wrapText="1"/>
    </xf>
    <xf numFmtId="3" fontId="14" fillId="0" borderId="42" xfId="0" applyNumberFormat="1" applyFont="1" applyFill="1" applyBorder="1" applyAlignment="1">
      <alignment horizontal="left" wrapText="1"/>
    </xf>
    <xf numFmtId="0" fontId="3" fillId="3" borderId="4"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41" fillId="3" borderId="8" xfId="0" applyFont="1" applyFill="1" applyBorder="1" applyAlignment="1">
      <alignment horizontal="left" vertical="center" wrapText="1"/>
    </xf>
    <xf numFmtId="0" fontId="41" fillId="3" borderId="13" xfId="0" applyFont="1" applyFill="1" applyBorder="1" applyAlignment="1">
      <alignment horizontal="left" vertical="center" wrapText="1"/>
    </xf>
    <xf numFmtId="3" fontId="14" fillId="0" borderId="3" xfId="0" applyNumberFormat="1" applyFont="1" applyFill="1" applyBorder="1" applyAlignment="1">
      <alignment horizontal="left" wrapText="1"/>
    </xf>
    <xf numFmtId="3" fontId="14" fillId="0" borderId="2" xfId="0" applyNumberFormat="1" applyFont="1" applyFill="1" applyBorder="1" applyAlignment="1">
      <alignment horizontal="left" wrapText="1"/>
    </xf>
    <xf numFmtId="1" fontId="3" fillId="6" borderId="4" xfId="0" applyNumberFormat="1" applyFont="1" applyFill="1" applyBorder="1" applyAlignment="1" applyProtection="1">
      <alignment horizontal="center" wrapText="1"/>
    </xf>
    <xf numFmtId="1" fontId="3" fillId="6" borderId="62" xfId="0" applyNumberFormat="1" applyFont="1" applyFill="1" applyBorder="1" applyAlignment="1" applyProtection="1">
      <alignment horizontal="center" wrapText="1"/>
    </xf>
    <xf numFmtId="0" fontId="0" fillId="8" borderId="43" xfId="0" applyFill="1" applyBorder="1" applyAlignment="1">
      <alignment horizontal="center" vertical="center" textRotation="90" wrapText="1"/>
    </xf>
    <xf numFmtId="0" fontId="0" fillId="8" borderId="63" xfId="0" applyFill="1" applyBorder="1" applyAlignment="1">
      <alignment horizontal="center" vertical="center" textRotation="90" wrapText="1"/>
    </xf>
    <xf numFmtId="0" fontId="0" fillId="8" borderId="64" xfId="0" applyFill="1" applyBorder="1" applyAlignment="1">
      <alignment horizontal="center" vertical="center" textRotation="90" wrapText="1"/>
    </xf>
    <xf numFmtId="0" fontId="0" fillId="8" borderId="53" xfId="0" applyFill="1" applyBorder="1" applyAlignment="1">
      <alignment horizontal="center" vertical="center" textRotation="90" wrapText="1"/>
    </xf>
    <xf numFmtId="0" fontId="0" fillId="8" borderId="54" xfId="0" applyFill="1" applyBorder="1" applyAlignment="1">
      <alignment horizontal="center" vertical="center" textRotation="90" wrapText="1"/>
    </xf>
    <xf numFmtId="0" fontId="0" fillId="8" borderId="65" xfId="0" applyFill="1" applyBorder="1" applyAlignment="1">
      <alignment horizontal="center" vertical="center" textRotation="90" wrapText="1"/>
    </xf>
    <xf numFmtId="0" fontId="0" fillId="8" borderId="66" xfId="0" applyFill="1" applyBorder="1" applyAlignment="1">
      <alignment horizontal="center" vertical="center" textRotation="90" wrapText="1"/>
    </xf>
    <xf numFmtId="3" fontId="2" fillId="0" borderId="3" xfId="0" applyNumberFormat="1" applyFont="1" applyFill="1" applyBorder="1" applyAlignment="1">
      <alignment horizontal="left" vertical="center" wrapText="1"/>
    </xf>
    <xf numFmtId="3" fontId="2" fillId="0" borderId="2" xfId="0" applyNumberFormat="1" applyFont="1" applyFill="1" applyBorder="1" applyAlignment="1">
      <alignment horizontal="left" vertical="center" wrapText="1"/>
    </xf>
    <xf numFmtId="0" fontId="0" fillId="3" borderId="7" xfId="0" applyFill="1" applyBorder="1" applyAlignment="1">
      <alignment horizontal="left" vertical="center"/>
    </xf>
    <xf numFmtId="0" fontId="2" fillId="2" borderId="39" xfId="0" applyFont="1" applyFill="1" applyBorder="1" applyAlignment="1">
      <alignment horizontal="left" vertical="center"/>
    </xf>
    <xf numFmtId="0" fontId="2" fillId="2" borderId="6" xfId="0" applyFont="1" applyFill="1" applyBorder="1" applyAlignment="1">
      <alignment horizontal="left" vertical="center"/>
    </xf>
    <xf numFmtId="3" fontId="30" fillId="0" borderId="2" xfId="0" applyNumberFormat="1" applyFont="1" applyFill="1" applyBorder="1" applyAlignment="1">
      <alignment horizontal="center" vertical="center" wrapText="1"/>
    </xf>
    <xf numFmtId="3" fontId="30" fillId="0" borderId="1" xfId="0" applyNumberFormat="1" applyFont="1" applyFill="1" applyBorder="1" applyAlignment="1">
      <alignment horizontal="center" vertical="center" wrapText="1"/>
    </xf>
    <xf numFmtId="0" fontId="3" fillId="0" borderId="7" xfId="0" applyFont="1" applyFill="1" applyBorder="1" applyAlignment="1" applyProtection="1">
      <alignment horizontal="center" vertical="center"/>
      <protection locked="0"/>
    </xf>
    <xf numFmtId="0" fontId="0" fillId="0" borderId="30" xfId="0" applyBorder="1" applyAlignment="1" applyProtection="1">
      <protection locked="0"/>
    </xf>
    <xf numFmtId="0" fontId="0" fillId="5" borderId="7" xfId="0" applyFill="1" applyBorder="1" applyAlignment="1">
      <alignment horizontal="left" vertical="center"/>
    </xf>
    <xf numFmtId="0" fontId="0" fillId="5" borderId="31" xfId="0" applyFill="1" applyBorder="1" applyAlignment="1">
      <alignment horizontal="left" vertical="center"/>
    </xf>
    <xf numFmtId="0" fontId="2" fillId="20" borderId="39" xfId="0" applyFont="1" applyFill="1" applyBorder="1" applyAlignment="1">
      <alignment horizontal="left" vertical="center"/>
    </xf>
    <xf numFmtId="0" fontId="2" fillId="20" borderId="6" xfId="0" applyFont="1" applyFill="1" applyBorder="1" applyAlignment="1">
      <alignment horizontal="left" vertical="center"/>
    </xf>
    <xf numFmtId="0" fontId="2" fillId="20" borderId="36" xfId="0" applyFont="1" applyFill="1" applyBorder="1" applyAlignment="1">
      <alignment horizontal="left" vertical="center"/>
    </xf>
    <xf numFmtId="0" fontId="2" fillId="20" borderId="7" xfId="0" applyFont="1" applyFill="1" applyBorder="1" applyAlignment="1">
      <alignment horizontal="left" vertical="center"/>
    </xf>
    <xf numFmtId="0" fontId="0" fillId="4" borderId="7" xfId="0" applyFill="1" applyBorder="1" applyAlignment="1">
      <alignment horizontal="left" vertical="center"/>
    </xf>
    <xf numFmtId="0" fontId="0" fillId="4" borderId="31" xfId="0" applyFill="1" applyBorder="1" applyAlignment="1">
      <alignment horizontal="left" vertical="center"/>
    </xf>
    <xf numFmtId="0" fontId="3" fillId="7" borderId="7" xfId="0" applyFont="1" applyFill="1" applyBorder="1" applyAlignment="1">
      <alignment horizontal="center" vertical="center"/>
    </xf>
    <xf numFmtId="0" fontId="3" fillId="7" borderId="30" xfId="0" applyFont="1" applyFill="1" applyBorder="1" applyAlignment="1">
      <alignment horizontal="center" vertical="center"/>
    </xf>
    <xf numFmtId="0" fontId="3" fillId="3" borderId="7" xfId="0" applyFont="1" applyFill="1" applyBorder="1" applyAlignment="1">
      <alignment horizontal="left" vertical="center"/>
    </xf>
    <xf numFmtId="0" fontId="3" fillId="3" borderId="31" xfId="0" applyFont="1" applyFill="1" applyBorder="1" applyAlignment="1">
      <alignment horizontal="left" vertical="center"/>
    </xf>
    <xf numFmtId="0" fontId="0" fillId="2" borderId="7" xfId="0" applyFill="1" applyBorder="1" applyAlignment="1">
      <alignment horizontal="left" vertical="center"/>
    </xf>
    <xf numFmtId="0" fontId="0" fillId="2" borderId="31" xfId="0" applyFill="1" applyBorder="1" applyAlignment="1">
      <alignment horizontal="left" vertical="center"/>
    </xf>
    <xf numFmtId="0" fontId="2" fillId="3" borderId="7" xfId="0" applyFont="1" applyFill="1" applyBorder="1" applyAlignment="1">
      <alignment horizontal="left" vertical="center"/>
    </xf>
    <xf numFmtId="0" fontId="3" fillId="0" borderId="30" xfId="0" applyFont="1" applyFill="1" applyBorder="1" applyAlignment="1" applyProtection="1">
      <alignment horizontal="center" vertical="center"/>
      <protection locked="0"/>
    </xf>
    <xf numFmtId="0" fontId="3" fillId="0" borderId="0" xfId="0" applyFont="1" applyFill="1" applyBorder="1" applyAlignment="1">
      <alignment horizontal="left" vertical="center"/>
    </xf>
    <xf numFmtId="0" fontId="3" fillId="3" borderId="4" xfId="0" applyFont="1" applyFill="1" applyBorder="1" applyAlignment="1">
      <alignment horizontal="left" vertical="center"/>
    </xf>
    <xf numFmtId="0" fontId="3" fillId="3" borderId="10" xfId="0" applyFont="1" applyFill="1" applyBorder="1" applyAlignment="1">
      <alignment horizontal="left" vertical="center"/>
    </xf>
    <xf numFmtId="0" fontId="0" fillId="3" borderId="31" xfId="0" applyFill="1" applyBorder="1" applyAlignment="1">
      <alignment horizontal="left" vertical="center"/>
    </xf>
    <xf numFmtId="0" fontId="2" fillId="19" borderId="39" xfId="0" applyFont="1" applyFill="1" applyBorder="1" applyAlignment="1">
      <alignment horizontal="left" vertical="center"/>
    </xf>
    <xf numFmtId="0" fontId="2" fillId="19" borderId="6" xfId="0" applyFont="1" applyFill="1" applyBorder="1" applyAlignment="1">
      <alignment horizontal="left" vertical="center"/>
    </xf>
    <xf numFmtId="0" fontId="36" fillId="5" borderId="39" xfId="0" applyFont="1" applyFill="1" applyBorder="1" applyAlignment="1">
      <alignment horizontal="left" vertical="center"/>
    </xf>
    <xf numFmtId="0" fontId="36" fillId="5" borderId="6" xfId="0" applyFont="1" applyFill="1" applyBorder="1" applyAlignment="1">
      <alignment horizontal="left" vertical="center"/>
    </xf>
    <xf numFmtId="0" fontId="3" fillId="5" borderId="7" xfId="0" applyFont="1" applyFill="1" applyBorder="1" applyAlignment="1">
      <alignment horizontal="left" vertical="center"/>
    </xf>
    <xf numFmtId="0" fontId="2" fillId="3" borderId="26" xfId="0" applyFont="1" applyFill="1" applyBorder="1" applyAlignment="1">
      <alignment horizontal="left" vertical="center"/>
    </xf>
    <xf numFmtId="0" fontId="2" fillId="3" borderId="34" xfId="0" applyFont="1" applyFill="1" applyBorder="1" applyAlignment="1">
      <alignment horizontal="left" vertical="center"/>
    </xf>
    <xf numFmtId="0" fontId="2" fillId="3" borderId="14" xfId="0" applyFont="1" applyFill="1" applyBorder="1" applyAlignment="1">
      <alignment horizontal="left" vertical="center"/>
    </xf>
    <xf numFmtId="0" fontId="52" fillId="0" borderId="0" xfId="0" applyFont="1" applyAlignment="1">
      <alignment horizontal="center" vertical="center"/>
    </xf>
  </cellXfs>
  <cellStyles count="5">
    <cellStyle name="Hyperlink" xfId="2" builtinId="8"/>
    <cellStyle name="Komma" xfId="1" builtinId="3"/>
    <cellStyle name="Prozent" xfId="3" builtinId="5"/>
    <cellStyle name="Standard" xfId="0" builtinId="0"/>
    <cellStyle name="Standard_Fueltypes" xfId="4"/>
  </cellStyles>
  <dxfs count="197">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ill>
        <patternFill patternType="lightUp">
          <bgColor indexed="65"/>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65"/>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bgColor indexed="10"/>
        </patternFill>
      </fill>
    </dxf>
    <dxf>
      <font>
        <condense val="0"/>
        <extend val="0"/>
        <color auto="1"/>
      </font>
      <fill>
        <patternFill>
          <bgColor indexed="13"/>
        </patternFill>
      </fill>
    </dxf>
    <dxf>
      <font>
        <condense val="0"/>
        <extend val="0"/>
        <color auto="1"/>
      </font>
      <fill>
        <patternFill>
          <bgColor indexed="11"/>
        </patternFill>
      </fill>
    </dxf>
    <dxf>
      <fill>
        <patternFill patternType="lightUp">
          <bgColor indexed="9"/>
        </patternFill>
      </fill>
    </dxf>
    <dxf>
      <fill>
        <patternFill patternType="lightUp">
          <bgColor indexed="65"/>
        </patternFill>
      </fill>
    </dxf>
    <dxf>
      <fill>
        <patternFill patternType="lightUp">
          <bgColor indexed="65"/>
        </patternFill>
      </fill>
    </dxf>
    <dxf>
      <fill>
        <patternFill patternType="lightUp">
          <bgColor indexed="9"/>
        </patternFill>
      </fill>
    </dxf>
    <dxf>
      <fill>
        <patternFill patternType="lightUp"/>
      </fill>
    </dxf>
    <dxf>
      <font>
        <strike val="0"/>
        <condense val="0"/>
        <extend val="0"/>
      </font>
      <fill>
        <patternFill patternType="lightUp">
          <bgColor indexed="9"/>
        </patternFill>
      </fill>
    </dxf>
    <dxf>
      <font>
        <strike val="0"/>
        <condense val="0"/>
        <extend val="0"/>
      </font>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65"/>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patternType="lightUp">
          <bgColor indexed="9"/>
        </patternFill>
      </fill>
    </dxf>
    <dxf>
      <fill>
        <patternFill>
          <bgColor indexed="10"/>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condense val="0"/>
        <extend val="0"/>
        <color indexed="9"/>
      </font>
      <fill>
        <patternFill>
          <bgColor indexed="10"/>
        </patternFill>
      </fill>
    </dxf>
    <dxf>
      <font>
        <condense val="0"/>
        <extend val="0"/>
        <color auto="1"/>
      </font>
      <fill>
        <patternFill>
          <bgColor indexed="11"/>
        </patternFill>
      </fill>
    </dxf>
    <dxf>
      <font>
        <condense val="0"/>
        <extend val="0"/>
        <color indexed="9"/>
      </font>
      <fill>
        <patternFill>
          <bgColor indexed="10"/>
        </patternFill>
      </fill>
    </dxf>
    <dxf>
      <font>
        <condense val="0"/>
        <extend val="0"/>
        <color auto="1"/>
      </font>
      <fill>
        <patternFill>
          <fgColor indexed="51"/>
          <bgColor indexed="13"/>
        </patternFill>
      </fill>
    </dxf>
    <dxf>
      <font>
        <condense val="0"/>
        <extend val="0"/>
        <color auto="1"/>
      </font>
      <fill>
        <patternFill>
          <bgColor indexed="11"/>
        </patternFill>
      </fill>
    </dxf>
    <dxf>
      <font>
        <b/>
        <i val="0"/>
        <condense val="0"/>
        <extend val="0"/>
      </font>
      <fill>
        <patternFill>
          <bgColor indexed="10"/>
        </patternFill>
      </fill>
    </dxf>
    <dxf>
      <fill>
        <patternFill>
          <bgColor indexed="11"/>
        </patternFill>
      </fill>
    </dxf>
    <dxf>
      <fill>
        <patternFill patternType="lightUp"/>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font>
    </dxf>
    <dxf>
      <fill>
        <patternFill>
          <bgColor indexed="22"/>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
      <font>
        <b/>
        <i val="0"/>
        <condense val="0"/>
        <extend val="0"/>
        <color auto="1"/>
      </font>
      <fill>
        <patternFill>
          <bgColor indexe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jpeg"/><Relationship Id="rId4"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4" Type="http://schemas.openxmlformats.org/officeDocument/2006/relationships/image" Target="../media/image15.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4"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19050</xdr:colOff>
      <xdr:row>85</xdr:row>
      <xdr:rowOff>104775</xdr:rowOff>
    </xdr:from>
    <xdr:to>
      <xdr:col>3</xdr:col>
      <xdr:colOff>971550</xdr:colOff>
      <xdr:row>111</xdr:row>
      <xdr:rowOff>0</xdr:rowOff>
    </xdr:to>
    <xdr:grpSp>
      <xdr:nvGrpSpPr>
        <xdr:cNvPr id="12" name="Gruppieren 2"/>
        <xdr:cNvGrpSpPr>
          <a:grpSpLocks/>
        </xdr:cNvGrpSpPr>
      </xdr:nvGrpSpPr>
      <xdr:grpSpPr bwMode="auto">
        <a:xfrm>
          <a:off x="19050" y="16573500"/>
          <a:ext cx="6191250" cy="4105275"/>
          <a:chOff x="19050" y="16640175"/>
          <a:chExt cx="6192000" cy="4335038"/>
        </a:xfrm>
      </xdr:grpSpPr>
      <xdr:pic>
        <xdr:nvPicPr>
          <xdr:cNvPr id="13" name="Grafik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16640175"/>
            <a:ext cx="6192000" cy="43350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4" name="Rechteck 8"/>
          <xdr:cNvSpPr>
            <a:spLocks noChangeArrowheads="1"/>
          </xdr:cNvSpPr>
        </xdr:nvSpPr>
        <xdr:spPr bwMode="auto">
          <a:xfrm>
            <a:off x="19050" y="16788649"/>
            <a:ext cx="1069213" cy="1067963"/>
          </a:xfrm>
          <a:prstGeom prst="rect">
            <a:avLst/>
          </a:prstGeom>
          <a:noFill/>
          <a:ln w="38100" algn="ctr">
            <a:solidFill>
              <a:srgbClr val="FF1A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editAs="oneCell">
    <xdr:from>
      <xdr:col>4</xdr:col>
      <xdr:colOff>38100</xdr:colOff>
      <xdr:row>2</xdr:row>
      <xdr:rowOff>47625</xdr:rowOff>
    </xdr:from>
    <xdr:to>
      <xdr:col>5</xdr:col>
      <xdr:colOff>1590675</xdr:colOff>
      <xdr:row>12</xdr:row>
      <xdr:rowOff>104775</xdr:rowOff>
    </xdr:to>
    <xdr:pic>
      <xdr:nvPicPr>
        <xdr:cNvPr id="11" name="Grafik 1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67450" y="1400175"/>
          <a:ext cx="2162175" cy="1695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57</xdr:row>
      <xdr:rowOff>0</xdr:rowOff>
    </xdr:from>
    <xdr:to>
      <xdr:col>3</xdr:col>
      <xdr:colOff>476250</xdr:colOff>
      <xdr:row>64</xdr:row>
      <xdr:rowOff>142875</xdr:rowOff>
    </xdr:to>
    <xdr:pic>
      <xdr:nvPicPr>
        <xdr:cNvPr id="126977" name="Picture 1" descr="plant_8-11_thumb_600_300">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858625"/>
          <a:ext cx="5715000"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68</xdr:row>
      <xdr:rowOff>0</xdr:rowOff>
    </xdr:from>
    <xdr:to>
      <xdr:col>3</xdr:col>
      <xdr:colOff>476250</xdr:colOff>
      <xdr:row>70</xdr:row>
      <xdr:rowOff>28575</xdr:rowOff>
    </xdr:to>
    <xdr:pic>
      <xdr:nvPicPr>
        <xdr:cNvPr id="126978" name="Picture 2" descr="plant_33a-33aa_thumb_600_300">
          <a:hlinkClick xmlns:r="http://schemas.openxmlformats.org/officeDocument/2006/relationships" r:id="rId3"/>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3639800"/>
          <a:ext cx="5715000"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12</xdr:row>
      <xdr:rowOff>0</xdr:rowOff>
    </xdr:from>
    <xdr:to>
      <xdr:col>1</xdr:col>
      <xdr:colOff>1343025</xdr:colOff>
      <xdr:row>23</xdr:row>
      <xdr:rowOff>104775</xdr:rowOff>
    </xdr:to>
    <xdr:grpSp>
      <xdr:nvGrpSpPr>
        <xdr:cNvPr id="126988" name="Group 12"/>
        <xdr:cNvGrpSpPr>
          <a:grpSpLocks/>
        </xdr:cNvGrpSpPr>
      </xdr:nvGrpSpPr>
      <xdr:grpSpPr bwMode="auto">
        <a:xfrm>
          <a:off x="0" y="2990850"/>
          <a:ext cx="3771900" cy="1885950"/>
          <a:chOff x="0" y="296"/>
          <a:chExt cx="396" cy="198"/>
        </a:xfrm>
      </xdr:grpSpPr>
      <xdr:pic>
        <xdr:nvPicPr>
          <xdr:cNvPr id="126979" name="Picture 3" descr="Enable_Macros_Window"/>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96"/>
            <a:ext cx="396" cy="1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6984" name="Text Box 8"/>
          <xdr:cNvSpPr txBox="1">
            <a:spLocks noChangeArrowheads="1"/>
          </xdr:cNvSpPr>
        </xdr:nvSpPr>
        <xdr:spPr bwMode="auto">
          <a:xfrm>
            <a:off x="7" y="332"/>
            <a:ext cx="222" cy="16"/>
          </a:xfrm>
          <a:prstGeom prst="rect">
            <a:avLst/>
          </a:prstGeom>
          <a:solidFill>
            <a:srgbClr val="EAEAEA"/>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Arial"/>
                <a:cs typeface="Arial"/>
              </a:rPr>
              <a:t>D:\CSI_Protocol_V3_1.xls contains macros.</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6</xdr:col>
          <xdr:colOff>9525</xdr:colOff>
          <xdr:row>36</xdr:row>
          <xdr:rowOff>9525</xdr:rowOff>
        </xdr:to>
        <xdr:sp macro="" textlink="">
          <xdr:nvSpPr>
            <xdr:cNvPr id="16461" name="CreateCalcinationSheet" hidden="1">
              <a:extLst>
                <a:ext uri="{63B3BB69-23CF-44E3-9099-C40C66FF867C}">
                  <a14:compatExt spid="_x0000_s164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6</xdr:col>
          <xdr:colOff>0</xdr:colOff>
          <xdr:row>8</xdr:row>
          <xdr:rowOff>9525</xdr:rowOff>
        </xdr:to>
        <xdr:sp macro="" textlink="">
          <xdr:nvSpPr>
            <xdr:cNvPr id="17043" name="CopyPlantSheet" hidden="1">
              <a:extLst>
                <a:ext uri="{63B3BB69-23CF-44E3-9099-C40C66FF867C}">
                  <a14:compatExt spid="_x0000_s1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1885950</xdr:colOff>
          <xdr:row>7</xdr:row>
          <xdr:rowOff>9525</xdr:rowOff>
        </xdr:from>
        <xdr:to>
          <xdr:col>4</xdr:col>
          <xdr:colOff>0</xdr:colOff>
          <xdr:row>8</xdr:row>
          <xdr:rowOff>9525</xdr:rowOff>
        </xdr:to>
        <xdr:sp macro="" textlink="">
          <xdr:nvSpPr>
            <xdr:cNvPr id="17125" name="copyPlantSheetTransfer" hidden="1">
              <a:extLst>
                <a:ext uri="{63B3BB69-23CF-44E3-9099-C40C66FF867C}">
                  <a14:compatExt spid="_x0000_s17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32</xdr:row>
          <xdr:rowOff>9525</xdr:rowOff>
        </xdr:from>
        <xdr:to>
          <xdr:col>6</xdr:col>
          <xdr:colOff>0</xdr:colOff>
          <xdr:row>33</xdr:row>
          <xdr:rowOff>9525</xdr:rowOff>
        </xdr:to>
        <xdr:sp macro="" textlink="">
          <xdr:nvSpPr>
            <xdr:cNvPr id="17127" name="takeLastBoundaries" hidden="1">
              <a:extLst>
                <a:ext uri="{63B3BB69-23CF-44E3-9099-C40C66FF867C}">
                  <a14:compatExt spid="_x0000_s1712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xdr:row>
          <xdr:rowOff>152400</xdr:rowOff>
        </xdr:from>
        <xdr:to>
          <xdr:col>2</xdr:col>
          <xdr:colOff>1295400</xdr:colOff>
          <xdr:row>5</xdr:row>
          <xdr:rowOff>28575</xdr:rowOff>
        </xdr:to>
        <xdr:sp macro="" textlink="">
          <xdr:nvSpPr>
            <xdr:cNvPr id="12289" name="CommandButton1"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6</xdr:col>
          <xdr:colOff>9525</xdr:colOff>
          <xdr:row>36</xdr:row>
          <xdr:rowOff>9525</xdr:rowOff>
        </xdr:to>
        <xdr:sp macro="" textlink="">
          <xdr:nvSpPr>
            <xdr:cNvPr id="163841" name="CreateCalcinationSheet" hidden="1">
              <a:extLst>
                <a:ext uri="{63B3BB69-23CF-44E3-9099-C40C66FF867C}">
                  <a14:compatExt spid="_x0000_s1638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6</xdr:col>
          <xdr:colOff>0</xdr:colOff>
          <xdr:row>8</xdr:row>
          <xdr:rowOff>9525</xdr:rowOff>
        </xdr:to>
        <xdr:sp macro="" textlink="">
          <xdr:nvSpPr>
            <xdr:cNvPr id="163842" name="CopyPlantSheet" hidden="1">
              <a:extLst>
                <a:ext uri="{63B3BB69-23CF-44E3-9099-C40C66FF867C}">
                  <a14:compatExt spid="_x0000_s163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1885950</xdr:colOff>
          <xdr:row>7</xdr:row>
          <xdr:rowOff>9525</xdr:rowOff>
        </xdr:from>
        <xdr:to>
          <xdr:col>4</xdr:col>
          <xdr:colOff>0</xdr:colOff>
          <xdr:row>8</xdr:row>
          <xdr:rowOff>9525</xdr:rowOff>
        </xdr:to>
        <xdr:sp macro="" textlink="">
          <xdr:nvSpPr>
            <xdr:cNvPr id="163843" name="copyPlantSheetTransfer" hidden="1">
              <a:extLst>
                <a:ext uri="{63B3BB69-23CF-44E3-9099-C40C66FF867C}">
                  <a14:compatExt spid="_x0000_s163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32</xdr:row>
          <xdr:rowOff>9525</xdr:rowOff>
        </xdr:from>
        <xdr:to>
          <xdr:col>6</xdr:col>
          <xdr:colOff>0</xdr:colOff>
          <xdr:row>33</xdr:row>
          <xdr:rowOff>9525</xdr:rowOff>
        </xdr:to>
        <xdr:sp macro="" textlink="">
          <xdr:nvSpPr>
            <xdr:cNvPr id="163844" name="takeLastBoundaries" hidden="1">
              <a:extLst>
                <a:ext uri="{63B3BB69-23CF-44E3-9099-C40C66FF867C}">
                  <a14:compatExt spid="_x0000_s163844"/>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6</xdr:col>
          <xdr:colOff>9525</xdr:colOff>
          <xdr:row>36</xdr:row>
          <xdr:rowOff>9525</xdr:rowOff>
        </xdr:to>
        <xdr:sp macro="" textlink="">
          <xdr:nvSpPr>
            <xdr:cNvPr id="149505" name="CreateCalcinationSheet" hidden="1">
              <a:extLst>
                <a:ext uri="{63B3BB69-23CF-44E3-9099-C40C66FF867C}">
                  <a14:compatExt spid="_x0000_s1495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6</xdr:col>
          <xdr:colOff>19050</xdr:colOff>
          <xdr:row>8</xdr:row>
          <xdr:rowOff>9525</xdr:rowOff>
        </xdr:to>
        <xdr:sp macro="" textlink="">
          <xdr:nvSpPr>
            <xdr:cNvPr id="149541" name="CopyPlantSheet" hidden="1">
              <a:extLst>
                <a:ext uri="{63B3BB69-23CF-44E3-9099-C40C66FF867C}">
                  <a14:compatExt spid="_x0000_s149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1885950</xdr:colOff>
          <xdr:row>7</xdr:row>
          <xdr:rowOff>9525</xdr:rowOff>
        </xdr:from>
        <xdr:to>
          <xdr:col>4</xdr:col>
          <xdr:colOff>0</xdr:colOff>
          <xdr:row>8</xdr:row>
          <xdr:rowOff>9525</xdr:rowOff>
        </xdr:to>
        <xdr:sp macro="" textlink="">
          <xdr:nvSpPr>
            <xdr:cNvPr id="149578" name="copyPlantSheetTransfer" hidden="1">
              <a:extLst>
                <a:ext uri="{63B3BB69-23CF-44E3-9099-C40C66FF867C}">
                  <a14:compatExt spid="_x0000_s149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32</xdr:row>
          <xdr:rowOff>9525</xdr:rowOff>
        </xdr:from>
        <xdr:to>
          <xdr:col>6</xdr:col>
          <xdr:colOff>19050</xdr:colOff>
          <xdr:row>33</xdr:row>
          <xdr:rowOff>9525</xdr:rowOff>
        </xdr:to>
        <xdr:sp macro="" textlink="">
          <xdr:nvSpPr>
            <xdr:cNvPr id="149579" name="takeLastBoundaries" hidden="1">
              <a:extLst>
                <a:ext uri="{63B3BB69-23CF-44E3-9099-C40C66FF867C}">
                  <a14:compatExt spid="_x0000_s14957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6</xdr:col>
          <xdr:colOff>9525</xdr:colOff>
          <xdr:row>36</xdr:row>
          <xdr:rowOff>9525</xdr:rowOff>
        </xdr:to>
        <xdr:sp macro="" textlink="">
          <xdr:nvSpPr>
            <xdr:cNvPr id="150529" name="CreateCalcinationSheet" hidden="1">
              <a:extLst>
                <a:ext uri="{63B3BB69-23CF-44E3-9099-C40C66FF867C}">
                  <a14:compatExt spid="_x0000_s1505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9525</xdr:rowOff>
        </xdr:from>
        <xdr:to>
          <xdr:col>6</xdr:col>
          <xdr:colOff>9525</xdr:colOff>
          <xdr:row>8</xdr:row>
          <xdr:rowOff>9525</xdr:rowOff>
        </xdr:to>
        <xdr:sp macro="" textlink="">
          <xdr:nvSpPr>
            <xdr:cNvPr id="150565" name="CopyPlantSheet" hidden="1">
              <a:extLst>
                <a:ext uri="{63B3BB69-23CF-44E3-9099-C40C66FF867C}">
                  <a14:compatExt spid="_x0000_s150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1895475</xdr:colOff>
          <xdr:row>7</xdr:row>
          <xdr:rowOff>9525</xdr:rowOff>
        </xdr:from>
        <xdr:to>
          <xdr:col>4</xdr:col>
          <xdr:colOff>9525</xdr:colOff>
          <xdr:row>8</xdr:row>
          <xdr:rowOff>9525</xdr:rowOff>
        </xdr:to>
        <xdr:sp macro="" textlink="">
          <xdr:nvSpPr>
            <xdr:cNvPr id="150571" name="copyPlantSheetTransfer" hidden="1">
              <a:extLst>
                <a:ext uri="{63B3BB69-23CF-44E3-9099-C40C66FF867C}">
                  <a14:compatExt spid="_x0000_s150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32</xdr:row>
          <xdr:rowOff>9525</xdr:rowOff>
        </xdr:from>
        <xdr:to>
          <xdr:col>6</xdr:col>
          <xdr:colOff>9525</xdr:colOff>
          <xdr:row>33</xdr:row>
          <xdr:rowOff>9525</xdr:rowOff>
        </xdr:to>
        <xdr:sp macro="" textlink="">
          <xdr:nvSpPr>
            <xdr:cNvPr id="150572" name="takeLastBoundaries" hidden="1">
              <a:extLst>
                <a:ext uri="{63B3BB69-23CF-44E3-9099-C40C66FF867C}">
                  <a14:compatExt spid="_x0000_s150572"/>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SI_ProtocolV3_03_clean_protected_21_7_20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Comments"/>
      <sheetName val="Plant"/>
      <sheetName val="Company"/>
      <sheetName val="Validation"/>
      <sheetName val="ControlPlant"/>
      <sheetName val="Fuel CO2 Factors"/>
      <sheetName val="Plant_new"/>
      <sheetName val="CalcA1"/>
      <sheetName val="CalcA2"/>
      <sheetName val="CalcB2"/>
      <sheetName val="ControlRangesPlant"/>
      <sheetName val="ControlRangesGrCent"/>
      <sheetName val="InputLines"/>
      <sheetName val="KilnControlRanges"/>
      <sheetName val="GrCentControlRanges"/>
      <sheetName val="Def"/>
      <sheetName val="Plant_Template_ba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
          <cell r="A1" t="str">
            <v>Kiln_Type</v>
          </cell>
          <cell r="B1" t="str">
            <v>Capacity</v>
          </cell>
          <cell r="C1" t="str">
            <v>Plant_Type</v>
          </cell>
          <cell r="D1" t="str">
            <v>Steps</v>
          </cell>
        </row>
        <row r="2">
          <cell r="A2" t="str">
            <v>DRY WITHOUT PREHEATER (LONG DRY KILN)</v>
          </cell>
          <cell r="B2" t="str">
            <v>0 &lt; X &lt; 500</v>
          </cell>
          <cell r="C2" t="str">
            <v>GREY CEMENT</v>
          </cell>
          <cell r="D2" t="str">
            <v>yes</v>
          </cell>
        </row>
        <row r="3">
          <cell r="A3" t="str">
            <v>DRY WITH PREHEATER WITHOUT PRECALCINER</v>
          </cell>
          <cell r="B3" t="str">
            <v>500 &lt; X &lt; 2000</v>
          </cell>
          <cell r="C3" t="str">
            <v>WHITE CEMENT</v>
          </cell>
          <cell r="D3" t="str">
            <v>no</v>
          </cell>
        </row>
        <row r="4">
          <cell r="A4" t="str">
            <v>DRY WITH PREHEATER AND PRECALCINER</v>
          </cell>
          <cell r="B4" t="str">
            <v>2000 &lt; X &lt; 5000</v>
          </cell>
          <cell r="C4" t="str">
            <v>GRINDING CENTER</v>
          </cell>
          <cell r="D4" t="str">
            <v>n.a.</v>
          </cell>
        </row>
        <row r="5">
          <cell r="A5" t="str">
            <v>MIXED KILN TYPE</v>
          </cell>
          <cell r="B5" t="str">
            <v>5000 &lt; X &lt; 8000</v>
          </cell>
          <cell r="C5" t="str">
            <v>OTHER PLANT</v>
          </cell>
        </row>
        <row r="6">
          <cell r="A6" t="str">
            <v>SEMI-WET/SEMI DRY</v>
          </cell>
          <cell r="B6" t="str">
            <v>X &gt; 8000</v>
          </cell>
          <cell r="C6" t="str">
            <v>NOT IN USE</v>
          </cell>
        </row>
        <row r="7">
          <cell r="A7" t="str">
            <v>SHAFT KILN</v>
          </cell>
        </row>
        <row r="8">
          <cell r="A8" t="str">
            <v>WET</v>
          </cell>
        </row>
        <row r="9">
          <cell r="A9" t="str">
            <v>N/A</v>
          </cell>
        </row>
      </sheetData>
      <sheetData sheetId="17" refreshError="1"/>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ccassociation.org/sustainability-innovation/gnr-gcca-in-numbers/" TargetMode="External"/><Relationship Id="rId2" Type="http://schemas.openxmlformats.org/officeDocument/2006/relationships/hyperlink" Target="http://www.cement-co2-protocol.org/" TargetMode="External"/><Relationship Id="rId1" Type="http://schemas.openxmlformats.org/officeDocument/2006/relationships/hyperlink" Target="http://www.cement-co2-protocol.org/"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9.emf"/><Relationship Id="rId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10.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pcc-nggip.iges.or.jp/" TargetMode="Externa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5.vml"/><Relationship Id="rId7" Type="http://schemas.openxmlformats.org/officeDocument/2006/relationships/image" Target="../media/image12.emf"/><Relationship Id="rId12"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7.xml"/><Relationship Id="rId11" Type="http://schemas.openxmlformats.org/officeDocument/2006/relationships/image" Target="../media/image14.emf"/><Relationship Id="rId5" Type="http://schemas.openxmlformats.org/officeDocument/2006/relationships/image" Target="../media/image11.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13.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16.emf"/><Relationship Id="rId12"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11.xml"/><Relationship Id="rId11" Type="http://schemas.openxmlformats.org/officeDocument/2006/relationships/image" Target="../media/image18.emf"/><Relationship Id="rId5" Type="http://schemas.openxmlformats.org/officeDocument/2006/relationships/image" Target="../media/image15.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7.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7.vml"/><Relationship Id="rId7" Type="http://schemas.openxmlformats.org/officeDocument/2006/relationships/image" Target="../media/image20.emf"/><Relationship Id="rId12"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18.bin"/><Relationship Id="rId6" Type="http://schemas.openxmlformats.org/officeDocument/2006/relationships/control" Target="../activeX/activeX15.xml"/><Relationship Id="rId11" Type="http://schemas.openxmlformats.org/officeDocument/2006/relationships/image" Target="../media/image22.emf"/><Relationship Id="rId5" Type="http://schemas.openxmlformats.org/officeDocument/2006/relationships/image" Target="../media/image19.emf"/><Relationship Id="rId10" Type="http://schemas.openxmlformats.org/officeDocument/2006/relationships/control" Target="../activeX/activeX17.xml"/><Relationship Id="rId4" Type="http://schemas.openxmlformats.org/officeDocument/2006/relationships/control" Target="../activeX/activeX14.xml"/><Relationship Id="rId9" Type="http://schemas.openxmlformats.org/officeDocument/2006/relationships/image" Target="../media/image21.emf"/></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O375"/>
  <sheetViews>
    <sheetView showGridLines="0" tabSelected="1" zoomScaleNormal="100" workbookViewId="0">
      <selection activeCell="B4" sqref="B4"/>
    </sheetView>
  </sheetViews>
  <sheetFormatPr baseColWidth="10" defaultColWidth="9.140625" defaultRowHeight="12.75"/>
  <cols>
    <col min="1" max="1" width="36.42578125" style="898" customWidth="1"/>
    <col min="2" max="2" width="33" style="898" customWidth="1"/>
    <col min="3" max="3" width="9.140625" style="898" customWidth="1"/>
    <col min="4" max="4" width="14.85546875" style="898" customWidth="1"/>
    <col min="5" max="5" width="9.140625" style="898" customWidth="1"/>
    <col min="6" max="6" width="37.42578125" style="898" customWidth="1"/>
    <col min="7" max="16384" width="9.140625" style="898"/>
  </cols>
  <sheetData>
    <row r="1" spans="1:15" s="1040" customFormat="1" ht="60" customHeight="1" thickBot="1">
      <c r="A1" s="1220" t="s">
        <v>1438</v>
      </c>
      <c r="B1" s="1221"/>
      <c r="C1" s="1221"/>
      <c r="D1" s="1221"/>
      <c r="E1" s="1221"/>
      <c r="F1" s="1221"/>
      <c r="G1" s="1037" t="s">
        <v>1236</v>
      </c>
      <c r="H1" s="1038"/>
      <c r="I1" s="1038"/>
      <c r="J1" s="1213"/>
      <c r="K1" s="1039"/>
      <c r="L1" s="1039"/>
      <c r="O1" s="93"/>
    </row>
    <row r="2" spans="1:15" s="1040" customFormat="1" ht="46.5" customHeight="1">
      <c r="A2" s="1218" t="s">
        <v>197</v>
      </c>
      <c r="B2" s="1218"/>
      <c r="C2" s="1218"/>
      <c r="D2" s="1218"/>
      <c r="E2" s="1218"/>
      <c r="F2" s="1218"/>
      <c r="G2" s="1039"/>
      <c r="H2" s="1039"/>
      <c r="I2" s="1039"/>
      <c r="J2" s="1039"/>
      <c r="K2" s="1039"/>
      <c r="L2" s="1039"/>
      <c r="O2" s="93"/>
    </row>
    <row r="3" spans="1:15" ht="13.5" thickBot="1">
      <c r="A3" s="1041"/>
    </row>
    <row r="4" spans="1:15" ht="13.5" thickBot="1">
      <c r="A4" s="1042" t="s">
        <v>775</v>
      </c>
      <c r="B4" s="1094">
        <v>41617</v>
      </c>
    </row>
    <row r="5" spans="1:15" s="1043" customFormat="1">
      <c r="B5" s="1058"/>
    </row>
    <row r="6" spans="1:15" s="1043" customFormat="1"/>
    <row r="7" spans="1:15" s="1043" customFormat="1">
      <c r="A7" s="1044" t="s">
        <v>1360</v>
      </c>
    </row>
    <row r="8" spans="1:15" s="1043" customFormat="1">
      <c r="A8" s="1044"/>
    </row>
    <row r="9" spans="1:15" s="1043" customFormat="1">
      <c r="A9" s="1045" t="s">
        <v>1287</v>
      </c>
    </row>
    <row r="10" spans="1:15" s="1043" customFormat="1">
      <c r="A10" s="1045" t="s">
        <v>1288</v>
      </c>
    </row>
    <row r="11" spans="1:15" s="1043" customFormat="1">
      <c r="A11" s="1045" t="s">
        <v>89</v>
      </c>
    </row>
    <row r="12" spans="1:15" s="1043" customFormat="1"/>
    <row r="13" spans="1:15" s="1043" customFormat="1"/>
    <row r="14" spans="1:15" s="1043" customFormat="1"/>
    <row r="15" spans="1:15" s="1043" customFormat="1"/>
    <row r="16" spans="1:15" s="1043" customFormat="1"/>
    <row r="17" spans="1:1" s="1043" customFormat="1"/>
    <row r="18" spans="1:1" s="1043" customFormat="1"/>
    <row r="19" spans="1:1" s="1043" customFormat="1"/>
    <row r="20" spans="1:1" s="1043" customFormat="1"/>
    <row r="21" spans="1:1" s="1043" customFormat="1"/>
    <row r="22" spans="1:1" s="1043" customFormat="1"/>
    <row r="23" spans="1:1" s="1043" customFormat="1"/>
    <row r="24" spans="1:1" s="1043" customFormat="1"/>
    <row r="25" spans="1:1" s="1043" customFormat="1"/>
    <row r="26" spans="1:1" s="1043" customFormat="1"/>
    <row r="27" spans="1:1" s="1043" customFormat="1">
      <c r="A27" s="1044" t="s">
        <v>1354</v>
      </c>
    </row>
    <row r="28" spans="1:1" s="1043" customFormat="1"/>
    <row r="29" spans="1:1" s="1043" customFormat="1">
      <c r="A29" s="1045" t="s">
        <v>121</v>
      </c>
    </row>
    <row r="30" spans="1:1" s="1043" customFormat="1">
      <c r="A30" s="1045" t="s">
        <v>1361</v>
      </c>
    </row>
    <row r="31" spans="1:1" s="1043" customFormat="1"/>
    <row r="32" spans="1:1" s="1043" customFormat="1">
      <c r="A32" s="898" t="s">
        <v>1352</v>
      </c>
    </row>
    <row r="33" spans="1:2" s="1043" customFormat="1">
      <c r="A33" s="898" t="s">
        <v>134</v>
      </c>
    </row>
    <row r="34" spans="1:2" s="1043" customFormat="1">
      <c r="A34" s="1045" t="s">
        <v>1353</v>
      </c>
    </row>
    <row r="35" spans="1:2" s="1043" customFormat="1"/>
    <row r="36" spans="1:2" s="1043" customFormat="1"/>
    <row r="37" spans="1:2" s="1043" customFormat="1">
      <c r="A37" s="1044" t="s">
        <v>1355</v>
      </c>
    </row>
    <row r="38" spans="1:2" s="1043" customFormat="1" ht="13.5" thickBot="1"/>
    <row r="39" spans="1:2" s="1043" customFormat="1" ht="13.5" thickBot="1">
      <c r="A39" s="595" t="s">
        <v>780</v>
      </c>
      <c r="B39" s="595" t="s">
        <v>781</v>
      </c>
    </row>
    <row r="40" spans="1:2" s="1043" customFormat="1" ht="45" customHeight="1">
      <c r="A40" s="1046" t="s">
        <v>779</v>
      </c>
      <c r="B40" s="1047" t="s">
        <v>1358</v>
      </c>
    </row>
    <row r="41" spans="1:2" s="1043" customFormat="1" ht="45" customHeight="1">
      <c r="A41" s="1048" t="s">
        <v>122</v>
      </c>
      <c r="B41" s="1049" t="s">
        <v>782</v>
      </c>
    </row>
    <row r="42" spans="1:2" s="1043" customFormat="1" ht="45" customHeight="1">
      <c r="A42" s="1050" t="s">
        <v>694</v>
      </c>
      <c r="B42" s="1051" t="s">
        <v>1359</v>
      </c>
    </row>
    <row r="43" spans="1:2" s="1043" customFormat="1" ht="45" customHeight="1" thickBot="1">
      <c r="A43" s="1052" t="s">
        <v>1030</v>
      </c>
      <c r="B43" s="1053" t="s">
        <v>262</v>
      </c>
    </row>
    <row r="44" spans="1:2" s="1043" customFormat="1">
      <c r="A44" s="1054"/>
    </row>
    <row r="45" spans="1:2" s="1043" customFormat="1"/>
    <row r="46" spans="1:2" s="1043" customFormat="1">
      <c r="A46" s="596" t="s">
        <v>1289</v>
      </c>
    </row>
    <row r="47" spans="1:2" s="1043" customFormat="1">
      <c r="A47" s="596"/>
    </row>
    <row r="48" spans="1:2" s="1043" customFormat="1">
      <c r="A48" s="1055" t="s">
        <v>460</v>
      </c>
    </row>
    <row r="49" spans="1:8" s="1043" customFormat="1">
      <c r="A49" s="1055" t="s">
        <v>436</v>
      </c>
    </row>
    <row r="50" spans="1:8" s="1043" customFormat="1">
      <c r="A50" s="1055" t="s">
        <v>437</v>
      </c>
    </row>
    <row r="51" spans="1:8" s="1043" customFormat="1">
      <c r="A51" s="1055" t="s">
        <v>127</v>
      </c>
    </row>
    <row r="52" spans="1:8" s="1043" customFormat="1">
      <c r="A52" s="1043" t="s">
        <v>1129</v>
      </c>
    </row>
    <row r="53" spans="1:8" s="1043" customFormat="1">
      <c r="A53" s="1214" t="s">
        <v>1290</v>
      </c>
      <c r="B53" s="1215"/>
      <c r="C53" s="1215"/>
      <c r="D53" s="1215"/>
      <c r="E53" s="1215"/>
      <c r="F53" s="1215"/>
      <c r="G53" s="1215"/>
      <c r="H53" s="1215"/>
    </row>
    <row r="54" spans="1:8" s="1043" customFormat="1">
      <c r="A54" s="1216" t="s">
        <v>1439</v>
      </c>
      <c r="B54" s="1217"/>
      <c r="C54" s="1217"/>
      <c r="D54" s="1217"/>
      <c r="E54" s="1217"/>
      <c r="F54" s="1217"/>
      <c r="G54" s="1217"/>
      <c r="H54" s="1215"/>
    </row>
    <row r="55" spans="1:8" s="1043" customFormat="1">
      <c r="A55" s="1056"/>
    </row>
    <row r="56" spans="1:8" s="1043" customFormat="1">
      <c r="A56" s="1045" t="s">
        <v>1356</v>
      </c>
    </row>
    <row r="57" spans="1:8" s="1043" customFormat="1">
      <c r="A57" s="1056"/>
    </row>
    <row r="58" spans="1:8" s="1043" customFormat="1">
      <c r="A58" s="1056"/>
    </row>
    <row r="59" spans="1:8" s="1043" customFormat="1">
      <c r="A59" s="1056"/>
    </row>
    <row r="60" spans="1:8" s="1043" customFormat="1">
      <c r="A60" s="1056"/>
    </row>
    <row r="61" spans="1:8" s="1043" customFormat="1">
      <c r="A61" s="1056"/>
    </row>
    <row r="62" spans="1:8" s="1043" customFormat="1">
      <c r="A62" s="1056"/>
    </row>
    <row r="63" spans="1:8" s="1043" customFormat="1">
      <c r="A63" s="1056"/>
    </row>
    <row r="64" spans="1:8" s="1043" customFormat="1">
      <c r="A64" s="1056"/>
    </row>
    <row r="65" spans="1:1" s="1043" customFormat="1">
      <c r="A65" s="1056"/>
    </row>
    <row r="66" spans="1:1" s="1043" customFormat="1">
      <c r="A66" s="1056"/>
    </row>
    <row r="67" spans="1:1" s="1043" customFormat="1">
      <c r="A67" s="1045" t="s">
        <v>1291</v>
      </c>
    </row>
    <row r="68" spans="1:1" s="1043" customFormat="1">
      <c r="A68" s="1056"/>
    </row>
    <row r="69" spans="1:1" s="1043" customFormat="1">
      <c r="A69" s="1056"/>
    </row>
    <row r="70" spans="1:1" s="1043" customFormat="1">
      <c r="A70" s="1056"/>
    </row>
    <row r="71" spans="1:1" s="1043" customFormat="1">
      <c r="A71" s="1056"/>
    </row>
    <row r="72" spans="1:1" s="1043" customFormat="1">
      <c r="A72" s="1045" t="s">
        <v>1292</v>
      </c>
    </row>
    <row r="73" spans="1:1" s="1043" customFormat="1">
      <c r="A73" s="1056"/>
    </row>
    <row r="74" spans="1:1" s="1043" customFormat="1">
      <c r="A74" s="1056"/>
    </row>
    <row r="75" spans="1:1" s="1043" customFormat="1">
      <c r="A75" s="1092" t="s">
        <v>1204</v>
      </c>
    </row>
    <row r="76" spans="1:1" s="1043" customFormat="1">
      <c r="A76" s="632" t="s">
        <v>1205</v>
      </c>
    </row>
    <row r="77" spans="1:1" s="1043" customFormat="1">
      <c r="A77" s="1093" t="s">
        <v>1208</v>
      </c>
    </row>
    <row r="78" spans="1:1" s="1043" customFormat="1">
      <c r="A78" s="1093" t="s">
        <v>1209</v>
      </c>
    </row>
    <row r="79" spans="1:1" s="1043" customFormat="1">
      <c r="A79" s="1093" t="s">
        <v>1210</v>
      </c>
    </row>
    <row r="80" spans="1:1" s="1043" customFormat="1">
      <c r="A80" s="1093" t="s">
        <v>1211</v>
      </c>
    </row>
    <row r="81" spans="1:1" s="1043" customFormat="1">
      <c r="A81" s="1093" t="s">
        <v>1212</v>
      </c>
    </row>
    <row r="82" spans="1:1" s="1043" customFormat="1">
      <c r="A82" s="1093" t="s">
        <v>1213</v>
      </c>
    </row>
    <row r="83" spans="1:1" s="1043" customFormat="1">
      <c r="A83" s="1093" t="s">
        <v>1214</v>
      </c>
    </row>
    <row r="84" spans="1:1" s="1043" customFormat="1">
      <c r="A84" s="1093" t="s">
        <v>1215</v>
      </c>
    </row>
    <row r="85" spans="1:1" s="1043" customFormat="1">
      <c r="A85" s="1093" t="s">
        <v>1216</v>
      </c>
    </row>
    <row r="86" spans="1:1" s="1043" customFormat="1">
      <c r="A86" s="1056"/>
    </row>
    <row r="87" spans="1:1" s="1043" customFormat="1">
      <c r="A87" s="1056"/>
    </row>
    <row r="88" spans="1:1" s="1043" customFormat="1">
      <c r="A88" s="1056"/>
    </row>
    <row r="89" spans="1:1" s="1043" customFormat="1">
      <c r="A89" s="1056"/>
    </row>
    <row r="90" spans="1:1" s="1043" customFormat="1">
      <c r="A90" s="1056"/>
    </row>
    <row r="91" spans="1:1" s="1043" customFormat="1">
      <c r="A91" s="1056"/>
    </row>
    <row r="92" spans="1:1" s="1043" customFormat="1">
      <c r="A92" s="1056"/>
    </row>
    <row r="93" spans="1:1" s="1043" customFormat="1">
      <c r="A93" s="1056"/>
    </row>
    <row r="94" spans="1:1" s="1043" customFormat="1">
      <c r="A94" s="1056"/>
    </row>
    <row r="95" spans="1:1" s="1043" customFormat="1">
      <c r="A95" s="1056"/>
    </row>
    <row r="96" spans="1:1" s="1043" customFormat="1">
      <c r="A96" s="1056"/>
    </row>
    <row r="97" spans="1:1" s="1043" customFormat="1">
      <c r="A97" s="1056"/>
    </row>
    <row r="98" spans="1:1" s="1043" customFormat="1">
      <c r="A98" s="1056"/>
    </row>
    <row r="99" spans="1:1" s="1043" customFormat="1">
      <c r="A99" s="1056"/>
    </row>
    <row r="100" spans="1:1" s="1043" customFormat="1">
      <c r="A100" s="1056"/>
    </row>
    <row r="101" spans="1:1" s="1043" customFormat="1">
      <c r="A101" s="1056"/>
    </row>
    <row r="102" spans="1:1" s="1043" customFormat="1">
      <c r="A102" s="1056"/>
    </row>
    <row r="103" spans="1:1" s="1043" customFormat="1">
      <c r="A103" s="1056"/>
    </row>
    <row r="104" spans="1:1" s="1043" customFormat="1">
      <c r="A104" s="1056"/>
    </row>
    <row r="105" spans="1:1" s="1043" customFormat="1">
      <c r="A105" s="1056"/>
    </row>
    <row r="106" spans="1:1" s="1043" customFormat="1">
      <c r="A106" s="1056"/>
    </row>
    <row r="107" spans="1:1" s="1043" customFormat="1">
      <c r="A107" s="1056"/>
    </row>
    <row r="108" spans="1:1" s="1043" customFormat="1">
      <c r="A108" s="1056"/>
    </row>
    <row r="109" spans="1:1" s="1043" customFormat="1">
      <c r="A109" s="1056"/>
    </row>
    <row r="110" spans="1:1" s="1043" customFormat="1">
      <c r="A110" s="1056"/>
    </row>
    <row r="111" spans="1:1" s="1043" customFormat="1">
      <c r="A111" s="1056"/>
    </row>
    <row r="112" spans="1:1" s="1043" customFormat="1">
      <c r="A112" s="1056"/>
    </row>
    <row r="113" spans="1:4" s="1043" customFormat="1" ht="30.75" customHeight="1">
      <c r="A113" s="1219" t="s">
        <v>1206</v>
      </c>
      <c r="B113" s="1219"/>
      <c r="C113" s="1219"/>
      <c r="D113" s="1219"/>
    </row>
    <row r="114" spans="1:4" s="1043" customFormat="1">
      <c r="A114" s="1056"/>
    </row>
    <row r="115" spans="1:4" s="1043" customFormat="1">
      <c r="A115" s="596" t="s">
        <v>1207</v>
      </c>
    </row>
    <row r="116" spans="1:4" s="1043" customFormat="1">
      <c r="A116" s="596"/>
    </row>
    <row r="117" spans="1:4" s="1043" customFormat="1">
      <c r="A117" s="1036" t="s">
        <v>88</v>
      </c>
    </row>
    <row r="118" spans="1:4" s="1043" customFormat="1">
      <c r="A118" s="632"/>
    </row>
    <row r="119" spans="1:4" s="1043" customFormat="1"/>
    <row r="120" spans="1:4" s="1043" customFormat="1">
      <c r="A120" s="1057"/>
    </row>
    <row r="121" spans="1:4" s="1043" customFormat="1"/>
    <row r="122" spans="1:4" s="1043" customFormat="1">
      <c r="A122" s="1057"/>
    </row>
    <row r="123" spans="1:4" s="1043" customFormat="1"/>
    <row r="124" spans="1:4" s="1043" customFormat="1"/>
    <row r="125" spans="1:4" s="1043" customFormat="1"/>
    <row r="126" spans="1:4" s="1043" customFormat="1"/>
    <row r="127" spans="1:4" s="1043" customFormat="1"/>
    <row r="128" spans="1:4" s="1043" customFormat="1"/>
    <row r="129" s="1043" customFormat="1"/>
    <row r="130" s="1043" customFormat="1"/>
    <row r="131" s="1043" customFormat="1"/>
    <row r="132" s="1043" customFormat="1"/>
    <row r="133" s="1043" customFormat="1"/>
    <row r="134" s="1043" customFormat="1"/>
    <row r="135" s="1043" customFormat="1"/>
    <row r="136" s="1043" customFormat="1"/>
    <row r="137" s="1043" customFormat="1"/>
    <row r="138" s="1043" customFormat="1"/>
    <row r="139" s="1043" customFormat="1"/>
    <row r="140" s="1043" customFormat="1"/>
    <row r="141" s="1043" customFormat="1"/>
    <row r="142" s="1043" customFormat="1"/>
    <row r="143" s="1043" customFormat="1"/>
    <row r="144" s="1043" customFormat="1"/>
    <row r="145" s="1043" customFormat="1"/>
    <row r="146" s="1043" customFormat="1"/>
    <row r="147" s="1043" customFormat="1"/>
    <row r="148" s="1043" customFormat="1"/>
    <row r="149" s="1043" customFormat="1"/>
    <row r="150" s="1043" customFormat="1"/>
    <row r="151" s="1043" customFormat="1"/>
    <row r="152" s="1043" customFormat="1"/>
    <row r="153" s="1043" customFormat="1"/>
    <row r="154" s="1043" customFormat="1"/>
    <row r="155" s="1043" customFormat="1"/>
    <row r="156" s="1043" customFormat="1"/>
    <row r="157" s="1043" customFormat="1"/>
    <row r="158" s="1043" customFormat="1"/>
    <row r="159" s="1043" customFormat="1"/>
    <row r="160" s="1043" customFormat="1"/>
    <row r="161" s="1043" customFormat="1"/>
    <row r="162" s="1043" customFormat="1"/>
    <row r="163" s="1043" customFormat="1"/>
    <row r="164" s="1043" customFormat="1"/>
    <row r="165" s="1043" customFormat="1"/>
    <row r="166" s="1043" customFormat="1"/>
    <row r="167" s="1043" customFormat="1"/>
    <row r="168" s="1043" customFormat="1"/>
    <row r="169" s="1043" customFormat="1"/>
    <row r="170" s="1043" customFormat="1"/>
    <row r="171" s="1043" customFormat="1"/>
    <row r="172" s="1043" customFormat="1"/>
    <row r="173" s="1043" customFormat="1"/>
    <row r="174" s="1043" customFormat="1"/>
    <row r="175" s="1043" customFormat="1"/>
    <row r="176" s="1043" customFormat="1"/>
    <row r="177" s="1043" customFormat="1"/>
    <row r="178" s="1043" customFormat="1"/>
    <row r="179" s="1043" customFormat="1"/>
    <row r="180" s="1043" customFormat="1"/>
    <row r="181" s="1043" customFormat="1"/>
    <row r="182" s="1043" customFormat="1"/>
    <row r="183" s="1043" customFormat="1"/>
    <row r="184" s="1043" customFormat="1"/>
    <row r="185" s="1043" customFormat="1"/>
    <row r="186" s="1043" customFormat="1"/>
    <row r="187" s="1043" customFormat="1"/>
    <row r="188" s="1043" customFormat="1"/>
    <row r="189" s="1043" customFormat="1"/>
    <row r="190" s="1043" customFormat="1"/>
    <row r="191" s="1043" customFormat="1"/>
    <row r="192" s="1043" customFormat="1"/>
    <row r="193" s="1043" customFormat="1"/>
    <row r="194" s="1043" customFormat="1"/>
    <row r="195" s="1043" customFormat="1"/>
    <row r="196" s="1043" customFormat="1"/>
    <row r="197" s="1043" customFormat="1"/>
    <row r="198" s="1043" customFormat="1"/>
    <row r="199" s="1043" customFormat="1"/>
    <row r="200" s="1043" customFormat="1"/>
    <row r="201" s="1043" customFormat="1"/>
    <row r="202" s="1043" customFormat="1"/>
    <row r="203" s="1043" customFormat="1"/>
    <row r="204" s="1043" customFormat="1"/>
    <row r="205" s="1043" customFormat="1"/>
    <row r="206" s="1043" customFormat="1"/>
    <row r="207" s="1043" customFormat="1"/>
    <row r="208" s="1043" customFormat="1"/>
    <row r="209" s="1043" customFormat="1"/>
    <row r="210" s="1043" customFormat="1"/>
    <row r="211" s="1043" customFormat="1"/>
    <row r="212" s="1043" customFormat="1"/>
    <row r="213" s="1043" customFormat="1"/>
    <row r="214" s="1043" customFormat="1"/>
    <row r="215" s="1043" customFormat="1"/>
    <row r="216" s="1043" customFormat="1"/>
    <row r="217" s="1043" customFormat="1"/>
    <row r="218" s="1043" customFormat="1"/>
    <row r="219" s="1043" customFormat="1"/>
    <row r="220" s="1043" customFormat="1"/>
    <row r="221" s="1043" customFormat="1"/>
    <row r="222" s="1043" customFormat="1"/>
    <row r="223" s="1043" customFormat="1"/>
    <row r="224" s="1043" customFormat="1"/>
    <row r="225" s="1043" customFormat="1"/>
    <row r="226" s="1043" customFormat="1"/>
    <row r="227" s="1043" customFormat="1"/>
    <row r="228" s="1043" customFormat="1"/>
    <row r="229" s="1043" customFormat="1"/>
    <row r="230" s="1043" customFormat="1"/>
    <row r="231" s="1043" customFormat="1"/>
    <row r="232" s="1043" customFormat="1"/>
    <row r="233" s="1043" customFormat="1"/>
    <row r="234" s="1043" customFormat="1"/>
    <row r="235" s="1043" customFormat="1"/>
    <row r="236" s="1043" customFormat="1"/>
    <row r="237" s="1043" customFormat="1"/>
    <row r="238" s="1043" customFormat="1"/>
    <row r="239" s="1043" customFormat="1"/>
    <row r="240" s="1043" customFormat="1"/>
    <row r="241" s="1043" customFormat="1"/>
    <row r="242" s="1043" customFormat="1"/>
    <row r="243" s="1043" customFormat="1"/>
    <row r="244" s="1043" customFormat="1"/>
    <row r="245" s="1043" customFormat="1"/>
    <row r="246" s="1043" customFormat="1"/>
    <row r="247" s="1043" customFormat="1"/>
    <row r="248" s="1043" customFormat="1"/>
    <row r="249" s="1043" customFormat="1"/>
    <row r="250" s="1043" customFormat="1"/>
    <row r="251" s="1043" customFormat="1"/>
    <row r="252" s="1043" customFormat="1"/>
    <row r="253" s="1043" customFormat="1"/>
    <row r="254" s="1043" customFormat="1"/>
    <row r="255" s="1043" customFormat="1"/>
    <row r="256" s="1043" customFormat="1"/>
    <row r="257" s="1043" customFormat="1"/>
    <row r="258" s="1043" customFormat="1"/>
    <row r="259" s="1043" customFormat="1"/>
    <row r="260" s="1043" customFormat="1"/>
    <row r="261" s="1043" customFormat="1"/>
    <row r="262" s="1043" customFormat="1"/>
    <row r="263" s="1043" customFormat="1"/>
    <row r="264" s="1043" customFormat="1"/>
    <row r="265" s="1043" customFormat="1"/>
    <row r="266" s="1043" customFormat="1"/>
    <row r="267" s="1043" customFormat="1"/>
    <row r="268" s="1043" customFormat="1"/>
    <row r="269" s="1043" customFormat="1"/>
    <row r="270" s="1043" customFormat="1"/>
    <row r="271" s="1043" customFormat="1"/>
    <row r="272" s="1043" customFormat="1"/>
    <row r="273" s="1043" customFormat="1"/>
    <row r="274" s="1043" customFormat="1"/>
    <row r="275" s="1043" customFormat="1"/>
    <row r="276" s="1043" customFormat="1"/>
    <row r="277" s="1043" customFormat="1"/>
    <row r="278" s="1043" customFormat="1"/>
    <row r="279" s="1043" customFormat="1"/>
    <row r="280" s="1043" customFormat="1"/>
    <row r="281" s="1043" customFormat="1"/>
    <row r="282" s="1043" customFormat="1"/>
    <row r="283" s="1043" customFormat="1"/>
    <row r="284" s="1043" customFormat="1"/>
    <row r="285" s="1043" customFormat="1"/>
    <row r="286" s="1043" customFormat="1"/>
    <row r="287" s="1043" customFormat="1"/>
    <row r="288" s="1043" customFormat="1"/>
    <row r="289" s="1043" customFormat="1"/>
    <row r="290" s="1043" customFormat="1"/>
    <row r="291" s="1043" customFormat="1"/>
    <row r="292" s="1043" customFormat="1"/>
    <row r="293" s="1043" customFormat="1"/>
    <row r="294" s="1043" customFormat="1"/>
    <row r="295" s="1043" customFormat="1"/>
    <row r="296" s="1043" customFormat="1"/>
    <row r="297" s="1043" customFormat="1"/>
    <row r="298" s="1043" customFormat="1"/>
    <row r="299" s="1043" customFormat="1"/>
    <row r="300" s="1043" customFormat="1"/>
    <row r="301" s="1043" customFormat="1"/>
    <row r="302" s="1043" customFormat="1"/>
    <row r="303" s="1043" customFormat="1"/>
    <row r="304" s="1043" customFormat="1"/>
    <row r="305" s="1043" customFormat="1"/>
    <row r="306" s="1043" customFormat="1"/>
    <row r="307" s="1043" customFormat="1"/>
    <row r="308" s="1043" customFormat="1"/>
    <row r="309" s="1043" customFormat="1"/>
    <row r="310" s="1043" customFormat="1"/>
    <row r="311" s="1043" customFormat="1"/>
    <row r="312" s="1043" customFormat="1"/>
    <row r="313" s="1043" customFormat="1"/>
    <row r="314" s="1043" customFormat="1"/>
    <row r="315" s="1043" customFormat="1"/>
    <row r="316" s="1043" customFormat="1"/>
    <row r="317" s="1043" customFormat="1"/>
    <row r="318" s="1043" customFormat="1"/>
    <row r="319" s="1043" customFormat="1"/>
    <row r="320" s="1043" customFormat="1"/>
    <row r="321" s="1043" customFormat="1"/>
    <row r="322" s="1043" customFormat="1"/>
    <row r="323" s="1043" customFormat="1"/>
    <row r="324" s="1043" customFormat="1"/>
    <row r="325" s="1043" customFormat="1"/>
    <row r="326" s="1043" customFormat="1"/>
    <row r="327" s="1043" customFormat="1"/>
    <row r="328" s="1043" customFormat="1"/>
    <row r="329" s="1043" customFormat="1"/>
    <row r="330" s="1043" customFormat="1"/>
    <row r="331" s="1043" customFormat="1"/>
    <row r="332" s="1043" customFormat="1"/>
    <row r="333" s="1043" customFormat="1"/>
    <row r="334" s="1043" customFormat="1"/>
    <row r="335" s="1043" customFormat="1"/>
    <row r="336" s="1043" customFormat="1"/>
    <row r="337" s="1043" customFormat="1"/>
    <row r="338" s="1043" customFormat="1"/>
    <row r="339" s="1043" customFormat="1"/>
    <row r="340" s="1043" customFormat="1"/>
    <row r="341" s="1043" customFormat="1"/>
    <row r="342" s="1043" customFormat="1"/>
    <row r="343" s="1043" customFormat="1"/>
    <row r="344" s="1043" customFormat="1"/>
    <row r="345" s="1043" customFormat="1"/>
    <row r="346" s="1043" customFormat="1"/>
    <row r="347" s="1043" customFormat="1"/>
    <row r="348" s="1043" customFormat="1"/>
    <row r="349" s="1043" customFormat="1"/>
    <row r="350" s="1043" customFormat="1"/>
    <row r="351" s="1043" customFormat="1"/>
    <row r="352" s="1043" customFormat="1"/>
    <row r="353" s="1043" customFormat="1"/>
    <row r="354" s="1043" customFormat="1"/>
    <row r="355" s="1043" customFormat="1"/>
    <row r="356" s="1043" customFormat="1"/>
    <row r="357" s="1043" customFormat="1"/>
    <row r="358" s="1043" customFormat="1"/>
    <row r="359" s="1043" customFormat="1"/>
    <row r="360" s="1043" customFormat="1"/>
    <row r="361" s="1043" customFormat="1"/>
    <row r="362" s="1043" customFormat="1"/>
    <row r="363" s="1043" customFormat="1"/>
    <row r="364" s="1043" customFormat="1"/>
    <row r="365" s="1043" customFormat="1"/>
    <row r="366" s="1043" customFormat="1"/>
    <row r="367" s="1043" customFormat="1"/>
    <row r="368" s="1043" customFormat="1"/>
    <row r="369" s="1043" customFormat="1"/>
    <row r="370" s="1043" customFormat="1"/>
    <row r="371" s="1043" customFormat="1"/>
    <row r="372" s="1043" customFormat="1"/>
    <row r="373" s="1043" customFormat="1"/>
    <row r="374" s="1043" customFormat="1"/>
    <row r="375" s="1043" customFormat="1"/>
  </sheetData>
  <sheetProtection selectLockedCells="1" selectUnlockedCells="1"/>
  <mergeCells count="3">
    <mergeCell ref="A2:F2"/>
    <mergeCell ref="A113:D113"/>
    <mergeCell ref="A1:F1"/>
  </mergeCells>
  <phoneticPr fontId="26" type="noConversion"/>
  <hyperlinks>
    <hyperlink ref="A117" r:id="rId1"/>
    <hyperlink ref="A53" r:id="rId2" display="- A detailed user manual for the application and explanation of the spread sheet is available via internet: www.cement-co2-protocol.org"/>
    <hyperlink ref="A54:G54" r:id="rId3" display="- Further information on the Cement CO2 and Energy Protocol can be found at the GCCA home page: https://gccassociation.org/sustainability-innovation/gnr-gcca-in-numbers/"/>
  </hyperlinks>
  <pageMargins left="0.78740157499999996" right="0.78740157499999996" top="0.984251969" bottom="0.984251969" header="0.4921259845" footer="0.4921259845"/>
  <pageSetup paperSize="9" scale="71" fitToHeight="2" orientation="landscape" r:id="rId4"/>
  <headerFooter alignWithMargins="0"/>
  <rowBreaks count="1" manualBreakCount="1">
    <brk id="36" max="16383" man="1"/>
  </rowBreaks>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AF613"/>
  <sheetViews>
    <sheetView showGridLines="0" zoomScaleNormal="75" zoomScaleSheetLayoutView="100" workbookViewId="0">
      <selection activeCell="E3" sqref="E3"/>
    </sheetView>
  </sheetViews>
  <sheetFormatPr baseColWidth="10" defaultColWidth="9.140625" defaultRowHeight="12.75"/>
  <cols>
    <col min="1" max="1" width="4.7109375" style="762" customWidth="1"/>
    <col min="2" max="2" width="6.85546875" style="763" customWidth="1"/>
    <col min="3" max="3" width="21.5703125" style="763" customWidth="1"/>
    <col min="4" max="4" width="58.28515625" style="763" customWidth="1"/>
    <col min="5" max="5" width="17.7109375" style="764" customWidth="1"/>
    <col min="6" max="6" width="3.140625" style="807" customWidth="1"/>
    <col min="7" max="22" width="8.85546875" style="764" customWidth="1"/>
    <col min="23" max="23" width="16.5703125" style="763" bestFit="1" customWidth="1" collapsed="1"/>
    <col min="24" max="24" width="15.140625" style="763" bestFit="1" customWidth="1"/>
    <col min="25" max="25" width="14.42578125" style="763" bestFit="1" customWidth="1"/>
    <col min="26" max="26" width="13.28515625" style="763" bestFit="1" customWidth="1"/>
    <col min="27" max="27" width="9.7109375" style="763" bestFit="1" customWidth="1"/>
    <col min="28" max="28" width="9.140625" style="763" customWidth="1"/>
    <col min="29" max="29" width="5.140625" style="763" bestFit="1" customWidth="1"/>
    <col min="30" max="30" width="10" style="763" bestFit="1" customWidth="1"/>
    <col min="31" max="31" width="12.85546875" style="763" bestFit="1" customWidth="1"/>
    <col min="32" max="32" width="19.42578125" style="763" bestFit="1" customWidth="1"/>
    <col min="33" max="33" width="14.28515625" style="763" bestFit="1" customWidth="1"/>
    <col min="34" max="34" width="20.85546875" style="763" bestFit="1" customWidth="1"/>
    <col min="35" max="35" width="9.140625" style="763" customWidth="1"/>
    <col min="36" max="36" width="6.28515625" style="763" bestFit="1" customWidth="1"/>
    <col min="37" max="37" width="11.28515625" style="763" bestFit="1" customWidth="1"/>
    <col min="38" max="38" width="15.7109375" style="763" bestFit="1" customWidth="1"/>
    <col min="39" max="39" width="22.140625" style="763" bestFit="1" customWidth="1"/>
    <col min="40" max="40" width="26.28515625" style="763" bestFit="1" customWidth="1"/>
    <col min="41" max="41" width="20.42578125" style="763" bestFit="1" customWidth="1"/>
    <col min="42" max="42" width="23.5703125" style="763" bestFit="1" customWidth="1"/>
    <col min="43" max="43" width="21.85546875" style="763" bestFit="1" customWidth="1"/>
    <col min="44" max="16384" width="9.140625" style="763"/>
  </cols>
  <sheetData>
    <row r="1" spans="1:22" s="806" customFormat="1" ht="90" customHeight="1" thickBot="1">
      <c r="A1" s="1220" t="s">
        <v>1440</v>
      </c>
      <c r="B1" s="1221"/>
      <c r="C1" s="1221"/>
      <c r="D1" s="1221"/>
      <c r="E1" s="1515" t="s">
        <v>1435</v>
      </c>
      <c r="F1" s="1516"/>
      <c r="G1" s="1516"/>
      <c r="H1" s="1516"/>
      <c r="I1" s="1516"/>
      <c r="J1" s="1516"/>
      <c r="K1" s="1516"/>
      <c r="L1" s="1516"/>
      <c r="M1" s="1516"/>
      <c r="N1" s="1516"/>
      <c r="O1" s="1516"/>
      <c r="P1" s="1516"/>
      <c r="Q1" s="1516"/>
      <c r="R1" s="1516"/>
      <c r="S1" s="1516"/>
      <c r="T1" s="1516"/>
      <c r="U1" s="1516"/>
      <c r="V1" s="1517"/>
    </row>
    <row r="2" spans="1:22" ht="13.9" customHeight="1" thickBot="1">
      <c r="A2" s="9"/>
      <c r="B2" s="10"/>
      <c r="C2" s="10"/>
      <c r="D2" s="10"/>
      <c r="E2" s="11"/>
      <c r="F2" s="11"/>
      <c r="G2" s="11"/>
      <c r="H2" s="11"/>
      <c r="Q2" s="807"/>
      <c r="R2" s="807"/>
      <c r="S2" s="807"/>
      <c r="T2" s="807"/>
      <c r="U2" s="807"/>
      <c r="V2" s="807"/>
    </row>
    <row r="3" spans="1:22" ht="13.9" customHeight="1" thickBot="1">
      <c r="A3" s="9" t="s">
        <v>550</v>
      </c>
      <c r="B3" s="64" t="s">
        <v>550</v>
      </c>
      <c r="C3" s="8"/>
      <c r="D3" s="8"/>
      <c r="E3" s="1094">
        <f>'Read Me'!B4</f>
        <v>41617</v>
      </c>
      <c r="F3" s="216"/>
      <c r="G3" s="11"/>
      <c r="H3" s="11"/>
      <c r="Q3" s="807"/>
      <c r="R3" s="807"/>
      <c r="S3" s="807"/>
      <c r="T3" s="807"/>
      <c r="U3" s="807"/>
      <c r="V3" s="807"/>
    </row>
    <row r="4" spans="1:22" ht="13.9" customHeight="1" thickBot="1">
      <c r="A4" s="9"/>
      <c r="B4" s="10"/>
      <c r="C4" s="10"/>
      <c r="D4" s="10"/>
      <c r="E4" s="11"/>
      <c r="F4" s="11"/>
      <c r="G4" s="11"/>
      <c r="H4" s="11"/>
      <c r="Q4" s="807"/>
      <c r="R4" s="807"/>
      <c r="S4" s="807"/>
      <c r="T4" s="807"/>
      <c r="U4" s="807"/>
      <c r="V4" s="807"/>
    </row>
    <row r="5" spans="1:22" s="809" customFormat="1" ht="13.5" thickBot="1">
      <c r="A5" s="17" t="s">
        <v>559</v>
      </c>
      <c r="B5" s="765"/>
      <c r="C5" s="765"/>
      <c r="D5" s="765"/>
      <c r="E5" s="779"/>
      <c r="F5" s="779"/>
      <c r="G5" s="808"/>
      <c r="H5" s="779"/>
      <c r="I5" s="779"/>
      <c r="J5" s="779"/>
      <c r="K5" s="779"/>
      <c r="L5" s="779"/>
      <c r="M5" s="779"/>
      <c r="N5" s="779"/>
      <c r="O5" s="779"/>
      <c r="P5" s="779"/>
      <c r="Q5" s="779"/>
      <c r="R5" s="779"/>
      <c r="S5" s="779"/>
      <c r="T5" s="779"/>
      <c r="U5" s="779"/>
      <c r="V5" s="790"/>
    </row>
    <row r="6" spans="1:22" ht="13.5" thickBot="1">
      <c r="A6" s="160"/>
      <c r="Q6" s="807"/>
      <c r="R6" s="807"/>
      <c r="S6" s="807"/>
      <c r="T6" s="807"/>
      <c r="U6" s="807"/>
      <c r="V6" s="807"/>
    </row>
    <row r="7" spans="1:22" ht="13.5" thickBot="1">
      <c r="B7" s="12" t="s">
        <v>560</v>
      </c>
      <c r="C7" s="765"/>
      <c r="D7" s="765"/>
      <c r="E7" s="779"/>
      <c r="F7" s="779"/>
      <c r="G7" s="95">
        <v>1990</v>
      </c>
      <c r="H7" s="95">
        <f t="shared" ref="H7:V7" si="0">G7+1</f>
        <v>1991</v>
      </c>
      <c r="I7" s="95">
        <f t="shared" si="0"/>
        <v>1992</v>
      </c>
      <c r="J7" s="95">
        <f t="shared" si="0"/>
        <v>1993</v>
      </c>
      <c r="K7" s="95">
        <f t="shared" si="0"/>
        <v>1994</v>
      </c>
      <c r="L7" s="95">
        <f t="shared" si="0"/>
        <v>1995</v>
      </c>
      <c r="M7" s="95">
        <f t="shared" si="0"/>
        <v>1996</v>
      </c>
      <c r="N7" s="95">
        <f t="shared" si="0"/>
        <v>1997</v>
      </c>
      <c r="O7" s="95">
        <f t="shared" si="0"/>
        <v>1998</v>
      </c>
      <c r="P7" s="95">
        <f t="shared" si="0"/>
        <v>1999</v>
      </c>
      <c r="Q7" s="95">
        <f t="shared" si="0"/>
        <v>2000</v>
      </c>
      <c r="R7" s="95">
        <f t="shared" si="0"/>
        <v>2001</v>
      </c>
      <c r="S7" s="95">
        <f t="shared" si="0"/>
        <v>2002</v>
      </c>
      <c r="T7" s="95">
        <f t="shared" si="0"/>
        <v>2003</v>
      </c>
      <c r="U7" s="95">
        <f t="shared" si="0"/>
        <v>2004</v>
      </c>
      <c r="V7" s="95">
        <f t="shared" si="0"/>
        <v>2005</v>
      </c>
    </row>
    <row r="8" spans="1:22">
      <c r="B8" s="772">
        <v>1</v>
      </c>
      <c r="C8" s="767" t="s">
        <v>431</v>
      </c>
      <c r="D8" s="787"/>
      <c r="E8" s="810"/>
      <c r="F8" s="811"/>
      <c r="G8" s="1518"/>
      <c r="H8" s="1519"/>
      <c r="I8" s="1519"/>
      <c r="J8" s="1519"/>
      <c r="K8" s="1519"/>
      <c r="L8" s="1519"/>
      <c r="M8" s="1519"/>
      <c r="N8" s="1519"/>
      <c r="O8" s="1519"/>
      <c r="P8" s="1519"/>
      <c r="Q8" s="1519"/>
      <c r="R8" s="1519"/>
      <c r="S8" s="1519"/>
      <c r="T8" s="1519"/>
      <c r="U8" s="1519"/>
      <c r="V8" s="1520"/>
    </row>
    <row r="9" spans="1:22">
      <c r="B9" s="772">
        <v>2</v>
      </c>
      <c r="C9" s="729" t="s">
        <v>432</v>
      </c>
      <c r="D9" s="773"/>
      <c r="E9" s="731"/>
      <c r="F9" s="732"/>
      <c r="G9" s="1521"/>
      <c r="H9" s="1251"/>
      <c r="I9" s="1251"/>
      <c r="J9" s="1251"/>
      <c r="K9" s="1251"/>
      <c r="L9" s="1251"/>
      <c r="M9" s="1251"/>
      <c r="N9" s="1251"/>
      <c r="O9" s="1251"/>
      <c r="P9" s="1251"/>
      <c r="Q9" s="1251"/>
      <c r="R9" s="1251"/>
      <c r="S9" s="1251"/>
      <c r="T9" s="1251"/>
      <c r="U9" s="1251"/>
      <c r="V9" s="1252"/>
    </row>
    <row r="10" spans="1:22">
      <c r="B10" s="772">
        <v>3</v>
      </c>
      <c r="C10" s="729" t="s">
        <v>433</v>
      </c>
      <c r="D10" s="773"/>
      <c r="E10" s="731"/>
      <c r="F10" s="732"/>
      <c r="G10" s="1521" t="s">
        <v>1031</v>
      </c>
      <c r="H10" s="1251"/>
      <c r="I10" s="1251"/>
      <c r="J10" s="1251"/>
      <c r="K10" s="1251"/>
      <c r="L10" s="1251"/>
      <c r="M10" s="1251"/>
      <c r="N10" s="1251"/>
      <c r="O10" s="1251"/>
      <c r="P10" s="1251"/>
      <c r="Q10" s="1251"/>
      <c r="R10" s="1251"/>
      <c r="S10" s="1251"/>
      <c r="T10" s="1251"/>
      <c r="U10" s="1251"/>
      <c r="V10" s="1252"/>
    </row>
    <row r="11" spans="1:22">
      <c r="B11" s="772">
        <v>4</v>
      </c>
      <c r="C11" s="729" t="s">
        <v>784</v>
      </c>
      <c r="D11" s="773"/>
      <c r="E11" s="731"/>
      <c r="F11" s="732"/>
      <c r="G11" s="1521" t="s">
        <v>1031</v>
      </c>
      <c r="H11" s="1251"/>
      <c r="I11" s="1251"/>
      <c r="J11" s="1251"/>
      <c r="K11" s="1251"/>
      <c r="L11" s="1251"/>
      <c r="M11" s="1251"/>
      <c r="N11" s="1251"/>
      <c r="O11" s="1251"/>
      <c r="P11" s="1251"/>
      <c r="Q11" s="1251"/>
      <c r="R11" s="1251"/>
      <c r="S11" s="1251"/>
      <c r="T11" s="1251"/>
      <c r="U11" s="1251"/>
      <c r="V11" s="1252"/>
    </row>
    <row r="12" spans="1:22">
      <c r="B12" s="772">
        <v>5</v>
      </c>
      <c r="C12" s="729" t="s">
        <v>632</v>
      </c>
      <c r="D12" s="773"/>
      <c r="E12" s="731"/>
      <c r="F12" s="732"/>
      <c r="G12" s="1521"/>
      <c r="H12" s="1251"/>
      <c r="I12" s="1251"/>
      <c r="J12" s="1251"/>
      <c r="K12" s="1251"/>
      <c r="L12" s="1251"/>
      <c r="M12" s="1251"/>
      <c r="N12" s="1251"/>
      <c r="O12" s="1251"/>
      <c r="P12" s="1251"/>
      <c r="Q12" s="1251"/>
      <c r="R12" s="1251"/>
      <c r="S12" s="1251"/>
      <c r="T12" s="1251"/>
      <c r="U12" s="1251"/>
      <c r="V12" s="1252"/>
    </row>
    <row r="13" spans="1:22">
      <c r="B13" s="772">
        <v>6</v>
      </c>
      <c r="C13" s="729" t="s">
        <v>561</v>
      </c>
      <c r="D13" s="773"/>
      <c r="E13" s="731"/>
      <c r="F13" s="732"/>
      <c r="G13" s="1521" t="s">
        <v>1031</v>
      </c>
      <c r="H13" s="1251"/>
      <c r="I13" s="1251"/>
      <c r="J13" s="1251"/>
      <c r="K13" s="1251"/>
      <c r="L13" s="1251"/>
      <c r="M13" s="1251"/>
      <c r="N13" s="1251"/>
      <c r="O13" s="1251"/>
      <c r="P13" s="1251"/>
      <c r="Q13" s="1251"/>
      <c r="R13" s="1251"/>
      <c r="S13" s="1251"/>
      <c r="T13" s="1251"/>
      <c r="U13" s="1251"/>
      <c r="V13" s="1252"/>
    </row>
    <row r="14" spans="1:22">
      <c r="B14" s="728" t="s">
        <v>1056</v>
      </c>
      <c r="C14" s="729" t="s">
        <v>1343</v>
      </c>
      <c r="D14" s="773"/>
      <c r="E14" s="812" t="s">
        <v>426</v>
      </c>
      <c r="F14" s="732"/>
      <c r="G14" s="1521" t="s">
        <v>1031</v>
      </c>
      <c r="H14" s="1251"/>
      <c r="I14" s="1251"/>
      <c r="J14" s="1251"/>
      <c r="K14" s="1251"/>
      <c r="L14" s="1251"/>
      <c r="M14" s="1251"/>
      <c r="N14" s="1251"/>
      <c r="O14" s="1251"/>
      <c r="P14" s="1251"/>
      <c r="Q14" s="1251"/>
      <c r="R14" s="1251"/>
      <c r="S14" s="1251"/>
      <c r="T14" s="1251"/>
      <c r="U14" s="1251"/>
      <c r="V14" s="1252"/>
    </row>
    <row r="15" spans="1:22">
      <c r="B15" s="728" t="s">
        <v>427</v>
      </c>
      <c r="C15" s="729" t="s">
        <v>428</v>
      </c>
      <c r="D15" s="773"/>
      <c r="E15" s="812"/>
      <c r="F15" s="732"/>
      <c r="G15" s="1521" t="s">
        <v>1031</v>
      </c>
      <c r="H15" s="1251"/>
      <c r="I15" s="1251"/>
      <c r="J15" s="1251"/>
      <c r="K15" s="1251"/>
      <c r="L15" s="1251"/>
      <c r="M15" s="1251"/>
      <c r="N15" s="1251"/>
      <c r="O15" s="1251"/>
      <c r="P15" s="1251"/>
      <c r="Q15" s="1251"/>
      <c r="R15" s="1251"/>
      <c r="S15" s="1251"/>
      <c r="T15" s="1251"/>
      <c r="U15" s="1251"/>
      <c r="V15" s="1252"/>
    </row>
    <row r="16" spans="1:22">
      <c r="B16" s="728">
        <v>7</v>
      </c>
      <c r="C16" s="729" t="s">
        <v>108</v>
      </c>
      <c r="D16" s="773"/>
      <c r="E16" s="731" t="s">
        <v>430</v>
      </c>
      <c r="F16" s="732"/>
      <c r="G16" s="1521"/>
      <c r="H16" s="1251"/>
      <c r="I16" s="1251"/>
      <c r="J16" s="1251"/>
      <c r="K16" s="1251"/>
      <c r="L16" s="1251"/>
      <c r="M16" s="1251"/>
      <c r="N16" s="1251"/>
      <c r="O16" s="1251"/>
      <c r="P16" s="1251"/>
      <c r="Q16" s="1251"/>
      <c r="R16" s="1251"/>
      <c r="S16" s="1251"/>
      <c r="T16" s="1251"/>
      <c r="U16" s="1251"/>
      <c r="V16" s="1252"/>
    </row>
    <row r="17" spans="2:32">
      <c r="B17" s="728" t="s">
        <v>496</v>
      </c>
      <c r="C17" s="729" t="s">
        <v>655</v>
      </c>
      <c r="D17" s="773"/>
      <c r="E17" s="731"/>
      <c r="F17" s="732"/>
      <c r="G17" s="1521" t="s">
        <v>1031</v>
      </c>
      <c r="H17" s="1251"/>
      <c r="I17" s="1251"/>
      <c r="J17" s="1251"/>
      <c r="K17" s="1251"/>
      <c r="L17" s="1251"/>
      <c r="M17" s="1251"/>
      <c r="N17" s="1251"/>
      <c r="O17" s="1251"/>
      <c r="P17" s="1251"/>
      <c r="Q17" s="1251"/>
      <c r="R17" s="1251"/>
      <c r="S17" s="1251"/>
      <c r="T17" s="1251"/>
      <c r="U17" s="1251"/>
      <c r="V17" s="1252"/>
    </row>
    <row r="18" spans="2:32" ht="12.75" customHeight="1">
      <c r="B18" s="728" t="s">
        <v>249</v>
      </c>
      <c r="C18" s="730" t="s">
        <v>269</v>
      </c>
      <c r="D18" s="730"/>
      <c r="E18" s="731"/>
      <c r="F18" s="732"/>
      <c r="G18" s="1236" t="s">
        <v>196</v>
      </c>
      <c r="H18" s="1237"/>
      <c r="I18" s="1237"/>
      <c r="J18" s="1237"/>
      <c r="K18" s="1237"/>
      <c r="L18" s="1237"/>
      <c r="M18" s="1237"/>
      <c r="N18" s="1237"/>
      <c r="O18" s="1237"/>
      <c r="P18" s="1237"/>
      <c r="Q18" s="1237"/>
      <c r="R18" s="1237"/>
      <c r="S18" s="1237"/>
      <c r="T18" s="1237"/>
      <c r="U18" s="1237"/>
      <c r="V18" s="1238"/>
    </row>
    <row r="19" spans="2:32" ht="12.75" customHeight="1">
      <c r="B19" s="728" t="s">
        <v>603</v>
      </c>
      <c r="C19" s="729" t="s">
        <v>551</v>
      </c>
      <c r="D19" s="730"/>
      <c r="E19" s="731"/>
      <c r="F19" s="732"/>
      <c r="G19" s="1222"/>
      <c r="H19" s="1223"/>
      <c r="I19" s="1223"/>
      <c r="J19" s="1223"/>
      <c r="K19" s="1223"/>
      <c r="L19" s="1223"/>
      <c r="M19" s="1223"/>
      <c r="N19" s="1223"/>
      <c r="O19" s="1223"/>
      <c r="P19" s="1223"/>
      <c r="Q19" s="1223"/>
      <c r="R19" s="1223"/>
      <c r="S19" s="1223"/>
      <c r="T19" s="1223"/>
      <c r="U19" s="1223"/>
      <c r="V19" s="1224"/>
    </row>
    <row r="20" spans="2:32" ht="13.5" thickBot="1"/>
    <row r="21" spans="2:32" ht="13.5" thickBot="1">
      <c r="B21" s="17" t="s">
        <v>215</v>
      </c>
      <c r="C21" s="781"/>
      <c r="D21" s="781"/>
      <c r="E21" s="813" t="s">
        <v>23</v>
      </c>
      <c r="F21" s="814"/>
      <c r="G21" s="646">
        <f t="shared" ref="G21:V21" si="1">G$7</f>
        <v>1990</v>
      </c>
      <c r="H21" s="646">
        <f t="shared" si="1"/>
        <v>1991</v>
      </c>
      <c r="I21" s="646">
        <f t="shared" si="1"/>
        <v>1992</v>
      </c>
      <c r="J21" s="646">
        <f t="shared" si="1"/>
        <v>1993</v>
      </c>
      <c r="K21" s="646">
        <f t="shared" si="1"/>
        <v>1994</v>
      </c>
      <c r="L21" s="646">
        <f t="shared" si="1"/>
        <v>1995</v>
      </c>
      <c r="M21" s="646">
        <f t="shared" si="1"/>
        <v>1996</v>
      </c>
      <c r="N21" s="646">
        <f t="shared" si="1"/>
        <v>1997</v>
      </c>
      <c r="O21" s="646">
        <f t="shared" si="1"/>
        <v>1998</v>
      </c>
      <c r="P21" s="646">
        <f t="shared" si="1"/>
        <v>1999</v>
      </c>
      <c r="Q21" s="646">
        <f t="shared" si="1"/>
        <v>2000</v>
      </c>
      <c r="R21" s="646">
        <f t="shared" si="1"/>
        <v>2001</v>
      </c>
      <c r="S21" s="646">
        <f t="shared" si="1"/>
        <v>2002</v>
      </c>
      <c r="T21" s="646">
        <f t="shared" si="1"/>
        <v>2003</v>
      </c>
      <c r="U21" s="646">
        <f t="shared" si="1"/>
        <v>2004</v>
      </c>
      <c r="V21" s="646">
        <f t="shared" si="1"/>
        <v>2005</v>
      </c>
    </row>
    <row r="22" spans="2:32">
      <c r="B22" s="772" t="s">
        <v>717</v>
      </c>
      <c r="C22" s="729" t="s">
        <v>211</v>
      </c>
      <c r="D22" s="730"/>
      <c r="E22" s="895" t="s">
        <v>1031</v>
      </c>
      <c r="F22" s="896"/>
      <c r="G22" s="1527" t="s">
        <v>654</v>
      </c>
      <c r="H22" s="1528"/>
      <c r="I22" s="1528"/>
      <c r="J22" s="1528"/>
      <c r="K22" s="1528"/>
      <c r="L22" s="1528"/>
      <c r="M22" s="1528"/>
      <c r="N22" s="1528"/>
      <c r="O22" s="1528"/>
      <c r="P22" s="1528"/>
      <c r="Q22" s="1528"/>
      <c r="R22" s="1528"/>
      <c r="S22" s="1528"/>
      <c r="T22" s="1528"/>
      <c r="U22" s="1528"/>
      <c r="V22" s="1529"/>
    </row>
    <row r="23" spans="2:32">
      <c r="B23" s="772" t="s">
        <v>718</v>
      </c>
      <c r="C23" s="729" t="s">
        <v>212</v>
      </c>
      <c r="D23" s="730"/>
      <c r="E23" s="897" t="s">
        <v>1031</v>
      </c>
      <c r="F23" s="896"/>
      <c r="G23" s="1501" t="s">
        <v>656</v>
      </c>
      <c r="H23" s="1502"/>
      <c r="I23" s="1502"/>
      <c r="J23" s="1502"/>
      <c r="K23" s="1502"/>
      <c r="L23" s="1502"/>
      <c r="M23" s="1502"/>
      <c r="N23" s="1502"/>
      <c r="O23" s="1502"/>
      <c r="P23" s="1502"/>
      <c r="Q23" s="1502"/>
      <c r="R23" s="1502"/>
      <c r="S23" s="1502"/>
      <c r="T23" s="1502"/>
      <c r="U23" s="1502"/>
      <c r="V23" s="1503"/>
    </row>
    <row r="24" spans="2:32">
      <c r="B24" s="772" t="s">
        <v>719</v>
      </c>
      <c r="C24" s="729" t="s">
        <v>213</v>
      </c>
      <c r="D24" s="730"/>
      <c r="E24" s="897" t="s">
        <v>1031</v>
      </c>
      <c r="F24" s="842"/>
      <c r="G24" s="1501" t="s">
        <v>519</v>
      </c>
      <c r="H24" s="1502"/>
      <c r="I24" s="1502"/>
      <c r="J24" s="1502"/>
      <c r="K24" s="1502"/>
      <c r="L24" s="1502"/>
      <c r="M24" s="1502"/>
      <c r="N24" s="1502"/>
      <c r="O24" s="1502"/>
      <c r="P24" s="1502"/>
      <c r="Q24" s="1502"/>
      <c r="R24" s="1502"/>
      <c r="S24" s="1502"/>
      <c r="T24" s="1502"/>
      <c r="U24" s="1502"/>
      <c r="V24" s="1503"/>
    </row>
    <row r="25" spans="2:32">
      <c r="B25" s="772" t="s">
        <v>720</v>
      </c>
      <c r="C25" s="729" t="s">
        <v>214</v>
      </c>
      <c r="D25" s="730"/>
      <c r="E25" s="897" t="s">
        <v>1031</v>
      </c>
      <c r="F25" s="842"/>
      <c r="G25" s="1501" t="s">
        <v>416</v>
      </c>
      <c r="H25" s="1502"/>
      <c r="I25" s="1502"/>
      <c r="J25" s="1502"/>
      <c r="K25" s="1502"/>
      <c r="L25" s="1502"/>
      <c r="M25" s="1502"/>
      <c r="N25" s="1502"/>
      <c r="O25" s="1502"/>
      <c r="P25" s="1502"/>
      <c r="Q25" s="1502"/>
      <c r="R25" s="1502"/>
      <c r="S25" s="1502"/>
      <c r="T25" s="1502"/>
      <c r="U25" s="1502"/>
      <c r="V25" s="1503"/>
    </row>
    <row r="26" spans="2:32">
      <c r="B26" s="772" t="s">
        <v>721</v>
      </c>
      <c r="C26" s="729" t="s">
        <v>725</v>
      </c>
      <c r="D26" s="730"/>
      <c r="E26" s="897" t="s">
        <v>1031</v>
      </c>
      <c r="F26" s="842"/>
      <c r="G26" s="1501" t="s">
        <v>976</v>
      </c>
      <c r="H26" s="1502"/>
      <c r="I26" s="1502"/>
      <c r="J26" s="1502"/>
      <c r="K26" s="1502"/>
      <c r="L26" s="1502"/>
      <c r="M26" s="1502"/>
      <c r="N26" s="1502"/>
      <c r="O26" s="1502"/>
      <c r="P26" s="1502"/>
      <c r="Q26" s="1502"/>
      <c r="R26" s="1502"/>
      <c r="S26" s="1502"/>
      <c r="T26" s="1502"/>
      <c r="U26" s="1502"/>
      <c r="V26" s="1503"/>
    </row>
    <row r="27" spans="2:32">
      <c r="B27" s="772" t="s">
        <v>722</v>
      </c>
      <c r="C27" s="729" t="s">
        <v>1311</v>
      </c>
      <c r="D27" s="730"/>
      <c r="E27" s="897" t="s">
        <v>1031</v>
      </c>
      <c r="F27" s="842"/>
      <c r="G27" s="1504"/>
      <c r="H27" s="1505"/>
      <c r="I27" s="1505"/>
      <c r="J27" s="1505"/>
      <c r="K27" s="1505"/>
      <c r="L27" s="1505"/>
      <c r="M27" s="1505"/>
      <c r="N27" s="1505"/>
      <c r="O27" s="1505"/>
      <c r="P27" s="1505"/>
      <c r="Q27" s="1505"/>
      <c r="R27" s="1505"/>
      <c r="S27" s="1505"/>
      <c r="T27" s="1505"/>
      <c r="U27" s="1505"/>
      <c r="V27" s="1506"/>
    </row>
    <row r="28" spans="2:32">
      <c r="B28" s="772" t="s">
        <v>723</v>
      </c>
      <c r="C28" s="729" t="s">
        <v>280</v>
      </c>
      <c r="D28" s="730"/>
      <c r="E28" s="897" t="s">
        <v>1031</v>
      </c>
      <c r="F28" s="842"/>
      <c r="G28" s="1504"/>
      <c r="H28" s="1505"/>
      <c r="I28" s="1505"/>
      <c r="J28" s="1505"/>
      <c r="K28" s="1505"/>
      <c r="L28" s="1505"/>
      <c r="M28" s="1505"/>
      <c r="N28" s="1505"/>
      <c r="O28" s="1505"/>
      <c r="P28" s="1505"/>
      <c r="Q28" s="1505"/>
      <c r="R28" s="1505"/>
      <c r="S28" s="1505"/>
      <c r="T28" s="1505"/>
      <c r="U28" s="1505"/>
      <c r="V28" s="1506"/>
    </row>
    <row r="29" spans="2:32">
      <c r="B29" s="772" t="s">
        <v>724</v>
      </c>
      <c r="C29" s="729" t="s">
        <v>393</v>
      </c>
      <c r="D29" s="730"/>
      <c r="E29" s="897" t="s">
        <v>1031</v>
      </c>
      <c r="F29" s="842"/>
      <c r="G29" s="1504"/>
      <c r="H29" s="1505"/>
      <c r="I29" s="1505"/>
      <c r="J29" s="1505"/>
      <c r="K29" s="1505"/>
      <c r="L29" s="1505"/>
      <c r="M29" s="1505"/>
      <c r="N29" s="1505"/>
      <c r="O29" s="1505"/>
      <c r="P29" s="1505"/>
      <c r="Q29" s="1505"/>
      <c r="R29" s="1505"/>
      <c r="S29" s="1505"/>
      <c r="T29" s="1505"/>
      <c r="U29" s="1505"/>
      <c r="V29" s="1506"/>
    </row>
    <row r="30" spans="2:32">
      <c r="B30" s="772" t="s">
        <v>22</v>
      </c>
      <c r="C30" s="729" t="s">
        <v>1033</v>
      </c>
      <c r="D30" s="730"/>
      <c r="E30" s="897" t="s">
        <v>1031</v>
      </c>
      <c r="F30" s="842"/>
      <c r="G30" s="1504"/>
      <c r="H30" s="1505"/>
      <c r="I30" s="1505"/>
      <c r="J30" s="1505"/>
      <c r="K30" s="1505"/>
      <c r="L30" s="1505"/>
      <c r="M30" s="1505"/>
      <c r="N30" s="1505"/>
      <c r="O30" s="1505"/>
      <c r="P30" s="1505"/>
      <c r="Q30" s="1505"/>
      <c r="R30" s="1505"/>
      <c r="S30" s="1505"/>
      <c r="T30" s="1505"/>
      <c r="U30" s="1505"/>
      <c r="V30" s="1506"/>
    </row>
    <row r="31" spans="2:32">
      <c r="B31" s="728" t="s">
        <v>1114</v>
      </c>
      <c r="C31" s="729" t="s">
        <v>1106</v>
      </c>
      <c r="D31" s="773"/>
      <c r="E31" s="897" t="s">
        <v>1031</v>
      </c>
      <c r="F31" s="842"/>
      <c r="G31" s="1509"/>
      <c r="H31" s="1510"/>
      <c r="I31" s="1510"/>
      <c r="J31" s="1510"/>
      <c r="K31" s="1510"/>
      <c r="L31" s="1510"/>
      <c r="M31" s="1510"/>
      <c r="N31" s="1510"/>
      <c r="O31" s="1510"/>
      <c r="P31" s="1510"/>
      <c r="Q31" s="1510"/>
      <c r="R31" s="1510"/>
      <c r="S31" s="1510"/>
      <c r="T31" s="1510"/>
      <c r="U31" s="1510"/>
      <c r="V31" s="1511"/>
    </row>
    <row r="32" spans="2:32" s="762" customFormat="1" ht="12.75" customHeight="1">
      <c r="B32" s="728" t="s">
        <v>1116</v>
      </c>
      <c r="C32" s="1263" t="s">
        <v>474</v>
      </c>
      <c r="D32" s="1264"/>
      <c r="E32" s="897" t="s">
        <v>1031</v>
      </c>
      <c r="F32" s="842"/>
      <c r="G32" s="1512" t="s">
        <v>1425</v>
      </c>
      <c r="H32" s="1513"/>
      <c r="I32" s="1513"/>
      <c r="J32" s="1513"/>
      <c r="K32" s="1513"/>
      <c r="L32" s="1513"/>
      <c r="M32" s="1513"/>
      <c r="N32" s="1513"/>
      <c r="O32" s="1513"/>
      <c r="P32" s="1513"/>
      <c r="Q32" s="1513"/>
      <c r="R32" s="1513"/>
      <c r="S32" s="1513"/>
      <c r="T32" s="1513"/>
      <c r="U32" s="1513"/>
      <c r="V32" s="1514"/>
      <c r="W32" s="816"/>
      <c r="X32" s="816"/>
      <c r="Y32" s="816"/>
      <c r="Z32" s="816"/>
      <c r="AA32" s="816"/>
      <c r="AB32" s="816"/>
      <c r="AC32" s="816"/>
      <c r="AD32" s="816"/>
      <c r="AE32" s="816"/>
      <c r="AF32" s="816"/>
    </row>
    <row r="33" spans="2:32" s="762" customFormat="1" ht="12.75" customHeight="1">
      <c r="B33" s="817"/>
      <c r="C33" s="818"/>
      <c r="D33" s="819"/>
      <c r="E33" s="820"/>
      <c r="F33" s="821"/>
      <c r="G33" s="816"/>
      <c r="H33" s="816"/>
      <c r="I33" s="816"/>
      <c r="J33" s="816"/>
      <c r="K33" s="816"/>
      <c r="L33" s="816"/>
      <c r="M33" s="816"/>
      <c r="N33" s="816"/>
      <c r="O33" s="816"/>
      <c r="P33" s="816"/>
      <c r="Q33" s="816"/>
      <c r="R33" s="816"/>
      <c r="S33" s="816"/>
      <c r="T33" s="816"/>
      <c r="U33" s="816"/>
      <c r="V33" s="816"/>
      <c r="W33" s="816"/>
      <c r="X33" s="816"/>
      <c r="Y33" s="816"/>
      <c r="Z33" s="816"/>
      <c r="AA33" s="816"/>
      <c r="AB33" s="816"/>
      <c r="AC33" s="816"/>
      <c r="AD33" s="816"/>
      <c r="AE33" s="816"/>
      <c r="AF33" s="816"/>
    </row>
    <row r="34" spans="2:32" ht="12.75" customHeight="1">
      <c r="B34" s="817" t="s">
        <v>414</v>
      </c>
      <c r="C34" s="822" t="s">
        <v>1302</v>
      </c>
      <c r="D34" s="823"/>
      <c r="E34" s="824"/>
      <c r="F34" s="825"/>
      <c r="G34" s="1242" t="s">
        <v>671</v>
      </c>
      <c r="H34" s="1243"/>
      <c r="I34" s="1243"/>
      <c r="J34" s="1243"/>
      <c r="K34" s="1243"/>
      <c r="L34" s="1243"/>
      <c r="M34" s="1243"/>
      <c r="N34" s="1243"/>
      <c r="O34" s="1243"/>
      <c r="P34" s="1243"/>
      <c r="Q34" s="1243"/>
      <c r="R34" s="1243"/>
      <c r="S34" s="1243"/>
      <c r="T34" s="1243"/>
      <c r="U34" s="1243"/>
      <c r="V34" s="1244"/>
    </row>
    <row r="35" spans="2:32" s="762" customFormat="1" ht="12.75" customHeight="1">
      <c r="B35" s="826"/>
      <c r="C35" s="827" t="s">
        <v>1150</v>
      </c>
      <c r="D35" s="828"/>
      <c r="E35" s="829"/>
      <c r="F35" s="829"/>
      <c r="G35" s="830"/>
      <c r="H35" s="831"/>
      <c r="I35" s="831"/>
      <c r="J35" s="831"/>
      <c r="K35" s="831"/>
      <c r="L35" s="831"/>
      <c r="M35" s="831"/>
      <c r="N35" s="831"/>
      <c r="O35" s="831"/>
      <c r="P35" s="831"/>
      <c r="Q35" s="831"/>
      <c r="R35" s="831"/>
      <c r="S35" s="831"/>
      <c r="T35" s="831"/>
      <c r="U35" s="831"/>
      <c r="V35" s="831"/>
    </row>
    <row r="36" spans="2:32" s="762" customFormat="1" ht="15.75" customHeight="1">
      <c r="B36" s="786"/>
      <c r="C36" s="1265" t="s">
        <v>347</v>
      </c>
      <c r="D36" s="1266"/>
      <c r="E36" s="703"/>
      <c r="F36" s="703"/>
      <c r="G36" s="832"/>
      <c r="H36" s="832"/>
      <c r="I36" s="832"/>
      <c r="J36" s="832"/>
      <c r="K36" s="832"/>
      <c r="L36" s="832"/>
      <c r="M36" s="832"/>
      <c r="N36" s="832"/>
      <c r="O36" s="832"/>
      <c r="P36" s="832"/>
      <c r="Q36" s="832"/>
      <c r="R36" s="832"/>
      <c r="S36" s="832"/>
      <c r="T36" s="832"/>
      <c r="U36" s="832"/>
      <c r="V36" s="832"/>
    </row>
    <row r="37" spans="2:32" s="762" customFormat="1" ht="13.5" thickBot="1">
      <c r="B37" s="785"/>
      <c r="C37" s="784"/>
      <c r="D37" s="784"/>
      <c r="E37" s="785"/>
      <c r="F37" s="785"/>
      <c r="G37" s="833"/>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row>
    <row r="38" spans="2:32" ht="13.5" thickBot="1">
      <c r="B38" s="17" t="s">
        <v>562</v>
      </c>
      <c r="C38" s="781"/>
      <c r="D38" s="781"/>
      <c r="E38" s="791"/>
      <c r="F38" s="791"/>
      <c r="G38" s="95">
        <f t="shared" ref="G38:V38" si="2">G$7</f>
        <v>1990</v>
      </c>
      <c r="H38" s="95">
        <f t="shared" si="2"/>
        <v>1991</v>
      </c>
      <c r="I38" s="95">
        <f t="shared" si="2"/>
        <v>1992</v>
      </c>
      <c r="J38" s="95">
        <f t="shared" si="2"/>
        <v>1993</v>
      </c>
      <c r="K38" s="95">
        <f t="shared" si="2"/>
        <v>1994</v>
      </c>
      <c r="L38" s="95">
        <f t="shared" si="2"/>
        <v>1995</v>
      </c>
      <c r="M38" s="95">
        <f t="shared" si="2"/>
        <v>1996</v>
      </c>
      <c r="N38" s="95">
        <f t="shared" si="2"/>
        <v>1997</v>
      </c>
      <c r="O38" s="95">
        <f t="shared" si="2"/>
        <v>1998</v>
      </c>
      <c r="P38" s="95">
        <f t="shared" si="2"/>
        <v>1999</v>
      </c>
      <c r="Q38" s="95">
        <f t="shared" si="2"/>
        <v>2000</v>
      </c>
      <c r="R38" s="95">
        <f t="shared" si="2"/>
        <v>2001</v>
      </c>
      <c r="S38" s="95">
        <f t="shared" si="2"/>
        <v>2002</v>
      </c>
      <c r="T38" s="95">
        <f t="shared" si="2"/>
        <v>2003</v>
      </c>
      <c r="U38" s="95">
        <f t="shared" si="2"/>
        <v>2004</v>
      </c>
      <c r="V38" s="95">
        <f t="shared" si="2"/>
        <v>2005</v>
      </c>
    </row>
    <row r="39" spans="2:32">
      <c r="B39" s="772"/>
      <c r="C39" s="134" t="s">
        <v>788</v>
      </c>
      <c r="D39" s="793"/>
      <c r="E39" s="834"/>
      <c r="F39" s="709"/>
      <c r="G39" s="835"/>
      <c r="H39" s="836"/>
      <c r="I39" s="836"/>
      <c r="J39" s="836"/>
      <c r="K39" s="836"/>
      <c r="L39" s="836"/>
      <c r="M39" s="836"/>
      <c r="N39" s="836"/>
      <c r="O39" s="836"/>
      <c r="P39" s="836"/>
      <c r="Q39" s="836"/>
      <c r="R39" s="836"/>
      <c r="S39" s="836"/>
      <c r="T39" s="836"/>
      <c r="U39" s="836"/>
      <c r="V39" s="837"/>
    </row>
    <row r="40" spans="2:32">
      <c r="B40" s="772">
        <f>B16+1</f>
        <v>8</v>
      </c>
      <c r="C40" s="725" t="s">
        <v>1366</v>
      </c>
      <c r="D40" s="701"/>
      <c r="E40" s="812" t="s">
        <v>1315</v>
      </c>
      <c r="F40" s="838"/>
      <c r="G40" s="1507" t="s">
        <v>401</v>
      </c>
      <c r="H40" s="1369"/>
      <c r="I40" s="1369"/>
      <c r="J40" s="1369"/>
      <c r="K40" s="1369"/>
      <c r="L40" s="1369"/>
      <c r="M40" s="1369"/>
      <c r="N40" s="1369"/>
      <c r="O40" s="1369"/>
      <c r="P40" s="1369"/>
      <c r="Q40" s="1369"/>
      <c r="R40" s="1369"/>
      <c r="S40" s="1369"/>
      <c r="T40" s="1369"/>
      <c r="U40" s="1369"/>
      <c r="V40" s="1370"/>
    </row>
    <row r="41" spans="2:32" ht="12.2" customHeight="1">
      <c r="B41" s="772">
        <f>B40+1</f>
        <v>9</v>
      </c>
      <c r="C41" s="725" t="s">
        <v>1259</v>
      </c>
      <c r="D41" s="701"/>
      <c r="E41" s="812" t="s">
        <v>1315</v>
      </c>
      <c r="F41" s="838"/>
      <c r="G41" s="1507" t="s">
        <v>394</v>
      </c>
      <c r="H41" s="1369"/>
      <c r="I41" s="1369"/>
      <c r="J41" s="1369"/>
      <c r="K41" s="1369"/>
      <c r="L41" s="1369"/>
      <c r="M41" s="1369"/>
      <c r="N41" s="1369"/>
      <c r="O41" s="1369"/>
      <c r="P41" s="1369"/>
      <c r="Q41" s="1369"/>
      <c r="R41" s="1369"/>
      <c r="S41" s="1369"/>
      <c r="T41" s="1369"/>
      <c r="U41" s="1369"/>
      <c r="V41" s="1370"/>
    </row>
    <row r="42" spans="2:32" ht="12.2" customHeight="1">
      <c r="B42" s="772">
        <f>B41+1</f>
        <v>10</v>
      </c>
      <c r="C42" s="725" t="s">
        <v>1260</v>
      </c>
      <c r="D42" s="701"/>
      <c r="E42" s="812" t="s">
        <v>1315</v>
      </c>
      <c r="F42" s="838"/>
      <c r="G42" s="1508" t="s">
        <v>1229</v>
      </c>
      <c r="H42" s="1369"/>
      <c r="I42" s="1369"/>
      <c r="J42" s="1369"/>
      <c r="K42" s="1369"/>
      <c r="L42" s="1369"/>
      <c r="M42" s="1369"/>
      <c r="N42" s="1369"/>
      <c r="O42" s="1369"/>
      <c r="P42" s="1369"/>
      <c r="Q42" s="1369"/>
      <c r="R42" s="1369"/>
      <c r="S42" s="1369"/>
      <c r="T42" s="1369"/>
      <c r="U42" s="1369"/>
      <c r="V42" s="1370"/>
    </row>
    <row r="43" spans="2:32" ht="12.2" customHeight="1">
      <c r="B43" s="728" t="s">
        <v>372</v>
      </c>
      <c r="C43" s="725" t="s">
        <v>421</v>
      </c>
      <c r="D43" s="701"/>
      <c r="E43" s="812" t="s">
        <v>1315</v>
      </c>
      <c r="F43" s="838"/>
      <c r="G43" s="1508" t="s">
        <v>11</v>
      </c>
      <c r="H43" s="1369"/>
      <c r="I43" s="1369"/>
      <c r="J43" s="1369"/>
      <c r="K43" s="1369"/>
      <c r="L43" s="1369"/>
      <c r="M43" s="1369"/>
      <c r="N43" s="1369"/>
      <c r="O43" s="1369"/>
      <c r="P43" s="1369"/>
      <c r="Q43" s="1369"/>
      <c r="R43" s="1369"/>
      <c r="S43" s="1369"/>
      <c r="T43" s="1369"/>
      <c r="U43" s="1369"/>
      <c r="V43" s="1370"/>
    </row>
    <row r="44" spans="2:32" ht="12.2" customHeight="1">
      <c r="B44" s="728" t="s">
        <v>1387</v>
      </c>
      <c r="C44" s="725" t="s">
        <v>823</v>
      </c>
      <c r="D44" s="701"/>
      <c r="E44" s="812" t="s">
        <v>1315</v>
      </c>
      <c r="F44" s="838"/>
      <c r="G44" s="1239" t="s">
        <v>475</v>
      </c>
      <c r="H44" s="1240"/>
      <c r="I44" s="1240"/>
      <c r="J44" s="1240"/>
      <c r="K44" s="1240"/>
      <c r="L44" s="1240"/>
      <c r="M44" s="1240"/>
      <c r="N44" s="1240"/>
      <c r="O44" s="1240"/>
      <c r="P44" s="1240"/>
      <c r="Q44" s="1240"/>
      <c r="R44" s="1240"/>
      <c r="S44" s="1240"/>
      <c r="T44" s="1240"/>
      <c r="U44" s="1240"/>
      <c r="V44" s="1241"/>
    </row>
    <row r="45" spans="2:32" ht="12.2" customHeight="1">
      <c r="B45" s="728" t="s">
        <v>824</v>
      </c>
      <c r="C45" s="725" t="s">
        <v>1261</v>
      </c>
      <c r="D45" s="701"/>
      <c r="E45" s="812" t="s">
        <v>1315</v>
      </c>
      <c r="F45" s="838"/>
      <c r="G45" s="1239" t="s">
        <v>180</v>
      </c>
      <c r="H45" s="1240"/>
      <c r="I45" s="1240"/>
      <c r="J45" s="1240"/>
      <c r="K45" s="1240"/>
      <c r="L45" s="1240"/>
      <c r="M45" s="1240"/>
      <c r="N45" s="1240"/>
      <c r="O45" s="1240"/>
      <c r="P45" s="1240"/>
      <c r="Q45" s="1240"/>
      <c r="R45" s="1240"/>
      <c r="S45" s="1240"/>
      <c r="T45" s="1240"/>
      <c r="U45" s="1240"/>
      <c r="V45" s="1241"/>
    </row>
    <row r="46" spans="2:32" ht="12.2" customHeight="1">
      <c r="B46" s="772">
        <f>B42+1</f>
        <v>11</v>
      </c>
      <c r="C46" s="839" t="s">
        <v>786</v>
      </c>
      <c r="D46" s="840"/>
      <c r="E46" s="812" t="s">
        <v>1315</v>
      </c>
      <c r="F46" s="838"/>
      <c r="G46" s="1248" t="s">
        <v>987</v>
      </c>
      <c r="H46" s="1249"/>
      <c r="I46" s="1249"/>
      <c r="J46" s="1249"/>
      <c r="K46" s="1249"/>
      <c r="L46" s="1249"/>
      <c r="M46" s="1249"/>
      <c r="N46" s="1249"/>
      <c r="O46" s="1249"/>
      <c r="P46" s="1249"/>
      <c r="Q46" s="1249"/>
      <c r="R46" s="1249"/>
      <c r="S46" s="1249"/>
      <c r="T46" s="1249"/>
      <c r="U46" s="1249"/>
      <c r="V46" s="1250"/>
    </row>
    <row r="47" spans="2:32" s="784" customFormat="1" ht="12.2" customHeight="1">
      <c r="B47" s="841"/>
      <c r="C47" s="842"/>
      <c r="D47" s="843"/>
      <c r="E47" s="841"/>
      <c r="F47" s="841"/>
      <c r="G47" s="844"/>
      <c r="H47" s="844"/>
      <c r="I47" s="844"/>
      <c r="J47" s="844"/>
      <c r="K47" s="844"/>
      <c r="L47" s="844"/>
      <c r="M47" s="844"/>
      <c r="N47" s="844"/>
      <c r="O47" s="844"/>
      <c r="P47" s="844"/>
      <c r="Q47" s="844"/>
      <c r="R47" s="844"/>
      <c r="S47" s="844"/>
      <c r="T47" s="844"/>
      <c r="U47" s="844"/>
      <c r="V47" s="844"/>
    </row>
    <row r="48" spans="2:32">
      <c r="B48" s="772"/>
      <c r="C48" s="59" t="s">
        <v>317</v>
      </c>
      <c r="D48" s="701"/>
      <c r="E48" s="812"/>
      <c r="F48" s="838"/>
      <c r="G48" s="845"/>
      <c r="H48" s="846"/>
      <c r="I48" s="846"/>
      <c r="J48" s="846"/>
      <c r="K48" s="846"/>
      <c r="L48" s="846"/>
      <c r="M48" s="846"/>
      <c r="N48" s="846"/>
      <c r="O48" s="846"/>
      <c r="P48" s="846"/>
      <c r="Q48" s="846"/>
      <c r="R48" s="846"/>
      <c r="S48" s="846"/>
      <c r="T48" s="846"/>
      <c r="U48" s="846"/>
      <c r="V48" s="847"/>
    </row>
    <row r="49" spans="2:22" ht="12.2" customHeight="1">
      <c r="B49" s="772">
        <f>B46+1</f>
        <v>12</v>
      </c>
      <c r="C49" s="725" t="s">
        <v>567</v>
      </c>
      <c r="D49" s="701"/>
      <c r="E49" s="812" t="s">
        <v>1386</v>
      </c>
      <c r="F49" s="838"/>
      <c r="G49" s="1245" t="s">
        <v>52</v>
      </c>
      <c r="H49" s="1246"/>
      <c r="I49" s="1246"/>
      <c r="J49" s="1246"/>
      <c r="K49" s="1246"/>
      <c r="L49" s="1246"/>
      <c r="M49" s="1246"/>
      <c r="N49" s="1246"/>
      <c r="O49" s="1246"/>
      <c r="P49" s="1246"/>
      <c r="Q49" s="1246"/>
      <c r="R49" s="1246"/>
      <c r="S49" s="1246"/>
      <c r="T49" s="1246"/>
      <c r="U49" s="1246"/>
      <c r="V49" s="1247"/>
    </row>
    <row r="50" spans="2:22" ht="12.2" customHeight="1">
      <c r="B50" s="772">
        <f>B49+1</f>
        <v>13</v>
      </c>
      <c r="C50" s="725" t="s">
        <v>493</v>
      </c>
      <c r="D50" s="701"/>
      <c r="E50" s="812" t="s">
        <v>1386</v>
      </c>
      <c r="F50" s="838"/>
      <c r="G50" s="1245" t="s">
        <v>1117</v>
      </c>
      <c r="H50" s="1246"/>
      <c r="I50" s="1246"/>
      <c r="J50" s="1246"/>
      <c r="K50" s="1246"/>
      <c r="L50" s="1246"/>
      <c r="M50" s="1246"/>
      <c r="N50" s="1246"/>
      <c r="O50" s="1246"/>
      <c r="P50" s="1246"/>
      <c r="Q50" s="1246"/>
      <c r="R50" s="1246"/>
      <c r="S50" s="1246"/>
      <c r="T50" s="1246"/>
      <c r="U50" s="1246"/>
      <c r="V50" s="1247"/>
    </row>
    <row r="51" spans="2:22" ht="12.2" customHeight="1">
      <c r="B51" s="772">
        <f>B50+1</f>
        <v>14</v>
      </c>
      <c r="C51" s="725" t="s">
        <v>494</v>
      </c>
      <c r="D51" s="701"/>
      <c r="E51" s="812" t="s">
        <v>1386</v>
      </c>
      <c r="F51" s="838"/>
      <c r="G51" s="1245" t="s">
        <v>1117</v>
      </c>
      <c r="H51" s="1246"/>
      <c r="I51" s="1246"/>
      <c r="J51" s="1246"/>
      <c r="K51" s="1246"/>
      <c r="L51" s="1246"/>
      <c r="M51" s="1246"/>
      <c r="N51" s="1246"/>
      <c r="O51" s="1246"/>
      <c r="P51" s="1246"/>
      <c r="Q51" s="1246"/>
      <c r="R51" s="1246"/>
      <c r="S51" s="1246"/>
      <c r="T51" s="1246"/>
      <c r="U51" s="1246"/>
      <c r="V51" s="1247"/>
    </row>
    <row r="52" spans="2:22" ht="12.2" customHeight="1">
      <c r="B52" s="772">
        <f>B51+1</f>
        <v>15</v>
      </c>
      <c r="C52" s="725" t="s">
        <v>787</v>
      </c>
      <c r="D52" s="701"/>
      <c r="E52" s="812" t="s">
        <v>1386</v>
      </c>
      <c r="F52" s="838"/>
      <c r="G52" s="1245" t="s">
        <v>1117</v>
      </c>
      <c r="H52" s="1246"/>
      <c r="I52" s="1246"/>
      <c r="J52" s="1246"/>
      <c r="K52" s="1246"/>
      <c r="L52" s="1246"/>
      <c r="M52" s="1246"/>
      <c r="N52" s="1246"/>
      <c r="O52" s="1246"/>
      <c r="P52" s="1246"/>
      <c r="Q52" s="1246"/>
      <c r="R52" s="1246"/>
      <c r="S52" s="1246"/>
      <c r="T52" s="1246"/>
      <c r="U52" s="1246"/>
      <c r="V52" s="1247"/>
    </row>
    <row r="53" spans="2:22" ht="12.2" customHeight="1">
      <c r="B53" s="772">
        <f>B52+1</f>
        <v>16</v>
      </c>
      <c r="C53" s="725" t="s">
        <v>495</v>
      </c>
      <c r="D53" s="701"/>
      <c r="E53" s="812" t="s">
        <v>1386</v>
      </c>
      <c r="F53" s="838"/>
      <c r="G53" s="1245" t="s">
        <v>1117</v>
      </c>
      <c r="H53" s="1246"/>
      <c r="I53" s="1246"/>
      <c r="J53" s="1246"/>
      <c r="K53" s="1246"/>
      <c r="L53" s="1246"/>
      <c r="M53" s="1246"/>
      <c r="N53" s="1246"/>
      <c r="O53" s="1246"/>
      <c r="P53" s="1246"/>
      <c r="Q53" s="1246"/>
      <c r="R53" s="1246"/>
      <c r="S53" s="1246"/>
      <c r="T53" s="1246"/>
      <c r="U53" s="1246"/>
      <c r="V53" s="1247"/>
    </row>
    <row r="54" spans="2:22" ht="12.2" customHeight="1">
      <c r="B54" s="772">
        <f>B53+1</f>
        <v>17</v>
      </c>
      <c r="C54" s="725" t="s">
        <v>1240</v>
      </c>
      <c r="D54" s="701"/>
      <c r="E54" s="812" t="s">
        <v>1386</v>
      </c>
      <c r="F54" s="838"/>
      <c r="G54" s="1245" t="s">
        <v>1117</v>
      </c>
      <c r="H54" s="1246"/>
      <c r="I54" s="1246"/>
      <c r="J54" s="1246"/>
      <c r="K54" s="1246"/>
      <c r="L54" s="1246"/>
      <c r="M54" s="1246"/>
      <c r="N54" s="1246"/>
      <c r="O54" s="1246"/>
      <c r="P54" s="1246"/>
      <c r="Q54" s="1246"/>
      <c r="R54" s="1246"/>
      <c r="S54" s="1246"/>
      <c r="T54" s="1246"/>
      <c r="U54" s="1246"/>
      <c r="V54" s="1247"/>
    </row>
    <row r="55" spans="2:22" ht="12.2" customHeight="1">
      <c r="B55" s="728" t="s">
        <v>825</v>
      </c>
      <c r="C55" s="725" t="s">
        <v>120</v>
      </c>
      <c r="D55" s="701"/>
      <c r="E55" s="812" t="s">
        <v>1386</v>
      </c>
      <c r="F55" s="838"/>
      <c r="G55" s="1239" t="s">
        <v>435</v>
      </c>
      <c r="H55" s="1240"/>
      <c r="I55" s="1240"/>
      <c r="J55" s="1240"/>
      <c r="K55" s="1240"/>
      <c r="L55" s="1240"/>
      <c r="M55" s="1240"/>
      <c r="N55" s="1240"/>
      <c r="O55" s="1240"/>
      <c r="P55" s="1240"/>
      <c r="Q55" s="1240"/>
      <c r="R55" s="1240"/>
      <c r="S55" s="1240"/>
      <c r="T55" s="1240"/>
      <c r="U55" s="1240"/>
      <c r="V55" s="1241"/>
    </row>
    <row r="56" spans="2:22" ht="12.2" customHeight="1">
      <c r="B56" s="728">
        <f>B54+1</f>
        <v>18</v>
      </c>
      <c r="C56" s="848" t="s">
        <v>791</v>
      </c>
      <c r="D56" s="849"/>
      <c r="E56" s="812" t="s">
        <v>1386</v>
      </c>
      <c r="F56" s="838"/>
      <c r="G56" s="1409" t="s">
        <v>986</v>
      </c>
      <c r="H56" s="1251"/>
      <c r="I56" s="1251"/>
      <c r="J56" s="1251"/>
      <c r="K56" s="1251"/>
      <c r="L56" s="1251"/>
      <c r="M56" s="1251"/>
      <c r="N56" s="1251"/>
      <c r="O56" s="1251"/>
      <c r="P56" s="1251"/>
      <c r="Q56" s="1251"/>
      <c r="R56" s="1251"/>
      <c r="S56" s="1251"/>
      <c r="T56" s="1251"/>
      <c r="U56" s="1251"/>
      <c r="V56" s="1252"/>
    </row>
    <row r="57" spans="2:22" s="784" customFormat="1" ht="12.2" customHeight="1">
      <c r="B57" s="785"/>
      <c r="D57" s="788"/>
      <c r="E57" s="785"/>
      <c r="F57" s="785"/>
      <c r="G57" s="850"/>
      <c r="H57" s="850"/>
      <c r="I57" s="850"/>
      <c r="J57" s="850"/>
      <c r="K57" s="850"/>
      <c r="L57" s="850"/>
      <c r="M57" s="850"/>
      <c r="N57" s="850"/>
      <c r="O57" s="850"/>
      <c r="P57" s="850"/>
      <c r="Q57" s="850"/>
      <c r="R57" s="850"/>
      <c r="S57" s="850"/>
      <c r="T57" s="850"/>
      <c r="U57" s="850"/>
      <c r="V57" s="850"/>
    </row>
    <row r="58" spans="2:22">
      <c r="B58" s="772"/>
      <c r="C58" s="59" t="s">
        <v>1103</v>
      </c>
      <c r="D58" s="640"/>
      <c r="E58" s="667"/>
      <c r="F58" s="692"/>
      <c r="G58" s="733"/>
      <c r="H58" s="492"/>
      <c r="I58" s="492"/>
      <c r="J58" s="492"/>
      <c r="K58" s="492"/>
      <c r="L58" s="492"/>
      <c r="M58" s="492"/>
      <c r="N58" s="492"/>
      <c r="O58" s="492"/>
      <c r="P58" s="492"/>
      <c r="Q58" s="492"/>
      <c r="R58" s="492"/>
      <c r="S58" s="492"/>
      <c r="T58" s="492"/>
      <c r="U58" s="492"/>
      <c r="V58" s="734"/>
    </row>
    <row r="59" spans="2:22" ht="12.2" customHeight="1">
      <c r="B59" s="772" t="s">
        <v>873</v>
      </c>
      <c r="C59" s="60" t="s">
        <v>1110</v>
      </c>
      <c r="D59" s="640"/>
      <c r="E59" s="667" t="s">
        <v>1386</v>
      </c>
      <c r="F59" s="692"/>
      <c r="G59" s="1272" t="s">
        <v>392</v>
      </c>
      <c r="H59" s="1273"/>
      <c r="I59" s="1273"/>
      <c r="J59" s="1273"/>
      <c r="K59" s="1273"/>
      <c r="L59" s="1273"/>
      <c r="M59" s="1273"/>
      <c r="N59" s="1273"/>
      <c r="O59" s="1273"/>
      <c r="P59" s="1273"/>
      <c r="Q59" s="1273"/>
      <c r="R59" s="1273"/>
      <c r="S59" s="1273"/>
      <c r="T59" s="1273"/>
      <c r="U59" s="1273"/>
      <c r="V59" s="1274"/>
    </row>
    <row r="60" spans="2:22" ht="12.2" customHeight="1">
      <c r="B60" s="772" t="s">
        <v>874</v>
      </c>
      <c r="C60" s="60" t="s">
        <v>1111</v>
      </c>
      <c r="D60" s="640"/>
      <c r="E60" s="667" t="s">
        <v>1386</v>
      </c>
      <c r="F60" s="692"/>
      <c r="G60" s="1272" t="s">
        <v>389</v>
      </c>
      <c r="H60" s="1273"/>
      <c r="I60" s="1273"/>
      <c r="J60" s="1273"/>
      <c r="K60" s="1273"/>
      <c r="L60" s="1273"/>
      <c r="M60" s="1273"/>
      <c r="N60" s="1273"/>
      <c r="O60" s="1273"/>
      <c r="P60" s="1273"/>
      <c r="Q60" s="1273"/>
      <c r="R60" s="1273"/>
      <c r="S60" s="1273"/>
      <c r="T60" s="1273"/>
      <c r="U60" s="1273"/>
      <c r="V60" s="1274"/>
    </row>
    <row r="61" spans="2:22" ht="12.2" customHeight="1">
      <c r="B61" s="728" t="s">
        <v>1112</v>
      </c>
      <c r="C61" s="60" t="s">
        <v>434</v>
      </c>
      <c r="D61" s="640"/>
      <c r="E61" s="667" t="s">
        <v>1386</v>
      </c>
      <c r="F61" s="692"/>
      <c r="G61" s="1272" t="s">
        <v>377</v>
      </c>
      <c r="H61" s="1273"/>
      <c r="I61" s="1273"/>
      <c r="J61" s="1273"/>
      <c r="K61" s="1273"/>
      <c r="L61" s="1273"/>
      <c r="M61" s="1273"/>
      <c r="N61" s="1273"/>
      <c r="O61" s="1273"/>
      <c r="P61" s="1273"/>
      <c r="Q61" s="1273"/>
      <c r="R61" s="1273"/>
      <c r="S61" s="1273"/>
      <c r="T61" s="1273"/>
      <c r="U61" s="1273"/>
      <c r="V61" s="1274"/>
    </row>
    <row r="62" spans="2:22" ht="12.2" customHeight="1">
      <c r="B62" s="772">
        <v>19</v>
      </c>
      <c r="C62" s="60" t="s">
        <v>1113</v>
      </c>
      <c r="D62" s="640"/>
      <c r="E62" s="667" t="s">
        <v>1386</v>
      </c>
      <c r="F62" s="692"/>
      <c r="G62" s="1256" t="s">
        <v>988</v>
      </c>
      <c r="H62" s="1257"/>
      <c r="I62" s="1257"/>
      <c r="J62" s="1257"/>
      <c r="K62" s="1257"/>
      <c r="L62" s="1257"/>
      <c r="M62" s="1257"/>
      <c r="N62" s="1257"/>
      <c r="O62" s="1257"/>
      <c r="P62" s="1257"/>
      <c r="Q62" s="1257"/>
      <c r="R62" s="1261" t="str">
        <f>IF(COUNTBLANK(R59:R60)=2,"",SUM(R59:R60))</f>
        <v/>
      </c>
      <c r="S62" s="1261" t="str">
        <f>IF(COUNTBLANK(S59:S60)=2,"",SUM(S59:S60))</f>
        <v/>
      </c>
      <c r="T62" s="1261" t="str">
        <f>IF(COUNTBLANK(T59:T60)=2,"",SUM(T59:T60))</f>
        <v/>
      </c>
      <c r="U62" s="1261" t="str">
        <f>IF(COUNTBLANK(U59:U60)=2,"",SUM(U59:U60))</f>
        <v/>
      </c>
      <c r="V62" s="1262" t="str">
        <f>IF(COUNTBLANK(V59:V60)=2,"",SUM(V59:V60))</f>
        <v/>
      </c>
    </row>
    <row r="63" spans="2:22" s="784" customFormat="1" ht="12.2" customHeight="1">
      <c r="B63" s="841"/>
      <c r="C63" s="842"/>
      <c r="D63" s="843"/>
      <c r="E63" s="841"/>
      <c r="F63" s="841"/>
      <c r="G63" s="422"/>
      <c r="H63" s="422"/>
      <c r="I63" s="422"/>
      <c r="J63" s="422"/>
      <c r="K63" s="422"/>
      <c r="L63" s="422"/>
      <c r="M63" s="422"/>
      <c r="N63" s="422"/>
      <c r="O63" s="422"/>
      <c r="P63" s="422"/>
      <c r="Q63" s="422"/>
      <c r="R63" s="422"/>
      <c r="S63" s="422"/>
      <c r="T63" s="422"/>
      <c r="U63" s="422"/>
      <c r="V63" s="422"/>
    </row>
    <row r="64" spans="2:22">
      <c r="B64" s="772"/>
      <c r="C64" s="59" t="s">
        <v>53</v>
      </c>
      <c r="D64" s="701"/>
      <c r="E64" s="812"/>
      <c r="F64" s="838"/>
      <c r="G64" s="845"/>
      <c r="H64" s="492"/>
      <c r="I64" s="492"/>
      <c r="J64" s="492"/>
      <c r="K64" s="492"/>
      <c r="L64" s="492"/>
      <c r="M64" s="492"/>
      <c r="N64" s="492"/>
      <c r="O64" s="492"/>
      <c r="P64" s="492"/>
      <c r="Q64" s="492"/>
      <c r="R64" s="492"/>
      <c r="S64" s="492"/>
      <c r="T64" s="492"/>
      <c r="U64" s="492"/>
      <c r="V64" s="492"/>
    </row>
    <row r="65" spans="2:22" ht="24.95" customHeight="1">
      <c r="B65" s="772">
        <f>B62+1</f>
        <v>20</v>
      </c>
      <c r="C65" s="725" t="s">
        <v>12</v>
      </c>
      <c r="D65" s="701"/>
      <c r="E65" s="812" t="s">
        <v>1315</v>
      </c>
      <c r="F65" s="838"/>
      <c r="G65" s="1256" t="s">
        <v>989</v>
      </c>
      <c r="H65" s="1257"/>
      <c r="I65" s="1257"/>
      <c r="J65" s="1257"/>
      <c r="K65" s="1257"/>
      <c r="L65" s="1257"/>
      <c r="M65" s="1257"/>
      <c r="N65" s="1257"/>
      <c r="O65" s="1257"/>
      <c r="P65" s="1257"/>
      <c r="Q65" s="1257"/>
      <c r="R65" s="1249"/>
      <c r="S65" s="1249"/>
      <c r="T65" s="1249"/>
      <c r="U65" s="1249"/>
      <c r="V65" s="1250"/>
    </row>
    <row r="66" spans="2:22" ht="24.95" customHeight="1">
      <c r="B66" s="772">
        <f>B65+1</f>
        <v>21</v>
      </c>
      <c r="C66" s="60" t="s">
        <v>13</v>
      </c>
      <c r="D66" s="640"/>
      <c r="E66" s="812" t="s">
        <v>1315</v>
      </c>
      <c r="F66" s="838"/>
      <c r="G66" s="1256" t="s">
        <v>441</v>
      </c>
      <c r="H66" s="1257"/>
      <c r="I66" s="1257"/>
      <c r="J66" s="1257"/>
      <c r="K66" s="1257"/>
      <c r="L66" s="1257"/>
      <c r="M66" s="1257"/>
      <c r="N66" s="1257"/>
      <c r="O66" s="1257"/>
      <c r="P66" s="1257"/>
      <c r="Q66" s="1257"/>
      <c r="R66" s="1249" t="str">
        <f>IF(OR(R46="",R56="",R62=""),"",R46+R56+R62)</f>
        <v/>
      </c>
      <c r="S66" s="1249" t="str">
        <f>IF(OR(S46="",S56="",S62=""),"",S46+S56+S62)</f>
        <v/>
      </c>
      <c r="T66" s="1249" t="str">
        <f>IF(OR(T46="",T56="",T62=""),"",T46+T56+T62)</f>
        <v/>
      </c>
      <c r="U66" s="1249" t="str">
        <f>IF(OR(U46="",U56="",U62=""),"",U46+U56+U62)</f>
        <v/>
      </c>
      <c r="V66" s="1250" t="str">
        <f>IF(OR(V46="",V56="",V62=""),"",V46+V56+V62)</f>
        <v/>
      </c>
    </row>
    <row r="67" spans="2:22" ht="24.95" customHeight="1">
      <c r="B67" s="772" t="s">
        <v>278</v>
      </c>
      <c r="C67" s="204" t="s">
        <v>279</v>
      </c>
      <c r="D67" s="893"/>
      <c r="E67" s="812" t="s">
        <v>1315</v>
      </c>
      <c r="F67" s="838"/>
      <c r="G67" s="1256" t="s">
        <v>689</v>
      </c>
      <c r="H67" s="1257"/>
      <c r="I67" s="1257"/>
      <c r="J67" s="1257"/>
      <c r="K67" s="1257"/>
      <c r="L67" s="1257"/>
      <c r="M67" s="1257"/>
      <c r="N67" s="1257"/>
      <c r="O67" s="1257"/>
      <c r="P67" s="1257"/>
      <c r="Q67" s="1257"/>
      <c r="R67" s="1249" t="str">
        <f>IF(OR(R40="",R56="",R62=""),"",R40+R56+R62)</f>
        <v/>
      </c>
      <c r="S67" s="1249" t="str">
        <f>IF(OR(S40="",S56="",S62=""),"",S40+S56+S62)</f>
        <v/>
      </c>
      <c r="T67" s="1249" t="str">
        <f>IF(OR(T40="",T56="",T62=""),"",T40+T56+T62)</f>
        <v/>
      </c>
      <c r="U67" s="1249" t="str">
        <f>IF(OR(U40="",U56="",U62=""),"",U40+U56+U62)</f>
        <v/>
      </c>
      <c r="V67" s="1250" t="str">
        <f>IF(OR(V40="",V56="",V62=""),"",V40+V56+V62)</f>
        <v/>
      </c>
    </row>
    <row r="68" spans="2:22" ht="24.95" customHeight="1">
      <c r="B68" s="851" t="s">
        <v>747</v>
      </c>
      <c r="C68" s="60" t="s">
        <v>1101</v>
      </c>
      <c r="D68" s="640"/>
      <c r="E68" s="667" t="s">
        <v>1315</v>
      </c>
      <c r="F68" s="692"/>
      <c r="G68" s="1256" t="s">
        <v>690</v>
      </c>
      <c r="H68" s="1258"/>
      <c r="I68" s="1258"/>
      <c r="J68" s="1258"/>
      <c r="K68" s="1258"/>
      <c r="L68" s="1258"/>
      <c r="M68" s="1258"/>
      <c r="N68" s="1258"/>
      <c r="O68" s="1258"/>
      <c r="P68" s="1258"/>
      <c r="Q68" s="1258"/>
      <c r="R68" s="1258"/>
      <c r="S68" s="1258"/>
      <c r="T68" s="1258"/>
      <c r="U68" s="1258"/>
      <c r="V68" s="1259"/>
    </row>
    <row r="69" spans="2:22" ht="13.5" thickBot="1"/>
    <row r="70" spans="2:22" ht="13.5" thickBot="1">
      <c r="B70" s="17" t="s">
        <v>420</v>
      </c>
      <c r="C70" s="781"/>
      <c r="D70" s="781"/>
      <c r="E70" s="791"/>
      <c r="F70" s="791"/>
      <c r="G70" s="95">
        <f t="shared" ref="G70:V70" si="3">G$7</f>
        <v>1990</v>
      </c>
      <c r="H70" s="95">
        <f t="shared" si="3"/>
        <v>1991</v>
      </c>
      <c r="I70" s="95">
        <f t="shared" si="3"/>
        <v>1992</v>
      </c>
      <c r="J70" s="95">
        <f t="shared" si="3"/>
        <v>1993</v>
      </c>
      <c r="K70" s="95">
        <f t="shared" si="3"/>
        <v>1994</v>
      </c>
      <c r="L70" s="95">
        <f t="shared" si="3"/>
        <v>1995</v>
      </c>
      <c r="M70" s="95">
        <f t="shared" si="3"/>
        <v>1996</v>
      </c>
      <c r="N70" s="95">
        <f t="shared" si="3"/>
        <v>1997</v>
      </c>
      <c r="O70" s="95">
        <f t="shared" si="3"/>
        <v>1998</v>
      </c>
      <c r="P70" s="95">
        <f t="shared" si="3"/>
        <v>1999</v>
      </c>
      <c r="Q70" s="95">
        <f t="shared" si="3"/>
        <v>2000</v>
      </c>
      <c r="R70" s="95">
        <f t="shared" si="3"/>
        <v>2001</v>
      </c>
      <c r="S70" s="95">
        <f t="shared" si="3"/>
        <v>2002</v>
      </c>
      <c r="T70" s="95">
        <f t="shared" si="3"/>
        <v>2003</v>
      </c>
      <c r="U70" s="95">
        <f t="shared" si="3"/>
        <v>2004</v>
      </c>
      <c r="V70" s="95">
        <f t="shared" si="3"/>
        <v>2005</v>
      </c>
    </row>
    <row r="71" spans="2:22" ht="12.75" customHeight="1">
      <c r="B71" s="772">
        <v>22</v>
      </c>
      <c r="C71" s="792" t="s">
        <v>792</v>
      </c>
      <c r="D71" s="793"/>
      <c r="E71" s="812" t="s">
        <v>1386</v>
      </c>
      <c r="F71" s="838"/>
      <c r="G71" s="1493" t="s">
        <v>1340</v>
      </c>
      <c r="H71" s="1494"/>
      <c r="I71" s="1494"/>
      <c r="J71" s="1494"/>
      <c r="K71" s="1494"/>
      <c r="L71" s="1494"/>
      <c r="M71" s="1494"/>
      <c r="N71" s="1494"/>
      <c r="O71" s="1494"/>
      <c r="P71" s="1494"/>
      <c r="Q71" s="1494"/>
      <c r="R71" s="1494">
        <v>0</v>
      </c>
      <c r="S71" s="1494">
        <v>0</v>
      </c>
      <c r="T71" s="1494">
        <v>0</v>
      </c>
      <c r="U71" s="1494">
        <v>0</v>
      </c>
      <c r="V71" s="1495">
        <v>0</v>
      </c>
    </row>
    <row r="72" spans="2:22" ht="25.5" customHeight="1">
      <c r="B72" s="772">
        <f>B71+1</f>
        <v>23</v>
      </c>
      <c r="C72" s="725" t="s">
        <v>1335</v>
      </c>
      <c r="D72" s="701"/>
      <c r="E72" s="812" t="s">
        <v>1386</v>
      </c>
      <c r="F72" s="838"/>
      <c r="G72" s="1496" t="s">
        <v>539</v>
      </c>
      <c r="H72" s="1494"/>
      <c r="I72" s="1494"/>
      <c r="J72" s="1494"/>
      <c r="K72" s="1494"/>
      <c r="L72" s="1494"/>
      <c r="M72" s="1494"/>
      <c r="N72" s="1494"/>
      <c r="O72" s="1494"/>
      <c r="P72" s="1494"/>
      <c r="Q72" s="1494"/>
      <c r="R72" s="1494">
        <v>0</v>
      </c>
      <c r="S72" s="1494">
        <v>0</v>
      </c>
      <c r="T72" s="1494">
        <v>0</v>
      </c>
      <c r="U72" s="1494">
        <v>0</v>
      </c>
      <c r="V72" s="1495">
        <v>0</v>
      </c>
    </row>
    <row r="73" spans="2:22">
      <c r="B73" s="772">
        <f>B72+1</f>
        <v>24</v>
      </c>
      <c r="C73" s="60" t="s">
        <v>492</v>
      </c>
      <c r="D73" s="701"/>
      <c r="E73" s="812" t="s">
        <v>430</v>
      </c>
      <c r="F73" s="838"/>
      <c r="G73" s="1497" t="s">
        <v>977</v>
      </c>
      <c r="H73" s="1498"/>
      <c r="I73" s="1498"/>
      <c r="J73" s="1498"/>
      <c r="K73" s="1498"/>
      <c r="L73" s="1498"/>
      <c r="M73" s="1498"/>
      <c r="N73" s="1498"/>
      <c r="O73" s="1498"/>
      <c r="P73" s="1498"/>
      <c r="Q73" s="1498"/>
      <c r="R73" s="1369"/>
      <c r="S73" s="1369"/>
      <c r="T73" s="1369"/>
      <c r="U73" s="1369"/>
      <c r="V73" s="1370"/>
    </row>
    <row r="74" spans="2:22" ht="13.5" collapsed="1" thickBot="1"/>
    <row r="75" spans="2:22" ht="13.5" thickBot="1">
      <c r="B75" s="17" t="s">
        <v>422</v>
      </c>
      <c r="C75" s="781"/>
      <c r="D75" s="781"/>
      <c r="E75" s="791"/>
      <c r="F75" s="791"/>
      <c r="G75" s="45">
        <f t="shared" ref="G75:V75" si="4">G$7</f>
        <v>1990</v>
      </c>
      <c r="H75" s="45">
        <f t="shared" si="4"/>
        <v>1991</v>
      </c>
      <c r="I75" s="45">
        <f t="shared" si="4"/>
        <v>1992</v>
      </c>
      <c r="J75" s="45">
        <f t="shared" si="4"/>
        <v>1993</v>
      </c>
      <c r="K75" s="45">
        <f t="shared" si="4"/>
        <v>1994</v>
      </c>
      <c r="L75" s="45">
        <f t="shared" si="4"/>
        <v>1995</v>
      </c>
      <c r="M75" s="45">
        <f t="shared" si="4"/>
        <v>1996</v>
      </c>
      <c r="N75" s="45">
        <f t="shared" si="4"/>
        <v>1997</v>
      </c>
      <c r="O75" s="45">
        <f t="shared" si="4"/>
        <v>1998</v>
      </c>
      <c r="P75" s="45">
        <f t="shared" si="4"/>
        <v>1999</v>
      </c>
      <c r="Q75" s="45">
        <f t="shared" si="4"/>
        <v>2000</v>
      </c>
      <c r="R75" s="45">
        <f t="shared" si="4"/>
        <v>2001</v>
      </c>
      <c r="S75" s="45">
        <f t="shared" si="4"/>
        <v>2002</v>
      </c>
      <c r="T75" s="45">
        <f t="shared" si="4"/>
        <v>2003</v>
      </c>
      <c r="U75" s="45">
        <f t="shared" si="4"/>
        <v>2004</v>
      </c>
      <c r="V75" s="45">
        <f t="shared" si="4"/>
        <v>2005</v>
      </c>
    </row>
    <row r="76" spans="2:22" ht="24.95" customHeight="1">
      <c r="B76" s="728">
        <v>25</v>
      </c>
      <c r="C76" s="795" t="s">
        <v>571</v>
      </c>
      <c r="D76" s="708"/>
      <c r="E76" s="702" t="s">
        <v>1312</v>
      </c>
      <c r="F76" s="709"/>
      <c r="G76" s="1499" t="s">
        <v>147</v>
      </c>
      <c r="H76" s="1499"/>
      <c r="I76" s="1499"/>
      <c r="J76" s="1499"/>
      <c r="K76" s="1499"/>
      <c r="L76" s="1499"/>
      <c r="M76" s="1499"/>
      <c r="N76" s="1499"/>
      <c r="O76" s="1499"/>
      <c r="P76" s="1499"/>
      <c r="Q76" s="1499"/>
      <c r="R76" s="1500"/>
      <c r="S76" s="1500"/>
      <c r="T76" s="1500"/>
      <c r="U76" s="1500"/>
      <c r="V76" s="1500"/>
    </row>
    <row r="77" spans="2:22" ht="24.95" customHeight="1">
      <c r="B77" s="728" t="s">
        <v>98</v>
      </c>
      <c r="C77" s="795" t="s">
        <v>423</v>
      </c>
      <c r="D77" s="708"/>
      <c r="E77" s="702" t="s">
        <v>1312</v>
      </c>
      <c r="F77" s="709"/>
      <c r="G77" s="1234" t="s">
        <v>691</v>
      </c>
      <c r="H77" s="1234"/>
      <c r="I77" s="1234"/>
      <c r="J77" s="1234"/>
      <c r="K77" s="1234"/>
      <c r="L77" s="1234"/>
      <c r="M77" s="1234"/>
      <c r="N77" s="1234"/>
      <c r="O77" s="1234"/>
      <c r="P77" s="1234"/>
      <c r="Q77" s="1234"/>
      <c r="R77" s="1235"/>
      <c r="S77" s="1235"/>
      <c r="T77" s="1235"/>
      <c r="U77" s="1235"/>
      <c r="V77" s="1235"/>
    </row>
    <row r="78" spans="2:22" ht="24.95" customHeight="1">
      <c r="B78" s="728">
        <f>B76+1</f>
        <v>26</v>
      </c>
      <c r="C78" s="795" t="s">
        <v>800</v>
      </c>
      <c r="D78" s="708"/>
      <c r="E78" s="702" t="s">
        <v>1312</v>
      </c>
      <c r="F78" s="709"/>
      <c r="G78" s="1234" t="s">
        <v>201</v>
      </c>
      <c r="H78" s="1234"/>
      <c r="I78" s="1234"/>
      <c r="J78" s="1234"/>
      <c r="K78" s="1234"/>
      <c r="L78" s="1234"/>
      <c r="M78" s="1234"/>
      <c r="N78" s="1234"/>
      <c r="O78" s="1234"/>
      <c r="P78" s="1234"/>
      <c r="Q78" s="1234"/>
      <c r="R78" s="1235"/>
      <c r="S78" s="1235"/>
      <c r="T78" s="1235"/>
      <c r="U78" s="1235"/>
      <c r="V78" s="1235"/>
    </row>
    <row r="79" spans="2:22" ht="24.95" customHeight="1">
      <c r="B79" s="728">
        <f>B78+1</f>
        <v>27</v>
      </c>
      <c r="C79" s="725" t="s">
        <v>1299</v>
      </c>
      <c r="D79" s="701"/>
      <c r="E79" s="702" t="s">
        <v>1312</v>
      </c>
      <c r="F79" s="709"/>
      <c r="G79" s="1234" t="s">
        <v>202</v>
      </c>
      <c r="H79" s="1234"/>
      <c r="I79" s="1234"/>
      <c r="J79" s="1234"/>
      <c r="K79" s="1234"/>
      <c r="L79" s="1234"/>
      <c r="M79" s="1234"/>
      <c r="N79" s="1234"/>
      <c r="O79" s="1234"/>
      <c r="P79" s="1234"/>
      <c r="Q79" s="1234"/>
      <c r="R79" s="1235" t="str">
        <f>IF(OR(R316="",R342=""),"",R316+R342)</f>
        <v/>
      </c>
      <c r="S79" s="1235" t="str">
        <f>IF(OR(S316="",S342=""),"",S316+S342)</f>
        <v/>
      </c>
      <c r="T79" s="1235" t="str">
        <f>IF(OR(T316="",T342=""),"",T316+T342)</f>
        <v/>
      </c>
      <c r="U79" s="1235" t="str">
        <f>IF(OR(U316="",U342=""),"",U316+U342)</f>
        <v/>
      </c>
      <c r="V79" s="1235" t="str">
        <f>IF(OR(V316="",V342=""),"",V316+V342)</f>
        <v/>
      </c>
    </row>
    <row r="80" spans="2:22" ht="24.95" customHeight="1">
      <c r="B80" s="728">
        <f>B79+1</f>
        <v>28</v>
      </c>
      <c r="C80" s="725" t="s">
        <v>461</v>
      </c>
      <c r="D80" s="701"/>
      <c r="E80" s="702" t="s">
        <v>1312</v>
      </c>
      <c r="F80" s="709"/>
      <c r="G80" s="1234" t="s">
        <v>203</v>
      </c>
      <c r="H80" s="1234"/>
      <c r="I80" s="1234"/>
      <c r="J80" s="1234"/>
      <c r="K80" s="1234"/>
      <c r="L80" s="1234"/>
      <c r="M80" s="1234"/>
      <c r="N80" s="1234"/>
      <c r="O80" s="1234"/>
      <c r="P80" s="1234"/>
      <c r="Q80" s="1234"/>
      <c r="R80" s="1235" t="str">
        <f>IF(OR(R324="",R344=""),"",R324+R344)</f>
        <v/>
      </c>
      <c r="S80" s="1235" t="str">
        <f>IF(OR(S324="",S344=""),"",S324+S344)</f>
        <v/>
      </c>
      <c r="T80" s="1235" t="str">
        <f>IF(OR(T324="",T344=""),"",T324+T344)</f>
        <v/>
      </c>
      <c r="U80" s="1235" t="str">
        <f>IF(OR(U324="",U344=""),"",U324+U344)</f>
        <v/>
      </c>
      <c r="V80" s="1235" t="str">
        <f>IF(OR(V324="",V344=""),"",V324+V344)</f>
        <v/>
      </c>
    </row>
    <row r="81" spans="2:22" ht="13.5" collapsed="1" thickBot="1"/>
    <row r="82" spans="2:22" ht="13.5" thickBot="1">
      <c r="B82" s="17" t="s">
        <v>185</v>
      </c>
      <c r="C82" s="781"/>
      <c r="D82" s="781"/>
      <c r="E82" s="791"/>
      <c r="F82" s="791"/>
      <c r="G82" s="45">
        <f t="shared" ref="G82:V82" si="5">G$7</f>
        <v>1990</v>
      </c>
      <c r="H82" s="45">
        <f t="shared" si="5"/>
        <v>1991</v>
      </c>
      <c r="I82" s="45">
        <f t="shared" si="5"/>
        <v>1992</v>
      </c>
      <c r="J82" s="45">
        <f t="shared" si="5"/>
        <v>1993</v>
      </c>
      <c r="K82" s="45">
        <f t="shared" si="5"/>
        <v>1994</v>
      </c>
      <c r="L82" s="45">
        <f t="shared" si="5"/>
        <v>1995</v>
      </c>
      <c r="M82" s="45">
        <f t="shared" si="5"/>
        <v>1996</v>
      </c>
      <c r="N82" s="45">
        <f t="shared" si="5"/>
        <v>1997</v>
      </c>
      <c r="O82" s="45">
        <f t="shared" si="5"/>
        <v>1998</v>
      </c>
      <c r="P82" s="45">
        <f t="shared" si="5"/>
        <v>1999</v>
      </c>
      <c r="Q82" s="45">
        <f t="shared" si="5"/>
        <v>2000</v>
      </c>
      <c r="R82" s="45">
        <f t="shared" si="5"/>
        <v>2001</v>
      </c>
      <c r="S82" s="45">
        <f t="shared" si="5"/>
        <v>2002</v>
      </c>
      <c r="T82" s="45">
        <f t="shared" si="5"/>
        <v>2003</v>
      </c>
      <c r="U82" s="45">
        <f t="shared" si="5"/>
        <v>2004</v>
      </c>
      <c r="V82" s="45">
        <f t="shared" si="5"/>
        <v>2005</v>
      </c>
    </row>
    <row r="83" spans="2:22" ht="24.95" customHeight="1">
      <c r="B83" s="772">
        <v>30</v>
      </c>
      <c r="C83" s="725" t="s">
        <v>1017</v>
      </c>
      <c r="D83" s="701"/>
      <c r="E83" s="702" t="s">
        <v>1312</v>
      </c>
      <c r="F83" s="709"/>
      <c r="G83" s="1234" t="s">
        <v>692</v>
      </c>
      <c r="H83" s="1234"/>
      <c r="I83" s="1234"/>
      <c r="J83" s="1234"/>
      <c r="K83" s="1234"/>
      <c r="L83" s="1234"/>
      <c r="M83" s="1234"/>
      <c r="N83" s="1234"/>
      <c r="O83" s="1234"/>
      <c r="P83" s="1234"/>
      <c r="Q83" s="1234"/>
      <c r="R83" s="1235">
        <f>R502</f>
        <v>0</v>
      </c>
      <c r="S83" s="1235">
        <f>S502</f>
        <v>0</v>
      </c>
      <c r="T83" s="1235">
        <f>T502</f>
        <v>0</v>
      </c>
      <c r="U83" s="1235">
        <f>U502</f>
        <v>0</v>
      </c>
      <c r="V83" s="1235">
        <f>V502</f>
        <v>0</v>
      </c>
    </row>
    <row r="84" spans="2:22" ht="24.95" customHeight="1">
      <c r="B84" s="772" t="s">
        <v>879</v>
      </c>
      <c r="C84" s="725" t="s">
        <v>393</v>
      </c>
      <c r="D84" s="701"/>
      <c r="E84" s="702" t="s">
        <v>1312</v>
      </c>
      <c r="F84" s="709"/>
      <c r="G84" s="1270" t="s">
        <v>949</v>
      </c>
      <c r="H84" s="1270"/>
      <c r="I84" s="1270"/>
      <c r="J84" s="1270"/>
      <c r="K84" s="1270"/>
      <c r="L84" s="1270"/>
      <c r="M84" s="1270"/>
      <c r="N84" s="1270"/>
      <c r="O84" s="1270"/>
      <c r="P84" s="1270"/>
      <c r="Q84" s="1270"/>
      <c r="R84" s="1271">
        <f>R508</f>
        <v>0</v>
      </c>
      <c r="S84" s="1271">
        <f>S508</f>
        <v>0</v>
      </c>
      <c r="T84" s="1271">
        <f>T508</f>
        <v>0</v>
      </c>
      <c r="U84" s="1271">
        <f>U508</f>
        <v>0</v>
      </c>
      <c r="V84" s="1271">
        <f>V508</f>
        <v>0</v>
      </c>
    </row>
    <row r="85" spans="2:22" ht="24.95" customHeight="1">
      <c r="B85" s="728" t="s">
        <v>370</v>
      </c>
      <c r="C85" s="725" t="s">
        <v>842</v>
      </c>
      <c r="D85" s="701"/>
      <c r="E85" s="702" t="s">
        <v>1312</v>
      </c>
      <c r="F85" s="709"/>
      <c r="G85" s="1234" t="s">
        <v>950</v>
      </c>
      <c r="H85" s="1234"/>
      <c r="I85" s="1234"/>
      <c r="J85" s="1234"/>
      <c r="K85" s="1234"/>
      <c r="L85" s="1234"/>
      <c r="M85" s="1234"/>
      <c r="N85" s="1234"/>
      <c r="O85" s="1234"/>
      <c r="P85" s="1234"/>
      <c r="Q85" s="1234"/>
      <c r="R85" s="1235" t="str">
        <f>IF(OR(R513="",R520="",R522=""),"",R513+R520+R522)</f>
        <v/>
      </c>
      <c r="S85" s="1235" t="str">
        <f>IF(OR(S513="",S520="",S522=""),"",S513+S520+S522)</f>
        <v/>
      </c>
      <c r="T85" s="1235" t="str">
        <f>IF(OR(T513="",T520="",T522=""),"",T513+T520+T522)</f>
        <v/>
      </c>
      <c r="U85" s="1235" t="str">
        <f>IF(OR(U513="",U520="",U522=""),"",U513+U520+U522)</f>
        <v/>
      </c>
      <c r="V85" s="1235" t="str">
        <f>IF(OR(V513="",V520="",V522=""),"",V513+V520+V522)</f>
        <v/>
      </c>
    </row>
    <row r="86" spans="2:22" ht="24.95" customHeight="1">
      <c r="B86" s="772" t="s">
        <v>61</v>
      </c>
      <c r="C86" s="725" t="s">
        <v>280</v>
      </c>
      <c r="D86" s="701"/>
      <c r="E86" s="702" t="s">
        <v>1312</v>
      </c>
      <c r="F86" s="709"/>
      <c r="G86" s="1234" t="s">
        <v>378</v>
      </c>
      <c r="H86" s="1234"/>
      <c r="I86" s="1234"/>
      <c r="J86" s="1234"/>
      <c r="K86" s="1234"/>
      <c r="L86" s="1234"/>
      <c r="M86" s="1234"/>
      <c r="N86" s="1234"/>
      <c r="O86" s="1234"/>
      <c r="P86" s="1234"/>
      <c r="Q86" s="1234"/>
      <c r="R86" s="1235" t="str">
        <f>IF(OR(R524="",R532="",R534=""),"",R524+R532+R534)</f>
        <v/>
      </c>
      <c r="S86" s="1235" t="str">
        <f>IF(OR(S524="",S532="",S534=""),"",S524+S532+S534)</f>
        <v/>
      </c>
      <c r="T86" s="1235" t="str">
        <f>IF(OR(T524="",T532="",T534=""),"",T524+T532+T534)</f>
        <v/>
      </c>
      <c r="U86" s="1235" t="str">
        <f>IF(OR(U524="",U532="",U534=""),"",U524+U532+U534)</f>
        <v/>
      </c>
      <c r="V86" s="1235" t="str">
        <f>IF(OR(V524="",V532="",V534=""),"",V524+V532+V534)</f>
        <v/>
      </c>
    </row>
    <row r="87" spans="2:22" ht="12.75" customHeight="1">
      <c r="B87" s="772">
        <v>32</v>
      </c>
      <c r="C87" s="725" t="s">
        <v>851</v>
      </c>
      <c r="D87" s="701"/>
      <c r="E87" s="702" t="s">
        <v>1312</v>
      </c>
      <c r="F87" s="709"/>
      <c r="G87" s="1267" t="s">
        <v>204</v>
      </c>
      <c r="H87" s="1268"/>
      <c r="I87" s="1268"/>
      <c r="J87" s="1268"/>
      <c r="K87" s="1268"/>
      <c r="L87" s="1268"/>
      <c r="M87" s="1268"/>
      <c r="N87" s="1268"/>
      <c r="O87" s="1268"/>
      <c r="P87" s="1268"/>
      <c r="Q87" s="1268"/>
      <c r="R87" s="1268"/>
      <c r="S87" s="1268"/>
      <c r="T87" s="1268"/>
      <c r="U87" s="1268"/>
      <c r="V87" s="1269"/>
    </row>
    <row r="88" spans="2:22" s="762" customFormat="1" ht="13.5" thickBot="1">
      <c r="B88" s="785"/>
      <c r="C88" s="784"/>
      <c r="D88" s="784"/>
      <c r="E88" s="785"/>
      <c r="F88" s="785"/>
      <c r="G88" s="850"/>
      <c r="H88" s="850"/>
      <c r="I88" s="850"/>
      <c r="J88" s="850"/>
      <c r="K88" s="850"/>
      <c r="L88" s="850"/>
      <c r="M88" s="850"/>
      <c r="N88" s="850"/>
      <c r="O88" s="850"/>
      <c r="P88" s="850"/>
      <c r="Q88" s="850"/>
      <c r="R88" s="850"/>
      <c r="S88" s="850"/>
      <c r="T88" s="850"/>
      <c r="U88" s="850"/>
      <c r="V88" s="850"/>
    </row>
    <row r="89" spans="2:22" ht="13.5" thickBot="1">
      <c r="B89" s="17" t="s">
        <v>763</v>
      </c>
      <c r="C89" s="781"/>
      <c r="D89" s="781"/>
      <c r="E89" s="791"/>
      <c r="F89" s="791"/>
      <c r="G89" s="95">
        <f t="shared" ref="G89:V89" si="6">G$7</f>
        <v>1990</v>
      </c>
      <c r="H89" s="95">
        <f t="shared" si="6"/>
        <v>1991</v>
      </c>
      <c r="I89" s="95">
        <f t="shared" si="6"/>
        <v>1992</v>
      </c>
      <c r="J89" s="95">
        <f t="shared" si="6"/>
        <v>1993</v>
      </c>
      <c r="K89" s="95">
        <f t="shared" si="6"/>
        <v>1994</v>
      </c>
      <c r="L89" s="95">
        <f t="shared" si="6"/>
        <v>1995</v>
      </c>
      <c r="M89" s="95">
        <f t="shared" si="6"/>
        <v>1996</v>
      </c>
      <c r="N89" s="95">
        <f t="shared" si="6"/>
        <v>1997</v>
      </c>
      <c r="O89" s="95">
        <f t="shared" si="6"/>
        <v>1998</v>
      </c>
      <c r="P89" s="95">
        <f t="shared" si="6"/>
        <v>1999</v>
      </c>
      <c r="Q89" s="95">
        <f t="shared" si="6"/>
        <v>2000</v>
      </c>
      <c r="R89" s="95">
        <f t="shared" si="6"/>
        <v>2001</v>
      </c>
      <c r="S89" s="95">
        <f t="shared" si="6"/>
        <v>2002</v>
      </c>
      <c r="T89" s="45">
        <f t="shared" si="6"/>
        <v>2003</v>
      </c>
      <c r="U89" s="45">
        <f t="shared" si="6"/>
        <v>2004</v>
      </c>
      <c r="V89" s="45">
        <f t="shared" si="6"/>
        <v>2005</v>
      </c>
    </row>
    <row r="90" spans="2:22" ht="13.5" thickBot="1">
      <c r="B90" s="728" t="s">
        <v>875</v>
      </c>
      <c r="C90" s="725" t="s">
        <v>5</v>
      </c>
      <c r="D90" s="701"/>
      <c r="E90" s="812" t="s">
        <v>1313</v>
      </c>
      <c r="F90" s="838"/>
      <c r="G90" s="1253" t="s">
        <v>415</v>
      </c>
      <c r="H90" s="1254"/>
      <c r="I90" s="1254"/>
      <c r="J90" s="1254"/>
      <c r="K90" s="1254"/>
      <c r="L90" s="1254"/>
      <c r="M90" s="1254"/>
      <c r="N90" s="1254"/>
      <c r="O90" s="1254"/>
      <c r="P90" s="1254"/>
      <c r="Q90" s="1254"/>
      <c r="R90" s="1254"/>
      <c r="S90" s="1254"/>
      <c r="T90" s="1254"/>
      <c r="U90" s="1254"/>
      <c r="V90" s="1255"/>
    </row>
    <row r="91" spans="2:22" ht="13.5" thickBot="1">
      <c r="B91" s="728" t="s">
        <v>705</v>
      </c>
      <c r="C91" s="725" t="s">
        <v>674</v>
      </c>
      <c r="D91" s="701"/>
      <c r="E91" s="812" t="s">
        <v>1313</v>
      </c>
      <c r="F91" s="838"/>
      <c r="G91" s="1253" t="s">
        <v>126</v>
      </c>
      <c r="H91" s="1254"/>
      <c r="I91" s="1254"/>
      <c r="J91" s="1254"/>
      <c r="K91" s="1254"/>
      <c r="L91" s="1254"/>
      <c r="M91" s="1254"/>
      <c r="N91" s="1254"/>
      <c r="O91" s="1254"/>
      <c r="P91" s="1254"/>
      <c r="Q91" s="1254"/>
      <c r="R91" s="1254"/>
      <c r="S91" s="1254"/>
      <c r="T91" s="1254"/>
      <c r="U91" s="1254"/>
      <c r="V91" s="1255"/>
    </row>
    <row r="92" spans="2:22">
      <c r="B92" s="728" t="s">
        <v>238</v>
      </c>
      <c r="C92" s="725" t="s">
        <v>675</v>
      </c>
      <c r="D92" s="701"/>
      <c r="E92" s="812" t="s">
        <v>1313</v>
      </c>
      <c r="F92" s="838"/>
      <c r="G92" s="1253" t="s">
        <v>1347</v>
      </c>
      <c r="H92" s="1254"/>
      <c r="I92" s="1254"/>
      <c r="J92" s="1254"/>
      <c r="K92" s="1254"/>
      <c r="L92" s="1254"/>
      <c r="M92" s="1254"/>
      <c r="N92" s="1254"/>
      <c r="O92" s="1254"/>
      <c r="P92" s="1254"/>
      <c r="Q92" s="1254"/>
      <c r="R92" s="1254"/>
      <c r="S92" s="1254"/>
      <c r="T92" s="1254"/>
      <c r="U92" s="1254"/>
      <c r="V92" s="1255"/>
    </row>
    <row r="93" spans="2:22" ht="25.5" customHeight="1">
      <c r="B93" s="728" t="s">
        <v>239</v>
      </c>
      <c r="C93" s="725" t="s">
        <v>854</v>
      </c>
      <c r="D93" s="701"/>
      <c r="E93" s="812" t="s">
        <v>1313</v>
      </c>
      <c r="F93" s="838"/>
      <c r="G93" s="1225" t="s">
        <v>951</v>
      </c>
      <c r="H93" s="1251"/>
      <c r="I93" s="1251"/>
      <c r="J93" s="1251"/>
      <c r="K93" s="1251"/>
      <c r="L93" s="1251"/>
      <c r="M93" s="1251"/>
      <c r="N93" s="1251"/>
      <c r="O93" s="1251"/>
      <c r="P93" s="1251"/>
      <c r="Q93" s="1251"/>
      <c r="R93" s="1251"/>
      <c r="S93" s="1251"/>
      <c r="T93" s="1251"/>
      <c r="U93" s="1251"/>
      <c r="V93" s="1252"/>
    </row>
    <row r="94" spans="2:22" ht="25.5" customHeight="1">
      <c r="B94" s="728" t="s">
        <v>761</v>
      </c>
      <c r="C94" s="725" t="s">
        <v>375</v>
      </c>
      <c r="D94" s="701"/>
      <c r="E94" s="812" t="s">
        <v>198</v>
      </c>
      <c r="F94" s="838"/>
      <c r="G94" s="1225" t="s">
        <v>1092</v>
      </c>
      <c r="H94" s="1226"/>
      <c r="I94" s="1226"/>
      <c r="J94" s="1226"/>
      <c r="K94" s="1226"/>
      <c r="L94" s="1226"/>
      <c r="M94" s="1226"/>
      <c r="N94" s="1226"/>
      <c r="O94" s="1226"/>
      <c r="P94" s="1226"/>
      <c r="Q94" s="1226"/>
      <c r="R94" s="1226"/>
      <c r="S94" s="1226"/>
      <c r="T94" s="1226"/>
      <c r="U94" s="1226"/>
      <c r="V94" s="1227"/>
    </row>
    <row r="95" spans="2:22" collapsed="1">
      <c r="B95" s="728" t="s">
        <v>876</v>
      </c>
      <c r="C95" s="725" t="s">
        <v>1278</v>
      </c>
      <c r="D95" s="701"/>
      <c r="E95" s="812" t="s">
        <v>1313</v>
      </c>
      <c r="F95" s="838"/>
      <c r="G95" s="1228" t="s">
        <v>131</v>
      </c>
      <c r="H95" s="1229"/>
      <c r="I95" s="1229"/>
      <c r="J95" s="1229"/>
      <c r="K95" s="1229"/>
      <c r="L95" s="1229"/>
      <c r="M95" s="1229"/>
      <c r="N95" s="1229"/>
      <c r="O95" s="1229"/>
      <c r="P95" s="1229"/>
      <c r="Q95" s="1229"/>
      <c r="R95" s="1229"/>
      <c r="S95" s="1229"/>
      <c r="T95" s="1229"/>
      <c r="U95" s="1229"/>
      <c r="V95" s="1230"/>
    </row>
    <row r="96" spans="2:22">
      <c r="B96" s="728" t="s">
        <v>754</v>
      </c>
      <c r="C96" s="725" t="s">
        <v>674</v>
      </c>
      <c r="D96" s="701"/>
      <c r="E96" s="812" t="s">
        <v>1313</v>
      </c>
      <c r="F96" s="838"/>
      <c r="G96" s="1228" t="s">
        <v>132</v>
      </c>
      <c r="H96" s="1229"/>
      <c r="I96" s="1229"/>
      <c r="J96" s="1229"/>
      <c r="K96" s="1229"/>
      <c r="L96" s="1229"/>
      <c r="M96" s="1229"/>
      <c r="N96" s="1229"/>
      <c r="O96" s="1229"/>
      <c r="P96" s="1229"/>
      <c r="Q96" s="1229"/>
      <c r="R96" s="1229"/>
      <c r="S96" s="1229"/>
      <c r="T96" s="1229"/>
      <c r="U96" s="1229"/>
      <c r="V96" s="1230"/>
    </row>
    <row r="97" spans="1:22">
      <c r="B97" s="728" t="s">
        <v>546</v>
      </c>
      <c r="C97" s="725" t="s">
        <v>675</v>
      </c>
      <c r="D97" s="701"/>
      <c r="E97" s="812" t="s">
        <v>1313</v>
      </c>
      <c r="F97" s="838"/>
      <c r="G97" s="1228" t="s">
        <v>133</v>
      </c>
      <c r="H97" s="1229"/>
      <c r="I97" s="1229"/>
      <c r="J97" s="1229"/>
      <c r="K97" s="1229"/>
      <c r="L97" s="1229"/>
      <c r="M97" s="1229"/>
      <c r="N97" s="1229"/>
      <c r="O97" s="1229"/>
      <c r="P97" s="1229"/>
      <c r="Q97" s="1229"/>
      <c r="R97" s="1229"/>
      <c r="S97" s="1229"/>
      <c r="T97" s="1229"/>
      <c r="U97" s="1229"/>
      <c r="V97" s="1230"/>
    </row>
    <row r="98" spans="1:22" ht="25.5" customHeight="1">
      <c r="B98" s="728" t="s">
        <v>755</v>
      </c>
      <c r="C98" s="725" t="s">
        <v>1429</v>
      </c>
      <c r="D98" s="701"/>
      <c r="E98" s="812" t="s">
        <v>1313</v>
      </c>
      <c r="F98" s="838"/>
      <c r="G98" s="1225" t="s">
        <v>952</v>
      </c>
      <c r="H98" s="1251"/>
      <c r="I98" s="1251"/>
      <c r="J98" s="1251"/>
      <c r="K98" s="1251"/>
      <c r="L98" s="1251"/>
      <c r="M98" s="1251"/>
      <c r="N98" s="1251"/>
      <c r="O98" s="1251"/>
      <c r="P98" s="1251"/>
      <c r="Q98" s="1251"/>
      <c r="R98" s="1251"/>
      <c r="S98" s="1251"/>
      <c r="T98" s="1251"/>
      <c r="U98" s="1251"/>
      <c r="V98" s="1252"/>
    </row>
    <row r="99" spans="1:22" ht="26.25" customHeight="1">
      <c r="B99" s="728" t="s">
        <v>877</v>
      </c>
      <c r="C99" s="725" t="s">
        <v>794</v>
      </c>
      <c r="D99" s="701"/>
      <c r="E99" s="812" t="s">
        <v>1313</v>
      </c>
      <c r="F99" s="838"/>
      <c r="G99" s="1225" t="s">
        <v>240</v>
      </c>
      <c r="H99" s="1536"/>
      <c r="I99" s="1536"/>
      <c r="J99" s="1536"/>
      <c r="K99" s="1536"/>
      <c r="L99" s="1536"/>
      <c r="M99" s="1536"/>
      <c r="N99" s="1536"/>
      <c r="O99" s="1536"/>
      <c r="P99" s="1536"/>
      <c r="Q99" s="1536"/>
      <c r="R99" s="1536"/>
      <c r="S99" s="1536"/>
      <c r="T99" s="1536"/>
      <c r="U99" s="1536"/>
      <c r="V99" s="1537"/>
    </row>
    <row r="100" spans="1:22">
      <c r="B100" s="728" t="s">
        <v>756</v>
      </c>
      <c r="C100" s="725" t="s">
        <v>451</v>
      </c>
      <c r="D100" s="701"/>
      <c r="E100" s="812" t="s">
        <v>1313</v>
      </c>
      <c r="F100" s="838"/>
      <c r="G100" s="1538" t="s">
        <v>442</v>
      </c>
      <c r="H100" s="1391"/>
      <c r="I100" s="1391"/>
      <c r="J100" s="1391"/>
      <c r="K100" s="1391"/>
      <c r="L100" s="1391"/>
      <c r="M100" s="1391"/>
      <c r="N100" s="1391"/>
      <c r="O100" s="1391"/>
      <c r="P100" s="1391"/>
      <c r="Q100" s="1391"/>
      <c r="R100" s="1391"/>
      <c r="S100" s="1391"/>
      <c r="T100" s="1391"/>
      <c r="U100" s="1391"/>
      <c r="V100" s="1392"/>
    </row>
    <row r="101" spans="1:22">
      <c r="B101" s="728" t="s">
        <v>757</v>
      </c>
      <c r="C101" s="725" t="s">
        <v>1093</v>
      </c>
      <c r="D101" s="701"/>
      <c r="E101" s="812" t="s">
        <v>1313</v>
      </c>
      <c r="F101" s="838"/>
      <c r="G101" s="1538" t="s">
        <v>390</v>
      </c>
      <c r="H101" s="1391"/>
      <c r="I101" s="1391"/>
      <c r="J101" s="1391"/>
      <c r="K101" s="1391"/>
      <c r="L101" s="1391"/>
      <c r="M101" s="1391"/>
      <c r="N101" s="1391"/>
      <c r="O101" s="1391"/>
      <c r="P101" s="1391"/>
      <c r="Q101" s="1391"/>
      <c r="R101" s="1391"/>
      <c r="S101" s="1391"/>
      <c r="T101" s="1391"/>
      <c r="U101" s="1391"/>
      <c r="V101" s="1392"/>
    </row>
    <row r="102" spans="1:22" ht="12.75" customHeight="1">
      <c r="B102" s="728" t="s">
        <v>758</v>
      </c>
      <c r="C102" s="725" t="s">
        <v>1094</v>
      </c>
      <c r="D102" s="701"/>
      <c r="E102" s="812" t="s">
        <v>1313</v>
      </c>
      <c r="F102" s="838"/>
      <c r="G102" s="1538" t="s">
        <v>129</v>
      </c>
      <c r="H102" s="1391"/>
      <c r="I102" s="1391"/>
      <c r="J102" s="1391"/>
      <c r="K102" s="1391"/>
      <c r="L102" s="1391"/>
      <c r="M102" s="1391"/>
      <c r="N102" s="1391"/>
      <c r="O102" s="1391"/>
      <c r="P102" s="1391"/>
      <c r="Q102" s="1391"/>
      <c r="R102" s="1391"/>
      <c r="S102" s="1391"/>
      <c r="T102" s="1391"/>
      <c r="U102" s="1391"/>
      <c r="V102" s="1392"/>
    </row>
    <row r="103" spans="1:22" ht="15.75">
      <c r="B103" s="728" t="s">
        <v>878</v>
      </c>
      <c r="C103" s="725" t="s">
        <v>179</v>
      </c>
      <c r="D103" s="701"/>
      <c r="E103" s="812" t="s">
        <v>198</v>
      </c>
      <c r="F103" s="838"/>
      <c r="G103" s="1277" t="s">
        <v>1095</v>
      </c>
      <c r="H103" s="1278"/>
      <c r="I103" s="1278"/>
      <c r="J103" s="1278"/>
      <c r="K103" s="1278"/>
      <c r="L103" s="1278"/>
      <c r="M103" s="1278"/>
      <c r="N103" s="1278"/>
      <c r="O103" s="1278"/>
      <c r="P103" s="1278"/>
      <c r="Q103" s="1278"/>
      <c r="R103" s="1249"/>
      <c r="S103" s="1249"/>
      <c r="T103" s="1249"/>
      <c r="U103" s="1249"/>
      <c r="V103" s="1250"/>
    </row>
    <row r="104" spans="1:22">
      <c r="B104" s="728" t="s">
        <v>612</v>
      </c>
      <c r="C104" s="725" t="s">
        <v>762</v>
      </c>
      <c r="D104" s="852"/>
      <c r="E104" s="812" t="s">
        <v>1313</v>
      </c>
      <c r="F104" s="838"/>
      <c r="G104" s="1228" t="s">
        <v>1374</v>
      </c>
      <c r="H104" s="1229"/>
      <c r="I104" s="1229"/>
      <c r="J104" s="1229"/>
      <c r="K104" s="1229"/>
      <c r="L104" s="1229"/>
      <c r="M104" s="1229"/>
      <c r="N104" s="1229"/>
      <c r="O104" s="1229"/>
      <c r="P104" s="1229"/>
      <c r="Q104" s="1229"/>
      <c r="R104" s="1229"/>
      <c r="S104" s="1229"/>
      <c r="T104" s="1229"/>
      <c r="U104" s="1229"/>
      <c r="V104" s="1230"/>
    </row>
    <row r="105" spans="1:22">
      <c r="B105" s="728">
        <v>33</v>
      </c>
      <c r="C105" s="725" t="s">
        <v>760</v>
      </c>
      <c r="D105" s="701"/>
      <c r="E105" s="812" t="s">
        <v>1313</v>
      </c>
      <c r="F105" s="838"/>
      <c r="G105" s="1267" t="s">
        <v>1270</v>
      </c>
      <c r="H105" s="1249"/>
      <c r="I105" s="1249"/>
      <c r="J105" s="1249"/>
      <c r="K105" s="1249"/>
      <c r="L105" s="1249"/>
      <c r="M105" s="1249"/>
      <c r="N105" s="1249"/>
      <c r="O105" s="1249"/>
      <c r="P105" s="1249"/>
      <c r="Q105" s="1249"/>
      <c r="R105" s="1249"/>
      <c r="S105" s="1249"/>
      <c r="T105" s="1249"/>
      <c r="U105" s="1249"/>
      <c r="V105" s="1250"/>
    </row>
    <row r="106" spans="1:22" ht="13.5" thickBot="1"/>
    <row r="107" spans="1:22" ht="13.5" thickBot="1">
      <c r="B107" s="17" t="s">
        <v>237</v>
      </c>
      <c r="C107" s="781"/>
      <c r="D107" s="781"/>
      <c r="E107" s="791"/>
      <c r="F107" s="791"/>
      <c r="G107" s="95">
        <f t="shared" ref="G107:V107" si="7">G$7</f>
        <v>1990</v>
      </c>
      <c r="H107" s="95">
        <f t="shared" si="7"/>
        <v>1991</v>
      </c>
      <c r="I107" s="95">
        <f t="shared" si="7"/>
        <v>1992</v>
      </c>
      <c r="J107" s="95">
        <f t="shared" si="7"/>
        <v>1993</v>
      </c>
      <c r="K107" s="95">
        <f t="shared" si="7"/>
        <v>1994</v>
      </c>
      <c r="L107" s="95">
        <f t="shared" si="7"/>
        <v>1995</v>
      </c>
      <c r="M107" s="95">
        <f t="shared" si="7"/>
        <v>1996</v>
      </c>
      <c r="N107" s="95">
        <f t="shared" si="7"/>
        <v>1997</v>
      </c>
      <c r="O107" s="95">
        <f t="shared" si="7"/>
        <v>1998</v>
      </c>
      <c r="P107" s="95">
        <f t="shared" si="7"/>
        <v>1999</v>
      </c>
      <c r="Q107" s="95">
        <f t="shared" si="7"/>
        <v>2000</v>
      </c>
      <c r="R107" s="95">
        <f t="shared" si="7"/>
        <v>2001</v>
      </c>
      <c r="S107" s="95">
        <f t="shared" si="7"/>
        <v>2002</v>
      </c>
      <c r="T107" s="45">
        <f t="shared" si="7"/>
        <v>2003</v>
      </c>
      <c r="U107" s="45">
        <f t="shared" si="7"/>
        <v>2004</v>
      </c>
      <c r="V107" s="45">
        <f t="shared" si="7"/>
        <v>2005</v>
      </c>
    </row>
    <row r="108" spans="1:22">
      <c r="B108" s="772">
        <v>34</v>
      </c>
      <c r="C108" s="725" t="s">
        <v>1009</v>
      </c>
      <c r="D108" s="701"/>
      <c r="E108" s="702" t="s">
        <v>1314</v>
      </c>
      <c r="F108" s="709"/>
      <c r="G108" s="1522" t="s">
        <v>599</v>
      </c>
      <c r="H108" s="1523"/>
      <c r="I108" s="1523"/>
      <c r="J108" s="1523"/>
      <c r="K108" s="1523"/>
      <c r="L108" s="1523"/>
      <c r="M108" s="1523"/>
      <c r="N108" s="1523"/>
      <c r="O108" s="1523"/>
      <c r="P108" s="1523"/>
      <c r="Q108" s="1523"/>
      <c r="R108" s="1524"/>
      <c r="S108" s="1524"/>
      <c r="T108" s="1524"/>
      <c r="U108" s="1524"/>
      <c r="V108" s="1525"/>
    </row>
    <row r="109" spans="1:22">
      <c r="B109" s="772" t="s">
        <v>600</v>
      </c>
      <c r="C109" s="725" t="s">
        <v>236</v>
      </c>
      <c r="D109" s="701"/>
      <c r="E109" s="702" t="s">
        <v>1314</v>
      </c>
      <c r="F109" s="709"/>
      <c r="G109" s="1526" t="s">
        <v>557</v>
      </c>
      <c r="H109" s="1249"/>
      <c r="I109" s="1249"/>
      <c r="J109" s="1249"/>
      <c r="K109" s="1249"/>
      <c r="L109" s="1249"/>
      <c r="M109" s="1249"/>
      <c r="N109" s="1249"/>
      <c r="O109" s="1249"/>
      <c r="P109" s="1249"/>
      <c r="Q109" s="1249"/>
      <c r="R109" s="1249"/>
      <c r="S109" s="1249"/>
      <c r="T109" s="1249"/>
      <c r="U109" s="1249"/>
      <c r="V109" s="1250"/>
    </row>
    <row r="110" spans="1:22" ht="13.5" thickBot="1"/>
    <row r="111" spans="1:22" s="809" customFormat="1" ht="15" thickBot="1">
      <c r="A111" s="25" t="s">
        <v>199</v>
      </c>
      <c r="B111" s="853"/>
      <c r="C111" s="853"/>
      <c r="D111" s="853"/>
      <c r="E111" s="854"/>
      <c r="F111" s="854"/>
      <c r="G111" s="854"/>
      <c r="H111" s="854"/>
      <c r="I111" s="854"/>
      <c r="J111" s="854"/>
      <c r="K111" s="854"/>
      <c r="L111" s="854"/>
      <c r="M111" s="854"/>
      <c r="N111" s="854"/>
      <c r="O111" s="854"/>
      <c r="P111" s="854"/>
      <c r="Q111" s="854"/>
      <c r="R111" s="854"/>
      <c r="S111" s="854"/>
      <c r="T111" s="854"/>
      <c r="U111" s="854"/>
      <c r="V111" s="854"/>
    </row>
    <row r="112" spans="1:22" ht="13.5" customHeight="1" thickBot="1">
      <c r="A112" s="160"/>
    </row>
    <row r="113" spans="1:22" ht="13.5" customHeight="1" thickBot="1">
      <c r="B113" s="17" t="s">
        <v>490</v>
      </c>
      <c r="C113" s="613"/>
      <c r="D113" s="613"/>
      <c r="E113" s="637"/>
      <c r="F113" s="735"/>
      <c r="G113" s="147">
        <f t="shared" ref="G113:V113" si="8">G$7</f>
        <v>1990</v>
      </c>
      <c r="H113" s="147">
        <f t="shared" si="8"/>
        <v>1991</v>
      </c>
      <c r="I113" s="147">
        <f t="shared" si="8"/>
        <v>1992</v>
      </c>
      <c r="J113" s="147">
        <f t="shared" si="8"/>
        <v>1993</v>
      </c>
      <c r="K113" s="147">
        <f t="shared" si="8"/>
        <v>1994</v>
      </c>
      <c r="L113" s="147">
        <f t="shared" si="8"/>
        <v>1995</v>
      </c>
      <c r="M113" s="147">
        <f t="shared" si="8"/>
        <v>1996</v>
      </c>
      <c r="N113" s="147">
        <f t="shared" si="8"/>
        <v>1997</v>
      </c>
      <c r="O113" s="147">
        <f t="shared" si="8"/>
        <v>1998</v>
      </c>
      <c r="P113" s="147">
        <f t="shared" si="8"/>
        <v>1999</v>
      </c>
      <c r="Q113" s="147">
        <f t="shared" si="8"/>
        <v>2000</v>
      </c>
      <c r="R113" s="147">
        <f t="shared" si="8"/>
        <v>2001</v>
      </c>
      <c r="S113" s="147">
        <f t="shared" si="8"/>
        <v>2002</v>
      </c>
      <c r="T113" s="147">
        <f t="shared" si="8"/>
        <v>2003</v>
      </c>
      <c r="U113" s="147">
        <f t="shared" si="8"/>
        <v>2004</v>
      </c>
      <c r="V113" s="147">
        <f t="shared" si="8"/>
        <v>2005</v>
      </c>
    </row>
    <row r="114" spans="1:22" ht="13.5" customHeight="1">
      <c r="B114" s="641" t="s">
        <v>412</v>
      </c>
      <c r="C114" s="668" t="s">
        <v>490</v>
      </c>
      <c r="D114" s="669"/>
      <c r="E114" s="670" t="s">
        <v>1102</v>
      </c>
      <c r="F114" s="690"/>
      <c r="G114" s="1231" t="s">
        <v>868</v>
      </c>
      <c r="H114" s="1232"/>
      <c r="I114" s="1232"/>
      <c r="J114" s="1232"/>
      <c r="K114" s="1232"/>
      <c r="L114" s="1232"/>
      <c r="M114" s="1232"/>
      <c r="N114" s="1232"/>
      <c r="O114" s="1232"/>
      <c r="P114" s="1232"/>
      <c r="Q114" s="1232"/>
      <c r="R114" s="1232"/>
      <c r="S114" s="1232"/>
      <c r="T114" s="1232"/>
      <c r="U114" s="1232"/>
      <c r="V114" s="1233"/>
    </row>
    <row r="115" spans="1:22" ht="13.5" customHeight="1" thickBot="1">
      <c r="B115" s="63"/>
      <c r="C115" s="784"/>
      <c r="D115" s="784"/>
      <c r="E115" s="785"/>
      <c r="F115" s="785"/>
      <c r="G115" s="183"/>
      <c r="H115" s="183"/>
      <c r="I115" s="183"/>
      <c r="J115" s="183"/>
      <c r="K115" s="183"/>
      <c r="L115" s="183"/>
      <c r="M115" s="183"/>
      <c r="N115" s="183"/>
      <c r="O115" s="183"/>
      <c r="P115" s="183"/>
      <c r="Q115" s="183"/>
      <c r="R115" s="183"/>
      <c r="S115" s="183"/>
      <c r="T115" s="183"/>
      <c r="U115" s="183"/>
      <c r="V115" s="183"/>
    </row>
    <row r="116" spans="1:22" ht="13.5" customHeight="1" thickBot="1">
      <c r="B116" s="17" t="s">
        <v>476</v>
      </c>
      <c r="C116" s="613"/>
      <c r="D116" s="613"/>
      <c r="E116" s="637"/>
      <c r="F116" s="791"/>
      <c r="G116" s="147">
        <f t="shared" ref="G116:V116" si="9">G$7</f>
        <v>1990</v>
      </c>
      <c r="H116" s="147">
        <f t="shared" si="9"/>
        <v>1991</v>
      </c>
      <c r="I116" s="147">
        <f t="shared" si="9"/>
        <v>1992</v>
      </c>
      <c r="J116" s="147">
        <f t="shared" si="9"/>
        <v>1993</v>
      </c>
      <c r="K116" s="147">
        <f t="shared" si="9"/>
        <v>1994</v>
      </c>
      <c r="L116" s="147">
        <f t="shared" si="9"/>
        <v>1995</v>
      </c>
      <c r="M116" s="147">
        <f t="shared" si="9"/>
        <v>1996</v>
      </c>
      <c r="N116" s="147">
        <f t="shared" si="9"/>
        <v>1997</v>
      </c>
      <c r="O116" s="147">
        <f t="shared" si="9"/>
        <v>1998</v>
      </c>
      <c r="P116" s="147">
        <f t="shared" si="9"/>
        <v>1999</v>
      </c>
      <c r="Q116" s="147">
        <f t="shared" si="9"/>
        <v>2000</v>
      </c>
      <c r="R116" s="147">
        <f t="shared" si="9"/>
        <v>2001</v>
      </c>
      <c r="S116" s="147">
        <f t="shared" si="9"/>
        <v>2002</v>
      </c>
      <c r="T116" s="147">
        <f t="shared" si="9"/>
        <v>2003</v>
      </c>
      <c r="U116" s="147">
        <f t="shared" si="9"/>
        <v>2004</v>
      </c>
      <c r="V116" s="147">
        <f t="shared" si="9"/>
        <v>2005</v>
      </c>
    </row>
    <row r="117" spans="1:22" ht="13.5" customHeight="1" thickBot="1">
      <c r="B117" s="611" t="s">
        <v>413</v>
      </c>
      <c r="C117" s="668" t="s">
        <v>1225</v>
      </c>
      <c r="D117" s="640"/>
      <c r="E117" s="667" t="s">
        <v>1386</v>
      </c>
      <c r="F117" s="855"/>
      <c r="G117" s="1253" t="s">
        <v>1012</v>
      </c>
      <c r="H117" s="1275"/>
      <c r="I117" s="1275"/>
      <c r="J117" s="1275"/>
      <c r="K117" s="1275"/>
      <c r="L117" s="1275"/>
      <c r="M117" s="1275"/>
      <c r="N117" s="1275"/>
      <c r="O117" s="1275"/>
      <c r="P117" s="1275"/>
      <c r="Q117" s="1275"/>
      <c r="R117" s="1275"/>
      <c r="S117" s="1275"/>
      <c r="T117" s="1275"/>
      <c r="U117" s="1275"/>
      <c r="V117" s="1276"/>
    </row>
    <row r="118" spans="1:22" s="762" customFormat="1" ht="12.75" customHeight="1">
      <c r="B118" s="342" t="s">
        <v>759</v>
      </c>
      <c r="C118" s="60" t="s">
        <v>6</v>
      </c>
      <c r="D118" s="640"/>
      <c r="E118" s="667" t="s">
        <v>151</v>
      </c>
      <c r="F118" s="692"/>
      <c r="G118" s="1253" t="s">
        <v>1012</v>
      </c>
      <c r="H118" s="1275"/>
      <c r="I118" s="1275"/>
      <c r="J118" s="1275"/>
      <c r="K118" s="1275"/>
      <c r="L118" s="1275"/>
      <c r="M118" s="1275"/>
      <c r="N118" s="1275"/>
      <c r="O118" s="1275"/>
      <c r="P118" s="1275"/>
      <c r="Q118" s="1275"/>
      <c r="R118" s="1275"/>
      <c r="S118" s="1275"/>
      <c r="T118" s="1275"/>
      <c r="U118" s="1275"/>
      <c r="V118" s="1276"/>
    </row>
    <row r="119" spans="1:22" ht="13.5" customHeight="1" thickBot="1">
      <c r="A119" s="160"/>
      <c r="G119" s="856"/>
      <c r="H119" s="856"/>
      <c r="I119" s="856"/>
      <c r="J119" s="856"/>
      <c r="K119" s="856"/>
      <c r="L119" s="856"/>
      <c r="M119" s="856"/>
      <c r="N119" s="856"/>
      <c r="O119" s="856"/>
      <c r="P119" s="856"/>
      <c r="Q119" s="856"/>
      <c r="R119" s="856"/>
      <c r="S119" s="856"/>
      <c r="T119" s="856"/>
      <c r="U119" s="856"/>
      <c r="V119" s="856"/>
    </row>
    <row r="120" spans="1:22" ht="13.5" customHeight="1" thickBot="1">
      <c r="B120" s="17" t="s">
        <v>477</v>
      </c>
      <c r="C120" s="613"/>
      <c r="D120" s="613"/>
      <c r="E120" s="637"/>
      <c r="F120" s="791"/>
      <c r="G120" s="147">
        <f t="shared" ref="G120:V120" si="10">G$7</f>
        <v>1990</v>
      </c>
      <c r="H120" s="147">
        <f t="shared" si="10"/>
        <v>1991</v>
      </c>
      <c r="I120" s="147">
        <f t="shared" si="10"/>
        <v>1992</v>
      </c>
      <c r="J120" s="147">
        <f t="shared" si="10"/>
        <v>1993</v>
      </c>
      <c r="K120" s="147">
        <f t="shared" si="10"/>
        <v>1994</v>
      </c>
      <c r="L120" s="147">
        <f t="shared" si="10"/>
        <v>1995</v>
      </c>
      <c r="M120" s="147">
        <f t="shared" si="10"/>
        <v>1996</v>
      </c>
      <c r="N120" s="147">
        <f t="shared" si="10"/>
        <v>1997</v>
      </c>
      <c r="O120" s="147">
        <f t="shared" si="10"/>
        <v>1998</v>
      </c>
      <c r="P120" s="147">
        <f t="shared" si="10"/>
        <v>1999</v>
      </c>
      <c r="Q120" s="147">
        <f t="shared" si="10"/>
        <v>2000</v>
      </c>
      <c r="R120" s="147">
        <f t="shared" si="10"/>
        <v>2001</v>
      </c>
      <c r="S120" s="147">
        <f t="shared" si="10"/>
        <v>2002</v>
      </c>
      <c r="T120" s="147">
        <f t="shared" si="10"/>
        <v>2003</v>
      </c>
      <c r="U120" s="147">
        <f t="shared" si="10"/>
        <v>2004</v>
      </c>
      <c r="V120" s="147">
        <f t="shared" si="10"/>
        <v>2005</v>
      </c>
    </row>
    <row r="121" spans="1:22" ht="13.5" customHeight="1" thickBot="1">
      <c r="B121" s="611" t="s">
        <v>1219</v>
      </c>
      <c r="C121" s="668" t="s">
        <v>1228</v>
      </c>
      <c r="D121" s="640"/>
      <c r="E121" s="667" t="s">
        <v>1386</v>
      </c>
      <c r="F121" s="855"/>
      <c r="G121" s="1253" t="s">
        <v>1013</v>
      </c>
      <c r="H121" s="1275"/>
      <c r="I121" s="1275"/>
      <c r="J121" s="1275"/>
      <c r="K121" s="1275"/>
      <c r="L121" s="1275"/>
      <c r="M121" s="1275"/>
      <c r="N121" s="1275"/>
      <c r="O121" s="1275"/>
      <c r="P121" s="1275"/>
      <c r="Q121" s="1275"/>
      <c r="R121" s="1275"/>
      <c r="S121" s="1275"/>
      <c r="T121" s="1275"/>
      <c r="U121" s="1275"/>
      <c r="V121" s="1276"/>
    </row>
    <row r="122" spans="1:22" ht="12.75" customHeight="1">
      <c r="B122" s="611" t="s">
        <v>1220</v>
      </c>
      <c r="C122" s="60" t="s">
        <v>7</v>
      </c>
      <c r="D122" s="640"/>
      <c r="E122" s="667" t="s">
        <v>151</v>
      </c>
      <c r="F122" s="838"/>
      <c r="G122" s="1253" t="s">
        <v>1013</v>
      </c>
      <c r="H122" s="1275"/>
      <c r="I122" s="1275"/>
      <c r="J122" s="1275"/>
      <c r="K122" s="1275"/>
      <c r="L122" s="1275"/>
      <c r="M122" s="1275"/>
      <c r="N122" s="1275"/>
      <c r="O122" s="1275"/>
      <c r="P122" s="1275"/>
      <c r="Q122" s="1275"/>
      <c r="R122" s="1275"/>
      <c r="S122" s="1275"/>
      <c r="T122" s="1275"/>
      <c r="U122" s="1275"/>
      <c r="V122" s="1276"/>
    </row>
    <row r="123" spans="1:22" ht="13.5" customHeight="1" thickBot="1">
      <c r="A123" s="160"/>
      <c r="G123" s="856"/>
      <c r="H123" s="856"/>
      <c r="I123" s="856"/>
      <c r="J123" s="856"/>
      <c r="K123" s="856"/>
      <c r="L123" s="856"/>
      <c r="M123" s="856"/>
      <c r="N123" s="856"/>
      <c r="O123" s="856"/>
      <c r="P123" s="856"/>
      <c r="Q123" s="856"/>
      <c r="R123" s="856"/>
      <c r="S123" s="856"/>
      <c r="T123" s="856"/>
      <c r="U123" s="856"/>
      <c r="V123" s="856"/>
    </row>
    <row r="124" spans="1:22" ht="13.5" customHeight="1" thickBot="1">
      <c r="B124" s="17" t="s">
        <v>478</v>
      </c>
      <c r="C124" s="613"/>
      <c r="D124" s="613"/>
      <c r="E124" s="637"/>
      <c r="F124" s="791"/>
      <c r="G124" s="147">
        <f t="shared" ref="G124:V124" si="11">G$7</f>
        <v>1990</v>
      </c>
      <c r="H124" s="147">
        <f t="shared" si="11"/>
        <v>1991</v>
      </c>
      <c r="I124" s="147">
        <f t="shared" si="11"/>
        <v>1992</v>
      </c>
      <c r="J124" s="147">
        <f t="shared" si="11"/>
        <v>1993</v>
      </c>
      <c r="K124" s="147">
        <f t="shared" si="11"/>
        <v>1994</v>
      </c>
      <c r="L124" s="147">
        <f t="shared" si="11"/>
        <v>1995</v>
      </c>
      <c r="M124" s="147">
        <f t="shared" si="11"/>
        <v>1996</v>
      </c>
      <c r="N124" s="147">
        <f t="shared" si="11"/>
        <v>1997</v>
      </c>
      <c r="O124" s="147">
        <f t="shared" si="11"/>
        <v>1998</v>
      </c>
      <c r="P124" s="147">
        <f t="shared" si="11"/>
        <v>1999</v>
      </c>
      <c r="Q124" s="147">
        <f t="shared" si="11"/>
        <v>2000</v>
      </c>
      <c r="R124" s="147">
        <f t="shared" si="11"/>
        <v>2001</v>
      </c>
      <c r="S124" s="147">
        <f t="shared" si="11"/>
        <v>2002</v>
      </c>
      <c r="T124" s="147">
        <f t="shared" si="11"/>
        <v>2003</v>
      </c>
      <c r="U124" s="147">
        <f t="shared" si="11"/>
        <v>2004</v>
      </c>
      <c r="V124" s="147">
        <f t="shared" si="11"/>
        <v>2005</v>
      </c>
    </row>
    <row r="125" spans="1:22" s="762" customFormat="1" ht="13.5" customHeight="1">
      <c r="B125" s="342" t="s">
        <v>457</v>
      </c>
      <c r="C125" s="668" t="s">
        <v>8</v>
      </c>
      <c r="D125" s="640"/>
      <c r="E125" s="667" t="s">
        <v>152</v>
      </c>
      <c r="F125" s="855"/>
      <c r="G125" s="1539" t="s">
        <v>479</v>
      </c>
      <c r="H125" s="1540"/>
      <c r="I125" s="1540"/>
      <c r="J125" s="1540"/>
      <c r="K125" s="1540"/>
      <c r="L125" s="1540"/>
      <c r="M125" s="1540"/>
      <c r="N125" s="1540"/>
      <c r="O125" s="1540"/>
      <c r="P125" s="1540"/>
      <c r="Q125" s="1540"/>
      <c r="R125" s="1540"/>
      <c r="S125" s="1540"/>
      <c r="T125" s="1540"/>
      <c r="U125" s="1540"/>
      <c r="V125" s="1541"/>
    </row>
    <row r="126" spans="1:22" ht="13.5" customHeight="1">
      <c r="B126" s="611" t="s">
        <v>458</v>
      </c>
      <c r="C126" s="60" t="s">
        <v>14</v>
      </c>
      <c r="D126" s="640"/>
      <c r="E126" s="667" t="s">
        <v>1389</v>
      </c>
      <c r="F126" s="838"/>
      <c r="G126" s="1533" t="s">
        <v>480</v>
      </c>
      <c r="H126" s="1534"/>
      <c r="I126" s="1534"/>
      <c r="J126" s="1534"/>
      <c r="K126" s="1534"/>
      <c r="L126" s="1534"/>
      <c r="M126" s="1534"/>
      <c r="N126" s="1534"/>
      <c r="O126" s="1534"/>
      <c r="P126" s="1534"/>
      <c r="Q126" s="1534"/>
      <c r="R126" s="1534"/>
      <c r="S126" s="1534"/>
      <c r="T126" s="1534"/>
      <c r="U126" s="1534"/>
      <c r="V126" s="1535"/>
    </row>
    <row r="127" spans="1:22" ht="13.5" customHeight="1">
      <c r="B127" s="611" t="s">
        <v>459</v>
      </c>
      <c r="C127" s="60" t="s">
        <v>15</v>
      </c>
      <c r="D127" s="640"/>
      <c r="E127" s="667" t="s">
        <v>1383</v>
      </c>
      <c r="F127" s="838"/>
      <c r="G127" s="1487" t="s">
        <v>481</v>
      </c>
      <c r="H127" s="1488"/>
      <c r="I127" s="1488"/>
      <c r="J127" s="1488"/>
      <c r="K127" s="1488"/>
      <c r="L127" s="1488"/>
      <c r="M127" s="1488"/>
      <c r="N127" s="1488"/>
      <c r="O127" s="1488"/>
      <c r="P127" s="1488"/>
      <c r="Q127" s="1488"/>
      <c r="R127" s="1488"/>
      <c r="S127" s="1488"/>
      <c r="T127" s="1488"/>
      <c r="U127" s="1488"/>
      <c r="V127" s="1489"/>
    </row>
    <row r="128" spans="1:22" ht="13.5" customHeight="1" thickBot="1">
      <c r="A128" s="160"/>
      <c r="G128" s="856"/>
      <c r="H128" s="856"/>
      <c r="I128" s="856"/>
      <c r="J128" s="856"/>
      <c r="K128" s="856"/>
      <c r="L128" s="856"/>
      <c r="M128" s="856"/>
      <c r="N128" s="856"/>
      <c r="O128" s="856"/>
      <c r="P128" s="856"/>
      <c r="Q128" s="856"/>
      <c r="R128" s="856"/>
      <c r="S128" s="856"/>
      <c r="T128" s="856"/>
      <c r="U128" s="856"/>
      <c r="V128" s="856"/>
    </row>
    <row r="129" spans="1:22" ht="13.5" customHeight="1" thickBot="1">
      <c r="B129" s="17" t="s">
        <v>1011</v>
      </c>
      <c r="C129" s="613"/>
      <c r="D129" s="613"/>
      <c r="E129" s="637"/>
      <c r="F129" s="791"/>
      <c r="G129" s="147">
        <f t="shared" ref="G129:V129" si="12">G$7</f>
        <v>1990</v>
      </c>
      <c r="H129" s="147">
        <f t="shared" si="12"/>
        <v>1991</v>
      </c>
      <c r="I129" s="147">
        <f t="shared" si="12"/>
        <v>1992</v>
      </c>
      <c r="J129" s="147">
        <f t="shared" si="12"/>
        <v>1993</v>
      </c>
      <c r="K129" s="147">
        <f t="shared" si="12"/>
        <v>1994</v>
      </c>
      <c r="L129" s="147">
        <f t="shared" si="12"/>
        <v>1995</v>
      </c>
      <c r="M129" s="147">
        <f t="shared" si="12"/>
        <v>1996</v>
      </c>
      <c r="N129" s="147">
        <f t="shared" si="12"/>
        <v>1997</v>
      </c>
      <c r="O129" s="147">
        <f t="shared" si="12"/>
        <v>1998</v>
      </c>
      <c r="P129" s="147">
        <f t="shared" si="12"/>
        <v>1999</v>
      </c>
      <c r="Q129" s="147">
        <f t="shared" si="12"/>
        <v>2000</v>
      </c>
      <c r="R129" s="147">
        <f t="shared" si="12"/>
        <v>2001</v>
      </c>
      <c r="S129" s="147">
        <f t="shared" si="12"/>
        <v>2002</v>
      </c>
      <c r="T129" s="147">
        <f t="shared" si="12"/>
        <v>2003</v>
      </c>
      <c r="U129" s="147">
        <f t="shared" si="12"/>
        <v>2004</v>
      </c>
      <c r="V129" s="147">
        <f t="shared" si="12"/>
        <v>2005</v>
      </c>
    </row>
    <row r="130" spans="1:22" ht="13.5" customHeight="1">
      <c r="B130" s="342" t="s">
        <v>409</v>
      </c>
      <c r="C130" s="668" t="s">
        <v>245</v>
      </c>
      <c r="D130" s="640"/>
      <c r="E130" s="667" t="s">
        <v>152</v>
      </c>
      <c r="F130" s="855"/>
      <c r="G130" s="1530" t="s">
        <v>681</v>
      </c>
      <c r="H130" s="1531"/>
      <c r="I130" s="1531"/>
      <c r="J130" s="1531"/>
      <c r="K130" s="1531"/>
      <c r="L130" s="1531"/>
      <c r="M130" s="1531"/>
      <c r="N130" s="1531"/>
      <c r="O130" s="1531"/>
      <c r="P130" s="1531"/>
      <c r="Q130" s="1531"/>
      <c r="R130" s="1531"/>
      <c r="S130" s="1531"/>
      <c r="T130" s="1531"/>
      <c r="U130" s="1531"/>
      <c r="V130" s="1532"/>
    </row>
    <row r="131" spans="1:22" ht="13.5" customHeight="1">
      <c r="B131" s="342" t="s">
        <v>410</v>
      </c>
      <c r="C131" s="60" t="s">
        <v>14</v>
      </c>
      <c r="D131" s="640"/>
      <c r="E131" s="667" t="s">
        <v>1389</v>
      </c>
      <c r="F131" s="838"/>
      <c r="G131" s="1533" t="s">
        <v>482</v>
      </c>
      <c r="H131" s="1534"/>
      <c r="I131" s="1534"/>
      <c r="J131" s="1534"/>
      <c r="K131" s="1534"/>
      <c r="L131" s="1534"/>
      <c r="M131" s="1534"/>
      <c r="N131" s="1534"/>
      <c r="O131" s="1534"/>
      <c r="P131" s="1534"/>
      <c r="Q131" s="1534"/>
      <c r="R131" s="1534"/>
      <c r="S131" s="1534"/>
      <c r="T131" s="1534"/>
      <c r="U131" s="1534"/>
      <c r="V131" s="1535"/>
    </row>
    <row r="132" spans="1:22" ht="13.5" customHeight="1">
      <c r="B132" s="342" t="s">
        <v>411</v>
      </c>
      <c r="C132" s="60" t="s">
        <v>15</v>
      </c>
      <c r="D132" s="640"/>
      <c r="E132" s="667" t="s">
        <v>1383</v>
      </c>
      <c r="F132" s="838"/>
      <c r="G132" s="1487" t="s">
        <v>310</v>
      </c>
      <c r="H132" s="1488"/>
      <c r="I132" s="1488"/>
      <c r="J132" s="1488"/>
      <c r="K132" s="1488"/>
      <c r="L132" s="1488"/>
      <c r="M132" s="1488"/>
      <c r="N132" s="1488"/>
      <c r="O132" s="1488"/>
      <c r="P132" s="1488"/>
      <c r="Q132" s="1488"/>
      <c r="R132" s="1488"/>
      <c r="S132" s="1488"/>
      <c r="T132" s="1488"/>
      <c r="U132" s="1488"/>
      <c r="V132" s="1489"/>
    </row>
    <row r="133" spans="1:22" ht="13.5" customHeight="1" thickBot="1">
      <c r="A133" s="160"/>
    </row>
    <row r="134" spans="1:22" ht="13.5" customHeight="1" thickBot="1">
      <c r="A134" s="25" t="s">
        <v>729</v>
      </c>
      <c r="B134" s="68"/>
      <c r="C134" s="68"/>
      <c r="D134" s="68"/>
      <c r="E134" s="68"/>
      <c r="F134" s="69"/>
    </row>
    <row r="135" spans="1:22" ht="13.5" customHeight="1" thickBot="1">
      <c r="B135" s="25" t="s">
        <v>969</v>
      </c>
      <c r="C135" s="853"/>
      <c r="D135" s="853"/>
      <c r="E135" s="854"/>
      <c r="F135" s="854"/>
      <c r="G135" s="436">
        <f t="shared" ref="G135:V135" si="13">G$7</f>
        <v>1990</v>
      </c>
      <c r="H135" s="436">
        <f t="shared" si="13"/>
        <v>1991</v>
      </c>
      <c r="I135" s="436">
        <f t="shared" si="13"/>
        <v>1992</v>
      </c>
      <c r="J135" s="436">
        <f t="shared" si="13"/>
        <v>1993</v>
      </c>
      <c r="K135" s="436">
        <f t="shared" si="13"/>
        <v>1994</v>
      </c>
      <c r="L135" s="436">
        <f t="shared" si="13"/>
        <v>1995</v>
      </c>
      <c r="M135" s="436">
        <f t="shared" si="13"/>
        <v>1996</v>
      </c>
      <c r="N135" s="436">
        <f t="shared" si="13"/>
        <v>1997</v>
      </c>
      <c r="O135" s="436">
        <f t="shared" si="13"/>
        <v>1998</v>
      </c>
      <c r="P135" s="436">
        <f t="shared" si="13"/>
        <v>1999</v>
      </c>
      <c r="Q135" s="436">
        <f t="shared" si="13"/>
        <v>2000</v>
      </c>
      <c r="R135" s="436">
        <f t="shared" si="13"/>
        <v>2001</v>
      </c>
      <c r="S135" s="436">
        <f t="shared" si="13"/>
        <v>2002</v>
      </c>
      <c r="T135" s="436">
        <f t="shared" si="13"/>
        <v>2003</v>
      </c>
      <c r="U135" s="436">
        <f t="shared" si="13"/>
        <v>2004</v>
      </c>
      <c r="V135" s="436">
        <f t="shared" si="13"/>
        <v>2005</v>
      </c>
    </row>
    <row r="136" spans="1:22" ht="15.75">
      <c r="B136" s="611" t="s">
        <v>1376</v>
      </c>
      <c r="C136" s="941" t="s">
        <v>596</v>
      </c>
      <c r="D136" s="673"/>
      <c r="E136" s="942" t="s">
        <v>676</v>
      </c>
      <c r="F136" s="737"/>
      <c r="G136" s="1490" t="s">
        <v>869</v>
      </c>
      <c r="H136" s="1490"/>
      <c r="I136" s="1490"/>
      <c r="J136" s="1490"/>
      <c r="K136" s="1490"/>
      <c r="L136" s="1490"/>
      <c r="M136" s="1490"/>
      <c r="N136" s="1490"/>
      <c r="O136" s="1490"/>
      <c r="P136" s="1490"/>
      <c r="Q136" s="1490"/>
      <c r="R136" s="1491"/>
      <c r="S136" s="1491"/>
      <c r="T136" s="1491"/>
      <c r="U136" s="1491"/>
      <c r="V136" s="1491"/>
    </row>
    <row r="137" spans="1:22" ht="24.95" customHeight="1">
      <c r="B137" s="611" t="s">
        <v>1377</v>
      </c>
      <c r="C137" s="674" t="s">
        <v>1379</v>
      </c>
      <c r="D137" s="673"/>
      <c r="E137" s="942" t="s">
        <v>1389</v>
      </c>
      <c r="F137" s="737"/>
      <c r="G137" s="1492" t="s">
        <v>635</v>
      </c>
      <c r="H137" s="1492"/>
      <c r="I137" s="1492"/>
      <c r="J137" s="1492"/>
      <c r="K137" s="1492"/>
      <c r="L137" s="1492"/>
      <c r="M137" s="1492"/>
      <c r="N137" s="1492"/>
      <c r="O137" s="1492"/>
      <c r="P137" s="1492"/>
      <c r="Q137" s="1492"/>
      <c r="R137" s="1305">
        <v>2E-3</v>
      </c>
      <c r="S137" s="1305">
        <v>2E-3</v>
      </c>
      <c r="T137" s="1305">
        <v>2E-3</v>
      </c>
      <c r="U137" s="1305">
        <v>2E-3</v>
      </c>
      <c r="V137" s="1305">
        <v>2E-3</v>
      </c>
    </row>
    <row r="138" spans="1:22" ht="24.95" customHeight="1">
      <c r="B138" s="611" t="s">
        <v>1381</v>
      </c>
      <c r="C138" s="674" t="s">
        <v>1382</v>
      </c>
      <c r="D138" s="673"/>
      <c r="E138" s="942" t="s">
        <v>1383</v>
      </c>
      <c r="F138" s="737"/>
      <c r="G138" s="1492" t="s">
        <v>362</v>
      </c>
      <c r="H138" s="1492"/>
      <c r="I138" s="1492"/>
      <c r="J138" s="1492"/>
      <c r="K138" s="1492"/>
      <c r="L138" s="1492"/>
      <c r="M138" s="1492"/>
      <c r="N138" s="1492"/>
      <c r="O138" s="1492"/>
      <c r="P138" s="1492"/>
      <c r="Q138" s="1492"/>
      <c r="R138" s="1305">
        <v>1.55</v>
      </c>
      <c r="S138" s="1305">
        <v>1.55</v>
      </c>
      <c r="T138" s="1305">
        <v>1.55</v>
      </c>
      <c r="U138" s="1305">
        <v>1.55</v>
      </c>
      <c r="V138" s="1305">
        <v>1.55</v>
      </c>
    </row>
    <row r="139" spans="1:22" ht="24.95" customHeight="1">
      <c r="B139" s="611" t="s">
        <v>1384</v>
      </c>
      <c r="C139" s="674" t="s">
        <v>1385</v>
      </c>
      <c r="D139" s="673"/>
      <c r="E139" s="942" t="s">
        <v>1386</v>
      </c>
      <c r="F139" s="737"/>
      <c r="G139" s="1474" t="s">
        <v>953</v>
      </c>
      <c r="H139" s="1311"/>
      <c r="I139" s="1311"/>
      <c r="J139" s="1311"/>
      <c r="K139" s="1311"/>
      <c r="L139" s="1311"/>
      <c r="M139" s="1311"/>
      <c r="N139" s="1311"/>
      <c r="O139" s="1311"/>
      <c r="P139" s="1311"/>
      <c r="Q139" s="1311"/>
      <c r="R139" s="1261"/>
      <c r="S139" s="1261"/>
      <c r="T139" s="1261"/>
      <c r="U139" s="1261"/>
      <c r="V139" s="1262"/>
    </row>
    <row r="140" spans="1:22" ht="24.95" customHeight="1">
      <c r="B140" s="611">
        <v>36</v>
      </c>
      <c r="C140" s="674" t="s">
        <v>9</v>
      </c>
      <c r="D140" s="673"/>
      <c r="E140" s="942" t="s">
        <v>658</v>
      </c>
      <c r="F140" s="737"/>
      <c r="G140" s="1474" t="s">
        <v>954</v>
      </c>
      <c r="H140" s="1311"/>
      <c r="I140" s="1311"/>
      <c r="J140" s="1311"/>
      <c r="K140" s="1311"/>
      <c r="L140" s="1311"/>
      <c r="M140" s="1311"/>
      <c r="N140" s="1311"/>
      <c r="O140" s="1311"/>
      <c r="P140" s="1311"/>
      <c r="Q140" s="1311"/>
      <c r="R140" s="1261" t="str">
        <f>IF(R40="","",R$136/1000*R40)</f>
        <v/>
      </c>
      <c r="S140" s="1261" t="str">
        <f>IF(S40="","",S$136/1000*S40)</f>
        <v/>
      </c>
      <c r="T140" s="1261" t="str">
        <f>IF(T40="","",T$136/1000*T40)</f>
        <v/>
      </c>
      <c r="U140" s="1261" t="str">
        <f>IF(U40="","",U$136/1000*U40)</f>
        <v/>
      </c>
      <c r="V140" s="1262" t="str">
        <f>IF(V40="","",V$136/1000*V40)</f>
        <v/>
      </c>
    </row>
    <row r="141" spans="1:22" ht="24.95" customHeight="1">
      <c r="B141" s="611">
        <f>B140+1</f>
        <v>37</v>
      </c>
      <c r="C141" s="31" t="s">
        <v>970</v>
      </c>
      <c r="D141" s="673"/>
      <c r="E141" s="942" t="s">
        <v>658</v>
      </c>
      <c r="F141" s="737"/>
      <c r="G141" s="1474" t="s">
        <v>1232</v>
      </c>
      <c r="H141" s="1311"/>
      <c r="I141" s="1311"/>
      <c r="J141" s="1311"/>
      <c r="K141" s="1311"/>
      <c r="L141" s="1311"/>
      <c r="M141" s="1311"/>
      <c r="N141" s="1311"/>
      <c r="O141" s="1311"/>
      <c r="P141" s="1311"/>
      <c r="Q141" s="1311"/>
      <c r="R141" s="1261">
        <f>IF(R71="","",R$136/1000*R71)</f>
        <v>0</v>
      </c>
      <c r="S141" s="1261">
        <f>IF(S71="","",S$136/1000*S71)</f>
        <v>0</v>
      </c>
      <c r="T141" s="1261">
        <f>IF(T71="","",T$136/1000*T71)</f>
        <v>0</v>
      </c>
      <c r="U141" s="1261">
        <f>IF(U71="","",U$136/1000*U71)</f>
        <v>0</v>
      </c>
      <c r="V141" s="1262">
        <f>IF(V71="","",V$136/1000*V71)</f>
        <v>0</v>
      </c>
    </row>
    <row r="142" spans="1:22" ht="24.95" customHeight="1">
      <c r="B142" s="611" t="s">
        <v>486</v>
      </c>
      <c r="C142" s="674" t="s">
        <v>1096</v>
      </c>
      <c r="D142" s="673"/>
      <c r="E142" s="942" t="s">
        <v>658</v>
      </c>
      <c r="F142" s="737"/>
      <c r="G142" s="1474" t="s">
        <v>1233</v>
      </c>
      <c r="H142" s="1484"/>
      <c r="I142" s="1484"/>
      <c r="J142" s="1484"/>
      <c r="K142" s="1484"/>
      <c r="L142" s="1484"/>
      <c r="M142" s="1484"/>
      <c r="N142" s="1484"/>
      <c r="O142" s="1484"/>
      <c r="P142" s="1484"/>
      <c r="Q142" s="1484"/>
      <c r="R142" s="1485">
        <f>IF(R72="","",R72*R136/1000/(1+R136/1000)*R73/(1-R136/1000/(1+R136/1000)*R73))</f>
        <v>0</v>
      </c>
      <c r="S142" s="1485">
        <f>IF(S72="","",S72*S136/1000/(1+S136/1000)*S73/(1-S136/1000/(1+S136/1000)*S73))</f>
        <v>0</v>
      </c>
      <c r="T142" s="1485">
        <f>IF(T72="","",T72*T136/1000/(1+T136/1000)*T73/(1-T136/1000/(1+T136/1000)*T73))</f>
        <v>0</v>
      </c>
      <c r="U142" s="1485">
        <f>IF(U72="","",U72*U136/1000/(1+U136/1000)*U73/(1-U136/1000/(1+U136/1000)*U73))</f>
        <v>0</v>
      </c>
      <c r="V142" s="1486">
        <f>IF(V72="","",V72*V136/1000/(1+V136/1000)*V73/(1-V136/1000/(1+V136/1000)*V73))</f>
        <v>0</v>
      </c>
    </row>
    <row r="143" spans="1:22" ht="27.75" customHeight="1">
      <c r="B143" s="611" t="s">
        <v>485</v>
      </c>
      <c r="C143" s="674" t="s">
        <v>1151</v>
      </c>
      <c r="D143" s="673"/>
      <c r="E143" s="942" t="s">
        <v>658</v>
      </c>
      <c r="F143" s="737"/>
      <c r="G143" s="1474" t="s">
        <v>606</v>
      </c>
      <c r="H143" s="1311"/>
      <c r="I143" s="1311"/>
      <c r="J143" s="1311"/>
      <c r="K143" s="1311"/>
      <c r="L143" s="1311"/>
      <c r="M143" s="1311"/>
      <c r="N143" s="1311"/>
      <c r="O143" s="1311"/>
      <c r="P143" s="1311"/>
      <c r="Q143" s="1311"/>
      <c r="R143" s="1261" t="str">
        <f>IF(R139="","",R137*R139*3.664)</f>
        <v/>
      </c>
      <c r="S143" s="1261" t="str">
        <f>IF(S139="","",S137*S139*3.664)</f>
        <v/>
      </c>
      <c r="T143" s="1261" t="str">
        <f>IF(T139="","",T137*T139*3.664)</f>
        <v/>
      </c>
      <c r="U143" s="1261" t="str">
        <f>IF(U139="","",U137*U139*3.664)</f>
        <v/>
      </c>
      <c r="V143" s="1262" t="str">
        <f>IF(V139="","",V137*V139*3.664)</f>
        <v/>
      </c>
    </row>
    <row r="144" spans="1:22" ht="24.95" customHeight="1">
      <c r="B144" s="611">
        <v>39</v>
      </c>
      <c r="C144" s="674" t="s">
        <v>1152</v>
      </c>
      <c r="D144" s="673"/>
      <c r="E144" s="942" t="s">
        <v>658</v>
      </c>
      <c r="F144" s="737"/>
      <c r="G144" s="1474" t="s">
        <v>241</v>
      </c>
      <c r="H144" s="1311"/>
      <c r="I144" s="1311"/>
      <c r="J144" s="1311"/>
      <c r="K144" s="1311"/>
      <c r="L144" s="1311"/>
      <c r="M144" s="1311"/>
      <c r="N144" s="1311"/>
      <c r="O144" s="1311"/>
      <c r="P144" s="1311"/>
      <c r="Q144" s="1311"/>
      <c r="R144" s="1261">
        <f>IF(COUNTBLANK(R140:R143)=4,"",SUM(R140:R143))</f>
        <v>0</v>
      </c>
      <c r="S144" s="1261">
        <f>IF(COUNTBLANK(S140:S143)=4,"",SUM(S140:S143))</f>
        <v>0</v>
      </c>
      <c r="T144" s="1261">
        <f>IF(COUNTBLANK(T140:T143)=4,"",SUM(T140:T143))</f>
        <v>0</v>
      </c>
      <c r="U144" s="1261">
        <f>IF(COUNTBLANK(U140:U143)=4,"",SUM(U140:U143))</f>
        <v>0</v>
      </c>
      <c r="V144" s="1262">
        <f>IF(COUNTBLANK(V140:V143)=4,"",SUM(V140:V143))</f>
        <v>0</v>
      </c>
    </row>
    <row r="145" spans="2:22" ht="13.5" customHeight="1" collapsed="1" thickBot="1"/>
    <row r="146" spans="2:22" ht="13.5" customHeight="1" thickBot="1">
      <c r="B146" s="25" t="s">
        <v>10</v>
      </c>
      <c r="C146" s="853"/>
      <c r="D146" s="853"/>
      <c r="E146" s="854"/>
      <c r="F146" s="854"/>
      <c r="G146" s="436">
        <f t="shared" ref="G146:V146" si="14">G$7</f>
        <v>1990</v>
      </c>
      <c r="H146" s="436">
        <f t="shared" si="14"/>
        <v>1991</v>
      </c>
      <c r="I146" s="436">
        <f t="shared" si="14"/>
        <v>1992</v>
      </c>
      <c r="J146" s="436">
        <f t="shared" si="14"/>
        <v>1993</v>
      </c>
      <c r="K146" s="436">
        <f t="shared" si="14"/>
        <v>1994</v>
      </c>
      <c r="L146" s="436">
        <f t="shared" si="14"/>
        <v>1995</v>
      </c>
      <c r="M146" s="436">
        <f t="shared" si="14"/>
        <v>1996</v>
      </c>
      <c r="N146" s="436">
        <f t="shared" si="14"/>
        <v>1997</v>
      </c>
      <c r="O146" s="436">
        <f t="shared" si="14"/>
        <v>1998</v>
      </c>
      <c r="P146" s="436">
        <f t="shared" si="14"/>
        <v>1999</v>
      </c>
      <c r="Q146" s="436">
        <f t="shared" si="14"/>
        <v>2000</v>
      </c>
      <c r="R146" s="436">
        <f t="shared" si="14"/>
        <v>2001</v>
      </c>
      <c r="S146" s="436">
        <f t="shared" si="14"/>
        <v>2002</v>
      </c>
      <c r="T146" s="436">
        <f t="shared" si="14"/>
        <v>2003</v>
      </c>
      <c r="U146" s="436">
        <f t="shared" si="14"/>
        <v>2004</v>
      </c>
      <c r="V146" s="436">
        <f t="shared" si="14"/>
        <v>2005</v>
      </c>
    </row>
    <row r="147" spans="2:22" ht="24.95" customHeight="1">
      <c r="B147" s="772">
        <f>B144+1</f>
        <v>40</v>
      </c>
      <c r="C147" s="941" t="s">
        <v>1153</v>
      </c>
      <c r="D147" s="943"/>
      <c r="E147" s="942" t="s">
        <v>658</v>
      </c>
      <c r="F147" s="857"/>
      <c r="G147" s="1475" t="s">
        <v>1057</v>
      </c>
      <c r="H147" s="1476"/>
      <c r="I147" s="1476"/>
      <c r="J147" s="1476"/>
      <c r="K147" s="1476"/>
      <c r="L147" s="1476"/>
      <c r="M147" s="1476"/>
      <c r="N147" s="1476"/>
      <c r="O147" s="1476"/>
      <c r="P147" s="1476"/>
      <c r="Q147" s="1476"/>
      <c r="R147" s="1476"/>
      <c r="S147" s="1476"/>
      <c r="T147" s="1476"/>
      <c r="U147" s="1476"/>
      <c r="V147" s="1477"/>
    </row>
    <row r="148" spans="2:22" ht="24.95" customHeight="1">
      <c r="B148" s="772">
        <f>B147+1</f>
        <v>41</v>
      </c>
      <c r="C148" s="674" t="s">
        <v>1154</v>
      </c>
      <c r="D148" s="673"/>
      <c r="E148" s="942" t="s">
        <v>658</v>
      </c>
      <c r="F148" s="736"/>
      <c r="G148" s="1478" t="s">
        <v>1058</v>
      </c>
      <c r="H148" s="1479"/>
      <c r="I148" s="1479"/>
      <c r="J148" s="1479"/>
      <c r="K148" s="1479"/>
      <c r="L148" s="1479"/>
      <c r="M148" s="1479"/>
      <c r="N148" s="1479"/>
      <c r="O148" s="1479"/>
      <c r="P148" s="1479"/>
      <c r="Q148" s="1479"/>
      <c r="R148" s="1479"/>
      <c r="S148" s="1479"/>
      <c r="T148" s="1479"/>
      <c r="U148" s="1479"/>
      <c r="V148" s="1480"/>
    </row>
    <row r="149" spans="2:22" ht="13.5" customHeight="1">
      <c r="B149" s="772">
        <v>43</v>
      </c>
      <c r="C149" s="674" t="s">
        <v>1155</v>
      </c>
      <c r="D149" s="673"/>
      <c r="E149" s="942" t="s">
        <v>658</v>
      </c>
      <c r="F149" s="736"/>
      <c r="G149" s="1481" t="s">
        <v>1059</v>
      </c>
      <c r="H149" s="1369"/>
      <c r="I149" s="1369"/>
      <c r="J149" s="1369"/>
      <c r="K149" s="1369"/>
      <c r="L149" s="1369"/>
      <c r="M149" s="1369"/>
      <c r="N149" s="1369"/>
      <c r="O149" s="1369"/>
      <c r="P149" s="1369"/>
      <c r="Q149" s="1369"/>
      <c r="R149" s="1369"/>
      <c r="S149" s="1369"/>
      <c r="T149" s="1369"/>
      <c r="U149" s="1369"/>
      <c r="V149" s="1370"/>
    </row>
    <row r="150" spans="2:22" ht="13.5" customHeight="1" collapsed="1" thickBot="1"/>
    <row r="151" spans="2:22" ht="13.5" customHeight="1" thickBot="1">
      <c r="B151" s="25" t="s">
        <v>281</v>
      </c>
      <c r="C151" s="853"/>
      <c r="D151" s="853"/>
      <c r="E151" s="854"/>
      <c r="F151" s="854"/>
      <c r="G151" s="436">
        <f t="shared" ref="G151:V151" si="15">G$7</f>
        <v>1990</v>
      </c>
      <c r="H151" s="436">
        <f t="shared" si="15"/>
        <v>1991</v>
      </c>
      <c r="I151" s="436">
        <f t="shared" si="15"/>
        <v>1992</v>
      </c>
      <c r="J151" s="436">
        <f t="shared" si="15"/>
        <v>1993</v>
      </c>
      <c r="K151" s="436">
        <f t="shared" si="15"/>
        <v>1994</v>
      </c>
      <c r="L151" s="436">
        <f t="shared" si="15"/>
        <v>1995</v>
      </c>
      <c r="M151" s="436">
        <f t="shared" si="15"/>
        <v>1996</v>
      </c>
      <c r="N151" s="436">
        <f t="shared" si="15"/>
        <v>1997</v>
      </c>
      <c r="O151" s="436">
        <f t="shared" si="15"/>
        <v>1998</v>
      </c>
      <c r="P151" s="436">
        <f t="shared" si="15"/>
        <v>1999</v>
      </c>
      <c r="Q151" s="436">
        <f t="shared" si="15"/>
        <v>2000</v>
      </c>
      <c r="R151" s="436">
        <f t="shared" si="15"/>
        <v>2001</v>
      </c>
      <c r="S151" s="436">
        <f t="shared" si="15"/>
        <v>2002</v>
      </c>
      <c r="T151" s="436">
        <f t="shared" si="15"/>
        <v>2003</v>
      </c>
      <c r="U151" s="436">
        <f t="shared" si="15"/>
        <v>2004</v>
      </c>
      <c r="V151" s="436">
        <f t="shared" si="15"/>
        <v>2005</v>
      </c>
    </row>
    <row r="152" spans="2:22" ht="24.95" customHeight="1">
      <c r="B152" s="772">
        <v>44</v>
      </c>
      <c r="C152" s="31" t="s">
        <v>327</v>
      </c>
      <c r="D152" s="671"/>
      <c r="E152" s="942" t="s">
        <v>200</v>
      </c>
      <c r="F152" s="738"/>
      <c r="G152" s="1462" t="s">
        <v>870</v>
      </c>
      <c r="H152" s="1385"/>
      <c r="I152" s="1385"/>
      <c r="J152" s="1385"/>
      <c r="K152" s="1385"/>
      <c r="L152" s="1385"/>
      <c r="M152" s="1385"/>
      <c r="N152" s="1385"/>
      <c r="O152" s="1385"/>
      <c r="P152" s="1385"/>
      <c r="Q152" s="1385"/>
      <c r="R152" s="1385"/>
      <c r="S152" s="1385"/>
      <c r="T152" s="1385"/>
      <c r="U152" s="1385"/>
      <c r="V152" s="1386"/>
    </row>
    <row r="153" spans="2:22" ht="24.95" customHeight="1">
      <c r="B153" s="772" t="s">
        <v>371</v>
      </c>
      <c r="C153" s="31" t="s">
        <v>1156</v>
      </c>
      <c r="D153" s="671"/>
      <c r="E153" s="942" t="s">
        <v>200</v>
      </c>
      <c r="F153" s="737"/>
      <c r="G153" s="1470" t="s">
        <v>871</v>
      </c>
      <c r="H153" s="1352"/>
      <c r="I153" s="1352"/>
      <c r="J153" s="1352"/>
      <c r="K153" s="1352"/>
      <c r="L153" s="1352"/>
      <c r="M153" s="1352"/>
      <c r="N153" s="1352"/>
      <c r="O153" s="1352"/>
      <c r="P153" s="1352"/>
      <c r="Q153" s="1352"/>
      <c r="R153" s="1352"/>
      <c r="S153" s="1352"/>
      <c r="T153" s="1352"/>
      <c r="U153" s="1352"/>
      <c r="V153" s="1353"/>
    </row>
    <row r="154" spans="2:22" ht="24.95" customHeight="1">
      <c r="B154" s="728" t="s">
        <v>367</v>
      </c>
      <c r="C154" s="31" t="s">
        <v>328</v>
      </c>
      <c r="D154" s="671"/>
      <c r="E154" s="942" t="s">
        <v>200</v>
      </c>
      <c r="F154" s="737"/>
      <c r="G154" s="1471" t="s">
        <v>1248</v>
      </c>
      <c r="H154" s="1472"/>
      <c r="I154" s="1472"/>
      <c r="J154" s="1472"/>
      <c r="K154" s="1472"/>
      <c r="L154" s="1472"/>
      <c r="M154" s="1472"/>
      <c r="N154" s="1472"/>
      <c r="O154" s="1472"/>
      <c r="P154" s="1472"/>
      <c r="Q154" s="1472"/>
      <c r="R154" s="1472"/>
      <c r="S154" s="1472"/>
      <c r="T154" s="1472"/>
      <c r="U154" s="1472"/>
      <c r="V154" s="1473"/>
    </row>
    <row r="155" spans="2:22" ht="24.95" customHeight="1">
      <c r="B155" s="772" t="s">
        <v>58</v>
      </c>
      <c r="C155" s="31" t="s">
        <v>329</v>
      </c>
      <c r="D155" s="671"/>
      <c r="E155" s="942" t="s">
        <v>200</v>
      </c>
      <c r="F155" s="737"/>
      <c r="G155" s="1471" t="s">
        <v>1249</v>
      </c>
      <c r="H155" s="1472"/>
      <c r="I155" s="1472"/>
      <c r="J155" s="1472"/>
      <c r="K155" s="1472"/>
      <c r="L155" s="1472"/>
      <c r="M155" s="1472"/>
      <c r="N155" s="1472"/>
      <c r="O155" s="1472"/>
      <c r="P155" s="1472"/>
      <c r="Q155" s="1472"/>
      <c r="R155" s="1472"/>
      <c r="S155" s="1472"/>
      <c r="T155" s="1472"/>
      <c r="U155" s="1472"/>
      <c r="V155" s="1473"/>
    </row>
    <row r="156" spans="2:22" ht="13.5" customHeight="1">
      <c r="B156" s="772">
        <v>46</v>
      </c>
      <c r="C156" s="31" t="s">
        <v>330</v>
      </c>
      <c r="D156" s="671"/>
      <c r="E156" s="942" t="s">
        <v>200</v>
      </c>
      <c r="F156" s="737"/>
      <c r="G156" s="1465" t="s">
        <v>1060</v>
      </c>
      <c r="H156" s="1352"/>
      <c r="I156" s="1352"/>
      <c r="J156" s="1352"/>
      <c r="K156" s="1352"/>
      <c r="L156" s="1352"/>
      <c r="M156" s="1352"/>
      <c r="N156" s="1352"/>
      <c r="O156" s="1352"/>
      <c r="P156" s="1352"/>
      <c r="Q156" s="1352"/>
      <c r="R156" s="1352"/>
      <c r="S156" s="1352"/>
      <c r="T156" s="1352"/>
      <c r="U156" s="1352"/>
      <c r="V156" s="1353"/>
    </row>
    <row r="157" spans="2:22" ht="13.5" customHeight="1" thickBot="1"/>
    <row r="158" spans="2:22" s="762" customFormat="1" ht="13.5" customHeight="1" thickBot="1">
      <c r="B158" s="25" t="s">
        <v>282</v>
      </c>
      <c r="C158" s="853"/>
      <c r="D158" s="853"/>
      <c r="E158" s="854"/>
      <c r="F158" s="854"/>
      <c r="G158" s="436">
        <f t="shared" ref="G158:V158" si="16">G$7</f>
        <v>1990</v>
      </c>
      <c r="H158" s="436">
        <f t="shared" si="16"/>
        <v>1991</v>
      </c>
      <c r="I158" s="436">
        <f t="shared" si="16"/>
        <v>1992</v>
      </c>
      <c r="J158" s="436">
        <f t="shared" si="16"/>
        <v>1993</v>
      </c>
      <c r="K158" s="436">
        <f t="shared" si="16"/>
        <v>1994</v>
      </c>
      <c r="L158" s="436">
        <f t="shared" si="16"/>
        <v>1995</v>
      </c>
      <c r="M158" s="436">
        <f t="shared" si="16"/>
        <v>1996</v>
      </c>
      <c r="N158" s="436">
        <f t="shared" si="16"/>
        <v>1997</v>
      </c>
      <c r="O158" s="436">
        <f t="shared" si="16"/>
        <v>1998</v>
      </c>
      <c r="P158" s="436">
        <f t="shared" si="16"/>
        <v>1999</v>
      </c>
      <c r="Q158" s="436">
        <f t="shared" si="16"/>
        <v>2000</v>
      </c>
      <c r="R158" s="436">
        <f t="shared" si="16"/>
        <v>2001</v>
      </c>
      <c r="S158" s="436">
        <f t="shared" si="16"/>
        <v>2002</v>
      </c>
      <c r="T158" s="436">
        <f t="shared" si="16"/>
        <v>2003</v>
      </c>
      <c r="U158" s="436">
        <f t="shared" si="16"/>
        <v>2004</v>
      </c>
      <c r="V158" s="436">
        <f t="shared" si="16"/>
        <v>2005</v>
      </c>
    </row>
    <row r="159" spans="2:22" s="762" customFormat="1" ht="13.5" customHeight="1">
      <c r="B159" s="858">
        <v>48</v>
      </c>
      <c r="C159" s="126" t="s">
        <v>331</v>
      </c>
      <c r="D159" s="672"/>
      <c r="E159" s="942" t="s">
        <v>658</v>
      </c>
      <c r="F159" s="857"/>
      <c r="G159" s="1466" t="s">
        <v>1061</v>
      </c>
      <c r="H159" s="1373"/>
      <c r="I159" s="1373"/>
      <c r="J159" s="1373"/>
      <c r="K159" s="1373"/>
      <c r="L159" s="1373"/>
      <c r="M159" s="1373"/>
      <c r="N159" s="1373"/>
      <c r="O159" s="1373"/>
      <c r="P159" s="1373"/>
      <c r="Q159" s="1373"/>
      <c r="R159" s="1373"/>
      <c r="S159" s="1373"/>
      <c r="T159" s="1373"/>
      <c r="U159" s="1373"/>
      <c r="V159" s="1374"/>
    </row>
    <row r="160" spans="2:22" s="762" customFormat="1" ht="13.5" customHeight="1" thickBot="1">
      <c r="B160" s="785"/>
      <c r="C160" s="127"/>
      <c r="D160" s="784"/>
      <c r="E160" s="785"/>
      <c r="F160" s="785"/>
      <c r="G160" s="850"/>
      <c r="H160" s="850"/>
      <c r="I160" s="850"/>
      <c r="J160" s="850"/>
      <c r="K160" s="850"/>
      <c r="L160" s="850"/>
      <c r="M160" s="850"/>
      <c r="N160" s="850"/>
      <c r="O160" s="850"/>
      <c r="P160" s="850"/>
      <c r="Q160" s="850"/>
      <c r="R160" s="850"/>
      <c r="S160" s="850"/>
      <c r="T160" s="850"/>
      <c r="U160" s="850"/>
      <c r="V160" s="850"/>
    </row>
    <row r="161" spans="1:22" ht="13.5" customHeight="1" thickBot="1">
      <c r="A161" s="25" t="s">
        <v>283</v>
      </c>
      <c r="B161" s="68"/>
      <c r="C161" s="68"/>
      <c r="D161" s="68"/>
      <c r="E161" s="68"/>
      <c r="F161" s="69"/>
      <c r="G161" s="436">
        <f t="shared" ref="G161:V161" si="17">G$7</f>
        <v>1990</v>
      </c>
      <c r="H161" s="436">
        <f t="shared" si="17"/>
        <v>1991</v>
      </c>
      <c r="I161" s="436">
        <f t="shared" si="17"/>
        <v>1992</v>
      </c>
      <c r="J161" s="436">
        <f t="shared" si="17"/>
        <v>1993</v>
      </c>
      <c r="K161" s="436">
        <f t="shared" si="17"/>
        <v>1994</v>
      </c>
      <c r="L161" s="436">
        <f t="shared" si="17"/>
        <v>1995</v>
      </c>
      <c r="M161" s="436">
        <f t="shared" si="17"/>
        <v>1996</v>
      </c>
      <c r="N161" s="436">
        <f t="shared" si="17"/>
        <v>1997</v>
      </c>
      <c r="O161" s="436">
        <f t="shared" si="17"/>
        <v>1998</v>
      </c>
      <c r="P161" s="436">
        <f t="shared" si="17"/>
        <v>1999</v>
      </c>
      <c r="Q161" s="436">
        <f t="shared" si="17"/>
        <v>2000</v>
      </c>
      <c r="R161" s="436">
        <f t="shared" si="17"/>
        <v>2001</v>
      </c>
      <c r="S161" s="436">
        <f t="shared" si="17"/>
        <v>2002</v>
      </c>
      <c r="T161" s="436">
        <f t="shared" si="17"/>
        <v>2003</v>
      </c>
      <c r="U161" s="436">
        <f t="shared" si="17"/>
        <v>2004</v>
      </c>
      <c r="V161" s="436">
        <f t="shared" si="17"/>
        <v>2005</v>
      </c>
    </row>
    <row r="162" spans="1:22" ht="13.5" customHeight="1">
      <c r="B162" s="728" t="s">
        <v>54</v>
      </c>
      <c r="C162" s="674" t="s">
        <v>547</v>
      </c>
      <c r="D162" s="673"/>
      <c r="E162" s="942" t="s">
        <v>658</v>
      </c>
      <c r="F162" s="736"/>
      <c r="G162" s="1467" t="s">
        <v>1062</v>
      </c>
      <c r="H162" s="1373"/>
      <c r="I162" s="1373"/>
      <c r="J162" s="1373"/>
      <c r="K162" s="1373"/>
      <c r="L162" s="1373"/>
      <c r="M162" s="1373"/>
      <c r="N162" s="1373"/>
      <c r="O162" s="1373"/>
      <c r="P162" s="1373"/>
      <c r="Q162" s="1373"/>
      <c r="R162" s="1373"/>
      <c r="S162" s="1373"/>
      <c r="T162" s="1373"/>
      <c r="U162" s="1373"/>
      <c r="V162" s="1374"/>
    </row>
    <row r="163" spans="1:22" ht="42" customHeight="1">
      <c r="B163" s="728" t="s">
        <v>55</v>
      </c>
      <c r="C163" s="674" t="s">
        <v>332</v>
      </c>
      <c r="D163" s="673"/>
      <c r="E163" s="942" t="s">
        <v>1319</v>
      </c>
      <c r="F163" s="736"/>
      <c r="G163" s="1468" t="s">
        <v>302</v>
      </c>
      <c r="H163" s="1369"/>
      <c r="I163" s="1369"/>
      <c r="J163" s="1369"/>
      <c r="K163" s="1369"/>
      <c r="L163" s="1369"/>
      <c r="M163" s="1369"/>
      <c r="N163" s="1369"/>
      <c r="O163" s="1369"/>
      <c r="P163" s="1369"/>
      <c r="Q163" s="1369"/>
      <c r="R163" s="1369"/>
      <c r="S163" s="1369"/>
      <c r="T163" s="1369"/>
      <c r="U163" s="1369"/>
      <c r="V163" s="1370"/>
    </row>
    <row r="164" spans="1:22" ht="42" customHeight="1">
      <c r="B164" s="728" t="s">
        <v>56</v>
      </c>
      <c r="C164" s="159" t="s">
        <v>709</v>
      </c>
      <c r="D164" s="673"/>
      <c r="E164" s="942" t="s">
        <v>658</v>
      </c>
      <c r="F164" s="736"/>
      <c r="G164" s="1482" t="s">
        <v>242</v>
      </c>
      <c r="H164" s="1483"/>
      <c r="I164" s="1483"/>
      <c r="J164" s="1483"/>
      <c r="K164" s="1483"/>
      <c r="L164" s="1483"/>
      <c r="M164" s="1483"/>
      <c r="N164" s="1483"/>
      <c r="O164" s="1483"/>
      <c r="P164" s="1483"/>
      <c r="Q164" s="1483"/>
      <c r="R164" s="1369"/>
      <c r="S164" s="1369"/>
      <c r="T164" s="1369"/>
      <c r="U164" s="1369"/>
      <c r="V164" s="1370"/>
    </row>
    <row r="165" spans="1:22" ht="13.5" customHeight="1">
      <c r="B165" s="728" t="s">
        <v>417</v>
      </c>
      <c r="C165" s="674" t="s">
        <v>548</v>
      </c>
      <c r="D165" s="673"/>
      <c r="E165" s="942" t="s">
        <v>658</v>
      </c>
      <c r="F165" s="736"/>
      <c r="G165" s="1461" t="s">
        <v>243</v>
      </c>
      <c r="H165" s="1369"/>
      <c r="I165" s="1369"/>
      <c r="J165" s="1369"/>
      <c r="K165" s="1369"/>
      <c r="L165" s="1369"/>
      <c r="M165" s="1369"/>
      <c r="N165" s="1369"/>
      <c r="O165" s="1369"/>
      <c r="P165" s="1369"/>
      <c r="Q165" s="1369"/>
      <c r="R165" s="1369"/>
      <c r="S165" s="1369"/>
      <c r="T165" s="1369"/>
      <c r="U165" s="1369"/>
      <c r="V165" s="1370"/>
    </row>
    <row r="166" spans="1:22" s="762" customFormat="1" ht="13.5" customHeight="1" thickBot="1">
      <c r="B166" s="785"/>
      <c r="C166" s="80"/>
      <c r="D166" s="784"/>
      <c r="E166" s="785"/>
      <c r="F166" s="785"/>
      <c r="G166" s="850"/>
      <c r="H166" s="850"/>
      <c r="I166" s="850"/>
      <c r="J166" s="850"/>
      <c r="K166" s="850"/>
      <c r="L166" s="850"/>
      <c r="M166" s="850"/>
      <c r="N166" s="850"/>
      <c r="O166" s="850"/>
      <c r="P166" s="850"/>
      <c r="Q166" s="850"/>
      <c r="R166" s="850"/>
      <c r="S166" s="850"/>
      <c r="T166" s="850"/>
      <c r="U166" s="850"/>
      <c r="V166" s="850"/>
    </row>
    <row r="167" spans="1:22" s="762" customFormat="1" ht="13.5" customHeight="1" thickBot="1">
      <c r="A167" s="25" t="s">
        <v>672</v>
      </c>
      <c r="B167" s="25"/>
      <c r="C167" s="853"/>
      <c r="D167" s="853"/>
      <c r="E167" s="854"/>
      <c r="F167" s="854"/>
      <c r="G167" s="436">
        <f t="shared" ref="G167:V167" si="18">G$7</f>
        <v>1990</v>
      </c>
      <c r="H167" s="436">
        <f t="shared" si="18"/>
        <v>1991</v>
      </c>
      <c r="I167" s="436">
        <f t="shared" si="18"/>
        <v>1992</v>
      </c>
      <c r="J167" s="436">
        <f t="shared" si="18"/>
        <v>1993</v>
      </c>
      <c r="K167" s="436">
        <f t="shared" si="18"/>
        <v>1994</v>
      </c>
      <c r="L167" s="436">
        <f t="shared" si="18"/>
        <v>1995</v>
      </c>
      <c r="M167" s="436">
        <f t="shared" si="18"/>
        <v>1996</v>
      </c>
      <c r="N167" s="436">
        <f t="shared" si="18"/>
        <v>1997</v>
      </c>
      <c r="O167" s="436">
        <f t="shared" si="18"/>
        <v>1998</v>
      </c>
      <c r="P167" s="436">
        <f t="shared" si="18"/>
        <v>1999</v>
      </c>
      <c r="Q167" s="436">
        <f t="shared" si="18"/>
        <v>2000</v>
      </c>
      <c r="R167" s="436">
        <f t="shared" si="18"/>
        <v>2001</v>
      </c>
      <c r="S167" s="436">
        <f t="shared" si="18"/>
        <v>2002</v>
      </c>
      <c r="T167" s="436">
        <f t="shared" si="18"/>
        <v>2003</v>
      </c>
      <c r="U167" s="436">
        <f t="shared" si="18"/>
        <v>2004</v>
      </c>
      <c r="V167" s="436">
        <f t="shared" si="18"/>
        <v>2005</v>
      </c>
    </row>
    <row r="168" spans="1:22" ht="25.5" customHeight="1">
      <c r="B168" s="728">
        <v>50</v>
      </c>
      <c r="C168" s="126" t="s">
        <v>710</v>
      </c>
      <c r="D168" s="944"/>
      <c r="E168" s="942" t="s">
        <v>658</v>
      </c>
      <c r="F168" s="857"/>
      <c r="G168" s="1462" t="s">
        <v>1250</v>
      </c>
      <c r="H168" s="1385"/>
      <c r="I168" s="1385"/>
      <c r="J168" s="1385"/>
      <c r="K168" s="1385"/>
      <c r="L168" s="1385"/>
      <c r="M168" s="1385"/>
      <c r="N168" s="1385"/>
      <c r="O168" s="1385"/>
      <c r="P168" s="1385"/>
      <c r="Q168" s="1385"/>
      <c r="R168" s="1385"/>
      <c r="S168" s="1385"/>
      <c r="T168" s="1385"/>
      <c r="U168" s="1385"/>
      <c r="V168" s="1386"/>
    </row>
    <row r="169" spans="1:22" s="762" customFormat="1" ht="13.5" customHeight="1" thickBot="1">
      <c r="B169" s="785"/>
      <c r="C169" s="80"/>
      <c r="D169" s="784"/>
      <c r="E169" s="785"/>
      <c r="F169" s="785"/>
      <c r="G169" s="850"/>
      <c r="H169" s="850"/>
      <c r="I169" s="850"/>
      <c r="J169" s="850"/>
      <c r="K169" s="850"/>
      <c r="L169" s="850"/>
      <c r="M169" s="850"/>
      <c r="N169" s="850"/>
      <c r="O169" s="850"/>
      <c r="P169" s="850"/>
      <c r="Q169" s="850"/>
      <c r="R169" s="850"/>
      <c r="S169" s="850"/>
      <c r="T169" s="850"/>
      <c r="U169" s="850"/>
      <c r="V169" s="850"/>
    </row>
    <row r="170" spans="1:22" s="809" customFormat="1" ht="13.5" customHeight="1" thickBot="1">
      <c r="A170" s="32" t="s">
        <v>40</v>
      </c>
      <c r="B170" s="859"/>
      <c r="C170" s="859"/>
      <c r="D170" s="859"/>
      <c r="E170" s="860"/>
      <c r="F170" s="860"/>
      <c r="G170" s="860"/>
      <c r="H170" s="860"/>
      <c r="I170" s="860"/>
      <c r="J170" s="860"/>
      <c r="K170" s="860"/>
      <c r="L170" s="860"/>
      <c r="M170" s="860"/>
      <c r="N170" s="860"/>
      <c r="O170" s="860"/>
      <c r="P170" s="860"/>
      <c r="Q170" s="860"/>
      <c r="R170" s="860"/>
      <c r="S170" s="860"/>
      <c r="T170" s="860"/>
      <c r="U170" s="860"/>
      <c r="V170" s="860"/>
    </row>
    <row r="171" spans="1:22" ht="13.5" thickBot="1"/>
    <row r="172" spans="1:22" ht="13.5" customHeight="1" thickBot="1">
      <c r="B172" s="1542" t="s">
        <v>1157</v>
      </c>
      <c r="C172" s="1543"/>
      <c r="D172" s="1543"/>
      <c r="E172" s="1543"/>
      <c r="F172" s="1544"/>
      <c r="G172" s="448">
        <f t="shared" ref="G172:V174" si="19">G$7</f>
        <v>1990</v>
      </c>
      <c r="H172" s="448">
        <f t="shared" si="19"/>
        <v>1991</v>
      </c>
      <c r="I172" s="448">
        <f t="shared" si="19"/>
        <v>1992</v>
      </c>
      <c r="J172" s="448">
        <f t="shared" si="19"/>
        <v>1993</v>
      </c>
      <c r="K172" s="448">
        <f t="shared" si="19"/>
        <v>1994</v>
      </c>
      <c r="L172" s="448">
        <f t="shared" si="19"/>
        <v>1995</v>
      </c>
      <c r="M172" s="448">
        <f t="shared" si="19"/>
        <v>1996</v>
      </c>
      <c r="N172" s="448">
        <f t="shared" si="19"/>
        <v>1997</v>
      </c>
      <c r="O172" s="448">
        <f t="shared" si="19"/>
        <v>1998</v>
      </c>
      <c r="P172" s="448">
        <f t="shared" si="19"/>
        <v>1999</v>
      </c>
      <c r="Q172" s="448">
        <f t="shared" si="19"/>
        <v>2000</v>
      </c>
      <c r="R172" s="448">
        <f t="shared" si="19"/>
        <v>2001</v>
      </c>
      <c r="S172" s="448">
        <f t="shared" si="19"/>
        <v>2002</v>
      </c>
      <c r="T172" s="448">
        <f t="shared" si="19"/>
        <v>2003</v>
      </c>
      <c r="U172" s="448">
        <f t="shared" si="19"/>
        <v>2004</v>
      </c>
      <c r="V172" s="448">
        <f t="shared" si="19"/>
        <v>2005</v>
      </c>
    </row>
    <row r="173" spans="1:22" ht="26.25" customHeight="1" thickBot="1">
      <c r="B173" s="611">
        <v>59</v>
      </c>
      <c r="C173" s="124" t="s">
        <v>320</v>
      </c>
      <c r="D173" s="247"/>
      <c r="E173" s="675" t="s">
        <v>151</v>
      </c>
      <c r="F173" s="676"/>
      <c r="G173" s="1463" t="s">
        <v>605</v>
      </c>
      <c r="H173" s="1464"/>
      <c r="I173" s="1464"/>
      <c r="J173" s="1464"/>
      <c r="K173" s="1464"/>
      <c r="L173" s="1464"/>
      <c r="M173" s="1464"/>
      <c r="N173" s="1464"/>
      <c r="O173" s="1464"/>
      <c r="P173" s="1464"/>
      <c r="Q173" s="1464"/>
      <c r="R173" s="1385"/>
      <c r="S173" s="1385"/>
      <c r="T173" s="1385"/>
      <c r="U173" s="1385"/>
      <c r="V173" s="1386"/>
    </row>
    <row r="174" spans="1:22" ht="13.5" customHeight="1" thickBot="1">
      <c r="B174" s="32" t="s">
        <v>1158</v>
      </c>
      <c r="C174" s="859"/>
      <c r="D174" s="859"/>
      <c r="E174" s="860"/>
      <c r="F174" s="860"/>
      <c r="G174" s="448">
        <f t="shared" si="19"/>
        <v>1990</v>
      </c>
      <c r="H174" s="448">
        <f t="shared" si="19"/>
        <v>1991</v>
      </c>
      <c r="I174" s="448">
        <f t="shared" si="19"/>
        <v>1992</v>
      </c>
      <c r="J174" s="448">
        <f t="shared" si="19"/>
        <v>1993</v>
      </c>
      <c r="K174" s="448">
        <f t="shared" si="19"/>
        <v>1994</v>
      </c>
      <c r="L174" s="448">
        <f t="shared" si="19"/>
        <v>1995</v>
      </c>
      <c r="M174" s="448">
        <f t="shared" si="19"/>
        <v>1996</v>
      </c>
      <c r="N174" s="448">
        <f t="shared" si="19"/>
        <v>1997</v>
      </c>
      <c r="O174" s="448">
        <f t="shared" si="19"/>
        <v>1998</v>
      </c>
      <c r="P174" s="448">
        <f t="shared" si="19"/>
        <v>1999</v>
      </c>
      <c r="Q174" s="448">
        <f t="shared" si="19"/>
        <v>2000</v>
      </c>
      <c r="R174" s="448">
        <f t="shared" si="19"/>
        <v>2001</v>
      </c>
      <c r="S174" s="448">
        <f t="shared" si="19"/>
        <v>2002</v>
      </c>
      <c r="T174" s="448">
        <f t="shared" si="19"/>
        <v>2003</v>
      </c>
      <c r="U174" s="448">
        <f t="shared" si="19"/>
        <v>2004</v>
      </c>
      <c r="V174" s="448">
        <f t="shared" si="19"/>
        <v>2005</v>
      </c>
    </row>
    <row r="175" spans="1:22" ht="26.25" customHeight="1">
      <c r="B175" s="611" t="s">
        <v>1303</v>
      </c>
      <c r="C175" s="43" t="s">
        <v>861</v>
      </c>
      <c r="D175" s="247"/>
      <c r="E175" s="675" t="s">
        <v>151</v>
      </c>
      <c r="F175" s="676"/>
      <c r="G175" s="1454" t="s">
        <v>182</v>
      </c>
      <c r="H175" s="1455"/>
      <c r="I175" s="1455"/>
      <c r="J175" s="1455"/>
      <c r="K175" s="1455"/>
      <c r="L175" s="1455"/>
      <c r="M175" s="1455"/>
      <c r="N175" s="1455"/>
      <c r="O175" s="1455"/>
      <c r="P175" s="1455"/>
      <c r="Q175" s="1455"/>
      <c r="R175" s="1352"/>
      <c r="S175" s="1352"/>
      <c r="T175" s="1352"/>
      <c r="U175" s="1352"/>
      <c r="V175" s="1353"/>
    </row>
    <row r="176" spans="1:22" ht="26.25" customHeight="1">
      <c r="B176" s="611" t="s">
        <v>880</v>
      </c>
      <c r="C176" s="73"/>
      <c r="D176" s="247" t="s">
        <v>364</v>
      </c>
      <c r="E176" s="675" t="s">
        <v>151</v>
      </c>
      <c r="F176" s="676"/>
      <c r="G176" s="1454" t="s">
        <v>1234</v>
      </c>
      <c r="H176" s="1455"/>
      <c r="I176" s="1455"/>
      <c r="J176" s="1455"/>
      <c r="K176" s="1455"/>
      <c r="L176" s="1455"/>
      <c r="M176" s="1455"/>
      <c r="N176" s="1455"/>
      <c r="O176" s="1455"/>
      <c r="P176" s="1455"/>
      <c r="Q176" s="1455"/>
      <c r="R176" s="1352"/>
      <c r="S176" s="1352"/>
      <c r="T176" s="1352"/>
      <c r="U176" s="1352"/>
      <c r="V176" s="1353"/>
    </row>
    <row r="177" spans="1:23" ht="26.25" customHeight="1" thickBot="1">
      <c r="B177" s="611" t="s">
        <v>363</v>
      </c>
      <c r="C177" s="73"/>
      <c r="D177" s="247" t="s">
        <v>859</v>
      </c>
      <c r="E177" s="675" t="s">
        <v>151</v>
      </c>
      <c r="F177" s="676"/>
      <c r="G177" s="1454" t="s">
        <v>1159</v>
      </c>
      <c r="H177" s="1455"/>
      <c r="I177" s="1455"/>
      <c r="J177" s="1455"/>
      <c r="K177" s="1455"/>
      <c r="L177" s="1455"/>
      <c r="M177" s="1455"/>
      <c r="N177" s="1455"/>
      <c r="O177" s="1455"/>
      <c r="P177" s="1455"/>
      <c r="Q177" s="1455"/>
      <c r="R177" s="1352" t="str">
        <f>IF(OR(R149="",R152="",R153="",R154=""),"",R149+R152+R153+R154)</f>
        <v/>
      </c>
      <c r="S177" s="1352" t="str">
        <f>IF(OR(S149="",S152="",S153="",S154=""),"",S149+S152+S153+S154)</f>
        <v/>
      </c>
      <c r="T177" s="1352" t="str">
        <f>IF(OR(T149="",T152="",T153="",T154=""),"",T149+T152+T153+T154)</f>
        <v/>
      </c>
      <c r="U177" s="1352" t="str">
        <f>IF(OR(U149="",U152="",U153="",U154=""),"",U149+U152+U153+U154)</f>
        <v/>
      </c>
      <c r="V177" s="1353" t="str">
        <f>IF(OR(V149="",V152="",V153="",V154=""),"",V149+V152+V153+V154)</f>
        <v/>
      </c>
    </row>
    <row r="178" spans="1:23" s="79" customFormat="1" ht="13.5" customHeight="1" thickBot="1">
      <c r="B178" s="32" t="s">
        <v>391</v>
      </c>
      <c r="C178" s="859"/>
      <c r="D178" s="859"/>
      <c r="E178" s="860"/>
      <c r="F178" s="860"/>
      <c r="G178" s="448">
        <f t="shared" ref="G178:V180" si="20">G$7</f>
        <v>1990</v>
      </c>
      <c r="H178" s="448">
        <f t="shared" si="20"/>
        <v>1991</v>
      </c>
      <c r="I178" s="448">
        <f t="shared" si="20"/>
        <v>1992</v>
      </c>
      <c r="J178" s="448">
        <f t="shared" si="20"/>
        <v>1993</v>
      </c>
      <c r="K178" s="448">
        <f t="shared" si="20"/>
        <v>1994</v>
      </c>
      <c r="L178" s="448">
        <f t="shared" si="20"/>
        <v>1995</v>
      </c>
      <c r="M178" s="448">
        <f t="shared" si="20"/>
        <v>1996</v>
      </c>
      <c r="N178" s="448">
        <f t="shared" si="20"/>
        <v>1997</v>
      </c>
      <c r="O178" s="448">
        <f t="shared" si="20"/>
        <v>1998</v>
      </c>
      <c r="P178" s="448">
        <f t="shared" si="20"/>
        <v>1999</v>
      </c>
      <c r="Q178" s="448">
        <f t="shared" si="20"/>
        <v>2000</v>
      </c>
      <c r="R178" s="448">
        <f t="shared" si="20"/>
        <v>2001</v>
      </c>
      <c r="S178" s="448">
        <f t="shared" si="20"/>
        <v>2002</v>
      </c>
      <c r="T178" s="448">
        <f t="shared" si="20"/>
        <v>2003</v>
      </c>
      <c r="U178" s="448">
        <f t="shared" si="20"/>
        <v>2004</v>
      </c>
      <c r="V178" s="448">
        <f t="shared" si="20"/>
        <v>2005</v>
      </c>
    </row>
    <row r="179" spans="1:23" s="79" customFormat="1" ht="26.25" customHeight="1" thickBot="1">
      <c r="B179" s="772">
        <v>71</v>
      </c>
      <c r="C179" s="124" t="s">
        <v>549</v>
      </c>
      <c r="D179" s="945"/>
      <c r="E179" s="946" t="s">
        <v>658</v>
      </c>
      <c r="F179" s="861"/>
      <c r="G179" s="1463" t="s">
        <v>604</v>
      </c>
      <c r="H179" s="1464"/>
      <c r="I179" s="1464"/>
      <c r="J179" s="1464"/>
      <c r="K179" s="1464"/>
      <c r="L179" s="1464"/>
      <c r="M179" s="1464"/>
      <c r="N179" s="1464"/>
      <c r="O179" s="1464"/>
      <c r="P179" s="1464"/>
      <c r="Q179" s="1464"/>
      <c r="R179" s="1385"/>
      <c r="S179" s="1385"/>
      <c r="T179" s="1385"/>
      <c r="U179" s="1385"/>
      <c r="V179" s="1386"/>
    </row>
    <row r="180" spans="1:23" s="79" customFormat="1" ht="13.5" customHeight="1" thickBot="1">
      <c r="B180" s="1542" t="s">
        <v>1160</v>
      </c>
      <c r="C180" s="1543"/>
      <c r="D180" s="1543"/>
      <c r="E180" s="1543"/>
      <c r="F180" s="1544"/>
      <c r="G180" s="448">
        <f t="shared" si="20"/>
        <v>1990</v>
      </c>
      <c r="H180" s="448">
        <f t="shared" si="20"/>
        <v>1991</v>
      </c>
      <c r="I180" s="448">
        <f t="shared" si="20"/>
        <v>1992</v>
      </c>
      <c r="J180" s="448">
        <f t="shared" si="20"/>
        <v>1993</v>
      </c>
      <c r="K180" s="448">
        <f t="shared" si="20"/>
        <v>1994</v>
      </c>
      <c r="L180" s="448">
        <f t="shared" si="20"/>
        <v>1995</v>
      </c>
      <c r="M180" s="448">
        <f t="shared" si="20"/>
        <v>1996</v>
      </c>
      <c r="N180" s="448">
        <f t="shared" si="20"/>
        <v>1997</v>
      </c>
      <c r="O180" s="448">
        <f t="shared" si="20"/>
        <v>1998</v>
      </c>
      <c r="P180" s="448">
        <f t="shared" si="20"/>
        <v>1999</v>
      </c>
      <c r="Q180" s="448">
        <f t="shared" si="20"/>
        <v>2000</v>
      </c>
      <c r="R180" s="448">
        <f t="shared" si="20"/>
        <v>2001</v>
      </c>
      <c r="S180" s="448">
        <f t="shared" si="20"/>
        <v>2002</v>
      </c>
      <c r="T180" s="448">
        <f t="shared" si="20"/>
        <v>2003</v>
      </c>
      <c r="U180" s="448">
        <f t="shared" si="20"/>
        <v>2004</v>
      </c>
      <c r="V180" s="448">
        <f t="shared" si="20"/>
        <v>2005</v>
      </c>
    </row>
    <row r="181" spans="1:23" ht="13.5" customHeight="1">
      <c r="B181" s="728" t="s">
        <v>1301</v>
      </c>
      <c r="C181" s="129" t="s">
        <v>1161</v>
      </c>
      <c r="D181" s="862"/>
      <c r="E181" s="274" t="s">
        <v>151</v>
      </c>
      <c r="F181" s="864"/>
      <c r="G181" s="1545" t="s">
        <v>726</v>
      </c>
      <c r="H181" s="1546" t="str">
        <f t="shared" ref="H181:V181" si="21">IF(H$67="","",IF(H$67=0,"n. appl.",H168/H$67*1000))</f>
        <v/>
      </c>
      <c r="I181" s="1546" t="str">
        <f t="shared" si="21"/>
        <v/>
      </c>
      <c r="J181" s="1546" t="str">
        <f t="shared" si="21"/>
        <v/>
      </c>
      <c r="K181" s="1546" t="str">
        <f t="shared" si="21"/>
        <v/>
      </c>
      <c r="L181" s="1546" t="str">
        <f t="shared" si="21"/>
        <v/>
      </c>
      <c r="M181" s="1546" t="str">
        <f t="shared" si="21"/>
        <v/>
      </c>
      <c r="N181" s="1546" t="str">
        <f t="shared" si="21"/>
        <v/>
      </c>
      <c r="O181" s="1546" t="str">
        <f t="shared" si="21"/>
        <v/>
      </c>
      <c r="P181" s="1546" t="str">
        <f t="shared" si="21"/>
        <v/>
      </c>
      <c r="Q181" s="1546" t="str">
        <f t="shared" si="21"/>
        <v/>
      </c>
      <c r="R181" s="1546" t="str">
        <f t="shared" si="21"/>
        <v/>
      </c>
      <c r="S181" s="1546" t="str">
        <f t="shared" si="21"/>
        <v/>
      </c>
      <c r="T181" s="1546" t="str">
        <f t="shared" si="21"/>
        <v/>
      </c>
      <c r="U181" s="1546" t="str">
        <f t="shared" si="21"/>
        <v/>
      </c>
      <c r="V181" s="1546" t="str">
        <f t="shared" si="21"/>
        <v/>
      </c>
    </row>
    <row r="182" spans="1:23" s="79" customFormat="1" ht="13.5" customHeight="1" thickBot="1">
      <c r="B182" s="785"/>
      <c r="C182" s="80"/>
      <c r="D182" s="80"/>
      <c r="E182" s="785"/>
      <c r="F182" s="785"/>
      <c r="G182" s="850"/>
      <c r="H182" s="850"/>
      <c r="I182" s="850"/>
      <c r="J182" s="850"/>
      <c r="K182" s="850"/>
      <c r="L182" s="850"/>
      <c r="M182" s="850"/>
      <c r="N182" s="850"/>
      <c r="O182" s="850"/>
      <c r="P182" s="850"/>
      <c r="Q182" s="850"/>
      <c r="R182" s="850"/>
      <c r="S182" s="850"/>
      <c r="T182" s="850"/>
      <c r="U182" s="850"/>
      <c r="V182" s="850"/>
    </row>
    <row r="183" spans="1:23" ht="15" thickBot="1">
      <c r="A183" s="763"/>
      <c r="B183" s="1542" t="s">
        <v>1162</v>
      </c>
      <c r="C183" s="1543"/>
      <c r="D183" s="1543"/>
      <c r="E183" s="1543"/>
      <c r="F183" s="1544"/>
      <c r="G183" s="152">
        <f t="shared" ref="G183:V183" si="22">G$7</f>
        <v>1990</v>
      </c>
      <c r="H183" s="152">
        <f t="shared" si="22"/>
        <v>1991</v>
      </c>
      <c r="I183" s="152">
        <f t="shared" si="22"/>
        <v>1992</v>
      </c>
      <c r="J183" s="152">
        <f t="shared" si="22"/>
        <v>1993</v>
      </c>
      <c r="K183" s="152">
        <f t="shared" si="22"/>
        <v>1994</v>
      </c>
      <c r="L183" s="152">
        <f t="shared" si="22"/>
        <v>1995</v>
      </c>
      <c r="M183" s="152">
        <f t="shared" si="22"/>
        <v>1996</v>
      </c>
      <c r="N183" s="152">
        <f t="shared" si="22"/>
        <v>1997</v>
      </c>
      <c r="O183" s="152">
        <f t="shared" si="22"/>
        <v>1998</v>
      </c>
      <c r="P183" s="152">
        <f t="shared" si="22"/>
        <v>1999</v>
      </c>
      <c r="Q183" s="152">
        <f t="shared" si="22"/>
        <v>2000</v>
      </c>
      <c r="R183" s="152">
        <f t="shared" si="22"/>
        <v>2001</v>
      </c>
      <c r="S183" s="152">
        <f t="shared" si="22"/>
        <v>2002</v>
      </c>
      <c r="T183" s="152">
        <f t="shared" si="22"/>
        <v>2003</v>
      </c>
      <c r="U183" s="152">
        <f t="shared" si="22"/>
        <v>2004</v>
      </c>
      <c r="V183" s="152">
        <f t="shared" si="22"/>
        <v>2005</v>
      </c>
    </row>
    <row r="184" spans="1:23" s="41" customFormat="1" ht="26.25" customHeight="1">
      <c r="A184" s="79"/>
      <c r="B184" s="611">
        <v>60</v>
      </c>
      <c r="C184" s="36" t="s">
        <v>862</v>
      </c>
      <c r="D184" s="42" t="s">
        <v>682</v>
      </c>
      <c r="E184" s="274" t="s">
        <v>152</v>
      </c>
      <c r="F184" s="288"/>
      <c r="G184" s="1454" t="s">
        <v>984</v>
      </c>
      <c r="H184" s="1455"/>
      <c r="I184" s="1455"/>
      <c r="J184" s="1455"/>
      <c r="K184" s="1455"/>
      <c r="L184" s="1455"/>
      <c r="M184" s="1455"/>
      <c r="N184" s="1455"/>
      <c r="O184" s="1455"/>
      <c r="P184" s="1455"/>
      <c r="Q184" s="1455"/>
      <c r="R184" s="1352" t="str">
        <f>IF(R$40="","",IF(R$40=0,"n. appl.",R173/R$40*1000))</f>
        <v/>
      </c>
      <c r="S184" s="1352" t="str">
        <f>IF(S$40="","",IF(S$40=0,"n. appl.",S173/S$40*1000))</f>
        <v/>
      </c>
      <c r="T184" s="1352" t="str">
        <f>IF(T$40="","",IF(T$40=0,"n. appl.",T173/T$40*1000))</f>
        <v/>
      </c>
      <c r="U184" s="1352" t="str">
        <f>IF(U$40="","",IF(U$40=0,"n. appl.",U173/U$40*1000))</f>
        <v/>
      </c>
      <c r="V184" s="1353" t="str">
        <f>IF(V$40="","",IF(V$40=0,"n. appl.",V173/V$40*1000))</f>
        <v/>
      </c>
      <c r="W184" s="79"/>
    </row>
    <row r="185" spans="1:23" s="41" customFormat="1" ht="26.25" customHeight="1">
      <c r="A185" s="79"/>
      <c r="B185" s="611" t="s">
        <v>270</v>
      </c>
      <c r="C185" s="36"/>
      <c r="D185" s="42" t="s">
        <v>364</v>
      </c>
      <c r="E185" s="274" t="s">
        <v>1319</v>
      </c>
      <c r="F185" s="288"/>
      <c r="G185" s="1454" t="s">
        <v>727</v>
      </c>
      <c r="H185" s="1455"/>
      <c r="I185" s="1455"/>
      <c r="J185" s="1455"/>
      <c r="K185" s="1455"/>
      <c r="L185" s="1455"/>
      <c r="M185" s="1455"/>
      <c r="N185" s="1455"/>
      <c r="O185" s="1455"/>
      <c r="P185" s="1455"/>
      <c r="Q185" s="1455"/>
      <c r="R185" s="1455"/>
      <c r="S185" s="1455"/>
      <c r="T185" s="1455"/>
      <c r="U185" s="1455"/>
      <c r="V185" s="1469"/>
      <c r="W185" s="79"/>
    </row>
    <row r="186" spans="1:23" s="41" customFormat="1" ht="26.25" customHeight="1">
      <c r="A186" s="79"/>
      <c r="B186" s="611" t="s">
        <v>271</v>
      </c>
      <c r="C186" s="36"/>
      <c r="D186" s="42" t="s">
        <v>859</v>
      </c>
      <c r="E186" s="274" t="s">
        <v>1319</v>
      </c>
      <c r="F186" s="288"/>
      <c r="G186" s="1454" t="s">
        <v>902</v>
      </c>
      <c r="H186" s="1455"/>
      <c r="I186" s="1455"/>
      <c r="J186" s="1455"/>
      <c r="K186" s="1455"/>
      <c r="L186" s="1455"/>
      <c r="M186" s="1455"/>
      <c r="N186" s="1455"/>
      <c r="O186" s="1455"/>
      <c r="P186" s="1455"/>
      <c r="Q186" s="1455"/>
      <c r="R186" s="1455"/>
      <c r="S186" s="1455"/>
      <c r="T186" s="1455"/>
      <c r="U186" s="1455"/>
      <c r="V186" s="1469"/>
      <c r="W186" s="79"/>
    </row>
    <row r="187" spans="1:23" s="79" customFormat="1" ht="26.25" customHeight="1">
      <c r="B187" s="772">
        <v>73</v>
      </c>
      <c r="C187" s="36" t="s">
        <v>321</v>
      </c>
      <c r="D187" s="42" t="s">
        <v>682</v>
      </c>
      <c r="E187" s="274" t="s">
        <v>152</v>
      </c>
      <c r="F187" s="288"/>
      <c r="G187" s="1454" t="s">
        <v>983</v>
      </c>
      <c r="H187" s="1455"/>
      <c r="I187" s="1455"/>
      <c r="J187" s="1455"/>
      <c r="K187" s="1455"/>
      <c r="L187" s="1455"/>
      <c r="M187" s="1455"/>
      <c r="N187" s="1455"/>
      <c r="O187" s="1455"/>
      <c r="P187" s="1455"/>
      <c r="Q187" s="1455"/>
      <c r="R187" s="1352"/>
      <c r="S187" s="1352"/>
      <c r="T187" s="1352"/>
      <c r="U187" s="1352"/>
      <c r="V187" s="1353"/>
    </row>
    <row r="188" spans="1:23" s="79" customFormat="1" ht="13.5" customHeight="1" thickBot="1">
      <c r="B188" s="785"/>
      <c r="C188" s="80"/>
      <c r="D188" s="80"/>
      <c r="E188" s="785"/>
      <c r="F188" s="785"/>
      <c r="G188" s="850"/>
      <c r="H188" s="850"/>
      <c r="I188" s="850"/>
      <c r="J188" s="850"/>
      <c r="K188" s="850"/>
      <c r="L188" s="850"/>
      <c r="M188" s="850"/>
      <c r="N188" s="850"/>
      <c r="O188" s="850"/>
      <c r="P188" s="850"/>
      <c r="Q188" s="850"/>
      <c r="R188" s="850"/>
      <c r="S188" s="850"/>
      <c r="T188" s="850"/>
      <c r="U188" s="850"/>
      <c r="V188" s="850"/>
    </row>
    <row r="189" spans="1:23" ht="15" thickBot="1">
      <c r="A189" s="763"/>
      <c r="B189" s="1542" t="s">
        <v>1163</v>
      </c>
      <c r="C189" s="1543"/>
      <c r="D189" s="1543"/>
      <c r="E189" s="1543"/>
      <c r="F189" s="1544"/>
      <c r="G189" s="152">
        <f t="shared" ref="G189:V189" si="23">G$7</f>
        <v>1990</v>
      </c>
      <c r="H189" s="152">
        <f t="shared" si="23"/>
        <v>1991</v>
      </c>
      <c r="I189" s="152">
        <f t="shared" si="23"/>
        <v>1992</v>
      </c>
      <c r="J189" s="152">
        <f t="shared" si="23"/>
        <v>1993</v>
      </c>
      <c r="K189" s="152">
        <f t="shared" si="23"/>
        <v>1994</v>
      </c>
      <c r="L189" s="152">
        <f t="shared" si="23"/>
        <v>1995</v>
      </c>
      <c r="M189" s="152">
        <f t="shared" si="23"/>
        <v>1996</v>
      </c>
      <c r="N189" s="152">
        <f t="shared" si="23"/>
        <v>1997</v>
      </c>
      <c r="O189" s="152">
        <f t="shared" si="23"/>
        <v>1998</v>
      </c>
      <c r="P189" s="152">
        <f t="shared" si="23"/>
        <v>1999</v>
      </c>
      <c r="Q189" s="152">
        <f t="shared" si="23"/>
        <v>2000</v>
      </c>
      <c r="R189" s="152">
        <f t="shared" si="23"/>
        <v>2001</v>
      </c>
      <c r="S189" s="152">
        <f t="shared" si="23"/>
        <v>2002</v>
      </c>
      <c r="T189" s="152">
        <f t="shared" si="23"/>
        <v>2003</v>
      </c>
      <c r="U189" s="152">
        <f t="shared" si="23"/>
        <v>2004</v>
      </c>
      <c r="V189" s="152">
        <f t="shared" si="23"/>
        <v>2005</v>
      </c>
    </row>
    <row r="190" spans="1:23" s="41" customFormat="1" ht="26.25" customHeight="1">
      <c r="A190" s="79"/>
      <c r="B190" s="728">
        <v>63</v>
      </c>
      <c r="C190" s="36" t="s">
        <v>684</v>
      </c>
      <c r="D190" s="42" t="s">
        <v>125</v>
      </c>
      <c r="E190" s="274" t="s">
        <v>154</v>
      </c>
      <c r="F190" s="288"/>
      <c r="G190" s="1454" t="s">
        <v>1144</v>
      </c>
      <c r="H190" s="1455"/>
      <c r="I190" s="1455"/>
      <c r="J190" s="1455"/>
      <c r="K190" s="1455"/>
      <c r="L190" s="1455"/>
      <c r="M190" s="1455"/>
      <c r="N190" s="1455"/>
      <c r="O190" s="1455"/>
      <c r="P190" s="1455"/>
      <c r="Q190" s="1455"/>
      <c r="R190" s="1352" t="str">
        <f>IF(OR(R175="",R68=""),"",R175/R68*1000)</f>
        <v/>
      </c>
      <c r="S190" s="1352" t="str">
        <f>IF(OR(S175="",S68=""),"",S175/S68*1000)</f>
        <v/>
      </c>
      <c r="T190" s="1352" t="str">
        <f>IF(OR(T175="",T68=""),"",T175/T68*1000)</f>
        <v/>
      </c>
      <c r="U190" s="1352" t="str">
        <f>IF(OR(U175="",U68=""),"",U175/U68*1000)</f>
        <v/>
      </c>
      <c r="V190" s="1353" t="str">
        <f>IF(OR(V175="",V68=""),"",V175/V68*1000)</f>
        <v/>
      </c>
    </row>
    <row r="191" spans="1:23" s="41" customFormat="1" ht="26.25" customHeight="1">
      <c r="A191" s="79"/>
      <c r="B191" s="611" t="s">
        <v>272</v>
      </c>
      <c r="C191" s="36"/>
      <c r="D191" s="42" t="s">
        <v>364</v>
      </c>
      <c r="E191" s="274" t="s">
        <v>728</v>
      </c>
      <c r="F191" s="288"/>
      <c r="G191" s="1454" t="s">
        <v>730</v>
      </c>
      <c r="H191" s="1455"/>
      <c r="I191" s="1455"/>
      <c r="J191" s="1455"/>
      <c r="K191" s="1455"/>
      <c r="L191" s="1455"/>
      <c r="M191" s="1455"/>
      <c r="N191" s="1455"/>
      <c r="O191" s="1455"/>
      <c r="P191" s="1455"/>
      <c r="Q191" s="1455"/>
      <c r="R191" s="1455"/>
      <c r="S191" s="1455"/>
      <c r="T191" s="1455"/>
      <c r="U191" s="1455"/>
      <c r="V191" s="1469"/>
      <c r="W191" s="79"/>
    </row>
    <row r="192" spans="1:23" s="41" customFormat="1" ht="26.25" customHeight="1">
      <c r="A192" s="79"/>
      <c r="B192" s="611" t="s">
        <v>273</v>
      </c>
      <c r="C192" s="36"/>
      <c r="D192" s="42" t="s">
        <v>859</v>
      </c>
      <c r="E192" s="274" t="s">
        <v>728</v>
      </c>
      <c r="F192" s="288"/>
      <c r="G192" s="1454" t="s">
        <v>903</v>
      </c>
      <c r="H192" s="1455"/>
      <c r="I192" s="1455"/>
      <c r="J192" s="1455"/>
      <c r="K192" s="1455"/>
      <c r="L192" s="1455"/>
      <c r="M192" s="1455"/>
      <c r="N192" s="1455"/>
      <c r="O192" s="1455"/>
      <c r="P192" s="1455"/>
      <c r="Q192" s="1455"/>
      <c r="R192" s="1455"/>
      <c r="S192" s="1455"/>
      <c r="T192" s="1455"/>
      <c r="U192" s="1455"/>
      <c r="V192" s="1469"/>
      <c r="W192" s="79"/>
    </row>
    <row r="193" spans="1:23" s="79" customFormat="1" ht="25.5" customHeight="1">
      <c r="B193" s="772">
        <f>B199+1</f>
        <v>75</v>
      </c>
      <c r="C193" s="36" t="s">
        <v>321</v>
      </c>
      <c r="D193" s="862" t="s">
        <v>125</v>
      </c>
      <c r="E193" s="863" t="s">
        <v>153</v>
      </c>
      <c r="F193" s="864"/>
      <c r="G193" s="1459" t="s">
        <v>1368</v>
      </c>
      <c r="H193" s="1460"/>
      <c r="I193" s="1460"/>
      <c r="J193" s="1460"/>
      <c r="K193" s="1460"/>
      <c r="L193" s="1460"/>
      <c r="M193" s="1460"/>
      <c r="N193" s="1460"/>
      <c r="O193" s="1460"/>
      <c r="P193" s="1460"/>
      <c r="Q193" s="1460"/>
      <c r="R193" s="1261"/>
      <c r="S193" s="1261"/>
      <c r="T193" s="1261"/>
      <c r="U193" s="1261"/>
      <c r="V193" s="1262"/>
    </row>
    <row r="194" spans="1:23" s="79" customFormat="1" ht="13.5" customHeight="1" thickBot="1">
      <c r="B194" s="785"/>
      <c r="C194" s="80"/>
      <c r="D194" s="80"/>
      <c r="E194" s="785"/>
      <c r="F194" s="785"/>
      <c r="G194" s="850"/>
      <c r="H194" s="850"/>
      <c r="I194" s="850"/>
      <c r="J194" s="850"/>
      <c r="K194" s="850"/>
      <c r="L194" s="850"/>
      <c r="M194" s="850"/>
      <c r="N194" s="850"/>
      <c r="O194" s="850"/>
      <c r="P194" s="850"/>
      <c r="Q194" s="850"/>
      <c r="R194" s="850"/>
      <c r="S194" s="850"/>
      <c r="T194" s="850"/>
      <c r="U194" s="850"/>
      <c r="V194" s="850"/>
    </row>
    <row r="195" spans="1:23" ht="15" thickBot="1">
      <c r="A195" s="763"/>
      <c r="B195" s="1542" t="s">
        <v>1145</v>
      </c>
      <c r="C195" s="1543"/>
      <c r="D195" s="1543"/>
      <c r="E195" s="1543"/>
      <c r="F195" s="1544"/>
      <c r="G195" s="152">
        <f t="shared" ref="G195:V195" si="24">G$7</f>
        <v>1990</v>
      </c>
      <c r="H195" s="152">
        <f t="shared" si="24"/>
        <v>1991</v>
      </c>
      <c r="I195" s="152">
        <f t="shared" si="24"/>
        <v>1992</v>
      </c>
      <c r="J195" s="152">
        <f t="shared" si="24"/>
        <v>1993</v>
      </c>
      <c r="K195" s="152">
        <f t="shared" si="24"/>
        <v>1994</v>
      </c>
      <c r="L195" s="152">
        <f t="shared" si="24"/>
        <v>1995</v>
      </c>
      <c r="M195" s="152">
        <f t="shared" si="24"/>
        <v>1996</v>
      </c>
      <c r="N195" s="152">
        <f t="shared" si="24"/>
        <v>1997</v>
      </c>
      <c r="O195" s="152">
        <f t="shared" si="24"/>
        <v>1998</v>
      </c>
      <c r="P195" s="152">
        <f t="shared" si="24"/>
        <v>1999</v>
      </c>
      <c r="Q195" s="152">
        <f t="shared" si="24"/>
        <v>2000</v>
      </c>
      <c r="R195" s="152">
        <f t="shared" si="24"/>
        <v>2001</v>
      </c>
      <c r="S195" s="152">
        <f t="shared" si="24"/>
        <v>2002</v>
      </c>
      <c r="T195" s="152">
        <f t="shared" si="24"/>
        <v>2003</v>
      </c>
      <c r="U195" s="152">
        <f t="shared" si="24"/>
        <v>2004</v>
      </c>
      <c r="V195" s="152">
        <f t="shared" si="24"/>
        <v>2005</v>
      </c>
    </row>
    <row r="196" spans="1:23" s="41" customFormat="1" ht="26.25" customHeight="1">
      <c r="A196" s="79"/>
      <c r="B196" s="611">
        <v>62</v>
      </c>
      <c r="C196" s="36" t="s">
        <v>862</v>
      </c>
      <c r="D196" s="42" t="s">
        <v>683</v>
      </c>
      <c r="E196" s="274" t="s">
        <v>809</v>
      </c>
      <c r="F196" s="288"/>
      <c r="G196" s="1454" t="s">
        <v>1167</v>
      </c>
      <c r="H196" s="1455"/>
      <c r="I196" s="1455"/>
      <c r="J196" s="1455"/>
      <c r="K196" s="1455"/>
      <c r="L196" s="1455"/>
      <c r="M196" s="1455"/>
      <c r="N196" s="1455"/>
      <c r="O196" s="1455"/>
      <c r="P196" s="1455"/>
      <c r="Q196" s="1455"/>
      <c r="R196" s="1352" t="str">
        <f>IF(R$67="","",IF(R$67=0,"n. appl.",R173/R$67*1000))</f>
        <v/>
      </c>
      <c r="S196" s="1352" t="str">
        <f>IF(S$67="","",IF(S$67=0,"n. appl.",S173/S$67*1000))</f>
        <v/>
      </c>
      <c r="T196" s="1352" t="str">
        <f>IF(T$67="","",IF(T$67=0,"n. appl.",T173/T$67*1000))</f>
        <v/>
      </c>
      <c r="U196" s="1352" t="str">
        <f>IF(U$67="","",IF(U$67=0,"n. appl.",U173/U$67*1000))</f>
        <v/>
      </c>
      <c r="V196" s="1353" t="str">
        <f>IF(V$67="","",IF(V$67=0,"n. appl.",V173/V$67*1000))</f>
        <v/>
      </c>
      <c r="W196" s="79"/>
    </row>
    <row r="197" spans="1:23" s="41" customFormat="1" ht="26.25" customHeight="1">
      <c r="A197" s="79"/>
      <c r="B197" s="611" t="s">
        <v>365</v>
      </c>
      <c r="C197" s="36"/>
      <c r="D197" s="74" t="s">
        <v>364</v>
      </c>
      <c r="E197" s="274" t="s">
        <v>809</v>
      </c>
      <c r="F197" s="288"/>
      <c r="G197" s="1454" t="s">
        <v>1166</v>
      </c>
      <c r="H197" s="1455"/>
      <c r="I197" s="1455"/>
      <c r="J197" s="1455"/>
      <c r="K197" s="1455"/>
      <c r="L197" s="1455"/>
      <c r="M197" s="1455"/>
      <c r="N197" s="1455"/>
      <c r="O197" s="1455"/>
      <c r="P197" s="1455"/>
      <c r="Q197" s="1455"/>
      <c r="R197" s="1352" t="str">
        <f t="shared" ref="R197:V198" si="25">IF(R$67="","",IF(R$67=0,"n. appl.",R176/R$67*1000))</f>
        <v/>
      </c>
      <c r="S197" s="1352" t="str">
        <f t="shared" si="25"/>
        <v/>
      </c>
      <c r="T197" s="1352" t="str">
        <f t="shared" si="25"/>
        <v/>
      </c>
      <c r="U197" s="1352" t="str">
        <f t="shared" si="25"/>
        <v/>
      </c>
      <c r="V197" s="1353" t="str">
        <f t="shared" si="25"/>
        <v/>
      </c>
      <c r="W197" s="79"/>
    </row>
    <row r="198" spans="1:23" s="41" customFormat="1" ht="26.25" customHeight="1">
      <c r="A198" s="79"/>
      <c r="B198" s="611" t="s">
        <v>366</v>
      </c>
      <c r="C198" s="36"/>
      <c r="D198" s="74" t="s">
        <v>859</v>
      </c>
      <c r="E198" s="274" t="s">
        <v>809</v>
      </c>
      <c r="F198" s="288"/>
      <c r="G198" s="1454" t="s">
        <v>1165</v>
      </c>
      <c r="H198" s="1455"/>
      <c r="I198" s="1455"/>
      <c r="J198" s="1455"/>
      <c r="K198" s="1455"/>
      <c r="L198" s="1455"/>
      <c r="M198" s="1455"/>
      <c r="N198" s="1455"/>
      <c r="O198" s="1455"/>
      <c r="P198" s="1455"/>
      <c r="Q198" s="1455"/>
      <c r="R198" s="1352" t="str">
        <f t="shared" si="25"/>
        <v/>
      </c>
      <c r="S198" s="1352" t="str">
        <f t="shared" si="25"/>
        <v/>
      </c>
      <c r="T198" s="1352" t="str">
        <f t="shared" si="25"/>
        <v/>
      </c>
      <c r="U198" s="1352" t="str">
        <f t="shared" si="25"/>
        <v/>
      </c>
      <c r="V198" s="1353" t="str">
        <f t="shared" si="25"/>
        <v/>
      </c>
      <c r="W198" s="79"/>
    </row>
    <row r="199" spans="1:23" s="79" customFormat="1" ht="26.25" customHeight="1">
      <c r="B199" s="772">
        <f>B187+1</f>
        <v>74</v>
      </c>
      <c r="C199" s="36" t="s">
        <v>321</v>
      </c>
      <c r="D199" s="42" t="s">
        <v>683</v>
      </c>
      <c r="E199" s="274" t="s">
        <v>809</v>
      </c>
      <c r="F199" s="288"/>
      <c r="G199" s="1459" t="s">
        <v>1146</v>
      </c>
      <c r="H199" s="1460"/>
      <c r="I199" s="1460"/>
      <c r="J199" s="1460"/>
      <c r="K199" s="1460"/>
      <c r="L199" s="1460"/>
      <c r="M199" s="1460"/>
      <c r="N199" s="1460"/>
      <c r="O199" s="1460"/>
      <c r="P199" s="1460"/>
      <c r="Q199" s="1460"/>
      <c r="R199" s="1261"/>
      <c r="S199" s="1261"/>
      <c r="T199" s="1261"/>
      <c r="U199" s="1261"/>
      <c r="V199" s="1262"/>
    </row>
    <row r="200" spans="1:23" s="79" customFormat="1" ht="25.5" customHeight="1">
      <c r="B200" s="772">
        <v>77</v>
      </c>
      <c r="C200" s="36" t="s">
        <v>808</v>
      </c>
      <c r="D200" s="74"/>
      <c r="E200" s="274" t="s">
        <v>1010</v>
      </c>
      <c r="F200" s="288"/>
      <c r="G200" s="1557" t="s">
        <v>693</v>
      </c>
      <c r="H200" s="1369"/>
      <c r="I200" s="1369"/>
      <c r="J200" s="1369"/>
      <c r="K200" s="1369"/>
      <c r="L200" s="1369"/>
      <c r="M200" s="1369"/>
      <c r="N200" s="1369"/>
      <c r="O200" s="1369"/>
      <c r="P200" s="1369"/>
      <c r="Q200" s="1369"/>
      <c r="R200" s="1369"/>
      <c r="S200" s="1369"/>
      <c r="T200" s="1369"/>
      <c r="U200" s="1369"/>
      <c r="V200" s="1370"/>
    </row>
    <row r="201" spans="1:23" s="79" customFormat="1" ht="13.5" customHeight="1" thickBot="1">
      <c r="B201" s="785"/>
      <c r="C201" s="80"/>
      <c r="D201" s="80"/>
      <c r="E201" s="785"/>
      <c r="F201" s="785"/>
      <c r="G201" s="850"/>
      <c r="H201" s="850"/>
      <c r="I201" s="850"/>
      <c r="J201" s="850"/>
      <c r="K201" s="850"/>
      <c r="L201" s="850"/>
      <c r="M201" s="850"/>
      <c r="N201" s="850"/>
      <c r="O201" s="850"/>
      <c r="P201" s="850"/>
      <c r="Q201" s="850"/>
      <c r="R201" s="850"/>
      <c r="S201" s="850"/>
      <c r="T201" s="850"/>
      <c r="U201" s="850"/>
      <c r="V201" s="850"/>
    </row>
    <row r="202" spans="1:23" s="79" customFormat="1" ht="13.5" customHeight="1" thickBot="1">
      <c r="B202" s="32" t="s">
        <v>801</v>
      </c>
      <c r="C202" s="859"/>
      <c r="D202" s="859"/>
      <c r="E202" s="860"/>
      <c r="F202" s="860"/>
      <c r="G202" s="448">
        <f t="shared" ref="G202:V202" si="26">G$7</f>
        <v>1990</v>
      </c>
      <c r="H202" s="448">
        <f t="shared" si="26"/>
        <v>1991</v>
      </c>
      <c r="I202" s="448">
        <f t="shared" si="26"/>
        <v>1992</v>
      </c>
      <c r="J202" s="448">
        <f t="shared" si="26"/>
        <v>1993</v>
      </c>
      <c r="K202" s="448">
        <f t="shared" si="26"/>
        <v>1994</v>
      </c>
      <c r="L202" s="448">
        <f t="shared" si="26"/>
        <v>1995</v>
      </c>
      <c r="M202" s="448">
        <f t="shared" si="26"/>
        <v>1996</v>
      </c>
      <c r="N202" s="448">
        <f t="shared" si="26"/>
        <v>1997</v>
      </c>
      <c r="O202" s="448">
        <f t="shared" si="26"/>
        <v>1998</v>
      </c>
      <c r="P202" s="448">
        <f t="shared" si="26"/>
        <v>1999</v>
      </c>
      <c r="Q202" s="448">
        <f t="shared" si="26"/>
        <v>2000</v>
      </c>
      <c r="R202" s="448">
        <f t="shared" si="26"/>
        <v>2001</v>
      </c>
      <c r="S202" s="448">
        <f t="shared" si="26"/>
        <v>2002</v>
      </c>
      <c r="T202" s="448">
        <f t="shared" si="26"/>
        <v>2003</v>
      </c>
      <c r="U202" s="448">
        <f t="shared" si="26"/>
        <v>2004</v>
      </c>
      <c r="V202" s="448">
        <f t="shared" si="26"/>
        <v>2005</v>
      </c>
    </row>
    <row r="203" spans="1:23" ht="13.5" customHeight="1">
      <c r="B203" s="728" t="s">
        <v>274</v>
      </c>
      <c r="C203" s="129" t="s">
        <v>802</v>
      </c>
      <c r="D203" s="947"/>
      <c r="E203" s="274" t="s">
        <v>154</v>
      </c>
      <c r="F203" s="864"/>
      <c r="G203" s="1547" t="s">
        <v>803</v>
      </c>
      <c r="H203" s="1548"/>
      <c r="I203" s="1548"/>
      <c r="J203" s="1548"/>
      <c r="K203" s="1548"/>
      <c r="L203" s="1548"/>
      <c r="M203" s="1548"/>
      <c r="N203" s="1548"/>
      <c r="O203" s="1548"/>
      <c r="P203" s="1548"/>
      <c r="Q203" s="1548"/>
      <c r="R203" s="1548"/>
      <c r="S203" s="1548"/>
      <c r="T203" s="1548"/>
      <c r="U203" s="1548"/>
      <c r="V203" s="1548"/>
    </row>
    <row r="204" spans="1:23" ht="13.5" customHeight="1">
      <c r="B204" s="728" t="s">
        <v>403</v>
      </c>
      <c r="C204" s="129" t="s">
        <v>804</v>
      </c>
      <c r="D204" s="947"/>
      <c r="E204" s="274" t="s">
        <v>809</v>
      </c>
      <c r="F204" s="864"/>
      <c r="G204" s="1547" t="s">
        <v>805</v>
      </c>
      <c r="H204" s="1548"/>
      <c r="I204" s="1548"/>
      <c r="J204" s="1548"/>
      <c r="K204" s="1548"/>
      <c r="L204" s="1548"/>
      <c r="M204" s="1548"/>
      <c r="N204" s="1548"/>
      <c r="O204" s="1548"/>
      <c r="P204" s="1548"/>
      <c r="Q204" s="1548"/>
      <c r="R204" s="1548"/>
      <c r="S204" s="1548"/>
      <c r="T204" s="1548"/>
      <c r="U204" s="1548"/>
      <c r="V204" s="1548"/>
    </row>
    <row r="205" spans="1:23" ht="13.5" customHeight="1">
      <c r="B205" s="728" t="s">
        <v>404</v>
      </c>
      <c r="C205" s="129" t="s">
        <v>381</v>
      </c>
      <c r="D205" s="862"/>
      <c r="E205" s="274" t="s">
        <v>809</v>
      </c>
      <c r="F205" s="864"/>
      <c r="G205" s="1545" t="s">
        <v>382</v>
      </c>
      <c r="H205" s="1546" t="str">
        <f t="shared" ref="H205:V205" si="27">IF(H$67="","",IF(H$67=0,"n. appl.",H164/H$67*1000))</f>
        <v/>
      </c>
      <c r="I205" s="1546" t="str">
        <f t="shared" si="27"/>
        <v/>
      </c>
      <c r="J205" s="1546" t="str">
        <f t="shared" si="27"/>
        <v/>
      </c>
      <c r="K205" s="1546" t="str">
        <f t="shared" si="27"/>
        <v/>
      </c>
      <c r="L205" s="1546" t="str">
        <f t="shared" si="27"/>
        <v/>
      </c>
      <c r="M205" s="1546" t="str">
        <f t="shared" si="27"/>
        <v/>
      </c>
      <c r="N205" s="1546" t="str">
        <f t="shared" si="27"/>
        <v/>
      </c>
      <c r="O205" s="1546" t="str">
        <f t="shared" si="27"/>
        <v/>
      </c>
      <c r="P205" s="1546" t="str">
        <f t="shared" si="27"/>
        <v/>
      </c>
      <c r="Q205" s="1546" t="str">
        <f t="shared" si="27"/>
        <v/>
      </c>
      <c r="R205" s="1546" t="str">
        <f t="shared" si="27"/>
        <v/>
      </c>
      <c r="S205" s="1546" t="str">
        <f t="shared" si="27"/>
        <v/>
      </c>
      <c r="T205" s="1546" t="str">
        <f t="shared" si="27"/>
        <v/>
      </c>
      <c r="U205" s="1546" t="str">
        <f t="shared" si="27"/>
        <v/>
      </c>
      <c r="V205" s="1546" t="str">
        <f t="shared" si="27"/>
        <v/>
      </c>
    </row>
    <row r="206" spans="1:23" ht="13.5" customHeight="1" thickBot="1"/>
    <row r="207" spans="1:23" ht="13.5" customHeight="1" thickBot="1">
      <c r="B207" s="32" t="s">
        <v>806</v>
      </c>
      <c r="C207" s="859"/>
      <c r="D207" s="859"/>
      <c r="E207" s="860"/>
      <c r="F207" s="865"/>
      <c r="G207" s="448">
        <f t="shared" ref="G207:V207" si="28">G$7</f>
        <v>1990</v>
      </c>
      <c r="H207" s="448">
        <f t="shared" si="28"/>
        <v>1991</v>
      </c>
      <c r="I207" s="448">
        <f t="shared" si="28"/>
        <v>1992</v>
      </c>
      <c r="J207" s="448">
        <f t="shared" si="28"/>
        <v>1993</v>
      </c>
      <c r="K207" s="448">
        <f t="shared" si="28"/>
        <v>1994</v>
      </c>
      <c r="L207" s="448">
        <f t="shared" si="28"/>
        <v>1995</v>
      </c>
      <c r="M207" s="448">
        <f t="shared" si="28"/>
        <v>1996</v>
      </c>
      <c r="N207" s="448">
        <f t="shared" si="28"/>
        <v>1997</v>
      </c>
      <c r="O207" s="448">
        <f t="shared" si="28"/>
        <v>1998</v>
      </c>
      <c r="P207" s="448">
        <f t="shared" si="28"/>
        <v>1999</v>
      </c>
      <c r="Q207" s="448">
        <f t="shared" si="28"/>
        <v>2000</v>
      </c>
      <c r="R207" s="448">
        <f t="shared" si="28"/>
        <v>2001</v>
      </c>
      <c r="S207" s="448">
        <f t="shared" si="28"/>
        <v>2002</v>
      </c>
      <c r="T207" s="448">
        <f t="shared" si="28"/>
        <v>2003</v>
      </c>
      <c r="U207" s="448">
        <f t="shared" si="28"/>
        <v>2004</v>
      </c>
      <c r="V207" s="448">
        <f t="shared" si="28"/>
        <v>2005</v>
      </c>
    </row>
    <row r="208" spans="1:23" ht="26.25" customHeight="1">
      <c r="B208" s="766">
        <v>91</v>
      </c>
      <c r="C208" s="124" t="s">
        <v>1293</v>
      </c>
      <c r="D208" s="247"/>
      <c r="E208" s="675" t="s">
        <v>430</v>
      </c>
      <c r="F208" s="676"/>
      <c r="G208" s="1549" t="s">
        <v>1097</v>
      </c>
      <c r="H208" s="1550"/>
      <c r="I208" s="1550"/>
      <c r="J208" s="1550"/>
      <c r="K208" s="1550"/>
      <c r="L208" s="1550"/>
      <c r="M208" s="1550"/>
      <c r="N208" s="1550"/>
      <c r="O208" s="1550"/>
      <c r="P208" s="1550"/>
      <c r="Q208" s="1550"/>
      <c r="R208" s="1280"/>
      <c r="S208" s="1280"/>
      <c r="T208" s="1280"/>
      <c r="U208" s="1280"/>
      <c r="V208" s="1281"/>
    </row>
    <row r="209" spans="1:22" s="870" customFormat="1" ht="24.75" customHeight="1">
      <c r="A209" s="867"/>
      <c r="B209" s="728" t="s">
        <v>558</v>
      </c>
      <c r="C209" s="36" t="s">
        <v>1252</v>
      </c>
      <c r="D209" s="868"/>
      <c r="E209" s="863" t="s">
        <v>430</v>
      </c>
      <c r="F209" s="869"/>
      <c r="G209" s="1554" t="s">
        <v>1253</v>
      </c>
      <c r="H209" s="1226" t="str">
        <f t="shared" ref="H209:V209" si="29">IF(OR(H46="",H65=""),"",100*H46/H65)</f>
        <v/>
      </c>
      <c r="I209" s="1226" t="str">
        <f t="shared" si="29"/>
        <v/>
      </c>
      <c r="J209" s="1226" t="str">
        <f t="shared" si="29"/>
        <v/>
      </c>
      <c r="K209" s="1226" t="str">
        <f t="shared" si="29"/>
        <v/>
      </c>
      <c r="L209" s="1226" t="str">
        <f t="shared" si="29"/>
        <v/>
      </c>
      <c r="M209" s="1226" t="str">
        <f t="shared" si="29"/>
        <v/>
      </c>
      <c r="N209" s="1226" t="str">
        <f t="shared" si="29"/>
        <v/>
      </c>
      <c r="O209" s="1226" t="str">
        <f t="shared" si="29"/>
        <v/>
      </c>
      <c r="P209" s="1226" t="str">
        <f t="shared" si="29"/>
        <v/>
      </c>
      <c r="Q209" s="1226" t="str">
        <f t="shared" si="29"/>
        <v/>
      </c>
      <c r="R209" s="1226" t="str">
        <f t="shared" si="29"/>
        <v/>
      </c>
      <c r="S209" s="1226" t="str">
        <f t="shared" si="29"/>
        <v/>
      </c>
      <c r="T209" s="1226" t="str">
        <f t="shared" si="29"/>
        <v/>
      </c>
      <c r="U209" s="1226" t="str">
        <f t="shared" si="29"/>
        <v/>
      </c>
      <c r="V209" s="1227" t="str">
        <f t="shared" si="29"/>
        <v/>
      </c>
    </row>
    <row r="210" spans="1:22" ht="26.25" customHeight="1">
      <c r="A210" s="866"/>
      <c r="B210" s="772">
        <f>B208+1</f>
        <v>92</v>
      </c>
      <c r="C210" s="43" t="s">
        <v>1254</v>
      </c>
      <c r="D210" s="42"/>
      <c r="E210" s="863" t="s">
        <v>430</v>
      </c>
      <c r="F210" s="864"/>
      <c r="G210" s="1555" t="s">
        <v>1164</v>
      </c>
      <c r="H210" s="1556"/>
      <c r="I210" s="1556"/>
      <c r="J210" s="1556"/>
      <c r="K210" s="1556"/>
      <c r="L210" s="1556"/>
      <c r="M210" s="1556"/>
      <c r="N210" s="1556"/>
      <c r="O210" s="1556"/>
      <c r="P210" s="1556"/>
      <c r="Q210" s="1556"/>
      <c r="R210" s="1249"/>
      <c r="S210" s="1249"/>
      <c r="T210" s="1249"/>
      <c r="U210" s="1249"/>
      <c r="V210" s="1250"/>
    </row>
    <row r="211" spans="1:22" ht="13.5" customHeight="1">
      <c r="A211" s="784"/>
      <c r="B211" s="805"/>
      <c r="C211" s="41"/>
      <c r="D211" s="128"/>
      <c r="E211" s="871"/>
      <c r="F211" s="871"/>
      <c r="G211" s="872"/>
      <c r="H211" s="872"/>
      <c r="I211" s="872"/>
      <c r="J211" s="872"/>
      <c r="K211" s="872"/>
      <c r="L211" s="872"/>
      <c r="M211" s="872"/>
      <c r="N211" s="872"/>
      <c r="O211" s="872"/>
      <c r="P211" s="872"/>
      <c r="Q211" s="872"/>
      <c r="R211" s="872"/>
      <c r="S211" s="872"/>
      <c r="T211" s="872"/>
      <c r="U211" s="872"/>
      <c r="V211" s="872"/>
    </row>
    <row r="212" spans="1:22" ht="24.95" customHeight="1">
      <c r="A212" s="866"/>
      <c r="B212" s="772">
        <f>B210+1</f>
        <v>93</v>
      </c>
      <c r="C212" s="36" t="s">
        <v>1224</v>
      </c>
      <c r="D212" s="42"/>
      <c r="E212" s="274" t="s">
        <v>1318</v>
      </c>
      <c r="F212" s="288"/>
      <c r="G212" s="1459" t="s">
        <v>1276</v>
      </c>
      <c r="H212" s="1460"/>
      <c r="I212" s="1460"/>
      <c r="J212" s="1460"/>
      <c r="K212" s="1460"/>
      <c r="L212" s="1460"/>
      <c r="M212" s="1460"/>
      <c r="N212" s="1460"/>
      <c r="O212" s="1460"/>
      <c r="P212" s="1460"/>
      <c r="Q212" s="1460"/>
      <c r="R212" s="1261"/>
      <c r="S212" s="1261"/>
      <c r="T212" s="1261"/>
      <c r="U212" s="1261"/>
      <c r="V212" s="1262"/>
    </row>
    <row r="213" spans="1:22" ht="24.95" customHeight="1">
      <c r="B213" s="772">
        <f>B212+1</f>
        <v>94</v>
      </c>
      <c r="C213" s="36" t="s">
        <v>863</v>
      </c>
      <c r="D213" s="42"/>
      <c r="E213" s="274" t="s">
        <v>430</v>
      </c>
      <c r="F213" s="288"/>
      <c r="G213" s="1459" t="s">
        <v>379</v>
      </c>
      <c r="H213" s="1460"/>
      <c r="I213" s="1460"/>
      <c r="J213" s="1460"/>
      <c r="K213" s="1460"/>
      <c r="L213" s="1460"/>
      <c r="M213" s="1460"/>
      <c r="N213" s="1460"/>
      <c r="O213" s="1460"/>
      <c r="P213" s="1460"/>
      <c r="Q213" s="1460"/>
      <c r="R213" s="1261"/>
      <c r="S213" s="1261"/>
      <c r="T213" s="1261"/>
      <c r="U213" s="1261"/>
      <c r="V213" s="1262"/>
    </row>
    <row r="214" spans="1:22" ht="24.95" customHeight="1">
      <c r="B214" s="772">
        <f>B213+1</f>
        <v>95</v>
      </c>
      <c r="C214" s="36" t="s">
        <v>582</v>
      </c>
      <c r="D214" s="42"/>
      <c r="E214" s="274" t="s">
        <v>430</v>
      </c>
      <c r="F214" s="288"/>
      <c r="G214" s="1459" t="s">
        <v>380</v>
      </c>
      <c r="H214" s="1460"/>
      <c r="I214" s="1460"/>
      <c r="J214" s="1460"/>
      <c r="K214" s="1460"/>
      <c r="L214" s="1460"/>
      <c r="M214" s="1460"/>
      <c r="N214" s="1460"/>
      <c r="O214" s="1460"/>
      <c r="P214" s="1460"/>
      <c r="Q214" s="1460"/>
      <c r="R214" s="1261" t="str">
        <f t="shared" ref="R214:V215" si="30">IF(R$76="","",IF(R$76=0,"n. appl.",R79/R$76))</f>
        <v/>
      </c>
      <c r="S214" s="1261" t="str">
        <f t="shared" si="30"/>
        <v/>
      </c>
      <c r="T214" s="1261" t="str">
        <f t="shared" si="30"/>
        <v/>
      </c>
      <c r="U214" s="1261" t="str">
        <f t="shared" si="30"/>
        <v/>
      </c>
      <c r="V214" s="1262" t="str">
        <f t="shared" si="30"/>
        <v/>
      </c>
    </row>
    <row r="215" spans="1:22" ht="24.95" customHeight="1">
      <c r="A215" s="866"/>
      <c r="B215" s="728">
        <f>B214+1</f>
        <v>96</v>
      </c>
      <c r="C215" s="36" t="s">
        <v>583</v>
      </c>
      <c r="D215" s="42"/>
      <c r="E215" s="274" t="s">
        <v>430</v>
      </c>
      <c r="F215" s="288"/>
      <c r="G215" s="1459" t="s">
        <v>1230</v>
      </c>
      <c r="H215" s="1460"/>
      <c r="I215" s="1460"/>
      <c r="J215" s="1460"/>
      <c r="K215" s="1460"/>
      <c r="L215" s="1460"/>
      <c r="M215" s="1460"/>
      <c r="N215" s="1460"/>
      <c r="O215" s="1460"/>
      <c r="P215" s="1460"/>
      <c r="Q215" s="1460"/>
      <c r="R215" s="1261" t="str">
        <f t="shared" si="30"/>
        <v/>
      </c>
      <c r="S215" s="1261" t="str">
        <f t="shared" si="30"/>
        <v/>
      </c>
      <c r="T215" s="1261" t="str">
        <f t="shared" si="30"/>
        <v/>
      </c>
      <c r="U215" s="1261" t="str">
        <f t="shared" si="30"/>
        <v/>
      </c>
      <c r="V215" s="1262" t="str">
        <f t="shared" si="30"/>
        <v/>
      </c>
    </row>
    <row r="216" spans="1:22" ht="29.25" customHeight="1">
      <c r="A216" s="784"/>
      <c r="B216" s="728" t="s">
        <v>1222</v>
      </c>
      <c r="C216" s="36" t="s">
        <v>584</v>
      </c>
      <c r="D216" s="42"/>
      <c r="E216" s="274" t="s">
        <v>585</v>
      </c>
      <c r="F216" s="288"/>
      <c r="G216" s="1456" t="s">
        <v>1065</v>
      </c>
      <c r="H216" s="1261"/>
      <c r="I216" s="1261"/>
      <c r="J216" s="1261"/>
      <c r="K216" s="1261"/>
      <c r="L216" s="1261"/>
      <c r="M216" s="1261"/>
      <c r="N216" s="1261"/>
      <c r="O216" s="1261"/>
      <c r="P216" s="1261"/>
      <c r="Q216" s="1261"/>
      <c r="R216" s="1261"/>
      <c r="S216" s="1261"/>
      <c r="T216" s="1261"/>
      <c r="U216" s="1261"/>
      <c r="V216" s="1262"/>
    </row>
    <row r="217" spans="1:22" ht="39" customHeight="1">
      <c r="A217" s="784"/>
      <c r="B217" s="728" t="s">
        <v>1191</v>
      </c>
      <c r="C217" s="36" t="s">
        <v>1130</v>
      </c>
      <c r="D217" s="42"/>
      <c r="E217" s="274" t="s">
        <v>430</v>
      </c>
      <c r="F217" s="288"/>
      <c r="G217" s="1456" t="s">
        <v>638</v>
      </c>
      <c r="H217" s="1261"/>
      <c r="I217" s="1261"/>
      <c r="J217" s="1261"/>
      <c r="K217" s="1261"/>
      <c r="L217" s="1261"/>
      <c r="M217" s="1261"/>
      <c r="N217" s="1261"/>
      <c r="O217" s="1261"/>
      <c r="P217" s="1261"/>
      <c r="Q217" s="1261"/>
      <c r="R217" s="1261"/>
      <c r="S217" s="1261"/>
      <c r="T217" s="1261"/>
      <c r="U217" s="1261"/>
      <c r="V217" s="1262"/>
    </row>
    <row r="218" spans="1:22" ht="26.25" customHeight="1">
      <c r="A218" s="784"/>
      <c r="B218" s="728" t="s">
        <v>1192</v>
      </c>
      <c r="C218" s="682" t="s">
        <v>322</v>
      </c>
      <c r="D218" s="247"/>
      <c r="E218" s="274" t="s">
        <v>430</v>
      </c>
      <c r="F218" s="288"/>
      <c r="G218" s="1456" t="s">
        <v>652</v>
      </c>
      <c r="H218" s="1261"/>
      <c r="I218" s="1261"/>
      <c r="J218" s="1261"/>
      <c r="K218" s="1261"/>
      <c r="L218" s="1261"/>
      <c r="M218" s="1261"/>
      <c r="N218" s="1261"/>
      <c r="O218" s="1261"/>
      <c r="P218" s="1261"/>
      <c r="Q218" s="1261"/>
      <c r="R218" s="1261"/>
      <c r="S218" s="1261"/>
      <c r="T218" s="1261"/>
      <c r="U218" s="1261"/>
      <c r="V218" s="1262"/>
    </row>
    <row r="219" spans="1:22" ht="26.25" customHeight="1">
      <c r="A219" s="784"/>
      <c r="B219" s="728" t="s">
        <v>1193</v>
      </c>
      <c r="C219" s="682" t="s">
        <v>323</v>
      </c>
      <c r="D219" s="247"/>
      <c r="E219" s="274" t="s">
        <v>430</v>
      </c>
      <c r="F219" s="288"/>
      <c r="G219" s="1456" t="s">
        <v>653</v>
      </c>
      <c r="H219" s="1261"/>
      <c r="I219" s="1261"/>
      <c r="J219" s="1261"/>
      <c r="K219" s="1261"/>
      <c r="L219" s="1261"/>
      <c r="M219" s="1261"/>
      <c r="N219" s="1261"/>
      <c r="O219" s="1261"/>
      <c r="P219" s="1261"/>
      <c r="Q219" s="1261"/>
      <c r="R219" s="1261"/>
      <c r="S219" s="1261"/>
      <c r="T219" s="1261"/>
      <c r="U219" s="1261"/>
      <c r="V219" s="1262"/>
    </row>
    <row r="220" spans="1:22" ht="13.5" customHeight="1">
      <c r="A220" s="784"/>
      <c r="B220" s="805"/>
      <c r="D220" s="873"/>
      <c r="E220" s="871"/>
      <c r="F220" s="871"/>
      <c r="G220" s="872"/>
      <c r="H220" s="872"/>
      <c r="I220" s="872"/>
      <c r="J220" s="872"/>
      <c r="K220" s="872"/>
      <c r="L220" s="872"/>
      <c r="M220" s="872"/>
      <c r="N220" s="872"/>
      <c r="O220" s="872"/>
      <c r="P220" s="872"/>
      <c r="Q220" s="872"/>
      <c r="R220" s="872"/>
      <c r="S220" s="872"/>
      <c r="T220" s="872"/>
      <c r="U220" s="872"/>
      <c r="V220" s="872"/>
    </row>
    <row r="221" spans="1:22" ht="24.95" customHeight="1">
      <c r="A221" s="866"/>
      <c r="B221" s="772">
        <f>B215+1</f>
        <v>97</v>
      </c>
      <c r="C221" s="36" t="s">
        <v>1255</v>
      </c>
      <c r="D221" s="862"/>
      <c r="E221" s="863" t="s">
        <v>1256</v>
      </c>
      <c r="F221" s="864"/>
      <c r="G221" s="1457" t="s">
        <v>111</v>
      </c>
      <c r="H221" s="1458"/>
      <c r="I221" s="1458"/>
      <c r="J221" s="1458"/>
      <c r="K221" s="1458"/>
      <c r="L221" s="1458"/>
      <c r="M221" s="1458"/>
      <c r="N221" s="1458"/>
      <c r="O221" s="1458"/>
      <c r="P221" s="1458"/>
      <c r="Q221" s="1458"/>
      <c r="R221" s="1369"/>
      <c r="S221" s="1369"/>
      <c r="T221" s="1369"/>
      <c r="U221" s="1369"/>
      <c r="V221" s="1370"/>
    </row>
    <row r="222" spans="1:22" ht="24.95" customHeight="1">
      <c r="A222" s="866"/>
      <c r="B222" s="728">
        <v>98</v>
      </c>
      <c r="C222" s="36" t="s">
        <v>1341</v>
      </c>
      <c r="D222" s="42"/>
      <c r="E222" s="274" t="s">
        <v>275</v>
      </c>
      <c r="F222" s="288"/>
      <c r="G222" s="1437" t="s">
        <v>253</v>
      </c>
      <c r="H222" s="1261"/>
      <c r="I222" s="1261"/>
      <c r="J222" s="1261"/>
      <c r="K222" s="1261"/>
      <c r="L222" s="1261"/>
      <c r="M222" s="1261"/>
      <c r="N222" s="1261"/>
      <c r="O222" s="1261"/>
      <c r="P222" s="1261"/>
      <c r="Q222" s="1261"/>
      <c r="R222" s="1261"/>
      <c r="S222" s="1261"/>
      <c r="T222" s="1261"/>
      <c r="U222" s="1261"/>
      <c r="V222" s="1262"/>
    </row>
    <row r="223" spans="1:22" ht="25.5" customHeight="1">
      <c r="A223" s="784"/>
      <c r="B223" s="728" t="s">
        <v>250</v>
      </c>
      <c r="C223" s="36" t="s">
        <v>112</v>
      </c>
      <c r="D223" s="42"/>
      <c r="E223" s="274" t="s">
        <v>113</v>
      </c>
      <c r="F223" s="288"/>
      <c r="G223" s="1437" t="s">
        <v>114</v>
      </c>
      <c r="H223" s="1438"/>
      <c r="I223" s="1438"/>
      <c r="J223" s="1438"/>
      <c r="K223" s="1438"/>
      <c r="L223" s="1438"/>
      <c r="M223" s="1438"/>
      <c r="N223" s="1438"/>
      <c r="O223" s="1438"/>
      <c r="P223" s="1438"/>
      <c r="Q223" s="1438"/>
      <c r="R223" s="1438"/>
      <c r="S223" s="1438"/>
      <c r="T223" s="1438"/>
      <c r="U223" s="1438"/>
      <c r="V223" s="1438"/>
    </row>
    <row r="224" spans="1:22" ht="13.5" customHeight="1">
      <c r="A224" s="784"/>
      <c r="B224" s="728" t="s">
        <v>1284</v>
      </c>
      <c r="C224" s="36" t="s">
        <v>1285</v>
      </c>
      <c r="D224" s="42"/>
      <c r="E224" s="274" t="s">
        <v>1286</v>
      </c>
      <c r="F224" s="288"/>
      <c r="G224" s="1439" t="s">
        <v>1426</v>
      </c>
      <c r="H224" s="1440"/>
      <c r="I224" s="1440"/>
      <c r="J224" s="1440"/>
      <c r="K224" s="1440"/>
      <c r="L224" s="1440"/>
      <c r="M224" s="1440"/>
      <c r="N224" s="1440"/>
      <c r="O224" s="1440"/>
      <c r="P224" s="1440"/>
      <c r="Q224" s="1440"/>
      <c r="R224" s="1440"/>
      <c r="S224" s="1440"/>
      <c r="T224" s="1440"/>
      <c r="U224" s="1440"/>
      <c r="V224" s="1441"/>
    </row>
    <row r="225" spans="1:22" ht="24.95" customHeight="1">
      <c r="A225" s="784"/>
      <c r="B225" s="728" t="s">
        <v>1283</v>
      </c>
      <c r="C225" s="36" t="s">
        <v>822</v>
      </c>
      <c r="D225" s="42"/>
      <c r="E225" s="274" t="s">
        <v>1318</v>
      </c>
      <c r="F225" s="288"/>
      <c r="G225" s="1442" t="s">
        <v>254</v>
      </c>
      <c r="H225" s="1443"/>
      <c r="I225" s="1443"/>
      <c r="J225" s="1443"/>
      <c r="K225" s="1443"/>
      <c r="L225" s="1443"/>
      <c r="M225" s="1443"/>
      <c r="N225" s="1443"/>
      <c r="O225" s="1443"/>
      <c r="P225" s="1443"/>
      <c r="Q225" s="1443"/>
      <c r="R225" s="1443"/>
      <c r="S225" s="1443"/>
      <c r="T225" s="1443"/>
      <c r="U225" s="1443"/>
      <c r="V225" s="1444"/>
    </row>
    <row r="226" spans="1:22" ht="13.5" thickBot="1"/>
    <row r="227" spans="1:22" s="809" customFormat="1" ht="13.5" thickBot="1">
      <c r="A227" s="17" t="s">
        <v>298</v>
      </c>
      <c r="B227" s="765"/>
      <c r="C227" s="765"/>
      <c r="D227" s="765"/>
      <c r="E227" s="779"/>
      <c r="F227" s="779"/>
      <c r="G227" s="779"/>
      <c r="H227" s="779"/>
      <c r="I227" s="779"/>
      <c r="J227" s="779"/>
      <c r="K227" s="779"/>
      <c r="L227" s="779"/>
      <c r="M227" s="779"/>
      <c r="N227" s="779"/>
      <c r="O227" s="779"/>
      <c r="P227" s="779"/>
      <c r="Q227" s="779"/>
      <c r="R227" s="779"/>
      <c r="S227" s="779"/>
      <c r="T227" s="779"/>
      <c r="U227" s="779"/>
      <c r="V227" s="779"/>
    </row>
    <row r="228" spans="1:22" ht="13.5" thickBot="1"/>
    <row r="229" spans="1:22" s="784" customFormat="1" ht="13.5" thickBot="1">
      <c r="A229" s="762"/>
      <c r="B229" s="17" t="s">
        <v>857</v>
      </c>
      <c r="C229" s="781"/>
      <c r="D229" s="781"/>
      <c r="E229" s="791"/>
      <c r="F229" s="791"/>
      <c r="G229" s="95">
        <f t="shared" ref="G229:V229" si="31">G$7</f>
        <v>1990</v>
      </c>
      <c r="H229" s="95">
        <f t="shared" si="31"/>
        <v>1991</v>
      </c>
      <c r="I229" s="95">
        <f t="shared" si="31"/>
        <v>1992</v>
      </c>
      <c r="J229" s="95">
        <f t="shared" si="31"/>
        <v>1993</v>
      </c>
      <c r="K229" s="95">
        <f t="shared" si="31"/>
        <v>1994</v>
      </c>
      <c r="L229" s="95">
        <f t="shared" si="31"/>
        <v>1995</v>
      </c>
      <c r="M229" s="95">
        <f t="shared" si="31"/>
        <v>1996</v>
      </c>
      <c r="N229" s="95">
        <f t="shared" si="31"/>
        <v>1997</v>
      </c>
      <c r="O229" s="95">
        <f t="shared" si="31"/>
        <v>1998</v>
      </c>
      <c r="P229" s="137">
        <f t="shared" si="31"/>
        <v>1999</v>
      </c>
      <c r="Q229" s="95">
        <f t="shared" si="31"/>
        <v>2000</v>
      </c>
      <c r="R229" s="95">
        <f t="shared" si="31"/>
        <v>2001</v>
      </c>
      <c r="S229" s="95">
        <f t="shared" si="31"/>
        <v>2002</v>
      </c>
      <c r="T229" s="95">
        <f t="shared" si="31"/>
        <v>2003</v>
      </c>
      <c r="U229" s="95">
        <f t="shared" si="31"/>
        <v>2004</v>
      </c>
      <c r="V229" s="95">
        <f t="shared" si="31"/>
        <v>2005</v>
      </c>
    </row>
    <row r="230" spans="1:22">
      <c r="B230" s="772">
        <v>101</v>
      </c>
      <c r="C230" s="59" t="s">
        <v>586</v>
      </c>
      <c r="D230" s="701"/>
      <c r="E230" s="812"/>
      <c r="F230" s="874"/>
      <c r="G230" s="875"/>
      <c r="H230" s="876"/>
      <c r="I230" s="876"/>
      <c r="J230" s="876"/>
      <c r="K230" s="876"/>
      <c r="L230" s="876"/>
      <c r="M230" s="876"/>
      <c r="N230" s="876"/>
      <c r="O230" s="876"/>
      <c r="P230" s="876"/>
      <c r="Q230" s="876"/>
      <c r="R230" s="876"/>
      <c r="S230" s="876"/>
      <c r="T230" s="876"/>
      <c r="U230" s="876"/>
      <c r="V230" s="876"/>
    </row>
    <row r="231" spans="1:22">
      <c r="B231" s="772">
        <f t="shared" ref="B231:B236" si="32">B230+1</f>
        <v>102</v>
      </c>
      <c r="C231" s="710"/>
      <c r="D231" s="708" t="s">
        <v>1147</v>
      </c>
      <c r="E231" s="702" t="s">
        <v>1315</v>
      </c>
      <c r="F231" s="709"/>
      <c r="G231" s="1428" t="s">
        <v>277</v>
      </c>
      <c r="H231" s="1429"/>
      <c r="I231" s="1429"/>
      <c r="J231" s="1429"/>
      <c r="K231" s="1429"/>
      <c r="L231" s="1429"/>
      <c r="M231" s="1429"/>
      <c r="N231" s="1429"/>
      <c r="O231" s="1429"/>
      <c r="P231" s="1429"/>
      <c r="Q231" s="1429"/>
      <c r="R231" s="1356"/>
      <c r="S231" s="1356"/>
      <c r="T231" s="1356"/>
      <c r="U231" s="1356"/>
      <c r="V231" s="1357"/>
    </row>
    <row r="232" spans="1:22">
      <c r="B232" s="772">
        <f t="shared" si="32"/>
        <v>103</v>
      </c>
      <c r="C232" s="707"/>
      <c r="D232" s="708" t="s">
        <v>1119</v>
      </c>
      <c r="E232" s="702" t="s">
        <v>1315</v>
      </c>
      <c r="F232" s="709"/>
      <c r="G232" s="1430"/>
      <c r="H232" s="1431"/>
      <c r="I232" s="1431"/>
      <c r="J232" s="1431"/>
      <c r="K232" s="1431"/>
      <c r="L232" s="1431"/>
      <c r="M232" s="1431"/>
      <c r="N232" s="1431"/>
      <c r="O232" s="1431"/>
      <c r="P232" s="1431"/>
      <c r="Q232" s="1431"/>
      <c r="R232" s="1360"/>
      <c r="S232" s="1360"/>
      <c r="T232" s="1360"/>
      <c r="U232" s="1360"/>
      <c r="V232" s="1361"/>
    </row>
    <row r="233" spans="1:22">
      <c r="B233" s="772">
        <f t="shared" si="32"/>
        <v>104</v>
      </c>
      <c r="C233" s="710"/>
      <c r="D233" s="708" t="s">
        <v>776</v>
      </c>
      <c r="E233" s="702" t="s">
        <v>1315</v>
      </c>
      <c r="F233" s="709"/>
      <c r="G233" s="1430"/>
      <c r="H233" s="1431"/>
      <c r="I233" s="1431"/>
      <c r="J233" s="1431"/>
      <c r="K233" s="1431"/>
      <c r="L233" s="1431"/>
      <c r="M233" s="1431"/>
      <c r="N233" s="1431"/>
      <c r="O233" s="1431"/>
      <c r="P233" s="1431"/>
      <c r="Q233" s="1431"/>
      <c r="R233" s="1360"/>
      <c r="S233" s="1360"/>
      <c r="T233" s="1360"/>
      <c r="U233" s="1360"/>
      <c r="V233" s="1361"/>
    </row>
    <row r="234" spans="1:22">
      <c r="B234" s="772">
        <f t="shared" si="32"/>
        <v>105</v>
      </c>
      <c r="C234" s="707"/>
      <c r="D234" s="708" t="s">
        <v>1120</v>
      </c>
      <c r="E234" s="702" t="s">
        <v>1315</v>
      </c>
      <c r="F234" s="709"/>
      <c r="G234" s="1430"/>
      <c r="H234" s="1431"/>
      <c r="I234" s="1431"/>
      <c r="J234" s="1431"/>
      <c r="K234" s="1431"/>
      <c r="L234" s="1431"/>
      <c r="M234" s="1431"/>
      <c r="N234" s="1431"/>
      <c r="O234" s="1431"/>
      <c r="P234" s="1431"/>
      <c r="Q234" s="1431"/>
      <c r="R234" s="1360"/>
      <c r="S234" s="1360"/>
      <c r="T234" s="1360"/>
      <c r="U234" s="1360"/>
      <c r="V234" s="1361"/>
    </row>
    <row r="235" spans="1:22" ht="14.25">
      <c r="B235" s="772">
        <f t="shared" si="32"/>
        <v>106</v>
      </c>
      <c r="C235" s="707"/>
      <c r="D235" s="708" t="s">
        <v>1121</v>
      </c>
      <c r="E235" s="702" t="s">
        <v>115</v>
      </c>
      <c r="F235" s="709"/>
      <c r="G235" s="1430"/>
      <c r="H235" s="1431"/>
      <c r="I235" s="1431"/>
      <c r="J235" s="1431"/>
      <c r="K235" s="1431"/>
      <c r="L235" s="1431"/>
      <c r="M235" s="1431"/>
      <c r="N235" s="1431"/>
      <c r="O235" s="1431"/>
      <c r="P235" s="1431"/>
      <c r="Q235" s="1431"/>
      <c r="R235" s="1360"/>
      <c r="S235" s="1360"/>
      <c r="T235" s="1360"/>
      <c r="U235" s="1360"/>
      <c r="V235" s="1361"/>
    </row>
    <row r="236" spans="1:22">
      <c r="B236" s="772">
        <f t="shared" si="32"/>
        <v>107</v>
      </c>
      <c r="C236" s="707"/>
      <c r="D236" s="708" t="s">
        <v>1122</v>
      </c>
      <c r="E236" s="702" t="s">
        <v>1315</v>
      </c>
      <c r="F236" s="709"/>
      <c r="G236" s="1430"/>
      <c r="H236" s="1431"/>
      <c r="I236" s="1431"/>
      <c r="J236" s="1431"/>
      <c r="K236" s="1431"/>
      <c r="L236" s="1431"/>
      <c r="M236" s="1431"/>
      <c r="N236" s="1431"/>
      <c r="O236" s="1431"/>
      <c r="P236" s="1431"/>
      <c r="Q236" s="1431"/>
      <c r="R236" s="1360"/>
      <c r="S236" s="1360"/>
      <c r="T236" s="1360"/>
      <c r="U236" s="1360"/>
      <c r="V236" s="1361"/>
    </row>
    <row r="237" spans="1:22">
      <c r="B237" s="772" t="s">
        <v>1051</v>
      </c>
      <c r="C237" s="707"/>
      <c r="D237" s="708" t="s">
        <v>1052</v>
      </c>
      <c r="E237" s="702" t="s">
        <v>1315</v>
      </c>
      <c r="F237" s="709"/>
      <c r="G237" s="1364"/>
      <c r="H237" s="1365"/>
      <c r="I237" s="1365"/>
      <c r="J237" s="1365"/>
      <c r="K237" s="1365"/>
      <c r="L237" s="1365"/>
      <c r="M237" s="1365"/>
      <c r="N237" s="1365"/>
      <c r="O237" s="1365"/>
      <c r="P237" s="1365"/>
      <c r="Q237" s="1365"/>
      <c r="R237" s="1366"/>
      <c r="S237" s="1366"/>
      <c r="T237" s="1366"/>
      <c r="U237" s="1366"/>
      <c r="V237" s="1367"/>
    </row>
    <row r="238" spans="1:22">
      <c r="B238" s="772">
        <f>B236+1</f>
        <v>108</v>
      </c>
      <c r="C238" s="59" t="s">
        <v>1034</v>
      </c>
      <c r="D238" s="701"/>
      <c r="E238" s="702"/>
      <c r="F238" s="838"/>
      <c r="G238" s="877"/>
      <c r="H238" s="878"/>
      <c r="I238" s="878"/>
      <c r="J238" s="878"/>
      <c r="K238" s="878"/>
      <c r="L238" s="878"/>
      <c r="M238" s="878"/>
      <c r="N238" s="878"/>
      <c r="O238" s="878"/>
      <c r="P238" s="878"/>
      <c r="Q238" s="878"/>
      <c r="R238" s="878"/>
      <c r="S238" s="878"/>
      <c r="T238" s="878"/>
      <c r="U238" s="878"/>
      <c r="V238" s="878"/>
    </row>
    <row r="239" spans="1:22">
      <c r="B239" s="772">
        <f>B238+1</f>
        <v>109</v>
      </c>
      <c r="C239" s="707"/>
      <c r="D239" s="708" t="s">
        <v>1123</v>
      </c>
      <c r="E239" s="702" t="s">
        <v>1315</v>
      </c>
      <c r="F239" s="709"/>
      <c r="G239" s="1428" t="s">
        <v>1324</v>
      </c>
      <c r="H239" s="1429"/>
      <c r="I239" s="1429"/>
      <c r="J239" s="1429"/>
      <c r="K239" s="1429"/>
      <c r="L239" s="1429"/>
      <c r="M239" s="1429"/>
      <c r="N239" s="1429"/>
      <c r="O239" s="1429"/>
      <c r="P239" s="1429"/>
      <c r="Q239" s="1429"/>
      <c r="R239" s="1356"/>
      <c r="S239" s="1356"/>
      <c r="T239" s="1356"/>
      <c r="U239" s="1356"/>
      <c r="V239" s="1357"/>
    </row>
    <row r="240" spans="1:22">
      <c r="B240" s="772">
        <f>B239+1</f>
        <v>110</v>
      </c>
      <c r="C240" s="710"/>
      <c r="D240" s="708" t="s">
        <v>777</v>
      </c>
      <c r="E240" s="702" t="s">
        <v>1315</v>
      </c>
      <c r="F240" s="709"/>
      <c r="G240" s="1430"/>
      <c r="H240" s="1431"/>
      <c r="I240" s="1431"/>
      <c r="J240" s="1431"/>
      <c r="K240" s="1431"/>
      <c r="L240" s="1431"/>
      <c r="M240" s="1431"/>
      <c r="N240" s="1431"/>
      <c r="O240" s="1431"/>
      <c r="P240" s="1431"/>
      <c r="Q240" s="1431"/>
      <c r="R240" s="1360"/>
      <c r="S240" s="1360"/>
      <c r="T240" s="1360"/>
      <c r="U240" s="1360"/>
      <c r="V240" s="1361"/>
    </row>
    <row r="241" spans="2:22">
      <c r="B241" s="772">
        <f>B240+1</f>
        <v>111</v>
      </c>
      <c r="C241" s="707"/>
      <c r="D241" s="708" t="s">
        <v>795</v>
      </c>
      <c r="E241" s="702" t="s">
        <v>1315</v>
      </c>
      <c r="F241" s="709"/>
      <c r="G241" s="1430"/>
      <c r="H241" s="1431"/>
      <c r="I241" s="1431"/>
      <c r="J241" s="1431"/>
      <c r="K241" s="1431"/>
      <c r="L241" s="1431"/>
      <c r="M241" s="1431"/>
      <c r="N241" s="1431"/>
      <c r="O241" s="1431"/>
      <c r="P241" s="1431"/>
      <c r="Q241" s="1431"/>
      <c r="R241" s="1360"/>
      <c r="S241" s="1360"/>
      <c r="T241" s="1360"/>
      <c r="U241" s="1360"/>
      <c r="V241" s="1361"/>
    </row>
    <row r="242" spans="2:22">
      <c r="B242" s="772">
        <f>B241+1</f>
        <v>112</v>
      </c>
      <c r="C242" s="710"/>
      <c r="D242" s="708" t="s">
        <v>1125</v>
      </c>
      <c r="E242" s="702" t="s">
        <v>1315</v>
      </c>
      <c r="F242" s="709"/>
      <c r="G242" s="1430"/>
      <c r="H242" s="1431"/>
      <c r="I242" s="1431"/>
      <c r="J242" s="1431"/>
      <c r="K242" s="1431"/>
      <c r="L242" s="1431"/>
      <c r="M242" s="1431"/>
      <c r="N242" s="1431"/>
      <c r="O242" s="1431"/>
      <c r="P242" s="1431"/>
      <c r="Q242" s="1431"/>
      <c r="R242" s="1360"/>
      <c r="S242" s="1360"/>
      <c r="T242" s="1360"/>
      <c r="U242" s="1360"/>
      <c r="V242" s="1361"/>
    </row>
    <row r="243" spans="2:22">
      <c r="B243" s="772">
        <f>B242+1</f>
        <v>113</v>
      </c>
      <c r="C243" s="707"/>
      <c r="D243" s="708" t="s">
        <v>1126</v>
      </c>
      <c r="E243" s="702" t="s">
        <v>1315</v>
      </c>
      <c r="F243" s="709"/>
      <c r="G243" s="1430"/>
      <c r="H243" s="1431"/>
      <c r="I243" s="1431"/>
      <c r="J243" s="1431"/>
      <c r="K243" s="1431"/>
      <c r="L243" s="1431"/>
      <c r="M243" s="1431"/>
      <c r="N243" s="1431"/>
      <c r="O243" s="1431"/>
      <c r="P243" s="1431"/>
      <c r="Q243" s="1431"/>
      <c r="R243" s="1360"/>
      <c r="S243" s="1360"/>
      <c r="T243" s="1360"/>
      <c r="U243" s="1360"/>
      <c r="V243" s="1361"/>
    </row>
    <row r="244" spans="2:22">
      <c r="B244" s="772" t="s">
        <v>835</v>
      </c>
      <c r="C244" s="707"/>
      <c r="D244" s="708" t="s">
        <v>831</v>
      </c>
      <c r="E244" s="702" t="s">
        <v>1315</v>
      </c>
      <c r="F244" s="709"/>
      <c r="G244" s="1430"/>
      <c r="H244" s="1431"/>
      <c r="I244" s="1431"/>
      <c r="J244" s="1431"/>
      <c r="K244" s="1431"/>
      <c r="L244" s="1431"/>
      <c r="M244" s="1431"/>
      <c r="N244" s="1431"/>
      <c r="O244" s="1431"/>
      <c r="P244" s="1431"/>
      <c r="Q244" s="1431"/>
      <c r="R244" s="1360"/>
      <c r="S244" s="1360"/>
      <c r="T244" s="1360"/>
      <c r="U244" s="1360"/>
      <c r="V244" s="1361"/>
    </row>
    <row r="245" spans="2:22">
      <c r="B245" s="772">
        <v>114</v>
      </c>
      <c r="C245" s="710"/>
      <c r="D245" s="669" t="s">
        <v>587</v>
      </c>
      <c r="E245" s="702" t="s">
        <v>1315</v>
      </c>
      <c r="F245" s="709"/>
      <c r="G245" s="1432"/>
      <c r="H245" s="1433"/>
      <c r="I245" s="1433"/>
      <c r="J245" s="1433"/>
      <c r="K245" s="1433"/>
      <c r="L245" s="1433"/>
      <c r="M245" s="1433"/>
      <c r="N245" s="1433"/>
      <c r="O245" s="1433"/>
      <c r="P245" s="1433"/>
      <c r="Q245" s="1433"/>
      <c r="R245" s="1366"/>
      <c r="S245" s="1366"/>
      <c r="T245" s="1366"/>
      <c r="U245" s="1366"/>
      <c r="V245" s="1367"/>
    </row>
    <row r="246" spans="2:22">
      <c r="B246" s="772">
        <f t="shared" ref="B246:B254" si="33">B245+1</f>
        <v>115</v>
      </c>
      <c r="C246" s="59" t="s">
        <v>187</v>
      </c>
      <c r="D246" s="701"/>
      <c r="E246" s="702"/>
      <c r="F246" s="838"/>
      <c r="G246" s="877"/>
      <c r="H246" s="878"/>
      <c r="I246" s="878"/>
      <c r="J246" s="878"/>
      <c r="K246" s="878"/>
      <c r="L246" s="878"/>
      <c r="M246" s="878"/>
      <c r="N246" s="878"/>
      <c r="O246" s="878"/>
      <c r="P246" s="878"/>
      <c r="Q246" s="878"/>
      <c r="R246" s="878"/>
      <c r="S246" s="878"/>
      <c r="T246" s="878"/>
      <c r="U246" s="878"/>
      <c r="V246" s="878"/>
    </row>
    <row r="247" spans="2:22">
      <c r="B247" s="772">
        <f t="shared" si="33"/>
        <v>116</v>
      </c>
      <c r="C247" s="60"/>
      <c r="D247" s="701" t="s">
        <v>770</v>
      </c>
      <c r="E247" s="702" t="s">
        <v>1315</v>
      </c>
      <c r="F247" s="709"/>
      <c r="G247" s="1428" t="s">
        <v>1325</v>
      </c>
      <c r="H247" s="1429"/>
      <c r="I247" s="1429"/>
      <c r="J247" s="1429"/>
      <c r="K247" s="1429"/>
      <c r="L247" s="1429"/>
      <c r="M247" s="1429"/>
      <c r="N247" s="1429"/>
      <c r="O247" s="1429"/>
      <c r="P247" s="1429"/>
      <c r="Q247" s="1429"/>
      <c r="R247" s="1356"/>
      <c r="S247" s="1356"/>
      <c r="T247" s="1356"/>
      <c r="U247" s="1356"/>
      <c r="V247" s="1357"/>
    </row>
    <row r="248" spans="2:22">
      <c r="B248" s="772">
        <f t="shared" si="33"/>
        <v>117</v>
      </c>
      <c r="C248" s="61"/>
      <c r="D248" s="701" t="s">
        <v>1128</v>
      </c>
      <c r="E248" s="702" t="s">
        <v>1315</v>
      </c>
      <c r="F248" s="709"/>
      <c r="G248" s="1430"/>
      <c r="H248" s="1431"/>
      <c r="I248" s="1431"/>
      <c r="J248" s="1431"/>
      <c r="K248" s="1431"/>
      <c r="L248" s="1431"/>
      <c r="M248" s="1431"/>
      <c r="N248" s="1431"/>
      <c r="O248" s="1431"/>
      <c r="P248" s="1431"/>
      <c r="Q248" s="1431"/>
      <c r="R248" s="1360"/>
      <c r="S248" s="1360"/>
      <c r="T248" s="1360"/>
      <c r="U248" s="1360"/>
      <c r="V248" s="1361"/>
    </row>
    <row r="249" spans="2:22">
      <c r="B249" s="772">
        <f t="shared" si="33"/>
        <v>118</v>
      </c>
      <c r="C249" s="60"/>
      <c r="D249" s="701" t="s">
        <v>1127</v>
      </c>
      <c r="E249" s="702" t="s">
        <v>1315</v>
      </c>
      <c r="F249" s="709"/>
      <c r="G249" s="1430"/>
      <c r="H249" s="1431"/>
      <c r="I249" s="1431"/>
      <c r="J249" s="1431"/>
      <c r="K249" s="1431"/>
      <c r="L249" s="1431"/>
      <c r="M249" s="1431"/>
      <c r="N249" s="1431"/>
      <c r="O249" s="1431"/>
      <c r="P249" s="1431"/>
      <c r="Q249" s="1431"/>
      <c r="R249" s="1360"/>
      <c r="S249" s="1360"/>
      <c r="T249" s="1360"/>
      <c r="U249" s="1360"/>
      <c r="V249" s="1361"/>
    </row>
    <row r="250" spans="2:22">
      <c r="B250" s="772">
        <f t="shared" si="33"/>
        <v>119</v>
      </c>
      <c r="C250" s="60"/>
      <c r="D250" s="701" t="s">
        <v>771</v>
      </c>
      <c r="E250" s="702" t="s">
        <v>1315</v>
      </c>
      <c r="F250" s="709"/>
      <c r="G250" s="1430"/>
      <c r="H250" s="1431"/>
      <c r="I250" s="1431"/>
      <c r="J250" s="1431"/>
      <c r="K250" s="1431"/>
      <c r="L250" s="1431"/>
      <c r="M250" s="1431"/>
      <c r="N250" s="1431"/>
      <c r="O250" s="1431"/>
      <c r="P250" s="1431"/>
      <c r="Q250" s="1431"/>
      <c r="R250" s="1360"/>
      <c r="S250" s="1360"/>
      <c r="T250" s="1360"/>
      <c r="U250" s="1360"/>
      <c r="V250" s="1361"/>
    </row>
    <row r="251" spans="2:22">
      <c r="B251" s="772">
        <f t="shared" si="33"/>
        <v>120</v>
      </c>
      <c r="C251" s="60"/>
      <c r="D251" s="701" t="s">
        <v>797</v>
      </c>
      <c r="E251" s="702" t="s">
        <v>1315</v>
      </c>
      <c r="F251" s="709"/>
      <c r="G251" s="1430"/>
      <c r="H251" s="1431"/>
      <c r="I251" s="1431"/>
      <c r="J251" s="1431"/>
      <c r="K251" s="1431"/>
      <c r="L251" s="1431"/>
      <c r="M251" s="1431"/>
      <c r="N251" s="1431"/>
      <c r="O251" s="1431"/>
      <c r="P251" s="1431"/>
      <c r="Q251" s="1431"/>
      <c r="R251" s="1360"/>
      <c r="S251" s="1360"/>
      <c r="T251" s="1360"/>
      <c r="U251" s="1360"/>
      <c r="V251" s="1361"/>
    </row>
    <row r="252" spans="2:22">
      <c r="B252" s="772">
        <f t="shared" si="33"/>
        <v>121</v>
      </c>
      <c r="C252" s="60"/>
      <c r="D252" s="701" t="s">
        <v>798</v>
      </c>
      <c r="E252" s="702" t="s">
        <v>1315</v>
      </c>
      <c r="F252" s="709"/>
      <c r="G252" s="1430"/>
      <c r="H252" s="1431"/>
      <c r="I252" s="1431"/>
      <c r="J252" s="1431"/>
      <c r="K252" s="1431"/>
      <c r="L252" s="1431"/>
      <c r="M252" s="1431"/>
      <c r="N252" s="1431"/>
      <c r="O252" s="1431"/>
      <c r="P252" s="1431"/>
      <c r="Q252" s="1431"/>
      <c r="R252" s="1360"/>
      <c r="S252" s="1360"/>
      <c r="T252" s="1360"/>
      <c r="U252" s="1360"/>
      <c r="V252" s="1361"/>
    </row>
    <row r="253" spans="2:22">
      <c r="B253" s="772">
        <f t="shared" si="33"/>
        <v>122</v>
      </c>
      <c r="C253" s="60"/>
      <c r="D253" s="701" t="s">
        <v>772</v>
      </c>
      <c r="E253" s="702" t="s">
        <v>1315</v>
      </c>
      <c r="F253" s="709"/>
      <c r="G253" s="1430"/>
      <c r="H253" s="1431"/>
      <c r="I253" s="1431"/>
      <c r="J253" s="1431"/>
      <c r="K253" s="1431"/>
      <c r="L253" s="1431"/>
      <c r="M253" s="1431"/>
      <c r="N253" s="1431"/>
      <c r="O253" s="1431"/>
      <c r="P253" s="1431"/>
      <c r="Q253" s="1431"/>
      <c r="R253" s="1360"/>
      <c r="S253" s="1360"/>
      <c r="T253" s="1360"/>
      <c r="U253" s="1360"/>
      <c r="V253" s="1361"/>
    </row>
    <row r="254" spans="2:22" ht="13.5" thickBot="1">
      <c r="B254" s="879">
        <f t="shared" si="33"/>
        <v>123</v>
      </c>
      <c r="C254" s="200"/>
      <c r="D254" s="880" t="s">
        <v>799</v>
      </c>
      <c r="E254" s="881" t="s">
        <v>1315</v>
      </c>
      <c r="F254" s="882"/>
      <c r="G254" s="1434"/>
      <c r="H254" s="1435"/>
      <c r="I254" s="1435"/>
      <c r="J254" s="1435"/>
      <c r="K254" s="1435"/>
      <c r="L254" s="1435"/>
      <c r="M254" s="1435"/>
      <c r="N254" s="1435"/>
      <c r="O254" s="1435"/>
      <c r="P254" s="1435"/>
      <c r="Q254" s="1435"/>
      <c r="R254" s="1382"/>
      <c r="S254" s="1382"/>
      <c r="T254" s="1382"/>
      <c r="U254" s="1382"/>
      <c r="V254" s="1383"/>
    </row>
    <row r="255" spans="2:22" ht="13.5" thickBot="1">
      <c r="B255" s="17" t="s">
        <v>16</v>
      </c>
      <c r="C255" s="613"/>
      <c r="D255" s="613"/>
      <c r="E255" s="684"/>
      <c r="F255" s="637"/>
      <c r="G255" s="95">
        <f t="shared" ref="G255:V255" si="34">G$7</f>
        <v>1990</v>
      </c>
      <c r="H255" s="95">
        <f t="shared" si="34"/>
        <v>1991</v>
      </c>
      <c r="I255" s="95">
        <f t="shared" si="34"/>
        <v>1992</v>
      </c>
      <c r="J255" s="95">
        <f t="shared" si="34"/>
        <v>1993</v>
      </c>
      <c r="K255" s="95">
        <f t="shared" si="34"/>
        <v>1994</v>
      </c>
      <c r="L255" s="95">
        <f t="shared" si="34"/>
        <v>1995</v>
      </c>
      <c r="M255" s="95">
        <f t="shared" si="34"/>
        <v>1996</v>
      </c>
      <c r="N255" s="95">
        <f t="shared" si="34"/>
        <v>1997</v>
      </c>
      <c r="O255" s="95">
        <f t="shared" si="34"/>
        <v>1998</v>
      </c>
      <c r="P255" s="95">
        <f t="shared" si="34"/>
        <v>1999</v>
      </c>
      <c r="Q255" s="95">
        <f t="shared" si="34"/>
        <v>2000</v>
      </c>
      <c r="R255" s="95">
        <f t="shared" si="34"/>
        <v>2001</v>
      </c>
      <c r="S255" s="95">
        <f t="shared" si="34"/>
        <v>2002</v>
      </c>
      <c r="T255" s="95">
        <f t="shared" si="34"/>
        <v>2003</v>
      </c>
      <c r="U255" s="95">
        <f t="shared" si="34"/>
        <v>2004</v>
      </c>
      <c r="V255" s="95">
        <f t="shared" si="34"/>
        <v>2005</v>
      </c>
    </row>
    <row r="256" spans="2:22">
      <c r="B256" s="172">
        <v>124</v>
      </c>
      <c r="C256" s="58" t="s">
        <v>800</v>
      </c>
      <c r="D256" s="685"/>
      <c r="E256" s="670"/>
      <c r="F256" s="698"/>
      <c r="G256" s="739"/>
      <c r="H256" s="740"/>
      <c r="I256" s="740"/>
      <c r="J256" s="740"/>
      <c r="K256" s="740"/>
      <c r="L256" s="740"/>
      <c r="M256" s="740"/>
      <c r="N256" s="740"/>
      <c r="O256" s="740"/>
      <c r="P256" s="740"/>
      <c r="Q256" s="740"/>
      <c r="R256" s="740"/>
      <c r="S256" s="740"/>
      <c r="T256" s="740"/>
      <c r="U256" s="740"/>
      <c r="V256" s="740"/>
    </row>
    <row r="257" spans="2:22" ht="12.75" customHeight="1">
      <c r="B257" s="342" t="s">
        <v>815</v>
      </c>
      <c r="C257" s="60"/>
      <c r="D257" s="686" t="s">
        <v>1258</v>
      </c>
      <c r="E257" s="667" t="s">
        <v>1315</v>
      </c>
      <c r="F257" s="699"/>
      <c r="G257" s="1436" t="s">
        <v>1251</v>
      </c>
      <c r="H257" s="1343"/>
      <c r="I257" s="1343"/>
      <c r="J257" s="1343"/>
      <c r="K257" s="1343"/>
      <c r="L257" s="1343"/>
      <c r="M257" s="1343"/>
      <c r="N257" s="1343"/>
      <c r="O257" s="1343"/>
      <c r="P257" s="1343"/>
      <c r="Q257" s="1343"/>
      <c r="R257" s="1343"/>
      <c r="S257" s="1343"/>
      <c r="T257" s="1343"/>
      <c r="U257" s="1343"/>
      <c r="V257" s="1344"/>
    </row>
    <row r="258" spans="2:22">
      <c r="B258" s="342" t="s">
        <v>816</v>
      </c>
      <c r="C258" s="60"/>
      <c r="D258" s="686" t="s">
        <v>1119</v>
      </c>
      <c r="E258" s="667" t="s">
        <v>1315</v>
      </c>
      <c r="F258" s="699"/>
      <c r="G258" s="1345"/>
      <c r="H258" s="1346"/>
      <c r="I258" s="1346"/>
      <c r="J258" s="1346"/>
      <c r="K258" s="1346"/>
      <c r="L258" s="1346"/>
      <c r="M258" s="1346"/>
      <c r="N258" s="1346"/>
      <c r="O258" s="1346"/>
      <c r="P258" s="1346"/>
      <c r="Q258" s="1346"/>
      <c r="R258" s="1346"/>
      <c r="S258" s="1346"/>
      <c r="T258" s="1346"/>
      <c r="U258" s="1346"/>
      <c r="V258" s="1347"/>
    </row>
    <row r="259" spans="2:22">
      <c r="B259" s="342" t="s">
        <v>817</v>
      </c>
      <c r="C259" s="60"/>
      <c r="D259" s="686" t="s">
        <v>776</v>
      </c>
      <c r="E259" s="667" t="s">
        <v>1315</v>
      </c>
      <c r="F259" s="699"/>
      <c r="G259" s="1345"/>
      <c r="H259" s="1346"/>
      <c r="I259" s="1346"/>
      <c r="J259" s="1346"/>
      <c r="K259" s="1346"/>
      <c r="L259" s="1346"/>
      <c r="M259" s="1346"/>
      <c r="N259" s="1346"/>
      <c r="O259" s="1346"/>
      <c r="P259" s="1346"/>
      <c r="Q259" s="1346"/>
      <c r="R259" s="1346"/>
      <c r="S259" s="1346"/>
      <c r="T259" s="1346"/>
      <c r="U259" s="1346"/>
      <c r="V259" s="1347"/>
    </row>
    <row r="260" spans="2:22">
      <c r="B260" s="342" t="s">
        <v>818</v>
      </c>
      <c r="C260" s="60"/>
      <c r="D260" s="686" t="s">
        <v>1120</v>
      </c>
      <c r="E260" s="667" t="s">
        <v>1315</v>
      </c>
      <c r="F260" s="699"/>
      <c r="G260" s="1345"/>
      <c r="H260" s="1346"/>
      <c r="I260" s="1346"/>
      <c r="J260" s="1346"/>
      <c r="K260" s="1346"/>
      <c r="L260" s="1346"/>
      <c r="M260" s="1346"/>
      <c r="N260" s="1346"/>
      <c r="O260" s="1346"/>
      <c r="P260" s="1346"/>
      <c r="Q260" s="1346"/>
      <c r="R260" s="1346"/>
      <c r="S260" s="1346"/>
      <c r="T260" s="1346"/>
      <c r="U260" s="1346"/>
      <c r="V260" s="1347"/>
    </row>
    <row r="261" spans="2:22" ht="14.25">
      <c r="B261" s="342" t="s">
        <v>819</v>
      </c>
      <c r="C261" s="60"/>
      <c r="D261" s="686" t="s">
        <v>1121</v>
      </c>
      <c r="E261" s="702" t="s">
        <v>115</v>
      </c>
      <c r="F261" s="692"/>
      <c r="G261" s="1345"/>
      <c r="H261" s="1346"/>
      <c r="I261" s="1346"/>
      <c r="J261" s="1346"/>
      <c r="K261" s="1346"/>
      <c r="L261" s="1346"/>
      <c r="M261" s="1346"/>
      <c r="N261" s="1346"/>
      <c r="O261" s="1346"/>
      <c r="P261" s="1346"/>
      <c r="Q261" s="1346"/>
      <c r="R261" s="1346"/>
      <c r="S261" s="1346"/>
      <c r="T261" s="1346"/>
      <c r="U261" s="1346"/>
      <c r="V261" s="1347"/>
    </row>
    <row r="262" spans="2:22">
      <c r="B262" s="342" t="s">
        <v>820</v>
      </c>
      <c r="C262" s="60"/>
      <c r="D262" s="686" t="s">
        <v>1122</v>
      </c>
      <c r="E262" s="667" t="s">
        <v>1315</v>
      </c>
      <c r="F262" s="699"/>
      <c r="G262" s="1348"/>
      <c r="H262" s="1349"/>
      <c r="I262" s="1349"/>
      <c r="J262" s="1349"/>
      <c r="K262" s="1349"/>
      <c r="L262" s="1349"/>
      <c r="M262" s="1349"/>
      <c r="N262" s="1349"/>
      <c r="O262" s="1349"/>
      <c r="P262" s="1349"/>
      <c r="Q262" s="1349"/>
      <c r="R262" s="1349"/>
      <c r="S262" s="1349"/>
      <c r="T262" s="1349"/>
      <c r="U262" s="1349"/>
      <c r="V262" s="1350"/>
    </row>
    <row r="263" spans="2:22">
      <c r="B263" s="172">
        <v>125</v>
      </c>
      <c r="C263" s="59" t="s">
        <v>144</v>
      </c>
      <c r="D263" s="640"/>
      <c r="E263" s="670"/>
      <c r="F263" s="692"/>
      <c r="G263" s="741"/>
      <c r="H263" s="742"/>
      <c r="I263" s="742"/>
      <c r="J263" s="742"/>
      <c r="K263" s="742"/>
      <c r="L263" s="742"/>
      <c r="M263" s="742"/>
      <c r="N263" s="742"/>
      <c r="O263" s="742"/>
      <c r="P263" s="742"/>
      <c r="Q263" s="742"/>
      <c r="R263" s="742"/>
      <c r="S263" s="742"/>
      <c r="T263" s="742"/>
      <c r="U263" s="742"/>
      <c r="V263" s="742"/>
    </row>
    <row r="264" spans="2:22">
      <c r="B264" s="342" t="s">
        <v>501</v>
      </c>
      <c r="C264" s="687"/>
      <c r="D264" s="669" t="s">
        <v>587</v>
      </c>
      <c r="E264" s="670" t="s">
        <v>1315</v>
      </c>
      <c r="F264" s="690"/>
      <c r="G264" s="1272" t="s">
        <v>90</v>
      </c>
      <c r="H264" s="1258"/>
      <c r="I264" s="1258"/>
      <c r="J264" s="1258"/>
      <c r="K264" s="1258"/>
      <c r="L264" s="1258"/>
      <c r="M264" s="1258"/>
      <c r="N264" s="1258"/>
      <c r="O264" s="1258"/>
      <c r="P264" s="1258"/>
      <c r="Q264" s="1258"/>
      <c r="R264" s="1258"/>
      <c r="S264" s="1258"/>
      <c r="T264" s="1258"/>
      <c r="U264" s="1258"/>
      <c r="V264" s="1259"/>
    </row>
    <row r="265" spans="2:22">
      <c r="B265" s="172">
        <v>126</v>
      </c>
      <c r="C265" s="59" t="s">
        <v>305</v>
      </c>
      <c r="D265" s="640"/>
      <c r="E265" s="670"/>
      <c r="F265" s="716"/>
      <c r="G265" s="741"/>
      <c r="H265" s="742"/>
      <c r="I265" s="742"/>
      <c r="J265" s="742"/>
      <c r="K265" s="742"/>
      <c r="L265" s="742"/>
      <c r="M265" s="742"/>
      <c r="N265" s="742"/>
      <c r="O265" s="742"/>
      <c r="P265" s="742"/>
      <c r="Q265" s="742"/>
      <c r="R265" s="742"/>
      <c r="S265" s="742"/>
      <c r="T265" s="742"/>
      <c r="U265" s="742"/>
      <c r="V265" s="742"/>
    </row>
    <row r="266" spans="2:22">
      <c r="B266" s="342" t="s">
        <v>502</v>
      </c>
      <c r="C266" s="61"/>
      <c r="D266" s="640" t="s">
        <v>799</v>
      </c>
      <c r="E266" s="667" t="s">
        <v>1315</v>
      </c>
      <c r="F266" s="692"/>
      <c r="G266" s="1272" t="s">
        <v>1115</v>
      </c>
      <c r="H266" s="1258"/>
      <c r="I266" s="1258"/>
      <c r="J266" s="1258"/>
      <c r="K266" s="1258"/>
      <c r="L266" s="1258"/>
      <c r="M266" s="1258"/>
      <c r="N266" s="1258"/>
      <c r="O266" s="1258"/>
      <c r="P266" s="1258"/>
      <c r="Q266" s="1258"/>
      <c r="R266" s="1258"/>
      <c r="S266" s="1258"/>
      <c r="T266" s="1258"/>
      <c r="U266" s="1258"/>
      <c r="V266" s="1259"/>
    </row>
    <row r="267" spans="2:22" ht="13.5" thickBot="1"/>
    <row r="268" spans="2:22" ht="13.5" thickBot="1">
      <c r="B268" s="17" t="s">
        <v>716</v>
      </c>
      <c r="C268" s="781"/>
      <c r="D268" s="781"/>
      <c r="E268" s="791"/>
      <c r="F268" s="791"/>
      <c r="G268" s="95">
        <f t="shared" ref="G268:V268" si="35">G$7</f>
        <v>1990</v>
      </c>
      <c r="H268" s="95">
        <f t="shared" si="35"/>
        <v>1991</v>
      </c>
      <c r="I268" s="95">
        <f t="shared" si="35"/>
        <v>1992</v>
      </c>
      <c r="J268" s="95">
        <f t="shared" si="35"/>
        <v>1993</v>
      </c>
      <c r="K268" s="95">
        <f t="shared" si="35"/>
        <v>1994</v>
      </c>
      <c r="L268" s="95">
        <f t="shared" si="35"/>
        <v>1995</v>
      </c>
      <c r="M268" s="95">
        <f t="shared" si="35"/>
        <v>1996</v>
      </c>
      <c r="N268" s="95">
        <f t="shared" si="35"/>
        <v>1997</v>
      </c>
      <c r="O268" s="95">
        <f t="shared" si="35"/>
        <v>1998</v>
      </c>
      <c r="P268" s="95">
        <f t="shared" si="35"/>
        <v>1999</v>
      </c>
      <c r="Q268" s="95">
        <f t="shared" si="35"/>
        <v>2000</v>
      </c>
      <c r="R268" s="95">
        <f t="shared" si="35"/>
        <v>2001</v>
      </c>
      <c r="S268" s="95">
        <f t="shared" si="35"/>
        <v>2002</v>
      </c>
      <c r="T268" s="95">
        <f t="shared" si="35"/>
        <v>2003</v>
      </c>
      <c r="U268" s="95">
        <f t="shared" si="35"/>
        <v>2004</v>
      </c>
      <c r="V268" s="95">
        <f t="shared" si="35"/>
        <v>2005</v>
      </c>
    </row>
    <row r="269" spans="2:22">
      <c r="B269" s="772">
        <v>131</v>
      </c>
      <c r="C269" s="59" t="s">
        <v>800</v>
      </c>
      <c r="D269" s="708"/>
      <c r="E269" s="702"/>
      <c r="F269" s="703"/>
      <c r="G269" s="876"/>
      <c r="H269" s="876"/>
      <c r="I269" s="876"/>
      <c r="J269" s="876"/>
      <c r="K269" s="876"/>
      <c r="L269" s="876"/>
      <c r="M269" s="876"/>
      <c r="N269" s="876"/>
      <c r="O269" s="876"/>
      <c r="P269" s="876"/>
      <c r="Q269" s="876"/>
      <c r="R269" s="876"/>
      <c r="S269" s="876"/>
      <c r="T269" s="876"/>
      <c r="U269" s="876"/>
      <c r="V269" s="876"/>
    </row>
    <row r="270" spans="2:22">
      <c r="B270" s="772">
        <f t="shared" ref="B270:B275" si="36">B269+1</f>
        <v>132</v>
      </c>
      <c r="C270" s="883"/>
      <c r="D270" s="708" t="s">
        <v>796</v>
      </c>
      <c r="E270" s="702" t="s">
        <v>1321</v>
      </c>
      <c r="F270" s="709"/>
      <c r="G270" s="1412" t="s">
        <v>1369</v>
      </c>
      <c r="H270" s="1413"/>
      <c r="I270" s="1413"/>
      <c r="J270" s="1413"/>
      <c r="K270" s="1413"/>
      <c r="L270" s="1413"/>
      <c r="M270" s="1413"/>
      <c r="N270" s="1413"/>
      <c r="O270" s="1413"/>
      <c r="P270" s="1413"/>
      <c r="Q270" s="1413"/>
      <c r="R270" s="1356"/>
      <c r="S270" s="1356"/>
      <c r="T270" s="1356"/>
      <c r="U270" s="1356"/>
      <c r="V270" s="1357"/>
    </row>
    <row r="271" spans="2:22">
      <c r="B271" s="772">
        <f t="shared" si="36"/>
        <v>133</v>
      </c>
      <c r="C271" s="707"/>
      <c r="D271" s="708" t="s">
        <v>1119</v>
      </c>
      <c r="E271" s="702" t="s">
        <v>1321</v>
      </c>
      <c r="F271" s="709"/>
      <c r="G271" s="1414"/>
      <c r="H271" s="1415"/>
      <c r="I271" s="1415"/>
      <c r="J271" s="1415"/>
      <c r="K271" s="1415"/>
      <c r="L271" s="1415"/>
      <c r="M271" s="1415"/>
      <c r="N271" s="1415"/>
      <c r="O271" s="1415"/>
      <c r="P271" s="1415"/>
      <c r="Q271" s="1415"/>
      <c r="R271" s="1360"/>
      <c r="S271" s="1360"/>
      <c r="T271" s="1360"/>
      <c r="U271" s="1360"/>
      <c r="V271" s="1361"/>
    </row>
    <row r="272" spans="2:22">
      <c r="B272" s="772">
        <f t="shared" si="36"/>
        <v>134</v>
      </c>
      <c r="C272" s="707"/>
      <c r="D272" s="708" t="s">
        <v>776</v>
      </c>
      <c r="E272" s="702" t="s">
        <v>1321</v>
      </c>
      <c r="F272" s="709"/>
      <c r="G272" s="1414"/>
      <c r="H272" s="1415"/>
      <c r="I272" s="1415"/>
      <c r="J272" s="1415"/>
      <c r="K272" s="1415"/>
      <c r="L272" s="1415"/>
      <c r="M272" s="1415"/>
      <c r="N272" s="1415"/>
      <c r="O272" s="1415"/>
      <c r="P272" s="1415"/>
      <c r="Q272" s="1415"/>
      <c r="R272" s="1360"/>
      <c r="S272" s="1360"/>
      <c r="T272" s="1360"/>
      <c r="U272" s="1360"/>
      <c r="V272" s="1361"/>
    </row>
    <row r="273" spans="2:22">
      <c r="B273" s="772">
        <f t="shared" si="36"/>
        <v>135</v>
      </c>
      <c r="C273" s="884"/>
      <c r="D273" s="708" t="s">
        <v>1120</v>
      </c>
      <c r="E273" s="702" t="s">
        <v>1321</v>
      </c>
      <c r="F273" s="709"/>
      <c r="G273" s="1414"/>
      <c r="H273" s="1415"/>
      <c r="I273" s="1415"/>
      <c r="J273" s="1415"/>
      <c r="K273" s="1415"/>
      <c r="L273" s="1415"/>
      <c r="M273" s="1415"/>
      <c r="N273" s="1415"/>
      <c r="O273" s="1415"/>
      <c r="P273" s="1415"/>
      <c r="Q273" s="1415"/>
      <c r="R273" s="1360"/>
      <c r="S273" s="1360"/>
      <c r="T273" s="1360"/>
      <c r="U273" s="1360"/>
      <c r="V273" s="1361"/>
    </row>
    <row r="274" spans="2:22" ht="14.25">
      <c r="B274" s="772">
        <f t="shared" si="36"/>
        <v>136</v>
      </c>
      <c r="C274" s="707"/>
      <c r="D274" s="708" t="s">
        <v>1121</v>
      </c>
      <c r="E274" s="702" t="s">
        <v>116</v>
      </c>
      <c r="F274" s="709"/>
      <c r="G274" s="1414"/>
      <c r="H274" s="1415"/>
      <c r="I274" s="1415"/>
      <c r="J274" s="1415"/>
      <c r="K274" s="1415"/>
      <c r="L274" s="1415"/>
      <c r="M274" s="1415"/>
      <c r="N274" s="1415"/>
      <c r="O274" s="1415"/>
      <c r="P274" s="1415"/>
      <c r="Q274" s="1415"/>
      <c r="R274" s="1360"/>
      <c r="S274" s="1360"/>
      <c r="T274" s="1360"/>
      <c r="U274" s="1360"/>
      <c r="V274" s="1361"/>
    </row>
    <row r="275" spans="2:22">
      <c r="B275" s="772">
        <f t="shared" si="36"/>
        <v>137</v>
      </c>
      <c r="C275" s="707"/>
      <c r="D275" s="708" t="s">
        <v>1122</v>
      </c>
      <c r="E275" s="702" t="s">
        <v>1321</v>
      </c>
      <c r="F275" s="709"/>
      <c r="G275" s="1414"/>
      <c r="H275" s="1415"/>
      <c r="I275" s="1415"/>
      <c r="J275" s="1415"/>
      <c r="K275" s="1415"/>
      <c r="L275" s="1415"/>
      <c r="M275" s="1415"/>
      <c r="N275" s="1415"/>
      <c r="O275" s="1415"/>
      <c r="P275" s="1415"/>
      <c r="Q275" s="1415"/>
      <c r="R275" s="1360"/>
      <c r="S275" s="1360"/>
      <c r="T275" s="1360"/>
      <c r="U275" s="1360"/>
      <c r="V275" s="1361"/>
    </row>
    <row r="276" spans="2:22">
      <c r="B276" s="772" t="s">
        <v>1053</v>
      </c>
      <c r="C276" s="707"/>
      <c r="D276" s="708" t="s">
        <v>1052</v>
      </c>
      <c r="E276" s="702" t="s">
        <v>1321</v>
      </c>
      <c r="F276" s="709"/>
      <c r="G276" s="1364"/>
      <c r="H276" s="1365"/>
      <c r="I276" s="1365"/>
      <c r="J276" s="1365"/>
      <c r="K276" s="1365"/>
      <c r="L276" s="1365"/>
      <c r="M276" s="1365"/>
      <c r="N276" s="1365"/>
      <c r="O276" s="1365"/>
      <c r="P276" s="1365"/>
      <c r="Q276" s="1365"/>
      <c r="R276" s="1366"/>
      <c r="S276" s="1366"/>
      <c r="T276" s="1366"/>
      <c r="U276" s="1366"/>
      <c r="V276" s="1367"/>
    </row>
    <row r="277" spans="2:22">
      <c r="B277" s="772">
        <f>B275+1</f>
        <v>138</v>
      </c>
      <c r="C277" s="59" t="s">
        <v>144</v>
      </c>
      <c r="D277" s="701"/>
      <c r="E277" s="702"/>
      <c r="F277" s="703"/>
      <c r="G277" s="885"/>
      <c r="H277" s="886"/>
      <c r="I277" s="886"/>
      <c r="J277" s="886"/>
      <c r="K277" s="886"/>
      <c r="L277" s="886"/>
      <c r="M277" s="886"/>
      <c r="N277" s="886"/>
      <c r="O277" s="886"/>
      <c r="P277" s="886"/>
      <c r="Q277" s="886"/>
      <c r="R277" s="886"/>
      <c r="S277" s="886"/>
      <c r="T277" s="886"/>
      <c r="U277" s="886"/>
      <c r="V277" s="886"/>
    </row>
    <row r="278" spans="2:22">
      <c r="B278" s="772">
        <f>B277+1</f>
        <v>139</v>
      </c>
      <c r="C278" s="707"/>
      <c r="D278" s="708" t="s">
        <v>1123</v>
      </c>
      <c r="E278" s="702" t="s">
        <v>1321</v>
      </c>
      <c r="F278" s="709"/>
      <c r="G278" s="1412" t="s">
        <v>1369</v>
      </c>
      <c r="H278" s="1416"/>
      <c r="I278" s="1416"/>
      <c r="J278" s="1416"/>
      <c r="K278" s="1416"/>
      <c r="L278" s="1416"/>
      <c r="M278" s="1416"/>
      <c r="N278" s="1416"/>
      <c r="O278" s="1416"/>
      <c r="P278" s="1416"/>
      <c r="Q278" s="1416"/>
      <c r="R278" s="1356"/>
      <c r="S278" s="1356"/>
      <c r="T278" s="1356"/>
      <c r="U278" s="1356"/>
      <c r="V278" s="1357"/>
    </row>
    <row r="279" spans="2:22">
      <c r="B279" s="772">
        <f>B278+1</f>
        <v>140</v>
      </c>
      <c r="C279" s="707"/>
      <c r="D279" s="708" t="s">
        <v>778</v>
      </c>
      <c r="E279" s="702" t="s">
        <v>1321</v>
      </c>
      <c r="F279" s="709"/>
      <c r="G279" s="1417"/>
      <c r="H279" s="1418"/>
      <c r="I279" s="1418"/>
      <c r="J279" s="1418"/>
      <c r="K279" s="1418"/>
      <c r="L279" s="1418"/>
      <c r="M279" s="1418"/>
      <c r="N279" s="1418"/>
      <c r="O279" s="1418"/>
      <c r="P279" s="1418"/>
      <c r="Q279" s="1418"/>
      <c r="R279" s="1360"/>
      <c r="S279" s="1360"/>
      <c r="T279" s="1360"/>
      <c r="U279" s="1360"/>
      <c r="V279" s="1361"/>
    </row>
    <row r="280" spans="2:22">
      <c r="B280" s="772">
        <f>B279+1</f>
        <v>141</v>
      </c>
      <c r="C280" s="707"/>
      <c r="D280" s="708" t="s">
        <v>795</v>
      </c>
      <c r="E280" s="702" t="s">
        <v>1321</v>
      </c>
      <c r="F280" s="709"/>
      <c r="G280" s="1417"/>
      <c r="H280" s="1418"/>
      <c r="I280" s="1418"/>
      <c r="J280" s="1418"/>
      <c r="K280" s="1418"/>
      <c r="L280" s="1418"/>
      <c r="M280" s="1418"/>
      <c r="N280" s="1418"/>
      <c r="O280" s="1418"/>
      <c r="P280" s="1418"/>
      <c r="Q280" s="1418"/>
      <c r="R280" s="1360"/>
      <c r="S280" s="1360"/>
      <c r="T280" s="1360"/>
      <c r="U280" s="1360"/>
      <c r="V280" s="1361"/>
    </row>
    <row r="281" spans="2:22">
      <c r="B281" s="772">
        <f>B280+1</f>
        <v>142</v>
      </c>
      <c r="C281" s="707"/>
      <c r="D281" s="708" t="s">
        <v>1125</v>
      </c>
      <c r="E281" s="702" t="s">
        <v>1321</v>
      </c>
      <c r="F281" s="709"/>
      <c r="G281" s="1417"/>
      <c r="H281" s="1418"/>
      <c r="I281" s="1418"/>
      <c r="J281" s="1418"/>
      <c r="K281" s="1418"/>
      <c r="L281" s="1418"/>
      <c r="M281" s="1418"/>
      <c r="N281" s="1418"/>
      <c r="O281" s="1418"/>
      <c r="P281" s="1418"/>
      <c r="Q281" s="1418"/>
      <c r="R281" s="1360"/>
      <c r="S281" s="1360"/>
      <c r="T281" s="1360"/>
      <c r="U281" s="1360"/>
      <c r="V281" s="1361"/>
    </row>
    <row r="282" spans="2:22">
      <c r="B282" s="772">
        <f>B281+1</f>
        <v>143</v>
      </c>
      <c r="C282" s="707"/>
      <c r="D282" s="708" t="s">
        <v>1126</v>
      </c>
      <c r="E282" s="702" t="s">
        <v>1321</v>
      </c>
      <c r="F282" s="709"/>
      <c r="G282" s="1417"/>
      <c r="H282" s="1418"/>
      <c r="I282" s="1418"/>
      <c r="J282" s="1418"/>
      <c r="K282" s="1418"/>
      <c r="L282" s="1418"/>
      <c r="M282" s="1418"/>
      <c r="N282" s="1418"/>
      <c r="O282" s="1418"/>
      <c r="P282" s="1418"/>
      <c r="Q282" s="1418"/>
      <c r="R282" s="1360"/>
      <c r="S282" s="1360"/>
      <c r="T282" s="1360"/>
      <c r="U282" s="1360"/>
      <c r="V282" s="1361"/>
    </row>
    <row r="283" spans="2:22">
      <c r="B283" s="772" t="s">
        <v>834</v>
      </c>
      <c r="C283" s="707"/>
      <c r="D283" s="708" t="s">
        <v>831</v>
      </c>
      <c r="E283" s="702" t="s">
        <v>1321</v>
      </c>
      <c r="F283" s="709"/>
      <c r="G283" s="1417"/>
      <c r="H283" s="1418"/>
      <c r="I283" s="1418"/>
      <c r="J283" s="1418"/>
      <c r="K283" s="1418"/>
      <c r="L283" s="1418"/>
      <c r="M283" s="1418"/>
      <c r="N283" s="1418"/>
      <c r="O283" s="1418"/>
      <c r="P283" s="1418"/>
      <c r="Q283" s="1418"/>
      <c r="R283" s="1360"/>
      <c r="S283" s="1360"/>
      <c r="T283" s="1360"/>
      <c r="U283" s="1360"/>
      <c r="V283" s="1361"/>
    </row>
    <row r="284" spans="2:22">
      <c r="B284" s="772">
        <v>144</v>
      </c>
      <c r="C284" s="707"/>
      <c r="D284" s="669" t="s">
        <v>587</v>
      </c>
      <c r="E284" s="702" t="s">
        <v>1321</v>
      </c>
      <c r="F284" s="709"/>
      <c r="G284" s="1419"/>
      <c r="H284" s="1420"/>
      <c r="I284" s="1420"/>
      <c r="J284" s="1420"/>
      <c r="K284" s="1420"/>
      <c r="L284" s="1420"/>
      <c r="M284" s="1420"/>
      <c r="N284" s="1420"/>
      <c r="O284" s="1420"/>
      <c r="P284" s="1420"/>
      <c r="Q284" s="1420"/>
      <c r="R284" s="1366"/>
      <c r="S284" s="1366"/>
      <c r="T284" s="1366"/>
      <c r="U284" s="1366"/>
      <c r="V284" s="1367"/>
    </row>
    <row r="285" spans="2:22">
      <c r="B285" s="772">
        <f t="shared" ref="B285:B293" si="37">B284+1</f>
        <v>145</v>
      </c>
      <c r="C285" s="59" t="s">
        <v>1373</v>
      </c>
      <c r="D285" s="701"/>
      <c r="E285" s="702"/>
      <c r="F285" s="703"/>
      <c r="G285" s="885"/>
      <c r="H285" s="886"/>
      <c r="I285" s="886"/>
      <c r="J285" s="886"/>
      <c r="K285" s="886"/>
      <c r="L285" s="886"/>
      <c r="M285" s="886"/>
      <c r="N285" s="886"/>
      <c r="O285" s="886"/>
      <c r="P285" s="886"/>
      <c r="Q285" s="886"/>
      <c r="R285" s="886"/>
      <c r="S285" s="886"/>
      <c r="T285" s="886"/>
      <c r="U285" s="886"/>
      <c r="V285" s="886"/>
    </row>
    <row r="286" spans="2:22">
      <c r="B286" s="772">
        <f t="shared" si="37"/>
        <v>146</v>
      </c>
      <c r="C286" s="60"/>
      <c r="D286" s="701" t="s">
        <v>703</v>
      </c>
      <c r="E286" s="812" t="s">
        <v>1321</v>
      </c>
      <c r="F286" s="838"/>
      <c r="G286" s="1412" t="s">
        <v>1369</v>
      </c>
      <c r="H286" s="1416"/>
      <c r="I286" s="1416"/>
      <c r="J286" s="1416"/>
      <c r="K286" s="1416"/>
      <c r="L286" s="1416"/>
      <c r="M286" s="1416"/>
      <c r="N286" s="1416"/>
      <c r="O286" s="1416"/>
      <c r="P286" s="1416"/>
      <c r="Q286" s="1416"/>
      <c r="R286" s="1356"/>
      <c r="S286" s="1356"/>
      <c r="T286" s="1356"/>
      <c r="U286" s="1356"/>
      <c r="V286" s="1357"/>
    </row>
    <row r="287" spans="2:22">
      <c r="B287" s="772">
        <f t="shared" si="37"/>
        <v>147</v>
      </c>
      <c r="C287" s="60"/>
      <c r="D287" s="701" t="s">
        <v>1128</v>
      </c>
      <c r="E287" s="702" t="s">
        <v>1321</v>
      </c>
      <c r="F287" s="709"/>
      <c r="G287" s="1417"/>
      <c r="H287" s="1418"/>
      <c r="I287" s="1418"/>
      <c r="J287" s="1418"/>
      <c r="K287" s="1418"/>
      <c r="L287" s="1418"/>
      <c r="M287" s="1418"/>
      <c r="N287" s="1418"/>
      <c r="O287" s="1418"/>
      <c r="P287" s="1418"/>
      <c r="Q287" s="1418"/>
      <c r="R287" s="1360"/>
      <c r="S287" s="1360"/>
      <c r="T287" s="1360"/>
      <c r="U287" s="1360"/>
      <c r="V287" s="1361"/>
    </row>
    <row r="288" spans="2:22">
      <c r="B288" s="772">
        <f t="shared" si="37"/>
        <v>148</v>
      </c>
      <c r="C288" s="60"/>
      <c r="D288" s="701" t="s">
        <v>1127</v>
      </c>
      <c r="E288" s="702" t="s">
        <v>1321</v>
      </c>
      <c r="F288" s="709"/>
      <c r="G288" s="1417"/>
      <c r="H288" s="1418"/>
      <c r="I288" s="1418"/>
      <c r="J288" s="1418"/>
      <c r="K288" s="1418"/>
      <c r="L288" s="1418"/>
      <c r="M288" s="1418"/>
      <c r="N288" s="1418"/>
      <c r="O288" s="1418"/>
      <c r="P288" s="1418"/>
      <c r="Q288" s="1418"/>
      <c r="R288" s="1360"/>
      <c r="S288" s="1360"/>
      <c r="T288" s="1360"/>
      <c r="U288" s="1360"/>
      <c r="V288" s="1361"/>
    </row>
    <row r="289" spans="2:22">
      <c r="B289" s="772">
        <f t="shared" si="37"/>
        <v>149</v>
      </c>
      <c r="C289" s="60"/>
      <c r="D289" s="701" t="s">
        <v>771</v>
      </c>
      <c r="E289" s="702" t="s">
        <v>1321</v>
      </c>
      <c r="F289" s="709"/>
      <c r="G289" s="1417"/>
      <c r="H289" s="1418"/>
      <c r="I289" s="1418"/>
      <c r="J289" s="1418"/>
      <c r="K289" s="1418"/>
      <c r="L289" s="1418"/>
      <c r="M289" s="1418"/>
      <c r="N289" s="1418"/>
      <c r="O289" s="1418"/>
      <c r="P289" s="1418"/>
      <c r="Q289" s="1418"/>
      <c r="R289" s="1360"/>
      <c r="S289" s="1360"/>
      <c r="T289" s="1360"/>
      <c r="U289" s="1360"/>
      <c r="V289" s="1361"/>
    </row>
    <row r="290" spans="2:22">
      <c r="B290" s="772">
        <f t="shared" si="37"/>
        <v>150</v>
      </c>
      <c r="C290" s="60"/>
      <c r="D290" s="701" t="s">
        <v>797</v>
      </c>
      <c r="E290" s="702" t="s">
        <v>1321</v>
      </c>
      <c r="F290" s="709"/>
      <c r="G290" s="1417"/>
      <c r="H290" s="1418"/>
      <c r="I290" s="1418"/>
      <c r="J290" s="1418"/>
      <c r="K290" s="1418"/>
      <c r="L290" s="1418"/>
      <c r="M290" s="1418"/>
      <c r="N290" s="1418"/>
      <c r="O290" s="1418"/>
      <c r="P290" s="1418"/>
      <c r="Q290" s="1418"/>
      <c r="R290" s="1360"/>
      <c r="S290" s="1360"/>
      <c r="T290" s="1360"/>
      <c r="U290" s="1360"/>
      <c r="V290" s="1361"/>
    </row>
    <row r="291" spans="2:22">
      <c r="B291" s="772">
        <f t="shared" si="37"/>
        <v>151</v>
      </c>
      <c r="C291" s="60"/>
      <c r="D291" s="701" t="s">
        <v>798</v>
      </c>
      <c r="E291" s="702" t="s">
        <v>1321</v>
      </c>
      <c r="F291" s="709"/>
      <c r="G291" s="1417"/>
      <c r="H291" s="1418"/>
      <c r="I291" s="1418"/>
      <c r="J291" s="1418"/>
      <c r="K291" s="1418"/>
      <c r="L291" s="1418"/>
      <c r="M291" s="1418"/>
      <c r="N291" s="1418"/>
      <c r="O291" s="1418"/>
      <c r="P291" s="1418"/>
      <c r="Q291" s="1418"/>
      <c r="R291" s="1360"/>
      <c r="S291" s="1360"/>
      <c r="T291" s="1360"/>
      <c r="U291" s="1360"/>
      <c r="V291" s="1361"/>
    </row>
    <row r="292" spans="2:22">
      <c r="B292" s="772">
        <f t="shared" si="37"/>
        <v>152</v>
      </c>
      <c r="C292" s="60"/>
      <c r="D292" s="701" t="s">
        <v>772</v>
      </c>
      <c r="E292" s="702" t="s">
        <v>1321</v>
      </c>
      <c r="F292" s="709"/>
      <c r="G292" s="1417"/>
      <c r="H292" s="1418"/>
      <c r="I292" s="1418"/>
      <c r="J292" s="1418"/>
      <c r="K292" s="1418"/>
      <c r="L292" s="1418"/>
      <c r="M292" s="1418"/>
      <c r="N292" s="1418"/>
      <c r="O292" s="1418"/>
      <c r="P292" s="1418"/>
      <c r="Q292" s="1418"/>
      <c r="R292" s="1360"/>
      <c r="S292" s="1360"/>
      <c r="T292" s="1360"/>
      <c r="U292" s="1360"/>
      <c r="V292" s="1361"/>
    </row>
    <row r="293" spans="2:22" ht="13.5" thickBot="1">
      <c r="B293" s="879">
        <f t="shared" si="37"/>
        <v>153</v>
      </c>
      <c r="C293" s="204"/>
      <c r="D293" s="880" t="s">
        <v>799</v>
      </c>
      <c r="E293" s="881" t="s">
        <v>1321</v>
      </c>
      <c r="F293" s="882"/>
      <c r="G293" s="1421"/>
      <c r="H293" s="1422"/>
      <c r="I293" s="1422"/>
      <c r="J293" s="1422"/>
      <c r="K293" s="1422"/>
      <c r="L293" s="1422"/>
      <c r="M293" s="1422"/>
      <c r="N293" s="1422"/>
      <c r="O293" s="1422"/>
      <c r="P293" s="1422"/>
      <c r="Q293" s="1422"/>
      <c r="R293" s="1382"/>
      <c r="S293" s="1382"/>
      <c r="T293" s="1382"/>
      <c r="U293" s="1382"/>
      <c r="V293" s="1383"/>
    </row>
    <row r="294" spans="2:22" ht="13.5" thickBot="1">
      <c r="B294" s="17" t="s">
        <v>16</v>
      </c>
      <c r="C294" s="688"/>
      <c r="D294" s="613"/>
      <c r="E294" s="684"/>
      <c r="F294" s="637"/>
      <c r="G294" s="95">
        <f t="shared" ref="G294:V294" si="38">G$7</f>
        <v>1990</v>
      </c>
      <c r="H294" s="95">
        <f t="shared" si="38"/>
        <v>1991</v>
      </c>
      <c r="I294" s="95">
        <f t="shared" si="38"/>
        <v>1992</v>
      </c>
      <c r="J294" s="95">
        <f t="shared" si="38"/>
        <v>1993</v>
      </c>
      <c r="K294" s="95">
        <f t="shared" si="38"/>
        <v>1994</v>
      </c>
      <c r="L294" s="95">
        <f t="shared" si="38"/>
        <v>1995</v>
      </c>
      <c r="M294" s="95">
        <f t="shared" si="38"/>
        <v>1996</v>
      </c>
      <c r="N294" s="95">
        <f t="shared" si="38"/>
        <v>1997</v>
      </c>
      <c r="O294" s="95">
        <f t="shared" si="38"/>
        <v>1998</v>
      </c>
      <c r="P294" s="95">
        <f t="shared" si="38"/>
        <v>1999</v>
      </c>
      <c r="Q294" s="95">
        <f t="shared" si="38"/>
        <v>2000</v>
      </c>
      <c r="R294" s="95">
        <f t="shared" si="38"/>
        <v>2001</v>
      </c>
      <c r="S294" s="95">
        <f t="shared" si="38"/>
        <v>2002</v>
      </c>
      <c r="T294" s="95">
        <f t="shared" si="38"/>
        <v>2003</v>
      </c>
      <c r="U294" s="95">
        <f t="shared" si="38"/>
        <v>2004</v>
      </c>
      <c r="V294" s="95">
        <f t="shared" si="38"/>
        <v>2005</v>
      </c>
    </row>
    <row r="295" spans="2:22">
      <c r="B295" s="172">
        <v>154</v>
      </c>
      <c r="C295" s="58" t="s">
        <v>800</v>
      </c>
      <c r="D295" s="689"/>
      <c r="E295" s="670"/>
      <c r="F295" s="698"/>
      <c r="G295" s="743"/>
      <c r="H295" s="744"/>
      <c r="I295" s="744"/>
      <c r="J295" s="744"/>
      <c r="K295" s="744"/>
      <c r="L295" s="744"/>
      <c r="M295" s="744"/>
      <c r="N295" s="744"/>
      <c r="O295" s="744"/>
      <c r="P295" s="744"/>
      <c r="Q295" s="744"/>
      <c r="R295" s="744"/>
      <c r="S295" s="744"/>
      <c r="T295" s="744"/>
      <c r="U295" s="744"/>
      <c r="V295" s="744"/>
    </row>
    <row r="296" spans="2:22">
      <c r="B296" s="342" t="s">
        <v>578</v>
      </c>
      <c r="C296" s="60"/>
      <c r="D296" s="686" t="s">
        <v>1258</v>
      </c>
      <c r="E296" s="670" t="s">
        <v>1321</v>
      </c>
      <c r="F296" s="690"/>
      <c r="G296" s="1445" t="s">
        <v>443</v>
      </c>
      <c r="H296" s="1446"/>
      <c r="I296" s="1446"/>
      <c r="J296" s="1446"/>
      <c r="K296" s="1446"/>
      <c r="L296" s="1446"/>
      <c r="M296" s="1446"/>
      <c r="N296" s="1446"/>
      <c r="O296" s="1446"/>
      <c r="P296" s="1446"/>
      <c r="Q296" s="1446"/>
      <c r="R296" s="1446"/>
      <c r="S296" s="1446"/>
      <c r="T296" s="1446"/>
      <c r="U296" s="1446"/>
      <c r="V296" s="1447"/>
    </row>
    <row r="297" spans="2:22">
      <c r="B297" s="342" t="s">
        <v>579</v>
      </c>
      <c r="C297" s="60"/>
      <c r="D297" s="686" t="s">
        <v>1119</v>
      </c>
      <c r="E297" s="670" t="s">
        <v>1321</v>
      </c>
      <c r="F297" s="690"/>
      <c r="G297" s="1448"/>
      <c r="H297" s="1449"/>
      <c r="I297" s="1449"/>
      <c r="J297" s="1449"/>
      <c r="K297" s="1449"/>
      <c r="L297" s="1449"/>
      <c r="M297" s="1449"/>
      <c r="N297" s="1449"/>
      <c r="O297" s="1449"/>
      <c r="P297" s="1449"/>
      <c r="Q297" s="1449"/>
      <c r="R297" s="1449"/>
      <c r="S297" s="1449"/>
      <c r="T297" s="1449"/>
      <c r="U297" s="1449"/>
      <c r="V297" s="1450"/>
    </row>
    <row r="298" spans="2:22">
      <c r="B298" s="342" t="s">
        <v>580</v>
      </c>
      <c r="C298" s="60"/>
      <c r="D298" s="686" t="s">
        <v>776</v>
      </c>
      <c r="E298" s="670" t="s">
        <v>1321</v>
      </c>
      <c r="F298" s="690"/>
      <c r="G298" s="1448"/>
      <c r="H298" s="1449"/>
      <c r="I298" s="1449"/>
      <c r="J298" s="1449"/>
      <c r="K298" s="1449"/>
      <c r="L298" s="1449"/>
      <c r="M298" s="1449"/>
      <c r="N298" s="1449"/>
      <c r="O298" s="1449"/>
      <c r="P298" s="1449"/>
      <c r="Q298" s="1449"/>
      <c r="R298" s="1449"/>
      <c r="S298" s="1449"/>
      <c r="T298" s="1449"/>
      <c r="U298" s="1449"/>
      <c r="V298" s="1450"/>
    </row>
    <row r="299" spans="2:22">
      <c r="B299" s="342" t="s">
        <v>471</v>
      </c>
      <c r="C299" s="60"/>
      <c r="D299" s="686" t="s">
        <v>1120</v>
      </c>
      <c r="E299" s="670" t="s">
        <v>1321</v>
      </c>
      <c r="F299" s="690"/>
      <c r="G299" s="1448"/>
      <c r="H299" s="1449"/>
      <c r="I299" s="1449"/>
      <c r="J299" s="1449"/>
      <c r="K299" s="1449"/>
      <c r="L299" s="1449"/>
      <c r="M299" s="1449"/>
      <c r="N299" s="1449"/>
      <c r="O299" s="1449"/>
      <c r="P299" s="1449"/>
      <c r="Q299" s="1449"/>
      <c r="R299" s="1449"/>
      <c r="S299" s="1449"/>
      <c r="T299" s="1449"/>
      <c r="U299" s="1449"/>
      <c r="V299" s="1450"/>
    </row>
    <row r="300" spans="2:22" ht="14.25">
      <c r="B300" s="342" t="s">
        <v>472</v>
      </c>
      <c r="C300" s="60"/>
      <c r="D300" s="686" t="s">
        <v>1121</v>
      </c>
      <c r="E300" s="702" t="s">
        <v>116</v>
      </c>
      <c r="F300" s="690"/>
      <c r="G300" s="1448"/>
      <c r="H300" s="1449"/>
      <c r="I300" s="1449"/>
      <c r="J300" s="1449"/>
      <c r="K300" s="1449"/>
      <c r="L300" s="1449"/>
      <c r="M300" s="1449"/>
      <c r="N300" s="1449"/>
      <c r="O300" s="1449"/>
      <c r="P300" s="1449"/>
      <c r="Q300" s="1449"/>
      <c r="R300" s="1449"/>
      <c r="S300" s="1449"/>
      <c r="T300" s="1449"/>
      <c r="U300" s="1449"/>
      <c r="V300" s="1450"/>
    </row>
    <row r="301" spans="2:22">
      <c r="B301" s="342" t="s">
        <v>473</v>
      </c>
      <c r="C301" s="60"/>
      <c r="D301" s="686" t="s">
        <v>1122</v>
      </c>
      <c r="E301" s="667" t="s">
        <v>1321</v>
      </c>
      <c r="F301" s="690"/>
      <c r="G301" s="1451"/>
      <c r="H301" s="1452"/>
      <c r="I301" s="1452"/>
      <c r="J301" s="1452"/>
      <c r="K301" s="1452"/>
      <c r="L301" s="1452"/>
      <c r="M301" s="1452"/>
      <c r="N301" s="1452"/>
      <c r="O301" s="1452"/>
      <c r="P301" s="1452"/>
      <c r="Q301" s="1452"/>
      <c r="R301" s="1452"/>
      <c r="S301" s="1452"/>
      <c r="T301" s="1452"/>
      <c r="U301" s="1452"/>
      <c r="V301" s="1453"/>
    </row>
    <row r="302" spans="2:22">
      <c r="B302" s="172">
        <v>155</v>
      </c>
      <c r="C302" s="59" t="s">
        <v>144</v>
      </c>
      <c r="D302" s="640"/>
      <c r="E302" s="670"/>
      <c r="F302" s="692"/>
      <c r="G302" s="741"/>
      <c r="H302" s="742"/>
      <c r="I302" s="742"/>
      <c r="J302" s="742"/>
      <c r="K302" s="742"/>
      <c r="L302" s="742"/>
      <c r="M302" s="742"/>
      <c r="N302" s="742"/>
      <c r="O302" s="742"/>
      <c r="P302" s="742"/>
      <c r="Q302" s="742"/>
      <c r="R302" s="742"/>
      <c r="S302" s="742"/>
      <c r="T302" s="742"/>
      <c r="U302" s="742"/>
      <c r="V302" s="742"/>
    </row>
    <row r="303" spans="2:22" ht="25.5" customHeight="1">
      <c r="B303" s="342" t="s">
        <v>503</v>
      </c>
      <c r="C303" s="687"/>
      <c r="D303" s="669" t="s">
        <v>587</v>
      </c>
      <c r="E303" s="670" t="s">
        <v>1321</v>
      </c>
      <c r="F303" s="690"/>
      <c r="G303" s="1410" t="s">
        <v>1300</v>
      </c>
      <c r="H303" s="1258"/>
      <c r="I303" s="1258"/>
      <c r="J303" s="1258"/>
      <c r="K303" s="1258"/>
      <c r="L303" s="1258"/>
      <c r="M303" s="1258"/>
      <c r="N303" s="1258"/>
      <c r="O303" s="1258"/>
      <c r="P303" s="1258"/>
      <c r="Q303" s="1258"/>
      <c r="R303" s="1258"/>
      <c r="S303" s="1258"/>
      <c r="T303" s="1258"/>
      <c r="U303" s="1258"/>
      <c r="V303" s="1259"/>
    </row>
    <row r="304" spans="2:22">
      <c r="B304" s="172">
        <v>156</v>
      </c>
      <c r="C304" s="59" t="s">
        <v>305</v>
      </c>
      <c r="D304" s="640"/>
      <c r="E304" s="670"/>
      <c r="F304" s="716"/>
      <c r="G304" s="741"/>
      <c r="H304" s="742"/>
      <c r="I304" s="742"/>
      <c r="J304" s="742"/>
      <c r="K304" s="742"/>
      <c r="L304" s="742"/>
      <c r="M304" s="742"/>
      <c r="N304" s="742"/>
      <c r="O304" s="742"/>
      <c r="P304" s="742"/>
      <c r="Q304" s="742"/>
      <c r="R304" s="742"/>
      <c r="S304" s="742"/>
      <c r="T304" s="742"/>
      <c r="U304" s="742"/>
      <c r="V304" s="742"/>
    </row>
    <row r="305" spans="2:22" ht="27.75" customHeight="1">
      <c r="B305" s="342" t="s">
        <v>504</v>
      </c>
      <c r="C305" s="61"/>
      <c r="D305" s="640" t="s">
        <v>799</v>
      </c>
      <c r="E305" s="667" t="s">
        <v>1321</v>
      </c>
      <c r="F305" s="692"/>
      <c r="G305" s="1410" t="s">
        <v>1300</v>
      </c>
      <c r="H305" s="1258"/>
      <c r="I305" s="1258"/>
      <c r="J305" s="1258"/>
      <c r="K305" s="1258"/>
      <c r="L305" s="1258"/>
      <c r="M305" s="1258"/>
      <c r="N305" s="1258"/>
      <c r="O305" s="1258"/>
      <c r="P305" s="1258"/>
      <c r="Q305" s="1258"/>
      <c r="R305" s="1258"/>
      <c r="S305" s="1258"/>
      <c r="T305" s="1258"/>
      <c r="U305" s="1258"/>
      <c r="V305" s="1259"/>
    </row>
    <row r="306" spans="2:22" s="762" customFormat="1" ht="13.5" thickBot="1">
      <c r="B306" s="785"/>
      <c r="C306" s="63"/>
      <c r="D306" s="784"/>
      <c r="E306" s="785"/>
      <c r="F306" s="785"/>
      <c r="G306" s="850"/>
      <c r="H306" s="850"/>
      <c r="I306" s="850"/>
      <c r="J306" s="850"/>
      <c r="K306" s="850"/>
      <c r="L306" s="850"/>
      <c r="M306" s="850"/>
      <c r="N306" s="850"/>
      <c r="O306" s="850"/>
      <c r="P306" s="850"/>
      <c r="Q306" s="850"/>
      <c r="R306" s="850"/>
      <c r="S306" s="850"/>
      <c r="T306" s="850"/>
      <c r="U306" s="850"/>
      <c r="V306" s="850"/>
    </row>
    <row r="307" spans="2:22" ht="13.5" thickBot="1">
      <c r="B307" s="84" t="s">
        <v>65</v>
      </c>
      <c r="C307" s="84"/>
      <c r="D307" s="887"/>
      <c r="E307" s="813"/>
      <c r="F307" s="814"/>
      <c r="G307" s="95">
        <f t="shared" ref="G307:V307" si="39">G$7</f>
        <v>1990</v>
      </c>
      <c r="H307" s="95">
        <f t="shared" si="39"/>
        <v>1991</v>
      </c>
      <c r="I307" s="95">
        <f t="shared" si="39"/>
        <v>1992</v>
      </c>
      <c r="J307" s="95">
        <f t="shared" si="39"/>
        <v>1993</v>
      </c>
      <c r="K307" s="95">
        <f t="shared" si="39"/>
        <v>1994</v>
      </c>
      <c r="L307" s="95">
        <f t="shared" si="39"/>
        <v>1995</v>
      </c>
      <c r="M307" s="95">
        <f t="shared" si="39"/>
        <v>1996</v>
      </c>
      <c r="N307" s="95">
        <f t="shared" si="39"/>
        <v>1997</v>
      </c>
      <c r="O307" s="95">
        <f t="shared" si="39"/>
        <v>1998</v>
      </c>
      <c r="P307" s="95">
        <f t="shared" si="39"/>
        <v>1999</v>
      </c>
      <c r="Q307" s="95">
        <f t="shared" si="39"/>
        <v>2000</v>
      </c>
      <c r="R307" s="95">
        <f t="shared" si="39"/>
        <v>2001</v>
      </c>
      <c r="S307" s="95">
        <f t="shared" si="39"/>
        <v>2002</v>
      </c>
      <c r="T307" s="95">
        <f t="shared" si="39"/>
        <v>2003</v>
      </c>
      <c r="U307" s="95">
        <f t="shared" si="39"/>
        <v>2004</v>
      </c>
      <c r="V307" s="95">
        <f t="shared" si="39"/>
        <v>2005</v>
      </c>
    </row>
    <row r="308" spans="2:22">
      <c r="B308" s="766">
        <v>161</v>
      </c>
      <c r="C308" s="59" t="s">
        <v>800</v>
      </c>
      <c r="D308" s="708"/>
      <c r="E308" s="702" t="s">
        <v>1312</v>
      </c>
      <c r="F308" s="709"/>
      <c r="G308" s="1411" t="s">
        <v>195</v>
      </c>
      <c r="H308" s="1373"/>
      <c r="I308" s="1373"/>
      <c r="J308" s="1373"/>
      <c r="K308" s="1373"/>
      <c r="L308" s="1373"/>
      <c r="M308" s="1373"/>
      <c r="N308" s="1373"/>
      <c r="O308" s="1373"/>
      <c r="P308" s="1373"/>
      <c r="Q308" s="1373"/>
      <c r="R308" s="1373"/>
      <c r="S308" s="1373"/>
      <c r="T308" s="1373"/>
      <c r="U308" s="1373"/>
      <c r="V308" s="1374"/>
    </row>
    <row r="309" spans="2:22">
      <c r="B309" s="772">
        <f t="shared" ref="B309:B314" si="40">B308+1</f>
        <v>162</v>
      </c>
      <c r="C309" s="710"/>
      <c r="D309" s="708" t="s">
        <v>1147</v>
      </c>
      <c r="E309" s="702" t="s">
        <v>1312</v>
      </c>
      <c r="F309" s="709"/>
      <c r="G309" s="1354" t="s">
        <v>1064</v>
      </c>
      <c r="H309" s="1355"/>
      <c r="I309" s="1355"/>
      <c r="J309" s="1355"/>
      <c r="K309" s="1355"/>
      <c r="L309" s="1355"/>
      <c r="M309" s="1355"/>
      <c r="N309" s="1355"/>
      <c r="O309" s="1355"/>
      <c r="P309" s="1355"/>
      <c r="Q309" s="1355"/>
      <c r="R309" s="1356"/>
      <c r="S309" s="1356"/>
      <c r="T309" s="1356"/>
      <c r="U309" s="1356"/>
      <c r="V309" s="1357"/>
    </row>
    <row r="310" spans="2:22">
      <c r="B310" s="772">
        <f t="shared" si="40"/>
        <v>163</v>
      </c>
      <c r="C310" s="707"/>
      <c r="D310" s="708" t="s">
        <v>1119</v>
      </c>
      <c r="E310" s="702" t="s">
        <v>1312</v>
      </c>
      <c r="F310" s="709"/>
      <c r="G310" s="1358"/>
      <c r="H310" s="1359"/>
      <c r="I310" s="1359"/>
      <c r="J310" s="1359"/>
      <c r="K310" s="1359"/>
      <c r="L310" s="1359"/>
      <c r="M310" s="1359"/>
      <c r="N310" s="1359"/>
      <c r="O310" s="1359"/>
      <c r="P310" s="1359"/>
      <c r="Q310" s="1359"/>
      <c r="R310" s="1360"/>
      <c r="S310" s="1360"/>
      <c r="T310" s="1360"/>
      <c r="U310" s="1360"/>
      <c r="V310" s="1361"/>
    </row>
    <row r="311" spans="2:22">
      <c r="B311" s="772">
        <f t="shared" si="40"/>
        <v>164</v>
      </c>
      <c r="C311" s="710"/>
      <c r="D311" s="708" t="s">
        <v>776</v>
      </c>
      <c r="E311" s="702" t="s">
        <v>1312</v>
      </c>
      <c r="F311" s="709"/>
      <c r="G311" s="1358"/>
      <c r="H311" s="1359"/>
      <c r="I311" s="1359"/>
      <c r="J311" s="1359"/>
      <c r="K311" s="1359"/>
      <c r="L311" s="1359"/>
      <c r="M311" s="1359"/>
      <c r="N311" s="1359"/>
      <c r="O311" s="1359"/>
      <c r="P311" s="1359"/>
      <c r="Q311" s="1359"/>
      <c r="R311" s="1360"/>
      <c r="S311" s="1360"/>
      <c r="T311" s="1360"/>
      <c r="U311" s="1360"/>
      <c r="V311" s="1361"/>
    </row>
    <row r="312" spans="2:22">
      <c r="B312" s="772">
        <f t="shared" si="40"/>
        <v>165</v>
      </c>
      <c r="C312" s="707"/>
      <c r="D312" s="708" t="s">
        <v>1120</v>
      </c>
      <c r="E312" s="702" t="s">
        <v>1312</v>
      </c>
      <c r="F312" s="709"/>
      <c r="G312" s="1358"/>
      <c r="H312" s="1359"/>
      <c r="I312" s="1359"/>
      <c r="J312" s="1359"/>
      <c r="K312" s="1359"/>
      <c r="L312" s="1359"/>
      <c r="M312" s="1359"/>
      <c r="N312" s="1359"/>
      <c r="O312" s="1359"/>
      <c r="P312" s="1359"/>
      <c r="Q312" s="1359"/>
      <c r="R312" s="1360"/>
      <c r="S312" s="1360"/>
      <c r="T312" s="1360"/>
      <c r="U312" s="1360"/>
      <c r="V312" s="1361"/>
    </row>
    <row r="313" spans="2:22">
      <c r="B313" s="772">
        <f t="shared" si="40"/>
        <v>166</v>
      </c>
      <c r="C313" s="707"/>
      <c r="D313" s="708" t="s">
        <v>1121</v>
      </c>
      <c r="E313" s="702" t="s">
        <v>1312</v>
      </c>
      <c r="F313" s="709"/>
      <c r="G313" s="1358"/>
      <c r="H313" s="1359"/>
      <c r="I313" s="1359"/>
      <c r="J313" s="1359"/>
      <c r="K313" s="1359"/>
      <c r="L313" s="1359"/>
      <c r="M313" s="1359"/>
      <c r="N313" s="1359"/>
      <c r="O313" s="1359"/>
      <c r="P313" s="1359"/>
      <c r="Q313" s="1359"/>
      <c r="R313" s="1360"/>
      <c r="S313" s="1360"/>
      <c r="T313" s="1360"/>
      <c r="U313" s="1360"/>
      <c r="V313" s="1361"/>
    </row>
    <row r="314" spans="2:22">
      <c r="B314" s="772">
        <f t="shared" si="40"/>
        <v>167</v>
      </c>
      <c r="C314" s="707"/>
      <c r="D314" s="708" t="s">
        <v>1122</v>
      </c>
      <c r="E314" s="702" t="s">
        <v>1312</v>
      </c>
      <c r="F314" s="709"/>
      <c r="G314" s="1358"/>
      <c r="H314" s="1359"/>
      <c r="I314" s="1359"/>
      <c r="J314" s="1359"/>
      <c r="K314" s="1359"/>
      <c r="L314" s="1359"/>
      <c r="M314" s="1359"/>
      <c r="N314" s="1359"/>
      <c r="O314" s="1359"/>
      <c r="P314" s="1359"/>
      <c r="Q314" s="1359"/>
      <c r="R314" s="1360"/>
      <c r="S314" s="1360"/>
      <c r="T314" s="1360"/>
      <c r="U314" s="1360"/>
      <c r="V314" s="1361"/>
    </row>
    <row r="315" spans="2:22">
      <c r="B315" s="772" t="s">
        <v>1054</v>
      </c>
      <c r="C315" s="707"/>
      <c r="D315" s="708" t="s">
        <v>1052</v>
      </c>
      <c r="E315" s="702" t="s">
        <v>1312</v>
      </c>
      <c r="F315" s="709"/>
      <c r="G315" s="1364"/>
      <c r="H315" s="1365"/>
      <c r="I315" s="1365"/>
      <c r="J315" s="1365"/>
      <c r="K315" s="1365"/>
      <c r="L315" s="1365"/>
      <c r="M315" s="1365"/>
      <c r="N315" s="1365"/>
      <c r="O315" s="1365"/>
      <c r="P315" s="1365"/>
      <c r="Q315" s="1365"/>
      <c r="R315" s="1366"/>
      <c r="S315" s="1366"/>
      <c r="T315" s="1366"/>
      <c r="U315" s="1366"/>
      <c r="V315" s="1367"/>
    </row>
    <row r="316" spans="2:22">
      <c r="B316" s="772">
        <f>B314+1</f>
        <v>168</v>
      </c>
      <c r="C316" s="59" t="s">
        <v>1035</v>
      </c>
      <c r="D316" s="640"/>
      <c r="E316" s="702" t="s">
        <v>1312</v>
      </c>
      <c r="F316" s="709"/>
      <c r="G316" s="1406" t="s">
        <v>864</v>
      </c>
      <c r="H316" s="1369"/>
      <c r="I316" s="1369"/>
      <c r="J316" s="1369"/>
      <c r="K316" s="1369"/>
      <c r="L316" s="1369"/>
      <c r="M316" s="1369"/>
      <c r="N316" s="1369"/>
      <c r="O316" s="1369"/>
      <c r="P316" s="1369"/>
      <c r="Q316" s="1369"/>
      <c r="R316" s="1369"/>
      <c r="S316" s="1369"/>
      <c r="T316" s="1369"/>
      <c r="U316" s="1369"/>
      <c r="V316" s="1370"/>
    </row>
    <row r="317" spans="2:22">
      <c r="B317" s="728">
        <f>B316+1</f>
        <v>169</v>
      </c>
      <c r="C317" s="691"/>
      <c r="D317" s="669" t="s">
        <v>1123</v>
      </c>
      <c r="E317" s="702" t="s">
        <v>1312</v>
      </c>
      <c r="F317" s="709"/>
      <c r="G317" s="1354" t="s">
        <v>313</v>
      </c>
      <c r="H317" s="1355"/>
      <c r="I317" s="1355"/>
      <c r="J317" s="1355"/>
      <c r="K317" s="1355"/>
      <c r="L317" s="1355"/>
      <c r="M317" s="1355"/>
      <c r="N317" s="1355"/>
      <c r="O317" s="1355"/>
      <c r="P317" s="1355"/>
      <c r="Q317" s="1355"/>
      <c r="R317" s="1356"/>
      <c r="S317" s="1356"/>
      <c r="T317" s="1356"/>
      <c r="U317" s="1356"/>
      <c r="V317" s="1357"/>
    </row>
    <row r="318" spans="2:22">
      <c r="B318" s="728">
        <f>B317+1</f>
        <v>170</v>
      </c>
      <c r="C318" s="687"/>
      <c r="D318" s="669" t="s">
        <v>778</v>
      </c>
      <c r="E318" s="702" t="s">
        <v>1312</v>
      </c>
      <c r="F318" s="709"/>
      <c r="G318" s="1358"/>
      <c r="H318" s="1359"/>
      <c r="I318" s="1359"/>
      <c r="J318" s="1359"/>
      <c r="K318" s="1359"/>
      <c r="L318" s="1359"/>
      <c r="M318" s="1359"/>
      <c r="N318" s="1359"/>
      <c r="O318" s="1359"/>
      <c r="P318" s="1359"/>
      <c r="Q318" s="1359"/>
      <c r="R318" s="1360"/>
      <c r="S318" s="1360"/>
      <c r="T318" s="1360"/>
      <c r="U318" s="1360"/>
      <c r="V318" s="1361"/>
    </row>
    <row r="319" spans="2:22">
      <c r="B319" s="728">
        <f>B318+1</f>
        <v>171</v>
      </c>
      <c r="C319" s="691"/>
      <c r="D319" s="669" t="s">
        <v>795</v>
      </c>
      <c r="E319" s="702" t="s">
        <v>1312</v>
      </c>
      <c r="F319" s="709"/>
      <c r="G319" s="1358"/>
      <c r="H319" s="1359"/>
      <c r="I319" s="1359"/>
      <c r="J319" s="1359"/>
      <c r="K319" s="1359"/>
      <c r="L319" s="1359"/>
      <c r="M319" s="1359"/>
      <c r="N319" s="1359"/>
      <c r="O319" s="1359"/>
      <c r="P319" s="1359"/>
      <c r="Q319" s="1359"/>
      <c r="R319" s="1360"/>
      <c r="S319" s="1360"/>
      <c r="T319" s="1360"/>
      <c r="U319" s="1360"/>
      <c r="V319" s="1361"/>
    </row>
    <row r="320" spans="2:22">
      <c r="B320" s="728">
        <f>B319+1</f>
        <v>172</v>
      </c>
      <c r="C320" s="687"/>
      <c r="D320" s="669" t="s">
        <v>1125</v>
      </c>
      <c r="E320" s="702" t="s">
        <v>1312</v>
      </c>
      <c r="F320" s="709"/>
      <c r="G320" s="1358"/>
      <c r="H320" s="1359"/>
      <c r="I320" s="1359"/>
      <c r="J320" s="1359"/>
      <c r="K320" s="1359"/>
      <c r="L320" s="1359"/>
      <c r="M320" s="1359"/>
      <c r="N320" s="1359"/>
      <c r="O320" s="1359"/>
      <c r="P320" s="1359"/>
      <c r="Q320" s="1359"/>
      <c r="R320" s="1360"/>
      <c r="S320" s="1360"/>
      <c r="T320" s="1360"/>
      <c r="U320" s="1360"/>
      <c r="V320" s="1361"/>
    </row>
    <row r="321" spans="1:22">
      <c r="B321" s="728">
        <f>B320+1</f>
        <v>173</v>
      </c>
      <c r="C321" s="691"/>
      <c r="D321" s="669" t="s">
        <v>1126</v>
      </c>
      <c r="E321" s="702" t="s">
        <v>1312</v>
      </c>
      <c r="F321" s="709"/>
      <c r="G321" s="1358"/>
      <c r="H321" s="1359"/>
      <c r="I321" s="1359"/>
      <c r="J321" s="1359"/>
      <c r="K321" s="1359"/>
      <c r="L321" s="1359"/>
      <c r="M321" s="1359"/>
      <c r="N321" s="1359"/>
      <c r="O321" s="1359"/>
      <c r="P321" s="1359"/>
      <c r="Q321" s="1359"/>
      <c r="R321" s="1360"/>
      <c r="S321" s="1360"/>
      <c r="T321" s="1360"/>
      <c r="U321" s="1360"/>
      <c r="V321" s="1361"/>
    </row>
    <row r="322" spans="1:22">
      <c r="B322" s="728" t="s">
        <v>832</v>
      </c>
      <c r="C322" s="691"/>
      <c r="D322" s="669" t="s">
        <v>831</v>
      </c>
      <c r="E322" s="702" t="s">
        <v>1312</v>
      </c>
      <c r="F322" s="709"/>
      <c r="G322" s="1358"/>
      <c r="H322" s="1359"/>
      <c r="I322" s="1359"/>
      <c r="J322" s="1359"/>
      <c r="K322" s="1359"/>
      <c r="L322" s="1359"/>
      <c r="M322" s="1359"/>
      <c r="N322" s="1359"/>
      <c r="O322" s="1359"/>
      <c r="P322" s="1359"/>
      <c r="Q322" s="1359"/>
      <c r="R322" s="1360"/>
      <c r="S322" s="1360"/>
      <c r="T322" s="1360"/>
      <c r="U322" s="1360"/>
      <c r="V322" s="1361"/>
    </row>
    <row r="323" spans="1:22">
      <c r="B323" s="728">
        <v>174</v>
      </c>
      <c r="C323" s="687"/>
      <c r="D323" s="669" t="s">
        <v>191</v>
      </c>
      <c r="E323" s="702" t="s">
        <v>1312</v>
      </c>
      <c r="F323" s="709"/>
      <c r="G323" s="1407"/>
      <c r="H323" s="1408"/>
      <c r="I323" s="1408"/>
      <c r="J323" s="1408"/>
      <c r="K323" s="1408"/>
      <c r="L323" s="1408"/>
      <c r="M323" s="1408"/>
      <c r="N323" s="1408"/>
      <c r="O323" s="1408"/>
      <c r="P323" s="1408"/>
      <c r="Q323" s="1408"/>
      <c r="R323" s="1366"/>
      <c r="S323" s="1366"/>
      <c r="T323" s="1366"/>
      <c r="U323" s="1366"/>
      <c r="V323" s="1367"/>
    </row>
    <row r="324" spans="1:22">
      <c r="B324" s="728">
        <f t="shared" ref="B324:B332" si="41">B323+1</f>
        <v>175</v>
      </c>
      <c r="C324" s="59" t="s">
        <v>190</v>
      </c>
      <c r="D324" s="640"/>
      <c r="E324" s="702" t="s">
        <v>1312</v>
      </c>
      <c r="F324" s="709"/>
      <c r="G324" s="1406" t="s">
        <v>865</v>
      </c>
      <c r="H324" s="1369"/>
      <c r="I324" s="1369"/>
      <c r="J324" s="1369"/>
      <c r="K324" s="1369"/>
      <c r="L324" s="1369"/>
      <c r="M324" s="1369"/>
      <c r="N324" s="1369"/>
      <c r="O324" s="1369"/>
      <c r="P324" s="1369"/>
      <c r="Q324" s="1369"/>
      <c r="R324" s="1369"/>
      <c r="S324" s="1369"/>
      <c r="T324" s="1369"/>
      <c r="U324" s="1369"/>
      <c r="V324" s="1370"/>
    </row>
    <row r="325" spans="1:22">
      <c r="B325" s="772">
        <f t="shared" si="41"/>
        <v>176</v>
      </c>
      <c r="C325" s="60"/>
      <c r="D325" s="640" t="s">
        <v>703</v>
      </c>
      <c r="E325" s="812" t="s">
        <v>1312</v>
      </c>
      <c r="F325" s="838"/>
      <c r="G325" s="1354" t="s">
        <v>312</v>
      </c>
      <c r="H325" s="1355"/>
      <c r="I325" s="1355"/>
      <c r="J325" s="1355"/>
      <c r="K325" s="1355"/>
      <c r="L325" s="1355"/>
      <c r="M325" s="1355"/>
      <c r="N325" s="1355"/>
      <c r="O325" s="1355"/>
      <c r="P325" s="1355"/>
      <c r="Q325" s="1355"/>
      <c r="R325" s="1356"/>
      <c r="S325" s="1356"/>
      <c r="T325" s="1356"/>
      <c r="U325" s="1356"/>
      <c r="V325" s="1357"/>
    </row>
    <row r="326" spans="1:22">
      <c r="B326" s="772">
        <f t="shared" si="41"/>
        <v>177</v>
      </c>
      <c r="C326" s="61"/>
      <c r="D326" s="640" t="s">
        <v>1128</v>
      </c>
      <c r="E326" s="702" t="s">
        <v>1312</v>
      </c>
      <c r="F326" s="709"/>
      <c r="G326" s="1358"/>
      <c r="H326" s="1359"/>
      <c r="I326" s="1359"/>
      <c r="J326" s="1359"/>
      <c r="K326" s="1359"/>
      <c r="L326" s="1359"/>
      <c r="M326" s="1359"/>
      <c r="N326" s="1359"/>
      <c r="O326" s="1359"/>
      <c r="P326" s="1359"/>
      <c r="Q326" s="1359"/>
      <c r="R326" s="1360"/>
      <c r="S326" s="1360"/>
      <c r="T326" s="1360"/>
      <c r="U326" s="1360"/>
      <c r="V326" s="1361"/>
    </row>
    <row r="327" spans="1:22">
      <c r="B327" s="772">
        <f t="shared" si="41"/>
        <v>178</v>
      </c>
      <c r="C327" s="60"/>
      <c r="D327" s="640" t="s">
        <v>1127</v>
      </c>
      <c r="E327" s="702" t="s">
        <v>1312</v>
      </c>
      <c r="F327" s="709"/>
      <c r="G327" s="1358"/>
      <c r="H327" s="1359"/>
      <c r="I327" s="1359"/>
      <c r="J327" s="1359"/>
      <c r="K327" s="1359"/>
      <c r="L327" s="1359"/>
      <c r="M327" s="1359"/>
      <c r="N327" s="1359"/>
      <c r="O327" s="1359"/>
      <c r="P327" s="1359"/>
      <c r="Q327" s="1359"/>
      <c r="R327" s="1360"/>
      <c r="S327" s="1360"/>
      <c r="T327" s="1360"/>
      <c r="U327" s="1360"/>
      <c r="V327" s="1361"/>
    </row>
    <row r="328" spans="1:22">
      <c r="B328" s="772">
        <f t="shared" si="41"/>
        <v>179</v>
      </c>
      <c r="C328" s="60"/>
      <c r="D328" s="640" t="s">
        <v>771</v>
      </c>
      <c r="E328" s="702" t="s">
        <v>1312</v>
      </c>
      <c r="F328" s="709"/>
      <c r="G328" s="1358"/>
      <c r="H328" s="1359"/>
      <c r="I328" s="1359"/>
      <c r="J328" s="1359"/>
      <c r="K328" s="1359"/>
      <c r="L328" s="1359"/>
      <c r="M328" s="1359"/>
      <c r="N328" s="1359"/>
      <c r="O328" s="1359"/>
      <c r="P328" s="1359"/>
      <c r="Q328" s="1359"/>
      <c r="R328" s="1360"/>
      <c r="S328" s="1360"/>
      <c r="T328" s="1360"/>
      <c r="U328" s="1360"/>
      <c r="V328" s="1361"/>
    </row>
    <row r="329" spans="1:22">
      <c r="B329" s="772">
        <f t="shared" si="41"/>
        <v>180</v>
      </c>
      <c r="C329" s="60"/>
      <c r="D329" s="640" t="s">
        <v>797</v>
      </c>
      <c r="E329" s="702" t="s">
        <v>1312</v>
      </c>
      <c r="F329" s="709"/>
      <c r="G329" s="1358"/>
      <c r="H329" s="1359"/>
      <c r="I329" s="1359"/>
      <c r="J329" s="1359"/>
      <c r="K329" s="1359"/>
      <c r="L329" s="1359"/>
      <c r="M329" s="1359"/>
      <c r="N329" s="1359"/>
      <c r="O329" s="1359"/>
      <c r="P329" s="1359"/>
      <c r="Q329" s="1359"/>
      <c r="R329" s="1360"/>
      <c r="S329" s="1360"/>
      <c r="T329" s="1360"/>
      <c r="U329" s="1360"/>
      <c r="V329" s="1361"/>
    </row>
    <row r="330" spans="1:22">
      <c r="B330" s="772">
        <f t="shared" si="41"/>
        <v>181</v>
      </c>
      <c r="C330" s="60"/>
      <c r="D330" s="640" t="s">
        <v>798</v>
      </c>
      <c r="E330" s="702" t="s">
        <v>1312</v>
      </c>
      <c r="F330" s="709"/>
      <c r="G330" s="1358"/>
      <c r="H330" s="1359"/>
      <c r="I330" s="1359"/>
      <c r="J330" s="1359"/>
      <c r="K330" s="1359"/>
      <c r="L330" s="1359"/>
      <c r="M330" s="1359"/>
      <c r="N330" s="1359"/>
      <c r="O330" s="1359"/>
      <c r="P330" s="1359"/>
      <c r="Q330" s="1359"/>
      <c r="R330" s="1360"/>
      <c r="S330" s="1360"/>
      <c r="T330" s="1360"/>
      <c r="U330" s="1360"/>
      <c r="V330" s="1361"/>
    </row>
    <row r="331" spans="1:22">
      <c r="B331" s="772">
        <f t="shared" si="41"/>
        <v>182</v>
      </c>
      <c r="C331" s="60"/>
      <c r="D331" s="640" t="s">
        <v>772</v>
      </c>
      <c r="E331" s="702" t="s">
        <v>1312</v>
      </c>
      <c r="F331" s="709"/>
      <c r="G331" s="1358"/>
      <c r="H331" s="1359"/>
      <c r="I331" s="1359"/>
      <c r="J331" s="1359"/>
      <c r="K331" s="1359"/>
      <c r="L331" s="1359"/>
      <c r="M331" s="1359"/>
      <c r="N331" s="1359"/>
      <c r="O331" s="1359"/>
      <c r="P331" s="1359"/>
      <c r="Q331" s="1359"/>
      <c r="R331" s="1360"/>
      <c r="S331" s="1360"/>
      <c r="T331" s="1360"/>
      <c r="U331" s="1360"/>
      <c r="V331" s="1361"/>
    </row>
    <row r="332" spans="1:22">
      <c r="B332" s="772">
        <f t="shared" si="41"/>
        <v>183</v>
      </c>
      <c r="C332" s="61"/>
      <c r="D332" s="640" t="s">
        <v>799</v>
      </c>
      <c r="E332" s="702" t="s">
        <v>1312</v>
      </c>
      <c r="F332" s="709"/>
      <c r="G332" s="1358"/>
      <c r="H332" s="1359"/>
      <c r="I332" s="1359"/>
      <c r="J332" s="1359"/>
      <c r="K332" s="1359"/>
      <c r="L332" s="1359"/>
      <c r="M332" s="1359"/>
      <c r="N332" s="1359"/>
      <c r="O332" s="1359"/>
      <c r="P332" s="1359"/>
      <c r="Q332" s="1359"/>
      <c r="R332" s="1423"/>
      <c r="S332" s="1423"/>
      <c r="T332" s="1423"/>
      <c r="U332" s="1423"/>
      <c r="V332" s="1361"/>
    </row>
    <row r="333" spans="1:22" ht="13.5" thickBot="1">
      <c r="B333" s="817" t="s">
        <v>556</v>
      </c>
      <c r="C333" s="693"/>
      <c r="D333" s="694" t="s">
        <v>193</v>
      </c>
      <c r="E333" s="695" t="s">
        <v>1312</v>
      </c>
      <c r="F333" s="696"/>
      <c r="G333" s="1424"/>
      <c r="H333" s="1425"/>
      <c r="I333" s="1425"/>
      <c r="J333" s="1425"/>
      <c r="K333" s="1425"/>
      <c r="L333" s="1425"/>
      <c r="M333" s="1425"/>
      <c r="N333" s="1425"/>
      <c r="O333" s="1425"/>
      <c r="P333" s="1425"/>
      <c r="Q333" s="1425"/>
      <c r="R333" s="1425"/>
      <c r="S333" s="1425"/>
      <c r="T333" s="1425"/>
      <c r="U333" s="1425"/>
      <c r="V333" s="1426"/>
    </row>
    <row r="334" spans="1:22" s="15" customFormat="1" ht="13.5" thickBot="1">
      <c r="A334" s="160"/>
      <c r="B334" s="17" t="s">
        <v>16</v>
      </c>
      <c r="C334" s="688"/>
      <c r="D334" s="613"/>
      <c r="E334" s="684"/>
      <c r="F334" s="735"/>
      <c r="G334" s="745">
        <f t="shared" ref="G334:V334" si="42">G$7</f>
        <v>1990</v>
      </c>
      <c r="H334" s="745">
        <f t="shared" si="42"/>
        <v>1991</v>
      </c>
      <c r="I334" s="745">
        <f t="shared" si="42"/>
        <v>1992</v>
      </c>
      <c r="J334" s="745">
        <f t="shared" si="42"/>
        <v>1993</v>
      </c>
      <c r="K334" s="745">
        <f t="shared" si="42"/>
        <v>1994</v>
      </c>
      <c r="L334" s="745">
        <f t="shared" si="42"/>
        <v>1995</v>
      </c>
      <c r="M334" s="745">
        <f t="shared" si="42"/>
        <v>1996</v>
      </c>
      <c r="N334" s="745">
        <f t="shared" si="42"/>
        <v>1997</v>
      </c>
      <c r="O334" s="745">
        <f t="shared" si="42"/>
        <v>1998</v>
      </c>
      <c r="P334" s="745">
        <f t="shared" si="42"/>
        <v>1999</v>
      </c>
      <c r="Q334" s="745">
        <f t="shared" si="42"/>
        <v>2000</v>
      </c>
      <c r="R334" s="745">
        <f t="shared" si="42"/>
        <v>2001</v>
      </c>
      <c r="S334" s="745">
        <f t="shared" si="42"/>
        <v>2002</v>
      </c>
      <c r="T334" s="745">
        <f t="shared" si="42"/>
        <v>2003</v>
      </c>
      <c r="U334" s="745">
        <f t="shared" si="42"/>
        <v>2004</v>
      </c>
      <c r="V334" s="745">
        <f t="shared" si="42"/>
        <v>2005</v>
      </c>
    </row>
    <row r="335" spans="1:22" s="15" customFormat="1">
      <c r="A335" s="160"/>
      <c r="B335" s="888">
        <v>184</v>
      </c>
      <c r="C335" s="58" t="s">
        <v>800</v>
      </c>
      <c r="D335" s="689"/>
      <c r="E335" s="670" t="s">
        <v>1312</v>
      </c>
      <c r="F335" s="698"/>
      <c r="G335" s="1427" t="s">
        <v>1231</v>
      </c>
      <c r="H335" s="1385"/>
      <c r="I335" s="1385"/>
      <c r="J335" s="1385"/>
      <c r="K335" s="1385"/>
      <c r="L335" s="1385"/>
      <c r="M335" s="1385"/>
      <c r="N335" s="1385"/>
      <c r="O335" s="1385"/>
      <c r="P335" s="1385"/>
      <c r="Q335" s="1385"/>
      <c r="R335" s="1385"/>
      <c r="S335" s="1385"/>
      <c r="T335" s="1385"/>
      <c r="U335" s="1385"/>
      <c r="V335" s="1386"/>
    </row>
    <row r="336" spans="1:22">
      <c r="B336" s="889" t="s">
        <v>821</v>
      </c>
      <c r="C336" s="60"/>
      <c r="D336" s="686" t="s">
        <v>1148</v>
      </c>
      <c r="E336" s="667" t="s">
        <v>1312</v>
      </c>
      <c r="F336" s="699"/>
      <c r="G336" s="1396" t="s">
        <v>311</v>
      </c>
      <c r="H336" s="1397"/>
      <c r="I336" s="1397"/>
      <c r="J336" s="1397"/>
      <c r="K336" s="1397"/>
      <c r="L336" s="1397"/>
      <c r="M336" s="1397"/>
      <c r="N336" s="1397"/>
      <c r="O336" s="1397"/>
      <c r="P336" s="1397"/>
      <c r="Q336" s="1397"/>
      <c r="R336" s="1397"/>
      <c r="S336" s="1397"/>
      <c r="T336" s="1397"/>
      <c r="U336" s="1397"/>
      <c r="V336" s="1398"/>
    </row>
    <row r="337" spans="2:22">
      <c r="B337" s="889" t="s">
        <v>731</v>
      </c>
      <c r="C337" s="60"/>
      <c r="D337" s="686" t="s">
        <v>1119</v>
      </c>
      <c r="E337" s="667" t="s">
        <v>1312</v>
      </c>
      <c r="F337" s="699"/>
      <c r="G337" s="1399"/>
      <c r="H337" s="1400"/>
      <c r="I337" s="1400"/>
      <c r="J337" s="1400"/>
      <c r="K337" s="1400"/>
      <c r="L337" s="1400"/>
      <c r="M337" s="1400"/>
      <c r="N337" s="1400"/>
      <c r="O337" s="1400"/>
      <c r="P337" s="1400"/>
      <c r="Q337" s="1400"/>
      <c r="R337" s="1400"/>
      <c r="S337" s="1400"/>
      <c r="T337" s="1400"/>
      <c r="U337" s="1400"/>
      <c r="V337" s="1401"/>
    </row>
    <row r="338" spans="2:22">
      <c r="B338" s="889" t="s">
        <v>732</v>
      </c>
      <c r="C338" s="60"/>
      <c r="D338" s="686" t="s">
        <v>776</v>
      </c>
      <c r="E338" s="667" t="s">
        <v>1312</v>
      </c>
      <c r="F338" s="699"/>
      <c r="G338" s="1399"/>
      <c r="H338" s="1400"/>
      <c r="I338" s="1400"/>
      <c r="J338" s="1400"/>
      <c r="K338" s="1400"/>
      <c r="L338" s="1400"/>
      <c r="M338" s="1400"/>
      <c r="N338" s="1400"/>
      <c r="O338" s="1400"/>
      <c r="P338" s="1400"/>
      <c r="Q338" s="1400"/>
      <c r="R338" s="1400"/>
      <c r="S338" s="1400"/>
      <c r="T338" s="1400"/>
      <c r="U338" s="1400"/>
      <c r="V338" s="1401"/>
    </row>
    <row r="339" spans="2:22">
      <c r="B339" s="889" t="s">
        <v>733</v>
      </c>
      <c r="C339" s="60"/>
      <c r="D339" s="686" t="s">
        <v>1120</v>
      </c>
      <c r="E339" s="667" t="s">
        <v>1312</v>
      </c>
      <c r="F339" s="699"/>
      <c r="G339" s="1399"/>
      <c r="H339" s="1400"/>
      <c r="I339" s="1400"/>
      <c r="J339" s="1400"/>
      <c r="K339" s="1400"/>
      <c r="L339" s="1400"/>
      <c r="M339" s="1400"/>
      <c r="N339" s="1400"/>
      <c r="O339" s="1400"/>
      <c r="P339" s="1400"/>
      <c r="Q339" s="1400"/>
      <c r="R339" s="1400"/>
      <c r="S339" s="1400"/>
      <c r="T339" s="1400"/>
      <c r="U339" s="1400"/>
      <c r="V339" s="1401"/>
    </row>
    <row r="340" spans="2:22">
      <c r="B340" s="889" t="s">
        <v>734</v>
      </c>
      <c r="C340" s="60"/>
      <c r="D340" s="686" t="s">
        <v>1121</v>
      </c>
      <c r="E340" s="667" t="s">
        <v>1312</v>
      </c>
      <c r="F340" s="699"/>
      <c r="G340" s="1399"/>
      <c r="H340" s="1400"/>
      <c r="I340" s="1400"/>
      <c r="J340" s="1400"/>
      <c r="K340" s="1400"/>
      <c r="L340" s="1400"/>
      <c r="M340" s="1400"/>
      <c r="N340" s="1400"/>
      <c r="O340" s="1400"/>
      <c r="P340" s="1400"/>
      <c r="Q340" s="1400"/>
      <c r="R340" s="1400"/>
      <c r="S340" s="1400"/>
      <c r="T340" s="1400"/>
      <c r="U340" s="1400"/>
      <c r="V340" s="1401"/>
    </row>
    <row r="341" spans="2:22">
      <c r="B341" s="889" t="s">
        <v>735</v>
      </c>
      <c r="C341" s="60"/>
      <c r="D341" s="686" t="s">
        <v>1122</v>
      </c>
      <c r="E341" s="667" t="s">
        <v>1312</v>
      </c>
      <c r="F341" s="699"/>
      <c r="G341" s="1402"/>
      <c r="H341" s="1403"/>
      <c r="I341" s="1403"/>
      <c r="J341" s="1403"/>
      <c r="K341" s="1403"/>
      <c r="L341" s="1403"/>
      <c r="M341" s="1403"/>
      <c r="N341" s="1403"/>
      <c r="O341" s="1403"/>
      <c r="P341" s="1403"/>
      <c r="Q341" s="1403"/>
      <c r="R341" s="1403"/>
      <c r="S341" s="1403"/>
      <c r="T341" s="1403"/>
      <c r="U341" s="1403"/>
      <c r="V341" s="1404"/>
    </row>
    <row r="342" spans="2:22">
      <c r="B342" s="889" t="s">
        <v>520</v>
      </c>
      <c r="C342" s="59" t="s">
        <v>1372</v>
      </c>
      <c r="D342" s="640"/>
      <c r="E342" s="667" t="s">
        <v>1312</v>
      </c>
      <c r="F342" s="699"/>
      <c r="G342" s="1405" t="s">
        <v>118</v>
      </c>
      <c r="H342" s="1352"/>
      <c r="I342" s="1352"/>
      <c r="J342" s="1352"/>
      <c r="K342" s="1352"/>
      <c r="L342" s="1352"/>
      <c r="M342" s="1352"/>
      <c r="N342" s="1352"/>
      <c r="O342" s="1352"/>
      <c r="P342" s="1352"/>
      <c r="Q342" s="1352"/>
      <c r="R342" s="1352"/>
      <c r="S342" s="1352"/>
      <c r="T342" s="1352"/>
      <c r="U342" s="1352"/>
      <c r="V342" s="1353"/>
    </row>
    <row r="343" spans="2:22">
      <c r="B343" s="889" t="s">
        <v>498</v>
      </c>
      <c r="C343" s="687"/>
      <c r="D343" s="669" t="s">
        <v>191</v>
      </c>
      <c r="E343" s="667" t="s">
        <v>1312</v>
      </c>
      <c r="F343" s="699"/>
      <c r="G343" s="1409" t="s">
        <v>752</v>
      </c>
      <c r="H343" s="1251"/>
      <c r="I343" s="1251"/>
      <c r="J343" s="1251"/>
      <c r="K343" s="1251"/>
      <c r="L343" s="1251"/>
      <c r="M343" s="1251"/>
      <c r="N343" s="1251"/>
      <c r="O343" s="1251"/>
      <c r="P343" s="1251"/>
      <c r="Q343" s="1251"/>
      <c r="R343" s="1251"/>
      <c r="S343" s="1251"/>
      <c r="T343" s="1251"/>
      <c r="U343" s="1251"/>
      <c r="V343" s="1252"/>
    </row>
    <row r="344" spans="2:22">
      <c r="B344" s="889" t="s">
        <v>499</v>
      </c>
      <c r="C344" s="59" t="s">
        <v>305</v>
      </c>
      <c r="D344" s="689"/>
      <c r="E344" s="667" t="s">
        <v>1312</v>
      </c>
      <c r="F344" s="699"/>
      <c r="G344" s="1405" t="s">
        <v>119</v>
      </c>
      <c r="H344" s="1352"/>
      <c r="I344" s="1352"/>
      <c r="J344" s="1352"/>
      <c r="K344" s="1352"/>
      <c r="L344" s="1352"/>
      <c r="M344" s="1352"/>
      <c r="N344" s="1352"/>
      <c r="O344" s="1352"/>
      <c r="P344" s="1352"/>
      <c r="Q344" s="1352"/>
      <c r="R344" s="1352"/>
      <c r="S344" s="1352"/>
      <c r="T344" s="1352"/>
      <c r="U344" s="1352"/>
      <c r="V344" s="1353"/>
    </row>
    <row r="345" spans="2:22">
      <c r="B345" s="889" t="s">
        <v>500</v>
      </c>
      <c r="C345" s="61"/>
      <c r="D345" s="640" t="s">
        <v>192</v>
      </c>
      <c r="E345" s="667" t="s">
        <v>1312</v>
      </c>
      <c r="F345" s="699"/>
      <c r="G345" s="1409" t="s">
        <v>751</v>
      </c>
      <c r="H345" s="1251"/>
      <c r="I345" s="1251"/>
      <c r="J345" s="1251"/>
      <c r="K345" s="1251"/>
      <c r="L345" s="1251"/>
      <c r="M345" s="1251"/>
      <c r="N345" s="1251"/>
      <c r="O345" s="1251"/>
      <c r="P345" s="1251"/>
      <c r="Q345" s="1251"/>
      <c r="R345" s="1251"/>
      <c r="S345" s="1251"/>
      <c r="T345" s="1251"/>
      <c r="U345" s="1251"/>
      <c r="V345" s="1252"/>
    </row>
    <row r="346" spans="2:22" s="762" customFormat="1" ht="13.5" collapsed="1" thickBot="1">
      <c r="B346" s="785"/>
      <c r="C346" s="63"/>
      <c r="D346" s="784"/>
      <c r="E346" s="785"/>
      <c r="F346" s="785"/>
      <c r="G346" s="850"/>
      <c r="H346" s="850"/>
      <c r="I346" s="850"/>
      <c r="J346" s="850"/>
      <c r="K346" s="850"/>
      <c r="L346" s="850"/>
      <c r="M346" s="850"/>
      <c r="N346" s="850"/>
      <c r="O346" s="850"/>
      <c r="P346" s="850"/>
      <c r="Q346" s="850"/>
      <c r="R346" s="850"/>
      <c r="S346" s="850"/>
      <c r="T346" s="850"/>
      <c r="U346" s="850"/>
      <c r="V346" s="850"/>
    </row>
    <row r="347" spans="2:22" ht="15" thickBot="1">
      <c r="B347" s="84" t="s">
        <v>194</v>
      </c>
      <c r="C347" s="84"/>
      <c r="D347" s="887"/>
      <c r="E347" s="813"/>
      <c r="F347" s="814"/>
      <c r="G347" s="95">
        <f t="shared" ref="G347:V347" si="43">G$7</f>
        <v>1990</v>
      </c>
      <c r="H347" s="95">
        <f t="shared" si="43"/>
        <v>1991</v>
      </c>
      <c r="I347" s="95">
        <f t="shared" si="43"/>
        <v>1992</v>
      </c>
      <c r="J347" s="95">
        <f t="shared" si="43"/>
        <v>1993</v>
      </c>
      <c r="K347" s="95">
        <f t="shared" si="43"/>
        <v>1994</v>
      </c>
      <c r="L347" s="95">
        <f t="shared" si="43"/>
        <v>1995</v>
      </c>
      <c r="M347" s="95">
        <f t="shared" si="43"/>
        <v>1996</v>
      </c>
      <c r="N347" s="95">
        <f t="shared" si="43"/>
        <v>1997</v>
      </c>
      <c r="O347" s="95">
        <f t="shared" si="43"/>
        <v>1998</v>
      </c>
      <c r="P347" s="95">
        <f t="shared" si="43"/>
        <v>1999</v>
      </c>
      <c r="Q347" s="95">
        <f t="shared" si="43"/>
        <v>2000</v>
      </c>
      <c r="R347" s="95">
        <f t="shared" si="43"/>
        <v>2001</v>
      </c>
      <c r="S347" s="95">
        <f t="shared" si="43"/>
        <v>2002</v>
      </c>
      <c r="T347" s="95">
        <f t="shared" si="43"/>
        <v>2003</v>
      </c>
      <c r="U347" s="95">
        <f t="shared" si="43"/>
        <v>2004</v>
      </c>
      <c r="V347" s="95">
        <f t="shared" si="43"/>
        <v>2005</v>
      </c>
    </row>
    <row r="348" spans="2:22">
      <c r="B348" s="766">
        <v>185</v>
      </c>
      <c r="C348" s="59" t="s">
        <v>800</v>
      </c>
      <c r="D348" s="708"/>
      <c r="E348" s="702"/>
      <c r="F348" s="703"/>
      <c r="G348" s="466"/>
      <c r="H348" s="497"/>
      <c r="I348" s="497"/>
      <c r="J348" s="497"/>
      <c r="K348" s="497"/>
      <c r="L348" s="497"/>
      <c r="M348" s="497"/>
      <c r="N348" s="497"/>
      <c r="O348" s="497"/>
      <c r="P348" s="497"/>
      <c r="Q348" s="497"/>
      <c r="R348" s="497"/>
      <c r="S348" s="497"/>
      <c r="T348" s="497"/>
      <c r="U348" s="497"/>
      <c r="V348" s="497"/>
    </row>
    <row r="349" spans="2:22" ht="12" customHeight="1">
      <c r="B349" s="772">
        <f t="shared" ref="B349:B366" si="44">B348+1</f>
        <v>186</v>
      </c>
      <c r="C349" s="710"/>
      <c r="D349" s="708" t="s">
        <v>1147</v>
      </c>
      <c r="E349" s="702" t="s">
        <v>117</v>
      </c>
      <c r="F349" s="703"/>
      <c r="G349" s="1375" t="s">
        <v>229</v>
      </c>
      <c r="H349" s="1376"/>
      <c r="I349" s="1376"/>
      <c r="J349" s="1376"/>
      <c r="K349" s="1376"/>
      <c r="L349" s="1377"/>
      <c r="M349" s="1315" t="s">
        <v>338</v>
      </c>
      <c r="N349" s="1316"/>
      <c r="O349" s="1316"/>
      <c r="P349" s="1316"/>
      <c r="Q349" s="1316"/>
      <c r="R349" s="1316"/>
      <c r="S349" s="1316"/>
      <c r="T349" s="1316"/>
      <c r="U349" s="1316"/>
      <c r="V349" s="1393"/>
    </row>
    <row r="350" spans="2:22" ht="12" customHeight="1">
      <c r="B350" s="772">
        <f t="shared" si="44"/>
        <v>187</v>
      </c>
      <c r="C350" s="707"/>
      <c r="D350" s="708" t="s">
        <v>1119</v>
      </c>
      <c r="E350" s="702" t="s">
        <v>117</v>
      </c>
      <c r="F350" s="703"/>
      <c r="G350" s="1551" t="s">
        <v>230</v>
      </c>
      <c r="H350" s="1552"/>
      <c r="I350" s="1552"/>
      <c r="J350" s="1552"/>
      <c r="K350" s="1552"/>
      <c r="L350" s="1553"/>
      <c r="M350" s="1319"/>
      <c r="N350" s="1320"/>
      <c r="O350" s="1320"/>
      <c r="P350" s="1320"/>
      <c r="Q350" s="1320"/>
      <c r="R350" s="1320"/>
      <c r="S350" s="1320"/>
      <c r="T350" s="1320"/>
      <c r="U350" s="1320"/>
      <c r="V350" s="1394"/>
    </row>
    <row r="351" spans="2:22" ht="12" customHeight="1">
      <c r="B351" s="772">
        <f t="shared" si="44"/>
        <v>188</v>
      </c>
      <c r="C351" s="710"/>
      <c r="D351" s="708" t="s">
        <v>776</v>
      </c>
      <c r="E351" s="702" t="s">
        <v>117</v>
      </c>
      <c r="F351" s="703"/>
      <c r="G351" s="1375" t="s">
        <v>231</v>
      </c>
      <c r="H351" s="1376"/>
      <c r="I351" s="1376"/>
      <c r="J351" s="1376"/>
      <c r="K351" s="1376"/>
      <c r="L351" s="1377"/>
      <c r="M351" s="1319"/>
      <c r="N351" s="1320"/>
      <c r="O351" s="1320"/>
      <c r="P351" s="1320"/>
      <c r="Q351" s="1320"/>
      <c r="R351" s="1320"/>
      <c r="S351" s="1320"/>
      <c r="T351" s="1320"/>
      <c r="U351" s="1320"/>
      <c r="V351" s="1394"/>
    </row>
    <row r="352" spans="2:22" ht="12" customHeight="1">
      <c r="B352" s="772">
        <f t="shared" si="44"/>
        <v>189</v>
      </c>
      <c r="C352" s="707"/>
      <c r="D352" s="708" t="s">
        <v>1120</v>
      </c>
      <c r="E352" s="702" t="s">
        <v>117</v>
      </c>
      <c r="F352" s="703"/>
      <c r="G352" s="1375" t="s">
        <v>232</v>
      </c>
      <c r="H352" s="1376"/>
      <c r="I352" s="1376"/>
      <c r="J352" s="1376"/>
      <c r="K352" s="1376"/>
      <c r="L352" s="1377"/>
      <c r="M352" s="1319"/>
      <c r="N352" s="1320"/>
      <c r="O352" s="1320"/>
      <c r="P352" s="1320"/>
      <c r="Q352" s="1320"/>
      <c r="R352" s="1320"/>
      <c r="S352" s="1320"/>
      <c r="T352" s="1320"/>
      <c r="U352" s="1320"/>
      <c r="V352" s="1394"/>
    </row>
    <row r="353" spans="2:22" ht="12" customHeight="1">
      <c r="B353" s="772">
        <f t="shared" si="44"/>
        <v>190</v>
      </c>
      <c r="C353" s="707"/>
      <c r="D353" s="708" t="s">
        <v>1121</v>
      </c>
      <c r="E353" s="702" t="s">
        <v>117</v>
      </c>
      <c r="F353" s="703"/>
      <c r="G353" s="1375" t="s">
        <v>233</v>
      </c>
      <c r="H353" s="1376"/>
      <c r="I353" s="1376"/>
      <c r="J353" s="1376"/>
      <c r="K353" s="1376"/>
      <c r="L353" s="1377"/>
      <c r="M353" s="1319"/>
      <c r="N353" s="1320"/>
      <c r="O353" s="1320"/>
      <c r="P353" s="1320"/>
      <c r="Q353" s="1320"/>
      <c r="R353" s="1320"/>
      <c r="S353" s="1320"/>
      <c r="T353" s="1320"/>
      <c r="U353" s="1320"/>
      <c r="V353" s="1394"/>
    </row>
    <row r="354" spans="2:22" ht="12" customHeight="1">
      <c r="B354" s="772">
        <f t="shared" si="44"/>
        <v>191</v>
      </c>
      <c r="C354" s="707"/>
      <c r="D354" s="708" t="s">
        <v>1122</v>
      </c>
      <c r="E354" s="702" t="s">
        <v>117</v>
      </c>
      <c r="F354" s="703"/>
      <c r="G354" s="1375" t="s">
        <v>234</v>
      </c>
      <c r="H354" s="1376"/>
      <c r="I354" s="1376"/>
      <c r="J354" s="1376"/>
      <c r="K354" s="1376"/>
      <c r="L354" s="1377"/>
      <c r="M354" s="1319"/>
      <c r="N354" s="1320"/>
      <c r="O354" s="1320"/>
      <c r="P354" s="1320"/>
      <c r="Q354" s="1320"/>
      <c r="R354" s="1320"/>
      <c r="S354" s="1320"/>
      <c r="T354" s="1320"/>
      <c r="U354" s="1320"/>
      <c r="V354" s="1394"/>
    </row>
    <row r="355" spans="2:22" ht="12" customHeight="1">
      <c r="B355" s="772">
        <f t="shared" si="44"/>
        <v>192</v>
      </c>
      <c r="C355" s="707"/>
      <c r="D355" s="708" t="s">
        <v>1052</v>
      </c>
      <c r="E355" s="702" t="s">
        <v>117</v>
      </c>
      <c r="F355" s="703"/>
      <c r="G355" s="1375" t="s">
        <v>235</v>
      </c>
      <c r="H355" s="1376"/>
      <c r="I355" s="1376"/>
      <c r="J355" s="1376"/>
      <c r="K355" s="1376"/>
      <c r="L355" s="1377"/>
      <c r="M355" s="1319"/>
      <c r="N355" s="1320"/>
      <c r="O355" s="1320"/>
      <c r="P355" s="1320"/>
      <c r="Q355" s="1320"/>
      <c r="R355" s="1320"/>
      <c r="S355" s="1320"/>
      <c r="T355" s="1320"/>
      <c r="U355" s="1320"/>
      <c r="V355" s="1394"/>
    </row>
    <row r="356" spans="2:22" ht="12" customHeight="1">
      <c r="B356" s="728" t="s">
        <v>622</v>
      </c>
      <c r="C356" s="707"/>
      <c r="D356" s="708" t="s">
        <v>32</v>
      </c>
      <c r="E356" s="702" t="s">
        <v>945</v>
      </c>
      <c r="F356" s="703"/>
      <c r="G356" s="1375" t="s">
        <v>205</v>
      </c>
      <c r="H356" s="1376"/>
      <c r="I356" s="1376"/>
      <c r="J356" s="1376"/>
      <c r="K356" s="1376"/>
      <c r="L356" s="1377"/>
      <c r="M356" s="1319"/>
      <c r="N356" s="1320"/>
      <c r="O356" s="1320"/>
      <c r="P356" s="1320"/>
      <c r="Q356" s="1320"/>
      <c r="R356" s="1320"/>
      <c r="S356" s="1320"/>
      <c r="T356" s="1320"/>
      <c r="U356" s="1320"/>
      <c r="V356" s="1394"/>
    </row>
    <row r="357" spans="2:22" ht="12" customHeight="1">
      <c r="B357" s="728" t="s">
        <v>540</v>
      </c>
      <c r="C357" s="707"/>
      <c r="D357" s="708" t="s">
        <v>216</v>
      </c>
      <c r="E357" s="702" t="s">
        <v>945</v>
      </c>
      <c r="F357" s="703"/>
      <c r="G357" s="1375" t="s">
        <v>206</v>
      </c>
      <c r="H357" s="1376"/>
      <c r="I357" s="1376"/>
      <c r="J357" s="1376"/>
      <c r="K357" s="1376"/>
      <c r="L357" s="1377"/>
      <c r="M357" s="1319"/>
      <c r="N357" s="1320"/>
      <c r="O357" s="1320"/>
      <c r="P357" s="1320"/>
      <c r="Q357" s="1320"/>
      <c r="R357" s="1320"/>
      <c r="S357" s="1320"/>
      <c r="T357" s="1320"/>
      <c r="U357" s="1320"/>
      <c r="V357" s="1394"/>
    </row>
    <row r="358" spans="2:22" ht="12" customHeight="1">
      <c r="B358" s="728" t="s">
        <v>289</v>
      </c>
      <c r="C358" s="707"/>
      <c r="D358" s="708" t="s">
        <v>217</v>
      </c>
      <c r="E358" s="702" t="s">
        <v>945</v>
      </c>
      <c r="F358" s="703"/>
      <c r="G358" s="1375" t="s">
        <v>1068</v>
      </c>
      <c r="H358" s="1376"/>
      <c r="I358" s="1376"/>
      <c r="J358" s="1376"/>
      <c r="K358" s="1376"/>
      <c r="L358" s="1377"/>
      <c r="M358" s="1319"/>
      <c r="N358" s="1320"/>
      <c r="O358" s="1320"/>
      <c r="P358" s="1320"/>
      <c r="Q358" s="1320"/>
      <c r="R358" s="1320"/>
      <c r="S358" s="1320"/>
      <c r="T358" s="1320"/>
      <c r="U358" s="1320"/>
      <c r="V358" s="1394"/>
    </row>
    <row r="359" spans="2:22" ht="12" customHeight="1">
      <c r="B359" s="728" t="s">
        <v>1104</v>
      </c>
      <c r="C359" s="707"/>
      <c r="D359" s="708" t="s">
        <v>218</v>
      </c>
      <c r="E359" s="702" t="s">
        <v>945</v>
      </c>
      <c r="F359" s="703"/>
      <c r="G359" s="1375" t="s">
        <v>1069</v>
      </c>
      <c r="H359" s="1376"/>
      <c r="I359" s="1376"/>
      <c r="J359" s="1376"/>
      <c r="K359" s="1376"/>
      <c r="L359" s="1377"/>
      <c r="M359" s="1329"/>
      <c r="N359" s="1330"/>
      <c r="O359" s="1330"/>
      <c r="P359" s="1330"/>
      <c r="Q359" s="1330"/>
      <c r="R359" s="1330"/>
      <c r="S359" s="1330"/>
      <c r="T359" s="1330"/>
      <c r="U359" s="1330"/>
      <c r="V359" s="1395"/>
    </row>
    <row r="360" spans="2:22" ht="12" customHeight="1">
      <c r="B360" s="728">
        <f>B355+1</f>
        <v>193</v>
      </c>
      <c r="C360" s="700" t="s">
        <v>307</v>
      </c>
      <c r="D360" s="701"/>
      <c r="E360" s="702"/>
      <c r="F360" s="703"/>
      <c r="G360" s="466"/>
      <c r="H360" s="497"/>
      <c r="I360" s="497"/>
      <c r="J360" s="497"/>
      <c r="K360" s="497"/>
      <c r="L360" s="497"/>
      <c r="M360" s="497"/>
      <c r="N360" s="597"/>
      <c r="O360" s="597"/>
      <c r="P360" s="597"/>
      <c r="Q360" s="597"/>
      <c r="R360" s="597"/>
      <c r="S360" s="597"/>
      <c r="T360" s="597"/>
      <c r="U360" s="597"/>
      <c r="V360" s="597"/>
    </row>
    <row r="361" spans="2:22" ht="12" customHeight="1">
      <c r="B361" s="728">
        <f t="shared" si="44"/>
        <v>194</v>
      </c>
      <c r="C361" s="707"/>
      <c r="D361" s="708" t="s">
        <v>1123</v>
      </c>
      <c r="E361" s="702" t="s">
        <v>945</v>
      </c>
      <c r="F361" s="709"/>
      <c r="G361" s="1375" t="s">
        <v>1070</v>
      </c>
      <c r="H361" s="1376"/>
      <c r="I361" s="1376"/>
      <c r="J361" s="1376"/>
      <c r="K361" s="1376"/>
      <c r="L361" s="1377"/>
      <c r="M361" s="1315" t="s">
        <v>339</v>
      </c>
      <c r="N361" s="1316"/>
      <c r="O361" s="1316"/>
      <c r="P361" s="1316"/>
      <c r="Q361" s="1316"/>
      <c r="R361" s="1316"/>
      <c r="S361" s="1316"/>
      <c r="T361" s="1316"/>
      <c r="U361" s="1316"/>
      <c r="V361" s="1393"/>
    </row>
    <row r="362" spans="2:22" ht="12" customHeight="1">
      <c r="B362" s="728">
        <f t="shared" si="44"/>
        <v>195</v>
      </c>
      <c r="C362" s="710"/>
      <c r="D362" s="708" t="s">
        <v>778</v>
      </c>
      <c r="E362" s="702" t="s">
        <v>945</v>
      </c>
      <c r="F362" s="709"/>
      <c r="G362" s="1378" t="s">
        <v>1071</v>
      </c>
      <c r="H362" s="1379"/>
      <c r="I362" s="1379"/>
      <c r="J362" s="1379"/>
      <c r="K362" s="1379"/>
      <c r="L362" s="1380"/>
      <c r="M362" s="1319"/>
      <c r="N362" s="1320"/>
      <c r="O362" s="1320"/>
      <c r="P362" s="1320"/>
      <c r="Q362" s="1320"/>
      <c r="R362" s="1320"/>
      <c r="S362" s="1320"/>
      <c r="T362" s="1320"/>
      <c r="U362" s="1320"/>
      <c r="V362" s="1394"/>
    </row>
    <row r="363" spans="2:22" ht="12" customHeight="1">
      <c r="B363" s="728">
        <f t="shared" si="44"/>
        <v>196</v>
      </c>
      <c r="C363" s="707"/>
      <c r="D363" s="708" t="s">
        <v>795</v>
      </c>
      <c r="E363" s="702" t="s">
        <v>945</v>
      </c>
      <c r="F363" s="709"/>
      <c r="G363" s="1378" t="s">
        <v>1072</v>
      </c>
      <c r="H363" s="1379"/>
      <c r="I363" s="1379"/>
      <c r="J363" s="1379"/>
      <c r="K363" s="1379"/>
      <c r="L363" s="1380"/>
      <c r="M363" s="1319"/>
      <c r="N363" s="1320"/>
      <c r="O363" s="1320"/>
      <c r="P363" s="1320"/>
      <c r="Q363" s="1320"/>
      <c r="R363" s="1320"/>
      <c r="S363" s="1320"/>
      <c r="T363" s="1320"/>
      <c r="U363" s="1320"/>
      <c r="V363" s="1394"/>
    </row>
    <row r="364" spans="2:22" ht="12" customHeight="1">
      <c r="B364" s="728">
        <f t="shared" si="44"/>
        <v>197</v>
      </c>
      <c r="C364" s="710"/>
      <c r="D364" s="708" t="s">
        <v>1125</v>
      </c>
      <c r="E364" s="702" t="s">
        <v>945</v>
      </c>
      <c r="F364" s="709"/>
      <c r="G364" s="1378" t="s">
        <v>1073</v>
      </c>
      <c r="H364" s="1379"/>
      <c r="I364" s="1379"/>
      <c r="J364" s="1379"/>
      <c r="K364" s="1379"/>
      <c r="L364" s="1380"/>
      <c r="M364" s="1319"/>
      <c r="N364" s="1320"/>
      <c r="O364" s="1320"/>
      <c r="P364" s="1320"/>
      <c r="Q364" s="1320"/>
      <c r="R364" s="1320"/>
      <c r="S364" s="1320"/>
      <c r="T364" s="1320"/>
      <c r="U364" s="1320"/>
      <c r="V364" s="1394"/>
    </row>
    <row r="365" spans="2:22" ht="12" customHeight="1">
      <c r="B365" s="728">
        <f t="shared" si="44"/>
        <v>198</v>
      </c>
      <c r="C365" s="707"/>
      <c r="D365" s="708" t="s">
        <v>1126</v>
      </c>
      <c r="E365" s="702" t="s">
        <v>945</v>
      </c>
      <c r="F365" s="709"/>
      <c r="G365" s="1378" t="s">
        <v>1074</v>
      </c>
      <c r="H365" s="1379"/>
      <c r="I365" s="1379"/>
      <c r="J365" s="1379"/>
      <c r="K365" s="1379"/>
      <c r="L365" s="1380"/>
      <c r="M365" s="1319"/>
      <c r="N365" s="1320"/>
      <c r="O365" s="1320"/>
      <c r="P365" s="1320"/>
      <c r="Q365" s="1320"/>
      <c r="R365" s="1320"/>
      <c r="S365" s="1320"/>
      <c r="T365" s="1320"/>
      <c r="U365" s="1320"/>
      <c r="V365" s="1394"/>
    </row>
    <row r="366" spans="2:22" ht="12" customHeight="1">
      <c r="B366" s="728">
        <f t="shared" si="44"/>
        <v>199</v>
      </c>
      <c r="C366" s="707"/>
      <c r="D366" s="708" t="s">
        <v>831</v>
      </c>
      <c r="E366" s="702" t="s">
        <v>945</v>
      </c>
      <c r="F366" s="709"/>
      <c r="G366" s="1378" t="s">
        <v>1075</v>
      </c>
      <c r="H366" s="1379"/>
      <c r="I366" s="1379"/>
      <c r="J366" s="1379"/>
      <c r="K366" s="1379"/>
      <c r="L366" s="1380"/>
      <c r="M366" s="1319"/>
      <c r="N366" s="1320"/>
      <c r="O366" s="1320"/>
      <c r="P366" s="1320"/>
      <c r="Q366" s="1320"/>
      <c r="R366" s="1320"/>
      <c r="S366" s="1320"/>
      <c r="T366" s="1320"/>
      <c r="U366" s="1320"/>
      <c r="V366" s="1394"/>
    </row>
    <row r="367" spans="2:22" ht="12" customHeight="1">
      <c r="B367" s="728" t="s">
        <v>611</v>
      </c>
      <c r="C367" s="707"/>
      <c r="D367" s="708" t="s">
        <v>439</v>
      </c>
      <c r="E367" s="702" t="s">
        <v>945</v>
      </c>
      <c r="F367" s="709"/>
      <c r="G367" s="1387" t="s">
        <v>1076</v>
      </c>
      <c r="H367" s="1388"/>
      <c r="I367" s="1388"/>
      <c r="J367" s="1388"/>
      <c r="K367" s="1388"/>
      <c r="L367" s="1389"/>
      <c r="M367" s="1319"/>
      <c r="N367" s="1320"/>
      <c r="O367" s="1320"/>
      <c r="P367" s="1320"/>
      <c r="Q367" s="1320"/>
      <c r="R367" s="1320"/>
      <c r="S367" s="1320"/>
      <c r="T367" s="1320"/>
      <c r="U367" s="1320"/>
      <c r="V367" s="1394"/>
    </row>
    <row r="368" spans="2:22" ht="12" customHeight="1">
      <c r="B368" s="728">
        <f>B366+1</f>
        <v>200</v>
      </c>
      <c r="C368" s="710"/>
      <c r="D368" s="669" t="s">
        <v>587</v>
      </c>
      <c r="E368" s="702" t="s">
        <v>945</v>
      </c>
      <c r="F368" s="709"/>
      <c r="G368" s="1378" t="s">
        <v>1077</v>
      </c>
      <c r="H368" s="1379"/>
      <c r="I368" s="1379"/>
      <c r="J368" s="1379"/>
      <c r="K368" s="1379"/>
      <c r="L368" s="1380"/>
      <c r="M368" s="1329"/>
      <c r="N368" s="1330"/>
      <c r="O368" s="1330"/>
      <c r="P368" s="1330"/>
      <c r="Q368" s="1330"/>
      <c r="R368" s="1330"/>
      <c r="S368" s="1330"/>
      <c r="T368" s="1330"/>
      <c r="U368" s="1330"/>
      <c r="V368" s="1395"/>
    </row>
    <row r="369" spans="2:22" ht="12.75" customHeight="1">
      <c r="B369" s="728" t="s">
        <v>172</v>
      </c>
      <c r="C369" s="710"/>
      <c r="D369" s="708" t="s">
        <v>962</v>
      </c>
      <c r="E369" s="702" t="s">
        <v>491</v>
      </c>
      <c r="F369" s="709"/>
      <c r="G369" s="1390" t="s">
        <v>1078</v>
      </c>
      <c r="H369" s="1391"/>
      <c r="I369" s="1391"/>
      <c r="J369" s="1391"/>
      <c r="K369" s="1391"/>
      <c r="L369" s="1392"/>
      <c r="M369" s="1333" t="s">
        <v>1367</v>
      </c>
      <c r="N369" s="1334"/>
      <c r="O369" s="1334"/>
      <c r="P369" s="1334"/>
      <c r="Q369" s="1334"/>
      <c r="R369" s="1334"/>
      <c r="S369" s="1334"/>
      <c r="T369" s="1334"/>
      <c r="U369" s="1334"/>
      <c r="V369" s="1335"/>
    </row>
    <row r="370" spans="2:22">
      <c r="B370" s="728" t="s">
        <v>173</v>
      </c>
      <c r="C370" s="710"/>
      <c r="D370" s="708" t="s">
        <v>963</v>
      </c>
      <c r="E370" s="702" t="s">
        <v>491</v>
      </c>
      <c r="F370" s="709"/>
      <c r="G370" s="1378" t="s">
        <v>1079</v>
      </c>
      <c r="H370" s="1379"/>
      <c r="I370" s="1379"/>
      <c r="J370" s="1379"/>
      <c r="K370" s="1379"/>
      <c r="L370" s="1380"/>
      <c r="M370" s="1336"/>
      <c r="N370" s="1337"/>
      <c r="O370" s="1337"/>
      <c r="P370" s="1337"/>
      <c r="Q370" s="1337"/>
      <c r="R370" s="1337"/>
      <c r="S370" s="1337"/>
      <c r="T370" s="1337"/>
      <c r="U370" s="1337"/>
      <c r="V370" s="1338"/>
    </row>
    <row r="371" spans="2:22">
      <c r="B371" s="728" t="s">
        <v>174</v>
      </c>
      <c r="C371" s="710"/>
      <c r="D371" s="708" t="s">
        <v>340</v>
      </c>
      <c r="E371" s="702" t="s">
        <v>491</v>
      </c>
      <c r="F371" s="709"/>
      <c r="G371" s="1387" t="s">
        <v>1080</v>
      </c>
      <c r="H371" s="1388"/>
      <c r="I371" s="1388"/>
      <c r="J371" s="1388"/>
      <c r="K371" s="1388"/>
      <c r="L371" s="1389"/>
      <c r="M371" s="1336"/>
      <c r="N371" s="1337"/>
      <c r="O371" s="1337"/>
      <c r="P371" s="1337"/>
      <c r="Q371" s="1337"/>
      <c r="R371" s="1337"/>
      <c r="S371" s="1337"/>
      <c r="T371" s="1337"/>
      <c r="U371" s="1337"/>
      <c r="V371" s="1338"/>
    </row>
    <row r="372" spans="2:22">
      <c r="B372" s="728" t="s">
        <v>175</v>
      </c>
      <c r="C372" s="710"/>
      <c r="D372" s="708" t="s">
        <v>964</v>
      </c>
      <c r="E372" s="702" t="s">
        <v>491</v>
      </c>
      <c r="F372" s="709"/>
      <c r="G372" s="1387" t="s">
        <v>615</v>
      </c>
      <c r="H372" s="1388"/>
      <c r="I372" s="1388"/>
      <c r="J372" s="1388"/>
      <c r="K372" s="1388"/>
      <c r="L372" s="1389"/>
      <c r="M372" s="1336"/>
      <c r="N372" s="1337"/>
      <c r="O372" s="1337"/>
      <c r="P372" s="1337"/>
      <c r="Q372" s="1337"/>
      <c r="R372" s="1337"/>
      <c r="S372" s="1337"/>
      <c r="T372" s="1337"/>
      <c r="U372" s="1337"/>
      <c r="V372" s="1338"/>
    </row>
    <row r="373" spans="2:22">
      <c r="B373" s="728" t="s">
        <v>176</v>
      </c>
      <c r="C373" s="710"/>
      <c r="D373" s="708" t="s">
        <v>965</v>
      </c>
      <c r="E373" s="702" t="s">
        <v>491</v>
      </c>
      <c r="F373" s="709"/>
      <c r="G373" s="1387" t="s">
        <v>616</v>
      </c>
      <c r="H373" s="1388"/>
      <c r="I373" s="1388"/>
      <c r="J373" s="1388"/>
      <c r="K373" s="1388"/>
      <c r="L373" s="1389"/>
      <c r="M373" s="1336"/>
      <c r="N373" s="1337"/>
      <c r="O373" s="1337"/>
      <c r="P373" s="1337"/>
      <c r="Q373" s="1337"/>
      <c r="R373" s="1337"/>
      <c r="S373" s="1337"/>
      <c r="T373" s="1337"/>
      <c r="U373" s="1337"/>
      <c r="V373" s="1338"/>
    </row>
    <row r="374" spans="2:22">
      <c r="B374" s="728" t="s">
        <v>177</v>
      </c>
      <c r="C374" s="710"/>
      <c r="D374" s="708" t="s">
        <v>966</v>
      </c>
      <c r="E374" s="702" t="s">
        <v>491</v>
      </c>
      <c r="F374" s="709"/>
      <c r="G374" s="1387" t="s">
        <v>617</v>
      </c>
      <c r="H374" s="1388"/>
      <c r="I374" s="1388"/>
      <c r="J374" s="1388"/>
      <c r="K374" s="1388"/>
      <c r="L374" s="1389"/>
      <c r="M374" s="1336"/>
      <c r="N374" s="1337"/>
      <c r="O374" s="1337"/>
      <c r="P374" s="1337"/>
      <c r="Q374" s="1337"/>
      <c r="R374" s="1337"/>
      <c r="S374" s="1337"/>
      <c r="T374" s="1337"/>
      <c r="U374" s="1337"/>
      <c r="V374" s="1338"/>
    </row>
    <row r="375" spans="2:22">
      <c r="B375" s="728" t="s">
        <v>813</v>
      </c>
      <c r="C375" s="710"/>
      <c r="D375" s="708" t="s">
        <v>967</v>
      </c>
      <c r="E375" s="702" t="s">
        <v>491</v>
      </c>
      <c r="F375" s="709"/>
      <c r="G375" s="1387" t="s">
        <v>618</v>
      </c>
      <c r="H375" s="1388"/>
      <c r="I375" s="1388"/>
      <c r="J375" s="1388"/>
      <c r="K375" s="1388"/>
      <c r="L375" s="1389"/>
      <c r="M375" s="1336"/>
      <c r="N375" s="1337"/>
      <c r="O375" s="1337"/>
      <c r="P375" s="1337"/>
      <c r="Q375" s="1337"/>
      <c r="R375" s="1337"/>
      <c r="S375" s="1337"/>
      <c r="T375" s="1337"/>
      <c r="U375" s="1337"/>
      <c r="V375" s="1338"/>
    </row>
    <row r="376" spans="2:22">
      <c r="B376" s="728" t="s">
        <v>790</v>
      </c>
      <c r="C376" s="710"/>
      <c r="D376" s="669" t="s">
        <v>276</v>
      </c>
      <c r="E376" s="702" t="s">
        <v>491</v>
      </c>
      <c r="F376" s="709"/>
      <c r="G376" s="1387" t="s">
        <v>643</v>
      </c>
      <c r="H376" s="1388"/>
      <c r="I376" s="1388"/>
      <c r="J376" s="1388"/>
      <c r="K376" s="1388"/>
      <c r="L376" s="1389"/>
      <c r="M376" s="1339"/>
      <c r="N376" s="1340"/>
      <c r="O376" s="1340"/>
      <c r="P376" s="1340"/>
      <c r="Q376" s="1340"/>
      <c r="R376" s="1340"/>
      <c r="S376" s="1340"/>
      <c r="T376" s="1340"/>
      <c r="U376" s="1340"/>
      <c r="V376" s="1341"/>
    </row>
    <row r="377" spans="2:22">
      <c r="B377" s="772">
        <f>B368+1</f>
        <v>201</v>
      </c>
      <c r="C377" s="59" t="s">
        <v>1373</v>
      </c>
      <c r="D377" s="701"/>
      <c r="E377" s="702"/>
      <c r="F377" s="703"/>
      <c r="G377" s="948"/>
      <c r="H377" s="949"/>
      <c r="I377" s="949"/>
      <c r="J377" s="949"/>
      <c r="K377" s="949"/>
      <c r="L377" s="949"/>
      <c r="M377" s="949"/>
      <c r="N377" s="950"/>
      <c r="O377" s="950"/>
      <c r="P377" s="597"/>
      <c r="Q377" s="597"/>
      <c r="R377" s="597"/>
      <c r="S377" s="597"/>
      <c r="T377" s="597"/>
      <c r="U377" s="597"/>
      <c r="V377" s="597"/>
    </row>
    <row r="378" spans="2:22" ht="12" customHeight="1">
      <c r="B378" s="772">
        <f t="shared" ref="B378:B385" si="45">B377+1</f>
        <v>202</v>
      </c>
      <c r="C378" s="60"/>
      <c r="D378" s="701" t="s">
        <v>703</v>
      </c>
      <c r="E378" s="702" t="s">
        <v>117</v>
      </c>
      <c r="F378" s="709"/>
      <c r="G378" s="1375" t="s">
        <v>644</v>
      </c>
      <c r="H378" s="1376"/>
      <c r="I378" s="1376"/>
      <c r="J378" s="1376"/>
      <c r="K378" s="1376"/>
      <c r="L378" s="1377"/>
      <c r="M378" s="1315" t="s">
        <v>339</v>
      </c>
      <c r="N378" s="1316"/>
      <c r="O378" s="1316"/>
      <c r="P378" s="1316"/>
      <c r="Q378" s="1316"/>
      <c r="R378" s="1316"/>
      <c r="S378" s="1316"/>
      <c r="T378" s="1316"/>
      <c r="U378" s="1316"/>
      <c r="V378" s="1393"/>
    </row>
    <row r="379" spans="2:22" ht="12" customHeight="1">
      <c r="B379" s="772">
        <f t="shared" si="45"/>
        <v>203</v>
      </c>
      <c r="C379" s="61"/>
      <c r="D379" s="701" t="s">
        <v>1128</v>
      </c>
      <c r="E379" s="702" t="s">
        <v>117</v>
      </c>
      <c r="F379" s="709"/>
      <c r="G379" s="1375" t="s">
        <v>645</v>
      </c>
      <c r="H379" s="1376"/>
      <c r="I379" s="1376"/>
      <c r="J379" s="1376"/>
      <c r="K379" s="1376"/>
      <c r="L379" s="1377"/>
      <c r="M379" s="1319"/>
      <c r="N379" s="1320"/>
      <c r="O379" s="1320"/>
      <c r="P379" s="1320"/>
      <c r="Q379" s="1320"/>
      <c r="R379" s="1320"/>
      <c r="S379" s="1320"/>
      <c r="T379" s="1320"/>
      <c r="U379" s="1320"/>
      <c r="V379" s="1394"/>
    </row>
    <row r="380" spans="2:22" ht="12" customHeight="1">
      <c r="B380" s="772">
        <f t="shared" si="45"/>
        <v>204</v>
      </c>
      <c r="C380" s="60"/>
      <c r="D380" s="701" t="s">
        <v>1127</v>
      </c>
      <c r="E380" s="702" t="s">
        <v>117</v>
      </c>
      <c r="F380" s="709"/>
      <c r="G380" s="1375" t="s">
        <v>646</v>
      </c>
      <c r="H380" s="1376"/>
      <c r="I380" s="1376"/>
      <c r="J380" s="1376"/>
      <c r="K380" s="1376"/>
      <c r="L380" s="1377"/>
      <c r="M380" s="1319"/>
      <c r="N380" s="1320"/>
      <c r="O380" s="1320"/>
      <c r="P380" s="1320"/>
      <c r="Q380" s="1320"/>
      <c r="R380" s="1320"/>
      <c r="S380" s="1320"/>
      <c r="T380" s="1320"/>
      <c r="U380" s="1320"/>
      <c r="V380" s="1394"/>
    </row>
    <row r="381" spans="2:22" ht="12" customHeight="1">
      <c r="B381" s="772">
        <f t="shared" si="45"/>
        <v>205</v>
      </c>
      <c r="C381" s="60"/>
      <c r="D381" s="701" t="s">
        <v>771</v>
      </c>
      <c r="E381" s="702" t="s">
        <v>117</v>
      </c>
      <c r="F381" s="709"/>
      <c r="G381" s="1375" t="s">
        <v>647</v>
      </c>
      <c r="H381" s="1376"/>
      <c r="I381" s="1376"/>
      <c r="J381" s="1376"/>
      <c r="K381" s="1376"/>
      <c r="L381" s="1377"/>
      <c r="M381" s="1319"/>
      <c r="N381" s="1320"/>
      <c r="O381" s="1320"/>
      <c r="P381" s="1320"/>
      <c r="Q381" s="1320"/>
      <c r="R381" s="1320"/>
      <c r="S381" s="1320"/>
      <c r="T381" s="1320"/>
      <c r="U381" s="1320"/>
      <c r="V381" s="1394"/>
    </row>
    <row r="382" spans="2:22" ht="12" customHeight="1">
      <c r="B382" s="772">
        <f t="shared" si="45"/>
        <v>206</v>
      </c>
      <c r="C382" s="60"/>
      <c r="D382" s="701" t="s">
        <v>797</v>
      </c>
      <c r="E382" s="702" t="s">
        <v>117</v>
      </c>
      <c r="F382" s="709"/>
      <c r="G382" s="1375" t="s">
        <v>648</v>
      </c>
      <c r="H382" s="1376"/>
      <c r="I382" s="1376"/>
      <c r="J382" s="1376"/>
      <c r="K382" s="1376"/>
      <c r="L382" s="1377"/>
      <c r="M382" s="1319"/>
      <c r="N382" s="1320"/>
      <c r="O382" s="1320"/>
      <c r="P382" s="1320"/>
      <c r="Q382" s="1320"/>
      <c r="R382" s="1320"/>
      <c r="S382" s="1320"/>
      <c r="T382" s="1320"/>
      <c r="U382" s="1320"/>
      <c r="V382" s="1394"/>
    </row>
    <row r="383" spans="2:22" ht="12" customHeight="1">
      <c r="B383" s="772">
        <f t="shared" si="45"/>
        <v>207</v>
      </c>
      <c r="C383" s="60"/>
      <c r="D383" s="701" t="s">
        <v>798</v>
      </c>
      <c r="E383" s="702" t="s">
        <v>117</v>
      </c>
      <c r="F383" s="709"/>
      <c r="G383" s="1375" t="s">
        <v>649</v>
      </c>
      <c r="H383" s="1376"/>
      <c r="I383" s="1376"/>
      <c r="J383" s="1376"/>
      <c r="K383" s="1376"/>
      <c r="L383" s="1377"/>
      <c r="M383" s="1319"/>
      <c r="N383" s="1320"/>
      <c r="O383" s="1320"/>
      <c r="P383" s="1320"/>
      <c r="Q383" s="1320"/>
      <c r="R383" s="1320"/>
      <c r="S383" s="1320"/>
      <c r="T383" s="1320"/>
      <c r="U383" s="1320"/>
      <c r="V383" s="1394"/>
    </row>
    <row r="384" spans="2:22" ht="12" customHeight="1">
      <c r="B384" s="772">
        <f t="shared" si="45"/>
        <v>208</v>
      </c>
      <c r="C384" s="60"/>
      <c r="D384" s="701" t="s">
        <v>772</v>
      </c>
      <c r="E384" s="702" t="s">
        <v>117</v>
      </c>
      <c r="F384" s="709"/>
      <c r="G384" s="1375" t="s">
        <v>650</v>
      </c>
      <c r="H384" s="1376"/>
      <c r="I384" s="1376"/>
      <c r="J384" s="1376"/>
      <c r="K384" s="1376"/>
      <c r="L384" s="1377"/>
      <c r="M384" s="1319"/>
      <c r="N384" s="1320"/>
      <c r="O384" s="1320"/>
      <c r="P384" s="1320"/>
      <c r="Q384" s="1320"/>
      <c r="R384" s="1320"/>
      <c r="S384" s="1320"/>
      <c r="T384" s="1320"/>
      <c r="U384" s="1320"/>
      <c r="V384" s="1394"/>
    </row>
    <row r="385" spans="2:22" ht="12" customHeight="1">
      <c r="B385" s="772">
        <f t="shared" si="45"/>
        <v>209</v>
      </c>
      <c r="C385" s="61"/>
      <c r="D385" s="701" t="s">
        <v>799</v>
      </c>
      <c r="E385" s="702" t="s">
        <v>117</v>
      </c>
      <c r="F385" s="709"/>
      <c r="G385" s="1375" t="s">
        <v>651</v>
      </c>
      <c r="H385" s="1376"/>
      <c r="I385" s="1376"/>
      <c r="J385" s="1376"/>
      <c r="K385" s="1376"/>
      <c r="L385" s="1377"/>
      <c r="M385" s="1329"/>
      <c r="N385" s="1330"/>
      <c r="O385" s="1330"/>
      <c r="P385" s="1330"/>
      <c r="Q385" s="1330"/>
      <c r="R385" s="1330"/>
      <c r="S385" s="1330"/>
      <c r="T385" s="1330"/>
      <c r="U385" s="1330"/>
      <c r="V385" s="1395"/>
    </row>
    <row r="386" spans="2:22" s="762" customFormat="1" ht="13.5" collapsed="1" thickBot="1">
      <c r="B386" s="785"/>
      <c r="C386" s="63"/>
      <c r="D386" s="784"/>
      <c r="E386" s="785"/>
      <c r="F386" s="785"/>
      <c r="G386" s="850"/>
      <c r="H386" s="850"/>
      <c r="I386" s="850"/>
      <c r="J386" s="850"/>
      <c r="K386" s="850"/>
      <c r="L386" s="850"/>
      <c r="M386" s="850"/>
      <c r="N386" s="850"/>
      <c r="O386" s="850"/>
      <c r="P386" s="850"/>
      <c r="Q386" s="850"/>
      <c r="R386" s="850"/>
      <c r="S386" s="850"/>
      <c r="T386" s="850"/>
      <c r="U386" s="850"/>
      <c r="V386" s="850"/>
    </row>
    <row r="387" spans="2:22" ht="15" thickBot="1">
      <c r="B387" s="17" t="s">
        <v>810</v>
      </c>
      <c r="C387" s="781"/>
      <c r="D387" s="781"/>
      <c r="E387" s="791"/>
      <c r="F387" s="791"/>
      <c r="G387" s="95">
        <f t="shared" ref="G387:V387" si="46">G$7</f>
        <v>1990</v>
      </c>
      <c r="H387" s="95">
        <f t="shared" si="46"/>
        <v>1991</v>
      </c>
      <c r="I387" s="95">
        <f t="shared" si="46"/>
        <v>1992</v>
      </c>
      <c r="J387" s="95">
        <f t="shared" si="46"/>
        <v>1993</v>
      </c>
      <c r="K387" s="95">
        <f t="shared" si="46"/>
        <v>1994</v>
      </c>
      <c r="L387" s="95">
        <f t="shared" si="46"/>
        <v>1995</v>
      </c>
      <c r="M387" s="95">
        <f t="shared" si="46"/>
        <v>1996</v>
      </c>
      <c r="N387" s="95">
        <f t="shared" si="46"/>
        <v>1997</v>
      </c>
      <c r="O387" s="95">
        <f t="shared" si="46"/>
        <v>1998</v>
      </c>
      <c r="P387" s="95">
        <f t="shared" si="46"/>
        <v>1999</v>
      </c>
      <c r="Q387" s="95">
        <f t="shared" si="46"/>
        <v>2000</v>
      </c>
      <c r="R387" s="95">
        <f t="shared" si="46"/>
        <v>2001</v>
      </c>
      <c r="S387" s="95">
        <f t="shared" si="46"/>
        <v>2002</v>
      </c>
      <c r="T387" s="95">
        <f t="shared" si="46"/>
        <v>2003</v>
      </c>
      <c r="U387" s="95">
        <f t="shared" si="46"/>
        <v>2004</v>
      </c>
      <c r="V387" s="95">
        <f t="shared" si="46"/>
        <v>2005</v>
      </c>
    </row>
    <row r="388" spans="2:22" ht="15.75">
      <c r="B388" s="772">
        <v>211</v>
      </c>
      <c r="C388" s="58" t="s">
        <v>1221</v>
      </c>
      <c r="D388" s="708"/>
      <c r="E388" s="702" t="s">
        <v>658</v>
      </c>
      <c r="F388" s="709"/>
      <c r="G388" s="1372" t="s">
        <v>341</v>
      </c>
      <c r="H388" s="1373"/>
      <c r="I388" s="1373"/>
      <c r="J388" s="1373"/>
      <c r="K388" s="1373"/>
      <c r="L388" s="1373"/>
      <c r="M388" s="1373"/>
      <c r="N388" s="1373"/>
      <c r="O388" s="1373"/>
      <c r="P388" s="1373"/>
      <c r="Q388" s="1373"/>
      <c r="R388" s="1373"/>
      <c r="S388" s="1373"/>
      <c r="T388" s="1373"/>
      <c r="U388" s="1373"/>
      <c r="V388" s="1374"/>
    </row>
    <row r="389" spans="2:22" ht="15.75">
      <c r="B389" s="772">
        <f t="shared" ref="B389:B394" si="47">B388+1</f>
        <v>212</v>
      </c>
      <c r="C389" s="710"/>
      <c r="D389" s="708" t="s">
        <v>1147</v>
      </c>
      <c r="E389" s="702" t="s">
        <v>658</v>
      </c>
      <c r="F389" s="709"/>
      <c r="G389" s="1354" t="s">
        <v>342</v>
      </c>
      <c r="H389" s="1355"/>
      <c r="I389" s="1355"/>
      <c r="J389" s="1355"/>
      <c r="K389" s="1355"/>
      <c r="L389" s="1355"/>
      <c r="M389" s="1355"/>
      <c r="N389" s="1355"/>
      <c r="O389" s="1355"/>
      <c r="P389" s="1355"/>
      <c r="Q389" s="1355"/>
      <c r="R389" s="1356"/>
      <c r="S389" s="1356"/>
      <c r="T389" s="1356"/>
      <c r="U389" s="1356"/>
      <c r="V389" s="1357"/>
    </row>
    <row r="390" spans="2:22" ht="15.75">
      <c r="B390" s="772">
        <f t="shared" si="47"/>
        <v>213</v>
      </c>
      <c r="C390" s="707"/>
      <c r="D390" s="708" t="s">
        <v>1119</v>
      </c>
      <c r="E390" s="702" t="s">
        <v>658</v>
      </c>
      <c r="F390" s="709"/>
      <c r="G390" s="1358"/>
      <c r="H390" s="1359"/>
      <c r="I390" s="1359"/>
      <c r="J390" s="1359"/>
      <c r="K390" s="1359"/>
      <c r="L390" s="1359"/>
      <c r="M390" s="1359"/>
      <c r="N390" s="1359"/>
      <c r="O390" s="1359"/>
      <c r="P390" s="1359"/>
      <c r="Q390" s="1359"/>
      <c r="R390" s="1360"/>
      <c r="S390" s="1360"/>
      <c r="T390" s="1360"/>
      <c r="U390" s="1360"/>
      <c r="V390" s="1361"/>
    </row>
    <row r="391" spans="2:22" ht="15.75">
      <c r="B391" s="772">
        <f t="shared" si="47"/>
        <v>214</v>
      </c>
      <c r="C391" s="710"/>
      <c r="D391" s="708" t="s">
        <v>776</v>
      </c>
      <c r="E391" s="702" t="s">
        <v>658</v>
      </c>
      <c r="F391" s="709"/>
      <c r="G391" s="1358"/>
      <c r="H391" s="1359"/>
      <c r="I391" s="1359"/>
      <c r="J391" s="1359"/>
      <c r="K391" s="1359"/>
      <c r="L391" s="1359"/>
      <c r="M391" s="1359"/>
      <c r="N391" s="1359"/>
      <c r="O391" s="1359"/>
      <c r="P391" s="1359"/>
      <c r="Q391" s="1359"/>
      <c r="R391" s="1360"/>
      <c r="S391" s="1360"/>
      <c r="T391" s="1360"/>
      <c r="U391" s="1360"/>
      <c r="V391" s="1361"/>
    </row>
    <row r="392" spans="2:22" ht="15.75">
      <c r="B392" s="772">
        <f t="shared" si="47"/>
        <v>215</v>
      </c>
      <c r="C392" s="707"/>
      <c r="D392" s="708" t="s">
        <v>1120</v>
      </c>
      <c r="E392" s="702" t="s">
        <v>658</v>
      </c>
      <c r="F392" s="709"/>
      <c r="G392" s="1358"/>
      <c r="H392" s="1359"/>
      <c r="I392" s="1359"/>
      <c r="J392" s="1359"/>
      <c r="K392" s="1359"/>
      <c r="L392" s="1359"/>
      <c r="M392" s="1359"/>
      <c r="N392" s="1359"/>
      <c r="O392" s="1359"/>
      <c r="P392" s="1359"/>
      <c r="Q392" s="1359"/>
      <c r="R392" s="1360"/>
      <c r="S392" s="1360"/>
      <c r="T392" s="1360"/>
      <c r="U392" s="1360"/>
      <c r="V392" s="1361"/>
    </row>
    <row r="393" spans="2:22" ht="15.75">
      <c r="B393" s="772">
        <f t="shared" si="47"/>
        <v>216</v>
      </c>
      <c r="C393" s="707"/>
      <c r="D393" s="708" t="s">
        <v>1121</v>
      </c>
      <c r="E393" s="702" t="s">
        <v>658</v>
      </c>
      <c r="F393" s="709"/>
      <c r="G393" s="1358"/>
      <c r="H393" s="1359"/>
      <c r="I393" s="1359"/>
      <c r="J393" s="1359"/>
      <c r="K393" s="1359"/>
      <c r="L393" s="1359"/>
      <c r="M393" s="1359"/>
      <c r="N393" s="1359"/>
      <c r="O393" s="1359"/>
      <c r="P393" s="1359"/>
      <c r="Q393" s="1359"/>
      <c r="R393" s="1360"/>
      <c r="S393" s="1360"/>
      <c r="T393" s="1360"/>
      <c r="U393" s="1360"/>
      <c r="V393" s="1361"/>
    </row>
    <row r="394" spans="2:22" ht="15.75">
      <c r="B394" s="772">
        <f t="shared" si="47"/>
        <v>217</v>
      </c>
      <c r="C394" s="707"/>
      <c r="D394" s="708" t="s">
        <v>1122</v>
      </c>
      <c r="E394" s="702" t="s">
        <v>658</v>
      </c>
      <c r="F394" s="709"/>
      <c r="G394" s="1362"/>
      <c r="H394" s="1363"/>
      <c r="I394" s="1363"/>
      <c r="J394" s="1363"/>
      <c r="K394" s="1363"/>
      <c r="L394" s="1363"/>
      <c r="M394" s="1363"/>
      <c r="N394" s="1363"/>
      <c r="O394" s="1363"/>
      <c r="P394" s="1363"/>
      <c r="Q394" s="1363"/>
      <c r="R394" s="1360"/>
      <c r="S394" s="1360"/>
      <c r="T394" s="1360"/>
      <c r="U394" s="1360"/>
      <c r="V394" s="1361"/>
    </row>
    <row r="395" spans="2:22" ht="15.75">
      <c r="B395" s="772" t="s">
        <v>1055</v>
      </c>
      <c r="C395" s="707"/>
      <c r="D395" s="708" t="s">
        <v>1052</v>
      </c>
      <c r="E395" s="702" t="s">
        <v>658</v>
      </c>
      <c r="F395" s="709"/>
      <c r="G395" s="1364"/>
      <c r="H395" s="1365"/>
      <c r="I395" s="1365"/>
      <c r="J395" s="1365"/>
      <c r="K395" s="1365"/>
      <c r="L395" s="1365"/>
      <c r="M395" s="1365"/>
      <c r="N395" s="1365"/>
      <c r="O395" s="1365"/>
      <c r="P395" s="1365"/>
      <c r="Q395" s="1365"/>
      <c r="R395" s="1366"/>
      <c r="S395" s="1366"/>
      <c r="T395" s="1366"/>
      <c r="U395" s="1366"/>
      <c r="V395" s="1367"/>
    </row>
    <row r="396" spans="2:22" ht="15.75">
      <c r="B396" s="728">
        <f>B394+1</f>
        <v>218</v>
      </c>
      <c r="C396" s="59" t="s">
        <v>1036</v>
      </c>
      <c r="D396" s="640"/>
      <c r="E396" s="670" t="s">
        <v>151</v>
      </c>
      <c r="F396" s="709"/>
      <c r="G396" s="1368" t="s">
        <v>343</v>
      </c>
      <c r="H396" s="1369"/>
      <c r="I396" s="1369"/>
      <c r="J396" s="1369"/>
      <c r="K396" s="1369"/>
      <c r="L396" s="1369"/>
      <c r="M396" s="1369"/>
      <c r="N396" s="1369"/>
      <c r="O396" s="1369"/>
      <c r="P396" s="1369"/>
      <c r="Q396" s="1369"/>
      <c r="R396" s="1369"/>
      <c r="S396" s="1369"/>
      <c r="T396" s="1369"/>
      <c r="U396" s="1369"/>
      <c r="V396" s="1370"/>
    </row>
    <row r="397" spans="2:22" ht="15.75">
      <c r="B397" s="728">
        <f>B396+1</f>
        <v>219</v>
      </c>
      <c r="C397" s="691"/>
      <c r="D397" s="669" t="s">
        <v>452</v>
      </c>
      <c r="E397" s="670" t="s">
        <v>151</v>
      </c>
      <c r="F397" s="709"/>
      <c r="G397" s="1354" t="s">
        <v>872</v>
      </c>
      <c r="H397" s="1355"/>
      <c r="I397" s="1355"/>
      <c r="J397" s="1355"/>
      <c r="K397" s="1355"/>
      <c r="L397" s="1355"/>
      <c r="M397" s="1355"/>
      <c r="N397" s="1355"/>
      <c r="O397" s="1355"/>
      <c r="P397" s="1355"/>
      <c r="Q397" s="1355"/>
      <c r="R397" s="1356"/>
      <c r="S397" s="1356"/>
      <c r="T397" s="1356"/>
      <c r="U397" s="1356"/>
      <c r="V397" s="1357"/>
    </row>
    <row r="398" spans="2:22" ht="15.75">
      <c r="B398" s="728">
        <f>B397+1</f>
        <v>220</v>
      </c>
      <c r="C398" s="687"/>
      <c r="D398" s="669" t="s">
        <v>553</v>
      </c>
      <c r="E398" s="670" t="s">
        <v>151</v>
      </c>
      <c r="F398" s="709"/>
      <c r="G398" s="1358"/>
      <c r="H398" s="1359"/>
      <c r="I398" s="1359"/>
      <c r="J398" s="1359"/>
      <c r="K398" s="1359"/>
      <c r="L398" s="1359"/>
      <c r="M398" s="1359"/>
      <c r="N398" s="1359"/>
      <c r="O398" s="1359"/>
      <c r="P398" s="1359"/>
      <c r="Q398" s="1359"/>
      <c r="R398" s="1360"/>
      <c r="S398" s="1360"/>
      <c r="T398" s="1360"/>
      <c r="U398" s="1360"/>
      <c r="V398" s="1361"/>
    </row>
    <row r="399" spans="2:22" ht="15.75">
      <c r="B399" s="728">
        <f>B398+1</f>
        <v>221</v>
      </c>
      <c r="C399" s="691"/>
      <c r="D399" s="669" t="s">
        <v>1042</v>
      </c>
      <c r="E399" s="670" t="s">
        <v>151</v>
      </c>
      <c r="F399" s="709"/>
      <c r="G399" s="1358"/>
      <c r="H399" s="1359"/>
      <c r="I399" s="1359"/>
      <c r="J399" s="1359"/>
      <c r="K399" s="1359"/>
      <c r="L399" s="1359"/>
      <c r="M399" s="1359"/>
      <c r="N399" s="1359"/>
      <c r="O399" s="1359"/>
      <c r="P399" s="1359"/>
      <c r="Q399" s="1359"/>
      <c r="R399" s="1360"/>
      <c r="S399" s="1360"/>
      <c r="T399" s="1360"/>
      <c r="U399" s="1360"/>
      <c r="V399" s="1361"/>
    </row>
    <row r="400" spans="2:22" ht="15.75">
      <c r="B400" s="728">
        <f>B399+1</f>
        <v>222</v>
      </c>
      <c r="C400" s="687"/>
      <c r="D400" s="669" t="s">
        <v>554</v>
      </c>
      <c r="E400" s="670" t="s">
        <v>151</v>
      </c>
      <c r="F400" s="709"/>
      <c r="G400" s="1358"/>
      <c r="H400" s="1359"/>
      <c r="I400" s="1359"/>
      <c r="J400" s="1359"/>
      <c r="K400" s="1359"/>
      <c r="L400" s="1359"/>
      <c r="M400" s="1359"/>
      <c r="N400" s="1359"/>
      <c r="O400" s="1359"/>
      <c r="P400" s="1359"/>
      <c r="Q400" s="1359"/>
      <c r="R400" s="1360"/>
      <c r="S400" s="1360"/>
      <c r="T400" s="1360"/>
      <c r="U400" s="1360"/>
      <c r="V400" s="1361"/>
    </row>
    <row r="401" spans="1:22" ht="15.75">
      <c r="B401" s="728">
        <f>B400+1</f>
        <v>223</v>
      </c>
      <c r="C401" s="713"/>
      <c r="D401" s="669" t="s">
        <v>453</v>
      </c>
      <c r="E401" s="670" t="s">
        <v>151</v>
      </c>
      <c r="F401" s="709"/>
      <c r="G401" s="1358"/>
      <c r="H401" s="1359"/>
      <c r="I401" s="1359"/>
      <c r="J401" s="1359"/>
      <c r="K401" s="1359"/>
      <c r="L401" s="1359"/>
      <c r="M401" s="1359"/>
      <c r="N401" s="1359"/>
      <c r="O401" s="1359"/>
      <c r="P401" s="1359"/>
      <c r="Q401" s="1359"/>
      <c r="R401" s="1360"/>
      <c r="S401" s="1360"/>
      <c r="T401" s="1360"/>
      <c r="U401" s="1360"/>
      <c r="V401" s="1361"/>
    </row>
    <row r="402" spans="1:22" ht="15.75">
      <c r="B402" s="728" t="s">
        <v>833</v>
      </c>
      <c r="C402" s="713"/>
      <c r="D402" s="669" t="s">
        <v>395</v>
      </c>
      <c r="E402" s="670" t="s">
        <v>151</v>
      </c>
      <c r="F402" s="709"/>
      <c r="G402" s="1362"/>
      <c r="H402" s="1371"/>
      <c r="I402" s="1371"/>
      <c r="J402" s="1371"/>
      <c r="K402" s="1371"/>
      <c r="L402" s="1371"/>
      <c r="M402" s="1371"/>
      <c r="N402" s="1371"/>
      <c r="O402" s="1371"/>
      <c r="P402" s="1371"/>
      <c r="Q402" s="1363"/>
      <c r="R402" s="1360"/>
      <c r="S402" s="1360"/>
      <c r="T402" s="1360"/>
      <c r="U402" s="1360"/>
      <c r="V402" s="1361"/>
    </row>
    <row r="403" spans="1:22" ht="15.75">
      <c r="B403" s="728">
        <v>224</v>
      </c>
      <c r="C403" s="687"/>
      <c r="D403" s="669" t="s">
        <v>497</v>
      </c>
      <c r="E403" s="670" t="s">
        <v>151</v>
      </c>
      <c r="F403" s="709"/>
      <c r="G403" s="1364"/>
      <c r="H403" s="1365"/>
      <c r="I403" s="1365"/>
      <c r="J403" s="1365"/>
      <c r="K403" s="1365"/>
      <c r="L403" s="1365"/>
      <c r="M403" s="1365"/>
      <c r="N403" s="1365"/>
      <c r="O403" s="1365"/>
      <c r="P403" s="1365"/>
      <c r="Q403" s="1365"/>
      <c r="R403" s="1366"/>
      <c r="S403" s="1366"/>
      <c r="T403" s="1366"/>
      <c r="U403" s="1366"/>
      <c r="V403" s="1367"/>
    </row>
    <row r="404" spans="1:22" ht="15.75">
      <c r="B404" s="728">
        <f t="shared" ref="B404:B412" si="48">B403+1</f>
        <v>225</v>
      </c>
      <c r="C404" s="59" t="s">
        <v>1037</v>
      </c>
      <c r="D404" s="640"/>
      <c r="E404" s="670" t="s">
        <v>151</v>
      </c>
      <c r="F404" s="709"/>
      <c r="G404" s="1368" t="s">
        <v>855</v>
      </c>
      <c r="H404" s="1369"/>
      <c r="I404" s="1369"/>
      <c r="J404" s="1369"/>
      <c r="K404" s="1369"/>
      <c r="L404" s="1369"/>
      <c r="M404" s="1369"/>
      <c r="N404" s="1369"/>
      <c r="O404" s="1369"/>
      <c r="P404" s="1369"/>
      <c r="Q404" s="1369"/>
      <c r="R404" s="1369"/>
      <c r="S404" s="1369"/>
      <c r="T404" s="1369"/>
      <c r="U404" s="1369"/>
      <c r="V404" s="1370"/>
    </row>
    <row r="405" spans="1:22" ht="15.75">
      <c r="B405" s="772">
        <f t="shared" si="48"/>
        <v>226</v>
      </c>
      <c r="C405" s="60"/>
      <c r="D405" s="640" t="s">
        <v>703</v>
      </c>
      <c r="E405" s="670" t="s">
        <v>151</v>
      </c>
      <c r="F405" s="709"/>
      <c r="G405" s="1354" t="s">
        <v>856</v>
      </c>
      <c r="H405" s="1355"/>
      <c r="I405" s="1355"/>
      <c r="J405" s="1355"/>
      <c r="K405" s="1355"/>
      <c r="L405" s="1355"/>
      <c r="M405" s="1355"/>
      <c r="N405" s="1355"/>
      <c r="O405" s="1355"/>
      <c r="P405" s="1355"/>
      <c r="Q405" s="1355"/>
      <c r="R405" s="1356"/>
      <c r="S405" s="1356"/>
      <c r="T405" s="1356"/>
      <c r="U405" s="1356"/>
      <c r="V405" s="1357"/>
    </row>
    <row r="406" spans="1:22" ht="15.75">
      <c r="B406" s="772">
        <f t="shared" si="48"/>
        <v>227</v>
      </c>
      <c r="C406" s="61"/>
      <c r="D406" s="640" t="s">
        <v>1128</v>
      </c>
      <c r="E406" s="670" t="s">
        <v>151</v>
      </c>
      <c r="F406" s="709"/>
      <c r="G406" s="1358"/>
      <c r="H406" s="1359"/>
      <c r="I406" s="1359"/>
      <c r="J406" s="1359"/>
      <c r="K406" s="1359"/>
      <c r="L406" s="1359"/>
      <c r="M406" s="1359"/>
      <c r="N406" s="1359"/>
      <c r="O406" s="1359"/>
      <c r="P406" s="1359"/>
      <c r="Q406" s="1359"/>
      <c r="R406" s="1360"/>
      <c r="S406" s="1360"/>
      <c r="T406" s="1360"/>
      <c r="U406" s="1360"/>
      <c r="V406" s="1361"/>
    </row>
    <row r="407" spans="1:22" ht="15.75">
      <c r="B407" s="772">
        <f t="shared" si="48"/>
        <v>228</v>
      </c>
      <c r="C407" s="60"/>
      <c r="D407" s="640" t="s">
        <v>1127</v>
      </c>
      <c r="E407" s="670" t="s">
        <v>151</v>
      </c>
      <c r="F407" s="709"/>
      <c r="G407" s="1358"/>
      <c r="H407" s="1359"/>
      <c r="I407" s="1359"/>
      <c r="J407" s="1359"/>
      <c r="K407" s="1359"/>
      <c r="L407" s="1359"/>
      <c r="M407" s="1359"/>
      <c r="N407" s="1359"/>
      <c r="O407" s="1359"/>
      <c r="P407" s="1359"/>
      <c r="Q407" s="1359"/>
      <c r="R407" s="1360"/>
      <c r="S407" s="1360"/>
      <c r="T407" s="1360"/>
      <c r="U407" s="1360"/>
      <c r="V407" s="1361"/>
    </row>
    <row r="408" spans="1:22" ht="15.75">
      <c r="B408" s="772">
        <f t="shared" si="48"/>
        <v>229</v>
      </c>
      <c r="C408" s="60"/>
      <c r="D408" s="640" t="s">
        <v>771</v>
      </c>
      <c r="E408" s="670" t="s">
        <v>151</v>
      </c>
      <c r="F408" s="709"/>
      <c r="G408" s="1358"/>
      <c r="H408" s="1359"/>
      <c r="I408" s="1359"/>
      <c r="J408" s="1359"/>
      <c r="K408" s="1359"/>
      <c r="L408" s="1359"/>
      <c r="M408" s="1359"/>
      <c r="N408" s="1359"/>
      <c r="O408" s="1359"/>
      <c r="P408" s="1359"/>
      <c r="Q408" s="1359"/>
      <c r="R408" s="1360"/>
      <c r="S408" s="1360"/>
      <c r="T408" s="1360"/>
      <c r="U408" s="1360"/>
      <c r="V408" s="1361"/>
    </row>
    <row r="409" spans="1:22" ht="15.75">
      <c r="B409" s="772">
        <f t="shared" si="48"/>
        <v>230</v>
      </c>
      <c r="C409" s="60"/>
      <c r="D409" s="640" t="s">
        <v>797</v>
      </c>
      <c r="E409" s="670" t="s">
        <v>151</v>
      </c>
      <c r="F409" s="709"/>
      <c r="G409" s="1358"/>
      <c r="H409" s="1359"/>
      <c r="I409" s="1359"/>
      <c r="J409" s="1359"/>
      <c r="K409" s="1359"/>
      <c r="L409" s="1359"/>
      <c r="M409" s="1359"/>
      <c r="N409" s="1359"/>
      <c r="O409" s="1359"/>
      <c r="P409" s="1359"/>
      <c r="Q409" s="1359"/>
      <c r="R409" s="1360"/>
      <c r="S409" s="1360"/>
      <c r="T409" s="1360"/>
      <c r="U409" s="1360"/>
      <c r="V409" s="1361"/>
    </row>
    <row r="410" spans="1:22" ht="15.75">
      <c r="B410" s="772">
        <f t="shared" si="48"/>
        <v>231</v>
      </c>
      <c r="C410" s="60"/>
      <c r="D410" s="640" t="s">
        <v>798</v>
      </c>
      <c r="E410" s="670" t="s">
        <v>151</v>
      </c>
      <c r="F410" s="709"/>
      <c r="G410" s="1358"/>
      <c r="H410" s="1359"/>
      <c r="I410" s="1359"/>
      <c r="J410" s="1359"/>
      <c r="K410" s="1359"/>
      <c r="L410" s="1359"/>
      <c r="M410" s="1359"/>
      <c r="N410" s="1359"/>
      <c r="O410" s="1359"/>
      <c r="P410" s="1359"/>
      <c r="Q410" s="1359"/>
      <c r="R410" s="1360"/>
      <c r="S410" s="1360"/>
      <c r="T410" s="1360"/>
      <c r="U410" s="1360"/>
      <c r="V410" s="1361"/>
    </row>
    <row r="411" spans="1:22" ht="15.75">
      <c r="B411" s="772">
        <f t="shared" si="48"/>
        <v>232</v>
      </c>
      <c r="C411" s="60"/>
      <c r="D411" s="640" t="s">
        <v>772</v>
      </c>
      <c r="E411" s="670" t="s">
        <v>151</v>
      </c>
      <c r="F411" s="709"/>
      <c r="G411" s="1358"/>
      <c r="H411" s="1359"/>
      <c r="I411" s="1359"/>
      <c r="J411" s="1359"/>
      <c r="K411" s="1359"/>
      <c r="L411" s="1359"/>
      <c r="M411" s="1359"/>
      <c r="N411" s="1359"/>
      <c r="O411" s="1359"/>
      <c r="P411" s="1359"/>
      <c r="Q411" s="1359"/>
      <c r="R411" s="1360"/>
      <c r="S411" s="1360"/>
      <c r="T411" s="1360"/>
      <c r="U411" s="1360"/>
      <c r="V411" s="1361"/>
    </row>
    <row r="412" spans="1:22" ht="15.75">
      <c r="B412" s="772">
        <f t="shared" si="48"/>
        <v>233</v>
      </c>
      <c r="C412" s="61"/>
      <c r="D412" s="640" t="s">
        <v>799</v>
      </c>
      <c r="E412" s="670" t="s">
        <v>151</v>
      </c>
      <c r="F412" s="709"/>
      <c r="G412" s="1358"/>
      <c r="H412" s="1359"/>
      <c r="I412" s="1359"/>
      <c r="J412" s="1359"/>
      <c r="K412" s="1359"/>
      <c r="L412" s="1359"/>
      <c r="M412" s="1359"/>
      <c r="N412" s="1359"/>
      <c r="O412" s="1359"/>
      <c r="P412" s="1359"/>
      <c r="Q412" s="1359"/>
      <c r="R412" s="1360"/>
      <c r="S412" s="1360"/>
      <c r="T412" s="1360"/>
      <c r="U412" s="1360"/>
      <c r="V412" s="1361"/>
    </row>
    <row r="413" spans="1:22" ht="16.5" thickBot="1">
      <c r="B413" s="817" t="s">
        <v>555</v>
      </c>
      <c r="C413" s="693"/>
      <c r="D413" s="694" t="s">
        <v>193</v>
      </c>
      <c r="E413" s="894" t="s">
        <v>151</v>
      </c>
      <c r="F413" s="696"/>
      <c r="G413" s="1381"/>
      <c r="H413" s="1382"/>
      <c r="I413" s="1382"/>
      <c r="J413" s="1382"/>
      <c r="K413" s="1382"/>
      <c r="L413" s="1382"/>
      <c r="M413" s="1382"/>
      <c r="N413" s="1382"/>
      <c r="O413" s="1382"/>
      <c r="P413" s="1382"/>
      <c r="Q413" s="1382"/>
      <c r="R413" s="1382"/>
      <c r="S413" s="1382"/>
      <c r="T413" s="1382"/>
      <c r="U413" s="1382"/>
      <c r="V413" s="1383"/>
    </row>
    <row r="414" spans="1:22" s="15" customFormat="1" ht="13.5" thickBot="1">
      <c r="A414" s="160"/>
      <c r="B414" s="17" t="s">
        <v>16</v>
      </c>
      <c r="C414" s="688"/>
      <c r="D414" s="613"/>
      <c r="E414" s="684"/>
      <c r="F414" s="735"/>
      <c r="G414" s="95">
        <f t="shared" ref="G414:V414" si="49">G$7</f>
        <v>1990</v>
      </c>
      <c r="H414" s="95">
        <f t="shared" si="49"/>
        <v>1991</v>
      </c>
      <c r="I414" s="95">
        <f t="shared" si="49"/>
        <v>1992</v>
      </c>
      <c r="J414" s="95">
        <f t="shared" si="49"/>
        <v>1993</v>
      </c>
      <c r="K414" s="95">
        <f t="shared" si="49"/>
        <v>1994</v>
      </c>
      <c r="L414" s="95">
        <f t="shared" si="49"/>
        <v>1995</v>
      </c>
      <c r="M414" s="95">
        <f t="shared" si="49"/>
        <v>1996</v>
      </c>
      <c r="N414" s="95">
        <f t="shared" si="49"/>
        <v>1997</v>
      </c>
      <c r="O414" s="95">
        <f t="shared" si="49"/>
        <v>1998</v>
      </c>
      <c r="P414" s="95">
        <f t="shared" si="49"/>
        <v>1999</v>
      </c>
      <c r="Q414" s="95">
        <f t="shared" si="49"/>
        <v>2000</v>
      </c>
      <c r="R414" s="95">
        <f t="shared" si="49"/>
        <v>2001</v>
      </c>
      <c r="S414" s="95">
        <f t="shared" si="49"/>
        <v>2002</v>
      </c>
      <c r="T414" s="95">
        <f t="shared" si="49"/>
        <v>2003</v>
      </c>
      <c r="U414" s="95">
        <f t="shared" si="49"/>
        <v>2004</v>
      </c>
      <c r="V414" s="95">
        <f t="shared" si="49"/>
        <v>2005</v>
      </c>
    </row>
    <row r="415" spans="1:22" s="15" customFormat="1" ht="15.75">
      <c r="A415" s="160"/>
      <c r="B415" s="342">
        <v>234</v>
      </c>
      <c r="C415" s="58" t="s">
        <v>1221</v>
      </c>
      <c r="D415" s="686"/>
      <c r="E415" s="670" t="s">
        <v>151</v>
      </c>
      <c r="F415" s="698"/>
      <c r="G415" s="1384" t="s">
        <v>209</v>
      </c>
      <c r="H415" s="1385"/>
      <c r="I415" s="1385"/>
      <c r="J415" s="1385"/>
      <c r="K415" s="1385"/>
      <c r="L415" s="1385"/>
      <c r="M415" s="1385"/>
      <c r="N415" s="1385"/>
      <c r="O415" s="1385"/>
      <c r="P415" s="1385"/>
      <c r="Q415" s="1385"/>
      <c r="R415" s="1385"/>
      <c r="S415" s="1385"/>
      <c r="T415" s="1385"/>
      <c r="U415" s="1385"/>
      <c r="V415" s="1386"/>
    </row>
    <row r="416" spans="1:22" ht="15.75">
      <c r="B416" s="342" t="s">
        <v>736</v>
      </c>
      <c r="C416" s="60"/>
      <c r="D416" s="708" t="s">
        <v>1148</v>
      </c>
      <c r="E416" s="670" t="s">
        <v>151</v>
      </c>
      <c r="F416" s="699"/>
      <c r="G416" s="1342" t="s">
        <v>221</v>
      </c>
      <c r="H416" s="1343"/>
      <c r="I416" s="1343"/>
      <c r="J416" s="1343"/>
      <c r="K416" s="1343"/>
      <c r="L416" s="1343"/>
      <c r="M416" s="1343"/>
      <c r="N416" s="1343"/>
      <c r="O416" s="1343"/>
      <c r="P416" s="1343"/>
      <c r="Q416" s="1343"/>
      <c r="R416" s="1343"/>
      <c r="S416" s="1343"/>
      <c r="T416" s="1343"/>
      <c r="U416" s="1343"/>
      <c r="V416" s="1344"/>
    </row>
    <row r="417" spans="1:22" ht="15.75">
      <c r="B417" s="342" t="s">
        <v>737</v>
      </c>
      <c r="C417" s="60"/>
      <c r="D417" s="686" t="s">
        <v>1119</v>
      </c>
      <c r="E417" s="670" t="s">
        <v>151</v>
      </c>
      <c r="F417" s="699"/>
      <c r="G417" s="1345"/>
      <c r="H417" s="1346"/>
      <c r="I417" s="1346"/>
      <c r="J417" s="1346"/>
      <c r="K417" s="1346"/>
      <c r="L417" s="1346"/>
      <c r="M417" s="1346"/>
      <c r="N417" s="1346"/>
      <c r="O417" s="1346"/>
      <c r="P417" s="1346"/>
      <c r="Q417" s="1346"/>
      <c r="R417" s="1346"/>
      <c r="S417" s="1346"/>
      <c r="T417" s="1346"/>
      <c r="U417" s="1346"/>
      <c r="V417" s="1347"/>
    </row>
    <row r="418" spans="1:22" ht="15.75">
      <c r="B418" s="342" t="s">
        <v>738</v>
      </c>
      <c r="C418" s="60"/>
      <c r="D418" s="686" t="s">
        <v>776</v>
      </c>
      <c r="E418" s="670" t="s">
        <v>151</v>
      </c>
      <c r="F418" s="699"/>
      <c r="G418" s="1345"/>
      <c r="H418" s="1346"/>
      <c r="I418" s="1346"/>
      <c r="J418" s="1346"/>
      <c r="K418" s="1346"/>
      <c r="L418" s="1346"/>
      <c r="M418" s="1346"/>
      <c r="N418" s="1346"/>
      <c r="O418" s="1346"/>
      <c r="P418" s="1346"/>
      <c r="Q418" s="1346"/>
      <c r="R418" s="1346"/>
      <c r="S418" s="1346"/>
      <c r="T418" s="1346"/>
      <c r="U418" s="1346"/>
      <c r="V418" s="1347"/>
    </row>
    <row r="419" spans="1:22" ht="15.75">
      <c r="B419" s="342" t="s">
        <v>575</v>
      </c>
      <c r="C419" s="60"/>
      <c r="D419" s="686" t="s">
        <v>1120</v>
      </c>
      <c r="E419" s="670" t="s">
        <v>151</v>
      </c>
      <c r="F419" s="699"/>
      <c r="G419" s="1345"/>
      <c r="H419" s="1346"/>
      <c r="I419" s="1346"/>
      <c r="J419" s="1346"/>
      <c r="K419" s="1346"/>
      <c r="L419" s="1346"/>
      <c r="M419" s="1346"/>
      <c r="N419" s="1346"/>
      <c r="O419" s="1346"/>
      <c r="P419" s="1346"/>
      <c r="Q419" s="1346"/>
      <c r="R419" s="1346"/>
      <c r="S419" s="1346"/>
      <c r="T419" s="1346"/>
      <c r="U419" s="1346"/>
      <c r="V419" s="1347"/>
    </row>
    <row r="420" spans="1:22" ht="15.75">
      <c r="B420" s="342" t="s">
        <v>576</v>
      </c>
      <c r="C420" s="60"/>
      <c r="D420" s="686" t="s">
        <v>1121</v>
      </c>
      <c r="E420" s="670" t="s">
        <v>151</v>
      </c>
      <c r="F420" s="699"/>
      <c r="G420" s="1345"/>
      <c r="H420" s="1346"/>
      <c r="I420" s="1346"/>
      <c r="J420" s="1346"/>
      <c r="K420" s="1346"/>
      <c r="L420" s="1346"/>
      <c r="M420" s="1346"/>
      <c r="N420" s="1346"/>
      <c r="O420" s="1346"/>
      <c r="P420" s="1346"/>
      <c r="Q420" s="1346"/>
      <c r="R420" s="1346"/>
      <c r="S420" s="1346"/>
      <c r="T420" s="1346"/>
      <c r="U420" s="1346"/>
      <c r="V420" s="1347"/>
    </row>
    <row r="421" spans="1:22" ht="15.75">
      <c r="B421" s="342" t="s">
        <v>577</v>
      </c>
      <c r="C421" s="60"/>
      <c r="D421" s="686" t="s">
        <v>1122</v>
      </c>
      <c r="E421" s="670" t="s">
        <v>151</v>
      </c>
      <c r="F421" s="699"/>
      <c r="G421" s="1348"/>
      <c r="H421" s="1349"/>
      <c r="I421" s="1349"/>
      <c r="J421" s="1349"/>
      <c r="K421" s="1349"/>
      <c r="L421" s="1349"/>
      <c r="M421" s="1349"/>
      <c r="N421" s="1349"/>
      <c r="O421" s="1349"/>
      <c r="P421" s="1349"/>
      <c r="Q421" s="1349"/>
      <c r="R421" s="1349"/>
      <c r="S421" s="1349"/>
      <c r="T421" s="1349"/>
      <c r="U421" s="1349"/>
      <c r="V421" s="1350"/>
    </row>
    <row r="422" spans="1:22" ht="15.75">
      <c r="B422" s="342">
        <v>235</v>
      </c>
      <c r="C422" s="59" t="s">
        <v>290</v>
      </c>
      <c r="D422" s="640"/>
      <c r="E422" s="670" t="s">
        <v>151</v>
      </c>
      <c r="F422" s="690"/>
      <c r="G422" s="1351" t="s">
        <v>1357</v>
      </c>
      <c r="H422" s="1352"/>
      <c r="I422" s="1352"/>
      <c r="J422" s="1352"/>
      <c r="K422" s="1352"/>
      <c r="L422" s="1352"/>
      <c r="M422" s="1352"/>
      <c r="N422" s="1352"/>
      <c r="O422" s="1352"/>
      <c r="P422" s="1352"/>
      <c r="Q422" s="1352"/>
      <c r="R422" s="1352"/>
      <c r="S422" s="1352"/>
      <c r="T422" s="1352"/>
      <c r="U422" s="1352"/>
      <c r="V422" s="1353"/>
    </row>
    <row r="423" spans="1:22" ht="15.75">
      <c r="B423" s="342" t="s">
        <v>505</v>
      </c>
      <c r="C423" s="687"/>
      <c r="D423" s="669" t="s">
        <v>497</v>
      </c>
      <c r="E423" s="670" t="s">
        <v>151</v>
      </c>
      <c r="F423" s="690"/>
      <c r="G423" s="1297" t="s">
        <v>538</v>
      </c>
      <c r="H423" s="1258"/>
      <c r="I423" s="1258"/>
      <c r="J423" s="1258"/>
      <c r="K423" s="1258"/>
      <c r="L423" s="1258"/>
      <c r="M423" s="1258"/>
      <c r="N423" s="1258"/>
      <c r="O423" s="1258"/>
      <c r="P423" s="1258"/>
      <c r="Q423" s="1258"/>
      <c r="R423" s="1258"/>
      <c r="S423" s="1258"/>
      <c r="T423" s="1258"/>
      <c r="U423" s="1258"/>
      <c r="V423" s="1259"/>
    </row>
    <row r="424" spans="1:22" ht="15.75">
      <c r="B424" s="342">
        <v>236</v>
      </c>
      <c r="C424" s="59" t="s">
        <v>400</v>
      </c>
      <c r="D424" s="689"/>
      <c r="E424" s="670" t="s">
        <v>151</v>
      </c>
      <c r="F424" s="690"/>
      <c r="G424" s="1351" t="s">
        <v>1014</v>
      </c>
      <c r="H424" s="1352"/>
      <c r="I424" s="1352"/>
      <c r="J424" s="1352"/>
      <c r="K424" s="1352"/>
      <c r="L424" s="1352"/>
      <c r="M424" s="1352"/>
      <c r="N424" s="1352"/>
      <c r="O424" s="1352"/>
      <c r="P424" s="1352"/>
      <c r="Q424" s="1352"/>
      <c r="R424" s="1352"/>
      <c r="S424" s="1352"/>
      <c r="T424" s="1352"/>
      <c r="U424" s="1352"/>
      <c r="V424" s="1353"/>
    </row>
    <row r="425" spans="1:22" ht="15.75">
      <c r="B425" s="342" t="s">
        <v>506</v>
      </c>
      <c r="C425" s="715"/>
      <c r="D425" s="640" t="s">
        <v>192</v>
      </c>
      <c r="E425" s="670" t="s">
        <v>151</v>
      </c>
      <c r="F425" s="690"/>
      <c r="G425" s="1297" t="s">
        <v>1015</v>
      </c>
      <c r="H425" s="1258"/>
      <c r="I425" s="1258"/>
      <c r="J425" s="1258"/>
      <c r="K425" s="1258"/>
      <c r="L425" s="1258"/>
      <c r="M425" s="1258"/>
      <c r="N425" s="1258"/>
      <c r="O425" s="1258"/>
      <c r="P425" s="1258"/>
      <c r="Q425" s="1258"/>
      <c r="R425" s="1258"/>
      <c r="S425" s="1258"/>
      <c r="T425" s="1258"/>
      <c r="U425" s="1258"/>
      <c r="V425" s="1259"/>
    </row>
    <row r="426" spans="1:22" s="784" customFormat="1" ht="13.5" collapsed="1" thickBot="1">
      <c r="B426" s="63"/>
      <c r="E426" s="785"/>
      <c r="F426" s="785"/>
      <c r="G426" s="476"/>
      <c r="H426" s="476"/>
      <c r="I426" s="476"/>
      <c r="J426" s="67"/>
      <c r="K426" s="67"/>
      <c r="L426" s="67"/>
      <c r="M426" s="67"/>
      <c r="N426" s="67"/>
      <c r="O426" s="67"/>
      <c r="P426" s="67"/>
      <c r="Q426" s="67"/>
      <c r="R426" s="67"/>
      <c r="S426" s="67"/>
      <c r="T426" s="67"/>
      <c r="U426" s="67"/>
      <c r="V426" s="67"/>
    </row>
    <row r="427" spans="1:22" s="809" customFormat="1" ht="13.5" thickBot="1">
      <c r="A427" s="17" t="s">
        <v>66</v>
      </c>
      <c r="B427" s="765"/>
      <c r="C427" s="765"/>
      <c r="D427" s="765"/>
      <c r="E427" s="779"/>
      <c r="F427" s="779"/>
      <c r="G427" s="779"/>
      <c r="H427" s="779"/>
      <c r="I427" s="779"/>
      <c r="J427" s="779"/>
      <c r="K427" s="779"/>
      <c r="L427" s="779"/>
      <c r="M427" s="779"/>
      <c r="N427" s="779"/>
      <c r="O427" s="779"/>
      <c r="P427" s="779"/>
      <c r="Q427" s="779"/>
      <c r="R427" s="779"/>
      <c r="S427" s="779"/>
      <c r="T427" s="779"/>
      <c r="U427" s="779"/>
      <c r="V427" s="779"/>
    </row>
    <row r="428" spans="1:22" ht="13.5" thickBot="1"/>
    <row r="429" spans="1:22" ht="13.5" thickBot="1">
      <c r="B429" s="17" t="s">
        <v>33</v>
      </c>
      <c r="C429" s="781"/>
      <c r="D429" s="781"/>
      <c r="E429" s="813"/>
      <c r="F429" s="814"/>
      <c r="G429" s="95">
        <f t="shared" ref="G429:V429" si="50">G$7</f>
        <v>1990</v>
      </c>
      <c r="H429" s="95">
        <f t="shared" si="50"/>
        <v>1991</v>
      </c>
      <c r="I429" s="95">
        <f t="shared" si="50"/>
        <v>1992</v>
      </c>
      <c r="J429" s="95">
        <f t="shared" si="50"/>
        <v>1993</v>
      </c>
      <c r="K429" s="95">
        <f t="shared" si="50"/>
        <v>1994</v>
      </c>
      <c r="L429" s="95">
        <f t="shared" si="50"/>
        <v>1995</v>
      </c>
      <c r="M429" s="95">
        <f t="shared" si="50"/>
        <v>1996</v>
      </c>
      <c r="N429" s="95">
        <f t="shared" si="50"/>
        <v>1997</v>
      </c>
      <c r="O429" s="95">
        <f t="shared" si="50"/>
        <v>1998</v>
      </c>
      <c r="P429" s="95">
        <f t="shared" si="50"/>
        <v>1999</v>
      </c>
      <c r="Q429" s="95">
        <f t="shared" si="50"/>
        <v>2000</v>
      </c>
      <c r="R429" s="95">
        <f t="shared" si="50"/>
        <v>2001</v>
      </c>
      <c r="S429" s="95">
        <f t="shared" si="50"/>
        <v>2002</v>
      </c>
      <c r="T429" s="95">
        <f t="shared" si="50"/>
        <v>2003</v>
      </c>
      <c r="U429" s="95">
        <f t="shared" si="50"/>
        <v>2004</v>
      </c>
      <c r="V429" s="95">
        <f t="shared" si="50"/>
        <v>2005</v>
      </c>
    </row>
    <row r="430" spans="1:22">
      <c r="B430" s="786">
        <v>301</v>
      </c>
      <c r="C430" s="58" t="s">
        <v>396</v>
      </c>
      <c r="D430" s="689"/>
      <c r="E430" s="670"/>
      <c r="F430" s="698"/>
      <c r="G430" s="746"/>
      <c r="H430" s="747"/>
      <c r="I430" s="747"/>
      <c r="J430" s="747"/>
      <c r="K430" s="747"/>
      <c r="L430" s="747"/>
      <c r="M430" s="747"/>
      <c r="N430" s="747"/>
      <c r="O430" s="747"/>
      <c r="P430" s="747"/>
      <c r="Q430" s="747"/>
      <c r="R430" s="747"/>
      <c r="S430" s="747"/>
      <c r="T430" s="747"/>
      <c r="U430" s="747"/>
      <c r="V430" s="747"/>
    </row>
    <row r="431" spans="1:22">
      <c r="B431" s="728" t="s">
        <v>67</v>
      </c>
      <c r="C431" s="60"/>
      <c r="D431" s="686" t="s">
        <v>1120</v>
      </c>
      <c r="E431" s="667" t="s">
        <v>1315</v>
      </c>
      <c r="F431" s="692"/>
      <c r="G431" s="1333" t="s">
        <v>130</v>
      </c>
      <c r="H431" s="1334"/>
      <c r="I431" s="1334"/>
      <c r="J431" s="1334"/>
      <c r="K431" s="1334"/>
      <c r="L431" s="1334"/>
      <c r="M431" s="1334"/>
      <c r="N431" s="1334"/>
      <c r="O431" s="1334"/>
      <c r="P431" s="1334"/>
      <c r="Q431" s="1334"/>
      <c r="R431" s="1284"/>
      <c r="S431" s="1284"/>
      <c r="T431" s="1284"/>
      <c r="U431" s="1284"/>
      <c r="V431" s="1285"/>
    </row>
    <row r="432" spans="1:22">
      <c r="B432" s="728" t="s">
        <v>68</v>
      </c>
      <c r="C432" s="60"/>
      <c r="D432" s="686" t="s">
        <v>32</v>
      </c>
      <c r="E432" s="667" t="s">
        <v>1315</v>
      </c>
      <c r="F432" s="692"/>
      <c r="G432" s="1336"/>
      <c r="H432" s="1337"/>
      <c r="I432" s="1337"/>
      <c r="J432" s="1337"/>
      <c r="K432" s="1337"/>
      <c r="L432" s="1337"/>
      <c r="M432" s="1337"/>
      <c r="N432" s="1337"/>
      <c r="O432" s="1337"/>
      <c r="P432" s="1337"/>
      <c r="Q432" s="1337"/>
      <c r="R432" s="1288"/>
      <c r="S432" s="1288"/>
      <c r="T432" s="1288"/>
      <c r="U432" s="1288"/>
      <c r="V432" s="1289"/>
    </row>
    <row r="433" spans="2:22">
      <c r="B433" s="728" t="s">
        <v>1043</v>
      </c>
      <c r="C433" s="668"/>
      <c r="D433" s="669" t="s">
        <v>1306</v>
      </c>
      <c r="E433" s="667" t="s">
        <v>1315</v>
      </c>
      <c r="F433" s="692"/>
      <c r="G433" s="1307"/>
      <c r="H433" s="1295"/>
      <c r="I433" s="1295"/>
      <c r="J433" s="1295"/>
      <c r="K433" s="1295"/>
      <c r="L433" s="1295"/>
      <c r="M433" s="1295"/>
      <c r="N433" s="1295"/>
      <c r="O433" s="1295"/>
      <c r="P433" s="1295"/>
      <c r="Q433" s="1295"/>
      <c r="R433" s="1295"/>
      <c r="S433" s="1295"/>
      <c r="T433" s="1295"/>
      <c r="U433" s="1295"/>
      <c r="V433" s="1296"/>
    </row>
    <row r="434" spans="2:22">
      <c r="B434" s="728" t="s">
        <v>700</v>
      </c>
      <c r="C434" s="58" t="s">
        <v>613</v>
      </c>
      <c r="D434" s="689"/>
      <c r="E434" s="667"/>
      <c r="F434" s="699"/>
      <c r="G434" s="748"/>
      <c r="H434" s="749"/>
      <c r="I434" s="749"/>
      <c r="J434" s="749"/>
      <c r="K434" s="749"/>
      <c r="L434" s="749"/>
      <c r="M434" s="749"/>
      <c r="N434" s="749"/>
      <c r="O434" s="749"/>
      <c r="P434" s="749"/>
      <c r="Q434" s="749"/>
      <c r="R434" s="749"/>
      <c r="S434" s="749"/>
      <c r="T434" s="749"/>
      <c r="U434" s="749"/>
      <c r="V434" s="749"/>
    </row>
    <row r="435" spans="2:22">
      <c r="B435" s="728" t="s">
        <v>702</v>
      </c>
      <c r="C435" s="60"/>
      <c r="D435" s="686" t="s">
        <v>1323</v>
      </c>
      <c r="E435" s="667" t="s">
        <v>1315</v>
      </c>
      <c r="F435" s="692"/>
      <c r="G435" s="1272" t="s">
        <v>982</v>
      </c>
      <c r="H435" s="1273"/>
      <c r="I435" s="1273"/>
      <c r="J435" s="1273"/>
      <c r="K435" s="1273"/>
      <c r="L435" s="1273"/>
      <c r="M435" s="1273"/>
      <c r="N435" s="1273"/>
      <c r="O435" s="1273"/>
      <c r="P435" s="1273"/>
      <c r="Q435" s="1273"/>
      <c r="R435" s="1273"/>
      <c r="S435" s="1273"/>
      <c r="T435" s="1273"/>
      <c r="U435" s="1273"/>
      <c r="V435" s="1274"/>
    </row>
    <row r="436" spans="2:22">
      <c r="B436" s="728">
        <v>302</v>
      </c>
      <c r="C436" s="59" t="s">
        <v>69</v>
      </c>
      <c r="D436" s="686"/>
      <c r="E436" s="667"/>
      <c r="F436" s="699"/>
      <c r="G436" s="733"/>
      <c r="H436" s="492"/>
      <c r="I436" s="492"/>
      <c r="J436" s="492"/>
      <c r="K436" s="492"/>
      <c r="L436" s="492"/>
      <c r="M436" s="492"/>
      <c r="N436" s="492"/>
      <c r="O436" s="492"/>
      <c r="P436" s="492"/>
      <c r="Q436" s="492"/>
      <c r="R436" s="492"/>
      <c r="S436" s="492"/>
      <c r="T436" s="492"/>
      <c r="U436" s="492"/>
      <c r="V436" s="492"/>
    </row>
    <row r="437" spans="2:22" ht="12.75" customHeight="1">
      <c r="B437" s="728" t="s">
        <v>70</v>
      </c>
      <c r="C437" s="60"/>
      <c r="D437" s="686" t="s">
        <v>1120</v>
      </c>
      <c r="E437" s="667" t="s">
        <v>1315</v>
      </c>
      <c r="F437" s="692"/>
      <c r="G437" s="1333" t="s">
        <v>104</v>
      </c>
      <c r="H437" s="1334"/>
      <c r="I437" s="1334"/>
      <c r="J437" s="1334"/>
      <c r="K437" s="1334"/>
      <c r="L437" s="1334"/>
      <c r="M437" s="1334"/>
      <c r="N437" s="1334"/>
      <c r="O437" s="1334"/>
      <c r="P437" s="1334"/>
      <c r="Q437" s="1334"/>
      <c r="R437" s="1334"/>
      <c r="S437" s="1334"/>
      <c r="T437" s="1334"/>
      <c r="U437" s="1334"/>
      <c r="V437" s="1335"/>
    </row>
    <row r="438" spans="2:22" ht="14.25">
      <c r="B438" s="728" t="s">
        <v>71</v>
      </c>
      <c r="C438" s="60"/>
      <c r="D438" s="686" t="s">
        <v>73</v>
      </c>
      <c r="E438" s="702" t="s">
        <v>115</v>
      </c>
      <c r="F438" s="692"/>
      <c r="G438" s="1336"/>
      <c r="H438" s="1337"/>
      <c r="I438" s="1337"/>
      <c r="J438" s="1337"/>
      <c r="K438" s="1337"/>
      <c r="L438" s="1337"/>
      <c r="M438" s="1337"/>
      <c r="N438" s="1337"/>
      <c r="O438" s="1337"/>
      <c r="P438" s="1337"/>
      <c r="Q438" s="1337"/>
      <c r="R438" s="1337"/>
      <c r="S438" s="1337"/>
      <c r="T438" s="1337"/>
      <c r="U438" s="1337"/>
      <c r="V438" s="1338"/>
    </row>
    <row r="439" spans="2:22">
      <c r="B439" s="728" t="s">
        <v>1307</v>
      </c>
      <c r="C439" s="60"/>
      <c r="D439" s="686" t="s">
        <v>1306</v>
      </c>
      <c r="E439" s="667" t="s">
        <v>1315</v>
      </c>
      <c r="F439" s="692"/>
      <c r="G439" s="1339"/>
      <c r="H439" s="1340"/>
      <c r="I439" s="1340"/>
      <c r="J439" s="1340"/>
      <c r="K439" s="1340"/>
      <c r="L439" s="1340"/>
      <c r="M439" s="1340"/>
      <c r="N439" s="1340"/>
      <c r="O439" s="1340"/>
      <c r="P439" s="1340"/>
      <c r="Q439" s="1340"/>
      <c r="R439" s="1340"/>
      <c r="S439" s="1340"/>
      <c r="T439" s="1340"/>
      <c r="U439" s="1340"/>
      <c r="V439" s="1341"/>
    </row>
    <row r="440" spans="2:22">
      <c r="B440" s="728">
        <v>303</v>
      </c>
      <c r="C440" s="59" t="s">
        <v>842</v>
      </c>
      <c r="D440" s="686"/>
      <c r="E440" s="667"/>
      <c r="F440" s="699"/>
      <c r="G440" s="733"/>
      <c r="H440" s="492"/>
      <c r="I440" s="492"/>
      <c r="J440" s="492"/>
      <c r="K440" s="492"/>
      <c r="L440" s="492"/>
      <c r="M440" s="492"/>
      <c r="N440" s="492"/>
      <c r="O440" s="492"/>
      <c r="P440" s="492"/>
      <c r="Q440" s="492"/>
      <c r="R440" s="492"/>
      <c r="S440" s="492"/>
      <c r="T440" s="492"/>
      <c r="U440" s="492"/>
      <c r="V440" s="492"/>
    </row>
    <row r="441" spans="2:22">
      <c r="B441" s="728" t="s">
        <v>510</v>
      </c>
      <c r="C441" s="58" t="s">
        <v>1337</v>
      </c>
      <c r="D441" s="686"/>
      <c r="E441" s="667"/>
      <c r="F441" s="699"/>
      <c r="G441" s="733"/>
      <c r="H441" s="492"/>
      <c r="I441" s="492"/>
      <c r="J441" s="492"/>
      <c r="K441" s="492"/>
      <c r="L441" s="492"/>
      <c r="M441" s="492"/>
      <c r="N441" s="492"/>
      <c r="O441" s="492"/>
      <c r="P441" s="492"/>
      <c r="Q441" s="492"/>
      <c r="R441" s="492"/>
      <c r="S441" s="492"/>
      <c r="T441" s="492"/>
      <c r="U441" s="492"/>
      <c r="V441" s="492"/>
    </row>
    <row r="442" spans="2:22">
      <c r="B442" s="728" t="s">
        <v>74</v>
      </c>
      <c r="C442" s="60"/>
      <c r="D442" s="708" t="s">
        <v>1148</v>
      </c>
      <c r="E442" s="667" t="s">
        <v>1315</v>
      </c>
      <c r="F442" s="699"/>
      <c r="G442" s="1333" t="s">
        <v>750</v>
      </c>
      <c r="H442" s="1334"/>
      <c r="I442" s="1334"/>
      <c r="J442" s="1334"/>
      <c r="K442" s="1334"/>
      <c r="L442" s="1334"/>
      <c r="M442" s="1334"/>
      <c r="N442" s="1334"/>
      <c r="O442" s="1334"/>
      <c r="P442" s="1334"/>
      <c r="Q442" s="1334"/>
      <c r="R442" s="1284"/>
      <c r="S442" s="1284"/>
      <c r="T442" s="1284"/>
      <c r="U442" s="1284"/>
      <c r="V442" s="1285"/>
    </row>
    <row r="443" spans="2:22">
      <c r="B443" s="728" t="s">
        <v>75</v>
      </c>
      <c r="C443" s="60"/>
      <c r="D443" s="686" t="s">
        <v>1119</v>
      </c>
      <c r="E443" s="667" t="s">
        <v>1315</v>
      </c>
      <c r="F443" s="699"/>
      <c r="G443" s="1336"/>
      <c r="H443" s="1337"/>
      <c r="I443" s="1337"/>
      <c r="J443" s="1337"/>
      <c r="K443" s="1337"/>
      <c r="L443" s="1337"/>
      <c r="M443" s="1337"/>
      <c r="N443" s="1337"/>
      <c r="O443" s="1337"/>
      <c r="P443" s="1337"/>
      <c r="Q443" s="1337"/>
      <c r="R443" s="1288"/>
      <c r="S443" s="1288"/>
      <c r="T443" s="1288"/>
      <c r="U443" s="1288"/>
      <c r="V443" s="1289"/>
    </row>
    <row r="444" spans="2:22">
      <c r="B444" s="728" t="s">
        <v>76</v>
      </c>
      <c r="C444" s="60"/>
      <c r="D444" s="686" t="s">
        <v>776</v>
      </c>
      <c r="E444" s="667" t="s">
        <v>1315</v>
      </c>
      <c r="F444" s="699"/>
      <c r="G444" s="1336"/>
      <c r="H444" s="1337"/>
      <c r="I444" s="1337"/>
      <c r="J444" s="1337"/>
      <c r="K444" s="1337"/>
      <c r="L444" s="1337"/>
      <c r="M444" s="1337"/>
      <c r="N444" s="1337"/>
      <c r="O444" s="1337"/>
      <c r="P444" s="1337"/>
      <c r="Q444" s="1337"/>
      <c r="R444" s="1288"/>
      <c r="S444" s="1288"/>
      <c r="T444" s="1288"/>
      <c r="U444" s="1288"/>
      <c r="V444" s="1289"/>
    </row>
    <row r="445" spans="2:22">
      <c r="B445" s="728" t="s">
        <v>77</v>
      </c>
      <c r="C445" s="60"/>
      <c r="D445" s="686" t="s">
        <v>1120</v>
      </c>
      <c r="E445" s="667" t="s">
        <v>1315</v>
      </c>
      <c r="F445" s="699"/>
      <c r="G445" s="1336"/>
      <c r="H445" s="1337"/>
      <c r="I445" s="1337"/>
      <c r="J445" s="1337"/>
      <c r="K445" s="1337"/>
      <c r="L445" s="1337"/>
      <c r="M445" s="1337"/>
      <c r="N445" s="1337"/>
      <c r="O445" s="1337"/>
      <c r="P445" s="1337"/>
      <c r="Q445" s="1337"/>
      <c r="R445" s="1288"/>
      <c r="S445" s="1288"/>
      <c r="T445" s="1288"/>
      <c r="U445" s="1288"/>
      <c r="V445" s="1289"/>
    </row>
    <row r="446" spans="2:22" ht="14.25">
      <c r="B446" s="728" t="s">
        <v>78</v>
      </c>
      <c r="C446" s="60"/>
      <c r="D446" s="686" t="s">
        <v>1121</v>
      </c>
      <c r="E446" s="702" t="s">
        <v>115</v>
      </c>
      <c r="F446" s="692"/>
      <c r="G446" s="1336"/>
      <c r="H446" s="1337"/>
      <c r="I446" s="1337"/>
      <c r="J446" s="1337"/>
      <c r="K446" s="1337"/>
      <c r="L446" s="1337"/>
      <c r="M446" s="1337"/>
      <c r="N446" s="1337"/>
      <c r="O446" s="1337"/>
      <c r="P446" s="1337"/>
      <c r="Q446" s="1337"/>
      <c r="R446" s="1288"/>
      <c r="S446" s="1288"/>
      <c r="T446" s="1288"/>
      <c r="U446" s="1288"/>
      <c r="V446" s="1289"/>
    </row>
    <row r="447" spans="2:22">
      <c r="B447" s="728" t="s">
        <v>79</v>
      </c>
      <c r="C447" s="60"/>
      <c r="D447" s="686" t="s">
        <v>1122</v>
      </c>
      <c r="E447" s="667" t="s">
        <v>1315</v>
      </c>
      <c r="F447" s="699"/>
      <c r="G447" s="1339"/>
      <c r="H447" s="1340"/>
      <c r="I447" s="1340"/>
      <c r="J447" s="1340"/>
      <c r="K447" s="1340"/>
      <c r="L447" s="1340"/>
      <c r="M447" s="1340"/>
      <c r="N447" s="1340"/>
      <c r="O447" s="1340"/>
      <c r="P447" s="1340"/>
      <c r="Q447" s="1340"/>
      <c r="R447" s="1295"/>
      <c r="S447" s="1295"/>
      <c r="T447" s="1295"/>
      <c r="U447" s="1295"/>
      <c r="V447" s="1296"/>
    </row>
    <row r="448" spans="2:22">
      <c r="B448" s="786" t="s">
        <v>1185</v>
      </c>
      <c r="C448" s="59" t="s">
        <v>261</v>
      </c>
      <c r="D448" s="640"/>
      <c r="E448" s="670"/>
      <c r="F448" s="692"/>
      <c r="G448" s="741"/>
      <c r="H448" s="742"/>
      <c r="I448" s="742"/>
      <c r="J448" s="742"/>
      <c r="K448" s="742"/>
      <c r="L448" s="742"/>
      <c r="M448" s="742"/>
      <c r="N448" s="742"/>
      <c r="O448" s="742"/>
      <c r="P448" s="742"/>
      <c r="Q448" s="742"/>
      <c r="R448" s="742"/>
      <c r="S448" s="742"/>
      <c r="T448" s="742"/>
      <c r="U448" s="742"/>
      <c r="V448" s="742"/>
    </row>
    <row r="449" spans="2:22">
      <c r="B449" s="728" t="s">
        <v>507</v>
      </c>
      <c r="C449" s="687"/>
      <c r="D449" s="669" t="s">
        <v>587</v>
      </c>
      <c r="E449" s="670" t="s">
        <v>1315</v>
      </c>
      <c r="F449" s="690"/>
      <c r="G449" s="1272" t="s">
        <v>946</v>
      </c>
      <c r="H449" s="1258"/>
      <c r="I449" s="1258"/>
      <c r="J449" s="1258"/>
      <c r="K449" s="1258"/>
      <c r="L449" s="1258"/>
      <c r="M449" s="1258"/>
      <c r="N449" s="1258"/>
      <c r="O449" s="1258"/>
      <c r="P449" s="1258"/>
      <c r="Q449" s="1258"/>
      <c r="R449" s="1258"/>
      <c r="S449" s="1258"/>
      <c r="T449" s="1258"/>
      <c r="U449" s="1258"/>
      <c r="V449" s="1259"/>
    </row>
    <row r="450" spans="2:22">
      <c r="B450" s="786" t="s">
        <v>508</v>
      </c>
      <c r="C450" s="59" t="s">
        <v>1339</v>
      </c>
      <c r="D450" s="640"/>
      <c r="E450" s="670"/>
      <c r="F450" s="716"/>
      <c r="G450" s="741"/>
      <c r="H450" s="742"/>
      <c r="I450" s="742"/>
      <c r="J450" s="742"/>
      <c r="K450" s="742"/>
      <c r="L450" s="742"/>
      <c r="M450" s="742"/>
      <c r="N450" s="742"/>
      <c r="O450" s="742"/>
      <c r="P450" s="742"/>
      <c r="Q450" s="742"/>
      <c r="R450" s="742"/>
      <c r="S450" s="742"/>
      <c r="T450" s="742"/>
      <c r="U450" s="742"/>
      <c r="V450" s="742"/>
    </row>
    <row r="451" spans="2:22">
      <c r="B451" s="728" t="s">
        <v>509</v>
      </c>
      <c r="C451" s="61"/>
      <c r="D451" s="640" t="s">
        <v>799</v>
      </c>
      <c r="E451" s="667" t="s">
        <v>1315</v>
      </c>
      <c r="F451" s="692"/>
      <c r="G451" s="1272" t="s">
        <v>947</v>
      </c>
      <c r="H451" s="1258"/>
      <c r="I451" s="1258"/>
      <c r="J451" s="1258"/>
      <c r="K451" s="1258"/>
      <c r="L451" s="1258"/>
      <c r="M451" s="1258"/>
      <c r="N451" s="1258"/>
      <c r="O451" s="1258"/>
      <c r="P451" s="1258"/>
      <c r="Q451" s="1258"/>
      <c r="R451" s="1258"/>
      <c r="S451" s="1258"/>
      <c r="T451" s="1258"/>
      <c r="U451" s="1258"/>
      <c r="V451" s="1259"/>
    </row>
    <row r="452" spans="2:22">
      <c r="B452" s="728">
        <v>304</v>
      </c>
      <c r="C452" s="59" t="s">
        <v>280</v>
      </c>
      <c r="D452" s="640"/>
      <c r="E452" s="670"/>
      <c r="F452" s="698"/>
      <c r="G452" s="743"/>
      <c r="H452" s="744"/>
      <c r="I452" s="744"/>
      <c r="J452" s="744"/>
      <c r="K452" s="744"/>
      <c r="L452" s="744"/>
      <c r="M452" s="744"/>
      <c r="N452" s="744"/>
      <c r="O452" s="744"/>
      <c r="P452" s="744"/>
      <c r="Q452" s="744"/>
      <c r="R452" s="744"/>
      <c r="S452" s="744"/>
      <c r="T452" s="744"/>
      <c r="U452" s="744"/>
      <c r="V452" s="744"/>
    </row>
    <row r="453" spans="2:22">
      <c r="B453" s="728" t="s">
        <v>623</v>
      </c>
      <c r="C453" s="58" t="s">
        <v>1337</v>
      </c>
      <c r="D453" s="685"/>
      <c r="E453" s="667"/>
      <c r="F453" s="698"/>
      <c r="G453" s="750"/>
      <c r="H453" s="751"/>
      <c r="I453" s="751"/>
      <c r="J453" s="751"/>
      <c r="K453" s="751"/>
      <c r="L453" s="751"/>
      <c r="M453" s="751"/>
      <c r="N453" s="751"/>
      <c r="O453" s="751"/>
      <c r="P453" s="751"/>
      <c r="Q453" s="751"/>
      <c r="R453" s="751"/>
      <c r="S453" s="751"/>
      <c r="T453" s="751"/>
      <c r="U453" s="751"/>
      <c r="V453" s="751"/>
    </row>
    <row r="454" spans="2:22" ht="12.75" customHeight="1">
      <c r="B454" s="728" t="s">
        <v>80</v>
      </c>
      <c r="C454" s="60"/>
      <c r="D454" s="708" t="s">
        <v>1148</v>
      </c>
      <c r="E454" s="667" t="s">
        <v>1315</v>
      </c>
      <c r="F454" s="699"/>
      <c r="G454" s="1333" t="s">
        <v>948</v>
      </c>
      <c r="H454" s="1334"/>
      <c r="I454" s="1334"/>
      <c r="J454" s="1334"/>
      <c r="K454" s="1334"/>
      <c r="L454" s="1334"/>
      <c r="M454" s="1334"/>
      <c r="N454" s="1334"/>
      <c r="O454" s="1334"/>
      <c r="P454" s="1334"/>
      <c r="Q454" s="1334"/>
      <c r="R454" s="1334"/>
      <c r="S454" s="1334"/>
      <c r="T454" s="1334"/>
      <c r="U454" s="1334"/>
      <c r="V454" s="1335"/>
    </row>
    <row r="455" spans="2:22">
      <c r="B455" s="728" t="s">
        <v>81</v>
      </c>
      <c r="C455" s="60"/>
      <c r="D455" s="686" t="s">
        <v>776</v>
      </c>
      <c r="E455" s="667" t="s">
        <v>1315</v>
      </c>
      <c r="F455" s="699"/>
      <c r="G455" s="1336"/>
      <c r="H455" s="1337"/>
      <c r="I455" s="1337"/>
      <c r="J455" s="1337"/>
      <c r="K455" s="1337"/>
      <c r="L455" s="1337"/>
      <c r="M455" s="1337"/>
      <c r="N455" s="1337"/>
      <c r="O455" s="1337"/>
      <c r="P455" s="1337"/>
      <c r="Q455" s="1337"/>
      <c r="R455" s="1337"/>
      <c r="S455" s="1337"/>
      <c r="T455" s="1337"/>
      <c r="U455" s="1337"/>
      <c r="V455" s="1338"/>
    </row>
    <row r="456" spans="2:22">
      <c r="B456" s="728" t="s">
        <v>82</v>
      </c>
      <c r="C456" s="60"/>
      <c r="D456" s="686" t="s">
        <v>1120</v>
      </c>
      <c r="E456" s="667" t="s">
        <v>1315</v>
      </c>
      <c r="F456" s="699"/>
      <c r="G456" s="1336"/>
      <c r="H456" s="1337"/>
      <c r="I456" s="1337"/>
      <c r="J456" s="1337"/>
      <c r="K456" s="1337"/>
      <c r="L456" s="1337"/>
      <c r="M456" s="1337"/>
      <c r="N456" s="1337"/>
      <c r="O456" s="1337"/>
      <c r="P456" s="1337"/>
      <c r="Q456" s="1337"/>
      <c r="R456" s="1337"/>
      <c r="S456" s="1337"/>
      <c r="T456" s="1337"/>
      <c r="U456" s="1337"/>
      <c r="V456" s="1338"/>
    </row>
    <row r="457" spans="2:22" ht="14.25">
      <c r="B457" s="728" t="s">
        <v>99</v>
      </c>
      <c r="C457" s="60"/>
      <c r="D457" s="686" t="s">
        <v>1121</v>
      </c>
      <c r="E457" s="702" t="s">
        <v>115</v>
      </c>
      <c r="F457" s="692"/>
      <c r="G457" s="1336"/>
      <c r="H457" s="1337"/>
      <c r="I457" s="1337"/>
      <c r="J457" s="1337"/>
      <c r="K457" s="1337"/>
      <c r="L457" s="1337"/>
      <c r="M457" s="1337"/>
      <c r="N457" s="1337"/>
      <c r="O457" s="1337"/>
      <c r="P457" s="1337"/>
      <c r="Q457" s="1337"/>
      <c r="R457" s="1337"/>
      <c r="S457" s="1337"/>
      <c r="T457" s="1337"/>
      <c r="U457" s="1337"/>
      <c r="V457" s="1338"/>
    </row>
    <row r="458" spans="2:22">
      <c r="B458" s="786" t="s">
        <v>1026</v>
      </c>
      <c r="C458" s="60"/>
      <c r="D458" s="669" t="s">
        <v>1119</v>
      </c>
      <c r="E458" s="667" t="s">
        <v>1315</v>
      </c>
      <c r="F458" s="692"/>
      <c r="G458" s="1336"/>
      <c r="H458" s="1337"/>
      <c r="I458" s="1337"/>
      <c r="J458" s="1337"/>
      <c r="K458" s="1337"/>
      <c r="L458" s="1337"/>
      <c r="M458" s="1337"/>
      <c r="N458" s="1337"/>
      <c r="O458" s="1337"/>
      <c r="P458" s="1337"/>
      <c r="Q458" s="1337"/>
      <c r="R458" s="1337"/>
      <c r="S458" s="1337"/>
      <c r="T458" s="1337"/>
      <c r="U458" s="1337"/>
      <c r="V458" s="1338"/>
    </row>
    <row r="459" spans="2:22">
      <c r="B459" s="786" t="s">
        <v>1084</v>
      </c>
      <c r="C459" s="60"/>
      <c r="D459" s="686" t="s">
        <v>1306</v>
      </c>
      <c r="E459" s="667" t="s">
        <v>1315</v>
      </c>
      <c r="F459" s="692"/>
      <c r="G459" s="1339"/>
      <c r="H459" s="1340"/>
      <c r="I459" s="1340"/>
      <c r="J459" s="1340"/>
      <c r="K459" s="1340"/>
      <c r="L459" s="1340"/>
      <c r="M459" s="1340"/>
      <c r="N459" s="1340"/>
      <c r="O459" s="1340"/>
      <c r="P459" s="1340"/>
      <c r="Q459" s="1340"/>
      <c r="R459" s="1340"/>
      <c r="S459" s="1340"/>
      <c r="T459" s="1340"/>
      <c r="U459" s="1340"/>
      <c r="V459" s="1341"/>
    </row>
    <row r="460" spans="2:22">
      <c r="B460" s="786" t="s">
        <v>94</v>
      </c>
      <c r="C460" s="59" t="s">
        <v>261</v>
      </c>
      <c r="D460" s="640"/>
      <c r="E460" s="670"/>
      <c r="F460" s="692"/>
      <c r="G460" s="741"/>
      <c r="H460" s="742"/>
      <c r="I460" s="742"/>
      <c r="J460" s="742"/>
      <c r="K460" s="742"/>
      <c r="L460" s="742"/>
      <c r="M460" s="742"/>
      <c r="N460" s="742"/>
      <c r="O460" s="742"/>
      <c r="P460" s="742"/>
      <c r="Q460" s="742"/>
      <c r="R460" s="742"/>
      <c r="S460" s="742"/>
      <c r="T460" s="742"/>
      <c r="U460" s="742"/>
      <c r="V460" s="742"/>
    </row>
    <row r="461" spans="2:22">
      <c r="B461" s="728" t="s">
        <v>511</v>
      </c>
      <c r="C461" s="60"/>
      <c r="D461" s="669" t="s">
        <v>587</v>
      </c>
      <c r="E461" s="670" t="s">
        <v>1315</v>
      </c>
      <c r="F461" s="690"/>
      <c r="G461" s="1272" t="s">
        <v>973</v>
      </c>
      <c r="H461" s="1261"/>
      <c r="I461" s="1261"/>
      <c r="J461" s="1261"/>
      <c r="K461" s="1261"/>
      <c r="L461" s="1261"/>
      <c r="M461" s="1261"/>
      <c r="N461" s="1261"/>
      <c r="O461" s="1261"/>
      <c r="P461" s="1261"/>
      <c r="Q461" s="1261"/>
      <c r="R461" s="1261"/>
      <c r="S461" s="1261"/>
      <c r="T461" s="1261"/>
      <c r="U461" s="1261"/>
      <c r="V461" s="1262"/>
    </row>
    <row r="462" spans="2:22">
      <c r="B462" s="786" t="s">
        <v>512</v>
      </c>
      <c r="C462" s="59" t="s">
        <v>1339</v>
      </c>
      <c r="D462" s="640"/>
      <c r="E462" s="670"/>
      <c r="F462" s="716"/>
      <c r="G462" s="741"/>
      <c r="H462" s="742"/>
      <c r="I462" s="742"/>
      <c r="J462" s="742"/>
      <c r="K462" s="742"/>
      <c r="L462" s="742"/>
      <c r="M462" s="742"/>
      <c r="N462" s="742"/>
      <c r="O462" s="742"/>
      <c r="P462" s="742"/>
      <c r="Q462" s="742"/>
      <c r="R462" s="742"/>
      <c r="S462" s="742"/>
      <c r="T462" s="742"/>
      <c r="U462" s="742"/>
      <c r="V462" s="742"/>
    </row>
    <row r="463" spans="2:22">
      <c r="B463" s="728" t="s">
        <v>100</v>
      </c>
      <c r="C463" s="60"/>
      <c r="D463" s="640" t="s">
        <v>799</v>
      </c>
      <c r="E463" s="667" t="s">
        <v>1315</v>
      </c>
      <c r="F463" s="699"/>
      <c r="G463" s="1272" t="s">
        <v>974</v>
      </c>
      <c r="H463" s="1261"/>
      <c r="I463" s="1261"/>
      <c r="J463" s="1261"/>
      <c r="K463" s="1261"/>
      <c r="L463" s="1261"/>
      <c r="M463" s="1261"/>
      <c r="N463" s="1261"/>
      <c r="O463" s="1261"/>
      <c r="P463" s="1261"/>
      <c r="Q463" s="1261"/>
      <c r="R463" s="1261"/>
      <c r="S463" s="1261"/>
      <c r="T463" s="1261"/>
      <c r="U463" s="1261"/>
      <c r="V463" s="1262"/>
    </row>
    <row r="464" spans="2:22" ht="13.5" collapsed="1" thickBot="1"/>
    <row r="465" spans="2:22" ht="13.5" thickBot="1">
      <c r="B465" s="17" t="s">
        <v>867</v>
      </c>
      <c r="C465" s="781"/>
      <c r="D465" s="781"/>
      <c r="E465" s="813"/>
      <c r="F465" s="814"/>
      <c r="G465" s="95">
        <f t="shared" ref="G465:V465" si="51">G$7</f>
        <v>1990</v>
      </c>
      <c r="H465" s="95">
        <f t="shared" si="51"/>
        <v>1991</v>
      </c>
      <c r="I465" s="95">
        <f t="shared" si="51"/>
        <v>1992</v>
      </c>
      <c r="J465" s="95">
        <f t="shared" si="51"/>
        <v>1993</v>
      </c>
      <c r="K465" s="95">
        <f t="shared" si="51"/>
        <v>1994</v>
      </c>
      <c r="L465" s="95">
        <f t="shared" si="51"/>
        <v>1995</v>
      </c>
      <c r="M465" s="95">
        <f t="shared" si="51"/>
        <v>1996</v>
      </c>
      <c r="N465" s="95">
        <f t="shared" si="51"/>
        <v>1997</v>
      </c>
      <c r="O465" s="95">
        <f t="shared" si="51"/>
        <v>1998</v>
      </c>
      <c r="P465" s="95">
        <f t="shared" si="51"/>
        <v>1999</v>
      </c>
      <c r="Q465" s="95">
        <f t="shared" si="51"/>
        <v>2000</v>
      </c>
      <c r="R465" s="95">
        <f t="shared" si="51"/>
        <v>2001</v>
      </c>
      <c r="S465" s="95">
        <f t="shared" si="51"/>
        <v>2002</v>
      </c>
      <c r="T465" s="95">
        <f t="shared" si="51"/>
        <v>2003</v>
      </c>
      <c r="U465" s="95">
        <f t="shared" si="51"/>
        <v>2004</v>
      </c>
      <c r="V465" s="95">
        <f t="shared" si="51"/>
        <v>2005</v>
      </c>
    </row>
    <row r="466" spans="2:22">
      <c r="B466" s="172">
        <v>311</v>
      </c>
      <c r="C466" s="58" t="s">
        <v>396</v>
      </c>
      <c r="D466" s="689"/>
      <c r="E466" s="670"/>
      <c r="F466" s="703"/>
      <c r="G466" s="812"/>
      <c r="H466" s="874"/>
      <c r="I466" s="874"/>
      <c r="J466" s="874"/>
      <c r="K466" s="874"/>
      <c r="L466" s="874"/>
      <c r="M466" s="874"/>
      <c r="N466" s="874"/>
      <c r="O466" s="874"/>
      <c r="P466" s="874"/>
      <c r="Q466" s="874"/>
      <c r="R466" s="874"/>
      <c r="S466" s="874"/>
      <c r="T466" s="874"/>
      <c r="U466" s="874"/>
      <c r="V466" s="874"/>
    </row>
    <row r="467" spans="2:22">
      <c r="B467" s="342" t="s">
        <v>83</v>
      </c>
      <c r="C467" s="667"/>
      <c r="D467" s="686" t="s">
        <v>1120</v>
      </c>
      <c r="E467" s="667" t="s">
        <v>1321</v>
      </c>
      <c r="F467" s="838"/>
      <c r="G467" s="1315" t="s">
        <v>444</v>
      </c>
      <c r="H467" s="1316"/>
      <c r="I467" s="1316"/>
      <c r="J467" s="1316"/>
      <c r="K467" s="1316"/>
      <c r="L467" s="1316"/>
      <c r="M467" s="1316"/>
      <c r="N467" s="1316"/>
      <c r="O467" s="1316"/>
      <c r="P467" s="1316"/>
      <c r="Q467" s="1316"/>
      <c r="R467" s="1317"/>
      <c r="S467" s="1317"/>
      <c r="T467" s="1317"/>
      <c r="U467" s="1317"/>
      <c r="V467" s="1318"/>
    </row>
    <row r="468" spans="2:22">
      <c r="B468" s="342" t="s">
        <v>84</v>
      </c>
      <c r="C468" s="752"/>
      <c r="D468" s="686" t="s">
        <v>32</v>
      </c>
      <c r="E468" s="667" t="s">
        <v>1321</v>
      </c>
      <c r="F468" s="838"/>
      <c r="G468" s="1319"/>
      <c r="H468" s="1320"/>
      <c r="I468" s="1320"/>
      <c r="J468" s="1320"/>
      <c r="K468" s="1320"/>
      <c r="L468" s="1320"/>
      <c r="M468" s="1320"/>
      <c r="N468" s="1320"/>
      <c r="O468" s="1320"/>
      <c r="P468" s="1320"/>
      <c r="Q468" s="1320"/>
      <c r="R468" s="1321"/>
      <c r="S468" s="1321"/>
      <c r="T468" s="1321"/>
      <c r="U468" s="1321"/>
      <c r="V468" s="1322"/>
    </row>
    <row r="469" spans="2:22">
      <c r="B469" s="342" t="s">
        <v>1044</v>
      </c>
      <c r="C469" s="668"/>
      <c r="D469" s="669" t="s">
        <v>1306</v>
      </c>
      <c r="E469" s="667" t="s">
        <v>1321</v>
      </c>
      <c r="F469" s="692"/>
      <c r="G469" s="1323"/>
      <c r="H469" s="1324"/>
      <c r="I469" s="1324"/>
      <c r="J469" s="1324"/>
      <c r="K469" s="1324"/>
      <c r="L469" s="1324"/>
      <c r="M469" s="1324"/>
      <c r="N469" s="1324"/>
      <c r="O469" s="1324"/>
      <c r="P469" s="1324"/>
      <c r="Q469" s="1324"/>
      <c r="R469" s="1324"/>
      <c r="S469" s="1324"/>
      <c r="T469" s="1324"/>
      <c r="U469" s="1324"/>
      <c r="V469" s="1325"/>
    </row>
    <row r="470" spans="2:22">
      <c r="B470" s="342" t="s">
        <v>1183</v>
      </c>
      <c r="C470" s="58" t="s">
        <v>613</v>
      </c>
      <c r="D470" s="689"/>
      <c r="E470" s="667"/>
      <c r="F470" s="874"/>
      <c r="G470" s="890"/>
      <c r="H470" s="891"/>
      <c r="I470" s="891"/>
      <c r="J470" s="891"/>
      <c r="K470" s="891"/>
      <c r="L470" s="891"/>
      <c r="M470" s="891"/>
      <c r="N470" s="891"/>
      <c r="O470" s="891"/>
      <c r="P470" s="891"/>
      <c r="Q470" s="891"/>
      <c r="R470" s="891"/>
      <c r="S470" s="891"/>
      <c r="T470" s="891"/>
      <c r="U470" s="891"/>
      <c r="V470" s="891"/>
    </row>
    <row r="471" spans="2:22" ht="27" customHeight="1">
      <c r="B471" s="342" t="s">
        <v>1184</v>
      </c>
      <c r="C471" s="60"/>
      <c r="D471" s="686" t="s">
        <v>1323</v>
      </c>
      <c r="E471" s="667" t="s">
        <v>1321</v>
      </c>
      <c r="F471" s="692"/>
      <c r="G471" s="1326" t="s">
        <v>383</v>
      </c>
      <c r="H471" s="1327"/>
      <c r="I471" s="1327"/>
      <c r="J471" s="1327"/>
      <c r="K471" s="1327"/>
      <c r="L471" s="1327"/>
      <c r="M471" s="1327"/>
      <c r="N471" s="1327"/>
      <c r="O471" s="1327"/>
      <c r="P471" s="1327"/>
      <c r="Q471" s="1327"/>
      <c r="R471" s="1327"/>
      <c r="S471" s="1327"/>
      <c r="T471" s="1327"/>
      <c r="U471" s="1327"/>
      <c r="V471" s="1328"/>
    </row>
    <row r="472" spans="2:22">
      <c r="B472" s="342">
        <v>312</v>
      </c>
      <c r="C472" s="59" t="s">
        <v>69</v>
      </c>
      <c r="D472" s="686"/>
      <c r="E472" s="667"/>
      <c r="F472" s="874"/>
      <c r="G472" s="812"/>
      <c r="H472" s="874"/>
      <c r="I472" s="874"/>
      <c r="J472" s="874"/>
      <c r="K472" s="874"/>
      <c r="L472" s="874"/>
      <c r="M472" s="874"/>
      <c r="N472" s="874"/>
      <c r="O472" s="874"/>
      <c r="P472" s="874"/>
      <c r="Q472" s="874"/>
      <c r="R472" s="874"/>
      <c r="S472" s="874"/>
      <c r="T472" s="874"/>
      <c r="U472" s="874"/>
      <c r="V472" s="874"/>
    </row>
    <row r="473" spans="2:22" ht="12.75" customHeight="1">
      <c r="B473" s="342" t="s">
        <v>85</v>
      </c>
      <c r="C473" s="667"/>
      <c r="D473" s="686" t="s">
        <v>1120</v>
      </c>
      <c r="E473" s="667" t="s">
        <v>1321</v>
      </c>
      <c r="F473" s="838"/>
      <c r="G473" s="1315" t="s">
        <v>444</v>
      </c>
      <c r="H473" s="1316"/>
      <c r="I473" s="1316"/>
      <c r="J473" s="1316"/>
      <c r="K473" s="1316"/>
      <c r="L473" s="1316"/>
      <c r="M473" s="1316"/>
      <c r="N473" s="1316"/>
      <c r="O473" s="1316"/>
      <c r="P473" s="1316"/>
      <c r="Q473" s="1316"/>
      <c r="R473" s="1317"/>
      <c r="S473" s="1317"/>
      <c r="T473" s="1317"/>
      <c r="U473" s="1317"/>
      <c r="V473" s="1318"/>
    </row>
    <row r="474" spans="2:22" ht="14.25">
      <c r="B474" s="342" t="s">
        <v>86</v>
      </c>
      <c r="C474" s="667"/>
      <c r="D474" s="686" t="s">
        <v>73</v>
      </c>
      <c r="E474" s="702" t="s">
        <v>116</v>
      </c>
      <c r="F474" s="838"/>
      <c r="G474" s="1319"/>
      <c r="H474" s="1320"/>
      <c r="I474" s="1320"/>
      <c r="J474" s="1320"/>
      <c r="K474" s="1320"/>
      <c r="L474" s="1320"/>
      <c r="M474" s="1320"/>
      <c r="N474" s="1320"/>
      <c r="O474" s="1320"/>
      <c r="P474" s="1320"/>
      <c r="Q474" s="1320"/>
      <c r="R474" s="1321"/>
      <c r="S474" s="1321"/>
      <c r="T474" s="1321"/>
      <c r="U474" s="1321"/>
      <c r="V474" s="1322"/>
    </row>
    <row r="475" spans="2:22">
      <c r="B475" s="342" t="s">
        <v>1309</v>
      </c>
      <c r="C475" s="667"/>
      <c r="D475" s="686" t="s">
        <v>1306</v>
      </c>
      <c r="E475" s="667" t="s">
        <v>1321</v>
      </c>
      <c r="F475" s="838"/>
      <c r="G475" s="1323"/>
      <c r="H475" s="1324"/>
      <c r="I475" s="1324"/>
      <c r="J475" s="1324"/>
      <c r="K475" s="1324"/>
      <c r="L475" s="1324"/>
      <c r="M475" s="1324"/>
      <c r="N475" s="1324"/>
      <c r="O475" s="1324"/>
      <c r="P475" s="1324"/>
      <c r="Q475" s="1324"/>
      <c r="R475" s="1324"/>
      <c r="S475" s="1324"/>
      <c r="T475" s="1324"/>
      <c r="U475" s="1324"/>
      <c r="V475" s="1325"/>
    </row>
    <row r="476" spans="2:22">
      <c r="B476" s="342">
        <v>313</v>
      </c>
      <c r="C476" s="59" t="s">
        <v>842</v>
      </c>
      <c r="D476" s="686"/>
      <c r="E476" s="667"/>
      <c r="F476" s="874"/>
      <c r="G476" s="812"/>
      <c r="H476" s="874"/>
      <c r="I476" s="874"/>
      <c r="J476" s="874"/>
      <c r="K476" s="874"/>
      <c r="L476" s="874"/>
      <c r="M476" s="874"/>
      <c r="N476" s="874"/>
      <c r="O476" s="874"/>
      <c r="P476" s="874"/>
      <c r="Q476" s="874"/>
      <c r="R476" s="874"/>
      <c r="S476" s="874"/>
      <c r="T476" s="874"/>
      <c r="U476" s="874"/>
      <c r="V476" s="874"/>
    </row>
    <row r="477" spans="2:22">
      <c r="B477" s="342" t="s">
        <v>764</v>
      </c>
      <c r="C477" s="58" t="s">
        <v>1337</v>
      </c>
      <c r="D477" s="686"/>
      <c r="E477" s="667"/>
      <c r="F477" s="874"/>
      <c r="G477" s="812"/>
      <c r="H477" s="874"/>
      <c r="I477" s="874"/>
      <c r="J477" s="874"/>
      <c r="K477" s="874"/>
      <c r="L477" s="874"/>
      <c r="M477" s="874"/>
      <c r="N477" s="874"/>
      <c r="O477" s="874"/>
      <c r="P477" s="874"/>
      <c r="Q477" s="874"/>
      <c r="R477" s="874"/>
      <c r="S477" s="874"/>
      <c r="T477" s="874"/>
      <c r="U477" s="874"/>
      <c r="V477" s="874"/>
    </row>
    <row r="478" spans="2:22">
      <c r="B478" s="342" t="s">
        <v>87</v>
      </c>
      <c r="C478" s="667"/>
      <c r="D478" s="708" t="s">
        <v>1148</v>
      </c>
      <c r="E478" s="667" t="s">
        <v>1321</v>
      </c>
      <c r="F478" s="690"/>
      <c r="G478" s="1315" t="s">
        <v>445</v>
      </c>
      <c r="H478" s="1316"/>
      <c r="I478" s="1316"/>
      <c r="J478" s="1316"/>
      <c r="K478" s="1316"/>
      <c r="L478" s="1316"/>
      <c r="M478" s="1316"/>
      <c r="N478" s="1316"/>
      <c r="O478" s="1316"/>
      <c r="P478" s="1316"/>
      <c r="Q478" s="1316"/>
      <c r="R478" s="1317"/>
      <c r="S478" s="1317"/>
      <c r="T478" s="1317"/>
      <c r="U478" s="1317"/>
      <c r="V478" s="1318"/>
    </row>
    <row r="479" spans="2:22">
      <c r="B479" s="342" t="s">
        <v>904</v>
      </c>
      <c r="C479" s="667"/>
      <c r="D479" s="686" t="s">
        <v>1119</v>
      </c>
      <c r="E479" s="667" t="s">
        <v>1321</v>
      </c>
      <c r="F479" s="690"/>
      <c r="G479" s="1319"/>
      <c r="H479" s="1320"/>
      <c r="I479" s="1320"/>
      <c r="J479" s="1320"/>
      <c r="K479" s="1320"/>
      <c r="L479" s="1320"/>
      <c r="M479" s="1320"/>
      <c r="N479" s="1320"/>
      <c r="O479" s="1320"/>
      <c r="P479" s="1320"/>
      <c r="Q479" s="1320"/>
      <c r="R479" s="1321"/>
      <c r="S479" s="1321"/>
      <c r="T479" s="1321"/>
      <c r="U479" s="1321"/>
      <c r="V479" s="1322"/>
    </row>
    <row r="480" spans="2:22">
      <c r="B480" s="342" t="s">
        <v>905</v>
      </c>
      <c r="C480" s="667"/>
      <c r="D480" s="686" t="s">
        <v>776</v>
      </c>
      <c r="E480" s="667" t="s">
        <v>1321</v>
      </c>
      <c r="F480" s="690"/>
      <c r="G480" s="1319"/>
      <c r="H480" s="1320"/>
      <c r="I480" s="1320"/>
      <c r="J480" s="1320"/>
      <c r="K480" s="1320"/>
      <c r="L480" s="1320"/>
      <c r="M480" s="1320"/>
      <c r="N480" s="1320"/>
      <c r="O480" s="1320"/>
      <c r="P480" s="1320"/>
      <c r="Q480" s="1320"/>
      <c r="R480" s="1321"/>
      <c r="S480" s="1321"/>
      <c r="T480" s="1321"/>
      <c r="U480" s="1321"/>
      <c r="V480" s="1322"/>
    </row>
    <row r="481" spans="2:22">
      <c r="B481" s="342" t="s">
        <v>906</v>
      </c>
      <c r="C481" s="667"/>
      <c r="D481" s="686" t="s">
        <v>1120</v>
      </c>
      <c r="E481" s="667" t="s">
        <v>1321</v>
      </c>
      <c r="F481" s="690"/>
      <c r="G481" s="1319"/>
      <c r="H481" s="1320"/>
      <c r="I481" s="1320"/>
      <c r="J481" s="1320"/>
      <c r="K481" s="1320"/>
      <c r="L481" s="1320"/>
      <c r="M481" s="1320"/>
      <c r="N481" s="1320"/>
      <c r="O481" s="1320"/>
      <c r="P481" s="1320"/>
      <c r="Q481" s="1320"/>
      <c r="R481" s="1321"/>
      <c r="S481" s="1321"/>
      <c r="T481" s="1321"/>
      <c r="U481" s="1321"/>
      <c r="V481" s="1322"/>
    </row>
    <row r="482" spans="2:22" ht="14.25">
      <c r="B482" s="342" t="s">
        <v>907</v>
      </c>
      <c r="C482" s="667"/>
      <c r="D482" s="686" t="s">
        <v>1121</v>
      </c>
      <c r="E482" s="702" t="s">
        <v>116</v>
      </c>
      <c r="F482" s="690"/>
      <c r="G482" s="1319"/>
      <c r="H482" s="1320"/>
      <c r="I482" s="1320"/>
      <c r="J482" s="1320"/>
      <c r="K482" s="1320"/>
      <c r="L482" s="1320"/>
      <c r="M482" s="1320"/>
      <c r="N482" s="1320"/>
      <c r="O482" s="1320"/>
      <c r="P482" s="1320"/>
      <c r="Q482" s="1320"/>
      <c r="R482" s="1321"/>
      <c r="S482" s="1321"/>
      <c r="T482" s="1321"/>
      <c r="U482" s="1321"/>
      <c r="V482" s="1322"/>
    </row>
    <row r="483" spans="2:22">
      <c r="B483" s="342" t="s">
        <v>908</v>
      </c>
      <c r="C483" s="667"/>
      <c r="D483" s="686" t="s">
        <v>1122</v>
      </c>
      <c r="E483" s="667" t="s">
        <v>1321</v>
      </c>
      <c r="F483" s="690"/>
      <c r="G483" s="1329"/>
      <c r="H483" s="1330"/>
      <c r="I483" s="1330"/>
      <c r="J483" s="1330"/>
      <c r="K483" s="1330"/>
      <c r="L483" s="1330"/>
      <c r="M483" s="1330"/>
      <c r="N483" s="1330"/>
      <c r="O483" s="1330"/>
      <c r="P483" s="1330"/>
      <c r="Q483" s="1330"/>
      <c r="R483" s="1324"/>
      <c r="S483" s="1324"/>
      <c r="T483" s="1324"/>
      <c r="U483" s="1324"/>
      <c r="V483" s="1325"/>
    </row>
    <row r="484" spans="2:22">
      <c r="B484" s="172" t="s">
        <v>1186</v>
      </c>
      <c r="C484" s="59" t="s">
        <v>261</v>
      </c>
      <c r="D484" s="640"/>
      <c r="E484" s="670"/>
      <c r="F484" s="716"/>
      <c r="G484" s="877"/>
      <c r="H484" s="878"/>
      <c r="I484" s="878"/>
      <c r="J484" s="878"/>
      <c r="K484" s="878"/>
      <c r="L484" s="878"/>
      <c r="M484" s="878"/>
      <c r="N484" s="878"/>
      <c r="O484" s="878"/>
      <c r="P484" s="878"/>
      <c r="Q484" s="878"/>
      <c r="R484" s="878"/>
      <c r="S484" s="878"/>
      <c r="T484" s="878"/>
      <c r="U484" s="878"/>
      <c r="V484" s="878"/>
    </row>
    <row r="485" spans="2:22" ht="27" customHeight="1">
      <c r="B485" s="342" t="s">
        <v>513</v>
      </c>
      <c r="C485" s="687"/>
      <c r="D485" s="669" t="s">
        <v>587</v>
      </c>
      <c r="E485" s="667" t="s">
        <v>1321</v>
      </c>
      <c r="F485" s="692"/>
      <c r="G485" s="1326" t="s">
        <v>866</v>
      </c>
      <c r="H485" s="1327"/>
      <c r="I485" s="1327"/>
      <c r="J485" s="1327"/>
      <c r="K485" s="1327"/>
      <c r="L485" s="1327"/>
      <c r="M485" s="1327"/>
      <c r="N485" s="1327"/>
      <c r="O485" s="1327"/>
      <c r="P485" s="1327"/>
      <c r="Q485" s="1327"/>
      <c r="R485" s="1327"/>
      <c r="S485" s="1327"/>
      <c r="T485" s="1327"/>
      <c r="U485" s="1327"/>
      <c r="V485" s="1328"/>
    </row>
    <row r="486" spans="2:22">
      <c r="B486" s="172" t="s">
        <v>514</v>
      </c>
      <c r="C486" s="59" t="s">
        <v>1339</v>
      </c>
      <c r="D486" s="640"/>
      <c r="E486" s="670"/>
      <c r="F486" s="716"/>
      <c r="G486" s="877"/>
      <c r="H486" s="878"/>
      <c r="I486" s="878"/>
      <c r="J486" s="878"/>
      <c r="K486" s="878"/>
      <c r="L486" s="878"/>
      <c r="M486" s="878"/>
      <c r="N486" s="878"/>
      <c r="O486" s="878"/>
      <c r="P486" s="878"/>
      <c r="Q486" s="878"/>
      <c r="R486" s="878"/>
      <c r="S486" s="878"/>
      <c r="T486" s="878"/>
      <c r="U486" s="878"/>
      <c r="V486" s="878"/>
    </row>
    <row r="487" spans="2:22" ht="27" customHeight="1">
      <c r="B487" s="342" t="s">
        <v>515</v>
      </c>
      <c r="C487" s="61"/>
      <c r="D487" s="640" t="s">
        <v>799</v>
      </c>
      <c r="E487" s="667" t="s">
        <v>1321</v>
      </c>
      <c r="F487" s="692"/>
      <c r="G487" s="1326" t="s">
        <v>123</v>
      </c>
      <c r="H487" s="1327">
        <v>0</v>
      </c>
      <c r="I487" s="1327">
        <v>0</v>
      </c>
      <c r="J487" s="1327">
        <v>0</v>
      </c>
      <c r="K487" s="1327">
        <v>0</v>
      </c>
      <c r="L487" s="1327">
        <v>0</v>
      </c>
      <c r="M487" s="1327">
        <v>0</v>
      </c>
      <c r="N487" s="1327">
        <v>0</v>
      </c>
      <c r="O487" s="1327">
        <v>0</v>
      </c>
      <c r="P487" s="1327">
        <v>0</v>
      </c>
      <c r="Q487" s="1327">
        <v>0</v>
      </c>
      <c r="R487" s="1327">
        <v>0</v>
      </c>
      <c r="S487" s="1327">
        <v>0</v>
      </c>
      <c r="T487" s="1327">
        <v>0</v>
      </c>
      <c r="U487" s="1327">
        <v>0</v>
      </c>
      <c r="V487" s="1328">
        <v>0</v>
      </c>
    </row>
    <row r="488" spans="2:22">
      <c r="B488" s="342">
        <v>314</v>
      </c>
      <c r="C488" s="59" t="s">
        <v>280</v>
      </c>
      <c r="D488" s="640"/>
      <c r="E488" s="667"/>
      <c r="F488" s="874"/>
      <c r="G488" s="812"/>
      <c r="H488" s="874"/>
      <c r="I488" s="874"/>
      <c r="J488" s="874"/>
      <c r="K488" s="874"/>
      <c r="L488" s="874"/>
      <c r="M488" s="874"/>
      <c r="N488" s="874"/>
      <c r="O488" s="874"/>
      <c r="P488" s="874"/>
      <c r="Q488" s="874"/>
      <c r="R488" s="874"/>
      <c r="S488" s="874"/>
      <c r="T488" s="874"/>
      <c r="U488" s="874"/>
      <c r="V488" s="874"/>
    </row>
    <row r="489" spans="2:22">
      <c r="B489" s="342" t="s">
        <v>105</v>
      </c>
      <c r="C489" s="58" t="s">
        <v>1337</v>
      </c>
      <c r="D489" s="685"/>
      <c r="E489" s="667"/>
      <c r="F489" s="874"/>
      <c r="G489" s="815"/>
      <c r="H489" s="892"/>
      <c r="I489" s="892"/>
      <c r="J489" s="892"/>
      <c r="K489" s="892"/>
      <c r="L489" s="892"/>
      <c r="M489" s="892"/>
      <c r="N489" s="892"/>
      <c r="O489" s="892"/>
      <c r="P489" s="892"/>
      <c r="Q489" s="892"/>
      <c r="R489" s="892"/>
      <c r="S489" s="892"/>
      <c r="T489" s="892"/>
      <c r="U489" s="892"/>
      <c r="V489" s="892"/>
    </row>
    <row r="490" spans="2:22" ht="12.75" customHeight="1">
      <c r="B490" s="342" t="s">
        <v>909</v>
      </c>
      <c r="C490" s="718"/>
      <c r="D490" s="708" t="s">
        <v>1148</v>
      </c>
      <c r="E490" s="667" t="s">
        <v>1321</v>
      </c>
      <c r="F490" s="838"/>
      <c r="G490" s="1315" t="s">
        <v>445</v>
      </c>
      <c r="H490" s="1316"/>
      <c r="I490" s="1316"/>
      <c r="J490" s="1316"/>
      <c r="K490" s="1316"/>
      <c r="L490" s="1316"/>
      <c r="M490" s="1316"/>
      <c r="N490" s="1316"/>
      <c r="O490" s="1316"/>
      <c r="P490" s="1316"/>
      <c r="Q490" s="1316"/>
      <c r="R490" s="1317"/>
      <c r="S490" s="1317"/>
      <c r="T490" s="1317"/>
      <c r="U490" s="1317"/>
      <c r="V490" s="1318"/>
    </row>
    <row r="491" spans="2:22">
      <c r="B491" s="342" t="s">
        <v>910</v>
      </c>
      <c r="C491" s="718"/>
      <c r="D491" s="686" t="s">
        <v>776</v>
      </c>
      <c r="E491" s="667" t="s">
        <v>1321</v>
      </c>
      <c r="F491" s="838"/>
      <c r="G491" s="1319"/>
      <c r="H491" s="1320"/>
      <c r="I491" s="1320"/>
      <c r="J491" s="1320"/>
      <c r="K491" s="1320"/>
      <c r="L491" s="1320"/>
      <c r="M491" s="1320"/>
      <c r="N491" s="1320"/>
      <c r="O491" s="1320"/>
      <c r="P491" s="1320"/>
      <c r="Q491" s="1320"/>
      <c r="R491" s="1321"/>
      <c r="S491" s="1321"/>
      <c r="T491" s="1321"/>
      <c r="U491" s="1321"/>
      <c r="V491" s="1322"/>
    </row>
    <row r="492" spans="2:22">
      <c r="B492" s="342" t="s">
        <v>911</v>
      </c>
      <c r="C492" s="718"/>
      <c r="D492" s="686" t="s">
        <v>1120</v>
      </c>
      <c r="E492" s="667" t="s">
        <v>1321</v>
      </c>
      <c r="F492" s="838"/>
      <c r="G492" s="1319"/>
      <c r="H492" s="1320"/>
      <c r="I492" s="1320"/>
      <c r="J492" s="1320"/>
      <c r="K492" s="1320"/>
      <c r="L492" s="1320"/>
      <c r="M492" s="1320"/>
      <c r="N492" s="1320"/>
      <c r="O492" s="1320"/>
      <c r="P492" s="1320"/>
      <c r="Q492" s="1320"/>
      <c r="R492" s="1321"/>
      <c r="S492" s="1321"/>
      <c r="T492" s="1321"/>
      <c r="U492" s="1321"/>
      <c r="V492" s="1322"/>
    </row>
    <row r="493" spans="2:22" ht="14.25">
      <c r="B493" s="342" t="s">
        <v>101</v>
      </c>
      <c r="C493" s="718"/>
      <c r="D493" s="686" t="s">
        <v>1121</v>
      </c>
      <c r="E493" s="702" t="s">
        <v>116</v>
      </c>
      <c r="F493" s="838"/>
      <c r="G493" s="1319"/>
      <c r="H493" s="1320"/>
      <c r="I493" s="1320"/>
      <c r="J493" s="1320"/>
      <c r="K493" s="1320"/>
      <c r="L493" s="1320"/>
      <c r="M493" s="1320"/>
      <c r="N493" s="1320"/>
      <c r="O493" s="1320"/>
      <c r="P493" s="1320"/>
      <c r="Q493" s="1320"/>
      <c r="R493" s="1321"/>
      <c r="S493" s="1321"/>
      <c r="T493" s="1321"/>
      <c r="U493" s="1321"/>
      <c r="V493" s="1322"/>
    </row>
    <row r="494" spans="2:22">
      <c r="B494" s="172" t="s">
        <v>1029</v>
      </c>
      <c r="C494" s="60"/>
      <c r="D494" s="669" t="s">
        <v>1119</v>
      </c>
      <c r="E494" s="667" t="s">
        <v>1321</v>
      </c>
      <c r="F494" s="692"/>
      <c r="G494" s="1319"/>
      <c r="H494" s="1320"/>
      <c r="I494" s="1320"/>
      <c r="J494" s="1320"/>
      <c r="K494" s="1320"/>
      <c r="L494" s="1320"/>
      <c r="M494" s="1320"/>
      <c r="N494" s="1320"/>
      <c r="O494" s="1320"/>
      <c r="P494" s="1320"/>
      <c r="Q494" s="1320"/>
      <c r="R494" s="1321"/>
      <c r="S494" s="1321"/>
      <c r="T494" s="1321"/>
      <c r="U494" s="1321"/>
      <c r="V494" s="1322"/>
    </row>
    <row r="495" spans="2:22">
      <c r="B495" s="172" t="s">
        <v>1085</v>
      </c>
      <c r="C495" s="60"/>
      <c r="D495" s="686" t="s">
        <v>1306</v>
      </c>
      <c r="E495" s="667" t="s">
        <v>1321</v>
      </c>
      <c r="F495" s="692"/>
      <c r="G495" s="1329"/>
      <c r="H495" s="1330"/>
      <c r="I495" s="1330"/>
      <c r="J495" s="1330"/>
      <c r="K495" s="1330"/>
      <c r="L495" s="1330"/>
      <c r="M495" s="1330"/>
      <c r="N495" s="1330"/>
      <c r="O495" s="1330"/>
      <c r="P495" s="1330"/>
      <c r="Q495" s="1330"/>
      <c r="R495" s="1324"/>
      <c r="S495" s="1324"/>
      <c r="T495" s="1324"/>
      <c r="U495" s="1324"/>
      <c r="V495" s="1325"/>
    </row>
    <row r="496" spans="2:22">
      <c r="B496" s="172" t="s">
        <v>95</v>
      </c>
      <c r="C496" s="59" t="s">
        <v>261</v>
      </c>
      <c r="D496" s="640"/>
      <c r="E496" s="670"/>
      <c r="F496" s="716"/>
      <c r="G496" s="877"/>
      <c r="H496" s="878"/>
      <c r="I496" s="878"/>
      <c r="J496" s="878"/>
      <c r="K496" s="878"/>
      <c r="L496" s="878"/>
      <c r="M496" s="878"/>
      <c r="N496" s="878"/>
      <c r="O496" s="878"/>
      <c r="P496" s="878"/>
      <c r="Q496" s="878"/>
      <c r="R496" s="878"/>
      <c r="S496" s="878"/>
      <c r="T496" s="878"/>
      <c r="U496" s="878"/>
      <c r="V496" s="878"/>
    </row>
    <row r="497" spans="1:22" ht="27" customHeight="1">
      <c r="B497" s="342" t="s">
        <v>765</v>
      </c>
      <c r="C497" s="718"/>
      <c r="D497" s="669" t="s">
        <v>587</v>
      </c>
      <c r="E497" s="667" t="s">
        <v>1321</v>
      </c>
      <c r="F497" s="692"/>
      <c r="G497" s="1326" t="s">
        <v>1345</v>
      </c>
      <c r="H497" s="1327"/>
      <c r="I497" s="1327"/>
      <c r="J497" s="1327"/>
      <c r="K497" s="1327"/>
      <c r="L497" s="1327"/>
      <c r="M497" s="1327"/>
      <c r="N497" s="1327"/>
      <c r="O497" s="1327"/>
      <c r="P497" s="1327"/>
      <c r="Q497" s="1327"/>
      <c r="R497" s="1327"/>
      <c r="S497" s="1327"/>
      <c r="T497" s="1327"/>
      <c r="U497" s="1327"/>
      <c r="V497" s="1328"/>
    </row>
    <row r="498" spans="1:22">
      <c r="B498" s="172" t="s">
        <v>766</v>
      </c>
      <c r="C498" s="59" t="s">
        <v>1339</v>
      </c>
      <c r="D498" s="640"/>
      <c r="E498" s="670"/>
      <c r="F498" s="716"/>
      <c r="G498" s="877"/>
      <c r="H498" s="878"/>
      <c r="I498" s="878"/>
      <c r="J498" s="878"/>
      <c r="K498" s="878"/>
      <c r="L498" s="878"/>
      <c r="M498" s="878"/>
      <c r="N498" s="878"/>
      <c r="O498" s="878"/>
      <c r="P498" s="878"/>
      <c r="Q498" s="878"/>
      <c r="R498" s="878"/>
      <c r="S498" s="878"/>
      <c r="T498" s="878"/>
      <c r="U498" s="878"/>
      <c r="V498" s="878"/>
    </row>
    <row r="499" spans="1:22" ht="27" customHeight="1">
      <c r="B499" s="342" t="s">
        <v>102</v>
      </c>
      <c r="C499" s="718"/>
      <c r="D499" s="640" t="s">
        <v>799</v>
      </c>
      <c r="E499" s="667" t="s">
        <v>1321</v>
      </c>
      <c r="F499" s="838"/>
      <c r="G499" s="1326" t="s">
        <v>1346</v>
      </c>
      <c r="H499" s="1327">
        <v>0</v>
      </c>
      <c r="I499" s="1327">
        <v>0</v>
      </c>
      <c r="J499" s="1327">
        <v>0</v>
      </c>
      <c r="K499" s="1327">
        <v>0</v>
      </c>
      <c r="L499" s="1327">
        <v>0</v>
      </c>
      <c r="M499" s="1327">
        <v>0</v>
      </c>
      <c r="N499" s="1327">
        <v>0</v>
      </c>
      <c r="O499" s="1327">
        <v>0</v>
      </c>
      <c r="P499" s="1327">
        <v>0</v>
      </c>
      <c r="Q499" s="1327">
        <v>0</v>
      </c>
      <c r="R499" s="1327">
        <v>0</v>
      </c>
      <c r="S499" s="1327">
        <v>0</v>
      </c>
      <c r="T499" s="1327">
        <v>0</v>
      </c>
      <c r="U499" s="1327">
        <v>0</v>
      </c>
      <c r="V499" s="1328">
        <v>0</v>
      </c>
    </row>
    <row r="500" spans="1:22" ht="13.5" collapsed="1" thickBot="1"/>
    <row r="501" spans="1:22" ht="13.5" thickBot="1">
      <c r="B501" s="17" t="s">
        <v>35</v>
      </c>
      <c r="C501" s="781"/>
      <c r="D501" s="781"/>
      <c r="E501" s="813"/>
      <c r="F501" s="814"/>
      <c r="G501" s="95">
        <f t="shared" ref="G501:V501" si="52">G$7</f>
        <v>1990</v>
      </c>
      <c r="H501" s="95">
        <f t="shared" si="52"/>
        <v>1991</v>
      </c>
      <c r="I501" s="95">
        <f t="shared" si="52"/>
        <v>1992</v>
      </c>
      <c r="J501" s="95">
        <f t="shared" si="52"/>
        <v>1993</v>
      </c>
      <c r="K501" s="95">
        <f t="shared" si="52"/>
        <v>1994</v>
      </c>
      <c r="L501" s="95">
        <f t="shared" si="52"/>
        <v>1995</v>
      </c>
      <c r="M501" s="95">
        <f t="shared" si="52"/>
        <v>1996</v>
      </c>
      <c r="N501" s="95">
        <f t="shared" si="52"/>
        <v>1997</v>
      </c>
      <c r="O501" s="95">
        <f t="shared" si="52"/>
        <v>1998</v>
      </c>
      <c r="P501" s="95">
        <f t="shared" si="52"/>
        <v>1999</v>
      </c>
      <c r="Q501" s="95">
        <f t="shared" si="52"/>
        <v>2000</v>
      </c>
      <c r="R501" s="95">
        <f t="shared" si="52"/>
        <v>2001</v>
      </c>
      <c r="S501" s="95">
        <f t="shared" si="52"/>
        <v>2002</v>
      </c>
      <c r="T501" s="95">
        <f t="shared" si="52"/>
        <v>2003</v>
      </c>
      <c r="U501" s="95">
        <f t="shared" si="52"/>
        <v>2004</v>
      </c>
      <c r="V501" s="95">
        <f t="shared" si="52"/>
        <v>2005</v>
      </c>
    </row>
    <row r="502" spans="1:22" s="15" customFormat="1">
      <c r="A502" s="160"/>
      <c r="B502" s="858">
        <v>321</v>
      </c>
      <c r="C502" s="58" t="s">
        <v>396</v>
      </c>
      <c r="D502" s="689"/>
      <c r="E502" s="667" t="s">
        <v>1312</v>
      </c>
      <c r="F502" s="690"/>
      <c r="G502" s="1279" t="s">
        <v>1364</v>
      </c>
      <c r="H502" s="1280"/>
      <c r="I502" s="1280"/>
      <c r="J502" s="1280"/>
      <c r="K502" s="1280"/>
      <c r="L502" s="1280"/>
      <c r="M502" s="1280"/>
      <c r="N502" s="1280"/>
      <c r="O502" s="1280"/>
      <c r="P502" s="1280"/>
      <c r="Q502" s="1280"/>
      <c r="R502" s="1280"/>
      <c r="S502" s="1280"/>
      <c r="T502" s="1280"/>
      <c r="U502" s="1280"/>
      <c r="V502" s="1281"/>
    </row>
    <row r="503" spans="1:22">
      <c r="B503" s="728" t="s">
        <v>912</v>
      </c>
      <c r="C503" s="60"/>
      <c r="D503" s="686" t="s">
        <v>1120</v>
      </c>
      <c r="E503" s="667" t="s">
        <v>1312</v>
      </c>
      <c r="F503" s="692"/>
      <c r="G503" s="1282" t="s">
        <v>181</v>
      </c>
      <c r="H503" s="1283"/>
      <c r="I503" s="1283"/>
      <c r="J503" s="1283"/>
      <c r="K503" s="1283"/>
      <c r="L503" s="1283"/>
      <c r="M503" s="1283"/>
      <c r="N503" s="1283"/>
      <c r="O503" s="1283"/>
      <c r="P503" s="1283"/>
      <c r="Q503" s="1283"/>
      <c r="R503" s="1284"/>
      <c r="S503" s="1284"/>
      <c r="T503" s="1284"/>
      <c r="U503" s="1284"/>
      <c r="V503" s="1285"/>
    </row>
    <row r="504" spans="1:22">
      <c r="B504" s="728" t="s">
        <v>913</v>
      </c>
      <c r="C504" s="60"/>
      <c r="D504" s="686" t="s">
        <v>32</v>
      </c>
      <c r="E504" s="667" t="s">
        <v>1312</v>
      </c>
      <c r="F504" s="692"/>
      <c r="G504" s="1286"/>
      <c r="H504" s="1287"/>
      <c r="I504" s="1287"/>
      <c r="J504" s="1287"/>
      <c r="K504" s="1287"/>
      <c r="L504" s="1287"/>
      <c r="M504" s="1287"/>
      <c r="N504" s="1287"/>
      <c r="O504" s="1287"/>
      <c r="P504" s="1287"/>
      <c r="Q504" s="1287"/>
      <c r="R504" s="1288"/>
      <c r="S504" s="1288"/>
      <c r="T504" s="1288"/>
      <c r="U504" s="1288"/>
      <c r="V504" s="1289"/>
    </row>
    <row r="505" spans="1:22">
      <c r="B505" s="728" t="s">
        <v>1045</v>
      </c>
      <c r="C505" s="668"/>
      <c r="D505" s="669" t="s">
        <v>1306</v>
      </c>
      <c r="E505" s="667" t="s">
        <v>1312</v>
      </c>
      <c r="F505" s="692"/>
      <c r="G505" s="1303"/>
      <c r="H505" s="1304"/>
      <c r="I505" s="1304"/>
      <c r="J505" s="1304"/>
      <c r="K505" s="1304"/>
      <c r="L505" s="1304"/>
      <c r="M505" s="1304"/>
      <c r="N505" s="1304"/>
      <c r="O505" s="1304"/>
      <c r="P505" s="1304"/>
      <c r="Q505" s="1304"/>
      <c r="R505" s="1304"/>
      <c r="S505" s="1304"/>
      <c r="T505" s="1304"/>
      <c r="U505" s="1304"/>
      <c r="V505" s="1289"/>
    </row>
    <row r="506" spans="1:22">
      <c r="B506" s="728" t="s">
        <v>1187</v>
      </c>
      <c r="C506" s="58" t="s">
        <v>613</v>
      </c>
      <c r="D506" s="689"/>
      <c r="E506" s="667" t="s">
        <v>1312</v>
      </c>
      <c r="F506" s="692"/>
      <c r="G506" s="1305" t="s">
        <v>749</v>
      </c>
      <c r="H506" s="1306"/>
      <c r="I506" s="1306"/>
      <c r="J506" s="1306"/>
      <c r="K506" s="1306"/>
      <c r="L506" s="1306"/>
      <c r="M506" s="1306"/>
      <c r="N506" s="1306"/>
      <c r="O506" s="1306"/>
      <c r="P506" s="1306"/>
      <c r="Q506" s="1306"/>
      <c r="R506" s="1306"/>
      <c r="S506" s="1306"/>
      <c r="T506" s="1306"/>
      <c r="U506" s="1306"/>
      <c r="V506" s="1306"/>
    </row>
    <row r="507" spans="1:22">
      <c r="B507" s="728" t="s">
        <v>1188</v>
      </c>
      <c r="C507" s="60"/>
      <c r="D507" s="686" t="s">
        <v>1323</v>
      </c>
      <c r="E507" s="667" t="s">
        <v>1312</v>
      </c>
      <c r="F507" s="692"/>
      <c r="G507" s="1297" t="s">
        <v>981</v>
      </c>
      <c r="H507" s="1261"/>
      <c r="I507" s="1261"/>
      <c r="J507" s="1261"/>
      <c r="K507" s="1261"/>
      <c r="L507" s="1261"/>
      <c r="M507" s="1261"/>
      <c r="N507" s="1261"/>
      <c r="O507" s="1261"/>
      <c r="P507" s="1261"/>
      <c r="Q507" s="1261"/>
      <c r="R507" s="1261"/>
      <c r="S507" s="1261"/>
      <c r="T507" s="1261"/>
      <c r="U507" s="1261"/>
      <c r="V507" s="1262"/>
    </row>
    <row r="508" spans="1:22" s="15" customFormat="1">
      <c r="A508" s="160"/>
      <c r="B508" s="728">
        <v>322</v>
      </c>
      <c r="C508" s="59" t="s">
        <v>69</v>
      </c>
      <c r="D508" s="686"/>
      <c r="E508" s="667" t="s">
        <v>1312</v>
      </c>
      <c r="F508" s="692"/>
      <c r="G508" s="1260" t="s">
        <v>384</v>
      </c>
      <c r="H508" s="1261"/>
      <c r="I508" s="1261"/>
      <c r="J508" s="1261"/>
      <c r="K508" s="1261"/>
      <c r="L508" s="1261"/>
      <c r="M508" s="1261"/>
      <c r="N508" s="1261"/>
      <c r="O508" s="1261"/>
      <c r="P508" s="1261"/>
      <c r="Q508" s="1261"/>
      <c r="R508" s="1261"/>
      <c r="S508" s="1261"/>
      <c r="T508" s="1261"/>
      <c r="U508" s="1261"/>
      <c r="V508" s="1262"/>
    </row>
    <row r="509" spans="1:22" ht="12.75" customHeight="1">
      <c r="B509" s="728" t="s">
        <v>385</v>
      </c>
      <c r="C509" s="60"/>
      <c r="D509" s="686" t="s">
        <v>1120</v>
      </c>
      <c r="E509" s="667" t="s">
        <v>1312</v>
      </c>
      <c r="F509" s="692"/>
      <c r="G509" s="1282" t="s">
        <v>181</v>
      </c>
      <c r="H509" s="1283"/>
      <c r="I509" s="1283"/>
      <c r="J509" s="1283"/>
      <c r="K509" s="1283"/>
      <c r="L509" s="1283"/>
      <c r="M509" s="1283"/>
      <c r="N509" s="1283"/>
      <c r="O509" s="1283"/>
      <c r="P509" s="1283"/>
      <c r="Q509" s="1283"/>
      <c r="R509" s="1283"/>
      <c r="S509" s="1283"/>
      <c r="T509" s="1283"/>
      <c r="U509" s="1283"/>
      <c r="V509" s="1298"/>
    </row>
    <row r="510" spans="1:22">
      <c r="B510" s="728" t="s">
        <v>386</v>
      </c>
      <c r="C510" s="60"/>
      <c r="D510" s="686" t="s">
        <v>73</v>
      </c>
      <c r="E510" s="667" t="s">
        <v>1312</v>
      </c>
      <c r="F510" s="692"/>
      <c r="G510" s="1286"/>
      <c r="H510" s="1287"/>
      <c r="I510" s="1287"/>
      <c r="J510" s="1287"/>
      <c r="K510" s="1287"/>
      <c r="L510" s="1287"/>
      <c r="M510" s="1287"/>
      <c r="N510" s="1287"/>
      <c r="O510" s="1287"/>
      <c r="P510" s="1287"/>
      <c r="Q510" s="1287"/>
      <c r="R510" s="1287"/>
      <c r="S510" s="1287"/>
      <c r="T510" s="1287"/>
      <c r="U510" s="1287"/>
      <c r="V510" s="1299"/>
    </row>
    <row r="511" spans="1:22">
      <c r="B511" s="728" t="s">
        <v>1308</v>
      </c>
      <c r="C511" s="60"/>
      <c r="D511" s="686" t="s">
        <v>1306</v>
      </c>
      <c r="E511" s="667" t="s">
        <v>1312</v>
      </c>
      <c r="F511" s="692"/>
      <c r="G511" s="1300"/>
      <c r="H511" s="1301"/>
      <c r="I511" s="1301"/>
      <c r="J511" s="1301"/>
      <c r="K511" s="1301"/>
      <c r="L511" s="1301"/>
      <c r="M511" s="1301"/>
      <c r="N511" s="1301"/>
      <c r="O511" s="1301"/>
      <c r="P511" s="1301"/>
      <c r="Q511" s="1301"/>
      <c r="R511" s="1301"/>
      <c r="S511" s="1301"/>
      <c r="T511" s="1301"/>
      <c r="U511" s="1301"/>
      <c r="V511" s="1302"/>
    </row>
    <row r="512" spans="1:22" s="15" customFormat="1">
      <c r="A512" s="160"/>
      <c r="B512" s="728">
        <v>323</v>
      </c>
      <c r="C512" s="59" t="s">
        <v>842</v>
      </c>
      <c r="D512" s="686"/>
      <c r="E512" s="667"/>
      <c r="F512" s="716"/>
      <c r="G512" s="1331"/>
      <c r="H512" s="1331"/>
      <c r="I512" s="1331"/>
      <c r="J512" s="1331"/>
      <c r="K512" s="1331"/>
      <c r="L512" s="1331"/>
      <c r="M512" s="1331"/>
      <c r="N512" s="1331"/>
      <c r="O512" s="1331"/>
      <c r="P512" s="1331"/>
      <c r="Q512" s="1331"/>
      <c r="R512" s="1331"/>
      <c r="S512" s="1331"/>
      <c r="T512" s="1331"/>
      <c r="U512" s="1331"/>
      <c r="V512" s="1332"/>
    </row>
    <row r="513" spans="1:22" s="15" customFormat="1">
      <c r="A513" s="160"/>
      <c r="B513" s="728" t="s">
        <v>1198</v>
      </c>
      <c r="C513" s="58" t="s">
        <v>1337</v>
      </c>
      <c r="D513" s="686"/>
      <c r="E513" s="667" t="s">
        <v>1312</v>
      </c>
      <c r="F513" s="699"/>
      <c r="G513" s="1260" t="s">
        <v>975</v>
      </c>
      <c r="H513" s="1261"/>
      <c r="I513" s="1261"/>
      <c r="J513" s="1261"/>
      <c r="K513" s="1261"/>
      <c r="L513" s="1261"/>
      <c r="M513" s="1261"/>
      <c r="N513" s="1261"/>
      <c r="O513" s="1261"/>
      <c r="P513" s="1261"/>
      <c r="Q513" s="1261"/>
      <c r="R513" s="1261"/>
      <c r="S513" s="1261"/>
      <c r="T513" s="1261"/>
      <c r="U513" s="1261"/>
      <c r="V513" s="1262"/>
    </row>
    <row r="514" spans="1:22">
      <c r="B514" s="728" t="s">
        <v>387</v>
      </c>
      <c r="C514" s="60"/>
      <c r="D514" s="708" t="s">
        <v>1148</v>
      </c>
      <c r="E514" s="667" t="s">
        <v>1312</v>
      </c>
      <c r="F514" s="699"/>
      <c r="G514" s="1282" t="s">
        <v>181</v>
      </c>
      <c r="H514" s="1283"/>
      <c r="I514" s="1283"/>
      <c r="J514" s="1283"/>
      <c r="K514" s="1283"/>
      <c r="L514" s="1283"/>
      <c r="M514" s="1283"/>
      <c r="N514" s="1283"/>
      <c r="O514" s="1283"/>
      <c r="P514" s="1283"/>
      <c r="Q514" s="1283"/>
      <c r="R514" s="1284"/>
      <c r="S514" s="1284"/>
      <c r="T514" s="1284"/>
      <c r="U514" s="1284"/>
      <c r="V514" s="1285"/>
    </row>
    <row r="515" spans="1:22">
      <c r="B515" s="728" t="s">
        <v>388</v>
      </c>
      <c r="C515" s="60"/>
      <c r="D515" s="686" t="s">
        <v>1119</v>
      </c>
      <c r="E515" s="667" t="s">
        <v>1312</v>
      </c>
      <c r="F515" s="699"/>
      <c r="G515" s="1286"/>
      <c r="H515" s="1287"/>
      <c r="I515" s="1287"/>
      <c r="J515" s="1287"/>
      <c r="K515" s="1287"/>
      <c r="L515" s="1287"/>
      <c r="M515" s="1287"/>
      <c r="N515" s="1287"/>
      <c r="O515" s="1287"/>
      <c r="P515" s="1287"/>
      <c r="Q515" s="1287"/>
      <c r="R515" s="1288"/>
      <c r="S515" s="1288"/>
      <c r="T515" s="1288"/>
      <c r="U515" s="1288"/>
      <c r="V515" s="1289"/>
    </row>
    <row r="516" spans="1:22">
      <c r="B516" s="728" t="s">
        <v>840</v>
      </c>
      <c r="C516" s="60"/>
      <c r="D516" s="686" t="s">
        <v>776</v>
      </c>
      <c r="E516" s="667" t="s">
        <v>1312</v>
      </c>
      <c r="F516" s="699"/>
      <c r="G516" s="1290"/>
      <c r="H516" s="1291"/>
      <c r="I516" s="1291"/>
      <c r="J516" s="1291"/>
      <c r="K516" s="1291"/>
      <c r="L516" s="1291"/>
      <c r="M516" s="1291"/>
      <c r="N516" s="1291"/>
      <c r="O516" s="1291"/>
      <c r="P516" s="1291"/>
      <c r="Q516" s="1292"/>
      <c r="R516" s="1288"/>
      <c r="S516" s="1288"/>
      <c r="T516" s="1288"/>
      <c r="U516" s="1288"/>
      <c r="V516" s="1289"/>
    </row>
    <row r="517" spans="1:22">
      <c r="B517" s="728" t="s">
        <v>841</v>
      </c>
      <c r="C517" s="60"/>
      <c r="D517" s="686" t="s">
        <v>1120</v>
      </c>
      <c r="E517" s="667" t="s">
        <v>1312</v>
      </c>
      <c r="F517" s="699"/>
      <c r="G517" s="1290"/>
      <c r="H517" s="1291"/>
      <c r="I517" s="1291"/>
      <c r="J517" s="1291"/>
      <c r="K517" s="1291"/>
      <c r="L517" s="1291"/>
      <c r="M517" s="1291"/>
      <c r="N517" s="1291"/>
      <c r="O517" s="1291"/>
      <c r="P517" s="1291"/>
      <c r="Q517" s="1292"/>
      <c r="R517" s="1288"/>
      <c r="S517" s="1288"/>
      <c r="T517" s="1288"/>
      <c r="U517" s="1288"/>
      <c r="V517" s="1289"/>
    </row>
    <row r="518" spans="1:22">
      <c r="B518" s="728" t="s">
        <v>844</v>
      </c>
      <c r="C518" s="60"/>
      <c r="D518" s="686" t="s">
        <v>1121</v>
      </c>
      <c r="E518" s="667" t="s">
        <v>1312</v>
      </c>
      <c r="F518" s="699"/>
      <c r="G518" s="1290"/>
      <c r="H518" s="1291"/>
      <c r="I518" s="1291"/>
      <c r="J518" s="1291"/>
      <c r="K518" s="1291"/>
      <c r="L518" s="1291"/>
      <c r="M518" s="1291"/>
      <c r="N518" s="1291"/>
      <c r="O518" s="1291"/>
      <c r="P518" s="1291"/>
      <c r="Q518" s="1292"/>
      <c r="R518" s="1288"/>
      <c r="S518" s="1288"/>
      <c r="T518" s="1288"/>
      <c r="U518" s="1288"/>
      <c r="V518" s="1289"/>
    </row>
    <row r="519" spans="1:22">
      <c r="B519" s="728" t="s">
        <v>845</v>
      </c>
      <c r="C519" s="60"/>
      <c r="D519" s="686" t="s">
        <v>1122</v>
      </c>
      <c r="E519" s="667" t="s">
        <v>1312</v>
      </c>
      <c r="F519" s="699"/>
      <c r="G519" s="1293"/>
      <c r="H519" s="1294"/>
      <c r="I519" s="1294"/>
      <c r="J519" s="1294"/>
      <c r="K519" s="1294"/>
      <c r="L519" s="1294"/>
      <c r="M519" s="1294"/>
      <c r="N519" s="1294"/>
      <c r="O519" s="1294"/>
      <c r="P519" s="1294"/>
      <c r="Q519" s="1294"/>
      <c r="R519" s="1295"/>
      <c r="S519" s="1295"/>
      <c r="T519" s="1295"/>
      <c r="U519" s="1295"/>
      <c r="V519" s="1296"/>
    </row>
    <row r="520" spans="1:22">
      <c r="B520" s="786" t="s">
        <v>1189</v>
      </c>
      <c r="C520" s="59" t="s">
        <v>261</v>
      </c>
      <c r="D520" s="640"/>
      <c r="E520" s="667" t="s">
        <v>1312</v>
      </c>
      <c r="F520" s="699"/>
      <c r="G520" s="1260" t="s">
        <v>454</v>
      </c>
      <c r="H520" s="1261"/>
      <c r="I520" s="1261"/>
      <c r="J520" s="1261"/>
      <c r="K520" s="1261"/>
      <c r="L520" s="1261"/>
      <c r="M520" s="1261"/>
      <c r="N520" s="1261"/>
      <c r="O520" s="1261"/>
      <c r="P520" s="1261"/>
      <c r="Q520" s="1261"/>
      <c r="R520" s="1261"/>
      <c r="S520" s="1261"/>
      <c r="T520" s="1261"/>
      <c r="U520" s="1261"/>
      <c r="V520" s="1262"/>
    </row>
    <row r="521" spans="1:22">
      <c r="B521" s="728" t="s">
        <v>767</v>
      </c>
      <c r="C521" s="687"/>
      <c r="D521" s="669" t="s">
        <v>587</v>
      </c>
      <c r="E521" s="667" t="s">
        <v>1312</v>
      </c>
      <c r="F521" s="699"/>
      <c r="G521" s="1297" t="s">
        <v>181</v>
      </c>
      <c r="H521" s="1261"/>
      <c r="I521" s="1261"/>
      <c r="J521" s="1261"/>
      <c r="K521" s="1261"/>
      <c r="L521" s="1261"/>
      <c r="M521" s="1261"/>
      <c r="N521" s="1261"/>
      <c r="O521" s="1261"/>
      <c r="P521" s="1261"/>
      <c r="Q521" s="1261"/>
      <c r="R521" s="1261"/>
      <c r="S521" s="1261"/>
      <c r="T521" s="1261"/>
      <c r="U521" s="1261"/>
      <c r="V521" s="1262"/>
    </row>
    <row r="522" spans="1:22">
      <c r="B522" s="786" t="s">
        <v>768</v>
      </c>
      <c r="C522" s="59" t="s">
        <v>1339</v>
      </c>
      <c r="D522" s="640"/>
      <c r="E522" s="667" t="s">
        <v>1312</v>
      </c>
      <c r="F522" s="699"/>
      <c r="G522" s="1260" t="s">
        <v>455</v>
      </c>
      <c r="H522" s="1261"/>
      <c r="I522" s="1261"/>
      <c r="J522" s="1261"/>
      <c r="K522" s="1261"/>
      <c r="L522" s="1261"/>
      <c r="M522" s="1261"/>
      <c r="N522" s="1261"/>
      <c r="O522" s="1261"/>
      <c r="P522" s="1261"/>
      <c r="Q522" s="1261"/>
      <c r="R522" s="1261"/>
      <c r="S522" s="1261"/>
      <c r="T522" s="1261"/>
      <c r="U522" s="1261"/>
      <c r="V522" s="1262"/>
    </row>
    <row r="523" spans="1:22">
      <c r="B523" s="728" t="s">
        <v>769</v>
      </c>
      <c r="C523" s="61"/>
      <c r="D523" s="640" t="s">
        <v>799</v>
      </c>
      <c r="E523" s="667" t="s">
        <v>1312</v>
      </c>
      <c r="F523" s="699"/>
      <c r="G523" s="1297" t="s">
        <v>181</v>
      </c>
      <c r="H523" s="1261"/>
      <c r="I523" s="1261"/>
      <c r="J523" s="1261"/>
      <c r="K523" s="1261"/>
      <c r="L523" s="1261"/>
      <c r="M523" s="1261"/>
      <c r="N523" s="1261"/>
      <c r="O523" s="1261"/>
      <c r="P523" s="1261"/>
      <c r="Q523" s="1261"/>
      <c r="R523" s="1261"/>
      <c r="S523" s="1261"/>
      <c r="T523" s="1261"/>
      <c r="U523" s="1261"/>
      <c r="V523" s="1262"/>
    </row>
    <row r="524" spans="1:22" s="15" customFormat="1">
      <c r="A524" s="160"/>
      <c r="B524" s="728">
        <v>324</v>
      </c>
      <c r="C524" s="59" t="s">
        <v>280</v>
      </c>
      <c r="D524" s="640"/>
      <c r="E524" s="667"/>
      <c r="F524" s="692"/>
      <c r="G524" s="1260"/>
      <c r="H524" s="1261"/>
      <c r="I524" s="1261"/>
      <c r="J524" s="1261"/>
      <c r="K524" s="1261"/>
      <c r="L524" s="1261"/>
      <c r="M524" s="1261"/>
      <c r="N524" s="1261"/>
      <c r="O524" s="1261"/>
      <c r="P524" s="1261"/>
      <c r="Q524" s="1261"/>
      <c r="R524" s="1261"/>
      <c r="S524" s="1261"/>
      <c r="T524" s="1261"/>
      <c r="U524" s="1261"/>
      <c r="V524" s="1262"/>
    </row>
    <row r="525" spans="1:22" s="15" customFormat="1">
      <c r="A525" s="160"/>
      <c r="B525" s="728" t="s">
        <v>106</v>
      </c>
      <c r="C525" s="58" t="s">
        <v>1337</v>
      </c>
      <c r="D525" s="685"/>
      <c r="E525" s="667" t="s">
        <v>1312</v>
      </c>
      <c r="F525" s="692"/>
      <c r="G525" s="1260" t="s">
        <v>685</v>
      </c>
      <c r="H525" s="1261"/>
      <c r="I525" s="1261"/>
      <c r="J525" s="1261"/>
      <c r="K525" s="1261"/>
      <c r="L525" s="1261"/>
      <c r="M525" s="1261"/>
      <c r="N525" s="1261"/>
      <c r="O525" s="1261"/>
      <c r="P525" s="1261"/>
      <c r="Q525" s="1261"/>
      <c r="R525" s="1261"/>
      <c r="S525" s="1261"/>
      <c r="T525" s="1261"/>
      <c r="U525" s="1261"/>
      <c r="V525" s="1262"/>
    </row>
    <row r="526" spans="1:22" ht="12.75" customHeight="1">
      <c r="B526" s="728" t="s">
        <v>846</v>
      </c>
      <c r="C526" s="60"/>
      <c r="D526" s="708" t="s">
        <v>1148</v>
      </c>
      <c r="E526" s="667" t="s">
        <v>1312</v>
      </c>
      <c r="F526" s="692"/>
      <c r="G526" s="1282" t="s">
        <v>181</v>
      </c>
      <c r="H526" s="1283"/>
      <c r="I526" s="1283"/>
      <c r="J526" s="1283"/>
      <c r="K526" s="1283"/>
      <c r="L526" s="1283"/>
      <c r="M526" s="1283"/>
      <c r="N526" s="1283"/>
      <c r="O526" s="1283"/>
      <c r="P526" s="1283"/>
      <c r="Q526" s="1283"/>
      <c r="R526" s="1283"/>
      <c r="S526" s="1283"/>
      <c r="T526" s="1283"/>
      <c r="U526" s="1283"/>
      <c r="V526" s="1298"/>
    </row>
    <row r="527" spans="1:22">
      <c r="B527" s="728" t="s">
        <v>847</v>
      </c>
      <c r="C527" s="60"/>
      <c r="D527" s="686" t="s">
        <v>776</v>
      </c>
      <c r="E527" s="667" t="s">
        <v>1312</v>
      </c>
      <c r="F527" s="692"/>
      <c r="G527" s="1286"/>
      <c r="H527" s="1287"/>
      <c r="I527" s="1287"/>
      <c r="J527" s="1287"/>
      <c r="K527" s="1287"/>
      <c r="L527" s="1287"/>
      <c r="M527" s="1287"/>
      <c r="N527" s="1287"/>
      <c r="O527" s="1287"/>
      <c r="P527" s="1287"/>
      <c r="Q527" s="1287"/>
      <c r="R527" s="1287"/>
      <c r="S527" s="1287"/>
      <c r="T527" s="1287"/>
      <c r="U527" s="1287"/>
      <c r="V527" s="1299"/>
    </row>
    <row r="528" spans="1:22">
      <c r="B528" s="728" t="s">
        <v>848</v>
      </c>
      <c r="C528" s="60"/>
      <c r="D528" s="686" t="s">
        <v>1120</v>
      </c>
      <c r="E528" s="667" t="s">
        <v>1312</v>
      </c>
      <c r="F528" s="692"/>
      <c r="G528" s="1286"/>
      <c r="H528" s="1287"/>
      <c r="I528" s="1287"/>
      <c r="J528" s="1287"/>
      <c r="K528" s="1287"/>
      <c r="L528" s="1287"/>
      <c r="M528" s="1287"/>
      <c r="N528" s="1287"/>
      <c r="O528" s="1287"/>
      <c r="P528" s="1287"/>
      <c r="Q528" s="1287"/>
      <c r="R528" s="1287"/>
      <c r="S528" s="1287"/>
      <c r="T528" s="1287"/>
      <c r="U528" s="1287"/>
      <c r="V528" s="1299"/>
    </row>
    <row r="529" spans="1:22">
      <c r="B529" s="728" t="s">
        <v>1237</v>
      </c>
      <c r="C529" s="60"/>
      <c r="D529" s="686" t="s">
        <v>1121</v>
      </c>
      <c r="E529" s="667" t="s">
        <v>1312</v>
      </c>
      <c r="F529" s="692"/>
      <c r="G529" s="1286"/>
      <c r="H529" s="1287"/>
      <c r="I529" s="1287"/>
      <c r="J529" s="1287"/>
      <c r="K529" s="1287"/>
      <c r="L529" s="1287"/>
      <c r="M529" s="1287"/>
      <c r="N529" s="1287"/>
      <c r="O529" s="1287"/>
      <c r="P529" s="1287"/>
      <c r="Q529" s="1287"/>
      <c r="R529" s="1287"/>
      <c r="S529" s="1287"/>
      <c r="T529" s="1287"/>
      <c r="U529" s="1287"/>
      <c r="V529" s="1299"/>
    </row>
    <row r="530" spans="1:22">
      <c r="B530" s="786" t="s">
        <v>1028</v>
      </c>
      <c r="C530" s="60"/>
      <c r="D530" s="669" t="s">
        <v>1119</v>
      </c>
      <c r="E530" s="667" t="s">
        <v>1312</v>
      </c>
      <c r="F530" s="699"/>
      <c r="G530" s="1286"/>
      <c r="H530" s="1287"/>
      <c r="I530" s="1287"/>
      <c r="J530" s="1287"/>
      <c r="K530" s="1287"/>
      <c r="L530" s="1287"/>
      <c r="M530" s="1287"/>
      <c r="N530" s="1287"/>
      <c r="O530" s="1287"/>
      <c r="P530" s="1287"/>
      <c r="Q530" s="1287"/>
      <c r="R530" s="1287"/>
      <c r="S530" s="1287"/>
      <c r="T530" s="1287"/>
      <c r="U530" s="1287"/>
      <c r="V530" s="1299"/>
    </row>
    <row r="531" spans="1:22">
      <c r="B531" s="786" t="s">
        <v>1086</v>
      </c>
      <c r="C531" s="60"/>
      <c r="D531" s="686" t="s">
        <v>1306</v>
      </c>
      <c r="E531" s="667" t="s">
        <v>1312</v>
      </c>
      <c r="F531" s="699"/>
      <c r="G531" s="1300"/>
      <c r="H531" s="1301"/>
      <c r="I531" s="1301"/>
      <c r="J531" s="1301"/>
      <c r="K531" s="1301"/>
      <c r="L531" s="1301"/>
      <c r="M531" s="1301"/>
      <c r="N531" s="1301"/>
      <c r="O531" s="1301"/>
      <c r="P531" s="1301"/>
      <c r="Q531" s="1301"/>
      <c r="R531" s="1301"/>
      <c r="S531" s="1301"/>
      <c r="T531" s="1301"/>
      <c r="U531" s="1301"/>
      <c r="V531" s="1302"/>
    </row>
    <row r="532" spans="1:22">
      <c r="B532" s="786" t="s">
        <v>96</v>
      </c>
      <c r="C532" s="59" t="s">
        <v>261</v>
      </c>
      <c r="D532" s="640"/>
      <c r="E532" s="667" t="s">
        <v>1312</v>
      </c>
      <c r="F532" s="699"/>
      <c r="G532" s="1260" t="s">
        <v>686</v>
      </c>
      <c r="H532" s="1261"/>
      <c r="I532" s="1261"/>
      <c r="J532" s="1261"/>
      <c r="K532" s="1261"/>
      <c r="L532" s="1261"/>
      <c r="M532" s="1261"/>
      <c r="N532" s="1261"/>
      <c r="O532" s="1261"/>
      <c r="P532" s="1261"/>
      <c r="Q532" s="1261"/>
      <c r="R532" s="1261"/>
      <c r="S532" s="1261"/>
      <c r="T532" s="1261"/>
      <c r="U532" s="1261"/>
      <c r="V532" s="1262"/>
    </row>
    <row r="533" spans="1:22">
      <c r="B533" s="728" t="s">
        <v>1199</v>
      </c>
      <c r="C533" s="60"/>
      <c r="D533" s="669" t="s">
        <v>587</v>
      </c>
      <c r="E533" s="667" t="s">
        <v>1312</v>
      </c>
      <c r="F533" s="699"/>
      <c r="G533" s="1297" t="s">
        <v>181</v>
      </c>
      <c r="H533" s="1261"/>
      <c r="I533" s="1261"/>
      <c r="J533" s="1261"/>
      <c r="K533" s="1261"/>
      <c r="L533" s="1261"/>
      <c r="M533" s="1261"/>
      <c r="N533" s="1261"/>
      <c r="O533" s="1261"/>
      <c r="P533" s="1261"/>
      <c r="Q533" s="1261"/>
      <c r="R533" s="1261"/>
      <c r="S533" s="1261"/>
      <c r="T533" s="1261"/>
      <c r="U533" s="1261"/>
      <c r="V533" s="1262"/>
    </row>
    <row r="534" spans="1:22">
      <c r="B534" s="786" t="s">
        <v>1200</v>
      </c>
      <c r="C534" s="59" t="s">
        <v>1339</v>
      </c>
      <c r="D534" s="640"/>
      <c r="E534" s="667" t="s">
        <v>1312</v>
      </c>
      <c r="F534" s="699"/>
      <c r="G534" s="1260" t="s">
        <v>687</v>
      </c>
      <c r="H534" s="1261"/>
      <c r="I534" s="1261"/>
      <c r="J534" s="1261"/>
      <c r="K534" s="1261"/>
      <c r="L534" s="1261"/>
      <c r="M534" s="1261"/>
      <c r="N534" s="1261"/>
      <c r="O534" s="1261"/>
      <c r="P534" s="1261"/>
      <c r="Q534" s="1261"/>
      <c r="R534" s="1261"/>
      <c r="S534" s="1261"/>
      <c r="T534" s="1261"/>
      <c r="U534" s="1261"/>
      <c r="V534" s="1262"/>
    </row>
    <row r="535" spans="1:22">
      <c r="B535" s="728" t="s">
        <v>1238</v>
      </c>
      <c r="C535" s="60"/>
      <c r="D535" s="640" t="s">
        <v>799</v>
      </c>
      <c r="E535" s="667" t="s">
        <v>1312</v>
      </c>
      <c r="F535" s="692"/>
      <c r="G535" s="1297" t="s">
        <v>181</v>
      </c>
      <c r="H535" s="1261"/>
      <c r="I535" s="1261"/>
      <c r="J535" s="1261"/>
      <c r="K535" s="1261"/>
      <c r="L535" s="1261"/>
      <c r="M535" s="1261"/>
      <c r="N535" s="1261"/>
      <c r="O535" s="1261"/>
      <c r="P535" s="1261"/>
      <c r="Q535" s="1261"/>
      <c r="R535" s="1261"/>
      <c r="S535" s="1261"/>
      <c r="T535" s="1261"/>
      <c r="U535" s="1261"/>
      <c r="V535" s="1262"/>
    </row>
    <row r="536" spans="1:22" ht="13.5" collapsed="1" thickBot="1"/>
    <row r="537" spans="1:22" ht="15" thickBot="1">
      <c r="B537" s="17" t="s">
        <v>811</v>
      </c>
      <c r="C537" s="781"/>
      <c r="D537" s="781"/>
      <c r="E537" s="813"/>
      <c r="F537" s="814"/>
      <c r="G537" s="95">
        <f t="shared" ref="G537:V537" si="53">G$7</f>
        <v>1990</v>
      </c>
      <c r="H537" s="95">
        <f t="shared" si="53"/>
        <v>1991</v>
      </c>
      <c r="I537" s="95">
        <f t="shared" si="53"/>
        <v>1992</v>
      </c>
      <c r="J537" s="95">
        <f t="shared" si="53"/>
        <v>1993</v>
      </c>
      <c r="K537" s="95">
        <f t="shared" si="53"/>
        <v>1994</v>
      </c>
      <c r="L537" s="95">
        <f t="shared" si="53"/>
        <v>1995</v>
      </c>
      <c r="M537" s="95">
        <f t="shared" si="53"/>
        <v>1996</v>
      </c>
      <c r="N537" s="95">
        <f t="shared" si="53"/>
        <v>1997</v>
      </c>
      <c r="O537" s="95">
        <f t="shared" si="53"/>
        <v>1998</v>
      </c>
      <c r="P537" s="95">
        <f t="shared" si="53"/>
        <v>1999</v>
      </c>
      <c r="Q537" s="95">
        <f t="shared" si="53"/>
        <v>2000</v>
      </c>
      <c r="R537" s="95">
        <f t="shared" si="53"/>
        <v>2001</v>
      </c>
      <c r="S537" s="95">
        <f t="shared" si="53"/>
        <v>2002</v>
      </c>
      <c r="T537" s="95">
        <f t="shared" si="53"/>
        <v>2003</v>
      </c>
      <c r="U537" s="95">
        <f t="shared" si="53"/>
        <v>2004</v>
      </c>
      <c r="V537" s="95">
        <f t="shared" si="53"/>
        <v>2005</v>
      </c>
    </row>
    <row r="538" spans="1:22" s="15" customFormat="1" ht="15.75">
      <c r="A538" s="160"/>
      <c r="B538" s="786">
        <v>331</v>
      </c>
      <c r="C538" s="58" t="s">
        <v>1149</v>
      </c>
      <c r="D538" s="689"/>
      <c r="E538" s="667" t="s">
        <v>151</v>
      </c>
      <c r="F538" s="690"/>
      <c r="G538" s="1279" t="s">
        <v>1365</v>
      </c>
      <c r="H538" s="1280"/>
      <c r="I538" s="1280"/>
      <c r="J538" s="1280"/>
      <c r="K538" s="1280"/>
      <c r="L538" s="1280"/>
      <c r="M538" s="1280"/>
      <c r="N538" s="1280"/>
      <c r="O538" s="1280"/>
      <c r="P538" s="1280"/>
      <c r="Q538" s="1280"/>
      <c r="R538" s="1280"/>
      <c r="S538" s="1280"/>
      <c r="T538" s="1280"/>
      <c r="U538" s="1280"/>
      <c r="V538" s="1281"/>
    </row>
    <row r="539" spans="1:22" ht="15.75">
      <c r="B539" s="728" t="s">
        <v>849</v>
      </c>
      <c r="C539" s="60"/>
      <c r="D539" s="686" t="s">
        <v>397</v>
      </c>
      <c r="E539" s="667" t="s">
        <v>151</v>
      </c>
      <c r="F539" s="692"/>
      <c r="G539" s="1282" t="s">
        <v>324</v>
      </c>
      <c r="H539" s="1283"/>
      <c r="I539" s="1283"/>
      <c r="J539" s="1283"/>
      <c r="K539" s="1283"/>
      <c r="L539" s="1283"/>
      <c r="M539" s="1283"/>
      <c r="N539" s="1283"/>
      <c r="O539" s="1283"/>
      <c r="P539" s="1283"/>
      <c r="Q539" s="1283"/>
      <c r="R539" s="1284"/>
      <c r="S539" s="1284"/>
      <c r="T539" s="1284"/>
      <c r="U539" s="1284"/>
      <c r="V539" s="1285"/>
    </row>
    <row r="540" spans="1:22" ht="15.75">
      <c r="B540" s="728" t="s">
        <v>1277</v>
      </c>
      <c r="C540" s="60"/>
      <c r="D540" s="686" t="s">
        <v>32</v>
      </c>
      <c r="E540" s="667" t="s">
        <v>151</v>
      </c>
      <c r="F540" s="692"/>
      <c r="G540" s="1286"/>
      <c r="H540" s="1287"/>
      <c r="I540" s="1287"/>
      <c r="J540" s="1287"/>
      <c r="K540" s="1287"/>
      <c r="L540" s="1287"/>
      <c r="M540" s="1287"/>
      <c r="N540" s="1287"/>
      <c r="O540" s="1287"/>
      <c r="P540" s="1287"/>
      <c r="Q540" s="1287"/>
      <c r="R540" s="1288"/>
      <c r="S540" s="1288"/>
      <c r="T540" s="1288"/>
      <c r="U540" s="1288"/>
      <c r="V540" s="1289"/>
    </row>
    <row r="541" spans="1:22" ht="15.75">
      <c r="B541" s="728" t="s">
        <v>1046</v>
      </c>
      <c r="C541" s="668"/>
      <c r="D541" s="669" t="s">
        <v>1306</v>
      </c>
      <c r="E541" s="667" t="s">
        <v>151</v>
      </c>
      <c r="F541" s="692"/>
      <c r="G541" s="1307"/>
      <c r="H541" s="1295"/>
      <c r="I541" s="1295"/>
      <c r="J541" s="1295"/>
      <c r="K541" s="1295"/>
      <c r="L541" s="1295"/>
      <c r="M541" s="1295"/>
      <c r="N541" s="1295"/>
      <c r="O541" s="1295"/>
      <c r="P541" s="1295"/>
      <c r="Q541" s="1295"/>
      <c r="R541" s="1295"/>
      <c r="S541" s="1295"/>
      <c r="T541" s="1295"/>
      <c r="U541" s="1295"/>
      <c r="V541" s="1296"/>
    </row>
    <row r="542" spans="1:22" ht="15.75">
      <c r="B542" s="728" t="s">
        <v>1181</v>
      </c>
      <c r="C542" s="58" t="s">
        <v>1180</v>
      </c>
      <c r="D542" s="689"/>
      <c r="E542" s="667" t="s">
        <v>151</v>
      </c>
      <c r="F542" s="692"/>
      <c r="G542" s="1308" t="s">
        <v>1082</v>
      </c>
      <c r="H542" s="1309"/>
      <c r="I542" s="1309"/>
      <c r="J542" s="1309"/>
      <c r="K542" s="1309"/>
      <c r="L542" s="1309"/>
      <c r="M542" s="1309"/>
      <c r="N542" s="1309"/>
      <c r="O542" s="1309"/>
      <c r="P542" s="1309"/>
      <c r="Q542" s="1309"/>
      <c r="R542" s="1309"/>
      <c r="S542" s="1309"/>
      <c r="T542" s="1309"/>
      <c r="U542" s="1309"/>
      <c r="V542" s="1310"/>
    </row>
    <row r="543" spans="1:22" ht="15.75">
      <c r="B543" s="728" t="s">
        <v>1182</v>
      </c>
      <c r="C543" s="60"/>
      <c r="D543" s="686" t="s">
        <v>398</v>
      </c>
      <c r="E543" s="667" t="s">
        <v>151</v>
      </c>
      <c r="F543" s="692"/>
      <c r="G543" s="1256" t="s">
        <v>259</v>
      </c>
      <c r="H543" s="1311"/>
      <c r="I543" s="1311"/>
      <c r="J543" s="1311"/>
      <c r="K543" s="1311"/>
      <c r="L543" s="1311"/>
      <c r="M543" s="1311"/>
      <c r="N543" s="1311"/>
      <c r="O543" s="1311"/>
      <c r="P543" s="1311"/>
      <c r="Q543" s="1311"/>
      <c r="R543" s="1311"/>
      <c r="S543" s="1311"/>
      <c r="T543" s="1311"/>
      <c r="U543" s="1311"/>
      <c r="V543" s="1312"/>
    </row>
    <row r="544" spans="1:22" s="15" customFormat="1" ht="15.75">
      <c r="A544" s="160"/>
      <c r="B544" s="728">
        <v>332</v>
      </c>
      <c r="C544" s="59" t="s">
        <v>69</v>
      </c>
      <c r="D544" s="686"/>
      <c r="E544" s="667" t="s">
        <v>151</v>
      </c>
      <c r="F544" s="692"/>
      <c r="G544" s="1260" t="s">
        <v>1279</v>
      </c>
      <c r="H544" s="1261"/>
      <c r="I544" s="1261"/>
      <c r="J544" s="1261"/>
      <c r="K544" s="1261"/>
      <c r="L544" s="1261"/>
      <c r="M544" s="1261"/>
      <c r="N544" s="1261"/>
      <c r="O544" s="1261"/>
      <c r="P544" s="1261"/>
      <c r="Q544" s="1261"/>
      <c r="R544" s="1261"/>
      <c r="S544" s="1261"/>
      <c r="T544" s="1261"/>
      <c r="U544" s="1261"/>
      <c r="V544" s="1262"/>
    </row>
    <row r="545" spans="1:22" ht="12.75" customHeight="1">
      <c r="B545" s="728" t="s">
        <v>1280</v>
      </c>
      <c r="C545" s="60"/>
      <c r="D545" s="686" t="s">
        <v>1120</v>
      </c>
      <c r="E545" s="667" t="s">
        <v>151</v>
      </c>
      <c r="F545" s="692"/>
      <c r="G545" s="1282" t="s">
        <v>258</v>
      </c>
      <c r="H545" s="1283"/>
      <c r="I545" s="1283"/>
      <c r="J545" s="1283"/>
      <c r="K545" s="1283"/>
      <c r="L545" s="1283"/>
      <c r="M545" s="1283"/>
      <c r="N545" s="1283"/>
      <c r="O545" s="1283"/>
      <c r="P545" s="1283"/>
      <c r="Q545" s="1283"/>
      <c r="R545" s="1283"/>
      <c r="S545" s="1283"/>
      <c r="T545" s="1283"/>
      <c r="U545" s="1283"/>
      <c r="V545" s="1298"/>
    </row>
    <row r="546" spans="1:22" ht="15.75">
      <c r="B546" s="728" t="s">
        <v>1281</v>
      </c>
      <c r="C546" s="60"/>
      <c r="D546" s="686" t="s">
        <v>73</v>
      </c>
      <c r="E546" s="667" t="s">
        <v>151</v>
      </c>
      <c r="F546" s="692"/>
      <c r="G546" s="1286"/>
      <c r="H546" s="1287"/>
      <c r="I546" s="1287"/>
      <c r="J546" s="1287"/>
      <c r="K546" s="1287"/>
      <c r="L546" s="1287"/>
      <c r="M546" s="1287"/>
      <c r="N546" s="1287"/>
      <c r="O546" s="1287"/>
      <c r="P546" s="1287"/>
      <c r="Q546" s="1287"/>
      <c r="R546" s="1287"/>
      <c r="S546" s="1287"/>
      <c r="T546" s="1287"/>
      <c r="U546" s="1287"/>
      <c r="V546" s="1299"/>
    </row>
    <row r="547" spans="1:22" ht="12.75" customHeight="1">
      <c r="B547" s="728" t="s">
        <v>1310</v>
      </c>
      <c r="C547" s="60"/>
      <c r="D547" s="686" t="s">
        <v>1306</v>
      </c>
      <c r="E547" s="667" t="s">
        <v>151</v>
      </c>
      <c r="F547" s="692"/>
      <c r="G547" s="1300"/>
      <c r="H547" s="1301"/>
      <c r="I547" s="1301"/>
      <c r="J547" s="1301"/>
      <c r="K547" s="1301"/>
      <c r="L547" s="1301"/>
      <c r="M547" s="1301"/>
      <c r="N547" s="1301"/>
      <c r="O547" s="1301"/>
      <c r="P547" s="1301"/>
      <c r="Q547" s="1301"/>
      <c r="R547" s="1301"/>
      <c r="S547" s="1301"/>
      <c r="T547" s="1301"/>
      <c r="U547" s="1301"/>
      <c r="V547" s="1302"/>
    </row>
    <row r="548" spans="1:22" s="15" customFormat="1">
      <c r="A548" s="160"/>
      <c r="B548" s="728">
        <v>333</v>
      </c>
      <c r="C548" s="59" t="s">
        <v>842</v>
      </c>
      <c r="D548" s="686"/>
      <c r="E548" s="667"/>
      <c r="F548" s="716"/>
      <c r="G548" s="1313"/>
      <c r="H548" s="1313"/>
      <c r="I548" s="1313"/>
      <c r="J548" s="1313"/>
      <c r="K548" s="1313"/>
      <c r="L548" s="1313"/>
      <c r="M548" s="1313"/>
      <c r="N548" s="1313"/>
      <c r="O548" s="1313"/>
      <c r="P548" s="1313"/>
      <c r="Q548" s="1313"/>
      <c r="R548" s="1313"/>
      <c r="S548" s="1313"/>
      <c r="T548" s="1313"/>
      <c r="U548" s="1313"/>
      <c r="V548" s="1314"/>
    </row>
    <row r="549" spans="1:22" s="15" customFormat="1" ht="15.75">
      <c r="A549" s="160"/>
      <c r="B549" s="728" t="s">
        <v>47</v>
      </c>
      <c r="C549" s="58" t="s">
        <v>1337</v>
      </c>
      <c r="D549" s="686"/>
      <c r="E549" s="667" t="s">
        <v>151</v>
      </c>
      <c r="F549" s="699"/>
      <c r="G549" s="1260" t="s">
        <v>688</v>
      </c>
      <c r="H549" s="1261"/>
      <c r="I549" s="1261"/>
      <c r="J549" s="1261"/>
      <c r="K549" s="1261"/>
      <c r="L549" s="1261"/>
      <c r="M549" s="1261"/>
      <c r="N549" s="1261"/>
      <c r="O549" s="1261"/>
      <c r="P549" s="1261"/>
      <c r="Q549" s="1261"/>
      <c r="R549" s="1261"/>
      <c r="S549" s="1261"/>
      <c r="T549" s="1261"/>
      <c r="U549" s="1261"/>
      <c r="V549" s="1262"/>
    </row>
    <row r="550" spans="1:22" ht="15.75">
      <c r="B550" s="728" t="s">
        <v>1282</v>
      </c>
      <c r="C550" s="60"/>
      <c r="D550" s="708" t="s">
        <v>1148</v>
      </c>
      <c r="E550" s="667" t="s">
        <v>151</v>
      </c>
      <c r="F550" s="699"/>
      <c r="G550" s="1282" t="s">
        <v>985</v>
      </c>
      <c r="H550" s="1283"/>
      <c r="I550" s="1283"/>
      <c r="J550" s="1283"/>
      <c r="K550" s="1283"/>
      <c r="L550" s="1283"/>
      <c r="M550" s="1283"/>
      <c r="N550" s="1283"/>
      <c r="O550" s="1283"/>
      <c r="P550" s="1283"/>
      <c r="Q550" s="1283"/>
      <c r="R550" s="1284"/>
      <c r="S550" s="1284"/>
      <c r="T550" s="1284"/>
      <c r="U550" s="1284"/>
      <c r="V550" s="1285"/>
    </row>
    <row r="551" spans="1:22" ht="15.75">
      <c r="B551" s="728" t="s">
        <v>24</v>
      </c>
      <c r="C551" s="60"/>
      <c r="D551" s="686" t="s">
        <v>1119</v>
      </c>
      <c r="E551" s="667" t="s">
        <v>151</v>
      </c>
      <c r="F551" s="699"/>
      <c r="G551" s="1286"/>
      <c r="H551" s="1287"/>
      <c r="I551" s="1287"/>
      <c r="J551" s="1287"/>
      <c r="K551" s="1287"/>
      <c r="L551" s="1287"/>
      <c r="M551" s="1287"/>
      <c r="N551" s="1287"/>
      <c r="O551" s="1287"/>
      <c r="P551" s="1287"/>
      <c r="Q551" s="1287"/>
      <c r="R551" s="1288"/>
      <c r="S551" s="1288"/>
      <c r="T551" s="1288"/>
      <c r="U551" s="1288"/>
      <c r="V551" s="1289"/>
    </row>
    <row r="552" spans="1:22" ht="15.75">
      <c r="B552" s="728" t="s">
        <v>25</v>
      </c>
      <c r="C552" s="60"/>
      <c r="D552" s="686" t="s">
        <v>776</v>
      </c>
      <c r="E552" s="667" t="s">
        <v>151</v>
      </c>
      <c r="F552" s="699"/>
      <c r="G552" s="1290"/>
      <c r="H552" s="1291"/>
      <c r="I552" s="1291"/>
      <c r="J552" s="1291"/>
      <c r="K552" s="1291"/>
      <c r="L552" s="1291"/>
      <c r="M552" s="1291"/>
      <c r="N552" s="1291"/>
      <c r="O552" s="1291"/>
      <c r="P552" s="1291"/>
      <c r="Q552" s="1292"/>
      <c r="R552" s="1288"/>
      <c r="S552" s="1288"/>
      <c r="T552" s="1288"/>
      <c r="U552" s="1288"/>
      <c r="V552" s="1289"/>
    </row>
    <row r="553" spans="1:22" ht="15.75">
      <c r="B553" s="728" t="s">
        <v>26</v>
      </c>
      <c r="C553" s="60"/>
      <c r="D553" s="686" t="s">
        <v>1120</v>
      </c>
      <c r="E553" s="667" t="s">
        <v>151</v>
      </c>
      <c r="F553" s="699"/>
      <c r="G553" s="1290"/>
      <c r="H553" s="1291"/>
      <c r="I553" s="1291"/>
      <c r="J553" s="1291"/>
      <c r="K553" s="1291"/>
      <c r="L553" s="1291"/>
      <c r="M553" s="1291"/>
      <c r="N553" s="1291"/>
      <c r="O553" s="1291"/>
      <c r="P553" s="1291"/>
      <c r="Q553" s="1292"/>
      <c r="R553" s="1288"/>
      <c r="S553" s="1288"/>
      <c r="T553" s="1288"/>
      <c r="U553" s="1288"/>
      <c r="V553" s="1289"/>
    </row>
    <row r="554" spans="1:22" ht="15.75">
      <c r="B554" s="728" t="s">
        <v>27</v>
      </c>
      <c r="C554" s="60"/>
      <c r="D554" s="686" t="s">
        <v>1121</v>
      </c>
      <c r="E554" s="667" t="s">
        <v>151</v>
      </c>
      <c r="F554" s="699"/>
      <c r="G554" s="1290"/>
      <c r="H554" s="1291"/>
      <c r="I554" s="1291"/>
      <c r="J554" s="1291"/>
      <c r="K554" s="1291"/>
      <c r="L554" s="1291"/>
      <c r="M554" s="1291"/>
      <c r="N554" s="1291"/>
      <c r="O554" s="1291"/>
      <c r="P554" s="1291"/>
      <c r="Q554" s="1292"/>
      <c r="R554" s="1288"/>
      <c r="S554" s="1288"/>
      <c r="T554" s="1288"/>
      <c r="U554" s="1288"/>
      <c r="V554" s="1289"/>
    </row>
    <row r="555" spans="1:22" ht="15.75">
      <c r="B555" s="728" t="s">
        <v>28</v>
      </c>
      <c r="C555" s="60"/>
      <c r="D555" s="686" t="s">
        <v>1122</v>
      </c>
      <c r="E555" s="667" t="s">
        <v>151</v>
      </c>
      <c r="F555" s="699"/>
      <c r="G555" s="1293"/>
      <c r="H555" s="1294"/>
      <c r="I555" s="1294"/>
      <c r="J555" s="1294"/>
      <c r="K555" s="1294"/>
      <c r="L555" s="1294"/>
      <c r="M555" s="1294"/>
      <c r="N555" s="1294"/>
      <c r="O555" s="1294"/>
      <c r="P555" s="1294"/>
      <c r="Q555" s="1294"/>
      <c r="R555" s="1295"/>
      <c r="S555" s="1295"/>
      <c r="T555" s="1295"/>
      <c r="U555" s="1295"/>
      <c r="V555" s="1296"/>
    </row>
    <row r="556" spans="1:22" ht="15.75">
      <c r="B556" s="786" t="s">
        <v>1190</v>
      </c>
      <c r="C556" s="59" t="s">
        <v>1089</v>
      </c>
      <c r="D556" s="640"/>
      <c r="E556" s="667" t="s">
        <v>151</v>
      </c>
      <c r="F556" s="690"/>
      <c r="G556" s="1260" t="s">
        <v>1063</v>
      </c>
      <c r="H556" s="1261"/>
      <c r="I556" s="1261"/>
      <c r="J556" s="1261"/>
      <c r="K556" s="1261"/>
      <c r="L556" s="1261"/>
      <c r="M556" s="1261"/>
      <c r="N556" s="1261"/>
      <c r="O556" s="1261"/>
      <c r="P556" s="1261"/>
      <c r="Q556" s="1261"/>
      <c r="R556" s="1261"/>
      <c r="S556" s="1261"/>
      <c r="T556" s="1261"/>
      <c r="U556" s="1261"/>
      <c r="V556" s="1262"/>
    </row>
    <row r="557" spans="1:22" ht="15.75">
      <c r="B557" s="728" t="s">
        <v>44</v>
      </c>
      <c r="C557" s="687"/>
      <c r="D557" s="669" t="s">
        <v>497</v>
      </c>
      <c r="E557" s="667" t="s">
        <v>151</v>
      </c>
      <c r="F557" s="690"/>
      <c r="G557" s="1297" t="s">
        <v>207</v>
      </c>
      <c r="H557" s="1261"/>
      <c r="I557" s="1261"/>
      <c r="J557" s="1261"/>
      <c r="K557" s="1261"/>
      <c r="L557" s="1261"/>
      <c r="M557" s="1261"/>
      <c r="N557" s="1261"/>
      <c r="O557" s="1261"/>
      <c r="P557" s="1261"/>
      <c r="Q557" s="1261"/>
      <c r="R557" s="1261"/>
      <c r="S557" s="1261"/>
      <c r="T557" s="1261"/>
      <c r="U557" s="1261"/>
      <c r="V557" s="1262"/>
    </row>
    <row r="558" spans="1:22" ht="15.75">
      <c r="B558" s="728" t="s">
        <v>45</v>
      </c>
      <c r="C558" s="59" t="s">
        <v>399</v>
      </c>
      <c r="D558" s="689"/>
      <c r="E558" s="667" t="s">
        <v>151</v>
      </c>
      <c r="F558" s="690"/>
      <c r="G558" s="1260" t="s">
        <v>1081</v>
      </c>
      <c r="H558" s="1261"/>
      <c r="I558" s="1261"/>
      <c r="J558" s="1261"/>
      <c r="K558" s="1261"/>
      <c r="L558" s="1261"/>
      <c r="M558" s="1261"/>
      <c r="N558" s="1261"/>
      <c r="O558" s="1261"/>
      <c r="P558" s="1261"/>
      <c r="Q558" s="1261"/>
      <c r="R558" s="1261"/>
      <c r="S558" s="1261"/>
      <c r="T558" s="1261"/>
      <c r="U558" s="1261"/>
      <c r="V558" s="1262"/>
    </row>
    <row r="559" spans="1:22" ht="15.75">
      <c r="B559" s="728" t="s">
        <v>46</v>
      </c>
      <c r="C559" s="719"/>
      <c r="D559" s="640" t="s">
        <v>192</v>
      </c>
      <c r="E559" s="667" t="s">
        <v>151</v>
      </c>
      <c r="F559" s="690"/>
      <c r="G559" s="1297" t="s">
        <v>257</v>
      </c>
      <c r="H559" s="1261"/>
      <c r="I559" s="1261"/>
      <c r="J559" s="1261"/>
      <c r="K559" s="1261"/>
      <c r="L559" s="1261"/>
      <c r="M559" s="1261"/>
      <c r="N559" s="1261"/>
      <c r="O559" s="1261"/>
      <c r="P559" s="1261"/>
      <c r="Q559" s="1261"/>
      <c r="R559" s="1261"/>
      <c r="S559" s="1261"/>
      <c r="T559" s="1261"/>
      <c r="U559" s="1261"/>
      <c r="V559" s="1262"/>
    </row>
    <row r="560" spans="1:22" s="15" customFormat="1">
      <c r="A560" s="160"/>
      <c r="B560" s="728">
        <v>334</v>
      </c>
      <c r="C560" s="59" t="s">
        <v>280</v>
      </c>
      <c r="D560" s="640"/>
      <c r="E560" s="667"/>
      <c r="F560" s="692"/>
      <c r="G560" s="1260"/>
      <c r="H560" s="1261"/>
      <c r="I560" s="1261"/>
      <c r="J560" s="1261"/>
      <c r="K560" s="1261"/>
      <c r="L560" s="1261"/>
      <c r="M560" s="1261"/>
      <c r="N560" s="1261"/>
      <c r="O560" s="1261"/>
      <c r="P560" s="1261"/>
      <c r="Q560" s="1261"/>
      <c r="R560" s="1261"/>
      <c r="S560" s="1261"/>
      <c r="T560" s="1261"/>
      <c r="U560" s="1261"/>
      <c r="V560" s="1262"/>
    </row>
    <row r="561" spans="1:22" s="15" customFormat="1" ht="12.75" customHeight="1">
      <c r="A561" s="160"/>
      <c r="B561" s="728" t="s">
        <v>107</v>
      </c>
      <c r="C561" s="58" t="s">
        <v>1337</v>
      </c>
      <c r="D561" s="685"/>
      <c r="E561" s="667" t="s">
        <v>151</v>
      </c>
      <c r="F561" s="692"/>
      <c r="G561" s="1260" t="s">
        <v>483</v>
      </c>
      <c r="H561" s="1261"/>
      <c r="I561" s="1261"/>
      <c r="J561" s="1261"/>
      <c r="K561" s="1261"/>
      <c r="L561" s="1261"/>
      <c r="M561" s="1261"/>
      <c r="N561" s="1261"/>
      <c r="O561" s="1261"/>
      <c r="P561" s="1261"/>
      <c r="Q561" s="1261"/>
      <c r="R561" s="1261"/>
      <c r="S561" s="1261"/>
      <c r="T561" s="1261"/>
      <c r="U561" s="1261"/>
      <c r="V561" s="1262"/>
    </row>
    <row r="562" spans="1:22" ht="12.75" customHeight="1">
      <c r="B562" s="728" t="s">
        <v>29</v>
      </c>
      <c r="C562" s="60"/>
      <c r="D562" s="708" t="s">
        <v>1148</v>
      </c>
      <c r="E562" s="667" t="s">
        <v>151</v>
      </c>
      <c r="F562" s="692"/>
      <c r="G562" s="1282" t="s">
        <v>256</v>
      </c>
      <c r="H562" s="1283"/>
      <c r="I562" s="1283"/>
      <c r="J562" s="1283"/>
      <c r="K562" s="1283"/>
      <c r="L562" s="1283"/>
      <c r="M562" s="1283"/>
      <c r="N562" s="1283"/>
      <c r="O562" s="1283"/>
      <c r="P562" s="1283"/>
      <c r="Q562" s="1283"/>
      <c r="R562" s="1283"/>
      <c r="S562" s="1283"/>
      <c r="T562" s="1283"/>
      <c r="U562" s="1283"/>
      <c r="V562" s="1298"/>
    </row>
    <row r="563" spans="1:22" ht="15.75">
      <c r="B563" s="728" t="s">
        <v>30</v>
      </c>
      <c r="C563" s="60"/>
      <c r="D563" s="686" t="s">
        <v>776</v>
      </c>
      <c r="E563" s="667" t="s">
        <v>151</v>
      </c>
      <c r="F563" s="692"/>
      <c r="G563" s="1286"/>
      <c r="H563" s="1287"/>
      <c r="I563" s="1287"/>
      <c r="J563" s="1287"/>
      <c r="K563" s="1287"/>
      <c r="L563" s="1287"/>
      <c r="M563" s="1287"/>
      <c r="N563" s="1287"/>
      <c r="O563" s="1287"/>
      <c r="P563" s="1287"/>
      <c r="Q563" s="1287"/>
      <c r="R563" s="1287"/>
      <c r="S563" s="1287"/>
      <c r="T563" s="1287"/>
      <c r="U563" s="1287"/>
      <c r="V563" s="1299"/>
    </row>
    <row r="564" spans="1:22" ht="15.75">
      <c r="B564" s="728" t="s">
        <v>31</v>
      </c>
      <c r="C564" s="60"/>
      <c r="D564" s="686" t="s">
        <v>1120</v>
      </c>
      <c r="E564" s="667" t="s">
        <v>151</v>
      </c>
      <c r="F564" s="692"/>
      <c r="G564" s="1286"/>
      <c r="H564" s="1287"/>
      <c r="I564" s="1287"/>
      <c r="J564" s="1287"/>
      <c r="K564" s="1287"/>
      <c r="L564" s="1287"/>
      <c r="M564" s="1287"/>
      <c r="N564" s="1287"/>
      <c r="O564" s="1287"/>
      <c r="P564" s="1287"/>
      <c r="Q564" s="1287"/>
      <c r="R564" s="1287"/>
      <c r="S564" s="1287"/>
      <c r="T564" s="1287"/>
      <c r="U564" s="1287"/>
      <c r="V564" s="1299"/>
    </row>
    <row r="565" spans="1:22" ht="15.75">
      <c r="B565" s="728" t="s">
        <v>1239</v>
      </c>
      <c r="C565" s="60"/>
      <c r="D565" s="686" t="s">
        <v>1121</v>
      </c>
      <c r="E565" s="667" t="s">
        <v>151</v>
      </c>
      <c r="F565" s="692"/>
      <c r="G565" s="1286"/>
      <c r="H565" s="1287"/>
      <c r="I565" s="1287"/>
      <c r="J565" s="1287"/>
      <c r="K565" s="1287"/>
      <c r="L565" s="1287"/>
      <c r="M565" s="1287"/>
      <c r="N565" s="1287"/>
      <c r="O565" s="1287"/>
      <c r="P565" s="1287"/>
      <c r="Q565" s="1287"/>
      <c r="R565" s="1287"/>
      <c r="S565" s="1287"/>
      <c r="T565" s="1287"/>
      <c r="U565" s="1287"/>
      <c r="V565" s="1299"/>
    </row>
    <row r="566" spans="1:22" ht="15.75">
      <c r="B566" s="786" t="s">
        <v>1027</v>
      </c>
      <c r="C566" s="60"/>
      <c r="D566" s="669" t="s">
        <v>1119</v>
      </c>
      <c r="E566" s="667" t="s">
        <v>151</v>
      </c>
      <c r="F566" s="692"/>
      <c r="G566" s="1286"/>
      <c r="H566" s="1287"/>
      <c r="I566" s="1287"/>
      <c r="J566" s="1287"/>
      <c r="K566" s="1287"/>
      <c r="L566" s="1287"/>
      <c r="M566" s="1287"/>
      <c r="N566" s="1287"/>
      <c r="O566" s="1287"/>
      <c r="P566" s="1287"/>
      <c r="Q566" s="1287"/>
      <c r="R566" s="1287"/>
      <c r="S566" s="1287"/>
      <c r="T566" s="1287"/>
      <c r="U566" s="1287"/>
      <c r="V566" s="1299"/>
    </row>
    <row r="567" spans="1:22" ht="12.75" customHeight="1">
      <c r="B567" s="786" t="s">
        <v>1087</v>
      </c>
      <c r="C567" s="60"/>
      <c r="D567" s="686" t="s">
        <v>1306</v>
      </c>
      <c r="E567" s="667" t="s">
        <v>151</v>
      </c>
      <c r="F567" s="692"/>
      <c r="G567" s="1300"/>
      <c r="H567" s="1301"/>
      <c r="I567" s="1301"/>
      <c r="J567" s="1301"/>
      <c r="K567" s="1301"/>
      <c r="L567" s="1301"/>
      <c r="M567" s="1301"/>
      <c r="N567" s="1301"/>
      <c r="O567" s="1301"/>
      <c r="P567" s="1301"/>
      <c r="Q567" s="1301"/>
      <c r="R567" s="1301"/>
      <c r="S567" s="1301"/>
      <c r="T567" s="1301"/>
      <c r="U567" s="1301"/>
      <c r="V567" s="1302"/>
    </row>
    <row r="568" spans="1:22" ht="15.75">
      <c r="B568" s="728" t="s">
        <v>97</v>
      </c>
      <c r="C568" s="59" t="s">
        <v>1089</v>
      </c>
      <c r="D568" s="686"/>
      <c r="E568" s="667" t="s">
        <v>151</v>
      </c>
      <c r="F568" s="692"/>
      <c r="G568" s="1260" t="s">
        <v>1083</v>
      </c>
      <c r="H568" s="1261"/>
      <c r="I568" s="1261"/>
      <c r="J568" s="1261"/>
      <c r="K568" s="1261"/>
      <c r="L568" s="1261"/>
      <c r="M568" s="1261"/>
      <c r="N568" s="1261"/>
      <c r="O568" s="1261"/>
      <c r="P568" s="1261"/>
      <c r="Q568" s="1261"/>
      <c r="R568" s="1261"/>
      <c r="S568" s="1261"/>
      <c r="T568" s="1261"/>
      <c r="U568" s="1261"/>
      <c r="V568" s="1262"/>
    </row>
    <row r="569" spans="1:22" ht="15.75">
      <c r="B569" s="728" t="s">
        <v>48</v>
      </c>
      <c r="C569" s="60"/>
      <c r="D569" s="669" t="s">
        <v>497</v>
      </c>
      <c r="E569" s="667" t="s">
        <v>151</v>
      </c>
      <c r="F569" s="690"/>
      <c r="G569" s="1297" t="s">
        <v>208</v>
      </c>
      <c r="H569" s="1261"/>
      <c r="I569" s="1261"/>
      <c r="J569" s="1261"/>
      <c r="K569" s="1261"/>
      <c r="L569" s="1261"/>
      <c r="M569" s="1261"/>
      <c r="N569" s="1261"/>
      <c r="O569" s="1261"/>
      <c r="P569" s="1261"/>
      <c r="Q569" s="1261"/>
      <c r="R569" s="1261"/>
      <c r="S569" s="1261"/>
      <c r="T569" s="1261"/>
      <c r="U569" s="1261"/>
      <c r="V569" s="1262"/>
    </row>
    <row r="570" spans="1:22" ht="15.75">
      <c r="B570" s="728" t="s">
        <v>49</v>
      </c>
      <c r="C570" s="59" t="s">
        <v>399</v>
      </c>
      <c r="D570" s="689"/>
      <c r="E570" s="667" t="s">
        <v>151</v>
      </c>
      <c r="F570" s="692"/>
      <c r="G570" s="1260" t="s">
        <v>1218</v>
      </c>
      <c r="H570" s="1261"/>
      <c r="I570" s="1261"/>
      <c r="J570" s="1261"/>
      <c r="K570" s="1261"/>
      <c r="L570" s="1261"/>
      <c r="M570" s="1261"/>
      <c r="N570" s="1261"/>
      <c r="O570" s="1261"/>
      <c r="P570" s="1261"/>
      <c r="Q570" s="1261"/>
      <c r="R570" s="1261"/>
      <c r="S570" s="1261"/>
      <c r="T570" s="1261"/>
      <c r="U570" s="1261"/>
      <c r="V570" s="1262"/>
    </row>
    <row r="571" spans="1:22" ht="15.75">
      <c r="B571" s="728" t="s">
        <v>1016</v>
      </c>
      <c r="C571" s="60"/>
      <c r="D571" s="640" t="s">
        <v>192</v>
      </c>
      <c r="E571" s="667" t="s">
        <v>151</v>
      </c>
      <c r="F571" s="692"/>
      <c r="G571" s="1297" t="s">
        <v>255</v>
      </c>
      <c r="H571" s="1261"/>
      <c r="I571" s="1261"/>
      <c r="J571" s="1261"/>
      <c r="K571" s="1261"/>
      <c r="L571" s="1261"/>
      <c r="M571" s="1261"/>
      <c r="N571" s="1261"/>
      <c r="O571" s="1261"/>
      <c r="P571" s="1261"/>
      <c r="Q571" s="1261"/>
      <c r="R571" s="1261"/>
      <c r="S571" s="1261"/>
      <c r="T571" s="1261"/>
      <c r="U571" s="1261"/>
      <c r="V571" s="1262"/>
    </row>
    <row r="572" spans="1:22" collapsed="1"/>
    <row r="573" spans="1:22" collapsed="1"/>
    <row r="613" spans="4:6">
      <c r="D613" s="764"/>
      <c r="E613" s="763"/>
      <c r="F613" s="809"/>
    </row>
  </sheetData>
  <sheetProtection selectLockedCells="1" selectUnlockedCells="1"/>
  <mergeCells count="292">
    <mergeCell ref="G383:L383"/>
    <mergeCell ref="G384:L384"/>
    <mergeCell ref="G385:L385"/>
    <mergeCell ref="G379:L379"/>
    <mergeCell ref="G374:L374"/>
    <mergeCell ref="G375:L375"/>
    <mergeCell ref="G376:L376"/>
    <mergeCell ref="G378:L378"/>
    <mergeCell ref="G373:L373"/>
    <mergeCell ref="G353:L353"/>
    <mergeCell ref="G354:L354"/>
    <mergeCell ref="G355:L355"/>
    <mergeCell ref="G204:V204"/>
    <mergeCell ref="G205:V205"/>
    <mergeCell ref="G208:V208"/>
    <mergeCell ref="M349:V359"/>
    <mergeCell ref="B189:F189"/>
    <mergeCell ref="G191:V191"/>
    <mergeCell ref="G192:V192"/>
    <mergeCell ref="B195:F195"/>
    <mergeCell ref="G190:V190"/>
    <mergeCell ref="G359:L359"/>
    <mergeCell ref="G349:L349"/>
    <mergeCell ref="G350:L350"/>
    <mergeCell ref="G351:L351"/>
    <mergeCell ref="G352:L352"/>
    <mergeCell ref="G209:V209"/>
    <mergeCell ref="G193:V193"/>
    <mergeCell ref="G210:V210"/>
    <mergeCell ref="G212:V212"/>
    <mergeCell ref="G203:V203"/>
    <mergeCell ref="G199:V199"/>
    <mergeCell ref="G200:V200"/>
    <mergeCell ref="B172:F172"/>
    <mergeCell ref="B180:F180"/>
    <mergeCell ref="B183:F183"/>
    <mergeCell ref="G185:V185"/>
    <mergeCell ref="G175:V175"/>
    <mergeCell ref="G176:V176"/>
    <mergeCell ref="G177:V177"/>
    <mergeCell ref="G184:V184"/>
    <mergeCell ref="G179:V179"/>
    <mergeCell ref="G181:V181"/>
    <mergeCell ref="G130:V130"/>
    <mergeCell ref="G131:V131"/>
    <mergeCell ref="G97:V97"/>
    <mergeCell ref="G98:V98"/>
    <mergeCell ref="G99:V99"/>
    <mergeCell ref="G100:V100"/>
    <mergeCell ref="G101:V101"/>
    <mergeCell ref="G102:V102"/>
    <mergeCell ref="G104:V104"/>
    <mergeCell ref="G105:V105"/>
    <mergeCell ref="G122:V122"/>
    <mergeCell ref="G125:V125"/>
    <mergeCell ref="G126:V126"/>
    <mergeCell ref="G127:V127"/>
    <mergeCell ref="A1:D1"/>
    <mergeCell ref="E1:V1"/>
    <mergeCell ref="G8:V8"/>
    <mergeCell ref="G9:V9"/>
    <mergeCell ref="G118:V118"/>
    <mergeCell ref="G121:V121"/>
    <mergeCell ref="G108:V108"/>
    <mergeCell ref="G109:V109"/>
    <mergeCell ref="G14:V14"/>
    <mergeCell ref="G15:V15"/>
    <mergeCell ref="G16:V16"/>
    <mergeCell ref="G17:V17"/>
    <mergeCell ref="G10:V10"/>
    <mergeCell ref="G11:V11"/>
    <mergeCell ref="G12:V12"/>
    <mergeCell ref="G13:V13"/>
    <mergeCell ref="G43:V43"/>
    <mergeCell ref="G26:V26"/>
    <mergeCell ref="G27:V27"/>
    <mergeCell ref="G28:V28"/>
    <mergeCell ref="G29:V29"/>
    <mergeCell ref="G22:V22"/>
    <mergeCell ref="G23:V23"/>
    <mergeCell ref="G24:V24"/>
    <mergeCell ref="G71:V71"/>
    <mergeCell ref="G72:V72"/>
    <mergeCell ref="G73:V73"/>
    <mergeCell ref="G76:V76"/>
    <mergeCell ref="G56:V56"/>
    <mergeCell ref="G59:V59"/>
    <mergeCell ref="G60:V60"/>
    <mergeCell ref="G62:V62"/>
    <mergeCell ref="G25:V25"/>
    <mergeCell ref="G30:V30"/>
    <mergeCell ref="G40:V40"/>
    <mergeCell ref="G41:V41"/>
    <mergeCell ref="G42:V42"/>
    <mergeCell ref="G31:V31"/>
    <mergeCell ref="G32:V32"/>
    <mergeCell ref="G65:V65"/>
    <mergeCell ref="G66:V66"/>
    <mergeCell ref="G140:V140"/>
    <mergeCell ref="G141:V141"/>
    <mergeCell ref="G142:V142"/>
    <mergeCell ref="G143:V143"/>
    <mergeCell ref="G139:V139"/>
    <mergeCell ref="G132:V132"/>
    <mergeCell ref="G136:V136"/>
    <mergeCell ref="G137:V137"/>
    <mergeCell ref="G138:V138"/>
    <mergeCell ref="G152:V152"/>
    <mergeCell ref="G153:V153"/>
    <mergeCell ref="G154:V154"/>
    <mergeCell ref="G155:V155"/>
    <mergeCell ref="G144:V144"/>
    <mergeCell ref="G147:V147"/>
    <mergeCell ref="G148:V148"/>
    <mergeCell ref="G149:V149"/>
    <mergeCell ref="G164:V164"/>
    <mergeCell ref="G165:V165"/>
    <mergeCell ref="G168:V168"/>
    <mergeCell ref="G173:V173"/>
    <mergeCell ref="G156:V156"/>
    <mergeCell ref="G159:V159"/>
    <mergeCell ref="G162:V162"/>
    <mergeCell ref="G163:V163"/>
    <mergeCell ref="G186:V186"/>
    <mergeCell ref="G196:V196"/>
    <mergeCell ref="G187:V187"/>
    <mergeCell ref="G197:V197"/>
    <mergeCell ref="G198:V198"/>
    <mergeCell ref="G218:V218"/>
    <mergeCell ref="G219:V219"/>
    <mergeCell ref="G221:V221"/>
    <mergeCell ref="G222:V222"/>
    <mergeCell ref="G213:V213"/>
    <mergeCell ref="G214:V214"/>
    <mergeCell ref="G215:V215"/>
    <mergeCell ref="G216:V216"/>
    <mergeCell ref="G217:V217"/>
    <mergeCell ref="G239:V245"/>
    <mergeCell ref="G247:V254"/>
    <mergeCell ref="G257:V262"/>
    <mergeCell ref="G264:V264"/>
    <mergeCell ref="G231:V237"/>
    <mergeCell ref="G223:V223"/>
    <mergeCell ref="G224:V224"/>
    <mergeCell ref="G225:V225"/>
    <mergeCell ref="G296:V301"/>
    <mergeCell ref="G303:V303"/>
    <mergeCell ref="G305:V305"/>
    <mergeCell ref="G308:V308"/>
    <mergeCell ref="G266:V266"/>
    <mergeCell ref="G270:V276"/>
    <mergeCell ref="G278:V284"/>
    <mergeCell ref="G286:V293"/>
    <mergeCell ref="G325:V333"/>
    <mergeCell ref="G335:V335"/>
    <mergeCell ref="G336:V341"/>
    <mergeCell ref="G342:V342"/>
    <mergeCell ref="G309:V315"/>
    <mergeCell ref="G316:V316"/>
    <mergeCell ref="G317:V323"/>
    <mergeCell ref="G324:V324"/>
    <mergeCell ref="G343:V343"/>
    <mergeCell ref="G344:V344"/>
    <mergeCell ref="G345:V345"/>
    <mergeCell ref="G388:V388"/>
    <mergeCell ref="G356:L356"/>
    <mergeCell ref="G357:L357"/>
    <mergeCell ref="G358:L358"/>
    <mergeCell ref="G361:L361"/>
    <mergeCell ref="G362:L362"/>
    <mergeCell ref="G363:L363"/>
    <mergeCell ref="G405:V413"/>
    <mergeCell ref="G415:V415"/>
    <mergeCell ref="G382:L382"/>
    <mergeCell ref="G372:L372"/>
    <mergeCell ref="G368:L368"/>
    <mergeCell ref="G369:L369"/>
    <mergeCell ref="G370:L370"/>
    <mergeCell ref="G371:L371"/>
    <mergeCell ref="G380:L380"/>
    <mergeCell ref="G381:L381"/>
    <mergeCell ref="M361:V368"/>
    <mergeCell ref="M369:V376"/>
    <mergeCell ref="M378:V385"/>
    <mergeCell ref="G364:L364"/>
    <mergeCell ref="G365:L365"/>
    <mergeCell ref="G366:L366"/>
    <mergeCell ref="G367:L367"/>
    <mergeCell ref="G451:V451"/>
    <mergeCell ref="G461:V461"/>
    <mergeCell ref="G463:V463"/>
    <mergeCell ref="G454:V459"/>
    <mergeCell ref="G499:V499"/>
    <mergeCell ref="G416:V421"/>
    <mergeCell ref="G422:V422"/>
    <mergeCell ref="G389:V395"/>
    <mergeCell ref="G396:V396"/>
    <mergeCell ref="G397:V403"/>
    <mergeCell ref="G404:V404"/>
    <mergeCell ref="G435:V435"/>
    <mergeCell ref="G442:V447"/>
    <mergeCell ref="G449:V449"/>
    <mergeCell ref="G437:V439"/>
    <mergeCell ref="G423:V423"/>
    <mergeCell ref="G424:V424"/>
    <mergeCell ref="G425:V425"/>
    <mergeCell ref="G431:V433"/>
    <mergeCell ref="G485:V485"/>
    <mergeCell ref="G487:V487"/>
    <mergeCell ref="G497:V497"/>
    <mergeCell ref="G490:V495"/>
    <mergeCell ref="G524:V524"/>
    <mergeCell ref="G467:V469"/>
    <mergeCell ref="G471:V471"/>
    <mergeCell ref="G478:V483"/>
    <mergeCell ref="G473:V475"/>
    <mergeCell ref="G508:V508"/>
    <mergeCell ref="G513:V513"/>
    <mergeCell ref="G512:V512"/>
    <mergeCell ref="G509:V511"/>
    <mergeCell ref="G534:V534"/>
    <mergeCell ref="G535:V535"/>
    <mergeCell ref="G502:V502"/>
    <mergeCell ref="G503:V505"/>
    <mergeCell ref="G506:V506"/>
    <mergeCell ref="G571:V571"/>
    <mergeCell ref="G568:V568"/>
    <mergeCell ref="G569:V569"/>
    <mergeCell ref="G570:V570"/>
    <mergeCell ref="G545:V547"/>
    <mergeCell ref="G539:V541"/>
    <mergeCell ref="G542:V542"/>
    <mergeCell ref="G543:V543"/>
    <mergeCell ref="G544:V544"/>
    <mergeCell ref="G562:V567"/>
    <mergeCell ref="G561:V561"/>
    <mergeCell ref="G548:V548"/>
    <mergeCell ref="G557:V557"/>
    <mergeCell ref="G558:V558"/>
    <mergeCell ref="G559:V559"/>
    <mergeCell ref="G560:V560"/>
    <mergeCell ref="G549:V549"/>
    <mergeCell ref="G550:V555"/>
    <mergeCell ref="G523:V523"/>
    <mergeCell ref="G556:V556"/>
    <mergeCell ref="C32:D32"/>
    <mergeCell ref="C36:D36"/>
    <mergeCell ref="G86:V86"/>
    <mergeCell ref="G87:V87"/>
    <mergeCell ref="G80:V80"/>
    <mergeCell ref="G83:V83"/>
    <mergeCell ref="G84:V84"/>
    <mergeCell ref="G85:V85"/>
    <mergeCell ref="G61:V61"/>
    <mergeCell ref="G77:V77"/>
    <mergeCell ref="G117:V117"/>
    <mergeCell ref="G90:V90"/>
    <mergeCell ref="G103:V103"/>
    <mergeCell ref="G538:V538"/>
    <mergeCell ref="G532:V532"/>
    <mergeCell ref="G514:V519"/>
    <mergeCell ref="G520:V520"/>
    <mergeCell ref="G521:V521"/>
    <mergeCell ref="G522:V522"/>
    <mergeCell ref="G525:V525"/>
    <mergeCell ref="G526:V531"/>
    <mergeCell ref="G507:V507"/>
    <mergeCell ref="G533:V533"/>
    <mergeCell ref="G19:V19"/>
    <mergeCell ref="G94:V94"/>
    <mergeCell ref="G95:V95"/>
    <mergeCell ref="G96:V96"/>
    <mergeCell ref="G114:V114"/>
    <mergeCell ref="G78:V78"/>
    <mergeCell ref="G79:V79"/>
    <mergeCell ref="G18:V18"/>
    <mergeCell ref="G55:V55"/>
    <mergeCell ref="G44:V44"/>
    <mergeCell ref="G45:V45"/>
    <mergeCell ref="G34:V34"/>
    <mergeCell ref="G51:V51"/>
    <mergeCell ref="G52:V52"/>
    <mergeCell ref="G53:V53"/>
    <mergeCell ref="G54:V54"/>
    <mergeCell ref="G46:V46"/>
    <mergeCell ref="G93:V93"/>
    <mergeCell ref="G91:V91"/>
    <mergeCell ref="G92:V92"/>
    <mergeCell ref="G67:V67"/>
    <mergeCell ref="G68:V68"/>
    <mergeCell ref="G49:V49"/>
    <mergeCell ref="G50:V50"/>
  </mergeCells>
  <phoneticPr fontId="26" type="noConversion"/>
  <dataValidations count="1">
    <dataValidation operator="greaterThanOrEqual" allowBlank="1" showInputMessage="1" showErrorMessage="1" sqref="G357"/>
  </dataValidations>
  <pageMargins left="0.78740157499999996" right="0.78740157499999996" top="0.984251969" bottom="0.984251969" header="0.4921259845" footer="0.4921259845"/>
  <pageSetup paperSize="8" scale="83"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19">
    <pageSetUpPr fitToPage="1"/>
  </sheetPr>
  <dimension ref="A1:BO613"/>
  <sheetViews>
    <sheetView showGridLines="0" zoomScaleNormal="100" zoomScaleSheetLayoutView="100" workbookViewId="0">
      <pane xSplit="6" ySplit="6" topLeftCell="G7" activePane="bottomRight" state="frozen"/>
      <selection pane="topRight" activeCell="G1" sqref="G1"/>
      <selection pane="bottomLeft" activeCell="A7" sqref="A7"/>
      <selection pane="bottomRight" activeCell="G8" sqref="G8"/>
    </sheetView>
  </sheetViews>
  <sheetFormatPr baseColWidth="10" defaultColWidth="9.140625" defaultRowHeight="12.75" outlineLevelRow="1" outlineLevelCol="1"/>
  <cols>
    <col min="1" max="1" width="4.7109375" style="763" customWidth="1"/>
    <col min="2" max="2" width="6.85546875" style="763" customWidth="1"/>
    <col min="3" max="3" width="21.5703125" style="763" customWidth="1"/>
    <col min="4" max="4" width="59.7109375" style="763" customWidth="1"/>
    <col min="5" max="5" width="17.85546875" style="764" customWidth="1"/>
    <col min="6" max="6" width="2.140625" style="807" customWidth="1"/>
    <col min="7" max="7" width="13.7109375" style="763" customWidth="1"/>
    <col min="8" max="8" width="13.7109375" style="764" customWidth="1" outlineLevel="1"/>
    <col min="9" max="26" width="13.7109375" style="763" customWidth="1" outlineLevel="1"/>
    <col min="27" max="47" width="13.7109375" style="763" customWidth="1"/>
    <col min="48" max="67" width="13.7109375" style="763" customWidth="1" outlineLevel="1"/>
    <col min="68" max="16384" width="9.140625" style="763"/>
  </cols>
  <sheetData>
    <row r="1" spans="1:67" s="806" customFormat="1" ht="90" customHeight="1" thickBot="1">
      <c r="A1" s="1220" t="s">
        <v>1440</v>
      </c>
      <c r="B1" s="1221"/>
      <c r="C1" s="1221"/>
      <c r="D1" s="1221"/>
      <c r="E1" s="1515" t="s">
        <v>1434</v>
      </c>
      <c r="F1" s="1515"/>
      <c r="G1" s="1515"/>
      <c r="H1" s="1515"/>
      <c r="I1" s="1515"/>
      <c r="J1" s="1515"/>
      <c r="K1" s="1515"/>
      <c r="L1" s="1515"/>
      <c r="M1" s="1515"/>
      <c r="N1" s="1515"/>
      <c r="O1" s="1515"/>
      <c r="P1" s="1515"/>
      <c r="Q1" s="939"/>
      <c r="R1" s="939"/>
      <c r="S1" s="939"/>
      <c r="T1" s="939"/>
      <c r="U1" s="939"/>
      <c r="V1" s="939"/>
      <c r="W1" s="939"/>
      <c r="X1" s="939"/>
      <c r="Y1" s="939"/>
      <c r="Z1" s="939"/>
      <c r="AA1" s="939"/>
      <c r="AB1" s="939"/>
      <c r="AC1" s="939"/>
      <c r="AD1" s="939"/>
      <c r="AE1" s="939"/>
      <c r="AF1" s="951"/>
      <c r="AG1" s="951"/>
      <c r="AH1" s="951"/>
      <c r="AI1" s="951"/>
      <c r="AJ1" s="951"/>
      <c r="AK1" s="951"/>
      <c r="AL1" s="951"/>
      <c r="AM1" s="951"/>
      <c r="AN1" s="951"/>
      <c r="AO1" s="951"/>
      <c r="AP1" s="951"/>
      <c r="AQ1" s="951"/>
      <c r="AR1" s="951"/>
      <c r="AS1" s="951"/>
      <c r="AT1" s="951"/>
      <c r="AU1" s="951"/>
      <c r="AV1" s="951"/>
      <c r="AW1" s="951"/>
      <c r="AX1" s="951"/>
      <c r="AY1" s="951"/>
      <c r="AZ1" s="951"/>
      <c r="BA1" s="951"/>
      <c r="BB1" s="951"/>
      <c r="BC1" s="951"/>
      <c r="BD1" s="951"/>
      <c r="BE1" s="951"/>
      <c r="BF1" s="951"/>
      <c r="BG1" s="951"/>
      <c r="BH1" s="951"/>
      <c r="BI1" s="951"/>
      <c r="BJ1" s="951"/>
      <c r="BK1" s="951"/>
      <c r="BL1" s="951"/>
      <c r="BM1" s="951"/>
      <c r="BN1" s="951"/>
      <c r="BO1" s="951"/>
    </row>
    <row r="2" spans="1:67" s="762" customFormat="1" ht="13.9" customHeight="1" thickBot="1">
      <c r="A2" s="63"/>
      <c r="B2" s="10"/>
      <c r="C2" s="10"/>
      <c r="D2" s="10"/>
      <c r="E2" s="11"/>
      <c r="F2" s="11"/>
      <c r="G2" s="10"/>
      <c r="H2" s="11"/>
      <c r="Q2" s="784"/>
      <c r="R2" s="784"/>
      <c r="S2" s="784"/>
      <c r="T2" s="784"/>
      <c r="U2" s="784"/>
      <c r="V2" s="784"/>
      <c r="W2" s="784"/>
      <c r="X2" s="784"/>
      <c r="Y2" s="784"/>
      <c r="Z2" s="784"/>
      <c r="AA2" s="784"/>
      <c r="AB2" s="784"/>
      <c r="AC2" s="784"/>
      <c r="AD2" s="784"/>
      <c r="AE2" s="784"/>
      <c r="AF2" s="784"/>
    </row>
    <row r="3" spans="1:67" ht="13.9" customHeight="1" thickBot="1">
      <c r="A3" s="9"/>
      <c r="B3" s="64" t="s">
        <v>775</v>
      </c>
      <c r="C3" s="8"/>
      <c r="D3" s="8"/>
      <c r="E3" s="1094">
        <f>'Read Me'!B4</f>
        <v>41617</v>
      </c>
      <c r="F3" s="216"/>
      <c r="G3" s="10"/>
      <c r="H3" s="11"/>
      <c r="Q3" s="809"/>
      <c r="R3" s="809"/>
      <c r="S3" s="809"/>
      <c r="T3" s="809"/>
      <c r="U3" s="809"/>
      <c r="V3" s="809"/>
      <c r="W3" s="809"/>
      <c r="X3" s="809"/>
      <c r="Y3" s="809"/>
      <c r="Z3" s="809"/>
      <c r="AA3" s="809"/>
      <c r="AB3" s="809"/>
      <c r="AC3" s="809"/>
      <c r="AD3" s="809"/>
      <c r="AE3" s="809"/>
      <c r="AF3" s="809"/>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row>
    <row r="4" spans="1:67" ht="13.9" customHeight="1" thickBot="1">
      <c r="A4" s="9"/>
      <c r="B4" s="10"/>
      <c r="C4" s="10"/>
      <c r="D4" s="10"/>
      <c r="E4" s="11"/>
      <c r="F4" s="11"/>
      <c r="G4" s="10"/>
      <c r="H4" s="11"/>
      <c r="Q4" s="809"/>
      <c r="R4" s="809"/>
      <c r="S4" s="809"/>
      <c r="T4" s="809"/>
      <c r="U4" s="809"/>
      <c r="V4" s="809"/>
      <c r="W4" s="809"/>
      <c r="X4" s="809"/>
      <c r="Y4" s="809"/>
      <c r="Z4" s="809"/>
      <c r="AA4" s="809"/>
      <c r="AB4" s="809"/>
      <c r="AC4" s="809"/>
      <c r="AD4" s="809"/>
      <c r="AE4" s="809"/>
      <c r="AF4" s="809"/>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row>
    <row r="5" spans="1:67" s="809" customFormat="1" ht="13.5" thickBot="1">
      <c r="A5" s="12" t="s">
        <v>559</v>
      </c>
      <c r="B5" s="765"/>
      <c r="C5" s="765"/>
      <c r="D5" s="765"/>
      <c r="E5" s="779"/>
      <c r="F5" s="779"/>
      <c r="G5" s="765"/>
      <c r="H5" s="779"/>
      <c r="I5" s="779"/>
      <c r="J5" s="779"/>
      <c r="K5" s="779"/>
      <c r="L5" s="779"/>
      <c r="M5" s="779"/>
      <c r="N5" s="779"/>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79"/>
      <c r="AQ5" s="779"/>
      <c r="AR5" s="779"/>
      <c r="AS5" s="779"/>
      <c r="AT5" s="779"/>
      <c r="AU5" s="779"/>
      <c r="AV5" s="779"/>
      <c r="AW5" s="779"/>
      <c r="AX5" s="779"/>
      <c r="AY5" s="779"/>
      <c r="AZ5" s="779"/>
      <c r="BA5" s="779"/>
      <c r="BB5" s="779"/>
      <c r="BC5" s="779"/>
      <c r="BD5" s="779"/>
      <c r="BE5" s="779"/>
      <c r="BF5" s="779"/>
      <c r="BG5" s="779"/>
      <c r="BH5" s="779"/>
      <c r="BI5" s="779"/>
      <c r="BJ5" s="779"/>
      <c r="BK5" s="779"/>
      <c r="BL5" s="779"/>
      <c r="BM5" s="779"/>
      <c r="BN5" s="779"/>
      <c r="BO5" s="790"/>
    </row>
    <row r="6" spans="1:67" ht="13.5" thickBot="1">
      <c r="A6" s="15"/>
      <c r="Q6" s="809"/>
      <c r="R6" s="809"/>
      <c r="S6" s="809"/>
      <c r="T6" s="809"/>
      <c r="U6" s="809"/>
      <c r="V6" s="809"/>
      <c r="W6" s="809"/>
      <c r="X6" s="809"/>
      <c r="Y6" s="809"/>
      <c r="Z6" s="809"/>
      <c r="AA6" s="809"/>
      <c r="AB6" s="809"/>
      <c r="AC6" s="809"/>
      <c r="AD6" s="809"/>
      <c r="AE6" s="809"/>
      <c r="AF6" s="809"/>
      <c r="AG6" s="809"/>
      <c r="AH6" s="809"/>
      <c r="AI6" s="809"/>
      <c r="AJ6" s="809"/>
      <c r="AK6" s="809"/>
      <c r="AL6" s="809"/>
      <c r="AM6" s="809"/>
      <c r="AN6" s="809"/>
      <c r="AO6" s="809"/>
      <c r="AP6" s="809"/>
      <c r="AQ6" s="1178"/>
      <c r="AR6" s="1178"/>
      <c r="AS6" s="1178"/>
      <c r="AT6" s="1178"/>
      <c r="AU6" s="1178"/>
      <c r="AV6" s="1178"/>
      <c r="AW6" s="1178"/>
      <c r="AX6" s="1178"/>
      <c r="AY6" s="1178"/>
      <c r="AZ6" s="1178"/>
      <c r="BA6" s="1178"/>
      <c r="BB6" s="1178"/>
      <c r="BC6" s="1178"/>
      <c r="BD6" s="1178"/>
      <c r="BE6" s="1178"/>
      <c r="BF6" s="1178"/>
      <c r="BG6" s="1178"/>
      <c r="BH6" s="1178"/>
      <c r="BI6" s="1178"/>
      <c r="BJ6" s="1178"/>
      <c r="BK6" s="1178"/>
      <c r="BL6" s="1178"/>
      <c r="BM6" s="1178"/>
      <c r="BN6" s="1178"/>
      <c r="BO6" s="1178"/>
    </row>
    <row r="7" spans="1:67" ht="13.5" thickBot="1">
      <c r="B7" s="12" t="s">
        <v>560</v>
      </c>
      <c r="C7" s="765"/>
      <c r="D7" s="765"/>
      <c r="E7" s="779"/>
      <c r="F7" s="779"/>
      <c r="G7" s="330">
        <v>1990</v>
      </c>
      <c r="H7" s="330">
        <v>1991</v>
      </c>
      <c r="I7" s="330">
        <v>1992</v>
      </c>
      <c r="J7" s="330">
        <v>1993</v>
      </c>
      <c r="K7" s="330">
        <v>1994</v>
      </c>
      <c r="L7" s="330">
        <v>1995</v>
      </c>
      <c r="M7" s="330">
        <v>1996</v>
      </c>
      <c r="N7" s="330">
        <v>1997</v>
      </c>
      <c r="O7" s="330">
        <v>1998</v>
      </c>
      <c r="P7" s="330">
        <v>1999</v>
      </c>
      <c r="Q7" s="330">
        <v>2000</v>
      </c>
      <c r="R7" s="330">
        <v>2001</v>
      </c>
      <c r="S7" s="330">
        <v>2002</v>
      </c>
      <c r="T7" s="330">
        <v>2003</v>
      </c>
      <c r="U7" s="330">
        <v>2004</v>
      </c>
      <c r="V7" s="330">
        <v>2005</v>
      </c>
      <c r="W7" s="330">
        <v>2006</v>
      </c>
      <c r="X7" s="330">
        <v>2007</v>
      </c>
      <c r="Y7" s="330">
        <v>2008</v>
      </c>
      <c r="Z7" s="330">
        <v>2009</v>
      </c>
      <c r="AA7" s="330">
        <v>2010</v>
      </c>
      <c r="AB7" s="330">
        <v>2011</v>
      </c>
      <c r="AC7" s="330">
        <v>2012</v>
      </c>
      <c r="AD7" s="330">
        <v>2013</v>
      </c>
      <c r="AE7" s="330">
        <v>2014</v>
      </c>
      <c r="AF7" s="330">
        <v>2015</v>
      </c>
      <c r="AG7" s="330">
        <v>2016</v>
      </c>
      <c r="AH7" s="330">
        <v>2017</v>
      </c>
      <c r="AI7" s="330">
        <v>2018</v>
      </c>
      <c r="AJ7" s="330">
        <v>2019</v>
      </c>
      <c r="AK7" s="330">
        <v>2020</v>
      </c>
      <c r="AL7" s="330">
        <v>2021</v>
      </c>
      <c r="AM7" s="330">
        <v>2022</v>
      </c>
      <c r="AN7" s="330">
        <v>2023</v>
      </c>
      <c r="AO7" s="330">
        <v>2024</v>
      </c>
      <c r="AP7" s="330">
        <v>2025</v>
      </c>
      <c r="AQ7" s="330">
        <v>2026</v>
      </c>
      <c r="AR7" s="330">
        <v>2027</v>
      </c>
      <c r="AS7" s="330">
        <v>2028</v>
      </c>
      <c r="AT7" s="330">
        <v>2029</v>
      </c>
      <c r="AU7" s="330">
        <v>2030</v>
      </c>
      <c r="AV7" s="330">
        <v>2031</v>
      </c>
      <c r="AW7" s="330">
        <v>2032</v>
      </c>
      <c r="AX7" s="330">
        <v>2033</v>
      </c>
      <c r="AY7" s="330">
        <v>2034</v>
      </c>
      <c r="AZ7" s="330">
        <v>2035</v>
      </c>
      <c r="BA7" s="330">
        <v>2036</v>
      </c>
      <c r="BB7" s="330">
        <v>2037</v>
      </c>
      <c r="BC7" s="330">
        <v>2038</v>
      </c>
      <c r="BD7" s="330">
        <v>2039</v>
      </c>
      <c r="BE7" s="330">
        <v>2040</v>
      </c>
      <c r="BF7" s="330">
        <v>2041</v>
      </c>
      <c r="BG7" s="330">
        <v>2042</v>
      </c>
      <c r="BH7" s="330">
        <v>2043</v>
      </c>
      <c r="BI7" s="330">
        <v>2044</v>
      </c>
      <c r="BJ7" s="330">
        <v>2045</v>
      </c>
      <c r="BK7" s="330">
        <v>2046</v>
      </c>
      <c r="BL7" s="330">
        <v>2047</v>
      </c>
      <c r="BM7" s="330">
        <v>2048</v>
      </c>
      <c r="BN7" s="330">
        <v>2049</v>
      </c>
      <c r="BO7" s="330">
        <v>2050</v>
      </c>
    </row>
    <row r="8" spans="1:67" ht="18" customHeight="1">
      <c r="B8" s="772">
        <v>1</v>
      </c>
      <c r="C8" s="767" t="s">
        <v>431</v>
      </c>
      <c r="D8" s="787"/>
      <c r="E8" s="810"/>
      <c r="F8" s="811"/>
      <c r="G8" s="952"/>
      <c r="H8" s="952"/>
      <c r="I8" s="952"/>
      <c r="J8" s="952"/>
      <c r="K8" s="952"/>
      <c r="L8" s="952"/>
      <c r="M8" s="952"/>
      <c r="N8" s="952"/>
      <c r="O8" s="952"/>
      <c r="P8" s="952"/>
      <c r="Q8" s="952"/>
      <c r="R8" s="952"/>
      <c r="S8" s="952"/>
      <c r="T8" s="952"/>
      <c r="U8" s="952"/>
      <c r="V8" s="952"/>
      <c r="W8" s="952"/>
      <c r="X8" s="952"/>
      <c r="Y8" s="952"/>
      <c r="Z8" s="952"/>
      <c r="AA8" s="952"/>
      <c r="AB8" s="952"/>
      <c r="AC8" s="952"/>
      <c r="AD8" s="952"/>
      <c r="AE8" s="952"/>
      <c r="AF8" s="952"/>
      <c r="AG8" s="952"/>
      <c r="AH8" s="952"/>
      <c r="AI8" s="952"/>
      <c r="AJ8" s="952"/>
      <c r="AK8" s="952"/>
      <c r="AL8" s="952"/>
      <c r="AM8" s="952"/>
      <c r="AN8" s="952"/>
      <c r="AO8" s="952"/>
      <c r="AP8" s="952"/>
      <c r="AQ8" s="952"/>
      <c r="AR8" s="952"/>
      <c r="AS8" s="952"/>
      <c r="AT8" s="952"/>
      <c r="AU8" s="952"/>
      <c r="AV8" s="952"/>
      <c r="AW8" s="952"/>
      <c r="AX8" s="952"/>
      <c r="AY8" s="952"/>
      <c r="AZ8" s="952"/>
      <c r="BA8" s="952"/>
      <c r="BB8" s="952"/>
      <c r="BC8" s="952"/>
      <c r="BD8" s="952"/>
      <c r="BE8" s="952"/>
      <c r="BF8" s="952"/>
      <c r="BG8" s="952"/>
      <c r="BH8" s="952"/>
      <c r="BI8" s="952"/>
      <c r="BJ8" s="952"/>
      <c r="BK8" s="952"/>
      <c r="BL8" s="952"/>
      <c r="BM8" s="952"/>
      <c r="BN8" s="952"/>
      <c r="BO8" s="952"/>
    </row>
    <row r="9" spans="1:67">
      <c r="B9" s="772">
        <v>2</v>
      </c>
      <c r="C9" s="729" t="s">
        <v>432</v>
      </c>
      <c r="D9" s="773"/>
      <c r="E9" s="731"/>
      <c r="F9" s="732"/>
      <c r="G9" s="953"/>
      <c r="H9" s="953"/>
      <c r="I9" s="953"/>
      <c r="J9" s="953"/>
      <c r="K9" s="953"/>
      <c r="L9" s="953"/>
      <c r="M9" s="953"/>
      <c r="N9" s="953"/>
      <c r="O9" s="953"/>
      <c r="P9" s="953"/>
      <c r="Q9" s="953"/>
      <c r="R9" s="953"/>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3"/>
      <c r="BN9" s="953"/>
      <c r="BO9" s="953"/>
    </row>
    <row r="10" spans="1:67">
      <c r="B10" s="772">
        <v>3</v>
      </c>
      <c r="C10" s="729" t="s">
        <v>433</v>
      </c>
      <c r="D10" s="773"/>
      <c r="E10" s="731"/>
      <c r="F10" s="732"/>
      <c r="G10" s="954"/>
      <c r="H10" s="954"/>
      <c r="I10" s="954"/>
      <c r="J10" s="954"/>
      <c r="K10" s="954"/>
      <c r="L10" s="954"/>
      <c r="M10" s="954"/>
      <c r="N10" s="954"/>
      <c r="O10" s="954"/>
      <c r="P10" s="954"/>
      <c r="Q10" s="954"/>
      <c r="R10" s="954"/>
      <c r="S10" s="954"/>
      <c r="T10" s="954"/>
      <c r="U10" s="954"/>
      <c r="V10" s="954"/>
      <c r="W10" s="954"/>
      <c r="X10" s="954"/>
      <c r="Y10" s="954"/>
      <c r="Z10" s="954"/>
      <c r="AA10" s="954"/>
      <c r="AB10" s="954"/>
      <c r="AC10" s="954"/>
      <c r="AD10" s="954"/>
      <c r="AE10" s="954"/>
      <c r="AF10" s="954"/>
      <c r="AG10" s="954"/>
      <c r="AH10" s="954"/>
      <c r="AI10" s="954"/>
      <c r="AJ10" s="954"/>
      <c r="AK10" s="954"/>
      <c r="AL10" s="954"/>
      <c r="AM10" s="954"/>
      <c r="AN10" s="954"/>
      <c r="AO10" s="954"/>
      <c r="AP10" s="954"/>
      <c r="AQ10" s="954"/>
      <c r="AR10" s="954"/>
      <c r="AS10" s="954"/>
      <c r="AT10" s="954"/>
      <c r="AU10" s="954"/>
      <c r="AV10" s="954"/>
      <c r="AW10" s="954"/>
      <c r="AX10" s="954"/>
      <c r="AY10" s="954"/>
      <c r="AZ10" s="954"/>
      <c r="BA10" s="954"/>
      <c r="BB10" s="954"/>
      <c r="BC10" s="954"/>
      <c r="BD10" s="954"/>
      <c r="BE10" s="954"/>
      <c r="BF10" s="954"/>
      <c r="BG10" s="954"/>
      <c r="BH10" s="954"/>
      <c r="BI10" s="954"/>
      <c r="BJ10" s="954"/>
      <c r="BK10" s="954"/>
      <c r="BL10" s="954"/>
      <c r="BM10" s="954"/>
      <c r="BN10" s="954"/>
      <c r="BO10" s="954"/>
    </row>
    <row r="11" spans="1:67">
      <c r="B11" s="772">
        <v>4</v>
      </c>
      <c r="C11" s="729" t="s">
        <v>784</v>
      </c>
      <c r="D11" s="773"/>
      <c r="E11" s="731"/>
      <c r="F11" s="732"/>
      <c r="G11" s="954"/>
      <c r="H11" s="954"/>
      <c r="I11" s="954"/>
      <c r="J11" s="954"/>
      <c r="K11" s="954"/>
      <c r="L11" s="954"/>
      <c r="M11" s="954"/>
      <c r="N11" s="954"/>
      <c r="O11" s="954"/>
      <c r="P11" s="954"/>
      <c r="Q11" s="954"/>
      <c r="R11" s="954"/>
      <c r="S11" s="954"/>
      <c r="T11" s="954"/>
      <c r="U11" s="954"/>
      <c r="V11" s="954"/>
      <c r="W11" s="954"/>
      <c r="X11" s="954"/>
      <c r="Y11" s="954"/>
      <c r="Z11" s="954"/>
      <c r="AA11" s="954"/>
      <c r="AB11" s="954"/>
      <c r="AC11" s="954"/>
      <c r="AD11" s="954"/>
      <c r="AE11" s="954"/>
      <c r="AF11" s="954"/>
      <c r="AG11" s="954"/>
      <c r="AH11" s="954"/>
      <c r="AI11" s="954"/>
      <c r="AJ11" s="954"/>
      <c r="AK11" s="954"/>
      <c r="AL11" s="954"/>
      <c r="AM11" s="954"/>
      <c r="AN11" s="954"/>
      <c r="AO11" s="954"/>
      <c r="AP11" s="954"/>
      <c r="AQ11" s="954"/>
      <c r="AR11" s="954"/>
      <c r="AS11" s="954"/>
      <c r="AT11" s="954"/>
      <c r="AU11" s="954"/>
      <c r="AV11" s="954"/>
      <c r="AW11" s="954"/>
      <c r="AX11" s="954"/>
      <c r="AY11" s="954"/>
      <c r="AZ11" s="954"/>
      <c r="BA11" s="954"/>
      <c r="BB11" s="954"/>
      <c r="BC11" s="954"/>
      <c r="BD11" s="954"/>
      <c r="BE11" s="954"/>
      <c r="BF11" s="954"/>
      <c r="BG11" s="954"/>
      <c r="BH11" s="954"/>
      <c r="BI11" s="954"/>
      <c r="BJ11" s="954"/>
      <c r="BK11" s="954"/>
      <c r="BL11" s="954"/>
      <c r="BM11" s="954"/>
      <c r="BN11" s="954"/>
      <c r="BO11" s="954"/>
    </row>
    <row r="12" spans="1:67">
      <c r="B12" s="772">
        <v>5</v>
      </c>
      <c r="C12" s="729" t="s">
        <v>632</v>
      </c>
      <c r="D12" s="773"/>
      <c r="E12" s="731"/>
      <c r="F12" s="732"/>
      <c r="G12" s="953"/>
      <c r="H12" s="953"/>
      <c r="I12" s="953"/>
      <c r="J12" s="953"/>
      <c r="K12" s="953"/>
      <c r="L12" s="953"/>
      <c r="M12" s="953"/>
      <c r="N12" s="953"/>
      <c r="O12" s="953"/>
      <c r="P12" s="953"/>
      <c r="Q12" s="953"/>
      <c r="R12" s="953"/>
      <c r="S12" s="953"/>
      <c r="T12" s="953"/>
      <c r="U12" s="953"/>
      <c r="V12" s="953"/>
      <c r="W12" s="953"/>
      <c r="X12" s="953"/>
      <c r="Y12" s="953"/>
      <c r="Z12" s="953"/>
      <c r="AA12" s="953"/>
      <c r="AB12" s="953"/>
      <c r="AC12" s="953"/>
      <c r="AD12" s="953"/>
      <c r="AE12" s="953"/>
      <c r="AF12" s="953"/>
      <c r="AG12" s="953"/>
      <c r="AH12" s="953"/>
      <c r="AI12" s="953"/>
      <c r="AJ12" s="953"/>
      <c r="AK12" s="953"/>
      <c r="AL12" s="953"/>
      <c r="AM12" s="953"/>
      <c r="AN12" s="953"/>
      <c r="AO12" s="953"/>
      <c r="AP12" s="953"/>
      <c r="AQ12" s="953"/>
      <c r="AR12" s="953"/>
      <c r="AS12" s="953"/>
      <c r="AT12" s="953"/>
      <c r="AU12" s="953"/>
      <c r="AV12" s="953"/>
      <c r="AW12" s="953"/>
      <c r="AX12" s="953"/>
      <c r="AY12" s="953"/>
      <c r="AZ12" s="953"/>
      <c r="BA12" s="953"/>
      <c r="BB12" s="953"/>
      <c r="BC12" s="953"/>
      <c r="BD12" s="953"/>
      <c r="BE12" s="953"/>
      <c r="BF12" s="953"/>
      <c r="BG12" s="953"/>
      <c r="BH12" s="953"/>
      <c r="BI12" s="953"/>
      <c r="BJ12" s="953"/>
      <c r="BK12" s="953"/>
      <c r="BL12" s="953"/>
      <c r="BM12" s="953"/>
      <c r="BN12" s="953"/>
      <c r="BO12" s="953"/>
    </row>
    <row r="13" spans="1:67" ht="54" customHeight="1">
      <c r="B13" s="772">
        <v>6</v>
      </c>
      <c r="C13" s="729" t="s">
        <v>561</v>
      </c>
      <c r="D13" s="773"/>
      <c r="E13" s="731"/>
      <c r="F13" s="732"/>
      <c r="G13" s="1062"/>
      <c r="H13" s="1062"/>
      <c r="I13" s="1062"/>
      <c r="J13" s="1062"/>
      <c r="K13" s="1062"/>
      <c r="L13" s="1062"/>
      <c r="M13" s="1062"/>
      <c r="N13" s="1062"/>
      <c r="O13" s="1062"/>
      <c r="P13" s="1062"/>
      <c r="Q13" s="1062"/>
      <c r="R13" s="1062"/>
      <c r="S13" s="1062"/>
      <c r="T13" s="1062"/>
      <c r="U13" s="1062"/>
      <c r="V13" s="1062"/>
      <c r="W13" s="1062"/>
      <c r="X13" s="1062"/>
      <c r="Y13" s="1062"/>
      <c r="Z13" s="1062"/>
      <c r="AA13" s="1062"/>
      <c r="AB13" s="1062"/>
      <c r="AC13" s="1062"/>
      <c r="AD13" s="1062"/>
      <c r="AE13" s="1062"/>
      <c r="AF13" s="1062"/>
      <c r="AG13" s="1062"/>
      <c r="AH13" s="1062"/>
      <c r="AI13" s="1062"/>
      <c r="AJ13" s="1062"/>
      <c r="AK13" s="1062"/>
      <c r="AL13" s="1062"/>
      <c r="AM13" s="1062"/>
      <c r="AN13" s="1062"/>
      <c r="AO13" s="1062"/>
      <c r="AP13" s="1062"/>
      <c r="AQ13" s="1062"/>
      <c r="AR13" s="1062"/>
      <c r="AS13" s="1062"/>
      <c r="AT13" s="1062"/>
      <c r="AU13" s="1062"/>
      <c r="AV13" s="1062"/>
      <c r="AW13" s="1062"/>
      <c r="AX13" s="1062"/>
      <c r="AY13" s="1062"/>
      <c r="AZ13" s="1062"/>
      <c r="BA13" s="1062"/>
      <c r="BB13" s="1062"/>
      <c r="BC13" s="1062"/>
      <c r="BD13" s="1062"/>
      <c r="BE13" s="1062"/>
      <c r="BF13" s="1062"/>
      <c r="BG13" s="1062"/>
      <c r="BH13" s="1062"/>
      <c r="BI13" s="1062"/>
      <c r="BJ13" s="1062"/>
      <c r="BK13" s="1062"/>
      <c r="BL13" s="1062"/>
      <c r="BM13" s="1062"/>
      <c r="BN13" s="1062"/>
      <c r="BO13" s="1062"/>
    </row>
    <row r="14" spans="1:67" ht="25.5" customHeight="1">
      <c r="B14" s="728" t="s">
        <v>1056</v>
      </c>
      <c r="C14" s="729" t="s">
        <v>1343</v>
      </c>
      <c r="D14" s="773"/>
      <c r="E14" s="812" t="s">
        <v>426</v>
      </c>
      <c r="F14" s="732"/>
      <c r="G14" s="1062"/>
      <c r="H14" s="1062"/>
      <c r="I14" s="1062"/>
      <c r="J14" s="1062"/>
      <c r="K14" s="1062"/>
      <c r="L14" s="1062"/>
      <c r="M14" s="1062"/>
      <c r="N14" s="1062"/>
      <c r="O14" s="1062"/>
      <c r="P14" s="1062"/>
      <c r="Q14" s="1062"/>
      <c r="R14" s="1062"/>
      <c r="S14" s="1062"/>
      <c r="T14" s="1062"/>
      <c r="U14" s="1062"/>
      <c r="V14" s="1062"/>
      <c r="W14" s="1062"/>
      <c r="X14" s="1062"/>
      <c r="Y14" s="1062"/>
      <c r="Z14" s="1062"/>
      <c r="AA14" s="1062"/>
      <c r="AB14" s="1062"/>
      <c r="AC14" s="1062"/>
      <c r="AD14" s="1062"/>
      <c r="AE14" s="1062"/>
      <c r="AF14" s="1062"/>
      <c r="AG14" s="1062"/>
      <c r="AH14" s="1062"/>
      <c r="AI14" s="1062"/>
      <c r="AJ14" s="1062"/>
      <c r="AK14" s="1062"/>
      <c r="AL14" s="1062"/>
      <c r="AM14" s="1062"/>
      <c r="AN14" s="1062"/>
      <c r="AO14" s="1062"/>
      <c r="AP14" s="1062"/>
      <c r="AQ14" s="1062"/>
      <c r="AR14" s="1062"/>
      <c r="AS14" s="1062"/>
      <c r="AT14" s="1062"/>
      <c r="AU14" s="1062"/>
      <c r="AV14" s="1062"/>
      <c r="AW14" s="1062"/>
      <c r="AX14" s="1062"/>
      <c r="AY14" s="1062"/>
      <c r="AZ14" s="1062"/>
      <c r="BA14" s="1062"/>
      <c r="BB14" s="1062"/>
      <c r="BC14" s="1062"/>
      <c r="BD14" s="1062"/>
      <c r="BE14" s="1062"/>
      <c r="BF14" s="1062"/>
      <c r="BG14" s="1062"/>
      <c r="BH14" s="1062"/>
      <c r="BI14" s="1062"/>
      <c r="BJ14" s="1062"/>
      <c r="BK14" s="1062"/>
      <c r="BL14" s="1062"/>
      <c r="BM14" s="1062"/>
      <c r="BN14" s="1062"/>
      <c r="BO14" s="1062"/>
    </row>
    <row r="15" spans="1:67" ht="25.5" customHeight="1">
      <c r="B15" s="728" t="s">
        <v>427</v>
      </c>
      <c r="C15" s="729" t="s">
        <v>428</v>
      </c>
      <c r="D15" s="773"/>
      <c r="E15" s="812"/>
      <c r="F15" s="732"/>
      <c r="G15" s="1062"/>
      <c r="H15" s="1062"/>
      <c r="I15" s="1062"/>
      <c r="J15" s="1062"/>
      <c r="K15" s="1062"/>
      <c r="L15" s="1062"/>
      <c r="M15" s="1062"/>
      <c r="N15" s="1062"/>
      <c r="O15" s="1062"/>
      <c r="P15" s="1062"/>
      <c r="Q15" s="1062"/>
      <c r="R15" s="1062"/>
      <c r="S15" s="1062"/>
      <c r="T15" s="1062"/>
      <c r="U15" s="1062"/>
      <c r="V15" s="1062"/>
      <c r="W15" s="1062"/>
      <c r="X15" s="1062"/>
      <c r="Y15" s="1062"/>
      <c r="Z15" s="1062"/>
      <c r="AA15" s="1062"/>
      <c r="AB15" s="1062"/>
      <c r="AC15" s="1062"/>
      <c r="AD15" s="1062"/>
      <c r="AE15" s="1062"/>
      <c r="AF15" s="1062"/>
      <c r="AG15" s="1062"/>
      <c r="AH15" s="1062"/>
      <c r="AI15" s="1062"/>
      <c r="AJ15" s="1062"/>
      <c r="AK15" s="1062"/>
      <c r="AL15" s="1062"/>
      <c r="AM15" s="1062"/>
      <c r="AN15" s="1062"/>
      <c r="AO15" s="1062"/>
      <c r="AP15" s="1062"/>
      <c r="AQ15" s="1062"/>
      <c r="AR15" s="1062"/>
      <c r="AS15" s="1062"/>
      <c r="AT15" s="1062"/>
      <c r="AU15" s="1062"/>
      <c r="AV15" s="1062"/>
      <c r="AW15" s="1062"/>
      <c r="AX15" s="1062"/>
      <c r="AY15" s="1062"/>
      <c r="AZ15" s="1062"/>
      <c r="BA15" s="1062"/>
      <c r="BB15" s="1062"/>
      <c r="BC15" s="1062"/>
      <c r="BD15" s="1062"/>
      <c r="BE15" s="1062"/>
      <c r="BF15" s="1062"/>
      <c r="BG15" s="1062"/>
      <c r="BH15" s="1062"/>
      <c r="BI15" s="1062"/>
      <c r="BJ15" s="1062"/>
      <c r="BK15" s="1062"/>
      <c r="BL15" s="1062"/>
      <c r="BM15" s="1062"/>
      <c r="BN15" s="1062"/>
      <c r="BO15" s="1062"/>
    </row>
    <row r="16" spans="1:67">
      <c r="B16" s="728">
        <v>7</v>
      </c>
      <c r="C16" s="729" t="s">
        <v>108</v>
      </c>
      <c r="D16" s="773"/>
      <c r="E16" s="731" t="s">
        <v>430</v>
      </c>
      <c r="F16" s="732"/>
      <c r="G16" s="955"/>
      <c r="H16" s="955"/>
      <c r="I16" s="955"/>
      <c r="J16" s="955"/>
      <c r="K16" s="955"/>
      <c r="L16" s="955"/>
      <c r="M16" s="955"/>
      <c r="N16" s="955"/>
      <c r="O16" s="955"/>
      <c r="P16" s="955"/>
      <c r="Q16" s="955"/>
      <c r="R16" s="955"/>
      <c r="S16" s="955"/>
      <c r="T16" s="955"/>
      <c r="U16" s="955"/>
      <c r="V16" s="955"/>
      <c r="W16" s="955"/>
      <c r="X16" s="955"/>
      <c r="Y16" s="955"/>
      <c r="Z16" s="955"/>
      <c r="AA16" s="955"/>
      <c r="AB16" s="955"/>
      <c r="AC16" s="955"/>
      <c r="AD16" s="955"/>
      <c r="AE16" s="955"/>
      <c r="AF16" s="955"/>
      <c r="AG16" s="955"/>
      <c r="AH16" s="955"/>
      <c r="AI16" s="955"/>
      <c r="AJ16" s="955"/>
      <c r="AK16" s="955"/>
      <c r="AL16" s="955"/>
      <c r="AM16" s="955"/>
      <c r="AN16" s="955"/>
      <c r="AO16" s="955"/>
      <c r="AP16" s="955"/>
      <c r="AQ16" s="955"/>
      <c r="AR16" s="955"/>
      <c r="AS16" s="955"/>
      <c r="AT16" s="955"/>
      <c r="AU16" s="955"/>
      <c r="AV16" s="955"/>
      <c r="AW16" s="955"/>
      <c r="AX16" s="955"/>
      <c r="AY16" s="955"/>
      <c r="AZ16" s="955"/>
      <c r="BA16" s="955"/>
      <c r="BB16" s="955"/>
      <c r="BC16" s="955"/>
      <c r="BD16" s="955"/>
      <c r="BE16" s="955"/>
      <c r="BF16" s="955"/>
      <c r="BG16" s="955"/>
      <c r="BH16" s="955"/>
      <c r="BI16" s="955"/>
      <c r="BJ16" s="955"/>
      <c r="BK16" s="955"/>
      <c r="BL16" s="955"/>
      <c r="BM16" s="955"/>
      <c r="BN16" s="955"/>
      <c r="BO16" s="955"/>
    </row>
    <row r="17" spans="2:67" ht="25.5" customHeight="1">
      <c r="B17" s="728" t="s">
        <v>496</v>
      </c>
      <c r="C17" s="822" t="s">
        <v>655</v>
      </c>
      <c r="D17" s="823"/>
      <c r="E17" s="956"/>
      <c r="F17" s="825"/>
      <c r="G17" s="1063"/>
      <c r="H17" s="1063"/>
      <c r="I17" s="1063"/>
      <c r="J17" s="1063"/>
      <c r="K17" s="1063"/>
      <c r="L17" s="1063"/>
      <c r="M17" s="1063"/>
      <c r="N17" s="1063"/>
      <c r="O17" s="1063"/>
      <c r="P17" s="1063"/>
      <c r="Q17" s="1063"/>
      <c r="R17" s="1063"/>
      <c r="S17" s="1063"/>
      <c r="T17" s="1063"/>
      <c r="U17" s="1063"/>
      <c r="V17" s="1063"/>
      <c r="W17" s="1063"/>
      <c r="X17" s="1063"/>
      <c r="Y17" s="1063"/>
      <c r="Z17" s="1063"/>
      <c r="AA17" s="1063"/>
      <c r="AB17" s="1063"/>
      <c r="AC17" s="1063"/>
      <c r="AD17" s="1063"/>
      <c r="AE17" s="1063"/>
      <c r="AF17" s="1063"/>
      <c r="AG17" s="1063"/>
      <c r="AH17" s="1063"/>
      <c r="AI17" s="1063"/>
      <c r="AJ17" s="1063"/>
      <c r="AK17" s="1063"/>
      <c r="AL17" s="1063"/>
      <c r="AM17" s="1063"/>
      <c r="AN17" s="1063"/>
      <c r="AO17" s="1063"/>
      <c r="AP17" s="1063"/>
      <c r="AQ17" s="1063"/>
      <c r="AR17" s="1063"/>
      <c r="AS17" s="1063"/>
      <c r="AT17" s="1063"/>
      <c r="AU17" s="1063"/>
      <c r="AV17" s="1063"/>
      <c r="AW17" s="1063"/>
      <c r="AX17" s="1063"/>
      <c r="AY17" s="1063"/>
      <c r="AZ17" s="1063"/>
      <c r="BA17" s="1063"/>
      <c r="BB17" s="1063"/>
      <c r="BC17" s="1063"/>
      <c r="BD17" s="1063"/>
      <c r="BE17" s="1063"/>
      <c r="BF17" s="1063"/>
      <c r="BG17" s="1063"/>
      <c r="BH17" s="1063"/>
      <c r="BI17" s="1063"/>
      <c r="BJ17" s="1063"/>
      <c r="BK17" s="1063"/>
      <c r="BL17" s="1063"/>
      <c r="BM17" s="1063"/>
      <c r="BN17" s="1063"/>
      <c r="BO17" s="1063"/>
    </row>
    <row r="18" spans="2:67" ht="12.75" customHeight="1">
      <c r="B18" s="728" t="s">
        <v>249</v>
      </c>
      <c r="C18" s="730" t="s">
        <v>269</v>
      </c>
      <c r="D18" s="730"/>
      <c r="E18" s="731"/>
      <c r="F18" s="732"/>
      <c r="G18" s="650" t="s">
        <v>971</v>
      </c>
      <c r="H18" s="650" t="s">
        <v>971</v>
      </c>
      <c r="I18" s="650" t="s">
        <v>971</v>
      </c>
      <c r="J18" s="650" t="s">
        <v>971</v>
      </c>
      <c r="K18" s="650" t="s">
        <v>971</v>
      </c>
      <c r="L18" s="650" t="s">
        <v>971</v>
      </c>
      <c r="M18" s="650" t="s">
        <v>971</v>
      </c>
      <c r="N18" s="650" t="s">
        <v>971</v>
      </c>
      <c r="O18" s="650" t="s">
        <v>971</v>
      </c>
      <c r="P18" s="650" t="s">
        <v>971</v>
      </c>
      <c r="Q18" s="650" t="s">
        <v>971</v>
      </c>
      <c r="R18" s="650" t="s">
        <v>971</v>
      </c>
      <c r="S18" s="650" t="s">
        <v>971</v>
      </c>
      <c r="T18" s="650" t="s">
        <v>971</v>
      </c>
      <c r="U18" s="650" t="s">
        <v>971</v>
      </c>
      <c r="V18" s="650" t="s">
        <v>971</v>
      </c>
      <c r="W18" s="650" t="s">
        <v>971</v>
      </c>
      <c r="X18" s="650" t="s">
        <v>971</v>
      </c>
      <c r="Y18" s="650" t="s">
        <v>971</v>
      </c>
      <c r="Z18" s="650" t="s">
        <v>971</v>
      </c>
      <c r="AA18" s="650" t="s">
        <v>971</v>
      </c>
      <c r="AB18" s="650" t="s">
        <v>971</v>
      </c>
      <c r="AC18" s="650" t="s">
        <v>971</v>
      </c>
      <c r="AD18" s="650" t="s">
        <v>971</v>
      </c>
      <c r="AE18" s="650" t="s">
        <v>971</v>
      </c>
      <c r="AF18" s="650" t="s">
        <v>971</v>
      </c>
      <c r="AG18" s="650" t="s">
        <v>971</v>
      </c>
      <c r="AH18" s="650" t="s">
        <v>971</v>
      </c>
      <c r="AI18" s="650" t="s">
        <v>971</v>
      </c>
      <c r="AJ18" s="650" t="s">
        <v>971</v>
      </c>
      <c r="AK18" s="650" t="s">
        <v>971</v>
      </c>
      <c r="AL18" s="650" t="s">
        <v>971</v>
      </c>
      <c r="AM18" s="650" t="s">
        <v>971</v>
      </c>
      <c r="AN18" s="650" t="s">
        <v>971</v>
      </c>
      <c r="AO18" s="650" t="s">
        <v>971</v>
      </c>
      <c r="AP18" s="650" t="s">
        <v>971</v>
      </c>
      <c r="AQ18" s="650" t="s">
        <v>971</v>
      </c>
      <c r="AR18" s="650" t="s">
        <v>971</v>
      </c>
      <c r="AS18" s="650" t="s">
        <v>971</v>
      </c>
      <c r="AT18" s="650" t="s">
        <v>971</v>
      </c>
      <c r="AU18" s="650" t="s">
        <v>971</v>
      </c>
      <c r="AV18" s="650" t="s">
        <v>971</v>
      </c>
      <c r="AW18" s="650" t="s">
        <v>971</v>
      </c>
      <c r="AX18" s="650" t="s">
        <v>971</v>
      </c>
      <c r="AY18" s="650" t="s">
        <v>971</v>
      </c>
      <c r="AZ18" s="650" t="s">
        <v>971</v>
      </c>
      <c r="BA18" s="650" t="s">
        <v>971</v>
      </c>
      <c r="BB18" s="650" t="s">
        <v>971</v>
      </c>
      <c r="BC18" s="650" t="s">
        <v>971</v>
      </c>
      <c r="BD18" s="650" t="s">
        <v>971</v>
      </c>
      <c r="BE18" s="650" t="s">
        <v>971</v>
      </c>
      <c r="BF18" s="650" t="s">
        <v>971</v>
      </c>
      <c r="BG18" s="650" t="s">
        <v>971</v>
      </c>
      <c r="BH18" s="650" t="s">
        <v>971</v>
      </c>
      <c r="BI18" s="650" t="s">
        <v>971</v>
      </c>
      <c r="BJ18" s="650" t="s">
        <v>971</v>
      </c>
      <c r="BK18" s="650" t="s">
        <v>971</v>
      </c>
      <c r="BL18" s="650" t="s">
        <v>971</v>
      </c>
      <c r="BM18" s="650" t="s">
        <v>971</v>
      </c>
      <c r="BN18" s="650" t="s">
        <v>971</v>
      </c>
      <c r="BO18" s="650" t="s">
        <v>971</v>
      </c>
    </row>
    <row r="19" spans="2:67" ht="40.5" customHeight="1">
      <c r="B19" s="728" t="s">
        <v>603</v>
      </c>
      <c r="C19" s="729" t="s">
        <v>551</v>
      </c>
      <c r="D19" s="730"/>
      <c r="E19" s="731"/>
      <c r="F19" s="732"/>
      <c r="G19" s="649" t="s">
        <v>619</v>
      </c>
      <c r="H19" s="649" t="s">
        <v>619</v>
      </c>
      <c r="I19" s="649"/>
      <c r="J19" s="649"/>
      <c r="K19" s="649"/>
      <c r="L19" s="649"/>
      <c r="M19" s="649"/>
      <c r="N19" s="649"/>
      <c r="O19" s="649"/>
      <c r="P19" s="649"/>
      <c r="Q19" s="649" t="s">
        <v>619</v>
      </c>
      <c r="R19" s="649"/>
      <c r="S19" s="649"/>
      <c r="T19" s="649"/>
      <c r="U19" s="649"/>
      <c r="V19" s="649" t="s">
        <v>619</v>
      </c>
      <c r="W19" s="649" t="s">
        <v>619</v>
      </c>
      <c r="X19" s="649" t="s">
        <v>619</v>
      </c>
      <c r="Y19" s="649" t="s">
        <v>619</v>
      </c>
      <c r="Z19" s="649" t="s">
        <v>619</v>
      </c>
      <c r="AA19" s="649" t="s">
        <v>619</v>
      </c>
      <c r="AB19" s="649"/>
      <c r="AC19" s="649"/>
      <c r="AD19" s="649"/>
      <c r="AE19" s="649"/>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row>
    <row r="20" spans="2:67" ht="13.5" thickBot="1">
      <c r="G20" s="856" t="s">
        <v>550</v>
      </c>
      <c r="H20" s="856"/>
      <c r="I20" s="856"/>
      <c r="J20" s="856"/>
      <c r="K20" s="856"/>
      <c r="L20" s="856"/>
      <c r="M20" s="856"/>
      <c r="N20" s="856"/>
      <c r="O20" s="856"/>
      <c r="P20" s="856"/>
      <c r="Q20" s="856"/>
      <c r="R20" s="856"/>
      <c r="S20" s="856"/>
      <c r="T20" s="856"/>
      <c r="U20" s="856"/>
      <c r="V20" s="856"/>
      <c r="W20" s="856"/>
      <c r="X20" s="856"/>
      <c r="Y20" s="856"/>
      <c r="Z20" s="856"/>
      <c r="AA20" s="856"/>
      <c r="AB20" s="856"/>
      <c r="AC20" s="856"/>
      <c r="AD20" s="856"/>
      <c r="AE20" s="856"/>
      <c r="AF20" s="856"/>
      <c r="AG20" s="856"/>
      <c r="AH20" s="856"/>
      <c r="AI20" s="856"/>
      <c r="AJ20" s="856"/>
      <c r="AK20" s="856"/>
      <c r="AL20" s="856"/>
      <c r="AM20" s="856"/>
      <c r="AN20" s="856"/>
      <c r="AO20" s="856"/>
      <c r="AP20" s="856"/>
      <c r="AQ20" s="856"/>
      <c r="AR20" s="856"/>
      <c r="AS20" s="856"/>
      <c r="AT20" s="856"/>
      <c r="AU20" s="856"/>
      <c r="AV20" s="856"/>
      <c r="AW20" s="856"/>
      <c r="AX20" s="856"/>
      <c r="AY20" s="856"/>
      <c r="AZ20" s="856"/>
      <c r="BA20" s="856"/>
      <c r="BB20" s="856"/>
      <c r="BC20" s="856"/>
      <c r="BD20" s="856"/>
      <c r="BE20" s="856"/>
      <c r="BF20" s="856"/>
      <c r="BG20" s="856"/>
      <c r="BH20" s="856"/>
      <c r="BI20" s="856"/>
      <c r="BJ20" s="856"/>
      <c r="BK20" s="856"/>
      <c r="BL20" s="856"/>
      <c r="BM20" s="856"/>
      <c r="BN20" s="856"/>
      <c r="BO20" s="856"/>
    </row>
    <row r="21" spans="2:67" ht="13.5" customHeight="1" thickBot="1">
      <c r="B21" s="17" t="s">
        <v>215</v>
      </c>
      <c r="C21" s="781"/>
      <c r="D21" s="781"/>
      <c r="E21" s="813" t="s">
        <v>23</v>
      </c>
      <c r="F21" s="814"/>
      <c r="G21" s="149">
        <f t="shared" ref="G21:BO21" si="0">G$7</f>
        <v>1990</v>
      </c>
      <c r="H21" s="149">
        <f t="shared" si="0"/>
        <v>1991</v>
      </c>
      <c r="I21" s="149">
        <f t="shared" si="0"/>
        <v>1992</v>
      </c>
      <c r="J21" s="149">
        <f t="shared" si="0"/>
        <v>1993</v>
      </c>
      <c r="K21" s="149">
        <f t="shared" si="0"/>
        <v>1994</v>
      </c>
      <c r="L21" s="149">
        <f t="shared" si="0"/>
        <v>1995</v>
      </c>
      <c r="M21" s="149">
        <f t="shared" si="0"/>
        <v>1996</v>
      </c>
      <c r="N21" s="149">
        <f t="shared" si="0"/>
        <v>1997</v>
      </c>
      <c r="O21" s="149">
        <f t="shared" si="0"/>
        <v>1998</v>
      </c>
      <c r="P21" s="149">
        <f t="shared" si="0"/>
        <v>1999</v>
      </c>
      <c r="Q21" s="149">
        <f t="shared" si="0"/>
        <v>2000</v>
      </c>
      <c r="R21" s="149">
        <f t="shared" si="0"/>
        <v>2001</v>
      </c>
      <c r="S21" s="149">
        <f t="shared" si="0"/>
        <v>2002</v>
      </c>
      <c r="T21" s="149">
        <f t="shared" si="0"/>
        <v>2003</v>
      </c>
      <c r="U21" s="149">
        <f t="shared" si="0"/>
        <v>2004</v>
      </c>
      <c r="V21" s="149">
        <f t="shared" si="0"/>
        <v>2005</v>
      </c>
      <c r="W21" s="149">
        <f t="shared" si="0"/>
        <v>2006</v>
      </c>
      <c r="X21" s="149">
        <f t="shared" si="0"/>
        <v>2007</v>
      </c>
      <c r="Y21" s="149">
        <f t="shared" si="0"/>
        <v>2008</v>
      </c>
      <c r="Z21" s="149">
        <f t="shared" si="0"/>
        <v>2009</v>
      </c>
      <c r="AA21" s="149">
        <f t="shared" si="0"/>
        <v>2010</v>
      </c>
      <c r="AB21" s="149">
        <f t="shared" si="0"/>
        <v>2011</v>
      </c>
      <c r="AC21" s="149">
        <f t="shared" si="0"/>
        <v>2012</v>
      </c>
      <c r="AD21" s="149">
        <f t="shared" si="0"/>
        <v>2013</v>
      </c>
      <c r="AE21" s="149">
        <f t="shared" si="0"/>
        <v>2014</v>
      </c>
      <c r="AF21" s="149">
        <f t="shared" si="0"/>
        <v>2015</v>
      </c>
      <c r="AG21" s="149">
        <f t="shared" si="0"/>
        <v>2016</v>
      </c>
      <c r="AH21" s="149">
        <f t="shared" si="0"/>
        <v>2017</v>
      </c>
      <c r="AI21" s="149">
        <f t="shared" si="0"/>
        <v>2018</v>
      </c>
      <c r="AJ21" s="149">
        <f t="shared" si="0"/>
        <v>2019</v>
      </c>
      <c r="AK21" s="149">
        <f t="shared" si="0"/>
        <v>2020</v>
      </c>
      <c r="AL21" s="149">
        <f t="shared" si="0"/>
        <v>2021</v>
      </c>
      <c r="AM21" s="149">
        <f t="shared" si="0"/>
        <v>2022</v>
      </c>
      <c r="AN21" s="149">
        <f t="shared" si="0"/>
        <v>2023</v>
      </c>
      <c r="AO21" s="149">
        <f t="shared" si="0"/>
        <v>2024</v>
      </c>
      <c r="AP21" s="149">
        <f t="shared" si="0"/>
        <v>2025</v>
      </c>
      <c r="AQ21" s="149">
        <f t="shared" si="0"/>
        <v>2026</v>
      </c>
      <c r="AR21" s="149">
        <f t="shared" si="0"/>
        <v>2027</v>
      </c>
      <c r="AS21" s="149">
        <f t="shared" si="0"/>
        <v>2028</v>
      </c>
      <c r="AT21" s="149">
        <f t="shared" si="0"/>
        <v>2029</v>
      </c>
      <c r="AU21" s="149">
        <f t="shared" si="0"/>
        <v>2030</v>
      </c>
      <c r="AV21" s="149">
        <f t="shared" si="0"/>
        <v>2031</v>
      </c>
      <c r="AW21" s="149">
        <f t="shared" si="0"/>
        <v>2032</v>
      </c>
      <c r="AX21" s="149">
        <f t="shared" si="0"/>
        <v>2033</v>
      </c>
      <c r="AY21" s="149">
        <f t="shared" si="0"/>
        <v>2034</v>
      </c>
      <c r="AZ21" s="149">
        <f t="shared" si="0"/>
        <v>2035</v>
      </c>
      <c r="BA21" s="149">
        <f t="shared" si="0"/>
        <v>2036</v>
      </c>
      <c r="BB21" s="149">
        <f t="shared" si="0"/>
        <v>2037</v>
      </c>
      <c r="BC21" s="149">
        <f t="shared" si="0"/>
        <v>2038</v>
      </c>
      <c r="BD21" s="149">
        <f t="shared" si="0"/>
        <v>2039</v>
      </c>
      <c r="BE21" s="149">
        <f t="shared" si="0"/>
        <v>2040</v>
      </c>
      <c r="BF21" s="149">
        <f t="shared" si="0"/>
        <v>2041</v>
      </c>
      <c r="BG21" s="149">
        <f t="shared" si="0"/>
        <v>2042</v>
      </c>
      <c r="BH21" s="149">
        <f t="shared" si="0"/>
        <v>2043</v>
      </c>
      <c r="BI21" s="149">
        <f t="shared" si="0"/>
        <v>2044</v>
      </c>
      <c r="BJ21" s="149">
        <f t="shared" si="0"/>
        <v>2045</v>
      </c>
      <c r="BK21" s="149">
        <f t="shared" si="0"/>
        <v>2046</v>
      </c>
      <c r="BL21" s="149">
        <f t="shared" si="0"/>
        <v>2047</v>
      </c>
      <c r="BM21" s="149">
        <f t="shared" si="0"/>
        <v>2048</v>
      </c>
      <c r="BN21" s="149">
        <f t="shared" si="0"/>
        <v>2049</v>
      </c>
      <c r="BO21" s="149">
        <f t="shared" si="0"/>
        <v>2050</v>
      </c>
    </row>
    <row r="22" spans="2:67">
      <c r="B22" s="786" t="s">
        <v>717</v>
      </c>
      <c r="C22" s="767" t="s">
        <v>211</v>
      </c>
      <c r="D22" s="787"/>
      <c r="E22" s="1078" t="s">
        <v>517</v>
      </c>
      <c r="F22" s="896"/>
      <c r="G22" s="1196"/>
      <c r="H22" s="958"/>
      <c r="I22" s="958"/>
      <c r="J22" s="958"/>
      <c r="K22" s="958"/>
      <c r="L22" s="958"/>
      <c r="M22" s="958"/>
      <c r="N22" s="958"/>
      <c r="O22" s="958"/>
      <c r="P22" s="958"/>
      <c r="Q22" s="958"/>
      <c r="R22" s="958"/>
      <c r="S22" s="958"/>
      <c r="T22" s="958"/>
      <c r="U22" s="958"/>
      <c r="V22" s="958"/>
      <c r="W22" s="958"/>
      <c r="X22" s="958"/>
      <c r="Y22" s="958"/>
      <c r="Z22" s="958"/>
      <c r="AA22" s="958"/>
      <c r="AB22" s="958"/>
      <c r="AC22" s="958"/>
      <c r="AD22" s="958"/>
      <c r="AE22" s="958"/>
      <c r="AF22" s="958"/>
      <c r="AG22" s="958"/>
      <c r="AH22" s="958"/>
      <c r="AI22" s="958"/>
      <c r="AJ22" s="958"/>
      <c r="AK22" s="958"/>
      <c r="AL22" s="958"/>
      <c r="AM22" s="958"/>
      <c r="AN22" s="958"/>
      <c r="AO22" s="958"/>
      <c r="AP22" s="958"/>
      <c r="AQ22" s="958"/>
      <c r="AR22" s="958"/>
      <c r="AS22" s="958"/>
      <c r="AT22" s="958"/>
      <c r="AU22" s="958"/>
      <c r="AV22" s="958"/>
      <c r="AW22" s="958"/>
      <c r="AX22" s="958"/>
      <c r="AY22" s="958"/>
      <c r="AZ22" s="958"/>
      <c r="BA22" s="958"/>
      <c r="BB22" s="958"/>
      <c r="BC22" s="958"/>
      <c r="BD22" s="958"/>
      <c r="BE22" s="958"/>
      <c r="BF22" s="958"/>
      <c r="BG22" s="958"/>
      <c r="BH22" s="958"/>
      <c r="BI22" s="958"/>
      <c r="BJ22" s="958"/>
      <c r="BK22" s="958"/>
      <c r="BL22" s="958"/>
      <c r="BM22" s="958"/>
      <c r="BN22" s="958"/>
      <c r="BO22" s="958"/>
    </row>
    <row r="23" spans="2:67">
      <c r="B23" s="728" t="s">
        <v>718</v>
      </c>
      <c r="C23" s="729" t="s">
        <v>212</v>
      </c>
      <c r="D23" s="773"/>
      <c r="E23" s="1078" t="s">
        <v>517</v>
      </c>
      <c r="F23" s="842"/>
      <c r="G23" s="960"/>
      <c r="H23" s="959"/>
      <c r="I23" s="959"/>
      <c r="J23" s="959"/>
      <c r="K23" s="959"/>
      <c r="L23" s="959"/>
      <c r="M23" s="959"/>
      <c r="N23" s="959"/>
      <c r="O23" s="959"/>
      <c r="P23" s="959"/>
      <c r="Q23" s="959"/>
      <c r="R23" s="959"/>
      <c r="S23" s="959"/>
      <c r="T23" s="959"/>
      <c r="U23" s="959"/>
      <c r="V23" s="959"/>
      <c r="W23" s="959"/>
      <c r="X23" s="959"/>
      <c r="Y23" s="959"/>
      <c r="Z23" s="959"/>
      <c r="AA23" s="959"/>
      <c r="AB23" s="959"/>
      <c r="AC23" s="959"/>
      <c r="AD23" s="958"/>
      <c r="AE23" s="959"/>
      <c r="AF23" s="959"/>
      <c r="AG23" s="959"/>
      <c r="AH23" s="959"/>
      <c r="AI23" s="959"/>
      <c r="AJ23" s="959"/>
      <c r="AK23" s="959"/>
      <c r="AL23" s="959"/>
      <c r="AM23" s="959"/>
      <c r="AN23" s="959"/>
      <c r="AO23" s="959"/>
      <c r="AP23" s="959"/>
      <c r="AQ23" s="959"/>
      <c r="AR23" s="959"/>
      <c r="AS23" s="959"/>
      <c r="AT23" s="959"/>
      <c r="AU23" s="959"/>
      <c r="AV23" s="959"/>
      <c r="AW23" s="959"/>
      <c r="AX23" s="959"/>
      <c r="AY23" s="959"/>
      <c r="AZ23" s="959"/>
      <c r="BA23" s="959"/>
      <c r="BB23" s="959"/>
      <c r="BC23" s="959"/>
      <c r="BD23" s="959"/>
      <c r="BE23" s="959"/>
      <c r="BF23" s="959"/>
      <c r="BG23" s="959"/>
      <c r="BH23" s="959"/>
      <c r="BI23" s="959"/>
      <c r="BJ23" s="959"/>
      <c r="BK23" s="959"/>
      <c r="BL23" s="959"/>
      <c r="BM23" s="959"/>
      <c r="BN23" s="959"/>
      <c r="BO23" s="959"/>
    </row>
    <row r="24" spans="2:67">
      <c r="B24" s="728" t="s">
        <v>719</v>
      </c>
      <c r="C24" s="729" t="s">
        <v>213</v>
      </c>
      <c r="D24" s="773"/>
      <c r="E24" s="1210" t="s">
        <v>517</v>
      </c>
      <c r="F24" s="842"/>
      <c r="G24" s="960"/>
      <c r="H24" s="959"/>
      <c r="I24" s="959"/>
      <c r="J24" s="959"/>
      <c r="K24" s="959"/>
      <c r="L24" s="959"/>
      <c r="M24" s="959"/>
      <c r="N24" s="959"/>
      <c r="O24" s="959"/>
      <c r="P24" s="959"/>
      <c r="Q24" s="959"/>
      <c r="R24" s="959"/>
      <c r="S24" s="959"/>
      <c r="T24" s="959"/>
      <c r="U24" s="959"/>
      <c r="V24" s="959"/>
      <c r="W24" s="959"/>
      <c r="X24" s="959"/>
      <c r="Y24" s="959"/>
      <c r="Z24" s="959"/>
      <c r="AA24" s="959"/>
      <c r="AB24" s="959"/>
      <c r="AC24" s="959"/>
      <c r="AD24" s="958"/>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B24" s="959"/>
      <c r="BC24" s="959"/>
      <c r="BD24" s="959"/>
      <c r="BE24" s="959"/>
      <c r="BF24" s="959"/>
      <c r="BG24" s="959"/>
      <c r="BH24" s="959"/>
      <c r="BI24" s="959"/>
      <c r="BJ24" s="959"/>
      <c r="BK24" s="959"/>
      <c r="BL24" s="959"/>
      <c r="BM24" s="959"/>
      <c r="BN24" s="959"/>
      <c r="BO24" s="959"/>
    </row>
    <row r="25" spans="2:67">
      <c r="B25" s="728" t="s">
        <v>720</v>
      </c>
      <c r="C25" s="729" t="s">
        <v>214</v>
      </c>
      <c r="D25" s="773"/>
      <c r="E25" s="1078" t="s">
        <v>517</v>
      </c>
      <c r="F25" s="842"/>
      <c r="G25" s="960"/>
      <c r="H25" s="959"/>
      <c r="I25" s="959"/>
      <c r="J25" s="959"/>
      <c r="K25" s="959"/>
      <c r="L25" s="959"/>
      <c r="M25" s="959"/>
      <c r="N25" s="959"/>
      <c r="O25" s="959"/>
      <c r="P25" s="959"/>
      <c r="Q25" s="959"/>
      <c r="R25" s="959"/>
      <c r="S25" s="959"/>
      <c r="T25" s="959"/>
      <c r="U25" s="959"/>
      <c r="V25" s="959"/>
      <c r="W25" s="959"/>
      <c r="X25" s="959"/>
      <c r="Y25" s="959"/>
      <c r="Z25" s="959"/>
      <c r="AA25" s="959"/>
      <c r="AB25" s="959"/>
      <c r="AC25" s="959"/>
      <c r="AD25" s="958"/>
      <c r="AE25" s="959"/>
      <c r="AF25" s="959"/>
      <c r="AG25" s="959"/>
      <c r="AH25" s="959"/>
      <c r="AI25" s="959"/>
      <c r="AJ25" s="959"/>
      <c r="AK25" s="959"/>
      <c r="AL25" s="959"/>
      <c r="AM25" s="959"/>
      <c r="AN25" s="959"/>
      <c r="AO25" s="959"/>
      <c r="AP25" s="959"/>
      <c r="AQ25" s="959"/>
      <c r="AR25" s="959"/>
      <c r="AS25" s="959"/>
      <c r="AT25" s="959"/>
      <c r="AU25" s="959"/>
      <c r="AV25" s="959"/>
      <c r="AW25" s="959"/>
      <c r="AX25" s="959"/>
      <c r="AY25" s="959"/>
      <c r="AZ25" s="959"/>
      <c r="BA25" s="959"/>
      <c r="BB25" s="959"/>
      <c r="BC25" s="959"/>
      <c r="BD25" s="959"/>
      <c r="BE25" s="959"/>
      <c r="BF25" s="959"/>
      <c r="BG25" s="959"/>
      <c r="BH25" s="959"/>
      <c r="BI25" s="959"/>
      <c r="BJ25" s="959"/>
      <c r="BK25" s="959"/>
      <c r="BL25" s="959"/>
      <c r="BM25" s="959"/>
      <c r="BN25" s="959"/>
      <c r="BO25" s="959"/>
    </row>
    <row r="26" spans="2:67">
      <c r="B26" s="728" t="s">
        <v>721</v>
      </c>
      <c r="C26" s="729" t="s">
        <v>725</v>
      </c>
      <c r="D26" s="773"/>
      <c r="E26" s="1078" t="s">
        <v>517</v>
      </c>
      <c r="F26" s="842"/>
      <c r="G26" s="960"/>
      <c r="H26" s="959"/>
      <c r="I26" s="959"/>
      <c r="J26" s="959"/>
      <c r="K26" s="959"/>
      <c r="L26" s="959"/>
      <c r="M26" s="959"/>
      <c r="N26" s="959"/>
      <c r="O26" s="959"/>
      <c r="P26" s="959"/>
      <c r="Q26" s="959"/>
      <c r="R26" s="959"/>
      <c r="S26" s="959"/>
      <c r="T26" s="959"/>
      <c r="U26" s="959"/>
      <c r="V26" s="959"/>
      <c r="W26" s="959"/>
      <c r="X26" s="959"/>
      <c r="Y26" s="959"/>
      <c r="Z26" s="959"/>
      <c r="AA26" s="959"/>
      <c r="AB26" s="959"/>
      <c r="AC26" s="959"/>
      <c r="AD26" s="958"/>
      <c r="AE26" s="959"/>
      <c r="AF26" s="959"/>
      <c r="AG26" s="959"/>
      <c r="AH26" s="959"/>
      <c r="AI26" s="959"/>
      <c r="AJ26" s="959"/>
      <c r="AK26" s="959"/>
      <c r="AL26" s="959"/>
      <c r="AM26" s="959"/>
      <c r="AN26" s="959"/>
      <c r="AO26" s="959"/>
      <c r="AP26" s="959"/>
      <c r="AQ26" s="959"/>
      <c r="AR26" s="959"/>
      <c r="AS26" s="959"/>
      <c r="AT26" s="959"/>
      <c r="AU26" s="959"/>
      <c r="AV26" s="959"/>
      <c r="AW26" s="959"/>
      <c r="AX26" s="959"/>
      <c r="AY26" s="959"/>
      <c r="AZ26" s="959"/>
      <c r="BA26" s="959"/>
      <c r="BB26" s="959"/>
      <c r="BC26" s="959"/>
      <c r="BD26" s="959"/>
      <c r="BE26" s="959"/>
      <c r="BF26" s="959"/>
      <c r="BG26" s="959"/>
      <c r="BH26" s="959"/>
      <c r="BI26" s="959"/>
      <c r="BJ26" s="959"/>
      <c r="BK26" s="959"/>
      <c r="BL26" s="959"/>
      <c r="BM26" s="959"/>
      <c r="BN26" s="959"/>
      <c r="BO26" s="959"/>
    </row>
    <row r="27" spans="2:67">
      <c r="B27" s="728" t="s">
        <v>722</v>
      </c>
      <c r="C27" s="729" t="s">
        <v>1311</v>
      </c>
      <c r="D27" s="773"/>
      <c r="E27" s="1078" t="s">
        <v>517</v>
      </c>
      <c r="F27" s="842"/>
      <c r="G27" s="960"/>
      <c r="H27" s="959"/>
      <c r="I27" s="959"/>
      <c r="J27" s="959"/>
      <c r="K27" s="959"/>
      <c r="L27" s="959"/>
      <c r="M27" s="959"/>
      <c r="N27" s="959"/>
      <c r="O27" s="959"/>
      <c r="P27" s="959"/>
      <c r="Q27" s="959"/>
      <c r="R27" s="959"/>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59"/>
      <c r="BN27" s="959"/>
      <c r="BO27" s="959"/>
    </row>
    <row r="28" spans="2:67">
      <c r="B28" s="728" t="s">
        <v>723</v>
      </c>
      <c r="C28" s="729" t="s">
        <v>280</v>
      </c>
      <c r="D28" s="773"/>
      <c r="E28" s="1078" t="s">
        <v>517</v>
      </c>
      <c r="F28" s="842"/>
      <c r="G28" s="960"/>
      <c r="H28" s="959"/>
      <c r="I28" s="959"/>
      <c r="J28" s="959"/>
      <c r="K28" s="959"/>
      <c r="L28" s="959"/>
      <c r="M28" s="959"/>
      <c r="N28" s="959"/>
      <c r="O28" s="959"/>
      <c r="P28" s="959"/>
      <c r="Q28" s="959"/>
      <c r="R28" s="959"/>
      <c r="S28" s="959"/>
      <c r="T28" s="959"/>
      <c r="U28" s="959"/>
      <c r="V28" s="959"/>
      <c r="W28" s="959"/>
      <c r="X28" s="959"/>
      <c r="Y28" s="959"/>
      <c r="Z28" s="959"/>
      <c r="AA28" s="959"/>
      <c r="AB28" s="959"/>
      <c r="AC28" s="959"/>
      <c r="AD28" s="959"/>
      <c r="AE28" s="959"/>
      <c r="AF28" s="959"/>
      <c r="AG28" s="959"/>
      <c r="AH28" s="959"/>
      <c r="AI28" s="959"/>
      <c r="AJ28" s="959"/>
      <c r="AK28" s="959"/>
      <c r="AL28" s="959"/>
      <c r="AM28" s="959"/>
      <c r="AN28" s="959"/>
      <c r="AO28" s="959"/>
      <c r="AP28" s="959"/>
      <c r="AQ28" s="959"/>
      <c r="AR28" s="959"/>
      <c r="AS28" s="959"/>
      <c r="AT28" s="959"/>
      <c r="AU28" s="959"/>
      <c r="AV28" s="959"/>
      <c r="AW28" s="959"/>
      <c r="AX28" s="959"/>
      <c r="AY28" s="959"/>
      <c r="AZ28" s="959"/>
      <c r="BA28" s="959"/>
      <c r="BB28" s="959"/>
      <c r="BC28" s="959"/>
      <c r="BD28" s="959"/>
      <c r="BE28" s="959"/>
      <c r="BF28" s="959"/>
      <c r="BG28" s="959"/>
      <c r="BH28" s="959"/>
      <c r="BI28" s="959"/>
      <c r="BJ28" s="959"/>
      <c r="BK28" s="959"/>
      <c r="BL28" s="959"/>
      <c r="BM28" s="959"/>
      <c r="BN28" s="959"/>
      <c r="BO28" s="959"/>
    </row>
    <row r="29" spans="2:67">
      <c r="B29" s="728" t="s">
        <v>724</v>
      </c>
      <c r="C29" s="729" t="s">
        <v>393</v>
      </c>
      <c r="D29" s="773"/>
      <c r="E29" s="1078" t="s">
        <v>517</v>
      </c>
      <c r="F29" s="842"/>
      <c r="G29" s="960"/>
      <c r="H29" s="959"/>
      <c r="I29" s="959"/>
      <c r="J29" s="959"/>
      <c r="K29" s="959"/>
      <c r="L29" s="959"/>
      <c r="M29" s="959"/>
      <c r="N29" s="959"/>
      <c r="O29" s="959"/>
      <c r="P29" s="959"/>
      <c r="Q29" s="959"/>
      <c r="R29" s="959"/>
      <c r="S29" s="959"/>
      <c r="T29" s="959"/>
      <c r="U29" s="959"/>
      <c r="V29" s="959"/>
      <c r="W29" s="959"/>
      <c r="X29" s="959"/>
      <c r="Y29" s="959"/>
      <c r="Z29" s="959"/>
      <c r="AA29" s="959"/>
      <c r="AB29" s="959"/>
      <c r="AC29" s="959"/>
      <c r="AD29" s="959"/>
      <c r="AE29" s="959"/>
      <c r="AF29" s="959"/>
      <c r="AG29" s="959"/>
      <c r="AH29" s="959"/>
      <c r="AI29" s="959"/>
      <c r="AJ29" s="959"/>
      <c r="AK29" s="959"/>
      <c r="AL29" s="959"/>
      <c r="AM29" s="959"/>
      <c r="AN29" s="959"/>
      <c r="AO29" s="959"/>
      <c r="AP29" s="959"/>
      <c r="AQ29" s="959"/>
      <c r="AR29" s="959"/>
      <c r="AS29" s="959"/>
      <c r="AT29" s="959"/>
      <c r="AU29" s="959"/>
      <c r="AV29" s="959"/>
      <c r="AW29" s="959"/>
      <c r="AX29" s="959"/>
      <c r="AY29" s="959"/>
      <c r="AZ29" s="959"/>
      <c r="BA29" s="959"/>
      <c r="BB29" s="959"/>
      <c r="BC29" s="959"/>
      <c r="BD29" s="959"/>
      <c r="BE29" s="959"/>
      <c r="BF29" s="959"/>
      <c r="BG29" s="959"/>
      <c r="BH29" s="959"/>
      <c r="BI29" s="959"/>
      <c r="BJ29" s="959"/>
      <c r="BK29" s="959"/>
      <c r="BL29" s="959"/>
      <c r="BM29" s="959"/>
      <c r="BN29" s="959"/>
      <c r="BO29" s="959"/>
    </row>
    <row r="30" spans="2:67">
      <c r="B30" s="728" t="s">
        <v>22</v>
      </c>
      <c r="C30" s="729" t="s">
        <v>1033</v>
      </c>
      <c r="D30" s="773"/>
      <c r="E30" s="1078" t="s">
        <v>517</v>
      </c>
      <c r="F30" s="842"/>
      <c r="G30" s="960"/>
      <c r="H30" s="959"/>
      <c r="I30" s="959"/>
      <c r="J30" s="959"/>
      <c r="K30" s="959"/>
      <c r="L30" s="959"/>
      <c r="M30" s="959"/>
      <c r="N30" s="959"/>
      <c r="O30" s="959"/>
      <c r="P30" s="959"/>
      <c r="Q30" s="959"/>
      <c r="R30" s="959"/>
      <c r="S30" s="959"/>
      <c r="T30" s="959"/>
      <c r="U30" s="959"/>
      <c r="V30" s="959"/>
      <c r="W30" s="959"/>
      <c r="X30" s="959"/>
      <c r="Y30" s="959"/>
      <c r="Z30" s="959"/>
      <c r="AA30" s="959"/>
      <c r="AB30" s="959"/>
      <c r="AC30" s="959"/>
      <c r="AD30" s="959"/>
      <c r="AE30" s="959"/>
      <c r="AF30" s="959"/>
      <c r="AG30" s="959"/>
      <c r="AH30" s="959"/>
      <c r="AI30" s="959"/>
      <c r="AJ30" s="959"/>
      <c r="AK30" s="959"/>
      <c r="AL30" s="959"/>
      <c r="AM30" s="959"/>
      <c r="AN30" s="959"/>
      <c r="AO30" s="959"/>
      <c r="AP30" s="959"/>
      <c r="AQ30" s="959"/>
      <c r="AR30" s="959"/>
      <c r="AS30" s="959"/>
      <c r="AT30" s="959"/>
      <c r="AU30" s="959"/>
      <c r="AV30" s="959"/>
      <c r="AW30" s="959"/>
      <c r="AX30" s="959"/>
      <c r="AY30" s="959"/>
      <c r="AZ30" s="959"/>
      <c r="BA30" s="959"/>
      <c r="BB30" s="959"/>
      <c r="BC30" s="959"/>
      <c r="BD30" s="959"/>
      <c r="BE30" s="959"/>
      <c r="BF30" s="959"/>
      <c r="BG30" s="959"/>
      <c r="BH30" s="959"/>
      <c r="BI30" s="959"/>
      <c r="BJ30" s="959"/>
      <c r="BK30" s="959"/>
      <c r="BL30" s="959"/>
      <c r="BM30" s="959"/>
      <c r="BN30" s="959"/>
      <c r="BO30" s="959"/>
    </row>
    <row r="31" spans="2:67">
      <c r="B31" s="728" t="s">
        <v>1114</v>
      </c>
      <c r="C31" s="729" t="s">
        <v>1106</v>
      </c>
      <c r="D31" s="773"/>
      <c r="E31" s="1078" t="s">
        <v>517</v>
      </c>
      <c r="F31" s="896"/>
      <c r="G31" s="960"/>
      <c r="H31" s="959"/>
      <c r="I31" s="959"/>
      <c r="J31" s="959"/>
      <c r="K31" s="959"/>
      <c r="L31" s="959"/>
      <c r="M31" s="959"/>
      <c r="N31" s="959"/>
      <c r="O31" s="960"/>
      <c r="P31" s="960"/>
      <c r="Q31" s="959"/>
      <c r="R31" s="959"/>
      <c r="S31" s="959"/>
      <c r="T31" s="959"/>
      <c r="U31" s="959"/>
      <c r="V31" s="959"/>
      <c r="W31" s="959"/>
      <c r="X31" s="959"/>
      <c r="Y31" s="959"/>
      <c r="Z31" s="959"/>
      <c r="AA31" s="959"/>
      <c r="AB31" s="959"/>
      <c r="AC31" s="959"/>
      <c r="AD31" s="959"/>
      <c r="AE31" s="959"/>
      <c r="AF31" s="959"/>
      <c r="AG31" s="959"/>
      <c r="AH31" s="959"/>
      <c r="AI31" s="959"/>
      <c r="AJ31" s="959"/>
      <c r="AK31" s="959"/>
      <c r="AL31" s="959"/>
      <c r="AM31" s="959"/>
      <c r="AN31" s="959"/>
      <c r="AO31" s="959"/>
      <c r="AP31" s="959"/>
      <c r="AQ31" s="959"/>
      <c r="AR31" s="959"/>
      <c r="AS31" s="959"/>
      <c r="AT31" s="959"/>
      <c r="AU31" s="959"/>
      <c r="AV31" s="959"/>
      <c r="AW31" s="959"/>
      <c r="AX31" s="959"/>
      <c r="AY31" s="959"/>
      <c r="AZ31" s="959"/>
      <c r="BA31" s="959"/>
      <c r="BB31" s="959"/>
      <c r="BC31" s="959"/>
      <c r="BD31" s="959"/>
      <c r="BE31" s="959"/>
      <c r="BF31" s="959"/>
      <c r="BG31" s="959"/>
      <c r="BH31" s="959"/>
      <c r="BI31" s="959"/>
      <c r="BJ31" s="959"/>
      <c r="BK31" s="959"/>
      <c r="BL31" s="959"/>
      <c r="BM31" s="959"/>
      <c r="BN31" s="959"/>
      <c r="BO31" s="959"/>
    </row>
    <row r="32" spans="2:67" s="762" customFormat="1" ht="12.75" customHeight="1">
      <c r="B32" s="728" t="s">
        <v>1116</v>
      </c>
      <c r="C32" s="1263" t="s">
        <v>474</v>
      </c>
      <c r="D32" s="1264"/>
      <c r="E32" s="897"/>
      <c r="F32" s="957"/>
      <c r="G32" s="816"/>
      <c r="H32" s="816"/>
      <c r="I32" s="816"/>
      <c r="J32" s="816"/>
      <c r="K32" s="816"/>
      <c r="L32" s="816"/>
      <c r="M32" s="816"/>
      <c r="N32" s="816"/>
      <c r="O32" s="816"/>
      <c r="P32" s="816"/>
      <c r="Q32" s="816"/>
      <c r="R32" s="816"/>
      <c r="S32" s="816"/>
      <c r="T32" s="816"/>
      <c r="U32" s="816"/>
      <c r="V32" s="816"/>
      <c r="W32" s="816"/>
      <c r="X32" s="816"/>
      <c r="Y32" s="816"/>
      <c r="Z32" s="816"/>
      <c r="AA32" s="816"/>
      <c r="AB32" s="816"/>
      <c r="AC32" s="816"/>
      <c r="AD32" s="816"/>
      <c r="AE32" s="816"/>
      <c r="AF32" s="816"/>
      <c r="AG32" s="816"/>
      <c r="AH32" s="816"/>
      <c r="AI32" s="816"/>
      <c r="AJ32" s="816"/>
      <c r="AK32" s="816"/>
      <c r="AL32" s="816"/>
      <c r="AM32" s="816"/>
      <c r="AN32" s="816"/>
      <c r="AO32" s="816"/>
      <c r="AP32" s="816"/>
      <c r="AQ32" s="816"/>
      <c r="AR32" s="816"/>
      <c r="AS32" s="816"/>
      <c r="AT32" s="816"/>
      <c r="AU32" s="816"/>
      <c r="AV32" s="816"/>
      <c r="AW32" s="816"/>
      <c r="AX32" s="816"/>
      <c r="AY32" s="816"/>
      <c r="AZ32" s="816"/>
      <c r="BA32" s="816"/>
      <c r="BB32" s="816"/>
      <c r="BC32" s="816"/>
      <c r="BD32" s="816"/>
      <c r="BE32" s="816"/>
      <c r="BF32" s="816"/>
      <c r="BG32" s="816"/>
      <c r="BH32" s="816"/>
      <c r="BI32" s="816"/>
      <c r="BJ32" s="816"/>
      <c r="BK32" s="816"/>
      <c r="BL32" s="816"/>
      <c r="BM32" s="816"/>
      <c r="BN32" s="816"/>
      <c r="BO32" s="816"/>
    </row>
    <row r="33" spans="2:67" s="762" customFormat="1" ht="18" customHeight="1">
      <c r="B33" s="841"/>
      <c r="C33" s="842"/>
      <c r="D33" s="842"/>
      <c r="E33" s="1559"/>
      <c r="F33" s="1560"/>
      <c r="G33" s="816"/>
      <c r="H33" s="816"/>
      <c r="I33" s="816"/>
      <c r="J33" s="816"/>
      <c r="K33" s="816"/>
      <c r="L33" s="816"/>
      <c r="M33" s="816"/>
      <c r="N33" s="816"/>
      <c r="O33" s="961"/>
      <c r="P33" s="816"/>
      <c r="Q33" s="816"/>
      <c r="R33" s="816"/>
      <c r="S33" s="816"/>
      <c r="T33" s="816"/>
      <c r="U33" s="816"/>
      <c r="V33" s="816"/>
      <c r="W33" s="816"/>
      <c r="X33" s="816"/>
      <c r="Y33" s="816"/>
      <c r="Z33" s="816"/>
      <c r="AA33" s="816"/>
      <c r="AB33" s="816"/>
      <c r="AC33" s="816"/>
      <c r="AD33" s="816"/>
      <c r="AE33" s="816"/>
      <c r="AF33" s="816"/>
      <c r="AG33" s="816"/>
      <c r="AH33" s="816"/>
      <c r="AI33" s="816"/>
      <c r="AJ33" s="816"/>
      <c r="AK33" s="816"/>
      <c r="AL33" s="816"/>
      <c r="AM33" s="816"/>
      <c r="AN33" s="816"/>
      <c r="AO33" s="816"/>
      <c r="AP33" s="816"/>
      <c r="AQ33" s="816"/>
      <c r="AR33" s="816"/>
      <c r="AS33" s="816"/>
      <c r="AT33" s="816"/>
      <c r="AU33" s="816"/>
      <c r="AV33" s="816"/>
      <c r="AW33" s="816"/>
      <c r="AX33" s="816"/>
      <c r="AY33" s="816"/>
      <c r="AZ33" s="816"/>
      <c r="BA33" s="816"/>
      <c r="BB33" s="816"/>
      <c r="BC33" s="816"/>
      <c r="BD33" s="816"/>
      <c r="BE33" s="816"/>
      <c r="BF33" s="816"/>
      <c r="BG33" s="816"/>
      <c r="BH33" s="816"/>
      <c r="BI33" s="816"/>
      <c r="BJ33" s="816"/>
      <c r="BK33" s="816"/>
      <c r="BL33" s="816"/>
      <c r="BM33" s="816"/>
      <c r="BN33" s="816"/>
      <c r="BO33" s="816"/>
    </row>
    <row r="34" spans="2:67" ht="12.75" customHeight="1">
      <c r="B34" s="817" t="s">
        <v>414</v>
      </c>
      <c r="C34" s="822" t="s">
        <v>1302</v>
      </c>
      <c r="D34" s="823"/>
      <c r="E34" s="824"/>
      <c r="F34" s="825"/>
      <c r="G34" s="1209" t="s">
        <v>564</v>
      </c>
      <c r="H34" s="1209" t="s">
        <v>564</v>
      </c>
      <c r="I34" s="1209" t="s">
        <v>564</v>
      </c>
      <c r="J34" s="1209" t="s">
        <v>564</v>
      </c>
      <c r="K34" s="1209" t="s">
        <v>564</v>
      </c>
      <c r="L34" s="1209" t="s">
        <v>564</v>
      </c>
      <c r="M34" s="1209" t="s">
        <v>564</v>
      </c>
      <c r="N34" s="1209" t="s">
        <v>564</v>
      </c>
      <c r="O34" s="1209" t="s">
        <v>564</v>
      </c>
      <c r="P34" s="1209" t="s">
        <v>564</v>
      </c>
      <c r="Q34" s="1209" t="s">
        <v>564</v>
      </c>
      <c r="R34" s="1209" t="s">
        <v>564</v>
      </c>
      <c r="S34" s="1209" t="s">
        <v>564</v>
      </c>
      <c r="T34" s="1209" t="s">
        <v>564</v>
      </c>
      <c r="U34" s="1209" t="s">
        <v>564</v>
      </c>
      <c r="V34" s="1209" t="s">
        <v>564</v>
      </c>
      <c r="W34" s="1209" t="s">
        <v>564</v>
      </c>
      <c r="X34" s="1209" t="s">
        <v>564</v>
      </c>
      <c r="Y34" s="1209" t="s">
        <v>564</v>
      </c>
      <c r="Z34" s="1209" t="s">
        <v>564</v>
      </c>
      <c r="AA34" s="1209" t="s">
        <v>564</v>
      </c>
      <c r="AB34" s="1209" t="s">
        <v>564</v>
      </c>
      <c r="AC34" s="1209" t="s">
        <v>564</v>
      </c>
      <c r="AD34" s="1209" t="s">
        <v>564</v>
      </c>
      <c r="AE34" s="1209" t="s">
        <v>564</v>
      </c>
      <c r="AF34" s="1209" t="s">
        <v>564</v>
      </c>
      <c r="AG34" s="1209" t="s">
        <v>564</v>
      </c>
      <c r="AH34" s="1209" t="s">
        <v>564</v>
      </c>
      <c r="AI34" s="1209" t="s">
        <v>564</v>
      </c>
      <c r="AJ34" s="1209" t="s">
        <v>564</v>
      </c>
      <c r="AK34" s="1209" t="s">
        <v>564</v>
      </c>
      <c r="AL34" s="1209" t="s">
        <v>564</v>
      </c>
      <c r="AM34" s="1209" t="s">
        <v>564</v>
      </c>
      <c r="AN34" s="1209" t="s">
        <v>564</v>
      </c>
      <c r="AO34" s="1209" t="s">
        <v>564</v>
      </c>
      <c r="AP34" s="1209" t="s">
        <v>564</v>
      </c>
      <c r="AQ34" s="1209" t="s">
        <v>564</v>
      </c>
      <c r="AR34" s="1209" t="s">
        <v>564</v>
      </c>
      <c r="AS34" s="1209" t="s">
        <v>564</v>
      </c>
      <c r="AT34" s="1209" t="s">
        <v>564</v>
      </c>
      <c r="AU34" s="1209" t="s">
        <v>564</v>
      </c>
      <c r="AV34" s="1209" t="s">
        <v>564</v>
      </c>
      <c r="AW34" s="1209" t="s">
        <v>564</v>
      </c>
      <c r="AX34" s="1209" t="s">
        <v>564</v>
      </c>
      <c r="AY34" s="1209" t="s">
        <v>564</v>
      </c>
      <c r="AZ34" s="1209" t="s">
        <v>564</v>
      </c>
      <c r="BA34" s="1209" t="s">
        <v>564</v>
      </c>
      <c r="BB34" s="1209" t="s">
        <v>564</v>
      </c>
      <c r="BC34" s="1209" t="s">
        <v>564</v>
      </c>
      <c r="BD34" s="1209" t="s">
        <v>564</v>
      </c>
      <c r="BE34" s="1209" t="s">
        <v>564</v>
      </c>
      <c r="BF34" s="1209" t="s">
        <v>564</v>
      </c>
      <c r="BG34" s="1209" t="s">
        <v>564</v>
      </c>
      <c r="BH34" s="1209" t="s">
        <v>564</v>
      </c>
      <c r="BI34" s="1209" t="s">
        <v>564</v>
      </c>
      <c r="BJ34" s="1209" t="s">
        <v>564</v>
      </c>
      <c r="BK34" s="1209" t="s">
        <v>564</v>
      </c>
      <c r="BL34" s="1209" t="s">
        <v>564</v>
      </c>
      <c r="BM34" s="1209" t="s">
        <v>564</v>
      </c>
      <c r="BN34" s="1209" t="s">
        <v>564</v>
      </c>
      <c r="BO34" s="1209" t="s">
        <v>564</v>
      </c>
    </row>
    <row r="35" spans="2:67" s="762" customFormat="1" ht="12.75" customHeight="1">
      <c r="B35" s="826"/>
      <c r="C35" s="827" t="s">
        <v>1150</v>
      </c>
      <c r="D35" s="828"/>
      <c r="E35" s="703"/>
      <c r="F35" s="709"/>
      <c r="G35" s="962"/>
      <c r="H35" s="963"/>
      <c r="I35" s="963"/>
      <c r="J35" s="963"/>
      <c r="K35" s="963"/>
      <c r="L35" s="963"/>
      <c r="M35" s="963"/>
      <c r="N35" s="963"/>
      <c r="O35" s="963"/>
      <c r="P35" s="963"/>
      <c r="Q35" s="963"/>
      <c r="R35" s="963"/>
      <c r="S35" s="963"/>
      <c r="T35" s="963"/>
      <c r="U35" s="963"/>
      <c r="V35" s="963"/>
      <c r="W35" s="963"/>
      <c r="X35" s="963"/>
      <c r="Y35" s="963"/>
      <c r="Z35" s="963"/>
      <c r="AA35" s="963"/>
      <c r="AB35" s="963"/>
      <c r="AC35" s="963"/>
      <c r="AD35" s="963"/>
      <c r="AE35" s="963"/>
      <c r="AF35" s="963"/>
      <c r="AG35" s="963"/>
      <c r="AH35" s="963"/>
      <c r="AI35" s="963"/>
      <c r="AJ35" s="963"/>
      <c r="AK35" s="963"/>
      <c r="AL35" s="963"/>
      <c r="AM35" s="963"/>
      <c r="AN35" s="963"/>
      <c r="AO35" s="963"/>
      <c r="AP35" s="963"/>
      <c r="AQ35" s="963"/>
      <c r="AR35" s="963"/>
      <c r="AS35" s="963"/>
      <c r="AT35" s="963"/>
      <c r="AU35" s="963"/>
      <c r="AV35" s="963"/>
      <c r="AW35" s="963"/>
      <c r="AX35" s="963"/>
      <c r="AY35" s="963"/>
      <c r="AZ35" s="963"/>
      <c r="BA35" s="963"/>
      <c r="BB35" s="963"/>
      <c r="BC35" s="963"/>
      <c r="BD35" s="963"/>
      <c r="BE35" s="963"/>
      <c r="BF35" s="963"/>
      <c r="BG35" s="963"/>
      <c r="BH35" s="963"/>
      <c r="BI35" s="963"/>
      <c r="BJ35" s="963"/>
      <c r="BK35" s="963"/>
      <c r="BL35" s="963"/>
      <c r="BM35" s="963"/>
      <c r="BN35" s="963"/>
      <c r="BO35" s="964"/>
    </row>
    <row r="36" spans="2:67" s="762" customFormat="1" ht="18" customHeight="1">
      <c r="B36" s="786"/>
      <c r="C36" s="1265" t="s">
        <v>347</v>
      </c>
      <c r="D36" s="1558"/>
      <c r="E36" s="965"/>
      <c r="F36" s="965"/>
      <c r="G36" s="966"/>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832"/>
      <c r="AQ36" s="832"/>
      <c r="AR36" s="832"/>
      <c r="AS36" s="832"/>
      <c r="AT36" s="832"/>
      <c r="AU36" s="832"/>
      <c r="AV36" s="832"/>
      <c r="AW36" s="832"/>
      <c r="AX36" s="832"/>
      <c r="AY36" s="832"/>
      <c r="AZ36" s="832"/>
      <c r="BA36" s="832"/>
      <c r="BB36" s="832"/>
      <c r="BC36" s="832"/>
      <c r="BD36" s="832"/>
      <c r="BE36" s="832"/>
      <c r="BF36" s="832"/>
      <c r="BG36" s="832"/>
      <c r="BH36" s="832"/>
      <c r="BI36" s="832"/>
      <c r="BJ36" s="832"/>
      <c r="BK36" s="832"/>
      <c r="BL36" s="832"/>
      <c r="BM36" s="832"/>
      <c r="BN36" s="832"/>
      <c r="BO36" s="967"/>
    </row>
    <row r="37" spans="2:67" s="762" customFormat="1" ht="13.5" thickBot="1">
      <c r="B37" s="785"/>
      <c r="C37" s="784"/>
      <c r="D37" s="784"/>
      <c r="E37" s="785"/>
      <c r="F37" s="785"/>
      <c r="G37" s="1061"/>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833"/>
      <c r="BA37" s="833"/>
      <c r="BB37" s="833"/>
      <c r="BC37" s="833"/>
      <c r="BD37" s="833"/>
      <c r="BE37" s="833"/>
      <c r="BF37" s="833"/>
      <c r="BG37" s="833"/>
      <c r="BH37" s="833"/>
      <c r="BI37" s="833"/>
      <c r="BJ37" s="833"/>
      <c r="BK37" s="833"/>
      <c r="BL37" s="833"/>
      <c r="BM37" s="833"/>
      <c r="BN37" s="833"/>
      <c r="BO37" s="833"/>
    </row>
    <row r="38" spans="2:67" ht="13.5" thickBot="1">
      <c r="B38" s="17" t="s">
        <v>562</v>
      </c>
      <c r="C38" s="781"/>
      <c r="D38" s="781"/>
      <c r="E38" s="791"/>
      <c r="F38" s="791"/>
      <c r="G38" s="147">
        <f t="shared" ref="G38:BO38" si="1">G$7</f>
        <v>1990</v>
      </c>
      <c r="H38" s="147">
        <f t="shared" si="1"/>
        <v>1991</v>
      </c>
      <c r="I38" s="147">
        <f t="shared" si="1"/>
        <v>1992</v>
      </c>
      <c r="J38" s="147">
        <f t="shared" si="1"/>
        <v>1993</v>
      </c>
      <c r="K38" s="147">
        <f t="shared" si="1"/>
        <v>1994</v>
      </c>
      <c r="L38" s="147">
        <f t="shared" si="1"/>
        <v>1995</v>
      </c>
      <c r="M38" s="147">
        <f t="shared" si="1"/>
        <v>1996</v>
      </c>
      <c r="N38" s="147">
        <f t="shared" si="1"/>
        <v>1997</v>
      </c>
      <c r="O38" s="147">
        <f t="shared" si="1"/>
        <v>1998</v>
      </c>
      <c r="P38" s="147">
        <f t="shared" si="1"/>
        <v>1999</v>
      </c>
      <c r="Q38" s="147">
        <f t="shared" si="1"/>
        <v>2000</v>
      </c>
      <c r="R38" s="147">
        <f t="shared" si="1"/>
        <v>2001</v>
      </c>
      <c r="S38" s="147">
        <f t="shared" si="1"/>
        <v>2002</v>
      </c>
      <c r="T38" s="147">
        <f t="shared" si="1"/>
        <v>2003</v>
      </c>
      <c r="U38" s="147">
        <f t="shared" si="1"/>
        <v>2004</v>
      </c>
      <c r="V38" s="147">
        <f t="shared" si="1"/>
        <v>2005</v>
      </c>
      <c r="W38" s="147">
        <f t="shared" si="1"/>
        <v>2006</v>
      </c>
      <c r="X38" s="147">
        <f t="shared" si="1"/>
        <v>2007</v>
      </c>
      <c r="Y38" s="147">
        <f t="shared" si="1"/>
        <v>2008</v>
      </c>
      <c r="Z38" s="147">
        <f t="shared" si="1"/>
        <v>2009</v>
      </c>
      <c r="AA38" s="147">
        <f t="shared" si="1"/>
        <v>2010</v>
      </c>
      <c r="AB38" s="147">
        <f t="shared" si="1"/>
        <v>2011</v>
      </c>
      <c r="AC38" s="147">
        <f t="shared" si="1"/>
        <v>2012</v>
      </c>
      <c r="AD38" s="147">
        <f t="shared" si="1"/>
        <v>2013</v>
      </c>
      <c r="AE38" s="147">
        <f t="shared" si="1"/>
        <v>2014</v>
      </c>
      <c r="AF38" s="147">
        <f t="shared" si="1"/>
        <v>2015</v>
      </c>
      <c r="AG38" s="147">
        <f t="shared" si="1"/>
        <v>2016</v>
      </c>
      <c r="AH38" s="147">
        <f t="shared" si="1"/>
        <v>2017</v>
      </c>
      <c r="AI38" s="147">
        <f t="shared" si="1"/>
        <v>2018</v>
      </c>
      <c r="AJ38" s="147">
        <f t="shared" si="1"/>
        <v>2019</v>
      </c>
      <c r="AK38" s="147">
        <f t="shared" si="1"/>
        <v>2020</v>
      </c>
      <c r="AL38" s="147">
        <f t="shared" si="1"/>
        <v>2021</v>
      </c>
      <c r="AM38" s="147">
        <f t="shared" si="1"/>
        <v>2022</v>
      </c>
      <c r="AN38" s="147">
        <f t="shared" si="1"/>
        <v>2023</v>
      </c>
      <c r="AO38" s="147">
        <f t="shared" si="1"/>
        <v>2024</v>
      </c>
      <c r="AP38" s="147">
        <f t="shared" si="1"/>
        <v>2025</v>
      </c>
      <c r="AQ38" s="147">
        <f t="shared" si="1"/>
        <v>2026</v>
      </c>
      <c r="AR38" s="147">
        <f t="shared" si="1"/>
        <v>2027</v>
      </c>
      <c r="AS38" s="147">
        <f t="shared" si="1"/>
        <v>2028</v>
      </c>
      <c r="AT38" s="147">
        <f t="shared" si="1"/>
        <v>2029</v>
      </c>
      <c r="AU38" s="147">
        <f t="shared" si="1"/>
        <v>2030</v>
      </c>
      <c r="AV38" s="147">
        <f t="shared" si="1"/>
        <v>2031</v>
      </c>
      <c r="AW38" s="147">
        <f t="shared" si="1"/>
        <v>2032</v>
      </c>
      <c r="AX38" s="147">
        <f t="shared" si="1"/>
        <v>2033</v>
      </c>
      <c r="AY38" s="147">
        <f t="shared" si="1"/>
        <v>2034</v>
      </c>
      <c r="AZ38" s="147">
        <f t="shared" si="1"/>
        <v>2035</v>
      </c>
      <c r="BA38" s="147">
        <f t="shared" si="1"/>
        <v>2036</v>
      </c>
      <c r="BB38" s="147">
        <f t="shared" si="1"/>
        <v>2037</v>
      </c>
      <c r="BC38" s="147">
        <f t="shared" si="1"/>
        <v>2038</v>
      </c>
      <c r="BD38" s="147">
        <f t="shared" si="1"/>
        <v>2039</v>
      </c>
      <c r="BE38" s="147">
        <f t="shared" si="1"/>
        <v>2040</v>
      </c>
      <c r="BF38" s="147">
        <f t="shared" si="1"/>
        <v>2041</v>
      </c>
      <c r="BG38" s="147">
        <f t="shared" si="1"/>
        <v>2042</v>
      </c>
      <c r="BH38" s="147">
        <f t="shared" si="1"/>
        <v>2043</v>
      </c>
      <c r="BI38" s="147">
        <f t="shared" si="1"/>
        <v>2044</v>
      </c>
      <c r="BJ38" s="147">
        <f t="shared" si="1"/>
        <v>2045</v>
      </c>
      <c r="BK38" s="147">
        <f t="shared" si="1"/>
        <v>2046</v>
      </c>
      <c r="BL38" s="147">
        <f t="shared" si="1"/>
        <v>2047</v>
      </c>
      <c r="BM38" s="147">
        <f t="shared" si="1"/>
        <v>2048</v>
      </c>
      <c r="BN38" s="147">
        <f t="shared" si="1"/>
        <v>2049</v>
      </c>
      <c r="BO38" s="147">
        <f t="shared" si="1"/>
        <v>2050</v>
      </c>
    </row>
    <row r="39" spans="2:67">
      <c r="B39" s="772"/>
      <c r="C39" s="134" t="s">
        <v>788</v>
      </c>
      <c r="D39" s="793"/>
      <c r="E39" s="834"/>
      <c r="F39" s="703"/>
      <c r="G39" s="968"/>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1194"/>
      <c r="AQ39" s="1194"/>
      <c r="AR39" s="1194"/>
      <c r="AS39" s="1194"/>
      <c r="AT39" s="1194"/>
      <c r="AU39" s="1194"/>
      <c r="AV39" s="1194"/>
      <c r="AW39" s="1194"/>
      <c r="AX39" s="1194"/>
      <c r="AY39" s="1194"/>
      <c r="AZ39" s="1194"/>
      <c r="BA39" s="1194"/>
      <c r="BB39" s="1194"/>
      <c r="BC39" s="1194"/>
      <c r="BD39" s="1194"/>
      <c r="BE39" s="1194"/>
      <c r="BF39" s="1194"/>
      <c r="BG39" s="1194"/>
      <c r="BH39" s="1194"/>
      <c r="BI39" s="1194"/>
      <c r="BJ39" s="1194"/>
      <c r="BK39" s="1194"/>
      <c r="BL39" s="1194"/>
      <c r="BM39" s="1194"/>
      <c r="BN39" s="1194"/>
      <c r="BO39" s="1195"/>
    </row>
    <row r="40" spans="2:67">
      <c r="B40" s="772">
        <f>B16+1</f>
        <v>8</v>
      </c>
      <c r="C40" s="725" t="s">
        <v>1366</v>
      </c>
      <c r="D40" s="701"/>
      <c r="E40" s="812" t="s">
        <v>1315</v>
      </c>
      <c r="F40" s="838"/>
      <c r="G40" s="666"/>
      <c r="H40" s="666"/>
      <c r="I40" s="666"/>
      <c r="J40" s="666"/>
      <c r="K40" s="666"/>
      <c r="L40" s="666"/>
      <c r="M40" s="666"/>
      <c r="N40" s="666"/>
      <c r="O40" s="666"/>
      <c r="P40" s="666"/>
      <c r="Q40" s="666"/>
      <c r="R40" s="666"/>
      <c r="S40" s="666"/>
      <c r="T40" s="666"/>
      <c r="U40" s="666"/>
      <c r="V40" s="666"/>
      <c r="W40" s="666"/>
      <c r="X40" s="666"/>
      <c r="Y40" s="666"/>
      <c r="Z40" s="666"/>
      <c r="AA40" s="666"/>
      <c r="AB40" s="666"/>
      <c r="AC40" s="666"/>
      <c r="AD40" s="666"/>
      <c r="AE40" s="666"/>
      <c r="AF40" s="666"/>
      <c r="AG40" s="666"/>
      <c r="AH40" s="666"/>
      <c r="AI40" s="666"/>
      <c r="AJ40" s="666"/>
      <c r="AK40" s="666"/>
      <c r="AL40" s="666"/>
      <c r="AM40" s="666"/>
      <c r="AN40" s="666"/>
      <c r="AO40" s="666"/>
      <c r="AP40" s="666"/>
      <c r="AQ40" s="666"/>
      <c r="AR40" s="666"/>
      <c r="AS40" s="666"/>
      <c r="AT40" s="666"/>
      <c r="AU40" s="666"/>
      <c r="AV40" s="666"/>
      <c r="AW40" s="666"/>
      <c r="AX40" s="666"/>
      <c r="AY40" s="666"/>
      <c r="AZ40" s="666"/>
      <c r="BA40" s="666"/>
      <c r="BB40" s="666"/>
      <c r="BC40" s="666"/>
      <c r="BD40" s="666"/>
      <c r="BE40" s="666"/>
      <c r="BF40" s="666"/>
      <c r="BG40" s="666"/>
      <c r="BH40" s="666"/>
      <c r="BI40" s="666"/>
      <c r="BJ40" s="666"/>
      <c r="BK40" s="666"/>
      <c r="BL40" s="666"/>
      <c r="BM40" s="666"/>
      <c r="BN40" s="666"/>
      <c r="BO40" s="666"/>
    </row>
    <row r="41" spans="2:67" ht="12.2" customHeight="1">
      <c r="B41" s="772">
        <f>B40+1</f>
        <v>9</v>
      </c>
      <c r="C41" s="725" t="s">
        <v>1259</v>
      </c>
      <c r="D41" s="701"/>
      <c r="E41" s="812" t="s">
        <v>1315</v>
      </c>
      <c r="F41" s="838"/>
      <c r="G41" s="168"/>
      <c r="H41" s="168"/>
      <c r="I41" s="168"/>
      <c r="J41" s="168"/>
      <c r="K41" s="168"/>
      <c r="L41" s="168"/>
      <c r="M41" s="168"/>
      <c r="N41" s="168"/>
      <c r="O41" s="168"/>
      <c r="P41" s="168"/>
      <c r="Q41" s="168"/>
      <c r="R41" s="168"/>
      <c r="S41" s="168"/>
      <c r="T41" s="168"/>
      <c r="U41" s="168"/>
      <c r="V41" s="168"/>
      <c r="W41" s="168"/>
      <c r="X41" s="168"/>
      <c r="Y41" s="168"/>
      <c r="Z41" s="168"/>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168"/>
      <c r="BE41" s="168"/>
      <c r="BF41" s="168"/>
      <c r="BG41" s="168"/>
      <c r="BH41" s="168"/>
      <c r="BI41" s="168"/>
      <c r="BJ41" s="168"/>
      <c r="BK41" s="168"/>
      <c r="BL41" s="168"/>
      <c r="BM41" s="168"/>
      <c r="BN41" s="168"/>
      <c r="BO41" s="168"/>
    </row>
    <row r="42" spans="2:67" ht="12.2" customHeight="1">
      <c r="B42" s="772">
        <f>B41+1</f>
        <v>10</v>
      </c>
      <c r="C42" s="725" t="s">
        <v>1260</v>
      </c>
      <c r="D42" s="701"/>
      <c r="E42" s="812" t="s">
        <v>1315</v>
      </c>
      <c r="F42" s="83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c r="BI42" s="168"/>
      <c r="BJ42" s="168"/>
      <c r="BK42" s="168"/>
      <c r="BL42" s="168"/>
      <c r="BM42" s="168"/>
      <c r="BN42" s="168"/>
      <c r="BO42" s="168"/>
    </row>
    <row r="43" spans="2:67" ht="12.2" customHeight="1">
      <c r="B43" s="728" t="s">
        <v>372</v>
      </c>
      <c r="C43" s="725" t="s">
        <v>421</v>
      </c>
      <c r="D43" s="701"/>
      <c r="E43" s="812" t="s">
        <v>1315</v>
      </c>
      <c r="F43" s="838"/>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c r="AQ43" s="645"/>
      <c r="AR43" s="645"/>
      <c r="AS43" s="645"/>
      <c r="AT43" s="645"/>
      <c r="AU43" s="645"/>
      <c r="AV43" s="645"/>
      <c r="AW43" s="645"/>
      <c r="AX43" s="645"/>
      <c r="AY43" s="645"/>
      <c r="AZ43" s="645"/>
      <c r="BA43" s="645"/>
      <c r="BB43" s="645"/>
      <c r="BC43" s="645"/>
      <c r="BD43" s="645"/>
      <c r="BE43" s="645"/>
      <c r="BF43" s="645"/>
      <c r="BG43" s="645"/>
      <c r="BH43" s="645"/>
      <c r="BI43" s="645"/>
      <c r="BJ43" s="645"/>
      <c r="BK43" s="645"/>
      <c r="BL43" s="645"/>
      <c r="BM43" s="645"/>
      <c r="BN43" s="645"/>
      <c r="BO43" s="645"/>
    </row>
    <row r="44" spans="2:67" ht="12.2" customHeight="1">
      <c r="B44" s="728" t="s">
        <v>1387</v>
      </c>
      <c r="C44" s="725" t="s">
        <v>823</v>
      </c>
      <c r="D44" s="701"/>
      <c r="E44" s="812" t="s">
        <v>1315</v>
      </c>
      <c r="F44" s="838"/>
      <c r="G44" s="645"/>
      <c r="H44" s="645"/>
      <c r="I44" s="645"/>
      <c r="J44" s="645"/>
      <c r="K44" s="645"/>
      <c r="L44" s="645"/>
      <c r="M44" s="645"/>
      <c r="N44" s="645"/>
      <c r="O44" s="645"/>
      <c r="P44" s="645"/>
      <c r="Q44" s="645"/>
      <c r="R44" s="645"/>
      <c r="S44" s="645"/>
      <c r="T44" s="645"/>
      <c r="U44" s="645"/>
      <c r="V44" s="645"/>
      <c r="W44" s="645"/>
      <c r="X44" s="645"/>
      <c r="Y44" s="645"/>
      <c r="Z44" s="645"/>
      <c r="AA44" s="645"/>
      <c r="AB44" s="645"/>
      <c r="AC44" s="645"/>
      <c r="AD44" s="645"/>
      <c r="AE44" s="645"/>
      <c r="AF44" s="645"/>
      <c r="AG44" s="645"/>
      <c r="AH44" s="645"/>
      <c r="AI44" s="645"/>
      <c r="AJ44" s="645"/>
      <c r="AK44" s="645"/>
      <c r="AL44" s="645"/>
      <c r="AM44" s="645"/>
      <c r="AN44" s="645"/>
      <c r="AO44" s="645"/>
      <c r="AP44" s="645"/>
      <c r="AQ44" s="645"/>
      <c r="AR44" s="645"/>
      <c r="AS44" s="645"/>
      <c r="AT44" s="645"/>
      <c r="AU44" s="645"/>
      <c r="AV44" s="645"/>
      <c r="AW44" s="645"/>
      <c r="AX44" s="645"/>
      <c r="AY44" s="645"/>
      <c r="AZ44" s="645"/>
      <c r="BA44" s="645"/>
      <c r="BB44" s="645"/>
      <c r="BC44" s="645"/>
      <c r="BD44" s="645"/>
      <c r="BE44" s="645"/>
      <c r="BF44" s="645"/>
      <c r="BG44" s="645"/>
      <c r="BH44" s="645"/>
      <c r="BI44" s="645"/>
      <c r="BJ44" s="645"/>
      <c r="BK44" s="645"/>
      <c r="BL44" s="645"/>
      <c r="BM44" s="645"/>
      <c r="BN44" s="645"/>
      <c r="BO44" s="645"/>
    </row>
    <row r="45" spans="2:67" ht="12.2" customHeight="1">
      <c r="B45" s="728" t="s">
        <v>824</v>
      </c>
      <c r="C45" s="725" t="s">
        <v>1261</v>
      </c>
      <c r="D45" s="701"/>
      <c r="E45" s="812" t="s">
        <v>1315</v>
      </c>
      <c r="F45" s="838"/>
      <c r="G45" s="645"/>
      <c r="H45" s="645"/>
      <c r="I45" s="645"/>
      <c r="J45" s="645"/>
      <c r="K45" s="645"/>
      <c r="L45" s="645"/>
      <c r="M45" s="645"/>
      <c r="N45" s="645"/>
      <c r="O45" s="645"/>
      <c r="P45" s="645"/>
      <c r="Q45" s="645"/>
      <c r="R45" s="645"/>
      <c r="S45" s="645"/>
      <c r="T45" s="645"/>
      <c r="U45" s="645"/>
      <c r="V45" s="645"/>
      <c r="W45" s="645"/>
      <c r="X45" s="645"/>
      <c r="Y45" s="645"/>
      <c r="Z45" s="645"/>
      <c r="AA45" s="645"/>
      <c r="AB45" s="645"/>
      <c r="AC45" s="645"/>
      <c r="AD45" s="645"/>
      <c r="AE45" s="645"/>
      <c r="AF45" s="645"/>
      <c r="AG45" s="645"/>
      <c r="AH45" s="645"/>
      <c r="AI45" s="645"/>
      <c r="AJ45" s="645"/>
      <c r="AK45" s="645"/>
      <c r="AL45" s="645"/>
      <c r="AM45" s="645"/>
      <c r="AN45" s="645"/>
      <c r="AO45" s="645"/>
      <c r="AP45" s="645"/>
      <c r="AQ45" s="645"/>
      <c r="AR45" s="645"/>
      <c r="AS45" s="645"/>
      <c r="AT45" s="645"/>
      <c r="AU45" s="645"/>
      <c r="AV45" s="645"/>
      <c r="AW45" s="645"/>
      <c r="AX45" s="645"/>
      <c r="AY45" s="645"/>
      <c r="AZ45" s="645"/>
      <c r="BA45" s="645"/>
      <c r="BB45" s="645"/>
      <c r="BC45" s="645"/>
      <c r="BD45" s="645"/>
      <c r="BE45" s="645"/>
      <c r="BF45" s="645"/>
      <c r="BG45" s="645"/>
      <c r="BH45" s="645"/>
      <c r="BI45" s="645"/>
      <c r="BJ45" s="645"/>
      <c r="BK45" s="645"/>
      <c r="BL45" s="645"/>
      <c r="BM45" s="645"/>
      <c r="BN45" s="645"/>
      <c r="BO45" s="645"/>
    </row>
    <row r="46" spans="2:67" ht="12.2" customHeight="1">
      <c r="B46" s="772">
        <f>B42+1</f>
        <v>11</v>
      </c>
      <c r="C46" s="839" t="s">
        <v>786</v>
      </c>
      <c r="D46" s="840"/>
      <c r="E46" s="812" t="s">
        <v>1315</v>
      </c>
      <c r="F46" s="838"/>
      <c r="G46" s="86" t="str">
        <f>IF(COUNTBLANK(G40:G45)=6,"",G40+G41-G42-G43+G44+G45)</f>
        <v/>
      </c>
      <c r="H46" s="86" t="str">
        <f t="shared" ref="H46:AK46" si="2">IF(COUNTBLANK(H40:H45)=6,"",H40+H41-H42-H43+H44+H45)</f>
        <v/>
      </c>
      <c r="I46" s="86" t="str">
        <f t="shared" si="2"/>
        <v/>
      </c>
      <c r="J46" s="86" t="str">
        <f t="shared" si="2"/>
        <v/>
      </c>
      <c r="K46" s="86" t="str">
        <f t="shared" si="2"/>
        <v/>
      </c>
      <c r="L46" s="86" t="str">
        <f t="shared" si="2"/>
        <v/>
      </c>
      <c r="M46" s="86" t="str">
        <f t="shared" si="2"/>
        <v/>
      </c>
      <c r="N46" s="86" t="str">
        <f t="shared" si="2"/>
        <v/>
      </c>
      <c r="O46" s="86" t="str">
        <f t="shared" si="2"/>
        <v/>
      </c>
      <c r="P46" s="86" t="str">
        <f t="shared" si="2"/>
        <v/>
      </c>
      <c r="Q46" s="86" t="str">
        <f t="shared" si="2"/>
        <v/>
      </c>
      <c r="R46" s="86" t="str">
        <f t="shared" si="2"/>
        <v/>
      </c>
      <c r="S46" s="86" t="str">
        <f t="shared" si="2"/>
        <v/>
      </c>
      <c r="T46" s="86" t="str">
        <f t="shared" si="2"/>
        <v/>
      </c>
      <c r="U46" s="86" t="str">
        <f t="shared" si="2"/>
        <v/>
      </c>
      <c r="V46" s="86" t="str">
        <f t="shared" si="2"/>
        <v/>
      </c>
      <c r="W46" s="86" t="str">
        <f t="shared" si="2"/>
        <v/>
      </c>
      <c r="X46" s="86" t="str">
        <f t="shared" si="2"/>
        <v/>
      </c>
      <c r="Y46" s="86" t="str">
        <f t="shared" si="2"/>
        <v/>
      </c>
      <c r="Z46" s="86" t="str">
        <f t="shared" si="2"/>
        <v/>
      </c>
      <c r="AA46" s="86" t="str">
        <f t="shared" si="2"/>
        <v/>
      </c>
      <c r="AB46" s="86" t="str">
        <f t="shared" si="2"/>
        <v/>
      </c>
      <c r="AC46" s="86" t="str">
        <f t="shared" si="2"/>
        <v/>
      </c>
      <c r="AD46" s="86" t="str">
        <f t="shared" si="2"/>
        <v/>
      </c>
      <c r="AE46" s="86" t="str">
        <f t="shared" si="2"/>
        <v/>
      </c>
      <c r="AF46" s="86" t="str">
        <f t="shared" si="2"/>
        <v/>
      </c>
      <c r="AG46" s="86" t="str">
        <f t="shared" si="2"/>
        <v/>
      </c>
      <c r="AH46" s="86" t="str">
        <f t="shared" si="2"/>
        <v/>
      </c>
      <c r="AI46" s="86" t="str">
        <f t="shared" si="2"/>
        <v/>
      </c>
      <c r="AJ46" s="86" t="str">
        <f t="shared" si="2"/>
        <v/>
      </c>
      <c r="AK46" s="86" t="str">
        <f t="shared" si="2"/>
        <v/>
      </c>
      <c r="AL46" s="86" t="str">
        <f>IF(COUNTBLANK(AL40:AL45)=6,"",AL40+AL41-AL42-AL43+AL44+AL45)</f>
        <v/>
      </c>
      <c r="AM46" s="86" t="str">
        <f>IF(COUNTBLANK(AM40:AM45)=6,"",AM40+AM41-AM42-AM43+AM44+AM45)</f>
        <v/>
      </c>
      <c r="AN46" s="86" t="str">
        <f>IF(COUNTBLANK(AN40:AN45)=6,"",AN40+AN41-AN42-AN43+AN44+AN45)</f>
        <v/>
      </c>
      <c r="AO46" s="86" t="str">
        <f>IF(COUNTBLANK(AO40:AO45)=6,"",AO40+AO41-AO42-AO43+AO44+AO45)</f>
        <v/>
      </c>
      <c r="AP46" s="86" t="str">
        <f>IF(COUNTBLANK(AP40:AP45)=6,"",AP40+AP41-AP42-AP43+AP44+AP45)</f>
        <v/>
      </c>
      <c r="AQ46" s="86" t="str">
        <f t="shared" ref="AQ46:BO46" si="3">IF(COUNTBLANK(AQ40:AQ45)=6,"",AQ40+AQ41-AQ42-AQ43+AQ44+AQ45)</f>
        <v/>
      </c>
      <c r="AR46" s="86" t="str">
        <f t="shared" si="3"/>
        <v/>
      </c>
      <c r="AS46" s="86" t="str">
        <f t="shared" si="3"/>
        <v/>
      </c>
      <c r="AT46" s="86" t="str">
        <f t="shared" si="3"/>
        <v/>
      </c>
      <c r="AU46" s="86" t="str">
        <f t="shared" si="3"/>
        <v/>
      </c>
      <c r="AV46" s="86" t="str">
        <f t="shared" si="3"/>
        <v/>
      </c>
      <c r="AW46" s="86" t="str">
        <f t="shared" si="3"/>
        <v/>
      </c>
      <c r="AX46" s="86" t="str">
        <f t="shared" si="3"/>
        <v/>
      </c>
      <c r="AY46" s="86" t="str">
        <f t="shared" si="3"/>
        <v/>
      </c>
      <c r="AZ46" s="86" t="str">
        <f t="shared" si="3"/>
        <v/>
      </c>
      <c r="BA46" s="86" t="str">
        <f t="shared" si="3"/>
        <v/>
      </c>
      <c r="BB46" s="86" t="str">
        <f t="shared" si="3"/>
        <v/>
      </c>
      <c r="BC46" s="86" t="str">
        <f t="shared" si="3"/>
        <v/>
      </c>
      <c r="BD46" s="86" t="str">
        <f t="shared" si="3"/>
        <v/>
      </c>
      <c r="BE46" s="86" t="str">
        <f t="shared" si="3"/>
        <v/>
      </c>
      <c r="BF46" s="86" t="str">
        <f t="shared" si="3"/>
        <v/>
      </c>
      <c r="BG46" s="86" t="str">
        <f t="shared" si="3"/>
        <v/>
      </c>
      <c r="BH46" s="86" t="str">
        <f t="shared" si="3"/>
        <v/>
      </c>
      <c r="BI46" s="86" t="str">
        <f t="shared" si="3"/>
        <v/>
      </c>
      <c r="BJ46" s="86" t="str">
        <f t="shared" si="3"/>
        <v/>
      </c>
      <c r="BK46" s="86" t="str">
        <f t="shared" si="3"/>
        <v/>
      </c>
      <c r="BL46" s="86" t="str">
        <f t="shared" si="3"/>
        <v/>
      </c>
      <c r="BM46" s="86" t="str">
        <f t="shared" si="3"/>
        <v/>
      </c>
      <c r="BN46" s="86" t="str">
        <f t="shared" si="3"/>
        <v/>
      </c>
      <c r="BO46" s="86" t="str">
        <f t="shared" si="3"/>
        <v/>
      </c>
    </row>
    <row r="47" spans="2:67" s="784" customFormat="1" ht="12.2" customHeight="1">
      <c r="B47" s="841"/>
      <c r="C47" s="842"/>
      <c r="D47" s="843"/>
      <c r="E47" s="841"/>
      <c r="F47" s="841"/>
      <c r="G47" s="971"/>
      <c r="H47" s="971"/>
      <c r="I47" s="971"/>
      <c r="J47" s="971"/>
      <c r="K47" s="971"/>
      <c r="L47" s="971"/>
      <c r="M47" s="971"/>
      <c r="N47" s="971"/>
      <c r="O47" s="971"/>
      <c r="P47" s="971"/>
      <c r="Q47" s="971"/>
      <c r="R47" s="971"/>
      <c r="S47" s="971"/>
      <c r="T47" s="971"/>
      <c r="U47" s="971"/>
      <c r="V47" s="971"/>
      <c r="W47" s="971"/>
      <c r="X47" s="971"/>
      <c r="Y47" s="971"/>
      <c r="Z47" s="971"/>
      <c r="AA47" s="971"/>
      <c r="AB47" s="971"/>
      <c r="AC47" s="971"/>
      <c r="AD47" s="971"/>
      <c r="AE47" s="971"/>
      <c r="AF47" s="971"/>
      <c r="AG47" s="971"/>
      <c r="AH47" s="971"/>
      <c r="AI47" s="971"/>
      <c r="AJ47" s="971"/>
      <c r="AK47" s="971"/>
      <c r="AL47" s="971"/>
      <c r="AM47" s="971"/>
      <c r="AN47" s="971"/>
      <c r="AO47" s="971"/>
      <c r="AP47" s="971"/>
      <c r="AQ47" s="971"/>
      <c r="AR47" s="971"/>
      <c r="AS47" s="971"/>
      <c r="AT47" s="971"/>
      <c r="AU47" s="971"/>
      <c r="AV47" s="971"/>
      <c r="AW47" s="971"/>
      <c r="AX47" s="971"/>
      <c r="AY47" s="971"/>
      <c r="AZ47" s="971"/>
      <c r="BA47" s="971"/>
      <c r="BB47" s="971"/>
      <c r="BC47" s="971"/>
      <c r="BD47" s="971"/>
      <c r="BE47" s="971"/>
      <c r="BF47" s="971"/>
      <c r="BG47" s="971"/>
      <c r="BH47" s="971"/>
      <c r="BI47" s="971"/>
      <c r="BJ47" s="971"/>
      <c r="BK47" s="971"/>
      <c r="BL47" s="971"/>
      <c r="BM47" s="971"/>
      <c r="BN47" s="971"/>
      <c r="BO47" s="971"/>
    </row>
    <row r="48" spans="2:67">
      <c r="B48" s="772"/>
      <c r="C48" s="59" t="s">
        <v>317</v>
      </c>
      <c r="D48" s="701"/>
      <c r="E48" s="812"/>
      <c r="F48" s="874"/>
      <c r="G48" s="704"/>
      <c r="H48" s="705"/>
      <c r="I48" s="705"/>
      <c r="J48" s="705"/>
      <c r="K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5"/>
      <c r="AQ48" s="705"/>
      <c r="AR48" s="705"/>
      <c r="AS48" s="705"/>
      <c r="AT48" s="705"/>
      <c r="AU48" s="705"/>
      <c r="AV48" s="705"/>
      <c r="AW48" s="705"/>
      <c r="AX48" s="705"/>
      <c r="AY48" s="705"/>
      <c r="AZ48" s="705"/>
      <c r="BA48" s="705"/>
      <c r="BB48" s="705"/>
      <c r="BC48" s="705"/>
      <c r="BD48" s="705"/>
      <c r="BE48" s="705"/>
      <c r="BF48" s="705"/>
      <c r="BG48" s="705"/>
      <c r="BH48" s="705"/>
      <c r="BI48" s="705"/>
      <c r="BJ48" s="705"/>
      <c r="BK48" s="705"/>
      <c r="BL48" s="705"/>
      <c r="BM48" s="705"/>
      <c r="BN48" s="705"/>
      <c r="BO48" s="706"/>
    </row>
    <row r="49" spans="2:67" ht="12.2" customHeight="1">
      <c r="B49" s="772">
        <f>B46+1</f>
        <v>12</v>
      </c>
      <c r="C49" s="725" t="s">
        <v>567</v>
      </c>
      <c r="D49" s="701"/>
      <c r="E49" s="812" t="s">
        <v>1386</v>
      </c>
      <c r="F49" s="838"/>
      <c r="G49" s="666"/>
      <c r="H49" s="666"/>
      <c r="I49" s="666"/>
      <c r="J49" s="666"/>
      <c r="K49" s="666"/>
      <c r="L49" s="666"/>
      <c r="M49" s="666"/>
      <c r="N49" s="666"/>
      <c r="O49" s="666"/>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c r="AQ49" s="666"/>
      <c r="AR49" s="666"/>
      <c r="AS49" s="666"/>
      <c r="AT49" s="666"/>
      <c r="AU49" s="666"/>
      <c r="AV49" s="666"/>
      <c r="AW49" s="666"/>
      <c r="AX49" s="666"/>
      <c r="AY49" s="666"/>
      <c r="AZ49" s="666"/>
      <c r="BA49" s="666"/>
      <c r="BB49" s="666"/>
      <c r="BC49" s="666"/>
      <c r="BD49" s="666"/>
      <c r="BE49" s="666"/>
      <c r="BF49" s="666"/>
      <c r="BG49" s="666"/>
      <c r="BH49" s="666"/>
      <c r="BI49" s="666"/>
      <c r="BJ49" s="666"/>
      <c r="BK49" s="666"/>
      <c r="BL49" s="666"/>
      <c r="BM49" s="666"/>
      <c r="BN49" s="666"/>
      <c r="BO49" s="666"/>
    </row>
    <row r="50" spans="2:67" ht="12.2" customHeight="1">
      <c r="B50" s="772">
        <f>B49+1</f>
        <v>13</v>
      </c>
      <c r="C50" s="725" t="s">
        <v>493</v>
      </c>
      <c r="D50" s="701"/>
      <c r="E50" s="812" t="s">
        <v>1386</v>
      </c>
      <c r="F50" s="838"/>
      <c r="G50" s="168"/>
      <c r="H50" s="168"/>
      <c r="I50" s="168"/>
      <c r="J50" s="168"/>
      <c r="K50" s="168"/>
      <c r="L50" s="168"/>
      <c r="M50" s="168"/>
      <c r="N50" s="168"/>
      <c r="O50" s="168"/>
      <c r="P50" s="168"/>
      <c r="Q50" s="168"/>
      <c r="R50" s="168"/>
      <c r="S50" s="168"/>
      <c r="T50" s="168"/>
      <c r="U50" s="168"/>
      <c r="V50" s="168"/>
      <c r="W50" s="168"/>
      <c r="X50" s="168"/>
      <c r="Y50" s="168"/>
      <c r="Z50" s="168"/>
      <c r="AA50" s="168"/>
      <c r="AB50" s="168"/>
      <c r="AC50" s="168"/>
      <c r="AD50" s="168"/>
      <c r="AE50" s="168"/>
      <c r="AF50" s="168"/>
      <c r="AG50" s="168"/>
      <c r="AH50" s="168"/>
      <c r="AI50" s="168"/>
      <c r="AJ50" s="168"/>
      <c r="AK50" s="168"/>
      <c r="AL50" s="168"/>
      <c r="AM50" s="168"/>
      <c r="AN50" s="168"/>
      <c r="AO50" s="168"/>
      <c r="AP50" s="168"/>
      <c r="AQ50" s="168"/>
      <c r="AR50" s="168"/>
      <c r="AS50" s="168"/>
      <c r="AT50" s="168"/>
      <c r="AU50" s="168"/>
      <c r="AV50" s="168"/>
      <c r="AW50" s="168"/>
      <c r="AX50" s="168"/>
      <c r="AY50" s="168"/>
      <c r="AZ50" s="168"/>
      <c r="BA50" s="168"/>
      <c r="BB50" s="168"/>
      <c r="BC50" s="168"/>
      <c r="BD50" s="168"/>
      <c r="BE50" s="168"/>
      <c r="BF50" s="168"/>
      <c r="BG50" s="168"/>
      <c r="BH50" s="168"/>
      <c r="BI50" s="168"/>
      <c r="BJ50" s="168"/>
      <c r="BK50" s="168"/>
      <c r="BL50" s="168"/>
      <c r="BM50" s="168"/>
      <c r="BN50" s="168"/>
      <c r="BO50" s="168"/>
    </row>
    <row r="51" spans="2:67" ht="12.2" customHeight="1">
      <c r="B51" s="772">
        <f>B50+1</f>
        <v>14</v>
      </c>
      <c r="C51" s="725" t="s">
        <v>494</v>
      </c>
      <c r="D51" s="701"/>
      <c r="E51" s="812" t="s">
        <v>1386</v>
      </c>
      <c r="F51" s="83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c r="AH51" s="168"/>
      <c r="AI51" s="168"/>
      <c r="AJ51" s="168"/>
      <c r="AK51" s="168"/>
      <c r="AL51" s="168"/>
      <c r="AM51" s="168"/>
      <c r="AN51" s="168"/>
      <c r="AO51" s="168"/>
      <c r="AP51" s="168"/>
      <c r="AQ51" s="168"/>
      <c r="AR51" s="168"/>
      <c r="AS51" s="168"/>
      <c r="AT51" s="168"/>
      <c r="AU51" s="168"/>
      <c r="AV51" s="168"/>
      <c r="AW51" s="168"/>
      <c r="AX51" s="168"/>
      <c r="AY51" s="168"/>
      <c r="AZ51" s="168"/>
      <c r="BA51" s="168"/>
      <c r="BB51" s="168"/>
      <c r="BC51" s="168"/>
      <c r="BD51" s="168"/>
      <c r="BE51" s="168"/>
      <c r="BF51" s="168"/>
      <c r="BG51" s="168"/>
      <c r="BH51" s="168"/>
      <c r="BI51" s="168"/>
      <c r="BJ51" s="168"/>
      <c r="BK51" s="168"/>
      <c r="BL51" s="168"/>
      <c r="BM51" s="168"/>
      <c r="BN51" s="168"/>
      <c r="BO51" s="168"/>
    </row>
    <row r="52" spans="2:67" ht="12.2" customHeight="1">
      <c r="B52" s="772">
        <f>B51+1</f>
        <v>15</v>
      </c>
      <c r="C52" s="725" t="s">
        <v>787</v>
      </c>
      <c r="D52" s="701"/>
      <c r="E52" s="812" t="s">
        <v>1386</v>
      </c>
      <c r="F52" s="83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c r="AQ52" s="168"/>
      <c r="AR52" s="168"/>
      <c r="AS52" s="168"/>
      <c r="AT52" s="168"/>
      <c r="AU52" s="168"/>
      <c r="AV52" s="168"/>
      <c r="AW52" s="168"/>
      <c r="AX52" s="168"/>
      <c r="AY52" s="168"/>
      <c r="AZ52" s="168"/>
      <c r="BA52" s="168"/>
      <c r="BB52" s="168"/>
      <c r="BC52" s="168"/>
      <c r="BD52" s="168"/>
      <c r="BE52" s="168"/>
      <c r="BF52" s="168"/>
      <c r="BG52" s="168"/>
      <c r="BH52" s="168"/>
      <c r="BI52" s="168"/>
      <c r="BJ52" s="168"/>
      <c r="BK52" s="168"/>
      <c r="BL52" s="168"/>
      <c r="BM52" s="168"/>
      <c r="BN52" s="168"/>
      <c r="BO52" s="168"/>
    </row>
    <row r="53" spans="2:67" ht="12.2" customHeight="1">
      <c r="B53" s="772">
        <f>B52+1</f>
        <v>16</v>
      </c>
      <c r="C53" s="725" t="s">
        <v>495</v>
      </c>
      <c r="D53" s="701"/>
      <c r="E53" s="812" t="s">
        <v>1386</v>
      </c>
      <c r="F53" s="838"/>
      <c r="G53" s="168"/>
      <c r="H53" s="168"/>
      <c r="I53" s="168"/>
      <c r="J53" s="168"/>
      <c r="K53" s="168"/>
      <c r="L53" s="168"/>
      <c r="M53" s="168"/>
      <c r="N53" s="168"/>
      <c r="O53" s="168"/>
      <c r="P53" s="168"/>
      <c r="Q53" s="168"/>
      <c r="R53" s="168"/>
      <c r="S53" s="168"/>
      <c r="T53" s="168"/>
      <c r="U53" s="168"/>
      <c r="V53" s="168"/>
      <c r="W53" s="168"/>
      <c r="X53" s="168"/>
      <c r="Y53" s="168"/>
      <c r="Z53" s="168"/>
      <c r="AA53" s="168"/>
      <c r="AB53" s="168"/>
      <c r="AC53" s="168"/>
      <c r="AD53" s="168"/>
      <c r="AE53" s="168"/>
      <c r="AF53" s="168"/>
      <c r="AG53" s="168"/>
      <c r="AH53" s="168"/>
      <c r="AI53" s="168"/>
      <c r="AJ53" s="168"/>
      <c r="AK53" s="168"/>
      <c r="AL53" s="168"/>
      <c r="AM53" s="168"/>
      <c r="AN53" s="168"/>
      <c r="AO53" s="168"/>
      <c r="AP53" s="168"/>
      <c r="AQ53" s="168"/>
      <c r="AR53" s="168"/>
      <c r="AS53" s="168"/>
      <c r="AT53" s="168"/>
      <c r="AU53" s="168"/>
      <c r="AV53" s="168"/>
      <c r="AW53" s="168"/>
      <c r="AX53" s="168"/>
      <c r="AY53" s="168"/>
      <c r="AZ53" s="168"/>
      <c r="BA53" s="168"/>
      <c r="BB53" s="168"/>
      <c r="BC53" s="168"/>
      <c r="BD53" s="168"/>
      <c r="BE53" s="168"/>
      <c r="BF53" s="168"/>
      <c r="BG53" s="168"/>
      <c r="BH53" s="168"/>
      <c r="BI53" s="168"/>
      <c r="BJ53" s="168"/>
      <c r="BK53" s="168"/>
      <c r="BL53" s="168"/>
      <c r="BM53" s="168"/>
      <c r="BN53" s="168"/>
      <c r="BO53" s="168"/>
    </row>
    <row r="54" spans="2:67" ht="12.2" customHeight="1">
      <c r="B54" s="772">
        <f>B53+1</f>
        <v>17</v>
      </c>
      <c r="C54" s="725" t="s">
        <v>1240</v>
      </c>
      <c r="D54" s="701"/>
      <c r="E54" s="812" t="s">
        <v>1386</v>
      </c>
      <c r="F54" s="838"/>
      <c r="G54" s="168"/>
      <c r="H54" s="168"/>
      <c r="I54" s="168"/>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c r="AQ54" s="168"/>
      <c r="AR54" s="168"/>
      <c r="AS54" s="168"/>
      <c r="AT54" s="168"/>
      <c r="AU54" s="168"/>
      <c r="AV54" s="168"/>
      <c r="AW54" s="168"/>
      <c r="AX54" s="168"/>
      <c r="AY54" s="168"/>
      <c r="AZ54" s="168"/>
      <c r="BA54" s="168"/>
      <c r="BB54" s="168"/>
      <c r="BC54" s="168"/>
      <c r="BD54" s="168"/>
      <c r="BE54" s="168"/>
      <c r="BF54" s="168"/>
      <c r="BG54" s="168"/>
      <c r="BH54" s="168"/>
      <c r="BI54" s="168"/>
      <c r="BJ54" s="168"/>
      <c r="BK54" s="168"/>
      <c r="BL54" s="168"/>
      <c r="BM54" s="168"/>
      <c r="BN54" s="168"/>
      <c r="BO54" s="168"/>
    </row>
    <row r="55" spans="2:67" ht="12.2" customHeight="1">
      <c r="B55" s="728" t="s">
        <v>825</v>
      </c>
      <c r="C55" s="725" t="s">
        <v>120</v>
      </c>
      <c r="D55" s="701"/>
      <c r="E55" s="812" t="s">
        <v>1386</v>
      </c>
      <c r="F55" s="838"/>
      <c r="G55" s="645"/>
      <c r="H55" s="645"/>
      <c r="I55" s="645"/>
      <c r="J55" s="645"/>
      <c r="K55" s="645"/>
      <c r="L55" s="645"/>
      <c r="M55" s="645"/>
      <c r="N55" s="645"/>
      <c r="O55" s="645"/>
      <c r="P55" s="645"/>
      <c r="Q55" s="645"/>
      <c r="R55" s="645"/>
      <c r="S55" s="645"/>
      <c r="T55" s="645"/>
      <c r="U55" s="645"/>
      <c r="V55" s="645"/>
      <c r="W55" s="645"/>
      <c r="X55" s="645"/>
      <c r="Y55" s="645"/>
      <c r="Z55" s="645"/>
      <c r="AA55" s="645"/>
      <c r="AB55" s="645"/>
      <c r="AC55" s="645"/>
      <c r="AD55" s="645"/>
      <c r="AE55" s="645"/>
      <c r="AF55" s="645"/>
      <c r="AG55" s="645"/>
      <c r="AH55" s="645"/>
      <c r="AI55" s="645"/>
      <c r="AJ55" s="645"/>
      <c r="AK55" s="645"/>
      <c r="AL55" s="645"/>
      <c r="AM55" s="645"/>
      <c r="AN55" s="645"/>
      <c r="AO55" s="645"/>
      <c r="AP55" s="645"/>
      <c r="AQ55" s="645"/>
      <c r="AR55" s="645"/>
      <c r="AS55" s="645"/>
      <c r="AT55" s="645"/>
      <c r="AU55" s="645"/>
      <c r="AV55" s="645"/>
      <c r="AW55" s="645"/>
      <c r="AX55" s="645"/>
      <c r="AY55" s="645"/>
      <c r="AZ55" s="645"/>
      <c r="BA55" s="645"/>
      <c r="BB55" s="645"/>
      <c r="BC55" s="645"/>
      <c r="BD55" s="645"/>
      <c r="BE55" s="645"/>
      <c r="BF55" s="645"/>
      <c r="BG55" s="645"/>
      <c r="BH55" s="645"/>
      <c r="BI55" s="645"/>
      <c r="BJ55" s="645"/>
      <c r="BK55" s="645"/>
      <c r="BL55" s="645"/>
      <c r="BM55" s="645"/>
      <c r="BN55" s="645"/>
      <c r="BO55" s="645"/>
    </row>
    <row r="56" spans="2:67" ht="12.2" customHeight="1">
      <c r="B56" s="728">
        <f>B54+1</f>
        <v>18</v>
      </c>
      <c r="C56" s="848" t="s">
        <v>791</v>
      </c>
      <c r="D56" s="849"/>
      <c r="E56" s="812" t="s">
        <v>1386</v>
      </c>
      <c r="F56" s="838"/>
      <c r="G56" s="86" t="str">
        <f>IF(COUNTBLANK(G49:G55)=7,"",SUM(G49:G55))</f>
        <v/>
      </c>
      <c r="H56" s="86" t="str">
        <f t="shared" ref="H56:AK56" si="4">IF(COUNTBLANK(H49:H55)=7,"",SUM(H49:H55))</f>
        <v/>
      </c>
      <c r="I56" s="86" t="str">
        <f t="shared" si="4"/>
        <v/>
      </c>
      <c r="J56" s="86" t="str">
        <f t="shared" si="4"/>
        <v/>
      </c>
      <c r="K56" s="86" t="str">
        <f t="shared" si="4"/>
        <v/>
      </c>
      <c r="L56" s="86" t="str">
        <f t="shared" si="4"/>
        <v/>
      </c>
      <c r="M56" s="86" t="str">
        <f t="shared" si="4"/>
        <v/>
      </c>
      <c r="N56" s="86" t="str">
        <f t="shared" si="4"/>
        <v/>
      </c>
      <c r="O56" s="86" t="str">
        <f t="shared" si="4"/>
        <v/>
      </c>
      <c r="P56" s="86" t="str">
        <f t="shared" si="4"/>
        <v/>
      </c>
      <c r="Q56" s="86" t="str">
        <f t="shared" si="4"/>
        <v/>
      </c>
      <c r="R56" s="86" t="str">
        <f t="shared" si="4"/>
        <v/>
      </c>
      <c r="S56" s="86" t="str">
        <f t="shared" si="4"/>
        <v/>
      </c>
      <c r="T56" s="86" t="str">
        <f t="shared" si="4"/>
        <v/>
      </c>
      <c r="U56" s="86" t="str">
        <f t="shared" si="4"/>
        <v/>
      </c>
      <c r="V56" s="86" t="str">
        <f t="shared" si="4"/>
        <v/>
      </c>
      <c r="W56" s="86" t="str">
        <f t="shared" si="4"/>
        <v/>
      </c>
      <c r="X56" s="86" t="str">
        <f t="shared" si="4"/>
        <v/>
      </c>
      <c r="Y56" s="86" t="str">
        <f t="shared" si="4"/>
        <v/>
      </c>
      <c r="Z56" s="86" t="str">
        <f t="shared" si="4"/>
        <v/>
      </c>
      <c r="AA56" s="86" t="str">
        <f t="shared" si="4"/>
        <v/>
      </c>
      <c r="AB56" s="86" t="str">
        <f t="shared" si="4"/>
        <v/>
      </c>
      <c r="AC56" s="86" t="str">
        <f t="shared" si="4"/>
        <v/>
      </c>
      <c r="AD56" s="86" t="str">
        <f t="shared" si="4"/>
        <v/>
      </c>
      <c r="AE56" s="86" t="str">
        <f t="shared" si="4"/>
        <v/>
      </c>
      <c r="AF56" s="86" t="str">
        <f t="shared" si="4"/>
        <v/>
      </c>
      <c r="AG56" s="86" t="str">
        <f t="shared" si="4"/>
        <v/>
      </c>
      <c r="AH56" s="86" t="str">
        <f t="shared" si="4"/>
        <v/>
      </c>
      <c r="AI56" s="86" t="str">
        <f t="shared" si="4"/>
        <v/>
      </c>
      <c r="AJ56" s="86" t="str">
        <f t="shared" si="4"/>
        <v/>
      </c>
      <c r="AK56" s="86" t="str">
        <f t="shared" si="4"/>
        <v/>
      </c>
      <c r="AL56" s="86" t="str">
        <f>IF(COUNTBLANK(AL49:AL55)=7,"",SUM(AL49:AL55))</f>
        <v/>
      </c>
      <c r="AM56" s="86" t="str">
        <f>IF(COUNTBLANK(AM49:AM55)=7,"",SUM(AM49:AM55))</f>
        <v/>
      </c>
      <c r="AN56" s="86" t="str">
        <f>IF(COUNTBLANK(AN49:AN55)=7,"",SUM(AN49:AN55))</f>
        <v/>
      </c>
      <c r="AO56" s="86" t="str">
        <f>IF(COUNTBLANK(AO49:AO55)=7,"",SUM(AO49:AO55))</f>
        <v/>
      </c>
      <c r="AP56" s="86" t="str">
        <f>IF(COUNTBLANK(AP49:AP55)=7,"",SUM(AP49:AP55))</f>
        <v/>
      </c>
      <c r="AQ56" s="86" t="str">
        <f t="shared" ref="AQ56:BO56" si="5">IF(COUNTBLANK(AQ49:AQ55)=7,"",SUM(AQ49:AQ55))</f>
        <v/>
      </c>
      <c r="AR56" s="86" t="str">
        <f t="shared" si="5"/>
        <v/>
      </c>
      <c r="AS56" s="86" t="str">
        <f t="shared" si="5"/>
        <v/>
      </c>
      <c r="AT56" s="86" t="str">
        <f t="shared" si="5"/>
        <v/>
      </c>
      <c r="AU56" s="86" t="str">
        <f t="shared" si="5"/>
        <v/>
      </c>
      <c r="AV56" s="86" t="str">
        <f t="shared" si="5"/>
        <v/>
      </c>
      <c r="AW56" s="86" t="str">
        <f t="shared" si="5"/>
        <v/>
      </c>
      <c r="AX56" s="86" t="str">
        <f t="shared" si="5"/>
        <v/>
      </c>
      <c r="AY56" s="86" t="str">
        <f t="shared" si="5"/>
        <v/>
      </c>
      <c r="AZ56" s="86" t="str">
        <f t="shared" si="5"/>
        <v/>
      </c>
      <c r="BA56" s="86" t="str">
        <f t="shared" si="5"/>
        <v/>
      </c>
      <c r="BB56" s="86" t="str">
        <f t="shared" si="5"/>
        <v/>
      </c>
      <c r="BC56" s="86" t="str">
        <f t="shared" si="5"/>
        <v/>
      </c>
      <c r="BD56" s="86" t="str">
        <f t="shared" si="5"/>
        <v/>
      </c>
      <c r="BE56" s="86" t="str">
        <f t="shared" si="5"/>
        <v/>
      </c>
      <c r="BF56" s="86" t="str">
        <f t="shared" si="5"/>
        <v/>
      </c>
      <c r="BG56" s="86" t="str">
        <f t="shared" si="5"/>
        <v/>
      </c>
      <c r="BH56" s="86" t="str">
        <f t="shared" si="5"/>
        <v/>
      </c>
      <c r="BI56" s="86" t="str">
        <f t="shared" si="5"/>
        <v/>
      </c>
      <c r="BJ56" s="86" t="str">
        <f t="shared" si="5"/>
        <v/>
      </c>
      <c r="BK56" s="86" t="str">
        <f t="shared" si="5"/>
        <v/>
      </c>
      <c r="BL56" s="86" t="str">
        <f t="shared" si="5"/>
        <v/>
      </c>
      <c r="BM56" s="86" t="str">
        <f t="shared" si="5"/>
        <v/>
      </c>
      <c r="BN56" s="86" t="str">
        <f t="shared" si="5"/>
        <v/>
      </c>
      <c r="BO56" s="86" t="str">
        <f t="shared" si="5"/>
        <v/>
      </c>
    </row>
    <row r="57" spans="2:67" s="784" customFormat="1" ht="12.2" customHeight="1">
      <c r="B57" s="785"/>
      <c r="D57" s="788"/>
      <c r="E57" s="785"/>
      <c r="F57" s="785"/>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c r="AQ57" s="972"/>
      <c r="AR57" s="972"/>
      <c r="AS57" s="972"/>
      <c r="AT57" s="972"/>
      <c r="AU57" s="972"/>
      <c r="AV57" s="972"/>
      <c r="AW57" s="972"/>
      <c r="AX57" s="972"/>
      <c r="AY57" s="972"/>
      <c r="AZ57" s="972"/>
      <c r="BA57" s="972"/>
      <c r="BB57" s="972"/>
      <c r="BC57" s="972"/>
      <c r="BD57" s="972"/>
      <c r="BE57" s="972"/>
      <c r="BF57" s="972"/>
      <c r="BG57" s="972"/>
      <c r="BH57" s="972"/>
      <c r="BI57" s="972"/>
      <c r="BJ57" s="972"/>
      <c r="BK57" s="972"/>
      <c r="BL57" s="972"/>
      <c r="BM57" s="972"/>
      <c r="BN57" s="972"/>
      <c r="BO57" s="972"/>
    </row>
    <row r="58" spans="2:67">
      <c r="B58" s="772"/>
      <c r="C58" s="59" t="s">
        <v>1103</v>
      </c>
      <c r="D58" s="640"/>
      <c r="E58" s="667"/>
      <c r="F58" s="874"/>
      <c r="G58" s="704"/>
      <c r="H58" s="705"/>
      <c r="I58" s="705"/>
      <c r="J58" s="705"/>
      <c r="K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5"/>
      <c r="AQ58" s="705"/>
      <c r="AR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6"/>
    </row>
    <row r="59" spans="2:67" ht="12.2" customHeight="1">
      <c r="B59" s="772" t="s">
        <v>873</v>
      </c>
      <c r="C59" s="60" t="s">
        <v>1110</v>
      </c>
      <c r="D59" s="640"/>
      <c r="E59" s="667" t="s">
        <v>1386</v>
      </c>
      <c r="F59" s="838"/>
      <c r="G59" s="802"/>
      <c r="H59" s="802"/>
      <c r="I59" s="802"/>
      <c r="J59" s="802"/>
      <c r="K59" s="802"/>
      <c r="L59" s="802"/>
      <c r="M59" s="802"/>
      <c r="N59" s="802"/>
      <c r="O59" s="802"/>
      <c r="P59" s="802"/>
      <c r="Q59" s="802"/>
      <c r="R59" s="802"/>
      <c r="S59" s="802"/>
      <c r="T59" s="802"/>
      <c r="U59" s="802"/>
      <c r="V59" s="802"/>
      <c r="W59" s="802"/>
      <c r="X59" s="802"/>
      <c r="Y59" s="802"/>
      <c r="Z59" s="802"/>
      <c r="AA59" s="802"/>
      <c r="AB59" s="802"/>
      <c r="AC59" s="802"/>
      <c r="AD59" s="802"/>
      <c r="AE59" s="802"/>
      <c r="AF59" s="802"/>
      <c r="AG59" s="802"/>
      <c r="AH59" s="802"/>
      <c r="AI59" s="802"/>
      <c r="AJ59" s="802"/>
      <c r="AK59" s="802"/>
      <c r="AL59" s="802"/>
      <c r="AM59" s="802"/>
      <c r="AN59" s="802"/>
      <c r="AO59" s="802"/>
      <c r="AP59" s="802"/>
      <c r="AQ59" s="802"/>
      <c r="AR59" s="802"/>
      <c r="AS59" s="802"/>
      <c r="AT59" s="802"/>
      <c r="AU59" s="802"/>
      <c r="AV59" s="802"/>
      <c r="AW59" s="802"/>
      <c r="AX59" s="802"/>
      <c r="AY59" s="802"/>
      <c r="AZ59" s="802"/>
      <c r="BA59" s="802"/>
      <c r="BB59" s="802"/>
      <c r="BC59" s="802"/>
      <c r="BD59" s="802"/>
      <c r="BE59" s="802"/>
      <c r="BF59" s="802"/>
      <c r="BG59" s="802"/>
      <c r="BH59" s="802"/>
      <c r="BI59" s="802"/>
      <c r="BJ59" s="802"/>
      <c r="BK59" s="802"/>
      <c r="BL59" s="802"/>
      <c r="BM59" s="802"/>
      <c r="BN59" s="802"/>
      <c r="BO59" s="802"/>
    </row>
    <row r="60" spans="2:67" ht="12.2" customHeight="1">
      <c r="B60" s="772" t="s">
        <v>874</v>
      </c>
      <c r="C60" s="60" t="s">
        <v>1111</v>
      </c>
      <c r="D60" s="640"/>
      <c r="E60" s="667" t="s">
        <v>1386</v>
      </c>
      <c r="F60" s="838"/>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c r="AQ60" s="169"/>
      <c r="AR60" s="169"/>
      <c r="AS60" s="169"/>
      <c r="AT60" s="169"/>
      <c r="AU60" s="169"/>
      <c r="AV60" s="169"/>
      <c r="AW60" s="169"/>
      <c r="AX60" s="169"/>
      <c r="AY60" s="169"/>
      <c r="AZ60" s="169"/>
      <c r="BA60" s="169"/>
      <c r="BB60" s="169"/>
      <c r="BC60" s="169"/>
      <c r="BD60" s="169"/>
      <c r="BE60" s="169"/>
      <c r="BF60" s="169"/>
      <c r="BG60" s="169"/>
      <c r="BH60" s="169"/>
      <c r="BI60" s="169"/>
      <c r="BJ60" s="169"/>
      <c r="BK60" s="169"/>
      <c r="BL60" s="169"/>
      <c r="BM60" s="169"/>
      <c r="BN60" s="169"/>
      <c r="BO60" s="169"/>
    </row>
    <row r="61" spans="2:67" ht="12.2" customHeight="1">
      <c r="B61" s="728" t="s">
        <v>1112</v>
      </c>
      <c r="C61" s="60" t="s">
        <v>434</v>
      </c>
      <c r="D61" s="640"/>
      <c r="E61" s="667" t="s">
        <v>1386</v>
      </c>
      <c r="F61" s="838"/>
      <c r="G61" s="645"/>
      <c r="H61" s="645"/>
      <c r="I61" s="645"/>
      <c r="J61" s="645"/>
      <c r="K61" s="645"/>
      <c r="L61" s="645"/>
      <c r="M61" s="645"/>
      <c r="N61" s="645"/>
      <c r="O61" s="645"/>
      <c r="P61" s="645"/>
      <c r="Q61" s="645"/>
      <c r="R61" s="645"/>
      <c r="S61" s="645"/>
      <c r="T61" s="645"/>
      <c r="U61" s="645"/>
      <c r="V61" s="645"/>
      <c r="W61" s="645"/>
      <c r="X61" s="645"/>
      <c r="Y61" s="645"/>
      <c r="Z61" s="645"/>
      <c r="AA61" s="645"/>
      <c r="AB61" s="645"/>
      <c r="AC61" s="645"/>
      <c r="AD61" s="645"/>
      <c r="AE61" s="645"/>
      <c r="AF61" s="645"/>
      <c r="AG61" s="645"/>
      <c r="AH61" s="645"/>
      <c r="AI61" s="645"/>
      <c r="AJ61" s="645"/>
      <c r="AK61" s="645"/>
      <c r="AL61" s="645"/>
      <c r="AM61" s="645"/>
      <c r="AN61" s="645"/>
      <c r="AO61" s="645"/>
      <c r="AP61" s="645"/>
      <c r="AQ61" s="645"/>
      <c r="AR61" s="645"/>
      <c r="AS61" s="645"/>
      <c r="AT61" s="645"/>
      <c r="AU61" s="645"/>
      <c r="AV61" s="645"/>
      <c r="AW61" s="645"/>
      <c r="AX61" s="645"/>
      <c r="AY61" s="645"/>
      <c r="AZ61" s="645"/>
      <c r="BA61" s="645"/>
      <c r="BB61" s="645"/>
      <c r="BC61" s="645"/>
      <c r="BD61" s="645"/>
      <c r="BE61" s="645"/>
      <c r="BF61" s="645"/>
      <c r="BG61" s="645"/>
      <c r="BH61" s="645"/>
      <c r="BI61" s="645"/>
      <c r="BJ61" s="645"/>
      <c r="BK61" s="645"/>
      <c r="BL61" s="645"/>
      <c r="BM61" s="645"/>
      <c r="BN61" s="645"/>
      <c r="BO61" s="645"/>
    </row>
    <row r="62" spans="2:67" s="762" customFormat="1" ht="12.2" customHeight="1">
      <c r="B62" s="728">
        <v>19</v>
      </c>
      <c r="C62" s="60" t="s">
        <v>1113</v>
      </c>
      <c r="D62" s="640"/>
      <c r="E62" s="667" t="s">
        <v>1386</v>
      </c>
      <c r="F62" s="838"/>
      <c r="G62" s="86" t="str">
        <f>IF(COUNTBLANK(G59:G61)=3,"",SUM(G59:G61))</f>
        <v/>
      </c>
      <c r="H62" s="86" t="str">
        <f t="shared" ref="H62:AK62" si="6">IF(COUNTBLANK(H59:H61)=3,"",SUM(H59:H61))</f>
        <v/>
      </c>
      <c r="I62" s="86" t="str">
        <f t="shared" si="6"/>
        <v/>
      </c>
      <c r="J62" s="86" t="str">
        <f t="shared" si="6"/>
        <v/>
      </c>
      <c r="K62" s="86" t="str">
        <f t="shared" si="6"/>
        <v/>
      </c>
      <c r="L62" s="86" t="str">
        <f t="shared" si="6"/>
        <v/>
      </c>
      <c r="M62" s="86" t="str">
        <f t="shared" si="6"/>
        <v/>
      </c>
      <c r="N62" s="86" t="str">
        <f t="shared" si="6"/>
        <v/>
      </c>
      <c r="O62" s="86" t="str">
        <f t="shared" si="6"/>
        <v/>
      </c>
      <c r="P62" s="86" t="str">
        <f t="shared" si="6"/>
        <v/>
      </c>
      <c r="Q62" s="86" t="str">
        <f t="shared" si="6"/>
        <v/>
      </c>
      <c r="R62" s="86" t="str">
        <f t="shared" si="6"/>
        <v/>
      </c>
      <c r="S62" s="86" t="str">
        <f t="shared" si="6"/>
        <v/>
      </c>
      <c r="T62" s="86" t="str">
        <f t="shared" si="6"/>
        <v/>
      </c>
      <c r="U62" s="86" t="str">
        <f t="shared" si="6"/>
        <v/>
      </c>
      <c r="V62" s="86" t="str">
        <f t="shared" si="6"/>
        <v/>
      </c>
      <c r="W62" s="86" t="str">
        <f t="shared" si="6"/>
        <v/>
      </c>
      <c r="X62" s="86" t="str">
        <f t="shared" si="6"/>
        <v/>
      </c>
      <c r="Y62" s="86" t="str">
        <f t="shared" si="6"/>
        <v/>
      </c>
      <c r="Z62" s="86" t="str">
        <f t="shared" si="6"/>
        <v/>
      </c>
      <c r="AA62" s="86" t="str">
        <f t="shared" si="6"/>
        <v/>
      </c>
      <c r="AB62" s="86" t="str">
        <f t="shared" si="6"/>
        <v/>
      </c>
      <c r="AC62" s="86" t="str">
        <f t="shared" si="6"/>
        <v/>
      </c>
      <c r="AD62" s="86" t="str">
        <f t="shared" si="6"/>
        <v/>
      </c>
      <c r="AE62" s="86" t="str">
        <f t="shared" si="6"/>
        <v/>
      </c>
      <c r="AF62" s="86" t="str">
        <f t="shared" si="6"/>
        <v/>
      </c>
      <c r="AG62" s="86" t="str">
        <f t="shared" si="6"/>
        <v/>
      </c>
      <c r="AH62" s="86" t="str">
        <f t="shared" si="6"/>
        <v/>
      </c>
      <c r="AI62" s="86" t="str">
        <f t="shared" si="6"/>
        <v/>
      </c>
      <c r="AJ62" s="86" t="str">
        <f t="shared" si="6"/>
        <v/>
      </c>
      <c r="AK62" s="86" t="str">
        <f t="shared" si="6"/>
        <v/>
      </c>
      <c r="AL62" s="86" t="str">
        <f>IF(COUNTBLANK(AL59:AL61)=3,"",SUM(AL59:AL61))</f>
        <v/>
      </c>
      <c r="AM62" s="86" t="str">
        <f>IF(COUNTBLANK(AM59:AM61)=3,"",SUM(AM59:AM61))</f>
        <v/>
      </c>
      <c r="AN62" s="86" t="str">
        <f>IF(COUNTBLANK(AN59:AN61)=3,"",SUM(AN59:AN61))</f>
        <v/>
      </c>
      <c r="AO62" s="86" t="str">
        <f>IF(COUNTBLANK(AO59:AO61)=3,"",SUM(AO59:AO61))</f>
        <v/>
      </c>
      <c r="AP62" s="86" t="str">
        <f>IF(COUNTBLANK(AP59:AP61)=3,"",SUM(AP59:AP61))</f>
        <v/>
      </c>
      <c r="AQ62" s="86" t="str">
        <f t="shared" ref="AQ62:BO62" si="7">IF(COUNTBLANK(AQ59:AQ61)=3,"",SUM(AQ59:AQ61))</f>
        <v/>
      </c>
      <c r="AR62" s="86" t="str">
        <f t="shared" si="7"/>
        <v/>
      </c>
      <c r="AS62" s="86" t="str">
        <f t="shared" si="7"/>
        <v/>
      </c>
      <c r="AT62" s="86" t="str">
        <f t="shared" si="7"/>
        <v/>
      </c>
      <c r="AU62" s="86" t="str">
        <f t="shared" si="7"/>
        <v/>
      </c>
      <c r="AV62" s="86" t="str">
        <f t="shared" si="7"/>
        <v/>
      </c>
      <c r="AW62" s="86" t="str">
        <f t="shared" si="7"/>
        <v/>
      </c>
      <c r="AX62" s="86" t="str">
        <f t="shared" si="7"/>
        <v/>
      </c>
      <c r="AY62" s="86" t="str">
        <f t="shared" si="7"/>
        <v/>
      </c>
      <c r="AZ62" s="86" t="str">
        <f t="shared" si="7"/>
        <v/>
      </c>
      <c r="BA62" s="86" t="str">
        <f t="shared" si="7"/>
        <v/>
      </c>
      <c r="BB62" s="86" t="str">
        <f t="shared" si="7"/>
        <v/>
      </c>
      <c r="BC62" s="86" t="str">
        <f t="shared" si="7"/>
        <v/>
      </c>
      <c r="BD62" s="86" t="str">
        <f t="shared" si="7"/>
        <v/>
      </c>
      <c r="BE62" s="86" t="str">
        <f t="shared" si="7"/>
        <v/>
      </c>
      <c r="BF62" s="86" t="str">
        <f t="shared" si="7"/>
        <v/>
      </c>
      <c r="BG62" s="86" t="str">
        <f t="shared" si="7"/>
        <v/>
      </c>
      <c r="BH62" s="86" t="str">
        <f t="shared" si="7"/>
        <v/>
      </c>
      <c r="BI62" s="86" t="str">
        <f t="shared" si="7"/>
        <v/>
      </c>
      <c r="BJ62" s="86" t="str">
        <f t="shared" si="7"/>
        <v/>
      </c>
      <c r="BK62" s="86" t="str">
        <f t="shared" si="7"/>
        <v/>
      </c>
      <c r="BL62" s="86" t="str">
        <f t="shared" si="7"/>
        <v/>
      </c>
      <c r="BM62" s="86" t="str">
        <f t="shared" si="7"/>
        <v/>
      </c>
      <c r="BN62" s="86" t="str">
        <f t="shared" si="7"/>
        <v/>
      </c>
      <c r="BO62" s="86" t="str">
        <f t="shared" si="7"/>
        <v/>
      </c>
    </row>
    <row r="63" spans="2:67" s="784" customFormat="1" ht="12.2" customHeight="1">
      <c r="B63" s="841"/>
      <c r="C63" s="842"/>
      <c r="D63" s="843"/>
      <c r="E63" s="841"/>
      <c r="F63" s="841"/>
      <c r="G63" s="1066"/>
      <c r="H63" s="1066"/>
      <c r="I63" s="1066"/>
      <c r="J63" s="1066"/>
      <c r="K63" s="1066"/>
      <c r="L63" s="1066"/>
      <c r="M63" s="1066"/>
      <c r="N63" s="1066"/>
      <c r="O63" s="1066"/>
      <c r="P63" s="1066"/>
      <c r="Q63" s="1066"/>
      <c r="R63" s="1066"/>
      <c r="S63" s="1066"/>
      <c r="T63" s="1066"/>
      <c r="U63" s="1066"/>
      <c r="V63" s="1066"/>
      <c r="W63" s="1066"/>
      <c r="X63" s="1066"/>
      <c r="Y63" s="1066"/>
      <c r="Z63" s="1066"/>
      <c r="AA63" s="1066"/>
      <c r="AB63" s="1066"/>
      <c r="AC63" s="1066"/>
      <c r="AD63" s="1066"/>
      <c r="AE63" s="1066"/>
      <c r="AF63" s="1066"/>
      <c r="AG63" s="1066"/>
      <c r="AH63" s="1066"/>
      <c r="AI63" s="1066"/>
      <c r="AJ63" s="1066"/>
      <c r="AK63" s="1066"/>
      <c r="AL63" s="1066"/>
      <c r="AM63" s="1066"/>
      <c r="AN63" s="1066"/>
      <c r="AO63" s="1066"/>
      <c r="AP63" s="1066"/>
      <c r="AQ63" s="1066"/>
      <c r="AR63" s="1066"/>
      <c r="AS63" s="1066"/>
      <c r="AT63" s="1066"/>
      <c r="AU63" s="1066"/>
      <c r="AV63" s="1066"/>
      <c r="AW63" s="1066"/>
      <c r="AX63" s="1066"/>
      <c r="AY63" s="1066"/>
      <c r="AZ63" s="1066"/>
      <c r="BA63" s="1066"/>
      <c r="BB63" s="1066"/>
      <c r="BC63" s="1066"/>
      <c r="BD63" s="1066"/>
      <c r="BE63" s="1066"/>
      <c r="BF63" s="1066"/>
      <c r="BG63" s="1066"/>
      <c r="BH63" s="1066"/>
      <c r="BI63" s="1066"/>
      <c r="BJ63" s="1066"/>
      <c r="BK63" s="1066"/>
      <c r="BL63" s="1066"/>
      <c r="BM63" s="1066"/>
      <c r="BN63" s="1066"/>
      <c r="BO63" s="1066"/>
    </row>
    <row r="64" spans="2:67">
      <c r="B64" s="772"/>
      <c r="C64" s="59" t="s">
        <v>53</v>
      </c>
      <c r="D64" s="701"/>
      <c r="E64" s="812"/>
      <c r="F64" s="874"/>
      <c r="G64" s="704"/>
      <c r="H64" s="705"/>
      <c r="I64" s="705"/>
      <c r="J64" s="705"/>
      <c r="K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5"/>
      <c r="AQ64" s="705"/>
      <c r="AR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6"/>
    </row>
    <row r="65" spans="1:67" ht="12.2" customHeight="1">
      <c r="B65" s="772">
        <f>B62+1</f>
        <v>20</v>
      </c>
      <c r="C65" s="725" t="s">
        <v>12</v>
      </c>
      <c r="D65" s="701"/>
      <c r="E65" s="812" t="s">
        <v>1315</v>
      </c>
      <c r="F65" s="838"/>
      <c r="G65" s="87" t="str">
        <f>IF(OR(G46="",G56=""),"",G46+G56)</f>
        <v/>
      </c>
      <c r="H65" s="87" t="str">
        <f t="shared" ref="H65:AK65" si="8">IF(OR(H46="",H56=""),"",H46+H56)</f>
        <v/>
      </c>
      <c r="I65" s="87" t="str">
        <f t="shared" si="8"/>
        <v/>
      </c>
      <c r="J65" s="87" t="str">
        <f t="shared" si="8"/>
        <v/>
      </c>
      <c r="K65" s="87" t="str">
        <f t="shared" si="8"/>
        <v/>
      </c>
      <c r="L65" s="87" t="str">
        <f t="shared" si="8"/>
        <v/>
      </c>
      <c r="M65" s="87" t="str">
        <f t="shared" si="8"/>
        <v/>
      </c>
      <c r="N65" s="87" t="str">
        <f t="shared" si="8"/>
        <v/>
      </c>
      <c r="O65" s="87" t="str">
        <f t="shared" si="8"/>
        <v/>
      </c>
      <c r="P65" s="87" t="str">
        <f t="shared" si="8"/>
        <v/>
      </c>
      <c r="Q65" s="87" t="str">
        <f t="shared" si="8"/>
        <v/>
      </c>
      <c r="R65" s="87" t="str">
        <f t="shared" si="8"/>
        <v/>
      </c>
      <c r="S65" s="87" t="str">
        <f t="shared" si="8"/>
        <v/>
      </c>
      <c r="T65" s="87" t="str">
        <f t="shared" si="8"/>
        <v/>
      </c>
      <c r="U65" s="87" t="str">
        <f t="shared" si="8"/>
        <v/>
      </c>
      <c r="V65" s="87" t="str">
        <f t="shared" si="8"/>
        <v/>
      </c>
      <c r="W65" s="87" t="str">
        <f t="shared" si="8"/>
        <v/>
      </c>
      <c r="X65" s="87" t="str">
        <f t="shared" si="8"/>
        <v/>
      </c>
      <c r="Y65" s="87" t="str">
        <f t="shared" si="8"/>
        <v/>
      </c>
      <c r="Z65" s="87" t="str">
        <f t="shared" si="8"/>
        <v/>
      </c>
      <c r="AA65" s="87" t="str">
        <f t="shared" si="8"/>
        <v/>
      </c>
      <c r="AB65" s="87" t="str">
        <f t="shared" si="8"/>
        <v/>
      </c>
      <c r="AC65" s="87" t="str">
        <f t="shared" si="8"/>
        <v/>
      </c>
      <c r="AD65" s="87" t="str">
        <f t="shared" si="8"/>
        <v/>
      </c>
      <c r="AE65" s="87" t="str">
        <f t="shared" si="8"/>
        <v/>
      </c>
      <c r="AF65" s="87" t="str">
        <f t="shared" si="8"/>
        <v/>
      </c>
      <c r="AG65" s="87" t="str">
        <f t="shared" si="8"/>
        <v/>
      </c>
      <c r="AH65" s="87" t="str">
        <f t="shared" si="8"/>
        <v/>
      </c>
      <c r="AI65" s="87" t="str">
        <f t="shared" si="8"/>
        <v/>
      </c>
      <c r="AJ65" s="87" t="str">
        <f t="shared" si="8"/>
        <v/>
      </c>
      <c r="AK65" s="87" t="str">
        <f t="shared" si="8"/>
        <v/>
      </c>
      <c r="AL65" s="87" t="str">
        <f>IF(OR(AL46="",AL56=""),"",AL46+AL56)</f>
        <v/>
      </c>
      <c r="AM65" s="87" t="str">
        <f>IF(OR(AM46="",AM56=""),"",AM46+AM56)</f>
        <v/>
      </c>
      <c r="AN65" s="87" t="str">
        <f>IF(OR(AN46="",AN56=""),"",AN46+AN56)</f>
        <v/>
      </c>
      <c r="AO65" s="87" t="str">
        <f>IF(OR(AO46="",AO56=""),"",AO46+AO56)</f>
        <v/>
      </c>
      <c r="AP65" s="87" t="str">
        <f>IF(OR(AP46="",AP56=""),"",AP46+AP56)</f>
        <v/>
      </c>
      <c r="AQ65" s="87" t="str">
        <f t="shared" ref="AQ65:BO65" si="9">IF(OR(AQ46="",AQ56=""),"",AQ46+AQ56)</f>
        <v/>
      </c>
      <c r="AR65" s="87" t="str">
        <f t="shared" si="9"/>
        <v/>
      </c>
      <c r="AS65" s="87" t="str">
        <f t="shared" si="9"/>
        <v/>
      </c>
      <c r="AT65" s="87" t="str">
        <f t="shared" si="9"/>
        <v/>
      </c>
      <c r="AU65" s="87" t="str">
        <f t="shared" si="9"/>
        <v/>
      </c>
      <c r="AV65" s="87" t="str">
        <f t="shared" si="9"/>
        <v/>
      </c>
      <c r="AW65" s="87" t="str">
        <f t="shared" si="9"/>
        <v/>
      </c>
      <c r="AX65" s="87" t="str">
        <f t="shared" si="9"/>
        <v/>
      </c>
      <c r="AY65" s="87" t="str">
        <f t="shared" si="9"/>
        <v/>
      </c>
      <c r="AZ65" s="87" t="str">
        <f t="shared" si="9"/>
        <v/>
      </c>
      <c r="BA65" s="87" t="str">
        <f t="shared" si="9"/>
        <v/>
      </c>
      <c r="BB65" s="87" t="str">
        <f t="shared" si="9"/>
        <v/>
      </c>
      <c r="BC65" s="87" t="str">
        <f t="shared" si="9"/>
        <v/>
      </c>
      <c r="BD65" s="87" t="str">
        <f t="shared" si="9"/>
        <v/>
      </c>
      <c r="BE65" s="87" t="str">
        <f t="shared" si="9"/>
        <v/>
      </c>
      <c r="BF65" s="87" t="str">
        <f t="shared" si="9"/>
        <v/>
      </c>
      <c r="BG65" s="87" t="str">
        <f t="shared" si="9"/>
        <v/>
      </c>
      <c r="BH65" s="87" t="str">
        <f t="shared" si="9"/>
        <v/>
      </c>
      <c r="BI65" s="87" t="str">
        <f t="shared" si="9"/>
        <v/>
      </c>
      <c r="BJ65" s="87" t="str">
        <f t="shared" si="9"/>
        <v/>
      </c>
      <c r="BK65" s="87" t="str">
        <f t="shared" si="9"/>
        <v/>
      </c>
      <c r="BL65" s="87" t="str">
        <f t="shared" si="9"/>
        <v/>
      </c>
      <c r="BM65" s="87" t="str">
        <f t="shared" si="9"/>
        <v/>
      </c>
      <c r="BN65" s="87" t="str">
        <f t="shared" si="9"/>
        <v/>
      </c>
      <c r="BO65" s="87" t="str">
        <f t="shared" si="9"/>
        <v/>
      </c>
    </row>
    <row r="66" spans="1:67" ht="12.2" customHeight="1">
      <c r="B66" s="772">
        <f>B65+1</f>
        <v>21</v>
      </c>
      <c r="C66" s="60" t="s">
        <v>13</v>
      </c>
      <c r="D66" s="640"/>
      <c r="E66" s="812" t="s">
        <v>1315</v>
      </c>
      <c r="F66" s="838"/>
      <c r="G66" s="86" t="str">
        <f t="shared" ref="G66:AK66" si="10">IF(OR(G46="",G56="",G62=""),"",G46+G56+G62)</f>
        <v/>
      </c>
      <c r="H66" s="86" t="str">
        <f t="shared" si="10"/>
        <v/>
      </c>
      <c r="I66" s="86" t="str">
        <f t="shared" si="10"/>
        <v/>
      </c>
      <c r="J66" s="86" t="str">
        <f t="shared" si="10"/>
        <v/>
      </c>
      <c r="K66" s="86" t="str">
        <f t="shared" si="10"/>
        <v/>
      </c>
      <c r="L66" s="86" t="str">
        <f t="shared" si="10"/>
        <v/>
      </c>
      <c r="M66" s="86" t="str">
        <f t="shared" si="10"/>
        <v/>
      </c>
      <c r="N66" s="86" t="str">
        <f t="shared" si="10"/>
        <v/>
      </c>
      <c r="O66" s="86" t="str">
        <f t="shared" si="10"/>
        <v/>
      </c>
      <c r="P66" s="86" t="str">
        <f t="shared" si="10"/>
        <v/>
      </c>
      <c r="Q66" s="86" t="str">
        <f t="shared" si="10"/>
        <v/>
      </c>
      <c r="R66" s="86" t="str">
        <f t="shared" si="10"/>
        <v/>
      </c>
      <c r="S66" s="86" t="str">
        <f t="shared" si="10"/>
        <v/>
      </c>
      <c r="T66" s="86" t="str">
        <f t="shared" si="10"/>
        <v/>
      </c>
      <c r="U66" s="86" t="str">
        <f t="shared" si="10"/>
        <v/>
      </c>
      <c r="V66" s="86" t="str">
        <f t="shared" si="10"/>
        <v/>
      </c>
      <c r="W66" s="86" t="str">
        <f t="shared" si="10"/>
        <v/>
      </c>
      <c r="X66" s="86" t="str">
        <f t="shared" si="10"/>
        <v/>
      </c>
      <c r="Y66" s="86" t="str">
        <f t="shared" si="10"/>
        <v/>
      </c>
      <c r="Z66" s="86" t="str">
        <f t="shared" si="10"/>
        <v/>
      </c>
      <c r="AA66" s="86" t="str">
        <f t="shared" si="10"/>
        <v/>
      </c>
      <c r="AB66" s="86" t="str">
        <f t="shared" si="10"/>
        <v/>
      </c>
      <c r="AC66" s="86" t="str">
        <f t="shared" si="10"/>
        <v/>
      </c>
      <c r="AD66" s="86" t="str">
        <f t="shared" si="10"/>
        <v/>
      </c>
      <c r="AE66" s="86" t="str">
        <f t="shared" si="10"/>
        <v/>
      </c>
      <c r="AF66" s="86" t="str">
        <f t="shared" si="10"/>
        <v/>
      </c>
      <c r="AG66" s="86" t="str">
        <f t="shared" si="10"/>
        <v/>
      </c>
      <c r="AH66" s="86" t="str">
        <f t="shared" si="10"/>
        <v/>
      </c>
      <c r="AI66" s="86" t="str">
        <f t="shared" si="10"/>
        <v/>
      </c>
      <c r="AJ66" s="86" t="str">
        <f t="shared" si="10"/>
        <v/>
      </c>
      <c r="AK66" s="86" t="str">
        <f t="shared" si="10"/>
        <v/>
      </c>
      <c r="AL66" s="86" t="str">
        <f>IF(OR(AL46="",AL56="",AL62=""),"",AL46+AL56+AL62)</f>
        <v/>
      </c>
      <c r="AM66" s="86" t="str">
        <f>IF(OR(AM46="",AM56="",AM62=""),"",AM46+AM56+AM62)</f>
        <v/>
      </c>
      <c r="AN66" s="86" t="str">
        <f>IF(OR(AN46="",AN56="",AN62=""),"",AN46+AN56+AN62)</f>
        <v/>
      </c>
      <c r="AO66" s="86" t="str">
        <f>IF(OR(AO46="",AO56="",AO62=""),"",AO46+AO56+AO62)</f>
        <v/>
      </c>
      <c r="AP66" s="86" t="str">
        <f>IF(OR(AP46="",AP56="",AP62=""),"",AP46+AP56+AP62)</f>
        <v/>
      </c>
      <c r="AQ66" s="86" t="str">
        <f t="shared" ref="AQ66:BO66" si="11">IF(OR(AQ46="",AQ56="",AQ62=""),"",AQ46+AQ56+AQ62)</f>
        <v/>
      </c>
      <c r="AR66" s="86" t="str">
        <f t="shared" si="11"/>
        <v/>
      </c>
      <c r="AS66" s="86" t="str">
        <f t="shared" si="11"/>
        <v/>
      </c>
      <c r="AT66" s="86" t="str">
        <f t="shared" si="11"/>
        <v/>
      </c>
      <c r="AU66" s="86" t="str">
        <f t="shared" si="11"/>
        <v/>
      </c>
      <c r="AV66" s="86" t="str">
        <f t="shared" si="11"/>
        <v/>
      </c>
      <c r="AW66" s="86" t="str">
        <f t="shared" si="11"/>
        <v/>
      </c>
      <c r="AX66" s="86" t="str">
        <f t="shared" si="11"/>
        <v/>
      </c>
      <c r="AY66" s="86" t="str">
        <f t="shared" si="11"/>
        <v/>
      </c>
      <c r="AZ66" s="86" t="str">
        <f t="shared" si="11"/>
        <v/>
      </c>
      <c r="BA66" s="86" t="str">
        <f t="shared" si="11"/>
        <v/>
      </c>
      <c r="BB66" s="86" t="str">
        <f t="shared" si="11"/>
        <v/>
      </c>
      <c r="BC66" s="86" t="str">
        <f t="shared" si="11"/>
        <v/>
      </c>
      <c r="BD66" s="86" t="str">
        <f t="shared" si="11"/>
        <v/>
      </c>
      <c r="BE66" s="86" t="str">
        <f t="shared" si="11"/>
        <v/>
      </c>
      <c r="BF66" s="86" t="str">
        <f t="shared" si="11"/>
        <v/>
      </c>
      <c r="BG66" s="86" t="str">
        <f t="shared" si="11"/>
        <v/>
      </c>
      <c r="BH66" s="86" t="str">
        <f t="shared" si="11"/>
        <v/>
      </c>
      <c r="BI66" s="86" t="str">
        <f t="shared" si="11"/>
        <v/>
      </c>
      <c r="BJ66" s="86" t="str">
        <f t="shared" si="11"/>
        <v/>
      </c>
      <c r="BK66" s="86" t="str">
        <f t="shared" si="11"/>
        <v/>
      </c>
      <c r="BL66" s="86" t="str">
        <f t="shared" si="11"/>
        <v/>
      </c>
      <c r="BM66" s="86" t="str">
        <f t="shared" si="11"/>
        <v/>
      </c>
      <c r="BN66" s="86" t="str">
        <f t="shared" si="11"/>
        <v/>
      </c>
      <c r="BO66" s="86" t="str">
        <f t="shared" si="11"/>
        <v/>
      </c>
    </row>
    <row r="67" spans="1:67" ht="12.2" customHeight="1">
      <c r="B67" s="772" t="s">
        <v>278</v>
      </c>
      <c r="C67" s="204" t="s">
        <v>279</v>
      </c>
      <c r="D67" s="893"/>
      <c r="E67" s="812" t="s">
        <v>1315</v>
      </c>
      <c r="F67" s="838"/>
      <c r="G67" s="86" t="str">
        <f t="shared" ref="G67:AK67" si="12">IF(OR(G40="",G56="",G62=""),"",G40+G56+G62)</f>
        <v/>
      </c>
      <c r="H67" s="86" t="str">
        <f t="shared" si="12"/>
        <v/>
      </c>
      <c r="I67" s="86" t="str">
        <f t="shared" si="12"/>
        <v/>
      </c>
      <c r="J67" s="86" t="str">
        <f t="shared" si="12"/>
        <v/>
      </c>
      <c r="K67" s="86" t="str">
        <f t="shared" si="12"/>
        <v/>
      </c>
      <c r="L67" s="86" t="str">
        <f t="shared" si="12"/>
        <v/>
      </c>
      <c r="M67" s="86" t="str">
        <f t="shared" si="12"/>
        <v/>
      </c>
      <c r="N67" s="86" t="str">
        <f t="shared" si="12"/>
        <v/>
      </c>
      <c r="O67" s="86" t="str">
        <f t="shared" si="12"/>
        <v/>
      </c>
      <c r="P67" s="86" t="str">
        <f t="shared" si="12"/>
        <v/>
      </c>
      <c r="Q67" s="86" t="str">
        <f t="shared" si="12"/>
        <v/>
      </c>
      <c r="R67" s="86" t="str">
        <f t="shared" si="12"/>
        <v/>
      </c>
      <c r="S67" s="86" t="str">
        <f t="shared" si="12"/>
        <v/>
      </c>
      <c r="T67" s="86" t="str">
        <f t="shared" si="12"/>
        <v/>
      </c>
      <c r="U67" s="86" t="str">
        <f t="shared" si="12"/>
        <v/>
      </c>
      <c r="V67" s="86" t="str">
        <f t="shared" si="12"/>
        <v/>
      </c>
      <c r="W67" s="86" t="str">
        <f t="shared" si="12"/>
        <v/>
      </c>
      <c r="X67" s="86" t="str">
        <f t="shared" si="12"/>
        <v/>
      </c>
      <c r="Y67" s="86" t="str">
        <f t="shared" si="12"/>
        <v/>
      </c>
      <c r="Z67" s="86" t="str">
        <f t="shared" si="12"/>
        <v/>
      </c>
      <c r="AA67" s="86" t="str">
        <f t="shared" si="12"/>
        <v/>
      </c>
      <c r="AB67" s="86" t="str">
        <f t="shared" si="12"/>
        <v/>
      </c>
      <c r="AC67" s="86" t="str">
        <f t="shared" si="12"/>
        <v/>
      </c>
      <c r="AD67" s="86" t="str">
        <f t="shared" si="12"/>
        <v/>
      </c>
      <c r="AE67" s="86" t="str">
        <f t="shared" si="12"/>
        <v/>
      </c>
      <c r="AF67" s="86" t="str">
        <f t="shared" si="12"/>
        <v/>
      </c>
      <c r="AG67" s="86" t="str">
        <f t="shared" si="12"/>
        <v/>
      </c>
      <c r="AH67" s="86" t="str">
        <f t="shared" si="12"/>
        <v/>
      </c>
      <c r="AI67" s="86" t="str">
        <f t="shared" si="12"/>
        <v/>
      </c>
      <c r="AJ67" s="86" t="str">
        <f t="shared" si="12"/>
        <v/>
      </c>
      <c r="AK67" s="86" t="str">
        <f t="shared" si="12"/>
        <v/>
      </c>
      <c r="AL67" s="86" t="str">
        <f>IF(OR(AL40="",AL56="",AL62=""),"",AL40+AL56+AL62)</f>
        <v/>
      </c>
      <c r="AM67" s="86" t="str">
        <f>IF(OR(AM40="",AM56="",AM62=""),"",AM40+AM56+AM62)</f>
        <v/>
      </c>
      <c r="AN67" s="86" t="str">
        <f>IF(OR(AN40="",AN56="",AN62=""),"",AN40+AN56+AN62)</f>
        <v/>
      </c>
      <c r="AO67" s="86" t="str">
        <f>IF(OR(AO40="",AO56="",AO62=""),"",AO40+AO56+AO62)</f>
        <v/>
      </c>
      <c r="AP67" s="86" t="str">
        <f>IF(OR(AP40="",AP56="",AP62=""),"",AP40+AP56+AP62)</f>
        <v/>
      </c>
      <c r="AQ67" s="86" t="str">
        <f t="shared" ref="AQ67:BO67" si="13">IF(OR(AQ40="",AQ56="",AQ62=""),"",AQ40+AQ56+AQ62)</f>
        <v/>
      </c>
      <c r="AR67" s="86" t="str">
        <f t="shared" si="13"/>
        <v/>
      </c>
      <c r="AS67" s="86" t="str">
        <f t="shared" si="13"/>
        <v/>
      </c>
      <c r="AT67" s="86" t="str">
        <f t="shared" si="13"/>
        <v/>
      </c>
      <c r="AU67" s="86" t="str">
        <f t="shared" si="13"/>
        <v/>
      </c>
      <c r="AV67" s="86" t="str">
        <f t="shared" si="13"/>
        <v/>
      </c>
      <c r="AW67" s="86" t="str">
        <f t="shared" si="13"/>
        <v/>
      </c>
      <c r="AX67" s="86" t="str">
        <f t="shared" si="13"/>
        <v/>
      </c>
      <c r="AY67" s="86" t="str">
        <f t="shared" si="13"/>
        <v/>
      </c>
      <c r="AZ67" s="86" t="str">
        <f t="shared" si="13"/>
        <v/>
      </c>
      <c r="BA67" s="86" t="str">
        <f t="shared" si="13"/>
        <v/>
      </c>
      <c r="BB67" s="86" t="str">
        <f t="shared" si="13"/>
        <v/>
      </c>
      <c r="BC67" s="86" t="str">
        <f t="shared" si="13"/>
        <v/>
      </c>
      <c r="BD67" s="86" t="str">
        <f t="shared" si="13"/>
        <v/>
      </c>
      <c r="BE67" s="86" t="str">
        <f t="shared" si="13"/>
        <v/>
      </c>
      <c r="BF67" s="86" t="str">
        <f t="shared" si="13"/>
        <v/>
      </c>
      <c r="BG67" s="86" t="str">
        <f t="shared" si="13"/>
        <v/>
      </c>
      <c r="BH67" s="86" t="str">
        <f t="shared" si="13"/>
        <v/>
      </c>
      <c r="BI67" s="86" t="str">
        <f t="shared" si="13"/>
        <v/>
      </c>
      <c r="BJ67" s="86" t="str">
        <f t="shared" si="13"/>
        <v/>
      </c>
      <c r="BK67" s="86" t="str">
        <f t="shared" si="13"/>
        <v/>
      </c>
      <c r="BL67" s="86" t="str">
        <f t="shared" si="13"/>
        <v/>
      </c>
      <c r="BM67" s="86" t="str">
        <f t="shared" si="13"/>
        <v/>
      </c>
      <c r="BN67" s="86" t="str">
        <f t="shared" si="13"/>
        <v/>
      </c>
      <c r="BO67" s="86" t="str">
        <f t="shared" si="13"/>
        <v/>
      </c>
    </row>
    <row r="68" spans="1:67" ht="12.2" customHeight="1">
      <c r="B68" s="851" t="s">
        <v>747</v>
      </c>
      <c r="C68" s="60" t="s">
        <v>1101</v>
      </c>
      <c r="D68" s="640"/>
      <c r="E68" s="667" t="s">
        <v>1315</v>
      </c>
      <c r="F68" s="838"/>
      <c r="G68" s="86" t="str">
        <f>IF(OR(G40="",G40=0,G209="n. appl."),"n. appl.",G40/G209)</f>
        <v>n. appl.</v>
      </c>
      <c r="H68" s="86" t="str">
        <f t="shared" ref="H68:AP68" si="14">IF(OR(H40="",H40=0,H209="n. appl."),"n. appl.",H40/H209)</f>
        <v>n. appl.</v>
      </c>
      <c r="I68" s="86" t="str">
        <f t="shared" si="14"/>
        <v>n. appl.</v>
      </c>
      <c r="J68" s="86" t="str">
        <f t="shared" si="14"/>
        <v>n. appl.</v>
      </c>
      <c r="K68" s="86" t="str">
        <f t="shared" si="14"/>
        <v>n. appl.</v>
      </c>
      <c r="L68" s="86" t="str">
        <f t="shared" si="14"/>
        <v>n. appl.</v>
      </c>
      <c r="M68" s="86" t="str">
        <f t="shared" si="14"/>
        <v>n. appl.</v>
      </c>
      <c r="N68" s="86" t="str">
        <f t="shared" si="14"/>
        <v>n. appl.</v>
      </c>
      <c r="O68" s="86" t="str">
        <f t="shared" si="14"/>
        <v>n. appl.</v>
      </c>
      <c r="P68" s="86" t="str">
        <f t="shared" si="14"/>
        <v>n. appl.</v>
      </c>
      <c r="Q68" s="86" t="str">
        <f t="shared" si="14"/>
        <v>n. appl.</v>
      </c>
      <c r="R68" s="86" t="str">
        <f t="shared" si="14"/>
        <v>n. appl.</v>
      </c>
      <c r="S68" s="86" t="str">
        <f t="shared" si="14"/>
        <v>n. appl.</v>
      </c>
      <c r="T68" s="86" t="str">
        <f t="shared" si="14"/>
        <v>n. appl.</v>
      </c>
      <c r="U68" s="86" t="str">
        <f t="shared" si="14"/>
        <v>n. appl.</v>
      </c>
      <c r="V68" s="86" t="str">
        <f t="shared" si="14"/>
        <v>n. appl.</v>
      </c>
      <c r="W68" s="86" t="str">
        <f t="shared" si="14"/>
        <v>n. appl.</v>
      </c>
      <c r="X68" s="86" t="str">
        <f t="shared" si="14"/>
        <v>n. appl.</v>
      </c>
      <c r="Y68" s="86" t="str">
        <f t="shared" si="14"/>
        <v>n. appl.</v>
      </c>
      <c r="Z68" s="86" t="str">
        <f t="shared" si="14"/>
        <v>n. appl.</v>
      </c>
      <c r="AA68" s="86" t="str">
        <f t="shared" si="14"/>
        <v>n. appl.</v>
      </c>
      <c r="AB68" s="86" t="str">
        <f t="shared" si="14"/>
        <v>n. appl.</v>
      </c>
      <c r="AC68" s="86" t="str">
        <f t="shared" si="14"/>
        <v>n. appl.</v>
      </c>
      <c r="AD68" s="86" t="str">
        <f t="shared" si="14"/>
        <v>n. appl.</v>
      </c>
      <c r="AE68" s="86" t="str">
        <f t="shared" si="14"/>
        <v>n. appl.</v>
      </c>
      <c r="AF68" s="86" t="str">
        <f t="shared" si="14"/>
        <v>n. appl.</v>
      </c>
      <c r="AG68" s="86" t="str">
        <f t="shared" si="14"/>
        <v>n. appl.</v>
      </c>
      <c r="AH68" s="86" t="str">
        <f t="shared" si="14"/>
        <v>n. appl.</v>
      </c>
      <c r="AI68" s="86" t="str">
        <f t="shared" si="14"/>
        <v>n. appl.</v>
      </c>
      <c r="AJ68" s="86" t="str">
        <f t="shared" si="14"/>
        <v>n. appl.</v>
      </c>
      <c r="AK68" s="86" t="str">
        <f t="shared" si="14"/>
        <v>n. appl.</v>
      </c>
      <c r="AL68" s="86" t="str">
        <f t="shared" si="14"/>
        <v>n. appl.</v>
      </c>
      <c r="AM68" s="86" t="str">
        <f t="shared" si="14"/>
        <v>n. appl.</v>
      </c>
      <c r="AN68" s="86" t="str">
        <f t="shared" si="14"/>
        <v>n. appl.</v>
      </c>
      <c r="AO68" s="86" t="str">
        <f t="shared" si="14"/>
        <v>n. appl.</v>
      </c>
      <c r="AP68" s="86" t="str">
        <f t="shared" si="14"/>
        <v>n. appl.</v>
      </c>
      <c r="AQ68" s="86" t="str">
        <f t="shared" ref="AQ68:BO68" si="15">IF(OR(AQ40="",AQ40=0,AQ209="n. appl."),"n. appl.",AQ40/AQ209)</f>
        <v>n. appl.</v>
      </c>
      <c r="AR68" s="86" t="str">
        <f t="shared" si="15"/>
        <v>n. appl.</v>
      </c>
      <c r="AS68" s="86" t="str">
        <f t="shared" si="15"/>
        <v>n. appl.</v>
      </c>
      <c r="AT68" s="86" t="str">
        <f t="shared" si="15"/>
        <v>n. appl.</v>
      </c>
      <c r="AU68" s="86" t="str">
        <f t="shared" si="15"/>
        <v>n. appl.</v>
      </c>
      <c r="AV68" s="86" t="str">
        <f t="shared" si="15"/>
        <v>n. appl.</v>
      </c>
      <c r="AW68" s="86" t="str">
        <f t="shared" si="15"/>
        <v>n. appl.</v>
      </c>
      <c r="AX68" s="86" t="str">
        <f t="shared" si="15"/>
        <v>n. appl.</v>
      </c>
      <c r="AY68" s="86" t="str">
        <f t="shared" si="15"/>
        <v>n. appl.</v>
      </c>
      <c r="AZ68" s="86" t="str">
        <f t="shared" si="15"/>
        <v>n. appl.</v>
      </c>
      <c r="BA68" s="86" t="str">
        <f t="shared" si="15"/>
        <v>n. appl.</v>
      </c>
      <c r="BB68" s="86" t="str">
        <f t="shared" si="15"/>
        <v>n. appl.</v>
      </c>
      <c r="BC68" s="86" t="str">
        <f t="shared" si="15"/>
        <v>n. appl.</v>
      </c>
      <c r="BD68" s="86" t="str">
        <f t="shared" si="15"/>
        <v>n. appl.</v>
      </c>
      <c r="BE68" s="86" t="str">
        <f t="shared" si="15"/>
        <v>n. appl.</v>
      </c>
      <c r="BF68" s="86" t="str">
        <f t="shared" si="15"/>
        <v>n. appl.</v>
      </c>
      <c r="BG68" s="86" t="str">
        <f t="shared" si="15"/>
        <v>n. appl.</v>
      </c>
      <c r="BH68" s="86" t="str">
        <f t="shared" si="15"/>
        <v>n. appl.</v>
      </c>
      <c r="BI68" s="86" t="str">
        <f t="shared" si="15"/>
        <v>n. appl.</v>
      </c>
      <c r="BJ68" s="86" t="str">
        <f t="shared" si="15"/>
        <v>n. appl.</v>
      </c>
      <c r="BK68" s="86" t="str">
        <f t="shared" si="15"/>
        <v>n. appl.</v>
      </c>
      <c r="BL68" s="86" t="str">
        <f t="shared" si="15"/>
        <v>n. appl.</v>
      </c>
      <c r="BM68" s="86" t="str">
        <f t="shared" si="15"/>
        <v>n. appl.</v>
      </c>
      <c r="BN68" s="86" t="str">
        <f t="shared" si="15"/>
        <v>n. appl.</v>
      </c>
      <c r="BO68" s="86" t="str">
        <f t="shared" si="15"/>
        <v>n. appl.</v>
      </c>
    </row>
    <row r="69" spans="1:67">
      <c r="G69" s="856"/>
      <c r="H69" s="856"/>
      <c r="I69" s="856"/>
      <c r="J69" s="856"/>
      <c r="K69" s="856"/>
      <c r="L69" s="856"/>
      <c r="M69" s="856"/>
      <c r="N69" s="856"/>
      <c r="O69" s="856"/>
      <c r="P69" s="856"/>
      <c r="Q69" s="856"/>
      <c r="R69" s="856"/>
      <c r="S69" s="856"/>
      <c r="T69" s="856"/>
      <c r="U69" s="856"/>
      <c r="V69" s="856"/>
      <c r="W69" s="856"/>
      <c r="X69" s="856"/>
      <c r="Y69" s="856"/>
      <c r="Z69" s="856"/>
      <c r="AA69" s="856"/>
      <c r="AB69" s="856"/>
      <c r="AC69" s="856"/>
      <c r="AD69" s="856"/>
      <c r="AE69" s="856"/>
      <c r="AF69" s="856"/>
      <c r="AG69" s="856"/>
      <c r="AH69" s="856"/>
      <c r="AI69" s="856"/>
      <c r="AJ69" s="856"/>
      <c r="AK69" s="856"/>
      <c r="AL69" s="856"/>
      <c r="AM69" s="856"/>
      <c r="AN69" s="856"/>
      <c r="AO69" s="856"/>
      <c r="AP69" s="856"/>
      <c r="AQ69" s="856"/>
      <c r="AR69" s="856"/>
      <c r="AS69" s="856"/>
      <c r="AT69" s="856"/>
      <c r="AU69" s="856"/>
      <c r="AV69" s="856"/>
      <c r="AW69" s="856"/>
      <c r="AX69" s="856"/>
      <c r="AY69" s="856"/>
      <c r="AZ69" s="856"/>
      <c r="BA69" s="856"/>
      <c r="BB69" s="856"/>
      <c r="BC69" s="856"/>
      <c r="BD69" s="856"/>
      <c r="BE69" s="856"/>
      <c r="BF69" s="856"/>
      <c r="BG69" s="856"/>
      <c r="BH69" s="856"/>
      <c r="BI69" s="856"/>
      <c r="BJ69" s="856"/>
      <c r="BK69" s="856"/>
      <c r="BL69" s="856"/>
      <c r="BM69" s="856"/>
      <c r="BN69" s="856"/>
      <c r="BO69" s="856"/>
    </row>
    <row r="70" spans="1:67" ht="13.5" hidden="1" outlineLevel="1" thickBot="1">
      <c r="B70" s="17" t="s">
        <v>420</v>
      </c>
      <c r="C70" s="781"/>
      <c r="D70" s="781"/>
      <c r="E70" s="791"/>
      <c r="F70" s="791"/>
      <c r="G70" s="147">
        <f t="shared" ref="G70:BO70" si="16">G$7</f>
        <v>1990</v>
      </c>
      <c r="H70" s="147">
        <f t="shared" si="16"/>
        <v>1991</v>
      </c>
      <c r="I70" s="147">
        <f t="shared" si="16"/>
        <v>1992</v>
      </c>
      <c r="J70" s="147">
        <f t="shared" si="16"/>
        <v>1993</v>
      </c>
      <c r="K70" s="147">
        <f t="shared" si="16"/>
        <v>1994</v>
      </c>
      <c r="L70" s="147">
        <f t="shared" si="16"/>
        <v>1995</v>
      </c>
      <c r="M70" s="147">
        <f t="shared" si="16"/>
        <v>1996</v>
      </c>
      <c r="N70" s="147">
        <f t="shared" si="16"/>
        <v>1997</v>
      </c>
      <c r="O70" s="147">
        <f t="shared" si="16"/>
        <v>1998</v>
      </c>
      <c r="P70" s="147">
        <f t="shared" si="16"/>
        <v>1999</v>
      </c>
      <c r="Q70" s="147">
        <f t="shared" si="16"/>
        <v>2000</v>
      </c>
      <c r="R70" s="147">
        <f t="shared" si="16"/>
        <v>2001</v>
      </c>
      <c r="S70" s="147">
        <f t="shared" si="16"/>
        <v>2002</v>
      </c>
      <c r="T70" s="147">
        <f t="shared" si="16"/>
        <v>2003</v>
      </c>
      <c r="U70" s="147">
        <f t="shared" si="16"/>
        <v>2004</v>
      </c>
      <c r="V70" s="147">
        <f t="shared" si="16"/>
        <v>2005</v>
      </c>
      <c r="W70" s="147">
        <f t="shared" si="16"/>
        <v>2006</v>
      </c>
      <c r="X70" s="147">
        <f t="shared" si="16"/>
        <v>2007</v>
      </c>
      <c r="Y70" s="147">
        <f t="shared" si="16"/>
        <v>2008</v>
      </c>
      <c r="Z70" s="147">
        <f t="shared" si="16"/>
        <v>2009</v>
      </c>
      <c r="AA70" s="147">
        <f t="shared" si="16"/>
        <v>2010</v>
      </c>
      <c r="AB70" s="147">
        <f t="shared" si="16"/>
        <v>2011</v>
      </c>
      <c r="AC70" s="147">
        <f t="shared" si="16"/>
        <v>2012</v>
      </c>
      <c r="AD70" s="147">
        <f t="shared" si="16"/>
        <v>2013</v>
      </c>
      <c r="AE70" s="147">
        <f t="shared" si="16"/>
        <v>2014</v>
      </c>
      <c r="AF70" s="147">
        <f t="shared" si="16"/>
        <v>2015</v>
      </c>
      <c r="AG70" s="147">
        <f t="shared" si="16"/>
        <v>2016</v>
      </c>
      <c r="AH70" s="147">
        <f t="shared" si="16"/>
        <v>2017</v>
      </c>
      <c r="AI70" s="147">
        <f t="shared" si="16"/>
        <v>2018</v>
      </c>
      <c r="AJ70" s="147">
        <f t="shared" si="16"/>
        <v>2019</v>
      </c>
      <c r="AK70" s="147">
        <f t="shared" si="16"/>
        <v>2020</v>
      </c>
      <c r="AL70" s="147">
        <f t="shared" si="16"/>
        <v>2021</v>
      </c>
      <c r="AM70" s="147">
        <f t="shared" si="16"/>
        <v>2022</v>
      </c>
      <c r="AN70" s="147">
        <f t="shared" si="16"/>
        <v>2023</v>
      </c>
      <c r="AO70" s="147">
        <f t="shared" si="16"/>
        <v>2024</v>
      </c>
      <c r="AP70" s="147">
        <f t="shared" si="16"/>
        <v>2025</v>
      </c>
      <c r="AQ70" s="147">
        <f t="shared" si="16"/>
        <v>2026</v>
      </c>
      <c r="AR70" s="147">
        <f t="shared" si="16"/>
        <v>2027</v>
      </c>
      <c r="AS70" s="147">
        <f t="shared" si="16"/>
        <v>2028</v>
      </c>
      <c r="AT70" s="147">
        <f t="shared" si="16"/>
        <v>2029</v>
      </c>
      <c r="AU70" s="147">
        <f t="shared" si="16"/>
        <v>2030</v>
      </c>
      <c r="AV70" s="147">
        <f t="shared" si="16"/>
        <v>2031</v>
      </c>
      <c r="AW70" s="147">
        <f t="shared" si="16"/>
        <v>2032</v>
      </c>
      <c r="AX70" s="147">
        <f t="shared" si="16"/>
        <v>2033</v>
      </c>
      <c r="AY70" s="147">
        <f t="shared" si="16"/>
        <v>2034</v>
      </c>
      <c r="AZ70" s="147">
        <f t="shared" si="16"/>
        <v>2035</v>
      </c>
      <c r="BA70" s="147">
        <f t="shared" si="16"/>
        <v>2036</v>
      </c>
      <c r="BB70" s="147">
        <f t="shared" si="16"/>
        <v>2037</v>
      </c>
      <c r="BC70" s="147">
        <f t="shared" si="16"/>
        <v>2038</v>
      </c>
      <c r="BD70" s="147">
        <f t="shared" si="16"/>
        <v>2039</v>
      </c>
      <c r="BE70" s="147">
        <f t="shared" si="16"/>
        <v>2040</v>
      </c>
      <c r="BF70" s="147">
        <f t="shared" si="16"/>
        <v>2041</v>
      </c>
      <c r="BG70" s="147">
        <f t="shared" si="16"/>
        <v>2042</v>
      </c>
      <c r="BH70" s="147">
        <f t="shared" si="16"/>
        <v>2043</v>
      </c>
      <c r="BI70" s="147">
        <f t="shared" si="16"/>
        <v>2044</v>
      </c>
      <c r="BJ70" s="147">
        <f t="shared" si="16"/>
        <v>2045</v>
      </c>
      <c r="BK70" s="147">
        <f t="shared" si="16"/>
        <v>2046</v>
      </c>
      <c r="BL70" s="147">
        <f t="shared" si="16"/>
        <v>2047</v>
      </c>
      <c r="BM70" s="147">
        <f t="shared" si="16"/>
        <v>2048</v>
      </c>
      <c r="BN70" s="147">
        <f t="shared" si="16"/>
        <v>2049</v>
      </c>
      <c r="BO70" s="147">
        <f t="shared" si="16"/>
        <v>2050</v>
      </c>
    </row>
    <row r="71" spans="1:67" hidden="1" outlineLevel="1">
      <c r="B71" s="772">
        <v>22</v>
      </c>
      <c r="C71" s="792" t="s">
        <v>792</v>
      </c>
      <c r="D71" s="793"/>
      <c r="E71" s="812" t="s">
        <v>1386</v>
      </c>
      <c r="F71" s="838"/>
      <c r="G71" s="973">
        <v>0</v>
      </c>
      <c r="H71" s="973">
        <v>0</v>
      </c>
      <c r="I71" s="973">
        <v>0</v>
      </c>
      <c r="J71" s="973">
        <v>0</v>
      </c>
      <c r="K71" s="973">
        <v>0</v>
      </c>
      <c r="L71" s="973">
        <v>0</v>
      </c>
      <c r="M71" s="973">
        <v>0</v>
      </c>
      <c r="N71" s="973">
        <v>0</v>
      </c>
      <c r="O71" s="973">
        <v>0</v>
      </c>
      <c r="P71" s="973">
        <v>0</v>
      </c>
      <c r="Q71" s="973">
        <v>0</v>
      </c>
      <c r="R71" s="973">
        <v>0</v>
      </c>
      <c r="S71" s="973">
        <v>0</v>
      </c>
      <c r="T71" s="973">
        <v>0</v>
      </c>
      <c r="U71" s="973">
        <v>0</v>
      </c>
      <c r="V71" s="973">
        <v>0</v>
      </c>
      <c r="W71" s="973">
        <v>0</v>
      </c>
      <c r="X71" s="973">
        <v>0</v>
      </c>
      <c r="Y71" s="973">
        <v>0</v>
      </c>
      <c r="Z71" s="973">
        <v>0</v>
      </c>
      <c r="AA71" s="973">
        <v>0</v>
      </c>
      <c r="AB71" s="973">
        <v>0</v>
      </c>
      <c r="AC71" s="973">
        <v>0</v>
      </c>
      <c r="AD71" s="973">
        <v>0</v>
      </c>
      <c r="AE71" s="973">
        <v>0</v>
      </c>
      <c r="AF71" s="973">
        <v>0</v>
      </c>
      <c r="AG71" s="973">
        <v>0</v>
      </c>
      <c r="AH71" s="973">
        <v>0</v>
      </c>
      <c r="AI71" s="973">
        <v>0</v>
      </c>
      <c r="AJ71" s="973">
        <v>0</v>
      </c>
      <c r="AK71" s="973">
        <v>0</v>
      </c>
      <c r="AL71" s="973">
        <v>0</v>
      </c>
      <c r="AM71" s="973">
        <v>0</v>
      </c>
      <c r="AN71" s="973">
        <v>0</v>
      </c>
      <c r="AO71" s="973">
        <v>0</v>
      </c>
      <c r="AP71" s="973">
        <v>0</v>
      </c>
      <c r="AQ71" s="973">
        <v>0</v>
      </c>
      <c r="AR71" s="973">
        <v>0</v>
      </c>
      <c r="AS71" s="973">
        <v>0</v>
      </c>
      <c r="AT71" s="973">
        <v>0</v>
      </c>
      <c r="AU71" s="973">
        <v>0</v>
      </c>
      <c r="AV71" s="973">
        <v>0</v>
      </c>
      <c r="AW71" s="973">
        <v>0</v>
      </c>
      <c r="AX71" s="973">
        <v>0</v>
      </c>
      <c r="AY71" s="973">
        <v>0</v>
      </c>
      <c r="AZ71" s="973">
        <v>0</v>
      </c>
      <c r="BA71" s="973">
        <v>0</v>
      </c>
      <c r="BB71" s="973">
        <v>0</v>
      </c>
      <c r="BC71" s="973">
        <v>0</v>
      </c>
      <c r="BD71" s="973">
        <v>0</v>
      </c>
      <c r="BE71" s="973">
        <v>0</v>
      </c>
      <c r="BF71" s="973">
        <v>0</v>
      </c>
      <c r="BG71" s="973">
        <v>0</v>
      </c>
      <c r="BH71" s="973">
        <v>0</v>
      </c>
      <c r="BI71" s="973">
        <v>0</v>
      </c>
      <c r="BJ71" s="973">
        <v>0</v>
      </c>
      <c r="BK71" s="973">
        <v>0</v>
      </c>
      <c r="BL71" s="973">
        <v>0</v>
      </c>
      <c r="BM71" s="973">
        <v>0</v>
      </c>
      <c r="BN71" s="973">
        <v>0</v>
      </c>
      <c r="BO71" s="973">
        <v>0</v>
      </c>
    </row>
    <row r="72" spans="1:67" hidden="1" outlineLevel="1">
      <c r="B72" s="772">
        <f>B71+1</f>
        <v>23</v>
      </c>
      <c r="C72" s="725" t="s">
        <v>1335</v>
      </c>
      <c r="D72" s="701"/>
      <c r="E72" s="812" t="s">
        <v>1386</v>
      </c>
      <c r="F72" s="838"/>
      <c r="G72" s="973">
        <v>0</v>
      </c>
      <c r="H72" s="973">
        <v>0</v>
      </c>
      <c r="I72" s="973">
        <v>0</v>
      </c>
      <c r="J72" s="973">
        <v>0</v>
      </c>
      <c r="K72" s="973">
        <v>0</v>
      </c>
      <c r="L72" s="973">
        <v>0</v>
      </c>
      <c r="M72" s="973">
        <v>0</v>
      </c>
      <c r="N72" s="973">
        <v>0</v>
      </c>
      <c r="O72" s="973">
        <v>0</v>
      </c>
      <c r="P72" s="973">
        <v>0</v>
      </c>
      <c r="Q72" s="973">
        <v>0</v>
      </c>
      <c r="R72" s="973">
        <v>0</v>
      </c>
      <c r="S72" s="973">
        <v>0</v>
      </c>
      <c r="T72" s="973">
        <v>0</v>
      </c>
      <c r="U72" s="973">
        <v>0</v>
      </c>
      <c r="V72" s="973">
        <v>0</v>
      </c>
      <c r="W72" s="973">
        <v>0</v>
      </c>
      <c r="X72" s="973">
        <v>0</v>
      </c>
      <c r="Y72" s="973">
        <v>0</v>
      </c>
      <c r="Z72" s="973">
        <v>0</v>
      </c>
      <c r="AA72" s="973">
        <v>0</v>
      </c>
      <c r="AB72" s="973">
        <v>0</v>
      </c>
      <c r="AC72" s="973">
        <v>0</v>
      </c>
      <c r="AD72" s="973">
        <v>0</v>
      </c>
      <c r="AE72" s="973">
        <v>0</v>
      </c>
      <c r="AF72" s="973">
        <v>0</v>
      </c>
      <c r="AG72" s="973">
        <v>0</v>
      </c>
      <c r="AH72" s="973">
        <v>0</v>
      </c>
      <c r="AI72" s="973">
        <v>0</v>
      </c>
      <c r="AJ72" s="973">
        <v>0</v>
      </c>
      <c r="AK72" s="973">
        <v>0</v>
      </c>
      <c r="AL72" s="973">
        <v>0</v>
      </c>
      <c r="AM72" s="973">
        <v>0</v>
      </c>
      <c r="AN72" s="973">
        <v>0</v>
      </c>
      <c r="AO72" s="973">
        <v>0</v>
      </c>
      <c r="AP72" s="973">
        <v>0</v>
      </c>
      <c r="AQ72" s="973">
        <v>0</v>
      </c>
      <c r="AR72" s="973">
        <v>0</v>
      </c>
      <c r="AS72" s="973">
        <v>0</v>
      </c>
      <c r="AT72" s="973">
        <v>0</v>
      </c>
      <c r="AU72" s="973">
        <v>0</v>
      </c>
      <c r="AV72" s="973">
        <v>0</v>
      </c>
      <c r="AW72" s="973">
        <v>0</v>
      </c>
      <c r="AX72" s="973">
        <v>0</v>
      </c>
      <c r="AY72" s="973">
        <v>0</v>
      </c>
      <c r="AZ72" s="973">
        <v>0</v>
      </c>
      <c r="BA72" s="973">
        <v>0</v>
      </c>
      <c r="BB72" s="973">
        <v>0</v>
      </c>
      <c r="BC72" s="973">
        <v>0</v>
      </c>
      <c r="BD72" s="973">
        <v>0</v>
      </c>
      <c r="BE72" s="973">
        <v>0</v>
      </c>
      <c r="BF72" s="973">
        <v>0</v>
      </c>
      <c r="BG72" s="973">
        <v>0</v>
      </c>
      <c r="BH72" s="973">
        <v>0</v>
      </c>
      <c r="BI72" s="973">
        <v>0</v>
      </c>
      <c r="BJ72" s="973">
        <v>0</v>
      </c>
      <c r="BK72" s="973">
        <v>0</v>
      </c>
      <c r="BL72" s="973">
        <v>0</v>
      </c>
      <c r="BM72" s="973">
        <v>0</v>
      </c>
      <c r="BN72" s="973">
        <v>0</v>
      </c>
      <c r="BO72" s="973">
        <v>0</v>
      </c>
    </row>
    <row r="73" spans="1:67" hidden="1" outlineLevel="1">
      <c r="B73" s="772">
        <f>B72+1</f>
        <v>24</v>
      </c>
      <c r="C73" s="60" t="s">
        <v>492</v>
      </c>
      <c r="D73" s="701"/>
      <c r="E73" s="812" t="s">
        <v>430</v>
      </c>
      <c r="F73" s="838"/>
      <c r="G73" s="974">
        <v>0</v>
      </c>
      <c r="H73" s="974">
        <v>0</v>
      </c>
      <c r="I73" s="974">
        <v>0</v>
      </c>
      <c r="J73" s="974">
        <v>0</v>
      </c>
      <c r="K73" s="974">
        <v>0</v>
      </c>
      <c r="L73" s="974">
        <v>0</v>
      </c>
      <c r="M73" s="974">
        <v>0</v>
      </c>
      <c r="N73" s="974">
        <v>0</v>
      </c>
      <c r="O73" s="974">
        <v>0</v>
      </c>
      <c r="P73" s="974">
        <v>0</v>
      </c>
      <c r="Q73" s="974">
        <v>0</v>
      </c>
      <c r="R73" s="974">
        <v>0</v>
      </c>
      <c r="S73" s="974">
        <v>0</v>
      </c>
      <c r="T73" s="974">
        <v>0</v>
      </c>
      <c r="U73" s="974">
        <v>0</v>
      </c>
      <c r="V73" s="974">
        <v>0</v>
      </c>
      <c r="W73" s="974">
        <v>0</v>
      </c>
      <c r="X73" s="974">
        <v>0</v>
      </c>
      <c r="Y73" s="974">
        <v>0</v>
      </c>
      <c r="Z73" s="974">
        <v>0</v>
      </c>
      <c r="AA73" s="974">
        <v>0</v>
      </c>
      <c r="AB73" s="974">
        <v>0</v>
      </c>
      <c r="AC73" s="974">
        <v>0</v>
      </c>
      <c r="AD73" s="974">
        <v>0</v>
      </c>
      <c r="AE73" s="974">
        <v>0</v>
      </c>
      <c r="AF73" s="974">
        <v>0</v>
      </c>
      <c r="AG73" s="974">
        <v>0</v>
      </c>
      <c r="AH73" s="974">
        <v>0</v>
      </c>
      <c r="AI73" s="974">
        <v>0</v>
      </c>
      <c r="AJ73" s="974">
        <v>0</v>
      </c>
      <c r="AK73" s="974">
        <v>0</v>
      </c>
      <c r="AL73" s="974">
        <v>0</v>
      </c>
      <c r="AM73" s="974">
        <v>0</v>
      </c>
      <c r="AN73" s="974">
        <v>0</v>
      </c>
      <c r="AO73" s="974">
        <v>0</v>
      </c>
      <c r="AP73" s="974">
        <v>0</v>
      </c>
      <c r="AQ73" s="974">
        <v>0</v>
      </c>
      <c r="AR73" s="974">
        <v>0</v>
      </c>
      <c r="AS73" s="974">
        <v>0</v>
      </c>
      <c r="AT73" s="974">
        <v>0</v>
      </c>
      <c r="AU73" s="974">
        <v>0</v>
      </c>
      <c r="AV73" s="974">
        <v>0</v>
      </c>
      <c r="AW73" s="974">
        <v>0</v>
      </c>
      <c r="AX73" s="974">
        <v>0</v>
      </c>
      <c r="AY73" s="974">
        <v>0</v>
      </c>
      <c r="AZ73" s="974">
        <v>0</v>
      </c>
      <c r="BA73" s="974">
        <v>0</v>
      </c>
      <c r="BB73" s="974">
        <v>0</v>
      </c>
      <c r="BC73" s="974">
        <v>0</v>
      </c>
      <c r="BD73" s="974">
        <v>0</v>
      </c>
      <c r="BE73" s="974">
        <v>0</v>
      </c>
      <c r="BF73" s="974">
        <v>0</v>
      </c>
      <c r="BG73" s="974">
        <v>0</v>
      </c>
      <c r="BH73" s="974">
        <v>0</v>
      </c>
      <c r="BI73" s="974">
        <v>0</v>
      </c>
      <c r="BJ73" s="974">
        <v>0</v>
      </c>
      <c r="BK73" s="974">
        <v>0</v>
      </c>
      <c r="BL73" s="974">
        <v>0</v>
      </c>
      <c r="BM73" s="974">
        <v>0</v>
      </c>
      <c r="BN73" s="974">
        <v>0</v>
      </c>
      <c r="BO73" s="974">
        <v>0</v>
      </c>
    </row>
    <row r="74" spans="1:67" collapsed="1">
      <c r="G74" s="856"/>
      <c r="H74" s="856"/>
      <c r="I74" s="856"/>
      <c r="J74" s="856"/>
      <c r="K74" s="856"/>
      <c r="L74" s="856"/>
      <c r="M74" s="856"/>
      <c r="N74" s="856"/>
      <c r="O74" s="856"/>
      <c r="P74" s="856"/>
      <c r="Q74" s="856"/>
      <c r="R74" s="856"/>
      <c r="S74" s="856"/>
      <c r="T74" s="856"/>
      <c r="U74" s="856"/>
      <c r="V74" s="856"/>
      <c r="W74" s="856"/>
      <c r="X74" s="856"/>
      <c r="Y74" s="856"/>
      <c r="Z74" s="856"/>
      <c r="AA74" s="856"/>
      <c r="AB74" s="856"/>
      <c r="AC74" s="856"/>
      <c r="AD74" s="856"/>
      <c r="AE74" s="856"/>
      <c r="AF74" s="856"/>
      <c r="AG74" s="856"/>
      <c r="AH74" s="856"/>
      <c r="AI74" s="856"/>
      <c r="AJ74" s="856"/>
      <c r="AK74" s="856"/>
      <c r="AL74" s="856"/>
      <c r="AM74" s="856"/>
      <c r="AN74" s="856"/>
      <c r="AO74" s="856"/>
      <c r="AP74" s="856"/>
      <c r="AQ74" s="856"/>
      <c r="AR74" s="856"/>
      <c r="AS74" s="856"/>
      <c r="AT74" s="856"/>
      <c r="AU74" s="856"/>
      <c r="AV74" s="856"/>
      <c r="AW74" s="856"/>
      <c r="AX74" s="856"/>
      <c r="AY74" s="856"/>
      <c r="AZ74" s="856"/>
      <c r="BA74" s="856"/>
      <c r="BB74" s="856"/>
      <c r="BC74" s="856"/>
      <c r="BD74" s="856"/>
      <c r="BE74" s="856"/>
      <c r="BF74" s="856"/>
      <c r="BG74" s="856"/>
      <c r="BH74" s="856"/>
      <c r="BI74" s="856"/>
      <c r="BJ74" s="856"/>
      <c r="BK74" s="856"/>
      <c r="BL74" s="856"/>
      <c r="BM74" s="856"/>
      <c r="BN74" s="856"/>
      <c r="BO74" s="856"/>
    </row>
    <row r="75" spans="1:67" ht="13.5" hidden="1" outlineLevel="1" thickBot="1">
      <c r="B75" s="17" t="s">
        <v>422</v>
      </c>
      <c r="C75" s="613"/>
      <c r="D75" s="613"/>
      <c r="E75" s="791"/>
      <c r="F75" s="791"/>
      <c r="G75" s="149">
        <f t="shared" ref="G75:BO75" si="17">G$7</f>
        <v>1990</v>
      </c>
      <c r="H75" s="149">
        <f t="shared" si="17"/>
        <v>1991</v>
      </c>
      <c r="I75" s="149">
        <f t="shared" si="17"/>
        <v>1992</v>
      </c>
      <c r="J75" s="149">
        <f t="shared" si="17"/>
        <v>1993</v>
      </c>
      <c r="K75" s="149">
        <f t="shared" si="17"/>
        <v>1994</v>
      </c>
      <c r="L75" s="149">
        <f t="shared" si="17"/>
        <v>1995</v>
      </c>
      <c r="M75" s="149">
        <f t="shared" si="17"/>
        <v>1996</v>
      </c>
      <c r="N75" s="149">
        <f t="shared" si="17"/>
        <v>1997</v>
      </c>
      <c r="O75" s="149">
        <f t="shared" si="17"/>
        <v>1998</v>
      </c>
      <c r="P75" s="149">
        <f t="shared" si="17"/>
        <v>1999</v>
      </c>
      <c r="Q75" s="149">
        <f t="shared" si="17"/>
        <v>2000</v>
      </c>
      <c r="R75" s="149">
        <f t="shared" si="17"/>
        <v>2001</v>
      </c>
      <c r="S75" s="149">
        <f t="shared" si="17"/>
        <v>2002</v>
      </c>
      <c r="T75" s="149">
        <f t="shared" si="17"/>
        <v>2003</v>
      </c>
      <c r="U75" s="149">
        <f t="shared" si="17"/>
        <v>2004</v>
      </c>
      <c r="V75" s="149">
        <f t="shared" si="17"/>
        <v>2005</v>
      </c>
      <c r="W75" s="149">
        <f t="shared" si="17"/>
        <v>2006</v>
      </c>
      <c r="X75" s="149">
        <f t="shared" si="17"/>
        <v>2007</v>
      </c>
      <c r="Y75" s="149">
        <f t="shared" si="17"/>
        <v>2008</v>
      </c>
      <c r="Z75" s="149">
        <f t="shared" si="17"/>
        <v>2009</v>
      </c>
      <c r="AA75" s="149">
        <f t="shared" si="17"/>
        <v>2010</v>
      </c>
      <c r="AB75" s="149">
        <f t="shared" si="17"/>
        <v>2011</v>
      </c>
      <c r="AC75" s="149">
        <f t="shared" si="17"/>
        <v>2012</v>
      </c>
      <c r="AD75" s="149">
        <f t="shared" si="17"/>
        <v>2013</v>
      </c>
      <c r="AE75" s="149">
        <f t="shared" si="17"/>
        <v>2014</v>
      </c>
      <c r="AF75" s="149">
        <f t="shared" si="17"/>
        <v>2015</v>
      </c>
      <c r="AG75" s="149">
        <f t="shared" si="17"/>
        <v>2016</v>
      </c>
      <c r="AH75" s="149">
        <f t="shared" si="17"/>
        <v>2017</v>
      </c>
      <c r="AI75" s="149">
        <f t="shared" si="17"/>
        <v>2018</v>
      </c>
      <c r="AJ75" s="149">
        <f t="shared" si="17"/>
        <v>2019</v>
      </c>
      <c r="AK75" s="149">
        <f t="shared" si="17"/>
        <v>2020</v>
      </c>
      <c r="AL75" s="149">
        <f t="shared" si="17"/>
        <v>2021</v>
      </c>
      <c r="AM75" s="149">
        <f t="shared" si="17"/>
        <v>2022</v>
      </c>
      <c r="AN75" s="149">
        <f t="shared" si="17"/>
        <v>2023</v>
      </c>
      <c r="AO75" s="149">
        <f t="shared" si="17"/>
        <v>2024</v>
      </c>
      <c r="AP75" s="149">
        <f t="shared" si="17"/>
        <v>2025</v>
      </c>
      <c r="AQ75" s="149">
        <f t="shared" si="17"/>
        <v>2026</v>
      </c>
      <c r="AR75" s="149">
        <f t="shared" si="17"/>
        <v>2027</v>
      </c>
      <c r="AS75" s="149">
        <f t="shared" si="17"/>
        <v>2028</v>
      </c>
      <c r="AT75" s="149">
        <f t="shared" si="17"/>
        <v>2029</v>
      </c>
      <c r="AU75" s="149">
        <f t="shared" si="17"/>
        <v>2030</v>
      </c>
      <c r="AV75" s="149">
        <f t="shared" si="17"/>
        <v>2031</v>
      </c>
      <c r="AW75" s="149">
        <f t="shared" si="17"/>
        <v>2032</v>
      </c>
      <c r="AX75" s="149">
        <f t="shared" si="17"/>
        <v>2033</v>
      </c>
      <c r="AY75" s="149">
        <f t="shared" si="17"/>
        <v>2034</v>
      </c>
      <c r="AZ75" s="149">
        <f t="shared" si="17"/>
        <v>2035</v>
      </c>
      <c r="BA75" s="149">
        <f t="shared" si="17"/>
        <v>2036</v>
      </c>
      <c r="BB75" s="149">
        <f t="shared" si="17"/>
        <v>2037</v>
      </c>
      <c r="BC75" s="149">
        <f t="shared" si="17"/>
        <v>2038</v>
      </c>
      <c r="BD75" s="149">
        <f t="shared" si="17"/>
        <v>2039</v>
      </c>
      <c r="BE75" s="149">
        <f t="shared" si="17"/>
        <v>2040</v>
      </c>
      <c r="BF75" s="149">
        <f t="shared" si="17"/>
        <v>2041</v>
      </c>
      <c r="BG75" s="149">
        <f t="shared" si="17"/>
        <v>2042</v>
      </c>
      <c r="BH75" s="149">
        <f t="shared" si="17"/>
        <v>2043</v>
      </c>
      <c r="BI75" s="149">
        <f t="shared" si="17"/>
        <v>2044</v>
      </c>
      <c r="BJ75" s="149">
        <f t="shared" si="17"/>
        <v>2045</v>
      </c>
      <c r="BK75" s="149">
        <f t="shared" si="17"/>
        <v>2046</v>
      </c>
      <c r="BL75" s="149">
        <f t="shared" si="17"/>
        <v>2047</v>
      </c>
      <c r="BM75" s="149">
        <f t="shared" si="17"/>
        <v>2048</v>
      </c>
      <c r="BN75" s="149">
        <f t="shared" si="17"/>
        <v>2049</v>
      </c>
      <c r="BO75" s="149">
        <f t="shared" si="17"/>
        <v>2050</v>
      </c>
    </row>
    <row r="76" spans="1:67" hidden="1" outlineLevel="1">
      <c r="B76" s="728">
        <v>25</v>
      </c>
      <c r="C76" s="795" t="s">
        <v>571</v>
      </c>
      <c r="D76" s="708"/>
      <c r="E76" s="702" t="s">
        <v>1312</v>
      </c>
      <c r="F76" s="709"/>
      <c r="G76" s="975">
        <f>IF(COUNTBLANK(G78:G80)=3,"",SUM(G78:G80))</f>
        <v>0</v>
      </c>
      <c r="H76" s="975">
        <f t="shared" ref="H76:AK76" si="18">IF(COUNTBLANK(H78:H80)=3,"",SUM(H78:H80))</f>
        <v>0</v>
      </c>
      <c r="I76" s="975">
        <f t="shared" si="18"/>
        <v>0</v>
      </c>
      <c r="J76" s="975">
        <f t="shared" si="18"/>
        <v>0</v>
      </c>
      <c r="K76" s="975">
        <f t="shared" si="18"/>
        <v>0</v>
      </c>
      <c r="L76" s="975">
        <f t="shared" si="18"/>
        <v>0</v>
      </c>
      <c r="M76" s="975">
        <f t="shared" si="18"/>
        <v>0</v>
      </c>
      <c r="N76" s="975">
        <f t="shared" si="18"/>
        <v>0</v>
      </c>
      <c r="O76" s="975">
        <f t="shared" si="18"/>
        <v>0</v>
      </c>
      <c r="P76" s="975">
        <f t="shared" si="18"/>
        <v>0</v>
      </c>
      <c r="Q76" s="975">
        <f t="shared" si="18"/>
        <v>0</v>
      </c>
      <c r="R76" s="975">
        <f t="shared" si="18"/>
        <v>0</v>
      </c>
      <c r="S76" s="975">
        <f t="shared" si="18"/>
        <v>0</v>
      </c>
      <c r="T76" s="975">
        <f t="shared" si="18"/>
        <v>0</v>
      </c>
      <c r="U76" s="975">
        <f t="shared" si="18"/>
        <v>0</v>
      </c>
      <c r="V76" s="975">
        <f t="shared" si="18"/>
        <v>0</v>
      </c>
      <c r="W76" s="975">
        <f t="shared" si="18"/>
        <v>0</v>
      </c>
      <c r="X76" s="975">
        <f t="shared" si="18"/>
        <v>0</v>
      </c>
      <c r="Y76" s="975">
        <f t="shared" si="18"/>
        <v>0</v>
      </c>
      <c r="Z76" s="975">
        <f t="shared" si="18"/>
        <v>0</v>
      </c>
      <c r="AA76" s="975">
        <f t="shared" si="18"/>
        <v>0</v>
      </c>
      <c r="AB76" s="975">
        <f t="shared" si="18"/>
        <v>0</v>
      </c>
      <c r="AC76" s="975">
        <f t="shared" si="18"/>
        <v>0</v>
      </c>
      <c r="AD76" s="975">
        <f t="shared" si="18"/>
        <v>0</v>
      </c>
      <c r="AE76" s="975">
        <f t="shared" si="18"/>
        <v>0</v>
      </c>
      <c r="AF76" s="975">
        <f t="shared" si="18"/>
        <v>0</v>
      </c>
      <c r="AG76" s="975">
        <f t="shared" si="18"/>
        <v>0</v>
      </c>
      <c r="AH76" s="975">
        <f t="shared" si="18"/>
        <v>0</v>
      </c>
      <c r="AI76" s="975">
        <f t="shared" si="18"/>
        <v>0</v>
      </c>
      <c r="AJ76" s="975">
        <f t="shared" si="18"/>
        <v>0</v>
      </c>
      <c r="AK76" s="975">
        <f t="shared" si="18"/>
        <v>0</v>
      </c>
      <c r="AL76" s="975">
        <f>IF(COUNTBLANK(AL78:AL80)=3,"",SUM(AL78:AL80))</f>
        <v>0</v>
      </c>
      <c r="AM76" s="975">
        <f>IF(COUNTBLANK(AM78:AM80)=3,"",SUM(AM78:AM80))</f>
        <v>0</v>
      </c>
      <c r="AN76" s="975">
        <f>IF(COUNTBLANK(AN78:AN80)=3,"",SUM(AN78:AN80))</f>
        <v>0</v>
      </c>
      <c r="AO76" s="975">
        <f>IF(COUNTBLANK(AO78:AO80)=3,"",SUM(AO78:AO80))</f>
        <v>0</v>
      </c>
      <c r="AP76" s="975">
        <f>IF(COUNTBLANK(AP78:AP80)=3,"",SUM(AP78:AP80))</f>
        <v>0</v>
      </c>
      <c r="AQ76" s="975">
        <f t="shared" ref="AQ76:BO76" si="19">IF(COUNTBLANK(AQ78:AQ80)=3,"",SUM(AQ78:AQ80))</f>
        <v>0</v>
      </c>
      <c r="AR76" s="975">
        <f t="shared" si="19"/>
        <v>0</v>
      </c>
      <c r="AS76" s="975">
        <f t="shared" si="19"/>
        <v>0</v>
      </c>
      <c r="AT76" s="975">
        <f t="shared" si="19"/>
        <v>0</v>
      </c>
      <c r="AU76" s="975">
        <f t="shared" si="19"/>
        <v>0</v>
      </c>
      <c r="AV76" s="975">
        <f t="shared" si="19"/>
        <v>0</v>
      </c>
      <c r="AW76" s="975">
        <f t="shared" si="19"/>
        <v>0</v>
      </c>
      <c r="AX76" s="975">
        <f t="shared" si="19"/>
        <v>0</v>
      </c>
      <c r="AY76" s="975">
        <f t="shared" si="19"/>
        <v>0</v>
      </c>
      <c r="AZ76" s="975">
        <f t="shared" si="19"/>
        <v>0</v>
      </c>
      <c r="BA76" s="975">
        <f t="shared" si="19"/>
        <v>0</v>
      </c>
      <c r="BB76" s="975">
        <f t="shared" si="19"/>
        <v>0</v>
      </c>
      <c r="BC76" s="975">
        <f t="shared" si="19"/>
        <v>0</v>
      </c>
      <c r="BD76" s="975">
        <f t="shared" si="19"/>
        <v>0</v>
      </c>
      <c r="BE76" s="975">
        <f t="shared" si="19"/>
        <v>0</v>
      </c>
      <c r="BF76" s="975">
        <f t="shared" si="19"/>
        <v>0</v>
      </c>
      <c r="BG76" s="975">
        <f t="shared" si="19"/>
        <v>0</v>
      </c>
      <c r="BH76" s="975">
        <f t="shared" si="19"/>
        <v>0</v>
      </c>
      <c r="BI76" s="975">
        <f t="shared" si="19"/>
        <v>0</v>
      </c>
      <c r="BJ76" s="975">
        <f t="shared" si="19"/>
        <v>0</v>
      </c>
      <c r="BK76" s="975">
        <f t="shared" si="19"/>
        <v>0</v>
      </c>
      <c r="BL76" s="975">
        <f t="shared" si="19"/>
        <v>0</v>
      </c>
      <c r="BM76" s="975">
        <f t="shared" si="19"/>
        <v>0</v>
      </c>
      <c r="BN76" s="975">
        <f t="shared" si="19"/>
        <v>0</v>
      </c>
      <c r="BO76" s="975">
        <f t="shared" si="19"/>
        <v>0</v>
      </c>
    </row>
    <row r="77" spans="1:67" hidden="1" outlineLevel="1">
      <c r="A77" s="762"/>
      <c r="B77" s="728" t="s">
        <v>98</v>
      </c>
      <c r="C77" s="795" t="s">
        <v>423</v>
      </c>
      <c r="D77" s="708"/>
      <c r="E77" s="702" t="s">
        <v>1312</v>
      </c>
      <c r="F77" s="709"/>
      <c r="G77" s="975">
        <f>IF(OR(G76="",G335="",G342="",G344=""),"",G76-G335-G342-G344)</f>
        <v>0</v>
      </c>
      <c r="H77" s="975">
        <f t="shared" ref="H77:AK77" si="20">IF(OR(H76="",H335="",H342="",H344=""),"",H76-H335-H342-H344)</f>
        <v>0</v>
      </c>
      <c r="I77" s="975">
        <f t="shared" si="20"/>
        <v>0</v>
      </c>
      <c r="J77" s="975">
        <f t="shared" si="20"/>
        <v>0</v>
      </c>
      <c r="K77" s="975">
        <f t="shared" si="20"/>
        <v>0</v>
      </c>
      <c r="L77" s="975">
        <f t="shared" si="20"/>
        <v>0</v>
      </c>
      <c r="M77" s="975">
        <f t="shared" si="20"/>
        <v>0</v>
      </c>
      <c r="N77" s="975">
        <f t="shared" si="20"/>
        <v>0</v>
      </c>
      <c r="O77" s="975">
        <f t="shared" si="20"/>
        <v>0</v>
      </c>
      <c r="P77" s="975">
        <f t="shared" si="20"/>
        <v>0</v>
      </c>
      <c r="Q77" s="975">
        <f t="shared" si="20"/>
        <v>0</v>
      </c>
      <c r="R77" s="975">
        <f t="shared" si="20"/>
        <v>0</v>
      </c>
      <c r="S77" s="975">
        <f t="shared" si="20"/>
        <v>0</v>
      </c>
      <c r="T77" s="975">
        <f t="shared" si="20"/>
        <v>0</v>
      </c>
      <c r="U77" s="975">
        <f t="shared" si="20"/>
        <v>0</v>
      </c>
      <c r="V77" s="975">
        <f t="shared" si="20"/>
        <v>0</v>
      </c>
      <c r="W77" s="975">
        <f t="shared" si="20"/>
        <v>0</v>
      </c>
      <c r="X77" s="975">
        <f t="shared" si="20"/>
        <v>0</v>
      </c>
      <c r="Y77" s="975">
        <f t="shared" si="20"/>
        <v>0</v>
      </c>
      <c r="Z77" s="975">
        <f t="shared" si="20"/>
        <v>0</v>
      </c>
      <c r="AA77" s="975">
        <f t="shared" si="20"/>
        <v>0</v>
      </c>
      <c r="AB77" s="975">
        <f t="shared" si="20"/>
        <v>0</v>
      </c>
      <c r="AC77" s="975">
        <f t="shared" si="20"/>
        <v>0</v>
      </c>
      <c r="AD77" s="975">
        <f t="shared" si="20"/>
        <v>0</v>
      </c>
      <c r="AE77" s="975">
        <f t="shared" si="20"/>
        <v>0</v>
      </c>
      <c r="AF77" s="975">
        <f t="shared" si="20"/>
        <v>0</v>
      </c>
      <c r="AG77" s="975">
        <f t="shared" si="20"/>
        <v>0</v>
      </c>
      <c r="AH77" s="975">
        <f t="shared" si="20"/>
        <v>0</v>
      </c>
      <c r="AI77" s="975">
        <f t="shared" si="20"/>
        <v>0</v>
      </c>
      <c r="AJ77" s="975">
        <f t="shared" si="20"/>
        <v>0</v>
      </c>
      <c r="AK77" s="975">
        <f t="shared" si="20"/>
        <v>0</v>
      </c>
      <c r="AL77" s="975">
        <f>IF(OR(AL76="",AL335="",AL342="",AL344=""),"",AL76-AL335-AL342-AL344)</f>
        <v>0</v>
      </c>
      <c r="AM77" s="975">
        <f>IF(OR(AM76="",AM335="",AM342="",AM344=""),"",AM76-AM335-AM342-AM344)</f>
        <v>0</v>
      </c>
      <c r="AN77" s="975">
        <f>IF(OR(AN76="",AN335="",AN342="",AN344=""),"",AN76-AN335-AN342-AN344)</f>
        <v>0</v>
      </c>
      <c r="AO77" s="975">
        <f>IF(OR(AO76="",AO335="",AO342="",AO344=""),"",AO76-AO335-AO342-AO344)</f>
        <v>0</v>
      </c>
      <c r="AP77" s="975">
        <f>IF(OR(AP76="",AP335="",AP342="",AP344=""),"",AP76-AP335-AP342-AP344)</f>
        <v>0</v>
      </c>
      <c r="AQ77" s="975">
        <f t="shared" ref="AQ77:BO77" si="21">IF(OR(AQ76="",AQ335="",AQ342="",AQ344=""),"",AQ76-AQ335-AQ342-AQ344)</f>
        <v>0</v>
      </c>
      <c r="AR77" s="975">
        <f t="shared" si="21"/>
        <v>0</v>
      </c>
      <c r="AS77" s="975">
        <f t="shared" si="21"/>
        <v>0</v>
      </c>
      <c r="AT77" s="975">
        <f t="shared" si="21"/>
        <v>0</v>
      </c>
      <c r="AU77" s="975">
        <f t="shared" si="21"/>
        <v>0</v>
      </c>
      <c r="AV77" s="975">
        <f t="shared" si="21"/>
        <v>0</v>
      </c>
      <c r="AW77" s="975">
        <f t="shared" si="21"/>
        <v>0</v>
      </c>
      <c r="AX77" s="975">
        <f t="shared" si="21"/>
        <v>0</v>
      </c>
      <c r="AY77" s="975">
        <f t="shared" si="21"/>
        <v>0</v>
      </c>
      <c r="AZ77" s="975">
        <f t="shared" si="21"/>
        <v>0</v>
      </c>
      <c r="BA77" s="975">
        <f t="shared" si="21"/>
        <v>0</v>
      </c>
      <c r="BB77" s="975">
        <f t="shared" si="21"/>
        <v>0</v>
      </c>
      <c r="BC77" s="975">
        <f t="shared" si="21"/>
        <v>0</v>
      </c>
      <c r="BD77" s="975">
        <f t="shared" si="21"/>
        <v>0</v>
      </c>
      <c r="BE77" s="975">
        <f t="shared" si="21"/>
        <v>0</v>
      </c>
      <c r="BF77" s="975">
        <f t="shared" si="21"/>
        <v>0</v>
      </c>
      <c r="BG77" s="975">
        <f t="shared" si="21"/>
        <v>0</v>
      </c>
      <c r="BH77" s="975">
        <f t="shared" si="21"/>
        <v>0</v>
      </c>
      <c r="BI77" s="975">
        <f t="shared" si="21"/>
        <v>0</v>
      </c>
      <c r="BJ77" s="975">
        <f t="shared" si="21"/>
        <v>0</v>
      </c>
      <c r="BK77" s="975">
        <f t="shared" si="21"/>
        <v>0</v>
      </c>
      <c r="BL77" s="975">
        <f t="shared" si="21"/>
        <v>0</v>
      </c>
      <c r="BM77" s="975">
        <f t="shared" si="21"/>
        <v>0</v>
      </c>
      <c r="BN77" s="975">
        <f t="shared" si="21"/>
        <v>0</v>
      </c>
      <c r="BO77" s="975">
        <f t="shared" si="21"/>
        <v>0</v>
      </c>
    </row>
    <row r="78" spans="1:67" hidden="1" outlineLevel="1">
      <c r="B78" s="728">
        <f>B76+1</f>
        <v>26</v>
      </c>
      <c r="C78" s="795" t="s">
        <v>800</v>
      </c>
      <c r="D78" s="708"/>
      <c r="E78" s="702" t="s">
        <v>1312</v>
      </c>
      <c r="F78" s="709"/>
      <c r="G78" s="975">
        <f>IF(OR(G308="",G335=""),"",G308+G335)</f>
        <v>0</v>
      </c>
      <c r="H78" s="975">
        <f t="shared" ref="H78:AK78" si="22">IF(OR(H308="",H335=""),"",H308+H335)</f>
        <v>0</v>
      </c>
      <c r="I78" s="975">
        <f t="shared" si="22"/>
        <v>0</v>
      </c>
      <c r="J78" s="975">
        <f t="shared" si="22"/>
        <v>0</v>
      </c>
      <c r="K78" s="975">
        <f t="shared" si="22"/>
        <v>0</v>
      </c>
      <c r="L78" s="975">
        <f t="shared" si="22"/>
        <v>0</v>
      </c>
      <c r="M78" s="975">
        <f t="shared" si="22"/>
        <v>0</v>
      </c>
      <c r="N78" s="975">
        <f t="shared" si="22"/>
        <v>0</v>
      </c>
      <c r="O78" s="975">
        <f t="shared" si="22"/>
        <v>0</v>
      </c>
      <c r="P78" s="975">
        <f t="shared" si="22"/>
        <v>0</v>
      </c>
      <c r="Q78" s="975">
        <f t="shared" si="22"/>
        <v>0</v>
      </c>
      <c r="R78" s="975">
        <f t="shared" si="22"/>
        <v>0</v>
      </c>
      <c r="S78" s="975">
        <f t="shared" si="22"/>
        <v>0</v>
      </c>
      <c r="T78" s="975">
        <f t="shared" si="22"/>
        <v>0</v>
      </c>
      <c r="U78" s="975">
        <f t="shared" si="22"/>
        <v>0</v>
      </c>
      <c r="V78" s="975">
        <f t="shared" si="22"/>
        <v>0</v>
      </c>
      <c r="W78" s="975">
        <f t="shared" si="22"/>
        <v>0</v>
      </c>
      <c r="X78" s="975">
        <f t="shared" si="22"/>
        <v>0</v>
      </c>
      <c r="Y78" s="975">
        <f t="shared" si="22"/>
        <v>0</v>
      </c>
      <c r="Z78" s="975">
        <f t="shared" si="22"/>
        <v>0</v>
      </c>
      <c r="AA78" s="975">
        <f t="shared" si="22"/>
        <v>0</v>
      </c>
      <c r="AB78" s="975">
        <f t="shared" si="22"/>
        <v>0</v>
      </c>
      <c r="AC78" s="975">
        <f t="shared" si="22"/>
        <v>0</v>
      </c>
      <c r="AD78" s="975">
        <f t="shared" si="22"/>
        <v>0</v>
      </c>
      <c r="AE78" s="975">
        <f t="shared" si="22"/>
        <v>0</v>
      </c>
      <c r="AF78" s="975">
        <f t="shared" si="22"/>
        <v>0</v>
      </c>
      <c r="AG78" s="975">
        <f t="shared" si="22"/>
        <v>0</v>
      </c>
      <c r="AH78" s="975">
        <f t="shared" si="22"/>
        <v>0</v>
      </c>
      <c r="AI78" s="975">
        <f t="shared" si="22"/>
        <v>0</v>
      </c>
      <c r="AJ78" s="975">
        <f t="shared" si="22"/>
        <v>0</v>
      </c>
      <c r="AK78" s="975">
        <f t="shared" si="22"/>
        <v>0</v>
      </c>
      <c r="AL78" s="975">
        <f>IF(OR(AL308="",AL335=""),"",AL308+AL335)</f>
        <v>0</v>
      </c>
      <c r="AM78" s="975">
        <f>IF(OR(AM308="",AM335=""),"",AM308+AM335)</f>
        <v>0</v>
      </c>
      <c r="AN78" s="975">
        <f>IF(OR(AN308="",AN335=""),"",AN308+AN335)</f>
        <v>0</v>
      </c>
      <c r="AO78" s="975">
        <f>IF(OR(AO308="",AO335=""),"",AO308+AO335)</f>
        <v>0</v>
      </c>
      <c r="AP78" s="975">
        <f>IF(OR(AP308="",AP335=""),"",AP308+AP335)</f>
        <v>0</v>
      </c>
      <c r="AQ78" s="975">
        <f t="shared" ref="AQ78:BO78" si="23">IF(OR(AQ308="",AQ335=""),"",AQ308+AQ335)</f>
        <v>0</v>
      </c>
      <c r="AR78" s="975">
        <f t="shared" si="23"/>
        <v>0</v>
      </c>
      <c r="AS78" s="975">
        <f t="shared" si="23"/>
        <v>0</v>
      </c>
      <c r="AT78" s="975">
        <f t="shared" si="23"/>
        <v>0</v>
      </c>
      <c r="AU78" s="975">
        <f t="shared" si="23"/>
        <v>0</v>
      </c>
      <c r="AV78" s="975">
        <f t="shared" si="23"/>
        <v>0</v>
      </c>
      <c r="AW78" s="975">
        <f t="shared" si="23"/>
        <v>0</v>
      </c>
      <c r="AX78" s="975">
        <f t="shared" si="23"/>
        <v>0</v>
      </c>
      <c r="AY78" s="975">
        <f t="shared" si="23"/>
        <v>0</v>
      </c>
      <c r="AZ78" s="975">
        <f t="shared" si="23"/>
        <v>0</v>
      </c>
      <c r="BA78" s="975">
        <f t="shared" si="23"/>
        <v>0</v>
      </c>
      <c r="BB78" s="975">
        <f t="shared" si="23"/>
        <v>0</v>
      </c>
      <c r="BC78" s="975">
        <f t="shared" si="23"/>
        <v>0</v>
      </c>
      <c r="BD78" s="975">
        <f t="shared" si="23"/>
        <v>0</v>
      </c>
      <c r="BE78" s="975">
        <f t="shared" si="23"/>
        <v>0</v>
      </c>
      <c r="BF78" s="975">
        <f t="shared" si="23"/>
        <v>0</v>
      </c>
      <c r="BG78" s="975">
        <f t="shared" si="23"/>
        <v>0</v>
      </c>
      <c r="BH78" s="975">
        <f t="shared" si="23"/>
        <v>0</v>
      </c>
      <c r="BI78" s="975">
        <f t="shared" si="23"/>
        <v>0</v>
      </c>
      <c r="BJ78" s="975">
        <f t="shared" si="23"/>
        <v>0</v>
      </c>
      <c r="BK78" s="975">
        <f t="shared" si="23"/>
        <v>0</v>
      </c>
      <c r="BL78" s="975">
        <f t="shared" si="23"/>
        <v>0</v>
      </c>
      <c r="BM78" s="975">
        <f t="shared" si="23"/>
        <v>0</v>
      </c>
      <c r="BN78" s="975">
        <f t="shared" si="23"/>
        <v>0</v>
      </c>
      <c r="BO78" s="975">
        <f t="shared" si="23"/>
        <v>0</v>
      </c>
    </row>
    <row r="79" spans="1:67" hidden="1" outlineLevel="1">
      <c r="B79" s="728">
        <f>B78+1</f>
        <v>27</v>
      </c>
      <c r="C79" s="725" t="s">
        <v>1299</v>
      </c>
      <c r="D79" s="701"/>
      <c r="E79" s="702" t="s">
        <v>1312</v>
      </c>
      <c r="F79" s="709"/>
      <c r="G79" s="975">
        <f>IF(OR(G316="",G342=""),"",G316+G342)</f>
        <v>0</v>
      </c>
      <c r="H79" s="975">
        <f t="shared" ref="H79:AK79" si="24">IF(OR(H316="",H342=""),"",H316+H342)</f>
        <v>0</v>
      </c>
      <c r="I79" s="975">
        <f t="shared" si="24"/>
        <v>0</v>
      </c>
      <c r="J79" s="975">
        <f t="shared" si="24"/>
        <v>0</v>
      </c>
      <c r="K79" s="975">
        <f t="shared" si="24"/>
        <v>0</v>
      </c>
      <c r="L79" s="975">
        <f t="shared" si="24"/>
        <v>0</v>
      </c>
      <c r="M79" s="975">
        <f t="shared" si="24"/>
        <v>0</v>
      </c>
      <c r="N79" s="975">
        <f t="shared" si="24"/>
        <v>0</v>
      </c>
      <c r="O79" s="975">
        <f t="shared" si="24"/>
        <v>0</v>
      </c>
      <c r="P79" s="975">
        <f t="shared" si="24"/>
        <v>0</v>
      </c>
      <c r="Q79" s="975">
        <f t="shared" si="24"/>
        <v>0</v>
      </c>
      <c r="R79" s="975">
        <f t="shared" si="24"/>
        <v>0</v>
      </c>
      <c r="S79" s="975">
        <f t="shared" si="24"/>
        <v>0</v>
      </c>
      <c r="T79" s="975">
        <f t="shared" si="24"/>
        <v>0</v>
      </c>
      <c r="U79" s="975">
        <f t="shared" si="24"/>
        <v>0</v>
      </c>
      <c r="V79" s="975">
        <f t="shared" si="24"/>
        <v>0</v>
      </c>
      <c r="W79" s="975">
        <f t="shared" si="24"/>
        <v>0</v>
      </c>
      <c r="X79" s="975">
        <f t="shared" si="24"/>
        <v>0</v>
      </c>
      <c r="Y79" s="975">
        <f t="shared" si="24"/>
        <v>0</v>
      </c>
      <c r="Z79" s="975">
        <f t="shared" si="24"/>
        <v>0</v>
      </c>
      <c r="AA79" s="975">
        <f t="shared" si="24"/>
        <v>0</v>
      </c>
      <c r="AB79" s="975">
        <f t="shared" si="24"/>
        <v>0</v>
      </c>
      <c r="AC79" s="975">
        <f t="shared" si="24"/>
        <v>0</v>
      </c>
      <c r="AD79" s="975">
        <f t="shared" si="24"/>
        <v>0</v>
      </c>
      <c r="AE79" s="975">
        <f t="shared" si="24"/>
        <v>0</v>
      </c>
      <c r="AF79" s="975">
        <f t="shared" si="24"/>
        <v>0</v>
      </c>
      <c r="AG79" s="975">
        <f t="shared" si="24"/>
        <v>0</v>
      </c>
      <c r="AH79" s="975">
        <f t="shared" si="24"/>
        <v>0</v>
      </c>
      <c r="AI79" s="975">
        <f t="shared" si="24"/>
        <v>0</v>
      </c>
      <c r="AJ79" s="975">
        <f t="shared" si="24"/>
        <v>0</v>
      </c>
      <c r="AK79" s="975">
        <f t="shared" si="24"/>
        <v>0</v>
      </c>
      <c r="AL79" s="975">
        <f>IF(OR(AL316="",AL342=""),"",AL316+AL342)</f>
        <v>0</v>
      </c>
      <c r="AM79" s="975">
        <f>IF(OR(AM316="",AM342=""),"",AM316+AM342)</f>
        <v>0</v>
      </c>
      <c r="AN79" s="975">
        <f>IF(OR(AN316="",AN342=""),"",AN316+AN342)</f>
        <v>0</v>
      </c>
      <c r="AO79" s="975">
        <f>IF(OR(AO316="",AO342=""),"",AO316+AO342)</f>
        <v>0</v>
      </c>
      <c r="AP79" s="975">
        <f>IF(OR(AP316="",AP342=""),"",AP316+AP342)</f>
        <v>0</v>
      </c>
      <c r="AQ79" s="975">
        <f t="shared" ref="AQ79:BO79" si="25">IF(OR(AQ316="",AQ342=""),"",AQ316+AQ342)</f>
        <v>0</v>
      </c>
      <c r="AR79" s="975">
        <f t="shared" si="25"/>
        <v>0</v>
      </c>
      <c r="AS79" s="975">
        <f t="shared" si="25"/>
        <v>0</v>
      </c>
      <c r="AT79" s="975">
        <f t="shared" si="25"/>
        <v>0</v>
      </c>
      <c r="AU79" s="975">
        <f t="shared" si="25"/>
        <v>0</v>
      </c>
      <c r="AV79" s="975">
        <f t="shared" si="25"/>
        <v>0</v>
      </c>
      <c r="AW79" s="975">
        <f t="shared" si="25"/>
        <v>0</v>
      </c>
      <c r="AX79" s="975">
        <f t="shared" si="25"/>
        <v>0</v>
      </c>
      <c r="AY79" s="975">
        <f t="shared" si="25"/>
        <v>0</v>
      </c>
      <c r="AZ79" s="975">
        <f t="shared" si="25"/>
        <v>0</v>
      </c>
      <c r="BA79" s="975">
        <f t="shared" si="25"/>
        <v>0</v>
      </c>
      <c r="BB79" s="975">
        <f t="shared" si="25"/>
        <v>0</v>
      </c>
      <c r="BC79" s="975">
        <f t="shared" si="25"/>
        <v>0</v>
      </c>
      <c r="BD79" s="975">
        <f t="shared" si="25"/>
        <v>0</v>
      </c>
      <c r="BE79" s="975">
        <f t="shared" si="25"/>
        <v>0</v>
      </c>
      <c r="BF79" s="975">
        <f t="shared" si="25"/>
        <v>0</v>
      </c>
      <c r="BG79" s="975">
        <f t="shared" si="25"/>
        <v>0</v>
      </c>
      <c r="BH79" s="975">
        <f t="shared" si="25"/>
        <v>0</v>
      </c>
      <c r="BI79" s="975">
        <f t="shared" si="25"/>
        <v>0</v>
      </c>
      <c r="BJ79" s="975">
        <f t="shared" si="25"/>
        <v>0</v>
      </c>
      <c r="BK79" s="975">
        <f t="shared" si="25"/>
        <v>0</v>
      </c>
      <c r="BL79" s="975">
        <f t="shared" si="25"/>
        <v>0</v>
      </c>
      <c r="BM79" s="975">
        <f t="shared" si="25"/>
        <v>0</v>
      </c>
      <c r="BN79" s="975">
        <f t="shared" si="25"/>
        <v>0</v>
      </c>
      <c r="BO79" s="975">
        <f t="shared" si="25"/>
        <v>0</v>
      </c>
    </row>
    <row r="80" spans="1:67" hidden="1" outlineLevel="1">
      <c r="B80" s="728">
        <f>B79+1</f>
        <v>28</v>
      </c>
      <c r="C80" s="725" t="s">
        <v>461</v>
      </c>
      <c r="D80" s="701"/>
      <c r="E80" s="702" t="s">
        <v>1312</v>
      </c>
      <c r="F80" s="709"/>
      <c r="G80" s="975">
        <f>IF(OR(G324="",G344=""),"",G324+G344)</f>
        <v>0</v>
      </c>
      <c r="H80" s="975">
        <f t="shared" ref="H80:AK80" si="26">IF(OR(H324="",H344=""),"",H324+H344)</f>
        <v>0</v>
      </c>
      <c r="I80" s="975">
        <f t="shared" si="26"/>
        <v>0</v>
      </c>
      <c r="J80" s="975">
        <f t="shared" si="26"/>
        <v>0</v>
      </c>
      <c r="K80" s="975">
        <f t="shared" si="26"/>
        <v>0</v>
      </c>
      <c r="L80" s="975">
        <f t="shared" si="26"/>
        <v>0</v>
      </c>
      <c r="M80" s="975">
        <f t="shared" si="26"/>
        <v>0</v>
      </c>
      <c r="N80" s="975">
        <f t="shared" si="26"/>
        <v>0</v>
      </c>
      <c r="O80" s="975">
        <f t="shared" si="26"/>
        <v>0</v>
      </c>
      <c r="P80" s="975">
        <f t="shared" si="26"/>
        <v>0</v>
      </c>
      <c r="Q80" s="975">
        <f t="shared" si="26"/>
        <v>0</v>
      </c>
      <c r="R80" s="975">
        <f t="shared" si="26"/>
        <v>0</v>
      </c>
      <c r="S80" s="975">
        <f t="shared" si="26"/>
        <v>0</v>
      </c>
      <c r="T80" s="975">
        <f t="shared" si="26"/>
        <v>0</v>
      </c>
      <c r="U80" s="975">
        <f t="shared" si="26"/>
        <v>0</v>
      </c>
      <c r="V80" s="975">
        <f t="shared" si="26"/>
        <v>0</v>
      </c>
      <c r="W80" s="975">
        <f t="shared" si="26"/>
        <v>0</v>
      </c>
      <c r="X80" s="975">
        <f t="shared" si="26"/>
        <v>0</v>
      </c>
      <c r="Y80" s="975">
        <f t="shared" si="26"/>
        <v>0</v>
      </c>
      <c r="Z80" s="975">
        <f t="shared" si="26"/>
        <v>0</v>
      </c>
      <c r="AA80" s="975">
        <f t="shared" si="26"/>
        <v>0</v>
      </c>
      <c r="AB80" s="975">
        <f t="shared" si="26"/>
        <v>0</v>
      </c>
      <c r="AC80" s="975">
        <f t="shared" si="26"/>
        <v>0</v>
      </c>
      <c r="AD80" s="975">
        <f t="shared" si="26"/>
        <v>0</v>
      </c>
      <c r="AE80" s="975">
        <f t="shared" si="26"/>
        <v>0</v>
      </c>
      <c r="AF80" s="975">
        <f t="shared" si="26"/>
        <v>0</v>
      </c>
      <c r="AG80" s="975">
        <f t="shared" si="26"/>
        <v>0</v>
      </c>
      <c r="AH80" s="975">
        <f t="shared" si="26"/>
        <v>0</v>
      </c>
      <c r="AI80" s="975">
        <f t="shared" si="26"/>
        <v>0</v>
      </c>
      <c r="AJ80" s="975">
        <f t="shared" si="26"/>
        <v>0</v>
      </c>
      <c r="AK80" s="975">
        <f t="shared" si="26"/>
        <v>0</v>
      </c>
      <c r="AL80" s="975">
        <f>IF(OR(AL324="",AL344=""),"",AL324+AL344)</f>
        <v>0</v>
      </c>
      <c r="AM80" s="975">
        <f>IF(OR(AM324="",AM344=""),"",AM324+AM344)</f>
        <v>0</v>
      </c>
      <c r="AN80" s="975">
        <f>IF(OR(AN324="",AN344=""),"",AN324+AN344)</f>
        <v>0</v>
      </c>
      <c r="AO80" s="975">
        <f>IF(OR(AO324="",AO344=""),"",AO324+AO344)</f>
        <v>0</v>
      </c>
      <c r="AP80" s="975">
        <f>IF(OR(AP324="",AP344=""),"",AP324+AP344)</f>
        <v>0</v>
      </c>
      <c r="AQ80" s="975">
        <f t="shared" ref="AQ80:BO80" si="27">IF(OR(AQ324="",AQ344=""),"",AQ324+AQ344)</f>
        <v>0</v>
      </c>
      <c r="AR80" s="975">
        <f t="shared" si="27"/>
        <v>0</v>
      </c>
      <c r="AS80" s="975">
        <f t="shared" si="27"/>
        <v>0</v>
      </c>
      <c r="AT80" s="975">
        <f t="shared" si="27"/>
        <v>0</v>
      </c>
      <c r="AU80" s="975">
        <f t="shared" si="27"/>
        <v>0</v>
      </c>
      <c r="AV80" s="975">
        <f t="shared" si="27"/>
        <v>0</v>
      </c>
      <c r="AW80" s="975">
        <f t="shared" si="27"/>
        <v>0</v>
      </c>
      <c r="AX80" s="975">
        <f t="shared" si="27"/>
        <v>0</v>
      </c>
      <c r="AY80" s="975">
        <f t="shared" si="27"/>
        <v>0</v>
      </c>
      <c r="AZ80" s="975">
        <f t="shared" si="27"/>
        <v>0</v>
      </c>
      <c r="BA80" s="975">
        <f t="shared" si="27"/>
        <v>0</v>
      </c>
      <c r="BB80" s="975">
        <f t="shared" si="27"/>
        <v>0</v>
      </c>
      <c r="BC80" s="975">
        <f t="shared" si="27"/>
        <v>0</v>
      </c>
      <c r="BD80" s="975">
        <f t="shared" si="27"/>
        <v>0</v>
      </c>
      <c r="BE80" s="975">
        <f t="shared" si="27"/>
        <v>0</v>
      </c>
      <c r="BF80" s="975">
        <f t="shared" si="27"/>
        <v>0</v>
      </c>
      <c r="BG80" s="975">
        <f t="shared" si="27"/>
        <v>0</v>
      </c>
      <c r="BH80" s="975">
        <f t="shared" si="27"/>
        <v>0</v>
      </c>
      <c r="BI80" s="975">
        <f t="shared" si="27"/>
        <v>0</v>
      </c>
      <c r="BJ80" s="975">
        <f t="shared" si="27"/>
        <v>0</v>
      </c>
      <c r="BK80" s="975">
        <f t="shared" si="27"/>
        <v>0</v>
      </c>
      <c r="BL80" s="975">
        <f t="shared" si="27"/>
        <v>0</v>
      </c>
      <c r="BM80" s="975">
        <f t="shared" si="27"/>
        <v>0</v>
      </c>
      <c r="BN80" s="975">
        <f t="shared" si="27"/>
        <v>0</v>
      </c>
      <c r="BO80" s="975">
        <f t="shared" si="27"/>
        <v>0</v>
      </c>
    </row>
    <row r="81" spans="1:67" ht="13.5" collapsed="1" thickBot="1">
      <c r="G81" s="856"/>
      <c r="H81" s="856"/>
      <c r="I81" s="856"/>
      <c r="J81" s="856"/>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6"/>
      <c r="AM81" s="856"/>
      <c r="AN81" s="856"/>
      <c r="AO81" s="856"/>
      <c r="AP81" s="856"/>
      <c r="AQ81" s="856"/>
      <c r="AR81" s="856"/>
      <c r="AS81" s="856"/>
      <c r="AT81" s="856"/>
      <c r="AU81" s="856"/>
      <c r="AV81" s="856"/>
      <c r="AW81" s="856"/>
      <c r="AX81" s="856"/>
      <c r="AY81" s="856"/>
      <c r="AZ81" s="856"/>
      <c r="BA81" s="856"/>
      <c r="BB81" s="856"/>
      <c r="BC81" s="856"/>
      <c r="BD81" s="856"/>
      <c r="BE81" s="856"/>
      <c r="BF81" s="856"/>
      <c r="BG81" s="856"/>
      <c r="BH81" s="856"/>
      <c r="BI81" s="856"/>
      <c r="BJ81" s="856"/>
      <c r="BK81" s="856"/>
      <c r="BL81" s="856"/>
      <c r="BM81" s="856"/>
      <c r="BN81" s="856"/>
      <c r="BO81" s="856"/>
    </row>
    <row r="82" spans="1:67" ht="13.5" thickBot="1">
      <c r="B82" s="17" t="s">
        <v>185</v>
      </c>
      <c r="C82" s="781"/>
      <c r="D82" s="781"/>
      <c r="E82" s="791"/>
      <c r="F82" s="791"/>
      <c r="G82" s="149">
        <f t="shared" ref="G82:BO82" si="28">G$7</f>
        <v>1990</v>
      </c>
      <c r="H82" s="149">
        <f t="shared" si="28"/>
        <v>1991</v>
      </c>
      <c r="I82" s="149">
        <f t="shared" si="28"/>
        <v>1992</v>
      </c>
      <c r="J82" s="149">
        <f t="shared" si="28"/>
        <v>1993</v>
      </c>
      <c r="K82" s="149">
        <f t="shared" si="28"/>
        <v>1994</v>
      </c>
      <c r="L82" s="149">
        <f t="shared" si="28"/>
        <v>1995</v>
      </c>
      <c r="M82" s="149">
        <f t="shared" si="28"/>
        <v>1996</v>
      </c>
      <c r="N82" s="149">
        <f t="shared" si="28"/>
        <v>1997</v>
      </c>
      <c r="O82" s="149">
        <f t="shared" si="28"/>
        <v>1998</v>
      </c>
      <c r="P82" s="149">
        <f t="shared" si="28"/>
        <v>1999</v>
      </c>
      <c r="Q82" s="149">
        <f t="shared" si="28"/>
        <v>2000</v>
      </c>
      <c r="R82" s="149">
        <f t="shared" si="28"/>
        <v>2001</v>
      </c>
      <c r="S82" s="149">
        <f t="shared" si="28"/>
        <v>2002</v>
      </c>
      <c r="T82" s="149">
        <f t="shared" si="28"/>
        <v>2003</v>
      </c>
      <c r="U82" s="149">
        <f t="shared" si="28"/>
        <v>2004</v>
      </c>
      <c r="V82" s="149">
        <f t="shared" si="28"/>
        <v>2005</v>
      </c>
      <c r="W82" s="149">
        <f t="shared" si="28"/>
        <v>2006</v>
      </c>
      <c r="X82" s="149">
        <f t="shared" si="28"/>
        <v>2007</v>
      </c>
      <c r="Y82" s="149">
        <f t="shared" si="28"/>
        <v>2008</v>
      </c>
      <c r="Z82" s="149">
        <f t="shared" si="28"/>
        <v>2009</v>
      </c>
      <c r="AA82" s="149">
        <f t="shared" si="28"/>
        <v>2010</v>
      </c>
      <c r="AB82" s="149">
        <f t="shared" si="28"/>
        <v>2011</v>
      </c>
      <c r="AC82" s="149">
        <f t="shared" si="28"/>
        <v>2012</v>
      </c>
      <c r="AD82" s="149">
        <f t="shared" si="28"/>
        <v>2013</v>
      </c>
      <c r="AE82" s="149">
        <f t="shared" si="28"/>
        <v>2014</v>
      </c>
      <c r="AF82" s="149">
        <f t="shared" si="28"/>
        <v>2015</v>
      </c>
      <c r="AG82" s="149">
        <f t="shared" si="28"/>
        <v>2016</v>
      </c>
      <c r="AH82" s="149">
        <f t="shared" si="28"/>
        <v>2017</v>
      </c>
      <c r="AI82" s="149">
        <f t="shared" si="28"/>
        <v>2018</v>
      </c>
      <c r="AJ82" s="149">
        <f t="shared" si="28"/>
        <v>2019</v>
      </c>
      <c r="AK82" s="149">
        <f t="shared" si="28"/>
        <v>2020</v>
      </c>
      <c r="AL82" s="149">
        <f t="shared" si="28"/>
        <v>2021</v>
      </c>
      <c r="AM82" s="149">
        <f t="shared" si="28"/>
        <v>2022</v>
      </c>
      <c r="AN82" s="149">
        <f t="shared" si="28"/>
        <v>2023</v>
      </c>
      <c r="AO82" s="149">
        <f t="shared" si="28"/>
        <v>2024</v>
      </c>
      <c r="AP82" s="149">
        <f t="shared" si="28"/>
        <v>2025</v>
      </c>
      <c r="AQ82" s="149">
        <f t="shared" si="28"/>
        <v>2026</v>
      </c>
      <c r="AR82" s="149">
        <f t="shared" si="28"/>
        <v>2027</v>
      </c>
      <c r="AS82" s="149">
        <f t="shared" si="28"/>
        <v>2028</v>
      </c>
      <c r="AT82" s="149">
        <f t="shared" si="28"/>
        <v>2029</v>
      </c>
      <c r="AU82" s="149">
        <f t="shared" si="28"/>
        <v>2030</v>
      </c>
      <c r="AV82" s="149">
        <f t="shared" si="28"/>
        <v>2031</v>
      </c>
      <c r="AW82" s="149">
        <f t="shared" si="28"/>
        <v>2032</v>
      </c>
      <c r="AX82" s="149">
        <f t="shared" si="28"/>
        <v>2033</v>
      </c>
      <c r="AY82" s="149">
        <f t="shared" si="28"/>
        <v>2034</v>
      </c>
      <c r="AZ82" s="149">
        <f t="shared" si="28"/>
        <v>2035</v>
      </c>
      <c r="BA82" s="149">
        <f t="shared" si="28"/>
        <v>2036</v>
      </c>
      <c r="BB82" s="149">
        <f t="shared" si="28"/>
        <v>2037</v>
      </c>
      <c r="BC82" s="149">
        <f t="shared" si="28"/>
        <v>2038</v>
      </c>
      <c r="BD82" s="149">
        <f t="shared" si="28"/>
        <v>2039</v>
      </c>
      <c r="BE82" s="149">
        <f t="shared" si="28"/>
        <v>2040</v>
      </c>
      <c r="BF82" s="149">
        <f t="shared" si="28"/>
        <v>2041</v>
      </c>
      <c r="BG82" s="149">
        <f t="shared" si="28"/>
        <v>2042</v>
      </c>
      <c r="BH82" s="149">
        <f t="shared" si="28"/>
        <v>2043</v>
      </c>
      <c r="BI82" s="149">
        <f t="shared" si="28"/>
        <v>2044</v>
      </c>
      <c r="BJ82" s="149">
        <f t="shared" si="28"/>
        <v>2045</v>
      </c>
      <c r="BK82" s="149">
        <f t="shared" si="28"/>
        <v>2046</v>
      </c>
      <c r="BL82" s="149">
        <f t="shared" si="28"/>
        <v>2047</v>
      </c>
      <c r="BM82" s="149">
        <f t="shared" si="28"/>
        <v>2048</v>
      </c>
      <c r="BN82" s="149">
        <f t="shared" si="28"/>
        <v>2049</v>
      </c>
      <c r="BO82" s="149">
        <f t="shared" si="28"/>
        <v>2050</v>
      </c>
    </row>
    <row r="83" spans="1:67">
      <c r="B83" s="772">
        <v>30</v>
      </c>
      <c r="C83" s="725" t="s">
        <v>1017</v>
      </c>
      <c r="D83" s="701"/>
      <c r="E83" s="702" t="s">
        <v>1312</v>
      </c>
      <c r="F83" s="709"/>
      <c r="G83" s="976">
        <f>G502+G506</f>
        <v>0</v>
      </c>
      <c r="H83" s="976">
        <f t="shared" ref="H83:AK83" si="29">H502+H506</f>
        <v>0</v>
      </c>
      <c r="I83" s="976">
        <f t="shared" si="29"/>
        <v>0</v>
      </c>
      <c r="J83" s="976">
        <f t="shared" si="29"/>
        <v>0</v>
      </c>
      <c r="K83" s="976">
        <f t="shared" si="29"/>
        <v>0</v>
      </c>
      <c r="L83" s="976">
        <f t="shared" si="29"/>
        <v>0</v>
      </c>
      <c r="M83" s="976">
        <f t="shared" si="29"/>
        <v>0</v>
      </c>
      <c r="N83" s="976">
        <f t="shared" si="29"/>
        <v>0</v>
      </c>
      <c r="O83" s="976">
        <f t="shared" si="29"/>
        <v>0</v>
      </c>
      <c r="P83" s="976">
        <f t="shared" si="29"/>
        <v>0</v>
      </c>
      <c r="Q83" s="976">
        <f t="shared" si="29"/>
        <v>0</v>
      </c>
      <c r="R83" s="976">
        <f t="shared" si="29"/>
        <v>0</v>
      </c>
      <c r="S83" s="976">
        <f t="shared" si="29"/>
        <v>0</v>
      </c>
      <c r="T83" s="976">
        <f t="shared" si="29"/>
        <v>0</v>
      </c>
      <c r="U83" s="976">
        <f t="shared" si="29"/>
        <v>0</v>
      </c>
      <c r="V83" s="976">
        <f t="shared" si="29"/>
        <v>0</v>
      </c>
      <c r="W83" s="976">
        <f t="shared" si="29"/>
        <v>0</v>
      </c>
      <c r="X83" s="976">
        <f t="shared" si="29"/>
        <v>0</v>
      </c>
      <c r="Y83" s="976">
        <f t="shared" si="29"/>
        <v>0</v>
      </c>
      <c r="Z83" s="976">
        <f t="shared" si="29"/>
        <v>0</v>
      </c>
      <c r="AA83" s="976">
        <f t="shared" si="29"/>
        <v>0</v>
      </c>
      <c r="AB83" s="976">
        <f t="shared" si="29"/>
        <v>0</v>
      </c>
      <c r="AC83" s="976">
        <f t="shared" si="29"/>
        <v>0</v>
      </c>
      <c r="AD83" s="976">
        <f t="shared" si="29"/>
        <v>0</v>
      </c>
      <c r="AE83" s="976">
        <f t="shared" si="29"/>
        <v>0</v>
      </c>
      <c r="AF83" s="976">
        <f t="shared" si="29"/>
        <v>0</v>
      </c>
      <c r="AG83" s="976">
        <f t="shared" si="29"/>
        <v>0</v>
      </c>
      <c r="AH83" s="976">
        <f t="shared" si="29"/>
        <v>0</v>
      </c>
      <c r="AI83" s="976">
        <f t="shared" si="29"/>
        <v>0</v>
      </c>
      <c r="AJ83" s="976">
        <f t="shared" si="29"/>
        <v>0</v>
      </c>
      <c r="AK83" s="976">
        <f t="shared" si="29"/>
        <v>0</v>
      </c>
      <c r="AL83" s="976">
        <f>AL502+AL506</f>
        <v>0</v>
      </c>
      <c r="AM83" s="976">
        <f>AM502+AM506</f>
        <v>0</v>
      </c>
      <c r="AN83" s="976">
        <f>AN502+AN506</f>
        <v>0</v>
      </c>
      <c r="AO83" s="976">
        <f>AO502+AO506</f>
        <v>0</v>
      </c>
      <c r="AP83" s="976">
        <f>AP502+AP506</f>
        <v>0</v>
      </c>
      <c r="AQ83" s="976">
        <f t="shared" ref="AQ83:BO83" si="30">AQ502+AQ506</f>
        <v>0</v>
      </c>
      <c r="AR83" s="976">
        <f t="shared" si="30"/>
        <v>0</v>
      </c>
      <c r="AS83" s="976">
        <f t="shared" si="30"/>
        <v>0</v>
      </c>
      <c r="AT83" s="976">
        <f t="shared" si="30"/>
        <v>0</v>
      </c>
      <c r="AU83" s="976">
        <f t="shared" si="30"/>
        <v>0</v>
      </c>
      <c r="AV83" s="976">
        <f t="shared" si="30"/>
        <v>0</v>
      </c>
      <c r="AW83" s="976">
        <f t="shared" si="30"/>
        <v>0</v>
      </c>
      <c r="AX83" s="976">
        <f t="shared" si="30"/>
        <v>0</v>
      </c>
      <c r="AY83" s="976">
        <f t="shared" si="30"/>
        <v>0</v>
      </c>
      <c r="AZ83" s="976">
        <f t="shared" si="30"/>
        <v>0</v>
      </c>
      <c r="BA83" s="976">
        <f t="shared" si="30"/>
        <v>0</v>
      </c>
      <c r="BB83" s="976">
        <f t="shared" si="30"/>
        <v>0</v>
      </c>
      <c r="BC83" s="976">
        <f t="shared" si="30"/>
        <v>0</v>
      </c>
      <c r="BD83" s="976">
        <f t="shared" si="30"/>
        <v>0</v>
      </c>
      <c r="BE83" s="976">
        <f t="shared" si="30"/>
        <v>0</v>
      </c>
      <c r="BF83" s="976">
        <f t="shared" si="30"/>
        <v>0</v>
      </c>
      <c r="BG83" s="976">
        <f t="shared" si="30"/>
        <v>0</v>
      </c>
      <c r="BH83" s="976">
        <f t="shared" si="30"/>
        <v>0</v>
      </c>
      <c r="BI83" s="976">
        <f t="shared" si="30"/>
        <v>0</v>
      </c>
      <c r="BJ83" s="976">
        <f t="shared" si="30"/>
        <v>0</v>
      </c>
      <c r="BK83" s="976">
        <f t="shared" si="30"/>
        <v>0</v>
      </c>
      <c r="BL83" s="976">
        <f t="shared" si="30"/>
        <v>0</v>
      </c>
      <c r="BM83" s="976">
        <f t="shared" si="30"/>
        <v>0</v>
      </c>
      <c r="BN83" s="976">
        <f t="shared" si="30"/>
        <v>0</v>
      </c>
      <c r="BO83" s="976">
        <f t="shared" si="30"/>
        <v>0</v>
      </c>
    </row>
    <row r="84" spans="1:67">
      <c r="B84" s="772" t="s">
        <v>879</v>
      </c>
      <c r="C84" s="725" t="s">
        <v>393</v>
      </c>
      <c r="D84" s="701"/>
      <c r="E84" s="702" t="s">
        <v>1312</v>
      </c>
      <c r="F84" s="709"/>
      <c r="G84" s="977">
        <f>G508</f>
        <v>0</v>
      </c>
      <c r="H84" s="977">
        <f t="shared" ref="H84:AK84" si="31">H508</f>
        <v>0</v>
      </c>
      <c r="I84" s="977">
        <f t="shared" si="31"/>
        <v>0</v>
      </c>
      <c r="J84" s="977">
        <f t="shared" si="31"/>
        <v>0</v>
      </c>
      <c r="K84" s="977">
        <f t="shared" si="31"/>
        <v>0</v>
      </c>
      <c r="L84" s="977">
        <f t="shared" si="31"/>
        <v>0</v>
      </c>
      <c r="M84" s="977">
        <f t="shared" si="31"/>
        <v>0</v>
      </c>
      <c r="N84" s="977">
        <f t="shared" si="31"/>
        <v>0</v>
      </c>
      <c r="O84" s="977">
        <f t="shared" si="31"/>
        <v>0</v>
      </c>
      <c r="P84" s="977">
        <f t="shared" si="31"/>
        <v>0</v>
      </c>
      <c r="Q84" s="977">
        <f t="shared" si="31"/>
        <v>0</v>
      </c>
      <c r="R84" s="977">
        <f t="shared" si="31"/>
        <v>0</v>
      </c>
      <c r="S84" s="977">
        <f t="shared" si="31"/>
        <v>0</v>
      </c>
      <c r="T84" s="977">
        <f t="shared" si="31"/>
        <v>0</v>
      </c>
      <c r="U84" s="977">
        <f t="shared" si="31"/>
        <v>0</v>
      </c>
      <c r="V84" s="977">
        <f t="shared" si="31"/>
        <v>0</v>
      </c>
      <c r="W84" s="977">
        <f t="shared" si="31"/>
        <v>0</v>
      </c>
      <c r="X84" s="977">
        <f t="shared" si="31"/>
        <v>0</v>
      </c>
      <c r="Y84" s="977">
        <f t="shared" si="31"/>
        <v>0</v>
      </c>
      <c r="Z84" s="977">
        <f t="shared" si="31"/>
        <v>0</v>
      </c>
      <c r="AA84" s="977">
        <f t="shared" si="31"/>
        <v>0</v>
      </c>
      <c r="AB84" s="977">
        <f t="shared" si="31"/>
        <v>0</v>
      </c>
      <c r="AC84" s="977">
        <f t="shared" si="31"/>
        <v>0</v>
      </c>
      <c r="AD84" s="977">
        <f t="shared" si="31"/>
        <v>0</v>
      </c>
      <c r="AE84" s="977">
        <f t="shared" si="31"/>
        <v>0</v>
      </c>
      <c r="AF84" s="977">
        <f t="shared" si="31"/>
        <v>0</v>
      </c>
      <c r="AG84" s="977">
        <f t="shared" si="31"/>
        <v>0</v>
      </c>
      <c r="AH84" s="977">
        <f t="shared" si="31"/>
        <v>0</v>
      </c>
      <c r="AI84" s="977">
        <f t="shared" si="31"/>
        <v>0</v>
      </c>
      <c r="AJ84" s="977">
        <f t="shared" si="31"/>
        <v>0</v>
      </c>
      <c r="AK84" s="977">
        <f t="shared" si="31"/>
        <v>0</v>
      </c>
      <c r="AL84" s="977">
        <f>AL508</f>
        <v>0</v>
      </c>
      <c r="AM84" s="977">
        <f>AM508</f>
        <v>0</v>
      </c>
      <c r="AN84" s="977">
        <f>AN508</f>
        <v>0</v>
      </c>
      <c r="AO84" s="977">
        <f>AO508</f>
        <v>0</v>
      </c>
      <c r="AP84" s="977">
        <f>AP508</f>
        <v>0</v>
      </c>
      <c r="AQ84" s="977">
        <f t="shared" ref="AQ84:BO84" si="32">AQ508</f>
        <v>0</v>
      </c>
      <c r="AR84" s="977">
        <f t="shared" si="32"/>
        <v>0</v>
      </c>
      <c r="AS84" s="977">
        <f t="shared" si="32"/>
        <v>0</v>
      </c>
      <c r="AT84" s="977">
        <f t="shared" si="32"/>
        <v>0</v>
      </c>
      <c r="AU84" s="977">
        <f t="shared" si="32"/>
        <v>0</v>
      </c>
      <c r="AV84" s="977">
        <f t="shared" si="32"/>
        <v>0</v>
      </c>
      <c r="AW84" s="977">
        <f t="shared" si="32"/>
        <v>0</v>
      </c>
      <c r="AX84" s="977">
        <f t="shared" si="32"/>
        <v>0</v>
      </c>
      <c r="AY84" s="977">
        <f t="shared" si="32"/>
        <v>0</v>
      </c>
      <c r="AZ84" s="977">
        <f t="shared" si="32"/>
        <v>0</v>
      </c>
      <c r="BA84" s="977">
        <f t="shared" si="32"/>
        <v>0</v>
      </c>
      <c r="BB84" s="977">
        <f t="shared" si="32"/>
        <v>0</v>
      </c>
      <c r="BC84" s="977">
        <f t="shared" si="32"/>
        <v>0</v>
      </c>
      <c r="BD84" s="977">
        <f t="shared" si="32"/>
        <v>0</v>
      </c>
      <c r="BE84" s="977">
        <f t="shared" si="32"/>
        <v>0</v>
      </c>
      <c r="BF84" s="977">
        <f t="shared" si="32"/>
        <v>0</v>
      </c>
      <c r="BG84" s="977">
        <f t="shared" si="32"/>
        <v>0</v>
      </c>
      <c r="BH84" s="977">
        <f t="shared" si="32"/>
        <v>0</v>
      </c>
      <c r="BI84" s="977">
        <f t="shared" si="32"/>
        <v>0</v>
      </c>
      <c r="BJ84" s="977">
        <f t="shared" si="32"/>
        <v>0</v>
      </c>
      <c r="BK84" s="977">
        <f t="shared" si="32"/>
        <v>0</v>
      </c>
      <c r="BL84" s="977">
        <f t="shared" si="32"/>
        <v>0</v>
      </c>
      <c r="BM84" s="977">
        <f t="shared" si="32"/>
        <v>0</v>
      </c>
      <c r="BN84" s="977">
        <f t="shared" si="32"/>
        <v>0</v>
      </c>
      <c r="BO84" s="977">
        <f t="shared" si="32"/>
        <v>0</v>
      </c>
    </row>
    <row r="85" spans="1:67">
      <c r="B85" s="728" t="s">
        <v>370</v>
      </c>
      <c r="C85" s="725" t="s">
        <v>842</v>
      </c>
      <c r="D85" s="701"/>
      <c r="E85" s="702" t="s">
        <v>1312</v>
      </c>
      <c r="F85" s="709"/>
      <c r="G85" s="976">
        <f>IF(OR(G513="",G520="",G522=""),"",G513+G520+G522)</f>
        <v>0</v>
      </c>
      <c r="H85" s="976">
        <f t="shared" ref="H85:AK85" si="33">IF(OR(H513="",H520="",H522=""),"",H513+H520+H522)</f>
        <v>0</v>
      </c>
      <c r="I85" s="976">
        <f t="shared" si="33"/>
        <v>0</v>
      </c>
      <c r="J85" s="976">
        <f t="shared" si="33"/>
        <v>0</v>
      </c>
      <c r="K85" s="976">
        <f t="shared" si="33"/>
        <v>0</v>
      </c>
      <c r="L85" s="976">
        <f t="shared" si="33"/>
        <v>0</v>
      </c>
      <c r="M85" s="976">
        <f t="shared" si="33"/>
        <v>0</v>
      </c>
      <c r="N85" s="976">
        <f t="shared" si="33"/>
        <v>0</v>
      </c>
      <c r="O85" s="976">
        <f t="shared" si="33"/>
        <v>0</v>
      </c>
      <c r="P85" s="976">
        <f t="shared" si="33"/>
        <v>0</v>
      </c>
      <c r="Q85" s="976">
        <f t="shared" si="33"/>
        <v>0</v>
      </c>
      <c r="R85" s="976">
        <f t="shared" si="33"/>
        <v>0</v>
      </c>
      <c r="S85" s="976">
        <f t="shared" si="33"/>
        <v>0</v>
      </c>
      <c r="T85" s="976">
        <f t="shared" si="33"/>
        <v>0</v>
      </c>
      <c r="U85" s="976">
        <f t="shared" si="33"/>
        <v>0</v>
      </c>
      <c r="V85" s="976">
        <f t="shared" si="33"/>
        <v>0</v>
      </c>
      <c r="W85" s="976">
        <f t="shared" si="33"/>
        <v>0</v>
      </c>
      <c r="X85" s="976">
        <f t="shared" si="33"/>
        <v>0</v>
      </c>
      <c r="Y85" s="976">
        <f t="shared" si="33"/>
        <v>0</v>
      </c>
      <c r="Z85" s="976">
        <f t="shared" si="33"/>
        <v>0</v>
      </c>
      <c r="AA85" s="976">
        <f t="shared" si="33"/>
        <v>0</v>
      </c>
      <c r="AB85" s="976">
        <f t="shared" si="33"/>
        <v>0</v>
      </c>
      <c r="AC85" s="976">
        <f t="shared" si="33"/>
        <v>0</v>
      </c>
      <c r="AD85" s="976">
        <f t="shared" si="33"/>
        <v>0</v>
      </c>
      <c r="AE85" s="976">
        <f t="shared" si="33"/>
        <v>0</v>
      </c>
      <c r="AF85" s="976">
        <f t="shared" si="33"/>
        <v>0</v>
      </c>
      <c r="AG85" s="976">
        <f t="shared" si="33"/>
        <v>0</v>
      </c>
      <c r="AH85" s="976">
        <f t="shared" si="33"/>
        <v>0</v>
      </c>
      <c r="AI85" s="976">
        <f t="shared" si="33"/>
        <v>0</v>
      </c>
      <c r="AJ85" s="976">
        <f t="shared" si="33"/>
        <v>0</v>
      </c>
      <c r="AK85" s="976">
        <f t="shared" si="33"/>
        <v>0</v>
      </c>
      <c r="AL85" s="976">
        <f>IF(OR(AL513="",AL520="",AL522=""),"",AL513+AL520+AL522)</f>
        <v>0</v>
      </c>
      <c r="AM85" s="976">
        <f>IF(OR(AM513="",AM520="",AM522=""),"",AM513+AM520+AM522)</f>
        <v>0</v>
      </c>
      <c r="AN85" s="976">
        <f>IF(OR(AN513="",AN520="",AN522=""),"",AN513+AN520+AN522)</f>
        <v>0</v>
      </c>
      <c r="AO85" s="976">
        <f>IF(OR(AO513="",AO520="",AO522=""),"",AO513+AO520+AO522)</f>
        <v>0</v>
      </c>
      <c r="AP85" s="976">
        <f>IF(OR(AP513="",AP520="",AP522=""),"",AP513+AP520+AP522)</f>
        <v>0</v>
      </c>
      <c r="AQ85" s="976">
        <f t="shared" ref="AQ85:BO85" si="34">IF(OR(AQ513="",AQ520="",AQ522=""),"",AQ513+AQ520+AQ522)</f>
        <v>0</v>
      </c>
      <c r="AR85" s="976">
        <f t="shared" si="34"/>
        <v>0</v>
      </c>
      <c r="AS85" s="976">
        <f t="shared" si="34"/>
        <v>0</v>
      </c>
      <c r="AT85" s="976">
        <f t="shared" si="34"/>
        <v>0</v>
      </c>
      <c r="AU85" s="976">
        <f t="shared" si="34"/>
        <v>0</v>
      </c>
      <c r="AV85" s="976">
        <f t="shared" si="34"/>
        <v>0</v>
      </c>
      <c r="AW85" s="976">
        <f t="shared" si="34"/>
        <v>0</v>
      </c>
      <c r="AX85" s="976">
        <f t="shared" si="34"/>
        <v>0</v>
      </c>
      <c r="AY85" s="976">
        <f t="shared" si="34"/>
        <v>0</v>
      </c>
      <c r="AZ85" s="976">
        <f t="shared" si="34"/>
        <v>0</v>
      </c>
      <c r="BA85" s="976">
        <f t="shared" si="34"/>
        <v>0</v>
      </c>
      <c r="BB85" s="976">
        <f t="shared" si="34"/>
        <v>0</v>
      </c>
      <c r="BC85" s="976">
        <f t="shared" si="34"/>
        <v>0</v>
      </c>
      <c r="BD85" s="976">
        <f t="shared" si="34"/>
        <v>0</v>
      </c>
      <c r="BE85" s="976">
        <f t="shared" si="34"/>
        <v>0</v>
      </c>
      <c r="BF85" s="976">
        <f t="shared" si="34"/>
        <v>0</v>
      </c>
      <c r="BG85" s="976">
        <f t="shared" si="34"/>
        <v>0</v>
      </c>
      <c r="BH85" s="976">
        <f t="shared" si="34"/>
        <v>0</v>
      </c>
      <c r="BI85" s="976">
        <f t="shared" si="34"/>
        <v>0</v>
      </c>
      <c r="BJ85" s="976">
        <f t="shared" si="34"/>
        <v>0</v>
      </c>
      <c r="BK85" s="976">
        <f t="shared" si="34"/>
        <v>0</v>
      </c>
      <c r="BL85" s="976">
        <f t="shared" si="34"/>
        <v>0</v>
      </c>
      <c r="BM85" s="976">
        <f t="shared" si="34"/>
        <v>0</v>
      </c>
      <c r="BN85" s="976">
        <f t="shared" si="34"/>
        <v>0</v>
      </c>
      <c r="BO85" s="976">
        <f t="shared" si="34"/>
        <v>0</v>
      </c>
    </row>
    <row r="86" spans="1:67">
      <c r="B86" s="772" t="s">
        <v>61</v>
      </c>
      <c r="C86" s="725" t="s">
        <v>280</v>
      </c>
      <c r="D86" s="701"/>
      <c r="E86" s="702" t="s">
        <v>1312</v>
      </c>
      <c r="F86" s="709"/>
      <c r="G86" s="976">
        <f>IF(OR(G525="",G532="",G534=""),"",G525+G532+G534)</f>
        <v>0</v>
      </c>
      <c r="H86" s="976">
        <f t="shared" ref="H86:AK86" si="35">IF(OR(H525="",H532="",H534=""),"",H525+H532+H534)</f>
        <v>0</v>
      </c>
      <c r="I86" s="976">
        <f t="shared" si="35"/>
        <v>0</v>
      </c>
      <c r="J86" s="976">
        <f t="shared" si="35"/>
        <v>0</v>
      </c>
      <c r="K86" s="976">
        <f t="shared" si="35"/>
        <v>0</v>
      </c>
      <c r="L86" s="976">
        <f t="shared" si="35"/>
        <v>0</v>
      </c>
      <c r="M86" s="976">
        <f t="shared" si="35"/>
        <v>0</v>
      </c>
      <c r="N86" s="976">
        <f t="shared" si="35"/>
        <v>0</v>
      </c>
      <c r="O86" s="976">
        <f t="shared" si="35"/>
        <v>0</v>
      </c>
      <c r="P86" s="976">
        <f t="shared" si="35"/>
        <v>0</v>
      </c>
      <c r="Q86" s="976">
        <f t="shared" si="35"/>
        <v>0</v>
      </c>
      <c r="R86" s="976">
        <f t="shared" si="35"/>
        <v>0</v>
      </c>
      <c r="S86" s="976">
        <f t="shared" si="35"/>
        <v>0</v>
      </c>
      <c r="T86" s="976">
        <f t="shared" si="35"/>
        <v>0</v>
      </c>
      <c r="U86" s="976">
        <f t="shared" si="35"/>
        <v>0</v>
      </c>
      <c r="V86" s="976">
        <f t="shared" si="35"/>
        <v>0</v>
      </c>
      <c r="W86" s="976">
        <f t="shared" si="35"/>
        <v>0</v>
      </c>
      <c r="X86" s="976">
        <f t="shared" si="35"/>
        <v>0</v>
      </c>
      <c r="Y86" s="976">
        <f t="shared" si="35"/>
        <v>0</v>
      </c>
      <c r="Z86" s="976">
        <f t="shared" si="35"/>
        <v>0</v>
      </c>
      <c r="AA86" s="976">
        <f t="shared" si="35"/>
        <v>0</v>
      </c>
      <c r="AB86" s="976">
        <f t="shared" si="35"/>
        <v>0</v>
      </c>
      <c r="AC86" s="976">
        <f t="shared" si="35"/>
        <v>0</v>
      </c>
      <c r="AD86" s="976">
        <f t="shared" si="35"/>
        <v>0</v>
      </c>
      <c r="AE86" s="976">
        <f t="shared" si="35"/>
        <v>0</v>
      </c>
      <c r="AF86" s="976">
        <f t="shared" si="35"/>
        <v>0</v>
      </c>
      <c r="AG86" s="976">
        <f t="shared" si="35"/>
        <v>0</v>
      </c>
      <c r="AH86" s="976">
        <f t="shared" si="35"/>
        <v>0</v>
      </c>
      <c r="AI86" s="976">
        <f t="shared" si="35"/>
        <v>0</v>
      </c>
      <c r="AJ86" s="976">
        <f t="shared" si="35"/>
        <v>0</v>
      </c>
      <c r="AK86" s="976">
        <f t="shared" si="35"/>
        <v>0</v>
      </c>
      <c r="AL86" s="976">
        <f>IF(OR(AL525="",AL532="",AL534=""),"",AL525+AL532+AL534)</f>
        <v>0</v>
      </c>
      <c r="AM86" s="976">
        <f>IF(OR(AM525="",AM532="",AM534=""),"",AM525+AM532+AM534)</f>
        <v>0</v>
      </c>
      <c r="AN86" s="976">
        <f>IF(OR(AN525="",AN532="",AN534=""),"",AN525+AN532+AN534)</f>
        <v>0</v>
      </c>
      <c r="AO86" s="976">
        <f>IF(OR(AO525="",AO532="",AO534=""),"",AO525+AO532+AO534)</f>
        <v>0</v>
      </c>
      <c r="AP86" s="976">
        <f>IF(OR(AP525="",AP532="",AP534=""),"",AP525+AP532+AP534)</f>
        <v>0</v>
      </c>
      <c r="AQ86" s="976">
        <f t="shared" ref="AQ86:BO86" si="36">IF(OR(AQ525="",AQ532="",AQ534=""),"",AQ525+AQ532+AQ534)</f>
        <v>0</v>
      </c>
      <c r="AR86" s="976">
        <f t="shared" si="36"/>
        <v>0</v>
      </c>
      <c r="AS86" s="976">
        <f t="shared" si="36"/>
        <v>0</v>
      </c>
      <c r="AT86" s="976">
        <f t="shared" si="36"/>
        <v>0</v>
      </c>
      <c r="AU86" s="976">
        <f t="shared" si="36"/>
        <v>0</v>
      </c>
      <c r="AV86" s="976">
        <f t="shared" si="36"/>
        <v>0</v>
      </c>
      <c r="AW86" s="976">
        <f t="shared" si="36"/>
        <v>0</v>
      </c>
      <c r="AX86" s="976">
        <f t="shared" si="36"/>
        <v>0</v>
      </c>
      <c r="AY86" s="976">
        <f t="shared" si="36"/>
        <v>0</v>
      </c>
      <c r="AZ86" s="976">
        <f t="shared" si="36"/>
        <v>0</v>
      </c>
      <c r="BA86" s="976">
        <f t="shared" si="36"/>
        <v>0</v>
      </c>
      <c r="BB86" s="976">
        <f t="shared" si="36"/>
        <v>0</v>
      </c>
      <c r="BC86" s="976">
        <f t="shared" si="36"/>
        <v>0</v>
      </c>
      <c r="BD86" s="976">
        <f t="shared" si="36"/>
        <v>0</v>
      </c>
      <c r="BE86" s="976">
        <f t="shared" si="36"/>
        <v>0</v>
      </c>
      <c r="BF86" s="976">
        <f t="shared" si="36"/>
        <v>0</v>
      </c>
      <c r="BG86" s="976">
        <f t="shared" si="36"/>
        <v>0</v>
      </c>
      <c r="BH86" s="976">
        <f t="shared" si="36"/>
        <v>0</v>
      </c>
      <c r="BI86" s="976">
        <f t="shared" si="36"/>
        <v>0</v>
      </c>
      <c r="BJ86" s="976">
        <f t="shared" si="36"/>
        <v>0</v>
      </c>
      <c r="BK86" s="976">
        <f t="shared" si="36"/>
        <v>0</v>
      </c>
      <c r="BL86" s="976">
        <f t="shared" si="36"/>
        <v>0</v>
      </c>
      <c r="BM86" s="976">
        <f t="shared" si="36"/>
        <v>0</v>
      </c>
      <c r="BN86" s="976">
        <f t="shared" si="36"/>
        <v>0</v>
      </c>
      <c r="BO86" s="976">
        <f t="shared" si="36"/>
        <v>0</v>
      </c>
    </row>
    <row r="87" spans="1:67">
      <c r="B87" s="772">
        <v>32</v>
      </c>
      <c r="C87" s="725" t="s">
        <v>851</v>
      </c>
      <c r="D87" s="701"/>
      <c r="E87" s="702" t="s">
        <v>1312</v>
      </c>
      <c r="F87" s="709"/>
      <c r="G87" s="976">
        <f t="shared" ref="G87:AK87" si="37">IF(COUNTBLANK(G83:G86)=4,"",SUM(G83:G86))</f>
        <v>0</v>
      </c>
      <c r="H87" s="976">
        <f t="shared" si="37"/>
        <v>0</v>
      </c>
      <c r="I87" s="976">
        <f t="shared" si="37"/>
        <v>0</v>
      </c>
      <c r="J87" s="976">
        <f t="shared" si="37"/>
        <v>0</v>
      </c>
      <c r="K87" s="976">
        <f t="shared" si="37"/>
        <v>0</v>
      </c>
      <c r="L87" s="976">
        <f t="shared" si="37"/>
        <v>0</v>
      </c>
      <c r="M87" s="976">
        <f t="shared" si="37"/>
        <v>0</v>
      </c>
      <c r="N87" s="976">
        <f t="shared" si="37"/>
        <v>0</v>
      </c>
      <c r="O87" s="976">
        <f t="shared" si="37"/>
        <v>0</v>
      </c>
      <c r="P87" s="976">
        <f t="shared" si="37"/>
        <v>0</v>
      </c>
      <c r="Q87" s="976">
        <f t="shared" si="37"/>
        <v>0</v>
      </c>
      <c r="R87" s="976">
        <f t="shared" si="37"/>
        <v>0</v>
      </c>
      <c r="S87" s="976">
        <f t="shared" si="37"/>
        <v>0</v>
      </c>
      <c r="T87" s="976">
        <f t="shared" si="37"/>
        <v>0</v>
      </c>
      <c r="U87" s="976">
        <f t="shared" si="37"/>
        <v>0</v>
      </c>
      <c r="V87" s="976">
        <f t="shared" si="37"/>
        <v>0</v>
      </c>
      <c r="W87" s="976">
        <f t="shared" si="37"/>
        <v>0</v>
      </c>
      <c r="X87" s="976">
        <f t="shared" si="37"/>
        <v>0</v>
      </c>
      <c r="Y87" s="976">
        <f t="shared" si="37"/>
        <v>0</v>
      </c>
      <c r="Z87" s="976">
        <f t="shared" si="37"/>
        <v>0</v>
      </c>
      <c r="AA87" s="976">
        <f t="shared" si="37"/>
        <v>0</v>
      </c>
      <c r="AB87" s="976">
        <f t="shared" si="37"/>
        <v>0</v>
      </c>
      <c r="AC87" s="976">
        <f t="shared" si="37"/>
        <v>0</v>
      </c>
      <c r="AD87" s="976">
        <f t="shared" si="37"/>
        <v>0</v>
      </c>
      <c r="AE87" s="976">
        <f t="shared" si="37"/>
        <v>0</v>
      </c>
      <c r="AF87" s="976">
        <f t="shared" si="37"/>
        <v>0</v>
      </c>
      <c r="AG87" s="976">
        <f t="shared" si="37"/>
        <v>0</v>
      </c>
      <c r="AH87" s="976">
        <f t="shared" si="37"/>
        <v>0</v>
      </c>
      <c r="AI87" s="976">
        <f t="shared" si="37"/>
        <v>0</v>
      </c>
      <c r="AJ87" s="976">
        <f t="shared" si="37"/>
        <v>0</v>
      </c>
      <c r="AK87" s="976">
        <f t="shared" si="37"/>
        <v>0</v>
      </c>
      <c r="AL87" s="976">
        <f>IF(COUNTBLANK(AL83:AL86)=4,"",SUM(AL83:AL86))</f>
        <v>0</v>
      </c>
      <c r="AM87" s="976">
        <f>IF(COUNTBLANK(AM83:AM86)=4,"",SUM(AM83:AM86))</f>
        <v>0</v>
      </c>
      <c r="AN87" s="976">
        <f>IF(COUNTBLANK(AN83:AN86)=4,"",SUM(AN83:AN86))</f>
        <v>0</v>
      </c>
      <c r="AO87" s="976">
        <f>IF(COUNTBLANK(AO83:AO86)=4,"",SUM(AO83:AO86))</f>
        <v>0</v>
      </c>
      <c r="AP87" s="976">
        <f>IF(COUNTBLANK(AP83:AP86)=4,"",SUM(AP83:AP86))</f>
        <v>0</v>
      </c>
      <c r="AQ87" s="976">
        <f t="shared" ref="AQ87:BO87" si="38">IF(COUNTBLANK(AQ83:AQ86)=4,"",SUM(AQ83:AQ86))</f>
        <v>0</v>
      </c>
      <c r="AR87" s="976">
        <f t="shared" si="38"/>
        <v>0</v>
      </c>
      <c r="AS87" s="976">
        <f t="shared" si="38"/>
        <v>0</v>
      </c>
      <c r="AT87" s="976">
        <f t="shared" si="38"/>
        <v>0</v>
      </c>
      <c r="AU87" s="976">
        <f t="shared" si="38"/>
        <v>0</v>
      </c>
      <c r="AV87" s="976">
        <f t="shared" si="38"/>
        <v>0</v>
      </c>
      <c r="AW87" s="976">
        <f t="shared" si="38"/>
        <v>0</v>
      </c>
      <c r="AX87" s="976">
        <f t="shared" si="38"/>
        <v>0</v>
      </c>
      <c r="AY87" s="976">
        <f t="shared" si="38"/>
        <v>0</v>
      </c>
      <c r="AZ87" s="976">
        <f t="shared" si="38"/>
        <v>0</v>
      </c>
      <c r="BA87" s="976">
        <f t="shared" si="38"/>
        <v>0</v>
      </c>
      <c r="BB87" s="976">
        <f t="shared" si="38"/>
        <v>0</v>
      </c>
      <c r="BC87" s="976">
        <f t="shared" si="38"/>
        <v>0</v>
      </c>
      <c r="BD87" s="976">
        <f t="shared" si="38"/>
        <v>0</v>
      </c>
      <c r="BE87" s="976">
        <f t="shared" si="38"/>
        <v>0</v>
      </c>
      <c r="BF87" s="976">
        <f t="shared" si="38"/>
        <v>0</v>
      </c>
      <c r="BG87" s="976">
        <f t="shared" si="38"/>
        <v>0</v>
      </c>
      <c r="BH87" s="976">
        <f t="shared" si="38"/>
        <v>0</v>
      </c>
      <c r="BI87" s="976">
        <f t="shared" si="38"/>
        <v>0</v>
      </c>
      <c r="BJ87" s="976">
        <f t="shared" si="38"/>
        <v>0</v>
      </c>
      <c r="BK87" s="976">
        <f t="shared" si="38"/>
        <v>0</v>
      </c>
      <c r="BL87" s="976">
        <f t="shared" si="38"/>
        <v>0</v>
      </c>
      <c r="BM87" s="976">
        <f t="shared" si="38"/>
        <v>0</v>
      </c>
      <c r="BN87" s="976">
        <f t="shared" si="38"/>
        <v>0</v>
      </c>
      <c r="BO87" s="976">
        <f t="shared" si="38"/>
        <v>0</v>
      </c>
    </row>
    <row r="88" spans="1:67" s="762" customFormat="1" ht="13.5" thickBot="1">
      <c r="B88" s="785"/>
      <c r="C88" s="784"/>
      <c r="D88" s="784"/>
      <c r="E88" s="785"/>
      <c r="F88" s="785"/>
      <c r="G88" s="972"/>
      <c r="H88" s="972"/>
      <c r="I88" s="972"/>
      <c r="J88" s="972"/>
      <c r="K88" s="972"/>
      <c r="L88" s="972"/>
      <c r="M88" s="972"/>
      <c r="N88" s="972"/>
      <c r="O88" s="972"/>
      <c r="P88" s="972"/>
      <c r="Q88" s="972"/>
      <c r="R88" s="972"/>
      <c r="S88" s="972"/>
      <c r="T88" s="972"/>
      <c r="U88" s="972"/>
      <c r="V88" s="972"/>
      <c r="W88" s="972"/>
      <c r="X88" s="972"/>
      <c r="Y88" s="972"/>
      <c r="Z88" s="972"/>
      <c r="AA88" s="972"/>
      <c r="AB88" s="972"/>
      <c r="AC88" s="972"/>
      <c r="AD88" s="972"/>
      <c r="AE88" s="972"/>
      <c r="AF88" s="972"/>
      <c r="AG88" s="972"/>
      <c r="AH88" s="972"/>
      <c r="AI88" s="972"/>
      <c r="AJ88" s="972"/>
      <c r="AK88" s="972"/>
      <c r="AL88" s="972"/>
      <c r="AM88" s="972"/>
      <c r="AN88" s="972"/>
      <c r="AO88" s="972"/>
      <c r="AP88" s="972"/>
      <c r="AQ88" s="972"/>
      <c r="AR88" s="972"/>
      <c r="AS88" s="972"/>
      <c r="AT88" s="972"/>
      <c r="AU88" s="972"/>
      <c r="AV88" s="972"/>
      <c r="AW88" s="972"/>
      <c r="AX88" s="972"/>
      <c r="AY88" s="972"/>
      <c r="AZ88" s="972"/>
      <c r="BA88" s="972"/>
      <c r="BB88" s="972"/>
      <c r="BC88" s="972"/>
      <c r="BD88" s="972"/>
      <c r="BE88" s="972"/>
      <c r="BF88" s="972"/>
      <c r="BG88" s="972"/>
      <c r="BH88" s="972"/>
      <c r="BI88" s="972"/>
      <c r="BJ88" s="972"/>
      <c r="BK88" s="972"/>
      <c r="BL88" s="972"/>
      <c r="BM88" s="972"/>
      <c r="BN88" s="972"/>
      <c r="BO88" s="972"/>
    </row>
    <row r="89" spans="1:67" ht="13.5" thickBot="1">
      <c r="B89" s="17" t="s">
        <v>763</v>
      </c>
      <c r="C89" s="781"/>
      <c r="D89" s="781"/>
      <c r="E89" s="791"/>
      <c r="F89" s="791"/>
      <c r="G89" s="147">
        <f t="shared" ref="G89:BO89" si="39">G$7</f>
        <v>1990</v>
      </c>
      <c r="H89" s="147">
        <f t="shared" si="39"/>
        <v>1991</v>
      </c>
      <c r="I89" s="147">
        <f t="shared" si="39"/>
        <v>1992</v>
      </c>
      <c r="J89" s="147">
        <f t="shared" si="39"/>
        <v>1993</v>
      </c>
      <c r="K89" s="147">
        <f t="shared" si="39"/>
        <v>1994</v>
      </c>
      <c r="L89" s="147">
        <f t="shared" si="39"/>
        <v>1995</v>
      </c>
      <c r="M89" s="147">
        <f t="shared" si="39"/>
        <v>1996</v>
      </c>
      <c r="N89" s="147">
        <f t="shared" si="39"/>
        <v>1997</v>
      </c>
      <c r="O89" s="147">
        <f t="shared" si="39"/>
        <v>1998</v>
      </c>
      <c r="P89" s="147">
        <f t="shared" si="39"/>
        <v>1999</v>
      </c>
      <c r="Q89" s="147">
        <f t="shared" si="39"/>
        <v>2000</v>
      </c>
      <c r="R89" s="147">
        <f t="shared" si="39"/>
        <v>2001</v>
      </c>
      <c r="S89" s="147">
        <f t="shared" si="39"/>
        <v>2002</v>
      </c>
      <c r="T89" s="149">
        <f t="shared" si="39"/>
        <v>2003</v>
      </c>
      <c r="U89" s="149">
        <f t="shared" si="39"/>
        <v>2004</v>
      </c>
      <c r="V89" s="149">
        <f t="shared" si="39"/>
        <v>2005</v>
      </c>
      <c r="W89" s="149">
        <f t="shared" si="39"/>
        <v>2006</v>
      </c>
      <c r="X89" s="149">
        <f t="shared" si="39"/>
        <v>2007</v>
      </c>
      <c r="Y89" s="149">
        <f t="shared" si="39"/>
        <v>2008</v>
      </c>
      <c r="Z89" s="149">
        <f t="shared" si="39"/>
        <v>2009</v>
      </c>
      <c r="AA89" s="149">
        <f t="shared" si="39"/>
        <v>2010</v>
      </c>
      <c r="AB89" s="149">
        <f t="shared" si="39"/>
        <v>2011</v>
      </c>
      <c r="AC89" s="149">
        <f t="shared" si="39"/>
        <v>2012</v>
      </c>
      <c r="AD89" s="149">
        <f t="shared" si="39"/>
        <v>2013</v>
      </c>
      <c r="AE89" s="149">
        <f t="shared" si="39"/>
        <v>2014</v>
      </c>
      <c r="AF89" s="149">
        <f t="shared" si="39"/>
        <v>2015</v>
      </c>
      <c r="AG89" s="149">
        <f t="shared" si="39"/>
        <v>2016</v>
      </c>
      <c r="AH89" s="149">
        <f t="shared" si="39"/>
        <v>2017</v>
      </c>
      <c r="AI89" s="149">
        <f t="shared" si="39"/>
        <v>2018</v>
      </c>
      <c r="AJ89" s="149">
        <f t="shared" si="39"/>
        <v>2019</v>
      </c>
      <c r="AK89" s="149">
        <f t="shared" si="39"/>
        <v>2020</v>
      </c>
      <c r="AL89" s="149">
        <f t="shared" si="39"/>
        <v>2021</v>
      </c>
      <c r="AM89" s="149">
        <f t="shared" si="39"/>
        <v>2022</v>
      </c>
      <c r="AN89" s="149">
        <f t="shared" si="39"/>
        <v>2023</v>
      </c>
      <c r="AO89" s="149">
        <f t="shared" si="39"/>
        <v>2024</v>
      </c>
      <c r="AP89" s="149">
        <f t="shared" si="39"/>
        <v>2025</v>
      </c>
      <c r="AQ89" s="149">
        <f t="shared" si="39"/>
        <v>2026</v>
      </c>
      <c r="AR89" s="149">
        <f t="shared" si="39"/>
        <v>2027</v>
      </c>
      <c r="AS89" s="149">
        <f t="shared" si="39"/>
        <v>2028</v>
      </c>
      <c r="AT89" s="149">
        <f t="shared" si="39"/>
        <v>2029</v>
      </c>
      <c r="AU89" s="149">
        <f t="shared" si="39"/>
        <v>2030</v>
      </c>
      <c r="AV89" s="149">
        <f t="shared" si="39"/>
        <v>2031</v>
      </c>
      <c r="AW89" s="149">
        <f t="shared" si="39"/>
        <v>2032</v>
      </c>
      <c r="AX89" s="149">
        <f t="shared" si="39"/>
        <v>2033</v>
      </c>
      <c r="AY89" s="149">
        <f t="shared" si="39"/>
        <v>2034</v>
      </c>
      <c r="AZ89" s="149">
        <f t="shared" si="39"/>
        <v>2035</v>
      </c>
      <c r="BA89" s="149">
        <f t="shared" si="39"/>
        <v>2036</v>
      </c>
      <c r="BB89" s="149">
        <f t="shared" si="39"/>
        <v>2037</v>
      </c>
      <c r="BC89" s="149">
        <f t="shared" si="39"/>
        <v>2038</v>
      </c>
      <c r="BD89" s="149">
        <f t="shared" si="39"/>
        <v>2039</v>
      </c>
      <c r="BE89" s="149">
        <f t="shared" si="39"/>
        <v>2040</v>
      </c>
      <c r="BF89" s="149">
        <f t="shared" si="39"/>
        <v>2041</v>
      </c>
      <c r="BG89" s="149">
        <f t="shared" si="39"/>
        <v>2042</v>
      </c>
      <c r="BH89" s="149">
        <f t="shared" si="39"/>
        <v>2043</v>
      </c>
      <c r="BI89" s="149">
        <f t="shared" si="39"/>
        <v>2044</v>
      </c>
      <c r="BJ89" s="149">
        <f t="shared" si="39"/>
        <v>2045</v>
      </c>
      <c r="BK89" s="149">
        <f t="shared" si="39"/>
        <v>2046</v>
      </c>
      <c r="BL89" s="149">
        <f t="shared" si="39"/>
        <v>2047</v>
      </c>
      <c r="BM89" s="149">
        <f t="shared" si="39"/>
        <v>2048</v>
      </c>
      <c r="BN89" s="149">
        <f t="shared" si="39"/>
        <v>2049</v>
      </c>
      <c r="BO89" s="149">
        <f t="shared" si="39"/>
        <v>2050</v>
      </c>
    </row>
    <row r="90" spans="1:67" hidden="1" outlineLevel="1">
      <c r="B90" s="728" t="s">
        <v>875</v>
      </c>
      <c r="C90" s="725" t="s">
        <v>5</v>
      </c>
      <c r="D90" s="701"/>
      <c r="E90" s="812" t="s">
        <v>1313</v>
      </c>
      <c r="F90" s="838"/>
      <c r="G90" s="973">
        <v>0</v>
      </c>
      <c r="H90" s="973">
        <v>0</v>
      </c>
      <c r="I90" s="973">
        <v>0</v>
      </c>
      <c r="J90" s="973">
        <v>0</v>
      </c>
      <c r="K90" s="973">
        <v>0</v>
      </c>
      <c r="L90" s="973">
        <v>0</v>
      </c>
      <c r="M90" s="973">
        <v>0</v>
      </c>
      <c r="N90" s="973">
        <v>0</v>
      </c>
      <c r="O90" s="973">
        <v>0</v>
      </c>
      <c r="P90" s="973">
        <v>0</v>
      </c>
      <c r="Q90" s="973">
        <v>0</v>
      </c>
      <c r="R90" s="973">
        <v>0</v>
      </c>
      <c r="S90" s="973">
        <v>0</v>
      </c>
      <c r="T90" s="973">
        <v>0</v>
      </c>
      <c r="U90" s="973">
        <v>0</v>
      </c>
      <c r="V90" s="973">
        <v>0</v>
      </c>
      <c r="W90" s="973">
        <v>0</v>
      </c>
      <c r="X90" s="973">
        <v>0</v>
      </c>
      <c r="Y90" s="973">
        <v>0</v>
      </c>
      <c r="Z90" s="973">
        <v>0</v>
      </c>
      <c r="AA90" s="973">
        <v>0</v>
      </c>
      <c r="AB90" s="973">
        <v>0</v>
      </c>
      <c r="AC90" s="973">
        <v>0</v>
      </c>
      <c r="AD90" s="973">
        <v>0</v>
      </c>
      <c r="AE90" s="973">
        <v>0</v>
      </c>
      <c r="AF90" s="973">
        <v>0</v>
      </c>
      <c r="AG90" s="973">
        <v>0</v>
      </c>
      <c r="AH90" s="973">
        <v>0</v>
      </c>
      <c r="AI90" s="973">
        <v>0</v>
      </c>
      <c r="AJ90" s="973">
        <v>0</v>
      </c>
      <c r="AK90" s="973">
        <v>0</v>
      </c>
      <c r="AL90" s="973">
        <v>0</v>
      </c>
      <c r="AM90" s="973">
        <v>0</v>
      </c>
      <c r="AN90" s="973">
        <v>0</v>
      </c>
      <c r="AO90" s="973">
        <v>0</v>
      </c>
      <c r="AP90" s="973">
        <v>0</v>
      </c>
      <c r="AQ90" s="973">
        <v>0</v>
      </c>
      <c r="AR90" s="973">
        <v>0</v>
      </c>
      <c r="AS90" s="973">
        <v>0</v>
      </c>
      <c r="AT90" s="973">
        <v>0</v>
      </c>
      <c r="AU90" s="973">
        <v>0</v>
      </c>
      <c r="AV90" s="973">
        <v>0</v>
      </c>
      <c r="AW90" s="973">
        <v>0</v>
      </c>
      <c r="AX90" s="973">
        <v>0</v>
      </c>
      <c r="AY90" s="973">
        <v>0</v>
      </c>
      <c r="AZ90" s="973">
        <v>0</v>
      </c>
      <c r="BA90" s="973">
        <v>0</v>
      </c>
      <c r="BB90" s="973">
        <v>0</v>
      </c>
      <c r="BC90" s="973">
        <v>0</v>
      </c>
      <c r="BD90" s="973">
        <v>0</v>
      </c>
      <c r="BE90" s="973">
        <v>0</v>
      </c>
      <c r="BF90" s="973">
        <v>0</v>
      </c>
      <c r="BG90" s="973">
        <v>0</v>
      </c>
      <c r="BH90" s="973">
        <v>0</v>
      </c>
      <c r="BI90" s="973">
        <v>0</v>
      </c>
      <c r="BJ90" s="973">
        <v>0</v>
      </c>
      <c r="BK90" s="973">
        <v>0</v>
      </c>
      <c r="BL90" s="973">
        <v>0</v>
      </c>
      <c r="BM90" s="973">
        <v>0</v>
      </c>
      <c r="BN90" s="973">
        <v>0</v>
      </c>
      <c r="BO90" s="973">
        <v>0</v>
      </c>
    </row>
    <row r="91" spans="1:67" hidden="1" outlineLevel="1">
      <c r="B91" s="728" t="s">
        <v>705</v>
      </c>
      <c r="C91" s="725" t="s">
        <v>674</v>
      </c>
      <c r="D91" s="701"/>
      <c r="E91" s="812" t="s">
        <v>1313</v>
      </c>
      <c r="F91" s="838"/>
      <c r="G91" s="973">
        <v>0</v>
      </c>
      <c r="H91" s="973">
        <v>0</v>
      </c>
      <c r="I91" s="973">
        <v>0</v>
      </c>
      <c r="J91" s="973">
        <v>0</v>
      </c>
      <c r="K91" s="973">
        <v>0</v>
      </c>
      <c r="L91" s="973">
        <v>0</v>
      </c>
      <c r="M91" s="973">
        <v>0</v>
      </c>
      <c r="N91" s="973">
        <v>0</v>
      </c>
      <c r="O91" s="973">
        <v>0</v>
      </c>
      <c r="P91" s="973">
        <v>0</v>
      </c>
      <c r="Q91" s="973">
        <v>0</v>
      </c>
      <c r="R91" s="973">
        <v>0</v>
      </c>
      <c r="S91" s="973">
        <v>0</v>
      </c>
      <c r="T91" s="973">
        <v>0</v>
      </c>
      <c r="U91" s="973">
        <v>0</v>
      </c>
      <c r="V91" s="973">
        <v>0</v>
      </c>
      <c r="W91" s="973">
        <v>0</v>
      </c>
      <c r="X91" s="973">
        <v>0</v>
      </c>
      <c r="Y91" s="973">
        <v>0</v>
      </c>
      <c r="Z91" s="973">
        <v>0</v>
      </c>
      <c r="AA91" s="973">
        <v>0</v>
      </c>
      <c r="AB91" s="973">
        <v>0</v>
      </c>
      <c r="AC91" s="973">
        <v>0</v>
      </c>
      <c r="AD91" s="973">
        <v>0</v>
      </c>
      <c r="AE91" s="973">
        <v>0</v>
      </c>
      <c r="AF91" s="973">
        <v>0</v>
      </c>
      <c r="AG91" s="973">
        <v>0</v>
      </c>
      <c r="AH91" s="973">
        <v>0</v>
      </c>
      <c r="AI91" s="973">
        <v>0</v>
      </c>
      <c r="AJ91" s="973">
        <v>0</v>
      </c>
      <c r="AK91" s="973">
        <v>0</v>
      </c>
      <c r="AL91" s="973">
        <v>0</v>
      </c>
      <c r="AM91" s="973">
        <v>0</v>
      </c>
      <c r="AN91" s="973">
        <v>0</v>
      </c>
      <c r="AO91" s="973">
        <v>0</v>
      </c>
      <c r="AP91" s="973">
        <v>0</v>
      </c>
      <c r="AQ91" s="973">
        <v>0</v>
      </c>
      <c r="AR91" s="973">
        <v>0</v>
      </c>
      <c r="AS91" s="973">
        <v>0</v>
      </c>
      <c r="AT91" s="973">
        <v>0</v>
      </c>
      <c r="AU91" s="973">
        <v>0</v>
      </c>
      <c r="AV91" s="973">
        <v>0</v>
      </c>
      <c r="AW91" s="973">
        <v>0</v>
      </c>
      <c r="AX91" s="973">
        <v>0</v>
      </c>
      <c r="AY91" s="973">
        <v>0</v>
      </c>
      <c r="AZ91" s="973">
        <v>0</v>
      </c>
      <c r="BA91" s="973">
        <v>0</v>
      </c>
      <c r="BB91" s="973">
        <v>0</v>
      </c>
      <c r="BC91" s="973">
        <v>0</v>
      </c>
      <c r="BD91" s="973">
        <v>0</v>
      </c>
      <c r="BE91" s="973">
        <v>0</v>
      </c>
      <c r="BF91" s="973">
        <v>0</v>
      </c>
      <c r="BG91" s="973">
        <v>0</v>
      </c>
      <c r="BH91" s="973">
        <v>0</v>
      </c>
      <c r="BI91" s="973">
        <v>0</v>
      </c>
      <c r="BJ91" s="973">
        <v>0</v>
      </c>
      <c r="BK91" s="973">
        <v>0</v>
      </c>
      <c r="BL91" s="973">
        <v>0</v>
      </c>
      <c r="BM91" s="973">
        <v>0</v>
      </c>
      <c r="BN91" s="973">
        <v>0</v>
      </c>
      <c r="BO91" s="973">
        <v>0</v>
      </c>
    </row>
    <row r="92" spans="1:67" hidden="1" outlineLevel="1">
      <c r="B92" s="728" t="s">
        <v>238</v>
      </c>
      <c r="C92" s="725" t="s">
        <v>675</v>
      </c>
      <c r="D92" s="701"/>
      <c r="E92" s="812" t="s">
        <v>1313</v>
      </c>
      <c r="F92" s="838"/>
      <c r="G92" s="973">
        <v>0</v>
      </c>
      <c r="H92" s="973">
        <v>0</v>
      </c>
      <c r="I92" s="973">
        <v>0</v>
      </c>
      <c r="J92" s="973">
        <v>0</v>
      </c>
      <c r="K92" s="973">
        <v>0</v>
      </c>
      <c r="L92" s="973">
        <v>0</v>
      </c>
      <c r="M92" s="973">
        <v>0</v>
      </c>
      <c r="N92" s="973">
        <v>0</v>
      </c>
      <c r="O92" s="973">
        <v>0</v>
      </c>
      <c r="P92" s="973">
        <v>0</v>
      </c>
      <c r="Q92" s="973">
        <v>0</v>
      </c>
      <c r="R92" s="973">
        <v>0</v>
      </c>
      <c r="S92" s="973">
        <v>0</v>
      </c>
      <c r="T92" s="973">
        <v>0</v>
      </c>
      <c r="U92" s="973">
        <v>0</v>
      </c>
      <c r="V92" s="973">
        <v>0</v>
      </c>
      <c r="W92" s="973">
        <v>0</v>
      </c>
      <c r="X92" s="973">
        <v>0</v>
      </c>
      <c r="Y92" s="973">
        <v>0</v>
      </c>
      <c r="Z92" s="973">
        <v>0</v>
      </c>
      <c r="AA92" s="973">
        <v>0</v>
      </c>
      <c r="AB92" s="973">
        <v>0</v>
      </c>
      <c r="AC92" s="973">
        <v>0</v>
      </c>
      <c r="AD92" s="973">
        <v>0</v>
      </c>
      <c r="AE92" s="973">
        <v>0</v>
      </c>
      <c r="AF92" s="973">
        <v>0</v>
      </c>
      <c r="AG92" s="973">
        <v>0</v>
      </c>
      <c r="AH92" s="973">
        <v>0</v>
      </c>
      <c r="AI92" s="973">
        <v>0</v>
      </c>
      <c r="AJ92" s="973">
        <v>0</v>
      </c>
      <c r="AK92" s="973">
        <v>0</v>
      </c>
      <c r="AL92" s="973">
        <v>0</v>
      </c>
      <c r="AM92" s="973">
        <v>0</v>
      </c>
      <c r="AN92" s="973">
        <v>0</v>
      </c>
      <c r="AO92" s="973">
        <v>0</v>
      </c>
      <c r="AP92" s="973">
        <v>0</v>
      </c>
      <c r="AQ92" s="973">
        <v>0</v>
      </c>
      <c r="AR92" s="973">
        <v>0</v>
      </c>
      <c r="AS92" s="973">
        <v>0</v>
      </c>
      <c r="AT92" s="973">
        <v>0</v>
      </c>
      <c r="AU92" s="973">
        <v>0</v>
      </c>
      <c r="AV92" s="973">
        <v>0</v>
      </c>
      <c r="AW92" s="973">
        <v>0</v>
      </c>
      <c r="AX92" s="973">
        <v>0</v>
      </c>
      <c r="AY92" s="973">
        <v>0</v>
      </c>
      <c r="AZ92" s="973">
        <v>0</v>
      </c>
      <c r="BA92" s="973">
        <v>0</v>
      </c>
      <c r="BB92" s="973">
        <v>0</v>
      </c>
      <c r="BC92" s="973">
        <v>0</v>
      </c>
      <c r="BD92" s="973">
        <v>0</v>
      </c>
      <c r="BE92" s="973">
        <v>0</v>
      </c>
      <c r="BF92" s="973">
        <v>0</v>
      </c>
      <c r="BG92" s="973">
        <v>0</v>
      </c>
      <c r="BH92" s="973">
        <v>0</v>
      </c>
      <c r="BI92" s="973">
        <v>0</v>
      </c>
      <c r="BJ92" s="973">
        <v>0</v>
      </c>
      <c r="BK92" s="973">
        <v>0</v>
      </c>
      <c r="BL92" s="973">
        <v>0</v>
      </c>
      <c r="BM92" s="973">
        <v>0</v>
      </c>
      <c r="BN92" s="973">
        <v>0</v>
      </c>
      <c r="BO92" s="973">
        <v>0</v>
      </c>
    </row>
    <row r="93" spans="1:67" hidden="1" outlineLevel="1">
      <c r="A93" s="762"/>
      <c r="B93" s="728" t="s">
        <v>239</v>
      </c>
      <c r="C93" s="725" t="s">
        <v>854</v>
      </c>
      <c r="D93" s="701"/>
      <c r="E93" s="812" t="s">
        <v>1313</v>
      </c>
      <c r="F93" s="838"/>
      <c r="G93" s="796">
        <f t="shared" ref="G93:AK93" si="40">IF(OR(G90="",G91="",G92=""),"",G90-G91-G92)</f>
        <v>0</v>
      </c>
      <c r="H93" s="796">
        <f t="shared" si="40"/>
        <v>0</v>
      </c>
      <c r="I93" s="796">
        <f t="shared" si="40"/>
        <v>0</v>
      </c>
      <c r="J93" s="796">
        <f t="shared" si="40"/>
        <v>0</v>
      </c>
      <c r="K93" s="796">
        <f t="shared" si="40"/>
        <v>0</v>
      </c>
      <c r="L93" s="796">
        <f t="shared" si="40"/>
        <v>0</v>
      </c>
      <c r="M93" s="796">
        <f t="shared" si="40"/>
        <v>0</v>
      </c>
      <c r="N93" s="796">
        <f t="shared" si="40"/>
        <v>0</v>
      </c>
      <c r="O93" s="796">
        <f t="shared" si="40"/>
        <v>0</v>
      </c>
      <c r="P93" s="796">
        <f t="shared" si="40"/>
        <v>0</v>
      </c>
      <c r="Q93" s="796">
        <f t="shared" si="40"/>
        <v>0</v>
      </c>
      <c r="R93" s="796">
        <f t="shared" si="40"/>
        <v>0</v>
      </c>
      <c r="S93" s="796">
        <f t="shared" si="40"/>
        <v>0</v>
      </c>
      <c r="T93" s="796">
        <f t="shared" si="40"/>
        <v>0</v>
      </c>
      <c r="U93" s="796">
        <f t="shared" si="40"/>
        <v>0</v>
      </c>
      <c r="V93" s="796">
        <f t="shared" si="40"/>
        <v>0</v>
      </c>
      <c r="W93" s="796">
        <f t="shared" si="40"/>
        <v>0</v>
      </c>
      <c r="X93" s="796">
        <f t="shared" si="40"/>
        <v>0</v>
      </c>
      <c r="Y93" s="796">
        <f t="shared" si="40"/>
        <v>0</v>
      </c>
      <c r="Z93" s="796">
        <f t="shared" si="40"/>
        <v>0</v>
      </c>
      <c r="AA93" s="796">
        <f t="shared" si="40"/>
        <v>0</v>
      </c>
      <c r="AB93" s="796">
        <f t="shared" si="40"/>
        <v>0</v>
      </c>
      <c r="AC93" s="796">
        <f t="shared" si="40"/>
        <v>0</v>
      </c>
      <c r="AD93" s="796">
        <f t="shared" si="40"/>
        <v>0</v>
      </c>
      <c r="AE93" s="796">
        <f t="shared" si="40"/>
        <v>0</v>
      </c>
      <c r="AF93" s="796">
        <f t="shared" si="40"/>
        <v>0</v>
      </c>
      <c r="AG93" s="796">
        <f t="shared" si="40"/>
        <v>0</v>
      </c>
      <c r="AH93" s="796">
        <f t="shared" si="40"/>
        <v>0</v>
      </c>
      <c r="AI93" s="796">
        <f t="shared" si="40"/>
        <v>0</v>
      </c>
      <c r="AJ93" s="796">
        <f t="shared" si="40"/>
        <v>0</v>
      </c>
      <c r="AK93" s="796">
        <f t="shared" si="40"/>
        <v>0</v>
      </c>
      <c r="AL93" s="796">
        <f>IF(OR(AL90="",AL91="",AL92=""),"",AL90-AL91-AL92)</f>
        <v>0</v>
      </c>
      <c r="AM93" s="796">
        <f>IF(OR(AM90="",AM91="",AM92=""),"",AM90-AM91-AM92)</f>
        <v>0</v>
      </c>
      <c r="AN93" s="796">
        <f>IF(OR(AN90="",AN91="",AN92=""),"",AN90-AN91-AN92)</f>
        <v>0</v>
      </c>
      <c r="AO93" s="796">
        <f>IF(OR(AO90="",AO91="",AO92=""),"",AO90-AO91-AO92)</f>
        <v>0</v>
      </c>
      <c r="AP93" s="796">
        <f>IF(OR(AP90="",AP91="",AP92=""),"",AP90-AP91-AP92)</f>
        <v>0</v>
      </c>
      <c r="AQ93" s="796">
        <f t="shared" ref="AQ93:BO93" si="41">IF(OR(AQ90="",AQ91="",AQ92=""),"",AQ90-AQ91-AQ92)</f>
        <v>0</v>
      </c>
      <c r="AR93" s="796">
        <f t="shared" si="41"/>
        <v>0</v>
      </c>
      <c r="AS93" s="796">
        <f t="shared" si="41"/>
        <v>0</v>
      </c>
      <c r="AT93" s="796">
        <f t="shared" si="41"/>
        <v>0</v>
      </c>
      <c r="AU93" s="796">
        <f t="shared" si="41"/>
        <v>0</v>
      </c>
      <c r="AV93" s="796">
        <f t="shared" si="41"/>
        <v>0</v>
      </c>
      <c r="AW93" s="796">
        <f t="shared" si="41"/>
        <v>0</v>
      </c>
      <c r="AX93" s="796">
        <f t="shared" si="41"/>
        <v>0</v>
      </c>
      <c r="AY93" s="796">
        <f t="shared" si="41"/>
        <v>0</v>
      </c>
      <c r="AZ93" s="796">
        <f t="shared" si="41"/>
        <v>0</v>
      </c>
      <c r="BA93" s="796">
        <f t="shared" si="41"/>
        <v>0</v>
      </c>
      <c r="BB93" s="796">
        <f t="shared" si="41"/>
        <v>0</v>
      </c>
      <c r="BC93" s="796">
        <f t="shared" si="41"/>
        <v>0</v>
      </c>
      <c r="BD93" s="796">
        <f t="shared" si="41"/>
        <v>0</v>
      </c>
      <c r="BE93" s="796">
        <f t="shared" si="41"/>
        <v>0</v>
      </c>
      <c r="BF93" s="796">
        <f t="shared" si="41"/>
        <v>0</v>
      </c>
      <c r="BG93" s="796">
        <f t="shared" si="41"/>
        <v>0</v>
      </c>
      <c r="BH93" s="796">
        <f t="shared" si="41"/>
        <v>0</v>
      </c>
      <c r="BI93" s="796">
        <f t="shared" si="41"/>
        <v>0</v>
      </c>
      <c r="BJ93" s="796">
        <f t="shared" si="41"/>
        <v>0</v>
      </c>
      <c r="BK93" s="796">
        <f t="shared" si="41"/>
        <v>0</v>
      </c>
      <c r="BL93" s="796">
        <f t="shared" si="41"/>
        <v>0</v>
      </c>
      <c r="BM93" s="796">
        <f t="shared" si="41"/>
        <v>0</v>
      </c>
      <c r="BN93" s="796">
        <f t="shared" si="41"/>
        <v>0</v>
      </c>
      <c r="BO93" s="796">
        <f t="shared" si="41"/>
        <v>0</v>
      </c>
    </row>
    <row r="94" spans="1:67" ht="12.75" hidden="1" customHeight="1" outlineLevel="1">
      <c r="B94" s="728" t="s">
        <v>761</v>
      </c>
      <c r="C94" s="725" t="s">
        <v>375</v>
      </c>
      <c r="D94" s="701"/>
      <c r="E94" s="812" t="s">
        <v>198</v>
      </c>
      <c r="F94" s="838"/>
      <c r="G94" s="796" t="str">
        <f>IF(G90=0,"",G155/G90*1000)</f>
        <v/>
      </c>
      <c r="H94" s="796" t="str">
        <f t="shared" ref="H94:AK94" si="42">IF(H90=0,"",H155/H90*1000)</f>
        <v/>
      </c>
      <c r="I94" s="796" t="str">
        <f t="shared" si="42"/>
        <v/>
      </c>
      <c r="J94" s="796" t="str">
        <f t="shared" si="42"/>
        <v/>
      </c>
      <c r="K94" s="796" t="str">
        <f t="shared" si="42"/>
        <v/>
      </c>
      <c r="L94" s="796" t="str">
        <f t="shared" si="42"/>
        <v/>
      </c>
      <c r="M94" s="796" t="str">
        <f t="shared" si="42"/>
        <v/>
      </c>
      <c r="N94" s="796" t="str">
        <f t="shared" si="42"/>
        <v/>
      </c>
      <c r="O94" s="796" t="str">
        <f t="shared" si="42"/>
        <v/>
      </c>
      <c r="P94" s="796" t="str">
        <f t="shared" si="42"/>
        <v/>
      </c>
      <c r="Q94" s="796" t="str">
        <f t="shared" si="42"/>
        <v/>
      </c>
      <c r="R94" s="796" t="str">
        <f t="shared" si="42"/>
        <v/>
      </c>
      <c r="S94" s="796" t="str">
        <f t="shared" si="42"/>
        <v/>
      </c>
      <c r="T94" s="796" t="str">
        <f t="shared" si="42"/>
        <v/>
      </c>
      <c r="U94" s="796" t="str">
        <f t="shared" si="42"/>
        <v/>
      </c>
      <c r="V94" s="796" t="str">
        <f t="shared" si="42"/>
        <v/>
      </c>
      <c r="W94" s="796" t="str">
        <f t="shared" si="42"/>
        <v/>
      </c>
      <c r="X94" s="796" t="str">
        <f t="shared" si="42"/>
        <v/>
      </c>
      <c r="Y94" s="796" t="str">
        <f t="shared" si="42"/>
        <v/>
      </c>
      <c r="Z94" s="796" t="str">
        <f t="shared" si="42"/>
        <v/>
      </c>
      <c r="AA94" s="796" t="str">
        <f t="shared" si="42"/>
        <v/>
      </c>
      <c r="AB94" s="796" t="str">
        <f t="shared" si="42"/>
        <v/>
      </c>
      <c r="AC94" s="796" t="str">
        <f t="shared" si="42"/>
        <v/>
      </c>
      <c r="AD94" s="796" t="str">
        <f t="shared" si="42"/>
        <v/>
      </c>
      <c r="AE94" s="796" t="str">
        <f t="shared" si="42"/>
        <v/>
      </c>
      <c r="AF94" s="796" t="str">
        <f t="shared" si="42"/>
        <v/>
      </c>
      <c r="AG94" s="796" t="str">
        <f t="shared" si="42"/>
        <v/>
      </c>
      <c r="AH94" s="796" t="str">
        <f t="shared" si="42"/>
        <v/>
      </c>
      <c r="AI94" s="796" t="str">
        <f t="shared" si="42"/>
        <v/>
      </c>
      <c r="AJ94" s="796" t="str">
        <f t="shared" si="42"/>
        <v/>
      </c>
      <c r="AK94" s="796" t="str">
        <f t="shared" si="42"/>
        <v/>
      </c>
      <c r="AL94" s="796" t="str">
        <f>IF(AL90=0,"",AL155/AL90*1000)</f>
        <v/>
      </c>
      <c r="AM94" s="796" t="str">
        <f>IF(AM90=0,"",AM155/AM90*1000)</f>
        <v/>
      </c>
      <c r="AN94" s="796" t="str">
        <f>IF(AN90=0,"",AN155/AN90*1000)</f>
        <v/>
      </c>
      <c r="AO94" s="796" t="str">
        <f>IF(AO90=0,"",AO155/AO90*1000)</f>
        <v/>
      </c>
      <c r="AP94" s="796" t="str">
        <f>IF(AP90=0,"",AP155/AP90*1000)</f>
        <v/>
      </c>
      <c r="AQ94" s="796" t="str">
        <f t="shared" ref="AQ94:BO94" si="43">IF(AQ90=0,"",AQ155/AQ90*1000)</f>
        <v/>
      </c>
      <c r="AR94" s="796" t="str">
        <f t="shared" si="43"/>
        <v/>
      </c>
      <c r="AS94" s="796" t="str">
        <f t="shared" si="43"/>
        <v/>
      </c>
      <c r="AT94" s="796" t="str">
        <f t="shared" si="43"/>
        <v/>
      </c>
      <c r="AU94" s="796" t="str">
        <f t="shared" si="43"/>
        <v/>
      </c>
      <c r="AV94" s="796" t="str">
        <f t="shared" si="43"/>
        <v/>
      </c>
      <c r="AW94" s="796" t="str">
        <f t="shared" si="43"/>
        <v/>
      </c>
      <c r="AX94" s="796" t="str">
        <f t="shared" si="43"/>
        <v/>
      </c>
      <c r="AY94" s="796" t="str">
        <f t="shared" si="43"/>
        <v/>
      </c>
      <c r="AZ94" s="796" t="str">
        <f t="shared" si="43"/>
        <v/>
      </c>
      <c r="BA94" s="796" t="str">
        <f t="shared" si="43"/>
        <v/>
      </c>
      <c r="BB94" s="796" t="str">
        <f t="shared" si="43"/>
        <v/>
      </c>
      <c r="BC94" s="796" t="str">
        <f t="shared" si="43"/>
        <v/>
      </c>
      <c r="BD94" s="796" t="str">
        <f t="shared" si="43"/>
        <v/>
      </c>
      <c r="BE94" s="796" t="str">
        <f t="shared" si="43"/>
        <v/>
      </c>
      <c r="BF94" s="796" t="str">
        <f t="shared" si="43"/>
        <v/>
      </c>
      <c r="BG94" s="796" t="str">
        <f t="shared" si="43"/>
        <v/>
      </c>
      <c r="BH94" s="796" t="str">
        <f t="shared" si="43"/>
        <v/>
      </c>
      <c r="BI94" s="796" t="str">
        <f t="shared" si="43"/>
        <v/>
      </c>
      <c r="BJ94" s="796" t="str">
        <f t="shared" si="43"/>
        <v/>
      </c>
      <c r="BK94" s="796" t="str">
        <f t="shared" si="43"/>
        <v/>
      </c>
      <c r="BL94" s="796" t="str">
        <f t="shared" si="43"/>
        <v/>
      </c>
      <c r="BM94" s="796" t="str">
        <f t="shared" si="43"/>
        <v/>
      </c>
      <c r="BN94" s="796" t="str">
        <f t="shared" si="43"/>
        <v/>
      </c>
      <c r="BO94" s="796" t="str">
        <f t="shared" si="43"/>
        <v/>
      </c>
    </row>
    <row r="95" spans="1:67" hidden="1" outlineLevel="1">
      <c r="B95" s="728" t="s">
        <v>876</v>
      </c>
      <c r="C95" s="725" t="s">
        <v>1278</v>
      </c>
      <c r="D95" s="701"/>
      <c r="E95" s="812" t="s">
        <v>1313</v>
      </c>
      <c r="F95" s="838"/>
      <c r="G95" s="973">
        <v>0</v>
      </c>
      <c r="H95" s="973">
        <v>0</v>
      </c>
      <c r="I95" s="973">
        <v>0</v>
      </c>
      <c r="J95" s="973">
        <v>0</v>
      </c>
      <c r="K95" s="973">
        <v>0</v>
      </c>
      <c r="L95" s="973">
        <v>0</v>
      </c>
      <c r="M95" s="973">
        <v>0</v>
      </c>
      <c r="N95" s="973">
        <v>0</v>
      </c>
      <c r="O95" s="973">
        <v>0</v>
      </c>
      <c r="P95" s="973">
        <v>0</v>
      </c>
      <c r="Q95" s="973">
        <v>0</v>
      </c>
      <c r="R95" s="973">
        <v>0</v>
      </c>
      <c r="S95" s="973">
        <v>0</v>
      </c>
      <c r="T95" s="973">
        <v>0</v>
      </c>
      <c r="U95" s="973">
        <v>0</v>
      </c>
      <c r="V95" s="973">
        <v>0</v>
      </c>
      <c r="W95" s="973">
        <v>0</v>
      </c>
      <c r="X95" s="973">
        <v>0</v>
      </c>
      <c r="Y95" s="973">
        <v>0</v>
      </c>
      <c r="Z95" s="973">
        <v>0</v>
      </c>
      <c r="AA95" s="973">
        <v>0</v>
      </c>
      <c r="AB95" s="973">
        <v>0</v>
      </c>
      <c r="AC95" s="973">
        <v>0</v>
      </c>
      <c r="AD95" s="973">
        <v>0</v>
      </c>
      <c r="AE95" s="973">
        <v>0</v>
      </c>
      <c r="AF95" s="973">
        <v>0</v>
      </c>
      <c r="AG95" s="973">
        <v>0</v>
      </c>
      <c r="AH95" s="973">
        <v>0</v>
      </c>
      <c r="AI95" s="973">
        <v>0</v>
      </c>
      <c r="AJ95" s="973">
        <v>0</v>
      </c>
      <c r="AK95" s="973">
        <v>0</v>
      </c>
      <c r="AL95" s="973">
        <v>0</v>
      </c>
      <c r="AM95" s="973">
        <v>0</v>
      </c>
      <c r="AN95" s="973">
        <v>0</v>
      </c>
      <c r="AO95" s="973">
        <v>0</v>
      </c>
      <c r="AP95" s="973">
        <v>0</v>
      </c>
      <c r="AQ95" s="973">
        <v>0</v>
      </c>
      <c r="AR95" s="973">
        <v>0</v>
      </c>
      <c r="AS95" s="973">
        <v>0</v>
      </c>
      <c r="AT95" s="973">
        <v>0</v>
      </c>
      <c r="AU95" s="973">
        <v>0</v>
      </c>
      <c r="AV95" s="973">
        <v>0</v>
      </c>
      <c r="AW95" s="973">
        <v>0</v>
      </c>
      <c r="AX95" s="973">
        <v>0</v>
      </c>
      <c r="AY95" s="973">
        <v>0</v>
      </c>
      <c r="AZ95" s="973">
        <v>0</v>
      </c>
      <c r="BA95" s="973">
        <v>0</v>
      </c>
      <c r="BB95" s="973">
        <v>0</v>
      </c>
      <c r="BC95" s="973">
        <v>0</v>
      </c>
      <c r="BD95" s="973">
        <v>0</v>
      </c>
      <c r="BE95" s="973">
        <v>0</v>
      </c>
      <c r="BF95" s="973">
        <v>0</v>
      </c>
      <c r="BG95" s="973">
        <v>0</v>
      </c>
      <c r="BH95" s="973">
        <v>0</v>
      </c>
      <c r="BI95" s="973">
        <v>0</v>
      </c>
      <c r="BJ95" s="973">
        <v>0</v>
      </c>
      <c r="BK95" s="973">
        <v>0</v>
      </c>
      <c r="BL95" s="973">
        <v>0</v>
      </c>
      <c r="BM95" s="973">
        <v>0</v>
      </c>
      <c r="BN95" s="973">
        <v>0</v>
      </c>
      <c r="BO95" s="973">
        <v>0</v>
      </c>
    </row>
    <row r="96" spans="1:67" hidden="1" outlineLevel="1">
      <c r="B96" s="728" t="s">
        <v>754</v>
      </c>
      <c r="C96" s="725" t="s">
        <v>674</v>
      </c>
      <c r="D96" s="701"/>
      <c r="E96" s="812" t="s">
        <v>1313</v>
      </c>
      <c r="F96" s="838"/>
      <c r="G96" s="973">
        <v>0</v>
      </c>
      <c r="H96" s="973">
        <v>0</v>
      </c>
      <c r="I96" s="973">
        <v>0</v>
      </c>
      <c r="J96" s="973">
        <v>0</v>
      </c>
      <c r="K96" s="973">
        <v>0</v>
      </c>
      <c r="L96" s="973">
        <v>0</v>
      </c>
      <c r="M96" s="973">
        <v>0</v>
      </c>
      <c r="N96" s="973">
        <v>0</v>
      </c>
      <c r="O96" s="973">
        <v>0</v>
      </c>
      <c r="P96" s="973">
        <v>0</v>
      </c>
      <c r="Q96" s="973">
        <v>0</v>
      </c>
      <c r="R96" s="973">
        <v>0</v>
      </c>
      <c r="S96" s="973">
        <v>0</v>
      </c>
      <c r="T96" s="973">
        <v>0</v>
      </c>
      <c r="U96" s="973">
        <v>0</v>
      </c>
      <c r="V96" s="973">
        <v>0</v>
      </c>
      <c r="W96" s="973">
        <v>0</v>
      </c>
      <c r="X96" s="973">
        <v>0</v>
      </c>
      <c r="Y96" s="973">
        <v>0</v>
      </c>
      <c r="Z96" s="973">
        <v>0</v>
      </c>
      <c r="AA96" s="973">
        <v>0</v>
      </c>
      <c r="AB96" s="973">
        <v>0</v>
      </c>
      <c r="AC96" s="973">
        <v>0</v>
      </c>
      <c r="AD96" s="973">
        <v>0</v>
      </c>
      <c r="AE96" s="973">
        <v>0</v>
      </c>
      <c r="AF96" s="973">
        <v>0</v>
      </c>
      <c r="AG96" s="973">
        <v>0</v>
      </c>
      <c r="AH96" s="973">
        <v>0</v>
      </c>
      <c r="AI96" s="973">
        <v>0</v>
      </c>
      <c r="AJ96" s="973">
        <v>0</v>
      </c>
      <c r="AK96" s="973">
        <v>0</v>
      </c>
      <c r="AL96" s="973">
        <v>0</v>
      </c>
      <c r="AM96" s="973">
        <v>0</v>
      </c>
      <c r="AN96" s="973">
        <v>0</v>
      </c>
      <c r="AO96" s="973">
        <v>0</v>
      </c>
      <c r="AP96" s="973">
        <v>0</v>
      </c>
      <c r="AQ96" s="973">
        <v>0</v>
      </c>
      <c r="AR96" s="973">
        <v>0</v>
      </c>
      <c r="AS96" s="973">
        <v>0</v>
      </c>
      <c r="AT96" s="973">
        <v>0</v>
      </c>
      <c r="AU96" s="973">
        <v>0</v>
      </c>
      <c r="AV96" s="973">
        <v>0</v>
      </c>
      <c r="AW96" s="973">
        <v>0</v>
      </c>
      <c r="AX96" s="973">
        <v>0</v>
      </c>
      <c r="AY96" s="973">
        <v>0</v>
      </c>
      <c r="AZ96" s="973">
        <v>0</v>
      </c>
      <c r="BA96" s="973">
        <v>0</v>
      </c>
      <c r="BB96" s="973">
        <v>0</v>
      </c>
      <c r="BC96" s="973">
        <v>0</v>
      </c>
      <c r="BD96" s="973">
        <v>0</v>
      </c>
      <c r="BE96" s="973">
        <v>0</v>
      </c>
      <c r="BF96" s="973">
        <v>0</v>
      </c>
      <c r="BG96" s="973">
        <v>0</v>
      </c>
      <c r="BH96" s="973">
        <v>0</v>
      </c>
      <c r="BI96" s="973">
        <v>0</v>
      </c>
      <c r="BJ96" s="973">
        <v>0</v>
      </c>
      <c r="BK96" s="973">
        <v>0</v>
      </c>
      <c r="BL96" s="973">
        <v>0</v>
      </c>
      <c r="BM96" s="973">
        <v>0</v>
      </c>
      <c r="BN96" s="973">
        <v>0</v>
      </c>
      <c r="BO96" s="973">
        <v>0</v>
      </c>
    </row>
    <row r="97" spans="1:67" hidden="1" outlineLevel="1">
      <c r="B97" s="728" t="s">
        <v>546</v>
      </c>
      <c r="C97" s="725" t="s">
        <v>675</v>
      </c>
      <c r="D97" s="701"/>
      <c r="E97" s="812" t="s">
        <v>1313</v>
      </c>
      <c r="F97" s="838"/>
      <c r="G97" s="973">
        <v>0</v>
      </c>
      <c r="H97" s="973">
        <v>0</v>
      </c>
      <c r="I97" s="973">
        <v>0</v>
      </c>
      <c r="J97" s="973">
        <v>0</v>
      </c>
      <c r="K97" s="973">
        <v>0</v>
      </c>
      <c r="L97" s="973">
        <v>0</v>
      </c>
      <c r="M97" s="973">
        <v>0</v>
      </c>
      <c r="N97" s="973">
        <v>0</v>
      </c>
      <c r="O97" s="973">
        <v>0</v>
      </c>
      <c r="P97" s="973">
        <v>0</v>
      </c>
      <c r="Q97" s="973">
        <v>0</v>
      </c>
      <c r="R97" s="973">
        <v>0</v>
      </c>
      <c r="S97" s="973">
        <v>0</v>
      </c>
      <c r="T97" s="973">
        <v>0</v>
      </c>
      <c r="U97" s="973">
        <v>0</v>
      </c>
      <c r="V97" s="973">
        <v>0</v>
      </c>
      <c r="W97" s="973">
        <v>0</v>
      </c>
      <c r="X97" s="973">
        <v>0</v>
      </c>
      <c r="Y97" s="973">
        <v>0</v>
      </c>
      <c r="Z97" s="973">
        <v>0</v>
      </c>
      <c r="AA97" s="973">
        <v>0</v>
      </c>
      <c r="AB97" s="973">
        <v>0</v>
      </c>
      <c r="AC97" s="973">
        <v>0</v>
      </c>
      <c r="AD97" s="973">
        <v>0</v>
      </c>
      <c r="AE97" s="973">
        <v>0</v>
      </c>
      <c r="AF97" s="973">
        <v>0</v>
      </c>
      <c r="AG97" s="973">
        <v>0</v>
      </c>
      <c r="AH97" s="973">
        <v>0</v>
      </c>
      <c r="AI97" s="973">
        <v>0</v>
      </c>
      <c r="AJ97" s="973">
        <v>0</v>
      </c>
      <c r="AK97" s="973">
        <v>0</v>
      </c>
      <c r="AL97" s="973">
        <v>0</v>
      </c>
      <c r="AM97" s="973">
        <v>0</v>
      </c>
      <c r="AN97" s="973">
        <v>0</v>
      </c>
      <c r="AO97" s="973">
        <v>0</v>
      </c>
      <c r="AP97" s="973">
        <v>0</v>
      </c>
      <c r="AQ97" s="973">
        <v>0</v>
      </c>
      <c r="AR97" s="973">
        <v>0</v>
      </c>
      <c r="AS97" s="973">
        <v>0</v>
      </c>
      <c r="AT97" s="973">
        <v>0</v>
      </c>
      <c r="AU97" s="973">
        <v>0</v>
      </c>
      <c r="AV97" s="973">
        <v>0</v>
      </c>
      <c r="AW97" s="973">
        <v>0</v>
      </c>
      <c r="AX97" s="973">
        <v>0</v>
      </c>
      <c r="AY97" s="973">
        <v>0</v>
      </c>
      <c r="AZ97" s="973">
        <v>0</v>
      </c>
      <c r="BA97" s="973">
        <v>0</v>
      </c>
      <c r="BB97" s="973">
        <v>0</v>
      </c>
      <c r="BC97" s="973">
        <v>0</v>
      </c>
      <c r="BD97" s="973">
        <v>0</v>
      </c>
      <c r="BE97" s="973">
        <v>0</v>
      </c>
      <c r="BF97" s="973">
        <v>0</v>
      </c>
      <c r="BG97" s="973">
        <v>0</v>
      </c>
      <c r="BH97" s="973">
        <v>0</v>
      </c>
      <c r="BI97" s="973">
        <v>0</v>
      </c>
      <c r="BJ97" s="973">
        <v>0</v>
      </c>
      <c r="BK97" s="973">
        <v>0</v>
      </c>
      <c r="BL97" s="973">
        <v>0</v>
      </c>
      <c r="BM97" s="973">
        <v>0</v>
      </c>
      <c r="BN97" s="973">
        <v>0</v>
      </c>
      <c r="BO97" s="973">
        <v>0</v>
      </c>
    </row>
    <row r="98" spans="1:67" hidden="1" outlineLevel="1">
      <c r="B98" s="728" t="s">
        <v>755</v>
      </c>
      <c r="C98" s="725" t="s">
        <v>1429</v>
      </c>
      <c r="D98" s="701"/>
      <c r="E98" s="812" t="s">
        <v>1313</v>
      </c>
      <c r="F98" s="838"/>
      <c r="G98" s="796">
        <f t="shared" ref="G98:AK98" si="44">IF(OR(G95="",G96="",G97=""),"",G95-G96-G97)</f>
        <v>0</v>
      </c>
      <c r="H98" s="796">
        <f t="shared" si="44"/>
        <v>0</v>
      </c>
      <c r="I98" s="796">
        <f t="shared" si="44"/>
        <v>0</v>
      </c>
      <c r="J98" s="796">
        <f t="shared" si="44"/>
        <v>0</v>
      </c>
      <c r="K98" s="796">
        <f t="shared" si="44"/>
        <v>0</v>
      </c>
      <c r="L98" s="796">
        <f t="shared" si="44"/>
        <v>0</v>
      </c>
      <c r="M98" s="796">
        <f t="shared" si="44"/>
        <v>0</v>
      </c>
      <c r="N98" s="796">
        <f t="shared" si="44"/>
        <v>0</v>
      </c>
      <c r="O98" s="796">
        <f t="shared" si="44"/>
        <v>0</v>
      </c>
      <c r="P98" s="796">
        <f t="shared" si="44"/>
        <v>0</v>
      </c>
      <c r="Q98" s="796">
        <f t="shared" si="44"/>
        <v>0</v>
      </c>
      <c r="R98" s="796">
        <f t="shared" si="44"/>
        <v>0</v>
      </c>
      <c r="S98" s="796">
        <f t="shared" si="44"/>
        <v>0</v>
      </c>
      <c r="T98" s="796">
        <f t="shared" si="44"/>
        <v>0</v>
      </c>
      <c r="U98" s="796">
        <f t="shared" si="44"/>
        <v>0</v>
      </c>
      <c r="V98" s="796">
        <f t="shared" si="44"/>
        <v>0</v>
      </c>
      <c r="W98" s="796">
        <f t="shared" si="44"/>
        <v>0</v>
      </c>
      <c r="X98" s="796">
        <f t="shared" si="44"/>
        <v>0</v>
      </c>
      <c r="Y98" s="796">
        <f t="shared" si="44"/>
        <v>0</v>
      </c>
      <c r="Z98" s="796">
        <f t="shared" si="44"/>
        <v>0</v>
      </c>
      <c r="AA98" s="796">
        <f t="shared" si="44"/>
        <v>0</v>
      </c>
      <c r="AB98" s="796">
        <f t="shared" si="44"/>
        <v>0</v>
      </c>
      <c r="AC98" s="796">
        <f t="shared" si="44"/>
        <v>0</v>
      </c>
      <c r="AD98" s="796">
        <f t="shared" si="44"/>
        <v>0</v>
      </c>
      <c r="AE98" s="796">
        <f t="shared" si="44"/>
        <v>0</v>
      </c>
      <c r="AF98" s="796">
        <f t="shared" si="44"/>
        <v>0</v>
      </c>
      <c r="AG98" s="796">
        <f t="shared" si="44"/>
        <v>0</v>
      </c>
      <c r="AH98" s="796">
        <f t="shared" si="44"/>
        <v>0</v>
      </c>
      <c r="AI98" s="796">
        <f t="shared" si="44"/>
        <v>0</v>
      </c>
      <c r="AJ98" s="796">
        <f t="shared" si="44"/>
        <v>0</v>
      </c>
      <c r="AK98" s="796">
        <f t="shared" si="44"/>
        <v>0</v>
      </c>
      <c r="AL98" s="796">
        <f>IF(OR(AL95="",AL96="",AL97=""),"",AL95-AL96-AL97)</f>
        <v>0</v>
      </c>
      <c r="AM98" s="796">
        <f>IF(OR(AM95="",AM96="",AM97=""),"",AM95-AM96-AM97)</f>
        <v>0</v>
      </c>
      <c r="AN98" s="796">
        <f>IF(OR(AN95="",AN96="",AN97=""),"",AN95-AN96-AN97)</f>
        <v>0</v>
      </c>
      <c r="AO98" s="796">
        <f>IF(OR(AO95="",AO96="",AO97=""),"",AO95-AO96-AO97)</f>
        <v>0</v>
      </c>
      <c r="AP98" s="796">
        <f>IF(OR(AP95="",AP96="",AP97=""),"",AP95-AP96-AP97)</f>
        <v>0</v>
      </c>
      <c r="AQ98" s="796">
        <f t="shared" ref="AQ98:BO98" si="45">IF(OR(AQ95="",AQ96="",AQ97=""),"",AQ95-AQ96-AQ97)</f>
        <v>0</v>
      </c>
      <c r="AR98" s="796">
        <f t="shared" si="45"/>
        <v>0</v>
      </c>
      <c r="AS98" s="796">
        <f t="shared" si="45"/>
        <v>0</v>
      </c>
      <c r="AT98" s="796">
        <f t="shared" si="45"/>
        <v>0</v>
      </c>
      <c r="AU98" s="796">
        <f t="shared" si="45"/>
        <v>0</v>
      </c>
      <c r="AV98" s="796">
        <f t="shared" si="45"/>
        <v>0</v>
      </c>
      <c r="AW98" s="796">
        <f t="shared" si="45"/>
        <v>0</v>
      </c>
      <c r="AX98" s="796">
        <f t="shared" si="45"/>
        <v>0</v>
      </c>
      <c r="AY98" s="796">
        <f t="shared" si="45"/>
        <v>0</v>
      </c>
      <c r="AZ98" s="796">
        <f t="shared" si="45"/>
        <v>0</v>
      </c>
      <c r="BA98" s="796">
        <f t="shared" si="45"/>
        <v>0</v>
      </c>
      <c r="BB98" s="796">
        <f t="shared" si="45"/>
        <v>0</v>
      </c>
      <c r="BC98" s="796">
        <f t="shared" si="45"/>
        <v>0</v>
      </c>
      <c r="BD98" s="796">
        <f t="shared" si="45"/>
        <v>0</v>
      </c>
      <c r="BE98" s="796">
        <f t="shared" si="45"/>
        <v>0</v>
      </c>
      <c r="BF98" s="796">
        <f t="shared" si="45"/>
        <v>0</v>
      </c>
      <c r="BG98" s="796">
        <f t="shared" si="45"/>
        <v>0</v>
      </c>
      <c r="BH98" s="796">
        <f t="shared" si="45"/>
        <v>0</v>
      </c>
      <c r="BI98" s="796">
        <f t="shared" si="45"/>
        <v>0</v>
      </c>
      <c r="BJ98" s="796">
        <f t="shared" si="45"/>
        <v>0</v>
      </c>
      <c r="BK98" s="796">
        <f t="shared" si="45"/>
        <v>0</v>
      </c>
      <c r="BL98" s="796">
        <f t="shared" si="45"/>
        <v>0</v>
      </c>
      <c r="BM98" s="796">
        <f t="shared" si="45"/>
        <v>0</v>
      </c>
      <c r="BN98" s="796">
        <f t="shared" si="45"/>
        <v>0</v>
      </c>
      <c r="BO98" s="796">
        <f t="shared" si="45"/>
        <v>0</v>
      </c>
    </row>
    <row r="99" spans="1:67" collapsed="1">
      <c r="B99" s="728" t="s">
        <v>877</v>
      </c>
      <c r="C99" s="725" t="s">
        <v>794</v>
      </c>
      <c r="D99" s="701"/>
      <c r="E99" s="812" t="s">
        <v>1313</v>
      </c>
      <c r="F99" s="838"/>
      <c r="G99" s="796">
        <f>IF(COUNTBLANK(G100:G102)=3,"",SUM(G100:G102))</f>
        <v>0</v>
      </c>
      <c r="H99" s="796">
        <f t="shared" ref="H99:AK99" si="46">IF(COUNTBLANK(H100:H102)=3,"",SUM(H100:H102))</f>
        <v>0</v>
      </c>
      <c r="I99" s="796">
        <f t="shared" si="46"/>
        <v>0</v>
      </c>
      <c r="J99" s="796">
        <f t="shared" si="46"/>
        <v>0</v>
      </c>
      <c r="K99" s="796">
        <f t="shared" si="46"/>
        <v>0</v>
      </c>
      <c r="L99" s="796">
        <f t="shared" si="46"/>
        <v>0</v>
      </c>
      <c r="M99" s="796">
        <f t="shared" si="46"/>
        <v>0</v>
      </c>
      <c r="N99" s="796">
        <f t="shared" si="46"/>
        <v>0</v>
      </c>
      <c r="O99" s="796">
        <f t="shared" si="46"/>
        <v>0</v>
      </c>
      <c r="P99" s="796">
        <f t="shared" si="46"/>
        <v>0</v>
      </c>
      <c r="Q99" s="796">
        <f t="shared" si="46"/>
        <v>0</v>
      </c>
      <c r="R99" s="796">
        <f t="shared" si="46"/>
        <v>0</v>
      </c>
      <c r="S99" s="796">
        <f t="shared" si="46"/>
        <v>0</v>
      </c>
      <c r="T99" s="796">
        <f t="shared" si="46"/>
        <v>0</v>
      </c>
      <c r="U99" s="796">
        <f t="shared" si="46"/>
        <v>0</v>
      </c>
      <c r="V99" s="796">
        <f t="shared" si="46"/>
        <v>0</v>
      </c>
      <c r="W99" s="796">
        <f t="shared" si="46"/>
        <v>0</v>
      </c>
      <c r="X99" s="796">
        <f t="shared" si="46"/>
        <v>0</v>
      </c>
      <c r="Y99" s="796">
        <f t="shared" si="46"/>
        <v>0</v>
      </c>
      <c r="Z99" s="796">
        <f t="shared" si="46"/>
        <v>0</v>
      </c>
      <c r="AA99" s="796">
        <f t="shared" si="46"/>
        <v>0</v>
      </c>
      <c r="AB99" s="796">
        <f t="shared" si="46"/>
        <v>0</v>
      </c>
      <c r="AC99" s="796">
        <f t="shared" si="46"/>
        <v>0</v>
      </c>
      <c r="AD99" s="796">
        <f t="shared" si="46"/>
        <v>0</v>
      </c>
      <c r="AE99" s="796">
        <f t="shared" si="46"/>
        <v>0</v>
      </c>
      <c r="AF99" s="796">
        <f t="shared" si="46"/>
        <v>0</v>
      </c>
      <c r="AG99" s="796">
        <f t="shared" si="46"/>
        <v>0</v>
      </c>
      <c r="AH99" s="796">
        <f t="shared" si="46"/>
        <v>0</v>
      </c>
      <c r="AI99" s="796">
        <f t="shared" si="46"/>
        <v>0</v>
      </c>
      <c r="AJ99" s="796">
        <f t="shared" si="46"/>
        <v>0</v>
      </c>
      <c r="AK99" s="796">
        <f t="shared" si="46"/>
        <v>0</v>
      </c>
      <c r="AL99" s="796">
        <f>IF(COUNTBLANK(AL100:AL102)=3,"",SUM(AL100:AL102))</f>
        <v>0</v>
      </c>
      <c r="AM99" s="796">
        <f>IF(COUNTBLANK(AM100:AM102)=3,"",SUM(AM100:AM102))</f>
        <v>0</v>
      </c>
      <c r="AN99" s="796">
        <f>IF(COUNTBLANK(AN100:AN102)=3,"",SUM(AN100:AN102))</f>
        <v>0</v>
      </c>
      <c r="AO99" s="796">
        <f>IF(COUNTBLANK(AO100:AO102)=3,"",SUM(AO100:AO102))</f>
        <v>0</v>
      </c>
      <c r="AP99" s="796">
        <f>IF(COUNTBLANK(AP100:AP102)=3,"",SUM(AP100:AP102))</f>
        <v>0</v>
      </c>
      <c r="AQ99" s="796">
        <f t="shared" ref="AQ99:BO99" si="47">IF(COUNTBLANK(AQ100:AQ102)=3,"",SUM(AQ100:AQ102))</f>
        <v>0</v>
      </c>
      <c r="AR99" s="796">
        <f t="shared" si="47"/>
        <v>0</v>
      </c>
      <c r="AS99" s="796">
        <f t="shared" si="47"/>
        <v>0</v>
      </c>
      <c r="AT99" s="796">
        <f t="shared" si="47"/>
        <v>0</v>
      </c>
      <c r="AU99" s="796">
        <f t="shared" si="47"/>
        <v>0</v>
      </c>
      <c r="AV99" s="796">
        <f t="shared" si="47"/>
        <v>0</v>
      </c>
      <c r="AW99" s="796">
        <f t="shared" si="47"/>
        <v>0</v>
      </c>
      <c r="AX99" s="796">
        <f t="shared" si="47"/>
        <v>0</v>
      </c>
      <c r="AY99" s="796">
        <f t="shared" si="47"/>
        <v>0</v>
      </c>
      <c r="AZ99" s="796">
        <f t="shared" si="47"/>
        <v>0</v>
      </c>
      <c r="BA99" s="796">
        <f t="shared" si="47"/>
        <v>0</v>
      </c>
      <c r="BB99" s="796">
        <f t="shared" si="47"/>
        <v>0</v>
      </c>
      <c r="BC99" s="796">
        <f t="shared" si="47"/>
        <v>0</v>
      </c>
      <c r="BD99" s="796">
        <f t="shared" si="47"/>
        <v>0</v>
      </c>
      <c r="BE99" s="796">
        <f t="shared" si="47"/>
        <v>0</v>
      </c>
      <c r="BF99" s="796">
        <f t="shared" si="47"/>
        <v>0</v>
      </c>
      <c r="BG99" s="796">
        <f t="shared" si="47"/>
        <v>0</v>
      </c>
      <c r="BH99" s="796">
        <f t="shared" si="47"/>
        <v>0</v>
      </c>
      <c r="BI99" s="796">
        <f t="shared" si="47"/>
        <v>0</v>
      </c>
      <c r="BJ99" s="796">
        <f t="shared" si="47"/>
        <v>0</v>
      </c>
      <c r="BK99" s="796">
        <f t="shared" si="47"/>
        <v>0</v>
      </c>
      <c r="BL99" s="796">
        <f t="shared" si="47"/>
        <v>0</v>
      </c>
      <c r="BM99" s="796">
        <f t="shared" si="47"/>
        <v>0</v>
      </c>
      <c r="BN99" s="796">
        <f t="shared" si="47"/>
        <v>0</v>
      </c>
      <c r="BO99" s="796">
        <f t="shared" si="47"/>
        <v>0</v>
      </c>
    </row>
    <row r="100" spans="1:67">
      <c r="B100" s="728" t="s">
        <v>756</v>
      </c>
      <c r="C100" s="725" t="s">
        <v>440</v>
      </c>
      <c r="D100" s="701"/>
      <c r="E100" s="812" t="s">
        <v>1313</v>
      </c>
      <c r="F100" s="838"/>
      <c r="G100" s="973"/>
      <c r="H100" s="973"/>
      <c r="I100" s="973"/>
      <c r="J100" s="973"/>
      <c r="K100" s="973"/>
      <c r="L100" s="973"/>
      <c r="M100" s="973"/>
      <c r="N100" s="973"/>
      <c r="O100" s="973"/>
      <c r="P100" s="973"/>
      <c r="Q100" s="973"/>
      <c r="R100" s="973"/>
      <c r="S100" s="973"/>
      <c r="T100" s="973"/>
      <c r="U100" s="973"/>
      <c r="V100" s="973"/>
      <c r="W100" s="973"/>
      <c r="X100" s="973"/>
      <c r="Y100" s="973"/>
      <c r="Z100" s="973"/>
      <c r="AA100" s="973"/>
      <c r="AB100" s="973"/>
      <c r="AC100" s="973"/>
      <c r="AD100" s="973"/>
      <c r="AE100" s="973"/>
      <c r="AF100" s="973"/>
      <c r="AG100" s="973"/>
      <c r="AH100" s="973"/>
      <c r="AI100" s="973"/>
      <c r="AJ100" s="973"/>
      <c r="AK100" s="973"/>
      <c r="AL100" s="973"/>
      <c r="AM100" s="973"/>
      <c r="AN100" s="973"/>
      <c r="AO100" s="973"/>
      <c r="AP100" s="973"/>
      <c r="AQ100" s="973"/>
      <c r="AR100" s="973"/>
      <c r="AS100" s="973"/>
      <c r="AT100" s="973"/>
      <c r="AU100" s="973"/>
      <c r="AV100" s="973"/>
      <c r="AW100" s="973"/>
      <c r="AX100" s="973"/>
      <c r="AY100" s="973"/>
      <c r="AZ100" s="973"/>
      <c r="BA100" s="973"/>
      <c r="BB100" s="973"/>
      <c r="BC100" s="973"/>
      <c r="BD100" s="973"/>
      <c r="BE100" s="973"/>
      <c r="BF100" s="973"/>
      <c r="BG100" s="973"/>
      <c r="BH100" s="973"/>
      <c r="BI100" s="973"/>
      <c r="BJ100" s="973"/>
      <c r="BK100" s="973"/>
      <c r="BL100" s="973"/>
      <c r="BM100" s="973"/>
      <c r="BN100" s="973"/>
      <c r="BO100" s="973"/>
    </row>
    <row r="101" spans="1:67" hidden="1" outlineLevel="1">
      <c r="B101" s="728" t="s">
        <v>757</v>
      </c>
      <c r="C101" s="725" t="s">
        <v>1093</v>
      </c>
      <c r="D101" s="701"/>
      <c r="E101" s="812" t="s">
        <v>1313</v>
      </c>
      <c r="F101" s="838"/>
      <c r="G101" s="973">
        <v>0</v>
      </c>
      <c r="H101" s="973">
        <v>0</v>
      </c>
      <c r="I101" s="973">
        <v>0</v>
      </c>
      <c r="J101" s="973">
        <v>0</v>
      </c>
      <c r="K101" s="973">
        <v>0</v>
      </c>
      <c r="L101" s="973">
        <v>0</v>
      </c>
      <c r="M101" s="973">
        <v>0</v>
      </c>
      <c r="N101" s="973">
        <v>0</v>
      </c>
      <c r="O101" s="973">
        <v>0</v>
      </c>
      <c r="P101" s="973">
        <v>0</v>
      </c>
      <c r="Q101" s="973">
        <v>0</v>
      </c>
      <c r="R101" s="973">
        <v>0</v>
      </c>
      <c r="S101" s="973">
        <v>0</v>
      </c>
      <c r="T101" s="973">
        <v>0</v>
      </c>
      <c r="U101" s="973">
        <v>0</v>
      </c>
      <c r="V101" s="973">
        <v>0</v>
      </c>
      <c r="W101" s="973">
        <v>0</v>
      </c>
      <c r="X101" s="973">
        <v>0</v>
      </c>
      <c r="Y101" s="973">
        <v>0</v>
      </c>
      <c r="Z101" s="973">
        <v>0</v>
      </c>
      <c r="AA101" s="973">
        <v>0</v>
      </c>
      <c r="AB101" s="973">
        <v>0</v>
      </c>
      <c r="AC101" s="973">
        <v>0</v>
      </c>
      <c r="AD101" s="973">
        <v>0</v>
      </c>
      <c r="AE101" s="973">
        <v>0</v>
      </c>
      <c r="AF101" s="973">
        <v>0</v>
      </c>
      <c r="AG101" s="973">
        <v>0</v>
      </c>
      <c r="AH101" s="973">
        <v>0</v>
      </c>
      <c r="AI101" s="973">
        <v>0</v>
      </c>
      <c r="AJ101" s="973">
        <v>0</v>
      </c>
      <c r="AK101" s="973">
        <v>0</v>
      </c>
      <c r="AL101" s="973">
        <v>0</v>
      </c>
      <c r="AM101" s="973">
        <v>0</v>
      </c>
      <c r="AN101" s="973">
        <v>0</v>
      </c>
      <c r="AO101" s="973">
        <v>0</v>
      </c>
      <c r="AP101" s="973">
        <v>0</v>
      </c>
      <c r="AQ101" s="973">
        <v>0</v>
      </c>
      <c r="AR101" s="973">
        <v>0</v>
      </c>
      <c r="AS101" s="973">
        <v>0</v>
      </c>
      <c r="AT101" s="973">
        <v>0</v>
      </c>
      <c r="AU101" s="973">
        <v>0</v>
      </c>
      <c r="AV101" s="973">
        <v>0</v>
      </c>
      <c r="AW101" s="973">
        <v>0</v>
      </c>
      <c r="AX101" s="973">
        <v>0</v>
      </c>
      <c r="AY101" s="973">
        <v>0</v>
      </c>
      <c r="AZ101" s="973">
        <v>0</v>
      </c>
      <c r="BA101" s="973">
        <v>0</v>
      </c>
      <c r="BB101" s="973">
        <v>0</v>
      </c>
      <c r="BC101" s="973">
        <v>0</v>
      </c>
      <c r="BD101" s="973">
        <v>0</v>
      </c>
      <c r="BE101" s="973">
        <v>0</v>
      </c>
      <c r="BF101" s="973">
        <v>0</v>
      </c>
      <c r="BG101" s="973">
        <v>0</v>
      </c>
      <c r="BH101" s="973">
        <v>0</v>
      </c>
      <c r="BI101" s="973">
        <v>0</v>
      </c>
      <c r="BJ101" s="973">
        <v>0</v>
      </c>
      <c r="BK101" s="973">
        <v>0</v>
      </c>
      <c r="BL101" s="973">
        <v>0</v>
      </c>
      <c r="BM101" s="973">
        <v>0</v>
      </c>
      <c r="BN101" s="973">
        <v>0</v>
      </c>
      <c r="BO101" s="973">
        <v>0</v>
      </c>
    </row>
    <row r="102" spans="1:67" hidden="1" outlineLevel="1">
      <c r="B102" s="728" t="s">
        <v>758</v>
      </c>
      <c r="C102" s="725" t="s">
        <v>1094</v>
      </c>
      <c r="D102" s="701"/>
      <c r="E102" s="812" t="s">
        <v>1313</v>
      </c>
      <c r="F102" s="838"/>
      <c r="G102" s="973">
        <v>0</v>
      </c>
      <c r="H102" s="973">
        <v>0</v>
      </c>
      <c r="I102" s="973">
        <v>0</v>
      </c>
      <c r="J102" s="973">
        <v>0</v>
      </c>
      <c r="K102" s="973">
        <v>0</v>
      </c>
      <c r="L102" s="973">
        <v>0</v>
      </c>
      <c r="M102" s="973">
        <v>0</v>
      </c>
      <c r="N102" s="973">
        <v>0</v>
      </c>
      <c r="O102" s="973">
        <v>0</v>
      </c>
      <c r="P102" s="973">
        <v>0</v>
      </c>
      <c r="Q102" s="973">
        <v>0</v>
      </c>
      <c r="R102" s="973">
        <v>0</v>
      </c>
      <c r="S102" s="973">
        <v>0</v>
      </c>
      <c r="T102" s="973">
        <v>0</v>
      </c>
      <c r="U102" s="973">
        <v>0</v>
      </c>
      <c r="V102" s="973">
        <v>0</v>
      </c>
      <c r="W102" s="973">
        <v>0</v>
      </c>
      <c r="X102" s="973">
        <v>0</v>
      </c>
      <c r="Y102" s="973">
        <v>0</v>
      </c>
      <c r="Z102" s="973">
        <v>0</v>
      </c>
      <c r="AA102" s="973">
        <v>0</v>
      </c>
      <c r="AB102" s="973">
        <v>0</v>
      </c>
      <c r="AC102" s="973">
        <v>0</v>
      </c>
      <c r="AD102" s="973">
        <v>0</v>
      </c>
      <c r="AE102" s="973">
        <v>0</v>
      </c>
      <c r="AF102" s="973">
        <v>0</v>
      </c>
      <c r="AG102" s="973">
        <v>0</v>
      </c>
      <c r="AH102" s="973">
        <v>0</v>
      </c>
      <c r="AI102" s="973">
        <v>0</v>
      </c>
      <c r="AJ102" s="973">
        <v>0</v>
      </c>
      <c r="AK102" s="973">
        <v>0</v>
      </c>
      <c r="AL102" s="973">
        <v>0</v>
      </c>
      <c r="AM102" s="973">
        <v>0</v>
      </c>
      <c r="AN102" s="973">
        <v>0</v>
      </c>
      <c r="AO102" s="973">
        <v>0</v>
      </c>
      <c r="AP102" s="973">
        <v>0</v>
      </c>
      <c r="AQ102" s="973">
        <v>0</v>
      </c>
      <c r="AR102" s="973">
        <v>0</v>
      </c>
      <c r="AS102" s="973">
        <v>0</v>
      </c>
      <c r="AT102" s="973">
        <v>0</v>
      </c>
      <c r="AU102" s="973">
        <v>0</v>
      </c>
      <c r="AV102" s="973">
        <v>0</v>
      </c>
      <c r="AW102" s="973">
        <v>0</v>
      </c>
      <c r="AX102" s="973">
        <v>0</v>
      </c>
      <c r="AY102" s="973">
        <v>0</v>
      </c>
      <c r="AZ102" s="973">
        <v>0</v>
      </c>
      <c r="BA102" s="973">
        <v>0</v>
      </c>
      <c r="BB102" s="973">
        <v>0</v>
      </c>
      <c r="BC102" s="973">
        <v>0</v>
      </c>
      <c r="BD102" s="973">
        <v>0</v>
      </c>
      <c r="BE102" s="973">
        <v>0</v>
      </c>
      <c r="BF102" s="973">
        <v>0</v>
      </c>
      <c r="BG102" s="973">
        <v>0</v>
      </c>
      <c r="BH102" s="973">
        <v>0</v>
      </c>
      <c r="BI102" s="973">
        <v>0</v>
      </c>
      <c r="BJ102" s="973">
        <v>0</v>
      </c>
      <c r="BK102" s="973">
        <v>0</v>
      </c>
      <c r="BL102" s="973">
        <v>0</v>
      </c>
      <c r="BM102" s="973">
        <v>0</v>
      </c>
      <c r="BN102" s="973">
        <v>0</v>
      </c>
      <c r="BO102" s="973">
        <v>0</v>
      </c>
    </row>
    <row r="103" spans="1:67" ht="12.75" customHeight="1" collapsed="1">
      <c r="B103" s="728" t="s">
        <v>878</v>
      </c>
      <c r="C103" s="725" t="s">
        <v>178</v>
      </c>
      <c r="D103" s="701"/>
      <c r="E103" s="812" t="s">
        <v>198</v>
      </c>
      <c r="F103" s="838"/>
      <c r="G103" s="973"/>
      <c r="H103" s="973"/>
      <c r="I103" s="973"/>
      <c r="J103" s="973"/>
      <c r="K103" s="973"/>
      <c r="L103" s="973"/>
      <c r="M103" s="973"/>
      <c r="N103" s="973"/>
      <c r="O103" s="973"/>
      <c r="P103" s="973"/>
      <c r="Q103" s="973"/>
      <c r="R103" s="973"/>
      <c r="S103" s="973"/>
      <c r="T103" s="973"/>
      <c r="U103" s="973"/>
      <c r="V103" s="973"/>
      <c r="W103" s="973"/>
      <c r="X103" s="973"/>
      <c r="Y103" s="973"/>
      <c r="Z103" s="973"/>
      <c r="AA103" s="973"/>
      <c r="AB103" s="973"/>
      <c r="AC103" s="973"/>
      <c r="AD103" s="973"/>
      <c r="AE103" s="973"/>
      <c r="AF103" s="973"/>
      <c r="AG103" s="973"/>
      <c r="AH103" s="973"/>
      <c r="AI103" s="973"/>
      <c r="AJ103" s="973"/>
      <c r="AK103" s="973"/>
      <c r="AL103" s="973"/>
      <c r="AM103" s="973"/>
      <c r="AN103" s="973"/>
      <c r="AO103" s="973"/>
      <c r="AP103" s="973"/>
      <c r="AQ103" s="973"/>
      <c r="AR103" s="973"/>
      <c r="AS103" s="973"/>
      <c r="AT103" s="973"/>
      <c r="AU103" s="973"/>
      <c r="AV103" s="973"/>
      <c r="AW103" s="973"/>
      <c r="AX103" s="973"/>
      <c r="AY103" s="973"/>
      <c r="AZ103" s="973"/>
      <c r="BA103" s="973"/>
      <c r="BB103" s="973"/>
      <c r="BC103" s="973"/>
      <c r="BD103" s="973"/>
      <c r="BE103" s="973"/>
      <c r="BF103" s="973"/>
      <c r="BG103" s="973"/>
      <c r="BH103" s="973"/>
      <c r="BI103" s="973"/>
      <c r="BJ103" s="973"/>
      <c r="BK103" s="973"/>
      <c r="BL103" s="973"/>
      <c r="BM103" s="973"/>
      <c r="BN103" s="973"/>
      <c r="BO103" s="973"/>
    </row>
    <row r="104" spans="1:67">
      <c r="B104" s="728" t="s">
        <v>612</v>
      </c>
      <c r="C104" s="725" t="s">
        <v>762</v>
      </c>
      <c r="D104" s="852"/>
      <c r="E104" s="812" t="s">
        <v>1313</v>
      </c>
      <c r="F104" s="838"/>
      <c r="G104" s="973"/>
      <c r="H104" s="973"/>
      <c r="I104" s="973"/>
      <c r="J104" s="973"/>
      <c r="K104" s="973"/>
      <c r="L104" s="973"/>
      <c r="M104" s="973"/>
      <c r="N104" s="973"/>
      <c r="O104" s="973"/>
      <c r="P104" s="973"/>
      <c r="Q104" s="973"/>
      <c r="R104" s="973"/>
      <c r="S104" s="973"/>
      <c r="T104" s="973"/>
      <c r="U104" s="973"/>
      <c r="V104" s="973"/>
      <c r="W104" s="973"/>
      <c r="X104" s="973"/>
      <c r="Y104" s="973"/>
      <c r="Z104" s="973"/>
      <c r="AA104" s="973"/>
      <c r="AB104" s="973"/>
      <c r="AC104" s="973"/>
      <c r="AD104" s="973"/>
      <c r="AE104" s="973"/>
      <c r="AF104" s="973"/>
      <c r="AG104" s="973"/>
      <c r="AH104" s="973"/>
      <c r="AI104" s="973"/>
      <c r="AJ104" s="973"/>
      <c r="AK104" s="973"/>
      <c r="AL104" s="973"/>
      <c r="AM104" s="973"/>
      <c r="AN104" s="973"/>
      <c r="AO104" s="973"/>
      <c r="AP104" s="973"/>
      <c r="AQ104" s="973"/>
      <c r="AR104" s="973"/>
      <c r="AS104" s="973"/>
      <c r="AT104" s="973"/>
      <c r="AU104" s="973"/>
      <c r="AV104" s="973"/>
      <c r="AW104" s="973"/>
      <c r="AX104" s="973"/>
      <c r="AY104" s="973"/>
      <c r="AZ104" s="973"/>
      <c r="BA104" s="973"/>
      <c r="BB104" s="973"/>
      <c r="BC104" s="973"/>
      <c r="BD104" s="973"/>
      <c r="BE104" s="973"/>
      <c r="BF104" s="973"/>
      <c r="BG104" s="973"/>
      <c r="BH104" s="973"/>
      <c r="BI104" s="973"/>
      <c r="BJ104" s="973"/>
      <c r="BK104" s="973"/>
      <c r="BL104" s="973"/>
      <c r="BM104" s="973"/>
      <c r="BN104" s="973"/>
      <c r="BO104" s="973"/>
    </row>
    <row r="105" spans="1:67">
      <c r="B105" s="728">
        <v>33</v>
      </c>
      <c r="C105" s="725" t="s">
        <v>760</v>
      </c>
      <c r="D105" s="701"/>
      <c r="E105" s="812" t="s">
        <v>1313</v>
      </c>
      <c r="F105" s="838"/>
      <c r="G105" s="654" t="str">
        <f>IF(AND(G91=0,G96=0,G100=""),"",G91+G96+G100)</f>
        <v/>
      </c>
      <c r="H105" s="654" t="str">
        <f t="shared" ref="H105:AP105" si="48">IF(AND(H91=0,H96=0,H100=""),"",H91+H96+H100)</f>
        <v/>
      </c>
      <c r="I105" s="654" t="str">
        <f t="shared" si="48"/>
        <v/>
      </c>
      <c r="J105" s="654" t="str">
        <f t="shared" si="48"/>
        <v/>
      </c>
      <c r="K105" s="654" t="str">
        <f t="shared" si="48"/>
        <v/>
      </c>
      <c r="L105" s="654" t="str">
        <f t="shared" si="48"/>
        <v/>
      </c>
      <c r="M105" s="654" t="str">
        <f t="shared" si="48"/>
        <v/>
      </c>
      <c r="N105" s="654" t="str">
        <f t="shared" si="48"/>
        <v/>
      </c>
      <c r="O105" s="654" t="str">
        <f t="shared" si="48"/>
        <v/>
      </c>
      <c r="P105" s="654" t="str">
        <f t="shared" si="48"/>
        <v/>
      </c>
      <c r="Q105" s="654" t="str">
        <f t="shared" si="48"/>
        <v/>
      </c>
      <c r="R105" s="654" t="str">
        <f t="shared" si="48"/>
        <v/>
      </c>
      <c r="S105" s="654" t="str">
        <f t="shared" si="48"/>
        <v/>
      </c>
      <c r="T105" s="654" t="str">
        <f t="shared" si="48"/>
        <v/>
      </c>
      <c r="U105" s="654" t="str">
        <f t="shared" si="48"/>
        <v/>
      </c>
      <c r="V105" s="654" t="str">
        <f t="shared" si="48"/>
        <v/>
      </c>
      <c r="W105" s="654" t="str">
        <f t="shared" si="48"/>
        <v/>
      </c>
      <c r="X105" s="654" t="str">
        <f t="shared" si="48"/>
        <v/>
      </c>
      <c r="Y105" s="654" t="str">
        <f t="shared" si="48"/>
        <v/>
      </c>
      <c r="Z105" s="654" t="str">
        <f t="shared" si="48"/>
        <v/>
      </c>
      <c r="AA105" s="654" t="str">
        <f t="shared" si="48"/>
        <v/>
      </c>
      <c r="AB105" s="654" t="str">
        <f t="shared" si="48"/>
        <v/>
      </c>
      <c r="AC105" s="654" t="str">
        <f t="shared" si="48"/>
        <v/>
      </c>
      <c r="AD105" s="654" t="str">
        <f t="shared" si="48"/>
        <v/>
      </c>
      <c r="AE105" s="654" t="str">
        <f t="shared" si="48"/>
        <v/>
      </c>
      <c r="AF105" s="654" t="str">
        <f t="shared" si="48"/>
        <v/>
      </c>
      <c r="AG105" s="654" t="str">
        <f t="shared" si="48"/>
        <v/>
      </c>
      <c r="AH105" s="654" t="str">
        <f t="shared" si="48"/>
        <v/>
      </c>
      <c r="AI105" s="654" t="str">
        <f t="shared" si="48"/>
        <v/>
      </c>
      <c r="AJ105" s="654" t="str">
        <f t="shared" si="48"/>
        <v/>
      </c>
      <c r="AK105" s="654" t="str">
        <f t="shared" si="48"/>
        <v/>
      </c>
      <c r="AL105" s="654" t="str">
        <f t="shared" si="48"/>
        <v/>
      </c>
      <c r="AM105" s="654" t="str">
        <f t="shared" si="48"/>
        <v/>
      </c>
      <c r="AN105" s="654" t="str">
        <f t="shared" si="48"/>
        <v/>
      </c>
      <c r="AO105" s="654" t="str">
        <f t="shared" si="48"/>
        <v/>
      </c>
      <c r="AP105" s="654" t="str">
        <f t="shared" si="48"/>
        <v/>
      </c>
      <c r="AQ105" s="654" t="str">
        <f t="shared" ref="AQ105:BO105" si="49">IF(AND(AQ91=0,AQ96=0,AQ100=""),"",AQ91+AQ96+AQ100)</f>
        <v/>
      </c>
      <c r="AR105" s="654" t="str">
        <f t="shared" si="49"/>
        <v/>
      </c>
      <c r="AS105" s="654" t="str">
        <f t="shared" si="49"/>
        <v/>
      </c>
      <c r="AT105" s="654" t="str">
        <f t="shared" si="49"/>
        <v/>
      </c>
      <c r="AU105" s="654" t="str">
        <f t="shared" si="49"/>
        <v/>
      </c>
      <c r="AV105" s="654" t="str">
        <f t="shared" si="49"/>
        <v/>
      </c>
      <c r="AW105" s="654" t="str">
        <f t="shared" si="49"/>
        <v/>
      </c>
      <c r="AX105" s="654" t="str">
        <f t="shared" si="49"/>
        <v/>
      </c>
      <c r="AY105" s="654" t="str">
        <f t="shared" si="49"/>
        <v/>
      </c>
      <c r="AZ105" s="654" t="str">
        <f t="shared" si="49"/>
        <v/>
      </c>
      <c r="BA105" s="654" t="str">
        <f t="shared" si="49"/>
        <v/>
      </c>
      <c r="BB105" s="654" t="str">
        <f t="shared" si="49"/>
        <v/>
      </c>
      <c r="BC105" s="654" t="str">
        <f t="shared" si="49"/>
        <v/>
      </c>
      <c r="BD105" s="654" t="str">
        <f t="shared" si="49"/>
        <v/>
      </c>
      <c r="BE105" s="654" t="str">
        <f t="shared" si="49"/>
        <v/>
      </c>
      <c r="BF105" s="654" t="str">
        <f t="shared" si="49"/>
        <v/>
      </c>
      <c r="BG105" s="654" t="str">
        <f t="shared" si="49"/>
        <v/>
      </c>
      <c r="BH105" s="654" t="str">
        <f t="shared" si="49"/>
        <v/>
      </c>
      <c r="BI105" s="654" t="str">
        <f t="shared" si="49"/>
        <v/>
      </c>
      <c r="BJ105" s="654" t="str">
        <f t="shared" si="49"/>
        <v/>
      </c>
      <c r="BK105" s="654" t="str">
        <f t="shared" si="49"/>
        <v/>
      </c>
      <c r="BL105" s="654" t="str">
        <f t="shared" si="49"/>
        <v/>
      </c>
      <c r="BM105" s="654" t="str">
        <f t="shared" si="49"/>
        <v/>
      </c>
      <c r="BN105" s="654" t="str">
        <f t="shared" si="49"/>
        <v/>
      </c>
      <c r="BO105" s="654" t="str">
        <f t="shared" si="49"/>
        <v/>
      </c>
    </row>
    <row r="106" spans="1:67" ht="13.5" thickBot="1">
      <c r="G106" s="856"/>
      <c r="H106" s="856"/>
      <c r="I106" s="856"/>
      <c r="J106" s="856"/>
      <c r="K106" s="856"/>
      <c r="L106" s="856"/>
      <c r="M106" s="856"/>
      <c r="N106" s="856"/>
      <c r="O106" s="856"/>
      <c r="P106" s="856"/>
      <c r="Q106" s="856"/>
      <c r="R106" s="856"/>
      <c r="S106" s="856"/>
      <c r="T106" s="856"/>
      <c r="U106" s="856"/>
      <c r="V106" s="856"/>
      <c r="W106" s="856"/>
      <c r="X106" s="856"/>
      <c r="Y106" s="856"/>
      <c r="Z106" s="856"/>
      <c r="AA106" s="856"/>
      <c r="AB106" s="856"/>
      <c r="AC106" s="856"/>
      <c r="AD106" s="856"/>
      <c r="AE106" s="856"/>
      <c r="AF106" s="856"/>
      <c r="AG106" s="856"/>
      <c r="AH106" s="856"/>
      <c r="AI106" s="856"/>
      <c r="AJ106" s="856"/>
      <c r="AK106" s="856"/>
      <c r="AL106" s="856"/>
      <c r="AM106" s="856"/>
      <c r="AN106" s="856"/>
      <c r="AO106" s="856"/>
      <c r="AP106" s="856"/>
      <c r="AQ106" s="856"/>
      <c r="AR106" s="856"/>
      <c r="AS106" s="856"/>
      <c r="AT106" s="856"/>
      <c r="AU106" s="856"/>
      <c r="AV106" s="856"/>
      <c r="AW106" s="856"/>
      <c r="AX106" s="856"/>
      <c r="AY106" s="856"/>
      <c r="AZ106" s="856"/>
      <c r="BA106" s="856"/>
      <c r="BB106" s="856"/>
      <c r="BC106" s="856"/>
      <c r="BD106" s="856"/>
      <c r="BE106" s="856"/>
      <c r="BF106" s="856"/>
      <c r="BG106" s="856"/>
      <c r="BH106" s="856"/>
      <c r="BI106" s="856"/>
      <c r="BJ106" s="856"/>
      <c r="BK106" s="856"/>
      <c r="BL106" s="856"/>
      <c r="BM106" s="856"/>
      <c r="BN106" s="856"/>
      <c r="BO106" s="856"/>
    </row>
    <row r="107" spans="1:67" ht="13.5" thickBot="1">
      <c r="B107" s="17" t="s">
        <v>237</v>
      </c>
      <c r="C107" s="781"/>
      <c r="D107" s="781"/>
      <c r="E107" s="791"/>
      <c r="F107" s="791"/>
      <c r="G107" s="147">
        <f t="shared" ref="G107:BO107" si="50">G$7</f>
        <v>1990</v>
      </c>
      <c r="H107" s="147">
        <f t="shared" si="50"/>
        <v>1991</v>
      </c>
      <c r="I107" s="147">
        <f t="shared" si="50"/>
        <v>1992</v>
      </c>
      <c r="J107" s="147">
        <f t="shared" si="50"/>
        <v>1993</v>
      </c>
      <c r="K107" s="147">
        <f t="shared" si="50"/>
        <v>1994</v>
      </c>
      <c r="L107" s="147">
        <f t="shared" si="50"/>
        <v>1995</v>
      </c>
      <c r="M107" s="147">
        <f t="shared" si="50"/>
        <v>1996</v>
      </c>
      <c r="N107" s="147">
        <f t="shared" si="50"/>
        <v>1997</v>
      </c>
      <c r="O107" s="147">
        <f t="shared" si="50"/>
        <v>1998</v>
      </c>
      <c r="P107" s="147">
        <f t="shared" si="50"/>
        <v>1999</v>
      </c>
      <c r="Q107" s="147">
        <f t="shared" si="50"/>
        <v>2000</v>
      </c>
      <c r="R107" s="147">
        <f t="shared" si="50"/>
        <v>2001</v>
      </c>
      <c r="S107" s="147">
        <f t="shared" si="50"/>
        <v>2002</v>
      </c>
      <c r="T107" s="149">
        <f t="shared" si="50"/>
        <v>2003</v>
      </c>
      <c r="U107" s="149">
        <f t="shared" si="50"/>
        <v>2004</v>
      </c>
      <c r="V107" s="149">
        <f t="shared" si="50"/>
        <v>2005</v>
      </c>
      <c r="W107" s="149">
        <f t="shared" si="50"/>
        <v>2006</v>
      </c>
      <c r="X107" s="149">
        <f t="shared" si="50"/>
        <v>2007</v>
      </c>
      <c r="Y107" s="149">
        <f t="shared" si="50"/>
        <v>2008</v>
      </c>
      <c r="Z107" s="149">
        <f t="shared" si="50"/>
        <v>2009</v>
      </c>
      <c r="AA107" s="149">
        <f t="shared" si="50"/>
        <v>2010</v>
      </c>
      <c r="AB107" s="149">
        <f t="shared" si="50"/>
        <v>2011</v>
      </c>
      <c r="AC107" s="149">
        <f t="shared" si="50"/>
        <v>2012</v>
      </c>
      <c r="AD107" s="149">
        <f t="shared" si="50"/>
        <v>2013</v>
      </c>
      <c r="AE107" s="149">
        <f t="shared" si="50"/>
        <v>2014</v>
      </c>
      <c r="AF107" s="149">
        <f t="shared" si="50"/>
        <v>2015</v>
      </c>
      <c r="AG107" s="149">
        <f t="shared" si="50"/>
        <v>2016</v>
      </c>
      <c r="AH107" s="149">
        <f t="shared" si="50"/>
        <v>2017</v>
      </c>
      <c r="AI107" s="149">
        <f t="shared" si="50"/>
        <v>2018</v>
      </c>
      <c r="AJ107" s="149">
        <f t="shared" si="50"/>
        <v>2019</v>
      </c>
      <c r="AK107" s="149">
        <f t="shared" si="50"/>
        <v>2020</v>
      </c>
      <c r="AL107" s="149">
        <f t="shared" si="50"/>
        <v>2021</v>
      </c>
      <c r="AM107" s="149">
        <f t="shared" si="50"/>
        <v>2022</v>
      </c>
      <c r="AN107" s="149">
        <f t="shared" si="50"/>
        <v>2023</v>
      </c>
      <c r="AO107" s="149">
        <f t="shared" si="50"/>
        <v>2024</v>
      </c>
      <c r="AP107" s="149">
        <f t="shared" si="50"/>
        <v>2025</v>
      </c>
      <c r="AQ107" s="149">
        <f t="shared" si="50"/>
        <v>2026</v>
      </c>
      <c r="AR107" s="149">
        <f t="shared" si="50"/>
        <v>2027</v>
      </c>
      <c r="AS107" s="149">
        <f t="shared" si="50"/>
        <v>2028</v>
      </c>
      <c r="AT107" s="149">
        <f t="shared" si="50"/>
        <v>2029</v>
      </c>
      <c r="AU107" s="149">
        <f t="shared" si="50"/>
        <v>2030</v>
      </c>
      <c r="AV107" s="149">
        <f t="shared" si="50"/>
        <v>2031</v>
      </c>
      <c r="AW107" s="149">
        <f t="shared" si="50"/>
        <v>2032</v>
      </c>
      <c r="AX107" s="149">
        <f t="shared" si="50"/>
        <v>2033</v>
      </c>
      <c r="AY107" s="149">
        <f t="shared" si="50"/>
        <v>2034</v>
      </c>
      <c r="AZ107" s="149">
        <f t="shared" si="50"/>
        <v>2035</v>
      </c>
      <c r="BA107" s="149">
        <f t="shared" si="50"/>
        <v>2036</v>
      </c>
      <c r="BB107" s="149">
        <f t="shared" si="50"/>
        <v>2037</v>
      </c>
      <c r="BC107" s="149">
        <f t="shared" si="50"/>
        <v>2038</v>
      </c>
      <c r="BD107" s="149">
        <f t="shared" si="50"/>
        <v>2039</v>
      </c>
      <c r="BE107" s="149">
        <f t="shared" si="50"/>
        <v>2040</v>
      </c>
      <c r="BF107" s="149">
        <f t="shared" si="50"/>
        <v>2041</v>
      </c>
      <c r="BG107" s="149">
        <f t="shared" si="50"/>
        <v>2042</v>
      </c>
      <c r="BH107" s="149">
        <f t="shared" si="50"/>
        <v>2043</v>
      </c>
      <c r="BI107" s="149">
        <f t="shared" si="50"/>
        <v>2044</v>
      </c>
      <c r="BJ107" s="149">
        <f t="shared" si="50"/>
        <v>2045</v>
      </c>
      <c r="BK107" s="149">
        <f t="shared" si="50"/>
        <v>2046</v>
      </c>
      <c r="BL107" s="149">
        <f t="shared" si="50"/>
        <v>2047</v>
      </c>
      <c r="BM107" s="149">
        <f t="shared" si="50"/>
        <v>2048</v>
      </c>
      <c r="BN107" s="149">
        <f t="shared" si="50"/>
        <v>2049</v>
      </c>
      <c r="BO107" s="149">
        <f t="shared" si="50"/>
        <v>2050</v>
      </c>
    </row>
    <row r="108" spans="1:67">
      <c r="B108" s="772">
        <v>34</v>
      </c>
      <c r="C108" s="725" t="s">
        <v>1009</v>
      </c>
      <c r="D108" s="701"/>
      <c r="E108" s="702" t="s">
        <v>1314</v>
      </c>
      <c r="F108" s="709"/>
      <c r="G108" s="978">
        <v>0</v>
      </c>
      <c r="H108" s="978">
        <v>0</v>
      </c>
      <c r="I108" s="978">
        <v>0</v>
      </c>
      <c r="J108" s="978">
        <v>0</v>
      </c>
      <c r="K108" s="978">
        <v>0</v>
      </c>
      <c r="L108" s="978">
        <v>0</v>
      </c>
      <c r="M108" s="978">
        <v>0</v>
      </c>
      <c r="N108" s="978">
        <v>0</v>
      </c>
      <c r="O108" s="978">
        <v>0</v>
      </c>
      <c r="P108" s="978">
        <v>0</v>
      </c>
      <c r="Q108" s="978">
        <v>0</v>
      </c>
      <c r="R108" s="978">
        <v>0</v>
      </c>
      <c r="S108" s="978">
        <v>0</v>
      </c>
      <c r="T108" s="978">
        <v>0</v>
      </c>
      <c r="U108" s="978">
        <v>0</v>
      </c>
      <c r="V108" s="978">
        <v>0</v>
      </c>
      <c r="W108" s="978">
        <v>0</v>
      </c>
      <c r="X108" s="978">
        <v>0</v>
      </c>
      <c r="Y108" s="978">
        <v>0</v>
      </c>
      <c r="Z108" s="978">
        <v>0</v>
      </c>
      <c r="AA108" s="978">
        <v>0</v>
      </c>
      <c r="AB108" s="978">
        <v>0</v>
      </c>
      <c r="AC108" s="978">
        <v>0</v>
      </c>
      <c r="AD108" s="978">
        <v>0</v>
      </c>
      <c r="AE108" s="978">
        <v>0</v>
      </c>
      <c r="AF108" s="978">
        <v>0</v>
      </c>
      <c r="AG108" s="978">
        <v>0</v>
      </c>
      <c r="AH108" s="978">
        <v>0</v>
      </c>
      <c r="AI108" s="978">
        <v>0</v>
      </c>
      <c r="AJ108" s="978">
        <v>0</v>
      </c>
      <c r="AK108" s="978">
        <v>0</v>
      </c>
      <c r="AL108" s="973">
        <v>0</v>
      </c>
      <c r="AM108" s="973">
        <v>0</v>
      </c>
      <c r="AN108" s="973">
        <v>0</v>
      </c>
      <c r="AO108" s="973">
        <v>0</v>
      </c>
      <c r="AP108" s="973">
        <v>0</v>
      </c>
      <c r="AQ108" s="973">
        <v>0</v>
      </c>
      <c r="AR108" s="973">
        <v>0</v>
      </c>
      <c r="AS108" s="973">
        <v>0</v>
      </c>
      <c r="AT108" s="973">
        <v>0</v>
      </c>
      <c r="AU108" s="973">
        <v>0</v>
      </c>
      <c r="AV108" s="973">
        <v>0</v>
      </c>
      <c r="AW108" s="973">
        <v>0</v>
      </c>
      <c r="AX108" s="973">
        <v>0</v>
      </c>
      <c r="AY108" s="973">
        <v>0</v>
      </c>
      <c r="AZ108" s="973">
        <v>0</v>
      </c>
      <c r="BA108" s="973">
        <v>0</v>
      </c>
      <c r="BB108" s="973">
        <v>0</v>
      </c>
      <c r="BC108" s="973">
        <v>0</v>
      </c>
      <c r="BD108" s="973">
        <v>0</v>
      </c>
      <c r="BE108" s="973">
        <v>0</v>
      </c>
      <c r="BF108" s="973">
        <v>0</v>
      </c>
      <c r="BG108" s="973">
        <v>0</v>
      </c>
      <c r="BH108" s="973">
        <v>0</v>
      </c>
      <c r="BI108" s="973">
        <v>0</v>
      </c>
      <c r="BJ108" s="973">
        <v>0</v>
      </c>
      <c r="BK108" s="973">
        <v>0</v>
      </c>
      <c r="BL108" s="973">
        <v>0</v>
      </c>
      <c r="BM108" s="973">
        <v>0</v>
      </c>
      <c r="BN108" s="973">
        <v>0</v>
      </c>
      <c r="BO108" s="973">
        <v>0</v>
      </c>
    </row>
    <row r="109" spans="1:67">
      <c r="B109" s="772" t="s">
        <v>600</v>
      </c>
      <c r="C109" s="725" t="s">
        <v>236</v>
      </c>
      <c r="D109" s="701"/>
      <c r="E109" s="702" t="s">
        <v>1314</v>
      </c>
      <c r="F109" s="709"/>
      <c r="G109" s="979"/>
      <c r="H109" s="979"/>
      <c r="I109" s="979"/>
      <c r="J109" s="979"/>
      <c r="K109" s="979"/>
      <c r="L109" s="979"/>
      <c r="M109" s="979"/>
      <c r="N109" s="979"/>
      <c r="O109" s="979"/>
      <c r="P109" s="979"/>
      <c r="Q109" s="979"/>
      <c r="R109" s="979"/>
      <c r="S109" s="979"/>
      <c r="T109" s="979"/>
      <c r="U109" s="979"/>
      <c r="V109" s="979"/>
      <c r="W109" s="979"/>
      <c r="X109" s="979"/>
      <c r="Y109" s="979"/>
      <c r="Z109" s="979"/>
      <c r="AA109" s="979"/>
      <c r="AB109" s="979"/>
      <c r="AC109" s="979"/>
      <c r="AD109" s="979"/>
      <c r="AE109" s="979"/>
      <c r="AF109" s="979"/>
      <c r="AG109" s="979"/>
      <c r="AH109" s="979"/>
      <c r="AI109" s="979"/>
      <c r="AJ109" s="979"/>
      <c r="AK109" s="979"/>
      <c r="AL109" s="979"/>
      <c r="AM109" s="979"/>
      <c r="AN109" s="979"/>
      <c r="AO109" s="979"/>
      <c r="AP109" s="979"/>
      <c r="AQ109" s="979"/>
      <c r="AR109" s="979"/>
      <c r="AS109" s="979"/>
      <c r="AT109" s="979"/>
      <c r="AU109" s="979"/>
      <c r="AV109" s="979"/>
      <c r="AW109" s="979"/>
      <c r="AX109" s="979"/>
      <c r="AY109" s="979"/>
      <c r="AZ109" s="979"/>
      <c r="BA109" s="979"/>
      <c r="BB109" s="979"/>
      <c r="BC109" s="979"/>
      <c r="BD109" s="979"/>
      <c r="BE109" s="979"/>
      <c r="BF109" s="979"/>
      <c r="BG109" s="979"/>
      <c r="BH109" s="979"/>
      <c r="BI109" s="979"/>
      <c r="BJ109" s="979"/>
      <c r="BK109" s="979"/>
      <c r="BL109" s="979"/>
      <c r="BM109" s="979"/>
      <c r="BN109" s="979"/>
      <c r="BO109" s="979"/>
    </row>
    <row r="110" spans="1:67" ht="13.5" thickBot="1">
      <c r="G110" s="856"/>
      <c r="H110" s="856"/>
      <c r="I110" s="856"/>
      <c r="J110" s="856"/>
      <c r="K110" s="856"/>
      <c r="L110" s="856"/>
      <c r="M110" s="856"/>
      <c r="N110" s="856"/>
      <c r="O110" s="856"/>
      <c r="P110" s="856"/>
      <c r="Q110" s="856"/>
      <c r="R110" s="856"/>
      <c r="S110" s="856"/>
      <c r="T110" s="856"/>
      <c r="U110" s="856"/>
      <c r="V110" s="856"/>
      <c r="W110" s="856"/>
      <c r="X110" s="856"/>
      <c r="Y110" s="856"/>
      <c r="Z110" s="856"/>
      <c r="AA110" s="856"/>
      <c r="AB110" s="856"/>
      <c r="AC110" s="856"/>
      <c r="AD110" s="856"/>
      <c r="AE110" s="856"/>
      <c r="AF110" s="856"/>
      <c r="AG110" s="856"/>
      <c r="AH110" s="856"/>
      <c r="AI110" s="856"/>
      <c r="AJ110" s="856"/>
      <c r="AK110" s="856"/>
      <c r="AL110" s="856"/>
      <c r="AM110" s="856"/>
      <c r="AN110" s="856"/>
      <c r="AO110" s="856"/>
      <c r="AP110" s="856"/>
      <c r="AQ110" s="856"/>
      <c r="AR110" s="856"/>
      <c r="AS110" s="856"/>
      <c r="AT110" s="856"/>
      <c r="AU110" s="856"/>
      <c r="AV110" s="856"/>
      <c r="AW110" s="856"/>
      <c r="AX110" s="856"/>
      <c r="AY110" s="856"/>
      <c r="AZ110" s="856"/>
      <c r="BA110" s="856"/>
      <c r="BB110" s="856"/>
      <c r="BC110" s="856"/>
      <c r="BD110" s="856"/>
      <c r="BE110" s="856"/>
      <c r="BF110" s="856"/>
      <c r="BG110" s="856"/>
      <c r="BH110" s="856"/>
      <c r="BI110" s="856"/>
      <c r="BJ110" s="856"/>
      <c r="BK110" s="856"/>
      <c r="BL110" s="856"/>
      <c r="BM110" s="856"/>
      <c r="BN110" s="856"/>
      <c r="BO110" s="856"/>
    </row>
    <row r="111" spans="1:67" s="809" customFormat="1" ht="13.5" customHeight="1" thickBot="1">
      <c r="A111" s="25" t="s">
        <v>199</v>
      </c>
      <c r="B111" s="853"/>
      <c r="C111" s="853"/>
      <c r="D111" s="853"/>
      <c r="E111" s="854"/>
      <c r="F111" s="854"/>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980"/>
      <c r="AH111" s="980"/>
      <c r="AI111" s="980"/>
      <c r="AJ111" s="980"/>
      <c r="AK111" s="980"/>
      <c r="AL111" s="980"/>
      <c r="AM111" s="980"/>
      <c r="AN111" s="980"/>
      <c r="AO111" s="980"/>
      <c r="AP111" s="981"/>
      <c r="AQ111" s="981"/>
      <c r="AR111" s="981"/>
      <c r="AS111" s="981"/>
      <c r="AT111" s="981"/>
      <c r="AU111" s="981"/>
      <c r="AV111" s="981"/>
      <c r="AW111" s="981"/>
      <c r="AX111" s="981"/>
      <c r="AY111" s="981"/>
      <c r="AZ111" s="981"/>
      <c r="BA111" s="981"/>
      <c r="BB111" s="981"/>
      <c r="BC111" s="981"/>
      <c r="BD111" s="981"/>
      <c r="BE111" s="981"/>
      <c r="BF111" s="981"/>
      <c r="BG111" s="981"/>
      <c r="BH111" s="981"/>
      <c r="BI111" s="981"/>
      <c r="BJ111" s="981"/>
      <c r="BK111" s="981"/>
      <c r="BL111" s="981"/>
      <c r="BM111" s="981"/>
      <c r="BN111" s="981"/>
      <c r="BO111" s="981"/>
    </row>
    <row r="112" spans="1:67" ht="13.5" customHeight="1">
      <c r="A112" s="15"/>
      <c r="G112" s="856"/>
      <c r="H112" s="856"/>
      <c r="I112" s="856"/>
      <c r="J112" s="856"/>
      <c r="K112" s="856"/>
      <c r="L112" s="856"/>
      <c r="M112" s="856"/>
      <c r="N112" s="856"/>
      <c r="O112" s="856"/>
      <c r="P112" s="856"/>
      <c r="Q112" s="856"/>
      <c r="R112" s="856"/>
      <c r="S112" s="856"/>
      <c r="T112" s="856"/>
      <c r="U112" s="856"/>
      <c r="V112" s="856"/>
      <c r="W112" s="856"/>
      <c r="X112" s="856"/>
      <c r="Y112" s="856"/>
      <c r="Z112" s="856"/>
      <c r="AA112" s="856"/>
      <c r="AB112" s="856"/>
      <c r="AC112" s="856"/>
      <c r="AD112" s="856"/>
      <c r="AE112" s="856"/>
      <c r="AF112" s="856"/>
      <c r="AG112" s="856"/>
      <c r="AH112" s="856"/>
      <c r="AI112" s="856"/>
      <c r="AJ112" s="856"/>
      <c r="AK112" s="856"/>
      <c r="AL112" s="856"/>
      <c r="AM112" s="856"/>
      <c r="AN112" s="856"/>
      <c r="AO112" s="856"/>
      <c r="AP112" s="856"/>
      <c r="AQ112" s="856"/>
      <c r="AR112" s="856"/>
      <c r="AS112" s="856"/>
      <c r="AT112" s="856"/>
      <c r="AU112" s="856"/>
      <c r="AV112" s="856"/>
      <c r="AW112" s="856"/>
      <c r="AX112" s="856"/>
      <c r="AY112" s="856"/>
      <c r="AZ112" s="856"/>
      <c r="BA112" s="856"/>
      <c r="BB112" s="856"/>
      <c r="BC112" s="856"/>
      <c r="BD112" s="856"/>
      <c r="BE112" s="856"/>
      <c r="BF112" s="856"/>
      <c r="BG112" s="856"/>
      <c r="BH112" s="856"/>
      <c r="BI112" s="856"/>
      <c r="BJ112" s="856"/>
      <c r="BK112" s="856"/>
      <c r="BL112" s="856"/>
      <c r="BM112" s="856"/>
      <c r="BN112" s="856"/>
      <c r="BO112" s="856"/>
    </row>
    <row r="113" spans="1:67" ht="13.5" hidden="1" customHeight="1" outlineLevel="1" thickBot="1">
      <c r="B113" s="17" t="s">
        <v>490</v>
      </c>
      <c r="C113" s="613"/>
      <c r="D113" s="613"/>
      <c r="E113" s="637"/>
      <c r="F113" s="814"/>
      <c r="G113" s="147">
        <f t="shared" ref="G113:BO113" si="51">G$7</f>
        <v>1990</v>
      </c>
      <c r="H113" s="147">
        <f t="shared" si="51"/>
        <v>1991</v>
      </c>
      <c r="I113" s="147">
        <f t="shared" si="51"/>
        <v>1992</v>
      </c>
      <c r="J113" s="147">
        <f t="shared" si="51"/>
        <v>1993</v>
      </c>
      <c r="K113" s="147">
        <f t="shared" si="51"/>
        <v>1994</v>
      </c>
      <c r="L113" s="147">
        <f t="shared" si="51"/>
        <v>1995</v>
      </c>
      <c r="M113" s="147">
        <f t="shared" si="51"/>
        <v>1996</v>
      </c>
      <c r="N113" s="147">
        <f t="shared" si="51"/>
        <v>1997</v>
      </c>
      <c r="O113" s="147">
        <f t="shared" si="51"/>
        <v>1998</v>
      </c>
      <c r="P113" s="147">
        <f t="shared" si="51"/>
        <v>1999</v>
      </c>
      <c r="Q113" s="147">
        <f t="shared" si="51"/>
        <v>2000</v>
      </c>
      <c r="R113" s="147">
        <f t="shared" si="51"/>
        <v>2001</v>
      </c>
      <c r="S113" s="147">
        <f t="shared" si="51"/>
        <v>2002</v>
      </c>
      <c r="T113" s="147">
        <f t="shared" si="51"/>
        <v>2003</v>
      </c>
      <c r="U113" s="147">
        <f t="shared" si="51"/>
        <v>2004</v>
      </c>
      <c r="V113" s="147">
        <f t="shared" si="51"/>
        <v>2005</v>
      </c>
      <c r="W113" s="147">
        <f t="shared" si="51"/>
        <v>2006</v>
      </c>
      <c r="X113" s="147">
        <f t="shared" si="51"/>
        <v>2007</v>
      </c>
      <c r="Y113" s="147">
        <f t="shared" si="51"/>
        <v>2008</v>
      </c>
      <c r="Z113" s="147">
        <f t="shared" si="51"/>
        <v>2009</v>
      </c>
      <c r="AA113" s="147">
        <f t="shared" si="51"/>
        <v>2010</v>
      </c>
      <c r="AB113" s="147">
        <f t="shared" si="51"/>
        <v>2011</v>
      </c>
      <c r="AC113" s="147">
        <f t="shared" si="51"/>
        <v>2012</v>
      </c>
      <c r="AD113" s="147">
        <f t="shared" si="51"/>
        <v>2013</v>
      </c>
      <c r="AE113" s="147">
        <f t="shared" si="51"/>
        <v>2014</v>
      </c>
      <c r="AF113" s="147">
        <f t="shared" si="51"/>
        <v>2015</v>
      </c>
      <c r="AG113" s="147">
        <f t="shared" si="51"/>
        <v>2016</v>
      </c>
      <c r="AH113" s="147">
        <f t="shared" si="51"/>
        <v>2017</v>
      </c>
      <c r="AI113" s="147">
        <f t="shared" si="51"/>
        <v>2018</v>
      </c>
      <c r="AJ113" s="147">
        <f t="shared" si="51"/>
        <v>2019</v>
      </c>
      <c r="AK113" s="147">
        <f t="shared" si="51"/>
        <v>2020</v>
      </c>
      <c r="AL113" s="147">
        <f t="shared" si="51"/>
        <v>2021</v>
      </c>
      <c r="AM113" s="147">
        <f t="shared" si="51"/>
        <v>2022</v>
      </c>
      <c r="AN113" s="147">
        <f t="shared" si="51"/>
        <v>2023</v>
      </c>
      <c r="AO113" s="147">
        <f t="shared" si="51"/>
        <v>2024</v>
      </c>
      <c r="AP113" s="147">
        <f t="shared" si="51"/>
        <v>2025</v>
      </c>
      <c r="AQ113" s="147">
        <f t="shared" si="51"/>
        <v>2026</v>
      </c>
      <c r="AR113" s="147">
        <f t="shared" si="51"/>
        <v>2027</v>
      </c>
      <c r="AS113" s="147">
        <f t="shared" si="51"/>
        <v>2028</v>
      </c>
      <c r="AT113" s="147">
        <f t="shared" si="51"/>
        <v>2029</v>
      </c>
      <c r="AU113" s="147">
        <f t="shared" si="51"/>
        <v>2030</v>
      </c>
      <c r="AV113" s="147">
        <f t="shared" si="51"/>
        <v>2031</v>
      </c>
      <c r="AW113" s="147">
        <f t="shared" si="51"/>
        <v>2032</v>
      </c>
      <c r="AX113" s="147">
        <f t="shared" si="51"/>
        <v>2033</v>
      </c>
      <c r="AY113" s="147">
        <f t="shared" si="51"/>
        <v>2034</v>
      </c>
      <c r="AZ113" s="147">
        <f t="shared" si="51"/>
        <v>2035</v>
      </c>
      <c r="BA113" s="147">
        <f t="shared" si="51"/>
        <v>2036</v>
      </c>
      <c r="BB113" s="147">
        <f t="shared" si="51"/>
        <v>2037</v>
      </c>
      <c r="BC113" s="147">
        <f t="shared" si="51"/>
        <v>2038</v>
      </c>
      <c r="BD113" s="147">
        <f t="shared" si="51"/>
        <v>2039</v>
      </c>
      <c r="BE113" s="147">
        <f t="shared" si="51"/>
        <v>2040</v>
      </c>
      <c r="BF113" s="147">
        <f t="shared" si="51"/>
        <v>2041</v>
      </c>
      <c r="BG113" s="147">
        <f t="shared" si="51"/>
        <v>2042</v>
      </c>
      <c r="BH113" s="147">
        <f t="shared" si="51"/>
        <v>2043</v>
      </c>
      <c r="BI113" s="147">
        <f t="shared" si="51"/>
        <v>2044</v>
      </c>
      <c r="BJ113" s="147">
        <f t="shared" si="51"/>
        <v>2045</v>
      </c>
      <c r="BK113" s="147">
        <f t="shared" si="51"/>
        <v>2046</v>
      </c>
      <c r="BL113" s="147">
        <f t="shared" si="51"/>
        <v>2047</v>
      </c>
      <c r="BM113" s="147">
        <f t="shared" si="51"/>
        <v>2048</v>
      </c>
      <c r="BN113" s="147">
        <f t="shared" si="51"/>
        <v>2049</v>
      </c>
      <c r="BO113" s="147">
        <f t="shared" si="51"/>
        <v>2050</v>
      </c>
    </row>
    <row r="114" spans="1:67" ht="13.5" hidden="1" customHeight="1" outlineLevel="1">
      <c r="B114" s="641" t="s">
        <v>412</v>
      </c>
      <c r="C114" s="668" t="s">
        <v>490</v>
      </c>
      <c r="D114" s="669"/>
      <c r="E114" s="670" t="s">
        <v>1102</v>
      </c>
      <c r="F114" s="709"/>
      <c r="G114" s="982" t="str">
        <f t="shared" ref="G114:AF114" si="52">IF(G34="","",G34)</f>
        <v>B1</v>
      </c>
      <c r="H114" s="982" t="str">
        <f t="shared" si="52"/>
        <v>B1</v>
      </c>
      <c r="I114" s="982" t="str">
        <f t="shared" si="52"/>
        <v>B1</v>
      </c>
      <c r="J114" s="982" t="str">
        <f t="shared" si="52"/>
        <v>B1</v>
      </c>
      <c r="K114" s="982" t="str">
        <f t="shared" si="52"/>
        <v>B1</v>
      </c>
      <c r="L114" s="982" t="str">
        <f t="shared" si="52"/>
        <v>B1</v>
      </c>
      <c r="M114" s="982" t="str">
        <f t="shared" si="52"/>
        <v>B1</v>
      </c>
      <c r="N114" s="982" t="str">
        <f t="shared" si="52"/>
        <v>B1</v>
      </c>
      <c r="O114" s="982" t="str">
        <f t="shared" si="52"/>
        <v>B1</v>
      </c>
      <c r="P114" s="982" t="str">
        <f t="shared" si="52"/>
        <v>B1</v>
      </c>
      <c r="Q114" s="982" t="str">
        <f t="shared" si="52"/>
        <v>B1</v>
      </c>
      <c r="R114" s="982" t="str">
        <f t="shared" si="52"/>
        <v>B1</v>
      </c>
      <c r="S114" s="982" t="str">
        <f t="shared" si="52"/>
        <v>B1</v>
      </c>
      <c r="T114" s="982" t="str">
        <f t="shared" si="52"/>
        <v>B1</v>
      </c>
      <c r="U114" s="982" t="str">
        <f t="shared" si="52"/>
        <v>B1</v>
      </c>
      <c r="V114" s="982" t="str">
        <f t="shared" si="52"/>
        <v>B1</v>
      </c>
      <c r="W114" s="982" t="str">
        <f t="shared" si="52"/>
        <v>B1</v>
      </c>
      <c r="X114" s="982" t="str">
        <f t="shared" si="52"/>
        <v>B1</v>
      </c>
      <c r="Y114" s="982" t="str">
        <f t="shared" si="52"/>
        <v>B1</v>
      </c>
      <c r="Z114" s="982" t="str">
        <f t="shared" si="52"/>
        <v>B1</v>
      </c>
      <c r="AA114" s="982" t="str">
        <f t="shared" si="52"/>
        <v>B1</v>
      </c>
      <c r="AB114" s="982" t="str">
        <f t="shared" si="52"/>
        <v>B1</v>
      </c>
      <c r="AC114" s="982" t="str">
        <f t="shared" si="52"/>
        <v>B1</v>
      </c>
      <c r="AD114" s="982" t="str">
        <f t="shared" si="52"/>
        <v>B1</v>
      </c>
      <c r="AE114" s="982" t="str">
        <f t="shared" si="52"/>
        <v>B1</v>
      </c>
      <c r="AF114" s="982" t="str">
        <f t="shared" si="52"/>
        <v>B1</v>
      </c>
      <c r="AG114" s="982" t="str">
        <f t="shared" ref="AG114:AP114" si="53">IF(AG34="","",AG34)</f>
        <v>B1</v>
      </c>
      <c r="AH114" s="982" t="str">
        <f t="shared" si="53"/>
        <v>B1</v>
      </c>
      <c r="AI114" s="982" t="str">
        <f t="shared" si="53"/>
        <v>B1</v>
      </c>
      <c r="AJ114" s="982" t="str">
        <f t="shared" si="53"/>
        <v>B1</v>
      </c>
      <c r="AK114" s="982" t="str">
        <f t="shared" si="53"/>
        <v>B1</v>
      </c>
      <c r="AL114" s="982" t="str">
        <f t="shared" si="53"/>
        <v>B1</v>
      </c>
      <c r="AM114" s="982" t="str">
        <f t="shared" si="53"/>
        <v>B1</v>
      </c>
      <c r="AN114" s="982" t="str">
        <f t="shared" si="53"/>
        <v>B1</v>
      </c>
      <c r="AO114" s="982" t="str">
        <f t="shared" si="53"/>
        <v>B1</v>
      </c>
      <c r="AP114" s="982" t="str">
        <f t="shared" si="53"/>
        <v>B1</v>
      </c>
      <c r="AQ114" s="982" t="str">
        <f t="shared" ref="AQ114:BO114" si="54">IF(AQ34="","",AQ34)</f>
        <v>B1</v>
      </c>
      <c r="AR114" s="982" t="str">
        <f t="shared" si="54"/>
        <v>B1</v>
      </c>
      <c r="AS114" s="982" t="str">
        <f t="shared" si="54"/>
        <v>B1</v>
      </c>
      <c r="AT114" s="982" t="str">
        <f t="shared" si="54"/>
        <v>B1</v>
      </c>
      <c r="AU114" s="982" t="str">
        <f t="shared" si="54"/>
        <v>B1</v>
      </c>
      <c r="AV114" s="982" t="str">
        <f t="shared" si="54"/>
        <v>B1</v>
      </c>
      <c r="AW114" s="982" t="str">
        <f t="shared" si="54"/>
        <v>B1</v>
      </c>
      <c r="AX114" s="982" t="str">
        <f t="shared" si="54"/>
        <v>B1</v>
      </c>
      <c r="AY114" s="982" t="str">
        <f t="shared" si="54"/>
        <v>B1</v>
      </c>
      <c r="AZ114" s="982" t="str">
        <f t="shared" si="54"/>
        <v>B1</v>
      </c>
      <c r="BA114" s="982" t="str">
        <f t="shared" si="54"/>
        <v>B1</v>
      </c>
      <c r="BB114" s="982" t="str">
        <f t="shared" si="54"/>
        <v>B1</v>
      </c>
      <c r="BC114" s="982" t="str">
        <f t="shared" si="54"/>
        <v>B1</v>
      </c>
      <c r="BD114" s="982" t="str">
        <f t="shared" si="54"/>
        <v>B1</v>
      </c>
      <c r="BE114" s="982" t="str">
        <f t="shared" si="54"/>
        <v>B1</v>
      </c>
      <c r="BF114" s="982" t="str">
        <f t="shared" si="54"/>
        <v>B1</v>
      </c>
      <c r="BG114" s="982" t="str">
        <f t="shared" si="54"/>
        <v>B1</v>
      </c>
      <c r="BH114" s="982" t="str">
        <f t="shared" si="54"/>
        <v>B1</v>
      </c>
      <c r="BI114" s="982" t="str">
        <f t="shared" si="54"/>
        <v>B1</v>
      </c>
      <c r="BJ114" s="982" t="str">
        <f t="shared" si="54"/>
        <v>B1</v>
      </c>
      <c r="BK114" s="982" t="str">
        <f t="shared" si="54"/>
        <v>B1</v>
      </c>
      <c r="BL114" s="982" t="str">
        <f t="shared" si="54"/>
        <v>B1</v>
      </c>
      <c r="BM114" s="982" t="str">
        <f t="shared" si="54"/>
        <v>B1</v>
      </c>
      <c r="BN114" s="982" t="str">
        <f t="shared" si="54"/>
        <v>B1</v>
      </c>
      <c r="BO114" s="982" t="str">
        <f t="shared" si="54"/>
        <v>B1</v>
      </c>
    </row>
    <row r="115" spans="1:67" ht="13.5" customHeight="1" collapsed="1">
      <c r="B115" s="63"/>
      <c r="C115" s="784"/>
      <c r="D115" s="784"/>
      <c r="E115" s="785"/>
      <c r="F115" s="785"/>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row>
    <row r="116" spans="1:67" ht="13.5" hidden="1" customHeight="1" outlineLevel="1" thickBot="1">
      <c r="B116" s="17" t="s">
        <v>476</v>
      </c>
      <c r="C116" s="613"/>
      <c r="D116" s="613"/>
      <c r="E116" s="637"/>
      <c r="F116" s="791"/>
      <c r="G116" s="147">
        <f t="shared" ref="G116:BO116" si="55">G$7</f>
        <v>1990</v>
      </c>
      <c r="H116" s="147">
        <f t="shared" si="55"/>
        <v>1991</v>
      </c>
      <c r="I116" s="147">
        <f t="shared" si="55"/>
        <v>1992</v>
      </c>
      <c r="J116" s="147">
        <f t="shared" si="55"/>
        <v>1993</v>
      </c>
      <c r="K116" s="147">
        <f t="shared" si="55"/>
        <v>1994</v>
      </c>
      <c r="L116" s="147">
        <f t="shared" si="55"/>
        <v>1995</v>
      </c>
      <c r="M116" s="147">
        <f t="shared" si="55"/>
        <v>1996</v>
      </c>
      <c r="N116" s="147">
        <f t="shared" si="55"/>
        <v>1997</v>
      </c>
      <c r="O116" s="147">
        <f t="shared" si="55"/>
        <v>1998</v>
      </c>
      <c r="P116" s="147">
        <f t="shared" si="55"/>
        <v>1999</v>
      </c>
      <c r="Q116" s="147">
        <f t="shared" si="55"/>
        <v>2000</v>
      </c>
      <c r="R116" s="147">
        <f t="shared" si="55"/>
        <v>2001</v>
      </c>
      <c r="S116" s="147">
        <f t="shared" si="55"/>
        <v>2002</v>
      </c>
      <c r="T116" s="147">
        <f t="shared" si="55"/>
        <v>2003</v>
      </c>
      <c r="U116" s="147">
        <f t="shared" si="55"/>
        <v>2004</v>
      </c>
      <c r="V116" s="147">
        <f t="shared" si="55"/>
        <v>2005</v>
      </c>
      <c r="W116" s="147">
        <f t="shared" si="55"/>
        <v>2006</v>
      </c>
      <c r="X116" s="147">
        <f t="shared" si="55"/>
        <v>2007</v>
      </c>
      <c r="Y116" s="147">
        <f t="shared" si="55"/>
        <v>2008</v>
      </c>
      <c r="Z116" s="147">
        <f t="shared" si="55"/>
        <v>2009</v>
      </c>
      <c r="AA116" s="147">
        <f t="shared" si="55"/>
        <v>2010</v>
      </c>
      <c r="AB116" s="147">
        <f t="shared" si="55"/>
        <v>2011</v>
      </c>
      <c r="AC116" s="147">
        <f t="shared" si="55"/>
        <v>2012</v>
      </c>
      <c r="AD116" s="147">
        <f t="shared" si="55"/>
        <v>2013</v>
      </c>
      <c r="AE116" s="147">
        <f t="shared" si="55"/>
        <v>2014</v>
      </c>
      <c r="AF116" s="147">
        <f t="shared" si="55"/>
        <v>2015</v>
      </c>
      <c r="AG116" s="147">
        <f t="shared" si="55"/>
        <v>2016</v>
      </c>
      <c r="AH116" s="147">
        <f t="shared" si="55"/>
        <v>2017</v>
      </c>
      <c r="AI116" s="147">
        <f t="shared" si="55"/>
        <v>2018</v>
      </c>
      <c r="AJ116" s="147">
        <f t="shared" si="55"/>
        <v>2019</v>
      </c>
      <c r="AK116" s="147">
        <f t="shared" si="55"/>
        <v>2020</v>
      </c>
      <c r="AL116" s="147">
        <f t="shared" si="55"/>
        <v>2021</v>
      </c>
      <c r="AM116" s="147">
        <f t="shared" si="55"/>
        <v>2022</v>
      </c>
      <c r="AN116" s="147">
        <f t="shared" si="55"/>
        <v>2023</v>
      </c>
      <c r="AO116" s="147">
        <f t="shared" si="55"/>
        <v>2024</v>
      </c>
      <c r="AP116" s="147">
        <f t="shared" si="55"/>
        <v>2025</v>
      </c>
      <c r="AQ116" s="147">
        <f t="shared" si="55"/>
        <v>2026</v>
      </c>
      <c r="AR116" s="147">
        <f t="shared" si="55"/>
        <v>2027</v>
      </c>
      <c r="AS116" s="147">
        <f t="shared" si="55"/>
        <v>2028</v>
      </c>
      <c r="AT116" s="147">
        <f t="shared" si="55"/>
        <v>2029</v>
      </c>
      <c r="AU116" s="147">
        <f t="shared" si="55"/>
        <v>2030</v>
      </c>
      <c r="AV116" s="147">
        <f t="shared" si="55"/>
        <v>2031</v>
      </c>
      <c r="AW116" s="147">
        <f t="shared" si="55"/>
        <v>2032</v>
      </c>
      <c r="AX116" s="147">
        <f t="shared" si="55"/>
        <v>2033</v>
      </c>
      <c r="AY116" s="147">
        <f t="shared" si="55"/>
        <v>2034</v>
      </c>
      <c r="AZ116" s="147">
        <f t="shared" si="55"/>
        <v>2035</v>
      </c>
      <c r="BA116" s="147">
        <f t="shared" si="55"/>
        <v>2036</v>
      </c>
      <c r="BB116" s="147">
        <f t="shared" si="55"/>
        <v>2037</v>
      </c>
      <c r="BC116" s="147">
        <f t="shared" si="55"/>
        <v>2038</v>
      </c>
      <c r="BD116" s="147">
        <f t="shared" si="55"/>
        <v>2039</v>
      </c>
      <c r="BE116" s="147">
        <f t="shared" si="55"/>
        <v>2040</v>
      </c>
      <c r="BF116" s="147">
        <f t="shared" si="55"/>
        <v>2041</v>
      </c>
      <c r="BG116" s="147">
        <f t="shared" si="55"/>
        <v>2042</v>
      </c>
      <c r="BH116" s="147">
        <f t="shared" si="55"/>
        <v>2043</v>
      </c>
      <c r="BI116" s="147">
        <f t="shared" si="55"/>
        <v>2044</v>
      </c>
      <c r="BJ116" s="147">
        <f t="shared" si="55"/>
        <v>2045</v>
      </c>
      <c r="BK116" s="147">
        <f t="shared" si="55"/>
        <v>2046</v>
      </c>
      <c r="BL116" s="147">
        <f t="shared" si="55"/>
        <v>2047</v>
      </c>
      <c r="BM116" s="147">
        <f t="shared" si="55"/>
        <v>2048</v>
      </c>
      <c r="BN116" s="147">
        <f t="shared" si="55"/>
        <v>2049</v>
      </c>
      <c r="BO116" s="147">
        <f t="shared" si="55"/>
        <v>2050</v>
      </c>
    </row>
    <row r="117" spans="1:67" ht="13.5" hidden="1" customHeight="1" outlineLevel="1">
      <c r="B117" s="611" t="s">
        <v>413</v>
      </c>
      <c r="C117" s="668" t="s">
        <v>1225</v>
      </c>
      <c r="D117" s="640"/>
      <c r="E117" s="667" t="s">
        <v>1386</v>
      </c>
      <c r="F117" s="855"/>
      <c r="G117" s="973"/>
      <c r="H117" s="973"/>
      <c r="I117" s="973"/>
      <c r="J117" s="973"/>
      <c r="K117" s="973"/>
      <c r="L117" s="973"/>
      <c r="M117" s="973"/>
      <c r="N117" s="973"/>
      <c r="O117" s="973"/>
      <c r="P117" s="973"/>
      <c r="Q117" s="973"/>
      <c r="R117" s="973"/>
      <c r="S117" s="973"/>
      <c r="T117" s="973"/>
      <c r="U117" s="973"/>
      <c r="V117" s="973"/>
      <c r="W117" s="973"/>
      <c r="X117" s="973"/>
      <c r="Y117" s="973"/>
      <c r="Z117" s="973"/>
      <c r="AA117" s="973"/>
      <c r="AB117" s="973"/>
      <c r="AC117" s="973"/>
      <c r="AD117" s="973"/>
      <c r="AE117" s="973"/>
      <c r="AF117" s="973"/>
      <c r="AG117" s="973"/>
      <c r="AH117" s="973"/>
      <c r="AI117" s="973"/>
      <c r="AJ117" s="973"/>
      <c r="AK117" s="973"/>
      <c r="AL117" s="973"/>
      <c r="AM117" s="973"/>
      <c r="AN117" s="973"/>
      <c r="AO117" s="973"/>
      <c r="AP117" s="973"/>
      <c r="AQ117" s="973"/>
      <c r="AR117" s="973"/>
      <c r="AS117" s="973"/>
      <c r="AT117" s="973"/>
      <c r="AU117" s="973"/>
      <c r="AV117" s="973"/>
      <c r="AW117" s="973"/>
      <c r="AX117" s="973"/>
      <c r="AY117" s="973"/>
      <c r="AZ117" s="973"/>
      <c r="BA117" s="973"/>
      <c r="BB117" s="973"/>
      <c r="BC117" s="973"/>
      <c r="BD117" s="973"/>
      <c r="BE117" s="973"/>
      <c r="BF117" s="973"/>
      <c r="BG117" s="973"/>
      <c r="BH117" s="973"/>
      <c r="BI117" s="973"/>
      <c r="BJ117" s="973"/>
      <c r="BK117" s="973"/>
      <c r="BL117" s="973"/>
      <c r="BM117" s="973"/>
      <c r="BN117" s="973"/>
      <c r="BO117" s="973"/>
    </row>
    <row r="118" spans="1:67" s="762" customFormat="1" ht="12.75" hidden="1" customHeight="1" outlineLevel="1">
      <c r="B118" s="342" t="s">
        <v>759</v>
      </c>
      <c r="C118" s="60" t="s">
        <v>6</v>
      </c>
      <c r="D118" s="640"/>
      <c r="E118" s="667" t="s">
        <v>151</v>
      </c>
      <c r="F118" s="692"/>
      <c r="G118" s="973"/>
      <c r="H118" s="973"/>
      <c r="I118" s="973"/>
      <c r="J118" s="973"/>
      <c r="K118" s="973"/>
      <c r="L118" s="973"/>
      <c r="M118" s="973"/>
      <c r="N118" s="973"/>
      <c r="O118" s="973"/>
      <c r="P118" s="973"/>
      <c r="Q118" s="973"/>
      <c r="R118" s="973"/>
      <c r="S118" s="973"/>
      <c r="T118" s="973"/>
      <c r="U118" s="973"/>
      <c r="V118" s="973"/>
      <c r="W118" s="973"/>
      <c r="X118" s="973"/>
      <c r="Y118" s="973"/>
      <c r="Z118" s="973"/>
      <c r="AA118" s="973"/>
      <c r="AB118" s="973"/>
      <c r="AC118" s="973"/>
      <c r="AD118" s="973"/>
      <c r="AE118" s="973"/>
      <c r="AF118" s="973"/>
      <c r="AG118" s="973"/>
      <c r="AH118" s="973"/>
      <c r="AI118" s="973"/>
      <c r="AJ118" s="973"/>
      <c r="AK118" s="973"/>
      <c r="AL118" s="973"/>
      <c r="AM118" s="973"/>
      <c r="AN118" s="973"/>
      <c r="AO118" s="973"/>
      <c r="AP118" s="973"/>
      <c r="AQ118" s="973"/>
      <c r="AR118" s="973"/>
      <c r="AS118" s="973"/>
      <c r="AT118" s="973"/>
      <c r="AU118" s="973"/>
      <c r="AV118" s="973"/>
      <c r="AW118" s="973"/>
      <c r="AX118" s="973"/>
      <c r="AY118" s="973"/>
      <c r="AZ118" s="973"/>
      <c r="BA118" s="973"/>
      <c r="BB118" s="973"/>
      <c r="BC118" s="973"/>
      <c r="BD118" s="973"/>
      <c r="BE118" s="973"/>
      <c r="BF118" s="973"/>
      <c r="BG118" s="973"/>
      <c r="BH118" s="973"/>
      <c r="BI118" s="973"/>
      <c r="BJ118" s="973"/>
      <c r="BK118" s="973"/>
      <c r="BL118" s="973"/>
      <c r="BM118" s="973"/>
      <c r="BN118" s="973"/>
      <c r="BO118" s="973"/>
    </row>
    <row r="119" spans="1:67" ht="13.5" customHeight="1" collapsed="1">
      <c r="A119" s="15"/>
      <c r="G119" s="856"/>
      <c r="H119" s="856"/>
      <c r="I119" s="856"/>
      <c r="J119" s="856"/>
      <c r="K119" s="856"/>
      <c r="L119" s="856"/>
      <c r="M119" s="856"/>
      <c r="N119" s="856"/>
      <c r="O119" s="856"/>
      <c r="P119" s="856"/>
      <c r="Q119" s="856"/>
      <c r="R119" s="856"/>
      <c r="S119" s="856"/>
      <c r="T119" s="856"/>
      <c r="U119" s="856"/>
      <c r="V119" s="856"/>
      <c r="W119" s="856"/>
      <c r="X119" s="856"/>
      <c r="Y119" s="856"/>
      <c r="Z119" s="856"/>
      <c r="AA119" s="856"/>
      <c r="AB119" s="856"/>
      <c r="AC119" s="856"/>
      <c r="AD119" s="856"/>
      <c r="AE119" s="856"/>
      <c r="AF119" s="856"/>
      <c r="AG119" s="856"/>
      <c r="AH119" s="856"/>
      <c r="AI119" s="856"/>
      <c r="AJ119" s="856"/>
      <c r="AK119" s="856"/>
      <c r="AL119" s="856"/>
      <c r="AM119" s="856"/>
      <c r="AN119" s="856"/>
      <c r="AO119" s="856"/>
      <c r="AP119" s="856"/>
      <c r="AQ119" s="856"/>
      <c r="AR119" s="856"/>
      <c r="AS119" s="856"/>
      <c r="AT119" s="856"/>
      <c r="AU119" s="856"/>
      <c r="AV119" s="856"/>
      <c r="AW119" s="856"/>
      <c r="AX119" s="856"/>
      <c r="AY119" s="856"/>
      <c r="AZ119" s="856"/>
      <c r="BA119" s="856"/>
      <c r="BB119" s="856"/>
      <c r="BC119" s="856"/>
      <c r="BD119" s="856"/>
      <c r="BE119" s="856"/>
      <c r="BF119" s="856"/>
      <c r="BG119" s="856"/>
      <c r="BH119" s="856"/>
      <c r="BI119" s="856"/>
      <c r="BJ119" s="856"/>
      <c r="BK119" s="856"/>
      <c r="BL119" s="856"/>
      <c r="BM119" s="856"/>
      <c r="BN119" s="856"/>
      <c r="BO119" s="856"/>
    </row>
    <row r="120" spans="1:67" ht="13.5" hidden="1" customHeight="1" outlineLevel="1" thickBot="1">
      <c r="B120" s="17" t="s">
        <v>477</v>
      </c>
      <c r="C120" s="613"/>
      <c r="D120" s="613"/>
      <c r="E120" s="637"/>
      <c r="F120" s="791"/>
      <c r="G120" s="147">
        <f t="shared" ref="G120:BO120" si="56">G$7</f>
        <v>1990</v>
      </c>
      <c r="H120" s="147">
        <f t="shared" si="56"/>
        <v>1991</v>
      </c>
      <c r="I120" s="147">
        <f t="shared" si="56"/>
        <v>1992</v>
      </c>
      <c r="J120" s="147">
        <f t="shared" si="56"/>
        <v>1993</v>
      </c>
      <c r="K120" s="147">
        <f t="shared" si="56"/>
        <v>1994</v>
      </c>
      <c r="L120" s="147">
        <f t="shared" si="56"/>
        <v>1995</v>
      </c>
      <c r="M120" s="147">
        <f t="shared" si="56"/>
        <v>1996</v>
      </c>
      <c r="N120" s="147">
        <f t="shared" si="56"/>
        <v>1997</v>
      </c>
      <c r="O120" s="147">
        <f t="shared" si="56"/>
        <v>1998</v>
      </c>
      <c r="P120" s="147">
        <f t="shared" si="56"/>
        <v>1999</v>
      </c>
      <c r="Q120" s="147">
        <f t="shared" si="56"/>
        <v>2000</v>
      </c>
      <c r="R120" s="147">
        <f t="shared" si="56"/>
        <v>2001</v>
      </c>
      <c r="S120" s="147">
        <f t="shared" si="56"/>
        <v>2002</v>
      </c>
      <c r="T120" s="147">
        <f t="shared" si="56"/>
        <v>2003</v>
      </c>
      <c r="U120" s="147">
        <f t="shared" si="56"/>
        <v>2004</v>
      </c>
      <c r="V120" s="147">
        <f t="shared" si="56"/>
        <v>2005</v>
      </c>
      <c r="W120" s="147">
        <f t="shared" si="56"/>
        <v>2006</v>
      </c>
      <c r="X120" s="147">
        <f t="shared" si="56"/>
        <v>2007</v>
      </c>
      <c r="Y120" s="147">
        <f t="shared" si="56"/>
        <v>2008</v>
      </c>
      <c r="Z120" s="147">
        <f t="shared" si="56"/>
        <v>2009</v>
      </c>
      <c r="AA120" s="147">
        <f t="shared" si="56"/>
        <v>2010</v>
      </c>
      <c r="AB120" s="147">
        <f t="shared" si="56"/>
        <v>2011</v>
      </c>
      <c r="AC120" s="147">
        <f t="shared" si="56"/>
        <v>2012</v>
      </c>
      <c r="AD120" s="147">
        <f t="shared" si="56"/>
        <v>2013</v>
      </c>
      <c r="AE120" s="147">
        <f t="shared" si="56"/>
        <v>2014</v>
      </c>
      <c r="AF120" s="147">
        <f t="shared" si="56"/>
        <v>2015</v>
      </c>
      <c r="AG120" s="147">
        <f t="shared" si="56"/>
        <v>2016</v>
      </c>
      <c r="AH120" s="147">
        <f t="shared" si="56"/>
        <v>2017</v>
      </c>
      <c r="AI120" s="147">
        <f t="shared" si="56"/>
        <v>2018</v>
      </c>
      <c r="AJ120" s="147">
        <f t="shared" si="56"/>
        <v>2019</v>
      </c>
      <c r="AK120" s="147">
        <f t="shared" si="56"/>
        <v>2020</v>
      </c>
      <c r="AL120" s="147">
        <f t="shared" si="56"/>
        <v>2021</v>
      </c>
      <c r="AM120" s="147">
        <f t="shared" si="56"/>
        <v>2022</v>
      </c>
      <c r="AN120" s="147">
        <f t="shared" si="56"/>
        <v>2023</v>
      </c>
      <c r="AO120" s="147">
        <f t="shared" si="56"/>
        <v>2024</v>
      </c>
      <c r="AP120" s="147">
        <f t="shared" si="56"/>
        <v>2025</v>
      </c>
      <c r="AQ120" s="147">
        <f t="shared" si="56"/>
        <v>2026</v>
      </c>
      <c r="AR120" s="147">
        <f t="shared" si="56"/>
        <v>2027</v>
      </c>
      <c r="AS120" s="147">
        <f t="shared" si="56"/>
        <v>2028</v>
      </c>
      <c r="AT120" s="147">
        <f t="shared" si="56"/>
        <v>2029</v>
      </c>
      <c r="AU120" s="147">
        <f t="shared" si="56"/>
        <v>2030</v>
      </c>
      <c r="AV120" s="147">
        <f t="shared" si="56"/>
        <v>2031</v>
      </c>
      <c r="AW120" s="147">
        <f t="shared" si="56"/>
        <v>2032</v>
      </c>
      <c r="AX120" s="147">
        <f t="shared" si="56"/>
        <v>2033</v>
      </c>
      <c r="AY120" s="147">
        <f t="shared" si="56"/>
        <v>2034</v>
      </c>
      <c r="AZ120" s="147">
        <f t="shared" si="56"/>
        <v>2035</v>
      </c>
      <c r="BA120" s="147">
        <f t="shared" si="56"/>
        <v>2036</v>
      </c>
      <c r="BB120" s="147">
        <f t="shared" si="56"/>
        <v>2037</v>
      </c>
      <c r="BC120" s="147">
        <f t="shared" si="56"/>
        <v>2038</v>
      </c>
      <c r="BD120" s="147">
        <f t="shared" si="56"/>
        <v>2039</v>
      </c>
      <c r="BE120" s="147">
        <f t="shared" si="56"/>
        <v>2040</v>
      </c>
      <c r="BF120" s="147">
        <f t="shared" si="56"/>
        <v>2041</v>
      </c>
      <c r="BG120" s="147">
        <f t="shared" si="56"/>
        <v>2042</v>
      </c>
      <c r="BH120" s="147">
        <f t="shared" si="56"/>
        <v>2043</v>
      </c>
      <c r="BI120" s="147">
        <f t="shared" si="56"/>
        <v>2044</v>
      </c>
      <c r="BJ120" s="147">
        <f t="shared" si="56"/>
        <v>2045</v>
      </c>
      <c r="BK120" s="147">
        <f t="shared" si="56"/>
        <v>2046</v>
      </c>
      <c r="BL120" s="147">
        <f t="shared" si="56"/>
        <v>2047</v>
      </c>
      <c r="BM120" s="147">
        <f t="shared" si="56"/>
        <v>2048</v>
      </c>
      <c r="BN120" s="147">
        <f t="shared" si="56"/>
        <v>2049</v>
      </c>
      <c r="BO120" s="147">
        <f t="shared" si="56"/>
        <v>2050</v>
      </c>
    </row>
    <row r="121" spans="1:67" ht="13.5" hidden="1" customHeight="1" outlineLevel="1">
      <c r="B121" s="611" t="s">
        <v>1219</v>
      </c>
      <c r="C121" s="668" t="s">
        <v>1228</v>
      </c>
      <c r="D121" s="640"/>
      <c r="E121" s="667" t="s">
        <v>1386</v>
      </c>
      <c r="F121" s="855"/>
      <c r="G121" s="973"/>
      <c r="H121" s="973"/>
      <c r="I121" s="973"/>
      <c r="J121" s="973"/>
      <c r="K121" s="973"/>
      <c r="L121" s="973"/>
      <c r="M121" s="973"/>
      <c r="N121" s="973"/>
      <c r="O121" s="973"/>
      <c r="P121" s="973"/>
      <c r="Q121" s="973"/>
      <c r="R121" s="973"/>
      <c r="S121" s="973"/>
      <c r="T121" s="973"/>
      <c r="U121" s="973"/>
      <c r="V121" s="973"/>
      <c r="W121" s="973"/>
      <c r="X121" s="973"/>
      <c r="Y121" s="973"/>
      <c r="Z121" s="973"/>
      <c r="AA121" s="973"/>
      <c r="AB121" s="973"/>
      <c r="AC121" s="973"/>
      <c r="AD121" s="973"/>
      <c r="AE121" s="973"/>
      <c r="AF121" s="973"/>
      <c r="AG121" s="973"/>
      <c r="AH121" s="973"/>
      <c r="AI121" s="973"/>
      <c r="AJ121" s="973"/>
      <c r="AK121" s="973"/>
      <c r="AL121" s="973"/>
      <c r="AM121" s="973"/>
      <c r="AN121" s="973"/>
      <c r="AO121" s="973"/>
      <c r="AP121" s="973"/>
      <c r="AQ121" s="973"/>
      <c r="AR121" s="973"/>
      <c r="AS121" s="973"/>
      <c r="AT121" s="973"/>
      <c r="AU121" s="973"/>
      <c r="AV121" s="973"/>
      <c r="AW121" s="973"/>
      <c r="AX121" s="973"/>
      <c r="AY121" s="973"/>
      <c r="AZ121" s="973"/>
      <c r="BA121" s="973"/>
      <c r="BB121" s="973"/>
      <c r="BC121" s="973"/>
      <c r="BD121" s="973"/>
      <c r="BE121" s="973"/>
      <c r="BF121" s="973"/>
      <c r="BG121" s="973"/>
      <c r="BH121" s="973"/>
      <c r="BI121" s="973"/>
      <c r="BJ121" s="973"/>
      <c r="BK121" s="973"/>
      <c r="BL121" s="973"/>
      <c r="BM121" s="973"/>
      <c r="BN121" s="973"/>
      <c r="BO121" s="973"/>
    </row>
    <row r="122" spans="1:67" ht="12.75" hidden="1" customHeight="1" outlineLevel="1">
      <c r="B122" s="611" t="s">
        <v>1220</v>
      </c>
      <c r="C122" s="60" t="s">
        <v>7</v>
      </c>
      <c r="D122" s="640"/>
      <c r="E122" s="667" t="s">
        <v>151</v>
      </c>
      <c r="F122" s="838"/>
      <c r="G122" s="973"/>
      <c r="H122" s="973"/>
      <c r="I122" s="973"/>
      <c r="J122" s="973"/>
      <c r="K122" s="973"/>
      <c r="L122" s="973"/>
      <c r="M122" s="973"/>
      <c r="N122" s="973"/>
      <c r="O122" s="973"/>
      <c r="P122" s="973"/>
      <c r="Q122" s="973"/>
      <c r="R122" s="973"/>
      <c r="S122" s="973"/>
      <c r="T122" s="973"/>
      <c r="U122" s="973"/>
      <c r="V122" s="973"/>
      <c r="W122" s="973"/>
      <c r="X122" s="973"/>
      <c r="Y122" s="973"/>
      <c r="Z122" s="973"/>
      <c r="AA122" s="973"/>
      <c r="AB122" s="973"/>
      <c r="AC122" s="973"/>
      <c r="AD122" s="973"/>
      <c r="AE122" s="973"/>
      <c r="AF122" s="973"/>
      <c r="AG122" s="973"/>
      <c r="AH122" s="973"/>
      <c r="AI122" s="973"/>
      <c r="AJ122" s="973"/>
      <c r="AK122" s="973"/>
      <c r="AL122" s="973"/>
      <c r="AM122" s="973"/>
      <c r="AN122" s="973"/>
      <c r="AO122" s="973"/>
      <c r="AP122" s="973"/>
      <c r="AQ122" s="973"/>
      <c r="AR122" s="973"/>
      <c r="AS122" s="973"/>
      <c r="AT122" s="973"/>
      <c r="AU122" s="973"/>
      <c r="AV122" s="973"/>
      <c r="AW122" s="973"/>
      <c r="AX122" s="973"/>
      <c r="AY122" s="973"/>
      <c r="AZ122" s="973"/>
      <c r="BA122" s="973"/>
      <c r="BB122" s="973"/>
      <c r="BC122" s="973"/>
      <c r="BD122" s="973"/>
      <c r="BE122" s="973"/>
      <c r="BF122" s="973"/>
      <c r="BG122" s="973"/>
      <c r="BH122" s="973"/>
      <c r="BI122" s="973"/>
      <c r="BJ122" s="973"/>
      <c r="BK122" s="973"/>
      <c r="BL122" s="973"/>
      <c r="BM122" s="973"/>
      <c r="BN122" s="973"/>
      <c r="BO122" s="973"/>
    </row>
    <row r="123" spans="1:67" ht="13.5" customHeight="1" collapsed="1">
      <c r="A123" s="15"/>
      <c r="G123" s="856"/>
      <c r="H123" s="856"/>
      <c r="I123" s="856"/>
      <c r="J123" s="856"/>
      <c r="K123" s="856"/>
      <c r="L123" s="856"/>
      <c r="M123" s="856"/>
      <c r="N123" s="856"/>
      <c r="O123" s="856"/>
      <c r="P123" s="856"/>
      <c r="Q123" s="856"/>
      <c r="R123" s="856"/>
      <c r="S123" s="856"/>
      <c r="T123" s="856"/>
      <c r="U123" s="856"/>
      <c r="V123" s="856"/>
      <c r="W123" s="856"/>
      <c r="X123" s="856"/>
      <c r="Y123" s="856"/>
      <c r="Z123" s="856"/>
      <c r="AA123" s="856"/>
      <c r="AB123" s="856"/>
      <c r="AC123" s="856"/>
      <c r="AD123" s="856"/>
      <c r="AE123" s="856"/>
      <c r="AF123" s="856"/>
      <c r="AG123" s="856"/>
      <c r="AH123" s="856"/>
      <c r="AI123" s="856"/>
      <c r="AJ123" s="856"/>
      <c r="AK123" s="856"/>
      <c r="AL123" s="856"/>
      <c r="AM123" s="856"/>
      <c r="AN123" s="856"/>
      <c r="AO123" s="856"/>
      <c r="AP123" s="856"/>
      <c r="AQ123" s="856"/>
      <c r="AR123" s="856"/>
      <c r="AS123" s="856"/>
      <c r="AT123" s="856"/>
      <c r="AU123" s="856"/>
      <c r="AV123" s="856"/>
      <c r="AW123" s="856"/>
      <c r="AX123" s="856"/>
      <c r="AY123" s="856"/>
      <c r="AZ123" s="856"/>
      <c r="BA123" s="856"/>
      <c r="BB123" s="856"/>
      <c r="BC123" s="856"/>
      <c r="BD123" s="856"/>
      <c r="BE123" s="856"/>
      <c r="BF123" s="856"/>
      <c r="BG123" s="856"/>
      <c r="BH123" s="856"/>
      <c r="BI123" s="856"/>
      <c r="BJ123" s="856"/>
      <c r="BK123" s="856"/>
      <c r="BL123" s="856"/>
      <c r="BM123" s="856"/>
      <c r="BN123" s="856"/>
      <c r="BO123" s="856"/>
    </row>
    <row r="124" spans="1:67" ht="13.5" hidden="1" customHeight="1" outlineLevel="1" thickBot="1">
      <c r="B124" s="17" t="s">
        <v>478</v>
      </c>
      <c r="C124" s="613"/>
      <c r="D124" s="613"/>
      <c r="E124" s="637"/>
      <c r="F124" s="791"/>
      <c r="G124" s="147">
        <f t="shared" ref="G124:BO124" si="57">G$7</f>
        <v>1990</v>
      </c>
      <c r="H124" s="147">
        <f t="shared" si="57"/>
        <v>1991</v>
      </c>
      <c r="I124" s="147">
        <f t="shared" si="57"/>
        <v>1992</v>
      </c>
      <c r="J124" s="147">
        <f t="shared" si="57"/>
        <v>1993</v>
      </c>
      <c r="K124" s="147">
        <f t="shared" si="57"/>
        <v>1994</v>
      </c>
      <c r="L124" s="147">
        <f t="shared" si="57"/>
        <v>1995</v>
      </c>
      <c r="M124" s="147">
        <f t="shared" si="57"/>
        <v>1996</v>
      </c>
      <c r="N124" s="147">
        <f t="shared" si="57"/>
        <v>1997</v>
      </c>
      <c r="O124" s="147">
        <f t="shared" si="57"/>
        <v>1998</v>
      </c>
      <c r="P124" s="147">
        <f t="shared" si="57"/>
        <v>1999</v>
      </c>
      <c r="Q124" s="147">
        <f t="shared" si="57"/>
        <v>2000</v>
      </c>
      <c r="R124" s="147">
        <f t="shared" si="57"/>
        <v>2001</v>
      </c>
      <c r="S124" s="147">
        <f t="shared" si="57"/>
        <v>2002</v>
      </c>
      <c r="T124" s="147">
        <f t="shared" si="57"/>
        <v>2003</v>
      </c>
      <c r="U124" s="147">
        <f t="shared" si="57"/>
        <v>2004</v>
      </c>
      <c r="V124" s="147">
        <f t="shared" si="57"/>
        <v>2005</v>
      </c>
      <c r="W124" s="147">
        <f t="shared" si="57"/>
        <v>2006</v>
      </c>
      <c r="X124" s="147">
        <f t="shared" si="57"/>
        <v>2007</v>
      </c>
      <c r="Y124" s="147">
        <f t="shared" si="57"/>
        <v>2008</v>
      </c>
      <c r="Z124" s="147">
        <f t="shared" si="57"/>
        <v>2009</v>
      </c>
      <c r="AA124" s="147">
        <f t="shared" si="57"/>
        <v>2010</v>
      </c>
      <c r="AB124" s="147">
        <f t="shared" si="57"/>
        <v>2011</v>
      </c>
      <c r="AC124" s="147">
        <f t="shared" si="57"/>
        <v>2012</v>
      </c>
      <c r="AD124" s="147">
        <f t="shared" si="57"/>
        <v>2013</v>
      </c>
      <c r="AE124" s="147">
        <f t="shared" si="57"/>
        <v>2014</v>
      </c>
      <c r="AF124" s="147">
        <f t="shared" si="57"/>
        <v>2015</v>
      </c>
      <c r="AG124" s="147">
        <f t="shared" si="57"/>
        <v>2016</v>
      </c>
      <c r="AH124" s="147">
        <f t="shared" si="57"/>
        <v>2017</v>
      </c>
      <c r="AI124" s="147">
        <f t="shared" si="57"/>
        <v>2018</v>
      </c>
      <c r="AJ124" s="147">
        <f t="shared" si="57"/>
        <v>2019</v>
      </c>
      <c r="AK124" s="147">
        <f t="shared" si="57"/>
        <v>2020</v>
      </c>
      <c r="AL124" s="147">
        <f t="shared" si="57"/>
        <v>2021</v>
      </c>
      <c r="AM124" s="147">
        <f t="shared" si="57"/>
        <v>2022</v>
      </c>
      <c r="AN124" s="147">
        <f t="shared" si="57"/>
        <v>2023</v>
      </c>
      <c r="AO124" s="147">
        <f t="shared" si="57"/>
        <v>2024</v>
      </c>
      <c r="AP124" s="147">
        <f t="shared" si="57"/>
        <v>2025</v>
      </c>
      <c r="AQ124" s="147">
        <f t="shared" si="57"/>
        <v>2026</v>
      </c>
      <c r="AR124" s="147">
        <f t="shared" si="57"/>
        <v>2027</v>
      </c>
      <c r="AS124" s="147">
        <f t="shared" si="57"/>
        <v>2028</v>
      </c>
      <c r="AT124" s="147">
        <f t="shared" si="57"/>
        <v>2029</v>
      </c>
      <c r="AU124" s="147">
        <f t="shared" si="57"/>
        <v>2030</v>
      </c>
      <c r="AV124" s="147">
        <f t="shared" si="57"/>
        <v>2031</v>
      </c>
      <c r="AW124" s="147">
        <f t="shared" si="57"/>
        <v>2032</v>
      </c>
      <c r="AX124" s="147">
        <f t="shared" si="57"/>
        <v>2033</v>
      </c>
      <c r="AY124" s="147">
        <f t="shared" si="57"/>
        <v>2034</v>
      </c>
      <c r="AZ124" s="147">
        <f t="shared" si="57"/>
        <v>2035</v>
      </c>
      <c r="BA124" s="147">
        <f t="shared" si="57"/>
        <v>2036</v>
      </c>
      <c r="BB124" s="147">
        <f t="shared" si="57"/>
        <v>2037</v>
      </c>
      <c r="BC124" s="147">
        <f t="shared" si="57"/>
        <v>2038</v>
      </c>
      <c r="BD124" s="147">
        <f t="shared" si="57"/>
        <v>2039</v>
      </c>
      <c r="BE124" s="147">
        <f t="shared" si="57"/>
        <v>2040</v>
      </c>
      <c r="BF124" s="147">
        <f t="shared" si="57"/>
        <v>2041</v>
      </c>
      <c r="BG124" s="147">
        <f t="shared" si="57"/>
        <v>2042</v>
      </c>
      <c r="BH124" s="147">
        <f t="shared" si="57"/>
        <v>2043</v>
      </c>
      <c r="BI124" s="147">
        <f t="shared" si="57"/>
        <v>2044</v>
      </c>
      <c r="BJ124" s="147">
        <f t="shared" si="57"/>
        <v>2045</v>
      </c>
      <c r="BK124" s="147">
        <f t="shared" si="57"/>
        <v>2046</v>
      </c>
      <c r="BL124" s="147">
        <f t="shared" si="57"/>
        <v>2047</v>
      </c>
      <c r="BM124" s="147">
        <f t="shared" si="57"/>
        <v>2048</v>
      </c>
      <c r="BN124" s="147">
        <f t="shared" si="57"/>
        <v>2049</v>
      </c>
      <c r="BO124" s="147">
        <f t="shared" si="57"/>
        <v>2050</v>
      </c>
    </row>
    <row r="125" spans="1:67" s="762" customFormat="1" ht="13.5" hidden="1" customHeight="1" outlineLevel="1">
      <c r="B125" s="342" t="s">
        <v>457</v>
      </c>
      <c r="C125" s="668" t="s">
        <v>8</v>
      </c>
      <c r="D125" s="640"/>
      <c r="E125" s="667" t="s">
        <v>152</v>
      </c>
      <c r="F125" s="855"/>
      <c r="G125" s="983">
        <v>525</v>
      </c>
      <c r="H125" s="983">
        <v>525</v>
      </c>
      <c r="I125" s="983">
        <v>525</v>
      </c>
      <c r="J125" s="983">
        <v>525</v>
      </c>
      <c r="K125" s="983">
        <v>525</v>
      </c>
      <c r="L125" s="983">
        <v>525</v>
      </c>
      <c r="M125" s="983">
        <v>525</v>
      </c>
      <c r="N125" s="983">
        <v>525</v>
      </c>
      <c r="O125" s="983">
        <v>525</v>
      </c>
      <c r="P125" s="983">
        <v>525</v>
      </c>
      <c r="Q125" s="983">
        <v>525</v>
      </c>
      <c r="R125" s="983">
        <v>525</v>
      </c>
      <c r="S125" s="983">
        <v>525</v>
      </c>
      <c r="T125" s="983">
        <v>525</v>
      </c>
      <c r="U125" s="983">
        <v>525</v>
      </c>
      <c r="V125" s="983">
        <v>525</v>
      </c>
      <c r="W125" s="983">
        <v>525</v>
      </c>
      <c r="X125" s="983">
        <v>525</v>
      </c>
      <c r="Y125" s="983">
        <v>525</v>
      </c>
      <c r="Z125" s="983">
        <v>525</v>
      </c>
      <c r="AA125" s="983">
        <v>525</v>
      </c>
      <c r="AB125" s="983">
        <v>525</v>
      </c>
      <c r="AC125" s="983">
        <v>525</v>
      </c>
      <c r="AD125" s="983">
        <v>525</v>
      </c>
      <c r="AE125" s="983">
        <v>525</v>
      </c>
      <c r="AF125" s="983">
        <v>525</v>
      </c>
      <c r="AG125" s="983">
        <v>525</v>
      </c>
      <c r="AH125" s="983">
        <v>525</v>
      </c>
      <c r="AI125" s="983">
        <v>525</v>
      </c>
      <c r="AJ125" s="983">
        <v>525</v>
      </c>
      <c r="AK125" s="983">
        <v>525</v>
      </c>
      <c r="AL125" s="983">
        <v>525</v>
      </c>
      <c r="AM125" s="983">
        <v>525</v>
      </c>
      <c r="AN125" s="983">
        <v>525</v>
      </c>
      <c r="AO125" s="983">
        <v>525</v>
      </c>
      <c r="AP125" s="983">
        <v>525</v>
      </c>
      <c r="AQ125" s="983">
        <v>525</v>
      </c>
      <c r="AR125" s="983">
        <v>525</v>
      </c>
      <c r="AS125" s="983">
        <v>525</v>
      </c>
      <c r="AT125" s="983">
        <v>525</v>
      </c>
      <c r="AU125" s="983">
        <v>525</v>
      </c>
      <c r="AV125" s="983">
        <v>525</v>
      </c>
      <c r="AW125" s="983">
        <v>525</v>
      </c>
      <c r="AX125" s="983">
        <v>525</v>
      </c>
      <c r="AY125" s="983">
        <v>525</v>
      </c>
      <c r="AZ125" s="983">
        <v>525</v>
      </c>
      <c r="BA125" s="983">
        <v>525</v>
      </c>
      <c r="BB125" s="983">
        <v>525</v>
      </c>
      <c r="BC125" s="983">
        <v>525</v>
      </c>
      <c r="BD125" s="983">
        <v>525</v>
      </c>
      <c r="BE125" s="983">
        <v>525</v>
      </c>
      <c r="BF125" s="983">
        <v>525</v>
      </c>
      <c r="BG125" s="983">
        <v>525</v>
      </c>
      <c r="BH125" s="983">
        <v>525</v>
      </c>
      <c r="BI125" s="983">
        <v>525</v>
      </c>
      <c r="BJ125" s="983">
        <v>525</v>
      </c>
      <c r="BK125" s="983">
        <v>525</v>
      </c>
      <c r="BL125" s="983">
        <v>525</v>
      </c>
      <c r="BM125" s="983">
        <v>525</v>
      </c>
      <c r="BN125" s="983">
        <v>525</v>
      </c>
      <c r="BO125" s="983">
        <v>525</v>
      </c>
    </row>
    <row r="126" spans="1:67" ht="13.5" hidden="1" customHeight="1" outlineLevel="1">
      <c r="B126" s="611" t="s">
        <v>458</v>
      </c>
      <c r="C126" s="60" t="s">
        <v>14</v>
      </c>
      <c r="D126" s="640"/>
      <c r="E126" s="667" t="s">
        <v>1389</v>
      </c>
      <c r="F126" s="838"/>
      <c r="G126" s="974">
        <v>2E-3</v>
      </c>
      <c r="H126" s="974">
        <v>2E-3</v>
      </c>
      <c r="I126" s="974">
        <v>2E-3</v>
      </c>
      <c r="J126" s="974">
        <v>2E-3</v>
      </c>
      <c r="K126" s="974">
        <v>2E-3</v>
      </c>
      <c r="L126" s="974">
        <v>2E-3</v>
      </c>
      <c r="M126" s="974">
        <v>2E-3</v>
      </c>
      <c r="N126" s="974">
        <v>2E-3</v>
      </c>
      <c r="O126" s="974">
        <v>2E-3</v>
      </c>
      <c r="P126" s="974">
        <v>2E-3</v>
      </c>
      <c r="Q126" s="974">
        <v>2E-3</v>
      </c>
      <c r="R126" s="974">
        <v>2E-3</v>
      </c>
      <c r="S126" s="974">
        <v>2E-3</v>
      </c>
      <c r="T126" s="974">
        <v>2E-3</v>
      </c>
      <c r="U126" s="974">
        <v>2E-3</v>
      </c>
      <c r="V126" s="974">
        <v>2E-3</v>
      </c>
      <c r="W126" s="974">
        <v>2E-3</v>
      </c>
      <c r="X126" s="974">
        <v>2E-3</v>
      </c>
      <c r="Y126" s="974">
        <v>2E-3</v>
      </c>
      <c r="Z126" s="974">
        <v>2E-3</v>
      </c>
      <c r="AA126" s="974">
        <v>2E-3</v>
      </c>
      <c r="AB126" s="974">
        <v>2E-3</v>
      </c>
      <c r="AC126" s="974">
        <v>2E-3</v>
      </c>
      <c r="AD126" s="974">
        <v>2E-3</v>
      </c>
      <c r="AE126" s="974">
        <v>2E-3</v>
      </c>
      <c r="AF126" s="974">
        <v>2E-3</v>
      </c>
      <c r="AG126" s="974">
        <v>2E-3</v>
      </c>
      <c r="AH126" s="974">
        <v>2E-3</v>
      </c>
      <c r="AI126" s="974">
        <v>2E-3</v>
      </c>
      <c r="AJ126" s="974">
        <v>2E-3</v>
      </c>
      <c r="AK126" s="974">
        <v>2E-3</v>
      </c>
      <c r="AL126" s="974">
        <v>2E-3</v>
      </c>
      <c r="AM126" s="974">
        <v>2E-3</v>
      </c>
      <c r="AN126" s="974">
        <v>2E-3</v>
      </c>
      <c r="AO126" s="974">
        <v>2E-3</v>
      </c>
      <c r="AP126" s="974">
        <v>2E-3</v>
      </c>
      <c r="AQ126" s="974">
        <v>2E-3</v>
      </c>
      <c r="AR126" s="974">
        <v>2E-3</v>
      </c>
      <c r="AS126" s="974">
        <v>2E-3</v>
      </c>
      <c r="AT126" s="974">
        <v>2E-3</v>
      </c>
      <c r="AU126" s="974">
        <v>2E-3</v>
      </c>
      <c r="AV126" s="974">
        <v>2E-3</v>
      </c>
      <c r="AW126" s="974">
        <v>2E-3</v>
      </c>
      <c r="AX126" s="974">
        <v>2E-3</v>
      </c>
      <c r="AY126" s="974">
        <v>2E-3</v>
      </c>
      <c r="AZ126" s="974">
        <v>2E-3</v>
      </c>
      <c r="BA126" s="974">
        <v>2E-3</v>
      </c>
      <c r="BB126" s="974">
        <v>2E-3</v>
      </c>
      <c r="BC126" s="974">
        <v>2E-3</v>
      </c>
      <c r="BD126" s="974">
        <v>2E-3</v>
      </c>
      <c r="BE126" s="974">
        <v>2E-3</v>
      </c>
      <c r="BF126" s="974">
        <v>2E-3</v>
      </c>
      <c r="BG126" s="974">
        <v>2E-3</v>
      </c>
      <c r="BH126" s="974">
        <v>2E-3</v>
      </c>
      <c r="BI126" s="974">
        <v>2E-3</v>
      </c>
      <c r="BJ126" s="974">
        <v>2E-3</v>
      </c>
      <c r="BK126" s="974">
        <v>2E-3</v>
      </c>
      <c r="BL126" s="974">
        <v>2E-3</v>
      </c>
      <c r="BM126" s="974">
        <v>2E-3</v>
      </c>
      <c r="BN126" s="974">
        <v>2E-3</v>
      </c>
      <c r="BO126" s="974">
        <v>2E-3</v>
      </c>
    </row>
    <row r="127" spans="1:67" ht="13.5" hidden="1" customHeight="1" outlineLevel="1">
      <c r="B127" s="611" t="s">
        <v>459</v>
      </c>
      <c r="C127" s="60" t="s">
        <v>15</v>
      </c>
      <c r="D127" s="640"/>
      <c r="E127" s="667" t="s">
        <v>1383</v>
      </c>
      <c r="F127" s="838"/>
      <c r="G127" s="984">
        <v>1.55</v>
      </c>
      <c r="H127" s="984">
        <v>1.55</v>
      </c>
      <c r="I127" s="984">
        <v>1.55</v>
      </c>
      <c r="J127" s="984">
        <v>1.55</v>
      </c>
      <c r="K127" s="984">
        <v>1.55</v>
      </c>
      <c r="L127" s="984">
        <v>1.55</v>
      </c>
      <c r="M127" s="984">
        <v>1.55</v>
      </c>
      <c r="N127" s="984">
        <v>1.55</v>
      </c>
      <c r="O127" s="984">
        <v>1.55</v>
      </c>
      <c r="P127" s="984">
        <v>1.55</v>
      </c>
      <c r="Q127" s="984">
        <v>1.55</v>
      </c>
      <c r="R127" s="984">
        <v>1.55</v>
      </c>
      <c r="S127" s="984">
        <v>1.55</v>
      </c>
      <c r="T127" s="984">
        <v>1.55</v>
      </c>
      <c r="U127" s="984">
        <v>1.55</v>
      </c>
      <c r="V127" s="984">
        <v>1.55</v>
      </c>
      <c r="W127" s="984">
        <v>1.55</v>
      </c>
      <c r="X127" s="984">
        <v>1.55</v>
      </c>
      <c r="Y127" s="984">
        <v>1.55</v>
      </c>
      <c r="Z127" s="984">
        <v>1.55</v>
      </c>
      <c r="AA127" s="984">
        <v>1.55</v>
      </c>
      <c r="AB127" s="984">
        <v>1.55</v>
      </c>
      <c r="AC127" s="984">
        <v>1.55</v>
      </c>
      <c r="AD127" s="984">
        <v>1.55</v>
      </c>
      <c r="AE127" s="984">
        <v>1.55</v>
      </c>
      <c r="AF127" s="984">
        <v>1.55</v>
      </c>
      <c r="AG127" s="984">
        <v>1.55</v>
      </c>
      <c r="AH127" s="984">
        <v>1.55</v>
      </c>
      <c r="AI127" s="984">
        <v>1.55</v>
      </c>
      <c r="AJ127" s="984">
        <v>1.55</v>
      </c>
      <c r="AK127" s="984">
        <v>1.55</v>
      </c>
      <c r="AL127" s="984">
        <v>1.55</v>
      </c>
      <c r="AM127" s="984">
        <v>1.55</v>
      </c>
      <c r="AN127" s="984">
        <v>1.55</v>
      </c>
      <c r="AO127" s="984">
        <v>1.55</v>
      </c>
      <c r="AP127" s="984">
        <v>1.55</v>
      </c>
      <c r="AQ127" s="984">
        <v>1.55</v>
      </c>
      <c r="AR127" s="984">
        <v>1.55</v>
      </c>
      <c r="AS127" s="984">
        <v>1.55</v>
      </c>
      <c r="AT127" s="984">
        <v>1.55</v>
      </c>
      <c r="AU127" s="984">
        <v>1.55</v>
      </c>
      <c r="AV127" s="984">
        <v>1.55</v>
      </c>
      <c r="AW127" s="984">
        <v>1.55</v>
      </c>
      <c r="AX127" s="984">
        <v>1.55</v>
      </c>
      <c r="AY127" s="984">
        <v>1.55</v>
      </c>
      <c r="AZ127" s="984">
        <v>1.55</v>
      </c>
      <c r="BA127" s="984">
        <v>1.55</v>
      </c>
      <c r="BB127" s="984">
        <v>1.55</v>
      </c>
      <c r="BC127" s="984">
        <v>1.55</v>
      </c>
      <c r="BD127" s="984">
        <v>1.55</v>
      </c>
      <c r="BE127" s="984">
        <v>1.55</v>
      </c>
      <c r="BF127" s="984">
        <v>1.55</v>
      </c>
      <c r="BG127" s="984">
        <v>1.55</v>
      </c>
      <c r="BH127" s="984">
        <v>1.55</v>
      </c>
      <c r="BI127" s="984">
        <v>1.55</v>
      </c>
      <c r="BJ127" s="984">
        <v>1.55</v>
      </c>
      <c r="BK127" s="984">
        <v>1.55</v>
      </c>
      <c r="BL127" s="984">
        <v>1.55</v>
      </c>
      <c r="BM127" s="984">
        <v>1.55</v>
      </c>
      <c r="BN127" s="984">
        <v>1.55</v>
      </c>
      <c r="BO127" s="984">
        <v>1.55</v>
      </c>
    </row>
    <row r="128" spans="1:67" ht="13.5" customHeight="1" collapsed="1">
      <c r="A128" s="15"/>
      <c r="G128" s="856"/>
      <c r="H128" s="856"/>
      <c r="I128" s="856"/>
      <c r="J128" s="856"/>
      <c r="K128" s="856"/>
      <c r="L128" s="856"/>
      <c r="M128" s="856"/>
      <c r="N128" s="856"/>
      <c r="O128" s="856"/>
      <c r="P128" s="856"/>
      <c r="Q128" s="856"/>
      <c r="R128" s="856"/>
      <c r="S128" s="856"/>
      <c r="T128" s="856"/>
      <c r="U128" s="856"/>
      <c r="V128" s="856"/>
      <c r="W128" s="856"/>
      <c r="X128" s="856"/>
      <c r="Y128" s="856"/>
      <c r="Z128" s="856"/>
      <c r="AA128" s="856"/>
      <c r="AB128" s="856"/>
      <c r="AC128" s="856"/>
      <c r="AD128" s="856"/>
      <c r="AE128" s="856"/>
      <c r="AF128" s="856"/>
      <c r="AG128" s="856"/>
      <c r="AH128" s="856"/>
      <c r="AI128" s="856"/>
      <c r="AJ128" s="856"/>
      <c r="AK128" s="856"/>
      <c r="AL128" s="856"/>
      <c r="AM128" s="856"/>
      <c r="AN128" s="856"/>
      <c r="AO128" s="856"/>
      <c r="AP128" s="856"/>
      <c r="AQ128" s="856"/>
      <c r="AR128" s="856"/>
      <c r="AS128" s="856"/>
      <c r="AT128" s="856"/>
      <c r="AU128" s="856"/>
      <c r="AV128" s="856"/>
      <c r="AW128" s="856"/>
      <c r="AX128" s="856"/>
      <c r="AY128" s="856"/>
      <c r="AZ128" s="856"/>
      <c r="BA128" s="856"/>
      <c r="BB128" s="856"/>
      <c r="BC128" s="856"/>
      <c r="BD128" s="856"/>
      <c r="BE128" s="856"/>
      <c r="BF128" s="856"/>
      <c r="BG128" s="856"/>
      <c r="BH128" s="856"/>
      <c r="BI128" s="856"/>
      <c r="BJ128" s="856"/>
      <c r="BK128" s="856"/>
      <c r="BL128" s="856"/>
      <c r="BM128" s="856"/>
      <c r="BN128" s="856"/>
      <c r="BO128" s="856"/>
    </row>
    <row r="129" spans="1:67" ht="13.5" hidden="1" customHeight="1" outlineLevel="1" thickBot="1">
      <c r="B129" s="17" t="s">
        <v>1011</v>
      </c>
      <c r="C129" s="613"/>
      <c r="D129" s="613"/>
      <c r="E129" s="637"/>
      <c r="F129" s="791"/>
      <c r="G129" s="147">
        <f t="shared" ref="G129:BO129" si="58">G$7</f>
        <v>1990</v>
      </c>
      <c r="H129" s="147">
        <f t="shared" si="58"/>
        <v>1991</v>
      </c>
      <c r="I129" s="147">
        <f t="shared" si="58"/>
        <v>1992</v>
      </c>
      <c r="J129" s="147">
        <f t="shared" si="58"/>
        <v>1993</v>
      </c>
      <c r="K129" s="147">
        <f t="shared" si="58"/>
        <v>1994</v>
      </c>
      <c r="L129" s="147">
        <f t="shared" si="58"/>
        <v>1995</v>
      </c>
      <c r="M129" s="147">
        <f t="shared" si="58"/>
        <v>1996</v>
      </c>
      <c r="N129" s="147">
        <f t="shared" si="58"/>
        <v>1997</v>
      </c>
      <c r="O129" s="147">
        <f t="shared" si="58"/>
        <v>1998</v>
      </c>
      <c r="P129" s="147">
        <f t="shared" si="58"/>
        <v>1999</v>
      </c>
      <c r="Q129" s="147">
        <f t="shared" si="58"/>
        <v>2000</v>
      </c>
      <c r="R129" s="147">
        <f t="shared" si="58"/>
        <v>2001</v>
      </c>
      <c r="S129" s="147">
        <f t="shared" si="58"/>
        <v>2002</v>
      </c>
      <c r="T129" s="147">
        <f t="shared" si="58"/>
        <v>2003</v>
      </c>
      <c r="U129" s="147">
        <f t="shared" si="58"/>
        <v>2004</v>
      </c>
      <c r="V129" s="147">
        <f t="shared" si="58"/>
        <v>2005</v>
      </c>
      <c r="W129" s="147">
        <f t="shared" si="58"/>
        <v>2006</v>
      </c>
      <c r="X129" s="147">
        <f t="shared" si="58"/>
        <v>2007</v>
      </c>
      <c r="Y129" s="147">
        <f t="shared" si="58"/>
        <v>2008</v>
      </c>
      <c r="Z129" s="147">
        <f t="shared" si="58"/>
        <v>2009</v>
      </c>
      <c r="AA129" s="147">
        <f t="shared" si="58"/>
        <v>2010</v>
      </c>
      <c r="AB129" s="147">
        <f t="shared" si="58"/>
        <v>2011</v>
      </c>
      <c r="AC129" s="147">
        <f t="shared" si="58"/>
        <v>2012</v>
      </c>
      <c r="AD129" s="147">
        <f t="shared" si="58"/>
        <v>2013</v>
      </c>
      <c r="AE129" s="147">
        <f t="shared" si="58"/>
        <v>2014</v>
      </c>
      <c r="AF129" s="147">
        <f t="shared" si="58"/>
        <v>2015</v>
      </c>
      <c r="AG129" s="147">
        <f t="shared" si="58"/>
        <v>2016</v>
      </c>
      <c r="AH129" s="147">
        <f t="shared" si="58"/>
        <v>2017</v>
      </c>
      <c r="AI129" s="147">
        <f t="shared" si="58"/>
        <v>2018</v>
      </c>
      <c r="AJ129" s="147">
        <f t="shared" si="58"/>
        <v>2019</v>
      </c>
      <c r="AK129" s="147">
        <f t="shared" si="58"/>
        <v>2020</v>
      </c>
      <c r="AL129" s="147">
        <f t="shared" si="58"/>
        <v>2021</v>
      </c>
      <c r="AM129" s="147">
        <f t="shared" si="58"/>
        <v>2022</v>
      </c>
      <c r="AN129" s="147">
        <f t="shared" si="58"/>
        <v>2023</v>
      </c>
      <c r="AO129" s="147">
        <f t="shared" si="58"/>
        <v>2024</v>
      </c>
      <c r="AP129" s="147">
        <f t="shared" si="58"/>
        <v>2025</v>
      </c>
      <c r="AQ129" s="147">
        <f t="shared" si="58"/>
        <v>2026</v>
      </c>
      <c r="AR129" s="147">
        <f t="shared" si="58"/>
        <v>2027</v>
      </c>
      <c r="AS129" s="147">
        <f t="shared" si="58"/>
        <v>2028</v>
      </c>
      <c r="AT129" s="147">
        <f t="shared" si="58"/>
        <v>2029</v>
      </c>
      <c r="AU129" s="147">
        <f t="shared" si="58"/>
        <v>2030</v>
      </c>
      <c r="AV129" s="147">
        <f t="shared" si="58"/>
        <v>2031</v>
      </c>
      <c r="AW129" s="147">
        <f t="shared" si="58"/>
        <v>2032</v>
      </c>
      <c r="AX129" s="147">
        <f t="shared" si="58"/>
        <v>2033</v>
      </c>
      <c r="AY129" s="147">
        <f t="shared" si="58"/>
        <v>2034</v>
      </c>
      <c r="AZ129" s="147">
        <f t="shared" si="58"/>
        <v>2035</v>
      </c>
      <c r="BA129" s="147">
        <f t="shared" si="58"/>
        <v>2036</v>
      </c>
      <c r="BB129" s="147">
        <f t="shared" si="58"/>
        <v>2037</v>
      </c>
      <c r="BC129" s="147">
        <f t="shared" si="58"/>
        <v>2038</v>
      </c>
      <c r="BD129" s="147">
        <f t="shared" si="58"/>
        <v>2039</v>
      </c>
      <c r="BE129" s="147">
        <f t="shared" si="58"/>
        <v>2040</v>
      </c>
      <c r="BF129" s="147">
        <f t="shared" si="58"/>
        <v>2041</v>
      </c>
      <c r="BG129" s="147">
        <f t="shared" si="58"/>
        <v>2042</v>
      </c>
      <c r="BH129" s="147">
        <f t="shared" si="58"/>
        <v>2043</v>
      </c>
      <c r="BI129" s="147">
        <f t="shared" si="58"/>
        <v>2044</v>
      </c>
      <c r="BJ129" s="147">
        <f t="shared" si="58"/>
        <v>2045</v>
      </c>
      <c r="BK129" s="147">
        <f t="shared" si="58"/>
        <v>2046</v>
      </c>
      <c r="BL129" s="147">
        <f t="shared" si="58"/>
        <v>2047</v>
      </c>
      <c r="BM129" s="147">
        <f t="shared" si="58"/>
        <v>2048</v>
      </c>
      <c r="BN129" s="147">
        <f t="shared" si="58"/>
        <v>2049</v>
      </c>
      <c r="BO129" s="147">
        <f t="shared" si="58"/>
        <v>2050</v>
      </c>
    </row>
    <row r="130" spans="1:67" ht="13.5" hidden="1" customHeight="1" outlineLevel="1">
      <c r="B130" s="342" t="s">
        <v>409</v>
      </c>
      <c r="C130" s="668" t="s">
        <v>245</v>
      </c>
      <c r="D130" s="640"/>
      <c r="E130" s="667" t="s">
        <v>152</v>
      </c>
      <c r="F130" s="855"/>
      <c r="G130" s="978"/>
      <c r="H130" s="978"/>
      <c r="I130" s="978"/>
      <c r="J130" s="978"/>
      <c r="K130" s="978"/>
      <c r="L130" s="978"/>
      <c r="M130" s="978"/>
      <c r="N130" s="978"/>
      <c r="O130" s="978"/>
      <c r="P130" s="978"/>
      <c r="Q130" s="978"/>
      <c r="R130" s="978"/>
      <c r="S130" s="978"/>
      <c r="T130" s="978"/>
      <c r="U130" s="978"/>
      <c r="V130" s="978"/>
      <c r="W130" s="978"/>
      <c r="X130" s="978"/>
      <c r="Y130" s="978"/>
      <c r="Z130" s="978"/>
      <c r="AA130" s="978"/>
      <c r="AB130" s="978"/>
      <c r="AC130" s="978"/>
      <c r="AD130" s="978"/>
      <c r="AE130" s="978"/>
      <c r="AF130" s="978"/>
      <c r="AG130" s="978"/>
      <c r="AH130" s="978"/>
      <c r="AI130" s="978"/>
      <c r="AJ130" s="978"/>
      <c r="AK130" s="978"/>
      <c r="AL130" s="978"/>
      <c r="AM130" s="978"/>
      <c r="AN130" s="978"/>
      <c r="AO130" s="978"/>
      <c r="AP130" s="978"/>
      <c r="AQ130" s="978"/>
      <c r="AR130" s="978"/>
      <c r="AS130" s="978"/>
      <c r="AT130" s="978"/>
      <c r="AU130" s="978"/>
      <c r="AV130" s="978"/>
      <c r="AW130" s="978"/>
      <c r="AX130" s="978"/>
      <c r="AY130" s="978"/>
      <c r="AZ130" s="978"/>
      <c r="BA130" s="978"/>
      <c r="BB130" s="978"/>
      <c r="BC130" s="978"/>
      <c r="BD130" s="978"/>
      <c r="BE130" s="978"/>
      <c r="BF130" s="978"/>
      <c r="BG130" s="978"/>
      <c r="BH130" s="978"/>
      <c r="BI130" s="978"/>
      <c r="BJ130" s="978"/>
      <c r="BK130" s="978"/>
      <c r="BL130" s="978"/>
      <c r="BM130" s="978"/>
      <c r="BN130" s="978"/>
      <c r="BO130" s="978"/>
    </row>
    <row r="131" spans="1:67" ht="13.5" hidden="1" customHeight="1" outlineLevel="1">
      <c r="B131" s="342" t="s">
        <v>410</v>
      </c>
      <c r="C131" s="60" t="s">
        <v>14</v>
      </c>
      <c r="D131" s="640"/>
      <c r="E131" s="667" t="s">
        <v>1389</v>
      </c>
      <c r="F131" s="838"/>
      <c r="G131" s="974">
        <v>2E-3</v>
      </c>
      <c r="H131" s="974">
        <v>2E-3</v>
      </c>
      <c r="I131" s="974">
        <v>2E-3</v>
      </c>
      <c r="J131" s="974">
        <v>2E-3</v>
      </c>
      <c r="K131" s="974">
        <v>2E-3</v>
      </c>
      <c r="L131" s="974">
        <v>2E-3</v>
      </c>
      <c r="M131" s="974">
        <v>2E-3</v>
      </c>
      <c r="N131" s="974">
        <v>2E-3</v>
      </c>
      <c r="O131" s="974">
        <v>2E-3</v>
      </c>
      <c r="P131" s="974">
        <v>2E-3</v>
      </c>
      <c r="Q131" s="974">
        <v>2E-3</v>
      </c>
      <c r="R131" s="974">
        <v>2E-3</v>
      </c>
      <c r="S131" s="974">
        <v>2E-3</v>
      </c>
      <c r="T131" s="974">
        <v>2E-3</v>
      </c>
      <c r="U131" s="974">
        <v>2E-3</v>
      </c>
      <c r="V131" s="974">
        <v>2E-3</v>
      </c>
      <c r="W131" s="974">
        <v>2E-3</v>
      </c>
      <c r="X131" s="974">
        <v>2E-3</v>
      </c>
      <c r="Y131" s="974">
        <v>2E-3</v>
      </c>
      <c r="Z131" s="974">
        <v>2E-3</v>
      </c>
      <c r="AA131" s="974">
        <v>2E-3</v>
      </c>
      <c r="AB131" s="974">
        <v>2E-3</v>
      </c>
      <c r="AC131" s="974">
        <v>2E-3</v>
      </c>
      <c r="AD131" s="974">
        <v>2E-3</v>
      </c>
      <c r="AE131" s="974">
        <v>2E-3</v>
      </c>
      <c r="AF131" s="974">
        <v>2E-3</v>
      </c>
      <c r="AG131" s="974">
        <v>2E-3</v>
      </c>
      <c r="AH131" s="974">
        <v>2E-3</v>
      </c>
      <c r="AI131" s="974">
        <v>2E-3</v>
      </c>
      <c r="AJ131" s="974">
        <v>2E-3</v>
      </c>
      <c r="AK131" s="974">
        <v>2E-3</v>
      </c>
      <c r="AL131" s="974">
        <v>2E-3</v>
      </c>
      <c r="AM131" s="974">
        <v>2E-3</v>
      </c>
      <c r="AN131" s="974">
        <v>2E-3</v>
      </c>
      <c r="AO131" s="974">
        <v>2E-3</v>
      </c>
      <c r="AP131" s="974">
        <v>2E-3</v>
      </c>
      <c r="AQ131" s="974">
        <v>2E-3</v>
      </c>
      <c r="AR131" s="974">
        <v>2E-3</v>
      </c>
      <c r="AS131" s="974">
        <v>2E-3</v>
      </c>
      <c r="AT131" s="974">
        <v>2E-3</v>
      </c>
      <c r="AU131" s="974">
        <v>2E-3</v>
      </c>
      <c r="AV131" s="974">
        <v>2E-3</v>
      </c>
      <c r="AW131" s="974">
        <v>2E-3</v>
      </c>
      <c r="AX131" s="974">
        <v>2E-3</v>
      </c>
      <c r="AY131" s="974">
        <v>2E-3</v>
      </c>
      <c r="AZ131" s="974">
        <v>2E-3</v>
      </c>
      <c r="BA131" s="974">
        <v>2E-3</v>
      </c>
      <c r="BB131" s="974">
        <v>2E-3</v>
      </c>
      <c r="BC131" s="974">
        <v>2E-3</v>
      </c>
      <c r="BD131" s="974">
        <v>2E-3</v>
      </c>
      <c r="BE131" s="974">
        <v>2E-3</v>
      </c>
      <c r="BF131" s="974">
        <v>2E-3</v>
      </c>
      <c r="BG131" s="974">
        <v>2E-3</v>
      </c>
      <c r="BH131" s="974">
        <v>2E-3</v>
      </c>
      <c r="BI131" s="974">
        <v>2E-3</v>
      </c>
      <c r="BJ131" s="974">
        <v>2E-3</v>
      </c>
      <c r="BK131" s="974">
        <v>2E-3</v>
      </c>
      <c r="BL131" s="974">
        <v>2E-3</v>
      </c>
      <c r="BM131" s="974">
        <v>2E-3</v>
      </c>
      <c r="BN131" s="974">
        <v>2E-3</v>
      </c>
      <c r="BO131" s="974">
        <v>2E-3</v>
      </c>
    </row>
    <row r="132" spans="1:67" ht="13.5" hidden="1" customHeight="1" outlineLevel="1">
      <c r="B132" s="342" t="s">
        <v>411</v>
      </c>
      <c r="C132" s="60" t="s">
        <v>15</v>
      </c>
      <c r="D132" s="640"/>
      <c r="E132" s="667" t="s">
        <v>1383</v>
      </c>
      <c r="F132" s="838"/>
      <c r="G132" s="984">
        <v>1.55</v>
      </c>
      <c r="H132" s="984">
        <v>1.55</v>
      </c>
      <c r="I132" s="984">
        <v>1.55</v>
      </c>
      <c r="J132" s="984">
        <v>1.55</v>
      </c>
      <c r="K132" s="984">
        <v>1.55</v>
      </c>
      <c r="L132" s="984">
        <v>1.55</v>
      </c>
      <c r="M132" s="984">
        <v>1.55</v>
      </c>
      <c r="N132" s="984">
        <v>1.55</v>
      </c>
      <c r="O132" s="984">
        <v>1.55</v>
      </c>
      <c r="P132" s="984">
        <v>1.55</v>
      </c>
      <c r="Q132" s="984">
        <v>1.55</v>
      </c>
      <c r="R132" s="984">
        <v>1.55</v>
      </c>
      <c r="S132" s="984">
        <v>1.55</v>
      </c>
      <c r="T132" s="984">
        <v>1.55</v>
      </c>
      <c r="U132" s="984">
        <v>1.55</v>
      </c>
      <c r="V132" s="984">
        <v>1.55</v>
      </c>
      <c r="W132" s="984">
        <v>1.55</v>
      </c>
      <c r="X132" s="984">
        <v>1.55</v>
      </c>
      <c r="Y132" s="984">
        <v>1.55</v>
      </c>
      <c r="Z132" s="984">
        <v>1.55</v>
      </c>
      <c r="AA132" s="984">
        <v>1.55</v>
      </c>
      <c r="AB132" s="984">
        <v>1.55</v>
      </c>
      <c r="AC132" s="984">
        <v>1.55</v>
      </c>
      <c r="AD132" s="984">
        <v>1.55</v>
      </c>
      <c r="AE132" s="984">
        <v>1.55</v>
      </c>
      <c r="AF132" s="984">
        <v>1.55</v>
      </c>
      <c r="AG132" s="984">
        <v>1.55</v>
      </c>
      <c r="AH132" s="984">
        <v>1.55</v>
      </c>
      <c r="AI132" s="984">
        <v>1.55</v>
      </c>
      <c r="AJ132" s="984">
        <v>1.55</v>
      </c>
      <c r="AK132" s="984">
        <v>1.55</v>
      </c>
      <c r="AL132" s="984">
        <v>1.55</v>
      </c>
      <c r="AM132" s="984">
        <v>1.55</v>
      </c>
      <c r="AN132" s="984">
        <v>1.55</v>
      </c>
      <c r="AO132" s="984">
        <v>1.55</v>
      </c>
      <c r="AP132" s="984">
        <v>1.55</v>
      </c>
      <c r="AQ132" s="984">
        <v>1.55</v>
      </c>
      <c r="AR132" s="984">
        <v>1.55</v>
      </c>
      <c r="AS132" s="984">
        <v>1.55</v>
      </c>
      <c r="AT132" s="984">
        <v>1.55</v>
      </c>
      <c r="AU132" s="984">
        <v>1.55</v>
      </c>
      <c r="AV132" s="984">
        <v>1.55</v>
      </c>
      <c r="AW132" s="984">
        <v>1.55</v>
      </c>
      <c r="AX132" s="984">
        <v>1.55</v>
      </c>
      <c r="AY132" s="984">
        <v>1.55</v>
      </c>
      <c r="AZ132" s="984">
        <v>1.55</v>
      </c>
      <c r="BA132" s="984">
        <v>1.55</v>
      </c>
      <c r="BB132" s="984">
        <v>1.55</v>
      </c>
      <c r="BC132" s="984">
        <v>1.55</v>
      </c>
      <c r="BD132" s="984">
        <v>1.55</v>
      </c>
      <c r="BE132" s="984">
        <v>1.55</v>
      </c>
      <c r="BF132" s="984">
        <v>1.55</v>
      </c>
      <c r="BG132" s="984">
        <v>1.55</v>
      </c>
      <c r="BH132" s="984">
        <v>1.55</v>
      </c>
      <c r="BI132" s="984">
        <v>1.55</v>
      </c>
      <c r="BJ132" s="984">
        <v>1.55</v>
      </c>
      <c r="BK132" s="984">
        <v>1.55</v>
      </c>
      <c r="BL132" s="984">
        <v>1.55</v>
      </c>
      <c r="BM132" s="984">
        <v>1.55</v>
      </c>
      <c r="BN132" s="984">
        <v>1.55</v>
      </c>
      <c r="BO132" s="984">
        <v>1.55</v>
      </c>
    </row>
    <row r="133" spans="1:67" ht="13.5" customHeight="1" collapsed="1" thickBot="1">
      <c r="A133" s="15"/>
      <c r="G133" s="856"/>
      <c r="H133" s="856"/>
      <c r="I133" s="856"/>
      <c r="J133" s="856"/>
      <c r="K133" s="856"/>
      <c r="L133" s="856"/>
      <c r="M133" s="856"/>
      <c r="N133" s="856"/>
      <c r="O133" s="856"/>
      <c r="P133" s="856"/>
      <c r="Q133" s="856"/>
      <c r="R133" s="856"/>
      <c r="S133" s="856"/>
      <c r="T133" s="856"/>
      <c r="U133" s="856"/>
      <c r="V133" s="856"/>
      <c r="W133" s="856"/>
      <c r="X133" s="856"/>
      <c r="Y133" s="856"/>
      <c r="Z133" s="856"/>
      <c r="AA133" s="856"/>
      <c r="AB133" s="856"/>
      <c r="AC133" s="856"/>
      <c r="AD133" s="856"/>
      <c r="AE133" s="856"/>
      <c r="AF133" s="856"/>
      <c r="AG133" s="856"/>
      <c r="AH133" s="856"/>
      <c r="AI133" s="856"/>
      <c r="AJ133" s="856"/>
      <c r="AK133" s="856"/>
      <c r="AL133" s="856"/>
      <c r="AM133" s="856"/>
      <c r="AN133" s="856"/>
      <c r="AO133" s="856"/>
      <c r="AP133" s="856"/>
      <c r="AQ133" s="856"/>
      <c r="AR133" s="856"/>
      <c r="AS133" s="856"/>
      <c r="AT133" s="856"/>
      <c r="AU133" s="856"/>
      <c r="AV133" s="856"/>
      <c r="AW133" s="856"/>
      <c r="AX133" s="856"/>
      <c r="AY133" s="856"/>
      <c r="AZ133" s="856"/>
      <c r="BA133" s="856"/>
      <c r="BB133" s="856"/>
      <c r="BC133" s="856"/>
      <c r="BD133" s="856"/>
      <c r="BE133" s="856"/>
      <c r="BF133" s="856"/>
      <c r="BG133" s="856"/>
      <c r="BH133" s="856"/>
      <c r="BI133" s="856"/>
      <c r="BJ133" s="856"/>
      <c r="BK133" s="856"/>
      <c r="BL133" s="856"/>
      <c r="BM133" s="856"/>
      <c r="BN133" s="856"/>
      <c r="BO133" s="856"/>
    </row>
    <row r="134" spans="1:67" ht="13.5" customHeight="1" thickBot="1">
      <c r="A134" s="25" t="s">
        <v>729</v>
      </c>
      <c r="B134" s="68"/>
      <c r="C134" s="68"/>
      <c r="D134" s="68"/>
      <c r="E134" s="68"/>
      <c r="F134" s="69"/>
      <c r="G134" s="856"/>
      <c r="H134" s="856"/>
      <c r="I134" s="856"/>
      <c r="J134" s="856"/>
      <c r="K134" s="856"/>
      <c r="L134" s="856"/>
      <c r="M134" s="856"/>
      <c r="N134" s="856"/>
      <c r="O134" s="856"/>
      <c r="P134" s="856"/>
      <c r="Q134" s="856"/>
      <c r="R134" s="856"/>
      <c r="S134" s="856"/>
      <c r="T134" s="856"/>
      <c r="U134" s="856"/>
      <c r="V134" s="856"/>
      <c r="W134" s="856"/>
      <c r="X134" s="856"/>
      <c r="Y134" s="856"/>
      <c r="Z134" s="856"/>
      <c r="AA134" s="856"/>
      <c r="AB134" s="856"/>
      <c r="AC134" s="856"/>
      <c r="AD134" s="856"/>
      <c r="AE134" s="856"/>
      <c r="AF134" s="856"/>
      <c r="AG134" s="856"/>
      <c r="AH134" s="856"/>
      <c r="AI134" s="856"/>
      <c r="AJ134" s="856"/>
      <c r="AK134" s="856"/>
      <c r="AL134" s="856"/>
      <c r="AM134" s="856"/>
      <c r="AN134" s="856"/>
      <c r="AO134" s="856"/>
      <c r="AP134" s="856"/>
      <c r="AQ134" s="856"/>
      <c r="AR134" s="856"/>
      <c r="AS134" s="856"/>
      <c r="AT134" s="856"/>
      <c r="AU134" s="856"/>
      <c r="AV134" s="856"/>
      <c r="AW134" s="856"/>
      <c r="AX134" s="856"/>
      <c r="AY134" s="856"/>
      <c r="AZ134" s="856"/>
      <c r="BA134" s="856"/>
      <c r="BB134" s="856"/>
      <c r="BC134" s="856"/>
      <c r="BD134" s="856"/>
      <c r="BE134" s="856"/>
      <c r="BF134" s="856"/>
      <c r="BG134" s="856"/>
      <c r="BH134" s="856"/>
      <c r="BI134" s="856"/>
      <c r="BJ134" s="856"/>
      <c r="BK134" s="856"/>
      <c r="BL134" s="856"/>
      <c r="BM134" s="856"/>
      <c r="BN134" s="856"/>
      <c r="BO134" s="856"/>
    </row>
    <row r="135" spans="1:67" ht="13.5" hidden="1" customHeight="1" outlineLevel="1" thickBot="1">
      <c r="B135" s="25" t="s">
        <v>969</v>
      </c>
      <c r="C135" s="853"/>
      <c r="D135" s="853"/>
      <c r="E135" s="854"/>
      <c r="F135" s="854"/>
      <c r="G135" s="150">
        <f t="shared" ref="G135:BO135" si="59">G$7</f>
        <v>1990</v>
      </c>
      <c r="H135" s="150">
        <f t="shared" si="59"/>
        <v>1991</v>
      </c>
      <c r="I135" s="150">
        <f t="shared" si="59"/>
        <v>1992</v>
      </c>
      <c r="J135" s="150">
        <f t="shared" si="59"/>
        <v>1993</v>
      </c>
      <c r="K135" s="150">
        <f t="shared" si="59"/>
        <v>1994</v>
      </c>
      <c r="L135" s="150">
        <f t="shared" si="59"/>
        <v>1995</v>
      </c>
      <c r="M135" s="150">
        <f t="shared" si="59"/>
        <v>1996</v>
      </c>
      <c r="N135" s="150">
        <f t="shared" si="59"/>
        <v>1997</v>
      </c>
      <c r="O135" s="150">
        <f t="shared" si="59"/>
        <v>1998</v>
      </c>
      <c r="P135" s="150">
        <f t="shared" si="59"/>
        <v>1999</v>
      </c>
      <c r="Q135" s="150">
        <f t="shared" si="59"/>
        <v>2000</v>
      </c>
      <c r="R135" s="150">
        <f t="shared" si="59"/>
        <v>2001</v>
      </c>
      <c r="S135" s="150">
        <f t="shared" si="59"/>
        <v>2002</v>
      </c>
      <c r="T135" s="150">
        <f t="shared" si="59"/>
        <v>2003</v>
      </c>
      <c r="U135" s="150">
        <f t="shared" si="59"/>
        <v>2004</v>
      </c>
      <c r="V135" s="150">
        <f t="shared" si="59"/>
        <v>2005</v>
      </c>
      <c r="W135" s="150">
        <f t="shared" si="59"/>
        <v>2006</v>
      </c>
      <c r="X135" s="150">
        <f t="shared" si="59"/>
        <v>2007</v>
      </c>
      <c r="Y135" s="150">
        <f t="shared" si="59"/>
        <v>2008</v>
      </c>
      <c r="Z135" s="150">
        <f t="shared" si="59"/>
        <v>2009</v>
      </c>
      <c r="AA135" s="150">
        <f t="shared" si="59"/>
        <v>2010</v>
      </c>
      <c r="AB135" s="150">
        <f t="shared" si="59"/>
        <v>2011</v>
      </c>
      <c r="AC135" s="150">
        <f t="shared" si="59"/>
        <v>2012</v>
      </c>
      <c r="AD135" s="150">
        <f t="shared" si="59"/>
        <v>2013</v>
      </c>
      <c r="AE135" s="150">
        <f t="shared" si="59"/>
        <v>2014</v>
      </c>
      <c r="AF135" s="150">
        <f t="shared" si="59"/>
        <v>2015</v>
      </c>
      <c r="AG135" s="150">
        <f t="shared" si="59"/>
        <v>2016</v>
      </c>
      <c r="AH135" s="150">
        <f t="shared" si="59"/>
        <v>2017</v>
      </c>
      <c r="AI135" s="150">
        <f t="shared" si="59"/>
        <v>2018</v>
      </c>
      <c r="AJ135" s="150">
        <f t="shared" si="59"/>
        <v>2019</v>
      </c>
      <c r="AK135" s="150">
        <f t="shared" si="59"/>
        <v>2020</v>
      </c>
      <c r="AL135" s="150">
        <f t="shared" si="59"/>
        <v>2021</v>
      </c>
      <c r="AM135" s="150">
        <f t="shared" si="59"/>
        <v>2022</v>
      </c>
      <c r="AN135" s="150">
        <f t="shared" si="59"/>
        <v>2023</v>
      </c>
      <c r="AO135" s="150">
        <f t="shared" si="59"/>
        <v>2024</v>
      </c>
      <c r="AP135" s="150">
        <f t="shared" si="59"/>
        <v>2025</v>
      </c>
      <c r="AQ135" s="150">
        <f t="shared" si="59"/>
        <v>2026</v>
      </c>
      <c r="AR135" s="150">
        <f t="shared" si="59"/>
        <v>2027</v>
      </c>
      <c r="AS135" s="150">
        <f t="shared" si="59"/>
        <v>2028</v>
      </c>
      <c r="AT135" s="150">
        <f t="shared" si="59"/>
        <v>2029</v>
      </c>
      <c r="AU135" s="150">
        <f t="shared" si="59"/>
        <v>2030</v>
      </c>
      <c r="AV135" s="150">
        <f t="shared" si="59"/>
        <v>2031</v>
      </c>
      <c r="AW135" s="150">
        <f t="shared" si="59"/>
        <v>2032</v>
      </c>
      <c r="AX135" s="150">
        <f t="shared" si="59"/>
        <v>2033</v>
      </c>
      <c r="AY135" s="150">
        <f t="shared" si="59"/>
        <v>2034</v>
      </c>
      <c r="AZ135" s="150">
        <f t="shared" si="59"/>
        <v>2035</v>
      </c>
      <c r="BA135" s="150">
        <f t="shared" si="59"/>
        <v>2036</v>
      </c>
      <c r="BB135" s="150">
        <f t="shared" si="59"/>
        <v>2037</v>
      </c>
      <c r="BC135" s="150">
        <f t="shared" si="59"/>
        <v>2038</v>
      </c>
      <c r="BD135" s="150">
        <f t="shared" si="59"/>
        <v>2039</v>
      </c>
      <c r="BE135" s="150">
        <f t="shared" si="59"/>
        <v>2040</v>
      </c>
      <c r="BF135" s="150">
        <f t="shared" si="59"/>
        <v>2041</v>
      </c>
      <c r="BG135" s="150">
        <f t="shared" si="59"/>
        <v>2042</v>
      </c>
      <c r="BH135" s="150">
        <f t="shared" si="59"/>
        <v>2043</v>
      </c>
      <c r="BI135" s="150">
        <f t="shared" si="59"/>
        <v>2044</v>
      </c>
      <c r="BJ135" s="150">
        <f t="shared" si="59"/>
        <v>2045</v>
      </c>
      <c r="BK135" s="150">
        <f t="shared" si="59"/>
        <v>2046</v>
      </c>
      <c r="BL135" s="150">
        <f t="shared" si="59"/>
        <v>2047</v>
      </c>
      <c r="BM135" s="150">
        <f t="shared" si="59"/>
        <v>2048</v>
      </c>
      <c r="BN135" s="150">
        <f t="shared" si="59"/>
        <v>2049</v>
      </c>
      <c r="BO135" s="150">
        <f t="shared" si="59"/>
        <v>2050</v>
      </c>
    </row>
    <row r="136" spans="1:67" ht="13.5" hidden="1" customHeight="1" outlineLevel="1">
      <c r="B136" s="772" t="s">
        <v>1376</v>
      </c>
      <c r="C136" s="941" t="s">
        <v>596</v>
      </c>
      <c r="D136" s="673"/>
      <c r="E136" s="942" t="s">
        <v>676</v>
      </c>
      <c r="F136" s="736"/>
      <c r="G136" s="796">
        <f>IF(G114="B2",G130,IF(G114="B1",G125,"n. appl."))</f>
        <v>525</v>
      </c>
      <c r="H136" s="796">
        <f t="shared" ref="H136:AF136" si="60">IF(H114="B2",H130,IF(H114="B1",H125,"n. appl."))</f>
        <v>525</v>
      </c>
      <c r="I136" s="796">
        <f t="shared" si="60"/>
        <v>525</v>
      </c>
      <c r="J136" s="796">
        <f t="shared" si="60"/>
        <v>525</v>
      </c>
      <c r="K136" s="796">
        <f t="shared" si="60"/>
        <v>525</v>
      </c>
      <c r="L136" s="796">
        <f t="shared" si="60"/>
        <v>525</v>
      </c>
      <c r="M136" s="796">
        <f t="shared" si="60"/>
        <v>525</v>
      </c>
      <c r="N136" s="796">
        <f t="shared" si="60"/>
        <v>525</v>
      </c>
      <c r="O136" s="796">
        <f t="shared" si="60"/>
        <v>525</v>
      </c>
      <c r="P136" s="796">
        <f t="shared" si="60"/>
        <v>525</v>
      </c>
      <c r="Q136" s="796">
        <f t="shared" si="60"/>
        <v>525</v>
      </c>
      <c r="R136" s="796">
        <f t="shared" si="60"/>
        <v>525</v>
      </c>
      <c r="S136" s="796">
        <f t="shared" si="60"/>
        <v>525</v>
      </c>
      <c r="T136" s="796">
        <f t="shared" si="60"/>
        <v>525</v>
      </c>
      <c r="U136" s="796">
        <f t="shared" si="60"/>
        <v>525</v>
      </c>
      <c r="V136" s="796">
        <f t="shared" si="60"/>
        <v>525</v>
      </c>
      <c r="W136" s="796">
        <f t="shared" si="60"/>
        <v>525</v>
      </c>
      <c r="X136" s="796">
        <f t="shared" si="60"/>
        <v>525</v>
      </c>
      <c r="Y136" s="796">
        <f t="shared" si="60"/>
        <v>525</v>
      </c>
      <c r="Z136" s="796">
        <f t="shared" si="60"/>
        <v>525</v>
      </c>
      <c r="AA136" s="796">
        <f t="shared" si="60"/>
        <v>525</v>
      </c>
      <c r="AB136" s="796">
        <f t="shared" si="60"/>
        <v>525</v>
      </c>
      <c r="AC136" s="796">
        <f t="shared" si="60"/>
        <v>525</v>
      </c>
      <c r="AD136" s="796">
        <f t="shared" si="60"/>
        <v>525</v>
      </c>
      <c r="AE136" s="796">
        <f t="shared" si="60"/>
        <v>525</v>
      </c>
      <c r="AF136" s="796">
        <f t="shared" si="60"/>
        <v>525</v>
      </c>
      <c r="AG136" s="796">
        <f t="shared" ref="AG136:AP136" si="61">IF(AG114="B2",AG130,IF(AG114="B1",AG125,"n. appl."))</f>
        <v>525</v>
      </c>
      <c r="AH136" s="796">
        <f t="shared" si="61"/>
        <v>525</v>
      </c>
      <c r="AI136" s="796">
        <f t="shared" si="61"/>
        <v>525</v>
      </c>
      <c r="AJ136" s="796">
        <f t="shared" si="61"/>
        <v>525</v>
      </c>
      <c r="AK136" s="796">
        <f t="shared" si="61"/>
        <v>525</v>
      </c>
      <c r="AL136" s="796">
        <f t="shared" si="61"/>
        <v>525</v>
      </c>
      <c r="AM136" s="796">
        <f t="shared" si="61"/>
        <v>525</v>
      </c>
      <c r="AN136" s="796">
        <f t="shared" si="61"/>
        <v>525</v>
      </c>
      <c r="AO136" s="796">
        <f t="shared" si="61"/>
        <v>525</v>
      </c>
      <c r="AP136" s="796">
        <f t="shared" si="61"/>
        <v>525</v>
      </c>
      <c r="AQ136" s="796">
        <f t="shared" ref="AQ136:BO136" si="62">IF(AQ114="B2",AQ130,IF(AQ114="B1",AQ125,"n. appl."))</f>
        <v>525</v>
      </c>
      <c r="AR136" s="796">
        <f t="shared" si="62"/>
        <v>525</v>
      </c>
      <c r="AS136" s="796">
        <f t="shared" si="62"/>
        <v>525</v>
      </c>
      <c r="AT136" s="796">
        <f t="shared" si="62"/>
        <v>525</v>
      </c>
      <c r="AU136" s="796">
        <f t="shared" si="62"/>
        <v>525</v>
      </c>
      <c r="AV136" s="796">
        <f t="shared" si="62"/>
        <v>525</v>
      </c>
      <c r="AW136" s="796">
        <f t="shared" si="62"/>
        <v>525</v>
      </c>
      <c r="AX136" s="796">
        <f t="shared" si="62"/>
        <v>525</v>
      </c>
      <c r="AY136" s="796">
        <f t="shared" si="62"/>
        <v>525</v>
      </c>
      <c r="AZ136" s="796">
        <f t="shared" si="62"/>
        <v>525</v>
      </c>
      <c r="BA136" s="796">
        <f t="shared" si="62"/>
        <v>525</v>
      </c>
      <c r="BB136" s="796">
        <f t="shared" si="62"/>
        <v>525</v>
      </c>
      <c r="BC136" s="796">
        <f t="shared" si="62"/>
        <v>525</v>
      </c>
      <c r="BD136" s="796">
        <f t="shared" si="62"/>
        <v>525</v>
      </c>
      <c r="BE136" s="796">
        <f t="shared" si="62"/>
        <v>525</v>
      </c>
      <c r="BF136" s="796">
        <f t="shared" si="62"/>
        <v>525</v>
      </c>
      <c r="BG136" s="796">
        <f t="shared" si="62"/>
        <v>525</v>
      </c>
      <c r="BH136" s="796">
        <f t="shared" si="62"/>
        <v>525</v>
      </c>
      <c r="BI136" s="796">
        <f t="shared" si="62"/>
        <v>525</v>
      </c>
      <c r="BJ136" s="796">
        <f t="shared" si="62"/>
        <v>525</v>
      </c>
      <c r="BK136" s="796">
        <f t="shared" si="62"/>
        <v>525</v>
      </c>
      <c r="BL136" s="796">
        <f t="shared" si="62"/>
        <v>525</v>
      </c>
      <c r="BM136" s="796">
        <f t="shared" si="62"/>
        <v>525</v>
      </c>
      <c r="BN136" s="796">
        <f t="shared" si="62"/>
        <v>525</v>
      </c>
      <c r="BO136" s="796">
        <f t="shared" si="62"/>
        <v>525</v>
      </c>
    </row>
    <row r="137" spans="1:67" ht="13.5" hidden="1" customHeight="1" outlineLevel="1">
      <c r="B137" s="772" t="s">
        <v>1377</v>
      </c>
      <c r="C137" s="674" t="s">
        <v>1379</v>
      </c>
      <c r="D137" s="673"/>
      <c r="E137" s="942" t="s">
        <v>1389</v>
      </c>
      <c r="F137" s="736"/>
      <c r="G137" s="985">
        <f>IF(G114="B1",G126,IF(G114="B2",G131,"n. appl."))</f>
        <v>2E-3</v>
      </c>
      <c r="H137" s="985">
        <f t="shared" ref="H137:AF137" si="63">IF(H114="B1",H126,IF(H114="B2",H131,"n. appl."))</f>
        <v>2E-3</v>
      </c>
      <c r="I137" s="985">
        <f t="shared" si="63"/>
        <v>2E-3</v>
      </c>
      <c r="J137" s="985">
        <f t="shared" si="63"/>
        <v>2E-3</v>
      </c>
      <c r="K137" s="985">
        <f t="shared" si="63"/>
        <v>2E-3</v>
      </c>
      <c r="L137" s="985">
        <f t="shared" si="63"/>
        <v>2E-3</v>
      </c>
      <c r="M137" s="985">
        <f t="shared" si="63"/>
        <v>2E-3</v>
      </c>
      <c r="N137" s="985">
        <f t="shared" si="63"/>
        <v>2E-3</v>
      </c>
      <c r="O137" s="985">
        <f t="shared" si="63"/>
        <v>2E-3</v>
      </c>
      <c r="P137" s="985">
        <f t="shared" si="63"/>
        <v>2E-3</v>
      </c>
      <c r="Q137" s="985">
        <f t="shared" si="63"/>
        <v>2E-3</v>
      </c>
      <c r="R137" s="985">
        <f t="shared" si="63"/>
        <v>2E-3</v>
      </c>
      <c r="S137" s="985">
        <f t="shared" si="63"/>
        <v>2E-3</v>
      </c>
      <c r="T137" s="985">
        <f t="shared" si="63"/>
        <v>2E-3</v>
      </c>
      <c r="U137" s="985">
        <f t="shared" si="63"/>
        <v>2E-3</v>
      </c>
      <c r="V137" s="985">
        <f t="shared" si="63"/>
        <v>2E-3</v>
      </c>
      <c r="W137" s="985">
        <f t="shared" si="63"/>
        <v>2E-3</v>
      </c>
      <c r="X137" s="985">
        <f t="shared" si="63"/>
        <v>2E-3</v>
      </c>
      <c r="Y137" s="985">
        <f t="shared" si="63"/>
        <v>2E-3</v>
      </c>
      <c r="Z137" s="985">
        <f t="shared" si="63"/>
        <v>2E-3</v>
      </c>
      <c r="AA137" s="985">
        <f t="shared" si="63"/>
        <v>2E-3</v>
      </c>
      <c r="AB137" s="985">
        <f t="shared" si="63"/>
        <v>2E-3</v>
      </c>
      <c r="AC137" s="985">
        <f t="shared" si="63"/>
        <v>2E-3</v>
      </c>
      <c r="AD137" s="985">
        <f t="shared" si="63"/>
        <v>2E-3</v>
      </c>
      <c r="AE137" s="985">
        <f t="shared" si="63"/>
        <v>2E-3</v>
      </c>
      <c r="AF137" s="985">
        <f t="shared" si="63"/>
        <v>2E-3</v>
      </c>
      <c r="AG137" s="985">
        <f t="shared" ref="AG137:AP137" si="64">IF(AG114="B1",AG126,IF(AG114="B2",AG131,"n. appl."))</f>
        <v>2E-3</v>
      </c>
      <c r="AH137" s="985">
        <f t="shared" si="64"/>
        <v>2E-3</v>
      </c>
      <c r="AI137" s="985">
        <f t="shared" si="64"/>
        <v>2E-3</v>
      </c>
      <c r="AJ137" s="985">
        <f t="shared" si="64"/>
        <v>2E-3</v>
      </c>
      <c r="AK137" s="985">
        <f t="shared" si="64"/>
        <v>2E-3</v>
      </c>
      <c r="AL137" s="985">
        <f t="shared" si="64"/>
        <v>2E-3</v>
      </c>
      <c r="AM137" s="985">
        <f t="shared" si="64"/>
        <v>2E-3</v>
      </c>
      <c r="AN137" s="985">
        <f t="shared" si="64"/>
        <v>2E-3</v>
      </c>
      <c r="AO137" s="985">
        <f t="shared" si="64"/>
        <v>2E-3</v>
      </c>
      <c r="AP137" s="985">
        <f t="shared" si="64"/>
        <v>2E-3</v>
      </c>
      <c r="AQ137" s="985">
        <f t="shared" ref="AQ137:BO137" si="65">IF(AQ114="B1",AQ126,IF(AQ114="B2",AQ131,"n. appl."))</f>
        <v>2E-3</v>
      </c>
      <c r="AR137" s="985">
        <f t="shared" si="65"/>
        <v>2E-3</v>
      </c>
      <c r="AS137" s="985">
        <f t="shared" si="65"/>
        <v>2E-3</v>
      </c>
      <c r="AT137" s="985">
        <f t="shared" si="65"/>
        <v>2E-3</v>
      </c>
      <c r="AU137" s="985">
        <f t="shared" si="65"/>
        <v>2E-3</v>
      </c>
      <c r="AV137" s="985">
        <f t="shared" si="65"/>
        <v>2E-3</v>
      </c>
      <c r="AW137" s="985">
        <f t="shared" si="65"/>
        <v>2E-3</v>
      </c>
      <c r="AX137" s="985">
        <f t="shared" si="65"/>
        <v>2E-3</v>
      </c>
      <c r="AY137" s="985">
        <f t="shared" si="65"/>
        <v>2E-3</v>
      </c>
      <c r="AZ137" s="985">
        <f t="shared" si="65"/>
        <v>2E-3</v>
      </c>
      <c r="BA137" s="985">
        <f t="shared" si="65"/>
        <v>2E-3</v>
      </c>
      <c r="BB137" s="985">
        <f t="shared" si="65"/>
        <v>2E-3</v>
      </c>
      <c r="BC137" s="985">
        <f t="shared" si="65"/>
        <v>2E-3</v>
      </c>
      <c r="BD137" s="985">
        <f t="shared" si="65"/>
        <v>2E-3</v>
      </c>
      <c r="BE137" s="985">
        <f t="shared" si="65"/>
        <v>2E-3</v>
      </c>
      <c r="BF137" s="985">
        <f t="shared" si="65"/>
        <v>2E-3</v>
      </c>
      <c r="BG137" s="985">
        <f t="shared" si="65"/>
        <v>2E-3</v>
      </c>
      <c r="BH137" s="985">
        <f t="shared" si="65"/>
        <v>2E-3</v>
      </c>
      <c r="BI137" s="985">
        <f t="shared" si="65"/>
        <v>2E-3</v>
      </c>
      <c r="BJ137" s="985">
        <f t="shared" si="65"/>
        <v>2E-3</v>
      </c>
      <c r="BK137" s="985">
        <f t="shared" si="65"/>
        <v>2E-3</v>
      </c>
      <c r="BL137" s="985">
        <f t="shared" si="65"/>
        <v>2E-3</v>
      </c>
      <c r="BM137" s="985">
        <f t="shared" si="65"/>
        <v>2E-3</v>
      </c>
      <c r="BN137" s="985">
        <f t="shared" si="65"/>
        <v>2E-3</v>
      </c>
      <c r="BO137" s="985">
        <f t="shared" si="65"/>
        <v>2E-3</v>
      </c>
    </row>
    <row r="138" spans="1:67" ht="13.5" hidden="1" customHeight="1" outlineLevel="1">
      <c r="B138" s="772" t="s">
        <v>1381</v>
      </c>
      <c r="C138" s="674" t="s">
        <v>1382</v>
      </c>
      <c r="D138" s="673"/>
      <c r="E138" s="942" t="s">
        <v>1383</v>
      </c>
      <c r="F138" s="736"/>
      <c r="G138" s="986">
        <f>IF(G114="B1",G127,IF(G114="B2",G132,"n. appl."))</f>
        <v>1.55</v>
      </c>
      <c r="H138" s="986">
        <f t="shared" ref="H138:AF138" si="66">IF(H114="B1",H127,IF(H114="B2",H132,"n. appl."))</f>
        <v>1.55</v>
      </c>
      <c r="I138" s="986">
        <f t="shared" si="66"/>
        <v>1.55</v>
      </c>
      <c r="J138" s="986">
        <f t="shared" si="66"/>
        <v>1.55</v>
      </c>
      <c r="K138" s="986">
        <f t="shared" si="66"/>
        <v>1.55</v>
      </c>
      <c r="L138" s="986">
        <f t="shared" si="66"/>
        <v>1.55</v>
      </c>
      <c r="M138" s="986">
        <f t="shared" si="66"/>
        <v>1.55</v>
      </c>
      <c r="N138" s="986">
        <f t="shared" si="66"/>
        <v>1.55</v>
      </c>
      <c r="O138" s="986">
        <f t="shared" si="66"/>
        <v>1.55</v>
      </c>
      <c r="P138" s="986">
        <f t="shared" si="66"/>
        <v>1.55</v>
      </c>
      <c r="Q138" s="986">
        <f t="shared" si="66"/>
        <v>1.55</v>
      </c>
      <c r="R138" s="986">
        <f t="shared" si="66"/>
        <v>1.55</v>
      </c>
      <c r="S138" s="986">
        <f t="shared" si="66"/>
        <v>1.55</v>
      </c>
      <c r="T138" s="986">
        <f t="shared" si="66"/>
        <v>1.55</v>
      </c>
      <c r="U138" s="986">
        <f t="shared" si="66"/>
        <v>1.55</v>
      </c>
      <c r="V138" s="986">
        <f t="shared" si="66"/>
        <v>1.55</v>
      </c>
      <c r="W138" s="986">
        <f t="shared" si="66"/>
        <v>1.55</v>
      </c>
      <c r="X138" s="986">
        <f t="shared" si="66"/>
        <v>1.55</v>
      </c>
      <c r="Y138" s="986">
        <f t="shared" si="66"/>
        <v>1.55</v>
      </c>
      <c r="Z138" s="986">
        <f t="shared" si="66"/>
        <v>1.55</v>
      </c>
      <c r="AA138" s="986">
        <f t="shared" si="66"/>
        <v>1.55</v>
      </c>
      <c r="AB138" s="986">
        <f t="shared" si="66"/>
        <v>1.55</v>
      </c>
      <c r="AC138" s="986">
        <f t="shared" si="66"/>
        <v>1.55</v>
      </c>
      <c r="AD138" s="986">
        <f t="shared" si="66"/>
        <v>1.55</v>
      </c>
      <c r="AE138" s="986">
        <f t="shared" si="66"/>
        <v>1.55</v>
      </c>
      <c r="AF138" s="986">
        <f t="shared" si="66"/>
        <v>1.55</v>
      </c>
      <c r="AG138" s="986">
        <f t="shared" ref="AG138:AP138" si="67">IF(AG114="B1",AG127,IF(AG114="B2",AG132,"n. appl."))</f>
        <v>1.55</v>
      </c>
      <c r="AH138" s="986">
        <f t="shared" si="67"/>
        <v>1.55</v>
      </c>
      <c r="AI138" s="986">
        <f t="shared" si="67"/>
        <v>1.55</v>
      </c>
      <c r="AJ138" s="986">
        <f t="shared" si="67"/>
        <v>1.55</v>
      </c>
      <c r="AK138" s="986">
        <f t="shared" si="67"/>
        <v>1.55</v>
      </c>
      <c r="AL138" s="986">
        <f t="shared" si="67"/>
        <v>1.55</v>
      </c>
      <c r="AM138" s="986">
        <f t="shared" si="67"/>
        <v>1.55</v>
      </c>
      <c r="AN138" s="986">
        <f t="shared" si="67"/>
        <v>1.55</v>
      </c>
      <c r="AO138" s="986">
        <f t="shared" si="67"/>
        <v>1.55</v>
      </c>
      <c r="AP138" s="986">
        <f t="shared" si="67"/>
        <v>1.55</v>
      </c>
      <c r="AQ138" s="986">
        <f t="shared" ref="AQ138:BO138" si="68">IF(AQ114="B1",AQ127,IF(AQ114="B2",AQ132,"n. appl."))</f>
        <v>1.55</v>
      </c>
      <c r="AR138" s="986">
        <f t="shared" si="68"/>
        <v>1.55</v>
      </c>
      <c r="AS138" s="986">
        <f t="shared" si="68"/>
        <v>1.55</v>
      </c>
      <c r="AT138" s="986">
        <f t="shared" si="68"/>
        <v>1.55</v>
      </c>
      <c r="AU138" s="986">
        <f t="shared" si="68"/>
        <v>1.55</v>
      </c>
      <c r="AV138" s="986">
        <f t="shared" si="68"/>
        <v>1.55</v>
      </c>
      <c r="AW138" s="986">
        <f t="shared" si="68"/>
        <v>1.55</v>
      </c>
      <c r="AX138" s="986">
        <f t="shared" si="68"/>
        <v>1.55</v>
      </c>
      <c r="AY138" s="986">
        <f t="shared" si="68"/>
        <v>1.55</v>
      </c>
      <c r="AZ138" s="986">
        <f t="shared" si="68"/>
        <v>1.55</v>
      </c>
      <c r="BA138" s="986">
        <f t="shared" si="68"/>
        <v>1.55</v>
      </c>
      <c r="BB138" s="986">
        <f t="shared" si="68"/>
        <v>1.55</v>
      </c>
      <c r="BC138" s="986">
        <f t="shared" si="68"/>
        <v>1.55</v>
      </c>
      <c r="BD138" s="986">
        <f t="shared" si="68"/>
        <v>1.55</v>
      </c>
      <c r="BE138" s="986">
        <f t="shared" si="68"/>
        <v>1.55</v>
      </c>
      <c r="BF138" s="986">
        <f t="shared" si="68"/>
        <v>1.55</v>
      </c>
      <c r="BG138" s="986">
        <f t="shared" si="68"/>
        <v>1.55</v>
      </c>
      <c r="BH138" s="986">
        <f t="shared" si="68"/>
        <v>1.55</v>
      </c>
      <c r="BI138" s="986">
        <f t="shared" si="68"/>
        <v>1.55</v>
      </c>
      <c r="BJ138" s="986">
        <f t="shared" si="68"/>
        <v>1.55</v>
      </c>
      <c r="BK138" s="986">
        <f t="shared" si="68"/>
        <v>1.55</v>
      </c>
      <c r="BL138" s="986">
        <f t="shared" si="68"/>
        <v>1.55</v>
      </c>
      <c r="BM138" s="986">
        <f t="shared" si="68"/>
        <v>1.55</v>
      </c>
      <c r="BN138" s="986">
        <f t="shared" si="68"/>
        <v>1.55</v>
      </c>
      <c r="BO138" s="986">
        <f t="shared" si="68"/>
        <v>1.55</v>
      </c>
    </row>
    <row r="139" spans="1:67" ht="13.5" hidden="1" customHeight="1" outlineLevel="1">
      <c r="B139" s="772" t="s">
        <v>1384</v>
      </c>
      <c r="C139" s="674" t="s">
        <v>1385</v>
      </c>
      <c r="D139" s="673"/>
      <c r="E139" s="942" t="s">
        <v>1386</v>
      </c>
      <c r="F139" s="736"/>
      <c r="G139" s="796" t="str">
        <f t="shared" ref="G139:AK139" si="69">IF(G114="A1",G117,IF(G114="A2",G121,IF(G40="","",G40*G138)))</f>
        <v/>
      </c>
      <c r="H139" s="796" t="str">
        <f t="shared" si="69"/>
        <v/>
      </c>
      <c r="I139" s="796" t="str">
        <f t="shared" si="69"/>
        <v/>
      </c>
      <c r="J139" s="796" t="str">
        <f t="shared" si="69"/>
        <v/>
      </c>
      <c r="K139" s="796" t="str">
        <f t="shared" si="69"/>
        <v/>
      </c>
      <c r="L139" s="796" t="str">
        <f t="shared" si="69"/>
        <v/>
      </c>
      <c r="M139" s="796" t="str">
        <f t="shared" si="69"/>
        <v/>
      </c>
      <c r="N139" s="796" t="str">
        <f t="shared" si="69"/>
        <v/>
      </c>
      <c r="O139" s="796" t="str">
        <f t="shared" si="69"/>
        <v/>
      </c>
      <c r="P139" s="796" t="str">
        <f t="shared" si="69"/>
        <v/>
      </c>
      <c r="Q139" s="796" t="str">
        <f t="shared" si="69"/>
        <v/>
      </c>
      <c r="R139" s="796" t="str">
        <f t="shared" si="69"/>
        <v/>
      </c>
      <c r="S139" s="796" t="str">
        <f t="shared" si="69"/>
        <v/>
      </c>
      <c r="T139" s="796" t="str">
        <f t="shared" si="69"/>
        <v/>
      </c>
      <c r="U139" s="796" t="str">
        <f t="shared" si="69"/>
        <v/>
      </c>
      <c r="V139" s="796" t="str">
        <f t="shared" si="69"/>
        <v/>
      </c>
      <c r="W139" s="796" t="str">
        <f t="shared" si="69"/>
        <v/>
      </c>
      <c r="X139" s="796" t="str">
        <f t="shared" si="69"/>
        <v/>
      </c>
      <c r="Y139" s="796" t="str">
        <f t="shared" si="69"/>
        <v/>
      </c>
      <c r="Z139" s="796" t="str">
        <f t="shared" si="69"/>
        <v/>
      </c>
      <c r="AA139" s="796" t="str">
        <f t="shared" si="69"/>
        <v/>
      </c>
      <c r="AB139" s="796" t="str">
        <f t="shared" si="69"/>
        <v/>
      </c>
      <c r="AC139" s="796" t="str">
        <f t="shared" si="69"/>
        <v/>
      </c>
      <c r="AD139" s="796" t="str">
        <f t="shared" si="69"/>
        <v/>
      </c>
      <c r="AE139" s="796" t="str">
        <f t="shared" si="69"/>
        <v/>
      </c>
      <c r="AF139" s="796" t="str">
        <f t="shared" si="69"/>
        <v/>
      </c>
      <c r="AG139" s="796" t="str">
        <f t="shared" si="69"/>
        <v/>
      </c>
      <c r="AH139" s="796" t="str">
        <f t="shared" si="69"/>
        <v/>
      </c>
      <c r="AI139" s="796" t="str">
        <f t="shared" si="69"/>
        <v/>
      </c>
      <c r="AJ139" s="796" t="str">
        <f t="shared" si="69"/>
        <v/>
      </c>
      <c r="AK139" s="796" t="str">
        <f t="shared" si="69"/>
        <v/>
      </c>
      <c r="AL139" s="796" t="str">
        <f>IF(AL114="A1",AL117,IF(AL114="A2",AL121,IF(AL40="","",AL40*AL138)))</f>
        <v/>
      </c>
      <c r="AM139" s="796" t="str">
        <f>IF(AM114="A1",AM117,IF(AM114="A2",AM121,IF(AM40="","",AM40*AM138)))</f>
        <v/>
      </c>
      <c r="AN139" s="796" t="str">
        <f>IF(AN114="A1",AN117,IF(AN114="A2",AN121,IF(AN40="","",AN40*AN138)))</f>
        <v/>
      </c>
      <c r="AO139" s="796" t="str">
        <f>IF(AO114="A1",AO117,IF(AO114="A2",AO121,IF(AO40="","",AO40*AO138)))</f>
        <v/>
      </c>
      <c r="AP139" s="796" t="str">
        <f>IF(AP114="A1",AP117,IF(AP114="A2",AP121,IF(AP40="","",AP40*AP138)))</f>
        <v/>
      </c>
      <c r="AQ139" s="796" t="str">
        <f t="shared" ref="AQ139:BO139" si="70">IF(AQ114="A1",AQ117,IF(AQ114="A2",AQ121,IF(AQ40="","",AQ40*AQ138)))</f>
        <v/>
      </c>
      <c r="AR139" s="796" t="str">
        <f t="shared" si="70"/>
        <v/>
      </c>
      <c r="AS139" s="796" t="str">
        <f t="shared" si="70"/>
        <v/>
      </c>
      <c r="AT139" s="796" t="str">
        <f t="shared" si="70"/>
        <v/>
      </c>
      <c r="AU139" s="796" t="str">
        <f t="shared" si="70"/>
        <v/>
      </c>
      <c r="AV139" s="796" t="str">
        <f t="shared" si="70"/>
        <v/>
      </c>
      <c r="AW139" s="796" t="str">
        <f t="shared" si="70"/>
        <v/>
      </c>
      <c r="AX139" s="796" t="str">
        <f t="shared" si="70"/>
        <v/>
      </c>
      <c r="AY139" s="796" t="str">
        <f t="shared" si="70"/>
        <v/>
      </c>
      <c r="AZ139" s="796" t="str">
        <f t="shared" si="70"/>
        <v/>
      </c>
      <c r="BA139" s="796" t="str">
        <f t="shared" si="70"/>
        <v/>
      </c>
      <c r="BB139" s="796" t="str">
        <f t="shared" si="70"/>
        <v/>
      </c>
      <c r="BC139" s="796" t="str">
        <f t="shared" si="70"/>
        <v/>
      </c>
      <c r="BD139" s="796" t="str">
        <f t="shared" si="70"/>
        <v/>
      </c>
      <c r="BE139" s="796" t="str">
        <f t="shared" si="70"/>
        <v/>
      </c>
      <c r="BF139" s="796" t="str">
        <f t="shared" si="70"/>
        <v/>
      </c>
      <c r="BG139" s="796" t="str">
        <f t="shared" si="70"/>
        <v/>
      </c>
      <c r="BH139" s="796" t="str">
        <f t="shared" si="70"/>
        <v/>
      </c>
      <c r="BI139" s="796" t="str">
        <f t="shared" si="70"/>
        <v/>
      </c>
      <c r="BJ139" s="796" t="str">
        <f t="shared" si="70"/>
        <v/>
      </c>
      <c r="BK139" s="796" t="str">
        <f t="shared" si="70"/>
        <v/>
      </c>
      <c r="BL139" s="796" t="str">
        <f t="shared" si="70"/>
        <v/>
      </c>
      <c r="BM139" s="796" t="str">
        <f t="shared" si="70"/>
        <v/>
      </c>
      <c r="BN139" s="796" t="str">
        <f t="shared" si="70"/>
        <v/>
      </c>
      <c r="BO139" s="796" t="str">
        <f t="shared" si="70"/>
        <v/>
      </c>
    </row>
    <row r="140" spans="1:67" s="762" customFormat="1" ht="13.5" hidden="1" customHeight="1" outlineLevel="1">
      <c r="B140" s="728">
        <v>36</v>
      </c>
      <c r="C140" s="674" t="s">
        <v>9</v>
      </c>
      <c r="D140" s="673"/>
      <c r="E140" s="942" t="s">
        <v>658</v>
      </c>
      <c r="F140" s="736"/>
      <c r="G140" s="987" t="str">
        <f t="shared" ref="G140:AK140" si="71">IF(OR(G114="A1",G114="A2"),"n. appl.",IF(G40="","",G$136/1000*G40))</f>
        <v/>
      </c>
      <c r="H140" s="987" t="str">
        <f t="shared" si="71"/>
        <v/>
      </c>
      <c r="I140" s="987" t="str">
        <f t="shared" si="71"/>
        <v/>
      </c>
      <c r="J140" s="987" t="str">
        <f t="shared" si="71"/>
        <v/>
      </c>
      <c r="K140" s="987" t="str">
        <f t="shared" si="71"/>
        <v/>
      </c>
      <c r="L140" s="987" t="str">
        <f t="shared" si="71"/>
        <v/>
      </c>
      <c r="M140" s="987" t="str">
        <f t="shared" si="71"/>
        <v/>
      </c>
      <c r="N140" s="987" t="str">
        <f t="shared" si="71"/>
        <v/>
      </c>
      <c r="O140" s="987" t="str">
        <f t="shared" si="71"/>
        <v/>
      </c>
      <c r="P140" s="987" t="str">
        <f t="shared" si="71"/>
        <v/>
      </c>
      <c r="Q140" s="987" t="str">
        <f t="shared" si="71"/>
        <v/>
      </c>
      <c r="R140" s="987" t="str">
        <f t="shared" si="71"/>
        <v/>
      </c>
      <c r="S140" s="987" t="str">
        <f t="shared" si="71"/>
        <v/>
      </c>
      <c r="T140" s="987" t="str">
        <f t="shared" si="71"/>
        <v/>
      </c>
      <c r="U140" s="987" t="str">
        <f t="shared" si="71"/>
        <v/>
      </c>
      <c r="V140" s="987" t="str">
        <f t="shared" si="71"/>
        <v/>
      </c>
      <c r="W140" s="987" t="str">
        <f t="shared" si="71"/>
        <v/>
      </c>
      <c r="X140" s="987" t="str">
        <f t="shared" si="71"/>
        <v/>
      </c>
      <c r="Y140" s="987" t="str">
        <f t="shared" si="71"/>
        <v/>
      </c>
      <c r="Z140" s="987" t="str">
        <f t="shared" si="71"/>
        <v/>
      </c>
      <c r="AA140" s="987" t="str">
        <f t="shared" si="71"/>
        <v/>
      </c>
      <c r="AB140" s="987" t="str">
        <f t="shared" si="71"/>
        <v/>
      </c>
      <c r="AC140" s="987" t="str">
        <f t="shared" si="71"/>
        <v/>
      </c>
      <c r="AD140" s="987" t="str">
        <f t="shared" si="71"/>
        <v/>
      </c>
      <c r="AE140" s="987" t="str">
        <f t="shared" si="71"/>
        <v/>
      </c>
      <c r="AF140" s="987" t="str">
        <f t="shared" si="71"/>
        <v/>
      </c>
      <c r="AG140" s="987" t="str">
        <f t="shared" si="71"/>
        <v/>
      </c>
      <c r="AH140" s="987" t="str">
        <f t="shared" si="71"/>
        <v/>
      </c>
      <c r="AI140" s="987" t="str">
        <f t="shared" si="71"/>
        <v/>
      </c>
      <c r="AJ140" s="987" t="str">
        <f t="shared" si="71"/>
        <v/>
      </c>
      <c r="AK140" s="987" t="str">
        <f t="shared" si="71"/>
        <v/>
      </c>
      <c r="AL140" s="987" t="str">
        <f>IF(OR(AL114="A1",AL114="A2"),"n. appl.",IF(AL40="","",AL$136/1000*AL40))</f>
        <v/>
      </c>
      <c r="AM140" s="987" t="str">
        <f>IF(OR(AM114="A1",AM114="A2"),"n. appl.",IF(AM40="","",AM$136/1000*AM40))</f>
        <v/>
      </c>
      <c r="AN140" s="987" t="str">
        <f>IF(OR(AN114="A1",AN114="A2"),"n. appl.",IF(AN40="","",AN$136/1000*AN40))</f>
        <v/>
      </c>
      <c r="AO140" s="987" t="str">
        <f>IF(OR(AO114="A1",AO114="A2"),"n. appl.",IF(AO40="","",AO$136/1000*AO40))</f>
        <v/>
      </c>
      <c r="AP140" s="987" t="str">
        <f>IF(OR(AP114="A1",AP114="A2"),"n. appl.",IF(AP40="","",AP$136/1000*AP40))</f>
        <v/>
      </c>
      <c r="AQ140" s="987" t="str">
        <f t="shared" ref="AQ140:BO140" si="72">IF(OR(AQ114="A1",AQ114="A2"),"n. appl.",IF(AQ40="","",AQ$136/1000*AQ40))</f>
        <v/>
      </c>
      <c r="AR140" s="987" t="str">
        <f t="shared" si="72"/>
        <v/>
      </c>
      <c r="AS140" s="987" t="str">
        <f t="shared" si="72"/>
        <v/>
      </c>
      <c r="AT140" s="987" t="str">
        <f t="shared" si="72"/>
        <v/>
      </c>
      <c r="AU140" s="987" t="str">
        <f t="shared" si="72"/>
        <v/>
      </c>
      <c r="AV140" s="987" t="str">
        <f t="shared" si="72"/>
        <v/>
      </c>
      <c r="AW140" s="987" t="str">
        <f t="shared" si="72"/>
        <v/>
      </c>
      <c r="AX140" s="987" t="str">
        <f t="shared" si="72"/>
        <v/>
      </c>
      <c r="AY140" s="987" t="str">
        <f t="shared" si="72"/>
        <v/>
      </c>
      <c r="AZ140" s="987" t="str">
        <f t="shared" si="72"/>
        <v/>
      </c>
      <c r="BA140" s="987" t="str">
        <f t="shared" si="72"/>
        <v/>
      </c>
      <c r="BB140" s="987" t="str">
        <f t="shared" si="72"/>
        <v/>
      </c>
      <c r="BC140" s="987" t="str">
        <f t="shared" si="72"/>
        <v/>
      </c>
      <c r="BD140" s="987" t="str">
        <f t="shared" si="72"/>
        <v/>
      </c>
      <c r="BE140" s="987" t="str">
        <f t="shared" si="72"/>
        <v/>
      </c>
      <c r="BF140" s="987" t="str">
        <f t="shared" si="72"/>
        <v/>
      </c>
      <c r="BG140" s="987" t="str">
        <f t="shared" si="72"/>
        <v/>
      </c>
      <c r="BH140" s="987" t="str">
        <f t="shared" si="72"/>
        <v/>
      </c>
      <c r="BI140" s="987" t="str">
        <f t="shared" si="72"/>
        <v/>
      </c>
      <c r="BJ140" s="987" t="str">
        <f t="shared" si="72"/>
        <v/>
      </c>
      <c r="BK140" s="987" t="str">
        <f t="shared" si="72"/>
        <v/>
      </c>
      <c r="BL140" s="987" t="str">
        <f t="shared" si="72"/>
        <v/>
      </c>
      <c r="BM140" s="987" t="str">
        <f t="shared" si="72"/>
        <v/>
      </c>
      <c r="BN140" s="987" t="str">
        <f t="shared" si="72"/>
        <v/>
      </c>
      <c r="BO140" s="987" t="str">
        <f t="shared" si="72"/>
        <v/>
      </c>
    </row>
    <row r="141" spans="1:67" ht="13.5" hidden="1" customHeight="1" outlineLevel="1">
      <c r="B141" s="772">
        <f>B140+1</f>
        <v>37</v>
      </c>
      <c r="C141" s="31" t="s">
        <v>970</v>
      </c>
      <c r="D141" s="673"/>
      <c r="E141" s="942" t="s">
        <v>658</v>
      </c>
      <c r="F141" s="736"/>
      <c r="G141" s="796">
        <f>IF(OR(G114="A1",G114="A2"),"n. appl.",IF(G71="","",G$136/1000*G71))</f>
        <v>0</v>
      </c>
      <c r="H141" s="796">
        <f t="shared" ref="H141:AF141" si="73">IF(OR(H114="A1",H114="A2"),"n. appl.",IF(H71="","",H$136/1000*H71))</f>
        <v>0</v>
      </c>
      <c r="I141" s="796">
        <f t="shared" si="73"/>
        <v>0</v>
      </c>
      <c r="J141" s="796">
        <f t="shared" si="73"/>
        <v>0</v>
      </c>
      <c r="K141" s="796">
        <f t="shared" si="73"/>
        <v>0</v>
      </c>
      <c r="L141" s="796">
        <f t="shared" si="73"/>
        <v>0</v>
      </c>
      <c r="M141" s="796">
        <f t="shared" si="73"/>
        <v>0</v>
      </c>
      <c r="N141" s="796">
        <f t="shared" si="73"/>
        <v>0</v>
      </c>
      <c r="O141" s="796">
        <f t="shared" si="73"/>
        <v>0</v>
      </c>
      <c r="P141" s="796">
        <f t="shared" si="73"/>
        <v>0</v>
      </c>
      <c r="Q141" s="796">
        <f t="shared" si="73"/>
        <v>0</v>
      </c>
      <c r="R141" s="796">
        <f t="shared" si="73"/>
        <v>0</v>
      </c>
      <c r="S141" s="796">
        <f t="shared" si="73"/>
        <v>0</v>
      </c>
      <c r="T141" s="796">
        <f t="shared" si="73"/>
        <v>0</v>
      </c>
      <c r="U141" s="796">
        <f t="shared" si="73"/>
        <v>0</v>
      </c>
      <c r="V141" s="796">
        <f t="shared" si="73"/>
        <v>0</v>
      </c>
      <c r="W141" s="796">
        <f t="shared" si="73"/>
        <v>0</v>
      </c>
      <c r="X141" s="796">
        <f t="shared" si="73"/>
        <v>0</v>
      </c>
      <c r="Y141" s="796">
        <f t="shared" si="73"/>
        <v>0</v>
      </c>
      <c r="Z141" s="796">
        <f t="shared" si="73"/>
        <v>0</v>
      </c>
      <c r="AA141" s="796">
        <f t="shared" si="73"/>
        <v>0</v>
      </c>
      <c r="AB141" s="796">
        <f t="shared" si="73"/>
        <v>0</v>
      </c>
      <c r="AC141" s="796">
        <f t="shared" si="73"/>
        <v>0</v>
      </c>
      <c r="AD141" s="796">
        <f t="shared" si="73"/>
        <v>0</v>
      </c>
      <c r="AE141" s="796">
        <f t="shared" si="73"/>
        <v>0</v>
      </c>
      <c r="AF141" s="796">
        <f t="shared" si="73"/>
        <v>0</v>
      </c>
      <c r="AG141" s="796">
        <f t="shared" ref="AG141:AP141" si="74">IF(OR(AG114="A1",AG114="A2"),"n. appl.",IF(AG71="","",AG$136/1000*AG71))</f>
        <v>0</v>
      </c>
      <c r="AH141" s="796">
        <f t="shared" si="74"/>
        <v>0</v>
      </c>
      <c r="AI141" s="796">
        <f t="shared" si="74"/>
        <v>0</v>
      </c>
      <c r="AJ141" s="796">
        <f t="shared" si="74"/>
        <v>0</v>
      </c>
      <c r="AK141" s="796">
        <f t="shared" si="74"/>
        <v>0</v>
      </c>
      <c r="AL141" s="796">
        <f t="shared" si="74"/>
        <v>0</v>
      </c>
      <c r="AM141" s="796">
        <f t="shared" si="74"/>
        <v>0</v>
      </c>
      <c r="AN141" s="796">
        <f t="shared" si="74"/>
        <v>0</v>
      </c>
      <c r="AO141" s="796">
        <f t="shared" si="74"/>
        <v>0</v>
      </c>
      <c r="AP141" s="796">
        <f t="shared" si="74"/>
        <v>0</v>
      </c>
      <c r="AQ141" s="796">
        <f t="shared" ref="AQ141:BO141" si="75">IF(OR(AQ114="A1",AQ114="A2"),"n. appl.",IF(AQ71="","",AQ$136/1000*AQ71))</f>
        <v>0</v>
      </c>
      <c r="AR141" s="796">
        <f t="shared" si="75"/>
        <v>0</v>
      </c>
      <c r="AS141" s="796">
        <f t="shared" si="75"/>
        <v>0</v>
      </c>
      <c r="AT141" s="796">
        <f t="shared" si="75"/>
        <v>0</v>
      </c>
      <c r="AU141" s="796">
        <f t="shared" si="75"/>
        <v>0</v>
      </c>
      <c r="AV141" s="796">
        <f t="shared" si="75"/>
        <v>0</v>
      </c>
      <c r="AW141" s="796">
        <f t="shared" si="75"/>
        <v>0</v>
      </c>
      <c r="AX141" s="796">
        <f t="shared" si="75"/>
        <v>0</v>
      </c>
      <c r="AY141" s="796">
        <f t="shared" si="75"/>
        <v>0</v>
      </c>
      <c r="AZ141" s="796">
        <f t="shared" si="75"/>
        <v>0</v>
      </c>
      <c r="BA141" s="796">
        <f t="shared" si="75"/>
        <v>0</v>
      </c>
      <c r="BB141" s="796">
        <f t="shared" si="75"/>
        <v>0</v>
      </c>
      <c r="BC141" s="796">
        <f t="shared" si="75"/>
        <v>0</v>
      </c>
      <c r="BD141" s="796">
        <f t="shared" si="75"/>
        <v>0</v>
      </c>
      <c r="BE141" s="796">
        <f t="shared" si="75"/>
        <v>0</v>
      </c>
      <c r="BF141" s="796">
        <f t="shared" si="75"/>
        <v>0</v>
      </c>
      <c r="BG141" s="796">
        <f t="shared" si="75"/>
        <v>0</v>
      </c>
      <c r="BH141" s="796">
        <f t="shared" si="75"/>
        <v>0</v>
      </c>
      <c r="BI141" s="796">
        <f t="shared" si="75"/>
        <v>0</v>
      </c>
      <c r="BJ141" s="796">
        <f t="shared" si="75"/>
        <v>0</v>
      </c>
      <c r="BK141" s="796">
        <f t="shared" si="75"/>
        <v>0</v>
      </c>
      <c r="BL141" s="796">
        <f t="shared" si="75"/>
        <v>0</v>
      </c>
      <c r="BM141" s="796">
        <f t="shared" si="75"/>
        <v>0</v>
      </c>
      <c r="BN141" s="796">
        <f t="shared" si="75"/>
        <v>0</v>
      </c>
      <c r="BO141" s="796">
        <f t="shared" si="75"/>
        <v>0</v>
      </c>
    </row>
    <row r="142" spans="1:67" ht="13.5" hidden="1" customHeight="1" outlineLevel="1">
      <c r="B142" s="772" t="s">
        <v>486</v>
      </c>
      <c r="C142" s="674" t="s">
        <v>1096</v>
      </c>
      <c r="D142" s="673"/>
      <c r="E142" s="942" t="s">
        <v>658</v>
      </c>
      <c r="F142" s="736"/>
      <c r="G142" s="796">
        <f>IF(OR(G114="A1",G114="A2"),"n. appl.",IF(G72="","",G72*G136/1000/(1+G136/1000)*G73/(1-G136/1000/(1+G136/1000)*G73)))</f>
        <v>0</v>
      </c>
      <c r="H142" s="796">
        <f t="shared" ref="H142:AF142" si="76">IF(OR(H114="A1",H114="A2"),"n. appl.",IF(H72="","",H72*H136/1000/(1+H136/1000)*H73/(1-H136/1000/(1+H136/1000)*H73)))</f>
        <v>0</v>
      </c>
      <c r="I142" s="796">
        <f t="shared" si="76"/>
        <v>0</v>
      </c>
      <c r="J142" s="796">
        <f t="shared" si="76"/>
        <v>0</v>
      </c>
      <c r="K142" s="796">
        <f t="shared" si="76"/>
        <v>0</v>
      </c>
      <c r="L142" s="796">
        <f t="shared" si="76"/>
        <v>0</v>
      </c>
      <c r="M142" s="796">
        <f t="shared" si="76"/>
        <v>0</v>
      </c>
      <c r="N142" s="796">
        <f t="shared" si="76"/>
        <v>0</v>
      </c>
      <c r="O142" s="796">
        <f t="shared" si="76"/>
        <v>0</v>
      </c>
      <c r="P142" s="796">
        <f t="shared" si="76"/>
        <v>0</v>
      </c>
      <c r="Q142" s="796">
        <f t="shared" si="76"/>
        <v>0</v>
      </c>
      <c r="R142" s="796">
        <f t="shared" si="76"/>
        <v>0</v>
      </c>
      <c r="S142" s="796">
        <f t="shared" si="76"/>
        <v>0</v>
      </c>
      <c r="T142" s="796">
        <f t="shared" si="76"/>
        <v>0</v>
      </c>
      <c r="U142" s="796">
        <f t="shared" si="76"/>
        <v>0</v>
      </c>
      <c r="V142" s="796">
        <f t="shared" si="76"/>
        <v>0</v>
      </c>
      <c r="W142" s="796">
        <f t="shared" si="76"/>
        <v>0</v>
      </c>
      <c r="X142" s="796">
        <f t="shared" si="76"/>
        <v>0</v>
      </c>
      <c r="Y142" s="796">
        <f t="shared" si="76"/>
        <v>0</v>
      </c>
      <c r="Z142" s="796">
        <f t="shared" si="76"/>
        <v>0</v>
      </c>
      <c r="AA142" s="796">
        <f t="shared" si="76"/>
        <v>0</v>
      </c>
      <c r="AB142" s="796">
        <f t="shared" si="76"/>
        <v>0</v>
      </c>
      <c r="AC142" s="796">
        <f t="shared" si="76"/>
        <v>0</v>
      </c>
      <c r="AD142" s="796">
        <f t="shared" si="76"/>
        <v>0</v>
      </c>
      <c r="AE142" s="796">
        <f t="shared" si="76"/>
        <v>0</v>
      </c>
      <c r="AF142" s="796">
        <f t="shared" si="76"/>
        <v>0</v>
      </c>
      <c r="AG142" s="796">
        <f t="shared" ref="AG142:AP142" si="77">IF(OR(AG114="A1",AG114="A2"),"n. appl.",IF(AG72="","",AG72*AG136/1000/(1+AG136/1000)*AG73/(1-AG136/1000/(1+AG136/1000)*AG73)))</f>
        <v>0</v>
      </c>
      <c r="AH142" s="796">
        <f t="shared" si="77"/>
        <v>0</v>
      </c>
      <c r="AI142" s="796">
        <f t="shared" si="77"/>
        <v>0</v>
      </c>
      <c r="AJ142" s="796">
        <f t="shared" si="77"/>
        <v>0</v>
      </c>
      <c r="AK142" s="796">
        <f t="shared" si="77"/>
        <v>0</v>
      </c>
      <c r="AL142" s="796">
        <f t="shared" si="77"/>
        <v>0</v>
      </c>
      <c r="AM142" s="796">
        <f t="shared" si="77"/>
        <v>0</v>
      </c>
      <c r="AN142" s="796">
        <f t="shared" si="77"/>
        <v>0</v>
      </c>
      <c r="AO142" s="796">
        <f t="shared" si="77"/>
        <v>0</v>
      </c>
      <c r="AP142" s="796">
        <f t="shared" si="77"/>
        <v>0</v>
      </c>
      <c r="AQ142" s="796">
        <f t="shared" ref="AQ142:BO142" si="78">IF(OR(AQ114="A1",AQ114="A2"),"n. appl.",IF(AQ72="","",AQ72*AQ136/1000/(1+AQ136/1000)*AQ73/(1-AQ136/1000/(1+AQ136/1000)*AQ73)))</f>
        <v>0</v>
      </c>
      <c r="AR142" s="796">
        <f t="shared" si="78"/>
        <v>0</v>
      </c>
      <c r="AS142" s="796">
        <f t="shared" si="78"/>
        <v>0</v>
      </c>
      <c r="AT142" s="796">
        <f t="shared" si="78"/>
        <v>0</v>
      </c>
      <c r="AU142" s="796">
        <f t="shared" si="78"/>
        <v>0</v>
      </c>
      <c r="AV142" s="796">
        <f t="shared" si="78"/>
        <v>0</v>
      </c>
      <c r="AW142" s="796">
        <f t="shared" si="78"/>
        <v>0</v>
      </c>
      <c r="AX142" s="796">
        <f t="shared" si="78"/>
        <v>0</v>
      </c>
      <c r="AY142" s="796">
        <f t="shared" si="78"/>
        <v>0</v>
      </c>
      <c r="AZ142" s="796">
        <f t="shared" si="78"/>
        <v>0</v>
      </c>
      <c r="BA142" s="796">
        <f t="shared" si="78"/>
        <v>0</v>
      </c>
      <c r="BB142" s="796">
        <f t="shared" si="78"/>
        <v>0</v>
      </c>
      <c r="BC142" s="796">
        <f t="shared" si="78"/>
        <v>0</v>
      </c>
      <c r="BD142" s="796">
        <f t="shared" si="78"/>
        <v>0</v>
      </c>
      <c r="BE142" s="796">
        <f t="shared" si="78"/>
        <v>0</v>
      </c>
      <c r="BF142" s="796">
        <f t="shared" si="78"/>
        <v>0</v>
      </c>
      <c r="BG142" s="796">
        <f t="shared" si="78"/>
        <v>0</v>
      </c>
      <c r="BH142" s="796">
        <f t="shared" si="78"/>
        <v>0</v>
      </c>
      <c r="BI142" s="796">
        <f t="shared" si="78"/>
        <v>0</v>
      </c>
      <c r="BJ142" s="796">
        <f t="shared" si="78"/>
        <v>0</v>
      </c>
      <c r="BK142" s="796">
        <f t="shared" si="78"/>
        <v>0</v>
      </c>
      <c r="BL142" s="796">
        <f t="shared" si="78"/>
        <v>0</v>
      </c>
      <c r="BM142" s="796">
        <f t="shared" si="78"/>
        <v>0</v>
      </c>
      <c r="BN142" s="796">
        <f t="shared" si="78"/>
        <v>0</v>
      </c>
      <c r="BO142" s="796">
        <f t="shared" si="78"/>
        <v>0</v>
      </c>
    </row>
    <row r="143" spans="1:67" ht="13.5" hidden="1" customHeight="1" outlineLevel="1">
      <c r="B143" s="772" t="s">
        <v>485</v>
      </c>
      <c r="C143" s="674" t="s">
        <v>1151</v>
      </c>
      <c r="D143" s="673"/>
      <c r="E143" s="942" t="s">
        <v>658</v>
      </c>
      <c r="F143" s="736"/>
      <c r="G143" s="796" t="str">
        <f>IF(OR(G114="A1",G114="A2"),"n. appl.",IF(G139="","",G137*G139*3.664))</f>
        <v/>
      </c>
      <c r="H143" s="796" t="str">
        <f t="shared" ref="H143:AF143" si="79">IF(OR(H114="A1",H114="A2"),"n. appl.",IF(H139="","",H137*H139*3.664))</f>
        <v/>
      </c>
      <c r="I143" s="796" t="str">
        <f t="shared" si="79"/>
        <v/>
      </c>
      <c r="J143" s="796" t="str">
        <f t="shared" si="79"/>
        <v/>
      </c>
      <c r="K143" s="796" t="str">
        <f t="shared" si="79"/>
        <v/>
      </c>
      <c r="L143" s="796" t="str">
        <f t="shared" si="79"/>
        <v/>
      </c>
      <c r="M143" s="796" t="str">
        <f t="shared" si="79"/>
        <v/>
      </c>
      <c r="N143" s="796" t="str">
        <f t="shared" si="79"/>
        <v/>
      </c>
      <c r="O143" s="796" t="str">
        <f t="shared" si="79"/>
        <v/>
      </c>
      <c r="P143" s="796" t="str">
        <f t="shared" si="79"/>
        <v/>
      </c>
      <c r="Q143" s="796" t="str">
        <f t="shared" si="79"/>
        <v/>
      </c>
      <c r="R143" s="796" t="str">
        <f t="shared" si="79"/>
        <v/>
      </c>
      <c r="S143" s="796" t="str">
        <f t="shared" si="79"/>
        <v/>
      </c>
      <c r="T143" s="796" t="str">
        <f t="shared" si="79"/>
        <v/>
      </c>
      <c r="U143" s="796" t="str">
        <f t="shared" si="79"/>
        <v/>
      </c>
      <c r="V143" s="796" t="str">
        <f t="shared" si="79"/>
        <v/>
      </c>
      <c r="W143" s="796" t="str">
        <f t="shared" si="79"/>
        <v/>
      </c>
      <c r="X143" s="796" t="str">
        <f t="shared" si="79"/>
        <v/>
      </c>
      <c r="Y143" s="796" t="str">
        <f t="shared" si="79"/>
        <v/>
      </c>
      <c r="Z143" s="796" t="str">
        <f t="shared" si="79"/>
        <v/>
      </c>
      <c r="AA143" s="796" t="str">
        <f t="shared" si="79"/>
        <v/>
      </c>
      <c r="AB143" s="796" t="str">
        <f t="shared" si="79"/>
        <v/>
      </c>
      <c r="AC143" s="796" t="str">
        <f t="shared" si="79"/>
        <v/>
      </c>
      <c r="AD143" s="796" t="str">
        <f t="shared" si="79"/>
        <v/>
      </c>
      <c r="AE143" s="796" t="str">
        <f t="shared" si="79"/>
        <v/>
      </c>
      <c r="AF143" s="796" t="str">
        <f t="shared" si="79"/>
        <v/>
      </c>
      <c r="AG143" s="796" t="str">
        <f t="shared" ref="AG143:AP143" si="80">IF(OR(AG114="A1",AG114="A2"),"n. appl.",IF(AG139="","",AG137*AG139*3.664))</f>
        <v/>
      </c>
      <c r="AH143" s="796" t="str">
        <f t="shared" si="80"/>
        <v/>
      </c>
      <c r="AI143" s="796" t="str">
        <f t="shared" si="80"/>
        <v/>
      </c>
      <c r="AJ143" s="796" t="str">
        <f t="shared" si="80"/>
        <v/>
      </c>
      <c r="AK143" s="796" t="str">
        <f t="shared" si="80"/>
        <v/>
      </c>
      <c r="AL143" s="796" t="str">
        <f t="shared" si="80"/>
        <v/>
      </c>
      <c r="AM143" s="796" t="str">
        <f t="shared" si="80"/>
        <v/>
      </c>
      <c r="AN143" s="796" t="str">
        <f t="shared" si="80"/>
        <v/>
      </c>
      <c r="AO143" s="796" t="str">
        <f t="shared" si="80"/>
        <v/>
      </c>
      <c r="AP143" s="796" t="str">
        <f t="shared" si="80"/>
        <v/>
      </c>
      <c r="AQ143" s="796" t="str">
        <f t="shared" ref="AQ143:BO143" si="81">IF(OR(AQ114="A1",AQ114="A2"),"n. appl.",IF(AQ139="","",AQ137*AQ139*3.664))</f>
        <v/>
      </c>
      <c r="AR143" s="796" t="str">
        <f t="shared" si="81"/>
        <v/>
      </c>
      <c r="AS143" s="796" t="str">
        <f t="shared" si="81"/>
        <v/>
      </c>
      <c r="AT143" s="796" t="str">
        <f t="shared" si="81"/>
        <v/>
      </c>
      <c r="AU143" s="796" t="str">
        <f t="shared" si="81"/>
        <v/>
      </c>
      <c r="AV143" s="796" t="str">
        <f t="shared" si="81"/>
        <v/>
      </c>
      <c r="AW143" s="796" t="str">
        <f t="shared" si="81"/>
        <v/>
      </c>
      <c r="AX143" s="796" t="str">
        <f t="shared" si="81"/>
        <v/>
      </c>
      <c r="AY143" s="796" t="str">
        <f t="shared" si="81"/>
        <v/>
      </c>
      <c r="AZ143" s="796" t="str">
        <f t="shared" si="81"/>
        <v/>
      </c>
      <c r="BA143" s="796" t="str">
        <f t="shared" si="81"/>
        <v/>
      </c>
      <c r="BB143" s="796" t="str">
        <f t="shared" si="81"/>
        <v/>
      </c>
      <c r="BC143" s="796" t="str">
        <f t="shared" si="81"/>
        <v/>
      </c>
      <c r="BD143" s="796" t="str">
        <f t="shared" si="81"/>
        <v/>
      </c>
      <c r="BE143" s="796" t="str">
        <f t="shared" si="81"/>
        <v/>
      </c>
      <c r="BF143" s="796" t="str">
        <f t="shared" si="81"/>
        <v/>
      </c>
      <c r="BG143" s="796" t="str">
        <f t="shared" si="81"/>
        <v/>
      </c>
      <c r="BH143" s="796" t="str">
        <f t="shared" si="81"/>
        <v/>
      </c>
      <c r="BI143" s="796" t="str">
        <f t="shared" si="81"/>
        <v/>
      </c>
      <c r="BJ143" s="796" t="str">
        <f t="shared" si="81"/>
        <v/>
      </c>
      <c r="BK143" s="796" t="str">
        <f t="shared" si="81"/>
        <v/>
      </c>
      <c r="BL143" s="796" t="str">
        <f t="shared" si="81"/>
        <v/>
      </c>
      <c r="BM143" s="796" t="str">
        <f t="shared" si="81"/>
        <v/>
      </c>
      <c r="BN143" s="796" t="str">
        <f t="shared" si="81"/>
        <v/>
      </c>
      <c r="BO143" s="796" t="str">
        <f t="shared" si="81"/>
        <v/>
      </c>
    </row>
    <row r="144" spans="1:67" ht="13.5" hidden="1" customHeight="1" outlineLevel="1">
      <c r="B144" s="772">
        <v>39</v>
      </c>
      <c r="C144" s="674" t="s">
        <v>1152</v>
      </c>
      <c r="D144" s="673"/>
      <c r="E144" s="942" t="s">
        <v>658</v>
      </c>
      <c r="F144" s="736"/>
      <c r="G144" s="796">
        <f>IF(G114="A1",G118,IF(G114="A2",G122,SUM(G140:G143)))</f>
        <v>0</v>
      </c>
      <c r="H144" s="796">
        <f t="shared" ref="H144:AK144" si="82">IF(H114="A1",H118,IF(H114="A2",H122,SUM(H140:H143)))</f>
        <v>0</v>
      </c>
      <c r="I144" s="796">
        <f t="shared" si="82"/>
        <v>0</v>
      </c>
      <c r="J144" s="796">
        <f t="shared" si="82"/>
        <v>0</v>
      </c>
      <c r="K144" s="796">
        <f t="shared" si="82"/>
        <v>0</v>
      </c>
      <c r="L144" s="796">
        <f t="shared" si="82"/>
        <v>0</v>
      </c>
      <c r="M144" s="796">
        <f t="shared" si="82"/>
        <v>0</v>
      </c>
      <c r="N144" s="796">
        <f t="shared" si="82"/>
        <v>0</v>
      </c>
      <c r="O144" s="796">
        <f t="shared" si="82"/>
        <v>0</v>
      </c>
      <c r="P144" s="796">
        <f t="shared" si="82"/>
        <v>0</v>
      </c>
      <c r="Q144" s="796">
        <f t="shared" si="82"/>
        <v>0</v>
      </c>
      <c r="R144" s="796">
        <f t="shared" si="82"/>
        <v>0</v>
      </c>
      <c r="S144" s="796">
        <f t="shared" si="82"/>
        <v>0</v>
      </c>
      <c r="T144" s="796">
        <f t="shared" si="82"/>
        <v>0</v>
      </c>
      <c r="U144" s="796">
        <f t="shared" si="82"/>
        <v>0</v>
      </c>
      <c r="V144" s="796">
        <f t="shared" si="82"/>
        <v>0</v>
      </c>
      <c r="W144" s="796">
        <f t="shared" si="82"/>
        <v>0</v>
      </c>
      <c r="X144" s="796">
        <f t="shared" si="82"/>
        <v>0</v>
      </c>
      <c r="Y144" s="796">
        <f t="shared" si="82"/>
        <v>0</v>
      </c>
      <c r="Z144" s="796">
        <f t="shared" si="82"/>
        <v>0</v>
      </c>
      <c r="AA144" s="796">
        <f t="shared" si="82"/>
        <v>0</v>
      </c>
      <c r="AB144" s="796">
        <f t="shared" si="82"/>
        <v>0</v>
      </c>
      <c r="AC144" s="796">
        <f t="shared" si="82"/>
        <v>0</v>
      </c>
      <c r="AD144" s="796">
        <f t="shared" si="82"/>
        <v>0</v>
      </c>
      <c r="AE144" s="796">
        <f t="shared" si="82"/>
        <v>0</v>
      </c>
      <c r="AF144" s="796">
        <f t="shared" si="82"/>
        <v>0</v>
      </c>
      <c r="AG144" s="796">
        <f t="shared" si="82"/>
        <v>0</v>
      </c>
      <c r="AH144" s="796">
        <f t="shared" si="82"/>
        <v>0</v>
      </c>
      <c r="AI144" s="796">
        <f t="shared" si="82"/>
        <v>0</v>
      </c>
      <c r="AJ144" s="796">
        <f t="shared" si="82"/>
        <v>0</v>
      </c>
      <c r="AK144" s="796">
        <f t="shared" si="82"/>
        <v>0</v>
      </c>
      <c r="AL144" s="796">
        <f>IF(AL114="A1",AL118,IF(AL114="A2",AL122,SUM(AL140:AL143)))</f>
        <v>0</v>
      </c>
      <c r="AM144" s="796">
        <f>IF(AM114="A1",AM118,IF(AM114="A2",AM122,SUM(AM140:AM143)))</f>
        <v>0</v>
      </c>
      <c r="AN144" s="796">
        <f>IF(AN114="A1",AN118,IF(AN114="A2",AN122,SUM(AN140:AN143)))</f>
        <v>0</v>
      </c>
      <c r="AO144" s="796">
        <f>IF(AO114="A1",AO118,IF(AO114="A2",AO122,SUM(AO140:AO143)))</f>
        <v>0</v>
      </c>
      <c r="AP144" s="796">
        <f>IF(AP114="A1",AP118,IF(AP114="A2",AP122,SUM(AP140:AP143)))</f>
        <v>0</v>
      </c>
      <c r="AQ144" s="796">
        <f t="shared" ref="AQ144:BO144" si="83">IF(AQ114="A1",AQ118,IF(AQ114="A2",AQ122,SUM(AQ140:AQ143)))</f>
        <v>0</v>
      </c>
      <c r="AR144" s="796">
        <f t="shared" si="83"/>
        <v>0</v>
      </c>
      <c r="AS144" s="796">
        <f t="shared" si="83"/>
        <v>0</v>
      </c>
      <c r="AT144" s="796">
        <f t="shared" si="83"/>
        <v>0</v>
      </c>
      <c r="AU144" s="796">
        <f t="shared" si="83"/>
        <v>0</v>
      </c>
      <c r="AV144" s="796">
        <f t="shared" si="83"/>
        <v>0</v>
      </c>
      <c r="AW144" s="796">
        <f t="shared" si="83"/>
        <v>0</v>
      </c>
      <c r="AX144" s="796">
        <f t="shared" si="83"/>
        <v>0</v>
      </c>
      <c r="AY144" s="796">
        <f t="shared" si="83"/>
        <v>0</v>
      </c>
      <c r="AZ144" s="796">
        <f t="shared" si="83"/>
        <v>0</v>
      </c>
      <c r="BA144" s="796">
        <f t="shared" si="83"/>
        <v>0</v>
      </c>
      <c r="BB144" s="796">
        <f t="shared" si="83"/>
        <v>0</v>
      </c>
      <c r="BC144" s="796">
        <f t="shared" si="83"/>
        <v>0</v>
      </c>
      <c r="BD144" s="796">
        <f t="shared" si="83"/>
        <v>0</v>
      </c>
      <c r="BE144" s="796">
        <f t="shared" si="83"/>
        <v>0</v>
      </c>
      <c r="BF144" s="796">
        <f t="shared" si="83"/>
        <v>0</v>
      </c>
      <c r="BG144" s="796">
        <f t="shared" si="83"/>
        <v>0</v>
      </c>
      <c r="BH144" s="796">
        <f t="shared" si="83"/>
        <v>0</v>
      </c>
      <c r="BI144" s="796">
        <f t="shared" si="83"/>
        <v>0</v>
      </c>
      <c r="BJ144" s="796">
        <f t="shared" si="83"/>
        <v>0</v>
      </c>
      <c r="BK144" s="796">
        <f t="shared" si="83"/>
        <v>0</v>
      </c>
      <c r="BL144" s="796">
        <f t="shared" si="83"/>
        <v>0</v>
      </c>
      <c r="BM144" s="796">
        <f t="shared" si="83"/>
        <v>0</v>
      </c>
      <c r="BN144" s="796">
        <f t="shared" si="83"/>
        <v>0</v>
      </c>
      <c r="BO144" s="796">
        <f t="shared" si="83"/>
        <v>0</v>
      </c>
    </row>
    <row r="145" spans="2:67" ht="13.5" customHeight="1" collapsed="1">
      <c r="G145" s="856"/>
      <c r="H145" s="856"/>
      <c r="I145" s="856"/>
      <c r="J145" s="856"/>
      <c r="K145" s="856"/>
      <c r="L145" s="856"/>
      <c r="M145" s="856"/>
      <c r="N145" s="856"/>
      <c r="O145" s="856"/>
      <c r="P145" s="856"/>
      <c r="Q145" s="856"/>
      <c r="R145" s="856"/>
      <c r="S145" s="856"/>
      <c r="T145" s="856"/>
      <c r="U145" s="856"/>
      <c r="V145" s="856"/>
      <c r="W145" s="856"/>
      <c r="X145" s="856"/>
      <c r="Y145" s="856"/>
      <c r="Z145" s="856"/>
      <c r="AA145" s="856"/>
      <c r="AB145" s="856"/>
      <c r="AC145" s="856"/>
      <c r="AD145" s="856"/>
      <c r="AE145" s="856"/>
      <c r="AF145" s="856"/>
      <c r="AG145" s="856"/>
      <c r="AH145" s="856"/>
      <c r="AI145" s="856"/>
      <c r="AJ145" s="856"/>
      <c r="AK145" s="856"/>
      <c r="AL145" s="856"/>
      <c r="AM145" s="856"/>
      <c r="AN145" s="856"/>
      <c r="AO145" s="856"/>
      <c r="AP145" s="856"/>
      <c r="AQ145" s="856"/>
      <c r="AR145" s="856"/>
      <c r="AS145" s="856"/>
      <c r="AT145" s="856"/>
      <c r="AU145" s="856"/>
      <c r="AV145" s="856"/>
      <c r="AW145" s="856"/>
      <c r="AX145" s="856"/>
      <c r="AY145" s="856"/>
      <c r="AZ145" s="856"/>
      <c r="BA145" s="856"/>
      <c r="BB145" s="856"/>
      <c r="BC145" s="856"/>
      <c r="BD145" s="856"/>
      <c r="BE145" s="856"/>
      <c r="BF145" s="856"/>
      <c r="BG145" s="856"/>
      <c r="BH145" s="856"/>
      <c r="BI145" s="856"/>
      <c r="BJ145" s="856"/>
      <c r="BK145" s="856"/>
      <c r="BL145" s="856"/>
      <c r="BM145" s="856"/>
      <c r="BN145" s="856"/>
      <c r="BO145" s="856"/>
    </row>
    <row r="146" spans="2:67" ht="13.5" hidden="1" customHeight="1" outlineLevel="1" thickBot="1">
      <c r="B146" s="25" t="s">
        <v>10</v>
      </c>
      <c r="C146" s="853"/>
      <c r="D146" s="853"/>
      <c r="E146" s="854"/>
      <c r="F146" s="854"/>
      <c r="G146" s="150">
        <f t="shared" ref="G146:BO146" si="84">G$7</f>
        <v>1990</v>
      </c>
      <c r="H146" s="150">
        <f t="shared" si="84"/>
        <v>1991</v>
      </c>
      <c r="I146" s="150">
        <f t="shared" si="84"/>
        <v>1992</v>
      </c>
      <c r="J146" s="150">
        <f t="shared" si="84"/>
        <v>1993</v>
      </c>
      <c r="K146" s="150">
        <f t="shared" si="84"/>
        <v>1994</v>
      </c>
      <c r="L146" s="150">
        <f t="shared" si="84"/>
        <v>1995</v>
      </c>
      <c r="M146" s="150">
        <f t="shared" si="84"/>
        <v>1996</v>
      </c>
      <c r="N146" s="150">
        <f t="shared" si="84"/>
        <v>1997</v>
      </c>
      <c r="O146" s="150">
        <f t="shared" si="84"/>
        <v>1998</v>
      </c>
      <c r="P146" s="150">
        <f t="shared" si="84"/>
        <v>1999</v>
      </c>
      <c r="Q146" s="150">
        <f t="shared" si="84"/>
        <v>2000</v>
      </c>
      <c r="R146" s="150">
        <f t="shared" si="84"/>
        <v>2001</v>
      </c>
      <c r="S146" s="150">
        <f t="shared" si="84"/>
        <v>2002</v>
      </c>
      <c r="T146" s="150">
        <f t="shared" si="84"/>
        <v>2003</v>
      </c>
      <c r="U146" s="150">
        <f t="shared" si="84"/>
        <v>2004</v>
      </c>
      <c r="V146" s="150">
        <f t="shared" si="84"/>
        <v>2005</v>
      </c>
      <c r="W146" s="150">
        <f t="shared" si="84"/>
        <v>2006</v>
      </c>
      <c r="X146" s="150">
        <f t="shared" si="84"/>
        <v>2007</v>
      </c>
      <c r="Y146" s="150">
        <f t="shared" si="84"/>
        <v>2008</v>
      </c>
      <c r="Z146" s="150">
        <f t="shared" si="84"/>
        <v>2009</v>
      </c>
      <c r="AA146" s="150">
        <f t="shared" si="84"/>
        <v>2010</v>
      </c>
      <c r="AB146" s="150">
        <f t="shared" si="84"/>
        <v>2011</v>
      </c>
      <c r="AC146" s="150">
        <f t="shared" si="84"/>
        <v>2012</v>
      </c>
      <c r="AD146" s="150">
        <f t="shared" si="84"/>
        <v>2013</v>
      </c>
      <c r="AE146" s="150">
        <f t="shared" si="84"/>
        <v>2014</v>
      </c>
      <c r="AF146" s="150">
        <f t="shared" si="84"/>
        <v>2015</v>
      </c>
      <c r="AG146" s="150">
        <f t="shared" si="84"/>
        <v>2016</v>
      </c>
      <c r="AH146" s="150">
        <f t="shared" si="84"/>
        <v>2017</v>
      </c>
      <c r="AI146" s="150">
        <f t="shared" si="84"/>
        <v>2018</v>
      </c>
      <c r="AJ146" s="150">
        <f t="shared" si="84"/>
        <v>2019</v>
      </c>
      <c r="AK146" s="150">
        <f t="shared" si="84"/>
        <v>2020</v>
      </c>
      <c r="AL146" s="150">
        <f t="shared" si="84"/>
        <v>2021</v>
      </c>
      <c r="AM146" s="150">
        <f t="shared" si="84"/>
        <v>2022</v>
      </c>
      <c r="AN146" s="150">
        <f t="shared" si="84"/>
        <v>2023</v>
      </c>
      <c r="AO146" s="150">
        <f t="shared" si="84"/>
        <v>2024</v>
      </c>
      <c r="AP146" s="150">
        <f t="shared" si="84"/>
        <v>2025</v>
      </c>
      <c r="AQ146" s="150">
        <f t="shared" si="84"/>
        <v>2026</v>
      </c>
      <c r="AR146" s="150">
        <f t="shared" si="84"/>
        <v>2027</v>
      </c>
      <c r="AS146" s="150">
        <f t="shared" si="84"/>
        <v>2028</v>
      </c>
      <c r="AT146" s="150">
        <f t="shared" si="84"/>
        <v>2029</v>
      </c>
      <c r="AU146" s="150">
        <f t="shared" si="84"/>
        <v>2030</v>
      </c>
      <c r="AV146" s="150">
        <f t="shared" si="84"/>
        <v>2031</v>
      </c>
      <c r="AW146" s="150">
        <f t="shared" si="84"/>
        <v>2032</v>
      </c>
      <c r="AX146" s="150">
        <f t="shared" si="84"/>
        <v>2033</v>
      </c>
      <c r="AY146" s="150">
        <f t="shared" si="84"/>
        <v>2034</v>
      </c>
      <c r="AZ146" s="150">
        <f t="shared" si="84"/>
        <v>2035</v>
      </c>
      <c r="BA146" s="150">
        <f t="shared" si="84"/>
        <v>2036</v>
      </c>
      <c r="BB146" s="150">
        <f t="shared" si="84"/>
        <v>2037</v>
      </c>
      <c r="BC146" s="150">
        <f t="shared" si="84"/>
        <v>2038</v>
      </c>
      <c r="BD146" s="150">
        <f t="shared" si="84"/>
        <v>2039</v>
      </c>
      <c r="BE146" s="150">
        <f t="shared" si="84"/>
        <v>2040</v>
      </c>
      <c r="BF146" s="150">
        <f t="shared" si="84"/>
        <v>2041</v>
      </c>
      <c r="BG146" s="150">
        <f t="shared" si="84"/>
        <v>2042</v>
      </c>
      <c r="BH146" s="150">
        <f t="shared" si="84"/>
        <v>2043</v>
      </c>
      <c r="BI146" s="150">
        <f t="shared" si="84"/>
        <v>2044</v>
      </c>
      <c r="BJ146" s="150">
        <f t="shared" si="84"/>
        <v>2045</v>
      </c>
      <c r="BK146" s="150">
        <f t="shared" si="84"/>
        <v>2046</v>
      </c>
      <c r="BL146" s="150">
        <f t="shared" si="84"/>
        <v>2047</v>
      </c>
      <c r="BM146" s="150">
        <f t="shared" si="84"/>
        <v>2048</v>
      </c>
      <c r="BN146" s="150">
        <f t="shared" si="84"/>
        <v>2049</v>
      </c>
      <c r="BO146" s="150">
        <f t="shared" si="84"/>
        <v>2050</v>
      </c>
    </row>
    <row r="147" spans="2:67" ht="13.5" hidden="1" customHeight="1" outlineLevel="1">
      <c r="B147" s="772">
        <f>B144+1</f>
        <v>40</v>
      </c>
      <c r="C147" s="941" t="s">
        <v>1153</v>
      </c>
      <c r="D147" s="943"/>
      <c r="E147" s="942" t="s">
        <v>658</v>
      </c>
      <c r="F147" s="857"/>
      <c r="G147" s="988">
        <f>IF(OR(G388="",G415=""),"",G388+G415)</f>
        <v>0</v>
      </c>
      <c r="H147" s="988">
        <f t="shared" ref="H147:AF147" si="85">IF(OR(H388="",H415=""),"",H388+H415)</f>
        <v>0</v>
      </c>
      <c r="I147" s="988">
        <f t="shared" si="85"/>
        <v>0</v>
      </c>
      <c r="J147" s="988">
        <f t="shared" si="85"/>
        <v>0</v>
      </c>
      <c r="K147" s="988">
        <f t="shared" si="85"/>
        <v>0</v>
      </c>
      <c r="L147" s="988">
        <f t="shared" si="85"/>
        <v>0</v>
      </c>
      <c r="M147" s="988">
        <f t="shared" si="85"/>
        <v>0</v>
      </c>
      <c r="N147" s="988">
        <f t="shared" si="85"/>
        <v>0</v>
      </c>
      <c r="O147" s="988">
        <f t="shared" si="85"/>
        <v>0</v>
      </c>
      <c r="P147" s="988">
        <f t="shared" si="85"/>
        <v>0</v>
      </c>
      <c r="Q147" s="988">
        <f t="shared" si="85"/>
        <v>0</v>
      </c>
      <c r="R147" s="988">
        <f t="shared" si="85"/>
        <v>0</v>
      </c>
      <c r="S147" s="988">
        <f t="shared" si="85"/>
        <v>0</v>
      </c>
      <c r="T147" s="988">
        <f t="shared" si="85"/>
        <v>0</v>
      </c>
      <c r="U147" s="988">
        <f t="shared" si="85"/>
        <v>0</v>
      </c>
      <c r="V147" s="988">
        <f t="shared" si="85"/>
        <v>0</v>
      </c>
      <c r="W147" s="988">
        <f t="shared" si="85"/>
        <v>0</v>
      </c>
      <c r="X147" s="988">
        <f t="shared" si="85"/>
        <v>0</v>
      </c>
      <c r="Y147" s="988">
        <f t="shared" si="85"/>
        <v>0</v>
      </c>
      <c r="Z147" s="988">
        <f t="shared" si="85"/>
        <v>0</v>
      </c>
      <c r="AA147" s="988">
        <f t="shared" si="85"/>
        <v>0</v>
      </c>
      <c r="AB147" s="988">
        <f t="shared" si="85"/>
        <v>0</v>
      </c>
      <c r="AC147" s="988">
        <f t="shared" si="85"/>
        <v>0</v>
      </c>
      <c r="AD147" s="988">
        <f t="shared" si="85"/>
        <v>0</v>
      </c>
      <c r="AE147" s="988">
        <f t="shared" si="85"/>
        <v>0</v>
      </c>
      <c r="AF147" s="988">
        <f t="shared" si="85"/>
        <v>0</v>
      </c>
      <c r="AG147" s="988">
        <f t="shared" ref="AG147:AP147" si="86">IF(OR(AG388="",AG415=""),"",AG388+AG415)</f>
        <v>0</v>
      </c>
      <c r="AH147" s="988">
        <f t="shared" si="86"/>
        <v>0</v>
      </c>
      <c r="AI147" s="988">
        <f t="shared" si="86"/>
        <v>0</v>
      </c>
      <c r="AJ147" s="988">
        <f t="shared" si="86"/>
        <v>0</v>
      </c>
      <c r="AK147" s="988">
        <f t="shared" si="86"/>
        <v>0</v>
      </c>
      <c r="AL147" s="988">
        <f t="shared" si="86"/>
        <v>0</v>
      </c>
      <c r="AM147" s="988">
        <f t="shared" si="86"/>
        <v>0</v>
      </c>
      <c r="AN147" s="988">
        <f t="shared" si="86"/>
        <v>0</v>
      </c>
      <c r="AO147" s="988">
        <f t="shared" si="86"/>
        <v>0</v>
      </c>
      <c r="AP147" s="988">
        <f t="shared" si="86"/>
        <v>0</v>
      </c>
      <c r="AQ147" s="988">
        <f t="shared" ref="AQ147:BO147" si="87">IF(OR(AQ388="",AQ415=""),"",AQ388+AQ415)</f>
        <v>0</v>
      </c>
      <c r="AR147" s="988">
        <f t="shared" si="87"/>
        <v>0</v>
      </c>
      <c r="AS147" s="988">
        <f t="shared" si="87"/>
        <v>0</v>
      </c>
      <c r="AT147" s="988">
        <f t="shared" si="87"/>
        <v>0</v>
      </c>
      <c r="AU147" s="988">
        <f t="shared" si="87"/>
        <v>0</v>
      </c>
      <c r="AV147" s="988">
        <f t="shared" si="87"/>
        <v>0</v>
      </c>
      <c r="AW147" s="988">
        <f t="shared" si="87"/>
        <v>0</v>
      </c>
      <c r="AX147" s="988">
        <f t="shared" si="87"/>
        <v>0</v>
      </c>
      <c r="AY147" s="988">
        <f t="shared" si="87"/>
        <v>0</v>
      </c>
      <c r="AZ147" s="988">
        <f t="shared" si="87"/>
        <v>0</v>
      </c>
      <c r="BA147" s="988">
        <f t="shared" si="87"/>
        <v>0</v>
      </c>
      <c r="BB147" s="988">
        <f t="shared" si="87"/>
        <v>0</v>
      </c>
      <c r="BC147" s="988">
        <f t="shared" si="87"/>
        <v>0</v>
      </c>
      <c r="BD147" s="988">
        <f t="shared" si="87"/>
        <v>0</v>
      </c>
      <c r="BE147" s="988">
        <f t="shared" si="87"/>
        <v>0</v>
      </c>
      <c r="BF147" s="988">
        <f t="shared" si="87"/>
        <v>0</v>
      </c>
      <c r="BG147" s="988">
        <f t="shared" si="87"/>
        <v>0</v>
      </c>
      <c r="BH147" s="988">
        <f t="shared" si="87"/>
        <v>0</v>
      </c>
      <c r="BI147" s="988">
        <f t="shared" si="87"/>
        <v>0</v>
      </c>
      <c r="BJ147" s="988">
        <f t="shared" si="87"/>
        <v>0</v>
      </c>
      <c r="BK147" s="988">
        <f t="shared" si="87"/>
        <v>0</v>
      </c>
      <c r="BL147" s="988">
        <f t="shared" si="87"/>
        <v>0</v>
      </c>
      <c r="BM147" s="988">
        <f t="shared" si="87"/>
        <v>0</v>
      </c>
      <c r="BN147" s="988">
        <f t="shared" si="87"/>
        <v>0</v>
      </c>
      <c r="BO147" s="988">
        <f t="shared" si="87"/>
        <v>0</v>
      </c>
    </row>
    <row r="148" spans="2:67" ht="13.5" hidden="1" customHeight="1" outlineLevel="1">
      <c r="B148" s="772">
        <f>B147+1</f>
        <v>41</v>
      </c>
      <c r="C148" s="674" t="s">
        <v>1154</v>
      </c>
      <c r="D148" s="673"/>
      <c r="E148" s="942" t="s">
        <v>658</v>
      </c>
      <c r="F148" s="736"/>
      <c r="G148" s="796">
        <f>IF(OR(G396="",G422=""),"",G396+G422)</f>
        <v>0</v>
      </c>
      <c r="H148" s="796">
        <f t="shared" ref="H148:AF148" si="88">IF(OR(H396="",H422=""),"",H396+H422)</f>
        <v>0</v>
      </c>
      <c r="I148" s="796">
        <f t="shared" si="88"/>
        <v>0</v>
      </c>
      <c r="J148" s="796">
        <f t="shared" si="88"/>
        <v>0</v>
      </c>
      <c r="K148" s="796">
        <f t="shared" si="88"/>
        <v>0</v>
      </c>
      <c r="L148" s="796">
        <f t="shared" si="88"/>
        <v>0</v>
      </c>
      <c r="M148" s="796">
        <f t="shared" si="88"/>
        <v>0</v>
      </c>
      <c r="N148" s="796">
        <f t="shared" si="88"/>
        <v>0</v>
      </c>
      <c r="O148" s="796">
        <f t="shared" si="88"/>
        <v>0</v>
      </c>
      <c r="P148" s="796">
        <f t="shared" si="88"/>
        <v>0</v>
      </c>
      <c r="Q148" s="796">
        <f t="shared" si="88"/>
        <v>0</v>
      </c>
      <c r="R148" s="796">
        <f t="shared" si="88"/>
        <v>0</v>
      </c>
      <c r="S148" s="796">
        <f t="shared" si="88"/>
        <v>0</v>
      </c>
      <c r="T148" s="796">
        <f t="shared" si="88"/>
        <v>0</v>
      </c>
      <c r="U148" s="796">
        <f t="shared" si="88"/>
        <v>0</v>
      </c>
      <c r="V148" s="796">
        <f t="shared" si="88"/>
        <v>0</v>
      </c>
      <c r="W148" s="796">
        <f t="shared" si="88"/>
        <v>0</v>
      </c>
      <c r="X148" s="796">
        <f t="shared" si="88"/>
        <v>0</v>
      </c>
      <c r="Y148" s="796">
        <f t="shared" si="88"/>
        <v>0</v>
      </c>
      <c r="Z148" s="796">
        <f t="shared" si="88"/>
        <v>0</v>
      </c>
      <c r="AA148" s="796">
        <f t="shared" si="88"/>
        <v>0</v>
      </c>
      <c r="AB148" s="796">
        <f t="shared" si="88"/>
        <v>0</v>
      </c>
      <c r="AC148" s="796">
        <f t="shared" si="88"/>
        <v>0</v>
      </c>
      <c r="AD148" s="796">
        <f t="shared" si="88"/>
        <v>0</v>
      </c>
      <c r="AE148" s="796">
        <f t="shared" si="88"/>
        <v>0</v>
      </c>
      <c r="AF148" s="796">
        <f t="shared" si="88"/>
        <v>0</v>
      </c>
      <c r="AG148" s="796">
        <f t="shared" ref="AG148:AP148" si="89">IF(OR(AG396="",AG422=""),"",AG396+AG422)</f>
        <v>0</v>
      </c>
      <c r="AH148" s="796">
        <f t="shared" si="89"/>
        <v>0</v>
      </c>
      <c r="AI148" s="796">
        <f t="shared" si="89"/>
        <v>0</v>
      </c>
      <c r="AJ148" s="796">
        <f t="shared" si="89"/>
        <v>0</v>
      </c>
      <c r="AK148" s="796">
        <f t="shared" si="89"/>
        <v>0</v>
      </c>
      <c r="AL148" s="796">
        <f t="shared" si="89"/>
        <v>0</v>
      </c>
      <c r="AM148" s="796">
        <f t="shared" si="89"/>
        <v>0</v>
      </c>
      <c r="AN148" s="796">
        <f t="shared" si="89"/>
        <v>0</v>
      </c>
      <c r="AO148" s="796">
        <f t="shared" si="89"/>
        <v>0</v>
      </c>
      <c r="AP148" s="796">
        <f t="shared" si="89"/>
        <v>0</v>
      </c>
      <c r="AQ148" s="796">
        <f t="shared" ref="AQ148:BO148" si="90">IF(OR(AQ396="",AQ422=""),"",AQ396+AQ422)</f>
        <v>0</v>
      </c>
      <c r="AR148" s="796">
        <f t="shared" si="90"/>
        <v>0</v>
      </c>
      <c r="AS148" s="796">
        <f t="shared" si="90"/>
        <v>0</v>
      </c>
      <c r="AT148" s="796">
        <f t="shared" si="90"/>
        <v>0</v>
      </c>
      <c r="AU148" s="796">
        <f t="shared" si="90"/>
        <v>0</v>
      </c>
      <c r="AV148" s="796">
        <f t="shared" si="90"/>
        <v>0</v>
      </c>
      <c r="AW148" s="796">
        <f t="shared" si="90"/>
        <v>0</v>
      </c>
      <c r="AX148" s="796">
        <f t="shared" si="90"/>
        <v>0</v>
      </c>
      <c r="AY148" s="796">
        <f t="shared" si="90"/>
        <v>0</v>
      </c>
      <c r="AZ148" s="796">
        <f t="shared" si="90"/>
        <v>0</v>
      </c>
      <c r="BA148" s="796">
        <f t="shared" si="90"/>
        <v>0</v>
      </c>
      <c r="BB148" s="796">
        <f t="shared" si="90"/>
        <v>0</v>
      </c>
      <c r="BC148" s="796">
        <f t="shared" si="90"/>
        <v>0</v>
      </c>
      <c r="BD148" s="796">
        <f t="shared" si="90"/>
        <v>0</v>
      </c>
      <c r="BE148" s="796">
        <f t="shared" si="90"/>
        <v>0</v>
      </c>
      <c r="BF148" s="796">
        <f t="shared" si="90"/>
        <v>0</v>
      </c>
      <c r="BG148" s="796">
        <f t="shared" si="90"/>
        <v>0</v>
      </c>
      <c r="BH148" s="796">
        <f t="shared" si="90"/>
        <v>0</v>
      </c>
      <c r="BI148" s="796">
        <f t="shared" si="90"/>
        <v>0</v>
      </c>
      <c r="BJ148" s="796">
        <f t="shared" si="90"/>
        <v>0</v>
      </c>
      <c r="BK148" s="796">
        <f t="shared" si="90"/>
        <v>0</v>
      </c>
      <c r="BL148" s="796">
        <f t="shared" si="90"/>
        <v>0</v>
      </c>
      <c r="BM148" s="796">
        <f t="shared" si="90"/>
        <v>0</v>
      </c>
      <c r="BN148" s="796">
        <f t="shared" si="90"/>
        <v>0</v>
      </c>
      <c r="BO148" s="796">
        <f t="shared" si="90"/>
        <v>0</v>
      </c>
    </row>
    <row r="149" spans="2:67" ht="13.5" hidden="1" customHeight="1" outlineLevel="1">
      <c r="B149" s="772">
        <v>43</v>
      </c>
      <c r="C149" s="674" t="s">
        <v>1155</v>
      </c>
      <c r="D149" s="673"/>
      <c r="E149" s="942" t="s">
        <v>658</v>
      </c>
      <c r="F149" s="736"/>
      <c r="G149" s="976">
        <f t="shared" ref="G149:AF149" si="91">IF(COUNTBLANK(G147:G148)=2,"",SUM(G147:G148))</f>
        <v>0</v>
      </c>
      <c r="H149" s="976">
        <f t="shared" si="91"/>
        <v>0</v>
      </c>
      <c r="I149" s="976">
        <f t="shared" si="91"/>
        <v>0</v>
      </c>
      <c r="J149" s="976">
        <f t="shared" si="91"/>
        <v>0</v>
      </c>
      <c r="K149" s="976">
        <f t="shared" si="91"/>
        <v>0</v>
      </c>
      <c r="L149" s="976">
        <f t="shared" si="91"/>
        <v>0</v>
      </c>
      <c r="M149" s="976">
        <f t="shared" si="91"/>
        <v>0</v>
      </c>
      <c r="N149" s="976">
        <f t="shared" si="91"/>
        <v>0</v>
      </c>
      <c r="O149" s="976">
        <f t="shared" si="91"/>
        <v>0</v>
      </c>
      <c r="P149" s="976">
        <f t="shared" si="91"/>
        <v>0</v>
      </c>
      <c r="Q149" s="976">
        <f t="shared" si="91"/>
        <v>0</v>
      </c>
      <c r="R149" s="976">
        <f t="shared" si="91"/>
        <v>0</v>
      </c>
      <c r="S149" s="976">
        <f t="shared" si="91"/>
        <v>0</v>
      </c>
      <c r="T149" s="976">
        <f t="shared" si="91"/>
        <v>0</v>
      </c>
      <c r="U149" s="976">
        <f t="shared" si="91"/>
        <v>0</v>
      </c>
      <c r="V149" s="976">
        <f t="shared" si="91"/>
        <v>0</v>
      </c>
      <c r="W149" s="976">
        <f t="shared" si="91"/>
        <v>0</v>
      </c>
      <c r="X149" s="976">
        <f t="shared" si="91"/>
        <v>0</v>
      </c>
      <c r="Y149" s="976">
        <f t="shared" si="91"/>
        <v>0</v>
      </c>
      <c r="Z149" s="976">
        <f t="shared" si="91"/>
        <v>0</v>
      </c>
      <c r="AA149" s="976">
        <f t="shared" si="91"/>
        <v>0</v>
      </c>
      <c r="AB149" s="976">
        <f t="shared" si="91"/>
        <v>0</v>
      </c>
      <c r="AC149" s="976">
        <f t="shared" si="91"/>
        <v>0</v>
      </c>
      <c r="AD149" s="976">
        <f t="shared" si="91"/>
        <v>0</v>
      </c>
      <c r="AE149" s="976">
        <f t="shared" si="91"/>
        <v>0</v>
      </c>
      <c r="AF149" s="976">
        <f t="shared" si="91"/>
        <v>0</v>
      </c>
      <c r="AG149" s="976">
        <f t="shared" ref="AG149:AP149" si="92">IF(COUNTBLANK(AG147:AG148)=2,"",SUM(AG147:AG148))</f>
        <v>0</v>
      </c>
      <c r="AH149" s="976">
        <f t="shared" si="92"/>
        <v>0</v>
      </c>
      <c r="AI149" s="976">
        <f t="shared" si="92"/>
        <v>0</v>
      </c>
      <c r="AJ149" s="976">
        <f t="shared" si="92"/>
        <v>0</v>
      </c>
      <c r="AK149" s="976">
        <f t="shared" si="92"/>
        <v>0</v>
      </c>
      <c r="AL149" s="976">
        <f t="shared" si="92"/>
        <v>0</v>
      </c>
      <c r="AM149" s="976">
        <f t="shared" si="92"/>
        <v>0</v>
      </c>
      <c r="AN149" s="976">
        <f t="shared" si="92"/>
        <v>0</v>
      </c>
      <c r="AO149" s="976">
        <f t="shared" si="92"/>
        <v>0</v>
      </c>
      <c r="AP149" s="976">
        <f t="shared" si="92"/>
        <v>0</v>
      </c>
      <c r="AQ149" s="976">
        <f t="shared" ref="AQ149:BO149" si="93">IF(COUNTBLANK(AQ147:AQ148)=2,"",SUM(AQ147:AQ148))</f>
        <v>0</v>
      </c>
      <c r="AR149" s="976">
        <f t="shared" si="93"/>
        <v>0</v>
      </c>
      <c r="AS149" s="976">
        <f t="shared" si="93"/>
        <v>0</v>
      </c>
      <c r="AT149" s="976">
        <f t="shared" si="93"/>
        <v>0</v>
      </c>
      <c r="AU149" s="976">
        <f t="shared" si="93"/>
        <v>0</v>
      </c>
      <c r="AV149" s="976">
        <f t="shared" si="93"/>
        <v>0</v>
      </c>
      <c r="AW149" s="976">
        <f t="shared" si="93"/>
        <v>0</v>
      </c>
      <c r="AX149" s="976">
        <f t="shared" si="93"/>
        <v>0</v>
      </c>
      <c r="AY149" s="976">
        <f t="shared" si="93"/>
        <v>0</v>
      </c>
      <c r="AZ149" s="976">
        <f t="shared" si="93"/>
        <v>0</v>
      </c>
      <c r="BA149" s="976">
        <f t="shared" si="93"/>
        <v>0</v>
      </c>
      <c r="BB149" s="976">
        <f t="shared" si="93"/>
        <v>0</v>
      </c>
      <c r="BC149" s="976">
        <f t="shared" si="93"/>
        <v>0</v>
      </c>
      <c r="BD149" s="976">
        <f t="shared" si="93"/>
        <v>0</v>
      </c>
      <c r="BE149" s="976">
        <f t="shared" si="93"/>
        <v>0</v>
      </c>
      <c r="BF149" s="976">
        <f t="shared" si="93"/>
        <v>0</v>
      </c>
      <c r="BG149" s="976">
        <f t="shared" si="93"/>
        <v>0</v>
      </c>
      <c r="BH149" s="976">
        <f t="shared" si="93"/>
        <v>0</v>
      </c>
      <c r="BI149" s="976">
        <f t="shared" si="93"/>
        <v>0</v>
      </c>
      <c r="BJ149" s="976">
        <f t="shared" si="93"/>
        <v>0</v>
      </c>
      <c r="BK149" s="976">
        <f t="shared" si="93"/>
        <v>0</v>
      </c>
      <c r="BL149" s="976">
        <f t="shared" si="93"/>
        <v>0</v>
      </c>
      <c r="BM149" s="976">
        <f t="shared" si="93"/>
        <v>0</v>
      </c>
      <c r="BN149" s="976">
        <f t="shared" si="93"/>
        <v>0</v>
      </c>
      <c r="BO149" s="976">
        <f t="shared" si="93"/>
        <v>0</v>
      </c>
    </row>
    <row r="150" spans="2:67" ht="13.5" customHeight="1" collapsed="1" thickBot="1">
      <c r="G150" s="856"/>
      <c r="H150" s="856"/>
      <c r="I150" s="856"/>
      <c r="J150" s="856"/>
      <c r="K150" s="856"/>
      <c r="L150" s="856"/>
      <c r="M150" s="856"/>
      <c r="N150" s="856"/>
      <c r="O150" s="856"/>
      <c r="P150" s="856"/>
      <c r="Q150" s="856"/>
      <c r="R150" s="856"/>
      <c r="S150" s="856"/>
      <c r="T150" s="856"/>
      <c r="U150" s="856"/>
      <c r="V150" s="856"/>
      <c r="W150" s="856"/>
      <c r="X150" s="856"/>
      <c r="Y150" s="856"/>
      <c r="Z150" s="856"/>
      <c r="AA150" s="856"/>
      <c r="AB150" s="856"/>
      <c r="AC150" s="856"/>
      <c r="AD150" s="856"/>
      <c r="AE150" s="856"/>
      <c r="AF150" s="856"/>
      <c r="AG150" s="856"/>
      <c r="AH150" s="856"/>
      <c r="AI150" s="856"/>
      <c r="AJ150" s="856"/>
      <c r="AK150" s="856"/>
      <c r="AL150" s="856"/>
      <c r="AM150" s="856"/>
      <c r="AN150" s="856"/>
      <c r="AO150" s="856"/>
      <c r="AP150" s="856"/>
      <c r="AQ150" s="856"/>
      <c r="AR150" s="856"/>
      <c r="AS150" s="856"/>
      <c r="AT150" s="856"/>
      <c r="AU150" s="856"/>
      <c r="AV150" s="856"/>
      <c r="AW150" s="856"/>
      <c r="AX150" s="856"/>
      <c r="AY150" s="856"/>
      <c r="AZ150" s="856"/>
      <c r="BA150" s="856"/>
      <c r="BB150" s="856"/>
      <c r="BC150" s="856"/>
      <c r="BD150" s="856"/>
      <c r="BE150" s="856"/>
      <c r="BF150" s="856"/>
      <c r="BG150" s="856"/>
      <c r="BH150" s="856"/>
      <c r="BI150" s="856"/>
      <c r="BJ150" s="856"/>
      <c r="BK150" s="856"/>
      <c r="BL150" s="856"/>
      <c r="BM150" s="856"/>
      <c r="BN150" s="856"/>
      <c r="BO150" s="856"/>
    </row>
    <row r="151" spans="2:67" ht="13.5" customHeight="1" thickBot="1">
      <c r="B151" s="25" t="s">
        <v>281</v>
      </c>
      <c r="C151" s="853"/>
      <c r="D151" s="853"/>
      <c r="E151" s="854"/>
      <c r="F151" s="854"/>
      <c r="G151" s="150">
        <f t="shared" ref="G151:BO151" si="94">G$7</f>
        <v>1990</v>
      </c>
      <c r="H151" s="150">
        <f t="shared" si="94"/>
        <v>1991</v>
      </c>
      <c r="I151" s="150">
        <f t="shared" si="94"/>
        <v>1992</v>
      </c>
      <c r="J151" s="150">
        <f t="shared" si="94"/>
        <v>1993</v>
      </c>
      <c r="K151" s="150">
        <f t="shared" si="94"/>
        <v>1994</v>
      </c>
      <c r="L151" s="150">
        <f t="shared" si="94"/>
        <v>1995</v>
      </c>
      <c r="M151" s="150">
        <f t="shared" si="94"/>
        <v>1996</v>
      </c>
      <c r="N151" s="150">
        <f t="shared" si="94"/>
        <v>1997</v>
      </c>
      <c r="O151" s="150">
        <f t="shared" si="94"/>
        <v>1998</v>
      </c>
      <c r="P151" s="150">
        <f t="shared" si="94"/>
        <v>1999</v>
      </c>
      <c r="Q151" s="150">
        <f t="shared" si="94"/>
        <v>2000</v>
      </c>
      <c r="R151" s="150">
        <f t="shared" si="94"/>
        <v>2001</v>
      </c>
      <c r="S151" s="150">
        <f t="shared" si="94"/>
        <v>2002</v>
      </c>
      <c r="T151" s="150">
        <f t="shared" si="94"/>
        <v>2003</v>
      </c>
      <c r="U151" s="150">
        <f t="shared" si="94"/>
        <v>2004</v>
      </c>
      <c r="V151" s="150">
        <f t="shared" si="94"/>
        <v>2005</v>
      </c>
      <c r="W151" s="150">
        <f t="shared" si="94"/>
        <v>2006</v>
      </c>
      <c r="X151" s="150">
        <f t="shared" si="94"/>
        <v>2007</v>
      </c>
      <c r="Y151" s="150">
        <f t="shared" si="94"/>
        <v>2008</v>
      </c>
      <c r="Z151" s="150">
        <f t="shared" si="94"/>
        <v>2009</v>
      </c>
      <c r="AA151" s="150">
        <f t="shared" si="94"/>
        <v>2010</v>
      </c>
      <c r="AB151" s="150">
        <f t="shared" si="94"/>
        <v>2011</v>
      </c>
      <c r="AC151" s="150">
        <f t="shared" si="94"/>
        <v>2012</v>
      </c>
      <c r="AD151" s="150">
        <f t="shared" si="94"/>
        <v>2013</v>
      </c>
      <c r="AE151" s="150">
        <f t="shared" si="94"/>
        <v>2014</v>
      </c>
      <c r="AF151" s="150">
        <f t="shared" si="94"/>
        <v>2015</v>
      </c>
      <c r="AG151" s="150">
        <f t="shared" si="94"/>
        <v>2016</v>
      </c>
      <c r="AH151" s="150">
        <f t="shared" si="94"/>
        <v>2017</v>
      </c>
      <c r="AI151" s="150">
        <f t="shared" si="94"/>
        <v>2018</v>
      </c>
      <c r="AJ151" s="150">
        <f t="shared" si="94"/>
        <v>2019</v>
      </c>
      <c r="AK151" s="150">
        <f t="shared" si="94"/>
        <v>2020</v>
      </c>
      <c r="AL151" s="150">
        <f t="shared" si="94"/>
        <v>2021</v>
      </c>
      <c r="AM151" s="150">
        <f t="shared" si="94"/>
        <v>2022</v>
      </c>
      <c r="AN151" s="150">
        <f t="shared" si="94"/>
        <v>2023</v>
      </c>
      <c r="AO151" s="150">
        <f t="shared" si="94"/>
        <v>2024</v>
      </c>
      <c r="AP151" s="150">
        <f t="shared" si="94"/>
        <v>2025</v>
      </c>
      <c r="AQ151" s="150">
        <f t="shared" si="94"/>
        <v>2026</v>
      </c>
      <c r="AR151" s="150">
        <f t="shared" si="94"/>
        <v>2027</v>
      </c>
      <c r="AS151" s="150">
        <f t="shared" si="94"/>
        <v>2028</v>
      </c>
      <c r="AT151" s="150">
        <f t="shared" si="94"/>
        <v>2029</v>
      </c>
      <c r="AU151" s="150">
        <f t="shared" si="94"/>
        <v>2030</v>
      </c>
      <c r="AV151" s="150">
        <f t="shared" si="94"/>
        <v>2031</v>
      </c>
      <c r="AW151" s="150">
        <f t="shared" si="94"/>
        <v>2032</v>
      </c>
      <c r="AX151" s="150">
        <f t="shared" si="94"/>
        <v>2033</v>
      </c>
      <c r="AY151" s="150">
        <f t="shared" si="94"/>
        <v>2034</v>
      </c>
      <c r="AZ151" s="150">
        <f t="shared" si="94"/>
        <v>2035</v>
      </c>
      <c r="BA151" s="150">
        <f t="shared" si="94"/>
        <v>2036</v>
      </c>
      <c r="BB151" s="150">
        <f t="shared" si="94"/>
        <v>2037</v>
      </c>
      <c r="BC151" s="150">
        <f t="shared" si="94"/>
        <v>2038</v>
      </c>
      <c r="BD151" s="150">
        <f t="shared" si="94"/>
        <v>2039</v>
      </c>
      <c r="BE151" s="150">
        <f t="shared" si="94"/>
        <v>2040</v>
      </c>
      <c r="BF151" s="150">
        <f t="shared" si="94"/>
        <v>2041</v>
      </c>
      <c r="BG151" s="150">
        <f t="shared" si="94"/>
        <v>2042</v>
      </c>
      <c r="BH151" s="150">
        <f t="shared" si="94"/>
        <v>2043</v>
      </c>
      <c r="BI151" s="150">
        <f t="shared" si="94"/>
        <v>2044</v>
      </c>
      <c r="BJ151" s="150">
        <f t="shared" si="94"/>
        <v>2045</v>
      </c>
      <c r="BK151" s="150">
        <f t="shared" si="94"/>
        <v>2046</v>
      </c>
      <c r="BL151" s="150">
        <f t="shared" si="94"/>
        <v>2047</v>
      </c>
      <c r="BM151" s="150">
        <f t="shared" si="94"/>
        <v>2048</v>
      </c>
      <c r="BN151" s="150">
        <f t="shared" si="94"/>
        <v>2049</v>
      </c>
      <c r="BO151" s="150">
        <f t="shared" si="94"/>
        <v>2050</v>
      </c>
    </row>
    <row r="152" spans="2:67" ht="13.5" customHeight="1">
      <c r="B152" s="772">
        <v>44</v>
      </c>
      <c r="C152" s="31" t="s">
        <v>327</v>
      </c>
      <c r="D152" s="671"/>
      <c r="E152" s="942" t="s">
        <v>200</v>
      </c>
      <c r="F152" s="857"/>
      <c r="G152" s="989">
        <f>G538</f>
        <v>0</v>
      </c>
      <c r="H152" s="989">
        <f t="shared" ref="H152:AF152" si="95">H538</f>
        <v>0</v>
      </c>
      <c r="I152" s="989">
        <f t="shared" si="95"/>
        <v>0</v>
      </c>
      <c r="J152" s="989">
        <f t="shared" si="95"/>
        <v>0</v>
      </c>
      <c r="K152" s="989">
        <f t="shared" si="95"/>
        <v>0</v>
      </c>
      <c r="L152" s="989">
        <f t="shared" si="95"/>
        <v>0</v>
      </c>
      <c r="M152" s="989">
        <f t="shared" si="95"/>
        <v>0</v>
      </c>
      <c r="N152" s="989">
        <f t="shared" si="95"/>
        <v>0</v>
      </c>
      <c r="O152" s="989">
        <f t="shared" si="95"/>
        <v>0</v>
      </c>
      <c r="P152" s="989">
        <f t="shared" si="95"/>
        <v>0</v>
      </c>
      <c r="Q152" s="989">
        <f t="shared" si="95"/>
        <v>0</v>
      </c>
      <c r="R152" s="989">
        <f t="shared" si="95"/>
        <v>0</v>
      </c>
      <c r="S152" s="989">
        <f t="shared" si="95"/>
        <v>0</v>
      </c>
      <c r="T152" s="989">
        <f t="shared" si="95"/>
        <v>0</v>
      </c>
      <c r="U152" s="989">
        <f t="shared" si="95"/>
        <v>0</v>
      </c>
      <c r="V152" s="989">
        <f t="shared" si="95"/>
        <v>0</v>
      </c>
      <c r="W152" s="989">
        <f t="shared" si="95"/>
        <v>0</v>
      </c>
      <c r="X152" s="989">
        <f t="shared" si="95"/>
        <v>0</v>
      </c>
      <c r="Y152" s="989">
        <f t="shared" si="95"/>
        <v>0</v>
      </c>
      <c r="Z152" s="989">
        <f t="shared" si="95"/>
        <v>0</v>
      </c>
      <c r="AA152" s="989">
        <f t="shared" si="95"/>
        <v>0</v>
      </c>
      <c r="AB152" s="989">
        <f t="shared" si="95"/>
        <v>0</v>
      </c>
      <c r="AC152" s="989">
        <f t="shared" si="95"/>
        <v>0</v>
      </c>
      <c r="AD152" s="989">
        <f t="shared" si="95"/>
        <v>0</v>
      </c>
      <c r="AE152" s="989">
        <f t="shared" si="95"/>
        <v>0</v>
      </c>
      <c r="AF152" s="989">
        <f t="shared" si="95"/>
        <v>0</v>
      </c>
      <c r="AG152" s="989">
        <f t="shared" ref="AG152:AP152" si="96">AG538</f>
        <v>0</v>
      </c>
      <c r="AH152" s="989">
        <f t="shared" si="96"/>
        <v>0</v>
      </c>
      <c r="AI152" s="989">
        <f t="shared" si="96"/>
        <v>0</v>
      </c>
      <c r="AJ152" s="989">
        <f t="shared" si="96"/>
        <v>0</v>
      </c>
      <c r="AK152" s="989">
        <f t="shared" si="96"/>
        <v>0</v>
      </c>
      <c r="AL152" s="989">
        <f t="shared" si="96"/>
        <v>0</v>
      </c>
      <c r="AM152" s="989">
        <f t="shared" si="96"/>
        <v>0</v>
      </c>
      <c r="AN152" s="989">
        <f t="shared" si="96"/>
        <v>0</v>
      </c>
      <c r="AO152" s="989">
        <f t="shared" si="96"/>
        <v>0</v>
      </c>
      <c r="AP152" s="989">
        <f t="shared" si="96"/>
        <v>0</v>
      </c>
      <c r="AQ152" s="989">
        <f t="shared" ref="AQ152:BO152" si="97">AQ538</f>
        <v>0</v>
      </c>
      <c r="AR152" s="989">
        <f t="shared" si="97"/>
        <v>0</v>
      </c>
      <c r="AS152" s="989">
        <f t="shared" si="97"/>
        <v>0</v>
      </c>
      <c r="AT152" s="989">
        <f t="shared" si="97"/>
        <v>0</v>
      </c>
      <c r="AU152" s="989">
        <f t="shared" si="97"/>
        <v>0</v>
      </c>
      <c r="AV152" s="989">
        <f t="shared" si="97"/>
        <v>0</v>
      </c>
      <c r="AW152" s="989">
        <f t="shared" si="97"/>
        <v>0</v>
      </c>
      <c r="AX152" s="989">
        <f t="shared" si="97"/>
        <v>0</v>
      </c>
      <c r="AY152" s="989">
        <f t="shared" si="97"/>
        <v>0</v>
      </c>
      <c r="AZ152" s="989">
        <f t="shared" si="97"/>
        <v>0</v>
      </c>
      <c r="BA152" s="989">
        <f t="shared" si="97"/>
        <v>0</v>
      </c>
      <c r="BB152" s="989">
        <f t="shared" si="97"/>
        <v>0</v>
      </c>
      <c r="BC152" s="989">
        <f t="shared" si="97"/>
        <v>0</v>
      </c>
      <c r="BD152" s="989">
        <f t="shared" si="97"/>
        <v>0</v>
      </c>
      <c r="BE152" s="989">
        <f t="shared" si="97"/>
        <v>0</v>
      </c>
      <c r="BF152" s="989">
        <f t="shared" si="97"/>
        <v>0</v>
      </c>
      <c r="BG152" s="989">
        <f t="shared" si="97"/>
        <v>0</v>
      </c>
      <c r="BH152" s="989">
        <f t="shared" si="97"/>
        <v>0</v>
      </c>
      <c r="BI152" s="989">
        <f t="shared" si="97"/>
        <v>0</v>
      </c>
      <c r="BJ152" s="989">
        <f t="shared" si="97"/>
        <v>0</v>
      </c>
      <c r="BK152" s="989">
        <f t="shared" si="97"/>
        <v>0</v>
      </c>
      <c r="BL152" s="989">
        <f t="shared" si="97"/>
        <v>0</v>
      </c>
      <c r="BM152" s="989">
        <f t="shared" si="97"/>
        <v>0</v>
      </c>
      <c r="BN152" s="989">
        <f t="shared" si="97"/>
        <v>0</v>
      </c>
      <c r="BO152" s="989">
        <f t="shared" si="97"/>
        <v>0</v>
      </c>
    </row>
    <row r="153" spans="2:67" ht="13.5" customHeight="1">
      <c r="B153" s="772" t="s">
        <v>371</v>
      </c>
      <c r="C153" s="31" t="s">
        <v>1348</v>
      </c>
      <c r="D153" s="671"/>
      <c r="E153" s="942" t="s">
        <v>200</v>
      </c>
      <c r="F153" s="736"/>
      <c r="G153" s="977">
        <f>G544</f>
        <v>0</v>
      </c>
      <c r="H153" s="977">
        <f t="shared" ref="H153:AF153" si="98">H544</f>
        <v>0</v>
      </c>
      <c r="I153" s="977">
        <f t="shared" si="98"/>
        <v>0</v>
      </c>
      <c r="J153" s="977">
        <f t="shared" si="98"/>
        <v>0</v>
      </c>
      <c r="K153" s="977">
        <f t="shared" si="98"/>
        <v>0</v>
      </c>
      <c r="L153" s="977">
        <f t="shared" si="98"/>
        <v>0</v>
      </c>
      <c r="M153" s="977">
        <f t="shared" si="98"/>
        <v>0</v>
      </c>
      <c r="N153" s="977">
        <f t="shared" si="98"/>
        <v>0</v>
      </c>
      <c r="O153" s="977">
        <f t="shared" si="98"/>
        <v>0</v>
      </c>
      <c r="P153" s="977">
        <f t="shared" si="98"/>
        <v>0</v>
      </c>
      <c r="Q153" s="977">
        <f t="shared" si="98"/>
        <v>0</v>
      </c>
      <c r="R153" s="977">
        <f t="shared" si="98"/>
        <v>0</v>
      </c>
      <c r="S153" s="977">
        <f t="shared" si="98"/>
        <v>0</v>
      </c>
      <c r="T153" s="977">
        <f t="shared" si="98"/>
        <v>0</v>
      </c>
      <c r="U153" s="977">
        <f t="shared" si="98"/>
        <v>0</v>
      </c>
      <c r="V153" s="977">
        <f t="shared" si="98"/>
        <v>0</v>
      </c>
      <c r="W153" s="977">
        <f t="shared" si="98"/>
        <v>0</v>
      </c>
      <c r="X153" s="977">
        <f t="shared" si="98"/>
        <v>0</v>
      </c>
      <c r="Y153" s="977">
        <f t="shared" si="98"/>
        <v>0</v>
      </c>
      <c r="Z153" s="977">
        <f t="shared" si="98"/>
        <v>0</v>
      </c>
      <c r="AA153" s="977">
        <f t="shared" si="98"/>
        <v>0</v>
      </c>
      <c r="AB153" s="977">
        <f t="shared" si="98"/>
        <v>0</v>
      </c>
      <c r="AC153" s="977">
        <f t="shared" si="98"/>
        <v>0</v>
      </c>
      <c r="AD153" s="977">
        <f t="shared" si="98"/>
        <v>0</v>
      </c>
      <c r="AE153" s="977">
        <f t="shared" si="98"/>
        <v>0</v>
      </c>
      <c r="AF153" s="977">
        <f t="shared" si="98"/>
        <v>0</v>
      </c>
      <c r="AG153" s="977">
        <f t="shared" ref="AG153:AP153" si="99">AG544</f>
        <v>0</v>
      </c>
      <c r="AH153" s="977">
        <f t="shared" si="99"/>
        <v>0</v>
      </c>
      <c r="AI153" s="977">
        <f t="shared" si="99"/>
        <v>0</v>
      </c>
      <c r="AJ153" s="977">
        <f t="shared" si="99"/>
        <v>0</v>
      </c>
      <c r="AK153" s="977">
        <f t="shared" si="99"/>
        <v>0</v>
      </c>
      <c r="AL153" s="977">
        <f t="shared" si="99"/>
        <v>0</v>
      </c>
      <c r="AM153" s="977">
        <f t="shared" si="99"/>
        <v>0</v>
      </c>
      <c r="AN153" s="977">
        <f t="shared" si="99"/>
        <v>0</v>
      </c>
      <c r="AO153" s="977">
        <f t="shared" si="99"/>
        <v>0</v>
      </c>
      <c r="AP153" s="977">
        <f t="shared" si="99"/>
        <v>0</v>
      </c>
      <c r="AQ153" s="977">
        <f t="shared" ref="AQ153:BO153" si="100">AQ544</f>
        <v>0</v>
      </c>
      <c r="AR153" s="977">
        <f t="shared" si="100"/>
        <v>0</v>
      </c>
      <c r="AS153" s="977">
        <f t="shared" si="100"/>
        <v>0</v>
      </c>
      <c r="AT153" s="977">
        <f t="shared" si="100"/>
        <v>0</v>
      </c>
      <c r="AU153" s="977">
        <f t="shared" si="100"/>
        <v>0</v>
      </c>
      <c r="AV153" s="977">
        <f t="shared" si="100"/>
        <v>0</v>
      </c>
      <c r="AW153" s="977">
        <f t="shared" si="100"/>
        <v>0</v>
      </c>
      <c r="AX153" s="977">
        <f t="shared" si="100"/>
        <v>0</v>
      </c>
      <c r="AY153" s="977">
        <f t="shared" si="100"/>
        <v>0</v>
      </c>
      <c r="AZ153" s="977">
        <f t="shared" si="100"/>
        <v>0</v>
      </c>
      <c r="BA153" s="977">
        <f t="shared" si="100"/>
        <v>0</v>
      </c>
      <c r="BB153" s="977">
        <f t="shared" si="100"/>
        <v>0</v>
      </c>
      <c r="BC153" s="977">
        <f t="shared" si="100"/>
        <v>0</v>
      </c>
      <c r="BD153" s="977">
        <f t="shared" si="100"/>
        <v>0</v>
      </c>
      <c r="BE153" s="977">
        <f t="shared" si="100"/>
        <v>0</v>
      </c>
      <c r="BF153" s="977">
        <f t="shared" si="100"/>
        <v>0</v>
      </c>
      <c r="BG153" s="977">
        <f t="shared" si="100"/>
        <v>0</v>
      </c>
      <c r="BH153" s="977">
        <f t="shared" si="100"/>
        <v>0</v>
      </c>
      <c r="BI153" s="977">
        <f t="shared" si="100"/>
        <v>0</v>
      </c>
      <c r="BJ153" s="977">
        <f t="shared" si="100"/>
        <v>0</v>
      </c>
      <c r="BK153" s="977">
        <f t="shared" si="100"/>
        <v>0</v>
      </c>
      <c r="BL153" s="977">
        <f t="shared" si="100"/>
        <v>0</v>
      </c>
      <c r="BM153" s="977">
        <f t="shared" si="100"/>
        <v>0</v>
      </c>
      <c r="BN153" s="977">
        <f t="shared" si="100"/>
        <v>0</v>
      </c>
      <c r="BO153" s="977">
        <f t="shared" si="100"/>
        <v>0</v>
      </c>
    </row>
    <row r="154" spans="2:67" ht="13.5" customHeight="1">
      <c r="B154" s="728" t="s">
        <v>367</v>
      </c>
      <c r="C154" s="31" t="s">
        <v>328</v>
      </c>
      <c r="D154" s="671"/>
      <c r="E154" s="942" t="s">
        <v>200</v>
      </c>
      <c r="F154" s="736"/>
      <c r="G154" s="976">
        <f>IF(OR(G549="",G556=""),"",G549+G556)</f>
        <v>0</v>
      </c>
      <c r="H154" s="976">
        <f t="shared" ref="H154:AF154" si="101">IF(OR(H549="",H556=""),"",H549+H556)</f>
        <v>0</v>
      </c>
      <c r="I154" s="976">
        <f t="shared" si="101"/>
        <v>0</v>
      </c>
      <c r="J154" s="976">
        <f t="shared" si="101"/>
        <v>0</v>
      </c>
      <c r="K154" s="976">
        <f t="shared" si="101"/>
        <v>0</v>
      </c>
      <c r="L154" s="976">
        <f t="shared" si="101"/>
        <v>0</v>
      </c>
      <c r="M154" s="976">
        <f t="shared" si="101"/>
        <v>0</v>
      </c>
      <c r="N154" s="976">
        <f t="shared" si="101"/>
        <v>0</v>
      </c>
      <c r="O154" s="976">
        <f t="shared" si="101"/>
        <v>0</v>
      </c>
      <c r="P154" s="976">
        <f t="shared" si="101"/>
        <v>0</v>
      </c>
      <c r="Q154" s="976">
        <f t="shared" si="101"/>
        <v>0</v>
      </c>
      <c r="R154" s="976">
        <f t="shared" si="101"/>
        <v>0</v>
      </c>
      <c r="S154" s="976">
        <f t="shared" si="101"/>
        <v>0</v>
      </c>
      <c r="T154" s="976">
        <f t="shared" si="101"/>
        <v>0</v>
      </c>
      <c r="U154" s="976">
        <f t="shared" si="101"/>
        <v>0</v>
      </c>
      <c r="V154" s="976">
        <f t="shared" si="101"/>
        <v>0</v>
      </c>
      <c r="W154" s="976">
        <f t="shared" si="101"/>
        <v>0</v>
      </c>
      <c r="X154" s="976">
        <f t="shared" si="101"/>
        <v>0</v>
      </c>
      <c r="Y154" s="976">
        <f t="shared" si="101"/>
        <v>0</v>
      </c>
      <c r="Z154" s="976">
        <f t="shared" si="101"/>
        <v>0</v>
      </c>
      <c r="AA154" s="976">
        <f t="shared" si="101"/>
        <v>0</v>
      </c>
      <c r="AB154" s="976">
        <f t="shared" si="101"/>
        <v>0</v>
      </c>
      <c r="AC154" s="976">
        <f t="shared" si="101"/>
        <v>0</v>
      </c>
      <c r="AD154" s="976">
        <f t="shared" si="101"/>
        <v>0</v>
      </c>
      <c r="AE154" s="976">
        <f t="shared" si="101"/>
        <v>0</v>
      </c>
      <c r="AF154" s="976">
        <f t="shared" si="101"/>
        <v>0</v>
      </c>
      <c r="AG154" s="976">
        <f t="shared" ref="AG154:AP154" si="102">IF(OR(AG549="",AG556=""),"",AG549+AG556)</f>
        <v>0</v>
      </c>
      <c r="AH154" s="976">
        <f t="shared" si="102"/>
        <v>0</v>
      </c>
      <c r="AI154" s="976">
        <f t="shared" si="102"/>
        <v>0</v>
      </c>
      <c r="AJ154" s="976">
        <f t="shared" si="102"/>
        <v>0</v>
      </c>
      <c r="AK154" s="976">
        <f t="shared" si="102"/>
        <v>0</v>
      </c>
      <c r="AL154" s="976">
        <f t="shared" si="102"/>
        <v>0</v>
      </c>
      <c r="AM154" s="976">
        <f t="shared" si="102"/>
        <v>0</v>
      </c>
      <c r="AN154" s="976">
        <f t="shared" si="102"/>
        <v>0</v>
      </c>
      <c r="AO154" s="976">
        <f t="shared" si="102"/>
        <v>0</v>
      </c>
      <c r="AP154" s="976">
        <f t="shared" si="102"/>
        <v>0</v>
      </c>
      <c r="AQ154" s="976">
        <f t="shared" ref="AQ154:BO154" si="103">IF(OR(AQ549="",AQ556=""),"",AQ549+AQ556)</f>
        <v>0</v>
      </c>
      <c r="AR154" s="976">
        <f t="shared" si="103"/>
        <v>0</v>
      </c>
      <c r="AS154" s="976">
        <f t="shared" si="103"/>
        <v>0</v>
      </c>
      <c r="AT154" s="976">
        <f t="shared" si="103"/>
        <v>0</v>
      </c>
      <c r="AU154" s="976">
        <f t="shared" si="103"/>
        <v>0</v>
      </c>
      <c r="AV154" s="976">
        <f t="shared" si="103"/>
        <v>0</v>
      </c>
      <c r="AW154" s="976">
        <f t="shared" si="103"/>
        <v>0</v>
      </c>
      <c r="AX154" s="976">
        <f t="shared" si="103"/>
        <v>0</v>
      </c>
      <c r="AY154" s="976">
        <f t="shared" si="103"/>
        <v>0</v>
      </c>
      <c r="AZ154" s="976">
        <f t="shared" si="103"/>
        <v>0</v>
      </c>
      <c r="BA154" s="976">
        <f t="shared" si="103"/>
        <v>0</v>
      </c>
      <c r="BB154" s="976">
        <f t="shared" si="103"/>
        <v>0</v>
      </c>
      <c r="BC154" s="976">
        <f t="shared" si="103"/>
        <v>0</v>
      </c>
      <c r="BD154" s="976">
        <f t="shared" si="103"/>
        <v>0</v>
      </c>
      <c r="BE154" s="976">
        <f t="shared" si="103"/>
        <v>0</v>
      </c>
      <c r="BF154" s="976">
        <f t="shared" si="103"/>
        <v>0</v>
      </c>
      <c r="BG154" s="976">
        <f t="shared" si="103"/>
        <v>0</v>
      </c>
      <c r="BH154" s="976">
        <f t="shared" si="103"/>
        <v>0</v>
      </c>
      <c r="BI154" s="976">
        <f t="shared" si="103"/>
        <v>0</v>
      </c>
      <c r="BJ154" s="976">
        <f t="shared" si="103"/>
        <v>0</v>
      </c>
      <c r="BK154" s="976">
        <f t="shared" si="103"/>
        <v>0</v>
      </c>
      <c r="BL154" s="976">
        <f t="shared" si="103"/>
        <v>0</v>
      </c>
      <c r="BM154" s="976">
        <f t="shared" si="103"/>
        <v>0</v>
      </c>
      <c r="BN154" s="976">
        <f t="shared" si="103"/>
        <v>0</v>
      </c>
      <c r="BO154" s="976">
        <f t="shared" si="103"/>
        <v>0</v>
      </c>
    </row>
    <row r="155" spans="2:67" ht="13.5" customHeight="1">
      <c r="B155" s="772" t="s">
        <v>58</v>
      </c>
      <c r="C155" s="31" t="s">
        <v>329</v>
      </c>
      <c r="D155" s="671"/>
      <c r="E155" s="942" t="s">
        <v>200</v>
      </c>
      <c r="F155" s="736"/>
      <c r="G155" s="976">
        <f>IF(OR(G561="",G568=""),"",G561+G568)</f>
        <v>0</v>
      </c>
      <c r="H155" s="976">
        <f t="shared" ref="H155:AF155" si="104">IF(OR(H561="",H568=""),"",H561+H568)</f>
        <v>0</v>
      </c>
      <c r="I155" s="976">
        <f t="shared" si="104"/>
        <v>0</v>
      </c>
      <c r="J155" s="976">
        <f t="shared" si="104"/>
        <v>0</v>
      </c>
      <c r="K155" s="976">
        <f t="shared" si="104"/>
        <v>0</v>
      </c>
      <c r="L155" s="976">
        <f t="shared" si="104"/>
        <v>0</v>
      </c>
      <c r="M155" s="976">
        <f t="shared" si="104"/>
        <v>0</v>
      </c>
      <c r="N155" s="976">
        <f t="shared" si="104"/>
        <v>0</v>
      </c>
      <c r="O155" s="976">
        <f t="shared" si="104"/>
        <v>0</v>
      </c>
      <c r="P155" s="976">
        <f t="shared" si="104"/>
        <v>0</v>
      </c>
      <c r="Q155" s="976">
        <f t="shared" si="104"/>
        <v>0</v>
      </c>
      <c r="R155" s="976">
        <f t="shared" si="104"/>
        <v>0</v>
      </c>
      <c r="S155" s="976">
        <f t="shared" si="104"/>
        <v>0</v>
      </c>
      <c r="T155" s="976">
        <f t="shared" si="104"/>
        <v>0</v>
      </c>
      <c r="U155" s="976">
        <f t="shared" si="104"/>
        <v>0</v>
      </c>
      <c r="V155" s="976">
        <f t="shared" si="104"/>
        <v>0</v>
      </c>
      <c r="W155" s="976">
        <f t="shared" si="104"/>
        <v>0</v>
      </c>
      <c r="X155" s="976">
        <f t="shared" si="104"/>
        <v>0</v>
      </c>
      <c r="Y155" s="976">
        <f t="shared" si="104"/>
        <v>0</v>
      </c>
      <c r="Z155" s="976">
        <f t="shared" si="104"/>
        <v>0</v>
      </c>
      <c r="AA155" s="976">
        <f t="shared" si="104"/>
        <v>0</v>
      </c>
      <c r="AB155" s="976">
        <f t="shared" si="104"/>
        <v>0</v>
      </c>
      <c r="AC155" s="976">
        <f t="shared" si="104"/>
        <v>0</v>
      </c>
      <c r="AD155" s="976">
        <f t="shared" si="104"/>
        <v>0</v>
      </c>
      <c r="AE155" s="976">
        <f t="shared" si="104"/>
        <v>0</v>
      </c>
      <c r="AF155" s="976">
        <f t="shared" si="104"/>
        <v>0</v>
      </c>
      <c r="AG155" s="976">
        <f t="shared" ref="AG155:AP155" si="105">IF(OR(AG561="",AG568=""),"",AG561+AG568)</f>
        <v>0</v>
      </c>
      <c r="AH155" s="976">
        <f t="shared" si="105"/>
        <v>0</v>
      </c>
      <c r="AI155" s="976">
        <f t="shared" si="105"/>
        <v>0</v>
      </c>
      <c r="AJ155" s="976">
        <f t="shared" si="105"/>
        <v>0</v>
      </c>
      <c r="AK155" s="976">
        <f t="shared" si="105"/>
        <v>0</v>
      </c>
      <c r="AL155" s="976">
        <f t="shared" si="105"/>
        <v>0</v>
      </c>
      <c r="AM155" s="976">
        <f t="shared" si="105"/>
        <v>0</v>
      </c>
      <c r="AN155" s="976">
        <f t="shared" si="105"/>
        <v>0</v>
      </c>
      <c r="AO155" s="976">
        <f t="shared" si="105"/>
        <v>0</v>
      </c>
      <c r="AP155" s="976">
        <f t="shared" si="105"/>
        <v>0</v>
      </c>
      <c r="AQ155" s="976">
        <f t="shared" ref="AQ155:BO155" si="106">IF(OR(AQ561="",AQ568=""),"",AQ561+AQ568)</f>
        <v>0</v>
      </c>
      <c r="AR155" s="976">
        <f t="shared" si="106"/>
        <v>0</v>
      </c>
      <c r="AS155" s="976">
        <f t="shared" si="106"/>
        <v>0</v>
      </c>
      <c r="AT155" s="976">
        <f t="shared" si="106"/>
        <v>0</v>
      </c>
      <c r="AU155" s="976">
        <f t="shared" si="106"/>
        <v>0</v>
      </c>
      <c r="AV155" s="976">
        <f t="shared" si="106"/>
        <v>0</v>
      </c>
      <c r="AW155" s="976">
        <f t="shared" si="106"/>
        <v>0</v>
      </c>
      <c r="AX155" s="976">
        <f t="shared" si="106"/>
        <v>0</v>
      </c>
      <c r="AY155" s="976">
        <f t="shared" si="106"/>
        <v>0</v>
      </c>
      <c r="AZ155" s="976">
        <f t="shared" si="106"/>
        <v>0</v>
      </c>
      <c r="BA155" s="976">
        <f t="shared" si="106"/>
        <v>0</v>
      </c>
      <c r="BB155" s="976">
        <f t="shared" si="106"/>
        <v>0</v>
      </c>
      <c r="BC155" s="976">
        <f t="shared" si="106"/>
        <v>0</v>
      </c>
      <c r="BD155" s="976">
        <f t="shared" si="106"/>
        <v>0</v>
      </c>
      <c r="BE155" s="976">
        <f t="shared" si="106"/>
        <v>0</v>
      </c>
      <c r="BF155" s="976">
        <f t="shared" si="106"/>
        <v>0</v>
      </c>
      <c r="BG155" s="976">
        <f t="shared" si="106"/>
        <v>0</v>
      </c>
      <c r="BH155" s="976">
        <f t="shared" si="106"/>
        <v>0</v>
      </c>
      <c r="BI155" s="976">
        <f t="shared" si="106"/>
        <v>0</v>
      </c>
      <c r="BJ155" s="976">
        <f t="shared" si="106"/>
        <v>0</v>
      </c>
      <c r="BK155" s="976">
        <f t="shared" si="106"/>
        <v>0</v>
      </c>
      <c r="BL155" s="976">
        <f t="shared" si="106"/>
        <v>0</v>
      </c>
      <c r="BM155" s="976">
        <f t="shared" si="106"/>
        <v>0</v>
      </c>
      <c r="BN155" s="976">
        <f t="shared" si="106"/>
        <v>0</v>
      </c>
      <c r="BO155" s="976">
        <f t="shared" si="106"/>
        <v>0</v>
      </c>
    </row>
    <row r="156" spans="2:67" ht="13.5" customHeight="1">
      <c r="B156" s="772">
        <v>46</v>
      </c>
      <c r="C156" s="31" t="s">
        <v>330</v>
      </c>
      <c r="D156" s="671"/>
      <c r="E156" s="942" t="s">
        <v>200</v>
      </c>
      <c r="F156" s="736"/>
      <c r="G156" s="976">
        <f t="shared" ref="G156:AF156" si="107">IF(COUNTBLANK(G152:G155)=4,"",SUM(G152:G155))</f>
        <v>0</v>
      </c>
      <c r="H156" s="976">
        <f t="shared" si="107"/>
        <v>0</v>
      </c>
      <c r="I156" s="976">
        <f t="shared" si="107"/>
        <v>0</v>
      </c>
      <c r="J156" s="976">
        <f t="shared" si="107"/>
        <v>0</v>
      </c>
      <c r="K156" s="976">
        <f t="shared" si="107"/>
        <v>0</v>
      </c>
      <c r="L156" s="976">
        <f t="shared" si="107"/>
        <v>0</v>
      </c>
      <c r="M156" s="976">
        <f t="shared" si="107"/>
        <v>0</v>
      </c>
      <c r="N156" s="976">
        <f t="shared" si="107"/>
        <v>0</v>
      </c>
      <c r="O156" s="976">
        <f t="shared" si="107"/>
        <v>0</v>
      </c>
      <c r="P156" s="976">
        <f t="shared" si="107"/>
        <v>0</v>
      </c>
      <c r="Q156" s="976">
        <f t="shared" si="107"/>
        <v>0</v>
      </c>
      <c r="R156" s="976">
        <f t="shared" si="107"/>
        <v>0</v>
      </c>
      <c r="S156" s="976">
        <f t="shared" si="107"/>
        <v>0</v>
      </c>
      <c r="T156" s="976">
        <f t="shared" si="107"/>
        <v>0</v>
      </c>
      <c r="U156" s="976">
        <f t="shared" si="107"/>
        <v>0</v>
      </c>
      <c r="V156" s="976">
        <f t="shared" si="107"/>
        <v>0</v>
      </c>
      <c r="W156" s="976">
        <f t="shared" si="107"/>
        <v>0</v>
      </c>
      <c r="X156" s="976">
        <f t="shared" si="107"/>
        <v>0</v>
      </c>
      <c r="Y156" s="976">
        <f t="shared" si="107"/>
        <v>0</v>
      </c>
      <c r="Z156" s="976">
        <f t="shared" si="107"/>
        <v>0</v>
      </c>
      <c r="AA156" s="976">
        <f t="shared" si="107"/>
        <v>0</v>
      </c>
      <c r="AB156" s="976">
        <f t="shared" si="107"/>
        <v>0</v>
      </c>
      <c r="AC156" s="976">
        <f t="shared" si="107"/>
        <v>0</v>
      </c>
      <c r="AD156" s="976">
        <f t="shared" si="107"/>
        <v>0</v>
      </c>
      <c r="AE156" s="976">
        <f t="shared" si="107"/>
        <v>0</v>
      </c>
      <c r="AF156" s="976">
        <f t="shared" si="107"/>
        <v>0</v>
      </c>
      <c r="AG156" s="976">
        <f t="shared" ref="AG156:AP156" si="108">IF(COUNTBLANK(AG152:AG155)=4,"",SUM(AG152:AG155))</f>
        <v>0</v>
      </c>
      <c r="AH156" s="976">
        <f t="shared" si="108"/>
        <v>0</v>
      </c>
      <c r="AI156" s="976">
        <f t="shared" si="108"/>
        <v>0</v>
      </c>
      <c r="AJ156" s="976">
        <f t="shared" si="108"/>
        <v>0</v>
      </c>
      <c r="AK156" s="976">
        <f t="shared" si="108"/>
        <v>0</v>
      </c>
      <c r="AL156" s="976">
        <f t="shared" si="108"/>
        <v>0</v>
      </c>
      <c r="AM156" s="976">
        <f t="shared" si="108"/>
        <v>0</v>
      </c>
      <c r="AN156" s="976">
        <f t="shared" si="108"/>
        <v>0</v>
      </c>
      <c r="AO156" s="976">
        <f t="shared" si="108"/>
        <v>0</v>
      </c>
      <c r="AP156" s="976">
        <f t="shared" si="108"/>
        <v>0</v>
      </c>
      <c r="AQ156" s="976">
        <f t="shared" ref="AQ156:BO156" si="109">IF(COUNTBLANK(AQ152:AQ155)=4,"",SUM(AQ152:AQ155))</f>
        <v>0</v>
      </c>
      <c r="AR156" s="976">
        <f t="shared" si="109"/>
        <v>0</v>
      </c>
      <c r="AS156" s="976">
        <f t="shared" si="109"/>
        <v>0</v>
      </c>
      <c r="AT156" s="976">
        <f t="shared" si="109"/>
        <v>0</v>
      </c>
      <c r="AU156" s="976">
        <f t="shared" si="109"/>
        <v>0</v>
      </c>
      <c r="AV156" s="976">
        <f t="shared" si="109"/>
        <v>0</v>
      </c>
      <c r="AW156" s="976">
        <f t="shared" si="109"/>
        <v>0</v>
      </c>
      <c r="AX156" s="976">
        <f t="shared" si="109"/>
        <v>0</v>
      </c>
      <c r="AY156" s="976">
        <f t="shared" si="109"/>
        <v>0</v>
      </c>
      <c r="AZ156" s="976">
        <f t="shared" si="109"/>
        <v>0</v>
      </c>
      <c r="BA156" s="976">
        <f t="shared" si="109"/>
        <v>0</v>
      </c>
      <c r="BB156" s="976">
        <f t="shared" si="109"/>
        <v>0</v>
      </c>
      <c r="BC156" s="976">
        <f t="shared" si="109"/>
        <v>0</v>
      </c>
      <c r="BD156" s="976">
        <f t="shared" si="109"/>
        <v>0</v>
      </c>
      <c r="BE156" s="976">
        <f t="shared" si="109"/>
        <v>0</v>
      </c>
      <c r="BF156" s="976">
        <f t="shared" si="109"/>
        <v>0</v>
      </c>
      <c r="BG156" s="976">
        <f t="shared" si="109"/>
        <v>0</v>
      </c>
      <c r="BH156" s="976">
        <f t="shared" si="109"/>
        <v>0</v>
      </c>
      <c r="BI156" s="976">
        <f t="shared" si="109"/>
        <v>0</v>
      </c>
      <c r="BJ156" s="976">
        <f t="shared" si="109"/>
        <v>0</v>
      </c>
      <c r="BK156" s="976">
        <f t="shared" si="109"/>
        <v>0</v>
      </c>
      <c r="BL156" s="976">
        <f t="shared" si="109"/>
        <v>0</v>
      </c>
      <c r="BM156" s="976">
        <f t="shared" si="109"/>
        <v>0</v>
      </c>
      <c r="BN156" s="976">
        <f t="shared" si="109"/>
        <v>0</v>
      </c>
      <c r="BO156" s="976">
        <f t="shared" si="109"/>
        <v>0</v>
      </c>
    </row>
    <row r="157" spans="2:67" ht="13.5" customHeight="1" thickBot="1">
      <c r="G157" s="856"/>
      <c r="H157" s="856"/>
      <c r="I157" s="856"/>
      <c r="J157" s="856"/>
      <c r="K157" s="856"/>
      <c r="L157" s="856"/>
      <c r="M157" s="856"/>
      <c r="N157" s="856"/>
      <c r="O157" s="856"/>
      <c r="P157" s="856"/>
      <c r="Q157" s="856"/>
      <c r="R157" s="856"/>
      <c r="S157" s="856"/>
      <c r="T157" s="856"/>
      <c r="U157" s="856"/>
      <c r="V157" s="856"/>
      <c r="W157" s="856"/>
      <c r="X157" s="856"/>
      <c r="Y157" s="856"/>
      <c r="Z157" s="856"/>
      <c r="AA157" s="856"/>
      <c r="AB157" s="856"/>
      <c r="AC157" s="856"/>
      <c r="AD157" s="856"/>
      <c r="AE157" s="856"/>
      <c r="AF157" s="856"/>
      <c r="AG157" s="856"/>
      <c r="AH157" s="856"/>
      <c r="AI157" s="856"/>
      <c r="AJ157" s="856"/>
      <c r="AK157" s="856"/>
      <c r="AL157" s="856"/>
      <c r="AM157" s="856"/>
      <c r="AN157" s="856"/>
      <c r="AO157" s="856"/>
      <c r="AP157" s="856"/>
      <c r="AQ157" s="856"/>
      <c r="AR157" s="856"/>
      <c r="AS157" s="856"/>
      <c r="AT157" s="856"/>
      <c r="AU157" s="856"/>
      <c r="AV157" s="856"/>
      <c r="AW157" s="856"/>
      <c r="AX157" s="856"/>
      <c r="AY157" s="856"/>
      <c r="AZ157" s="856"/>
      <c r="BA157" s="856"/>
      <c r="BB157" s="856"/>
      <c r="BC157" s="856"/>
      <c r="BD157" s="856"/>
      <c r="BE157" s="856"/>
      <c r="BF157" s="856"/>
      <c r="BG157" s="856"/>
      <c r="BH157" s="856"/>
      <c r="BI157" s="856"/>
      <c r="BJ157" s="856"/>
      <c r="BK157" s="856"/>
      <c r="BL157" s="856"/>
      <c r="BM157" s="856"/>
      <c r="BN157" s="856"/>
      <c r="BO157" s="856"/>
    </row>
    <row r="158" spans="2:67" s="762" customFormat="1" ht="13.5" customHeight="1" thickBot="1">
      <c r="B158" s="25" t="s">
        <v>282</v>
      </c>
      <c r="C158" s="853"/>
      <c r="D158" s="853"/>
      <c r="E158" s="854"/>
      <c r="F158" s="854"/>
      <c r="G158" s="150">
        <f t="shared" ref="G158:BO158" si="110">G$7</f>
        <v>1990</v>
      </c>
      <c r="H158" s="150">
        <f t="shared" si="110"/>
        <v>1991</v>
      </c>
      <c r="I158" s="150">
        <f t="shared" si="110"/>
        <v>1992</v>
      </c>
      <c r="J158" s="150">
        <f t="shared" si="110"/>
        <v>1993</v>
      </c>
      <c r="K158" s="150">
        <f t="shared" si="110"/>
        <v>1994</v>
      </c>
      <c r="L158" s="150">
        <f t="shared" si="110"/>
        <v>1995</v>
      </c>
      <c r="M158" s="150">
        <f t="shared" si="110"/>
        <v>1996</v>
      </c>
      <c r="N158" s="150">
        <f t="shared" si="110"/>
        <v>1997</v>
      </c>
      <c r="O158" s="150">
        <f t="shared" si="110"/>
        <v>1998</v>
      </c>
      <c r="P158" s="150">
        <f t="shared" si="110"/>
        <v>1999</v>
      </c>
      <c r="Q158" s="150">
        <f t="shared" si="110"/>
        <v>2000</v>
      </c>
      <c r="R158" s="150">
        <f t="shared" si="110"/>
        <v>2001</v>
      </c>
      <c r="S158" s="150">
        <f t="shared" si="110"/>
        <v>2002</v>
      </c>
      <c r="T158" s="150">
        <f t="shared" si="110"/>
        <v>2003</v>
      </c>
      <c r="U158" s="150">
        <f t="shared" si="110"/>
        <v>2004</v>
      </c>
      <c r="V158" s="150">
        <f t="shared" si="110"/>
        <v>2005</v>
      </c>
      <c r="W158" s="150">
        <f t="shared" si="110"/>
        <v>2006</v>
      </c>
      <c r="X158" s="150">
        <f t="shared" si="110"/>
        <v>2007</v>
      </c>
      <c r="Y158" s="150">
        <f t="shared" si="110"/>
        <v>2008</v>
      </c>
      <c r="Z158" s="150">
        <f t="shared" si="110"/>
        <v>2009</v>
      </c>
      <c r="AA158" s="150">
        <f t="shared" si="110"/>
        <v>2010</v>
      </c>
      <c r="AB158" s="150">
        <f t="shared" si="110"/>
        <v>2011</v>
      </c>
      <c r="AC158" s="150">
        <f t="shared" si="110"/>
        <v>2012</v>
      </c>
      <c r="AD158" s="150">
        <f t="shared" si="110"/>
        <v>2013</v>
      </c>
      <c r="AE158" s="150">
        <f t="shared" si="110"/>
        <v>2014</v>
      </c>
      <c r="AF158" s="150">
        <f t="shared" si="110"/>
        <v>2015</v>
      </c>
      <c r="AG158" s="150">
        <f t="shared" si="110"/>
        <v>2016</v>
      </c>
      <c r="AH158" s="150">
        <f t="shared" si="110"/>
        <v>2017</v>
      </c>
      <c r="AI158" s="150">
        <f t="shared" si="110"/>
        <v>2018</v>
      </c>
      <c r="AJ158" s="150">
        <f t="shared" si="110"/>
        <v>2019</v>
      </c>
      <c r="AK158" s="150">
        <f t="shared" si="110"/>
        <v>2020</v>
      </c>
      <c r="AL158" s="150">
        <f t="shared" si="110"/>
        <v>2021</v>
      </c>
      <c r="AM158" s="150">
        <f t="shared" si="110"/>
        <v>2022</v>
      </c>
      <c r="AN158" s="150">
        <f t="shared" si="110"/>
        <v>2023</v>
      </c>
      <c r="AO158" s="150">
        <f t="shared" si="110"/>
        <v>2024</v>
      </c>
      <c r="AP158" s="150">
        <f t="shared" si="110"/>
        <v>2025</v>
      </c>
      <c r="AQ158" s="150">
        <f t="shared" si="110"/>
        <v>2026</v>
      </c>
      <c r="AR158" s="150">
        <f t="shared" si="110"/>
        <v>2027</v>
      </c>
      <c r="AS158" s="150">
        <f t="shared" si="110"/>
        <v>2028</v>
      </c>
      <c r="AT158" s="150">
        <f t="shared" si="110"/>
        <v>2029</v>
      </c>
      <c r="AU158" s="150">
        <f t="shared" si="110"/>
        <v>2030</v>
      </c>
      <c r="AV158" s="150">
        <f t="shared" si="110"/>
        <v>2031</v>
      </c>
      <c r="AW158" s="150">
        <f t="shared" si="110"/>
        <v>2032</v>
      </c>
      <c r="AX158" s="150">
        <f t="shared" si="110"/>
        <v>2033</v>
      </c>
      <c r="AY158" s="150">
        <f t="shared" si="110"/>
        <v>2034</v>
      </c>
      <c r="AZ158" s="150">
        <f t="shared" si="110"/>
        <v>2035</v>
      </c>
      <c r="BA158" s="150">
        <f t="shared" si="110"/>
        <v>2036</v>
      </c>
      <c r="BB158" s="150">
        <f t="shared" si="110"/>
        <v>2037</v>
      </c>
      <c r="BC158" s="150">
        <f t="shared" si="110"/>
        <v>2038</v>
      </c>
      <c r="BD158" s="150">
        <f t="shared" si="110"/>
        <v>2039</v>
      </c>
      <c r="BE158" s="150">
        <f t="shared" si="110"/>
        <v>2040</v>
      </c>
      <c r="BF158" s="150">
        <f t="shared" si="110"/>
        <v>2041</v>
      </c>
      <c r="BG158" s="150">
        <f t="shared" si="110"/>
        <v>2042</v>
      </c>
      <c r="BH158" s="150">
        <f t="shared" si="110"/>
        <v>2043</v>
      </c>
      <c r="BI158" s="150">
        <f t="shared" si="110"/>
        <v>2044</v>
      </c>
      <c r="BJ158" s="150">
        <f t="shared" si="110"/>
        <v>2045</v>
      </c>
      <c r="BK158" s="150">
        <f t="shared" si="110"/>
        <v>2046</v>
      </c>
      <c r="BL158" s="150">
        <f t="shared" si="110"/>
        <v>2047</v>
      </c>
      <c r="BM158" s="150">
        <f t="shared" si="110"/>
        <v>2048</v>
      </c>
      <c r="BN158" s="150">
        <f t="shared" si="110"/>
        <v>2049</v>
      </c>
      <c r="BO158" s="150">
        <f t="shared" si="110"/>
        <v>2050</v>
      </c>
    </row>
    <row r="159" spans="2:67" s="762" customFormat="1" ht="13.5" customHeight="1">
      <c r="B159" s="858">
        <v>48</v>
      </c>
      <c r="C159" s="126" t="s">
        <v>331</v>
      </c>
      <c r="D159" s="672"/>
      <c r="E159" s="942" t="s">
        <v>658</v>
      </c>
      <c r="F159" s="857"/>
      <c r="G159" s="151">
        <f t="shared" ref="G159:AF159" si="111">IF(OR(G144="",G149="",G156=""),"",G144+G149+G156)</f>
        <v>0</v>
      </c>
      <c r="H159" s="151">
        <f t="shared" si="111"/>
        <v>0</v>
      </c>
      <c r="I159" s="151">
        <f t="shared" si="111"/>
        <v>0</v>
      </c>
      <c r="J159" s="151">
        <f t="shared" si="111"/>
        <v>0</v>
      </c>
      <c r="K159" s="151">
        <f t="shared" si="111"/>
        <v>0</v>
      </c>
      <c r="L159" s="151">
        <f t="shared" si="111"/>
        <v>0</v>
      </c>
      <c r="M159" s="151">
        <f t="shared" si="111"/>
        <v>0</v>
      </c>
      <c r="N159" s="151">
        <f t="shared" si="111"/>
        <v>0</v>
      </c>
      <c r="O159" s="151">
        <f t="shared" si="111"/>
        <v>0</v>
      </c>
      <c r="P159" s="151">
        <f t="shared" si="111"/>
        <v>0</v>
      </c>
      <c r="Q159" s="151">
        <f t="shared" si="111"/>
        <v>0</v>
      </c>
      <c r="R159" s="151">
        <f t="shared" si="111"/>
        <v>0</v>
      </c>
      <c r="S159" s="151">
        <f t="shared" si="111"/>
        <v>0</v>
      </c>
      <c r="T159" s="151">
        <f t="shared" si="111"/>
        <v>0</v>
      </c>
      <c r="U159" s="151">
        <f t="shared" si="111"/>
        <v>0</v>
      </c>
      <c r="V159" s="151">
        <f t="shared" si="111"/>
        <v>0</v>
      </c>
      <c r="W159" s="151">
        <f t="shared" si="111"/>
        <v>0</v>
      </c>
      <c r="X159" s="151">
        <f t="shared" si="111"/>
        <v>0</v>
      </c>
      <c r="Y159" s="151">
        <f t="shared" si="111"/>
        <v>0</v>
      </c>
      <c r="Z159" s="151">
        <f t="shared" si="111"/>
        <v>0</v>
      </c>
      <c r="AA159" s="151">
        <f t="shared" si="111"/>
        <v>0</v>
      </c>
      <c r="AB159" s="151">
        <f t="shared" si="111"/>
        <v>0</v>
      </c>
      <c r="AC159" s="151">
        <f t="shared" si="111"/>
        <v>0</v>
      </c>
      <c r="AD159" s="151">
        <f t="shared" si="111"/>
        <v>0</v>
      </c>
      <c r="AE159" s="151">
        <f t="shared" si="111"/>
        <v>0</v>
      </c>
      <c r="AF159" s="151">
        <f t="shared" si="111"/>
        <v>0</v>
      </c>
      <c r="AG159" s="151">
        <f t="shared" ref="AG159:AP159" si="112">IF(OR(AG144="",AG149="",AG156=""),"",AG144+AG149+AG156)</f>
        <v>0</v>
      </c>
      <c r="AH159" s="151">
        <f t="shared" si="112"/>
        <v>0</v>
      </c>
      <c r="AI159" s="151">
        <f t="shared" si="112"/>
        <v>0</v>
      </c>
      <c r="AJ159" s="151">
        <f t="shared" si="112"/>
        <v>0</v>
      </c>
      <c r="AK159" s="151">
        <f t="shared" si="112"/>
        <v>0</v>
      </c>
      <c r="AL159" s="151">
        <f t="shared" si="112"/>
        <v>0</v>
      </c>
      <c r="AM159" s="151">
        <f t="shared" si="112"/>
        <v>0</v>
      </c>
      <c r="AN159" s="151">
        <f t="shared" si="112"/>
        <v>0</v>
      </c>
      <c r="AO159" s="151">
        <f t="shared" si="112"/>
        <v>0</v>
      </c>
      <c r="AP159" s="151">
        <f t="shared" si="112"/>
        <v>0</v>
      </c>
      <c r="AQ159" s="151">
        <f t="shared" ref="AQ159:BO159" si="113">IF(OR(AQ144="",AQ149="",AQ156=""),"",AQ144+AQ149+AQ156)</f>
        <v>0</v>
      </c>
      <c r="AR159" s="151">
        <f t="shared" si="113"/>
        <v>0</v>
      </c>
      <c r="AS159" s="151">
        <f t="shared" si="113"/>
        <v>0</v>
      </c>
      <c r="AT159" s="151">
        <f t="shared" si="113"/>
        <v>0</v>
      </c>
      <c r="AU159" s="151">
        <f t="shared" si="113"/>
        <v>0</v>
      </c>
      <c r="AV159" s="151">
        <f t="shared" si="113"/>
        <v>0</v>
      </c>
      <c r="AW159" s="151">
        <f t="shared" si="113"/>
        <v>0</v>
      </c>
      <c r="AX159" s="151">
        <f t="shared" si="113"/>
        <v>0</v>
      </c>
      <c r="AY159" s="151">
        <f t="shared" si="113"/>
        <v>0</v>
      </c>
      <c r="AZ159" s="151">
        <f t="shared" si="113"/>
        <v>0</v>
      </c>
      <c r="BA159" s="151">
        <f t="shared" si="113"/>
        <v>0</v>
      </c>
      <c r="BB159" s="151">
        <f t="shared" si="113"/>
        <v>0</v>
      </c>
      <c r="BC159" s="151">
        <f t="shared" si="113"/>
        <v>0</v>
      </c>
      <c r="BD159" s="151">
        <f t="shared" si="113"/>
        <v>0</v>
      </c>
      <c r="BE159" s="151">
        <f t="shared" si="113"/>
        <v>0</v>
      </c>
      <c r="BF159" s="151">
        <f t="shared" si="113"/>
        <v>0</v>
      </c>
      <c r="BG159" s="151">
        <f t="shared" si="113"/>
        <v>0</v>
      </c>
      <c r="BH159" s="151">
        <f t="shared" si="113"/>
        <v>0</v>
      </c>
      <c r="BI159" s="151">
        <f t="shared" si="113"/>
        <v>0</v>
      </c>
      <c r="BJ159" s="151">
        <f t="shared" si="113"/>
        <v>0</v>
      </c>
      <c r="BK159" s="151">
        <f t="shared" si="113"/>
        <v>0</v>
      </c>
      <c r="BL159" s="151">
        <f t="shared" si="113"/>
        <v>0</v>
      </c>
      <c r="BM159" s="151">
        <f t="shared" si="113"/>
        <v>0</v>
      </c>
      <c r="BN159" s="151">
        <f t="shared" si="113"/>
        <v>0</v>
      </c>
      <c r="BO159" s="151">
        <f t="shared" si="113"/>
        <v>0</v>
      </c>
    </row>
    <row r="160" spans="2:67" s="762" customFormat="1" ht="13.5" customHeight="1" thickBot="1">
      <c r="B160" s="785"/>
      <c r="C160" s="127"/>
      <c r="D160" s="784"/>
      <c r="E160" s="785"/>
      <c r="F160" s="785"/>
      <c r="G160" s="972"/>
      <c r="H160" s="972"/>
      <c r="I160" s="972"/>
      <c r="J160" s="972"/>
      <c r="K160" s="972"/>
      <c r="L160" s="972"/>
      <c r="M160" s="972"/>
      <c r="N160" s="972"/>
      <c r="O160" s="972"/>
      <c r="P160" s="972"/>
      <c r="Q160" s="972"/>
      <c r="R160" s="972"/>
      <c r="S160" s="972"/>
      <c r="T160" s="972"/>
      <c r="U160" s="972"/>
      <c r="V160" s="972"/>
      <c r="W160" s="972"/>
      <c r="X160" s="972"/>
      <c r="Y160" s="972"/>
      <c r="Z160" s="972"/>
      <c r="AA160" s="972"/>
      <c r="AB160" s="972"/>
      <c r="AC160" s="972"/>
      <c r="AD160" s="972"/>
      <c r="AE160" s="972"/>
      <c r="AF160" s="972"/>
      <c r="AG160" s="972"/>
      <c r="AH160" s="972"/>
      <c r="AI160" s="972"/>
      <c r="AJ160" s="972"/>
      <c r="AK160" s="972"/>
      <c r="AL160" s="972"/>
      <c r="AM160" s="972"/>
      <c r="AN160" s="972"/>
      <c r="AO160" s="972"/>
      <c r="AP160" s="972"/>
      <c r="AQ160" s="972"/>
      <c r="AR160" s="972"/>
      <c r="AS160" s="972"/>
      <c r="AT160" s="972"/>
      <c r="AU160" s="972"/>
      <c r="AV160" s="972"/>
      <c r="AW160" s="972"/>
      <c r="AX160" s="972"/>
      <c r="AY160" s="972"/>
      <c r="AZ160" s="972"/>
      <c r="BA160" s="972"/>
      <c r="BB160" s="972"/>
      <c r="BC160" s="972"/>
      <c r="BD160" s="972"/>
      <c r="BE160" s="972"/>
      <c r="BF160" s="972"/>
      <c r="BG160" s="972"/>
      <c r="BH160" s="972"/>
      <c r="BI160" s="972"/>
      <c r="BJ160" s="972"/>
      <c r="BK160" s="972"/>
      <c r="BL160" s="972"/>
      <c r="BM160" s="972"/>
      <c r="BN160" s="972"/>
      <c r="BO160" s="972"/>
    </row>
    <row r="161" spans="1:67" ht="13.5" customHeight="1" thickBot="1">
      <c r="A161" s="25" t="s">
        <v>283</v>
      </c>
      <c r="B161" s="68"/>
      <c r="C161" s="68"/>
      <c r="D161" s="68"/>
      <c r="E161" s="68"/>
      <c r="F161" s="69"/>
      <c r="G161" s="150">
        <f t="shared" ref="G161:BO161" si="114">G$7</f>
        <v>1990</v>
      </c>
      <c r="H161" s="150">
        <f t="shared" si="114"/>
        <v>1991</v>
      </c>
      <c r="I161" s="150">
        <f t="shared" si="114"/>
        <v>1992</v>
      </c>
      <c r="J161" s="150">
        <f t="shared" si="114"/>
        <v>1993</v>
      </c>
      <c r="K161" s="150">
        <f t="shared" si="114"/>
        <v>1994</v>
      </c>
      <c r="L161" s="150">
        <f t="shared" si="114"/>
        <v>1995</v>
      </c>
      <c r="M161" s="150">
        <f t="shared" si="114"/>
        <v>1996</v>
      </c>
      <c r="N161" s="150">
        <f t="shared" si="114"/>
        <v>1997</v>
      </c>
      <c r="O161" s="150">
        <f t="shared" si="114"/>
        <v>1998</v>
      </c>
      <c r="P161" s="150">
        <f t="shared" si="114"/>
        <v>1999</v>
      </c>
      <c r="Q161" s="150">
        <f t="shared" si="114"/>
        <v>2000</v>
      </c>
      <c r="R161" s="150">
        <f t="shared" si="114"/>
        <v>2001</v>
      </c>
      <c r="S161" s="150">
        <f t="shared" si="114"/>
        <v>2002</v>
      </c>
      <c r="T161" s="150">
        <f t="shared" si="114"/>
        <v>2003</v>
      </c>
      <c r="U161" s="150">
        <f t="shared" si="114"/>
        <v>2004</v>
      </c>
      <c r="V161" s="150">
        <f t="shared" si="114"/>
        <v>2005</v>
      </c>
      <c r="W161" s="150">
        <f t="shared" si="114"/>
        <v>2006</v>
      </c>
      <c r="X161" s="150">
        <f t="shared" si="114"/>
        <v>2007</v>
      </c>
      <c r="Y161" s="150">
        <f t="shared" si="114"/>
        <v>2008</v>
      </c>
      <c r="Z161" s="150">
        <f t="shared" si="114"/>
        <v>2009</v>
      </c>
      <c r="AA161" s="150">
        <f t="shared" si="114"/>
        <v>2010</v>
      </c>
      <c r="AB161" s="150">
        <f t="shared" si="114"/>
        <v>2011</v>
      </c>
      <c r="AC161" s="150">
        <f t="shared" si="114"/>
        <v>2012</v>
      </c>
      <c r="AD161" s="150">
        <f t="shared" si="114"/>
        <v>2013</v>
      </c>
      <c r="AE161" s="150">
        <f t="shared" si="114"/>
        <v>2014</v>
      </c>
      <c r="AF161" s="150">
        <f t="shared" si="114"/>
        <v>2015</v>
      </c>
      <c r="AG161" s="150">
        <f t="shared" si="114"/>
        <v>2016</v>
      </c>
      <c r="AH161" s="150">
        <f t="shared" si="114"/>
        <v>2017</v>
      </c>
      <c r="AI161" s="150">
        <f t="shared" si="114"/>
        <v>2018</v>
      </c>
      <c r="AJ161" s="150">
        <f t="shared" si="114"/>
        <v>2019</v>
      </c>
      <c r="AK161" s="150">
        <f t="shared" si="114"/>
        <v>2020</v>
      </c>
      <c r="AL161" s="150">
        <f t="shared" si="114"/>
        <v>2021</v>
      </c>
      <c r="AM161" s="150">
        <f t="shared" si="114"/>
        <v>2022</v>
      </c>
      <c r="AN161" s="150">
        <f t="shared" si="114"/>
        <v>2023</v>
      </c>
      <c r="AO161" s="150">
        <f t="shared" si="114"/>
        <v>2024</v>
      </c>
      <c r="AP161" s="150">
        <f t="shared" si="114"/>
        <v>2025</v>
      </c>
      <c r="AQ161" s="150">
        <f t="shared" si="114"/>
        <v>2026</v>
      </c>
      <c r="AR161" s="150">
        <f t="shared" si="114"/>
        <v>2027</v>
      </c>
      <c r="AS161" s="150">
        <f t="shared" si="114"/>
        <v>2028</v>
      </c>
      <c r="AT161" s="150">
        <f t="shared" si="114"/>
        <v>2029</v>
      </c>
      <c r="AU161" s="150">
        <f t="shared" si="114"/>
        <v>2030</v>
      </c>
      <c r="AV161" s="150">
        <f t="shared" si="114"/>
        <v>2031</v>
      </c>
      <c r="AW161" s="150">
        <f t="shared" si="114"/>
        <v>2032</v>
      </c>
      <c r="AX161" s="150">
        <f t="shared" si="114"/>
        <v>2033</v>
      </c>
      <c r="AY161" s="150">
        <f t="shared" si="114"/>
        <v>2034</v>
      </c>
      <c r="AZ161" s="150">
        <f t="shared" si="114"/>
        <v>2035</v>
      </c>
      <c r="BA161" s="150">
        <f t="shared" si="114"/>
        <v>2036</v>
      </c>
      <c r="BB161" s="150">
        <f t="shared" si="114"/>
        <v>2037</v>
      </c>
      <c r="BC161" s="150">
        <f t="shared" si="114"/>
        <v>2038</v>
      </c>
      <c r="BD161" s="150">
        <f t="shared" si="114"/>
        <v>2039</v>
      </c>
      <c r="BE161" s="150">
        <f t="shared" si="114"/>
        <v>2040</v>
      </c>
      <c r="BF161" s="150">
        <f t="shared" si="114"/>
        <v>2041</v>
      </c>
      <c r="BG161" s="150">
        <f t="shared" si="114"/>
        <v>2042</v>
      </c>
      <c r="BH161" s="150">
        <f t="shared" si="114"/>
        <v>2043</v>
      </c>
      <c r="BI161" s="150">
        <f t="shared" si="114"/>
        <v>2044</v>
      </c>
      <c r="BJ161" s="150">
        <f t="shared" si="114"/>
        <v>2045</v>
      </c>
      <c r="BK161" s="150">
        <f t="shared" si="114"/>
        <v>2046</v>
      </c>
      <c r="BL161" s="150">
        <f t="shared" si="114"/>
        <v>2047</v>
      </c>
      <c r="BM161" s="150">
        <f t="shared" si="114"/>
        <v>2048</v>
      </c>
      <c r="BN161" s="150">
        <f t="shared" si="114"/>
        <v>2049</v>
      </c>
      <c r="BO161" s="150">
        <f t="shared" si="114"/>
        <v>2050</v>
      </c>
    </row>
    <row r="162" spans="1:67" ht="13.5" customHeight="1">
      <c r="A162" s="762"/>
      <c r="B162" s="728" t="s">
        <v>54</v>
      </c>
      <c r="C162" s="674" t="s">
        <v>547</v>
      </c>
      <c r="D162" s="673"/>
      <c r="E162" s="942" t="s">
        <v>658</v>
      </c>
      <c r="F162" s="736"/>
      <c r="G162" s="976" t="str">
        <f>IF(G99=0,"",G99*G103/1000)</f>
        <v/>
      </c>
      <c r="H162" s="976" t="str">
        <f t="shared" ref="H162:AP162" si="115">IF(H99=0,"",H99*H103/1000)</f>
        <v/>
      </c>
      <c r="I162" s="976" t="str">
        <f t="shared" si="115"/>
        <v/>
      </c>
      <c r="J162" s="976" t="str">
        <f t="shared" si="115"/>
        <v/>
      </c>
      <c r="K162" s="976" t="str">
        <f t="shared" si="115"/>
        <v/>
      </c>
      <c r="L162" s="976" t="str">
        <f t="shared" si="115"/>
        <v/>
      </c>
      <c r="M162" s="976" t="str">
        <f t="shared" si="115"/>
        <v/>
      </c>
      <c r="N162" s="976" t="str">
        <f t="shared" si="115"/>
        <v/>
      </c>
      <c r="O162" s="976" t="str">
        <f t="shared" si="115"/>
        <v/>
      </c>
      <c r="P162" s="976" t="str">
        <f t="shared" si="115"/>
        <v/>
      </c>
      <c r="Q162" s="976" t="str">
        <f t="shared" si="115"/>
        <v/>
      </c>
      <c r="R162" s="976" t="str">
        <f t="shared" si="115"/>
        <v/>
      </c>
      <c r="S162" s="976" t="str">
        <f t="shared" si="115"/>
        <v/>
      </c>
      <c r="T162" s="976" t="str">
        <f t="shared" si="115"/>
        <v/>
      </c>
      <c r="U162" s="976" t="str">
        <f t="shared" si="115"/>
        <v/>
      </c>
      <c r="V162" s="976" t="str">
        <f t="shared" si="115"/>
        <v/>
      </c>
      <c r="W162" s="976" t="str">
        <f t="shared" si="115"/>
        <v/>
      </c>
      <c r="X162" s="976" t="str">
        <f t="shared" si="115"/>
        <v/>
      </c>
      <c r="Y162" s="976" t="str">
        <f t="shared" si="115"/>
        <v/>
      </c>
      <c r="Z162" s="976" t="str">
        <f t="shared" si="115"/>
        <v/>
      </c>
      <c r="AA162" s="976" t="str">
        <f t="shared" si="115"/>
        <v/>
      </c>
      <c r="AB162" s="976" t="str">
        <f t="shared" si="115"/>
        <v/>
      </c>
      <c r="AC162" s="976" t="str">
        <f t="shared" si="115"/>
        <v/>
      </c>
      <c r="AD162" s="976" t="str">
        <f t="shared" si="115"/>
        <v/>
      </c>
      <c r="AE162" s="976" t="str">
        <f t="shared" si="115"/>
        <v/>
      </c>
      <c r="AF162" s="976" t="str">
        <f t="shared" si="115"/>
        <v/>
      </c>
      <c r="AG162" s="976" t="str">
        <f t="shared" si="115"/>
        <v/>
      </c>
      <c r="AH162" s="976" t="str">
        <f t="shared" si="115"/>
        <v/>
      </c>
      <c r="AI162" s="976" t="str">
        <f t="shared" si="115"/>
        <v/>
      </c>
      <c r="AJ162" s="976" t="str">
        <f t="shared" si="115"/>
        <v/>
      </c>
      <c r="AK162" s="976" t="str">
        <f t="shared" si="115"/>
        <v/>
      </c>
      <c r="AL162" s="976" t="str">
        <f t="shared" si="115"/>
        <v/>
      </c>
      <c r="AM162" s="976" t="str">
        <f t="shared" si="115"/>
        <v/>
      </c>
      <c r="AN162" s="976" t="str">
        <f t="shared" si="115"/>
        <v/>
      </c>
      <c r="AO162" s="976" t="str">
        <f t="shared" si="115"/>
        <v/>
      </c>
      <c r="AP162" s="976" t="str">
        <f t="shared" si="115"/>
        <v/>
      </c>
      <c r="AQ162" s="976" t="str">
        <f t="shared" ref="AQ162:BO162" si="116">IF(AQ99=0,"",AQ99*AQ103/1000)</f>
        <v/>
      </c>
      <c r="AR162" s="976" t="str">
        <f t="shared" si="116"/>
        <v/>
      </c>
      <c r="AS162" s="976" t="str">
        <f t="shared" si="116"/>
        <v/>
      </c>
      <c r="AT162" s="976" t="str">
        <f t="shared" si="116"/>
        <v/>
      </c>
      <c r="AU162" s="976" t="str">
        <f t="shared" si="116"/>
        <v/>
      </c>
      <c r="AV162" s="976" t="str">
        <f t="shared" si="116"/>
        <v/>
      </c>
      <c r="AW162" s="976" t="str">
        <f t="shared" si="116"/>
        <v/>
      </c>
      <c r="AX162" s="976" t="str">
        <f t="shared" si="116"/>
        <v/>
      </c>
      <c r="AY162" s="976" t="str">
        <f t="shared" si="116"/>
        <v/>
      </c>
      <c r="AZ162" s="976" t="str">
        <f t="shared" si="116"/>
        <v/>
      </c>
      <c r="BA162" s="976" t="str">
        <f t="shared" si="116"/>
        <v/>
      </c>
      <c r="BB162" s="976" t="str">
        <f t="shared" si="116"/>
        <v/>
      </c>
      <c r="BC162" s="976" t="str">
        <f t="shared" si="116"/>
        <v/>
      </c>
      <c r="BD162" s="976" t="str">
        <f t="shared" si="116"/>
        <v/>
      </c>
      <c r="BE162" s="976" t="str">
        <f t="shared" si="116"/>
        <v/>
      </c>
      <c r="BF162" s="976" t="str">
        <f t="shared" si="116"/>
        <v/>
      </c>
      <c r="BG162" s="976" t="str">
        <f t="shared" si="116"/>
        <v/>
      </c>
      <c r="BH162" s="976" t="str">
        <f t="shared" si="116"/>
        <v/>
      </c>
      <c r="BI162" s="976" t="str">
        <f t="shared" si="116"/>
        <v/>
      </c>
      <c r="BJ162" s="976" t="str">
        <f t="shared" si="116"/>
        <v/>
      </c>
      <c r="BK162" s="976" t="str">
        <f t="shared" si="116"/>
        <v/>
      </c>
      <c r="BL162" s="976" t="str">
        <f t="shared" si="116"/>
        <v/>
      </c>
      <c r="BM162" s="976" t="str">
        <f t="shared" si="116"/>
        <v/>
      </c>
      <c r="BN162" s="976" t="str">
        <f t="shared" si="116"/>
        <v/>
      </c>
      <c r="BO162" s="976" t="str">
        <f t="shared" si="116"/>
        <v/>
      </c>
    </row>
    <row r="163" spans="1:67" ht="13.5" customHeight="1">
      <c r="A163" s="762"/>
      <c r="B163" s="728" t="s">
        <v>55</v>
      </c>
      <c r="C163" s="674" t="s">
        <v>332</v>
      </c>
      <c r="D163" s="673"/>
      <c r="E163" s="942" t="s">
        <v>1319</v>
      </c>
      <c r="F163" s="736"/>
      <c r="G163" s="990">
        <v>865</v>
      </c>
      <c r="H163" s="990">
        <v>865</v>
      </c>
      <c r="I163" s="990">
        <v>865</v>
      </c>
      <c r="J163" s="990">
        <v>865</v>
      </c>
      <c r="K163" s="990">
        <v>865</v>
      </c>
      <c r="L163" s="990">
        <v>865</v>
      </c>
      <c r="M163" s="990">
        <v>865</v>
      </c>
      <c r="N163" s="990">
        <v>865</v>
      </c>
      <c r="O163" s="990">
        <v>865</v>
      </c>
      <c r="P163" s="990">
        <v>865</v>
      </c>
      <c r="Q163" s="990">
        <v>865</v>
      </c>
      <c r="R163" s="990">
        <v>865</v>
      </c>
      <c r="S163" s="990">
        <v>865</v>
      </c>
      <c r="T163" s="990">
        <v>865</v>
      </c>
      <c r="U163" s="990">
        <v>865</v>
      </c>
      <c r="V163" s="990">
        <v>865</v>
      </c>
      <c r="W163" s="990">
        <v>865</v>
      </c>
      <c r="X163" s="990">
        <v>865</v>
      </c>
      <c r="Y163" s="990">
        <v>865</v>
      </c>
      <c r="Z163" s="990">
        <v>865</v>
      </c>
      <c r="AA163" s="990">
        <v>865</v>
      </c>
      <c r="AB163" s="990">
        <v>865</v>
      </c>
      <c r="AC163" s="990">
        <v>865</v>
      </c>
      <c r="AD163" s="990">
        <v>865</v>
      </c>
      <c r="AE163" s="990">
        <v>865</v>
      </c>
      <c r="AF163" s="990">
        <v>865</v>
      </c>
      <c r="AG163" s="990">
        <v>865</v>
      </c>
      <c r="AH163" s="990">
        <v>865</v>
      </c>
      <c r="AI163" s="990">
        <v>865</v>
      </c>
      <c r="AJ163" s="990">
        <v>865</v>
      </c>
      <c r="AK163" s="990">
        <v>865</v>
      </c>
      <c r="AL163" s="990">
        <v>865</v>
      </c>
      <c r="AM163" s="990">
        <v>865</v>
      </c>
      <c r="AN163" s="990">
        <v>865</v>
      </c>
      <c r="AO163" s="990">
        <v>865</v>
      </c>
      <c r="AP163" s="990">
        <v>865</v>
      </c>
      <c r="AQ163" s="990">
        <v>865</v>
      </c>
      <c r="AR163" s="990">
        <v>865</v>
      </c>
      <c r="AS163" s="990">
        <v>865</v>
      </c>
      <c r="AT163" s="990">
        <v>865</v>
      </c>
      <c r="AU163" s="990">
        <v>865</v>
      </c>
      <c r="AV163" s="990">
        <v>865</v>
      </c>
      <c r="AW163" s="990">
        <v>865</v>
      </c>
      <c r="AX163" s="990">
        <v>865</v>
      </c>
      <c r="AY163" s="990">
        <v>865</v>
      </c>
      <c r="AZ163" s="990">
        <v>865</v>
      </c>
      <c r="BA163" s="990">
        <v>865</v>
      </c>
      <c r="BB163" s="990">
        <v>865</v>
      </c>
      <c r="BC163" s="990">
        <v>865</v>
      </c>
      <c r="BD163" s="990">
        <v>865</v>
      </c>
      <c r="BE163" s="990">
        <v>865</v>
      </c>
      <c r="BF163" s="990">
        <v>865</v>
      </c>
      <c r="BG163" s="990">
        <v>865</v>
      </c>
      <c r="BH163" s="990">
        <v>865</v>
      </c>
      <c r="BI163" s="990">
        <v>865</v>
      </c>
      <c r="BJ163" s="990">
        <v>865</v>
      </c>
      <c r="BK163" s="990">
        <v>865</v>
      </c>
      <c r="BL163" s="990">
        <v>865</v>
      </c>
      <c r="BM163" s="990">
        <v>865</v>
      </c>
      <c r="BN163" s="990">
        <v>865</v>
      </c>
      <c r="BO163" s="990">
        <v>865</v>
      </c>
    </row>
    <row r="164" spans="1:67" ht="13.5" customHeight="1">
      <c r="A164" s="762"/>
      <c r="B164" s="728" t="s">
        <v>56</v>
      </c>
      <c r="C164" s="159" t="s">
        <v>709</v>
      </c>
      <c r="D164" s="673"/>
      <c r="E164" s="942" t="s">
        <v>658</v>
      </c>
      <c r="F164" s="736"/>
      <c r="G164" s="976" t="str">
        <f t="shared" ref="G164:AK164" si="117">IF(OR(G41="",G44="",G45="",G42=""),"",IF(G184&lt;&gt;"n. appl.",(((G41+G44+G45)*G163)-(G42*G184))/1000,(G41+G44+G45)*G163/1000))</f>
        <v/>
      </c>
      <c r="H164" s="976" t="str">
        <f t="shared" si="117"/>
        <v/>
      </c>
      <c r="I164" s="976" t="str">
        <f t="shared" si="117"/>
        <v/>
      </c>
      <c r="J164" s="976" t="str">
        <f t="shared" si="117"/>
        <v/>
      </c>
      <c r="K164" s="976" t="str">
        <f t="shared" si="117"/>
        <v/>
      </c>
      <c r="L164" s="976" t="str">
        <f t="shared" si="117"/>
        <v/>
      </c>
      <c r="M164" s="976" t="str">
        <f t="shared" si="117"/>
        <v/>
      </c>
      <c r="N164" s="976" t="str">
        <f t="shared" si="117"/>
        <v/>
      </c>
      <c r="O164" s="976" t="str">
        <f t="shared" si="117"/>
        <v/>
      </c>
      <c r="P164" s="976" t="str">
        <f t="shared" si="117"/>
        <v/>
      </c>
      <c r="Q164" s="976" t="str">
        <f t="shared" si="117"/>
        <v/>
      </c>
      <c r="R164" s="976" t="str">
        <f t="shared" si="117"/>
        <v/>
      </c>
      <c r="S164" s="976" t="str">
        <f t="shared" si="117"/>
        <v/>
      </c>
      <c r="T164" s="976" t="str">
        <f t="shared" si="117"/>
        <v/>
      </c>
      <c r="U164" s="976" t="str">
        <f t="shared" si="117"/>
        <v/>
      </c>
      <c r="V164" s="976" t="str">
        <f t="shared" si="117"/>
        <v/>
      </c>
      <c r="W164" s="976" t="str">
        <f t="shared" si="117"/>
        <v/>
      </c>
      <c r="X164" s="976" t="str">
        <f t="shared" si="117"/>
        <v/>
      </c>
      <c r="Y164" s="976" t="str">
        <f t="shared" si="117"/>
        <v/>
      </c>
      <c r="Z164" s="976" t="str">
        <f t="shared" si="117"/>
        <v/>
      </c>
      <c r="AA164" s="976" t="str">
        <f t="shared" si="117"/>
        <v/>
      </c>
      <c r="AB164" s="976" t="str">
        <f t="shared" si="117"/>
        <v/>
      </c>
      <c r="AC164" s="976" t="str">
        <f t="shared" si="117"/>
        <v/>
      </c>
      <c r="AD164" s="976" t="str">
        <f t="shared" si="117"/>
        <v/>
      </c>
      <c r="AE164" s="976" t="str">
        <f t="shared" si="117"/>
        <v/>
      </c>
      <c r="AF164" s="976" t="str">
        <f t="shared" si="117"/>
        <v/>
      </c>
      <c r="AG164" s="976" t="str">
        <f t="shared" si="117"/>
        <v/>
      </c>
      <c r="AH164" s="976" t="str">
        <f t="shared" si="117"/>
        <v/>
      </c>
      <c r="AI164" s="976" t="str">
        <f t="shared" si="117"/>
        <v/>
      </c>
      <c r="AJ164" s="976" t="str">
        <f t="shared" si="117"/>
        <v/>
      </c>
      <c r="AK164" s="976" t="str">
        <f t="shared" si="117"/>
        <v/>
      </c>
      <c r="AL164" s="976" t="str">
        <f>IF(OR(AL41="",AL44="",AL45="",AL42=""),"",IF(AL184&lt;&gt;"n. appl.",(((AL41+AL44+AL45)*AL163)-(AL42*AL184))/1000,(AL41+AL44+AL45)*AL163/1000))</f>
        <v/>
      </c>
      <c r="AM164" s="976" t="str">
        <f>IF(OR(AM41="",AM44="",AM45="",AM42=""),"",IF(AM184&lt;&gt;"n. appl.",(((AM41+AM44+AM45)*AM163)-(AM42*AM184))/1000,(AM41+AM44+AM45)*AM163/1000))</f>
        <v/>
      </c>
      <c r="AN164" s="976" t="str">
        <f>IF(OR(AN41="",AN44="",AN45="",AN42=""),"",IF(AN184&lt;&gt;"n. appl.",(((AN41+AN44+AN45)*AN163)-(AN42*AN184))/1000,(AN41+AN44+AN45)*AN163/1000))</f>
        <v/>
      </c>
      <c r="AO164" s="976" t="str">
        <f>IF(OR(AO41="",AO44="",AO45="",AO42=""),"",IF(AO184&lt;&gt;"n. appl.",(((AO41+AO44+AO45)*AO163)-(AO42*AO184))/1000,(AO41+AO44+AO45)*AO163/1000))</f>
        <v/>
      </c>
      <c r="AP164" s="976" t="str">
        <f>IF(OR(AP41="",AP44="",AP45="",AP42=""),"",IF(AP184&lt;&gt;"n. appl.",(((AP41+AP44+AP45)*AP163)-(AP42*AP184))/1000,(AP41+AP44+AP45)*AP163/1000))</f>
        <v/>
      </c>
      <c r="AQ164" s="976" t="str">
        <f t="shared" ref="AQ164:BO164" si="118">IF(OR(AQ41="",AQ44="",AQ45="",AQ42=""),"",IF(AQ184&lt;&gt;"n. appl.",(((AQ41+AQ44+AQ45)*AQ163)-(AQ42*AQ184))/1000,(AQ41+AQ44+AQ45)*AQ163/1000))</f>
        <v/>
      </c>
      <c r="AR164" s="976" t="str">
        <f t="shared" si="118"/>
        <v/>
      </c>
      <c r="AS164" s="976" t="str">
        <f t="shared" si="118"/>
        <v/>
      </c>
      <c r="AT164" s="976" t="str">
        <f t="shared" si="118"/>
        <v/>
      </c>
      <c r="AU164" s="976" t="str">
        <f t="shared" si="118"/>
        <v/>
      </c>
      <c r="AV164" s="976" t="str">
        <f t="shared" si="118"/>
        <v/>
      </c>
      <c r="AW164" s="976" t="str">
        <f t="shared" si="118"/>
        <v/>
      </c>
      <c r="AX164" s="976" t="str">
        <f t="shared" si="118"/>
        <v/>
      </c>
      <c r="AY164" s="976" t="str">
        <f t="shared" si="118"/>
        <v/>
      </c>
      <c r="AZ164" s="976" t="str">
        <f t="shared" si="118"/>
        <v/>
      </c>
      <c r="BA164" s="976" t="str">
        <f t="shared" si="118"/>
        <v/>
      </c>
      <c r="BB164" s="976" t="str">
        <f t="shared" si="118"/>
        <v/>
      </c>
      <c r="BC164" s="976" t="str">
        <f t="shared" si="118"/>
        <v/>
      </c>
      <c r="BD164" s="976" t="str">
        <f t="shared" si="118"/>
        <v/>
      </c>
      <c r="BE164" s="976" t="str">
        <f t="shared" si="118"/>
        <v/>
      </c>
      <c r="BF164" s="976" t="str">
        <f t="shared" si="118"/>
        <v/>
      </c>
      <c r="BG164" s="976" t="str">
        <f t="shared" si="118"/>
        <v/>
      </c>
      <c r="BH164" s="976" t="str">
        <f t="shared" si="118"/>
        <v/>
      </c>
      <c r="BI164" s="976" t="str">
        <f t="shared" si="118"/>
        <v/>
      </c>
      <c r="BJ164" s="976" t="str">
        <f t="shared" si="118"/>
        <v/>
      </c>
      <c r="BK164" s="976" t="str">
        <f t="shared" si="118"/>
        <v/>
      </c>
      <c r="BL164" s="976" t="str">
        <f t="shared" si="118"/>
        <v/>
      </c>
      <c r="BM164" s="976" t="str">
        <f t="shared" si="118"/>
        <v/>
      </c>
      <c r="BN164" s="976" t="str">
        <f t="shared" si="118"/>
        <v/>
      </c>
      <c r="BO164" s="976" t="str">
        <f t="shared" si="118"/>
        <v/>
      </c>
    </row>
    <row r="165" spans="1:67" ht="13.5" customHeight="1">
      <c r="A165" s="762"/>
      <c r="B165" s="728" t="s">
        <v>417</v>
      </c>
      <c r="C165" s="674" t="s">
        <v>548</v>
      </c>
      <c r="D165" s="673"/>
      <c r="E165" s="942" t="s">
        <v>658</v>
      </c>
      <c r="F165" s="736"/>
      <c r="G165" s="976" t="str">
        <f t="shared" ref="G165:AF165" si="119">IF(OR(G162="",G164=""),"",G162+G164)</f>
        <v/>
      </c>
      <c r="H165" s="976" t="str">
        <f t="shared" si="119"/>
        <v/>
      </c>
      <c r="I165" s="976" t="str">
        <f t="shared" si="119"/>
        <v/>
      </c>
      <c r="J165" s="976" t="str">
        <f t="shared" si="119"/>
        <v/>
      </c>
      <c r="K165" s="976" t="str">
        <f t="shared" si="119"/>
        <v/>
      </c>
      <c r="L165" s="976" t="str">
        <f t="shared" si="119"/>
        <v/>
      </c>
      <c r="M165" s="976" t="str">
        <f t="shared" si="119"/>
        <v/>
      </c>
      <c r="N165" s="976" t="str">
        <f t="shared" si="119"/>
        <v/>
      </c>
      <c r="O165" s="976" t="str">
        <f t="shared" si="119"/>
        <v/>
      </c>
      <c r="P165" s="976" t="str">
        <f t="shared" si="119"/>
        <v/>
      </c>
      <c r="Q165" s="976" t="str">
        <f t="shared" si="119"/>
        <v/>
      </c>
      <c r="R165" s="976" t="str">
        <f t="shared" si="119"/>
        <v/>
      </c>
      <c r="S165" s="976" t="str">
        <f t="shared" si="119"/>
        <v/>
      </c>
      <c r="T165" s="976" t="str">
        <f t="shared" si="119"/>
        <v/>
      </c>
      <c r="U165" s="976" t="str">
        <f t="shared" si="119"/>
        <v/>
      </c>
      <c r="V165" s="976" t="str">
        <f t="shared" si="119"/>
        <v/>
      </c>
      <c r="W165" s="976" t="str">
        <f t="shared" si="119"/>
        <v/>
      </c>
      <c r="X165" s="976" t="str">
        <f t="shared" si="119"/>
        <v/>
      </c>
      <c r="Y165" s="976" t="str">
        <f t="shared" si="119"/>
        <v/>
      </c>
      <c r="Z165" s="976" t="str">
        <f t="shared" si="119"/>
        <v/>
      </c>
      <c r="AA165" s="976" t="str">
        <f t="shared" si="119"/>
        <v/>
      </c>
      <c r="AB165" s="976" t="str">
        <f t="shared" si="119"/>
        <v/>
      </c>
      <c r="AC165" s="976" t="str">
        <f t="shared" si="119"/>
        <v/>
      </c>
      <c r="AD165" s="976" t="str">
        <f t="shared" si="119"/>
        <v/>
      </c>
      <c r="AE165" s="976" t="str">
        <f t="shared" si="119"/>
        <v/>
      </c>
      <c r="AF165" s="976" t="str">
        <f t="shared" si="119"/>
        <v/>
      </c>
      <c r="AG165" s="976" t="str">
        <f t="shared" ref="AG165:AP165" si="120">IF(OR(AG162="",AG164=""),"",AG162+AG164)</f>
        <v/>
      </c>
      <c r="AH165" s="976" t="str">
        <f t="shared" si="120"/>
        <v/>
      </c>
      <c r="AI165" s="976" t="str">
        <f t="shared" si="120"/>
        <v/>
      </c>
      <c r="AJ165" s="976" t="str">
        <f t="shared" si="120"/>
        <v/>
      </c>
      <c r="AK165" s="976" t="str">
        <f t="shared" si="120"/>
        <v/>
      </c>
      <c r="AL165" s="976" t="str">
        <f t="shared" si="120"/>
        <v/>
      </c>
      <c r="AM165" s="976" t="str">
        <f t="shared" si="120"/>
        <v/>
      </c>
      <c r="AN165" s="976" t="str">
        <f t="shared" si="120"/>
        <v/>
      </c>
      <c r="AO165" s="976" t="str">
        <f t="shared" si="120"/>
        <v/>
      </c>
      <c r="AP165" s="976" t="str">
        <f t="shared" si="120"/>
        <v/>
      </c>
      <c r="AQ165" s="976" t="str">
        <f t="shared" ref="AQ165:BO165" si="121">IF(OR(AQ162="",AQ164=""),"",AQ162+AQ164)</f>
        <v/>
      </c>
      <c r="AR165" s="976" t="str">
        <f t="shared" si="121"/>
        <v/>
      </c>
      <c r="AS165" s="976" t="str">
        <f t="shared" si="121"/>
        <v/>
      </c>
      <c r="AT165" s="976" t="str">
        <f t="shared" si="121"/>
        <v/>
      </c>
      <c r="AU165" s="976" t="str">
        <f t="shared" si="121"/>
        <v/>
      </c>
      <c r="AV165" s="976" t="str">
        <f t="shared" si="121"/>
        <v/>
      </c>
      <c r="AW165" s="976" t="str">
        <f t="shared" si="121"/>
        <v/>
      </c>
      <c r="AX165" s="976" t="str">
        <f t="shared" si="121"/>
        <v/>
      </c>
      <c r="AY165" s="976" t="str">
        <f t="shared" si="121"/>
        <v/>
      </c>
      <c r="AZ165" s="976" t="str">
        <f t="shared" si="121"/>
        <v/>
      </c>
      <c r="BA165" s="976" t="str">
        <f t="shared" si="121"/>
        <v/>
      </c>
      <c r="BB165" s="976" t="str">
        <f t="shared" si="121"/>
        <v/>
      </c>
      <c r="BC165" s="976" t="str">
        <f t="shared" si="121"/>
        <v/>
      </c>
      <c r="BD165" s="976" t="str">
        <f t="shared" si="121"/>
        <v/>
      </c>
      <c r="BE165" s="976" t="str">
        <f t="shared" si="121"/>
        <v/>
      </c>
      <c r="BF165" s="976" t="str">
        <f t="shared" si="121"/>
        <v/>
      </c>
      <c r="BG165" s="976" t="str">
        <f t="shared" si="121"/>
        <v/>
      </c>
      <c r="BH165" s="976" t="str">
        <f t="shared" si="121"/>
        <v/>
      </c>
      <c r="BI165" s="976" t="str">
        <f t="shared" si="121"/>
        <v/>
      </c>
      <c r="BJ165" s="976" t="str">
        <f t="shared" si="121"/>
        <v/>
      </c>
      <c r="BK165" s="976" t="str">
        <f t="shared" si="121"/>
        <v/>
      </c>
      <c r="BL165" s="976" t="str">
        <f t="shared" si="121"/>
        <v/>
      </c>
      <c r="BM165" s="976" t="str">
        <f t="shared" si="121"/>
        <v/>
      </c>
      <c r="BN165" s="976" t="str">
        <f t="shared" si="121"/>
        <v/>
      </c>
      <c r="BO165" s="976" t="str">
        <f t="shared" si="121"/>
        <v/>
      </c>
    </row>
    <row r="166" spans="1:67" s="762" customFormat="1" ht="13.5" customHeight="1" thickBot="1">
      <c r="B166" s="785"/>
      <c r="C166" s="80"/>
      <c r="D166" s="784"/>
      <c r="E166" s="785"/>
      <c r="F166" s="785"/>
      <c r="G166" s="972"/>
      <c r="H166" s="972"/>
      <c r="I166" s="972"/>
      <c r="J166" s="972"/>
      <c r="K166" s="972"/>
      <c r="L166" s="972"/>
      <c r="M166" s="972"/>
      <c r="N166" s="972"/>
      <c r="O166" s="972"/>
      <c r="P166" s="972"/>
      <c r="Q166" s="972"/>
      <c r="R166" s="972"/>
      <c r="S166" s="972"/>
      <c r="T166" s="972"/>
      <c r="U166" s="972"/>
      <c r="V166" s="972"/>
      <c r="W166" s="972"/>
      <c r="X166" s="972"/>
      <c r="Y166" s="972"/>
      <c r="Z166" s="972"/>
      <c r="AA166" s="972"/>
      <c r="AB166" s="972"/>
      <c r="AC166" s="972"/>
      <c r="AD166" s="972"/>
      <c r="AE166" s="972"/>
      <c r="AF166" s="972"/>
      <c r="AG166" s="972"/>
      <c r="AH166" s="972"/>
      <c r="AI166" s="972"/>
      <c r="AJ166" s="972"/>
      <c r="AK166" s="972"/>
      <c r="AL166" s="972"/>
      <c r="AM166" s="972"/>
      <c r="AN166" s="972"/>
      <c r="AO166" s="972"/>
      <c r="AP166" s="972"/>
      <c r="AQ166" s="972"/>
      <c r="AR166" s="972"/>
      <c r="AS166" s="972"/>
      <c r="AT166" s="972"/>
      <c r="AU166" s="972"/>
      <c r="AV166" s="972"/>
      <c r="AW166" s="972"/>
      <c r="AX166" s="972"/>
      <c r="AY166" s="972"/>
      <c r="AZ166" s="972"/>
      <c r="BA166" s="972"/>
      <c r="BB166" s="972"/>
      <c r="BC166" s="972"/>
      <c r="BD166" s="972"/>
      <c r="BE166" s="972"/>
      <c r="BF166" s="972"/>
      <c r="BG166" s="972"/>
      <c r="BH166" s="972"/>
      <c r="BI166" s="972"/>
      <c r="BJ166" s="972"/>
      <c r="BK166" s="972"/>
      <c r="BL166" s="972"/>
      <c r="BM166" s="972"/>
      <c r="BN166" s="972"/>
      <c r="BO166" s="972"/>
    </row>
    <row r="167" spans="1:67" s="762" customFormat="1" ht="13.5" customHeight="1" thickBot="1">
      <c r="A167" s="25" t="s">
        <v>672</v>
      </c>
      <c r="B167" s="25"/>
      <c r="C167" s="853"/>
      <c r="D167" s="853"/>
      <c r="E167" s="854"/>
      <c r="F167" s="854"/>
      <c r="G167" s="150">
        <f t="shared" ref="G167:BO167" si="122">G$7</f>
        <v>1990</v>
      </c>
      <c r="H167" s="150">
        <f t="shared" si="122"/>
        <v>1991</v>
      </c>
      <c r="I167" s="150">
        <f t="shared" si="122"/>
        <v>1992</v>
      </c>
      <c r="J167" s="150">
        <f t="shared" si="122"/>
        <v>1993</v>
      </c>
      <c r="K167" s="150">
        <f t="shared" si="122"/>
        <v>1994</v>
      </c>
      <c r="L167" s="150">
        <f t="shared" si="122"/>
        <v>1995</v>
      </c>
      <c r="M167" s="150">
        <f t="shared" si="122"/>
        <v>1996</v>
      </c>
      <c r="N167" s="150">
        <f t="shared" si="122"/>
        <v>1997</v>
      </c>
      <c r="O167" s="150">
        <f t="shared" si="122"/>
        <v>1998</v>
      </c>
      <c r="P167" s="150">
        <f t="shared" si="122"/>
        <v>1999</v>
      </c>
      <c r="Q167" s="150">
        <f t="shared" si="122"/>
        <v>2000</v>
      </c>
      <c r="R167" s="150">
        <f t="shared" si="122"/>
        <v>2001</v>
      </c>
      <c r="S167" s="150">
        <f t="shared" si="122"/>
        <v>2002</v>
      </c>
      <c r="T167" s="150">
        <f t="shared" si="122"/>
        <v>2003</v>
      </c>
      <c r="U167" s="150">
        <f t="shared" si="122"/>
        <v>2004</v>
      </c>
      <c r="V167" s="150">
        <f t="shared" si="122"/>
        <v>2005</v>
      </c>
      <c r="W167" s="150">
        <f t="shared" si="122"/>
        <v>2006</v>
      </c>
      <c r="X167" s="150">
        <f t="shared" si="122"/>
        <v>2007</v>
      </c>
      <c r="Y167" s="150">
        <f t="shared" si="122"/>
        <v>2008</v>
      </c>
      <c r="Z167" s="150">
        <f t="shared" si="122"/>
        <v>2009</v>
      </c>
      <c r="AA167" s="150">
        <f t="shared" si="122"/>
        <v>2010</v>
      </c>
      <c r="AB167" s="150">
        <f t="shared" si="122"/>
        <v>2011</v>
      </c>
      <c r="AC167" s="150">
        <f t="shared" si="122"/>
        <v>2012</v>
      </c>
      <c r="AD167" s="150">
        <f t="shared" si="122"/>
        <v>2013</v>
      </c>
      <c r="AE167" s="150">
        <f t="shared" si="122"/>
        <v>2014</v>
      </c>
      <c r="AF167" s="150">
        <f t="shared" si="122"/>
        <v>2015</v>
      </c>
      <c r="AG167" s="150">
        <f t="shared" si="122"/>
        <v>2016</v>
      </c>
      <c r="AH167" s="150">
        <f t="shared" si="122"/>
        <v>2017</v>
      </c>
      <c r="AI167" s="150">
        <f t="shared" si="122"/>
        <v>2018</v>
      </c>
      <c r="AJ167" s="150">
        <f t="shared" si="122"/>
        <v>2019</v>
      </c>
      <c r="AK167" s="150">
        <f t="shared" si="122"/>
        <v>2020</v>
      </c>
      <c r="AL167" s="150">
        <f t="shared" si="122"/>
        <v>2021</v>
      </c>
      <c r="AM167" s="150">
        <f t="shared" si="122"/>
        <v>2022</v>
      </c>
      <c r="AN167" s="150">
        <f t="shared" si="122"/>
        <v>2023</v>
      </c>
      <c r="AO167" s="150">
        <f t="shared" si="122"/>
        <v>2024</v>
      </c>
      <c r="AP167" s="150">
        <f t="shared" si="122"/>
        <v>2025</v>
      </c>
      <c r="AQ167" s="150">
        <f t="shared" si="122"/>
        <v>2026</v>
      </c>
      <c r="AR167" s="150">
        <f t="shared" si="122"/>
        <v>2027</v>
      </c>
      <c r="AS167" s="150">
        <f t="shared" si="122"/>
        <v>2028</v>
      </c>
      <c r="AT167" s="150">
        <f t="shared" si="122"/>
        <v>2029</v>
      </c>
      <c r="AU167" s="150">
        <f t="shared" si="122"/>
        <v>2030</v>
      </c>
      <c r="AV167" s="150">
        <f t="shared" si="122"/>
        <v>2031</v>
      </c>
      <c r="AW167" s="150">
        <f t="shared" si="122"/>
        <v>2032</v>
      </c>
      <c r="AX167" s="150">
        <f t="shared" si="122"/>
        <v>2033</v>
      </c>
      <c r="AY167" s="150">
        <f t="shared" si="122"/>
        <v>2034</v>
      </c>
      <c r="AZ167" s="150">
        <f t="shared" si="122"/>
        <v>2035</v>
      </c>
      <c r="BA167" s="150">
        <f t="shared" si="122"/>
        <v>2036</v>
      </c>
      <c r="BB167" s="150">
        <f t="shared" si="122"/>
        <v>2037</v>
      </c>
      <c r="BC167" s="150">
        <f t="shared" si="122"/>
        <v>2038</v>
      </c>
      <c r="BD167" s="150">
        <f t="shared" si="122"/>
        <v>2039</v>
      </c>
      <c r="BE167" s="150">
        <f t="shared" si="122"/>
        <v>2040</v>
      </c>
      <c r="BF167" s="150">
        <f t="shared" si="122"/>
        <v>2041</v>
      </c>
      <c r="BG167" s="150">
        <f t="shared" si="122"/>
        <v>2042</v>
      </c>
      <c r="BH167" s="150">
        <f t="shared" si="122"/>
        <v>2043</v>
      </c>
      <c r="BI167" s="150">
        <f t="shared" si="122"/>
        <v>2044</v>
      </c>
      <c r="BJ167" s="150">
        <f t="shared" si="122"/>
        <v>2045</v>
      </c>
      <c r="BK167" s="150">
        <f t="shared" si="122"/>
        <v>2046</v>
      </c>
      <c r="BL167" s="150">
        <f t="shared" si="122"/>
        <v>2047</v>
      </c>
      <c r="BM167" s="150">
        <f t="shared" si="122"/>
        <v>2048</v>
      </c>
      <c r="BN167" s="150">
        <f t="shared" si="122"/>
        <v>2049</v>
      </c>
      <c r="BO167" s="150">
        <f t="shared" si="122"/>
        <v>2050</v>
      </c>
    </row>
    <row r="168" spans="1:67" ht="13.5" customHeight="1">
      <c r="A168" s="762"/>
      <c r="B168" s="728">
        <v>50</v>
      </c>
      <c r="C168" s="126" t="s">
        <v>710</v>
      </c>
      <c r="D168" s="944"/>
      <c r="E168" s="942" t="s">
        <v>658</v>
      </c>
      <c r="F168" s="857"/>
      <c r="G168" s="976">
        <f t="shared" ref="G168:AK168" si="123">IF(OR(G404="",G424="",G542="",G558="",G570=""),"",G404+G424+G542+G558+G570)</f>
        <v>0</v>
      </c>
      <c r="H168" s="976">
        <f t="shared" si="123"/>
        <v>0</v>
      </c>
      <c r="I168" s="976">
        <f t="shared" si="123"/>
        <v>0</v>
      </c>
      <c r="J168" s="976">
        <f t="shared" si="123"/>
        <v>0</v>
      </c>
      <c r="K168" s="976">
        <f t="shared" si="123"/>
        <v>0</v>
      </c>
      <c r="L168" s="976">
        <f t="shared" si="123"/>
        <v>0</v>
      </c>
      <c r="M168" s="976">
        <f t="shared" si="123"/>
        <v>0</v>
      </c>
      <c r="N168" s="976">
        <f t="shared" si="123"/>
        <v>0</v>
      </c>
      <c r="O168" s="976">
        <f t="shared" si="123"/>
        <v>0</v>
      </c>
      <c r="P168" s="976">
        <f t="shared" si="123"/>
        <v>0</v>
      </c>
      <c r="Q168" s="976">
        <f t="shared" si="123"/>
        <v>0</v>
      </c>
      <c r="R168" s="976">
        <f t="shared" si="123"/>
        <v>0</v>
      </c>
      <c r="S168" s="976">
        <f t="shared" si="123"/>
        <v>0</v>
      </c>
      <c r="T168" s="976">
        <f t="shared" si="123"/>
        <v>0</v>
      </c>
      <c r="U168" s="976">
        <f t="shared" si="123"/>
        <v>0</v>
      </c>
      <c r="V168" s="976">
        <f t="shared" si="123"/>
        <v>0</v>
      </c>
      <c r="W168" s="976">
        <f t="shared" si="123"/>
        <v>0</v>
      </c>
      <c r="X168" s="976">
        <f t="shared" si="123"/>
        <v>0</v>
      </c>
      <c r="Y168" s="976">
        <f t="shared" si="123"/>
        <v>0</v>
      </c>
      <c r="Z168" s="976">
        <f t="shared" si="123"/>
        <v>0</v>
      </c>
      <c r="AA168" s="976">
        <f t="shared" si="123"/>
        <v>0</v>
      </c>
      <c r="AB168" s="976">
        <f t="shared" si="123"/>
        <v>0</v>
      </c>
      <c r="AC168" s="976">
        <f t="shared" si="123"/>
        <v>0</v>
      </c>
      <c r="AD168" s="976">
        <f t="shared" si="123"/>
        <v>0</v>
      </c>
      <c r="AE168" s="976">
        <f t="shared" si="123"/>
        <v>0</v>
      </c>
      <c r="AF168" s="976">
        <f t="shared" si="123"/>
        <v>0</v>
      </c>
      <c r="AG168" s="976">
        <f t="shared" si="123"/>
        <v>0</v>
      </c>
      <c r="AH168" s="976">
        <f t="shared" si="123"/>
        <v>0</v>
      </c>
      <c r="AI168" s="976">
        <f t="shared" si="123"/>
        <v>0</v>
      </c>
      <c r="AJ168" s="976">
        <f t="shared" si="123"/>
        <v>0</v>
      </c>
      <c r="AK168" s="976">
        <f t="shared" si="123"/>
        <v>0</v>
      </c>
      <c r="AL168" s="976">
        <f>IF(OR(AL404="",AL424="",AL542="",AL558="",AL570=""),"",AL404+AL424+AL542+AL558+AL570)</f>
        <v>0</v>
      </c>
      <c r="AM168" s="976">
        <f>IF(OR(AM404="",AM424="",AM542="",AM558="",AM570=""),"",AM404+AM424+AM542+AM558+AM570)</f>
        <v>0</v>
      </c>
      <c r="AN168" s="976">
        <f>IF(OR(AN404="",AN424="",AN542="",AN558="",AN570=""),"",AN404+AN424+AN542+AN558+AN570)</f>
        <v>0</v>
      </c>
      <c r="AO168" s="976">
        <f>IF(OR(AO404="",AO424="",AO542="",AO558="",AO570=""),"",AO404+AO424+AO542+AO558+AO570)</f>
        <v>0</v>
      </c>
      <c r="AP168" s="976">
        <f>IF(OR(AP404="",AP424="",AP542="",AP558="",AP570=""),"",AP404+AP424+AP542+AP558+AP570)</f>
        <v>0</v>
      </c>
      <c r="AQ168" s="976">
        <f t="shared" ref="AQ168:BO168" si="124">IF(OR(AQ404="",AQ424="",AQ542="",AQ558="",AQ570=""),"",AQ404+AQ424+AQ542+AQ558+AQ570)</f>
        <v>0</v>
      </c>
      <c r="AR168" s="976">
        <f t="shared" si="124"/>
        <v>0</v>
      </c>
      <c r="AS168" s="976">
        <f t="shared" si="124"/>
        <v>0</v>
      </c>
      <c r="AT168" s="976">
        <f t="shared" si="124"/>
        <v>0</v>
      </c>
      <c r="AU168" s="976">
        <f t="shared" si="124"/>
        <v>0</v>
      </c>
      <c r="AV168" s="976">
        <f t="shared" si="124"/>
        <v>0</v>
      </c>
      <c r="AW168" s="976">
        <f t="shared" si="124"/>
        <v>0</v>
      </c>
      <c r="AX168" s="976">
        <f t="shared" si="124"/>
        <v>0</v>
      </c>
      <c r="AY168" s="976">
        <f t="shared" si="124"/>
        <v>0</v>
      </c>
      <c r="AZ168" s="976">
        <f t="shared" si="124"/>
        <v>0</v>
      </c>
      <c r="BA168" s="976">
        <f t="shared" si="124"/>
        <v>0</v>
      </c>
      <c r="BB168" s="976">
        <f t="shared" si="124"/>
        <v>0</v>
      </c>
      <c r="BC168" s="976">
        <f t="shared" si="124"/>
        <v>0</v>
      </c>
      <c r="BD168" s="976">
        <f t="shared" si="124"/>
        <v>0</v>
      </c>
      <c r="BE168" s="976">
        <f t="shared" si="124"/>
        <v>0</v>
      </c>
      <c r="BF168" s="976">
        <f t="shared" si="124"/>
        <v>0</v>
      </c>
      <c r="BG168" s="976">
        <f t="shared" si="124"/>
        <v>0</v>
      </c>
      <c r="BH168" s="976">
        <f t="shared" si="124"/>
        <v>0</v>
      </c>
      <c r="BI168" s="976">
        <f t="shared" si="124"/>
        <v>0</v>
      </c>
      <c r="BJ168" s="976">
        <f t="shared" si="124"/>
        <v>0</v>
      </c>
      <c r="BK168" s="976">
        <f t="shared" si="124"/>
        <v>0</v>
      </c>
      <c r="BL168" s="976">
        <f t="shared" si="124"/>
        <v>0</v>
      </c>
      <c r="BM168" s="976">
        <f t="shared" si="124"/>
        <v>0</v>
      </c>
      <c r="BN168" s="976">
        <f t="shared" si="124"/>
        <v>0</v>
      </c>
      <c r="BO168" s="976">
        <f t="shared" si="124"/>
        <v>0</v>
      </c>
    </row>
    <row r="169" spans="1:67" s="762" customFormat="1" ht="13.5" customHeight="1" thickBot="1">
      <c r="B169" s="785"/>
      <c r="C169" s="80"/>
      <c r="D169" s="784"/>
      <c r="E169" s="785"/>
      <c r="F169" s="785"/>
      <c r="G169" s="972"/>
      <c r="H169" s="972"/>
      <c r="I169" s="972"/>
      <c r="J169" s="972"/>
      <c r="K169" s="972"/>
      <c r="L169" s="972"/>
      <c r="M169" s="972"/>
      <c r="N169" s="972"/>
      <c r="O169" s="972"/>
      <c r="P169" s="972"/>
      <c r="Q169" s="972"/>
      <c r="R169" s="972"/>
      <c r="S169" s="972"/>
      <c r="T169" s="972"/>
      <c r="U169" s="972"/>
      <c r="V169" s="972"/>
      <c r="W169" s="972"/>
      <c r="X169" s="972"/>
      <c r="Y169" s="972"/>
      <c r="Z169" s="972"/>
      <c r="AA169" s="972"/>
      <c r="AB169" s="972"/>
      <c r="AC169" s="972"/>
      <c r="AD169" s="972"/>
      <c r="AE169" s="972"/>
      <c r="AF169" s="972"/>
      <c r="AG169" s="972"/>
      <c r="AH169" s="972"/>
      <c r="AI169" s="972"/>
      <c r="AJ169" s="972"/>
      <c r="AK169" s="972"/>
      <c r="AL169" s="972"/>
      <c r="AM169" s="972"/>
      <c r="AN169" s="972"/>
      <c r="AO169" s="972"/>
      <c r="AP169" s="972"/>
      <c r="AQ169" s="972"/>
      <c r="AR169" s="972"/>
      <c r="AS169" s="972"/>
      <c r="AT169" s="972"/>
      <c r="AU169" s="972"/>
      <c r="AV169" s="972"/>
      <c r="AW169" s="972"/>
      <c r="AX169" s="972"/>
      <c r="AY169" s="972"/>
      <c r="AZ169" s="972"/>
      <c r="BA169" s="972"/>
      <c r="BB169" s="972"/>
      <c r="BC169" s="972"/>
      <c r="BD169" s="972"/>
      <c r="BE169" s="972"/>
      <c r="BF169" s="972"/>
      <c r="BG169" s="972"/>
      <c r="BH169" s="972"/>
      <c r="BI169" s="972"/>
      <c r="BJ169" s="972"/>
      <c r="BK169" s="972"/>
      <c r="BL169" s="972"/>
      <c r="BM169" s="972"/>
      <c r="BN169" s="972"/>
      <c r="BO169" s="972"/>
    </row>
    <row r="170" spans="1:67" s="809" customFormat="1" ht="13.5" customHeight="1" thickBot="1">
      <c r="A170" s="32" t="s">
        <v>40</v>
      </c>
      <c r="B170" s="859"/>
      <c r="C170" s="859"/>
      <c r="D170" s="859"/>
      <c r="E170" s="860"/>
      <c r="F170" s="860"/>
      <c r="G170" s="991"/>
      <c r="H170" s="991"/>
      <c r="I170" s="991"/>
      <c r="J170" s="991"/>
      <c r="K170" s="991"/>
      <c r="L170" s="991"/>
      <c r="M170" s="991"/>
      <c r="N170" s="991"/>
      <c r="O170" s="991"/>
      <c r="P170" s="991"/>
      <c r="Q170" s="991"/>
      <c r="R170" s="991"/>
      <c r="S170" s="991"/>
      <c r="T170" s="991"/>
      <c r="U170" s="991"/>
      <c r="V170" s="991"/>
      <c r="W170" s="991"/>
      <c r="X170" s="991"/>
      <c r="Y170" s="991"/>
      <c r="Z170" s="991"/>
      <c r="AA170" s="991"/>
      <c r="AB170" s="991"/>
      <c r="AC170" s="991"/>
      <c r="AD170" s="991"/>
      <c r="AE170" s="991"/>
      <c r="AF170" s="991"/>
      <c r="AG170" s="991"/>
      <c r="AH170" s="991"/>
      <c r="AI170" s="991"/>
      <c r="AJ170" s="991"/>
      <c r="AK170" s="991"/>
      <c r="AL170" s="991"/>
      <c r="AM170" s="991"/>
      <c r="AN170" s="991"/>
      <c r="AO170" s="991"/>
      <c r="AP170" s="992"/>
      <c r="AQ170" s="992"/>
      <c r="AR170" s="992"/>
      <c r="AS170" s="992"/>
      <c r="AT170" s="992"/>
      <c r="AU170" s="992"/>
      <c r="AV170" s="992"/>
      <c r="AW170" s="992"/>
      <c r="AX170" s="992"/>
      <c r="AY170" s="992"/>
      <c r="AZ170" s="992"/>
      <c r="BA170" s="992"/>
      <c r="BB170" s="992"/>
      <c r="BC170" s="992"/>
      <c r="BD170" s="992"/>
      <c r="BE170" s="992"/>
      <c r="BF170" s="992"/>
      <c r="BG170" s="992"/>
      <c r="BH170" s="992"/>
      <c r="BI170" s="992"/>
      <c r="BJ170" s="992"/>
      <c r="BK170" s="992"/>
      <c r="BL170" s="992"/>
      <c r="BM170" s="992"/>
      <c r="BN170" s="992"/>
      <c r="BO170" s="992"/>
    </row>
    <row r="171" spans="1:67" ht="13.5" thickBot="1">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row>
    <row r="172" spans="1:67" ht="15" thickBot="1">
      <c r="B172" s="1542" t="s">
        <v>1157</v>
      </c>
      <c r="C172" s="1543"/>
      <c r="D172" s="1543"/>
      <c r="E172" s="1543"/>
      <c r="F172" s="1544"/>
      <c r="G172" s="152">
        <f t="shared" ref="G172:AL174" si="125">G$7</f>
        <v>1990</v>
      </c>
      <c r="H172" s="152">
        <f t="shared" si="125"/>
        <v>1991</v>
      </c>
      <c r="I172" s="152">
        <f t="shared" si="125"/>
        <v>1992</v>
      </c>
      <c r="J172" s="152">
        <f t="shared" si="125"/>
        <v>1993</v>
      </c>
      <c r="K172" s="152">
        <f t="shared" si="125"/>
        <v>1994</v>
      </c>
      <c r="L172" s="152">
        <f t="shared" si="125"/>
        <v>1995</v>
      </c>
      <c r="M172" s="152">
        <f t="shared" si="125"/>
        <v>1996</v>
      </c>
      <c r="N172" s="152">
        <f t="shared" si="125"/>
        <v>1997</v>
      </c>
      <c r="O172" s="152">
        <f t="shared" si="125"/>
        <v>1998</v>
      </c>
      <c r="P172" s="152">
        <f t="shared" si="125"/>
        <v>1999</v>
      </c>
      <c r="Q172" s="152">
        <f t="shared" si="125"/>
        <v>2000</v>
      </c>
      <c r="R172" s="152">
        <f t="shared" si="125"/>
        <v>2001</v>
      </c>
      <c r="S172" s="152">
        <f t="shared" si="125"/>
        <v>2002</v>
      </c>
      <c r="T172" s="152">
        <f t="shared" si="125"/>
        <v>2003</v>
      </c>
      <c r="U172" s="152">
        <f t="shared" si="125"/>
        <v>2004</v>
      </c>
      <c r="V172" s="152">
        <f t="shared" si="125"/>
        <v>2005</v>
      </c>
      <c r="W172" s="152">
        <f t="shared" si="125"/>
        <v>2006</v>
      </c>
      <c r="X172" s="152">
        <f t="shared" si="125"/>
        <v>2007</v>
      </c>
      <c r="Y172" s="152">
        <f t="shared" si="125"/>
        <v>2008</v>
      </c>
      <c r="Z172" s="152">
        <f t="shared" si="125"/>
        <v>2009</v>
      </c>
      <c r="AA172" s="152">
        <f t="shared" si="125"/>
        <v>2010</v>
      </c>
      <c r="AB172" s="152">
        <f t="shared" si="125"/>
        <v>2011</v>
      </c>
      <c r="AC172" s="152">
        <f t="shared" si="125"/>
        <v>2012</v>
      </c>
      <c r="AD172" s="152">
        <f t="shared" si="125"/>
        <v>2013</v>
      </c>
      <c r="AE172" s="152">
        <f t="shared" si="125"/>
        <v>2014</v>
      </c>
      <c r="AF172" s="152">
        <f t="shared" si="125"/>
        <v>2015</v>
      </c>
      <c r="AG172" s="152">
        <f t="shared" si="125"/>
        <v>2016</v>
      </c>
      <c r="AH172" s="152">
        <f t="shared" si="125"/>
        <v>2017</v>
      </c>
      <c r="AI172" s="152">
        <f t="shared" si="125"/>
        <v>2018</v>
      </c>
      <c r="AJ172" s="152">
        <f t="shared" si="125"/>
        <v>2019</v>
      </c>
      <c r="AK172" s="152">
        <f t="shared" si="125"/>
        <v>2020</v>
      </c>
      <c r="AL172" s="152">
        <f t="shared" si="125"/>
        <v>2021</v>
      </c>
      <c r="AM172" s="152">
        <f t="shared" ref="AL172:BA174" si="126">AM$7</f>
        <v>2022</v>
      </c>
      <c r="AN172" s="152">
        <f t="shared" si="126"/>
        <v>2023</v>
      </c>
      <c r="AO172" s="152">
        <f t="shared" si="126"/>
        <v>2024</v>
      </c>
      <c r="AP172" s="152">
        <f t="shared" si="126"/>
        <v>2025</v>
      </c>
      <c r="AQ172" s="152">
        <f t="shared" si="126"/>
        <v>2026</v>
      </c>
      <c r="AR172" s="152">
        <f t="shared" si="126"/>
        <v>2027</v>
      </c>
      <c r="AS172" s="152">
        <f t="shared" si="126"/>
        <v>2028</v>
      </c>
      <c r="AT172" s="152">
        <f t="shared" si="126"/>
        <v>2029</v>
      </c>
      <c r="AU172" s="152">
        <f t="shared" si="126"/>
        <v>2030</v>
      </c>
      <c r="AV172" s="152">
        <f t="shared" si="126"/>
        <v>2031</v>
      </c>
      <c r="AW172" s="152">
        <f t="shared" si="126"/>
        <v>2032</v>
      </c>
      <c r="AX172" s="152">
        <f t="shared" si="126"/>
        <v>2033</v>
      </c>
      <c r="AY172" s="152">
        <f t="shared" si="126"/>
        <v>2034</v>
      </c>
      <c r="AZ172" s="152">
        <f t="shared" si="126"/>
        <v>2035</v>
      </c>
      <c r="BA172" s="152">
        <f t="shared" si="126"/>
        <v>2036</v>
      </c>
      <c r="BB172" s="152">
        <f t="shared" ref="AQ172:BO174" si="127">BB$7</f>
        <v>2037</v>
      </c>
      <c r="BC172" s="152">
        <f t="shared" si="127"/>
        <v>2038</v>
      </c>
      <c r="BD172" s="152">
        <f t="shared" si="127"/>
        <v>2039</v>
      </c>
      <c r="BE172" s="152">
        <f t="shared" si="127"/>
        <v>2040</v>
      </c>
      <c r="BF172" s="152">
        <f t="shared" si="127"/>
        <v>2041</v>
      </c>
      <c r="BG172" s="152">
        <f t="shared" si="127"/>
        <v>2042</v>
      </c>
      <c r="BH172" s="152">
        <f t="shared" si="127"/>
        <v>2043</v>
      </c>
      <c r="BI172" s="152">
        <f t="shared" si="127"/>
        <v>2044</v>
      </c>
      <c r="BJ172" s="152">
        <f t="shared" si="127"/>
        <v>2045</v>
      </c>
      <c r="BK172" s="152">
        <f t="shared" si="127"/>
        <v>2046</v>
      </c>
      <c r="BL172" s="152">
        <f t="shared" si="127"/>
        <v>2047</v>
      </c>
      <c r="BM172" s="152">
        <f t="shared" si="127"/>
        <v>2048</v>
      </c>
      <c r="BN172" s="152">
        <f t="shared" si="127"/>
        <v>2049</v>
      </c>
      <c r="BO172" s="152">
        <f t="shared" si="127"/>
        <v>2050</v>
      </c>
    </row>
    <row r="173" spans="1:67" ht="16.5" customHeight="1" thickBot="1">
      <c r="B173" s="786">
        <v>59</v>
      </c>
      <c r="C173" s="43" t="s">
        <v>320</v>
      </c>
      <c r="D173" s="247"/>
      <c r="E173" s="675" t="s">
        <v>151</v>
      </c>
      <c r="F173" s="676"/>
      <c r="G173" s="87">
        <f t="shared" ref="G173:AK173" si="128">IF(OR(G144="",G149="",G156=""),"",G144+G149+G156)</f>
        <v>0</v>
      </c>
      <c r="H173" s="87">
        <f t="shared" si="128"/>
        <v>0</v>
      </c>
      <c r="I173" s="87">
        <f t="shared" si="128"/>
        <v>0</v>
      </c>
      <c r="J173" s="87">
        <f t="shared" si="128"/>
        <v>0</v>
      </c>
      <c r="K173" s="87">
        <f t="shared" si="128"/>
        <v>0</v>
      </c>
      <c r="L173" s="87">
        <f t="shared" si="128"/>
        <v>0</v>
      </c>
      <c r="M173" s="87">
        <f t="shared" si="128"/>
        <v>0</v>
      </c>
      <c r="N173" s="87">
        <f t="shared" si="128"/>
        <v>0</v>
      </c>
      <c r="O173" s="87">
        <f t="shared" si="128"/>
        <v>0</v>
      </c>
      <c r="P173" s="87">
        <f t="shared" si="128"/>
        <v>0</v>
      </c>
      <c r="Q173" s="87">
        <f t="shared" si="128"/>
        <v>0</v>
      </c>
      <c r="R173" s="87">
        <f t="shared" si="128"/>
        <v>0</v>
      </c>
      <c r="S173" s="87">
        <f t="shared" si="128"/>
        <v>0</v>
      </c>
      <c r="T173" s="87">
        <f t="shared" si="128"/>
        <v>0</v>
      </c>
      <c r="U173" s="87">
        <f t="shared" si="128"/>
        <v>0</v>
      </c>
      <c r="V173" s="87">
        <f t="shared" si="128"/>
        <v>0</v>
      </c>
      <c r="W173" s="87">
        <f t="shared" si="128"/>
        <v>0</v>
      </c>
      <c r="X173" s="87">
        <f t="shared" si="128"/>
        <v>0</v>
      </c>
      <c r="Y173" s="87">
        <f t="shared" si="128"/>
        <v>0</v>
      </c>
      <c r="Z173" s="87">
        <f t="shared" si="128"/>
        <v>0</v>
      </c>
      <c r="AA173" s="87">
        <f t="shared" si="128"/>
        <v>0</v>
      </c>
      <c r="AB173" s="87">
        <f t="shared" si="128"/>
        <v>0</v>
      </c>
      <c r="AC173" s="87">
        <f t="shared" si="128"/>
        <v>0</v>
      </c>
      <c r="AD173" s="87">
        <f t="shared" si="128"/>
        <v>0</v>
      </c>
      <c r="AE173" s="87">
        <f t="shared" si="128"/>
        <v>0</v>
      </c>
      <c r="AF173" s="87">
        <f t="shared" si="128"/>
        <v>0</v>
      </c>
      <c r="AG173" s="87">
        <f t="shared" si="128"/>
        <v>0</v>
      </c>
      <c r="AH173" s="87">
        <f t="shared" si="128"/>
        <v>0</v>
      </c>
      <c r="AI173" s="87">
        <f t="shared" si="128"/>
        <v>0</v>
      </c>
      <c r="AJ173" s="87">
        <f t="shared" si="128"/>
        <v>0</v>
      </c>
      <c r="AK173" s="87">
        <f t="shared" si="128"/>
        <v>0</v>
      </c>
      <c r="AL173" s="87">
        <f>IF(OR(AL144="",AL149="",AL156=""),"",AL144+AL149+AL156)</f>
        <v>0</v>
      </c>
      <c r="AM173" s="87">
        <f>IF(OR(AM144="",AM149="",AM156=""),"",AM144+AM149+AM156)</f>
        <v>0</v>
      </c>
      <c r="AN173" s="87">
        <f>IF(OR(AN144="",AN149="",AN156=""),"",AN144+AN149+AN156)</f>
        <v>0</v>
      </c>
      <c r="AO173" s="87">
        <f>IF(OR(AO144="",AO149="",AO156=""),"",AO144+AO149+AO156)</f>
        <v>0</v>
      </c>
      <c r="AP173" s="87">
        <f>IF(OR(AP144="",AP149="",AP156=""),"",AP144+AP149+AP156)</f>
        <v>0</v>
      </c>
      <c r="AQ173" s="87">
        <f t="shared" ref="AQ173:BO173" si="129">IF(OR(AQ144="",AQ149="",AQ156=""),"",AQ144+AQ149+AQ156)</f>
        <v>0</v>
      </c>
      <c r="AR173" s="87">
        <f t="shared" si="129"/>
        <v>0</v>
      </c>
      <c r="AS173" s="87">
        <f t="shared" si="129"/>
        <v>0</v>
      </c>
      <c r="AT173" s="87">
        <f t="shared" si="129"/>
        <v>0</v>
      </c>
      <c r="AU173" s="87">
        <f t="shared" si="129"/>
        <v>0</v>
      </c>
      <c r="AV173" s="87">
        <f t="shared" si="129"/>
        <v>0</v>
      </c>
      <c r="AW173" s="87">
        <f t="shared" si="129"/>
        <v>0</v>
      </c>
      <c r="AX173" s="87">
        <f t="shared" si="129"/>
        <v>0</v>
      </c>
      <c r="AY173" s="87">
        <f t="shared" si="129"/>
        <v>0</v>
      </c>
      <c r="AZ173" s="87">
        <f t="shared" si="129"/>
        <v>0</v>
      </c>
      <c r="BA173" s="87">
        <f t="shared" si="129"/>
        <v>0</v>
      </c>
      <c r="BB173" s="87">
        <f t="shared" si="129"/>
        <v>0</v>
      </c>
      <c r="BC173" s="87">
        <f t="shared" si="129"/>
        <v>0</v>
      </c>
      <c r="BD173" s="87">
        <f t="shared" si="129"/>
        <v>0</v>
      </c>
      <c r="BE173" s="87">
        <f t="shared" si="129"/>
        <v>0</v>
      </c>
      <c r="BF173" s="87">
        <f t="shared" si="129"/>
        <v>0</v>
      </c>
      <c r="BG173" s="87">
        <f t="shared" si="129"/>
        <v>0</v>
      </c>
      <c r="BH173" s="87">
        <f t="shared" si="129"/>
        <v>0</v>
      </c>
      <c r="BI173" s="87">
        <f t="shared" si="129"/>
        <v>0</v>
      </c>
      <c r="BJ173" s="87">
        <f t="shared" si="129"/>
        <v>0</v>
      </c>
      <c r="BK173" s="87">
        <f t="shared" si="129"/>
        <v>0</v>
      </c>
      <c r="BL173" s="87">
        <f t="shared" si="129"/>
        <v>0</v>
      </c>
      <c r="BM173" s="87">
        <f t="shared" si="129"/>
        <v>0</v>
      </c>
      <c r="BN173" s="87">
        <f t="shared" si="129"/>
        <v>0</v>
      </c>
      <c r="BO173" s="87">
        <f t="shared" si="129"/>
        <v>0</v>
      </c>
    </row>
    <row r="174" spans="1:67" ht="13.5" customHeight="1" thickBot="1">
      <c r="B174" s="32" t="s">
        <v>1158</v>
      </c>
      <c r="C174" s="859"/>
      <c r="D174" s="859"/>
      <c r="E174" s="860"/>
      <c r="F174" s="860"/>
      <c r="G174" s="152">
        <f t="shared" si="125"/>
        <v>1990</v>
      </c>
      <c r="H174" s="152">
        <f t="shared" si="125"/>
        <v>1991</v>
      </c>
      <c r="I174" s="152">
        <f t="shared" si="125"/>
        <v>1992</v>
      </c>
      <c r="J174" s="152">
        <f t="shared" si="125"/>
        <v>1993</v>
      </c>
      <c r="K174" s="152">
        <f t="shared" si="125"/>
        <v>1994</v>
      </c>
      <c r="L174" s="152">
        <f t="shared" si="125"/>
        <v>1995</v>
      </c>
      <c r="M174" s="152">
        <f t="shared" si="125"/>
        <v>1996</v>
      </c>
      <c r="N174" s="152">
        <f t="shared" si="125"/>
        <v>1997</v>
      </c>
      <c r="O174" s="152">
        <f t="shared" si="125"/>
        <v>1998</v>
      </c>
      <c r="P174" s="152">
        <f t="shared" si="125"/>
        <v>1999</v>
      </c>
      <c r="Q174" s="152">
        <f t="shared" si="125"/>
        <v>2000</v>
      </c>
      <c r="R174" s="152">
        <f t="shared" si="125"/>
        <v>2001</v>
      </c>
      <c r="S174" s="152">
        <f t="shared" si="125"/>
        <v>2002</v>
      </c>
      <c r="T174" s="152">
        <f t="shared" si="125"/>
        <v>2003</v>
      </c>
      <c r="U174" s="152">
        <f t="shared" si="125"/>
        <v>2004</v>
      </c>
      <c r="V174" s="152">
        <f t="shared" si="125"/>
        <v>2005</v>
      </c>
      <c r="W174" s="152">
        <f t="shared" si="125"/>
        <v>2006</v>
      </c>
      <c r="X174" s="152">
        <f t="shared" si="125"/>
        <v>2007</v>
      </c>
      <c r="Y174" s="152">
        <f t="shared" si="125"/>
        <v>2008</v>
      </c>
      <c r="Z174" s="152">
        <f t="shared" si="125"/>
        <v>2009</v>
      </c>
      <c r="AA174" s="152">
        <f t="shared" si="125"/>
        <v>2010</v>
      </c>
      <c r="AB174" s="152">
        <f t="shared" si="125"/>
        <v>2011</v>
      </c>
      <c r="AC174" s="152">
        <f t="shared" si="125"/>
        <v>2012</v>
      </c>
      <c r="AD174" s="152">
        <f t="shared" si="125"/>
        <v>2013</v>
      </c>
      <c r="AE174" s="152">
        <f t="shared" si="125"/>
        <v>2014</v>
      </c>
      <c r="AF174" s="152">
        <f t="shared" si="125"/>
        <v>2015</v>
      </c>
      <c r="AG174" s="152">
        <f t="shared" si="125"/>
        <v>2016</v>
      </c>
      <c r="AH174" s="152">
        <f t="shared" si="125"/>
        <v>2017</v>
      </c>
      <c r="AI174" s="152">
        <f t="shared" si="125"/>
        <v>2018</v>
      </c>
      <c r="AJ174" s="152">
        <f t="shared" si="125"/>
        <v>2019</v>
      </c>
      <c r="AK174" s="152">
        <f t="shared" si="125"/>
        <v>2020</v>
      </c>
      <c r="AL174" s="152">
        <f t="shared" si="126"/>
        <v>2021</v>
      </c>
      <c r="AM174" s="152">
        <f t="shared" si="126"/>
        <v>2022</v>
      </c>
      <c r="AN174" s="152">
        <f t="shared" si="126"/>
        <v>2023</v>
      </c>
      <c r="AO174" s="152">
        <f t="shared" si="126"/>
        <v>2024</v>
      </c>
      <c r="AP174" s="152">
        <f t="shared" si="126"/>
        <v>2025</v>
      </c>
      <c r="AQ174" s="152">
        <f t="shared" si="127"/>
        <v>2026</v>
      </c>
      <c r="AR174" s="152">
        <f t="shared" si="127"/>
        <v>2027</v>
      </c>
      <c r="AS174" s="152">
        <f t="shared" si="127"/>
        <v>2028</v>
      </c>
      <c r="AT174" s="152">
        <f t="shared" si="127"/>
        <v>2029</v>
      </c>
      <c r="AU174" s="152">
        <f t="shared" si="127"/>
        <v>2030</v>
      </c>
      <c r="AV174" s="152">
        <f t="shared" si="127"/>
        <v>2031</v>
      </c>
      <c r="AW174" s="152">
        <f t="shared" si="127"/>
        <v>2032</v>
      </c>
      <c r="AX174" s="152">
        <f t="shared" si="127"/>
        <v>2033</v>
      </c>
      <c r="AY174" s="152">
        <f t="shared" si="127"/>
        <v>2034</v>
      </c>
      <c r="AZ174" s="152">
        <f t="shared" si="127"/>
        <v>2035</v>
      </c>
      <c r="BA174" s="152">
        <f t="shared" si="127"/>
        <v>2036</v>
      </c>
      <c r="BB174" s="152">
        <f t="shared" si="127"/>
        <v>2037</v>
      </c>
      <c r="BC174" s="152">
        <f t="shared" si="127"/>
        <v>2038</v>
      </c>
      <c r="BD174" s="152">
        <f t="shared" si="127"/>
        <v>2039</v>
      </c>
      <c r="BE174" s="152">
        <f t="shared" si="127"/>
        <v>2040</v>
      </c>
      <c r="BF174" s="152">
        <f t="shared" si="127"/>
        <v>2041</v>
      </c>
      <c r="BG174" s="152">
        <f t="shared" si="127"/>
        <v>2042</v>
      </c>
      <c r="BH174" s="152">
        <f t="shared" si="127"/>
        <v>2043</v>
      </c>
      <c r="BI174" s="152">
        <f t="shared" si="127"/>
        <v>2044</v>
      </c>
      <c r="BJ174" s="152">
        <f t="shared" si="127"/>
        <v>2045</v>
      </c>
      <c r="BK174" s="152">
        <f t="shared" si="127"/>
        <v>2046</v>
      </c>
      <c r="BL174" s="152">
        <f t="shared" si="127"/>
        <v>2047</v>
      </c>
      <c r="BM174" s="152">
        <f t="shared" si="127"/>
        <v>2048</v>
      </c>
      <c r="BN174" s="152">
        <f t="shared" si="127"/>
        <v>2049</v>
      </c>
      <c r="BO174" s="152">
        <f t="shared" si="127"/>
        <v>2050</v>
      </c>
    </row>
    <row r="175" spans="1:67" ht="13.5" customHeight="1">
      <c r="B175" s="728" t="s">
        <v>1303</v>
      </c>
      <c r="C175" s="43" t="s">
        <v>861</v>
      </c>
      <c r="D175" s="247"/>
      <c r="E175" s="675" t="s">
        <v>151</v>
      </c>
      <c r="F175" s="676"/>
      <c r="G175" s="86">
        <f t="shared" ref="G175:AK175" si="130">IF(OR(G173="",G155=""),"",G173-G155)</f>
        <v>0</v>
      </c>
      <c r="H175" s="86">
        <f t="shared" si="130"/>
        <v>0</v>
      </c>
      <c r="I175" s="86">
        <f t="shared" si="130"/>
        <v>0</v>
      </c>
      <c r="J175" s="86">
        <f t="shared" si="130"/>
        <v>0</v>
      </c>
      <c r="K175" s="86">
        <f t="shared" si="130"/>
        <v>0</v>
      </c>
      <c r="L175" s="86">
        <f t="shared" si="130"/>
        <v>0</v>
      </c>
      <c r="M175" s="86">
        <f t="shared" si="130"/>
        <v>0</v>
      </c>
      <c r="N175" s="86">
        <f t="shared" si="130"/>
        <v>0</v>
      </c>
      <c r="O175" s="86">
        <f t="shared" si="130"/>
        <v>0</v>
      </c>
      <c r="P175" s="86">
        <f t="shared" si="130"/>
        <v>0</v>
      </c>
      <c r="Q175" s="86">
        <f t="shared" si="130"/>
        <v>0</v>
      </c>
      <c r="R175" s="86">
        <f t="shared" si="130"/>
        <v>0</v>
      </c>
      <c r="S175" s="86">
        <f t="shared" si="130"/>
        <v>0</v>
      </c>
      <c r="T175" s="86">
        <f t="shared" si="130"/>
        <v>0</v>
      </c>
      <c r="U175" s="86">
        <f t="shared" si="130"/>
        <v>0</v>
      </c>
      <c r="V175" s="86">
        <f t="shared" si="130"/>
        <v>0</v>
      </c>
      <c r="W175" s="86">
        <f t="shared" si="130"/>
        <v>0</v>
      </c>
      <c r="X175" s="86">
        <f t="shared" si="130"/>
        <v>0</v>
      </c>
      <c r="Y175" s="86">
        <f t="shared" si="130"/>
        <v>0</v>
      </c>
      <c r="Z175" s="86">
        <f t="shared" si="130"/>
        <v>0</v>
      </c>
      <c r="AA175" s="86">
        <f t="shared" si="130"/>
        <v>0</v>
      </c>
      <c r="AB175" s="86">
        <f t="shared" si="130"/>
        <v>0</v>
      </c>
      <c r="AC175" s="86">
        <f t="shared" si="130"/>
        <v>0</v>
      </c>
      <c r="AD175" s="86">
        <f t="shared" si="130"/>
        <v>0</v>
      </c>
      <c r="AE175" s="86">
        <f t="shared" si="130"/>
        <v>0</v>
      </c>
      <c r="AF175" s="86">
        <f t="shared" si="130"/>
        <v>0</v>
      </c>
      <c r="AG175" s="86">
        <f t="shared" si="130"/>
        <v>0</v>
      </c>
      <c r="AH175" s="86">
        <f t="shared" si="130"/>
        <v>0</v>
      </c>
      <c r="AI175" s="86">
        <f t="shared" si="130"/>
        <v>0</v>
      </c>
      <c r="AJ175" s="86">
        <f t="shared" si="130"/>
        <v>0</v>
      </c>
      <c r="AK175" s="86">
        <f t="shared" si="130"/>
        <v>0</v>
      </c>
      <c r="AL175" s="86">
        <f>IF(OR(AL173="",AL155=""),"",AL173-AL155)</f>
        <v>0</v>
      </c>
      <c r="AM175" s="86">
        <f>IF(OR(AM173="",AM155=""),"",AM173-AM155)</f>
        <v>0</v>
      </c>
      <c r="AN175" s="86">
        <f>IF(OR(AN173="",AN155=""),"",AN173-AN155)</f>
        <v>0</v>
      </c>
      <c r="AO175" s="86">
        <f>IF(OR(AO173="",AO155=""),"",AO173-AO155)</f>
        <v>0</v>
      </c>
      <c r="AP175" s="86">
        <f>IF(OR(AP173="",AP155=""),"",AP173-AP155)</f>
        <v>0</v>
      </c>
      <c r="AQ175" s="86">
        <f t="shared" ref="AQ175:BO175" si="131">IF(OR(AQ173="",AQ155=""),"",AQ173-AQ155)</f>
        <v>0</v>
      </c>
      <c r="AR175" s="86">
        <f t="shared" si="131"/>
        <v>0</v>
      </c>
      <c r="AS175" s="86">
        <f t="shared" si="131"/>
        <v>0</v>
      </c>
      <c r="AT175" s="86">
        <f t="shared" si="131"/>
        <v>0</v>
      </c>
      <c r="AU175" s="86">
        <f t="shared" si="131"/>
        <v>0</v>
      </c>
      <c r="AV175" s="86">
        <f t="shared" si="131"/>
        <v>0</v>
      </c>
      <c r="AW175" s="86">
        <f t="shared" si="131"/>
        <v>0</v>
      </c>
      <c r="AX175" s="86">
        <f t="shared" si="131"/>
        <v>0</v>
      </c>
      <c r="AY175" s="86">
        <f t="shared" si="131"/>
        <v>0</v>
      </c>
      <c r="AZ175" s="86">
        <f t="shared" si="131"/>
        <v>0</v>
      </c>
      <c r="BA175" s="86">
        <f t="shared" si="131"/>
        <v>0</v>
      </c>
      <c r="BB175" s="86">
        <f t="shared" si="131"/>
        <v>0</v>
      </c>
      <c r="BC175" s="86">
        <f t="shared" si="131"/>
        <v>0</v>
      </c>
      <c r="BD175" s="86">
        <f t="shared" si="131"/>
        <v>0</v>
      </c>
      <c r="BE175" s="86">
        <f t="shared" si="131"/>
        <v>0</v>
      </c>
      <c r="BF175" s="86">
        <f t="shared" si="131"/>
        <v>0</v>
      </c>
      <c r="BG175" s="86">
        <f t="shared" si="131"/>
        <v>0</v>
      </c>
      <c r="BH175" s="86">
        <f t="shared" si="131"/>
        <v>0</v>
      </c>
      <c r="BI175" s="86">
        <f t="shared" si="131"/>
        <v>0</v>
      </c>
      <c r="BJ175" s="86">
        <f t="shared" si="131"/>
        <v>0</v>
      </c>
      <c r="BK175" s="86">
        <f t="shared" si="131"/>
        <v>0</v>
      </c>
      <c r="BL175" s="86">
        <f t="shared" si="131"/>
        <v>0</v>
      </c>
      <c r="BM175" s="86">
        <f t="shared" si="131"/>
        <v>0</v>
      </c>
      <c r="BN175" s="86">
        <f t="shared" si="131"/>
        <v>0</v>
      </c>
      <c r="BO175" s="86">
        <f t="shared" si="131"/>
        <v>0</v>
      </c>
    </row>
    <row r="176" spans="1:67" ht="13.5" customHeight="1">
      <c r="B176" s="728" t="s">
        <v>880</v>
      </c>
      <c r="C176" s="73"/>
      <c r="D176" s="74" t="s">
        <v>364</v>
      </c>
      <c r="E176" s="675" t="s">
        <v>151</v>
      </c>
      <c r="F176" s="676"/>
      <c r="G176" s="677">
        <f>G144</f>
        <v>0</v>
      </c>
      <c r="H176" s="677">
        <f t="shared" ref="H176:AF176" si="132">H144</f>
        <v>0</v>
      </c>
      <c r="I176" s="677">
        <f t="shared" si="132"/>
        <v>0</v>
      </c>
      <c r="J176" s="677">
        <f t="shared" si="132"/>
        <v>0</v>
      </c>
      <c r="K176" s="677">
        <f t="shared" si="132"/>
        <v>0</v>
      </c>
      <c r="L176" s="677">
        <f t="shared" si="132"/>
        <v>0</v>
      </c>
      <c r="M176" s="677">
        <f t="shared" si="132"/>
        <v>0</v>
      </c>
      <c r="N176" s="677">
        <f t="shared" si="132"/>
        <v>0</v>
      </c>
      <c r="O176" s="677">
        <f t="shared" si="132"/>
        <v>0</v>
      </c>
      <c r="P176" s="677">
        <f t="shared" si="132"/>
        <v>0</v>
      </c>
      <c r="Q176" s="677">
        <f t="shared" si="132"/>
        <v>0</v>
      </c>
      <c r="R176" s="677">
        <f t="shared" si="132"/>
        <v>0</v>
      </c>
      <c r="S176" s="677">
        <f t="shared" si="132"/>
        <v>0</v>
      </c>
      <c r="T176" s="677">
        <f t="shared" si="132"/>
        <v>0</v>
      </c>
      <c r="U176" s="677">
        <f t="shared" si="132"/>
        <v>0</v>
      </c>
      <c r="V176" s="677">
        <f t="shared" si="132"/>
        <v>0</v>
      </c>
      <c r="W176" s="677">
        <f t="shared" si="132"/>
        <v>0</v>
      </c>
      <c r="X176" s="677">
        <f t="shared" si="132"/>
        <v>0</v>
      </c>
      <c r="Y176" s="677">
        <f t="shared" si="132"/>
        <v>0</v>
      </c>
      <c r="Z176" s="677">
        <f t="shared" si="132"/>
        <v>0</v>
      </c>
      <c r="AA176" s="677">
        <f t="shared" si="132"/>
        <v>0</v>
      </c>
      <c r="AB176" s="677">
        <f t="shared" si="132"/>
        <v>0</v>
      </c>
      <c r="AC176" s="677">
        <f t="shared" si="132"/>
        <v>0</v>
      </c>
      <c r="AD176" s="677">
        <f t="shared" si="132"/>
        <v>0</v>
      </c>
      <c r="AE176" s="677">
        <f t="shared" si="132"/>
        <v>0</v>
      </c>
      <c r="AF176" s="677">
        <f t="shared" si="132"/>
        <v>0</v>
      </c>
      <c r="AG176" s="677">
        <f t="shared" ref="AG176:AP176" si="133">AG144</f>
        <v>0</v>
      </c>
      <c r="AH176" s="677">
        <f t="shared" si="133"/>
        <v>0</v>
      </c>
      <c r="AI176" s="677">
        <f t="shared" si="133"/>
        <v>0</v>
      </c>
      <c r="AJ176" s="677">
        <f t="shared" si="133"/>
        <v>0</v>
      </c>
      <c r="AK176" s="677">
        <f t="shared" si="133"/>
        <v>0</v>
      </c>
      <c r="AL176" s="677">
        <f t="shared" si="133"/>
        <v>0</v>
      </c>
      <c r="AM176" s="677">
        <f t="shared" si="133"/>
        <v>0</v>
      </c>
      <c r="AN176" s="677">
        <f t="shared" si="133"/>
        <v>0</v>
      </c>
      <c r="AO176" s="677">
        <f t="shared" si="133"/>
        <v>0</v>
      </c>
      <c r="AP176" s="677">
        <f t="shared" si="133"/>
        <v>0</v>
      </c>
      <c r="AQ176" s="677">
        <f t="shared" ref="AQ176:BO176" si="134">AQ144</f>
        <v>0</v>
      </c>
      <c r="AR176" s="677">
        <f t="shared" si="134"/>
        <v>0</v>
      </c>
      <c r="AS176" s="677">
        <f t="shared" si="134"/>
        <v>0</v>
      </c>
      <c r="AT176" s="677">
        <f t="shared" si="134"/>
        <v>0</v>
      </c>
      <c r="AU176" s="677">
        <f t="shared" si="134"/>
        <v>0</v>
      </c>
      <c r="AV176" s="677">
        <f t="shared" si="134"/>
        <v>0</v>
      </c>
      <c r="AW176" s="677">
        <f t="shared" si="134"/>
        <v>0</v>
      </c>
      <c r="AX176" s="677">
        <f t="shared" si="134"/>
        <v>0</v>
      </c>
      <c r="AY176" s="677">
        <f t="shared" si="134"/>
        <v>0</v>
      </c>
      <c r="AZ176" s="677">
        <f t="shared" si="134"/>
        <v>0</v>
      </c>
      <c r="BA176" s="677">
        <f t="shared" si="134"/>
        <v>0</v>
      </c>
      <c r="BB176" s="677">
        <f t="shared" si="134"/>
        <v>0</v>
      </c>
      <c r="BC176" s="677">
        <f t="shared" si="134"/>
        <v>0</v>
      </c>
      <c r="BD176" s="677">
        <f t="shared" si="134"/>
        <v>0</v>
      </c>
      <c r="BE176" s="677">
        <f t="shared" si="134"/>
        <v>0</v>
      </c>
      <c r="BF176" s="677">
        <f t="shared" si="134"/>
        <v>0</v>
      </c>
      <c r="BG176" s="677">
        <f t="shared" si="134"/>
        <v>0</v>
      </c>
      <c r="BH176" s="677">
        <f t="shared" si="134"/>
        <v>0</v>
      </c>
      <c r="BI176" s="677">
        <f t="shared" si="134"/>
        <v>0</v>
      </c>
      <c r="BJ176" s="677">
        <f t="shared" si="134"/>
        <v>0</v>
      </c>
      <c r="BK176" s="677">
        <f t="shared" si="134"/>
        <v>0</v>
      </c>
      <c r="BL176" s="677">
        <f t="shared" si="134"/>
        <v>0</v>
      </c>
      <c r="BM176" s="677">
        <f t="shared" si="134"/>
        <v>0</v>
      </c>
      <c r="BN176" s="677">
        <f t="shared" si="134"/>
        <v>0</v>
      </c>
      <c r="BO176" s="677">
        <f t="shared" si="134"/>
        <v>0</v>
      </c>
    </row>
    <row r="177" spans="1:67" ht="13.5" customHeight="1" thickBot="1">
      <c r="B177" s="728" t="s">
        <v>363</v>
      </c>
      <c r="C177" s="73"/>
      <c r="D177" s="74" t="s">
        <v>859</v>
      </c>
      <c r="E177" s="675" t="s">
        <v>151</v>
      </c>
      <c r="F177" s="676"/>
      <c r="G177" s="86">
        <f>IF(OR(G149="",G152="",G153="",G154=""),"",G149+G152+G153+G154)</f>
        <v>0</v>
      </c>
      <c r="H177" s="86">
        <f t="shared" ref="H177:AF177" si="135">IF(OR(H149="",H152="",H153="",H154=""),"",H149+H152+H153+H154)</f>
        <v>0</v>
      </c>
      <c r="I177" s="86">
        <f t="shared" si="135"/>
        <v>0</v>
      </c>
      <c r="J177" s="86">
        <f t="shared" si="135"/>
        <v>0</v>
      </c>
      <c r="K177" s="86">
        <f t="shared" si="135"/>
        <v>0</v>
      </c>
      <c r="L177" s="86">
        <f t="shared" si="135"/>
        <v>0</v>
      </c>
      <c r="M177" s="86">
        <f t="shared" si="135"/>
        <v>0</v>
      </c>
      <c r="N177" s="86">
        <f t="shared" si="135"/>
        <v>0</v>
      </c>
      <c r="O177" s="86">
        <f t="shared" si="135"/>
        <v>0</v>
      </c>
      <c r="P177" s="86">
        <f t="shared" si="135"/>
        <v>0</v>
      </c>
      <c r="Q177" s="86">
        <f t="shared" si="135"/>
        <v>0</v>
      </c>
      <c r="R177" s="86">
        <f t="shared" si="135"/>
        <v>0</v>
      </c>
      <c r="S177" s="86">
        <f t="shared" si="135"/>
        <v>0</v>
      </c>
      <c r="T177" s="86">
        <f t="shared" si="135"/>
        <v>0</v>
      </c>
      <c r="U177" s="86">
        <f t="shared" si="135"/>
        <v>0</v>
      </c>
      <c r="V177" s="86">
        <f t="shared" si="135"/>
        <v>0</v>
      </c>
      <c r="W177" s="86">
        <f t="shared" si="135"/>
        <v>0</v>
      </c>
      <c r="X177" s="86">
        <f t="shared" si="135"/>
        <v>0</v>
      </c>
      <c r="Y177" s="86">
        <f t="shared" si="135"/>
        <v>0</v>
      </c>
      <c r="Z177" s="86">
        <f t="shared" si="135"/>
        <v>0</v>
      </c>
      <c r="AA177" s="86">
        <f t="shared" si="135"/>
        <v>0</v>
      </c>
      <c r="AB177" s="86">
        <f t="shared" si="135"/>
        <v>0</v>
      </c>
      <c r="AC177" s="86">
        <f t="shared" si="135"/>
        <v>0</v>
      </c>
      <c r="AD177" s="86">
        <f t="shared" si="135"/>
        <v>0</v>
      </c>
      <c r="AE177" s="86">
        <f t="shared" si="135"/>
        <v>0</v>
      </c>
      <c r="AF177" s="86">
        <f t="shared" si="135"/>
        <v>0</v>
      </c>
      <c r="AG177" s="86">
        <f t="shared" ref="AG177:AP177" si="136">IF(OR(AG149="",AG152="",AG153="",AG154=""),"",AG149+AG152+AG153+AG154)</f>
        <v>0</v>
      </c>
      <c r="AH177" s="86">
        <f t="shared" si="136"/>
        <v>0</v>
      </c>
      <c r="AI177" s="86">
        <f t="shared" si="136"/>
        <v>0</v>
      </c>
      <c r="AJ177" s="86">
        <f t="shared" si="136"/>
        <v>0</v>
      </c>
      <c r="AK177" s="86">
        <f t="shared" si="136"/>
        <v>0</v>
      </c>
      <c r="AL177" s="86">
        <f t="shared" si="136"/>
        <v>0</v>
      </c>
      <c r="AM177" s="86">
        <f t="shared" si="136"/>
        <v>0</v>
      </c>
      <c r="AN177" s="86">
        <f t="shared" si="136"/>
        <v>0</v>
      </c>
      <c r="AO177" s="86">
        <f t="shared" si="136"/>
        <v>0</v>
      </c>
      <c r="AP177" s="86">
        <f t="shared" si="136"/>
        <v>0</v>
      </c>
      <c r="AQ177" s="86">
        <f t="shared" ref="AQ177:BO177" si="137">IF(OR(AQ149="",AQ152="",AQ153="",AQ154=""),"",AQ149+AQ152+AQ153+AQ154)</f>
        <v>0</v>
      </c>
      <c r="AR177" s="86">
        <f t="shared" si="137"/>
        <v>0</v>
      </c>
      <c r="AS177" s="86">
        <f t="shared" si="137"/>
        <v>0</v>
      </c>
      <c r="AT177" s="86">
        <f t="shared" si="137"/>
        <v>0</v>
      </c>
      <c r="AU177" s="86">
        <f t="shared" si="137"/>
        <v>0</v>
      </c>
      <c r="AV177" s="86">
        <f t="shared" si="137"/>
        <v>0</v>
      </c>
      <c r="AW177" s="86">
        <f t="shared" si="137"/>
        <v>0</v>
      </c>
      <c r="AX177" s="86">
        <f t="shared" si="137"/>
        <v>0</v>
      </c>
      <c r="AY177" s="86">
        <f t="shared" si="137"/>
        <v>0</v>
      </c>
      <c r="AZ177" s="86">
        <f t="shared" si="137"/>
        <v>0</v>
      </c>
      <c r="BA177" s="86">
        <f t="shared" si="137"/>
        <v>0</v>
      </c>
      <c r="BB177" s="86">
        <f t="shared" si="137"/>
        <v>0</v>
      </c>
      <c r="BC177" s="86">
        <f t="shared" si="137"/>
        <v>0</v>
      </c>
      <c r="BD177" s="86">
        <f t="shared" si="137"/>
        <v>0</v>
      </c>
      <c r="BE177" s="86">
        <f t="shared" si="137"/>
        <v>0</v>
      </c>
      <c r="BF177" s="86">
        <f t="shared" si="137"/>
        <v>0</v>
      </c>
      <c r="BG177" s="86">
        <f t="shared" si="137"/>
        <v>0</v>
      </c>
      <c r="BH177" s="86">
        <f t="shared" si="137"/>
        <v>0</v>
      </c>
      <c r="BI177" s="86">
        <f t="shared" si="137"/>
        <v>0</v>
      </c>
      <c r="BJ177" s="86">
        <f t="shared" si="137"/>
        <v>0</v>
      </c>
      <c r="BK177" s="86">
        <f t="shared" si="137"/>
        <v>0</v>
      </c>
      <c r="BL177" s="86">
        <f t="shared" si="137"/>
        <v>0</v>
      </c>
      <c r="BM177" s="86">
        <f t="shared" si="137"/>
        <v>0</v>
      </c>
      <c r="BN177" s="86">
        <f t="shared" si="137"/>
        <v>0</v>
      </c>
      <c r="BO177" s="86">
        <f t="shared" si="137"/>
        <v>0</v>
      </c>
    </row>
    <row r="178" spans="1:67" s="79" customFormat="1" ht="13.5" customHeight="1" thickBot="1">
      <c r="B178" s="32" t="s">
        <v>391</v>
      </c>
      <c r="C178" s="859"/>
      <c r="D178" s="859"/>
      <c r="E178" s="860"/>
      <c r="F178" s="860"/>
      <c r="G178" s="152">
        <f t="shared" ref="G178:BO178" si="138">G$7</f>
        <v>1990</v>
      </c>
      <c r="H178" s="152">
        <f t="shared" si="138"/>
        <v>1991</v>
      </c>
      <c r="I178" s="152">
        <f t="shared" si="138"/>
        <v>1992</v>
      </c>
      <c r="J178" s="152">
        <f t="shared" si="138"/>
        <v>1993</v>
      </c>
      <c r="K178" s="152">
        <f t="shared" si="138"/>
        <v>1994</v>
      </c>
      <c r="L178" s="152">
        <f t="shared" si="138"/>
        <v>1995</v>
      </c>
      <c r="M178" s="152">
        <f t="shared" si="138"/>
        <v>1996</v>
      </c>
      <c r="N178" s="152">
        <f t="shared" si="138"/>
        <v>1997</v>
      </c>
      <c r="O178" s="152">
        <f t="shared" si="138"/>
        <v>1998</v>
      </c>
      <c r="P178" s="152">
        <f t="shared" si="138"/>
        <v>1999</v>
      </c>
      <c r="Q178" s="152">
        <f t="shared" si="138"/>
        <v>2000</v>
      </c>
      <c r="R178" s="152">
        <f t="shared" si="138"/>
        <v>2001</v>
      </c>
      <c r="S178" s="152">
        <f t="shared" si="138"/>
        <v>2002</v>
      </c>
      <c r="T178" s="152">
        <f t="shared" si="138"/>
        <v>2003</v>
      </c>
      <c r="U178" s="152">
        <f t="shared" si="138"/>
        <v>2004</v>
      </c>
      <c r="V178" s="152">
        <f t="shared" si="138"/>
        <v>2005</v>
      </c>
      <c r="W178" s="152">
        <f t="shared" si="138"/>
        <v>2006</v>
      </c>
      <c r="X178" s="152">
        <f t="shared" si="138"/>
        <v>2007</v>
      </c>
      <c r="Y178" s="152">
        <f t="shared" si="138"/>
        <v>2008</v>
      </c>
      <c r="Z178" s="152">
        <f t="shared" si="138"/>
        <v>2009</v>
      </c>
      <c r="AA178" s="152">
        <f t="shared" si="138"/>
        <v>2010</v>
      </c>
      <c r="AB178" s="152">
        <f t="shared" si="138"/>
        <v>2011</v>
      </c>
      <c r="AC178" s="152">
        <f t="shared" si="138"/>
        <v>2012</v>
      </c>
      <c r="AD178" s="152">
        <f t="shared" si="138"/>
        <v>2013</v>
      </c>
      <c r="AE178" s="152">
        <f t="shared" si="138"/>
        <v>2014</v>
      </c>
      <c r="AF178" s="152">
        <f t="shared" si="138"/>
        <v>2015</v>
      </c>
      <c r="AG178" s="152">
        <f t="shared" si="138"/>
        <v>2016</v>
      </c>
      <c r="AH178" s="152">
        <f t="shared" si="138"/>
        <v>2017</v>
      </c>
      <c r="AI178" s="152">
        <f t="shared" si="138"/>
        <v>2018</v>
      </c>
      <c r="AJ178" s="152">
        <f t="shared" si="138"/>
        <v>2019</v>
      </c>
      <c r="AK178" s="152">
        <f t="shared" si="138"/>
        <v>2020</v>
      </c>
      <c r="AL178" s="152">
        <f t="shared" si="138"/>
        <v>2021</v>
      </c>
      <c r="AM178" s="152">
        <f t="shared" si="138"/>
        <v>2022</v>
      </c>
      <c r="AN178" s="152">
        <f t="shared" si="138"/>
        <v>2023</v>
      </c>
      <c r="AO178" s="152">
        <f t="shared" si="138"/>
        <v>2024</v>
      </c>
      <c r="AP178" s="152">
        <f t="shared" si="138"/>
        <v>2025</v>
      </c>
      <c r="AQ178" s="152">
        <f t="shared" si="138"/>
        <v>2026</v>
      </c>
      <c r="AR178" s="152">
        <f t="shared" si="138"/>
        <v>2027</v>
      </c>
      <c r="AS178" s="152">
        <f t="shared" si="138"/>
        <v>2028</v>
      </c>
      <c r="AT178" s="152">
        <f t="shared" si="138"/>
        <v>2029</v>
      </c>
      <c r="AU178" s="152">
        <f t="shared" si="138"/>
        <v>2030</v>
      </c>
      <c r="AV178" s="152">
        <f t="shared" si="138"/>
        <v>2031</v>
      </c>
      <c r="AW178" s="152">
        <f t="shared" si="138"/>
        <v>2032</v>
      </c>
      <c r="AX178" s="152">
        <f t="shared" si="138"/>
        <v>2033</v>
      </c>
      <c r="AY178" s="152">
        <f t="shared" si="138"/>
        <v>2034</v>
      </c>
      <c r="AZ178" s="152">
        <f t="shared" si="138"/>
        <v>2035</v>
      </c>
      <c r="BA178" s="152">
        <f t="shared" si="138"/>
        <v>2036</v>
      </c>
      <c r="BB178" s="152">
        <f t="shared" si="138"/>
        <v>2037</v>
      </c>
      <c r="BC178" s="152">
        <f t="shared" si="138"/>
        <v>2038</v>
      </c>
      <c r="BD178" s="152">
        <f t="shared" si="138"/>
        <v>2039</v>
      </c>
      <c r="BE178" s="152">
        <f t="shared" si="138"/>
        <v>2040</v>
      </c>
      <c r="BF178" s="152">
        <f t="shared" si="138"/>
        <v>2041</v>
      </c>
      <c r="BG178" s="152">
        <f t="shared" si="138"/>
        <v>2042</v>
      </c>
      <c r="BH178" s="152">
        <f t="shared" si="138"/>
        <v>2043</v>
      </c>
      <c r="BI178" s="152">
        <f t="shared" si="138"/>
        <v>2044</v>
      </c>
      <c r="BJ178" s="152">
        <f t="shared" si="138"/>
        <v>2045</v>
      </c>
      <c r="BK178" s="152">
        <f t="shared" si="138"/>
        <v>2046</v>
      </c>
      <c r="BL178" s="152">
        <f t="shared" si="138"/>
        <v>2047</v>
      </c>
      <c r="BM178" s="152">
        <f t="shared" si="138"/>
        <v>2048</v>
      </c>
      <c r="BN178" s="152">
        <f t="shared" si="138"/>
        <v>2049</v>
      </c>
      <c r="BO178" s="152">
        <f t="shared" si="138"/>
        <v>2050</v>
      </c>
    </row>
    <row r="179" spans="1:67" s="79" customFormat="1" ht="13.5" customHeight="1" thickBot="1">
      <c r="B179" s="772">
        <v>71</v>
      </c>
      <c r="C179" s="124" t="s">
        <v>549</v>
      </c>
      <c r="D179" s="945"/>
      <c r="E179" s="946" t="s">
        <v>658</v>
      </c>
      <c r="F179" s="861"/>
      <c r="G179" s="976">
        <f t="shared" ref="G179:AK179" si="139">IF(OR(G175="",G148=""),"",G175-G148)</f>
        <v>0</v>
      </c>
      <c r="H179" s="976">
        <f t="shared" si="139"/>
        <v>0</v>
      </c>
      <c r="I179" s="976">
        <f t="shared" si="139"/>
        <v>0</v>
      </c>
      <c r="J179" s="976">
        <f t="shared" si="139"/>
        <v>0</v>
      </c>
      <c r="K179" s="976">
        <f t="shared" si="139"/>
        <v>0</v>
      </c>
      <c r="L179" s="976">
        <f t="shared" si="139"/>
        <v>0</v>
      </c>
      <c r="M179" s="976">
        <f t="shared" si="139"/>
        <v>0</v>
      </c>
      <c r="N179" s="976">
        <f t="shared" si="139"/>
        <v>0</v>
      </c>
      <c r="O179" s="976">
        <f t="shared" si="139"/>
        <v>0</v>
      </c>
      <c r="P179" s="976">
        <f t="shared" si="139"/>
        <v>0</v>
      </c>
      <c r="Q179" s="976">
        <f t="shared" si="139"/>
        <v>0</v>
      </c>
      <c r="R179" s="976">
        <f t="shared" si="139"/>
        <v>0</v>
      </c>
      <c r="S179" s="976">
        <f t="shared" si="139"/>
        <v>0</v>
      </c>
      <c r="T179" s="976">
        <f t="shared" si="139"/>
        <v>0</v>
      </c>
      <c r="U179" s="976">
        <f t="shared" si="139"/>
        <v>0</v>
      </c>
      <c r="V179" s="976">
        <f t="shared" si="139"/>
        <v>0</v>
      </c>
      <c r="W179" s="976">
        <f t="shared" si="139"/>
        <v>0</v>
      </c>
      <c r="X179" s="976">
        <f t="shared" si="139"/>
        <v>0</v>
      </c>
      <c r="Y179" s="976">
        <f t="shared" si="139"/>
        <v>0</v>
      </c>
      <c r="Z179" s="976">
        <f t="shared" si="139"/>
        <v>0</v>
      </c>
      <c r="AA179" s="976">
        <f t="shared" si="139"/>
        <v>0</v>
      </c>
      <c r="AB179" s="976">
        <f t="shared" si="139"/>
        <v>0</v>
      </c>
      <c r="AC179" s="976">
        <f t="shared" si="139"/>
        <v>0</v>
      </c>
      <c r="AD179" s="976">
        <f t="shared" si="139"/>
        <v>0</v>
      </c>
      <c r="AE179" s="976">
        <f t="shared" si="139"/>
        <v>0</v>
      </c>
      <c r="AF179" s="976">
        <f t="shared" si="139"/>
        <v>0</v>
      </c>
      <c r="AG179" s="976">
        <f t="shared" si="139"/>
        <v>0</v>
      </c>
      <c r="AH179" s="976">
        <f t="shared" si="139"/>
        <v>0</v>
      </c>
      <c r="AI179" s="976">
        <f t="shared" si="139"/>
        <v>0</v>
      </c>
      <c r="AJ179" s="976">
        <f t="shared" si="139"/>
        <v>0</v>
      </c>
      <c r="AK179" s="976">
        <f t="shared" si="139"/>
        <v>0</v>
      </c>
      <c r="AL179" s="976">
        <f>IF(OR(AL175="",AL148=""),"",AL175-AL148)</f>
        <v>0</v>
      </c>
      <c r="AM179" s="976">
        <f>IF(OR(AM175="",AM148=""),"",AM175-AM148)</f>
        <v>0</v>
      </c>
      <c r="AN179" s="976">
        <f>IF(OR(AN175="",AN148=""),"",AN175-AN148)</f>
        <v>0</v>
      </c>
      <c r="AO179" s="976">
        <f>IF(OR(AO175="",AO148=""),"",AO175-AO148)</f>
        <v>0</v>
      </c>
      <c r="AP179" s="976">
        <f>IF(OR(AP175="",AP148=""),"",AP175-AP148)</f>
        <v>0</v>
      </c>
      <c r="AQ179" s="976">
        <f t="shared" ref="AQ179:BO179" si="140">IF(OR(AQ175="",AQ148=""),"",AQ175-AQ148)</f>
        <v>0</v>
      </c>
      <c r="AR179" s="976">
        <f t="shared" si="140"/>
        <v>0</v>
      </c>
      <c r="AS179" s="976">
        <f t="shared" si="140"/>
        <v>0</v>
      </c>
      <c r="AT179" s="976">
        <f t="shared" si="140"/>
        <v>0</v>
      </c>
      <c r="AU179" s="976">
        <f t="shared" si="140"/>
        <v>0</v>
      </c>
      <c r="AV179" s="976">
        <f t="shared" si="140"/>
        <v>0</v>
      </c>
      <c r="AW179" s="976">
        <f t="shared" si="140"/>
        <v>0</v>
      </c>
      <c r="AX179" s="976">
        <f t="shared" si="140"/>
        <v>0</v>
      </c>
      <c r="AY179" s="976">
        <f t="shared" si="140"/>
        <v>0</v>
      </c>
      <c r="AZ179" s="976">
        <f t="shared" si="140"/>
        <v>0</v>
      </c>
      <c r="BA179" s="976">
        <f t="shared" si="140"/>
        <v>0</v>
      </c>
      <c r="BB179" s="976">
        <f t="shared" si="140"/>
        <v>0</v>
      </c>
      <c r="BC179" s="976">
        <f t="shared" si="140"/>
        <v>0</v>
      </c>
      <c r="BD179" s="976">
        <f t="shared" si="140"/>
        <v>0</v>
      </c>
      <c r="BE179" s="976">
        <f t="shared" si="140"/>
        <v>0</v>
      </c>
      <c r="BF179" s="976">
        <f t="shared" si="140"/>
        <v>0</v>
      </c>
      <c r="BG179" s="976">
        <f t="shared" si="140"/>
        <v>0</v>
      </c>
      <c r="BH179" s="976">
        <f t="shared" si="140"/>
        <v>0</v>
      </c>
      <c r="BI179" s="976">
        <f t="shared" si="140"/>
        <v>0</v>
      </c>
      <c r="BJ179" s="976">
        <f t="shared" si="140"/>
        <v>0</v>
      </c>
      <c r="BK179" s="976">
        <f t="shared" si="140"/>
        <v>0</v>
      </c>
      <c r="BL179" s="976">
        <f t="shared" si="140"/>
        <v>0</v>
      </c>
      <c r="BM179" s="976">
        <f t="shared" si="140"/>
        <v>0</v>
      </c>
      <c r="BN179" s="976">
        <f t="shared" si="140"/>
        <v>0</v>
      </c>
      <c r="BO179" s="976">
        <f t="shared" si="140"/>
        <v>0</v>
      </c>
    </row>
    <row r="180" spans="1:67" ht="15" thickBot="1">
      <c r="B180" s="1542" t="s">
        <v>1160</v>
      </c>
      <c r="C180" s="1543"/>
      <c r="D180" s="1543"/>
      <c r="E180" s="1543"/>
      <c r="F180" s="1544"/>
      <c r="G180" s="152">
        <f t="shared" ref="G180:BO180" si="141">G$7</f>
        <v>1990</v>
      </c>
      <c r="H180" s="152">
        <f t="shared" si="141"/>
        <v>1991</v>
      </c>
      <c r="I180" s="152">
        <f t="shared" si="141"/>
        <v>1992</v>
      </c>
      <c r="J180" s="152">
        <f t="shared" si="141"/>
        <v>1993</v>
      </c>
      <c r="K180" s="152">
        <f t="shared" si="141"/>
        <v>1994</v>
      </c>
      <c r="L180" s="152">
        <f t="shared" si="141"/>
        <v>1995</v>
      </c>
      <c r="M180" s="152">
        <f t="shared" si="141"/>
        <v>1996</v>
      </c>
      <c r="N180" s="152">
        <f t="shared" si="141"/>
        <v>1997</v>
      </c>
      <c r="O180" s="152">
        <f t="shared" si="141"/>
        <v>1998</v>
      </c>
      <c r="P180" s="152">
        <f t="shared" si="141"/>
        <v>1999</v>
      </c>
      <c r="Q180" s="152">
        <f t="shared" si="141"/>
        <v>2000</v>
      </c>
      <c r="R180" s="152">
        <f t="shared" si="141"/>
        <v>2001</v>
      </c>
      <c r="S180" s="152">
        <f t="shared" si="141"/>
        <v>2002</v>
      </c>
      <c r="T180" s="152">
        <f t="shared" si="141"/>
        <v>2003</v>
      </c>
      <c r="U180" s="152">
        <f t="shared" si="141"/>
        <v>2004</v>
      </c>
      <c r="V180" s="152">
        <f t="shared" si="141"/>
        <v>2005</v>
      </c>
      <c r="W180" s="152">
        <f t="shared" si="141"/>
        <v>2006</v>
      </c>
      <c r="X180" s="152">
        <f t="shared" si="141"/>
        <v>2007</v>
      </c>
      <c r="Y180" s="152">
        <f t="shared" si="141"/>
        <v>2008</v>
      </c>
      <c r="Z180" s="152">
        <f t="shared" si="141"/>
        <v>2009</v>
      </c>
      <c r="AA180" s="152">
        <f t="shared" si="141"/>
        <v>2010</v>
      </c>
      <c r="AB180" s="152">
        <f t="shared" si="141"/>
        <v>2011</v>
      </c>
      <c r="AC180" s="152">
        <f t="shared" si="141"/>
        <v>2012</v>
      </c>
      <c r="AD180" s="152">
        <f t="shared" si="141"/>
        <v>2013</v>
      </c>
      <c r="AE180" s="152">
        <f t="shared" si="141"/>
        <v>2014</v>
      </c>
      <c r="AF180" s="152">
        <f t="shared" si="141"/>
        <v>2015</v>
      </c>
      <c r="AG180" s="152">
        <f t="shared" si="141"/>
        <v>2016</v>
      </c>
      <c r="AH180" s="152">
        <f t="shared" si="141"/>
        <v>2017</v>
      </c>
      <c r="AI180" s="152">
        <f t="shared" si="141"/>
        <v>2018</v>
      </c>
      <c r="AJ180" s="152">
        <f t="shared" si="141"/>
        <v>2019</v>
      </c>
      <c r="AK180" s="152">
        <f t="shared" si="141"/>
        <v>2020</v>
      </c>
      <c r="AL180" s="152">
        <f t="shared" si="141"/>
        <v>2021</v>
      </c>
      <c r="AM180" s="152">
        <f t="shared" si="141"/>
        <v>2022</v>
      </c>
      <c r="AN180" s="152">
        <f t="shared" si="141"/>
        <v>2023</v>
      </c>
      <c r="AO180" s="152">
        <f t="shared" si="141"/>
        <v>2024</v>
      </c>
      <c r="AP180" s="152">
        <f t="shared" si="141"/>
        <v>2025</v>
      </c>
      <c r="AQ180" s="152">
        <f t="shared" si="141"/>
        <v>2026</v>
      </c>
      <c r="AR180" s="152">
        <f t="shared" si="141"/>
        <v>2027</v>
      </c>
      <c r="AS180" s="152">
        <f t="shared" si="141"/>
        <v>2028</v>
      </c>
      <c r="AT180" s="152">
        <f t="shared" si="141"/>
        <v>2029</v>
      </c>
      <c r="AU180" s="152">
        <f t="shared" si="141"/>
        <v>2030</v>
      </c>
      <c r="AV180" s="152">
        <f t="shared" si="141"/>
        <v>2031</v>
      </c>
      <c r="AW180" s="152">
        <f t="shared" si="141"/>
        <v>2032</v>
      </c>
      <c r="AX180" s="152">
        <f t="shared" si="141"/>
        <v>2033</v>
      </c>
      <c r="AY180" s="152">
        <f t="shared" si="141"/>
        <v>2034</v>
      </c>
      <c r="AZ180" s="152">
        <f t="shared" si="141"/>
        <v>2035</v>
      </c>
      <c r="BA180" s="152">
        <f t="shared" si="141"/>
        <v>2036</v>
      </c>
      <c r="BB180" s="152">
        <f t="shared" si="141"/>
        <v>2037</v>
      </c>
      <c r="BC180" s="152">
        <f t="shared" si="141"/>
        <v>2038</v>
      </c>
      <c r="BD180" s="152">
        <f t="shared" si="141"/>
        <v>2039</v>
      </c>
      <c r="BE180" s="152">
        <f t="shared" si="141"/>
        <v>2040</v>
      </c>
      <c r="BF180" s="152">
        <f t="shared" si="141"/>
        <v>2041</v>
      </c>
      <c r="BG180" s="152">
        <f t="shared" si="141"/>
        <v>2042</v>
      </c>
      <c r="BH180" s="152">
        <f t="shared" si="141"/>
        <v>2043</v>
      </c>
      <c r="BI180" s="152">
        <f t="shared" si="141"/>
        <v>2044</v>
      </c>
      <c r="BJ180" s="152">
        <f t="shared" si="141"/>
        <v>2045</v>
      </c>
      <c r="BK180" s="152">
        <f t="shared" si="141"/>
        <v>2046</v>
      </c>
      <c r="BL180" s="152">
        <f t="shared" si="141"/>
        <v>2047</v>
      </c>
      <c r="BM180" s="152">
        <f t="shared" si="141"/>
        <v>2048</v>
      </c>
      <c r="BN180" s="152">
        <f t="shared" si="141"/>
        <v>2049</v>
      </c>
      <c r="BO180" s="152">
        <f t="shared" si="141"/>
        <v>2050</v>
      </c>
    </row>
    <row r="181" spans="1:67" ht="13.5" customHeight="1">
      <c r="A181" s="762"/>
      <c r="B181" s="342" t="s">
        <v>1301</v>
      </c>
      <c r="C181" s="129" t="s">
        <v>1161</v>
      </c>
      <c r="D181" s="862"/>
      <c r="E181" s="274" t="s">
        <v>151</v>
      </c>
      <c r="F181" s="864"/>
      <c r="G181" s="977">
        <f>G168</f>
        <v>0</v>
      </c>
      <c r="H181" s="977">
        <f t="shared" ref="H181:AK181" si="142">H168</f>
        <v>0</v>
      </c>
      <c r="I181" s="977">
        <f t="shared" si="142"/>
        <v>0</v>
      </c>
      <c r="J181" s="977">
        <f t="shared" si="142"/>
        <v>0</v>
      </c>
      <c r="K181" s="977">
        <f t="shared" si="142"/>
        <v>0</v>
      </c>
      <c r="L181" s="977">
        <f t="shared" si="142"/>
        <v>0</v>
      </c>
      <c r="M181" s="977">
        <f t="shared" si="142"/>
        <v>0</v>
      </c>
      <c r="N181" s="977">
        <f t="shared" si="142"/>
        <v>0</v>
      </c>
      <c r="O181" s="977">
        <f t="shared" si="142"/>
        <v>0</v>
      </c>
      <c r="P181" s="977">
        <f t="shared" si="142"/>
        <v>0</v>
      </c>
      <c r="Q181" s="977">
        <f t="shared" si="142"/>
        <v>0</v>
      </c>
      <c r="R181" s="977">
        <f t="shared" si="142"/>
        <v>0</v>
      </c>
      <c r="S181" s="977">
        <f t="shared" si="142"/>
        <v>0</v>
      </c>
      <c r="T181" s="977">
        <f t="shared" si="142"/>
        <v>0</v>
      </c>
      <c r="U181" s="977">
        <f t="shared" si="142"/>
        <v>0</v>
      </c>
      <c r="V181" s="977">
        <f t="shared" si="142"/>
        <v>0</v>
      </c>
      <c r="W181" s="977">
        <f t="shared" si="142"/>
        <v>0</v>
      </c>
      <c r="X181" s="977">
        <f t="shared" si="142"/>
        <v>0</v>
      </c>
      <c r="Y181" s="977">
        <f t="shared" si="142"/>
        <v>0</v>
      </c>
      <c r="Z181" s="977">
        <f t="shared" si="142"/>
        <v>0</v>
      </c>
      <c r="AA181" s="977">
        <f t="shared" si="142"/>
        <v>0</v>
      </c>
      <c r="AB181" s="977">
        <f t="shared" si="142"/>
        <v>0</v>
      </c>
      <c r="AC181" s="977">
        <f t="shared" si="142"/>
        <v>0</v>
      </c>
      <c r="AD181" s="977">
        <f t="shared" si="142"/>
        <v>0</v>
      </c>
      <c r="AE181" s="977">
        <f t="shared" si="142"/>
        <v>0</v>
      </c>
      <c r="AF181" s="977">
        <f t="shared" si="142"/>
        <v>0</v>
      </c>
      <c r="AG181" s="977">
        <f t="shared" si="142"/>
        <v>0</v>
      </c>
      <c r="AH181" s="977">
        <f t="shared" si="142"/>
        <v>0</v>
      </c>
      <c r="AI181" s="977">
        <f t="shared" si="142"/>
        <v>0</v>
      </c>
      <c r="AJ181" s="977">
        <f t="shared" si="142"/>
        <v>0</v>
      </c>
      <c r="AK181" s="977">
        <f t="shared" si="142"/>
        <v>0</v>
      </c>
      <c r="AL181" s="977">
        <f>AL168</f>
        <v>0</v>
      </c>
      <c r="AM181" s="977">
        <f>AM168</f>
        <v>0</v>
      </c>
      <c r="AN181" s="977">
        <f>AN168</f>
        <v>0</v>
      </c>
      <c r="AO181" s="977">
        <f>AO168</f>
        <v>0</v>
      </c>
      <c r="AP181" s="977">
        <f>AP168</f>
        <v>0</v>
      </c>
      <c r="AQ181" s="977">
        <f t="shared" ref="AQ181:BO181" si="143">AQ168</f>
        <v>0</v>
      </c>
      <c r="AR181" s="977">
        <f t="shared" si="143"/>
        <v>0</v>
      </c>
      <c r="AS181" s="977">
        <f t="shared" si="143"/>
        <v>0</v>
      </c>
      <c r="AT181" s="977">
        <f t="shared" si="143"/>
        <v>0</v>
      </c>
      <c r="AU181" s="977">
        <f t="shared" si="143"/>
        <v>0</v>
      </c>
      <c r="AV181" s="977">
        <f t="shared" si="143"/>
        <v>0</v>
      </c>
      <c r="AW181" s="977">
        <f t="shared" si="143"/>
        <v>0</v>
      </c>
      <c r="AX181" s="977">
        <f t="shared" si="143"/>
        <v>0</v>
      </c>
      <c r="AY181" s="977">
        <f t="shared" si="143"/>
        <v>0</v>
      </c>
      <c r="AZ181" s="977">
        <f t="shared" si="143"/>
        <v>0</v>
      </c>
      <c r="BA181" s="977">
        <f t="shared" si="143"/>
        <v>0</v>
      </c>
      <c r="BB181" s="977">
        <f t="shared" si="143"/>
        <v>0</v>
      </c>
      <c r="BC181" s="977">
        <f t="shared" si="143"/>
        <v>0</v>
      </c>
      <c r="BD181" s="977">
        <f t="shared" si="143"/>
        <v>0</v>
      </c>
      <c r="BE181" s="977">
        <f t="shared" si="143"/>
        <v>0</v>
      </c>
      <c r="BF181" s="977">
        <f t="shared" si="143"/>
        <v>0</v>
      </c>
      <c r="BG181" s="977">
        <f t="shared" si="143"/>
        <v>0</v>
      </c>
      <c r="BH181" s="977">
        <f t="shared" si="143"/>
        <v>0</v>
      </c>
      <c r="BI181" s="977">
        <f t="shared" si="143"/>
        <v>0</v>
      </c>
      <c r="BJ181" s="977">
        <f t="shared" si="143"/>
        <v>0</v>
      </c>
      <c r="BK181" s="977">
        <f t="shared" si="143"/>
        <v>0</v>
      </c>
      <c r="BL181" s="977">
        <f t="shared" si="143"/>
        <v>0</v>
      </c>
      <c r="BM181" s="977">
        <f t="shared" si="143"/>
        <v>0</v>
      </c>
      <c r="BN181" s="977">
        <f t="shared" si="143"/>
        <v>0</v>
      </c>
      <c r="BO181" s="977">
        <f t="shared" si="143"/>
        <v>0</v>
      </c>
    </row>
    <row r="182" spans="1:67" s="79" customFormat="1" ht="13.5" customHeight="1" thickBot="1">
      <c r="B182" s="785"/>
      <c r="C182" s="80"/>
      <c r="D182" s="784"/>
      <c r="E182" s="785"/>
      <c r="F182" s="993"/>
      <c r="G182" s="972"/>
      <c r="H182" s="972"/>
      <c r="I182" s="972"/>
      <c r="J182" s="972"/>
      <c r="K182" s="972"/>
      <c r="L182" s="972"/>
      <c r="M182" s="972"/>
      <c r="N182" s="972"/>
      <c r="O182" s="972"/>
      <c r="P182" s="972"/>
      <c r="Q182" s="972"/>
      <c r="R182" s="972"/>
      <c r="S182" s="972"/>
      <c r="T182" s="972"/>
      <c r="U182" s="972"/>
      <c r="V182" s="972"/>
      <c r="W182" s="972"/>
      <c r="X182" s="972"/>
      <c r="Y182" s="972"/>
      <c r="Z182" s="972"/>
      <c r="AA182" s="972"/>
      <c r="AB182" s="972"/>
      <c r="AC182" s="972"/>
      <c r="AD182" s="972"/>
      <c r="AE182" s="972"/>
      <c r="AF182" s="972"/>
      <c r="AG182" s="972"/>
      <c r="AH182" s="972"/>
      <c r="AI182" s="972"/>
      <c r="AJ182" s="972"/>
      <c r="AK182" s="972"/>
      <c r="AL182" s="972"/>
      <c r="AM182" s="972"/>
      <c r="AN182" s="972"/>
      <c r="AO182" s="972"/>
      <c r="AP182" s="972"/>
      <c r="AQ182" s="972"/>
      <c r="AR182" s="972"/>
      <c r="AS182" s="972"/>
      <c r="AT182" s="972"/>
      <c r="AU182" s="972"/>
      <c r="AV182" s="972"/>
      <c r="AW182" s="972"/>
      <c r="AX182" s="972"/>
      <c r="AY182" s="972"/>
      <c r="AZ182" s="972"/>
      <c r="BA182" s="972"/>
      <c r="BB182" s="972"/>
      <c r="BC182" s="972"/>
      <c r="BD182" s="972"/>
      <c r="BE182" s="972"/>
      <c r="BF182" s="972"/>
      <c r="BG182" s="972"/>
      <c r="BH182" s="972"/>
      <c r="BI182" s="972"/>
      <c r="BJ182" s="972"/>
      <c r="BK182" s="972"/>
      <c r="BL182" s="972"/>
      <c r="BM182" s="972"/>
      <c r="BN182" s="972"/>
      <c r="BO182" s="972"/>
    </row>
    <row r="183" spans="1:67" ht="15" thickBot="1">
      <c r="B183" s="1542" t="s">
        <v>1162</v>
      </c>
      <c r="C183" s="1543"/>
      <c r="D183" s="1543"/>
      <c r="E183" s="1543"/>
      <c r="F183" s="1544"/>
      <c r="G183" s="152">
        <f t="shared" ref="G183:BO183" si="144">G$7</f>
        <v>1990</v>
      </c>
      <c r="H183" s="152">
        <f t="shared" si="144"/>
        <v>1991</v>
      </c>
      <c r="I183" s="152">
        <f t="shared" si="144"/>
        <v>1992</v>
      </c>
      <c r="J183" s="152">
        <f t="shared" si="144"/>
        <v>1993</v>
      </c>
      <c r="K183" s="152">
        <f t="shared" si="144"/>
        <v>1994</v>
      </c>
      <c r="L183" s="152">
        <f t="shared" si="144"/>
        <v>1995</v>
      </c>
      <c r="M183" s="152">
        <f t="shared" si="144"/>
        <v>1996</v>
      </c>
      <c r="N183" s="152">
        <f t="shared" si="144"/>
        <v>1997</v>
      </c>
      <c r="O183" s="152">
        <f t="shared" si="144"/>
        <v>1998</v>
      </c>
      <c r="P183" s="152">
        <f t="shared" si="144"/>
        <v>1999</v>
      </c>
      <c r="Q183" s="152">
        <f t="shared" si="144"/>
        <v>2000</v>
      </c>
      <c r="R183" s="152">
        <f t="shared" si="144"/>
        <v>2001</v>
      </c>
      <c r="S183" s="152">
        <f t="shared" si="144"/>
        <v>2002</v>
      </c>
      <c r="T183" s="152">
        <f t="shared" si="144"/>
        <v>2003</v>
      </c>
      <c r="U183" s="152">
        <f t="shared" si="144"/>
        <v>2004</v>
      </c>
      <c r="V183" s="152">
        <f t="shared" si="144"/>
        <v>2005</v>
      </c>
      <c r="W183" s="152">
        <f t="shared" si="144"/>
        <v>2006</v>
      </c>
      <c r="X183" s="152">
        <f t="shared" si="144"/>
        <v>2007</v>
      </c>
      <c r="Y183" s="152">
        <f t="shared" si="144"/>
        <v>2008</v>
      </c>
      <c r="Z183" s="152">
        <f t="shared" si="144"/>
        <v>2009</v>
      </c>
      <c r="AA183" s="152">
        <f t="shared" si="144"/>
        <v>2010</v>
      </c>
      <c r="AB183" s="152">
        <f t="shared" si="144"/>
        <v>2011</v>
      </c>
      <c r="AC183" s="152">
        <f t="shared" si="144"/>
        <v>2012</v>
      </c>
      <c r="AD183" s="152">
        <f t="shared" si="144"/>
        <v>2013</v>
      </c>
      <c r="AE183" s="152">
        <f t="shared" si="144"/>
        <v>2014</v>
      </c>
      <c r="AF183" s="152">
        <f t="shared" si="144"/>
        <v>2015</v>
      </c>
      <c r="AG183" s="152">
        <f t="shared" si="144"/>
        <v>2016</v>
      </c>
      <c r="AH183" s="152">
        <f t="shared" si="144"/>
        <v>2017</v>
      </c>
      <c r="AI183" s="152">
        <f t="shared" si="144"/>
        <v>2018</v>
      </c>
      <c r="AJ183" s="152">
        <f t="shared" si="144"/>
        <v>2019</v>
      </c>
      <c r="AK183" s="152">
        <f t="shared" si="144"/>
        <v>2020</v>
      </c>
      <c r="AL183" s="152">
        <f t="shared" si="144"/>
        <v>2021</v>
      </c>
      <c r="AM183" s="152">
        <f t="shared" si="144"/>
        <v>2022</v>
      </c>
      <c r="AN183" s="152">
        <f t="shared" si="144"/>
        <v>2023</v>
      </c>
      <c r="AO183" s="152">
        <f t="shared" si="144"/>
        <v>2024</v>
      </c>
      <c r="AP183" s="152">
        <f t="shared" si="144"/>
        <v>2025</v>
      </c>
      <c r="AQ183" s="152">
        <f t="shared" si="144"/>
        <v>2026</v>
      </c>
      <c r="AR183" s="152">
        <f t="shared" si="144"/>
        <v>2027</v>
      </c>
      <c r="AS183" s="152">
        <f t="shared" si="144"/>
        <v>2028</v>
      </c>
      <c r="AT183" s="152">
        <f t="shared" si="144"/>
        <v>2029</v>
      </c>
      <c r="AU183" s="152">
        <f t="shared" si="144"/>
        <v>2030</v>
      </c>
      <c r="AV183" s="152">
        <f t="shared" si="144"/>
        <v>2031</v>
      </c>
      <c r="AW183" s="152">
        <f t="shared" si="144"/>
        <v>2032</v>
      </c>
      <c r="AX183" s="152">
        <f t="shared" si="144"/>
        <v>2033</v>
      </c>
      <c r="AY183" s="152">
        <f t="shared" si="144"/>
        <v>2034</v>
      </c>
      <c r="AZ183" s="152">
        <f t="shared" si="144"/>
        <v>2035</v>
      </c>
      <c r="BA183" s="152">
        <f t="shared" si="144"/>
        <v>2036</v>
      </c>
      <c r="BB183" s="152">
        <f t="shared" si="144"/>
        <v>2037</v>
      </c>
      <c r="BC183" s="152">
        <f t="shared" si="144"/>
        <v>2038</v>
      </c>
      <c r="BD183" s="152">
        <f t="shared" si="144"/>
        <v>2039</v>
      </c>
      <c r="BE183" s="152">
        <f t="shared" si="144"/>
        <v>2040</v>
      </c>
      <c r="BF183" s="152">
        <f t="shared" si="144"/>
        <v>2041</v>
      </c>
      <c r="BG183" s="152">
        <f t="shared" si="144"/>
        <v>2042</v>
      </c>
      <c r="BH183" s="152">
        <f t="shared" si="144"/>
        <v>2043</v>
      </c>
      <c r="BI183" s="152">
        <f t="shared" si="144"/>
        <v>2044</v>
      </c>
      <c r="BJ183" s="152">
        <f t="shared" si="144"/>
        <v>2045</v>
      </c>
      <c r="BK183" s="152">
        <f t="shared" si="144"/>
        <v>2046</v>
      </c>
      <c r="BL183" s="152">
        <f t="shared" si="144"/>
        <v>2047</v>
      </c>
      <c r="BM183" s="152">
        <f t="shared" si="144"/>
        <v>2048</v>
      </c>
      <c r="BN183" s="152">
        <f t="shared" si="144"/>
        <v>2049</v>
      </c>
      <c r="BO183" s="152">
        <f t="shared" si="144"/>
        <v>2050</v>
      </c>
    </row>
    <row r="184" spans="1:67" s="41" customFormat="1" ht="13.5" customHeight="1">
      <c r="B184" s="728">
        <v>60</v>
      </c>
      <c r="C184" s="36" t="s">
        <v>862</v>
      </c>
      <c r="D184" s="42" t="s">
        <v>682</v>
      </c>
      <c r="E184" s="274" t="s">
        <v>152</v>
      </c>
      <c r="F184" s="288"/>
      <c r="G184" s="86" t="str">
        <f t="shared" ref="G184:AK184" si="145">IF(G$40="","",IF(G$40=0,"n. appl.",G175/G$40*1000))</f>
        <v/>
      </c>
      <c r="H184" s="86" t="str">
        <f t="shared" si="145"/>
        <v/>
      </c>
      <c r="I184" s="86" t="str">
        <f t="shared" si="145"/>
        <v/>
      </c>
      <c r="J184" s="86" t="str">
        <f t="shared" si="145"/>
        <v/>
      </c>
      <c r="K184" s="86" t="str">
        <f t="shared" si="145"/>
        <v/>
      </c>
      <c r="L184" s="86" t="str">
        <f t="shared" si="145"/>
        <v/>
      </c>
      <c r="M184" s="86" t="str">
        <f t="shared" si="145"/>
        <v/>
      </c>
      <c r="N184" s="86" t="str">
        <f t="shared" si="145"/>
        <v/>
      </c>
      <c r="O184" s="86" t="str">
        <f t="shared" si="145"/>
        <v/>
      </c>
      <c r="P184" s="86" t="str">
        <f t="shared" si="145"/>
        <v/>
      </c>
      <c r="Q184" s="86" t="str">
        <f t="shared" si="145"/>
        <v/>
      </c>
      <c r="R184" s="86" t="str">
        <f t="shared" si="145"/>
        <v/>
      </c>
      <c r="S184" s="86" t="str">
        <f t="shared" si="145"/>
        <v/>
      </c>
      <c r="T184" s="86" t="str">
        <f t="shared" si="145"/>
        <v/>
      </c>
      <c r="U184" s="86" t="str">
        <f t="shared" si="145"/>
        <v/>
      </c>
      <c r="V184" s="86" t="str">
        <f t="shared" si="145"/>
        <v/>
      </c>
      <c r="W184" s="86" t="str">
        <f t="shared" si="145"/>
        <v/>
      </c>
      <c r="X184" s="86" t="str">
        <f t="shared" si="145"/>
        <v/>
      </c>
      <c r="Y184" s="86" t="str">
        <f t="shared" si="145"/>
        <v/>
      </c>
      <c r="Z184" s="86" t="str">
        <f t="shared" si="145"/>
        <v/>
      </c>
      <c r="AA184" s="86" t="str">
        <f t="shared" si="145"/>
        <v/>
      </c>
      <c r="AB184" s="86" t="str">
        <f t="shared" si="145"/>
        <v/>
      </c>
      <c r="AC184" s="86" t="str">
        <f t="shared" si="145"/>
        <v/>
      </c>
      <c r="AD184" s="86" t="str">
        <f t="shared" si="145"/>
        <v/>
      </c>
      <c r="AE184" s="86" t="str">
        <f t="shared" si="145"/>
        <v/>
      </c>
      <c r="AF184" s="86" t="str">
        <f t="shared" si="145"/>
        <v/>
      </c>
      <c r="AG184" s="86" t="str">
        <f t="shared" si="145"/>
        <v/>
      </c>
      <c r="AH184" s="86" t="str">
        <f t="shared" si="145"/>
        <v/>
      </c>
      <c r="AI184" s="86" t="str">
        <f t="shared" si="145"/>
        <v/>
      </c>
      <c r="AJ184" s="86" t="str">
        <f t="shared" si="145"/>
        <v/>
      </c>
      <c r="AK184" s="86" t="str">
        <f t="shared" si="145"/>
        <v/>
      </c>
      <c r="AL184" s="86" t="str">
        <f t="shared" ref="AL184:AP186" si="146">IF(AL$40="","",IF(AL$40=0,"n. appl.",AL175/AL$40*1000))</f>
        <v/>
      </c>
      <c r="AM184" s="86" t="str">
        <f t="shared" si="146"/>
        <v/>
      </c>
      <c r="AN184" s="86" t="str">
        <f t="shared" si="146"/>
        <v/>
      </c>
      <c r="AO184" s="86" t="str">
        <f t="shared" si="146"/>
        <v/>
      </c>
      <c r="AP184" s="86" t="str">
        <f t="shared" si="146"/>
        <v/>
      </c>
      <c r="AQ184" s="86" t="str">
        <f t="shared" ref="AQ184:BO184" si="147">IF(AQ$40="","",IF(AQ$40=0,"n. appl.",AQ175/AQ$40*1000))</f>
        <v/>
      </c>
      <c r="AR184" s="86" t="str">
        <f t="shared" si="147"/>
        <v/>
      </c>
      <c r="AS184" s="86" t="str">
        <f t="shared" si="147"/>
        <v/>
      </c>
      <c r="AT184" s="86" t="str">
        <f t="shared" si="147"/>
        <v/>
      </c>
      <c r="AU184" s="86" t="str">
        <f t="shared" si="147"/>
        <v/>
      </c>
      <c r="AV184" s="86" t="str">
        <f t="shared" si="147"/>
        <v/>
      </c>
      <c r="AW184" s="86" t="str">
        <f t="shared" si="147"/>
        <v/>
      </c>
      <c r="AX184" s="86" t="str">
        <f t="shared" si="147"/>
        <v/>
      </c>
      <c r="AY184" s="86" t="str">
        <f t="shared" si="147"/>
        <v/>
      </c>
      <c r="AZ184" s="86" t="str">
        <f t="shared" si="147"/>
        <v/>
      </c>
      <c r="BA184" s="86" t="str">
        <f t="shared" si="147"/>
        <v/>
      </c>
      <c r="BB184" s="86" t="str">
        <f t="shared" si="147"/>
        <v/>
      </c>
      <c r="BC184" s="86" t="str">
        <f t="shared" si="147"/>
        <v/>
      </c>
      <c r="BD184" s="86" t="str">
        <f t="shared" si="147"/>
        <v/>
      </c>
      <c r="BE184" s="86" t="str">
        <f t="shared" si="147"/>
        <v/>
      </c>
      <c r="BF184" s="86" t="str">
        <f t="shared" si="147"/>
        <v/>
      </c>
      <c r="BG184" s="86" t="str">
        <f t="shared" si="147"/>
        <v/>
      </c>
      <c r="BH184" s="86" t="str">
        <f t="shared" si="147"/>
        <v/>
      </c>
      <c r="BI184" s="86" t="str">
        <f t="shared" si="147"/>
        <v/>
      </c>
      <c r="BJ184" s="86" t="str">
        <f t="shared" si="147"/>
        <v/>
      </c>
      <c r="BK184" s="86" t="str">
        <f t="shared" si="147"/>
        <v/>
      </c>
      <c r="BL184" s="86" t="str">
        <f t="shared" si="147"/>
        <v/>
      </c>
      <c r="BM184" s="86" t="str">
        <f t="shared" si="147"/>
        <v/>
      </c>
      <c r="BN184" s="86" t="str">
        <f t="shared" si="147"/>
        <v/>
      </c>
      <c r="BO184" s="86" t="str">
        <f t="shared" si="147"/>
        <v/>
      </c>
    </row>
    <row r="185" spans="1:67" s="41" customFormat="1" ht="13.5" customHeight="1">
      <c r="B185" s="728" t="s">
        <v>270</v>
      </c>
      <c r="C185" s="36"/>
      <c r="D185" s="74" t="s">
        <v>364</v>
      </c>
      <c r="E185" s="274" t="s">
        <v>152</v>
      </c>
      <c r="F185" s="288"/>
      <c r="G185" s="86" t="str">
        <f>IF(G$40="","",IF(G$40=0,"n. appl.",G176/G$40*1000))</f>
        <v/>
      </c>
      <c r="H185" s="86" t="str">
        <f t="shared" ref="H185:AK185" si="148">IF(H$40="","",IF(H$40=0,"n. appl.",H176/H$40*1000))</f>
        <v/>
      </c>
      <c r="I185" s="86" t="str">
        <f t="shared" si="148"/>
        <v/>
      </c>
      <c r="J185" s="86" t="str">
        <f t="shared" si="148"/>
        <v/>
      </c>
      <c r="K185" s="86" t="str">
        <f t="shared" si="148"/>
        <v/>
      </c>
      <c r="L185" s="86" t="str">
        <f t="shared" si="148"/>
        <v/>
      </c>
      <c r="M185" s="86" t="str">
        <f t="shared" si="148"/>
        <v/>
      </c>
      <c r="N185" s="86" t="str">
        <f t="shared" si="148"/>
        <v/>
      </c>
      <c r="O185" s="86" t="str">
        <f t="shared" si="148"/>
        <v/>
      </c>
      <c r="P185" s="86" t="str">
        <f t="shared" si="148"/>
        <v/>
      </c>
      <c r="Q185" s="86" t="str">
        <f t="shared" si="148"/>
        <v/>
      </c>
      <c r="R185" s="86" t="str">
        <f t="shared" si="148"/>
        <v/>
      </c>
      <c r="S185" s="86" t="str">
        <f t="shared" si="148"/>
        <v/>
      </c>
      <c r="T185" s="86" t="str">
        <f t="shared" si="148"/>
        <v/>
      </c>
      <c r="U185" s="86" t="str">
        <f t="shared" si="148"/>
        <v/>
      </c>
      <c r="V185" s="86" t="str">
        <f t="shared" si="148"/>
        <v/>
      </c>
      <c r="W185" s="86" t="str">
        <f t="shared" si="148"/>
        <v/>
      </c>
      <c r="X185" s="86" t="str">
        <f t="shared" si="148"/>
        <v/>
      </c>
      <c r="Y185" s="86" t="str">
        <f t="shared" si="148"/>
        <v/>
      </c>
      <c r="Z185" s="86" t="str">
        <f t="shared" si="148"/>
        <v/>
      </c>
      <c r="AA185" s="86" t="str">
        <f t="shared" si="148"/>
        <v/>
      </c>
      <c r="AB185" s="86" t="str">
        <f t="shared" si="148"/>
        <v/>
      </c>
      <c r="AC185" s="86" t="str">
        <f t="shared" si="148"/>
        <v/>
      </c>
      <c r="AD185" s="86" t="str">
        <f t="shared" si="148"/>
        <v/>
      </c>
      <c r="AE185" s="86" t="str">
        <f t="shared" si="148"/>
        <v/>
      </c>
      <c r="AF185" s="86" t="str">
        <f t="shared" si="148"/>
        <v/>
      </c>
      <c r="AG185" s="86" t="str">
        <f t="shared" si="148"/>
        <v/>
      </c>
      <c r="AH185" s="86" t="str">
        <f t="shared" si="148"/>
        <v/>
      </c>
      <c r="AI185" s="86" t="str">
        <f t="shared" si="148"/>
        <v/>
      </c>
      <c r="AJ185" s="86" t="str">
        <f t="shared" si="148"/>
        <v/>
      </c>
      <c r="AK185" s="86" t="str">
        <f t="shared" si="148"/>
        <v/>
      </c>
      <c r="AL185" s="86" t="str">
        <f t="shared" si="146"/>
        <v/>
      </c>
      <c r="AM185" s="86" t="str">
        <f t="shared" si="146"/>
        <v/>
      </c>
      <c r="AN185" s="86" t="str">
        <f t="shared" si="146"/>
        <v/>
      </c>
      <c r="AO185" s="86" t="str">
        <f t="shared" si="146"/>
        <v/>
      </c>
      <c r="AP185" s="86" t="str">
        <f t="shared" si="146"/>
        <v/>
      </c>
      <c r="AQ185" s="86" t="str">
        <f t="shared" ref="AQ185:BO185" si="149">IF(AQ$40="","",IF(AQ$40=0,"n. appl.",AQ176/AQ$40*1000))</f>
        <v/>
      </c>
      <c r="AR185" s="86" t="str">
        <f t="shared" si="149"/>
        <v/>
      </c>
      <c r="AS185" s="86" t="str">
        <f t="shared" si="149"/>
        <v/>
      </c>
      <c r="AT185" s="86" t="str">
        <f t="shared" si="149"/>
        <v/>
      </c>
      <c r="AU185" s="86" t="str">
        <f t="shared" si="149"/>
        <v/>
      </c>
      <c r="AV185" s="86" t="str">
        <f t="shared" si="149"/>
        <v/>
      </c>
      <c r="AW185" s="86" t="str">
        <f t="shared" si="149"/>
        <v/>
      </c>
      <c r="AX185" s="86" t="str">
        <f t="shared" si="149"/>
        <v/>
      </c>
      <c r="AY185" s="86" t="str">
        <f t="shared" si="149"/>
        <v/>
      </c>
      <c r="AZ185" s="86" t="str">
        <f t="shared" si="149"/>
        <v/>
      </c>
      <c r="BA185" s="86" t="str">
        <f t="shared" si="149"/>
        <v/>
      </c>
      <c r="BB185" s="86" t="str">
        <f t="shared" si="149"/>
        <v/>
      </c>
      <c r="BC185" s="86" t="str">
        <f t="shared" si="149"/>
        <v/>
      </c>
      <c r="BD185" s="86" t="str">
        <f t="shared" si="149"/>
        <v/>
      </c>
      <c r="BE185" s="86" t="str">
        <f t="shared" si="149"/>
        <v/>
      </c>
      <c r="BF185" s="86" t="str">
        <f t="shared" si="149"/>
        <v/>
      </c>
      <c r="BG185" s="86" t="str">
        <f t="shared" si="149"/>
        <v/>
      </c>
      <c r="BH185" s="86" t="str">
        <f t="shared" si="149"/>
        <v/>
      </c>
      <c r="BI185" s="86" t="str">
        <f t="shared" si="149"/>
        <v/>
      </c>
      <c r="BJ185" s="86" t="str">
        <f t="shared" si="149"/>
        <v/>
      </c>
      <c r="BK185" s="86" t="str">
        <f t="shared" si="149"/>
        <v/>
      </c>
      <c r="BL185" s="86" t="str">
        <f t="shared" si="149"/>
        <v/>
      </c>
      <c r="BM185" s="86" t="str">
        <f t="shared" si="149"/>
        <v/>
      </c>
      <c r="BN185" s="86" t="str">
        <f t="shared" si="149"/>
        <v/>
      </c>
      <c r="BO185" s="86" t="str">
        <f t="shared" si="149"/>
        <v/>
      </c>
    </row>
    <row r="186" spans="1:67" s="41" customFormat="1" ht="13.5" customHeight="1">
      <c r="B186" s="728" t="s">
        <v>271</v>
      </c>
      <c r="C186" s="36"/>
      <c r="D186" s="74" t="s">
        <v>859</v>
      </c>
      <c r="E186" s="274" t="s">
        <v>152</v>
      </c>
      <c r="F186" s="288"/>
      <c r="G186" s="86" t="str">
        <f>IF(G$40="","",IF(G$40=0,"n. appl.",G177/G$40*1000))</f>
        <v/>
      </c>
      <c r="H186" s="86" t="str">
        <f t="shared" ref="H186:AK186" si="150">IF(H$40="","",IF(H$40=0,"n. appl.",H177/H$40*1000))</f>
        <v/>
      </c>
      <c r="I186" s="86" t="str">
        <f t="shared" si="150"/>
        <v/>
      </c>
      <c r="J186" s="86" t="str">
        <f t="shared" si="150"/>
        <v/>
      </c>
      <c r="K186" s="86" t="str">
        <f t="shared" si="150"/>
        <v/>
      </c>
      <c r="L186" s="86" t="str">
        <f t="shared" si="150"/>
        <v/>
      </c>
      <c r="M186" s="86" t="str">
        <f t="shared" si="150"/>
        <v/>
      </c>
      <c r="N186" s="86" t="str">
        <f t="shared" si="150"/>
        <v/>
      </c>
      <c r="O186" s="86" t="str">
        <f t="shared" si="150"/>
        <v/>
      </c>
      <c r="P186" s="86" t="str">
        <f t="shared" si="150"/>
        <v/>
      </c>
      <c r="Q186" s="86" t="str">
        <f t="shared" si="150"/>
        <v/>
      </c>
      <c r="R186" s="86" t="str">
        <f t="shared" si="150"/>
        <v/>
      </c>
      <c r="S186" s="86" t="str">
        <f t="shared" si="150"/>
        <v/>
      </c>
      <c r="T186" s="86" t="str">
        <f t="shared" si="150"/>
        <v/>
      </c>
      <c r="U186" s="86" t="str">
        <f t="shared" si="150"/>
        <v/>
      </c>
      <c r="V186" s="86" t="str">
        <f t="shared" si="150"/>
        <v/>
      </c>
      <c r="W186" s="86" t="str">
        <f t="shared" si="150"/>
        <v/>
      </c>
      <c r="X186" s="86" t="str">
        <f t="shared" si="150"/>
        <v/>
      </c>
      <c r="Y186" s="86" t="str">
        <f t="shared" si="150"/>
        <v/>
      </c>
      <c r="Z186" s="86" t="str">
        <f t="shared" si="150"/>
        <v/>
      </c>
      <c r="AA186" s="86" t="str">
        <f t="shared" si="150"/>
        <v/>
      </c>
      <c r="AB186" s="86" t="str">
        <f t="shared" si="150"/>
        <v/>
      </c>
      <c r="AC186" s="86" t="str">
        <f t="shared" si="150"/>
        <v/>
      </c>
      <c r="AD186" s="86" t="str">
        <f t="shared" si="150"/>
        <v/>
      </c>
      <c r="AE186" s="86" t="str">
        <f t="shared" si="150"/>
        <v/>
      </c>
      <c r="AF186" s="86" t="str">
        <f t="shared" si="150"/>
        <v/>
      </c>
      <c r="AG186" s="86" t="str">
        <f t="shared" si="150"/>
        <v/>
      </c>
      <c r="AH186" s="86" t="str">
        <f t="shared" si="150"/>
        <v/>
      </c>
      <c r="AI186" s="86" t="str">
        <f t="shared" si="150"/>
        <v/>
      </c>
      <c r="AJ186" s="86" t="str">
        <f t="shared" si="150"/>
        <v/>
      </c>
      <c r="AK186" s="86" t="str">
        <f t="shared" si="150"/>
        <v/>
      </c>
      <c r="AL186" s="86" t="str">
        <f t="shared" si="146"/>
        <v/>
      </c>
      <c r="AM186" s="86" t="str">
        <f t="shared" si="146"/>
        <v/>
      </c>
      <c r="AN186" s="86" t="str">
        <f t="shared" si="146"/>
        <v/>
      </c>
      <c r="AO186" s="86" t="str">
        <f t="shared" si="146"/>
        <v/>
      </c>
      <c r="AP186" s="86" t="str">
        <f t="shared" si="146"/>
        <v/>
      </c>
      <c r="AQ186" s="86" t="str">
        <f t="shared" ref="AQ186:BO186" si="151">IF(AQ$40="","",IF(AQ$40=0,"n. appl.",AQ177/AQ$40*1000))</f>
        <v/>
      </c>
      <c r="AR186" s="86" t="str">
        <f t="shared" si="151"/>
        <v/>
      </c>
      <c r="AS186" s="86" t="str">
        <f t="shared" si="151"/>
        <v/>
      </c>
      <c r="AT186" s="86" t="str">
        <f t="shared" si="151"/>
        <v/>
      </c>
      <c r="AU186" s="86" t="str">
        <f t="shared" si="151"/>
        <v/>
      </c>
      <c r="AV186" s="86" t="str">
        <f t="shared" si="151"/>
        <v/>
      </c>
      <c r="AW186" s="86" t="str">
        <f t="shared" si="151"/>
        <v/>
      </c>
      <c r="AX186" s="86" t="str">
        <f t="shared" si="151"/>
        <v/>
      </c>
      <c r="AY186" s="86" t="str">
        <f t="shared" si="151"/>
        <v/>
      </c>
      <c r="AZ186" s="86" t="str">
        <f t="shared" si="151"/>
        <v/>
      </c>
      <c r="BA186" s="86" t="str">
        <f t="shared" si="151"/>
        <v/>
      </c>
      <c r="BB186" s="86" t="str">
        <f t="shared" si="151"/>
        <v/>
      </c>
      <c r="BC186" s="86" t="str">
        <f t="shared" si="151"/>
        <v/>
      </c>
      <c r="BD186" s="86" t="str">
        <f t="shared" si="151"/>
        <v/>
      </c>
      <c r="BE186" s="86" t="str">
        <f t="shared" si="151"/>
        <v/>
      </c>
      <c r="BF186" s="86" t="str">
        <f t="shared" si="151"/>
        <v/>
      </c>
      <c r="BG186" s="86" t="str">
        <f t="shared" si="151"/>
        <v/>
      </c>
      <c r="BH186" s="86" t="str">
        <f t="shared" si="151"/>
        <v/>
      </c>
      <c r="BI186" s="86" t="str">
        <f t="shared" si="151"/>
        <v/>
      </c>
      <c r="BJ186" s="86" t="str">
        <f t="shared" si="151"/>
        <v/>
      </c>
      <c r="BK186" s="86" t="str">
        <f t="shared" si="151"/>
        <v/>
      </c>
      <c r="BL186" s="86" t="str">
        <f t="shared" si="151"/>
        <v/>
      </c>
      <c r="BM186" s="86" t="str">
        <f t="shared" si="151"/>
        <v/>
      </c>
      <c r="BN186" s="86" t="str">
        <f t="shared" si="151"/>
        <v/>
      </c>
      <c r="BO186" s="86" t="str">
        <f t="shared" si="151"/>
        <v/>
      </c>
    </row>
    <row r="187" spans="1:67" s="79" customFormat="1" ht="13.5" customHeight="1">
      <c r="B187" s="772">
        <v>73</v>
      </c>
      <c r="C187" s="36" t="s">
        <v>321</v>
      </c>
      <c r="D187" s="42" t="s">
        <v>682</v>
      </c>
      <c r="E187" s="274" t="s">
        <v>152</v>
      </c>
      <c r="F187" s="288"/>
      <c r="G187" s="976" t="str">
        <f t="shared" ref="G187:AK187" si="152">IF(G$40="","",IF(G$40=0,"n. appl.",G179/G$40*1000))</f>
        <v/>
      </c>
      <c r="H187" s="976" t="str">
        <f t="shared" si="152"/>
        <v/>
      </c>
      <c r="I187" s="976" t="str">
        <f t="shared" si="152"/>
        <v/>
      </c>
      <c r="J187" s="976" t="str">
        <f t="shared" si="152"/>
        <v/>
      </c>
      <c r="K187" s="976" t="str">
        <f t="shared" si="152"/>
        <v/>
      </c>
      <c r="L187" s="976" t="str">
        <f t="shared" si="152"/>
        <v/>
      </c>
      <c r="M187" s="976" t="str">
        <f t="shared" si="152"/>
        <v/>
      </c>
      <c r="N187" s="976" t="str">
        <f t="shared" si="152"/>
        <v/>
      </c>
      <c r="O187" s="976" t="str">
        <f t="shared" si="152"/>
        <v/>
      </c>
      <c r="P187" s="976" t="str">
        <f t="shared" si="152"/>
        <v/>
      </c>
      <c r="Q187" s="976" t="str">
        <f t="shared" si="152"/>
        <v/>
      </c>
      <c r="R187" s="976" t="str">
        <f t="shared" si="152"/>
        <v/>
      </c>
      <c r="S187" s="976" t="str">
        <f t="shared" si="152"/>
        <v/>
      </c>
      <c r="T187" s="976" t="str">
        <f t="shared" si="152"/>
        <v/>
      </c>
      <c r="U187" s="976" t="str">
        <f t="shared" si="152"/>
        <v/>
      </c>
      <c r="V187" s="976" t="str">
        <f t="shared" si="152"/>
        <v/>
      </c>
      <c r="W187" s="976" t="str">
        <f t="shared" si="152"/>
        <v/>
      </c>
      <c r="X187" s="976" t="str">
        <f t="shared" si="152"/>
        <v/>
      </c>
      <c r="Y187" s="976" t="str">
        <f t="shared" si="152"/>
        <v/>
      </c>
      <c r="Z187" s="976" t="str">
        <f t="shared" si="152"/>
        <v/>
      </c>
      <c r="AA187" s="976" t="str">
        <f t="shared" si="152"/>
        <v/>
      </c>
      <c r="AB187" s="976" t="str">
        <f t="shared" si="152"/>
        <v/>
      </c>
      <c r="AC187" s="976" t="str">
        <f t="shared" si="152"/>
        <v/>
      </c>
      <c r="AD187" s="976" t="str">
        <f t="shared" si="152"/>
        <v/>
      </c>
      <c r="AE187" s="976" t="str">
        <f t="shared" si="152"/>
        <v/>
      </c>
      <c r="AF187" s="976" t="str">
        <f t="shared" si="152"/>
        <v/>
      </c>
      <c r="AG187" s="976" t="str">
        <f t="shared" si="152"/>
        <v/>
      </c>
      <c r="AH187" s="976" t="str">
        <f t="shared" si="152"/>
        <v/>
      </c>
      <c r="AI187" s="976" t="str">
        <f t="shared" si="152"/>
        <v/>
      </c>
      <c r="AJ187" s="976" t="str">
        <f t="shared" si="152"/>
        <v/>
      </c>
      <c r="AK187" s="976" t="str">
        <f t="shared" si="152"/>
        <v/>
      </c>
      <c r="AL187" s="976" t="str">
        <f>IF(AL$40="","",IF(AL$40=0,"n. appl.",AL179/AL$40*1000))</f>
        <v/>
      </c>
      <c r="AM187" s="976" t="str">
        <f>IF(AM$40="","",IF(AM$40=0,"n. appl.",AM179/AM$40*1000))</f>
        <v/>
      </c>
      <c r="AN187" s="976" t="str">
        <f>IF(AN$40="","",IF(AN$40=0,"n. appl.",AN179/AN$40*1000))</f>
        <v/>
      </c>
      <c r="AO187" s="976" t="str">
        <f>IF(AO$40="","",IF(AO$40=0,"n. appl.",AO179/AO$40*1000))</f>
        <v/>
      </c>
      <c r="AP187" s="976" t="str">
        <f>IF(AP$40="","",IF(AP$40=0,"n. appl.",AP179/AP$40*1000))</f>
        <v/>
      </c>
      <c r="AQ187" s="976" t="str">
        <f t="shared" ref="AQ187:BO187" si="153">IF(AQ$40="","",IF(AQ$40=0,"n. appl.",AQ179/AQ$40*1000))</f>
        <v/>
      </c>
      <c r="AR187" s="976" t="str">
        <f t="shared" si="153"/>
        <v/>
      </c>
      <c r="AS187" s="976" t="str">
        <f t="shared" si="153"/>
        <v/>
      </c>
      <c r="AT187" s="976" t="str">
        <f t="shared" si="153"/>
        <v/>
      </c>
      <c r="AU187" s="976" t="str">
        <f t="shared" si="153"/>
        <v/>
      </c>
      <c r="AV187" s="976" t="str">
        <f t="shared" si="153"/>
        <v/>
      </c>
      <c r="AW187" s="976" t="str">
        <f t="shared" si="153"/>
        <v/>
      </c>
      <c r="AX187" s="976" t="str">
        <f t="shared" si="153"/>
        <v/>
      </c>
      <c r="AY187" s="976" t="str">
        <f t="shared" si="153"/>
        <v/>
      </c>
      <c r="AZ187" s="976" t="str">
        <f t="shared" si="153"/>
        <v/>
      </c>
      <c r="BA187" s="976" t="str">
        <f t="shared" si="153"/>
        <v/>
      </c>
      <c r="BB187" s="976" t="str">
        <f t="shared" si="153"/>
        <v/>
      </c>
      <c r="BC187" s="976" t="str">
        <f t="shared" si="153"/>
        <v/>
      </c>
      <c r="BD187" s="976" t="str">
        <f t="shared" si="153"/>
        <v/>
      </c>
      <c r="BE187" s="976" t="str">
        <f t="shared" si="153"/>
        <v/>
      </c>
      <c r="BF187" s="976" t="str">
        <f t="shared" si="153"/>
        <v/>
      </c>
      <c r="BG187" s="976" t="str">
        <f t="shared" si="153"/>
        <v/>
      </c>
      <c r="BH187" s="976" t="str">
        <f t="shared" si="153"/>
        <v/>
      </c>
      <c r="BI187" s="976" t="str">
        <f t="shared" si="153"/>
        <v/>
      </c>
      <c r="BJ187" s="976" t="str">
        <f t="shared" si="153"/>
        <v/>
      </c>
      <c r="BK187" s="976" t="str">
        <f t="shared" si="153"/>
        <v/>
      </c>
      <c r="BL187" s="976" t="str">
        <f t="shared" si="153"/>
        <v/>
      </c>
      <c r="BM187" s="976" t="str">
        <f t="shared" si="153"/>
        <v/>
      </c>
      <c r="BN187" s="976" t="str">
        <f t="shared" si="153"/>
        <v/>
      </c>
      <c r="BO187" s="976" t="str">
        <f t="shared" si="153"/>
        <v/>
      </c>
    </row>
    <row r="188" spans="1:67" s="79" customFormat="1" ht="13.5" customHeight="1" thickBot="1">
      <c r="B188" s="785"/>
      <c r="C188" s="80"/>
      <c r="D188" s="80"/>
      <c r="E188" s="785"/>
      <c r="F188" s="785"/>
      <c r="G188" s="972"/>
      <c r="H188" s="972"/>
      <c r="I188" s="972"/>
      <c r="J188" s="972"/>
      <c r="K188" s="972"/>
      <c r="L188" s="972"/>
      <c r="M188" s="972"/>
      <c r="N188" s="972"/>
      <c r="O188" s="972"/>
      <c r="P188" s="972"/>
      <c r="Q188" s="972"/>
      <c r="R188" s="972"/>
      <c r="S188" s="972"/>
      <c r="T188" s="972"/>
      <c r="U188" s="972"/>
      <c r="V188" s="972"/>
      <c r="W188" s="972"/>
      <c r="X188" s="972"/>
      <c r="Y188" s="972"/>
      <c r="Z188" s="972"/>
      <c r="AA188" s="972"/>
      <c r="AB188" s="972"/>
      <c r="AC188" s="972"/>
      <c r="AD188" s="972"/>
      <c r="AE188" s="972"/>
      <c r="AF188" s="972"/>
      <c r="AG188" s="972"/>
      <c r="AH188" s="972"/>
      <c r="AI188" s="972"/>
      <c r="AJ188" s="972"/>
      <c r="AK188" s="972"/>
      <c r="AL188" s="972"/>
      <c r="AM188" s="972"/>
      <c r="AN188" s="972"/>
      <c r="AO188" s="972"/>
      <c r="AP188" s="972"/>
      <c r="AQ188" s="972"/>
      <c r="AR188" s="972"/>
      <c r="AS188" s="972"/>
      <c r="AT188" s="972"/>
      <c r="AU188" s="972"/>
      <c r="AV188" s="972"/>
      <c r="AW188" s="972"/>
      <c r="AX188" s="972"/>
      <c r="AY188" s="972"/>
      <c r="AZ188" s="972"/>
      <c r="BA188" s="972"/>
      <c r="BB188" s="972"/>
      <c r="BC188" s="972"/>
      <c r="BD188" s="972"/>
      <c r="BE188" s="972"/>
      <c r="BF188" s="972"/>
      <c r="BG188" s="972"/>
      <c r="BH188" s="972"/>
      <c r="BI188" s="972"/>
      <c r="BJ188" s="972"/>
      <c r="BK188" s="972"/>
      <c r="BL188" s="972"/>
      <c r="BM188" s="972"/>
      <c r="BN188" s="972"/>
      <c r="BO188" s="972"/>
    </row>
    <row r="189" spans="1:67" ht="15" thickBot="1">
      <c r="B189" s="1542" t="s">
        <v>1163</v>
      </c>
      <c r="C189" s="1543"/>
      <c r="D189" s="1543"/>
      <c r="E189" s="1543"/>
      <c r="F189" s="1544"/>
      <c r="G189" s="152">
        <f t="shared" ref="G189:BO189" si="154">G$7</f>
        <v>1990</v>
      </c>
      <c r="H189" s="152">
        <f t="shared" si="154"/>
        <v>1991</v>
      </c>
      <c r="I189" s="152">
        <f t="shared" si="154"/>
        <v>1992</v>
      </c>
      <c r="J189" s="152">
        <f t="shared" si="154"/>
        <v>1993</v>
      </c>
      <c r="K189" s="152">
        <f t="shared" si="154"/>
        <v>1994</v>
      </c>
      <c r="L189" s="152">
        <f t="shared" si="154"/>
        <v>1995</v>
      </c>
      <c r="M189" s="152">
        <f t="shared" si="154"/>
        <v>1996</v>
      </c>
      <c r="N189" s="152">
        <f t="shared" si="154"/>
        <v>1997</v>
      </c>
      <c r="O189" s="152">
        <f t="shared" si="154"/>
        <v>1998</v>
      </c>
      <c r="P189" s="152">
        <f t="shared" si="154"/>
        <v>1999</v>
      </c>
      <c r="Q189" s="152">
        <f t="shared" si="154"/>
        <v>2000</v>
      </c>
      <c r="R189" s="152">
        <f t="shared" si="154"/>
        <v>2001</v>
      </c>
      <c r="S189" s="152">
        <f t="shared" si="154"/>
        <v>2002</v>
      </c>
      <c r="T189" s="152">
        <f t="shared" si="154"/>
        <v>2003</v>
      </c>
      <c r="U189" s="152">
        <f t="shared" si="154"/>
        <v>2004</v>
      </c>
      <c r="V189" s="152">
        <f t="shared" si="154"/>
        <v>2005</v>
      </c>
      <c r="W189" s="152">
        <f t="shared" si="154"/>
        <v>2006</v>
      </c>
      <c r="X189" s="152">
        <f t="shared" si="154"/>
        <v>2007</v>
      </c>
      <c r="Y189" s="152">
        <f t="shared" si="154"/>
        <v>2008</v>
      </c>
      <c r="Z189" s="152">
        <f t="shared" si="154"/>
        <v>2009</v>
      </c>
      <c r="AA189" s="152">
        <f t="shared" si="154"/>
        <v>2010</v>
      </c>
      <c r="AB189" s="152">
        <f t="shared" si="154"/>
        <v>2011</v>
      </c>
      <c r="AC189" s="152">
        <f t="shared" si="154"/>
        <v>2012</v>
      </c>
      <c r="AD189" s="152">
        <f t="shared" si="154"/>
        <v>2013</v>
      </c>
      <c r="AE189" s="152">
        <f t="shared" si="154"/>
        <v>2014</v>
      </c>
      <c r="AF189" s="152">
        <f t="shared" si="154"/>
        <v>2015</v>
      </c>
      <c r="AG189" s="152">
        <f t="shared" si="154"/>
        <v>2016</v>
      </c>
      <c r="AH189" s="152">
        <f t="shared" si="154"/>
        <v>2017</v>
      </c>
      <c r="AI189" s="152">
        <f t="shared" si="154"/>
        <v>2018</v>
      </c>
      <c r="AJ189" s="152">
        <f t="shared" si="154"/>
        <v>2019</v>
      </c>
      <c r="AK189" s="152">
        <f t="shared" si="154"/>
        <v>2020</v>
      </c>
      <c r="AL189" s="152">
        <f t="shared" si="154"/>
        <v>2021</v>
      </c>
      <c r="AM189" s="152">
        <f t="shared" si="154"/>
        <v>2022</v>
      </c>
      <c r="AN189" s="152">
        <f t="shared" si="154"/>
        <v>2023</v>
      </c>
      <c r="AO189" s="152">
        <f t="shared" si="154"/>
        <v>2024</v>
      </c>
      <c r="AP189" s="152">
        <f t="shared" si="154"/>
        <v>2025</v>
      </c>
      <c r="AQ189" s="152">
        <f t="shared" si="154"/>
        <v>2026</v>
      </c>
      <c r="AR189" s="152">
        <f t="shared" si="154"/>
        <v>2027</v>
      </c>
      <c r="AS189" s="152">
        <f t="shared" si="154"/>
        <v>2028</v>
      </c>
      <c r="AT189" s="152">
        <f t="shared" si="154"/>
        <v>2029</v>
      </c>
      <c r="AU189" s="152">
        <f t="shared" si="154"/>
        <v>2030</v>
      </c>
      <c r="AV189" s="152">
        <f t="shared" si="154"/>
        <v>2031</v>
      </c>
      <c r="AW189" s="152">
        <f t="shared" si="154"/>
        <v>2032</v>
      </c>
      <c r="AX189" s="152">
        <f t="shared" si="154"/>
        <v>2033</v>
      </c>
      <c r="AY189" s="152">
        <f t="shared" si="154"/>
        <v>2034</v>
      </c>
      <c r="AZ189" s="152">
        <f t="shared" si="154"/>
        <v>2035</v>
      </c>
      <c r="BA189" s="152">
        <f t="shared" si="154"/>
        <v>2036</v>
      </c>
      <c r="BB189" s="152">
        <f t="shared" si="154"/>
        <v>2037</v>
      </c>
      <c r="BC189" s="152">
        <f t="shared" si="154"/>
        <v>2038</v>
      </c>
      <c r="BD189" s="152">
        <f t="shared" si="154"/>
        <v>2039</v>
      </c>
      <c r="BE189" s="152">
        <f t="shared" si="154"/>
        <v>2040</v>
      </c>
      <c r="BF189" s="152">
        <f t="shared" si="154"/>
        <v>2041</v>
      </c>
      <c r="BG189" s="152">
        <f t="shared" si="154"/>
        <v>2042</v>
      </c>
      <c r="BH189" s="152">
        <f t="shared" si="154"/>
        <v>2043</v>
      </c>
      <c r="BI189" s="152">
        <f t="shared" si="154"/>
        <v>2044</v>
      </c>
      <c r="BJ189" s="152">
        <f t="shared" si="154"/>
        <v>2045</v>
      </c>
      <c r="BK189" s="152">
        <f t="shared" si="154"/>
        <v>2046</v>
      </c>
      <c r="BL189" s="152">
        <f t="shared" si="154"/>
        <v>2047</v>
      </c>
      <c r="BM189" s="152">
        <f t="shared" si="154"/>
        <v>2048</v>
      </c>
      <c r="BN189" s="152">
        <f t="shared" si="154"/>
        <v>2049</v>
      </c>
      <c r="BO189" s="152">
        <f t="shared" si="154"/>
        <v>2050</v>
      </c>
    </row>
    <row r="190" spans="1:67" s="41" customFormat="1" ht="13.5" customHeight="1">
      <c r="B190" s="728">
        <v>63</v>
      </c>
      <c r="C190" s="36" t="s">
        <v>684</v>
      </c>
      <c r="D190" s="42" t="s">
        <v>125</v>
      </c>
      <c r="E190" s="274" t="s">
        <v>154</v>
      </c>
      <c r="F190" s="288"/>
      <c r="G190" s="86" t="str">
        <f>IF(OR(G175="",G68="n. appl."),"n. appl.",G175/G68*1000)</f>
        <v>n. appl.</v>
      </c>
      <c r="H190" s="86" t="str">
        <f t="shared" ref="H190:AP190" si="155">IF(OR(H175="",H68="n. appl."),"n. appl.",H175/H68*1000)</f>
        <v>n. appl.</v>
      </c>
      <c r="I190" s="86" t="str">
        <f t="shared" si="155"/>
        <v>n. appl.</v>
      </c>
      <c r="J190" s="86" t="str">
        <f t="shared" si="155"/>
        <v>n. appl.</v>
      </c>
      <c r="K190" s="86" t="str">
        <f t="shared" si="155"/>
        <v>n. appl.</v>
      </c>
      <c r="L190" s="86" t="str">
        <f t="shared" si="155"/>
        <v>n. appl.</v>
      </c>
      <c r="M190" s="86" t="str">
        <f t="shared" si="155"/>
        <v>n. appl.</v>
      </c>
      <c r="N190" s="86" t="str">
        <f t="shared" si="155"/>
        <v>n. appl.</v>
      </c>
      <c r="O190" s="86" t="str">
        <f t="shared" si="155"/>
        <v>n. appl.</v>
      </c>
      <c r="P190" s="86" t="str">
        <f t="shared" si="155"/>
        <v>n. appl.</v>
      </c>
      <c r="Q190" s="86" t="str">
        <f t="shared" si="155"/>
        <v>n. appl.</v>
      </c>
      <c r="R190" s="86" t="str">
        <f t="shared" si="155"/>
        <v>n. appl.</v>
      </c>
      <c r="S190" s="86" t="str">
        <f t="shared" si="155"/>
        <v>n. appl.</v>
      </c>
      <c r="T190" s="86" t="str">
        <f t="shared" si="155"/>
        <v>n. appl.</v>
      </c>
      <c r="U190" s="86" t="str">
        <f t="shared" si="155"/>
        <v>n. appl.</v>
      </c>
      <c r="V190" s="86" t="str">
        <f t="shared" si="155"/>
        <v>n. appl.</v>
      </c>
      <c r="W190" s="86" t="str">
        <f t="shared" si="155"/>
        <v>n. appl.</v>
      </c>
      <c r="X190" s="86" t="str">
        <f t="shared" si="155"/>
        <v>n. appl.</v>
      </c>
      <c r="Y190" s="86" t="str">
        <f t="shared" si="155"/>
        <v>n. appl.</v>
      </c>
      <c r="Z190" s="86" t="str">
        <f t="shared" si="155"/>
        <v>n. appl.</v>
      </c>
      <c r="AA190" s="86" t="str">
        <f t="shared" si="155"/>
        <v>n. appl.</v>
      </c>
      <c r="AB190" s="86" t="str">
        <f t="shared" si="155"/>
        <v>n. appl.</v>
      </c>
      <c r="AC190" s="86" t="str">
        <f t="shared" si="155"/>
        <v>n. appl.</v>
      </c>
      <c r="AD190" s="86" t="str">
        <f t="shared" si="155"/>
        <v>n. appl.</v>
      </c>
      <c r="AE190" s="86" t="str">
        <f t="shared" si="155"/>
        <v>n. appl.</v>
      </c>
      <c r="AF190" s="86" t="str">
        <f t="shared" si="155"/>
        <v>n. appl.</v>
      </c>
      <c r="AG190" s="86" t="str">
        <f t="shared" si="155"/>
        <v>n. appl.</v>
      </c>
      <c r="AH190" s="86" t="str">
        <f t="shared" si="155"/>
        <v>n. appl.</v>
      </c>
      <c r="AI190" s="86" t="str">
        <f t="shared" si="155"/>
        <v>n. appl.</v>
      </c>
      <c r="AJ190" s="86" t="str">
        <f t="shared" si="155"/>
        <v>n. appl.</v>
      </c>
      <c r="AK190" s="86" t="str">
        <f t="shared" si="155"/>
        <v>n. appl.</v>
      </c>
      <c r="AL190" s="86" t="str">
        <f t="shared" si="155"/>
        <v>n. appl.</v>
      </c>
      <c r="AM190" s="86" t="str">
        <f t="shared" si="155"/>
        <v>n. appl.</v>
      </c>
      <c r="AN190" s="86" t="str">
        <f t="shared" si="155"/>
        <v>n. appl.</v>
      </c>
      <c r="AO190" s="86" t="str">
        <f t="shared" si="155"/>
        <v>n. appl.</v>
      </c>
      <c r="AP190" s="86" t="str">
        <f t="shared" si="155"/>
        <v>n. appl.</v>
      </c>
      <c r="AQ190" s="86" t="str">
        <f t="shared" ref="AQ190:BO190" si="156">IF(OR(AQ175="",AQ68="n. appl."),"n. appl.",AQ175/AQ68*1000)</f>
        <v>n. appl.</v>
      </c>
      <c r="AR190" s="86" t="str">
        <f t="shared" si="156"/>
        <v>n. appl.</v>
      </c>
      <c r="AS190" s="86" t="str">
        <f t="shared" si="156"/>
        <v>n. appl.</v>
      </c>
      <c r="AT190" s="86" t="str">
        <f t="shared" si="156"/>
        <v>n. appl.</v>
      </c>
      <c r="AU190" s="86" t="str">
        <f t="shared" si="156"/>
        <v>n. appl.</v>
      </c>
      <c r="AV190" s="86" t="str">
        <f t="shared" si="156"/>
        <v>n. appl.</v>
      </c>
      <c r="AW190" s="86" t="str">
        <f t="shared" si="156"/>
        <v>n. appl.</v>
      </c>
      <c r="AX190" s="86" t="str">
        <f t="shared" si="156"/>
        <v>n. appl.</v>
      </c>
      <c r="AY190" s="86" t="str">
        <f t="shared" si="156"/>
        <v>n. appl.</v>
      </c>
      <c r="AZ190" s="86" t="str">
        <f t="shared" si="156"/>
        <v>n. appl.</v>
      </c>
      <c r="BA190" s="86" t="str">
        <f t="shared" si="156"/>
        <v>n. appl.</v>
      </c>
      <c r="BB190" s="86" t="str">
        <f t="shared" si="156"/>
        <v>n. appl.</v>
      </c>
      <c r="BC190" s="86" t="str">
        <f t="shared" si="156"/>
        <v>n. appl.</v>
      </c>
      <c r="BD190" s="86" t="str">
        <f t="shared" si="156"/>
        <v>n. appl.</v>
      </c>
      <c r="BE190" s="86" t="str">
        <f t="shared" si="156"/>
        <v>n. appl.</v>
      </c>
      <c r="BF190" s="86" t="str">
        <f t="shared" si="156"/>
        <v>n. appl.</v>
      </c>
      <c r="BG190" s="86" t="str">
        <f t="shared" si="156"/>
        <v>n. appl.</v>
      </c>
      <c r="BH190" s="86" t="str">
        <f t="shared" si="156"/>
        <v>n. appl.</v>
      </c>
      <c r="BI190" s="86" t="str">
        <f t="shared" si="156"/>
        <v>n. appl.</v>
      </c>
      <c r="BJ190" s="86" t="str">
        <f t="shared" si="156"/>
        <v>n. appl.</v>
      </c>
      <c r="BK190" s="86" t="str">
        <f t="shared" si="156"/>
        <v>n. appl.</v>
      </c>
      <c r="BL190" s="86" t="str">
        <f t="shared" si="156"/>
        <v>n. appl.</v>
      </c>
      <c r="BM190" s="86" t="str">
        <f t="shared" si="156"/>
        <v>n. appl.</v>
      </c>
      <c r="BN190" s="86" t="str">
        <f t="shared" si="156"/>
        <v>n. appl.</v>
      </c>
      <c r="BO190" s="86" t="str">
        <f t="shared" si="156"/>
        <v>n. appl.</v>
      </c>
    </row>
    <row r="191" spans="1:67" s="41" customFormat="1" ht="13.5" customHeight="1">
      <c r="B191" s="728" t="s">
        <v>272</v>
      </c>
      <c r="C191" s="36"/>
      <c r="D191" s="74" t="s">
        <v>364</v>
      </c>
      <c r="E191" s="274" t="s">
        <v>728</v>
      </c>
      <c r="F191" s="288"/>
      <c r="G191" s="86" t="str">
        <f>IF(G$40="","",IF(OR(G$40=0,G46=0),"n. appl.",G176/G$68*1000))</f>
        <v/>
      </c>
      <c r="H191" s="86" t="str">
        <f t="shared" ref="H191:AP191" si="157">IF(H$40="","",IF(OR(H$40=0,H46=0),"n. appl.",H176/H$68*1000))</f>
        <v/>
      </c>
      <c r="I191" s="86" t="str">
        <f t="shared" si="157"/>
        <v/>
      </c>
      <c r="J191" s="86" t="str">
        <f t="shared" si="157"/>
        <v/>
      </c>
      <c r="K191" s="86" t="str">
        <f t="shared" si="157"/>
        <v/>
      </c>
      <c r="L191" s="86" t="str">
        <f t="shared" si="157"/>
        <v/>
      </c>
      <c r="M191" s="86" t="str">
        <f t="shared" si="157"/>
        <v/>
      </c>
      <c r="N191" s="86" t="str">
        <f t="shared" si="157"/>
        <v/>
      </c>
      <c r="O191" s="86" t="str">
        <f t="shared" si="157"/>
        <v/>
      </c>
      <c r="P191" s="86" t="str">
        <f t="shared" si="157"/>
        <v/>
      </c>
      <c r="Q191" s="86" t="str">
        <f t="shared" si="157"/>
        <v/>
      </c>
      <c r="R191" s="86" t="str">
        <f t="shared" si="157"/>
        <v/>
      </c>
      <c r="S191" s="86" t="str">
        <f t="shared" si="157"/>
        <v/>
      </c>
      <c r="T191" s="86" t="str">
        <f t="shared" si="157"/>
        <v/>
      </c>
      <c r="U191" s="86" t="str">
        <f t="shared" si="157"/>
        <v/>
      </c>
      <c r="V191" s="86" t="str">
        <f t="shared" si="157"/>
        <v/>
      </c>
      <c r="W191" s="86" t="str">
        <f t="shared" si="157"/>
        <v/>
      </c>
      <c r="X191" s="86" t="str">
        <f t="shared" si="157"/>
        <v/>
      </c>
      <c r="Y191" s="86" t="str">
        <f t="shared" si="157"/>
        <v/>
      </c>
      <c r="Z191" s="86" t="str">
        <f t="shared" si="157"/>
        <v/>
      </c>
      <c r="AA191" s="86" t="str">
        <f t="shared" si="157"/>
        <v/>
      </c>
      <c r="AB191" s="86" t="str">
        <f t="shared" si="157"/>
        <v/>
      </c>
      <c r="AC191" s="86" t="str">
        <f t="shared" si="157"/>
        <v/>
      </c>
      <c r="AD191" s="86" t="str">
        <f t="shared" si="157"/>
        <v/>
      </c>
      <c r="AE191" s="86" t="str">
        <f t="shared" si="157"/>
        <v/>
      </c>
      <c r="AF191" s="86" t="str">
        <f t="shared" si="157"/>
        <v/>
      </c>
      <c r="AG191" s="86" t="str">
        <f t="shared" si="157"/>
        <v/>
      </c>
      <c r="AH191" s="86" t="str">
        <f t="shared" si="157"/>
        <v/>
      </c>
      <c r="AI191" s="86" t="str">
        <f t="shared" si="157"/>
        <v/>
      </c>
      <c r="AJ191" s="86" t="str">
        <f t="shared" si="157"/>
        <v/>
      </c>
      <c r="AK191" s="86" t="str">
        <f t="shared" si="157"/>
        <v/>
      </c>
      <c r="AL191" s="86" t="str">
        <f t="shared" si="157"/>
        <v/>
      </c>
      <c r="AM191" s="86" t="str">
        <f t="shared" si="157"/>
        <v/>
      </c>
      <c r="AN191" s="86" t="str">
        <f t="shared" si="157"/>
        <v/>
      </c>
      <c r="AO191" s="86" t="str">
        <f t="shared" si="157"/>
        <v/>
      </c>
      <c r="AP191" s="86" t="str">
        <f t="shared" si="157"/>
        <v/>
      </c>
      <c r="AQ191" s="86" t="str">
        <f t="shared" ref="AQ191:BO191" si="158">IF(AQ$40="","",IF(OR(AQ$40=0,AQ46=0),"n. appl.",AQ176/AQ$68*1000))</f>
        <v/>
      </c>
      <c r="AR191" s="86" t="str">
        <f t="shared" si="158"/>
        <v/>
      </c>
      <c r="AS191" s="86" t="str">
        <f t="shared" si="158"/>
        <v/>
      </c>
      <c r="AT191" s="86" t="str">
        <f t="shared" si="158"/>
        <v/>
      </c>
      <c r="AU191" s="86" t="str">
        <f t="shared" si="158"/>
        <v/>
      </c>
      <c r="AV191" s="86" t="str">
        <f t="shared" si="158"/>
        <v/>
      </c>
      <c r="AW191" s="86" t="str">
        <f t="shared" si="158"/>
        <v/>
      </c>
      <c r="AX191" s="86" t="str">
        <f t="shared" si="158"/>
        <v/>
      </c>
      <c r="AY191" s="86" t="str">
        <f t="shared" si="158"/>
        <v/>
      </c>
      <c r="AZ191" s="86" t="str">
        <f t="shared" si="158"/>
        <v/>
      </c>
      <c r="BA191" s="86" t="str">
        <f t="shared" si="158"/>
        <v/>
      </c>
      <c r="BB191" s="86" t="str">
        <f t="shared" si="158"/>
        <v/>
      </c>
      <c r="BC191" s="86" t="str">
        <f t="shared" si="158"/>
        <v/>
      </c>
      <c r="BD191" s="86" t="str">
        <f t="shared" si="158"/>
        <v/>
      </c>
      <c r="BE191" s="86" t="str">
        <f t="shared" si="158"/>
        <v/>
      </c>
      <c r="BF191" s="86" t="str">
        <f t="shared" si="158"/>
        <v/>
      </c>
      <c r="BG191" s="86" t="str">
        <f t="shared" si="158"/>
        <v/>
      </c>
      <c r="BH191" s="86" t="str">
        <f t="shared" si="158"/>
        <v/>
      </c>
      <c r="BI191" s="86" t="str">
        <f t="shared" si="158"/>
        <v/>
      </c>
      <c r="BJ191" s="86" t="str">
        <f t="shared" si="158"/>
        <v/>
      </c>
      <c r="BK191" s="86" t="str">
        <f t="shared" si="158"/>
        <v/>
      </c>
      <c r="BL191" s="86" t="str">
        <f t="shared" si="158"/>
        <v/>
      </c>
      <c r="BM191" s="86" t="str">
        <f t="shared" si="158"/>
        <v/>
      </c>
      <c r="BN191" s="86" t="str">
        <f t="shared" si="158"/>
        <v/>
      </c>
      <c r="BO191" s="86" t="str">
        <f t="shared" si="158"/>
        <v/>
      </c>
    </row>
    <row r="192" spans="1:67" s="41" customFormat="1" ht="13.5" customHeight="1">
      <c r="B192" s="728" t="s">
        <v>273</v>
      </c>
      <c r="C192" s="36"/>
      <c r="D192" s="74" t="s">
        <v>859</v>
      </c>
      <c r="E192" s="274" t="s">
        <v>728</v>
      </c>
      <c r="F192" s="288"/>
      <c r="G192" s="86" t="str">
        <f>IF(G$40="","",IF(OR(G$40=0,G46=0),"n. appl.",G177/G$68*1000))</f>
        <v/>
      </c>
      <c r="H192" s="86" t="str">
        <f t="shared" ref="H192:AP192" si="159">IF(H$40="","",IF(OR(H$40=0,H46=0),"n. appl.",H177/H$68*1000))</f>
        <v/>
      </c>
      <c r="I192" s="86" t="str">
        <f t="shared" si="159"/>
        <v/>
      </c>
      <c r="J192" s="86" t="str">
        <f t="shared" si="159"/>
        <v/>
      </c>
      <c r="K192" s="86" t="str">
        <f t="shared" si="159"/>
        <v/>
      </c>
      <c r="L192" s="86" t="str">
        <f t="shared" si="159"/>
        <v/>
      </c>
      <c r="M192" s="86" t="str">
        <f t="shared" si="159"/>
        <v/>
      </c>
      <c r="N192" s="86" t="str">
        <f t="shared" si="159"/>
        <v/>
      </c>
      <c r="O192" s="86" t="str">
        <f t="shared" si="159"/>
        <v/>
      </c>
      <c r="P192" s="86" t="str">
        <f t="shared" si="159"/>
        <v/>
      </c>
      <c r="Q192" s="86" t="str">
        <f t="shared" si="159"/>
        <v/>
      </c>
      <c r="R192" s="86" t="str">
        <f t="shared" si="159"/>
        <v/>
      </c>
      <c r="S192" s="86" t="str">
        <f t="shared" si="159"/>
        <v/>
      </c>
      <c r="T192" s="86" t="str">
        <f t="shared" si="159"/>
        <v/>
      </c>
      <c r="U192" s="86" t="str">
        <f t="shared" si="159"/>
        <v/>
      </c>
      <c r="V192" s="86" t="str">
        <f t="shared" si="159"/>
        <v/>
      </c>
      <c r="W192" s="86" t="str">
        <f t="shared" si="159"/>
        <v/>
      </c>
      <c r="X192" s="86" t="str">
        <f t="shared" si="159"/>
        <v/>
      </c>
      <c r="Y192" s="86" t="str">
        <f t="shared" si="159"/>
        <v/>
      </c>
      <c r="Z192" s="86" t="str">
        <f t="shared" si="159"/>
        <v/>
      </c>
      <c r="AA192" s="86" t="str">
        <f t="shared" si="159"/>
        <v/>
      </c>
      <c r="AB192" s="86" t="str">
        <f t="shared" si="159"/>
        <v/>
      </c>
      <c r="AC192" s="86" t="str">
        <f t="shared" si="159"/>
        <v/>
      </c>
      <c r="AD192" s="86" t="str">
        <f t="shared" si="159"/>
        <v/>
      </c>
      <c r="AE192" s="86" t="str">
        <f t="shared" si="159"/>
        <v/>
      </c>
      <c r="AF192" s="86" t="str">
        <f t="shared" si="159"/>
        <v/>
      </c>
      <c r="AG192" s="86" t="str">
        <f t="shared" si="159"/>
        <v/>
      </c>
      <c r="AH192" s="86" t="str">
        <f t="shared" si="159"/>
        <v/>
      </c>
      <c r="AI192" s="86" t="str">
        <f t="shared" si="159"/>
        <v/>
      </c>
      <c r="AJ192" s="86" t="str">
        <f t="shared" si="159"/>
        <v/>
      </c>
      <c r="AK192" s="86" t="str">
        <f t="shared" si="159"/>
        <v/>
      </c>
      <c r="AL192" s="86" t="str">
        <f t="shared" si="159"/>
        <v/>
      </c>
      <c r="AM192" s="86" t="str">
        <f t="shared" si="159"/>
        <v/>
      </c>
      <c r="AN192" s="86" t="str">
        <f t="shared" si="159"/>
        <v/>
      </c>
      <c r="AO192" s="86" t="str">
        <f t="shared" si="159"/>
        <v/>
      </c>
      <c r="AP192" s="86" t="str">
        <f t="shared" si="159"/>
        <v/>
      </c>
      <c r="AQ192" s="86" t="str">
        <f t="shared" ref="AQ192:BO192" si="160">IF(AQ$40="","",IF(OR(AQ$40=0,AQ46=0),"n. appl.",AQ177/AQ$68*1000))</f>
        <v/>
      </c>
      <c r="AR192" s="86" t="str">
        <f t="shared" si="160"/>
        <v/>
      </c>
      <c r="AS192" s="86" t="str">
        <f t="shared" si="160"/>
        <v/>
      </c>
      <c r="AT192" s="86" t="str">
        <f t="shared" si="160"/>
        <v/>
      </c>
      <c r="AU192" s="86" t="str">
        <f t="shared" si="160"/>
        <v/>
      </c>
      <c r="AV192" s="86" t="str">
        <f t="shared" si="160"/>
        <v/>
      </c>
      <c r="AW192" s="86" t="str">
        <f t="shared" si="160"/>
        <v/>
      </c>
      <c r="AX192" s="86" t="str">
        <f t="shared" si="160"/>
        <v/>
      </c>
      <c r="AY192" s="86" t="str">
        <f t="shared" si="160"/>
        <v/>
      </c>
      <c r="AZ192" s="86" t="str">
        <f t="shared" si="160"/>
        <v/>
      </c>
      <c r="BA192" s="86" t="str">
        <f t="shared" si="160"/>
        <v/>
      </c>
      <c r="BB192" s="86" t="str">
        <f t="shared" si="160"/>
        <v/>
      </c>
      <c r="BC192" s="86" t="str">
        <f t="shared" si="160"/>
        <v/>
      </c>
      <c r="BD192" s="86" t="str">
        <f t="shared" si="160"/>
        <v/>
      </c>
      <c r="BE192" s="86" t="str">
        <f t="shared" si="160"/>
        <v/>
      </c>
      <c r="BF192" s="86" t="str">
        <f t="shared" si="160"/>
        <v/>
      </c>
      <c r="BG192" s="86" t="str">
        <f t="shared" si="160"/>
        <v/>
      </c>
      <c r="BH192" s="86" t="str">
        <f t="shared" si="160"/>
        <v/>
      </c>
      <c r="BI192" s="86" t="str">
        <f t="shared" si="160"/>
        <v/>
      </c>
      <c r="BJ192" s="86" t="str">
        <f t="shared" si="160"/>
        <v/>
      </c>
      <c r="BK192" s="86" t="str">
        <f t="shared" si="160"/>
        <v/>
      </c>
      <c r="BL192" s="86" t="str">
        <f t="shared" si="160"/>
        <v/>
      </c>
      <c r="BM192" s="86" t="str">
        <f t="shared" si="160"/>
        <v/>
      </c>
      <c r="BN192" s="86" t="str">
        <f t="shared" si="160"/>
        <v/>
      </c>
      <c r="BO192" s="86" t="str">
        <f t="shared" si="160"/>
        <v/>
      </c>
    </row>
    <row r="193" spans="1:67" s="79" customFormat="1" ht="13.5" customHeight="1">
      <c r="B193" s="772">
        <f>B199+1</f>
        <v>75</v>
      </c>
      <c r="C193" s="994" t="s">
        <v>1349</v>
      </c>
      <c r="D193" s="862" t="s">
        <v>125</v>
      </c>
      <c r="E193" s="863" t="s">
        <v>153</v>
      </c>
      <c r="F193" s="864"/>
      <c r="G193" s="976" t="str">
        <f>IF(OR(G$68="n. appl.",G$68=0),"n. appl.",G179/G$68*1000)</f>
        <v>n. appl.</v>
      </c>
      <c r="H193" s="976" t="str">
        <f t="shared" ref="H193:AP193" si="161">IF(OR(H$68="n. appl.",H$68=0),"n. appl.",H179/H$68*1000)</f>
        <v>n. appl.</v>
      </c>
      <c r="I193" s="976" t="str">
        <f t="shared" si="161"/>
        <v>n. appl.</v>
      </c>
      <c r="J193" s="976" t="str">
        <f t="shared" si="161"/>
        <v>n. appl.</v>
      </c>
      <c r="K193" s="976" t="str">
        <f t="shared" si="161"/>
        <v>n. appl.</v>
      </c>
      <c r="L193" s="976" t="str">
        <f t="shared" si="161"/>
        <v>n. appl.</v>
      </c>
      <c r="M193" s="976" t="str">
        <f t="shared" si="161"/>
        <v>n. appl.</v>
      </c>
      <c r="N193" s="976" t="str">
        <f t="shared" si="161"/>
        <v>n. appl.</v>
      </c>
      <c r="O193" s="976" t="str">
        <f t="shared" si="161"/>
        <v>n. appl.</v>
      </c>
      <c r="P193" s="976" t="str">
        <f t="shared" si="161"/>
        <v>n. appl.</v>
      </c>
      <c r="Q193" s="976" t="str">
        <f t="shared" si="161"/>
        <v>n. appl.</v>
      </c>
      <c r="R193" s="976" t="str">
        <f t="shared" si="161"/>
        <v>n. appl.</v>
      </c>
      <c r="S193" s="976" t="str">
        <f t="shared" si="161"/>
        <v>n. appl.</v>
      </c>
      <c r="T193" s="976" t="str">
        <f t="shared" si="161"/>
        <v>n. appl.</v>
      </c>
      <c r="U193" s="976" t="str">
        <f t="shared" si="161"/>
        <v>n. appl.</v>
      </c>
      <c r="V193" s="976" t="str">
        <f t="shared" si="161"/>
        <v>n. appl.</v>
      </c>
      <c r="W193" s="976" t="str">
        <f t="shared" si="161"/>
        <v>n. appl.</v>
      </c>
      <c r="X193" s="976" t="str">
        <f t="shared" si="161"/>
        <v>n. appl.</v>
      </c>
      <c r="Y193" s="976" t="str">
        <f t="shared" si="161"/>
        <v>n. appl.</v>
      </c>
      <c r="Z193" s="976" t="str">
        <f t="shared" si="161"/>
        <v>n. appl.</v>
      </c>
      <c r="AA193" s="976" t="str">
        <f t="shared" si="161"/>
        <v>n. appl.</v>
      </c>
      <c r="AB193" s="976" t="str">
        <f t="shared" si="161"/>
        <v>n. appl.</v>
      </c>
      <c r="AC193" s="976" t="str">
        <f t="shared" si="161"/>
        <v>n. appl.</v>
      </c>
      <c r="AD193" s="976" t="str">
        <f t="shared" si="161"/>
        <v>n. appl.</v>
      </c>
      <c r="AE193" s="976" t="str">
        <f t="shared" si="161"/>
        <v>n. appl.</v>
      </c>
      <c r="AF193" s="976" t="str">
        <f t="shared" si="161"/>
        <v>n. appl.</v>
      </c>
      <c r="AG193" s="976" t="str">
        <f t="shared" si="161"/>
        <v>n. appl.</v>
      </c>
      <c r="AH193" s="976" t="str">
        <f t="shared" si="161"/>
        <v>n. appl.</v>
      </c>
      <c r="AI193" s="976" t="str">
        <f t="shared" si="161"/>
        <v>n. appl.</v>
      </c>
      <c r="AJ193" s="976" t="str">
        <f t="shared" si="161"/>
        <v>n. appl.</v>
      </c>
      <c r="AK193" s="976" t="str">
        <f t="shared" si="161"/>
        <v>n. appl.</v>
      </c>
      <c r="AL193" s="976" t="str">
        <f t="shared" si="161"/>
        <v>n. appl.</v>
      </c>
      <c r="AM193" s="976" t="str">
        <f t="shared" si="161"/>
        <v>n. appl.</v>
      </c>
      <c r="AN193" s="976" t="str">
        <f t="shared" si="161"/>
        <v>n. appl.</v>
      </c>
      <c r="AO193" s="976" t="str">
        <f t="shared" si="161"/>
        <v>n. appl.</v>
      </c>
      <c r="AP193" s="976" t="str">
        <f t="shared" si="161"/>
        <v>n. appl.</v>
      </c>
      <c r="AQ193" s="976" t="str">
        <f t="shared" ref="AQ193:BO193" si="162">IF(OR(AQ$68="n. appl.",AQ$68=0),"n. appl.",AQ179/AQ$68*1000)</f>
        <v>n. appl.</v>
      </c>
      <c r="AR193" s="976" t="str">
        <f t="shared" si="162"/>
        <v>n. appl.</v>
      </c>
      <c r="AS193" s="976" t="str">
        <f t="shared" si="162"/>
        <v>n. appl.</v>
      </c>
      <c r="AT193" s="976" t="str">
        <f t="shared" si="162"/>
        <v>n. appl.</v>
      </c>
      <c r="AU193" s="976" t="str">
        <f t="shared" si="162"/>
        <v>n. appl.</v>
      </c>
      <c r="AV193" s="976" t="str">
        <f t="shared" si="162"/>
        <v>n. appl.</v>
      </c>
      <c r="AW193" s="976" t="str">
        <f t="shared" si="162"/>
        <v>n. appl.</v>
      </c>
      <c r="AX193" s="976" t="str">
        <f t="shared" si="162"/>
        <v>n. appl.</v>
      </c>
      <c r="AY193" s="976" t="str">
        <f t="shared" si="162"/>
        <v>n. appl.</v>
      </c>
      <c r="AZ193" s="976" t="str">
        <f t="shared" si="162"/>
        <v>n. appl.</v>
      </c>
      <c r="BA193" s="976" t="str">
        <f t="shared" si="162"/>
        <v>n. appl.</v>
      </c>
      <c r="BB193" s="976" t="str">
        <f t="shared" si="162"/>
        <v>n. appl.</v>
      </c>
      <c r="BC193" s="976" t="str">
        <f t="shared" si="162"/>
        <v>n. appl.</v>
      </c>
      <c r="BD193" s="976" t="str">
        <f t="shared" si="162"/>
        <v>n. appl.</v>
      </c>
      <c r="BE193" s="976" t="str">
        <f t="shared" si="162"/>
        <v>n. appl.</v>
      </c>
      <c r="BF193" s="976" t="str">
        <f t="shared" si="162"/>
        <v>n. appl.</v>
      </c>
      <c r="BG193" s="976" t="str">
        <f t="shared" si="162"/>
        <v>n. appl.</v>
      </c>
      <c r="BH193" s="976" t="str">
        <f t="shared" si="162"/>
        <v>n. appl.</v>
      </c>
      <c r="BI193" s="976" t="str">
        <f t="shared" si="162"/>
        <v>n. appl.</v>
      </c>
      <c r="BJ193" s="976" t="str">
        <f t="shared" si="162"/>
        <v>n. appl.</v>
      </c>
      <c r="BK193" s="976" t="str">
        <f t="shared" si="162"/>
        <v>n. appl.</v>
      </c>
      <c r="BL193" s="976" t="str">
        <f t="shared" si="162"/>
        <v>n. appl.</v>
      </c>
      <c r="BM193" s="976" t="str">
        <f t="shared" si="162"/>
        <v>n. appl.</v>
      </c>
      <c r="BN193" s="976" t="str">
        <f t="shared" si="162"/>
        <v>n. appl.</v>
      </c>
      <c r="BO193" s="976" t="str">
        <f t="shared" si="162"/>
        <v>n. appl.</v>
      </c>
    </row>
    <row r="194" spans="1:67" s="79" customFormat="1" ht="13.5" customHeight="1" thickBot="1">
      <c r="B194" s="785"/>
      <c r="C194" s="80"/>
      <c r="D194" s="80"/>
      <c r="E194" s="785"/>
      <c r="F194" s="785"/>
      <c r="G194" s="972"/>
      <c r="H194" s="972"/>
      <c r="I194" s="972"/>
      <c r="J194" s="972"/>
      <c r="K194" s="972"/>
      <c r="L194" s="972"/>
      <c r="M194" s="972"/>
      <c r="N194" s="972"/>
      <c r="O194" s="972"/>
      <c r="P194" s="972"/>
      <c r="Q194" s="972"/>
      <c r="R194" s="972"/>
      <c r="S194" s="972"/>
      <c r="T194" s="972"/>
      <c r="U194" s="972"/>
      <c r="V194" s="972"/>
      <c r="W194" s="972"/>
      <c r="X194" s="972"/>
      <c r="Y194" s="972"/>
      <c r="Z194" s="972"/>
      <c r="AA194" s="972"/>
      <c r="AB194" s="972"/>
      <c r="AC194" s="972"/>
      <c r="AD194" s="972"/>
      <c r="AE194" s="972"/>
      <c r="AF194" s="972"/>
      <c r="AG194" s="972"/>
      <c r="AH194" s="972"/>
      <c r="AI194" s="972"/>
      <c r="AJ194" s="972"/>
      <c r="AK194" s="972"/>
      <c r="AL194" s="972"/>
      <c r="AM194" s="972"/>
      <c r="AN194" s="972"/>
      <c r="AO194" s="972"/>
      <c r="AP194" s="972"/>
      <c r="AQ194" s="972"/>
      <c r="AR194" s="972"/>
      <c r="AS194" s="972"/>
      <c r="AT194" s="972"/>
      <c r="AU194" s="972"/>
      <c r="AV194" s="972"/>
      <c r="AW194" s="972"/>
      <c r="AX194" s="972"/>
      <c r="AY194" s="972"/>
      <c r="AZ194" s="972"/>
      <c r="BA194" s="972"/>
      <c r="BB194" s="972"/>
      <c r="BC194" s="972"/>
      <c r="BD194" s="972"/>
      <c r="BE194" s="972"/>
      <c r="BF194" s="972"/>
      <c r="BG194" s="972"/>
      <c r="BH194" s="972"/>
      <c r="BI194" s="972"/>
      <c r="BJ194" s="972"/>
      <c r="BK194" s="972"/>
      <c r="BL194" s="972"/>
      <c r="BM194" s="972"/>
      <c r="BN194" s="972"/>
      <c r="BO194" s="972"/>
    </row>
    <row r="195" spans="1:67" ht="15" thickBot="1">
      <c r="B195" s="1542" t="s">
        <v>1145</v>
      </c>
      <c r="C195" s="1543"/>
      <c r="D195" s="1543"/>
      <c r="E195" s="1543"/>
      <c r="F195" s="1544"/>
      <c r="G195" s="152">
        <f t="shared" ref="G195:BO195" si="163">G$7</f>
        <v>1990</v>
      </c>
      <c r="H195" s="152">
        <f t="shared" si="163"/>
        <v>1991</v>
      </c>
      <c r="I195" s="152">
        <f t="shared" si="163"/>
        <v>1992</v>
      </c>
      <c r="J195" s="152">
        <f t="shared" si="163"/>
        <v>1993</v>
      </c>
      <c r="K195" s="152">
        <f t="shared" si="163"/>
        <v>1994</v>
      </c>
      <c r="L195" s="152">
        <f t="shared" si="163"/>
        <v>1995</v>
      </c>
      <c r="M195" s="152">
        <f t="shared" si="163"/>
        <v>1996</v>
      </c>
      <c r="N195" s="152">
        <f t="shared" si="163"/>
        <v>1997</v>
      </c>
      <c r="O195" s="152">
        <f t="shared" si="163"/>
        <v>1998</v>
      </c>
      <c r="P195" s="152">
        <f t="shared" si="163"/>
        <v>1999</v>
      </c>
      <c r="Q195" s="152">
        <f t="shared" si="163"/>
        <v>2000</v>
      </c>
      <c r="R195" s="152">
        <f t="shared" si="163"/>
        <v>2001</v>
      </c>
      <c r="S195" s="152">
        <f t="shared" si="163"/>
        <v>2002</v>
      </c>
      <c r="T195" s="152">
        <f t="shared" si="163"/>
        <v>2003</v>
      </c>
      <c r="U195" s="152">
        <f t="shared" si="163"/>
        <v>2004</v>
      </c>
      <c r="V195" s="152">
        <f t="shared" si="163"/>
        <v>2005</v>
      </c>
      <c r="W195" s="152">
        <f t="shared" si="163"/>
        <v>2006</v>
      </c>
      <c r="X195" s="152">
        <f t="shared" si="163"/>
        <v>2007</v>
      </c>
      <c r="Y195" s="152">
        <f t="shared" si="163"/>
        <v>2008</v>
      </c>
      <c r="Z195" s="152">
        <f t="shared" si="163"/>
        <v>2009</v>
      </c>
      <c r="AA195" s="152">
        <f t="shared" si="163"/>
        <v>2010</v>
      </c>
      <c r="AB195" s="152">
        <f t="shared" si="163"/>
        <v>2011</v>
      </c>
      <c r="AC195" s="152">
        <f t="shared" si="163"/>
        <v>2012</v>
      </c>
      <c r="AD195" s="152">
        <f t="shared" si="163"/>
        <v>2013</v>
      </c>
      <c r="AE195" s="152">
        <f t="shared" si="163"/>
        <v>2014</v>
      </c>
      <c r="AF195" s="152">
        <f t="shared" si="163"/>
        <v>2015</v>
      </c>
      <c r="AG195" s="152">
        <f t="shared" si="163"/>
        <v>2016</v>
      </c>
      <c r="AH195" s="152">
        <f t="shared" si="163"/>
        <v>2017</v>
      </c>
      <c r="AI195" s="152">
        <f t="shared" si="163"/>
        <v>2018</v>
      </c>
      <c r="AJ195" s="152">
        <f t="shared" si="163"/>
        <v>2019</v>
      </c>
      <c r="AK195" s="152">
        <f t="shared" si="163"/>
        <v>2020</v>
      </c>
      <c r="AL195" s="152">
        <f t="shared" si="163"/>
        <v>2021</v>
      </c>
      <c r="AM195" s="152">
        <f t="shared" si="163"/>
        <v>2022</v>
      </c>
      <c r="AN195" s="152">
        <f t="shared" si="163"/>
        <v>2023</v>
      </c>
      <c r="AO195" s="152">
        <f t="shared" si="163"/>
        <v>2024</v>
      </c>
      <c r="AP195" s="152">
        <f t="shared" si="163"/>
        <v>2025</v>
      </c>
      <c r="AQ195" s="152">
        <f t="shared" si="163"/>
        <v>2026</v>
      </c>
      <c r="AR195" s="152">
        <f t="shared" si="163"/>
        <v>2027</v>
      </c>
      <c r="AS195" s="152">
        <f t="shared" si="163"/>
        <v>2028</v>
      </c>
      <c r="AT195" s="152">
        <f t="shared" si="163"/>
        <v>2029</v>
      </c>
      <c r="AU195" s="152">
        <f t="shared" si="163"/>
        <v>2030</v>
      </c>
      <c r="AV195" s="152">
        <f t="shared" si="163"/>
        <v>2031</v>
      </c>
      <c r="AW195" s="152">
        <f t="shared" si="163"/>
        <v>2032</v>
      </c>
      <c r="AX195" s="152">
        <f t="shared" si="163"/>
        <v>2033</v>
      </c>
      <c r="AY195" s="152">
        <f t="shared" si="163"/>
        <v>2034</v>
      </c>
      <c r="AZ195" s="152">
        <f t="shared" si="163"/>
        <v>2035</v>
      </c>
      <c r="BA195" s="152">
        <f t="shared" si="163"/>
        <v>2036</v>
      </c>
      <c r="BB195" s="152">
        <f t="shared" si="163"/>
        <v>2037</v>
      </c>
      <c r="BC195" s="152">
        <f t="shared" si="163"/>
        <v>2038</v>
      </c>
      <c r="BD195" s="152">
        <f t="shared" si="163"/>
        <v>2039</v>
      </c>
      <c r="BE195" s="152">
        <f t="shared" si="163"/>
        <v>2040</v>
      </c>
      <c r="BF195" s="152">
        <f t="shared" si="163"/>
        <v>2041</v>
      </c>
      <c r="BG195" s="152">
        <f t="shared" si="163"/>
        <v>2042</v>
      </c>
      <c r="BH195" s="152">
        <f t="shared" si="163"/>
        <v>2043</v>
      </c>
      <c r="BI195" s="152">
        <f t="shared" si="163"/>
        <v>2044</v>
      </c>
      <c r="BJ195" s="152">
        <f t="shared" si="163"/>
        <v>2045</v>
      </c>
      <c r="BK195" s="152">
        <f t="shared" si="163"/>
        <v>2046</v>
      </c>
      <c r="BL195" s="152">
        <f t="shared" si="163"/>
        <v>2047</v>
      </c>
      <c r="BM195" s="152">
        <f t="shared" si="163"/>
        <v>2048</v>
      </c>
      <c r="BN195" s="152">
        <f t="shared" si="163"/>
        <v>2049</v>
      </c>
      <c r="BO195" s="152">
        <f t="shared" si="163"/>
        <v>2050</v>
      </c>
    </row>
    <row r="196" spans="1:67" s="41" customFormat="1" ht="13.5" customHeight="1">
      <c r="B196" s="728">
        <v>62</v>
      </c>
      <c r="C196" s="36" t="s">
        <v>862</v>
      </c>
      <c r="D196" s="42" t="s">
        <v>683</v>
      </c>
      <c r="E196" s="274" t="s">
        <v>809</v>
      </c>
      <c r="F196" s="288"/>
      <c r="G196" s="86" t="str">
        <f>IF(G$67="","",IF(G$67=0,"n. appl.",G175/G$67*1000))</f>
        <v/>
      </c>
      <c r="H196" s="86" t="str">
        <f t="shared" ref="H196:AF196" si="164">IF(H$67="","",IF(H$67=0,"n. appl.",H175/H$67*1000))</f>
        <v/>
      </c>
      <c r="I196" s="86" t="str">
        <f t="shared" si="164"/>
        <v/>
      </c>
      <c r="J196" s="86" t="str">
        <f t="shared" si="164"/>
        <v/>
      </c>
      <c r="K196" s="86" t="str">
        <f t="shared" si="164"/>
        <v/>
      </c>
      <c r="L196" s="86" t="str">
        <f t="shared" si="164"/>
        <v/>
      </c>
      <c r="M196" s="86" t="str">
        <f t="shared" si="164"/>
        <v/>
      </c>
      <c r="N196" s="86" t="str">
        <f t="shared" si="164"/>
        <v/>
      </c>
      <c r="O196" s="86" t="str">
        <f t="shared" si="164"/>
        <v/>
      </c>
      <c r="P196" s="86" t="str">
        <f t="shared" si="164"/>
        <v/>
      </c>
      <c r="Q196" s="86" t="str">
        <f t="shared" si="164"/>
        <v/>
      </c>
      <c r="R196" s="86" t="str">
        <f t="shared" si="164"/>
        <v/>
      </c>
      <c r="S196" s="86" t="str">
        <f t="shared" si="164"/>
        <v/>
      </c>
      <c r="T196" s="86" t="str">
        <f t="shared" si="164"/>
        <v/>
      </c>
      <c r="U196" s="86" t="str">
        <f t="shared" si="164"/>
        <v/>
      </c>
      <c r="V196" s="86" t="str">
        <f t="shared" si="164"/>
        <v/>
      </c>
      <c r="W196" s="86" t="str">
        <f t="shared" si="164"/>
        <v/>
      </c>
      <c r="X196" s="86" t="str">
        <f t="shared" si="164"/>
        <v/>
      </c>
      <c r="Y196" s="86" t="str">
        <f t="shared" si="164"/>
        <v/>
      </c>
      <c r="Z196" s="86" t="str">
        <f t="shared" si="164"/>
        <v/>
      </c>
      <c r="AA196" s="86" t="str">
        <f t="shared" si="164"/>
        <v/>
      </c>
      <c r="AB196" s="86" t="str">
        <f t="shared" si="164"/>
        <v/>
      </c>
      <c r="AC196" s="86" t="str">
        <f t="shared" si="164"/>
        <v/>
      </c>
      <c r="AD196" s="86" t="str">
        <f t="shared" si="164"/>
        <v/>
      </c>
      <c r="AE196" s="86" t="str">
        <f t="shared" si="164"/>
        <v/>
      </c>
      <c r="AF196" s="86" t="str">
        <f t="shared" si="164"/>
        <v/>
      </c>
      <c r="AG196" s="86" t="str">
        <f t="shared" ref="AG196:AK198" si="165">IF(AG$67="","",IF(AG$67=0,"n. appl.",AG175/AG$67*1000))</f>
        <v/>
      </c>
      <c r="AH196" s="86" t="str">
        <f t="shared" si="165"/>
        <v/>
      </c>
      <c r="AI196" s="86" t="str">
        <f t="shared" si="165"/>
        <v/>
      </c>
      <c r="AJ196" s="86" t="str">
        <f t="shared" si="165"/>
        <v/>
      </c>
      <c r="AK196" s="86" t="str">
        <f t="shared" si="165"/>
        <v/>
      </c>
      <c r="AL196" s="86" t="str">
        <f t="shared" ref="AL196:AP198" si="166">IF(AL$67="","",IF(AL$67=0,"n. appl.",AL175/AL$67*1000))</f>
        <v/>
      </c>
      <c r="AM196" s="86" t="str">
        <f t="shared" si="166"/>
        <v/>
      </c>
      <c r="AN196" s="86" t="str">
        <f t="shared" si="166"/>
        <v/>
      </c>
      <c r="AO196" s="86" t="str">
        <f t="shared" si="166"/>
        <v/>
      </c>
      <c r="AP196" s="86" t="str">
        <f t="shared" si="166"/>
        <v/>
      </c>
      <c r="AQ196" s="86" t="str">
        <f t="shared" ref="AQ196:BO196" si="167">IF(AQ$67="","",IF(AQ$67=0,"n. appl.",AQ175/AQ$67*1000))</f>
        <v/>
      </c>
      <c r="AR196" s="86" t="str">
        <f t="shared" si="167"/>
        <v/>
      </c>
      <c r="AS196" s="86" t="str">
        <f t="shared" si="167"/>
        <v/>
      </c>
      <c r="AT196" s="86" t="str">
        <f t="shared" si="167"/>
        <v/>
      </c>
      <c r="AU196" s="86" t="str">
        <f t="shared" si="167"/>
        <v/>
      </c>
      <c r="AV196" s="86" t="str">
        <f t="shared" si="167"/>
        <v/>
      </c>
      <c r="AW196" s="86" t="str">
        <f t="shared" si="167"/>
        <v/>
      </c>
      <c r="AX196" s="86" t="str">
        <f t="shared" si="167"/>
        <v/>
      </c>
      <c r="AY196" s="86" t="str">
        <f t="shared" si="167"/>
        <v/>
      </c>
      <c r="AZ196" s="86" t="str">
        <f t="shared" si="167"/>
        <v/>
      </c>
      <c r="BA196" s="86" t="str">
        <f t="shared" si="167"/>
        <v/>
      </c>
      <c r="BB196" s="86" t="str">
        <f t="shared" si="167"/>
        <v/>
      </c>
      <c r="BC196" s="86" t="str">
        <f t="shared" si="167"/>
        <v/>
      </c>
      <c r="BD196" s="86" t="str">
        <f t="shared" si="167"/>
        <v/>
      </c>
      <c r="BE196" s="86" t="str">
        <f t="shared" si="167"/>
        <v/>
      </c>
      <c r="BF196" s="86" t="str">
        <f t="shared" si="167"/>
        <v/>
      </c>
      <c r="BG196" s="86" t="str">
        <f t="shared" si="167"/>
        <v/>
      </c>
      <c r="BH196" s="86" t="str">
        <f t="shared" si="167"/>
        <v/>
      </c>
      <c r="BI196" s="86" t="str">
        <f t="shared" si="167"/>
        <v/>
      </c>
      <c r="BJ196" s="86" t="str">
        <f t="shared" si="167"/>
        <v/>
      </c>
      <c r="BK196" s="86" t="str">
        <f t="shared" si="167"/>
        <v/>
      </c>
      <c r="BL196" s="86" t="str">
        <f t="shared" si="167"/>
        <v/>
      </c>
      <c r="BM196" s="86" t="str">
        <f t="shared" si="167"/>
        <v/>
      </c>
      <c r="BN196" s="86" t="str">
        <f t="shared" si="167"/>
        <v/>
      </c>
      <c r="BO196" s="86" t="str">
        <f t="shared" si="167"/>
        <v/>
      </c>
    </row>
    <row r="197" spans="1:67" s="41" customFormat="1" ht="13.5" customHeight="1">
      <c r="B197" s="728" t="s">
        <v>365</v>
      </c>
      <c r="C197" s="36"/>
      <c r="D197" s="74" t="s">
        <v>364</v>
      </c>
      <c r="E197" s="274" t="s">
        <v>809</v>
      </c>
      <c r="F197" s="288"/>
      <c r="G197" s="86" t="str">
        <f>IF(G$67="","",IF(G$67=0,"n. appl.",G176/G$67*1000))</f>
        <v/>
      </c>
      <c r="H197" s="86" t="str">
        <f t="shared" ref="H197:AF197" si="168">IF(H$67="","",IF(H$67=0,"n. appl.",H176/H$67*1000))</f>
        <v/>
      </c>
      <c r="I197" s="86" t="str">
        <f t="shared" si="168"/>
        <v/>
      </c>
      <c r="J197" s="86" t="str">
        <f t="shared" si="168"/>
        <v/>
      </c>
      <c r="K197" s="86" t="str">
        <f t="shared" si="168"/>
        <v/>
      </c>
      <c r="L197" s="86" t="str">
        <f t="shared" si="168"/>
        <v/>
      </c>
      <c r="M197" s="86" t="str">
        <f t="shared" si="168"/>
        <v/>
      </c>
      <c r="N197" s="86" t="str">
        <f t="shared" si="168"/>
        <v/>
      </c>
      <c r="O197" s="86" t="str">
        <f t="shared" si="168"/>
        <v/>
      </c>
      <c r="P197" s="86" t="str">
        <f t="shared" si="168"/>
        <v/>
      </c>
      <c r="Q197" s="86" t="str">
        <f t="shared" si="168"/>
        <v/>
      </c>
      <c r="R197" s="86" t="str">
        <f t="shared" si="168"/>
        <v/>
      </c>
      <c r="S197" s="86" t="str">
        <f t="shared" si="168"/>
        <v/>
      </c>
      <c r="T197" s="86" t="str">
        <f t="shared" si="168"/>
        <v/>
      </c>
      <c r="U197" s="86" t="str">
        <f t="shared" si="168"/>
        <v/>
      </c>
      <c r="V197" s="86" t="str">
        <f t="shared" si="168"/>
        <v/>
      </c>
      <c r="W197" s="86" t="str">
        <f t="shared" si="168"/>
        <v/>
      </c>
      <c r="X197" s="86" t="str">
        <f t="shared" si="168"/>
        <v/>
      </c>
      <c r="Y197" s="86" t="str">
        <f t="shared" si="168"/>
        <v/>
      </c>
      <c r="Z197" s="86" t="str">
        <f t="shared" si="168"/>
        <v/>
      </c>
      <c r="AA197" s="86" t="str">
        <f t="shared" si="168"/>
        <v/>
      </c>
      <c r="AB197" s="86" t="str">
        <f t="shared" si="168"/>
        <v/>
      </c>
      <c r="AC197" s="86" t="str">
        <f t="shared" si="168"/>
        <v/>
      </c>
      <c r="AD197" s="86" t="str">
        <f t="shared" si="168"/>
        <v/>
      </c>
      <c r="AE197" s="86" t="str">
        <f t="shared" si="168"/>
        <v/>
      </c>
      <c r="AF197" s="86" t="str">
        <f t="shared" si="168"/>
        <v/>
      </c>
      <c r="AG197" s="86" t="str">
        <f t="shared" si="165"/>
        <v/>
      </c>
      <c r="AH197" s="86" t="str">
        <f t="shared" si="165"/>
        <v/>
      </c>
      <c r="AI197" s="86" t="str">
        <f t="shared" si="165"/>
        <v/>
      </c>
      <c r="AJ197" s="86" t="str">
        <f t="shared" si="165"/>
        <v/>
      </c>
      <c r="AK197" s="86" t="str">
        <f t="shared" si="165"/>
        <v/>
      </c>
      <c r="AL197" s="86" t="str">
        <f t="shared" si="166"/>
        <v/>
      </c>
      <c r="AM197" s="86" t="str">
        <f t="shared" si="166"/>
        <v/>
      </c>
      <c r="AN197" s="86" t="str">
        <f t="shared" si="166"/>
        <v/>
      </c>
      <c r="AO197" s="86" t="str">
        <f t="shared" si="166"/>
        <v/>
      </c>
      <c r="AP197" s="86" t="str">
        <f t="shared" si="166"/>
        <v/>
      </c>
      <c r="AQ197" s="86" t="str">
        <f t="shared" ref="AQ197:BO197" si="169">IF(AQ$67="","",IF(AQ$67=0,"n. appl.",AQ176/AQ$67*1000))</f>
        <v/>
      </c>
      <c r="AR197" s="86" t="str">
        <f t="shared" si="169"/>
        <v/>
      </c>
      <c r="AS197" s="86" t="str">
        <f t="shared" si="169"/>
        <v/>
      </c>
      <c r="AT197" s="86" t="str">
        <f t="shared" si="169"/>
        <v/>
      </c>
      <c r="AU197" s="86" t="str">
        <f t="shared" si="169"/>
        <v/>
      </c>
      <c r="AV197" s="86" t="str">
        <f t="shared" si="169"/>
        <v/>
      </c>
      <c r="AW197" s="86" t="str">
        <f t="shared" si="169"/>
        <v/>
      </c>
      <c r="AX197" s="86" t="str">
        <f t="shared" si="169"/>
        <v/>
      </c>
      <c r="AY197" s="86" t="str">
        <f t="shared" si="169"/>
        <v/>
      </c>
      <c r="AZ197" s="86" t="str">
        <f t="shared" si="169"/>
        <v/>
      </c>
      <c r="BA197" s="86" t="str">
        <f t="shared" si="169"/>
        <v/>
      </c>
      <c r="BB197" s="86" t="str">
        <f t="shared" si="169"/>
        <v/>
      </c>
      <c r="BC197" s="86" t="str">
        <f t="shared" si="169"/>
        <v/>
      </c>
      <c r="BD197" s="86" t="str">
        <f t="shared" si="169"/>
        <v/>
      </c>
      <c r="BE197" s="86" t="str">
        <f t="shared" si="169"/>
        <v/>
      </c>
      <c r="BF197" s="86" t="str">
        <f t="shared" si="169"/>
        <v/>
      </c>
      <c r="BG197" s="86" t="str">
        <f t="shared" si="169"/>
        <v/>
      </c>
      <c r="BH197" s="86" t="str">
        <f t="shared" si="169"/>
        <v/>
      </c>
      <c r="BI197" s="86" t="str">
        <f t="shared" si="169"/>
        <v/>
      </c>
      <c r="BJ197" s="86" t="str">
        <f t="shared" si="169"/>
        <v/>
      </c>
      <c r="BK197" s="86" t="str">
        <f t="shared" si="169"/>
        <v/>
      </c>
      <c r="BL197" s="86" t="str">
        <f t="shared" si="169"/>
        <v/>
      </c>
      <c r="BM197" s="86" t="str">
        <f t="shared" si="169"/>
        <v/>
      </c>
      <c r="BN197" s="86" t="str">
        <f t="shared" si="169"/>
        <v/>
      </c>
      <c r="BO197" s="86" t="str">
        <f t="shared" si="169"/>
        <v/>
      </c>
    </row>
    <row r="198" spans="1:67" s="41" customFormat="1" ht="13.5" customHeight="1">
      <c r="B198" s="728" t="s">
        <v>366</v>
      </c>
      <c r="C198" s="36"/>
      <c r="D198" s="74" t="s">
        <v>859</v>
      </c>
      <c r="E198" s="274" t="s">
        <v>809</v>
      </c>
      <c r="F198" s="288"/>
      <c r="G198" s="86" t="str">
        <f>IF(G$67="","",IF(G$67=0,"n. appl.",G177/G$67*1000))</f>
        <v/>
      </c>
      <c r="H198" s="86" t="str">
        <f t="shared" ref="H198:AF198" si="170">IF(H$67="","",IF(H$67=0,"n. appl.",H177/H$67*1000))</f>
        <v/>
      </c>
      <c r="I198" s="86" t="str">
        <f t="shared" si="170"/>
        <v/>
      </c>
      <c r="J198" s="86" t="str">
        <f t="shared" si="170"/>
        <v/>
      </c>
      <c r="K198" s="86" t="str">
        <f t="shared" si="170"/>
        <v/>
      </c>
      <c r="L198" s="86" t="str">
        <f t="shared" si="170"/>
        <v/>
      </c>
      <c r="M198" s="86" t="str">
        <f t="shared" si="170"/>
        <v/>
      </c>
      <c r="N198" s="86" t="str">
        <f t="shared" si="170"/>
        <v/>
      </c>
      <c r="O198" s="86" t="str">
        <f t="shared" si="170"/>
        <v/>
      </c>
      <c r="P198" s="86" t="str">
        <f t="shared" si="170"/>
        <v/>
      </c>
      <c r="Q198" s="86" t="str">
        <f t="shared" si="170"/>
        <v/>
      </c>
      <c r="R198" s="86" t="str">
        <f t="shared" si="170"/>
        <v/>
      </c>
      <c r="S198" s="86" t="str">
        <f t="shared" si="170"/>
        <v/>
      </c>
      <c r="T198" s="86" t="str">
        <f t="shared" si="170"/>
        <v/>
      </c>
      <c r="U198" s="86" t="str">
        <f t="shared" si="170"/>
        <v/>
      </c>
      <c r="V198" s="86" t="str">
        <f t="shared" si="170"/>
        <v/>
      </c>
      <c r="W198" s="86" t="str">
        <f t="shared" si="170"/>
        <v/>
      </c>
      <c r="X198" s="86" t="str">
        <f t="shared" si="170"/>
        <v/>
      </c>
      <c r="Y198" s="86" t="str">
        <f t="shared" si="170"/>
        <v/>
      </c>
      <c r="Z198" s="86" t="str">
        <f t="shared" si="170"/>
        <v/>
      </c>
      <c r="AA198" s="86" t="str">
        <f t="shared" si="170"/>
        <v/>
      </c>
      <c r="AB198" s="86" t="str">
        <f t="shared" si="170"/>
        <v/>
      </c>
      <c r="AC198" s="86" t="str">
        <f t="shared" si="170"/>
        <v/>
      </c>
      <c r="AD198" s="86" t="str">
        <f t="shared" si="170"/>
        <v/>
      </c>
      <c r="AE198" s="86" t="str">
        <f t="shared" si="170"/>
        <v/>
      </c>
      <c r="AF198" s="86" t="str">
        <f t="shared" si="170"/>
        <v/>
      </c>
      <c r="AG198" s="86" t="str">
        <f t="shared" si="165"/>
        <v/>
      </c>
      <c r="AH198" s="86" t="str">
        <f t="shared" si="165"/>
        <v/>
      </c>
      <c r="AI198" s="86" t="str">
        <f t="shared" si="165"/>
        <v/>
      </c>
      <c r="AJ198" s="86" t="str">
        <f t="shared" si="165"/>
        <v/>
      </c>
      <c r="AK198" s="86" t="str">
        <f t="shared" si="165"/>
        <v/>
      </c>
      <c r="AL198" s="86" t="str">
        <f t="shared" si="166"/>
        <v/>
      </c>
      <c r="AM198" s="86" t="str">
        <f t="shared" si="166"/>
        <v/>
      </c>
      <c r="AN198" s="86" t="str">
        <f t="shared" si="166"/>
        <v/>
      </c>
      <c r="AO198" s="86" t="str">
        <f t="shared" si="166"/>
        <v/>
      </c>
      <c r="AP198" s="86" t="str">
        <f t="shared" si="166"/>
        <v/>
      </c>
      <c r="AQ198" s="86" t="str">
        <f t="shared" ref="AQ198:BO198" si="171">IF(AQ$67="","",IF(AQ$67=0,"n. appl.",AQ177/AQ$67*1000))</f>
        <v/>
      </c>
      <c r="AR198" s="86" t="str">
        <f t="shared" si="171"/>
        <v/>
      </c>
      <c r="AS198" s="86" t="str">
        <f t="shared" si="171"/>
        <v/>
      </c>
      <c r="AT198" s="86" t="str">
        <f t="shared" si="171"/>
        <v/>
      </c>
      <c r="AU198" s="86" t="str">
        <f t="shared" si="171"/>
        <v/>
      </c>
      <c r="AV198" s="86" t="str">
        <f t="shared" si="171"/>
        <v/>
      </c>
      <c r="AW198" s="86" t="str">
        <f t="shared" si="171"/>
        <v/>
      </c>
      <c r="AX198" s="86" t="str">
        <f t="shared" si="171"/>
        <v/>
      </c>
      <c r="AY198" s="86" t="str">
        <f t="shared" si="171"/>
        <v/>
      </c>
      <c r="AZ198" s="86" t="str">
        <f t="shared" si="171"/>
        <v/>
      </c>
      <c r="BA198" s="86" t="str">
        <f t="shared" si="171"/>
        <v/>
      </c>
      <c r="BB198" s="86" t="str">
        <f t="shared" si="171"/>
        <v/>
      </c>
      <c r="BC198" s="86" t="str">
        <f t="shared" si="171"/>
        <v/>
      </c>
      <c r="BD198" s="86" t="str">
        <f t="shared" si="171"/>
        <v/>
      </c>
      <c r="BE198" s="86" t="str">
        <f t="shared" si="171"/>
        <v/>
      </c>
      <c r="BF198" s="86" t="str">
        <f t="shared" si="171"/>
        <v/>
      </c>
      <c r="BG198" s="86" t="str">
        <f t="shared" si="171"/>
        <v/>
      </c>
      <c r="BH198" s="86" t="str">
        <f t="shared" si="171"/>
        <v/>
      </c>
      <c r="BI198" s="86" t="str">
        <f t="shared" si="171"/>
        <v/>
      </c>
      <c r="BJ198" s="86" t="str">
        <f t="shared" si="171"/>
        <v/>
      </c>
      <c r="BK198" s="86" t="str">
        <f t="shared" si="171"/>
        <v/>
      </c>
      <c r="BL198" s="86" t="str">
        <f t="shared" si="171"/>
        <v/>
      </c>
      <c r="BM198" s="86" t="str">
        <f t="shared" si="171"/>
        <v/>
      </c>
      <c r="BN198" s="86" t="str">
        <f t="shared" si="171"/>
        <v/>
      </c>
      <c r="BO198" s="86" t="str">
        <f t="shared" si="171"/>
        <v/>
      </c>
    </row>
    <row r="199" spans="1:67" s="79" customFormat="1" ht="13.5" customHeight="1">
      <c r="B199" s="772">
        <f>B187+1</f>
        <v>74</v>
      </c>
      <c r="C199" s="36" t="s">
        <v>321</v>
      </c>
      <c r="D199" s="42" t="s">
        <v>683</v>
      </c>
      <c r="E199" s="274" t="s">
        <v>809</v>
      </c>
      <c r="F199" s="288"/>
      <c r="G199" s="976" t="str">
        <f t="shared" ref="G199:AK199" si="172">IF(G$67="","",IF(G$67=0,"n. appl.",G179/G$67*1000))</f>
        <v/>
      </c>
      <c r="H199" s="976" t="str">
        <f t="shared" si="172"/>
        <v/>
      </c>
      <c r="I199" s="976" t="str">
        <f t="shared" si="172"/>
        <v/>
      </c>
      <c r="J199" s="976" t="str">
        <f t="shared" si="172"/>
        <v/>
      </c>
      <c r="K199" s="976" t="str">
        <f t="shared" si="172"/>
        <v/>
      </c>
      <c r="L199" s="976" t="str">
        <f t="shared" si="172"/>
        <v/>
      </c>
      <c r="M199" s="976" t="str">
        <f t="shared" si="172"/>
        <v/>
      </c>
      <c r="N199" s="976" t="str">
        <f t="shared" si="172"/>
        <v/>
      </c>
      <c r="O199" s="976" t="str">
        <f t="shared" si="172"/>
        <v/>
      </c>
      <c r="P199" s="976" t="str">
        <f t="shared" si="172"/>
        <v/>
      </c>
      <c r="Q199" s="976" t="str">
        <f t="shared" si="172"/>
        <v/>
      </c>
      <c r="R199" s="976" t="str">
        <f t="shared" si="172"/>
        <v/>
      </c>
      <c r="S199" s="976" t="str">
        <f t="shared" si="172"/>
        <v/>
      </c>
      <c r="T199" s="976" t="str">
        <f t="shared" si="172"/>
        <v/>
      </c>
      <c r="U199" s="976" t="str">
        <f t="shared" si="172"/>
        <v/>
      </c>
      <c r="V199" s="976" t="str">
        <f t="shared" si="172"/>
        <v/>
      </c>
      <c r="W199" s="976" t="str">
        <f t="shared" si="172"/>
        <v/>
      </c>
      <c r="X199" s="976" t="str">
        <f t="shared" si="172"/>
        <v/>
      </c>
      <c r="Y199" s="976" t="str">
        <f t="shared" si="172"/>
        <v/>
      </c>
      <c r="Z199" s="976" t="str">
        <f t="shared" si="172"/>
        <v/>
      </c>
      <c r="AA199" s="976" t="str">
        <f t="shared" si="172"/>
        <v/>
      </c>
      <c r="AB199" s="976" t="str">
        <f t="shared" si="172"/>
        <v/>
      </c>
      <c r="AC199" s="976" t="str">
        <f t="shared" si="172"/>
        <v/>
      </c>
      <c r="AD199" s="976" t="str">
        <f t="shared" si="172"/>
        <v/>
      </c>
      <c r="AE199" s="976" t="str">
        <f t="shared" si="172"/>
        <v/>
      </c>
      <c r="AF199" s="976" t="str">
        <f t="shared" si="172"/>
        <v/>
      </c>
      <c r="AG199" s="976" t="str">
        <f t="shared" si="172"/>
        <v/>
      </c>
      <c r="AH199" s="976" t="str">
        <f t="shared" si="172"/>
        <v/>
      </c>
      <c r="AI199" s="976" t="str">
        <f t="shared" si="172"/>
        <v/>
      </c>
      <c r="AJ199" s="976" t="str">
        <f t="shared" si="172"/>
        <v/>
      </c>
      <c r="AK199" s="976" t="str">
        <f t="shared" si="172"/>
        <v/>
      </c>
      <c r="AL199" s="976" t="str">
        <f>IF(AL$67="","",IF(AL$67=0,"n. appl.",AL179/AL$67*1000))</f>
        <v/>
      </c>
      <c r="AM199" s="976" t="str">
        <f>IF(AM$67="","",IF(AM$67=0,"n. appl.",AM179/AM$67*1000))</f>
        <v/>
      </c>
      <c r="AN199" s="976" t="str">
        <f>IF(AN$67="","",IF(AN$67=0,"n. appl.",AN179/AN$67*1000))</f>
        <v/>
      </c>
      <c r="AO199" s="976" t="str">
        <f>IF(AO$67="","",IF(AO$67=0,"n. appl.",AO179/AO$67*1000))</f>
        <v/>
      </c>
      <c r="AP199" s="976" t="str">
        <f>IF(AP$67="","",IF(AP$67=0,"n. appl.",AP179/AP$67*1000))</f>
        <v/>
      </c>
      <c r="AQ199" s="976" t="str">
        <f t="shared" ref="AQ199:BO199" si="173">IF(AQ$67="","",IF(AQ$67=0,"n. appl.",AQ179/AQ$67*1000))</f>
        <v/>
      </c>
      <c r="AR199" s="976" t="str">
        <f t="shared" si="173"/>
        <v/>
      </c>
      <c r="AS199" s="976" t="str">
        <f t="shared" si="173"/>
        <v/>
      </c>
      <c r="AT199" s="976" t="str">
        <f t="shared" si="173"/>
        <v/>
      </c>
      <c r="AU199" s="976" t="str">
        <f t="shared" si="173"/>
        <v/>
      </c>
      <c r="AV199" s="976" t="str">
        <f t="shared" si="173"/>
        <v/>
      </c>
      <c r="AW199" s="976" t="str">
        <f t="shared" si="173"/>
        <v/>
      </c>
      <c r="AX199" s="976" t="str">
        <f t="shared" si="173"/>
        <v/>
      </c>
      <c r="AY199" s="976" t="str">
        <f t="shared" si="173"/>
        <v/>
      </c>
      <c r="AZ199" s="976" t="str">
        <f t="shared" si="173"/>
        <v/>
      </c>
      <c r="BA199" s="976" t="str">
        <f t="shared" si="173"/>
        <v/>
      </c>
      <c r="BB199" s="976" t="str">
        <f t="shared" si="173"/>
        <v/>
      </c>
      <c r="BC199" s="976" t="str">
        <f t="shared" si="173"/>
        <v/>
      </c>
      <c r="BD199" s="976" t="str">
        <f t="shared" si="173"/>
        <v/>
      </c>
      <c r="BE199" s="976" t="str">
        <f t="shared" si="173"/>
        <v/>
      </c>
      <c r="BF199" s="976" t="str">
        <f t="shared" si="173"/>
        <v/>
      </c>
      <c r="BG199" s="976" t="str">
        <f t="shared" si="173"/>
        <v/>
      </c>
      <c r="BH199" s="976" t="str">
        <f t="shared" si="173"/>
        <v/>
      </c>
      <c r="BI199" s="976" t="str">
        <f t="shared" si="173"/>
        <v/>
      </c>
      <c r="BJ199" s="976" t="str">
        <f t="shared" si="173"/>
        <v/>
      </c>
      <c r="BK199" s="976" t="str">
        <f t="shared" si="173"/>
        <v/>
      </c>
      <c r="BL199" s="976" t="str">
        <f t="shared" si="173"/>
        <v/>
      </c>
      <c r="BM199" s="976" t="str">
        <f t="shared" si="173"/>
        <v/>
      </c>
      <c r="BN199" s="976" t="str">
        <f t="shared" si="173"/>
        <v/>
      </c>
      <c r="BO199" s="976" t="str">
        <f t="shared" si="173"/>
        <v/>
      </c>
    </row>
    <row r="200" spans="1:67" s="79" customFormat="1" ht="13.5" customHeight="1">
      <c r="B200" s="772">
        <v>77</v>
      </c>
      <c r="C200" s="36" t="s">
        <v>808</v>
      </c>
      <c r="D200" s="74"/>
      <c r="E200" s="274" t="s">
        <v>1010</v>
      </c>
      <c r="F200" s="288"/>
      <c r="G200" s="995" t="str">
        <f t="shared" ref="G200:AF200" si="174">IF(G199="","",IF(OR($G199="n. appl.",$G199=0),"n. appl.",(G199-$G199)/$G199))</f>
        <v/>
      </c>
      <c r="H200" s="995" t="str">
        <f t="shared" si="174"/>
        <v/>
      </c>
      <c r="I200" s="995" t="str">
        <f t="shared" si="174"/>
        <v/>
      </c>
      <c r="J200" s="995" t="str">
        <f t="shared" si="174"/>
        <v/>
      </c>
      <c r="K200" s="995" t="str">
        <f t="shared" si="174"/>
        <v/>
      </c>
      <c r="L200" s="995" t="str">
        <f t="shared" si="174"/>
        <v/>
      </c>
      <c r="M200" s="995" t="str">
        <f t="shared" si="174"/>
        <v/>
      </c>
      <c r="N200" s="995" t="str">
        <f t="shared" si="174"/>
        <v/>
      </c>
      <c r="O200" s="995" t="str">
        <f t="shared" si="174"/>
        <v/>
      </c>
      <c r="P200" s="995" t="str">
        <f t="shared" si="174"/>
        <v/>
      </c>
      <c r="Q200" s="995" t="str">
        <f t="shared" si="174"/>
        <v/>
      </c>
      <c r="R200" s="995" t="str">
        <f t="shared" si="174"/>
        <v/>
      </c>
      <c r="S200" s="995" t="str">
        <f t="shared" si="174"/>
        <v/>
      </c>
      <c r="T200" s="995" t="str">
        <f t="shared" si="174"/>
        <v/>
      </c>
      <c r="U200" s="995" t="str">
        <f t="shared" si="174"/>
        <v/>
      </c>
      <c r="V200" s="995" t="str">
        <f t="shared" si="174"/>
        <v/>
      </c>
      <c r="W200" s="995" t="str">
        <f t="shared" si="174"/>
        <v/>
      </c>
      <c r="X200" s="995" t="str">
        <f t="shared" si="174"/>
        <v/>
      </c>
      <c r="Y200" s="995" t="str">
        <f t="shared" si="174"/>
        <v/>
      </c>
      <c r="Z200" s="995" t="str">
        <f t="shared" si="174"/>
        <v/>
      </c>
      <c r="AA200" s="995" t="str">
        <f t="shared" si="174"/>
        <v/>
      </c>
      <c r="AB200" s="995" t="str">
        <f t="shared" si="174"/>
        <v/>
      </c>
      <c r="AC200" s="995" t="str">
        <f t="shared" si="174"/>
        <v/>
      </c>
      <c r="AD200" s="995" t="str">
        <f t="shared" si="174"/>
        <v/>
      </c>
      <c r="AE200" s="995" t="str">
        <f t="shared" si="174"/>
        <v/>
      </c>
      <c r="AF200" s="995" t="str">
        <f t="shared" si="174"/>
        <v/>
      </c>
      <c r="AG200" s="995" t="str">
        <f t="shared" ref="AG200:AP200" si="175">IF(AG199="","",IF(OR($G199="n. appl.",$G199=0),"n. appl.",(AG199-$G199)/$G199))</f>
        <v/>
      </c>
      <c r="AH200" s="995" t="str">
        <f t="shared" si="175"/>
        <v/>
      </c>
      <c r="AI200" s="995" t="str">
        <f t="shared" si="175"/>
        <v/>
      </c>
      <c r="AJ200" s="995" t="str">
        <f t="shared" si="175"/>
        <v/>
      </c>
      <c r="AK200" s="995" t="str">
        <f t="shared" si="175"/>
        <v/>
      </c>
      <c r="AL200" s="995" t="str">
        <f t="shared" si="175"/>
        <v/>
      </c>
      <c r="AM200" s="995" t="str">
        <f t="shared" si="175"/>
        <v/>
      </c>
      <c r="AN200" s="995" t="str">
        <f t="shared" si="175"/>
        <v/>
      </c>
      <c r="AO200" s="995" t="str">
        <f t="shared" si="175"/>
        <v/>
      </c>
      <c r="AP200" s="995" t="str">
        <f t="shared" si="175"/>
        <v/>
      </c>
      <c r="AQ200" s="995" t="str">
        <f t="shared" ref="AQ200:BO200" si="176">IF(AQ199="","",IF(OR($G199="n. appl.",$G199=0),"n. appl.",(AQ199-$G199)/$G199))</f>
        <v/>
      </c>
      <c r="AR200" s="995" t="str">
        <f t="shared" si="176"/>
        <v/>
      </c>
      <c r="AS200" s="995" t="str">
        <f t="shared" si="176"/>
        <v/>
      </c>
      <c r="AT200" s="995" t="str">
        <f t="shared" si="176"/>
        <v/>
      </c>
      <c r="AU200" s="995" t="str">
        <f t="shared" si="176"/>
        <v/>
      </c>
      <c r="AV200" s="995" t="str">
        <f t="shared" si="176"/>
        <v/>
      </c>
      <c r="AW200" s="995" t="str">
        <f t="shared" si="176"/>
        <v/>
      </c>
      <c r="AX200" s="995" t="str">
        <f t="shared" si="176"/>
        <v/>
      </c>
      <c r="AY200" s="995" t="str">
        <f t="shared" si="176"/>
        <v/>
      </c>
      <c r="AZ200" s="995" t="str">
        <f t="shared" si="176"/>
        <v/>
      </c>
      <c r="BA200" s="995" t="str">
        <f t="shared" si="176"/>
        <v/>
      </c>
      <c r="BB200" s="995" t="str">
        <f t="shared" si="176"/>
        <v/>
      </c>
      <c r="BC200" s="995" t="str">
        <f t="shared" si="176"/>
        <v/>
      </c>
      <c r="BD200" s="995" t="str">
        <f t="shared" si="176"/>
        <v/>
      </c>
      <c r="BE200" s="995" t="str">
        <f t="shared" si="176"/>
        <v/>
      </c>
      <c r="BF200" s="995" t="str">
        <f t="shared" si="176"/>
        <v/>
      </c>
      <c r="BG200" s="995" t="str">
        <f t="shared" si="176"/>
        <v/>
      </c>
      <c r="BH200" s="995" t="str">
        <f t="shared" si="176"/>
        <v/>
      </c>
      <c r="BI200" s="995" t="str">
        <f t="shared" si="176"/>
        <v/>
      </c>
      <c r="BJ200" s="995" t="str">
        <f t="shared" si="176"/>
        <v/>
      </c>
      <c r="BK200" s="995" t="str">
        <f t="shared" si="176"/>
        <v/>
      </c>
      <c r="BL200" s="995" t="str">
        <f t="shared" si="176"/>
        <v/>
      </c>
      <c r="BM200" s="995" t="str">
        <f t="shared" si="176"/>
        <v/>
      </c>
      <c r="BN200" s="995" t="str">
        <f t="shared" si="176"/>
        <v/>
      </c>
      <c r="BO200" s="995" t="str">
        <f t="shared" si="176"/>
        <v/>
      </c>
    </row>
    <row r="201" spans="1:67" s="79" customFormat="1" ht="13.5" customHeight="1" thickBot="1">
      <c r="B201" s="785"/>
      <c r="C201" s="80"/>
      <c r="D201" s="80"/>
      <c r="E201" s="785"/>
      <c r="F201" s="785"/>
      <c r="G201" s="972"/>
      <c r="H201" s="972"/>
      <c r="I201" s="972"/>
      <c r="J201" s="972"/>
      <c r="K201" s="972"/>
      <c r="L201" s="972"/>
      <c r="M201" s="972"/>
      <c r="N201" s="972"/>
      <c r="O201" s="972"/>
      <c r="P201" s="972"/>
      <c r="Q201" s="972"/>
      <c r="R201" s="972"/>
      <c r="S201" s="972"/>
      <c r="T201" s="972"/>
      <c r="U201" s="972"/>
      <c r="V201" s="972"/>
      <c r="W201" s="972"/>
      <c r="X201" s="972"/>
      <c r="Y201" s="972"/>
      <c r="Z201" s="972"/>
      <c r="AA201" s="972"/>
      <c r="AB201" s="972"/>
      <c r="AC201" s="972"/>
      <c r="AD201" s="972"/>
      <c r="AE201" s="972"/>
      <c r="AF201" s="972"/>
      <c r="AG201" s="972"/>
      <c r="AH201" s="972"/>
      <c r="AI201" s="972"/>
      <c r="AJ201" s="972"/>
      <c r="AK201" s="972"/>
      <c r="AL201" s="972"/>
      <c r="AM201" s="972"/>
      <c r="AN201" s="972"/>
      <c r="AO201" s="972"/>
      <c r="AP201" s="972"/>
      <c r="AQ201" s="972"/>
      <c r="AR201" s="972"/>
      <c r="AS201" s="972"/>
      <c r="AT201" s="972"/>
      <c r="AU201" s="972"/>
      <c r="AV201" s="972"/>
      <c r="AW201" s="972"/>
      <c r="AX201" s="972"/>
      <c r="AY201" s="972"/>
      <c r="AZ201" s="972"/>
      <c r="BA201" s="972"/>
      <c r="BB201" s="972"/>
      <c r="BC201" s="972"/>
      <c r="BD201" s="972"/>
      <c r="BE201" s="972"/>
      <c r="BF201" s="972"/>
      <c r="BG201" s="972"/>
      <c r="BH201" s="972"/>
      <c r="BI201" s="972"/>
      <c r="BJ201" s="972"/>
      <c r="BK201" s="972"/>
      <c r="BL201" s="972"/>
      <c r="BM201" s="972"/>
      <c r="BN201" s="972"/>
      <c r="BO201" s="972"/>
    </row>
    <row r="202" spans="1:67" s="79" customFormat="1" ht="13.5" customHeight="1" thickBot="1">
      <c r="B202" s="32" t="s">
        <v>801</v>
      </c>
      <c r="C202" s="859"/>
      <c r="D202" s="859"/>
      <c r="E202" s="860"/>
      <c r="F202" s="860"/>
      <c r="G202" s="152">
        <f t="shared" ref="G202:BO202" si="177">G$7</f>
        <v>1990</v>
      </c>
      <c r="H202" s="152">
        <f t="shared" si="177"/>
        <v>1991</v>
      </c>
      <c r="I202" s="152">
        <f t="shared" si="177"/>
        <v>1992</v>
      </c>
      <c r="J202" s="152">
        <f t="shared" si="177"/>
        <v>1993</v>
      </c>
      <c r="K202" s="152">
        <f t="shared" si="177"/>
        <v>1994</v>
      </c>
      <c r="L202" s="152">
        <f t="shared" si="177"/>
        <v>1995</v>
      </c>
      <c r="M202" s="152">
        <f t="shared" si="177"/>
        <v>1996</v>
      </c>
      <c r="N202" s="152">
        <f t="shared" si="177"/>
        <v>1997</v>
      </c>
      <c r="O202" s="152">
        <f t="shared" si="177"/>
        <v>1998</v>
      </c>
      <c r="P202" s="152">
        <f t="shared" si="177"/>
        <v>1999</v>
      </c>
      <c r="Q202" s="152">
        <f t="shared" si="177"/>
        <v>2000</v>
      </c>
      <c r="R202" s="152">
        <f t="shared" si="177"/>
        <v>2001</v>
      </c>
      <c r="S202" s="152">
        <f t="shared" si="177"/>
        <v>2002</v>
      </c>
      <c r="T202" s="152">
        <f t="shared" si="177"/>
        <v>2003</v>
      </c>
      <c r="U202" s="152">
        <f t="shared" si="177"/>
        <v>2004</v>
      </c>
      <c r="V202" s="152">
        <f t="shared" si="177"/>
        <v>2005</v>
      </c>
      <c r="W202" s="152">
        <f t="shared" si="177"/>
        <v>2006</v>
      </c>
      <c r="X202" s="152">
        <f t="shared" si="177"/>
        <v>2007</v>
      </c>
      <c r="Y202" s="152">
        <f t="shared" si="177"/>
        <v>2008</v>
      </c>
      <c r="Z202" s="152">
        <f t="shared" si="177"/>
        <v>2009</v>
      </c>
      <c r="AA202" s="152">
        <f t="shared" si="177"/>
        <v>2010</v>
      </c>
      <c r="AB202" s="152">
        <f t="shared" si="177"/>
        <v>2011</v>
      </c>
      <c r="AC202" s="152">
        <f t="shared" si="177"/>
        <v>2012</v>
      </c>
      <c r="AD202" s="152">
        <f t="shared" si="177"/>
        <v>2013</v>
      </c>
      <c r="AE202" s="152">
        <f t="shared" si="177"/>
        <v>2014</v>
      </c>
      <c r="AF202" s="152">
        <f t="shared" si="177"/>
        <v>2015</v>
      </c>
      <c r="AG202" s="152">
        <f t="shared" si="177"/>
        <v>2016</v>
      </c>
      <c r="AH202" s="152">
        <f t="shared" si="177"/>
        <v>2017</v>
      </c>
      <c r="AI202" s="152">
        <f t="shared" si="177"/>
        <v>2018</v>
      </c>
      <c r="AJ202" s="152">
        <f t="shared" si="177"/>
        <v>2019</v>
      </c>
      <c r="AK202" s="152">
        <f t="shared" si="177"/>
        <v>2020</v>
      </c>
      <c r="AL202" s="152">
        <f t="shared" si="177"/>
        <v>2021</v>
      </c>
      <c r="AM202" s="152">
        <f t="shared" si="177"/>
        <v>2022</v>
      </c>
      <c r="AN202" s="152">
        <f t="shared" si="177"/>
        <v>2023</v>
      </c>
      <c r="AO202" s="152">
        <f t="shared" si="177"/>
        <v>2024</v>
      </c>
      <c r="AP202" s="152">
        <f t="shared" si="177"/>
        <v>2025</v>
      </c>
      <c r="AQ202" s="152">
        <f t="shared" si="177"/>
        <v>2026</v>
      </c>
      <c r="AR202" s="152">
        <f t="shared" si="177"/>
        <v>2027</v>
      </c>
      <c r="AS202" s="152">
        <f t="shared" si="177"/>
        <v>2028</v>
      </c>
      <c r="AT202" s="152">
        <f t="shared" si="177"/>
        <v>2029</v>
      </c>
      <c r="AU202" s="152">
        <f t="shared" si="177"/>
        <v>2030</v>
      </c>
      <c r="AV202" s="152">
        <f t="shared" si="177"/>
        <v>2031</v>
      </c>
      <c r="AW202" s="152">
        <f t="shared" si="177"/>
        <v>2032</v>
      </c>
      <c r="AX202" s="152">
        <f t="shared" si="177"/>
        <v>2033</v>
      </c>
      <c r="AY202" s="152">
        <f t="shared" si="177"/>
        <v>2034</v>
      </c>
      <c r="AZ202" s="152">
        <f t="shared" si="177"/>
        <v>2035</v>
      </c>
      <c r="BA202" s="152">
        <f t="shared" si="177"/>
        <v>2036</v>
      </c>
      <c r="BB202" s="152">
        <f t="shared" si="177"/>
        <v>2037</v>
      </c>
      <c r="BC202" s="152">
        <f t="shared" si="177"/>
        <v>2038</v>
      </c>
      <c r="BD202" s="152">
        <f t="shared" si="177"/>
        <v>2039</v>
      </c>
      <c r="BE202" s="152">
        <f t="shared" si="177"/>
        <v>2040</v>
      </c>
      <c r="BF202" s="152">
        <f t="shared" si="177"/>
        <v>2041</v>
      </c>
      <c r="BG202" s="152">
        <f t="shared" si="177"/>
        <v>2042</v>
      </c>
      <c r="BH202" s="152">
        <f t="shared" si="177"/>
        <v>2043</v>
      </c>
      <c r="BI202" s="152">
        <f t="shared" si="177"/>
        <v>2044</v>
      </c>
      <c r="BJ202" s="152">
        <f t="shared" si="177"/>
        <v>2045</v>
      </c>
      <c r="BK202" s="152">
        <f t="shared" si="177"/>
        <v>2046</v>
      </c>
      <c r="BL202" s="152">
        <f t="shared" si="177"/>
        <v>2047</v>
      </c>
      <c r="BM202" s="152">
        <f t="shared" si="177"/>
        <v>2048</v>
      </c>
      <c r="BN202" s="152">
        <f t="shared" si="177"/>
        <v>2049</v>
      </c>
      <c r="BO202" s="152">
        <f t="shared" si="177"/>
        <v>2050</v>
      </c>
    </row>
    <row r="203" spans="1:67" ht="13.5" customHeight="1">
      <c r="A203" s="762"/>
      <c r="B203" s="728" t="s">
        <v>274</v>
      </c>
      <c r="C203" s="129" t="s">
        <v>802</v>
      </c>
      <c r="D203" s="947"/>
      <c r="E203" s="274" t="s">
        <v>154</v>
      </c>
      <c r="F203" s="864"/>
      <c r="G203" s="976" t="str">
        <f>IF(OR(G$68="n. appl.",G$68=0),"n. appl.",G162/G$68*1000)</f>
        <v>n. appl.</v>
      </c>
      <c r="H203" s="976" t="str">
        <f t="shared" ref="H203:AP203" si="178">IF(OR(H$68="n. appl.",H$68=0),"n. appl.",H162/H$68*1000)</f>
        <v>n. appl.</v>
      </c>
      <c r="I203" s="976" t="str">
        <f t="shared" si="178"/>
        <v>n. appl.</v>
      </c>
      <c r="J203" s="976" t="str">
        <f t="shared" si="178"/>
        <v>n. appl.</v>
      </c>
      <c r="K203" s="976" t="str">
        <f t="shared" si="178"/>
        <v>n. appl.</v>
      </c>
      <c r="L203" s="976" t="str">
        <f t="shared" si="178"/>
        <v>n. appl.</v>
      </c>
      <c r="M203" s="976" t="str">
        <f t="shared" si="178"/>
        <v>n. appl.</v>
      </c>
      <c r="N203" s="976" t="str">
        <f t="shared" si="178"/>
        <v>n. appl.</v>
      </c>
      <c r="O203" s="976" t="str">
        <f t="shared" si="178"/>
        <v>n. appl.</v>
      </c>
      <c r="P203" s="976" t="str">
        <f t="shared" si="178"/>
        <v>n. appl.</v>
      </c>
      <c r="Q203" s="976" t="str">
        <f t="shared" si="178"/>
        <v>n. appl.</v>
      </c>
      <c r="R203" s="976" t="str">
        <f t="shared" si="178"/>
        <v>n. appl.</v>
      </c>
      <c r="S203" s="976" t="str">
        <f t="shared" si="178"/>
        <v>n. appl.</v>
      </c>
      <c r="T203" s="976" t="str">
        <f t="shared" si="178"/>
        <v>n. appl.</v>
      </c>
      <c r="U203" s="976" t="str">
        <f t="shared" si="178"/>
        <v>n. appl.</v>
      </c>
      <c r="V203" s="976" t="str">
        <f t="shared" si="178"/>
        <v>n. appl.</v>
      </c>
      <c r="W203" s="976" t="str">
        <f t="shared" si="178"/>
        <v>n. appl.</v>
      </c>
      <c r="X203" s="976" t="str">
        <f t="shared" si="178"/>
        <v>n. appl.</v>
      </c>
      <c r="Y203" s="976" t="str">
        <f t="shared" si="178"/>
        <v>n. appl.</v>
      </c>
      <c r="Z203" s="976" t="str">
        <f t="shared" si="178"/>
        <v>n. appl.</v>
      </c>
      <c r="AA203" s="976" t="str">
        <f t="shared" si="178"/>
        <v>n. appl.</v>
      </c>
      <c r="AB203" s="976" t="str">
        <f t="shared" si="178"/>
        <v>n. appl.</v>
      </c>
      <c r="AC203" s="976" t="str">
        <f t="shared" si="178"/>
        <v>n. appl.</v>
      </c>
      <c r="AD203" s="976" t="str">
        <f t="shared" si="178"/>
        <v>n. appl.</v>
      </c>
      <c r="AE203" s="976" t="str">
        <f t="shared" si="178"/>
        <v>n. appl.</v>
      </c>
      <c r="AF203" s="976" t="str">
        <f t="shared" si="178"/>
        <v>n. appl.</v>
      </c>
      <c r="AG203" s="976" t="str">
        <f t="shared" si="178"/>
        <v>n. appl.</v>
      </c>
      <c r="AH203" s="976" t="str">
        <f t="shared" si="178"/>
        <v>n. appl.</v>
      </c>
      <c r="AI203" s="976" t="str">
        <f t="shared" si="178"/>
        <v>n. appl.</v>
      </c>
      <c r="AJ203" s="976" t="str">
        <f t="shared" si="178"/>
        <v>n. appl.</v>
      </c>
      <c r="AK203" s="976" t="str">
        <f t="shared" si="178"/>
        <v>n. appl.</v>
      </c>
      <c r="AL203" s="976" t="str">
        <f t="shared" si="178"/>
        <v>n. appl.</v>
      </c>
      <c r="AM203" s="976" t="str">
        <f t="shared" si="178"/>
        <v>n. appl.</v>
      </c>
      <c r="AN203" s="976" t="str">
        <f t="shared" si="178"/>
        <v>n. appl.</v>
      </c>
      <c r="AO203" s="976" t="str">
        <f t="shared" si="178"/>
        <v>n. appl.</v>
      </c>
      <c r="AP203" s="976" t="str">
        <f t="shared" si="178"/>
        <v>n. appl.</v>
      </c>
      <c r="AQ203" s="976" t="str">
        <f t="shared" ref="AQ203:BO203" si="179">IF(OR(AQ$68="n. appl.",AQ$68=0),"n. appl.",AQ162/AQ$68*1000)</f>
        <v>n. appl.</v>
      </c>
      <c r="AR203" s="976" t="str">
        <f t="shared" si="179"/>
        <v>n. appl.</v>
      </c>
      <c r="AS203" s="976" t="str">
        <f t="shared" si="179"/>
        <v>n. appl.</v>
      </c>
      <c r="AT203" s="976" t="str">
        <f t="shared" si="179"/>
        <v>n. appl.</v>
      </c>
      <c r="AU203" s="976" t="str">
        <f t="shared" si="179"/>
        <v>n. appl.</v>
      </c>
      <c r="AV203" s="976" t="str">
        <f t="shared" si="179"/>
        <v>n. appl.</v>
      </c>
      <c r="AW203" s="976" t="str">
        <f t="shared" si="179"/>
        <v>n. appl.</v>
      </c>
      <c r="AX203" s="976" t="str">
        <f t="shared" si="179"/>
        <v>n. appl.</v>
      </c>
      <c r="AY203" s="976" t="str">
        <f t="shared" si="179"/>
        <v>n. appl.</v>
      </c>
      <c r="AZ203" s="976" t="str">
        <f t="shared" si="179"/>
        <v>n. appl.</v>
      </c>
      <c r="BA203" s="976" t="str">
        <f t="shared" si="179"/>
        <v>n. appl.</v>
      </c>
      <c r="BB203" s="976" t="str">
        <f t="shared" si="179"/>
        <v>n. appl.</v>
      </c>
      <c r="BC203" s="976" t="str">
        <f t="shared" si="179"/>
        <v>n. appl.</v>
      </c>
      <c r="BD203" s="976" t="str">
        <f t="shared" si="179"/>
        <v>n. appl.</v>
      </c>
      <c r="BE203" s="976" t="str">
        <f t="shared" si="179"/>
        <v>n. appl.</v>
      </c>
      <c r="BF203" s="976" t="str">
        <f t="shared" si="179"/>
        <v>n. appl.</v>
      </c>
      <c r="BG203" s="976" t="str">
        <f t="shared" si="179"/>
        <v>n. appl.</v>
      </c>
      <c r="BH203" s="976" t="str">
        <f t="shared" si="179"/>
        <v>n. appl.</v>
      </c>
      <c r="BI203" s="976" t="str">
        <f t="shared" si="179"/>
        <v>n. appl.</v>
      </c>
      <c r="BJ203" s="976" t="str">
        <f t="shared" si="179"/>
        <v>n. appl.</v>
      </c>
      <c r="BK203" s="976" t="str">
        <f t="shared" si="179"/>
        <v>n. appl.</v>
      </c>
      <c r="BL203" s="976" t="str">
        <f t="shared" si="179"/>
        <v>n. appl.</v>
      </c>
      <c r="BM203" s="976" t="str">
        <f t="shared" si="179"/>
        <v>n. appl.</v>
      </c>
      <c r="BN203" s="976" t="str">
        <f t="shared" si="179"/>
        <v>n. appl.</v>
      </c>
      <c r="BO203" s="976" t="str">
        <f t="shared" si="179"/>
        <v>n. appl.</v>
      </c>
    </row>
    <row r="204" spans="1:67" ht="13.5" customHeight="1">
      <c r="A204" s="762"/>
      <c r="B204" s="728" t="s">
        <v>403</v>
      </c>
      <c r="C204" s="129" t="s">
        <v>804</v>
      </c>
      <c r="D204" s="947"/>
      <c r="E204" s="274" t="s">
        <v>809</v>
      </c>
      <c r="F204" s="864"/>
      <c r="G204" s="976" t="str">
        <f>IF(G$67="","",IF(G$67=0,"n. appl.",G162/G$67*1000))</f>
        <v/>
      </c>
      <c r="H204" s="976" t="str">
        <f t="shared" ref="H204:AF204" si="180">IF(H$67="","",IF(H$67=0,"n. appl.",H162/H$67*1000))</f>
        <v/>
      </c>
      <c r="I204" s="976" t="str">
        <f t="shared" si="180"/>
        <v/>
      </c>
      <c r="J204" s="976" t="str">
        <f t="shared" si="180"/>
        <v/>
      </c>
      <c r="K204" s="976" t="str">
        <f t="shared" si="180"/>
        <v/>
      </c>
      <c r="L204" s="976" t="str">
        <f t="shared" si="180"/>
        <v/>
      </c>
      <c r="M204" s="976" t="str">
        <f t="shared" si="180"/>
        <v/>
      </c>
      <c r="N204" s="976" t="str">
        <f t="shared" si="180"/>
        <v/>
      </c>
      <c r="O204" s="976" t="str">
        <f t="shared" si="180"/>
        <v/>
      </c>
      <c r="P204" s="976" t="str">
        <f t="shared" si="180"/>
        <v/>
      </c>
      <c r="Q204" s="976" t="str">
        <f t="shared" si="180"/>
        <v/>
      </c>
      <c r="R204" s="976" t="str">
        <f t="shared" si="180"/>
        <v/>
      </c>
      <c r="S204" s="976" t="str">
        <f t="shared" si="180"/>
        <v/>
      </c>
      <c r="T204" s="976" t="str">
        <f t="shared" si="180"/>
        <v/>
      </c>
      <c r="U204" s="976" t="str">
        <f t="shared" si="180"/>
        <v/>
      </c>
      <c r="V204" s="976" t="str">
        <f t="shared" si="180"/>
        <v/>
      </c>
      <c r="W204" s="976" t="str">
        <f t="shared" si="180"/>
        <v/>
      </c>
      <c r="X204" s="976" t="str">
        <f t="shared" si="180"/>
        <v/>
      </c>
      <c r="Y204" s="976" t="str">
        <f t="shared" si="180"/>
        <v/>
      </c>
      <c r="Z204" s="976" t="str">
        <f t="shared" si="180"/>
        <v/>
      </c>
      <c r="AA204" s="976" t="str">
        <f t="shared" si="180"/>
        <v/>
      </c>
      <c r="AB204" s="976" t="str">
        <f t="shared" si="180"/>
        <v/>
      </c>
      <c r="AC204" s="976" t="str">
        <f t="shared" si="180"/>
        <v/>
      </c>
      <c r="AD204" s="976" t="str">
        <f t="shared" si="180"/>
        <v/>
      </c>
      <c r="AE204" s="976" t="str">
        <f t="shared" si="180"/>
        <v/>
      </c>
      <c r="AF204" s="976" t="str">
        <f t="shared" si="180"/>
        <v/>
      </c>
      <c r="AG204" s="976" t="str">
        <f t="shared" ref="AG204:AP204" si="181">IF(AG$67="","",IF(AG$67=0,"n. appl.",AG162/AG$67*1000))</f>
        <v/>
      </c>
      <c r="AH204" s="976" t="str">
        <f t="shared" si="181"/>
        <v/>
      </c>
      <c r="AI204" s="976" t="str">
        <f t="shared" si="181"/>
        <v/>
      </c>
      <c r="AJ204" s="976" t="str">
        <f t="shared" si="181"/>
        <v/>
      </c>
      <c r="AK204" s="976" t="str">
        <f t="shared" si="181"/>
        <v/>
      </c>
      <c r="AL204" s="976" t="str">
        <f t="shared" si="181"/>
        <v/>
      </c>
      <c r="AM204" s="976" t="str">
        <f t="shared" si="181"/>
        <v/>
      </c>
      <c r="AN204" s="976" t="str">
        <f t="shared" si="181"/>
        <v/>
      </c>
      <c r="AO204" s="976" t="str">
        <f t="shared" si="181"/>
        <v/>
      </c>
      <c r="AP204" s="976" t="str">
        <f t="shared" si="181"/>
        <v/>
      </c>
      <c r="AQ204" s="976" t="str">
        <f t="shared" ref="AQ204:BO204" si="182">IF(AQ$67="","",IF(AQ$67=0,"n. appl.",AQ162/AQ$67*1000))</f>
        <v/>
      </c>
      <c r="AR204" s="976" t="str">
        <f t="shared" si="182"/>
        <v/>
      </c>
      <c r="AS204" s="976" t="str">
        <f t="shared" si="182"/>
        <v/>
      </c>
      <c r="AT204" s="976" t="str">
        <f t="shared" si="182"/>
        <v/>
      </c>
      <c r="AU204" s="976" t="str">
        <f t="shared" si="182"/>
        <v/>
      </c>
      <c r="AV204" s="976" t="str">
        <f t="shared" si="182"/>
        <v/>
      </c>
      <c r="AW204" s="976" t="str">
        <f t="shared" si="182"/>
        <v/>
      </c>
      <c r="AX204" s="976" t="str">
        <f t="shared" si="182"/>
        <v/>
      </c>
      <c r="AY204" s="976" t="str">
        <f t="shared" si="182"/>
        <v/>
      </c>
      <c r="AZ204" s="976" t="str">
        <f t="shared" si="182"/>
        <v/>
      </c>
      <c r="BA204" s="976" t="str">
        <f t="shared" si="182"/>
        <v/>
      </c>
      <c r="BB204" s="976" t="str">
        <f t="shared" si="182"/>
        <v/>
      </c>
      <c r="BC204" s="976" t="str">
        <f t="shared" si="182"/>
        <v/>
      </c>
      <c r="BD204" s="976" t="str">
        <f t="shared" si="182"/>
        <v/>
      </c>
      <c r="BE204" s="976" t="str">
        <f t="shared" si="182"/>
        <v/>
      </c>
      <c r="BF204" s="976" t="str">
        <f t="shared" si="182"/>
        <v/>
      </c>
      <c r="BG204" s="976" t="str">
        <f t="shared" si="182"/>
        <v/>
      </c>
      <c r="BH204" s="976" t="str">
        <f t="shared" si="182"/>
        <v/>
      </c>
      <c r="BI204" s="976" t="str">
        <f t="shared" si="182"/>
        <v/>
      </c>
      <c r="BJ204" s="976" t="str">
        <f t="shared" si="182"/>
        <v/>
      </c>
      <c r="BK204" s="976" t="str">
        <f t="shared" si="182"/>
        <v/>
      </c>
      <c r="BL204" s="976" t="str">
        <f t="shared" si="182"/>
        <v/>
      </c>
      <c r="BM204" s="976" t="str">
        <f t="shared" si="182"/>
        <v/>
      </c>
      <c r="BN204" s="976" t="str">
        <f t="shared" si="182"/>
        <v/>
      </c>
      <c r="BO204" s="976" t="str">
        <f t="shared" si="182"/>
        <v/>
      </c>
    </row>
    <row r="205" spans="1:67" ht="13.5" customHeight="1">
      <c r="A205" s="762"/>
      <c r="B205" s="728" t="s">
        <v>404</v>
      </c>
      <c r="C205" s="129" t="s">
        <v>381</v>
      </c>
      <c r="D205" s="862"/>
      <c r="E205" s="274" t="s">
        <v>809</v>
      </c>
      <c r="F205" s="864"/>
      <c r="G205" s="976" t="str">
        <f>IF(G$67="","",IF(G$67=0,"n. appl.",G164/G$67*1000))</f>
        <v/>
      </c>
      <c r="H205" s="976" t="str">
        <f t="shared" ref="H205:AF205" si="183">IF(H$67="","",IF(H$67=0,"n. appl.",H164/H$67*1000))</f>
        <v/>
      </c>
      <c r="I205" s="976" t="str">
        <f t="shared" si="183"/>
        <v/>
      </c>
      <c r="J205" s="976" t="str">
        <f t="shared" si="183"/>
        <v/>
      </c>
      <c r="K205" s="976" t="str">
        <f t="shared" si="183"/>
        <v/>
      </c>
      <c r="L205" s="976" t="str">
        <f t="shared" si="183"/>
        <v/>
      </c>
      <c r="M205" s="976" t="str">
        <f t="shared" si="183"/>
        <v/>
      </c>
      <c r="N205" s="976" t="str">
        <f t="shared" si="183"/>
        <v/>
      </c>
      <c r="O205" s="976" t="str">
        <f t="shared" si="183"/>
        <v/>
      </c>
      <c r="P205" s="976" t="str">
        <f t="shared" si="183"/>
        <v/>
      </c>
      <c r="Q205" s="976" t="str">
        <f t="shared" si="183"/>
        <v/>
      </c>
      <c r="R205" s="976" t="str">
        <f t="shared" si="183"/>
        <v/>
      </c>
      <c r="S205" s="976" t="str">
        <f t="shared" si="183"/>
        <v/>
      </c>
      <c r="T205" s="976" t="str">
        <f t="shared" si="183"/>
        <v/>
      </c>
      <c r="U205" s="976" t="str">
        <f t="shared" si="183"/>
        <v/>
      </c>
      <c r="V205" s="976" t="str">
        <f t="shared" si="183"/>
        <v/>
      </c>
      <c r="W205" s="976" t="str">
        <f t="shared" si="183"/>
        <v/>
      </c>
      <c r="X205" s="976" t="str">
        <f t="shared" si="183"/>
        <v/>
      </c>
      <c r="Y205" s="976" t="str">
        <f t="shared" si="183"/>
        <v/>
      </c>
      <c r="Z205" s="976" t="str">
        <f t="shared" si="183"/>
        <v/>
      </c>
      <c r="AA205" s="976" t="str">
        <f t="shared" si="183"/>
        <v/>
      </c>
      <c r="AB205" s="976" t="str">
        <f t="shared" si="183"/>
        <v/>
      </c>
      <c r="AC205" s="976" t="str">
        <f t="shared" si="183"/>
        <v/>
      </c>
      <c r="AD205" s="976" t="str">
        <f t="shared" si="183"/>
        <v/>
      </c>
      <c r="AE205" s="976" t="str">
        <f t="shared" si="183"/>
        <v/>
      </c>
      <c r="AF205" s="976" t="str">
        <f t="shared" si="183"/>
        <v/>
      </c>
      <c r="AG205" s="976" t="str">
        <f t="shared" ref="AG205:AP205" si="184">IF(AG$67="","",IF(AG$67=0,"n. appl.",AG164/AG$67*1000))</f>
        <v/>
      </c>
      <c r="AH205" s="976" t="str">
        <f t="shared" si="184"/>
        <v/>
      </c>
      <c r="AI205" s="976" t="str">
        <f t="shared" si="184"/>
        <v/>
      </c>
      <c r="AJ205" s="976" t="str">
        <f t="shared" si="184"/>
        <v/>
      </c>
      <c r="AK205" s="976" t="str">
        <f t="shared" si="184"/>
        <v/>
      </c>
      <c r="AL205" s="976" t="str">
        <f t="shared" si="184"/>
        <v/>
      </c>
      <c r="AM205" s="976" t="str">
        <f t="shared" si="184"/>
        <v/>
      </c>
      <c r="AN205" s="976" t="str">
        <f t="shared" si="184"/>
        <v/>
      </c>
      <c r="AO205" s="976" t="str">
        <f t="shared" si="184"/>
        <v/>
      </c>
      <c r="AP205" s="976" t="str">
        <f t="shared" si="184"/>
        <v/>
      </c>
      <c r="AQ205" s="976" t="str">
        <f t="shared" ref="AQ205:BO205" si="185">IF(AQ$67="","",IF(AQ$67=0,"n. appl.",AQ164/AQ$67*1000))</f>
        <v/>
      </c>
      <c r="AR205" s="976" t="str">
        <f t="shared" si="185"/>
        <v/>
      </c>
      <c r="AS205" s="976" t="str">
        <f t="shared" si="185"/>
        <v/>
      </c>
      <c r="AT205" s="976" t="str">
        <f t="shared" si="185"/>
        <v/>
      </c>
      <c r="AU205" s="976" t="str">
        <f t="shared" si="185"/>
        <v/>
      </c>
      <c r="AV205" s="976" t="str">
        <f t="shared" si="185"/>
        <v/>
      </c>
      <c r="AW205" s="976" t="str">
        <f t="shared" si="185"/>
        <v/>
      </c>
      <c r="AX205" s="976" t="str">
        <f t="shared" si="185"/>
        <v/>
      </c>
      <c r="AY205" s="976" t="str">
        <f t="shared" si="185"/>
        <v/>
      </c>
      <c r="AZ205" s="976" t="str">
        <f t="shared" si="185"/>
        <v/>
      </c>
      <c r="BA205" s="976" t="str">
        <f t="shared" si="185"/>
        <v/>
      </c>
      <c r="BB205" s="976" t="str">
        <f t="shared" si="185"/>
        <v/>
      </c>
      <c r="BC205" s="976" t="str">
        <f t="shared" si="185"/>
        <v/>
      </c>
      <c r="BD205" s="976" t="str">
        <f t="shared" si="185"/>
        <v/>
      </c>
      <c r="BE205" s="976" t="str">
        <f t="shared" si="185"/>
        <v/>
      </c>
      <c r="BF205" s="976" t="str">
        <f t="shared" si="185"/>
        <v/>
      </c>
      <c r="BG205" s="976" t="str">
        <f t="shared" si="185"/>
        <v/>
      </c>
      <c r="BH205" s="976" t="str">
        <f t="shared" si="185"/>
        <v/>
      </c>
      <c r="BI205" s="976" t="str">
        <f t="shared" si="185"/>
        <v/>
      </c>
      <c r="BJ205" s="976" t="str">
        <f t="shared" si="185"/>
        <v/>
      </c>
      <c r="BK205" s="976" t="str">
        <f t="shared" si="185"/>
        <v/>
      </c>
      <c r="BL205" s="976" t="str">
        <f t="shared" si="185"/>
        <v/>
      </c>
      <c r="BM205" s="976" t="str">
        <f t="shared" si="185"/>
        <v/>
      </c>
      <c r="BN205" s="976" t="str">
        <f t="shared" si="185"/>
        <v/>
      </c>
      <c r="BO205" s="976" t="str">
        <f t="shared" si="185"/>
        <v/>
      </c>
    </row>
    <row r="206" spans="1:67" ht="13.5" customHeight="1" thickBot="1">
      <c r="G206" s="856"/>
      <c r="H206" s="856"/>
      <c r="I206" s="856"/>
      <c r="J206" s="856"/>
      <c r="K206" s="856"/>
      <c r="L206" s="856"/>
      <c r="M206" s="856"/>
      <c r="N206" s="856"/>
      <c r="O206" s="856"/>
      <c r="P206" s="856"/>
      <c r="Q206" s="856"/>
      <c r="R206" s="856"/>
      <c r="S206" s="856"/>
      <c r="T206" s="856"/>
      <c r="U206" s="856"/>
      <c r="V206" s="856"/>
      <c r="W206" s="856"/>
      <c r="X206" s="856"/>
      <c r="Y206" s="856"/>
      <c r="Z206" s="856"/>
      <c r="AA206" s="856"/>
      <c r="AB206" s="856"/>
      <c r="AC206" s="856"/>
      <c r="AD206" s="856"/>
      <c r="AE206" s="856"/>
      <c r="AF206" s="856"/>
      <c r="AG206" s="856"/>
      <c r="AH206" s="856"/>
      <c r="AI206" s="856"/>
      <c r="AJ206" s="856"/>
      <c r="AK206" s="856"/>
      <c r="AL206" s="856"/>
      <c r="AM206" s="856"/>
      <c r="AN206" s="856"/>
      <c r="AO206" s="856"/>
      <c r="AP206" s="856"/>
      <c r="AQ206" s="856"/>
      <c r="AR206" s="856"/>
      <c r="AS206" s="856"/>
      <c r="AT206" s="856"/>
      <c r="AU206" s="856"/>
      <c r="AV206" s="856"/>
      <c r="AW206" s="856"/>
      <c r="AX206" s="856"/>
      <c r="AY206" s="856"/>
      <c r="AZ206" s="856"/>
      <c r="BA206" s="856"/>
      <c r="BB206" s="856"/>
      <c r="BC206" s="856"/>
      <c r="BD206" s="856"/>
      <c r="BE206" s="856"/>
      <c r="BF206" s="856"/>
      <c r="BG206" s="856"/>
      <c r="BH206" s="856"/>
      <c r="BI206" s="856"/>
      <c r="BJ206" s="856"/>
      <c r="BK206" s="856"/>
      <c r="BL206" s="856"/>
      <c r="BM206" s="856"/>
      <c r="BN206" s="856"/>
      <c r="BO206" s="856"/>
    </row>
    <row r="207" spans="1:67" ht="13.5" customHeight="1" thickBot="1">
      <c r="B207" s="32" t="s">
        <v>806</v>
      </c>
      <c r="C207" s="859"/>
      <c r="D207" s="859"/>
      <c r="E207" s="860"/>
      <c r="F207" s="865"/>
      <c r="G207" s="152">
        <f t="shared" ref="G207:BO207" si="186">G$7</f>
        <v>1990</v>
      </c>
      <c r="H207" s="152">
        <f t="shared" si="186"/>
        <v>1991</v>
      </c>
      <c r="I207" s="152">
        <f t="shared" si="186"/>
        <v>1992</v>
      </c>
      <c r="J207" s="152">
        <f t="shared" si="186"/>
        <v>1993</v>
      </c>
      <c r="K207" s="152">
        <f t="shared" si="186"/>
        <v>1994</v>
      </c>
      <c r="L207" s="152">
        <f t="shared" si="186"/>
        <v>1995</v>
      </c>
      <c r="M207" s="152">
        <f t="shared" si="186"/>
        <v>1996</v>
      </c>
      <c r="N207" s="152">
        <f t="shared" si="186"/>
        <v>1997</v>
      </c>
      <c r="O207" s="152">
        <f t="shared" si="186"/>
        <v>1998</v>
      </c>
      <c r="P207" s="152">
        <f t="shared" si="186"/>
        <v>1999</v>
      </c>
      <c r="Q207" s="152">
        <f t="shared" si="186"/>
        <v>2000</v>
      </c>
      <c r="R207" s="152">
        <f t="shared" si="186"/>
        <v>2001</v>
      </c>
      <c r="S207" s="152">
        <f t="shared" si="186"/>
        <v>2002</v>
      </c>
      <c r="T207" s="152">
        <f t="shared" si="186"/>
        <v>2003</v>
      </c>
      <c r="U207" s="152">
        <f t="shared" si="186"/>
        <v>2004</v>
      </c>
      <c r="V207" s="152">
        <f t="shared" si="186"/>
        <v>2005</v>
      </c>
      <c r="W207" s="152">
        <f t="shared" si="186"/>
        <v>2006</v>
      </c>
      <c r="X207" s="152">
        <f t="shared" si="186"/>
        <v>2007</v>
      </c>
      <c r="Y207" s="152">
        <f t="shared" si="186"/>
        <v>2008</v>
      </c>
      <c r="Z207" s="152">
        <f t="shared" si="186"/>
        <v>2009</v>
      </c>
      <c r="AA207" s="152">
        <f t="shared" si="186"/>
        <v>2010</v>
      </c>
      <c r="AB207" s="152">
        <f t="shared" si="186"/>
        <v>2011</v>
      </c>
      <c r="AC207" s="152">
        <f t="shared" si="186"/>
        <v>2012</v>
      </c>
      <c r="AD207" s="152">
        <f t="shared" si="186"/>
        <v>2013</v>
      </c>
      <c r="AE207" s="152">
        <f t="shared" si="186"/>
        <v>2014</v>
      </c>
      <c r="AF207" s="152">
        <f t="shared" si="186"/>
        <v>2015</v>
      </c>
      <c r="AG207" s="152">
        <f t="shared" si="186"/>
        <v>2016</v>
      </c>
      <c r="AH207" s="152">
        <f t="shared" si="186"/>
        <v>2017</v>
      </c>
      <c r="AI207" s="152">
        <f t="shared" si="186"/>
        <v>2018</v>
      </c>
      <c r="AJ207" s="152">
        <f t="shared" si="186"/>
        <v>2019</v>
      </c>
      <c r="AK207" s="152">
        <f t="shared" si="186"/>
        <v>2020</v>
      </c>
      <c r="AL207" s="152">
        <f t="shared" si="186"/>
        <v>2021</v>
      </c>
      <c r="AM207" s="152">
        <f t="shared" si="186"/>
        <v>2022</v>
      </c>
      <c r="AN207" s="152">
        <f t="shared" si="186"/>
        <v>2023</v>
      </c>
      <c r="AO207" s="152">
        <f t="shared" si="186"/>
        <v>2024</v>
      </c>
      <c r="AP207" s="152">
        <f t="shared" si="186"/>
        <v>2025</v>
      </c>
      <c r="AQ207" s="152">
        <f t="shared" si="186"/>
        <v>2026</v>
      </c>
      <c r="AR207" s="152">
        <f t="shared" si="186"/>
        <v>2027</v>
      </c>
      <c r="AS207" s="152">
        <f t="shared" si="186"/>
        <v>2028</v>
      </c>
      <c r="AT207" s="152">
        <f t="shared" si="186"/>
        <v>2029</v>
      </c>
      <c r="AU207" s="152">
        <f t="shared" si="186"/>
        <v>2030</v>
      </c>
      <c r="AV207" s="152">
        <f t="shared" si="186"/>
        <v>2031</v>
      </c>
      <c r="AW207" s="152">
        <f t="shared" si="186"/>
        <v>2032</v>
      </c>
      <c r="AX207" s="152">
        <f t="shared" si="186"/>
        <v>2033</v>
      </c>
      <c r="AY207" s="152">
        <f t="shared" si="186"/>
        <v>2034</v>
      </c>
      <c r="AZ207" s="152">
        <f t="shared" si="186"/>
        <v>2035</v>
      </c>
      <c r="BA207" s="152">
        <f t="shared" si="186"/>
        <v>2036</v>
      </c>
      <c r="BB207" s="152">
        <f t="shared" si="186"/>
        <v>2037</v>
      </c>
      <c r="BC207" s="152">
        <f t="shared" si="186"/>
        <v>2038</v>
      </c>
      <c r="BD207" s="152">
        <f t="shared" si="186"/>
        <v>2039</v>
      </c>
      <c r="BE207" s="152">
        <f t="shared" si="186"/>
        <v>2040</v>
      </c>
      <c r="BF207" s="152">
        <f t="shared" si="186"/>
        <v>2041</v>
      </c>
      <c r="BG207" s="152">
        <f t="shared" si="186"/>
        <v>2042</v>
      </c>
      <c r="BH207" s="152">
        <f t="shared" si="186"/>
        <v>2043</v>
      </c>
      <c r="BI207" s="152">
        <f t="shared" si="186"/>
        <v>2044</v>
      </c>
      <c r="BJ207" s="152">
        <f t="shared" si="186"/>
        <v>2045</v>
      </c>
      <c r="BK207" s="152">
        <f t="shared" si="186"/>
        <v>2046</v>
      </c>
      <c r="BL207" s="152">
        <f t="shared" si="186"/>
        <v>2047</v>
      </c>
      <c r="BM207" s="152">
        <f t="shared" si="186"/>
        <v>2048</v>
      </c>
      <c r="BN207" s="152">
        <f t="shared" si="186"/>
        <v>2049</v>
      </c>
      <c r="BO207" s="152">
        <f t="shared" si="186"/>
        <v>2050</v>
      </c>
    </row>
    <row r="208" spans="1:67" ht="13.5" customHeight="1">
      <c r="B208" s="766">
        <v>91</v>
      </c>
      <c r="C208" s="43" t="s">
        <v>1293</v>
      </c>
      <c r="D208" s="945"/>
      <c r="E208" s="946" t="s">
        <v>430</v>
      </c>
      <c r="F208" s="861"/>
      <c r="G208" s="995" t="str">
        <f>IF(G46="","",IF(G46=0,"n. appl.",(G42-G41-G44-G45)/G46))</f>
        <v/>
      </c>
      <c r="H208" s="995" t="str">
        <f t="shared" ref="H208:AF208" si="187">IF(H46="","",IF(H46=0,"n. appl.",(H42-H41-H44-H45)/H46))</f>
        <v/>
      </c>
      <c r="I208" s="995" t="str">
        <f t="shared" si="187"/>
        <v/>
      </c>
      <c r="J208" s="995" t="str">
        <f t="shared" si="187"/>
        <v/>
      </c>
      <c r="K208" s="995" t="str">
        <f t="shared" si="187"/>
        <v/>
      </c>
      <c r="L208" s="995" t="str">
        <f t="shared" si="187"/>
        <v/>
      </c>
      <c r="M208" s="995" t="str">
        <f t="shared" si="187"/>
        <v/>
      </c>
      <c r="N208" s="995" t="str">
        <f t="shared" si="187"/>
        <v/>
      </c>
      <c r="O208" s="995" t="str">
        <f t="shared" si="187"/>
        <v/>
      </c>
      <c r="P208" s="995" t="str">
        <f t="shared" si="187"/>
        <v/>
      </c>
      <c r="Q208" s="995" t="str">
        <f t="shared" si="187"/>
        <v/>
      </c>
      <c r="R208" s="995" t="str">
        <f t="shared" si="187"/>
        <v/>
      </c>
      <c r="S208" s="995" t="str">
        <f t="shared" si="187"/>
        <v/>
      </c>
      <c r="T208" s="995" t="str">
        <f t="shared" si="187"/>
        <v/>
      </c>
      <c r="U208" s="995" t="str">
        <f t="shared" si="187"/>
        <v/>
      </c>
      <c r="V208" s="995" t="str">
        <f t="shared" si="187"/>
        <v/>
      </c>
      <c r="W208" s="995" t="str">
        <f t="shared" si="187"/>
        <v/>
      </c>
      <c r="X208" s="995" t="str">
        <f t="shared" si="187"/>
        <v/>
      </c>
      <c r="Y208" s="995" t="str">
        <f t="shared" si="187"/>
        <v/>
      </c>
      <c r="Z208" s="995" t="str">
        <f t="shared" si="187"/>
        <v/>
      </c>
      <c r="AA208" s="995" t="str">
        <f t="shared" si="187"/>
        <v/>
      </c>
      <c r="AB208" s="995" t="str">
        <f t="shared" si="187"/>
        <v/>
      </c>
      <c r="AC208" s="995" t="str">
        <f t="shared" si="187"/>
        <v/>
      </c>
      <c r="AD208" s="995" t="str">
        <f t="shared" si="187"/>
        <v/>
      </c>
      <c r="AE208" s="995" t="str">
        <f t="shared" si="187"/>
        <v/>
      </c>
      <c r="AF208" s="995" t="str">
        <f t="shared" si="187"/>
        <v/>
      </c>
      <c r="AG208" s="995" t="str">
        <f t="shared" ref="AG208:AP208" si="188">IF(AG46="","",IF(AG46=0,"n. appl.",(AG42-AG41-AG44-AG45)/AG46))</f>
        <v/>
      </c>
      <c r="AH208" s="995" t="str">
        <f t="shared" si="188"/>
        <v/>
      </c>
      <c r="AI208" s="995" t="str">
        <f t="shared" si="188"/>
        <v/>
      </c>
      <c r="AJ208" s="995" t="str">
        <f t="shared" si="188"/>
        <v/>
      </c>
      <c r="AK208" s="995" t="str">
        <f t="shared" si="188"/>
        <v/>
      </c>
      <c r="AL208" s="995" t="str">
        <f t="shared" si="188"/>
        <v/>
      </c>
      <c r="AM208" s="995" t="str">
        <f t="shared" si="188"/>
        <v/>
      </c>
      <c r="AN208" s="995" t="str">
        <f t="shared" si="188"/>
        <v/>
      </c>
      <c r="AO208" s="995" t="str">
        <f t="shared" si="188"/>
        <v/>
      </c>
      <c r="AP208" s="995" t="str">
        <f t="shared" si="188"/>
        <v/>
      </c>
      <c r="AQ208" s="995" t="str">
        <f t="shared" ref="AQ208:BO208" si="189">IF(AQ46="","",IF(AQ46=0,"n. appl.",(AQ42-AQ41-AQ44-AQ45)/AQ46))</f>
        <v/>
      </c>
      <c r="AR208" s="995" t="str">
        <f t="shared" si="189"/>
        <v/>
      </c>
      <c r="AS208" s="995" t="str">
        <f t="shared" si="189"/>
        <v/>
      </c>
      <c r="AT208" s="995" t="str">
        <f t="shared" si="189"/>
        <v/>
      </c>
      <c r="AU208" s="995" t="str">
        <f t="shared" si="189"/>
        <v/>
      </c>
      <c r="AV208" s="995" t="str">
        <f t="shared" si="189"/>
        <v/>
      </c>
      <c r="AW208" s="995" t="str">
        <f t="shared" si="189"/>
        <v/>
      </c>
      <c r="AX208" s="995" t="str">
        <f t="shared" si="189"/>
        <v/>
      </c>
      <c r="AY208" s="995" t="str">
        <f t="shared" si="189"/>
        <v/>
      </c>
      <c r="AZ208" s="995" t="str">
        <f t="shared" si="189"/>
        <v/>
      </c>
      <c r="BA208" s="995" t="str">
        <f t="shared" si="189"/>
        <v/>
      </c>
      <c r="BB208" s="995" t="str">
        <f t="shared" si="189"/>
        <v/>
      </c>
      <c r="BC208" s="995" t="str">
        <f t="shared" si="189"/>
        <v/>
      </c>
      <c r="BD208" s="995" t="str">
        <f t="shared" si="189"/>
        <v/>
      </c>
      <c r="BE208" s="995" t="str">
        <f t="shared" si="189"/>
        <v/>
      </c>
      <c r="BF208" s="995" t="str">
        <f t="shared" si="189"/>
        <v/>
      </c>
      <c r="BG208" s="995" t="str">
        <f t="shared" si="189"/>
        <v/>
      </c>
      <c r="BH208" s="995" t="str">
        <f t="shared" si="189"/>
        <v/>
      </c>
      <c r="BI208" s="995" t="str">
        <f t="shared" si="189"/>
        <v/>
      </c>
      <c r="BJ208" s="995" t="str">
        <f t="shared" si="189"/>
        <v/>
      </c>
      <c r="BK208" s="995" t="str">
        <f t="shared" si="189"/>
        <v/>
      </c>
      <c r="BL208" s="995" t="str">
        <f t="shared" si="189"/>
        <v/>
      </c>
      <c r="BM208" s="995" t="str">
        <f t="shared" si="189"/>
        <v/>
      </c>
      <c r="BN208" s="995" t="str">
        <f t="shared" si="189"/>
        <v/>
      </c>
      <c r="BO208" s="995" t="str">
        <f t="shared" si="189"/>
        <v/>
      </c>
    </row>
    <row r="209" spans="1:67" ht="12.2" customHeight="1">
      <c r="B209" s="728" t="s">
        <v>558</v>
      </c>
      <c r="C209" s="36" t="s">
        <v>1252</v>
      </c>
      <c r="D209" s="868"/>
      <c r="E209" s="863" t="s">
        <v>430</v>
      </c>
      <c r="F209" s="864"/>
      <c r="G209" s="184" t="str">
        <f>IF(OR(G46="",G65="",G46=0,G65=0),"n. appl.",G46/G65)</f>
        <v>n. appl.</v>
      </c>
      <c r="H209" s="184" t="str">
        <f t="shared" ref="H209:AP209" si="190">IF(OR(H46="",H65="",H46=0,H65=0),"n. appl.",H46/H65)</f>
        <v>n. appl.</v>
      </c>
      <c r="I209" s="184" t="str">
        <f t="shared" si="190"/>
        <v>n. appl.</v>
      </c>
      <c r="J209" s="184" t="str">
        <f t="shared" si="190"/>
        <v>n. appl.</v>
      </c>
      <c r="K209" s="184" t="str">
        <f t="shared" si="190"/>
        <v>n. appl.</v>
      </c>
      <c r="L209" s="184" t="str">
        <f t="shared" si="190"/>
        <v>n. appl.</v>
      </c>
      <c r="M209" s="184" t="str">
        <f t="shared" si="190"/>
        <v>n. appl.</v>
      </c>
      <c r="N209" s="184" t="str">
        <f t="shared" si="190"/>
        <v>n. appl.</v>
      </c>
      <c r="O209" s="184" t="str">
        <f t="shared" si="190"/>
        <v>n. appl.</v>
      </c>
      <c r="P209" s="184" t="str">
        <f t="shared" si="190"/>
        <v>n. appl.</v>
      </c>
      <c r="Q209" s="184" t="str">
        <f t="shared" si="190"/>
        <v>n. appl.</v>
      </c>
      <c r="R209" s="184" t="str">
        <f t="shared" si="190"/>
        <v>n. appl.</v>
      </c>
      <c r="S209" s="184" t="str">
        <f t="shared" si="190"/>
        <v>n. appl.</v>
      </c>
      <c r="T209" s="184" t="str">
        <f t="shared" si="190"/>
        <v>n. appl.</v>
      </c>
      <c r="U209" s="184" t="str">
        <f t="shared" si="190"/>
        <v>n. appl.</v>
      </c>
      <c r="V209" s="184" t="str">
        <f t="shared" si="190"/>
        <v>n. appl.</v>
      </c>
      <c r="W209" s="184" t="str">
        <f t="shared" si="190"/>
        <v>n. appl.</v>
      </c>
      <c r="X209" s="184" t="str">
        <f t="shared" si="190"/>
        <v>n. appl.</v>
      </c>
      <c r="Y209" s="184" t="str">
        <f t="shared" si="190"/>
        <v>n. appl.</v>
      </c>
      <c r="Z209" s="184" t="str">
        <f t="shared" si="190"/>
        <v>n. appl.</v>
      </c>
      <c r="AA209" s="184" t="str">
        <f t="shared" si="190"/>
        <v>n. appl.</v>
      </c>
      <c r="AB209" s="184" t="str">
        <f t="shared" si="190"/>
        <v>n. appl.</v>
      </c>
      <c r="AC209" s="184" t="str">
        <f t="shared" si="190"/>
        <v>n. appl.</v>
      </c>
      <c r="AD209" s="184" t="str">
        <f t="shared" si="190"/>
        <v>n. appl.</v>
      </c>
      <c r="AE209" s="184" t="str">
        <f t="shared" si="190"/>
        <v>n. appl.</v>
      </c>
      <c r="AF209" s="184" t="str">
        <f t="shared" si="190"/>
        <v>n. appl.</v>
      </c>
      <c r="AG209" s="184" t="str">
        <f t="shared" si="190"/>
        <v>n. appl.</v>
      </c>
      <c r="AH209" s="184" t="str">
        <f t="shared" si="190"/>
        <v>n. appl.</v>
      </c>
      <c r="AI209" s="184" t="str">
        <f t="shared" si="190"/>
        <v>n. appl.</v>
      </c>
      <c r="AJ209" s="184" t="str">
        <f t="shared" si="190"/>
        <v>n. appl.</v>
      </c>
      <c r="AK209" s="184" t="str">
        <f t="shared" si="190"/>
        <v>n. appl.</v>
      </c>
      <c r="AL209" s="184" t="str">
        <f t="shared" si="190"/>
        <v>n. appl.</v>
      </c>
      <c r="AM209" s="184" t="str">
        <f t="shared" si="190"/>
        <v>n. appl.</v>
      </c>
      <c r="AN209" s="184" t="str">
        <f t="shared" si="190"/>
        <v>n. appl.</v>
      </c>
      <c r="AO209" s="184" t="str">
        <f t="shared" si="190"/>
        <v>n. appl.</v>
      </c>
      <c r="AP209" s="184" t="str">
        <f t="shared" si="190"/>
        <v>n. appl.</v>
      </c>
      <c r="AQ209" s="184" t="str">
        <f t="shared" ref="AQ209:BO209" si="191">IF(OR(AQ46="",AQ65="",AQ46=0,AQ65=0),"n. appl.",AQ46/AQ65)</f>
        <v>n. appl.</v>
      </c>
      <c r="AR209" s="184" t="str">
        <f t="shared" si="191"/>
        <v>n. appl.</v>
      </c>
      <c r="AS209" s="184" t="str">
        <f t="shared" si="191"/>
        <v>n. appl.</v>
      </c>
      <c r="AT209" s="184" t="str">
        <f t="shared" si="191"/>
        <v>n. appl.</v>
      </c>
      <c r="AU209" s="184" t="str">
        <f t="shared" si="191"/>
        <v>n. appl.</v>
      </c>
      <c r="AV209" s="184" t="str">
        <f t="shared" si="191"/>
        <v>n. appl.</v>
      </c>
      <c r="AW209" s="184" t="str">
        <f t="shared" si="191"/>
        <v>n. appl.</v>
      </c>
      <c r="AX209" s="184" t="str">
        <f t="shared" si="191"/>
        <v>n. appl.</v>
      </c>
      <c r="AY209" s="184" t="str">
        <f t="shared" si="191"/>
        <v>n. appl.</v>
      </c>
      <c r="AZ209" s="184" t="str">
        <f t="shared" si="191"/>
        <v>n. appl.</v>
      </c>
      <c r="BA209" s="184" t="str">
        <f t="shared" si="191"/>
        <v>n. appl.</v>
      </c>
      <c r="BB209" s="184" t="str">
        <f t="shared" si="191"/>
        <v>n. appl.</v>
      </c>
      <c r="BC209" s="184" t="str">
        <f t="shared" si="191"/>
        <v>n. appl.</v>
      </c>
      <c r="BD209" s="184" t="str">
        <f t="shared" si="191"/>
        <v>n. appl.</v>
      </c>
      <c r="BE209" s="184" t="str">
        <f t="shared" si="191"/>
        <v>n. appl.</v>
      </c>
      <c r="BF209" s="184" t="str">
        <f t="shared" si="191"/>
        <v>n. appl.</v>
      </c>
      <c r="BG209" s="184" t="str">
        <f t="shared" si="191"/>
        <v>n. appl.</v>
      </c>
      <c r="BH209" s="184" t="str">
        <f t="shared" si="191"/>
        <v>n. appl.</v>
      </c>
      <c r="BI209" s="184" t="str">
        <f t="shared" si="191"/>
        <v>n. appl.</v>
      </c>
      <c r="BJ209" s="184" t="str">
        <f t="shared" si="191"/>
        <v>n. appl.</v>
      </c>
      <c r="BK209" s="184" t="str">
        <f t="shared" si="191"/>
        <v>n. appl.</v>
      </c>
      <c r="BL209" s="184" t="str">
        <f t="shared" si="191"/>
        <v>n. appl.</v>
      </c>
      <c r="BM209" s="184" t="str">
        <f t="shared" si="191"/>
        <v>n. appl.</v>
      </c>
      <c r="BN209" s="184" t="str">
        <f t="shared" si="191"/>
        <v>n. appl.</v>
      </c>
      <c r="BO209" s="184" t="str">
        <f t="shared" si="191"/>
        <v>n. appl.</v>
      </c>
    </row>
    <row r="210" spans="1:67" ht="13.5" customHeight="1">
      <c r="A210" s="937"/>
      <c r="B210" s="772">
        <f>B208+1</f>
        <v>92</v>
      </c>
      <c r="C210" s="43" t="s">
        <v>1254</v>
      </c>
      <c r="D210" s="42"/>
      <c r="E210" s="863" t="s">
        <v>430</v>
      </c>
      <c r="F210" s="864"/>
      <c r="G210" s="995" t="str">
        <f t="shared" ref="G210:AK210" si="192">IF(G66="","",IF(G66=0,"n. appl.",G46/G66))</f>
        <v/>
      </c>
      <c r="H210" s="995" t="str">
        <f t="shared" si="192"/>
        <v/>
      </c>
      <c r="I210" s="995" t="str">
        <f t="shared" si="192"/>
        <v/>
      </c>
      <c r="J210" s="995" t="str">
        <f t="shared" si="192"/>
        <v/>
      </c>
      <c r="K210" s="995" t="str">
        <f t="shared" si="192"/>
        <v/>
      </c>
      <c r="L210" s="995" t="str">
        <f t="shared" si="192"/>
        <v/>
      </c>
      <c r="M210" s="995" t="str">
        <f t="shared" si="192"/>
        <v/>
      </c>
      <c r="N210" s="995" t="str">
        <f t="shared" si="192"/>
        <v/>
      </c>
      <c r="O210" s="995" t="str">
        <f t="shared" si="192"/>
        <v/>
      </c>
      <c r="P210" s="995" t="str">
        <f t="shared" si="192"/>
        <v/>
      </c>
      <c r="Q210" s="995" t="str">
        <f t="shared" si="192"/>
        <v/>
      </c>
      <c r="R210" s="995" t="str">
        <f t="shared" si="192"/>
        <v/>
      </c>
      <c r="S210" s="995" t="str">
        <f t="shared" si="192"/>
        <v/>
      </c>
      <c r="T210" s="995" t="str">
        <f t="shared" si="192"/>
        <v/>
      </c>
      <c r="U210" s="995" t="str">
        <f t="shared" si="192"/>
        <v/>
      </c>
      <c r="V210" s="995" t="str">
        <f t="shared" si="192"/>
        <v/>
      </c>
      <c r="W210" s="995" t="str">
        <f t="shared" si="192"/>
        <v/>
      </c>
      <c r="X210" s="995" t="str">
        <f t="shared" si="192"/>
        <v/>
      </c>
      <c r="Y210" s="995" t="str">
        <f t="shared" si="192"/>
        <v/>
      </c>
      <c r="Z210" s="995" t="str">
        <f t="shared" si="192"/>
        <v/>
      </c>
      <c r="AA210" s="995" t="str">
        <f t="shared" si="192"/>
        <v/>
      </c>
      <c r="AB210" s="995" t="str">
        <f t="shared" si="192"/>
        <v/>
      </c>
      <c r="AC210" s="995" t="str">
        <f t="shared" si="192"/>
        <v/>
      </c>
      <c r="AD210" s="995" t="str">
        <f t="shared" si="192"/>
        <v/>
      </c>
      <c r="AE210" s="995" t="str">
        <f t="shared" si="192"/>
        <v/>
      </c>
      <c r="AF210" s="995" t="str">
        <f t="shared" si="192"/>
        <v/>
      </c>
      <c r="AG210" s="995" t="str">
        <f t="shared" si="192"/>
        <v/>
      </c>
      <c r="AH210" s="995" t="str">
        <f t="shared" si="192"/>
        <v/>
      </c>
      <c r="AI210" s="995" t="str">
        <f t="shared" si="192"/>
        <v/>
      </c>
      <c r="AJ210" s="995" t="str">
        <f t="shared" si="192"/>
        <v/>
      </c>
      <c r="AK210" s="995" t="str">
        <f t="shared" si="192"/>
        <v/>
      </c>
      <c r="AL210" s="995" t="str">
        <f>IF(AL66="","",IF(AL66=0,"n. appl.",AL46/AL66))</f>
        <v/>
      </c>
      <c r="AM210" s="995" t="str">
        <f>IF(AM66="","",IF(AM66=0,"n. appl.",AM46/AM66))</f>
        <v/>
      </c>
      <c r="AN210" s="995" t="str">
        <f>IF(AN66="","",IF(AN66=0,"n. appl.",AN46/AN66))</f>
        <v/>
      </c>
      <c r="AO210" s="995" t="str">
        <f>IF(AO66="","",IF(AO66=0,"n. appl.",AO46/AO66))</f>
        <v/>
      </c>
      <c r="AP210" s="995" t="str">
        <f>IF(AP66="","",IF(AP66=0,"n. appl.",AP46/AP66))</f>
        <v/>
      </c>
      <c r="AQ210" s="995" t="str">
        <f t="shared" ref="AQ210:BO210" si="193">IF(AQ66="","",IF(AQ66=0,"n. appl.",AQ46/AQ66))</f>
        <v/>
      </c>
      <c r="AR210" s="995" t="str">
        <f t="shared" si="193"/>
        <v/>
      </c>
      <c r="AS210" s="995" t="str">
        <f t="shared" si="193"/>
        <v/>
      </c>
      <c r="AT210" s="995" t="str">
        <f t="shared" si="193"/>
        <v/>
      </c>
      <c r="AU210" s="995" t="str">
        <f t="shared" si="193"/>
        <v/>
      </c>
      <c r="AV210" s="995" t="str">
        <f t="shared" si="193"/>
        <v/>
      </c>
      <c r="AW210" s="995" t="str">
        <f t="shared" si="193"/>
        <v/>
      </c>
      <c r="AX210" s="995" t="str">
        <f t="shared" si="193"/>
        <v/>
      </c>
      <c r="AY210" s="995" t="str">
        <f t="shared" si="193"/>
        <v/>
      </c>
      <c r="AZ210" s="995" t="str">
        <f t="shared" si="193"/>
        <v/>
      </c>
      <c r="BA210" s="995" t="str">
        <f t="shared" si="193"/>
        <v/>
      </c>
      <c r="BB210" s="995" t="str">
        <f t="shared" si="193"/>
        <v/>
      </c>
      <c r="BC210" s="995" t="str">
        <f t="shared" si="193"/>
        <v/>
      </c>
      <c r="BD210" s="995" t="str">
        <f t="shared" si="193"/>
        <v/>
      </c>
      <c r="BE210" s="995" t="str">
        <f t="shared" si="193"/>
        <v/>
      </c>
      <c r="BF210" s="995" t="str">
        <f t="shared" si="193"/>
        <v/>
      </c>
      <c r="BG210" s="995" t="str">
        <f t="shared" si="193"/>
        <v/>
      </c>
      <c r="BH210" s="995" t="str">
        <f t="shared" si="193"/>
        <v/>
      </c>
      <c r="BI210" s="995" t="str">
        <f t="shared" si="193"/>
        <v/>
      </c>
      <c r="BJ210" s="995" t="str">
        <f t="shared" si="193"/>
        <v/>
      </c>
      <c r="BK210" s="995" t="str">
        <f t="shared" si="193"/>
        <v/>
      </c>
      <c r="BL210" s="995" t="str">
        <f t="shared" si="193"/>
        <v/>
      </c>
      <c r="BM210" s="995" t="str">
        <f t="shared" si="193"/>
        <v/>
      </c>
      <c r="BN210" s="995" t="str">
        <f t="shared" si="193"/>
        <v/>
      </c>
      <c r="BO210" s="995" t="str">
        <f t="shared" si="193"/>
        <v/>
      </c>
    </row>
    <row r="211" spans="1:67" ht="13.5" customHeight="1">
      <c r="A211" s="809"/>
      <c r="B211" s="873"/>
      <c r="C211" s="41"/>
      <c r="D211" s="803"/>
      <c r="E211" s="940"/>
      <c r="F211" s="940"/>
      <c r="G211" s="996"/>
      <c r="H211" s="996"/>
      <c r="I211" s="996"/>
      <c r="J211" s="996"/>
      <c r="K211" s="996"/>
      <c r="L211" s="996"/>
      <c r="M211" s="996"/>
      <c r="N211" s="996"/>
      <c r="O211" s="996"/>
      <c r="P211" s="996"/>
      <c r="Q211" s="996"/>
      <c r="R211" s="996"/>
      <c r="S211" s="996"/>
      <c r="T211" s="996"/>
      <c r="U211" s="996"/>
      <c r="V211" s="996"/>
      <c r="W211" s="996"/>
      <c r="X211" s="996"/>
      <c r="Y211" s="996"/>
      <c r="Z211" s="996"/>
      <c r="AA211" s="996"/>
      <c r="AB211" s="996"/>
      <c r="AC211" s="996"/>
      <c r="AD211" s="996"/>
      <c r="AE211" s="996"/>
      <c r="AF211" s="996"/>
      <c r="AG211" s="996"/>
      <c r="AH211" s="996"/>
      <c r="AI211" s="996"/>
      <c r="AJ211" s="996"/>
      <c r="AK211" s="996"/>
      <c r="AL211" s="996"/>
      <c r="AM211" s="996"/>
      <c r="AN211" s="996"/>
      <c r="AO211" s="996"/>
      <c r="AP211" s="996"/>
      <c r="AQ211" s="996"/>
      <c r="AR211" s="996"/>
      <c r="AS211" s="996"/>
      <c r="AT211" s="996"/>
      <c r="AU211" s="996"/>
      <c r="AV211" s="996"/>
      <c r="AW211" s="996"/>
      <c r="AX211" s="996"/>
      <c r="AY211" s="996"/>
      <c r="AZ211" s="996"/>
      <c r="BA211" s="996"/>
      <c r="BB211" s="996"/>
      <c r="BC211" s="996"/>
      <c r="BD211" s="996"/>
      <c r="BE211" s="996"/>
      <c r="BF211" s="996"/>
      <c r="BG211" s="996"/>
      <c r="BH211" s="996"/>
      <c r="BI211" s="996"/>
      <c r="BJ211" s="996"/>
      <c r="BK211" s="996"/>
      <c r="BL211" s="996"/>
      <c r="BM211" s="996"/>
      <c r="BN211" s="996"/>
      <c r="BO211" s="996"/>
    </row>
    <row r="212" spans="1:67" ht="13.5" customHeight="1">
      <c r="A212" s="937"/>
      <c r="B212" s="772">
        <f>B210+1</f>
        <v>93</v>
      </c>
      <c r="C212" s="36" t="s">
        <v>1224</v>
      </c>
      <c r="D212" s="42"/>
      <c r="E212" s="274" t="s">
        <v>1318</v>
      </c>
      <c r="F212" s="288"/>
      <c r="G212" s="678" t="str">
        <f t="shared" ref="G212:AK212" si="194">IF(G40="","",IF(G40=0,"n. appl.",G76*10^6/G40))</f>
        <v/>
      </c>
      <c r="H212" s="678" t="str">
        <f t="shared" si="194"/>
        <v/>
      </c>
      <c r="I212" s="678" t="str">
        <f t="shared" si="194"/>
        <v/>
      </c>
      <c r="J212" s="678" t="str">
        <f t="shared" si="194"/>
        <v/>
      </c>
      <c r="K212" s="678" t="str">
        <f t="shared" si="194"/>
        <v/>
      </c>
      <c r="L212" s="678" t="str">
        <f t="shared" si="194"/>
        <v/>
      </c>
      <c r="M212" s="678" t="str">
        <f t="shared" si="194"/>
        <v/>
      </c>
      <c r="N212" s="678" t="str">
        <f t="shared" si="194"/>
        <v/>
      </c>
      <c r="O212" s="678" t="str">
        <f t="shared" si="194"/>
        <v/>
      </c>
      <c r="P212" s="678" t="str">
        <f t="shared" si="194"/>
        <v/>
      </c>
      <c r="Q212" s="678" t="str">
        <f t="shared" si="194"/>
        <v/>
      </c>
      <c r="R212" s="678" t="str">
        <f t="shared" si="194"/>
        <v/>
      </c>
      <c r="S212" s="678" t="str">
        <f t="shared" si="194"/>
        <v/>
      </c>
      <c r="T212" s="678" t="str">
        <f t="shared" si="194"/>
        <v/>
      </c>
      <c r="U212" s="678" t="str">
        <f t="shared" si="194"/>
        <v/>
      </c>
      <c r="V212" s="678" t="str">
        <f t="shared" si="194"/>
        <v/>
      </c>
      <c r="W212" s="678" t="str">
        <f t="shared" si="194"/>
        <v/>
      </c>
      <c r="X212" s="678" t="str">
        <f t="shared" si="194"/>
        <v/>
      </c>
      <c r="Y212" s="678" t="str">
        <f t="shared" si="194"/>
        <v/>
      </c>
      <c r="Z212" s="678" t="str">
        <f t="shared" si="194"/>
        <v/>
      </c>
      <c r="AA212" s="678" t="str">
        <f t="shared" si="194"/>
        <v/>
      </c>
      <c r="AB212" s="678" t="str">
        <f t="shared" si="194"/>
        <v/>
      </c>
      <c r="AC212" s="678" t="str">
        <f t="shared" si="194"/>
        <v/>
      </c>
      <c r="AD212" s="678" t="str">
        <f t="shared" si="194"/>
        <v/>
      </c>
      <c r="AE212" s="678" t="str">
        <f t="shared" si="194"/>
        <v/>
      </c>
      <c r="AF212" s="678" t="str">
        <f t="shared" si="194"/>
        <v/>
      </c>
      <c r="AG212" s="678" t="str">
        <f t="shared" si="194"/>
        <v/>
      </c>
      <c r="AH212" s="678" t="str">
        <f t="shared" si="194"/>
        <v/>
      </c>
      <c r="AI212" s="678" t="str">
        <f t="shared" si="194"/>
        <v/>
      </c>
      <c r="AJ212" s="678" t="str">
        <f t="shared" si="194"/>
        <v/>
      </c>
      <c r="AK212" s="678" t="str">
        <f t="shared" si="194"/>
        <v/>
      </c>
      <c r="AL212" s="678" t="str">
        <f>IF(AL40="","",IF(AL40=0,"n. appl.",AL76*10^6/AL40))</f>
        <v/>
      </c>
      <c r="AM212" s="678" t="str">
        <f>IF(AM40="","",IF(AM40=0,"n. appl.",AM76*10^6/AM40))</f>
        <v/>
      </c>
      <c r="AN212" s="678" t="str">
        <f>IF(AN40="","",IF(AN40=0,"n. appl.",AN76*10^6/AN40))</f>
        <v/>
      </c>
      <c r="AO212" s="678" t="str">
        <f>IF(AO40="","",IF(AO40=0,"n. appl.",AO76*10^6/AO40))</f>
        <v/>
      </c>
      <c r="AP212" s="678" t="str">
        <f>IF(AP40="","",IF(AP40=0,"n. appl.",AP76*10^6/AP40))</f>
        <v/>
      </c>
      <c r="AQ212" s="678" t="str">
        <f t="shared" ref="AQ212:BO212" si="195">IF(AQ40="","",IF(AQ40=0,"n. appl.",AQ76*10^6/AQ40))</f>
        <v/>
      </c>
      <c r="AR212" s="678" t="str">
        <f t="shared" si="195"/>
        <v/>
      </c>
      <c r="AS212" s="678" t="str">
        <f t="shared" si="195"/>
        <v/>
      </c>
      <c r="AT212" s="678" t="str">
        <f t="shared" si="195"/>
        <v/>
      </c>
      <c r="AU212" s="678" t="str">
        <f t="shared" si="195"/>
        <v/>
      </c>
      <c r="AV212" s="678" t="str">
        <f t="shared" si="195"/>
        <v/>
      </c>
      <c r="AW212" s="678" t="str">
        <f t="shared" si="195"/>
        <v/>
      </c>
      <c r="AX212" s="678" t="str">
        <f t="shared" si="195"/>
        <v/>
      </c>
      <c r="AY212" s="678" t="str">
        <f t="shared" si="195"/>
        <v/>
      </c>
      <c r="AZ212" s="678" t="str">
        <f t="shared" si="195"/>
        <v/>
      </c>
      <c r="BA212" s="678" t="str">
        <f t="shared" si="195"/>
        <v/>
      </c>
      <c r="BB212" s="678" t="str">
        <f t="shared" si="195"/>
        <v/>
      </c>
      <c r="BC212" s="678" t="str">
        <f t="shared" si="195"/>
        <v/>
      </c>
      <c r="BD212" s="678" t="str">
        <f t="shared" si="195"/>
        <v/>
      </c>
      <c r="BE212" s="678" t="str">
        <f t="shared" si="195"/>
        <v/>
      </c>
      <c r="BF212" s="678" t="str">
        <f t="shared" si="195"/>
        <v/>
      </c>
      <c r="BG212" s="678" t="str">
        <f t="shared" si="195"/>
        <v/>
      </c>
      <c r="BH212" s="678" t="str">
        <f t="shared" si="195"/>
        <v/>
      </c>
      <c r="BI212" s="678" t="str">
        <f t="shared" si="195"/>
        <v/>
      </c>
      <c r="BJ212" s="678" t="str">
        <f t="shared" si="195"/>
        <v/>
      </c>
      <c r="BK212" s="678" t="str">
        <f t="shared" si="195"/>
        <v/>
      </c>
      <c r="BL212" s="678" t="str">
        <f t="shared" si="195"/>
        <v/>
      </c>
      <c r="BM212" s="678" t="str">
        <f t="shared" si="195"/>
        <v/>
      </c>
      <c r="BN212" s="678" t="str">
        <f t="shared" si="195"/>
        <v/>
      </c>
      <c r="BO212" s="678" t="str">
        <f t="shared" si="195"/>
        <v/>
      </c>
    </row>
    <row r="213" spans="1:67" ht="13.5" customHeight="1">
      <c r="B213" s="772">
        <f>B212+1</f>
        <v>94</v>
      </c>
      <c r="C213" s="36" t="s">
        <v>863</v>
      </c>
      <c r="D213" s="42"/>
      <c r="E213" s="274" t="s">
        <v>430</v>
      </c>
      <c r="F213" s="288"/>
      <c r="G213" s="679" t="str">
        <f>IF(G$76="","",IF(G$76=0,"n. appl.",G78/G$76))</f>
        <v>n. appl.</v>
      </c>
      <c r="H213" s="679" t="str">
        <f t="shared" ref="H213:AF213" si="196">IF(H$76="","",IF(H$76=0,"n. appl.",H78/H$76))</f>
        <v>n. appl.</v>
      </c>
      <c r="I213" s="679" t="str">
        <f t="shared" si="196"/>
        <v>n. appl.</v>
      </c>
      <c r="J213" s="679" t="str">
        <f t="shared" si="196"/>
        <v>n. appl.</v>
      </c>
      <c r="K213" s="679" t="str">
        <f t="shared" si="196"/>
        <v>n. appl.</v>
      </c>
      <c r="L213" s="679" t="str">
        <f t="shared" si="196"/>
        <v>n. appl.</v>
      </c>
      <c r="M213" s="679" t="str">
        <f t="shared" si="196"/>
        <v>n. appl.</v>
      </c>
      <c r="N213" s="679" t="str">
        <f t="shared" si="196"/>
        <v>n. appl.</v>
      </c>
      <c r="O213" s="679" t="str">
        <f t="shared" si="196"/>
        <v>n. appl.</v>
      </c>
      <c r="P213" s="679" t="str">
        <f t="shared" si="196"/>
        <v>n. appl.</v>
      </c>
      <c r="Q213" s="679" t="str">
        <f t="shared" si="196"/>
        <v>n. appl.</v>
      </c>
      <c r="R213" s="679" t="str">
        <f t="shared" si="196"/>
        <v>n. appl.</v>
      </c>
      <c r="S213" s="679" t="str">
        <f t="shared" si="196"/>
        <v>n. appl.</v>
      </c>
      <c r="T213" s="679" t="str">
        <f t="shared" si="196"/>
        <v>n. appl.</v>
      </c>
      <c r="U213" s="679" t="str">
        <f t="shared" si="196"/>
        <v>n. appl.</v>
      </c>
      <c r="V213" s="679" t="str">
        <f t="shared" si="196"/>
        <v>n. appl.</v>
      </c>
      <c r="W213" s="679" t="str">
        <f t="shared" si="196"/>
        <v>n. appl.</v>
      </c>
      <c r="X213" s="679" t="str">
        <f t="shared" si="196"/>
        <v>n. appl.</v>
      </c>
      <c r="Y213" s="679" t="str">
        <f t="shared" si="196"/>
        <v>n. appl.</v>
      </c>
      <c r="Z213" s="679" t="str">
        <f t="shared" si="196"/>
        <v>n. appl.</v>
      </c>
      <c r="AA213" s="679" t="str">
        <f t="shared" si="196"/>
        <v>n. appl.</v>
      </c>
      <c r="AB213" s="679" t="str">
        <f t="shared" si="196"/>
        <v>n. appl.</v>
      </c>
      <c r="AC213" s="679" t="str">
        <f t="shared" si="196"/>
        <v>n. appl.</v>
      </c>
      <c r="AD213" s="679" t="str">
        <f t="shared" si="196"/>
        <v>n. appl.</v>
      </c>
      <c r="AE213" s="679" t="str">
        <f t="shared" si="196"/>
        <v>n. appl.</v>
      </c>
      <c r="AF213" s="679" t="str">
        <f t="shared" si="196"/>
        <v>n. appl.</v>
      </c>
      <c r="AG213" s="679" t="str">
        <f t="shared" ref="AG213:AK215" si="197">IF(AG$76="","",IF(AG$76=0,"n. appl.",AG78/AG$76))</f>
        <v>n. appl.</v>
      </c>
      <c r="AH213" s="679" t="str">
        <f t="shared" si="197"/>
        <v>n. appl.</v>
      </c>
      <c r="AI213" s="679" t="str">
        <f t="shared" si="197"/>
        <v>n. appl.</v>
      </c>
      <c r="AJ213" s="679" t="str">
        <f t="shared" si="197"/>
        <v>n. appl.</v>
      </c>
      <c r="AK213" s="679" t="str">
        <f t="shared" si="197"/>
        <v>n. appl.</v>
      </c>
      <c r="AL213" s="679" t="str">
        <f t="shared" ref="AL213:AP215" si="198">IF(AL$76="","",IF(AL$76=0,"n. appl.",AL78/AL$76))</f>
        <v>n. appl.</v>
      </c>
      <c r="AM213" s="679" t="str">
        <f t="shared" si="198"/>
        <v>n. appl.</v>
      </c>
      <c r="AN213" s="679" t="str">
        <f t="shared" si="198"/>
        <v>n. appl.</v>
      </c>
      <c r="AO213" s="679" t="str">
        <f t="shared" si="198"/>
        <v>n. appl.</v>
      </c>
      <c r="AP213" s="679" t="str">
        <f t="shared" si="198"/>
        <v>n. appl.</v>
      </c>
      <c r="AQ213" s="679" t="str">
        <f t="shared" ref="AQ213:BO213" si="199">IF(AQ$76="","",IF(AQ$76=0,"n. appl.",AQ78/AQ$76))</f>
        <v>n. appl.</v>
      </c>
      <c r="AR213" s="679" t="str">
        <f t="shared" si="199"/>
        <v>n. appl.</v>
      </c>
      <c r="AS213" s="679" t="str">
        <f t="shared" si="199"/>
        <v>n. appl.</v>
      </c>
      <c r="AT213" s="679" t="str">
        <f t="shared" si="199"/>
        <v>n. appl.</v>
      </c>
      <c r="AU213" s="679" t="str">
        <f t="shared" si="199"/>
        <v>n. appl.</v>
      </c>
      <c r="AV213" s="679" t="str">
        <f t="shared" si="199"/>
        <v>n. appl.</v>
      </c>
      <c r="AW213" s="679" t="str">
        <f t="shared" si="199"/>
        <v>n. appl.</v>
      </c>
      <c r="AX213" s="679" t="str">
        <f t="shared" si="199"/>
        <v>n. appl.</v>
      </c>
      <c r="AY213" s="679" t="str">
        <f t="shared" si="199"/>
        <v>n. appl.</v>
      </c>
      <c r="AZ213" s="679" t="str">
        <f t="shared" si="199"/>
        <v>n. appl.</v>
      </c>
      <c r="BA213" s="679" t="str">
        <f t="shared" si="199"/>
        <v>n. appl.</v>
      </c>
      <c r="BB213" s="679" t="str">
        <f t="shared" si="199"/>
        <v>n. appl.</v>
      </c>
      <c r="BC213" s="679" t="str">
        <f t="shared" si="199"/>
        <v>n. appl.</v>
      </c>
      <c r="BD213" s="679" t="str">
        <f t="shared" si="199"/>
        <v>n. appl.</v>
      </c>
      <c r="BE213" s="679" t="str">
        <f t="shared" si="199"/>
        <v>n. appl.</v>
      </c>
      <c r="BF213" s="679" t="str">
        <f t="shared" si="199"/>
        <v>n. appl.</v>
      </c>
      <c r="BG213" s="679" t="str">
        <f t="shared" si="199"/>
        <v>n. appl.</v>
      </c>
      <c r="BH213" s="679" t="str">
        <f t="shared" si="199"/>
        <v>n. appl.</v>
      </c>
      <c r="BI213" s="679" t="str">
        <f t="shared" si="199"/>
        <v>n. appl.</v>
      </c>
      <c r="BJ213" s="679" t="str">
        <f t="shared" si="199"/>
        <v>n. appl.</v>
      </c>
      <c r="BK213" s="679" t="str">
        <f t="shared" si="199"/>
        <v>n. appl.</v>
      </c>
      <c r="BL213" s="679" t="str">
        <f t="shared" si="199"/>
        <v>n. appl.</v>
      </c>
      <c r="BM213" s="679" t="str">
        <f t="shared" si="199"/>
        <v>n. appl.</v>
      </c>
      <c r="BN213" s="679" t="str">
        <f t="shared" si="199"/>
        <v>n. appl.</v>
      </c>
      <c r="BO213" s="679" t="str">
        <f t="shared" si="199"/>
        <v>n. appl.</v>
      </c>
    </row>
    <row r="214" spans="1:67" ht="13.5" customHeight="1">
      <c r="B214" s="772">
        <f>B213+1</f>
        <v>95</v>
      </c>
      <c r="C214" s="36" t="s">
        <v>582</v>
      </c>
      <c r="D214" s="42"/>
      <c r="E214" s="274" t="s">
        <v>430</v>
      </c>
      <c r="F214" s="288"/>
      <c r="G214" s="679" t="str">
        <f>IF(G$76="","",IF(G$76=0,"n. appl.",G79/G$76))</f>
        <v>n. appl.</v>
      </c>
      <c r="H214" s="679" t="str">
        <f t="shared" ref="H214:AF214" si="200">IF(H$76="","",IF(H$76=0,"n. appl.",H79/H$76))</f>
        <v>n. appl.</v>
      </c>
      <c r="I214" s="679" t="str">
        <f t="shared" si="200"/>
        <v>n. appl.</v>
      </c>
      <c r="J214" s="679" t="str">
        <f t="shared" si="200"/>
        <v>n. appl.</v>
      </c>
      <c r="K214" s="679" t="str">
        <f t="shared" si="200"/>
        <v>n. appl.</v>
      </c>
      <c r="L214" s="679" t="str">
        <f t="shared" si="200"/>
        <v>n. appl.</v>
      </c>
      <c r="M214" s="679" t="str">
        <f t="shared" si="200"/>
        <v>n. appl.</v>
      </c>
      <c r="N214" s="679" t="str">
        <f t="shared" si="200"/>
        <v>n. appl.</v>
      </c>
      <c r="O214" s="679" t="str">
        <f t="shared" si="200"/>
        <v>n. appl.</v>
      </c>
      <c r="P214" s="679" t="str">
        <f t="shared" si="200"/>
        <v>n. appl.</v>
      </c>
      <c r="Q214" s="679" t="str">
        <f t="shared" si="200"/>
        <v>n. appl.</v>
      </c>
      <c r="R214" s="679" t="str">
        <f t="shared" si="200"/>
        <v>n. appl.</v>
      </c>
      <c r="S214" s="679" t="str">
        <f t="shared" si="200"/>
        <v>n. appl.</v>
      </c>
      <c r="T214" s="679" t="str">
        <f t="shared" si="200"/>
        <v>n. appl.</v>
      </c>
      <c r="U214" s="679" t="str">
        <f t="shared" si="200"/>
        <v>n. appl.</v>
      </c>
      <c r="V214" s="679" t="str">
        <f t="shared" si="200"/>
        <v>n. appl.</v>
      </c>
      <c r="W214" s="679" t="str">
        <f t="shared" si="200"/>
        <v>n. appl.</v>
      </c>
      <c r="X214" s="679" t="str">
        <f t="shared" si="200"/>
        <v>n. appl.</v>
      </c>
      <c r="Y214" s="679" t="str">
        <f t="shared" si="200"/>
        <v>n. appl.</v>
      </c>
      <c r="Z214" s="679" t="str">
        <f t="shared" si="200"/>
        <v>n. appl.</v>
      </c>
      <c r="AA214" s="679" t="str">
        <f t="shared" si="200"/>
        <v>n. appl.</v>
      </c>
      <c r="AB214" s="679" t="str">
        <f t="shared" si="200"/>
        <v>n. appl.</v>
      </c>
      <c r="AC214" s="679" t="str">
        <f t="shared" si="200"/>
        <v>n. appl.</v>
      </c>
      <c r="AD214" s="679" t="str">
        <f t="shared" si="200"/>
        <v>n. appl.</v>
      </c>
      <c r="AE214" s="679" t="str">
        <f t="shared" si="200"/>
        <v>n. appl.</v>
      </c>
      <c r="AF214" s="679" t="str">
        <f t="shared" si="200"/>
        <v>n. appl.</v>
      </c>
      <c r="AG214" s="679" t="str">
        <f t="shared" si="197"/>
        <v>n. appl.</v>
      </c>
      <c r="AH214" s="679" t="str">
        <f t="shared" si="197"/>
        <v>n. appl.</v>
      </c>
      <c r="AI214" s="679" t="str">
        <f t="shared" si="197"/>
        <v>n. appl.</v>
      </c>
      <c r="AJ214" s="679" t="str">
        <f t="shared" si="197"/>
        <v>n. appl.</v>
      </c>
      <c r="AK214" s="679" t="str">
        <f t="shared" si="197"/>
        <v>n. appl.</v>
      </c>
      <c r="AL214" s="679" t="str">
        <f t="shared" si="198"/>
        <v>n. appl.</v>
      </c>
      <c r="AM214" s="679" t="str">
        <f t="shared" si="198"/>
        <v>n. appl.</v>
      </c>
      <c r="AN214" s="679" t="str">
        <f t="shared" si="198"/>
        <v>n. appl.</v>
      </c>
      <c r="AO214" s="679" t="str">
        <f t="shared" si="198"/>
        <v>n. appl.</v>
      </c>
      <c r="AP214" s="679" t="str">
        <f t="shared" si="198"/>
        <v>n. appl.</v>
      </c>
      <c r="AQ214" s="679" t="str">
        <f t="shared" ref="AQ214:BO214" si="201">IF(AQ$76="","",IF(AQ$76=0,"n. appl.",AQ79/AQ$76))</f>
        <v>n. appl.</v>
      </c>
      <c r="AR214" s="679" t="str">
        <f t="shared" si="201"/>
        <v>n. appl.</v>
      </c>
      <c r="AS214" s="679" t="str">
        <f t="shared" si="201"/>
        <v>n. appl.</v>
      </c>
      <c r="AT214" s="679" t="str">
        <f t="shared" si="201"/>
        <v>n. appl.</v>
      </c>
      <c r="AU214" s="679" t="str">
        <f t="shared" si="201"/>
        <v>n. appl.</v>
      </c>
      <c r="AV214" s="679" t="str">
        <f t="shared" si="201"/>
        <v>n. appl.</v>
      </c>
      <c r="AW214" s="679" t="str">
        <f t="shared" si="201"/>
        <v>n. appl.</v>
      </c>
      <c r="AX214" s="679" t="str">
        <f t="shared" si="201"/>
        <v>n. appl.</v>
      </c>
      <c r="AY214" s="679" t="str">
        <f t="shared" si="201"/>
        <v>n. appl.</v>
      </c>
      <c r="AZ214" s="679" t="str">
        <f t="shared" si="201"/>
        <v>n. appl.</v>
      </c>
      <c r="BA214" s="679" t="str">
        <f t="shared" si="201"/>
        <v>n. appl.</v>
      </c>
      <c r="BB214" s="679" t="str">
        <f t="shared" si="201"/>
        <v>n. appl.</v>
      </c>
      <c r="BC214" s="679" t="str">
        <f t="shared" si="201"/>
        <v>n. appl.</v>
      </c>
      <c r="BD214" s="679" t="str">
        <f t="shared" si="201"/>
        <v>n. appl.</v>
      </c>
      <c r="BE214" s="679" t="str">
        <f t="shared" si="201"/>
        <v>n. appl.</v>
      </c>
      <c r="BF214" s="679" t="str">
        <f t="shared" si="201"/>
        <v>n. appl.</v>
      </c>
      <c r="BG214" s="679" t="str">
        <f t="shared" si="201"/>
        <v>n. appl.</v>
      </c>
      <c r="BH214" s="679" t="str">
        <f t="shared" si="201"/>
        <v>n. appl.</v>
      </c>
      <c r="BI214" s="679" t="str">
        <f t="shared" si="201"/>
        <v>n. appl.</v>
      </c>
      <c r="BJ214" s="679" t="str">
        <f t="shared" si="201"/>
        <v>n. appl.</v>
      </c>
      <c r="BK214" s="679" t="str">
        <f t="shared" si="201"/>
        <v>n. appl.</v>
      </c>
      <c r="BL214" s="679" t="str">
        <f t="shared" si="201"/>
        <v>n. appl.</v>
      </c>
      <c r="BM214" s="679" t="str">
        <f t="shared" si="201"/>
        <v>n. appl.</v>
      </c>
      <c r="BN214" s="679" t="str">
        <f t="shared" si="201"/>
        <v>n. appl.</v>
      </c>
      <c r="BO214" s="679" t="str">
        <f t="shared" si="201"/>
        <v>n. appl.</v>
      </c>
    </row>
    <row r="215" spans="1:67" ht="13.5" customHeight="1">
      <c r="A215" s="937"/>
      <c r="B215" s="728">
        <f>B214+1</f>
        <v>96</v>
      </c>
      <c r="C215" s="36" t="s">
        <v>583</v>
      </c>
      <c r="D215" s="42"/>
      <c r="E215" s="274" t="s">
        <v>430</v>
      </c>
      <c r="F215" s="288"/>
      <c r="G215" s="679" t="str">
        <f>IF(G$76="","",IF(G$76=0,"n. appl.",G80/G$76))</f>
        <v>n. appl.</v>
      </c>
      <c r="H215" s="679" t="str">
        <f t="shared" ref="H215:AF215" si="202">IF(H$76="","",IF(H$76=0,"n. appl.",H80/H$76))</f>
        <v>n. appl.</v>
      </c>
      <c r="I215" s="679" t="str">
        <f t="shared" si="202"/>
        <v>n. appl.</v>
      </c>
      <c r="J215" s="679" t="str">
        <f t="shared" si="202"/>
        <v>n. appl.</v>
      </c>
      <c r="K215" s="679" t="str">
        <f t="shared" si="202"/>
        <v>n. appl.</v>
      </c>
      <c r="L215" s="679" t="str">
        <f t="shared" si="202"/>
        <v>n. appl.</v>
      </c>
      <c r="M215" s="679" t="str">
        <f t="shared" si="202"/>
        <v>n. appl.</v>
      </c>
      <c r="N215" s="679" t="str">
        <f t="shared" si="202"/>
        <v>n. appl.</v>
      </c>
      <c r="O215" s="679" t="str">
        <f t="shared" si="202"/>
        <v>n. appl.</v>
      </c>
      <c r="P215" s="679" t="str">
        <f t="shared" si="202"/>
        <v>n. appl.</v>
      </c>
      <c r="Q215" s="679" t="str">
        <f t="shared" si="202"/>
        <v>n. appl.</v>
      </c>
      <c r="R215" s="679" t="str">
        <f t="shared" si="202"/>
        <v>n. appl.</v>
      </c>
      <c r="S215" s="679" t="str">
        <f t="shared" si="202"/>
        <v>n. appl.</v>
      </c>
      <c r="T215" s="679" t="str">
        <f t="shared" si="202"/>
        <v>n. appl.</v>
      </c>
      <c r="U215" s="679" t="str">
        <f t="shared" si="202"/>
        <v>n. appl.</v>
      </c>
      <c r="V215" s="679" t="str">
        <f t="shared" si="202"/>
        <v>n. appl.</v>
      </c>
      <c r="W215" s="679" t="str">
        <f t="shared" si="202"/>
        <v>n. appl.</v>
      </c>
      <c r="X215" s="679" t="str">
        <f t="shared" si="202"/>
        <v>n. appl.</v>
      </c>
      <c r="Y215" s="679" t="str">
        <f t="shared" si="202"/>
        <v>n. appl.</v>
      </c>
      <c r="Z215" s="679" t="str">
        <f t="shared" si="202"/>
        <v>n. appl.</v>
      </c>
      <c r="AA215" s="679" t="str">
        <f t="shared" si="202"/>
        <v>n. appl.</v>
      </c>
      <c r="AB215" s="679" t="str">
        <f t="shared" si="202"/>
        <v>n. appl.</v>
      </c>
      <c r="AC215" s="679" t="str">
        <f t="shared" si="202"/>
        <v>n. appl.</v>
      </c>
      <c r="AD215" s="679" t="str">
        <f t="shared" si="202"/>
        <v>n. appl.</v>
      </c>
      <c r="AE215" s="679" t="str">
        <f t="shared" si="202"/>
        <v>n. appl.</v>
      </c>
      <c r="AF215" s="679" t="str">
        <f t="shared" si="202"/>
        <v>n. appl.</v>
      </c>
      <c r="AG215" s="679" t="str">
        <f t="shared" si="197"/>
        <v>n. appl.</v>
      </c>
      <c r="AH215" s="679" t="str">
        <f t="shared" si="197"/>
        <v>n. appl.</v>
      </c>
      <c r="AI215" s="679" t="str">
        <f t="shared" si="197"/>
        <v>n. appl.</v>
      </c>
      <c r="AJ215" s="679" t="str">
        <f t="shared" si="197"/>
        <v>n. appl.</v>
      </c>
      <c r="AK215" s="679" t="str">
        <f t="shared" si="197"/>
        <v>n. appl.</v>
      </c>
      <c r="AL215" s="679" t="str">
        <f t="shared" si="198"/>
        <v>n. appl.</v>
      </c>
      <c r="AM215" s="679" t="str">
        <f t="shared" si="198"/>
        <v>n. appl.</v>
      </c>
      <c r="AN215" s="679" t="str">
        <f t="shared" si="198"/>
        <v>n. appl.</v>
      </c>
      <c r="AO215" s="679" t="str">
        <f t="shared" si="198"/>
        <v>n. appl.</v>
      </c>
      <c r="AP215" s="679" t="str">
        <f t="shared" si="198"/>
        <v>n. appl.</v>
      </c>
      <c r="AQ215" s="679" t="str">
        <f t="shared" ref="AQ215:BO215" si="203">IF(AQ$76="","",IF(AQ$76=0,"n. appl.",AQ80/AQ$76))</f>
        <v>n. appl.</v>
      </c>
      <c r="AR215" s="679" t="str">
        <f t="shared" si="203"/>
        <v>n. appl.</v>
      </c>
      <c r="AS215" s="679" t="str">
        <f t="shared" si="203"/>
        <v>n. appl.</v>
      </c>
      <c r="AT215" s="679" t="str">
        <f t="shared" si="203"/>
        <v>n. appl.</v>
      </c>
      <c r="AU215" s="679" t="str">
        <f t="shared" si="203"/>
        <v>n. appl.</v>
      </c>
      <c r="AV215" s="679" t="str">
        <f t="shared" si="203"/>
        <v>n. appl.</v>
      </c>
      <c r="AW215" s="679" t="str">
        <f t="shared" si="203"/>
        <v>n. appl.</v>
      </c>
      <c r="AX215" s="679" t="str">
        <f t="shared" si="203"/>
        <v>n. appl.</v>
      </c>
      <c r="AY215" s="679" t="str">
        <f t="shared" si="203"/>
        <v>n. appl.</v>
      </c>
      <c r="AZ215" s="679" t="str">
        <f t="shared" si="203"/>
        <v>n. appl.</v>
      </c>
      <c r="BA215" s="679" t="str">
        <f t="shared" si="203"/>
        <v>n. appl.</v>
      </c>
      <c r="BB215" s="679" t="str">
        <f t="shared" si="203"/>
        <v>n. appl.</v>
      </c>
      <c r="BC215" s="679" t="str">
        <f t="shared" si="203"/>
        <v>n. appl.</v>
      </c>
      <c r="BD215" s="679" t="str">
        <f t="shared" si="203"/>
        <v>n. appl.</v>
      </c>
      <c r="BE215" s="679" t="str">
        <f t="shared" si="203"/>
        <v>n. appl.</v>
      </c>
      <c r="BF215" s="679" t="str">
        <f t="shared" si="203"/>
        <v>n. appl.</v>
      </c>
      <c r="BG215" s="679" t="str">
        <f t="shared" si="203"/>
        <v>n. appl.</v>
      </c>
      <c r="BH215" s="679" t="str">
        <f t="shared" si="203"/>
        <v>n. appl.</v>
      </c>
      <c r="BI215" s="679" t="str">
        <f t="shared" si="203"/>
        <v>n. appl.</v>
      </c>
      <c r="BJ215" s="679" t="str">
        <f t="shared" si="203"/>
        <v>n. appl.</v>
      </c>
      <c r="BK215" s="679" t="str">
        <f t="shared" si="203"/>
        <v>n. appl.</v>
      </c>
      <c r="BL215" s="679" t="str">
        <f t="shared" si="203"/>
        <v>n. appl.</v>
      </c>
      <c r="BM215" s="679" t="str">
        <f t="shared" si="203"/>
        <v>n. appl.</v>
      </c>
      <c r="BN215" s="679" t="str">
        <f t="shared" si="203"/>
        <v>n. appl.</v>
      </c>
      <c r="BO215" s="679" t="str">
        <f t="shared" si="203"/>
        <v>n. appl.</v>
      </c>
    </row>
    <row r="216" spans="1:67" ht="13.5" customHeight="1">
      <c r="A216" s="784"/>
      <c r="B216" s="728" t="s">
        <v>1222</v>
      </c>
      <c r="C216" s="36" t="s">
        <v>584</v>
      </c>
      <c r="D216" s="42"/>
      <c r="E216" s="274" t="s">
        <v>585</v>
      </c>
      <c r="F216" s="288"/>
      <c r="G216" s="934" t="str">
        <f>IF(G149="","",IF(G149=0,"n. appl.",G149/G76))</f>
        <v>n. appl.</v>
      </c>
      <c r="H216" s="934" t="str">
        <f t="shared" ref="H216:AF216" si="204">IF(H149="","",IF(H149=0,"n. appl.",H149/H76))</f>
        <v>n. appl.</v>
      </c>
      <c r="I216" s="934" t="str">
        <f t="shared" si="204"/>
        <v>n. appl.</v>
      </c>
      <c r="J216" s="934" t="str">
        <f t="shared" si="204"/>
        <v>n. appl.</v>
      </c>
      <c r="K216" s="934" t="str">
        <f t="shared" si="204"/>
        <v>n. appl.</v>
      </c>
      <c r="L216" s="934" t="str">
        <f t="shared" si="204"/>
        <v>n. appl.</v>
      </c>
      <c r="M216" s="934" t="str">
        <f t="shared" si="204"/>
        <v>n. appl.</v>
      </c>
      <c r="N216" s="934" t="str">
        <f t="shared" si="204"/>
        <v>n. appl.</v>
      </c>
      <c r="O216" s="934" t="str">
        <f t="shared" si="204"/>
        <v>n. appl.</v>
      </c>
      <c r="P216" s="934" t="str">
        <f t="shared" si="204"/>
        <v>n. appl.</v>
      </c>
      <c r="Q216" s="934" t="str">
        <f t="shared" si="204"/>
        <v>n. appl.</v>
      </c>
      <c r="R216" s="934" t="str">
        <f t="shared" si="204"/>
        <v>n. appl.</v>
      </c>
      <c r="S216" s="934" t="str">
        <f t="shared" si="204"/>
        <v>n. appl.</v>
      </c>
      <c r="T216" s="934" t="str">
        <f t="shared" si="204"/>
        <v>n. appl.</v>
      </c>
      <c r="U216" s="934" t="str">
        <f t="shared" si="204"/>
        <v>n. appl.</v>
      </c>
      <c r="V216" s="934" t="str">
        <f t="shared" si="204"/>
        <v>n. appl.</v>
      </c>
      <c r="W216" s="934" t="str">
        <f t="shared" si="204"/>
        <v>n. appl.</v>
      </c>
      <c r="X216" s="934" t="str">
        <f t="shared" si="204"/>
        <v>n. appl.</v>
      </c>
      <c r="Y216" s="934" t="str">
        <f t="shared" si="204"/>
        <v>n. appl.</v>
      </c>
      <c r="Z216" s="934" t="str">
        <f t="shared" si="204"/>
        <v>n. appl.</v>
      </c>
      <c r="AA216" s="934" t="str">
        <f t="shared" si="204"/>
        <v>n. appl.</v>
      </c>
      <c r="AB216" s="934" t="str">
        <f t="shared" si="204"/>
        <v>n. appl.</v>
      </c>
      <c r="AC216" s="934" t="str">
        <f t="shared" si="204"/>
        <v>n. appl.</v>
      </c>
      <c r="AD216" s="934" t="str">
        <f t="shared" si="204"/>
        <v>n. appl.</v>
      </c>
      <c r="AE216" s="934" t="str">
        <f t="shared" si="204"/>
        <v>n. appl.</v>
      </c>
      <c r="AF216" s="934" t="str">
        <f t="shared" si="204"/>
        <v>n. appl.</v>
      </c>
      <c r="AG216" s="934" t="str">
        <f t="shared" ref="AG216:AP216" si="205">IF(AG149="","",IF(AG149=0,"n. appl.",AG149/AG76))</f>
        <v>n. appl.</v>
      </c>
      <c r="AH216" s="934" t="str">
        <f t="shared" si="205"/>
        <v>n. appl.</v>
      </c>
      <c r="AI216" s="934" t="str">
        <f t="shared" si="205"/>
        <v>n. appl.</v>
      </c>
      <c r="AJ216" s="934" t="str">
        <f t="shared" si="205"/>
        <v>n. appl.</v>
      </c>
      <c r="AK216" s="934" t="str">
        <f t="shared" si="205"/>
        <v>n. appl.</v>
      </c>
      <c r="AL216" s="934" t="str">
        <f t="shared" si="205"/>
        <v>n. appl.</v>
      </c>
      <c r="AM216" s="934" t="str">
        <f t="shared" si="205"/>
        <v>n. appl.</v>
      </c>
      <c r="AN216" s="934" t="str">
        <f t="shared" si="205"/>
        <v>n. appl.</v>
      </c>
      <c r="AO216" s="934" t="str">
        <f t="shared" si="205"/>
        <v>n. appl.</v>
      </c>
      <c r="AP216" s="934" t="str">
        <f t="shared" si="205"/>
        <v>n. appl.</v>
      </c>
      <c r="AQ216" s="934" t="str">
        <f t="shared" ref="AQ216:BO216" si="206">IF(AQ149="","",IF(AQ149=0,"n. appl.",AQ149/AQ76))</f>
        <v>n. appl.</v>
      </c>
      <c r="AR216" s="934" t="str">
        <f t="shared" si="206"/>
        <v>n. appl.</v>
      </c>
      <c r="AS216" s="934" t="str">
        <f t="shared" si="206"/>
        <v>n. appl.</v>
      </c>
      <c r="AT216" s="934" t="str">
        <f t="shared" si="206"/>
        <v>n. appl.</v>
      </c>
      <c r="AU216" s="934" t="str">
        <f t="shared" si="206"/>
        <v>n. appl.</v>
      </c>
      <c r="AV216" s="934" t="str">
        <f t="shared" si="206"/>
        <v>n. appl.</v>
      </c>
      <c r="AW216" s="934" t="str">
        <f t="shared" si="206"/>
        <v>n. appl.</v>
      </c>
      <c r="AX216" s="934" t="str">
        <f t="shared" si="206"/>
        <v>n. appl.</v>
      </c>
      <c r="AY216" s="934" t="str">
        <f t="shared" si="206"/>
        <v>n. appl.</v>
      </c>
      <c r="AZ216" s="934" t="str">
        <f t="shared" si="206"/>
        <v>n. appl.</v>
      </c>
      <c r="BA216" s="934" t="str">
        <f t="shared" si="206"/>
        <v>n. appl.</v>
      </c>
      <c r="BB216" s="934" t="str">
        <f t="shared" si="206"/>
        <v>n. appl.</v>
      </c>
      <c r="BC216" s="934" t="str">
        <f t="shared" si="206"/>
        <v>n. appl.</v>
      </c>
      <c r="BD216" s="934" t="str">
        <f t="shared" si="206"/>
        <v>n. appl.</v>
      </c>
      <c r="BE216" s="934" t="str">
        <f t="shared" si="206"/>
        <v>n. appl.</v>
      </c>
      <c r="BF216" s="934" t="str">
        <f t="shared" si="206"/>
        <v>n. appl.</v>
      </c>
      <c r="BG216" s="934" t="str">
        <f t="shared" si="206"/>
        <v>n. appl.</v>
      </c>
      <c r="BH216" s="934" t="str">
        <f t="shared" si="206"/>
        <v>n. appl.</v>
      </c>
      <c r="BI216" s="934" t="str">
        <f t="shared" si="206"/>
        <v>n. appl.</v>
      </c>
      <c r="BJ216" s="934" t="str">
        <f t="shared" si="206"/>
        <v>n. appl.</v>
      </c>
      <c r="BK216" s="934" t="str">
        <f t="shared" si="206"/>
        <v>n. appl.</v>
      </c>
      <c r="BL216" s="934" t="str">
        <f t="shared" si="206"/>
        <v>n. appl.</v>
      </c>
      <c r="BM216" s="934" t="str">
        <f t="shared" si="206"/>
        <v>n. appl.</v>
      </c>
      <c r="BN216" s="934" t="str">
        <f t="shared" si="206"/>
        <v>n. appl.</v>
      </c>
      <c r="BO216" s="934" t="str">
        <f t="shared" si="206"/>
        <v>n. appl.</v>
      </c>
    </row>
    <row r="217" spans="1:67" ht="13.5" customHeight="1">
      <c r="A217" s="784"/>
      <c r="B217" s="728" t="s">
        <v>1191</v>
      </c>
      <c r="C217" s="680" t="s">
        <v>1130</v>
      </c>
      <c r="D217" s="42"/>
      <c r="E217" s="274" t="s">
        <v>430</v>
      </c>
      <c r="F217" s="288"/>
      <c r="G217" s="681" t="str">
        <f t="shared" ref="G217:AK217" si="207">IF(AND(G$76=0,G$502=0,G$506=0,G$508=0,G$513=0,G$520=0,G$522=0,G$525=0,G$532=0,G$534=0),"n. appl.",(G78+G502+(G506*(1-G375))+G508+G513+G525)/(G$76+G$502+G$506+G$508+G$513+G$520+G$522+G$525+G$532+G$534))</f>
        <v>n. appl.</v>
      </c>
      <c r="H217" s="681" t="str">
        <f t="shared" si="207"/>
        <v>n. appl.</v>
      </c>
      <c r="I217" s="681" t="str">
        <f t="shared" si="207"/>
        <v>n. appl.</v>
      </c>
      <c r="J217" s="681" t="str">
        <f t="shared" si="207"/>
        <v>n. appl.</v>
      </c>
      <c r="K217" s="681" t="str">
        <f t="shared" si="207"/>
        <v>n. appl.</v>
      </c>
      <c r="L217" s="681" t="str">
        <f t="shared" si="207"/>
        <v>n. appl.</v>
      </c>
      <c r="M217" s="681" t="str">
        <f t="shared" si="207"/>
        <v>n. appl.</v>
      </c>
      <c r="N217" s="681" t="str">
        <f t="shared" si="207"/>
        <v>n. appl.</v>
      </c>
      <c r="O217" s="681" t="str">
        <f t="shared" si="207"/>
        <v>n. appl.</v>
      </c>
      <c r="P217" s="681" t="str">
        <f t="shared" si="207"/>
        <v>n. appl.</v>
      </c>
      <c r="Q217" s="681" t="str">
        <f t="shared" si="207"/>
        <v>n. appl.</v>
      </c>
      <c r="R217" s="681" t="str">
        <f t="shared" si="207"/>
        <v>n. appl.</v>
      </c>
      <c r="S217" s="681" t="str">
        <f t="shared" si="207"/>
        <v>n. appl.</v>
      </c>
      <c r="T217" s="681" t="str">
        <f t="shared" si="207"/>
        <v>n. appl.</v>
      </c>
      <c r="U217" s="681" t="str">
        <f t="shared" si="207"/>
        <v>n. appl.</v>
      </c>
      <c r="V217" s="681" t="str">
        <f t="shared" si="207"/>
        <v>n. appl.</v>
      </c>
      <c r="W217" s="681" t="str">
        <f t="shared" si="207"/>
        <v>n. appl.</v>
      </c>
      <c r="X217" s="681" t="str">
        <f t="shared" si="207"/>
        <v>n. appl.</v>
      </c>
      <c r="Y217" s="681" t="str">
        <f t="shared" si="207"/>
        <v>n. appl.</v>
      </c>
      <c r="Z217" s="681" t="str">
        <f t="shared" si="207"/>
        <v>n. appl.</v>
      </c>
      <c r="AA217" s="681" t="str">
        <f t="shared" si="207"/>
        <v>n. appl.</v>
      </c>
      <c r="AB217" s="681" t="str">
        <f t="shared" si="207"/>
        <v>n. appl.</v>
      </c>
      <c r="AC217" s="681" t="str">
        <f t="shared" si="207"/>
        <v>n. appl.</v>
      </c>
      <c r="AD217" s="681" t="str">
        <f t="shared" si="207"/>
        <v>n. appl.</v>
      </c>
      <c r="AE217" s="681" t="str">
        <f t="shared" si="207"/>
        <v>n. appl.</v>
      </c>
      <c r="AF217" s="681" t="str">
        <f t="shared" si="207"/>
        <v>n. appl.</v>
      </c>
      <c r="AG217" s="681" t="str">
        <f t="shared" si="207"/>
        <v>n. appl.</v>
      </c>
      <c r="AH217" s="681" t="str">
        <f t="shared" si="207"/>
        <v>n. appl.</v>
      </c>
      <c r="AI217" s="681" t="str">
        <f t="shared" si="207"/>
        <v>n. appl.</v>
      </c>
      <c r="AJ217" s="681" t="str">
        <f t="shared" si="207"/>
        <v>n. appl.</v>
      </c>
      <c r="AK217" s="681" t="str">
        <f t="shared" si="207"/>
        <v>n. appl.</v>
      </c>
      <c r="AL217" s="681" t="str">
        <f>IF(AND(AL$76=0,AL$502=0,AL$506=0,AL$508=0,AL$513=0,AL$520=0,AL$522=0,AL$525=0,AL$532=0,AL$534=0),"n. appl.",(AL78+AL502+(AL506*(1-AL375))+AL508+AL513+AL525)/(AL$76+AL$502+AL$506+AL$508+AL$513+AL$520+AL$522+AL$525+AL$532+AL$534))</f>
        <v>n. appl.</v>
      </c>
      <c r="AM217" s="681" t="str">
        <f>IF(AND(AM$76=0,AM$502=0,AM$506=0,AM$508=0,AM$513=0,AM$520=0,AM$522=0,AM$525=0,AM$532=0,AM$534=0),"n. appl.",(AM78+AM502+(AM506*(1-AM375))+AM508+AM513+AM525)/(AM$76+AM$502+AM$506+AM$508+AM$513+AM$520+AM$522+AM$525+AM$532+AM$534))</f>
        <v>n. appl.</v>
      </c>
      <c r="AN217" s="681" t="str">
        <f>IF(AND(AN$76=0,AN$502=0,AN$506=0,AN$508=0,AN$513=0,AN$520=0,AN$522=0,AN$525=0,AN$532=0,AN$534=0),"n. appl.",(AN78+AN502+(AN506*(1-AN375))+AN508+AN513+AN525)/(AN$76+AN$502+AN$506+AN$508+AN$513+AN$520+AN$522+AN$525+AN$532+AN$534))</f>
        <v>n. appl.</v>
      </c>
      <c r="AO217" s="681" t="str">
        <f>IF(AND(AO$76=0,AO$502=0,AO$506=0,AO$508=0,AO$513=0,AO$520=0,AO$522=0,AO$525=0,AO$532=0,AO$534=0),"n. appl.",(AO78+AO502+(AO506*(1-AO375))+AO508+AO513+AO525)/(AO$76+AO$502+AO$506+AO$508+AO$513+AO$520+AO$522+AO$525+AO$532+AO$534))</f>
        <v>n. appl.</v>
      </c>
      <c r="AP217" s="681" t="str">
        <f>IF(AND(AP$76=0,AP$502=0,AP$506=0,AP$508=0,AP$513=0,AP$520=0,AP$522=0,AP$525=0,AP$532=0,AP$534=0),"n. appl.",(AP78+AP502+(AP506*(1-AP375))+AP508+AP513+AP525)/(AP$76+AP$502+AP$506+AP$508+AP$513+AP$520+AP$522+AP$525+AP$532+AP$534))</f>
        <v>n. appl.</v>
      </c>
      <c r="AQ217" s="681" t="str">
        <f t="shared" ref="AQ217:BO217" si="208">IF(AND(AQ$76=0,AQ$502=0,AQ$506=0,AQ$508=0,AQ$513=0,AQ$520=0,AQ$522=0,AQ$525=0,AQ$532=0,AQ$534=0),"n. appl.",(AQ78+AQ502+(AQ506*(1-AQ375))+AQ508+AQ513+AQ525)/(AQ$76+AQ$502+AQ$506+AQ$508+AQ$513+AQ$520+AQ$522+AQ$525+AQ$532+AQ$534))</f>
        <v>n. appl.</v>
      </c>
      <c r="AR217" s="681" t="str">
        <f t="shared" si="208"/>
        <v>n. appl.</v>
      </c>
      <c r="AS217" s="681" t="str">
        <f t="shared" si="208"/>
        <v>n. appl.</v>
      </c>
      <c r="AT217" s="681" t="str">
        <f t="shared" si="208"/>
        <v>n. appl.</v>
      </c>
      <c r="AU217" s="681" t="str">
        <f t="shared" si="208"/>
        <v>n. appl.</v>
      </c>
      <c r="AV217" s="681" t="str">
        <f t="shared" si="208"/>
        <v>n. appl.</v>
      </c>
      <c r="AW217" s="681" t="str">
        <f t="shared" si="208"/>
        <v>n. appl.</v>
      </c>
      <c r="AX217" s="681" t="str">
        <f t="shared" si="208"/>
        <v>n. appl.</v>
      </c>
      <c r="AY217" s="681" t="str">
        <f t="shared" si="208"/>
        <v>n. appl.</v>
      </c>
      <c r="AZ217" s="681" t="str">
        <f t="shared" si="208"/>
        <v>n. appl.</v>
      </c>
      <c r="BA217" s="681" t="str">
        <f t="shared" si="208"/>
        <v>n. appl.</v>
      </c>
      <c r="BB217" s="681" t="str">
        <f t="shared" si="208"/>
        <v>n. appl.</v>
      </c>
      <c r="BC217" s="681" t="str">
        <f t="shared" si="208"/>
        <v>n. appl.</v>
      </c>
      <c r="BD217" s="681" t="str">
        <f t="shared" si="208"/>
        <v>n. appl.</v>
      </c>
      <c r="BE217" s="681" t="str">
        <f t="shared" si="208"/>
        <v>n. appl.</v>
      </c>
      <c r="BF217" s="681" t="str">
        <f t="shared" si="208"/>
        <v>n. appl.</v>
      </c>
      <c r="BG217" s="681" t="str">
        <f t="shared" si="208"/>
        <v>n. appl.</v>
      </c>
      <c r="BH217" s="681" t="str">
        <f t="shared" si="208"/>
        <v>n. appl.</v>
      </c>
      <c r="BI217" s="681" t="str">
        <f t="shared" si="208"/>
        <v>n. appl.</v>
      </c>
      <c r="BJ217" s="681" t="str">
        <f t="shared" si="208"/>
        <v>n. appl.</v>
      </c>
      <c r="BK217" s="681" t="str">
        <f t="shared" si="208"/>
        <v>n. appl.</v>
      </c>
      <c r="BL217" s="681" t="str">
        <f t="shared" si="208"/>
        <v>n. appl.</v>
      </c>
      <c r="BM217" s="681" t="str">
        <f t="shared" si="208"/>
        <v>n. appl.</v>
      </c>
      <c r="BN217" s="681" t="str">
        <f t="shared" si="208"/>
        <v>n. appl.</v>
      </c>
      <c r="BO217" s="681" t="str">
        <f t="shared" si="208"/>
        <v>n. appl.</v>
      </c>
    </row>
    <row r="218" spans="1:67" ht="13.5" customHeight="1">
      <c r="A218" s="784"/>
      <c r="B218" s="728" t="s">
        <v>1192</v>
      </c>
      <c r="C218" s="682" t="s">
        <v>322</v>
      </c>
      <c r="D218" s="247"/>
      <c r="E218" s="274" t="s">
        <v>430</v>
      </c>
      <c r="F218" s="288"/>
      <c r="G218" s="681" t="str">
        <f t="shared" ref="G218:AK218" si="209">IF(AND(G$76=0,G$502=0,G$506=0,G$508=0,G$513=0,G$520=0,G$522=0,G$525=0,G$532=0,G$534=0),"n. appl.",(G79+G520+G532)/(G$76+G$502+G$506+G$508+G$513+G$520+G$522+G$525+G$532+G$534))</f>
        <v>n. appl.</v>
      </c>
      <c r="H218" s="681" t="str">
        <f t="shared" si="209"/>
        <v>n. appl.</v>
      </c>
      <c r="I218" s="681" t="str">
        <f t="shared" si="209"/>
        <v>n. appl.</v>
      </c>
      <c r="J218" s="681" t="str">
        <f t="shared" si="209"/>
        <v>n. appl.</v>
      </c>
      <c r="K218" s="681" t="str">
        <f t="shared" si="209"/>
        <v>n. appl.</v>
      </c>
      <c r="L218" s="681" t="str">
        <f t="shared" si="209"/>
        <v>n. appl.</v>
      </c>
      <c r="M218" s="681" t="str">
        <f t="shared" si="209"/>
        <v>n. appl.</v>
      </c>
      <c r="N218" s="681" t="str">
        <f t="shared" si="209"/>
        <v>n. appl.</v>
      </c>
      <c r="O218" s="681" t="str">
        <f t="shared" si="209"/>
        <v>n. appl.</v>
      </c>
      <c r="P218" s="681" t="str">
        <f t="shared" si="209"/>
        <v>n. appl.</v>
      </c>
      <c r="Q218" s="681" t="str">
        <f t="shared" si="209"/>
        <v>n. appl.</v>
      </c>
      <c r="R218" s="681" t="str">
        <f t="shared" si="209"/>
        <v>n. appl.</v>
      </c>
      <c r="S218" s="681" t="str">
        <f t="shared" si="209"/>
        <v>n. appl.</v>
      </c>
      <c r="T218" s="681" t="str">
        <f t="shared" si="209"/>
        <v>n. appl.</v>
      </c>
      <c r="U218" s="681" t="str">
        <f t="shared" si="209"/>
        <v>n. appl.</v>
      </c>
      <c r="V218" s="681" t="str">
        <f t="shared" si="209"/>
        <v>n. appl.</v>
      </c>
      <c r="W218" s="681" t="str">
        <f t="shared" si="209"/>
        <v>n. appl.</v>
      </c>
      <c r="X218" s="681" t="str">
        <f t="shared" si="209"/>
        <v>n. appl.</v>
      </c>
      <c r="Y218" s="681" t="str">
        <f t="shared" si="209"/>
        <v>n. appl.</v>
      </c>
      <c r="Z218" s="681" t="str">
        <f t="shared" si="209"/>
        <v>n. appl.</v>
      </c>
      <c r="AA218" s="681" t="str">
        <f t="shared" si="209"/>
        <v>n. appl.</v>
      </c>
      <c r="AB218" s="681" t="str">
        <f t="shared" si="209"/>
        <v>n. appl.</v>
      </c>
      <c r="AC218" s="681" t="str">
        <f t="shared" si="209"/>
        <v>n. appl.</v>
      </c>
      <c r="AD218" s="681" t="str">
        <f t="shared" si="209"/>
        <v>n. appl.</v>
      </c>
      <c r="AE218" s="681" t="str">
        <f t="shared" si="209"/>
        <v>n. appl.</v>
      </c>
      <c r="AF218" s="681" t="str">
        <f t="shared" si="209"/>
        <v>n. appl.</v>
      </c>
      <c r="AG218" s="681" t="str">
        <f t="shared" si="209"/>
        <v>n. appl.</v>
      </c>
      <c r="AH218" s="681" t="str">
        <f t="shared" si="209"/>
        <v>n. appl.</v>
      </c>
      <c r="AI218" s="681" t="str">
        <f t="shared" si="209"/>
        <v>n. appl.</v>
      </c>
      <c r="AJ218" s="681" t="str">
        <f t="shared" si="209"/>
        <v>n. appl.</v>
      </c>
      <c r="AK218" s="681" t="str">
        <f t="shared" si="209"/>
        <v>n. appl.</v>
      </c>
      <c r="AL218" s="681" t="str">
        <f>IF(AND(AL$76=0,AL$502=0,AL$506=0,AL$508=0,AL$513=0,AL$520=0,AL$522=0,AL$525=0,AL$532=0,AL$534=0),"n. appl.",(AL79+AL520+AL532)/(AL$76+AL$502+AL$506+AL$508+AL$513+AL$520+AL$522+AL$525+AL$532+AL$534))</f>
        <v>n. appl.</v>
      </c>
      <c r="AM218" s="681" t="str">
        <f>IF(AND(AM$76=0,AM$502=0,AM$506=0,AM$508=0,AM$513=0,AM$520=0,AM$522=0,AM$525=0,AM$532=0,AM$534=0),"n. appl.",(AM79+AM520+AM532)/(AM$76+AM$502+AM$506+AM$508+AM$513+AM$520+AM$522+AM$525+AM$532+AM$534))</f>
        <v>n. appl.</v>
      </c>
      <c r="AN218" s="681" t="str">
        <f>IF(AND(AN$76=0,AN$502=0,AN$506=0,AN$508=0,AN$513=0,AN$520=0,AN$522=0,AN$525=0,AN$532=0,AN$534=0),"n. appl.",(AN79+AN520+AN532)/(AN$76+AN$502+AN$506+AN$508+AN$513+AN$520+AN$522+AN$525+AN$532+AN$534))</f>
        <v>n. appl.</v>
      </c>
      <c r="AO218" s="681" t="str">
        <f>IF(AND(AO$76=0,AO$502=0,AO$506=0,AO$508=0,AO$513=0,AO$520=0,AO$522=0,AO$525=0,AO$532=0,AO$534=0),"n. appl.",(AO79+AO520+AO532)/(AO$76+AO$502+AO$506+AO$508+AO$513+AO$520+AO$522+AO$525+AO$532+AO$534))</f>
        <v>n. appl.</v>
      </c>
      <c r="AP218" s="681" t="str">
        <f>IF(AND(AP$76=0,AP$502=0,AP$506=0,AP$508=0,AP$513=0,AP$520=0,AP$522=0,AP$525=0,AP$532=0,AP$534=0),"n. appl.",(AP79+AP520+AP532)/(AP$76+AP$502+AP$506+AP$508+AP$513+AP$520+AP$522+AP$525+AP$532+AP$534))</f>
        <v>n. appl.</v>
      </c>
      <c r="AQ218" s="681" t="str">
        <f t="shared" ref="AQ218:BO218" si="210">IF(AND(AQ$76=0,AQ$502=0,AQ$506=0,AQ$508=0,AQ$513=0,AQ$520=0,AQ$522=0,AQ$525=0,AQ$532=0,AQ$534=0),"n. appl.",(AQ79+AQ520+AQ532)/(AQ$76+AQ$502+AQ$506+AQ$508+AQ$513+AQ$520+AQ$522+AQ$525+AQ$532+AQ$534))</f>
        <v>n. appl.</v>
      </c>
      <c r="AR218" s="681" t="str">
        <f t="shared" si="210"/>
        <v>n. appl.</v>
      </c>
      <c r="AS218" s="681" t="str">
        <f t="shared" si="210"/>
        <v>n. appl.</v>
      </c>
      <c r="AT218" s="681" t="str">
        <f t="shared" si="210"/>
        <v>n. appl.</v>
      </c>
      <c r="AU218" s="681" t="str">
        <f t="shared" si="210"/>
        <v>n. appl.</v>
      </c>
      <c r="AV218" s="681" t="str">
        <f t="shared" si="210"/>
        <v>n. appl.</v>
      </c>
      <c r="AW218" s="681" t="str">
        <f t="shared" si="210"/>
        <v>n. appl.</v>
      </c>
      <c r="AX218" s="681" t="str">
        <f t="shared" si="210"/>
        <v>n. appl.</v>
      </c>
      <c r="AY218" s="681" t="str">
        <f t="shared" si="210"/>
        <v>n. appl.</v>
      </c>
      <c r="AZ218" s="681" t="str">
        <f t="shared" si="210"/>
        <v>n. appl.</v>
      </c>
      <c r="BA218" s="681" t="str">
        <f t="shared" si="210"/>
        <v>n. appl.</v>
      </c>
      <c r="BB218" s="681" t="str">
        <f t="shared" si="210"/>
        <v>n. appl.</v>
      </c>
      <c r="BC218" s="681" t="str">
        <f t="shared" si="210"/>
        <v>n. appl.</v>
      </c>
      <c r="BD218" s="681" t="str">
        <f t="shared" si="210"/>
        <v>n. appl.</v>
      </c>
      <c r="BE218" s="681" t="str">
        <f t="shared" si="210"/>
        <v>n. appl.</v>
      </c>
      <c r="BF218" s="681" t="str">
        <f t="shared" si="210"/>
        <v>n. appl.</v>
      </c>
      <c r="BG218" s="681" t="str">
        <f t="shared" si="210"/>
        <v>n. appl.</v>
      </c>
      <c r="BH218" s="681" t="str">
        <f t="shared" si="210"/>
        <v>n. appl.</v>
      </c>
      <c r="BI218" s="681" t="str">
        <f t="shared" si="210"/>
        <v>n. appl.</v>
      </c>
      <c r="BJ218" s="681" t="str">
        <f t="shared" si="210"/>
        <v>n. appl.</v>
      </c>
      <c r="BK218" s="681" t="str">
        <f t="shared" si="210"/>
        <v>n. appl.</v>
      </c>
      <c r="BL218" s="681" t="str">
        <f t="shared" si="210"/>
        <v>n. appl.</v>
      </c>
      <c r="BM218" s="681" t="str">
        <f t="shared" si="210"/>
        <v>n. appl.</v>
      </c>
      <c r="BN218" s="681" t="str">
        <f t="shared" si="210"/>
        <v>n. appl.</v>
      </c>
      <c r="BO218" s="681" t="str">
        <f t="shared" si="210"/>
        <v>n. appl.</v>
      </c>
    </row>
    <row r="219" spans="1:67" ht="13.5" customHeight="1">
      <c r="A219" s="784"/>
      <c r="B219" s="728" t="s">
        <v>1193</v>
      </c>
      <c r="C219" s="682" t="s">
        <v>323</v>
      </c>
      <c r="D219" s="247"/>
      <c r="E219" s="274" t="s">
        <v>430</v>
      </c>
      <c r="F219" s="288"/>
      <c r="G219" s="681" t="str">
        <f t="shared" ref="G219:AK219" si="211">IF(AND(G$76=0,G$502=0,G$506=0,G$508=0,G$513=0,G$520=0,G$522=0,G$525=0,G$532=0,G$534=0),"n. appl.",(G80+(G506*G375)+G522+G534)/(G$76+G$502+G$506+G$508+G$513+G$520+G$522+G$525+G$532+G$534))</f>
        <v>n. appl.</v>
      </c>
      <c r="H219" s="681" t="str">
        <f t="shared" si="211"/>
        <v>n. appl.</v>
      </c>
      <c r="I219" s="681" t="str">
        <f t="shared" si="211"/>
        <v>n. appl.</v>
      </c>
      <c r="J219" s="681" t="str">
        <f t="shared" si="211"/>
        <v>n. appl.</v>
      </c>
      <c r="K219" s="681" t="str">
        <f t="shared" si="211"/>
        <v>n. appl.</v>
      </c>
      <c r="L219" s="681" t="str">
        <f t="shared" si="211"/>
        <v>n. appl.</v>
      </c>
      <c r="M219" s="681" t="str">
        <f t="shared" si="211"/>
        <v>n. appl.</v>
      </c>
      <c r="N219" s="681" t="str">
        <f t="shared" si="211"/>
        <v>n. appl.</v>
      </c>
      <c r="O219" s="681" t="str">
        <f t="shared" si="211"/>
        <v>n. appl.</v>
      </c>
      <c r="P219" s="681" t="str">
        <f t="shared" si="211"/>
        <v>n. appl.</v>
      </c>
      <c r="Q219" s="681" t="str">
        <f t="shared" si="211"/>
        <v>n. appl.</v>
      </c>
      <c r="R219" s="681" t="str">
        <f t="shared" si="211"/>
        <v>n. appl.</v>
      </c>
      <c r="S219" s="681" t="str">
        <f t="shared" si="211"/>
        <v>n. appl.</v>
      </c>
      <c r="T219" s="681" t="str">
        <f t="shared" si="211"/>
        <v>n. appl.</v>
      </c>
      <c r="U219" s="681" t="str">
        <f t="shared" si="211"/>
        <v>n. appl.</v>
      </c>
      <c r="V219" s="681" t="str">
        <f t="shared" si="211"/>
        <v>n. appl.</v>
      </c>
      <c r="W219" s="681" t="str">
        <f t="shared" si="211"/>
        <v>n. appl.</v>
      </c>
      <c r="X219" s="681" t="str">
        <f t="shared" si="211"/>
        <v>n. appl.</v>
      </c>
      <c r="Y219" s="681" t="str">
        <f t="shared" si="211"/>
        <v>n. appl.</v>
      </c>
      <c r="Z219" s="681" t="str">
        <f t="shared" si="211"/>
        <v>n. appl.</v>
      </c>
      <c r="AA219" s="681" t="str">
        <f t="shared" si="211"/>
        <v>n. appl.</v>
      </c>
      <c r="AB219" s="681" t="str">
        <f t="shared" si="211"/>
        <v>n. appl.</v>
      </c>
      <c r="AC219" s="681" t="str">
        <f t="shared" si="211"/>
        <v>n. appl.</v>
      </c>
      <c r="AD219" s="681" t="str">
        <f t="shared" si="211"/>
        <v>n. appl.</v>
      </c>
      <c r="AE219" s="681" t="str">
        <f t="shared" si="211"/>
        <v>n. appl.</v>
      </c>
      <c r="AF219" s="681" t="str">
        <f t="shared" si="211"/>
        <v>n. appl.</v>
      </c>
      <c r="AG219" s="681" t="str">
        <f t="shared" si="211"/>
        <v>n. appl.</v>
      </c>
      <c r="AH219" s="681" t="str">
        <f t="shared" si="211"/>
        <v>n. appl.</v>
      </c>
      <c r="AI219" s="681" t="str">
        <f t="shared" si="211"/>
        <v>n. appl.</v>
      </c>
      <c r="AJ219" s="681" t="str">
        <f t="shared" si="211"/>
        <v>n. appl.</v>
      </c>
      <c r="AK219" s="681" t="str">
        <f t="shared" si="211"/>
        <v>n. appl.</v>
      </c>
      <c r="AL219" s="681" t="str">
        <f>IF(AND(AL$76=0,AL$502=0,AL$506=0,AL$508=0,AL$513=0,AL$520=0,AL$522=0,AL$525=0,AL$532=0,AL$534=0),"n. appl.",(AL80+(AL506*AL375)+AL522+AL534)/(AL$76+AL$502+AL$506+AL$508+AL$513+AL$520+AL$522+AL$525+AL$532+AL$534))</f>
        <v>n. appl.</v>
      </c>
      <c r="AM219" s="681" t="str">
        <f>IF(AND(AM$76=0,AM$502=0,AM$506=0,AM$508=0,AM$513=0,AM$520=0,AM$522=0,AM$525=0,AM$532=0,AM$534=0),"n. appl.",(AM80+(AM506*AM375)+AM522+AM534)/(AM$76+AM$502+AM$506+AM$508+AM$513+AM$520+AM$522+AM$525+AM$532+AM$534))</f>
        <v>n. appl.</v>
      </c>
      <c r="AN219" s="681" t="str">
        <f>IF(AND(AN$76=0,AN$502=0,AN$506=0,AN$508=0,AN$513=0,AN$520=0,AN$522=0,AN$525=0,AN$532=0,AN$534=0),"n. appl.",(AN80+(AN506*AN375)+AN522+AN534)/(AN$76+AN$502+AN$506+AN$508+AN$513+AN$520+AN$522+AN$525+AN$532+AN$534))</f>
        <v>n. appl.</v>
      </c>
      <c r="AO219" s="681" t="str">
        <f>IF(AND(AO$76=0,AO$502=0,AO$506=0,AO$508=0,AO$513=0,AO$520=0,AO$522=0,AO$525=0,AO$532=0,AO$534=0),"n. appl.",(AO80+(AO506*AO375)+AO522+AO534)/(AO$76+AO$502+AO$506+AO$508+AO$513+AO$520+AO$522+AO$525+AO$532+AO$534))</f>
        <v>n. appl.</v>
      </c>
      <c r="AP219" s="681" t="str">
        <f>IF(AND(AP$76=0,AP$502=0,AP$506=0,AP$508=0,AP$513=0,AP$520=0,AP$522=0,AP$525=0,AP$532=0,AP$534=0),"n. appl.",(AP80+(AP506*AP375)+AP522+AP534)/(AP$76+AP$502+AP$506+AP$508+AP$513+AP$520+AP$522+AP$525+AP$532+AP$534))</f>
        <v>n. appl.</v>
      </c>
      <c r="AQ219" s="681" t="str">
        <f t="shared" ref="AQ219:BO219" si="212">IF(AND(AQ$76=0,AQ$502=0,AQ$506=0,AQ$508=0,AQ$513=0,AQ$520=0,AQ$522=0,AQ$525=0,AQ$532=0,AQ$534=0),"n. appl.",(AQ80+(AQ506*AQ375)+AQ522+AQ534)/(AQ$76+AQ$502+AQ$506+AQ$508+AQ$513+AQ$520+AQ$522+AQ$525+AQ$532+AQ$534))</f>
        <v>n. appl.</v>
      </c>
      <c r="AR219" s="681" t="str">
        <f t="shared" si="212"/>
        <v>n. appl.</v>
      </c>
      <c r="AS219" s="681" t="str">
        <f t="shared" si="212"/>
        <v>n. appl.</v>
      </c>
      <c r="AT219" s="681" t="str">
        <f t="shared" si="212"/>
        <v>n. appl.</v>
      </c>
      <c r="AU219" s="681" t="str">
        <f t="shared" si="212"/>
        <v>n. appl.</v>
      </c>
      <c r="AV219" s="681" t="str">
        <f t="shared" si="212"/>
        <v>n. appl.</v>
      </c>
      <c r="AW219" s="681" t="str">
        <f t="shared" si="212"/>
        <v>n. appl.</v>
      </c>
      <c r="AX219" s="681" t="str">
        <f t="shared" si="212"/>
        <v>n. appl.</v>
      </c>
      <c r="AY219" s="681" t="str">
        <f t="shared" si="212"/>
        <v>n. appl.</v>
      </c>
      <c r="AZ219" s="681" t="str">
        <f t="shared" si="212"/>
        <v>n. appl.</v>
      </c>
      <c r="BA219" s="681" t="str">
        <f t="shared" si="212"/>
        <v>n. appl.</v>
      </c>
      <c r="BB219" s="681" t="str">
        <f t="shared" si="212"/>
        <v>n. appl.</v>
      </c>
      <c r="BC219" s="681" t="str">
        <f t="shared" si="212"/>
        <v>n. appl.</v>
      </c>
      <c r="BD219" s="681" t="str">
        <f t="shared" si="212"/>
        <v>n. appl.</v>
      </c>
      <c r="BE219" s="681" t="str">
        <f t="shared" si="212"/>
        <v>n. appl.</v>
      </c>
      <c r="BF219" s="681" t="str">
        <f t="shared" si="212"/>
        <v>n. appl.</v>
      </c>
      <c r="BG219" s="681" t="str">
        <f t="shared" si="212"/>
        <v>n. appl.</v>
      </c>
      <c r="BH219" s="681" t="str">
        <f t="shared" si="212"/>
        <v>n. appl.</v>
      </c>
      <c r="BI219" s="681" t="str">
        <f t="shared" si="212"/>
        <v>n. appl.</v>
      </c>
      <c r="BJ219" s="681" t="str">
        <f t="shared" si="212"/>
        <v>n. appl.</v>
      </c>
      <c r="BK219" s="681" t="str">
        <f t="shared" si="212"/>
        <v>n. appl.</v>
      </c>
      <c r="BL219" s="681" t="str">
        <f t="shared" si="212"/>
        <v>n. appl.</v>
      </c>
      <c r="BM219" s="681" t="str">
        <f t="shared" si="212"/>
        <v>n. appl.</v>
      </c>
      <c r="BN219" s="681" t="str">
        <f t="shared" si="212"/>
        <v>n. appl.</v>
      </c>
      <c r="BO219" s="681" t="str">
        <f t="shared" si="212"/>
        <v>n. appl.</v>
      </c>
    </row>
    <row r="220" spans="1:67" ht="13.5" customHeight="1">
      <c r="A220" s="809"/>
      <c r="B220" s="805"/>
      <c r="D220" s="873"/>
      <c r="E220" s="871"/>
      <c r="F220" s="871"/>
      <c r="G220" s="996"/>
      <c r="H220" s="996"/>
      <c r="I220" s="996"/>
      <c r="J220" s="996"/>
      <c r="K220" s="996"/>
      <c r="L220" s="996"/>
      <c r="M220" s="996"/>
      <c r="N220" s="996"/>
      <c r="O220" s="996"/>
      <c r="P220" s="996"/>
      <c r="Q220" s="996"/>
      <c r="R220" s="996"/>
      <c r="S220" s="996"/>
      <c r="T220" s="996"/>
      <c r="U220" s="996"/>
      <c r="V220" s="996"/>
      <c r="W220" s="996"/>
      <c r="X220" s="996"/>
      <c r="Y220" s="996"/>
      <c r="Z220" s="996"/>
      <c r="AA220" s="996"/>
      <c r="AB220" s="996"/>
      <c r="AC220" s="996"/>
      <c r="AD220" s="996"/>
      <c r="AE220" s="996"/>
      <c r="AF220" s="996"/>
      <c r="AG220" s="996"/>
      <c r="AH220" s="996"/>
      <c r="AI220" s="996"/>
      <c r="AJ220" s="996"/>
      <c r="AK220" s="996"/>
      <c r="AL220" s="996"/>
      <c r="AM220" s="996"/>
      <c r="AN220" s="996"/>
      <c r="AO220" s="996"/>
      <c r="AP220" s="996"/>
      <c r="AQ220" s="996"/>
      <c r="AR220" s="996"/>
      <c r="AS220" s="996"/>
      <c r="AT220" s="996"/>
      <c r="AU220" s="996"/>
      <c r="AV220" s="996"/>
      <c r="AW220" s="996"/>
      <c r="AX220" s="996"/>
      <c r="AY220" s="996"/>
      <c r="AZ220" s="996"/>
      <c r="BA220" s="996"/>
      <c r="BB220" s="996"/>
      <c r="BC220" s="996"/>
      <c r="BD220" s="996"/>
      <c r="BE220" s="996"/>
      <c r="BF220" s="996"/>
      <c r="BG220" s="996"/>
      <c r="BH220" s="996"/>
      <c r="BI220" s="996"/>
      <c r="BJ220" s="996"/>
      <c r="BK220" s="996"/>
      <c r="BL220" s="996"/>
      <c r="BM220" s="996"/>
      <c r="BN220" s="996"/>
      <c r="BO220" s="996"/>
    </row>
    <row r="221" spans="1:67" ht="13.5" customHeight="1">
      <c r="A221" s="937"/>
      <c r="B221" s="772">
        <f>B215+1</f>
        <v>97</v>
      </c>
      <c r="C221" s="36" t="s">
        <v>1255</v>
      </c>
      <c r="D221" s="42"/>
      <c r="E221" s="863" t="s">
        <v>1256</v>
      </c>
      <c r="F221" s="288"/>
      <c r="G221" s="683" t="str">
        <f>IF(G66="","",IF(G66=0,"n. appl.",G105/G66*1000))</f>
        <v/>
      </c>
      <c r="H221" s="683" t="str">
        <f t="shared" ref="H221:AF221" si="213">IF(H66="","",IF(H66=0,"n. appl.",H105/H66*1000))</f>
        <v/>
      </c>
      <c r="I221" s="683" t="str">
        <f t="shared" si="213"/>
        <v/>
      </c>
      <c r="J221" s="683" t="str">
        <f t="shared" si="213"/>
        <v/>
      </c>
      <c r="K221" s="683" t="str">
        <f t="shared" si="213"/>
        <v/>
      </c>
      <c r="L221" s="683" t="str">
        <f t="shared" si="213"/>
        <v/>
      </c>
      <c r="M221" s="683" t="str">
        <f t="shared" si="213"/>
        <v/>
      </c>
      <c r="N221" s="683" t="str">
        <f t="shared" si="213"/>
        <v/>
      </c>
      <c r="O221" s="683" t="str">
        <f t="shared" si="213"/>
        <v/>
      </c>
      <c r="P221" s="683" t="str">
        <f t="shared" si="213"/>
        <v/>
      </c>
      <c r="Q221" s="683" t="str">
        <f t="shared" si="213"/>
        <v/>
      </c>
      <c r="R221" s="683" t="str">
        <f t="shared" si="213"/>
        <v/>
      </c>
      <c r="S221" s="683" t="str">
        <f t="shared" si="213"/>
        <v/>
      </c>
      <c r="T221" s="683" t="str">
        <f t="shared" si="213"/>
        <v/>
      </c>
      <c r="U221" s="683" t="str">
        <f t="shared" si="213"/>
        <v/>
      </c>
      <c r="V221" s="683" t="str">
        <f t="shared" si="213"/>
        <v/>
      </c>
      <c r="W221" s="683" t="str">
        <f t="shared" si="213"/>
        <v/>
      </c>
      <c r="X221" s="683" t="str">
        <f t="shared" si="213"/>
        <v/>
      </c>
      <c r="Y221" s="683" t="str">
        <f t="shared" si="213"/>
        <v/>
      </c>
      <c r="Z221" s="683" t="str">
        <f t="shared" si="213"/>
        <v/>
      </c>
      <c r="AA221" s="683" t="str">
        <f t="shared" si="213"/>
        <v/>
      </c>
      <c r="AB221" s="683" t="str">
        <f t="shared" si="213"/>
        <v/>
      </c>
      <c r="AC221" s="683" t="str">
        <f t="shared" si="213"/>
        <v/>
      </c>
      <c r="AD221" s="683" t="str">
        <f t="shared" si="213"/>
        <v/>
      </c>
      <c r="AE221" s="683" t="str">
        <f t="shared" si="213"/>
        <v/>
      </c>
      <c r="AF221" s="683" t="str">
        <f t="shared" si="213"/>
        <v/>
      </c>
      <c r="AG221" s="683" t="str">
        <f t="shared" ref="AG221:AP221" si="214">IF(AG66="","",IF(AG66=0,"n. appl.",AG105/AG66*1000))</f>
        <v/>
      </c>
      <c r="AH221" s="683" t="str">
        <f t="shared" si="214"/>
        <v/>
      </c>
      <c r="AI221" s="683" t="str">
        <f t="shared" si="214"/>
        <v/>
      </c>
      <c r="AJ221" s="683" t="str">
        <f t="shared" si="214"/>
        <v/>
      </c>
      <c r="AK221" s="683" t="str">
        <f t="shared" si="214"/>
        <v/>
      </c>
      <c r="AL221" s="683" t="str">
        <f t="shared" si="214"/>
        <v/>
      </c>
      <c r="AM221" s="683" t="str">
        <f t="shared" si="214"/>
        <v/>
      </c>
      <c r="AN221" s="683" t="str">
        <f t="shared" si="214"/>
        <v/>
      </c>
      <c r="AO221" s="683" t="str">
        <f t="shared" si="214"/>
        <v/>
      </c>
      <c r="AP221" s="683" t="str">
        <f t="shared" si="214"/>
        <v/>
      </c>
      <c r="AQ221" s="683" t="str">
        <f t="shared" ref="AQ221:BO221" si="215">IF(AQ66="","",IF(AQ66=0,"n. appl.",AQ105/AQ66*1000))</f>
        <v/>
      </c>
      <c r="AR221" s="683" t="str">
        <f t="shared" si="215"/>
        <v/>
      </c>
      <c r="AS221" s="683" t="str">
        <f t="shared" si="215"/>
        <v/>
      </c>
      <c r="AT221" s="683" t="str">
        <f t="shared" si="215"/>
        <v/>
      </c>
      <c r="AU221" s="683" t="str">
        <f t="shared" si="215"/>
        <v/>
      </c>
      <c r="AV221" s="683" t="str">
        <f t="shared" si="215"/>
        <v/>
      </c>
      <c r="AW221" s="683" t="str">
        <f t="shared" si="215"/>
        <v/>
      </c>
      <c r="AX221" s="683" t="str">
        <f t="shared" si="215"/>
        <v/>
      </c>
      <c r="AY221" s="683" t="str">
        <f t="shared" si="215"/>
        <v/>
      </c>
      <c r="AZ221" s="683" t="str">
        <f t="shared" si="215"/>
        <v/>
      </c>
      <c r="BA221" s="683" t="str">
        <f t="shared" si="215"/>
        <v/>
      </c>
      <c r="BB221" s="683" t="str">
        <f t="shared" si="215"/>
        <v/>
      </c>
      <c r="BC221" s="683" t="str">
        <f t="shared" si="215"/>
        <v/>
      </c>
      <c r="BD221" s="683" t="str">
        <f t="shared" si="215"/>
        <v/>
      </c>
      <c r="BE221" s="683" t="str">
        <f t="shared" si="215"/>
        <v/>
      </c>
      <c r="BF221" s="683" t="str">
        <f t="shared" si="215"/>
        <v/>
      </c>
      <c r="BG221" s="683" t="str">
        <f t="shared" si="215"/>
        <v/>
      </c>
      <c r="BH221" s="683" t="str">
        <f t="shared" si="215"/>
        <v/>
      </c>
      <c r="BI221" s="683" t="str">
        <f t="shared" si="215"/>
        <v/>
      </c>
      <c r="BJ221" s="683" t="str">
        <f t="shared" si="215"/>
        <v/>
      </c>
      <c r="BK221" s="683" t="str">
        <f t="shared" si="215"/>
        <v/>
      </c>
      <c r="BL221" s="683" t="str">
        <f t="shared" si="215"/>
        <v/>
      </c>
      <c r="BM221" s="683" t="str">
        <f t="shared" si="215"/>
        <v/>
      </c>
      <c r="BN221" s="683" t="str">
        <f t="shared" si="215"/>
        <v/>
      </c>
      <c r="BO221" s="683" t="str">
        <f t="shared" si="215"/>
        <v/>
      </c>
    </row>
    <row r="222" spans="1:67" ht="13.5" customHeight="1">
      <c r="A222" s="937"/>
      <c r="B222" s="728">
        <v>98</v>
      </c>
      <c r="C222" s="36" t="s">
        <v>1341</v>
      </c>
      <c r="D222" s="42"/>
      <c r="E222" s="274" t="s">
        <v>275</v>
      </c>
      <c r="F222" s="288"/>
      <c r="G222" s="683" t="str">
        <f t="shared" ref="G222:AK222" si="216">IF(G40="","",IF(G40=0,"n. appl.",G104/G40*1000))</f>
        <v/>
      </c>
      <c r="H222" s="683" t="str">
        <f t="shared" si="216"/>
        <v/>
      </c>
      <c r="I222" s="683" t="str">
        <f t="shared" si="216"/>
        <v/>
      </c>
      <c r="J222" s="683" t="str">
        <f t="shared" si="216"/>
        <v/>
      </c>
      <c r="K222" s="683" t="str">
        <f t="shared" si="216"/>
        <v/>
      </c>
      <c r="L222" s="683" t="str">
        <f t="shared" si="216"/>
        <v/>
      </c>
      <c r="M222" s="683" t="str">
        <f t="shared" si="216"/>
        <v/>
      </c>
      <c r="N222" s="683" t="str">
        <f t="shared" si="216"/>
        <v/>
      </c>
      <c r="O222" s="683" t="str">
        <f t="shared" si="216"/>
        <v/>
      </c>
      <c r="P222" s="683" t="str">
        <f t="shared" si="216"/>
        <v/>
      </c>
      <c r="Q222" s="683" t="str">
        <f t="shared" si="216"/>
        <v/>
      </c>
      <c r="R222" s="683" t="str">
        <f t="shared" si="216"/>
        <v/>
      </c>
      <c r="S222" s="683" t="str">
        <f t="shared" si="216"/>
        <v/>
      </c>
      <c r="T222" s="683" t="str">
        <f t="shared" si="216"/>
        <v/>
      </c>
      <c r="U222" s="683" t="str">
        <f t="shared" si="216"/>
        <v/>
      </c>
      <c r="V222" s="683" t="str">
        <f t="shared" si="216"/>
        <v/>
      </c>
      <c r="W222" s="683" t="str">
        <f t="shared" si="216"/>
        <v/>
      </c>
      <c r="X222" s="683" t="str">
        <f t="shared" si="216"/>
        <v/>
      </c>
      <c r="Y222" s="683" t="str">
        <f t="shared" si="216"/>
        <v/>
      </c>
      <c r="Z222" s="683" t="str">
        <f t="shared" si="216"/>
        <v/>
      </c>
      <c r="AA222" s="683" t="str">
        <f t="shared" si="216"/>
        <v/>
      </c>
      <c r="AB222" s="683" t="str">
        <f t="shared" si="216"/>
        <v/>
      </c>
      <c r="AC222" s="683" t="str">
        <f t="shared" si="216"/>
        <v/>
      </c>
      <c r="AD222" s="683" t="str">
        <f t="shared" si="216"/>
        <v/>
      </c>
      <c r="AE222" s="683" t="str">
        <f t="shared" si="216"/>
        <v/>
      </c>
      <c r="AF222" s="683" t="str">
        <f t="shared" si="216"/>
        <v/>
      </c>
      <c r="AG222" s="683" t="str">
        <f t="shared" si="216"/>
        <v/>
      </c>
      <c r="AH222" s="683" t="str">
        <f t="shared" si="216"/>
        <v/>
      </c>
      <c r="AI222" s="683" t="str">
        <f t="shared" si="216"/>
        <v/>
      </c>
      <c r="AJ222" s="683" t="str">
        <f t="shared" si="216"/>
        <v/>
      </c>
      <c r="AK222" s="683" t="str">
        <f t="shared" si="216"/>
        <v/>
      </c>
      <c r="AL222" s="683" t="str">
        <f>IF(AL40="","",IF(AL40=0,"n. appl.",AL104/AL40*1000))</f>
        <v/>
      </c>
      <c r="AM222" s="683" t="str">
        <f>IF(AM40="","",IF(AM40=0,"n. appl.",AM104/AM40*1000))</f>
        <v/>
      </c>
      <c r="AN222" s="683" t="str">
        <f>IF(AN40="","",IF(AN40=0,"n. appl.",AN104/AN40*1000))</f>
        <v/>
      </c>
      <c r="AO222" s="683" t="str">
        <f>IF(AO40="","",IF(AO40=0,"n. appl.",AO104/AO40*1000))</f>
        <v/>
      </c>
      <c r="AP222" s="683" t="str">
        <f>IF(AP40="","",IF(AP40=0,"n. appl.",AP104/AP40*1000))</f>
        <v/>
      </c>
      <c r="AQ222" s="683" t="str">
        <f t="shared" ref="AQ222:BO222" si="217">IF(AQ40="","",IF(AQ40=0,"n. appl.",AQ104/AQ40*1000))</f>
        <v/>
      </c>
      <c r="AR222" s="683" t="str">
        <f t="shared" si="217"/>
        <v/>
      </c>
      <c r="AS222" s="683" t="str">
        <f t="shared" si="217"/>
        <v/>
      </c>
      <c r="AT222" s="683" t="str">
        <f t="shared" si="217"/>
        <v/>
      </c>
      <c r="AU222" s="683" t="str">
        <f t="shared" si="217"/>
        <v/>
      </c>
      <c r="AV222" s="683" t="str">
        <f t="shared" si="217"/>
        <v/>
      </c>
      <c r="AW222" s="683" t="str">
        <f t="shared" si="217"/>
        <v/>
      </c>
      <c r="AX222" s="683" t="str">
        <f t="shared" si="217"/>
        <v/>
      </c>
      <c r="AY222" s="683" t="str">
        <f t="shared" si="217"/>
        <v/>
      </c>
      <c r="AZ222" s="683" t="str">
        <f t="shared" si="217"/>
        <v/>
      </c>
      <c r="BA222" s="683" t="str">
        <f t="shared" si="217"/>
        <v/>
      </c>
      <c r="BB222" s="683" t="str">
        <f t="shared" si="217"/>
        <v/>
      </c>
      <c r="BC222" s="683" t="str">
        <f t="shared" si="217"/>
        <v/>
      </c>
      <c r="BD222" s="683" t="str">
        <f t="shared" si="217"/>
        <v/>
      </c>
      <c r="BE222" s="683" t="str">
        <f t="shared" si="217"/>
        <v/>
      </c>
      <c r="BF222" s="683" t="str">
        <f t="shared" si="217"/>
        <v/>
      </c>
      <c r="BG222" s="683" t="str">
        <f t="shared" si="217"/>
        <v/>
      </c>
      <c r="BH222" s="683" t="str">
        <f t="shared" si="217"/>
        <v/>
      </c>
      <c r="BI222" s="683" t="str">
        <f t="shared" si="217"/>
        <v/>
      </c>
      <c r="BJ222" s="683" t="str">
        <f t="shared" si="217"/>
        <v/>
      </c>
      <c r="BK222" s="683" t="str">
        <f t="shared" si="217"/>
        <v/>
      </c>
      <c r="BL222" s="683" t="str">
        <f t="shared" si="217"/>
        <v/>
      </c>
      <c r="BM222" s="683" t="str">
        <f t="shared" si="217"/>
        <v/>
      </c>
      <c r="BN222" s="683" t="str">
        <f t="shared" si="217"/>
        <v/>
      </c>
      <c r="BO222" s="683" t="str">
        <f t="shared" si="217"/>
        <v/>
      </c>
    </row>
    <row r="223" spans="1:67" ht="13.5" customHeight="1">
      <c r="A223" s="809"/>
      <c r="B223" s="728" t="s">
        <v>250</v>
      </c>
      <c r="C223" s="36" t="s">
        <v>112</v>
      </c>
      <c r="D223" s="42"/>
      <c r="E223" s="274" t="s">
        <v>113</v>
      </c>
      <c r="F223" s="288"/>
      <c r="G223" s="683" t="str">
        <f>IF(OR(G66="",G66=0),"n. appl.",IF(G222&lt;&gt;"n. appl.",(G222*G210)+(G105-G104)*1000/G66,(G105-G104)*1000/G66))</f>
        <v>n. appl.</v>
      </c>
      <c r="H223" s="683" t="str">
        <f t="shared" ref="H223:AP223" si="218">IF(OR(H66="",H66=0),"n. appl.",IF(H222&lt;&gt;"n. appl.",(H222*H210)+(H105-H104)*1000/H66,(H105-H104)*1000/H66))</f>
        <v>n. appl.</v>
      </c>
      <c r="I223" s="683" t="str">
        <f t="shared" si="218"/>
        <v>n. appl.</v>
      </c>
      <c r="J223" s="683" t="str">
        <f t="shared" si="218"/>
        <v>n. appl.</v>
      </c>
      <c r="K223" s="683" t="str">
        <f t="shared" si="218"/>
        <v>n. appl.</v>
      </c>
      <c r="L223" s="683" t="str">
        <f t="shared" si="218"/>
        <v>n. appl.</v>
      </c>
      <c r="M223" s="683" t="str">
        <f t="shared" si="218"/>
        <v>n. appl.</v>
      </c>
      <c r="N223" s="683" t="str">
        <f t="shared" si="218"/>
        <v>n. appl.</v>
      </c>
      <c r="O223" s="683" t="str">
        <f t="shared" si="218"/>
        <v>n. appl.</v>
      </c>
      <c r="P223" s="683" t="str">
        <f t="shared" si="218"/>
        <v>n. appl.</v>
      </c>
      <c r="Q223" s="683" t="str">
        <f t="shared" si="218"/>
        <v>n. appl.</v>
      </c>
      <c r="R223" s="683" t="str">
        <f t="shared" si="218"/>
        <v>n. appl.</v>
      </c>
      <c r="S223" s="683" t="str">
        <f t="shared" si="218"/>
        <v>n. appl.</v>
      </c>
      <c r="T223" s="683" t="str">
        <f t="shared" si="218"/>
        <v>n. appl.</v>
      </c>
      <c r="U223" s="683" t="str">
        <f t="shared" si="218"/>
        <v>n. appl.</v>
      </c>
      <c r="V223" s="683" t="str">
        <f t="shared" si="218"/>
        <v>n. appl.</v>
      </c>
      <c r="W223" s="683" t="str">
        <f t="shared" si="218"/>
        <v>n. appl.</v>
      </c>
      <c r="X223" s="683" t="str">
        <f t="shared" si="218"/>
        <v>n. appl.</v>
      </c>
      <c r="Y223" s="683" t="str">
        <f t="shared" si="218"/>
        <v>n. appl.</v>
      </c>
      <c r="Z223" s="683" t="str">
        <f t="shared" si="218"/>
        <v>n. appl.</v>
      </c>
      <c r="AA223" s="683" t="str">
        <f t="shared" si="218"/>
        <v>n. appl.</v>
      </c>
      <c r="AB223" s="683" t="str">
        <f t="shared" si="218"/>
        <v>n. appl.</v>
      </c>
      <c r="AC223" s="683" t="str">
        <f t="shared" si="218"/>
        <v>n. appl.</v>
      </c>
      <c r="AD223" s="683" t="str">
        <f t="shared" si="218"/>
        <v>n. appl.</v>
      </c>
      <c r="AE223" s="683" t="str">
        <f t="shared" si="218"/>
        <v>n. appl.</v>
      </c>
      <c r="AF223" s="683" t="str">
        <f t="shared" si="218"/>
        <v>n. appl.</v>
      </c>
      <c r="AG223" s="683" t="str">
        <f t="shared" si="218"/>
        <v>n. appl.</v>
      </c>
      <c r="AH223" s="683" t="str">
        <f t="shared" si="218"/>
        <v>n. appl.</v>
      </c>
      <c r="AI223" s="683" t="str">
        <f t="shared" si="218"/>
        <v>n. appl.</v>
      </c>
      <c r="AJ223" s="683" t="str">
        <f t="shared" si="218"/>
        <v>n. appl.</v>
      </c>
      <c r="AK223" s="683" t="str">
        <f t="shared" si="218"/>
        <v>n. appl.</v>
      </c>
      <c r="AL223" s="683" t="str">
        <f t="shared" si="218"/>
        <v>n. appl.</v>
      </c>
      <c r="AM223" s="683" t="str">
        <f t="shared" si="218"/>
        <v>n. appl.</v>
      </c>
      <c r="AN223" s="683" t="str">
        <f t="shared" si="218"/>
        <v>n. appl.</v>
      </c>
      <c r="AO223" s="683" t="str">
        <f t="shared" si="218"/>
        <v>n. appl.</v>
      </c>
      <c r="AP223" s="683" t="str">
        <f t="shared" si="218"/>
        <v>n. appl.</v>
      </c>
      <c r="AQ223" s="683" t="str">
        <f t="shared" ref="AQ223:BO223" si="219">IF(OR(AQ66="",AQ66=0),"n. appl.",IF(AQ222&lt;&gt;"n. appl.",(AQ222*AQ210)+(AQ105-AQ104)*1000/AQ66,(AQ105-AQ104)*1000/AQ66))</f>
        <v>n. appl.</v>
      </c>
      <c r="AR223" s="683" t="str">
        <f t="shared" si="219"/>
        <v>n. appl.</v>
      </c>
      <c r="AS223" s="683" t="str">
        <f t="shared" si="219"/>
        <v>n. appl.</v>
      </c>
      <c r="AT223" s="683" t="str">
        <f t="shared" si="219"/>
        <v>n. appl.</v>
      </c>
      <c r="AU223" s="683" t="str">
        <f t="shared" si="219"/>
        <v>n. appl.</v>
      </c>
      <c r="AV223" s="683" t="str">
        <f t="shared" si="219"/>
        <v>n. appl.</v>
      </c>
      <c r="AW223" s="683" t="str">
        <f t="shared" si="219"/>
        <v>n. appl.</v>
      </c>
      <c r="AX223" s="683" t="str">
        <f t="shared" si="219"/>
        <v>n. appl.</v>
      </c>
      <c r="AY223" s="683" t="str">
        <f t="shared" si="219"/>
        <v>n. appl.</v>
      </c>
      <c r="AZ223" s="683" t="str">
        <f t="shared" si="219"/>
        <v>n. appl.</v>
      </c>
      <c r="BA223" s="683" t="str">
        <f t="shared" si="219"/>
        <v>n. appl.</v>
      </c>
      <c r="BB223" s="683" t="str">
        <f t="shared" si="219"/>
        <v>n. appl.</v>
      </c>
      <c r="BC223" s="683" t="str">
        <f t="shared" si="219"/>
        <v>n. appl.</v>
      </c>
      <c r="BD223" s="683" t="str">
        <f t="shared" si="219"/>
        <v>n. appl.</v>
      </c>
      <c r="BE223" s="683" t="str">
        <f t="shared" si="219"/>
        <v>n. appl.</v>
      </c>
      <c r="BF223" s="683" t="str">
        <f t="shared" si="219"/>
        <v>n. appl.</v>
      </c>
      <c r="BG223" s="683" t="str">
        <f t="shared" si="219"/>
        <v>n. appl.</v>
      </c>
      <c r="BH223" s="683" t="str">
        <f t="shared" si="219"/>
        <v>n. appl.</v>
      </c>
      <c r="BI223" s="683" t="str">
        <f t="shared" si="219"/>
        <v>n. appl.</v>
      </c>
      <c r="BJ223" s="683" t="str">
        <f t="shared" si="219"/>
        <v>n. appl.</v>
      </c>
      <c r="BK223" s="683" t="str">
        <f t="shared" si="219"/>
        <v>n. appl.</v>
      </c>
      <c r="BL223" s="683" t="str">
        <f t="shared" si="219"/>
        <v>n. appl.</v>
      </c>
      <c r="BM223" s="683" t="str">
        <f t="shared" si="219"/>
        <v>n. appl.</v>
      </c>
      <c r="BN223" s="683" t="str">
        <f t="shared" si="219"/>
        <v>n. appl.</v>
      </c>
      <c r="BO223" s="683" t="str">
        <f t="shared" si="219"/>
        <v>n. appl.</v>
      </c>
    </row>
    <row r="224" spans="1:67" ht="13.5" customHeight="1">
      <c r="A224" s="809"/>
      <c r="B224" s="728" t="s">
        <v>1284</v>
      </c>
      <c r="C224" s="36" t="s">
        <v>1285</v>
      </c>
      <c r="D224" s="42"/>
      <c r="E224" s="274" t="s">
        <v>294</v>
      </c>
      <c r="F224" s="288"/>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0"/>
      <c r="AK224" s="1060"/>
      <c r="AL224" s="1060"/>
      <c r="AM224" s="1060"/>
      <c r="AN224" s="1060"/>
      <c r="AO224" s="1060"/>
      <c r="AP224" s="1060"/>
      <c r="AQ224" s="1060"/>
      <c r="AR224" s="1060"/>
      <c r="AS224" s="1060"/>
      <c r="AT224" s="1060"/>
      <c r="AU224" s="1060"/>
      <c r="AV224" s="1060"/>
      <c r="AW224" s="1060"/>
      <c r="AX224" s="1060"/>
      <c r="AY224" s="1060"/>
      <c r="AZ224" s="1060"/>
      <c r="BA224" s="1060"/>
      <c r="BB224" s="1060"/>
      <c r="BC224" s="1060"/>
      <c r="BD224" s="1060"/>
      <c r="BE224" s="1060"/>
      <c r="BF224" s="1060"/>
      <c r="BG224" s="1060"/>
      <c r="BH224" s="1060"/>
      <c r="BI224" s="1060"/>
      <c r="BJ224" s="1060"/>
      <c r="BK224" s="1060"/>
      <c r="BL224" s="1060"/>
      <c r="BM224" s="1060"/>
      <c r="BN224" s="1060"/>
      <c r="BO224" s="1060"/>
    </row>
    <row r="225" spans="1:67" ht="13.5" customHeight="1">
      <c r="A225" s="809"/>
      <c r="B225" s="728" t="s">
        <v>1283</v>
      </c>
      <c r="C225" s="36" t="s">
        <v>822</v>
      </c>
      <c r="D225" s="42"/>
      <c r="E225" s="274" t="s">
        <v>1318</v>
      </c>
      <c r="F225" s="288"/>
      <c r="G225" s="683" t="str">
        <f t="shared" ref="G225:AF225" si="220">IF(G224&lt;&gt;"",G222*G224+G212,"")</f>
        <v/>
      </c>
      <c r="H225" s="683" t="str">
        <f t="shared" si="220"/>
        <v/>
      </c>
      <c r="I225" s="683" t="str">
        <f t="shared" si="220"/>
        <v/>
      </c>
      <c r="J225" s="683" t="str">
        <f t="shared" si="220"/>
        <v/>
      </c>
      <c r="K225" s="683" t="str">
        <f t="shared" si="220"/>
        <v/>
      </c>
      <c r="L225" s="683" t="str">
        <f t="shared" si="220"/>
        <v/>
      </c>
      <c r="M225" s="683" t="str">
        <f t="shared" si="220"/>
        <v/>
      </c>
      <c r="N225" s="683" t="str">
        <f t="shared" si="220"/>
        <v/>
      </c>
      <c r="O225" s="683" t="str">
        <f t="shared" si="220"/>
        <v/>
      </c>
      <c r="P225" s="683" t="str">
        <f t="shared" si="220"/>
        <v/>
      </c>
      <c r="Q225" s="683" t="str">
        <f t="shared" si="220"/>
        <v/>
      </c>
      <c r="R225" s="683" t="str">
        <f t="shared" si="220"/>
        <v/>
      </c>
      <c r="S225" s="683" t="str">
        <f t="shared" si="220"/>
        <v/>
      </c>
      <c r="T225" s="683" t="str">
        <f t="shared" si="220"/>
        <v/>
      </c>
      <c r="U225" s="683" t="str">
        <f t="shared" si="220"/>
        <v/>
      </c>
      <c r="V225" s="683" t="str">
        <f t="shared" si="220"/>
        <v/>
      </c>
      <c r="W225" s="683" t="str">
        <f t="shared" si="220"/>
        <v/>
      </c>
      <c r="X225" s="683" t="str">
        <f t="shared" si="220"/>
        <v/>
      </c>
      <c r="Y225" s="683" t="str">
        <f t="shared" si="220"/>
        <v/>
      </c>
      <c r="Z225" s="683" t="str">
        <f t="shared" si="220"/>
        <v/>
      </c>
      <c r="AA225" s="683" t="str">
        <f t="shared" si="220"/>
        <v/>
      </c>
      <c r="AB225" s="683" t="str">
        <f t="shared" si="220"/>
        <v/>
      </c>
      <c r="AC225" s="683" t="str">
        <f t="shared" si="220"/>
        <v/>
      </c>
      <c r="AD225" s="683" t="str">
        <f t="shared" si="220"/>
        <v/>
      </c>
      <c r="AE225" s="683" t="str">
        <f t="shared" si="220"/>
        <v/>
      </c>
      <c r="AF225" s="683" t="str">
        <f t="shared" si="220"/>
        <v/>
      </c>
      <c r="AG225" s="683" t="str">
        <f t="shared" ref="AG225:AP225" si="221">IF(AG224&lt;&gt;"",AG222*AG224+AG212,"")</f>
        <v/>
      </c>
      <c r="AH225" s="683" t="str">
        <f t="shared" si="221"/>
        <v/>
      </c>
      <c r="AI225" s="683" t="str">
        <f t="shared" si="221"/>
        <v/>
      </c>
      <c r="AJ225" s="683" t="str">
        <f t="shared" si="221"/>
        <v/>
      </c>
      <c r="AK225" s="683" t="str">
        <f t="shared" si="221"/>
        <v/>
      </c>
      <c r="AL225" s="683" t="str">
        <f t="shared" si="221"/>
        <v/>
      </c>
      <c r="AM225" s="683" t="str">
        <f t="shared" si="221"/>
        <v/>
      </c>
      <c r="AN225" s="683" t="str">
        <f t="shared" si="221"/>
        <v/>
      </c>
      <c r="AO225" s="683" t="str">
        <f t="shared" si="221"/>
        <v/>
      </c>
      <c r="AP225" s="683" t="str">
        <f t="shared" si="221"/>
        <v/>
      </c>
      <c r="AQ225" s="683" t="str">
        <f t="shared" ref="AQ225:BO225" si="222">IF(AQ224&lt;&gt;"",AQ222*AQ224+AQ212,"")</f>
        <v/>
      </c>
      <c r="AR225" s="683" t="str">
        <f t="shared" si="222"/>
        <v/>
      </c>
      <c r="AS225" s="683" t="str">
        <f t="shared" si="222"/>
        <v/>
      </c>
      <c r="AT225" s="683" t="str">
        <f t="shared" si="222"/>
        <v/>
      </c>
      <c r="AU225" s="683" t="str">
        <f t="shared" si="222"/>
        <v/>
      </c>
      <c r="AV225" s="683" t="str">
        <f t="shared" si="222"/>
        <v/>
      </c>
      <c r="AW225" s="683" t="str">
        <f t="shared" si="222"/>
        <v/>
      </c>
      <c r="AX225" s="683" t="str">
        <f t="shared" si="222"/>
        <v/>
      </c>
      <c r="AY225" s="683" t="str">
        <f t="shared" si="222"/>
        <v/>
      </c>
      <c r="AZ225" s="683" t="str">
        <f t="shared" si="222"/>
        <v/>
      </c>
      <c r="BA225" s="683" t="str">
        <f t="shared" si="222"/>
        <v/>
      </c>
      <c r="BB225" s="683" t="str">
        <f t="shared" si="222"/>
        <v/>
      </c>
      <c r="BC225" s="683" t="str">
        <f t="shared" si="222"/>
        <v/>
      </c>
      <c r="BD225" s="683" t="str">
        <f t="shared" si="222"/>
        <v/>
      </c>
      <c r="BE225" s="683" t="str">
        <f t="shared" si="222"/>
        <v/>
      </c>
      <c r="BF225" s="683" t="str">
        <f t="shared" si="222"/>
        <v/>
      </c>
      <c r="BG225" s="683" t="str">
        <f t="shared" si="222"/>
        <v/>
      </c>
      <c r="BH225" s="683" t="str">
        <f t="shared" si="222"/>
        <v/>
      </c>
      <c r="BI225" s="683" t="str">
        <f t="shared" si="222"/>
        <v/>
      </c>
      <c r="BJ225" s="683" t="str">
        <f t="shared" si="222"/>
        <v/>
      </c>
      <c r="BK225" s="683" t="str">
        <f t="shared" si="222"/>
        <v/>
      </c>
      <c r="BL225" s="683" t="str">
        <f t="shared" si="222"/>
        <v/>
      </c>
      <c r="BM225" s="683" t="str">
        <f t="shared" si="222"/>
        <v/>
      </c>
      <c r="BN225" s="683" t="str">
        <f t="shared" si="222"/>
        <v/>
      </c>
      <c r="BO225" s="683" t="str">
        <f t="shared" si="222"/>
        <v/>
      </c>
    </row>
    <row r="226" spans="1:67" ht="13.5" thickBot="1">
      <c r="G226" s="856"/>
      <c r="H226" s="856"/>
      <c r="I226" s="856"/>
      <c r="J226" s="856"/>
      <c r="K226" s="856"/>
      <c r="L226" s="856"/>
      <c r="M226" s="856"/>
      <c r="N226" s="856"/>
      <c r="O226" s="856"/>
      <c r="P226" s="856"/>
      <c r="Q226" s="856"/>
      <c r="R226" s="856"/>
      <c r="S226" s="856"/>
      <c r="T226" s="856"/>
      <c r="U226" s="856"/>
      <c r="V226" s="856"/>
      <c r="W226" s="856"/>
      <c r="X226" s="856"/>
      <c r="Y226" s="856"/>
      <c r="Z226" s="856"/>
      <c r="AA226" s="856"/>
      <c r="AB226" s="856"/>
      <c r="AC226" s="856"/>
      <c r="AD226" s="856"/>
      <c r="AE226" s="856"/>
      <c r="AF226" s="856"/>
      <c r="AG226" s="856"/>
      <c r="AH226" s="856"/>
      <c r="AI226" s="856"/>
      <c r="AJ226" s="856"/>
      <c r="AK226" s="856"/>
      <c r="AL226" s="856"/>
      <c r="AM226" s="856"/>
      <c r="AN226" s="856"/>
      <c r="AO226" s="856"/>
      <c r="AP226" s="856"/>
      <c r="AQ226" s="856"/>
      <c r="AR226" s="856"/>
      <c r="AS226" s="856"/>
      <c r="AT226" s="856"/>
      <c r="AU226" s="856"/>
      <c r="AV226" s="856"/>
      <c r="AW226" s="856"/>
      <c r="AX226" s="856"/>
      <c r="AY226" s="856"/>
      <c r="AZ226" s="856"/>
      <c r="BA226" s="856"/>
      <c r="BB226" s="856"/>
      <c r="BC226" s="856"/>
      <c r="BD226" s="856"/>
      <c r="BE226" s="856"/>
      <c r="BF226" s="856"/>
      <c r="BG226" s="856"/>
      <c r="BH226" s="856"/>
      <c r="BI226" s="856"/>
      <c r="BJ226" s="856"/>
      <c r="BK226" s="856"/>
      <c r="BL226" s="856"/>
      <c r="BM226" s="856"/>
      <c r="BN226" s="856"/>
      <c r="BO226" s="856"/>
    </row>
    <row r="227" spans="1:67" s="809" customFormat="1" ht="13.5" thickBot="1">
      <c r="A227" s="12" t="s">
        <v>298</v>
      </c>
      <c r="B227" s="765"/>
      <c r="C227" s="765"/>
      <c r="D227" s="765"/>
      <c r="E227" s="779"/>
      <c r="F227" s="779"/>
      <c r="G227" s="997"/>
      <c r="H227" s="997"/>
      <c r="I227" s="997"/>
      <c r="J227" s="997"/>
      <c r="K227" s="997"/>
      <c r="L227" s="997"/>
      <c r="M227" s="997"/>
      <c r="N227" s="997"/>
      <c r="O227" s="997"/>
      <c r="P227" s="997"/>
      <c r="Q227" s="997"/>
      <c r="R227" s="997"/>
      <c r="S227" s="997"/>
      <c r="T227" s="997"/>
      <c r="U227" s="997"/>
      <c r="V227" s="997"/>
      <c r="W227" s="997"/>
      <c r="X227" s="997"/>
      <c r="Y227" s="997"/>
      <c r="Z227" s="997"/>
      <c r="AA227" s="997"/>
      <c r="AB227" s="997"/>
      <c r="AC227" s="997"/>
      <c r="AD227" s="997"/>
      <c r="AE227" s="997"/>
      <c r="AF227" s="997"/>
      <c r="AG227" s="997"/>
      <c r="AH227" s="997"/>
      <c r="AI227" s="997"/>
      <c r="AJ227" s="997"/>
      <c r="AK227" s="997"/>
      <c r="AL227" s="997"/>
      <c r="AM227" s="997"/>
      <c r="AN227" s="997"/>
      <c r="AO227" s="997"/>
      <c r="AP227" s="998"/>
      <c r="AQ227" s="998"/>
      <c r="AR227" s="998"/>
      <c r="AS227" s="998"/>
      <c r="AT227" s="998"/>
      <c r="AU227" s="998"/>
      <c r="AV227" s="998"/>
      <c r="AW227" s="998"/>
      <c r="AX227" s="998"/>
      <c r="AY227" s="998"/>
      <c r="AZ227" s="998"/>
      <c r="BA227" s="998"/>
      <c r="BB227" s="998"/>
      <c r="BC227" s="998"/>
      <c r="BD227" s="998"/>
      <c r="BE227" s="998"/>
      <c r="BF227" s="998"/>
      <c r="BG227" s="998"/>
      <c r="BH227" s="998"/>
      <c r="BI227" s="998"/>
      <c r="BJ227" s="998"/>
      <c r="BK227" s="998"/>
      <c r="BL227" s="998"/>
      <c r="BM227" s="998"/>
      <c r="BN227" s="998"/>
      <c r="BO227" s="998"/>
    </row>
    <row r="228" spans="1:67">
      <c r="G228" s="856"/>
      <c r="H228" s="856"/>
      <c r="I228" s="856"/>
      <c r="J228" s="856"/>
      <c r="K228" s="856"/>
      <c r="L228" s="856"/>
      <c r="M228" s="856"/>
      <c r="N228" s="856"/>
      <c r="O228" s="856"/>
      <c r="P228" s="856"/>
      <c r="Q228" s="856"/>
      <c r="R228" s="856"/>
      <c r="S228" s="856"/>
      <c r="T228" s="856"/>
      <c r="U228" s="856"/>
      <c r="V228" s="856"/>
      <c r="W228" s="856"/>
      <c r="X228" s="856"/>
      <c r="Y228" s="856"/>
      <c r="Z228" s="856"/>
      <c r="AA228" s="856"/>
      <c r="AB228" s="856"/>
      <c r="AC228" s="856"/>
      <c r="AD228" s="856"/>
      <c r="AE228" s="856"/>
      <c r="AF228" s="856"/>
      <c r="AG228" s="856"/>
      <c r="AH228" s="856"/>
      <c r="AI228" s="856"/>
      <c r="AJ228" s="856"/>
      <c r="AK228" s="856"/>
      <c r="AL228" s="856"/>
      <c r="AM228" s="856"/>
      <c r="AN228" s="856"/>
      <c r="AO228" s="856"/>
      <c r="AP228" s="856"/>
      <c r="AQ228" s="856"/>
      <c r="AR228" s="856"/>
      <c r="AS228" s="856"/>
      <c r="AT228" s="856"/>
      <c r="AU228" s="856"/>
      <c r="AV228" s="856"/>
      <c r="AW228" s="856"/>
      <c r="AX228" s="856"/>
      <c r="AY228" s="856"/>
      <c r="AZ228" s="856"/>
      <c r="BA228" s="856"/>
      <c r="BB228" s="856"/>
      <c r="BC228" s="856"/>
      <c r="BD228" s="856"/>
      <c r="BE228" s="856"/>
      <c r="BF228" s="856"/>
      <c r="BG228" s="856"/>
      <c r="BH228" s="856"/>
      <c r="BI228" s="856"/>
      <c r="BJ228" s="856"/>
      <c r="BK228" s="856"/>
      <c r="BL228" s="856"/>
      <c r="BM228" s="856"/>
      <c r="BN228" s="856"/>
      <c r="BO228" s="856"/>
    </row>
    <row r="229" spans="1:67" s="784" customFormat="1" ht="13.5" hidden="1" outlineLevel="1" thickBot="1">
      <c r="A229" s="763"/>
      <c r="B229" s="17" t="s">
        <v>857</v>
      </c>
      <c r="C229" s="781"/>
      <c r="D229" s="781"/>
      <c r="E229" s="791"/>
      <c r="F229" s="791"/>
      <c r="G229" s="147">
        <f t="shared" ref="G229:BO229" si="223">G$7</f>
        <v>1990</v>
      </c>
      <c r="H229" s="147">
        <f t="shared" si="223"/>
        <v>1991</v>
      </c>
      <c r="I229" s="147">
        <f t="shared" si="223"/>
        <v>1992</v>
      </c>
      <c r="J229" s="147">
        <f t="shared" si="223"/>
        <v>1993</v>
      </c>
      <c r="K229" s="147">
        <f t="shared" si="223"/>
        <v>1994</v>
      </c>
      <c r="L229" s="147">
        <f t="shared" si="223"/>
        <v>1995</v>
      </c>
      <c r="M229" s="147">
        <f t="shared" si="223"/>
        <v>1996</v>
      </c>
      <c r="N229" s="147">
        <f t="shared" si="223"/>
        <v>1997</v>
      </c>
      <c r="O229" s="147">
        <f t="shared" si="223"/>
        <v>1998</v>
      </c>
      <c r="P229" s="153">
        <f t="shared" si="223"/>
        <v>1999</v>
      </c>
      <c r="Q229" s="147">
        <f t="shared" si="223"/>
        <v>2000</v>
      </c>
      <c r="R229" s="147">
        <f t="shared" si="223"/>
        <v>2001</v>
      </c>
      <c r="S229" s="147">
        <f t="shared" si="223"/>
        <v>2002</v>
      </c>
      <c r="T229" s="147">
        <f t="shared" si="223"/>
        <v>2003</v>
      </c>
      <c r="U229" s="147">
        <f t="shared" si="223"/>
        <v>2004</v>
      </c>
      <c r="V229" s="147">
        <f t="shared" si="223"/>
        <v>2005</v>
      </c>
      <c r="W229" s="147">
        <f t="shared" si="223"/>
        <v>2006</v>
      </c>
      <c r="X229" s="147">
        <f t="shared" si="223"/>
        <v>2007</v>
      </c>
      <c r="Y229" s="147">
        <f t="shared" si="223"/>
        <v>2008</v>
      </c>
      <c r="Z229" s="147">
        <f t="shared" si="223"/>
        <v>2009</v>
      </c>
      <c r="AA229" s="147">
        <f t="shared" si="223"/>
        <v>2010</v>
      </c>
      <c r="AB229" s="147">
        <f t="shared" si="223"/>
        <v>2011</v>
      </c>
      <c r="AC229" s="147">
        <f t="shared" si="223"/>
        <v>2012</v>
      </c>
      <c r="AD229" s="147">
        <f t="shared" si="223"/>
        <v>2013</v>
      </c>
      <c r="AE229" s="147">
        <f t="shared" si="223"/>
        <v>2014</v>
      </c>
      <c r="AF229" s="147">
        <f t="shared" si="223"/>
        <v>2015</v>
      </c>
      <c r="AG229" s="147">
        <f t="shared" si="223"/>
        <v>2016</v>
      </c>
      <c r="AH229" s="147">
        <f t="shared" si="223"/>
        <v>2017</v>
      </c>
      <c r="AI229" s="147">
        <f t="shared" si="223"/>
        <v>2018</v>
      </c>
      <c r="AJ229" s="147">
        <f t="shared" si="223"/>
        <v>2019</v>
      </c>
      <c r="AK229" s="147">
        <f t="shared" si="223"/>
        <v>2020</v>
      </c>
      <c r="AL229" s="147">
        <f t="shared" si="223"/>
        <v>2021</v>
      </c>
      <c r="AM229" s="147">
        <f t="shared" si="223"/>
        <v>2022</v>
      </c>
      <c r="AN229" s="147">
        <f t="shared" si="223"/>
        <v>2023</v>
      </c>
      <c r="AO229" s="147">
        <f t="shared" si="223"/>
        <v>2024</v>
      </c>
      <c r="AP229" s="147">
        <f t="shared" si="223"/>
        <v>2025</v>
      </c>
      <c r="AQ229" s="147">
        <f t="shared" si="223"/>
        <v>2026</v>
      </c>
      <c r="AR229" s="147">
        <f t="shared" si="223"/>
        <v>2027</v>
      </c>
      <c r="AS229" s="147">
        <f t="shared" si="223"/>
        <v>2028</v>
      </c>
      <c r="AT229" s="147">
        <f t="shared" si="223"/>
        <v>2029</v>
      </c>
      <c r="AU229" s="147">
        <f t="shared" si="223"/>
        <v>2030</v>
      </c>
      <c r="AV229" s="147">
        <f t="shared" si="223"/>
        <v>2031</v>
      </c>
      <c r="AW229" s="147">
        <f t="shared" si="223"/>
        <v>2032</v>
      </c>
      <c r="AX229" s="147">
        <f t="shared" si="223"/>
        <v>2033</v>
      </c>
      <c r="AY229" s="147">
        <f t="shared" si="223"/>
        <v>2034</v>
      </c>
      <c r="AZ229" s="147">
        <f t="shared" si="223"/>
        <v>2035</v>
      </c>
      <c r="BA229" s="147">
        <f t="shared" si="223"/>
        <v>2036</v>
      </c>
      <c r="BB229" s="147">
        <f t="shared" si="223"/>
        <v>2037</v>
      </c>
      <c r="BC229" s="147">
        <f t="shared" si="223"/>
        <v>2038</v>
      </c>
      <c r="BD229" s="147">
        <f t="shared" si="223"/>
        <v>2039</v>
      </c>
      <c r="BE229" s="147">
        <f t="shared" si="223"/>
        <v>2040</v>
      </c>
      <c r="BF229" s="147">
        <f t="shared" si="223"/>
        <v>2041</v>
      </c>
      <c r="BG229" s="147">
        <f t="shared" si="223"/>
        <v>2042</v>
      </c>
      <c r="BH229" s="147">
        <f t="shared" si="223"/>
        <v>2043</v>
      </c>
      <c r="BI229" s="147">
        <f t="shared" si="223"/>
        <v>2044</v>
      </c>
      <c r="BJ229" s="147">
        <f t="shared" si="223"/>
        <v>2045</v>
      </c>
      <c r="BK229" s="147">
        <f t="shared" si="223"/>
        <v>2046</v>
      </c>
      <c r="BL229" s="147">
        <f t="shared" si="223"/>
        <v>2047</v>
      </c>
      <c r="BM229" s="147">
        <f t="shared" si="223"/>
        <v>2048</v>
      </c>
      <c r="BN229" s="147">
        <f t="shared" si="223"/>
        <v>2049</v>
      </c>
      <c r="BO229" s="147">
        <f t="shared" si="223"/>
        <v>2050</v>
      </c>
    </row>
    <row r="230" spans="1:67" hidden="1" outlineLevel="1">
      <c r="B230" s="766">
        <v>101</v>
      </c>
      <c r="C230" s="58" t="s">
        <v>586</v>
      </c>
      <c r="D230" s="708"/>
      <c r="E230" s="702"/>
      <c r="F230" s="703"/>
      <c r="G230" s="999"/>
      <c r="H230" s="1000"/>
      <c r="I230" s="1000"/>
      <c r="J230" s="1000"/>
      <c r="K230" s="1000"/>
      <c r="L230" s="1000"/>
      <c r="M230" s="1000"/>
      <c r="N230" s="1000"/>
      <c r="O230" s="1000"/>
      <c r="P230" s="1000"/>
      <c r="Q230" s="1000"/>
      <c r="R230" s="1000"/>
      <c r="S230" s="1000"/>
      <c r="T230" s="1000"/>
      <c r="U230" s="1000"/>
      <c r="V230" s="1000"/>
      <c r="W230" s="1000"/>
      <c r="X230" s="1000"/>
      <c r="Y230" s="1000"/>
      <c r="Z230" s="1000"/>
      <c r="AA230" s="1000"/>
      <c r="AB230" s="1000"/>
      <c r="AC230" s="1000"/>
      <c r="AD230" s="1000"/>
      <c r="AE230" s="1000"/>
      <c r="AF230" s="1000"/>
      <c r="AG230" s="1000"/>
      <c r="AH230" s="1000"/>
      <c r="AI230" s="1000"/>
      <c r="AJ230" s="1000"/>
      <c r="AK230" s="1000"/>
      <c r="AL230" s="1000"/>
      <c r="AM230" s="1000"/>
      <c r="AN230" s="1000"/>
      <c r="AO230" s="1000"/>
      <c r="AP230" s="1001"/>
      <c r="AQ230" s="1001"/>
      <c r="AR230" s="1001"/>
      <c r="AS230" s="1001"/>
      <c r="AT230" s="1001"/>
      <c r="AU230" s="1001"/>
      <c r="AV230" s="1001"/>
      <c r="AW230" s="1001"/>
      <c r="AX230" s="1001"/>
      <c r="AY230" s="1001"/>
      <c r="AZ230" s="1001"/>
      <c r="BA230" s="1001"/>
      <c r="BB230" s="1001"/>
      <c r="BC230" s="1001"/>
      <c r="BD230" s="1001"/>
      <c r="BE230" s="1001"/>
      <c r="BF230" s="1001"/>
      <c r="BG230" s="1001"/>
      <c r="BH230" s="1001"/>
      <c r="BI230" s="1001"/>
      <c r="BJ230" s="1001"/>
      <c r="BK230" s="1001"/>
      <c r="BL230" s="1001"/>
      <c r="BM230" s="1001"/>
      <c r="BN230" s="1001"/>
      <c r="BO230" s="1001"/>
    </row>
    <row r="231" spans="1:67" hidden="1" outlineLevel="1">
      <c r="B231" s="772">
        <f t="shared" ref="B231:B236" si="224">B230+1</f>
        <v>102</v>
      </c>
      <c r="C231" s="710"/>
      <c r="D231" s="708" t="s">
        <v>1147</v>
      </c>
      <c r="E231" s="702" t="s">
        <v>1315</v>
      </c>
      <c r="F231" s="709"/>
      <c r="G231" s="1002">
        <v>0</v>
      </c>
      <c r="H231" s="1002">
        <v>0</v>
      </c>
      <c r="I231" s="1002">
        <v>0</v>
      </c>
      <c r="J231" s="1002">
        <v>0</v>
      </c>
      <c r="K231" s="1002">
        <v>0</v>
      </c>
      <c r="L231" s="1002">
        <v>0</v>
      </c>
      <c r="M231" s="1002">
        <v>0</v>
      </c>
      <c r="N231" s="1002">
        <v>0</v>
      </c>
      <c r="O231" s="1002">
        <v>0</v>
      </c>
      <c r="P231" s="1002">
        <v>0</v>
      </c>
      <c r="Q231" s="1002">
        <v>0</v>
      </c>
      <c r="R231" s="1002">
        <v>0</v>
      </c>
      <c r="S231" s="1002">
        <v>0</v>
      </c>
      <c r="T231" s="1002">
        <v>0</v>
      </c>
      <c r="U231" s="1002">
        <v>0</v>
      </c>
      <c r="V231" s="1002">
        <v>0</v>
      </c>
      <c r="W231" s="1002">
        <v>0</v>
      </c>
      <c r="X231" s="1002">
        <v>0</v>
      </c>
      <c r="Y231" s="1002">
        <v>0</v>
      </c>
      <c r="Z231" s="1002">
        <v>0</v>
      </c>
      <c r="AA231" s="1002">
        <v>0</v>
      </c>
      <c r="AB231" s="1002">
        <v>0</v>
      </c>
      <c r="AC231" s="1002">
        <v>0</v>
      </c>
      <c r="AD231" s="1002">
        <v>0</v>
      </c>
      <c r="AE231" s="1002">
        <v>0</v>
      </c>
      <c r="AF231" s="1002">
        <v>0</v>
      </c>
      <c r="AG231" s="1002">
        <v>0</v>
      </c>
      <c r="AH231" s="1002">
        <v>0</v>
      </c>
      <c r="AI231" s="1002">
        <v>0</v>
      </c>
      <c r="AJ231" s="1002">
        <v>0</v>
      </c>
      <c r="AK231" s="1002">
        <v>0</v>
      </c>
      <c r="AL231" s="973">
        <v>0</v>
      </c>
      <c r="AM231" s="973">
        <v>0</v>
      </c>
      <c r="AN231" s="973">
        <v>0</v>
      </c>
      <c r="AO231" s="973">
        <v>0</v>
      </c>
      <c r="AP231" s="973">
        <v>0</v>
      </c>
      <c r="AQ231" s="973">
        <v>0</v>
      </c>
      <c r="AR231" s="973">
        <v>0</v>
      </c>
      <c r="AS231" s="973">
        <v>0</v>
      </c>
      <c r="AT231" s="973">
        <v>0</v>
      </c>
      <c r="AU231" s="973">
        <v>0</v>
      </c>
      <c r="AV231" s="973">
        <v>0</v>
      </c>
      <c r="AW231" s="973">
        <v>0</v>
      </c>
      <c r="AX231" s="973">
        <v>0</v>
      </c>
      <c r="AY231" s="973">
        <v>0</v>
      </c>
      <c r="AZ231" s="973">
        <v>0</v>
      </c>
      <c r="BA231" s="973">
        <v>0</v>
      </c>
      <c r="BB231" s="973">
        <v>0</v>
      </c>
      <c r="BC231" s="973">
        <v>0</v>
      </c>
      <c r="BD231" s="973">
        <v>0</v>
      </c>
      <c r="BE231" s="973">
        <v>0</v>
      </c>
      <c r="BF231" s="973">
        <v>0</v>
      </c>
      <c r="BG231" s="973">
        <v>0</v>
      </c>
      <c r="BH231" s="973">
        <v>0</v>
      </c>
      <c r="BI231" s="973">
        <v>0</v>
      </c>
      <c r="BJ231" s="973">
        <v>0</v>
      </c>
      <c r="BK231" s="973">
        <v>0</v>
      </c>
      <c r="BL231" s="973">
        <v>0</v>
      </c>
      <c r="BM231" s="973">
        <v>0</v>
      </c>
      <c r="BN231" s="973">
        <v>0</v>
      </c>
      <c r="BO231" s="973">
        <v>0</v>
      </c>
    </row>
    <row r="232" spans="1:67" hidden="1" outlineLevel="1">
      <c r="B232" s="772">
        <f t="shared" si="224"/>
        <v>103</v>
      </c>
      <c r="C232" s="710"/>
      <c r="D232" s="708" t="s">
        <v>1119</v>
      </c>
      <c r="E232" s="702" t="s">
        <v>1315</v>
      </c>
      <c r="F232" s="709"/>
      <c r="G232" s="973">
        <v>0</v>
      </c>
      <c r="H232" s="973">
        <v>0</v>
      </c>
      <c r="I232" s="973">
        <v>0</v>
      </c>
      <c r="J232" s="973">
        <v>0</v>
      </c>
      <c r="K232" s="973">
        <v>0</v>
      </c>
      <c r="L232" s="973">
        <v>0</v>
      </c>
      <c r="M232" s="973">
        <v>0</v>
      </c>
      <c r="N232" s="973">
        <v>0</v>
      </c>
      <c r="O232" s="973">
        <v>0</v>
      </c>
      <c r="P232" s="973">
        <v>0</v>
      </c>
      <c r="Q232" s="973">
        <v>0</v>
      </c>
      <c r="R232" s="973">
        <v>0</v>
      </c>
      <c r="S232" s="973">
        <v>0</v>
      </c>
      <c r="T232" s="973">
        <v>0</v>
      </c>
      <c r="U232" s="973">
        <v>0</v>
      </c>
      <c r="V232" s="973">
        <v>0</v>
      </c>
      <c r="W232" s="973">
        <v>0</v>
      </c>
      <c r="X232" s="973">
        <v>0</v>
      </c>
      <c r="Y232" s="973">
        <v>0</v>
      </c>
      <c r="Z232" s="973">
        <v>0</v>
      </c>
      <c r="AA232" s="973">
        <v>0</v>
      </c>
      <c r="AB232" s="973">
        <v>0</v>
      </c>
      <c r="AC232" s="973">
        <v>0</v>
      </c>
      <c r="AD232" s="973">
        <v>0</v>
      </c>
      <c r="AE232" s="973">
        <v>0</v>
      </c>
      <c r="AF232" s="973">
        <v>0</v>
      </c>
      <c r="AG232" s="973">
        <v>0</v>
      </c>
      <c r="AH232" s="973">
        <v>0</v>
      </c>
      <c r="AI232" s="973">
        <v>0</v>
      </c>
      <c r="AJ232" s="973">
        <v>0</v>
      </c>
      <c r="AK232" s="973">
        <v>0</v>
      </c>
      <c r="AL232" s="973">
        <v>0</v>
      </c>
      <c r="AM232" s="973">
        <v>0</v>
      </c>
      <c r="AN232" s="973">
        <v>0</v>
      </c>
      <c r="AO232" s="973">
        <v>0</v>
      </c>
      <c r="AP232" s="973">
        <v>0</v>
      </c>
      <c r="AQ232" s="973">
        <v>0</v>
      </c>
      <c r="AR232" s="973">
        <v>0</v>
      </c>
      <c r="AS232" s="973">
        <v>0</v>
      </c>
      <c r="AT232" s="973">
        <v>0</v>
      </c>
      <c r="AU232" s="973">
        <v>0</v>
      </c>
      <c r="AV232" s="973">
        <v>0</v>
      </c>
      <c r="AW232" s="973">
        <v>0</v>
      </c>
      <c r="AX232" s="973">
        <v>0</v>
      </c>
      <c r="AY232" s="973">
        <v>0</v>
      </c>
      <c r="AZ232" s="973">
        <v>0</v>
      </c>
      <c r="BA232" s="973">
        <v>0</v>
      </c>
      <c r="BB232" s="973">
        <v>0</v>
      </c>
      <c r="BC232" s="973">
        <v>0</v>
      </c>
      <c r="BD232" s="973">
        <v>0</v>
      </c>
      <c r="BE232" s="973">
        <v>0</v>
      </c>
      <c r="BF232" s="973">
        <v>0</v>
      </c>
      <c r="BG232" s="973">
        <v>0</v>
      </c>
      <c r="BH232" s="973">
        <v>0</v>
      </c>
      <c r="BI232" s="973">
        <v>0</v>
      </c>
      <c r="BJ232" s="973">
        <v>0</v>
      </c>
      <c r="BK232" s="973">
        <v>0</v>
      </c>
      <c r="BL232" s="973">
        <v>0</v>
      </c>
      <c r="BM232" s="973">
        <v>0</v>
      </c>
      <c r="BN232" s="973">
        <v>0</v>
      </c>
      <c r="BO232" s="973">
        <v>0</v>
      </c>
    </row>
    <row r="233" spans="1:67" hidden="1" outlineLevel="1">
      <c r="B233" s="772">
        <f t="shared" si="224"/>
        <v>104</v>
      </c>
      <c r="C233" s="710"/>
      <c r="D233" s="708" t="s">
        <v>776</v>
      </c>
      <c r="E233" s="702" t="s">
        <v>1315</v>
      </c>
      <c r="F233" s="709"/>
      <c r="G233" s="973">
        <v>0</v>
      </c>
      <c r="H233" s="973">
        <v>0</v>
      </c>
      <c r="I233" s="973">
        <v>0</v>
      </c>
      <c r="J233" s="973">
        <v>0</v>
      </c>
      <c r="K233" s="973">
        <v>0</v>
      </c>
      <c r="L233" s="973">
        <v>0</v>
      </c>
      <c r="M233" s="973">
        <v>0</v>
      </c>
      <c r="N233" s="973">
        <v>0</v>
      </c>
      <c r="O233" s="973">
        <v>0</v>
      </c>
      <c r="P233" s="973">
        <v>0</v>
      </c>
      <c r="Q233" s="973">
        <v>0</v>
      </c>
      <c r="R233" s="973">
        <v>0</v>
      </c>
      <c r="S233" s="973">
        <v>0</v>
      </c>
      <c r="T233" s="973">
        <v>0</v>
      </c>
      <c r="U233" s="973">
        <v>0</v>
      </c>
      <c r="V233" s="973">
        <v>0</v>
      </c>
      <c r="W233" s="973">
        <v>0</v>
      </c>
      <c r="X233" s="973">
        <v>0</v>
      </c>
      <c r="Y233" s="973">
        <v>0</v>
      </c>
      <c r="Z233" s="973">
        <v>0</v>
      </c>
      <c r="AA233" s="973">
        <v>0</v>
      </c>
      <c r="AB233" s="973">
        <v>0</v>
      </c>
      <c r="AC233" s="973">
        <v>0</v>
      </c>
      <c r="AD233" s="973">
        <v>0</v>
      </c>
      <c r="AE233" s="973">
        <v>0</v>
      </c>
      <c r="AF233" s="973">
        <v>0</v>
      </c>
      <c r="AG233" s="973">
        <v>0</v>
      </c>
      <c r="AH233" s="973">
        <v>0</v>
      </c>
      <c r="AI233" s="973">
        <v>0</v>
      </c>
      <c r="AJ233" s="973">
        <v>0</v>
      </c>
      <c r="AK233" s="973">
        <v>0</v>
      </c>
      <c r="AL233" s="973">
        <v>0</v>
      </c>
      <c r="AM233" s="973">
        <v>0</v>
      </c>
      <c r="AN233" s="973">
        <v>0</v>
      </c>
      <c r="AO233" s="973">
        <v>0</v>
      </c>
      <c r="AP233" s="973">
        <v>0</v>
      </c>
      <c r="AQ233" s="973">
        <v>0</v>
      </c>
      <c r="AR233" s="973">
        <v>0</v>
      </c>
      <c r="AS233" s="973">
        <v>0</v>
      </c>
      <c r="AT233" s="973">
        <v>0</v>
      </c>
      <c r="AU233" s="973">
        <v>0</v>
      </c>
      <c r="AV233" s="973">
        <v>0</v>
      </c>
      <c r="AW233" s="973">
        <v>0</v>
      </c>
      <c r="AX233" s="973">
        <v>0</v>
      </c>
      <c r="AY233" s="973">
        <v>0</v>
      </c>
      <c r="AZ233" s="973">
        <v>0</v>
      </c>
      <c r="BA233" s="973">
        <v>0</v>
      </c>
      <c r="BB233" s="973">
        <v>0</v>
      </c>
      <c r="BC233" s="973">
        <v>0</v>
      </c>
      <c r="BD233" s="973">
        <v>0</v>
      </c>
      <c r="BE233" s="973">
        <v>0</v>
      </c>
      <c r="BF233" s="973">
        <v>0</v>
      </c>
      <c r="BG233" s="973">
        <v>0</v>
      </c>
      <c r="BH233" s="973">
        <v>0</v>
      </c>
      <c r="BI233" s="973">
        <v>0</v>
      </c>
      <c r="BJ233" s="973">
        <v>0</v>
      </c>
      <c r="BK233" s="973">
        <v>0</v>
      </c>
      <c r="BL233" s="973">
        <v>0</v>
      </c>
      <c r="BM233" s="973">
        <v>0</v>
      </c>
      <c r="BN233" s="973">
        <v>0</v>
      </c>
      <c r="BO233" s="973">
        <v>0</v>
      </c>
    </row>
    <row r="234" spans="1:67" hidden="1" outlineLevel="1">
      <c r="B234" s="772">
        <f t="shared" si="224"/>
        <v>105</v>
      </c>
      <c r="C234" s="710"/>
      <c r="D234" s="708" t="s">
        <v>1120</v>
      </c>
      <c r="E234" s="702" t="s">
        <v>1315</v>
      </c>
      <c r="F234" s="709"/>
      <c r="G234" s="973">
        <v>0</v>
      </c>
      <c r="H234" s="973">
        <v>0</v>
      </c>
      <c r="I234" s="973">
        <v>0</v>
      </c>
      <c r="J234" s="973">
        <v>0</v>
      </c>
      <c r="K234" s="973">
        <v>0</v>
      </c>
      <c r="L234" s="973">
        <v>0</v>
      </c>
      <c r="M234" s="973">
        <v>0</v>
      </c>
      <c r="N234" s="973">
        <v>0</v>
      </c>
      <c r="O234" s="973">
        <v>0</v>
      </c>
      <c r="P234" s="973">
        <v>0</v>
      </c>
      <c r="Q234" s="973">
        <v>0</v>
      </c>
      <c r="R234" s="973">
        <v>0</v>
      </c>
      <c r="S234" s="973">
        <v>0</v>
      </c>
      <c r="T234" s="973">
        <v>0</v>
      </c>
      <c r="U234" s="973">
        <v>0</v>
      </c>
      <c r="V234" s="973">
        <v>0</v>
      </c>
      <c r="W234" s="973">
        <v>0</v>
      </c>
      <c r="X234" s="973">
        <v>0</v>
      </c>
      <c r="Y234" s="973">
        <v>0</v>
      </c>
      <c r="Z234" s="973">
        <v>0</v>
      </c>
      <c r="AA234" s="973">
        <v>0</v>
      </c>
      <c r="AB234" s="973">
        <v>0</v>
      </c>
      <c r="AC234" s="973">
        <v>0</v>
      </c>
      <c r="AD234" s="973">
        <v>0</v>
      </c>
      <c r="AE234" s="973">
        <v>0</v>
      </c>
      <c r="AF234" s="973">
        <v>0</v>
      </c>
      <c r="AG234" s="973">
        <v>0</v>
      </c>
      <c r="AH234" s="973">
        <v>0</v>
      </c>
      <c r="AI234" s="973">
        <v>0</v>
      </c>
      <c r="AJ234" s="973">
        <v>0</v>
      </c>
      <c r="AK234" s="973">
        <v>0</v>
      </c>
      <c r="AL234" s="973">
        <v>0</v>
      </c>
      <c r="AM234" s="973">
        <v>0</v>
      </c>
      <c r="AN234" s="973">
        <v>0</v>
      </c>
      <c r="AO234" s="973">
        <v>0</v>
      </c>
      <c r="AP234" s="973">
        <v>0</v>
      </c>
      <c r="AQ234" s="973">
        <v>0</v>
      </c>
      <c r="AR234" s="973">
        <v>0</v>
      </c>
      <c r="AS234" s="973">
        <v>0</v>
      </c>
      <c r="AT234" s="973">
        <v>0</v>
      </c>
      <c r="AU234" s="973">
        <v>0</v>
      </c>
      <c r="AV234" s="973">
        <v>0</v>
      </c>
      <c r="AW234" s="973">
        <v>0</v>
      </c>
      <c r="AX234" s="973">
        <v>0</v>
      </c>
      <c r="AY234" s="973">
        <v>0</v>
      </c>
      <c r="AZ234" s="973">
        <v>0</v>
      </c>
      <c r="BA234" s="973">
        <v>0</v>
      </c>
      <c r="BB234" s="973">
        <v>0</v>
      </c>
      <c r="BC234" s="973">
        <v>0</v>
      </c>
      <c r="BD234" s="973">
        <v>0</v>
      </c>
      <c r="BE234" s="973">
        <v>0</v>
      </c>
      <c r="BF234" s="973">
        <v>0</v>
      </c>
      <c r="BG234" s="973">
        <v>0</v>
      </c>
      <c r="BH234" s="973">
        <v>0</v>
      </c>
      <c r="BI234" s="973">
        <v>0</v>
      </c>
      <c r="BJ234" s="973">
        <v>0</v>
      </c>
      <c r="BK234" s="973">
        <v>0</v>
      </c>
      <c r="BL234" s="973">
        <v>0</v>
      </c>
      <c r="BM234" s="973">
        <v>0</v>
      </c>
      <c r="BN234" s="973">
        <v>0</v>
      </c>
      <c r="BO234" s="973">
        <v>0</v>
      </c>
    </row>
    <row r="235" spans="1:67" ht="12.75" hidden="1" customHeight="1" outlineLevel="1">
      <c r="B235" s="772">
        <f t="shared" si="224"/>
        <v>106</v>
      </c>
      <c r="C235" s="710"/>
      <c r="D235" s="708" t="s">
        <v>1121</v>
      </c>
      <c r="E235" s="702" t="s">
        <v>115</v>
      </c>
      <c r="F235" s="709"/>
      <c r="G235" s="973">
        <v>0</v>
      </c>
      <c r="H235" s="973">
        <v>0</v>
      </c>
      <c r="I235" s="973">
        <v>0</v>
      </c>
      <c r="J235" s="973">
        <v>0</v>
      </c>
      <c r="K235" s="973">
        <v>0</v>
      </c>
      <c r="L235" s="973">
        <v>0</v>
      </c>
      <c r="M235" s="973">
        <v>0</v>
      </c>
      <c r="N235" s="973">
        <v>0</v>
      </c>
      <c r="O235" s="973">
        <v>0</v>
      </c>
      <c r="P235" s="973">
        <v>0</v>
      </c>
      <c r="Q235" s="973">
        <v>0</v>
      </c>
      <c r="R235" s="973">
        <v>0</v>
      </c>
      <c r="S235" s="973">
        <v>0</v>
      </c>
      <c r="T235" s="973">
        <v>0</v>
      </c>
      <c r="U235" s="973">
        <v>0</v>
      </c>
      <c r="V235" s="973">
        <v>0</v>
      </c>
      <c r="W235" s="973">
        <v>0</v>
      </c>
      <c r="X235" s="973">
        <v>0</v>
      </c>
      <c r="Y235" s="973">
        <v>0</v>
      </c>
      <c r="Z235" s="973">
        <v>0</v>
      </c>
      <c r="AA235" s="973">
        <v>0</v>
      </c>
      <c r="AB235" s="973">
        <v>0</v>
      </c>
      <c r="AC235" s="973">
        <v>0</v>
      </c>
      <c r="AD235" s="973">
        <v>0</v>
      </c>
      <c r="AE235" s="973">
        <v>0</v>
      </c>
      <c r="AF235" s="973">
        <v>0</v>
      </c>
      <c r="AG235" s="973">
        <v>0</v>
      </c>
      <c r="AH235" s="973">
        <v>0</v>
      </c>
      <c r="AI235" s="973">
        <v>0</v>
      </c>
      <c r="AJ235" s="973">
        <v>0</v>
      </c>
      <c r="AK235" s="973">
        <v>0</v>
      </c>
      <c r="AL235" s="973">
        <v>0</v>
      </c>
      <c r="AM235" s="973">
        <v>0</v>
      </c>
      <c r="AN235" s="973">
        <v>0</v>
      </c>
      <c r="AO235" s="973">
        <v>0</v>
      </c>
      <c r="AP235" s="973">
        <v>0</v>
      </c>
      <c r="AQ235" s="973">
        <v>0</v>
      </c>
      <c r="AR235" s="973">
        <v>0</v>
      </c>
      <c r="AS235" s="973">
        <v>0</v>
      </c>
      <c r="AT235" s="973">
        <v>0</v>
      </c>
      <c r="AU235" s="973">
        <v>0</v>
      </c>
      <c r="AV235" s="973">
        <v>0</v>
      </c>
      <c r="AW235" s="973">
        <v>0</v>
      </c>
      <c r="AX235" s="973">
        <v>0</v>
      </c>
      <c r="AY235" s="973">
        <v>0</v>
      </c>
      <c r="AZ235" s="973">
        <v>0</v>
      </c>
      <c r="BA235" s="973">
        <v>0</v>
      </c>
      <c r="BB235" s="973">
        <v>0</v>
      </c>
      <c r="BC235" s="973">
        <v>0</v>
      </c>
      <c r="BD235" s="973">
        <v>0</v>
      </c>
      <c r="BE235" s="973">
        <v>0</v>
      </c>
      <c r="BF235" s="973">
        <v>0</v>
      </c>
      <c r="BG235" s="973">
        <v>0</v>
      </c>
      <c r="BH235" s="973">
        <v>0</v>
      </c>
      <c r="BI235" s="973">
        <v>0</v>
      </c>
      <c r="BJ235" s="973">
        <v>0</v>
      </c>
      <c r="BK235" s="973">
        <v>0</v>
      </c>
      <c r="BL235" s="973">
        <v>0</v>
      </c>
      <c r="BM235" s="973">
        <v>0</v>
      </c>
      <c r="BN235" s="973">
        <v>0</v>
      </c>
      <c r="BO235" s="973">
        <v>0</v>
      </c>
    </row>
    <row r="236" spans="1:67" hidden="1" outlineLevel="1">
      <c r="B236" s="772">
        <f t="shared" si="224"/>
        <v>107</v>
      </c>
      <c r="C236" s="710"/>
      <c r="D236" s="708" t="s">
        <v>1122</v>
      </c>
      <c r="E236" s="702" t="s">
        <v>1315</v>
      </c>
      <c r="F236" s="709"/>
      <c r="G236" s="973">
        <v>0</v>
      </c>
      <c r="H236" s="973">
        <v>0</v>
      </c>
      <c r="I236" s="973">
        <v>0</v>
      </c>
      <c r="J236" s="973">
        <v>0</v>
      </c>
      <c r="K236" s="973">
        <v>0</v>
      </c>
      <c r="L236" s="973">
        <v>0</v>
      </c>
      <c r="M236" s="973">
        <v>0</v>
      </c>
      <c r="N236" s="973">
        <v>0</v>
      </c>
      <c r="O236" s="973">
        <v>0</v>
      </c>
      <c r="P236" s="973">
        <v>0</v>
      </c>
      <c r="Q236" s="973">
        <v>0</v>
      </c>
      <c r="R236" s="973">
        <v>0</v>
      </c>
      <c r="S236" s="973">
        <v>0</v>
      </c>
      <c r="T236" s="973">
        <v>0</v>
      </c>
      <c r="U236" s="973">
        <v>0</v>
      </c>
      <c r="V236" s="973">
        <v>0</v>
      </c>
      <c r="W236" s="973">
        <v>0</v>
      </c>
      <c r="X236" s="973">
        <v>0</v>
      </c>
      <c r="Y236" s="973">
        <v>0</v>
      </c>
      <c r="Z236" s="973">
        <v>0</v>
      </c>
      <c r="AA236" s="973">
        <v>0</v>
      </c>
      <c r="AB236" s="973">
        <v>0</v>
      </c>
      <c r="AC236" s="973">
        <v>0</v>
      </c>
      <c r="AD236" s="973">
        <v>0</v>
      </c>
      <c r="AE236" s="973">
        <v>0</v>
      </c>
      <c r="AF236" s="973">
        <v>0</v>
      </c>
      <c r="AG236" s="973">
        <v>0</v>
      </c>
      <c r="AH236" s="973">
        <v>0</v>
      </c>
      <c r="AI236" s="973">
        <v>0</v>
      </c>
      <c r="AJ236" s="973">
        <v>0</v>
      </c>
      <c r="AK236" s="973">
        <v>0</v>
      </c>
      <c r="AL236" s="973">
        <v>0</v>
      </c>
      <c r="AM236" s="973">
        <v>0</v>
      </c>
      <c r="AN236" s="973">
        <v>0</v>
      </c>
      <c r="AO236" s="973">
        <v>0</v>
      </c>
      <c r="AP236" s="973">
        <v>0</v>
      </c>
      <c r="AQ236" s="973">
        <v>0</v>
      </c>
      <c r="AR236" s="973">
        <v>0</v>
      </c>
      <c r="AS236" s="973">
        <v>0</v>
      </c>
      <c r="AT236" s="973">
        <v>0</v>
      </c>
      <c r="AU236" s="973">
        <v>0</v>
      </c>
      <c r="AV236" s="973">
        <v>0</v>
      </c>
      <c r="AW236" s="973">
        <v>0</v>
      </c>
      <c r="AX236" s="973">
        <v>0</v>
      </c>
      <c r="AY236" s="973">
        <v>0</v>
      </c>
      <c r="AZ236" s="973">
        <v>0</v>
      </c>
      <c r="BA236" s="973">
        <v>0</v>
      </c>
      <c r="BB236" s="973">
        <v>0</v>
      </c>
      <c r="BC236" s="973">
        <v>0</v>
      </c>
      <c r="BD236" s="973">
        <v>0</v>
      </c>
      <c r="BE236" s="973">
        <v>0</v>
      </c>
      <c r="BF236" s="973">
        <v>0</v>
      </c>
      <c r="BG236" s="973">
        <v>0</v>
      </c>
      <c r="BH236" s="973">
        <v>0</v>
      </c>
      <c r="BI236" s="973">
        <v>0</v>
      </c>
      <c r="BJ236" s="973">
        <v>0</v>
      </c>
      <c r="BK236" s="973">
        <v>0</v>
      </c>
      <c r="BL236" s="973">
        <v>0</v>
      </c>
      <c r="BM236" s="973">
        <v>0</v>
      </c>
      <c r="BN236" s="973">
        <v>0</v>
      </c>
      <c r="BO236" s="973">
        <v>0</v>
      </c>
    </row>
    <row r="237" spans="1:67" hidden="1" outlineLevel="1">
      <c r="B237" s="772" t="s">
        <v>1051</v>
      </c>
      <c r="C237" s="710"/>
      <c r="D237" s="708" t="s">
        <v>1052</v>
      </c>
      <c r="E237" s="702" t="s">
        <v>1315</v>
      </c>
      <c r="F237" s="709"/>
      <c r="G237" s="1003">
        <v>0</v>
      </c>
      <c r="H237" s="1003">
        <v>0</v>
      </c>
      <c r="I237" s="1003">
        <v>0</v>
      </c>
      <c r="J237" s="1003">
        <v>0</v>
      </c>
      <c r="K237" s="1003">
        <v>0</v>
      </c>
      <c r="L237" s="1003">
        <v>0</v>
      </c>
      <c r="M237" s="1003">
        <v>0</v>
      </c>
      <c r="N237" s="1003">
        <v>0</v>
      </c>
      <c r="O237" s="1003">
        <v>0</v>
      </c>
      <c r="P237" s="1003">
        <v>0</v>
      </c>
      <c r="Q237" s="1003">
        <v>0</v>
      </c>
      <c r="R237" s="1003">
        <v>0</v>
      </c>
      <c r="S237" s="1003">
        <v>0</v>
      </c>
      <c r="T237" s="1003">
        <v>0</v>
      </c>
      <c r="U237" s="1003">
        <v>0</v>
      </c>
      <c r="V237" s="1003">
        <v>0</v>
      </c>
      <c r="W237" s="1003">
        <v>0</v>
      </c>
      <c r="X237" s="1003">
        <v>0</v>
      </c>
      <c r="Y237" s="1003">
        <v>0</v>
      </c>
      <c r="Z237" s="1003">
        <v>0</v>
      </c>
      <c r="AA237" s="1003">
        <v>0</v>
      </c>
      <c r="AB237" s="1003">
        <v>0</v>
      </c>
      <c r="AC237" s="1003">
        <v>0</v>
      </c>
      <c r="AD237" s="1003">
        <v>0</v>
      </c>
      <c r="AE237" s="1003">
        <v>0</v>
      </c>
      <c r="AF237" s="1003">
        <v>0</v>
      </c>
      <c r="AG237" s="1003">
        <v>0</v>
      </c>
      <c r="AH237" s="1003">
        <v>0</v>
      </c>
      <c r="AI237" s="1003">
        <v>0</v>
      </c>
      <c r="AJ237" s="1003">
        <v>0</v>
      </c>
      <c r="AK237" s="1003">
        <v>0</v>
      </c>
      <c r="AL237" s="973">
        <v>0</v>
      </c>
      <c r="AM237" s="973">
        <v>0</v>
      </c>
      <c r="AN237" s="973">
        <v>0</v>
      </c>
      <c r="AO237" s="973">
        <v>0</v>
      </c>
      <c r="AP237" s="973">
        <v>0</v>
      </c>
      <c r="AQ237" s="973">
        <v>0</v>
      </c>
      <c r="AR237" s="973">
        <v>0</v>
      </c>
      <c r="AS237" s="973">
        <v>0</v>
      </c>
      <c r="AT237" s="973">
        <v>0</v>
      </c>
      <c r="AU237" s="973">
        <v>0</v>
      </c>
      <c r="AV237" s="973">
        <v>0</v>
      </c>
      <c r="AW237" s="973">
        <v>0</v>
      </c>
      <c r="AX237" s="973">
        <v>0</v>
      </c>
      <c r="AY237" s="973">
        <v>0</v>
      </c>
      <c r="AZ237" s="973">
        <v>0</v>
      </c>
      <c r="BA237" s="973">
        <v>0</v>
      </c>
      <c r="BB237" s="973">
        <v>0</v>
      </c>
      <c r="BC237" s="973">
        <v>0</v>
      </c>
      <c r="BD237" s="973">
        <v>0</v>
      </c>
      <c r="BE237" s="973">
        <v>0</v>
      </c>
      <c r="BF237" s="973">
        <v>0</v>
      </c>
      <c r="BG237" s="973">
        <v>0</v>
      </c>
      <c r="BH237" s="973">
        <v>0</v>
      </c>
      <c r="BI237" s="973">
        <v>0</v>
      </c>
      <c r="BJ237" s="973">
        <v>0</v>
      </c>
      <c r="BK237" s="973">
        <v>0</v>
      </c>
      <c r="BL237" s="973">
        <v>0</v>
      </c>
      <c r="BM237" s="973">
        <v>0</v>
      </c>
      <c r="BN237" s="973">
        <v>0</v>
      </c>
      <c r="BO237" s="973">
        <v>0</v>
      </c>
    </row>
    <row r="238" spans="1:67" hidden="1" outlineLevel="1">
      <c r="B238" s="772">
        <f>B236+1</f>
        <v>108</v>
      </c>
      <c r="C238" s="59" t="s">
        <v>1034</v>
      </c>
      <c r="D238" s="701"/>
      <c r="E238" s="702"/>
      <c r="F238" s="874"/>
      <c r="G238" s="704"/>
      <c r="H238" s="705"/>
      <c r="I238" s="705"/>
      <c r="J238" s="705"/>
      <c r="K238" s="705"/>
      <c r="L238" s="705"/>
      <c r="M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N238" s="705"/>
      <c r="AO238" s="705"/>
      <c r="AP238" s="706"/>
      <c r="AQ238" s="706"/>
      <c r="AR238" s="706"/>
      <c r="AS238" s="706"/>
      <c r="AT238" s="706"/>
      <c r="AU238" s="706"/>
      <c r="AV238" s="706"/>
      <c r="AW238" s="706"/>
      <c r="AX238" s="706"/>
      <c r="AY238" s="706"/>
      <c r="AZ238" s="706"/>
      <c r="BA238" s="706"/>
      <c r="BB238" s="706"/>
      <c r="BC238" s="706"/>
      <c r="BD238" s="706"/>
      <c r="BE238" s="706"/>
      <c r="BF238" s="706"/>
      <c r="BG238" s="706"/>
      <c r="BH238" s="706"/>
      <c r="BI238" s="706"/>
      <c r="BJ238" s="706"/>
      <c r="BK238" s="706"/>
      <c r="BL238" s="706"/>
      <c r="BM238" s="706"/>
      <c r="BN238" s="706"/>
      <c r="BO238" s="706"/>
    </row>
    <row r="239" spans="1:67" hidden="1" outlineLevel="1">
      <c r="B239" s="772">
        <f>B238+1</f>
        <v>109</v>
      </c>
      <c r="C239" s="707"/>
      <c r="D239" s="708" t="s">
        <v>1123</v>
      </c>
      <c r="E239" s="702" t="s">
        <v>1315</v>
      </c>
      <c r="F239" s="709"/>
      <c r="G239" s="1002">
        <v>0</v>
      </c>
      <c r="H239" s="1002">
        <v>0</v>
      </c>
      <c r="I239" s="1002">
        <v>0</v>
      </c>
      <c r="J239" s="1002">
        <v>0</v>
      </c>
      <c r="K239" s="1002">
        <v>0</v>
      </c>
      <c r="L239" s="1002">
        <v>0</v>
      </c>
      <c r="M239" s="1002">
        <v>0</v>
      </c>
      <c r="N239" s="1002">
        <v>0</v>
      </c>
      <c r="O239" s="1002">
        <v>0</v>
      </c>
      <c r="P239" s="1002">
        <v>0</v>
      </c>
      <c r="Q239" s="1002">
        <v>0</v>
      </c>
      <c r="R239" s="1002">
        <v>0</v>
      </c>
      <c r="S239" s="1002">
        <v>0</v>
      </c>
      <c r="T239" s="1002">
        <v>0</v>
      </c>
      <c r="U239" s="1002">
        <v>0</v>
      </c>
      <c r="V239" s="1002">
        <v>0</v>
      </c>
      <c r="W239" s="1002">
        <v>0</v>
      </c>
      <c r="X239" s="1002">
        <v>0</v>
      </c>
      <c r="Y239" s="1002">
        <v>0</v>
      </c>
      <c r="Z239" s="1002">
        <v>0</v>
      </c>
      <c r="AA239" s="1002">
        <v>0</v>
      </c>
      <c r="AB239" s="1002">
        <v>0</v>
      </c>
      <c r="AC239" s="1002">
        <v>0</v>
      </c>
      <c r="AD239" s="1002">
        <v>0</v>
      </c>
      <c r="AE239" s="1002">
        <v>0</v>
      </c>
      <c r="AF239" s="1002">
        <v>0</v>
      </c>
      <c r="AG239" s="1002">
        <v>0</v>
      </c>
      <c r="AH239" s="1002">
        <v>0</v>
      </c>
      <c r="AI239" s="1002">
        <v>0</v>
      </c>
      <c r="AJ239" s="1002">
        <v>0</v>
      </c>
      <c r="AK239" s="1002">
        <v>0</v>
      </c>
      <c r="AL239" s="973">
        <v>0</v>
      </c>
      <c r="AM239" s="973">
        <v>0</v>
      </c>
      <c r="AN239" s="973">
        <v>0</v>
      </c>
      <c r="AO239" s="973">
        <v>0</v>
      </c>
      <c r="AP239" s="973">
        <v>0</v>
      </c>
      <c r="AQ239" s="973">
        <v>0</v>
      </c>
      <c r="AR239" s="973">
        <v>0</v>
      </c>
      <c r="AS239" s="973">
        <v>0</v>
      </c>
      <c r="AT239" s="973">
        <v>0</v>
      </c>
      <c r="AU239" s="973">
        <v>0</v>
      </c>
      <c r="AV239" s="973">
        <v>0</v>
      </c>
      <c r="AW239" s="973">
        <v>0</v>
      </c>
      <c r="AX239" s="973">
        <v>0</v>
      </c>
      <c r="AY239" s="973">
        <v>0</v>
      </c>
      <c r="AZ239" s="973">
        <v>0</v>
      </c>
      <c r="BA239" s="973">
        <v>0</v>
      </c>
      <c r="BB239" s="973">
        <v>0</v>
      </c>
      <c r="BC239" s="973">
        <v>0</v>
      </c>
      <c r="BD239" s="973">
        <v>0</v>
      </c>
      <c r="BE239" s="973">
        <v>0</v>
      </c>
      <c r="BF239" s="973">
        <v>0</v>
      </c>
      <c r="BG239" s="973">
        <v>0</v>
      </c>
      <c r="BH239" s="973">
        <v>0</v>
      </c>
      <c r="BI239" s="973">
        <v>0</v>
      </c>
      <c r="BJ239" s="973">
        <v>0</v>
      </c>
      <c r="BK239" s="973">
        <v>0</v>
      </c>
      <c r="BL239" s="973">
        <v>0</v>
      </c>
      <c r="BM239" s="973">
        <v>0</v>
      </c>
      <c r="BN239" s="973">
        <v>0</v>
      </c>
      <c r="BO239" s="973">
        <v>0</v>
      </c>
    </row>
    <row r="240" spans="1:67" hidden="1" outlineLevel="1">
      <c r="B240" s="772">
        <f>B239+1</f>
        <v>110</v>
      </c>
      <c r="C240" s="710"/>
      <c r="D240" s="708" t="s">
        <v>777</v>
      </c>
      <c r="E240" s="702" t="s">
        <v>1315</v>
      </c>
      <c r="F240" s="709"/>
      <c r="G240" s="973">
        <v>0</v>
      </c>
      <c r="H240" s="973">
        <v>0</v>
      </c>
      <c r="I240" s="973">
        <v>0</v>
      </c>
      <c r="J240" s="973">
        <v>0</v>
      </c>
      <c r="K240" s="973">
        <v>0</v>
      </c>
      <c r="L240" s="973">
        <v>0</v>
      </c>
      <c r="M240" s="973">
        <v>0</v>
      </c>
      <c r="N240" s="973">
        <v>0</v>
      </c>
      <c r="O240" s="973">
        <v>0</v>
      </c>
      <c r="P240" s="973">
        <v>0</v>
      </c>
      <c r="Q240" s="973">
        <v>0</v>
      </c>
      <c r="R240" s="973">
        <v>0</v>
      </c>
      <c r="S240" s="973">
        <v>0</v>
      </c>
      <c r="T240" s="973">
        <v>0</v>
      </c>
      <c r="U240" s="973">
        <v>0</v>
      </c>
      <c r="V240" s="973">
        <v>0</v>
      </c>
      <c r="W240" s="973">
        <v>0</v>
      </c>
      <c r="X240" s="973">
        <v>0</v>
      </c>
      <c r="Y240" s="973">
        <v>0</v>
      </c>
      <c r="Z240" s="973">
        <v>0</v>
      </c>
      <c r="AA240" s="973">
        <v>0</v>
      </c>
      <c r="AB240" s="973">
        <v>0</v>
      </c>
      <c r="AC240" s="973">
        <v>0</v>
      </c>
      <c r="AD240" s="973">
        <v>0</v>
      </c>
      <c r="AE240" s="973">
        <v>0</v>
      </c>
      <c r="AF240" s="973">
        <v>0</v>
      </c>
      <c r="AG240" s="973">
        <v>0</v>
      </c>
      <c r="AH240" s="973">
        <v>0</v>
      </c>
      <c r="AI240" s="973">
        <v>0</v>
      </c>
      <c r="AJ240" s="973">
        <v>0</v>
      </c>
      <c r="AK240" s="973">
        <v>0</v>
      </c>
      <c r="AL240" s="973">
        <v>0</v>
      </c>
      <c r="AM240" s="973">
        <v>0</v>
      </c>
      <c r="AN240" s="973">
        <v>0</v>
      </c>
      <c r="AO240" s="973">
        <v>0</v>
      </c>
      <c r="AP240" s="973">
        <v>0</v>
      </c>
      <c r="AQ240" s="973">
        <v>0</v>
      </c>
      <c r="AR240" s="973">
        <v>0</v>
      </c>
      <c r="AS240" s="973">
        <v>0</v>
      </c>
      <c r="AT240" s="973">
        <v>0</v>
      </c>
      <c r="AU240" s="973">
        <v>0</v>
      </c>
      <c r="AV240" s="973">
        <v>0</v>
      </c>
      <c r="AW240" s="973">
        <v>0</v>
      </c>
      <c r="AX240" s="973">
        <v>0</v>
      </c>
      <c r="AY240" s="973">
        <v>0</v>
      </c>
      <c r="AZ240" s="973">
        <v>0</v>
      </c>
      <c r="BA240" s="973">
        <v>0</v>
      </c>
      <c r="BB240" s="973">
        <v>0</v>
      </c>
      <c r="BC240" s="973">
        <v>0</v>
      </c>
      <c r="BD240" s="973">
        <v>0</v>
      </c>
      <c r="BE240" s="973">
        <v>0</v>
      </c>
      <c r="BF240" s="973">
        <v>0</v>
      </c>
      <c r="BG240" s="973">
        <v>0</v>
      </c>
      <c r="BH240" s="973">
        <v>0</v>
      </c>
      <c r="BI240" s="973">
        <v>0</v>
      </c>
      <c r="BJ240" s="973">
        <v>0</v>
      </c>
      <c r="BK240" s="973">
        <v>0</v>
      </c>
      <c r="BL240" s="973">
        <v>0</v>
      </c>
      <c r="BM240" s="973">
        <v>0</v>
      </c>
      <c r="BN240" s="973">
        <v>0</v>
      </c>
      <c r="BO240" s="973">
        <v>0</v>
      </c>
    </row>
    <row r="241" spans="2:67" hidden="1" outlineLevel="1">
      <c r="B241" s="772">
        <f>B240+1</f>
        <v>111</v>
      </c>
      <c r="C241" s="707"/>
      <c r="D241" s="708" t="s">
        <v>795</v>
      </c>
      <c r="E241" s="702" t="s">
        <v>1315</v>
      </c>
      <c r="F241" s="709"/>
      <c r="G241" s="973">
        <v>0</v>
      </c>
      <c r="H241" s="973">
        <v>0</v>
      </c>
      <c r="I241" s="973">
        <v>0</v>
      </c>
      <c r="J241" s="973">
        <v>0</v>
      </c>
      <c r="K241" s="973">
        <v>0</v>
      </c>
      <c r="L241" s="973">
        <v>0</v>
      </c>
      <c r="M241" s="973">
        <v>0</v>
      </c>
      <c r="N241" s="973">
        <v>0</v>
      </c>
      <c r="O241" s="973">
        <v>0</v>
      </c>
      <c r="P241" s="973">
        <v>0</v>
      </c>
      <c r="Q241" s="973">
        <v>0</v>
      </c>
      <c r="R241" s="973">
        <v>0</v>
      </c>
      <c r="S241" s="973">
        <v>0</v>
      </c>
      <c r="T241" s="973">
        <v>0</v>
      </c>
      <c r="U241" s="973">
        <v>0</v>
      </c>
      <c r="V241" s="973">
        <v>0</v>
      </c>
      <c r="W241" s="973">
        <v>0</v>
      </c>
      <c r="X241" s="973">
        <v>0</v>
      </c>
      <c r="Y241" s="973">
        <v>0</v>
      </c>
      <c r="Z241" s="973">
        <v>0</v>
      </c>
      <c r="AA241" s="973">
        <v>0</v>
      </c>
      <c r="AB241" s="973">
        <v>0</v>
      </c>
      <c r="AC241" s="973">
        <v>0</v>
      </c>
      <c r="AD241" s="973">
        <v>0</v>
      </c>
      <c r="AE241" s="973">
        <v>0</v>
      </c>
      <c r="AF241" s="973">
        <v>0</v>
      </c>
      <c r="AG241" s="973">
        <v>0</v>
      </c>
      <c r="AH241" s="973">
        <v>0</v>
      </c>
      <c r="AI241" s="973">
        <v>0</v>
      </c>
      <c r="AJ241" s="973">
        <v>0</v>
      </c>
      <c r="AK241" s="973">
        <v>0</v>
      </c>
      <c r="AL241" s="973">
        <v>0</v>
      </c>
      <c r="AM241" s="973">
        <v>0</v>
      </c>
      <c r="AN241" s="973">
        <v>0</v>
      </c>
      <c r="AO241" s="973">
        <v>0</v>
      </c>
      <c r="AP241" s="973">
        <v>0</v>
      </c>
      <c r="AQ241" s="973">
        <v>0</v>
      </c>
      <c r="AR241" s="973">
        <v>0</v>
      </c>
      <c r="AS241" s="973">
        <v>0</v>
      </c>
      <c r="AT241" s="973">
        <v>0</v>
      </c>
      <c r="AU241" s="973">
        <v>0</v>
      </c>
      <c r="AV241" s="973">
        <v>0</v>
      </c>
      <c r="AW241" s="973">
        <v>0</v>
      </c>
      <c r="AX241" s="973">
        <v>0</v>
      </c>
      <c r="AY241" s="973">
        <v>0</v>
      </c>
      <c r="AZ241" s="973">
        <v>0</v>
      </c>
      <c r="BA241" s="973">
        <v>0</v>
      </c>
      <c r="BB241" s="973">
        <v>0</v>
      </c>
      <c r="BC241" s="973">
        <v>0</v>
      </c>
      <c r="BD241" s="973">
        <v>0</v>
      </c>
      <c r="BE241" s="973">
        <v>0</v>
      </c>
      <c r="BF241" s="973">
        <v>0</v>
      </c>
      <c r="BG241" s="973">
        <v>0</v>
      </c>
      <c r="BH241" s="973">
        <v>0</v>
      </c>
      <c r="BI241" s="973">
        <v>0</v>
      </c>
      <c r="BJ241" s="973">
        <v>0</v>
      </c>
      <c r="BK241" s="973">
        <v>0</v>
      </c>
      <c r="BL241" s="973">
        <v>0</v>
      </c>
      <c r="BM241" s="973">
        <v>0</v>
      </c>
      <c r="BN241" s="973">
        <v>0</v>
      </c>
      <c r="BO241" s="973">
        <v>0</v>
      </c>
    </row>
    <row r="242" spans="2:67" hidden="1" outlineLevel="1">
      <c r="B242" s="772">
        <f>B241+1</f>
        <v>112</v>
      </c>
      <c r="C242" s="710"/>
      <c r="D242" s="708" t="s">
        <v>1125</v>
      </c>
      <c r="E242" s="702" t="s">
        <v>1315</v>
      </c>
      <c r="F242" s="709"/>
      <c r="G242" s="973">
        <v>0</v>
      </c>
      <c r="H242" s="973">
        <v>0</v>
      </c>
      <c r="I242" s="973">
        <v>0</v>
      </c>
      <c r="J242" s="973">
        <v>0</v>
      </c>
      <c r="K242" s="973">
        <v>0</v>
      </c>
      <c r="L242" s="973">
        <v>0</v>
      </c>
      <c r="M242" s="973">
        <v>0</v>
      </c>
      <c r="N242" s="973">
        <v>0</v>
      </c>
      <c r="O242" s="973">
        <v>0</v>
      </c>
      <c r="P242" s="973">
        <v>0</v>
      </c>
      <c r="Q242" s="973">
        <v>0</v>
      </c>
      <c r="R242" s="973">
        <v>0</v>
      </c>
      <c r="S242" s="973">
        <v>0</v>
      </c>
      <c r="T242" s="973">
        <v>0</v>
      </c>
      <c r="U242" s="973">
        <v>0</v>
      </c>
      <c r="V242" s="973">
        <v>0</v>
      </c>
      <c r="W242" s="973">
        <v>0</v>
      </c>
      <c r="X242" s="973">
        <v>0</v>
      </c>
      <c r="Y242" s="973">
        <v>0</v>
      </c>
      <c r="Z242" s="973">
        <v>0</v>
      </c>
      <c r="AA242" s="973">
        <v>0</v>
      </c>
      <c r="AB242" s="973">
        <v>0</v>
      </c>
      <c r="AC242" s="973">
        <v>0</v>
      </c>
      <c r="AD242" s="973">
        <v>0</v>
      </c>
      <c r="AE242" s="973">
        <v>0</v>
      </c>
      <c r="AF242" s="973">
        <v>0</v>
      </c>
      <c r="AG242" s="973">
        <v>0</v>
      </c>
      <c r="AH242" s="973">
        <v>0</v>
      </c>
      <c r="AI242" s="973">
        <v>0</v>
      </c>
      <c r="AJ242" s="973">
        <v>0</v>
      </c>
      <c r="AK242" s="973">
        <v>0</v>
      </c>
      <c r="AL242" s="973">
        <v>0</v>
      </c>
      <c r="AM242" s="973">
        <v>0</v>
      </c>
      <c r="AN242" s="973">
        <v>0</v>
      </c>
      <c r="AO242" s="973">
        <v>0</v>
      </c>
      <c r="AP242" s="973">
        <v>0</v>
      </c>
      <c r="AQ242" s="973">
        <v>0</v>
      </c>
      <c r="AR242" s="973">
        <v>0</v>
      </c>
      <c r="AS242" s="973">
        <v>0</v>
      </c>
      <c r="AT242" s="973">
        <v>0</v>
      </c>
      <c r="AU242" s="973">
        <v>0</v>
      </c>
      <c r="AV242" s="973">
        <v>0</v>
      </c>
      <c r="AW242" s="973">
        <v>0</v>
      </c>
      <c r="AX242" s="973">
        <v>0</v>
      </c>
      <c r="AY242" s="973">
        <v>0</v>
      </c>
      <c r="AZ242" s="973">
        <v>0</v>
      </c>
      <c r="BA242" s="973">
        <v>0</v>
      </c>
      <c r="BB242" s="973">
        <v>0</v>
      </c>
      <c r="BC242" s="973">
        <v>0</v>
      </c>
      <c r="BD242" s="973">
        <v>0</v>
      </c>
      <c r="BE242" s="973">
        <v>0</v>
      </c>
      <c r="BF242" s="973">
        <v>0</v>
      </c>
      <c r="BG242" s="973">
        <v>0</v>
      </c>
      <c r="BH242" s="973">
        <v>0</v>
      </c>
      <c r="BI242" s="973">
        <v>0</v>
      </c>
      <c r="BJ242" s="973">
        <v>0</v>
      </c>
      <c r="BK242" s="973">
        <v>0</v>
      </c>
      <c r="BL242" s="973">
        <v>0</v>
      </c>
      <c r="BM242" s="973">
        <v>0</v>
      </c>
      <c r="BN242" s="973">
        <v>0</v>
      </c>
      <c r="BO242" s="973">
        <v>0</v>
      </c>
    </row>
    <row r="243" spans="2:67" hidden="1" outlineLevel="1">
      <c r="B243" s="772">
        <f>B242+1</f>
        <v>113</v>
      </c>
      <c r="C243" s="707"/>
      <c r="D243" s="708" t="s">
        <v>1126</v>
      </c>
      <c r="E243" s="702" t="s">
        <v>1315</v>
      </c>
      <c r="F243" s="709"/>
      <c r="G243" s="973">
        <v>0</v>
      </c>
      <c r="H243" s="973">
        <v>0</v>
      </c>
      <c r="I243" s="973">
        <v>0</v>
      </c>
      <c r="J243" s="973">
        <v>0</v>
      </c>
      <c r="K243" s="973">
        <v>0</v>
      </c>
      <c r="L243" s="973">
        <v>0</v>
      </c>
      <c r="M243" s="973">
        <v>0</v>
      </c>
      <c r="N243" s="973">
        <v>0</v>
      </c>
      <c r="O243" s="973">
        <v>0</v>
      </c>
      <c r="P243" s="973">
        <v>0</v>
      </c>
      <c r="Q243" s="973">
        <v>0</v>
      </c>
      <c r="R243" s="973">
        <v>0</v>
      </c>
      <c r="S243" s="973">
        <v>0</v>
      </c>
      <c r="T243" s="973">
        <v>0</v>
      </c>
      <c r="U243" s="973">
        <v>0</v>
      </c>
      <c r="V243" s="973">
        <v>0</v>
      </c>
      <c r="W243" s="973">
        <v>0</v>
      </c>
      <c r="X243" s="973">
        <v>0</v>
      </c>
      <c r="Y243" s="973">
        <v>0</v>
      </c>
      <c r="Z243" s="973">
        <v>0</v>
      </c>
      <c r="AA243" s="973">
        <v>0</v>
      </c>
      <c r="AB243" s="973">
        <v>0</v>
      </c>
      <c r="AC243" s="973">
        <v>0</v>
      </c>
      <c r="AD243" s="973">
        <v>0</v>
      </c>
      <c r="AE243" s="973">
        <v>0</v>
      </c>
      <c r="AF243" s="973">
        <v>0</v>
      </c>
      <c r="AG243" s="973">
        <v>0</v>
      </c>
      <c r="AH243" s="973">
        <v>0</v>
      </c>
      <c r="AI243" s="973">
        <v>0</v>
      </c>
      <c r="AJ243" s="973">
        <v>0</v>
      </c>
      <c r="AK243" s="973">
        <v>0</v>
      </c>
      <c r="AL243" s="973">
        <v>0</v>
      </c>
      <c r="AM243" s="973">
        <v>0</v>
      </c>
      <c r="AN243" s="973">
        <v>0</v>
      </c>
      <c r="AO243" s="973">
        <v>0</v>
      </c>
      <c r="AP243" s="973">
        <v>0</v>
      </c>
      <c r="AQ243" s="973">
        <v>0</v>
      </c>
      <c r="AR243" s="973">
        <v>0</v>
      </c>
      <c r="AS243" s="973">
        <v>0</v>
      </c>
      <c r="AT243" s="973">
        <v>0</v>
      </c>
      <c r="AU243" s="973">
        <v>0</v>
      </c>
      <c r="AV243" s="973">
        <v>0</v>
      </c>
      <c r="AW243" s="973">
        <v>0</v>
      </c>
      <c r="AX243" s="973">
        <v>0</v>
      </c>
      <c r="AY243" s="973">
        <v>0</v>
      </c>
      <c r="AZ243" s="973">
        <v>0</v>
      </c>
      <c r="BA243" s="973">
        <v>0</v>
      </c>
      <c r="BB243" s="973">
        <v>0</v>
      </c>
      <c r="BC243" s="973">
        <v>0</v>
      </c>
      <c r="BD243" s="973">
        <v>0</v>
      </c>
      <c r="BE243" s="973">
        <v>0</v>
      </c>
      <c r="BF243" s="973">
        <v>0</v>
      </c>
      <c r="BG243" s="973">
        <v>0</v>
      </c>
      <c r="BH243" s="973">
        <v>0</v>
      </c>
      <c r="BI243" s="973">
        <v>0</v>
      </c>
      <c r="BJ243" s="973">
        <v>0</v>
      </c>
      <c r="BK243" s="973">
        <v>0</v>
      </c>
      <c r="BL243" s="973">
        <v>0</v>
      </c>
      <c r="BM243" s="973">
        <v>0</v>
      </c>
      <c r="BN243" s="973">
        <v>0</v>
      </c>
      <c r="BO243" s="973">
        <v>0</v>
      </c>
    </row>
    <row r="244" spans="2:67" hidden="1" outlineLevel="1">
      <c r="B244" s="772" t="s">
        <v>835</v>
      </c>
      <c r="C244" s="707"/>
      <c r="D244" s="708" t="s">
        <v>831</v>
      </c>
      <c r="E244" s="702" t="s">
        <v>1315</v>
      </c>
      <c r="F244" s="709"/>
      <c r="G244" s="973">
        <v>0</v>
      </c>
      <c r="H244" s="973">
        <v>0</v>
      </c>
      <c r="I244" s="973">
        <v>0</v>
      </c>
      <c r="J244" s="973">
        <v>0</v>
      </c>
      <c r="K244" s="973">
        <v>0</v>
      </c>
      <c r="L244" s="973">
        <v>0</v>
      </c>
      <c r="M244" s="973">
        <v>0</v>
      </c>
      <c r="N244" s="973">
        <v>0</v>
      </c>
      <c r="O244" s="973">
        <v>0</v>
      </c>
      <c r="P244" s="973">
        <v>0</v>
      </c>
      <c r="Q244" s="973">
        <v>0</v>
      </c>
      <c r="R244" s="973">
        <v>0</v>
      </c>
      <c r="S244" s="973">
        <v>0</v>
      </c>
      <c r="T244" s="973">
        <v>0</v>
      </c>
      <c r="U244" s="973">
        <v>0</v>
      </c>
      <c r="V244" s="973">
        <v>0</v>
      </c>
      <c r="W244" s="973">
        <v>0</v>
      </c>
      <c r="X244" s="973">
        <v>0</v>
      </c>
      <c r="Y244" s="973">
        <v>0</v>
      </c>
      <c r="Z244" s="973">
        <v>0</v>
      </c>
      <c r="AA244" s="973">
        <v>0</v>
      </c>
      <c r="AB244" s="973">
        <v>0</v>
      </c>
      <c r="AC244" s="973">
        <v>0</v>
      </c>
      <c r="AD244" s="973">
        <v>0</v>
      </c>
      <c r="AE244" s="973">
        <v>0</v>
      </c>
      <c r="AF244" s="973">
        <v>0</v>
      </c>
      <c r="AG244" s="973">
        <v>0</v>
      </c>
      <c r="AH244" s="973">
        <v>0</v>
      </c>
      <c r="AI244" s="973">
        <v>0</v>
      </c>
      <c r="AJ244" s="973">
        <v>0</v>
      </c>
      <c r="AK244" s="973">
        <v>0</v>
      </c>
      <c r="AL244" s="973">
        <v>0</v>
      </c>
      <c r="AM244" s="973">
        <v>0</v>
      </c>
      <c r="AN244" s="973">
        <v>0</v>
      </c>
      <c r="AO244" s="973">
        <v>0</v>
      </c>
      <c r="AP244" s="973">
        <v>0</v>
      </c>
      <c r="AQ244" s="973">
        <v>0</v>
      </c>
      <c r="AR244" s="973">
        <v>0</v>
      </c>
      <c r="AS244" s="973">
        <v>0</v>
      </c>
      <c r="AT244" s="973">
        <v>0</v>
      </c>
      <c r="AU244" s="973">
        <v>0</v>
      </c>
      <c r="AV244" s="973">
        <v>0</v>
      </c>
      <c r="AW244" s="973">
        <v>0</v>
      </c>
      <c r="AX244" s="973">
        <v>0</v>
      </c>
      <c r="AY244" s="973">
        <v>0</v>
      </c>
      <c r="AZ244" s="973">
        <v>0</v>
      </c>
      <c r="BA244" s="973">
        <v>0</v>
      </c>
      <c r="BB244" s="973">
        <v>0</v>
      </c>
      <c r="BC244" s="973">
        <v>0</v>
      </c>
      <c r="BD244" s="973">
        <v>0</v>
      </c>
      <c r="BE244" s="973">
        <v>0</v>
      </c>
      <c r="BF244" s="973">
        <v>0</v>
      </c>
      <c r="BG244" s="973">
        <v>0</v>
      </c>
      <c r="BH244" s="973">
        <v>0</v>
      </c>
      <c r="BI244" s="973">
        <v>0</v>
      </c>
      <c r="BJ244" s="973">
        <v>0</v>
      </c>
      <c r="BK244" s="973">
        <v>0</v>
      </c>
      <c r="BL244" s="973">
        <v>0</v>
      </c>
      <c r="BM244" s="973">
        <v>0</v>
      </c>
      <c r="BN244" s="973">
        <v>0</v>
      </c>
      <c r="BO244" s="973">
        <v>0</v>
      </c>
    </row>
    <row r="245" spans="2:67" hidden="1" outlineLevel="1">
      <c r="B245" s="772">
        <v>114</v>
      </c>
      <c r="C245" s="710"/>
      <c r="D245" s="669" t="s">
        <v>587</v>
      </c>
      <c r="E245" s="702" t="s">
        <v>1315</v>
      </c>
      <c r="F245" s="709"/>
      <c r="G245" s="1003">
        <v>0</v>
      </c>
      <c r="H245" s="1003">
        <v>0</v>
      </c>
      <c r="I245" s="1003">
        <v>0</v>
      </c>
      <c r="J245" s="1003">
        <v>0</v>
      </c>
      <c r="K245" s="1003">
        <v>0</v>
      </c>
      <c r="L245" s="1003">
        <v>0</v>
      </c>
      <c r="M245" s="1003">
        <v>0</v>
      </c>
      <c r="N245" s="1003">
        <v>0</v>
      </c>
      <c r="O245" s="1003">
        <v>0</v>
      </c>
      <c r="P245" s="1003">
        <v>0</v>
      </c>
      <c r="Q245" s="1003">
        <v>0</v>
      </c>
      <c r="R245" s="1003">
        <v>0</v>
      </c>
      <c r="S245" s="1003">
        <v>0</v>
      </c>
      <c r="T245" s="1003">
        <v>0</v>
      </c>
      <c r="U245" s="1003">
        <v>0</v>
      </c>
      <c r="V245" s="1003">
        <v>0</v>
      </c>
      <c r="W245" s="1003">
        <v>0</v>
      </c>
      <c r="X245" s="1003">
        <v>0</v>
      </c>
      <c r="Y245" s="1003">
        <v>0</v>
      </c>
      <c r="Z245" s="1003">
        <v>0</v>
      </c>
      <c r="AA245" s="1003">
        <v>0</v>
      </c>
      <c r="AB245" s="1003">
        <v>0</v>
      </c>
      <c r="AC245" s="1003">
        <v>0</v>
      </c>
      <c r="AD245" s="1003">
        <v>0</v>
      </c>
      <c r="AE245" s="1003">
        <v>0</v>
      </c>
      <c r="AF245" s="1003">
        <v>0</v>
      </c>
      <c r="AG245" s="1003">
        <v>0</v>
      </c>
      <c r="AH245" s="1003">
        <v>0</v>
      </c>
      <c r="AI245" s="1003">
        <v>0</v>
      </c>
      <c r="AJ245" s="1003">
        <v>0</v>
      </c>
      <c r="AK245" s="1003">
        <v>0</v>
      </c>
      <c r="AL245" s="973">
        <v>0</v>
      </c>
      <c r="AM245" s="973">
        <v>0</v>
      </c>
      <c r="AN245" s="973">
        <v>0</v>
      </c>
      <c r="AO245" s="973">
        <v>0</v>
      </c>
      <c r="AP245" s="973">
        <v>0</v>
      </c>
      <c r="AQ245" s="973">
        <v>0</v>
      </c>
      <c r="AR245" s="973">
        <v>0</v>
      </c>
      <c r="AS245" s="973">
        <v>0</v>
      </c>
      <c r="AT245" s="973">
        <v>0</v>
      </c>
      <c r="AU245" s="973">
        <v>0</v>
      </c>
      <c r="AV245" s="973">
        <v>0</v>
      </c>
      <c r="AW245" s="973">
        <v>0</v>
      </c>
      <c r="AX245" s="973">
        <v>0</v>
      </c>
      <c r="AY245" s="973">
        <v>0</v>
      </c>
      <c r="AZ245" s="973">
        <v>0</v>
      </c>
      <c r="BA245" s="973">
        <v>0</v>
      </c>
      <c r="BB245" s="973">
        <v>0</v>
      </c>
      <c r="BC245" s="973">
        <v>0</v>
      </c>
      <c r="BD245" s="973">
        <v>0</v>
      </c>
      <c r="BE245" s="973">
        <v>0</v>
      </c>
      <c r="BF245" s="973">
        <v>0</v>
      </c>
      <c r="BG245" s="973">
        <v>0</v>
      </c>
      <c r="BH245" s="973">
        <v>0</v>
      </c>
      <c r="BI245" s="973">
        <v>0</v>
      </c>
      <c r="BJ245" s="973">
        <v>0</v>
      </c>
      <c r="BK245" s="973">
        <v>0</v>
      </c>
      <c r="BL245" s="973">
        <v>0</v>
      </c>
      <c r="BM245" s="973">
        <v>0</v>
      </c>
      <c r="BN245" s="973">
        <v>0</v>
      </c>
      <c r="BO245" s="973">
        <v>0</v>
      </c>
    </row>
    <row r="246" spans="2:67" hidden="1" outlineLevel="1">
      <c r="B246" s="772">
        <f t="shared" ref="B246:B254" si="225">B245+1</f>
        <v>115</v>
      </c>
      <c r="C246" s="59" t="s">
        <v>187</v>
      </c>
      <c r="D246" s="701"/>
      <c r="E246" s="702"/>
      <c r="F246" s="874"/>
      <c r="G246" s="704"/>
      <c r="H246" s="705"/>
      <c r="I246" s="705"/>
      <c r="J246" s="705"/>
      <c r="K246" s="705"/>
      <c r="L246" s="705"/>
      <c r="M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N246" s="705"/>
      <c r="AO246" s="705"/>
      <c r="AP246" s="706"/>
      <c r="AQ246" s="706"/>
      <c r="AR246" s="706"/>
      <c r="AS246" s="706"/>
      <c r="AT246" s="706"/>
      <c r="AU246" s="706"/>
      <c r="AV246" s="706"/>
      <c r="AW246" s="706"/>
      <c r="AX246" s="706"/>
      <c r="AY246" s="706"/>
      <c r="AZ246" s="706"/>
      <c r="BA246" s="706"/>
      <c r="BB246" s="706"/>
      <c r="BC246" s="706"/>
      <c r="BD246" s="706"/>
      <c r="BE246" s="706"/>
      <c r="BF246" s="706"/>
      <c r="BG246" s="706"/>
      <c r="BH246" s="706"/>
      <c r="BI246" s="706"/>
      <c r="BJ246" s="706"/>
      <c r="BK246" s="706"/>
      <c r="BL246" s="706"/>
      <c r="BM246" s="706"/>
      <c r="BN246" s="706"/>
      <c r="BO246" s="706"/>
    </row>
    <row r="247" spans="2:67" hidden="1" outlineLevel="1">
      <c r="B247" s="772">
        <f t="shared" si="225"/>
        <v>116</v>
      </c>
      <c r="C247" s="60"/>
      <c r="D247" s="701" t="s">
        <v>770</v>
      </c>
      <c r="E247" s="702" t="s">
        <v>1315</v>
      </c>
      <c r="F247" s="709"/>
      <c r="G247" s="1002">
        <v>0</v>
      </c>
      <c r="H247" s="1002">
        <v>0</v>
      </c>
      <c r="I247" s="1002">
        <v>0</v>
      </c>
      <c r="J247" s="1002">
        <v>0</v>
      </c>
      <c r="K247" s="1002">
        <v>0</v>
      </c>
      <c r="L247" s="1002">
        <v>0</v>
      </c>
      <c r="M247" s="1002">
        <v>0</v>
      </c>
      <c r="N247" s="1002">
        <v>0</v>
      </c>
      <c r="O247" s="1002">
        <v>0</v>
      </c>
      <c r="P247" s="1002">
        <v>0</v>
      </c>
      <c r="Q247" s="1002">
        <v>0</v>
      </c>
      <c r="R247" s="1002">
        <v>0</v>
      </c>
      <c r="S247" s="1002">
        <v>0</v>
      </c>
      <c r="T247" s="1002">
        <v>0</v>
      </c>
      <c r="U247" s="1002">
        <v>0</v>
      </c>
      <c r="V247" s="1002">
        <v>0</v>
      </c>
      <c r="W247" s="1002">
        <v>0</v>
      </c>
      <c r="X247" s="1002">
        <v>0</v>
      </c>
      <c r="Y247" s="1002">
        <v>0</v>
      </c>
      <c r="Z247" s="1002">
        <v>0</v>
      </c>
      <c r="AA247" s="1002">
        <v>0</v>
      </c>
      <c r="AB247" s="1002">
        <v>0</v>
      </c>
      <c r="AC247" s="1002">
        <v>0</v>
      </c>
      <c r="AD247" s="1002">
        <v>0</v>
      </c>
      <c r="AE247" s="1002">
        <v>0</v>
      </c>
      <c r="AF247" s="1002">
        <v>0</v>
      </c>
      <c r="AG247" s="1002">
        <v>0</v>
      </c>
      <c r="AH247" s="1002">
        <v>0</v>
      </c>
      <c r="AI247" s="1002">
        <v>0</v>
      </c>
      <c r="AJ247" s="1002">
        <v>0</v>
      </c>
      <c r="AK247" s="1002">
        <v>0</v>
      </c>
      <c r="AL247" s="973">
        <v>0</v>
      </c>
      <c r="AM247" s="973">
        <v>0</v>
      </c>
      <c r="AN247" s="973">
        <v>0</v>
      </c>
      <c r="AO247" s="973">
        <v>0</v>
      </c>
      <c r="AP247" s="973">
        <v>0</v>
      </c>
      <c r="AQ247" s="973">
        <v>0</v>
      </c>
      <c r="AR247" s="973">
        <v>0</v>
      </c>
      <c r="AS247" s="973">
        <v>0</v>
      </c>
      <c r="AT247" s="973">
        <v>0</v>
      </c>
      <c r="AU247" s="973">
        <v>0</v>
      </c>
      <c r="AV247" s="973">
        <v>0</v>
      </c>
      <c r="AW247" s="973">
        <v>0</v>
      </c>
      <c r="AX247" s="973">
        <v>0</v>
      </c>
      <c r="AY247" s="973">
        <v>0</v>
      </c>
      <c r="AZ247" s="973">
        <v>0</v>
      </c>
      <c r="BA247" s="973">
        <v>0</v>
      </c>
      <c r="BB247" s="973">
        <v>0</v>
      </c>
      <c r="BC247" s="973">
        <v>0</v>
      </c>
      <c r="BD247" s="973">
        <v>0</v>
      </c>
      <c r="BE247" s="973">
        <v>0</v>
      </c>
      <c r="BF247" s="973">
        <v>0</v>
      </c>
      <c r="BG247" s="973">
        <v>0</v>
      </c>
      <c r="BH247" s="973">
        <v>0</v>
      </c>
      <c r="BI247" s="973">
        <v>0</v>
      </c>
      <c r="BJ247" s="973">
        <v>0</v>
      </c>
      <c r="BK247" s="973">
        <v>0</v>
      </c>
      <c r="BL247" s="973">
        <v>0</v>
      </c>
      <c r="BM247" s="973">
        <v>0</v>
      </c>
      <c r="BN247" s="973">
        <v>0</v>
      </c>
      <c r="BO247" s="973">
        <v>0</v>
      </c>
    </row>
    <row r="248" spans="2:67" hidden="1" outlineLevel="1">
      <c r="B248" s="772">
        <f t="shared" si="225"/>
        <v>117</v>
      </c>
      <c r="C248" s="61"/>
      <c r="D248" s="701" t="s">
        <v>1128</v>
      </c>
      <c r="E248" s="702" t="s">
        <v>1315</v>
      </c>
      <c r="F248" s="709"/>
      <c r="G248" s="973">
        <v>0</v>
      </c>
      <c r="H248" s="973">
        <v>0</v>
      </c>
      <c r="I248" s="973">
        <v>0</v>
      </c>
      <c r="J248" s="973">
        <v>0</v>
      </c>
      <c r="K248" s="973">
        <v>0</v>
      </c>
      <c r="L248" s="973">
        <v>0</v>
      </c>
      <c r="M248" s="973">
        <v>0</v>
      </c>
      <c r="N248" s="973">
        <v>0</v>
      </c>
      <c r="O248" s="973">
        <v>0</v>
      </c>
      <c r="P248" s="973">
        <v>0</v>
      </c>
      <c r="Q248" s="973">
        <v>0</v>
      </c>
      <c r="R248" s="973">
        <v>0</v>
      </c>
      <c r="S248" s="973">
        <v>0</v>
      </c>
      <c r="T248" s="973">
        <v>0</v>
      </c>
      <c r="U248" s="973">
        <v>0</v>
      </c>
      <c r="V248" s="973">
        <v>0</v>
      </c>
      <c r="W248" s="973">
        <v>0</v>
      </c>
      <c r="X248" s="973">
        <v>0</v>
      </c>
      <c r="Y248" s="973">
        <v>0</v>
      </c>
      <c r="Z248" s="973">
        <v>0</v>
      </c>
      <c r="AA248" s="973">
        <v>0</v>
      </c>
      <c r="AB248" s="973">
        <v>0</v>
      </c>
      <c r="AC248" s="973">
        <v>0</v>
      </c>
      <c r="AD248" s="973">
        <v>0</v>
      </c>
      <c r="AE248" s="973">
        <v>0</v>
      </c>
      <c r="AF248" s="973">
        <v>0</v>
      </c>
      <c r="AG248" s="973">
        <v>0</v>
      </c>
      <c r="AH248" s="973">
        <v>0</v>
      </c>
      <c r="AI248" s="973">
        <v>0</v>
      </c>
      <c r="AJ248" s="973">
        <v>0</v>
      </c>
      <c r="AK248" s="973">
        <v>0</v>
      </c>
      <c r="AL248" s="973">
        <v>0</v>
      </c>
      <c r="AM248" s="973">
        <v>0</v>
      </c>
      <c r="AN248" s="973">
        <v>0</v>
      </c>
      <c r="AO248" s="973">
        <v>0</v>
      </c>
      <c r="AP248" s="973">
        <v>0</v>
      </c>
      <c r="AQ248" s="973">
        <v>0</v>
      </c>
      <c r="AR248" s="973">
        <v>0</v>
      </c>
      <c r="AS248" s="973">
        <v>0</v>
      </c>
      <c r="AT248" s="973">
        <v>0</v>
      </c>
      <c r="AU248" s="973">
        <v>0</v>
      </c>
      <c r="AV248" s="973">
        <v>0</v>
      </c>
      <c r="AW248" s="973">
        <v>0</v>
      </c>
      <c r="AX248" s="973">
        <v>0</v>
      </c>
      <c r="AY248" s="973">
        <v>0</v>
      </c>
      <c r="AZ248" s="973">
        <v>0</v>
      </c>
      <c r="BA248" s="973">
        <v>0</v>
      </c>
      <c r="BB248" s="973">
        <v>0</v>
      </c>
      <c r="BC248" s="973">
        <v>0</v>
      </c>
      <c r="BD248" s="973">
        <v>0</v>
      </c>
      <c r="BE248" s="973">
        <v>0</v>
      </c>
      <c r="BF248" s="973">
        <v>0</v>
      </c>
      <c r="BG248" s="973">
        <v>0</v>
      </c>
      <c r="BH248" s="973">
        <v>0</v>
      </c>
      <c r="BI248" s="973">
        <v>0</v>
      </c>
      <c r="BJ248" s="973">
        <v>0</v>
      </c>
      <c r="BK248" s="973">
        <v>0</v>
      </c>
      <c r="BL248" s="973">
        <v>0</v>
      </c>
      <c r="BM248" s="973">
        <v>0</v>
      </c>
      <c r="BN248" s="973">
        <v>0</v>
      </c>
      <c r="BO248" s="973">
        <v>0</v>
      </c>
    </row>
    <row r="249" spans="2:67" hidden="1" outlineLevel="1">
      <c r="B249" s="772">
        <f t="shared" si="225"/>
        <v>118</v>
      </c>
      <c r="C249" s="60"/>
      <c r="D249" s="701" t="s">
        <v>1127</v>
      </c>
      <c r="E249" s="702" t="s">
        <v>1315</v>
      </c>
      <c r="F249" s="709"/>
      <c r="G249" s="973">
        <v>0</v>
      </c>
      <c r="H249" s="973">
        <v>0</v>
      </c>
      <c r="I249" s="973">
        <v>0</v>
      </c>
      <c r="J249" s="973">
        <v>0</v>
      </c>
      <c r="K249" s="973">
        <v>0</v>
      </c>
      <c r="L249" s="973">
        <v>0</v>
      </c>
      <c r="M249" s="973">
        <v>0</v>
      </c>
      <c r="N249" s="973">
        <v>0</v>
      </c>
      <c r="O249" s="973">
        <v>0</v>
      </c>
      <c r="P249" s="973">
        <v>0</v>
      </c>
      <c r="Q249" s="973">
        <v>0</v>
      </c>
      <c r="R249" s="973">
        <v>0</v>
      </c>
      <c r="S249" s="973">
        <v>0</v>
      </c>
      <c r="T249" s="973">
        <v>0</v>
      </c>
      <c r="U249" s="973">
        <v>0</v>
      </c>
      <c r="V249" s="973">
        <v>0</v>
      </c>
      <c r="W249" s="973">
        <v>0</v>
      </c>
      <c r="X249" s="973">
        <v>0</v>
      </c>
      <c r="Y249" s="973">
        <v>0</v>
      </c>
      <c r="Z249" s="973">
        <v>0</v>
      </c>
      <c r="AA249" s="973">
        <v>0</v>
      </c>
      <c r="AB249" s="973">
        <v>0</v>
      </c>
      <c r="AC249" s="973">
        <v>0</v>
      </c>
      <c r="AD249" s="973">
        <v>0</v>
      </c>
      <c r="AE249" s="973">
        <v>0</v>
      </c>
      <c r="AF249" s="973">
        <v>0</v>
      </c>
      <c r="AG249" s="973">
        <v>0</v>
      </c>
      <c r="AH249" s="973">
        <v>0</v>
      </c>
      <c r="AI249" s="973">
        <v>0</v>
      </c>
      <c r="AJ249" s="973">
        <v>0</v>
      </c>
      <c r="AK249" s="973">
        <v>0</v>
      </c>
      <c r="AL249" s="973">
        <v>0</v>
      </c>
      <c r="AM249" s="973">
        <v>0</v>
      </c>
      <c r="AN249" s="973">
        <v>0</v>
      </c>
      <c r="AO249" s="973">
        <v>0</v>
      </c>
      <c r="AP249" s="973">
        <v>0</v>
      </c>
      <c r="AQ249" s="973">
        <v>0</v>
      </c>
      <c r="AR249" s="973">
        <v>0</v>
      </c>
      <c r="AS249" s="973">
        <v>0</v>
      </c>
      <c r="AT249" s="973">
        <v>0</v>
      </c>
      <c r="AU249" s="973">
        <v>0</v>
      </c>
      <c r="AV249" s="973">
        <v>0</v>
      </c>
      <c r="AW249" s="973">
        <v>0</v>
      </c>
      <c r="AX249" s="973">
        <v>0</v>
      </c>
      <c r="AY249" s="973">
        <v>0</v>
      </c>
      <c r="AZ249" s="973">
        <v>0</v>
      </c>
      <c r="BA249" s="973">
        <v>0</v>
      </c>
      <c r="BB249" s="973">
        <v>0</v>
      </c>
      <c r="BC249" s="973">
        <v>0</v>
      </c>
      <c r="BD249" s="973">
        <v>0</v>
      </c>
      <c r="BE249" s="973">
        <v>0</v>
      </c>
      <c r="BF249" s="973">
        <v>0</v>
      </c>
      <c r="BG249" s="973">
        <v>0</v>
      </c>
      <c r="BH249" s="973">
        <v>0</v>
      </c>
      <c r="BI249" s="973">
        <v>0</v>
      </c>
      <c r="BJ249" s="973">
        <v>0</v>
      </c>
      <c r="BK249" s="973">
        <v>0</v>
      </c>
      <c r="BL249" s="973">
        <v>0</v>
      </c>
      <c r="BM249" s="973">
        <v>0</v>
      </c>
      <c r="BN249" s="973">
        <v>0</v>
      </c>
      <c r="BO249" s="973">
        <v>0</v>
      </c>
    </row>
    <row r="250" spans="2:67" hidden="1" outlineLevel="1">
      <c r="B250" s="772">
        <f t="shared" si="225"/>
        <v>119</v>
      </c>
      <c r="C250" s="60"/>
      <c r="D250" s="701" t="s">
        <v>771</v>
      </c>
      <c r="E250" s="702" t="s">
        <v>1315</v>
      </c>
      <c r="F250" s="709"/>
      <c r="G250" s="973">
        <v>0</v>
      </c>
      <c r="H250" s="973">
        <v>0</v>
      </c>
      <c r="I250" s="973">
        <v>0</v>
      </c>
      <c r="J250" s="973">
        <v>0</v>
      </c>
      <c r="K250" s="973">
        <v>0</v>
      </c>
      <c r="L250" s="973">
        <v>0</v>
      </c>
      <c r="M250" s="973">
        <v>0</v>
      </c>
      <c r="N250" s="973">
        <v>0</v>
      </c>
      <c r="O250" s="973">
        <v>0</v>
      </c>
      <c r="P250" s="973">
        <v>0</v>
      </c>
      <c r="Q250" s="973">
        <v>0</v>
      </c>
      <c r="R250" s="973">
        <v>0</v>
      </c>
      <c r="S250" s="973">
        <v>0</v>
      </c>
      <c r="T250" s="973">
        <v>0</v>
      </c>
      <c r="U250" s="973">
        <v>0</v>
      </c>
      <c r="V250" s="973">
        <v>0</v>
      </c>
      <c r="W250" s="973">
        <v>0</v>
      </c>
      <c r="X250" s="973">
        <v>0</v>
      </c>
      <c r="Y250" s="973">
        <v>0</v>
      </c>
      <c r="Z250" s="973">
        <v>0</v>
      </c>
      <c r="AA250" s="973">
        <v>0</v>
      </c>
      <c r="AB250" s="973">
        <v>0</v>
      </c>
      <c r="AC250" s="973">
        <v>0</v>
      </c>
      <c r="AD250" s="973">
        <v>0</v>
      </c>
      <c r="AE250" s="973">
        <v>0</v>
      </c>
      <c r="AF250" s="973">
        <v>0</v>
      </c>
      <c r="AG250" s="973">
        <v>0</v>
      </c>
      <c r="AH250" s="973">
        <v>0</v>
      </c>
      <c r="AI250" s="973">
        <v>0</v>
      </c>
      <c r="AJ250" s="973">
        <v>0</v>
      </c>
      <c r="AK250" s="973">
        <v>0</v>
      </c>
      <c r="AL250" s="973">
        <v>0</v>
      </c>
      <c r="AM250" s="973">
        <v>0</v>
      </c>
      <c r="AN250" s="973">
        <v>0</v>
      </c>
      <c r="AO250" s="973">
        <v>0</v>
      </c>
      <c r="AP250" s="973">
        <v>0</v>
      </c>
      <c r="AQ250" s="973">
        <v>0</v>
      </c>
      <c r="AR250" s="973">
        <v>0</v>
      </c>
      <c r="AS250" s="973">
        <v>0</v>
      </c>
      <c r="AT250" s="973">
        <v>0</v>
      </c>
      <c r="AU250" s="973">
        <v>0</v>
      </c>
      <c r="AV250" s="973">
        <v>0</v>
      </c>
      <c r="AW250" s="973">
        <v>0</v>
      </c>
      <c r="AX250" s="973">
        <v>0</v>
      </c>
      <c r="AY250" s="973">
        <v>0</v>
      </c>
      <c r="AZ250" s="973">
        <v>0</v>
      </c>
      <c r="BA250" s="973">
        <v>0</v>
      </c>
      <c r="BB250" s="973">
        <v>0</v>
      </c>
      <c r="BC250" s="973">
        <v>0</v>
      </c>
      <c r="BD250" s="973">
        <v>0</v>
      </c>
      <c r="BE250" s="973">
        <v>0</v>
      </c>
      <c r="BF250" s="973">
        <v>0</v>
      </c>
      <c r="BG250" s="973">
        <v>0</v>
      </c>
      <c r="BH250" s="973">
        <v>0</v>
      </c>
      <c r="BI250" s="973">
        <v>0</v>
      </c>
      <c r="BJ250" s="973">
        <v>0</v>
      </c>
      <c r="BK250" s="973">
        <v>0</v>
      </c>
      <c r="BL250" s="973">
        <v>0</v>
      </c>
      <c r="BM250" s="973">
        <v>0</v>
      </c>
      <c r="BN250" s="973">
        <v>0</v>
      </c>
      <c r="BO250" s="973">
        <v>0</v>
      </c>
    </row>
    <row r="251" spans="2:67" hidden="1" outlineLevel="1">
      <c r="B251" s="772">
        <f t="shared" si="225"/>
        <v>120</v>
      </c>
      <c r="C251" s="60"/>
      <c r="D251" s="701" t="s">
        <v>797</v>
      </c>
      <c r="E251" s="702" t="s">
        <v>1315</v>
      </c>
      <c r="F251" s="709"/>
      <c r="G251" s="973">
        <v>0</v>
      </c>
      <c r="H251" s="973">
        <v>0</v>
      </c>
      <c r="I251" s="973">
        <v>0</v>
      </c>
      <c r="J251" s="973">
        <v>0</v>
      </c>
      <c r="K251" s="973">
        <v>0</v>
      </c>
      <c r="L251" s="973">
        <v>0</v>
      </c>
      <c r="M251" s="973">
        <v>0</v>
      </c>
      <c r="N251" s="973">
        <v>0</v>
      </c>
      <c r="O251" s="973">
        <v>0</v>
      </c>
      <c r="P251" s="973">
        <v>0</v>
      </c>
      <c r="Q251" s="973">
        <v>0</v>
      </c>
      <c r="R251" s="973">
        <v>0</v>
      </c>
      <c r="S251" s="973">
        <v>0</v>
      </c>
      <c r="T251" s="973">
        <v>0</v>
      </c>
      <c r="U251" s="973">
        <v>0</v>
      </c>
      <c r="V251" s="973">
        <v>0</v>
      </c>
      <c r="W251" s="973">
        <v>0</v>
      </c>
      <c r="X251" s="973">
        <v>0</v>
      </c>
      <c r="Y251" s="973">
        <v>0</v>
      </c>
      <c r="Z251" s="973">
        <v>0</v>
      </c>
      <c r="AA251" s="973">
        <v>0</v>
      </c>
      <c r="AB251" s="973">
        <v>0</v>
      </c>
      <c r="AC251" s="973">
        <v>0</v>
      </c>
      <c r="AD251" s="973">
        <v>0</v>
      </c>
      <c r="AE251" s="973">
        <v>0</v>
      </c>
      <c r="AF251" s="973">
        <v>0</v>
      </c>
      <c r="AG251" s="973">
        <v>0</v>
      </c>
      <c r="AH251" s="973">
        <v>0</v>
      </c>
      <c r="AI251" s="973">
        <v>0</v>
      </c>
      <c r="AJ251" s="973">
        <v>0</v>
      </c>
      <c r="AK251" s="973">
        <v>0</v>
      </c>
      <c r="AL251" s="973">
        <v>0</v>
      </c>
      <c r="AM251" s="973">
        <v>0</v>
      </c>
      <c r="AN251" s="973">
        <v>0</v>
      </c>
      <c r="AO251" s="973">
        <v>0</v>
      </c>
      <c r="AP251" s="973">
        <v>0</v>
      </c>
      <c r="AQ251" s="973">
        <v>0</v>
      </c>
      <c r="AR251" s="973">
        <v>0</v>
      </c>
      <c r="AS251" s="973">
        <v>0</v>
      </c>
      <c r="AT251" s="973">
        <v>0</v>
      </c>
      <c r="AU251" s="973">
        <v>0</v>
      </c>
      <c r="AV251" s="973">
        <v>0</v>
      </c>
      <c r="AW251" s="973">
        <v>0</v>
      </c>
      <c r="AX251" s="973">
        <v>0</v>
      </c>
      <c r="AY251" s="973">
        <v>0</v>
      </c>
      <c r="AZ251" s="973">
        <v>0</v>
      </c>
      <c r="BA251" s="973">
        <v>0</v>
      </c>
      <c r="BB251" s="973">
        <v>0</v>
      </c>
      <c r="BC251" s="973">
        <v>0</v>
      </c>
      <c r="BD251" s="973">
        <v>0</v>
      </c>
      <c r="BE251" s="973">
        <v>0</v>
      </c>
      <c r="BF251" s="973">
        <v>0</v>
      </c>
      <c r="BG251" s="973">
        <v>0</v>
      </c>
      <c r="BH251" s="973">
        <v>0</v>
      </c>
      <c r="BI251" s="973">
        <v>0</v>
      </c>
      <c r="BJ251" s="973">
        <v>0</v>
      </c>
      <c r="BK251" s="973">
        <v>0</v>
      </c>
      <c r="BL251" s="973">
        <v>0</v>
      </c>
      <c r="BM251" s="973">
        <v>0</v>
      </c>
      <c r="BN251" s="973">
        <v>0</v>
      </c>
      <c r="BO251" s="973">
        <v>0</v>
      </c>
    </row>
    <row r="252" spans="2:67" hidden="1" outlineLevel="1">
      <c r="B252" s="772">
        <f t="shared" si="225"/>
        <v>121</v>
      </c>
      <c r="C252" s="60"/>
      <c r="D252" s="701" t="s">
        <v>798</v>
      </c>
      <c r="E252" s="702" t="s">
        <v>1315</v>
      </c>
      <c r="F252" s="709"/>
      <c r="G252" s="973">
        <v>0</v>
      </c>
      <c r="H252" s="973">
        <v>0</v>
      </c>
      <c r="I252" s="973">
        <v>0</v>
      </c>
      <c r="J252" s="973">
        <v>0</v>
      </c>
      <c r="K252" s="973">
        <v>0</v>
      </c>
      <c r="L252" s="973">
        <v>0</v>
      </c>
      <c r="M252" s="973">
        <v>0</v>
      </c>
      <c r="N252" s="973">
        <v>0</v>
      </c>
      <c r="O252" s="973">
        <v>0</v>
      </c>
      <c r="P252" s="973">
        <v>0</v>
      </c>
      <c r="Q252" s="973">
        <v>0</v>
      </c>
      <c r="R252" s="973">
        <v>0</v>
      </c>
      <c r="S252" s="973">
        <v>0</v>
      </c>
      <c r="T252" s="973">
        <v>0</v>
      </c>
      <c r="U252" s="973">
        <v>0</v>
      </c>
      <c r="V252" s="973">
        <v>0</v>
      </c>
      <c r="W252" s="973">
        <v>0</v>
      </c>
      <c r="X252" s="973">
        <v>0</v>
      </c>
      <c r="Y252" s="973">
        <v>0</v>
      </c>
      <c r="Z252" s="973">
        <v>0</v>
      </c>
      <c r="AA252" s="973">
        <v>0</v>
      </c>
      <c r="AB252" s="973">
        <v>0</v>
      </c>
      <c r="AC252" s="973">
        <v>0</v>
      </c>
      <c r="AD252" s="973">
        <v>0</v>
      </c>
      <c r="AE252" s="973">
        <v>0</v>
      </c>
      <c r="AF252" s="973">
        <v>0</v>
      </c>
      <c r="AG252" s="973">
        <v>0</v>
      </c>
      <c r="AH252" s="973">
        <v>0</v>
      </c>
      <c r="AI252" s="973">
        <v>0</v>
      </c>
      <c r="AJ252" s="973">
        <v>0</v>
      </c>
      <c r="AK252" s="973">
        <v>0</v>
      </c>
      <c r="AL252" s="973">
        <v>0</v>
      </c>
      <c r="AM252" s="973">
        <v>0</v>
      </c>
      <c r="AN252" s="973">
        <v>0</v>
      </c>
      <c r="AO252" s="973">
        <v>0</v>
      </c>
      <c r="AP252" s="973">
        <v>0</v>
      </c>
      <c r="AQ252" s="973">
        <v>0</v>
      </c>
      <c r="AR252" s="973">
        <v>0</v>
      </c>
      <c r="AS252" s="973">
        <v>0</v>
      </c>
      <c r="AT252" s="973">
        <v>0</v>
      </c>
      <c r="AU252" s="973">
        <v>0</v>
      </c>
      <c r="AV252" s="973">
        <v>0</v>
      </c>
      <c r="AW252" s="973">
        <v>0</v>
      </c>
      <c r="AX252" s="973">
        <v>0</v>
      </c>
      <c r="AY252" s="973">
        <v>0</v>
      </c>
      <c r="AZ252" s="973">
        <v>0</v>
      </c>
      <c r="BA252" s="973">
        <v>0</v>
      </c>
      <c r="BB252" s="973">
        <v>0</v>
      </c>
      <c r="BC252" s="973">
        <v>0</v>
      </c>
      <c r="BD252" s="973">
        <v>0</v>
      </c>
      <c r="BE252" s="973">
        <v>0</v>
      </c>
      <c r="BF252" s="973">
        <v>0</v>
      </c>
      <c r="BG252" s="973">
        <v>0</v>
      </c>
      <c r="BH252" s="973">
        <v>0</v>
      </c>
      <c r="BI252" s="973">
        <v>0</v>
      </c>
      <c r="BJ252" s="973">
        <v>0</v>
      </c>
      <c r="BK252" s="973">
        <v>0</v>
      </c>
      <c r="BL252" s="973">
        <v>0</v>
      </c>
      <c r="BM252" s="973">
        <v>0</v>
      </c>
      <c r="BN252" s="973">
        <v>0</v>
      </c>
      <c r="BO252" s="973">
        <v>0</v>
      </c>
    </row>
    <row r="253" spans="2:67" hidden="1" outlineLevel="1">
      <c r="B253" s="772">
        <f t="shared" si="225"/>
        <v>122</v>
      </c>
      <c r="C253" s="60"/>
      <c r="D253" s="701" t="s">
        <v>772</v>
      </c>
      <c r="E253" s="702" t="s">
        <v>1315</v>
      </c>
      <c r="F253" s="709"/>
      <c r="G253" s="973">
        <v>0</v>
      </c>
      <c r="H253" s="973">
        <v>0</v>
      </c>
      <c r="I253" s="973">
        <v>0</v>
      </c>
      <c r="J253" s="973">
        <v>0</v>
      </c>
      <c r="K253" s="973">
        <v>0</v>
      </c>
      <c r="L253" s="973">
        <v>0</v>
      </c>
      <c r="M253" s="973">
        <v>0</v>
      </c>
      <c r="N253" s="973">
        <v>0</v>
      </c>
      <c r="O253" s="973">
        <v>0</v>
      </c>
      <c r="P253" s="973">
        <v>0</v>
      </c>
      <c r="Q253" s="973">
        <v>0</v>
      </c>
      <c r="R253" s="973">
        <v>0</v>
      </c>
      <c r="S253" s="973">
        <v>0</v>
      </c>
      <c r="T253" s="973">
        <v>0</v>
      </c>
      <c r="U253" s="973">
        <v>0</v>
      </c>
      <c r="V253" s="973">
        <v>0</v>
      </c>
      <c r="W253" s="973">
        <v>0</v>
      </c>
      <c r="X253" s="973">
        <v>0</v>
      </c>
      <c r="Y253" s="973">
        <v>0</v>
      </c>
      <c r="Z253" s="973">
        <v>0</v>
      </c>
      <c r="AA253" s="973">
        <v>0</v>
      </c>
      <c r="AB253" s="973">
        <v>0</v>
      </c>
      <c r="AC253" s="973">
        <v>0</v>
      </c>
      <c r="AD253" s="973">
        <v>0</v>
      </c>
      <c r="AE253" s="973">
        <v>0</v>
      </c>
      <c r="AF253" s="973">
        <v>0</v>
      </c>
      <c r="AG253" s="973">
        <v>0</v>
      </c>
      <c r="AH253" s="973">
        <v>0</v>
      </c>
      <c r="AI253" s="973">
        <v>0</v>
      </c>
      <c r="AJ253" s="973">
        <v>0</v>
      </c>
      <c r="AK253" s="973">
        <v>0</v>
      </c>
      <c r="AL253" s="973">
        <v>0</v>
      </c>
      <c r="AM253" s="973">
        <v>0</v>
      </c>
      <c r="AN253" s="973">
        <v>0</v>
      </c>
      <c r="AO253" s="973">
        <v>0</v>
      </c>
      <c r="AP253" s="973">
        <v>0</v>
      </c>
      <c r="AQ253" s="973">
        <v>0</v>
      </c>
      <c r="AR253" s="973">
        <v>0</v>
      </c>
      <c r="AS253" s="973">
        <v>0</v>
      </c>
      <c r="AT253" s="973">
        <v>0</v>
      </c>
      <c r="AU253" s="973">
        <v>0</v>
      </c>
      <c r="AV253" s="973">
        <v>0</v>
      </c>
      <c r="AW253" s="973">
        <v>0</v>
      </c>
      <c r="AX253" s="973">
        <v>0</v>
      </c>
      <c r="AY253" s="973">
        <v>0</v>
      </c>
      <c r="AZ253" s="973">
        <v>0</v>
      </c>
      <c r="BA253" s="973">
        <v>0</v>
      </c>
      <c r="BB253" s="973">
        <v>0</v>
      </c>
      <c r="BC253" s="973">
        <v>0</v>
      </c>
      <c r="BD253" s="973">
        <v>0</v>
      </c>
      <c r="BE253" s="973">
        <v>0</v>
      </c>
      <c r="BF253" s="973">
        <v>0</v>
      </c>
      <c r="BG253" s="973">
        <v>0</v>
      </c>
      <c r="BH253" s="973">
        <v>0</v>
      </c>
      <c r="BI253" s="973">
        <v>0</v>
      </c>
      <c r="BJ253" s="973">
        <v>0</v>
      </c>
      <c r="BK253" s="973">
        <v>0</v>
      </c>
      <c r="BL253" s="973">
        <v>0</v>
      </c>
      <c r="BM253" s="973">
        <v>0</v>
      </c>
      <c r="BN253" s="973">
        <v>0</v>
      </c>
      <c r="BO253" s="973">
        <v>0</v>
      </c>
    </row>
    <row r="254" spans="2:67" ht="13.5" hidden="1" outlineLevel="1" thickBot="1">
      <c r="B254" s="879">
        <f t="shared" si="225"/>
        <v>123</v>
      </c>
      <c r="C254" s="200"/>
      <c r="D254" s="880" t="s">
        <v>799</v>
      </c>
      <c r="E254" s="881" t="s">
        <v>1315</v>
      </c>
      <c r="F254" s="882"/>
      <c r="G254" s="973">
        <v>0</v>
      </c>
      <c r="H254" s="973">
        <v>0</v>
      </c>
      <c r="I254" s="973">
        <v>0</v>
      </c>
      <c r="J254" s="973">
        <v>0</v>
      </c>
      <c r="K254" s="973">
        <v>0</v>
      </c>
      <c r="L254" s="973">
        <v>0</v>
      </c>
      <c r="M254" s="973">
        <v>0</v>
      </c>
      <c r="N254" s="973">
        <v>0</v>
      </c>
      <c r="O254" s="973">
        <v>0</v>
      </c>
      <c r="P254" s="973">
        <v>0</v>
      </c>
      <c r="Q254" s="973">
        <v>0</v>
      </c>
      <c r="R254" s="973">
        <v>0</v>
      </c>
      <c r="S254" s="973">
        <v>0</v>
      </c>
      <c r="T254" s="973">
        <v>0</v>
      </c>
      <c r="U254" s="973">
        <v>0</v>
      </c>
      <c r="V254" s="973">
        <v>0</v>
      </c>
      <c r="W254" s="973">
        <v>0</v>
      </c>
      <c r="X254" s="973">
        <v>0</v>
      </c>
      <c r="Y254" s="973">
        <v>0</v>
      </c>
      <c r="Z254" s="973">
        <v>0</v>
      </c>
      <c r="AA254" s="973">
        <v>0</v>
      </c>
      <c r="AB254" s="973">
        <v>0</v>
      </c>
      <c r="AC254" s="973">
        <v>0</v>
      </c>
      <c r="AD254" s="973">
        <v>0</v>
      </c>
      <c r="AE254" s="973">
        <v>0</v>
      </c>
      <c r="AF254" s="973">
        <v>0</v>
      </c>
      <c r="AG254" s="973">
        <v>0</v>
      </c>
      <c r="AH254" s="973">
        <v>0</v>
      </c>
      <c r="AI254" s="973">
        <v>0</v>
      </c>
      <c r="AJ254" s="973">
        <v>0</v>
      </c>
      <c r="AK254" s="973">
        <v>0</v>
      </c>
      <c r="AL254" s="973">
        <v>0</v>
      </c>
      <c r="AM254" s="973">
        <v>0</v>
      </c>
      <c r="AN254" s="973">
        <v>0</v>
      </c>
      <c r="AO254" s="973">
        <v>0</v>
      </c>
      <c r="AP254" s="973">
        <v>0</v>
      </c>
      <c r="AQ254" s="973">
        <v>0</v>
      </c>
      <c r="AR254" s="973">
        <v>0</v>
      </c>
      <c r="AS254" s="973">
        <v>0</v>
      </c>
      <c r="AT254" s="973">
        <v>0</v>
      </c>
      <c r="AU254" s="973">
        <v>0</v>
      </c>
      <c r="AV254" s="973">
        <v>0</v>
      </c>
      <c r="AW254" s="973">
        <v>0</v>
      </c>
      <c r="AX254" s="973">
        <v>0</v>
      </c>
      <c r="AY254" s="973">
        <v>0</v>
      </c>
      <c r="AZ254" s="973">
        <v>0</v>
      </c>
      <c r="BA254" s="973">
        <v>0</v>
      </c>
      <c r="BB254" s="973">
        <v>0</v>
      </c>
      <c r="BC254" s="973">
        <v>0</v>
      </c>
      <c r="BD254" s="973">
        <v>0</v>
      </c>
      <c r="BE254" s="973">
        <v>0</v>
      </c>
      <c r="BF254" s="973">
        <v>0</v>
      </c>
      <c r="BG254" s="973">
        <v>0</v>
      </c>
      <c r="BH254" s="973">
        <v>0</v>
      </c>
      <c r="BI254" s="973">
        <v>0</v>
      </c>
      <c r="BJ254" s="973">
        <v>0</v>
      </c>
      <c r="BK254" s="973">
        <v>0</v>
      </c>
      <c r="BL254" s="973">
        <v>0</v>
      </c>
      <c r="BM254" s="973">
        <v>0</v>
      </c>
      <c r="BN254" s="973">
        <v>0</v>
      </c>
      <c r="BO254" s="973">
        <v>0</v>
      </c>
    </row>
    <row r="255" spans="2:67" ht="13.5" hidden="1" outlineLevel="1" thickBot="1">
      <c r="B255" s="17" t="s">
        <v>16</v>
      </c>
      <c r="C255" s="613"/>
      <c r="D255" s="613"/>
      <c r="E255" s="684"/>
      <c r="F255" s="637"/>
      <c r="G255" s="147">
        <f t="shared" ref="G255:BO255" si="226">G$7</f>
        <v>1990</v>
      </c>
      <c r="H255" s="147">
        <f t="shared" si="226"/>
        <v>1991</v>
      </c>
      <c r="I255" s="147">
        <f t="shared" si="226"/>
        <v>1992</v>
      </c>
      <c r="J255" s="147">
        <f t="shared" si="226"/>
        <v>1993</v>
      </c>
      <c r="K255" s="147">
        <f t="shared" si="226"/>
        <v>1994</v>
      </c>
      <c r="L255" s="147">
        <f t="shared" si="226"/>
        <v>1995</v>
      </c>
      <c r="M255" s="147">
        <f t="shared" si="226"/>
        <v>1996</v>
      </c>
      <c r="N255" s="147">
        <f t="shared" si="226"/>
        <v>1997</v>
      </c>
      <c r="O255" s="147">
        <f t="shared" si="226"/>
        <v>1998</v>
      </c>
      <c r="P255" s="147">
        <f t="shared" si="226"/>
        <v>1999</v>
      </c>
      <c r="Q255" s="147">
        <f t="shared" si="226"/>
        <v>2000</v>
      </c>
      <c r="R255" s="147">
        <f t="shared" si="226"/>
        <v>2001</v>
      </c>
      <c r="S255" s="147">
        <f t="shared" si="226"/>
        <v>2002</v>
      </c>
      <c r="T255" s="147">
        <f t="shared" si="226"/>
        <v>2003</v>
      </c>
      <c r="U255" s="147">
        <f t="shared" si="226"/>
        <v>2004</v>
      </c>
      <c r="V255" s="147">
        <f t="shared" si="226"/>
        <v>2005</v>
      </c>
      <c r="W255" s="147">
        <f t="shared" si="226"/>
        <v>2006</v>
      </c>
      <c r="X255" s="147">
        <f t="shared" si="226"/>
        <v>2007</v>
      </c>
      <c r="Y255" s="147">
        <f t="shared" si="226"/>
        <v>2008</v>
      </c>
      <c r="Z255" s="147">
        <f t="shared" si="226"/>
        <v>2009</v>
      </c>
      <c r="AA255" s="147">
        <f t="shared" si="226"/>
        <v>2010</v>
      </c>
      <c r="AB255" s="147">
        <f t="shared" si="226"/>
        <v>2011</v>
      </c>
      <c r="AC255" s="147">
        <f t="shared" si="226"/>
        <v>2012</v>
      </c>
      <c r="AD255" s="147">
        <f t="shared" si="226"/>
        <v>2013</v>
      </c>
      <c r="AE255" s="147">
        <f t="shared" si="226"/>
        <v>2014</v>
      </c>
      <c r="AF255" s="147">
        <f t="shared" si="226"/>
        <v>2015</v>
      </c>
      <c r="AG255" s="147">
        <f t="shared" si="226"/>
        <v>2016</v>
      </c>
      <c r="AH255" s="147">
        <f t="shared" si="226"/>
        <v>2017</v>
      </c>
      <c r="AI255" s="147">
        <f t="shared" si="226"/>
        <v>2018</v>
      </c>
      <c r="AJ255" s="147">
        <f t="shared" si="226"/>
        <v>2019</v>
      </c>
      <c r="AK255" s="147">
        <f t="shared" si="226"/>
        <v>2020</v>
      </c>
      <c r="AL255" s="147">
        <f t="shared" si="226"/>
        <v>2021</v>
      </c>
      <c r="AM255" s="147">
        <f t="shared" si="226"/>
        <v>2022</v>
      </c>
      <c r="AN255" s="147">
        <f t="shared" si="226"/>
        <v>2023</v>
      </c>
      <c r="AO255" s="147">
        <f t="shared" si="226"/>
        <v>2024</v>
      </c>
      <c r="AP255" s="147">
        <f t="shared" si="226"/>
        <v>2025</v>
      </c>
      <c r="AQ255" s="147">
        <f t="shared" si="226"/>
        <v>2026</v>
      </c>
      <c r="AR255" s="147">
        <f t="shared" si="226"/>
        <v>2027</v>
      </c>
      <c r="AS255" s="147">
        <f t="shared" si="226"/>
        <v>2028</v>
      </c>
      <c r="AT255" s="147">
        <f t="shared" si="226"/>
        <v>2029</v>
      </c>
      <c r="AU255" s="147">
        <f t="shared" si="226"/>
        <v>2030</v>
      </c>
      <c r="AV255" s="147">
        <f t="shared" si="226"/>
        <v>2031</v>
      </c>
      <c r="AW255" s="147">
        <f t="shared" si="226"/>
        <v>2032</v>
      </c>
      <c r="AX255" s="147">
        <f t="shared" si="226"/>
        <v>2033</v>
      </c>
      <c r="AY255" s="147">
        <f t="shared" si="226"/>
        <v>2034</v>
      </c>
      <c r="AZ255" s="147">
        <f t="shared" si="226"/>
        <v>2035</v>
      </c>
      <c r="BA255" s="147">
        <f t="shared" si="226"/>
        <v>2036</v>
      </c>
      <c r="BB255" s="147">
        <f t="shared" si="226"/>
        <v>2037</v>
      </c>
      <c r="BC255" s="147">
        <f t="shared" si="226"/>
        <v>2038</v>
      </c>
      <c r="BD255" s="147">
        <f t="shared" si="226"/>
        <v>2039</v>
      </c>
      <c r="BE255" s="147">
        <f t="shared" si="226"/>
        <v>2040</v>
      </c>
      <c r="BF255" s="147">
        <f t="shared" si="226"/>
        <v>2041</v>
      </c>
      <c r="BG255" s="147">
        <f t="shared" si="226"/>
        <v>2042</v>
      </c>
      <c r="BH255" s="147">
        <f t="shared" si="226"/>
        <v>2043</v>
      </c>
      <c r="BI255" s="147">
        <f t="shared" si="226"/>
        <v>2044</v>
      </c>
      <c r="BJ255" s="147">
        <f t="shared" si="226"/>
        <v>2045</v>
      </c>
      <c r="BK255" s="147">
        <f t="shared" si="226"/>
        <v>2046</v>
      </c>
      <c r="BL255" s="147">
        <f t="shared" si="226"/>
        <v>2047</v>
      </c>
      <c r="BM255" s="147">
        <f t="shared" si="226"/>
        <v>2048</v>
      </c>
      <c r="BN255" s="147">
        <f t="shared" si="226"/>
        <v>2049</v>
      </c>
      <c r="BO255" s="147">
        <f t="shared" si="226"/>
        <v>2050</v>
      </c>
    </row>
    <row r="256" spans="2:67" hidden="1" outlineLevel="1">
      <c r="B256" s="786">
        <v>124</v>
      </c>
      <c r="C256" s="58" t="s">
        <v>800</v>
      </c>
      <c r="D256" s="685"/>
      <c r="E256" s="670"/>
      <c r="F256" s="698"/>
      <c r="G256" s="1072"/>
      <c r="H256" s="1073"/>
      <c r="I256" s="1073"/>
      <c r="J256" s="1073"/>
      <c r="K256" s="1073"/>
      <c r="L256" s="1073"/>
      <c r="M256" s="1073"/>
      <c r="N256" s="1073"/>
      <c r="O256" s="1073"/>
      <c r="P256" s="1073"/>
      <c r="Q256" s="1073"/>
      <c r="R256" s="1073"/>
      <c r="S256" s="1073"/>
      <c r="T256" s="1073"/>
      <c r="U256" s="1073"/>
      <c r="V256" s="1073"/>
      <c r="W256" s="1073"/>
      <c r="X256" s="1073"/>
      <c r="Y256" s="1073"/>
      <c r="Z256" s="1073"/>
      <c r="AA256" s="1073"/>
      <c r="AB256" s="1073"/>
      <c r="AC256" s="1073"/>
      <c r="AD256" s="1073"/>
      <c r="AE256" s="1073"/>
      <c r="AF256" s="1073"/>
      <c r="AG256" s="1073"/>
      <c r="AH256" s="1073"/>
      <c r="AI256" s="1073"/>
      <c r="AJ256" s="1073"/>
      <c r="AK256" s="1073"/>
      <c r="AL256" s="1073"/>
      <c r="AM256" s="1073"/>
      <c r="AN256" s="1073"/>
      <c r="AO256" s="1073"/>
      <c r="AP256" s="1074"/>
      <c r="AQ256" s="1074"/>
      <c r="AR256" s="1074"/>
      <c r="AS256" s="1074"/>
      <c r="AT256" s="1074"/>
      <c r="AU256" s="1074"/>
      <c r="AV256" s="1074"/>
      <c r="AW256" s="1074"/>
      <c r="AX256" s="1074"/>
      <c r="AY256" s="1074"/>
      <c r="AZ256" s="1074"/>
      <c r="BA256" s="1074"/>
      <c r="BB256" s="1074"/>
      <c r="BC256" s="1074"/>
      <c r="BD256" s="1074"/>
      <c r="BE256" s="1074"/>
      <c r="BF256" s="1074"/>
      <c r="BG256" s="1074"/>
      <c r="BH256" s="1074"/>
      <c r="BI256" s="1074"/>
      <c r="BJ256" s="1074"/>
      <c r="BK256" s="1074"/>
      <c r="BL256" s="1074"/>
      <c r="BM256" s="1074"/>
      <c r="BN256" s="1074"/>
      <c r="BO256" s="1074"/>
    </row>
    <row r="257" spans="2:67" hidden="1" outlineLevel="1">
      <c r="B257" s="728" t="s">
        <v>815</v>
      </c>
      <c r="C257" s="60"/>
      <c r="D257" s="686" t="s">
        <v>1148</v>
      </c>
      <c r="E257" s="667" t="s">
        <v>1315</v>
      </c>
      <c r="F257" s="699"/>
      <c r="G257" s="1002">
        <v>0</v>
      </c>
      <c r="H257" s="1002">
        <v>0</v>
      </c>
      <c r="I257" s="1002">
        <v>0</v>
      </c>
      <c r="J257" s="1002">
        <v>0</v>
      </c>
      <c r="K257" s="1002">
        <v>0</v>
      </c>
      <c r="L257" s="1002">
        <v>0</v>
      </c>
      <c r="M257" s="1002">
        <v>0</v>
      </c>
      <c r="N257" s="1002">
        <v>0</v>
      </c>
      <c r="O257" s="1002">
        <v>0</v>
      </c>
      <c r="P257" s="1002">
        <v>0</v>
      </c>
      <c r="Q257" s="1002">
        <v>0</v>
      </c>
      <c r="R257" s="1002">
        <v>0</v>
      </c>
      <c r="S257" s="1002">
        <v>0</v>
      </c>
      <c r="T257" s="1002">
        <v>0</v>
      </c>
      <c r="U257" s="1002">
        <v>0</v>
      </c>
      <c r="V257" s="1002">
        <v>0</v>
      </c>
      <c r="W257" s="1002">
        <v>0</v>
      </c>
      <c r="X257" s="1002">
        <v>0</v>
      </c>
      <c r="Y257" s="1002">
        <v>0</v>
      </c>
      <c r="Z257" s="1002">
        <v>0</v>
      </c>
      <c r="AA257" s="1002">
        <v>0</v>
      </c>
      <c r="AB257" s="1002">
        <v>0</v>
      </c>
      <c r="AC257" s="1002">
        <v>0</v>
      </c>
      <c r="AD257" s="1002">
        <v>0</v>
      </c>
      <c r="AE257" s="1002">
        <v>0</v>
      </c>
      <c r="AF257" s="1002">
        <v>0</v>
      </c>
      <c r="AG257" s="1002">
        <v>0</v>
      </c>
      <c r="AH257" s="1002">
        <v>0</v>
      </c>
      <c r="AI257" s="1002">
        <v>0</v>
      </c>
      <c r="AJ257" s="1002">
        <v>0</v>
      </c>
      <c r="AK257" s="1002">
        <v>0</v>
      </c>
      <c r="AL257" s="973">
        <v>0</v>
      </c>
      <c r="AM257" s="973">
        <v>0</v>
      </c>
      <c r="AN257" s="973">
        <v>0</v>
      </c>
      <c r="AO257" s="973">
        <v>0</v>
      </c>
      <c r="AP257" s="973">
        <v>0</v>
      </c>
      <c r="AQ257" s="973">
        <v>0</v>
      </c>
      <c r="AR257" s="973">
        <v>0</v>
      </c>
      <c r="AS257" s="973">
        <v>0</v>
      </c>
      <c r="AT257" s="973">
        <v>0</v>
      </c>
      <c r="AU257" s="973">
        <v>0</v>
      </c>
      <c r="AV257" s="973">
        <v>0</v>
      </c>
      <c r="AW257" s="973">
        <v>0</v>
      </c>
      <c r="AX257" s="973">
        <v>0</v>
      </c>
      <c r="AY257" s="973">
        <v>0</v>
      </c>
      <c r="AZ257" s="973">
        <v>0</v>
      </c>
      <c r="BA257" s="973">
        <v>0</v>
      </c>
      <c r="BB257" s="973">
        <v>0</v>
      </c>
      <c r="BC257" s="973">
        <v>0</v>
      </c>
      <c r="BD257" s="973">
        <v>0</v>
      </c>
      <c r="BE257" s="973">
        <v>0</v>
      </c>
      <c r="BF257" s="973">
        <v>0</v>
      </c>
      <c r="BG257" s="973">
        <v>0</v>
      </c>
      <c r="BH257" s="973">
        <v>0</v>
      </c>
      <c r="BI257" s="973">
        <v>0</v>
      </c>
      <c r="BJ257" s="973">
        <v>0</v>
      </c>
      <c r="BK257" s="973">
        <v>0</v>
      </c>
      <c r="BL257" s="973">
        <v>0</v>
      </c>
      <c r="BM257" s="973">
        <v>0</v>
      </c>
      <c r="BN257" s="973">
        <v>0</v>
      </c>
      <c r="BO257" s="973">
        <v>0</v>
      </c>
    </row>
    <row r="258" spans="2:67" hidden="1" outlineLevel="1">
      <c r="B258" s="728" t="s">
        <v>816</v>
      </c>
      <c r="C258" s="60"/>
      <c r="D258" s="686" t="s">
        <v>1119</v>
      </c>
      <c r="E258" s="667" t="s">
        <v>1315</v>
      </c>
      <c r="F258" s="699"/>
      <c r="G258" s="973">
        <v>0</v>
      </c>
      <c r="H258" s="973">
        <v>0</v>
      </c>
      <c r="I258" s="973">
        <v>0</v>
      </c>
      <c r="J258" s="973">
        <v>0</v>
      </c>
      <c r="K258" s="973">
        <v>0</v>
      </c>
      <c r="L258" s="973">
        <v>0</v>
      </c>
      <c r="M258" s="973">
        <v>0</v>
      </c>
      <c r="N258" s="973">
        <v>0</v>
      </c>
      <c r="O258" s="973">
        <v>0</v>
      </c>
      <c r="P258" s="973">
        <v>0</v>
      </c>
      <c r="Q258" s="973">
        <v>0</v>
      </c>
      <c r="R258" s="973">
        <v>0</v>
      </c>
      <c r="S258" s="973">
        <v>0</v>
      </c>
      <c r="T258" s="973">
        <v>0</v>
      </c>
      <c r="U258" s="973">
        <v>0</v>
      </c>
      <c r="V258" s="973">
        <v>0</v>
      </c>
      <c r="W258" s="973">
        <v>0</v>
      </c>
      <c r="X258" s="973">
        <v>0</v>
      </c>
      <c r="Y258" s="973">
        <v>0</v>
      </c>
      <c r="Z258" s="973">
        <v>0</v>
      </c>
      <c r="AA258" s="973">
        <v>0</v>
      </c>
      <c r="AB258" s="973">
        <v>0</v>
      </c>
      <c r="AC258" s="973">
        <v>0</v>
      </c>
      <c r="AD258" s="973">
        <v>0</v>
      </c>
      <c r="AE258" s="973">
        <v>0</v>
      </c>
      <c r="AF258" s="973">
        <v>0</v>
      </c>
      <c r="AG258" s="973">
        <v>0</v>
      </c>
      <c r="AH258" s="973">
        <v>0</v>
      </c>
      <c r="AI258" s="973">
        <v>0</v>
      </c>
      <c r="AJ258" s="973">
        <v>0</v>
      </c>
      <c r="AK258" s="973">
        <v>0</v>
      </c>
      <c r="AL258" s="973">
        <v>0</v>
      </c>
      <c r="AM258" s="973">
        <v>0</v>
      </c>
      <c r="AN258" s="973">
        <v>0</v>
      </c>
      <c r="AO258" s="973">
        <v>0</v>
      </c>
      <c r="AP258" s="973">
        <v>0</v>
      </c>
      <c r="AQ258" s="973">
        <v>0</v>
      </c>
      <c r="AR258" s="973">
        <v>0</v>
      </c>
      <c r="AS258" s="973">
        <v>0</v>
      </c>
      <c r="AT258" s="973">
        <v>0</v>
      </c>
      <c r="AU258" s="973">
        <v>0</v>
      </c>
      <c r="AV258" s="973">
        <v>0</v>
      </c>
      <c r="AW258" s="973">
        <v>0</v>
      </c>
      <c r="AX258" s="973">
        <v>0</v>
      </c>
      <c r="AY258" s="973">
        <v>0</v>
      </c>
      <c r="AZ258" s="973">
        <v>0</v>
      </c>
      <c r="BA258" s="973">
        <v>0</v>
      </c>
      <c r="BB258" s="973">
        <v>0</v>
      </c>
      <c r="BC258" s="973">
        <v>0</v>
      </c>
      <c r="BD258" s="973">
        <v>0</v>
      </c>
      <c r="BE258" s="973">
        <v>0</v>
      </c>
      <c r="BF258" s="973">
        <v>0</v>
      </c>
      <c r="BG258" s="973">
        <v>0</v>
      </c>
      <c r="BH258" s="973">
        <v>0</v>
      </c>
      <c r="BI258" s="973">
        <v>0</v>
      </c>
      <c r="BJ258" s="973">
        <v>0</v>
      </c>
      <c r="BK258" s="973">
        <v>0</v>
      </c>
      <c r="BL258" s="973">
        <v>0</v>
      </c>
      <c r="BM258" s="973">
        <v>0</v>
      </c>
      <c r="BN258" s="973">
        <v>0</v>
      </c>
      <c r="BO258" s="973">
        <v>0</v>
      </c>
    </row>
    <row r="259" spans="2:67" hidden="1" outlineLevel="1">
      <c r="B259" s="728" t="s">
        <v>817</v>
      </c>
      <c r="C259" s="60"/>
      <c r="D259" s="686" t="s">
        <v>776</v>
      </c>
      <c r="E259" s="667" t="s">
        <v>1315</v>
      </c>
      <c r="F259" s="699"/>
      <c r="G259" s="973">
        <v>0</v>
      </c>
      <c r="H259" s="973">
        <v>0</v>
      </c>
      <c r="I259" s="973">
        <v>0</v>
      </c>
      <c r="J259" s="973">
        <v>0</v>
      </c>
      <c r="K259" s="973">
        <v>0</v>
      </c>
      <c r="L259" s="973">
        <v>0</v>
      </c>
      <c r="M259" s="973">
        <v>0</v>
      </c>
      <c r="N259" s="973">
        <v>0</v>
      </c>
      <c r="O259" s="973">
        <v>0</v>
      </c>
      <c r="P259" s="973">
        <v>0</v>
      </c>
      <c r="Q259" s="973">
        <v>0</v>
      </c>
      <c r="R259" s="973">
        <v>0</v>
      </c>
      <c r="S259" s="973">
        <v>0</v>
      </c>
      <c r="T259" s="973">
        <v>0</v>
      </c>
      <c r="U259" s="973">
        <v>0</v>
      </c>
      <c r="V259" s="973">
        <v>0</v>
      </c>
      <c r="W259" s="973">
        <v>0</v>
      </c>
      <c r="X259" s="973">
        <v>0</v>
      </c>
      <c r="Y259" s="973">
        <v>0</v>
      </c>
      <c r="Z259" s="973">
        <v>0</v>
      </c>
      <c r="AA259" s="973">
        <v>0</v>
      </c>
      <c r="AB259" s="973">
        <v>0</v>
      </c>
      <c r="AC259" s="973">
        <v>0</v>
      </c>
      <c r="AD259" s="973">
        <v>0</v>
      </c>
      <c r="AE259" s="973">
        <v>0</v>
      </c>
      <c r="AF259" s="973">
        <v>0</v>
      </c>
      <c r="AG259" s="973">
        <v>0</v>
      </c>
      <c r="AH259" s="973">
        <v>0</v>
      </c>
      <c r="AI259" s="973">
        <v>0</v>
      </c>
      <c r="AJ259" s="973">
        <v>0</v>
      </c>
      <c r="AK259" s="973">
        <v>0</v>
      </c>
      <c r="AL259" s="973">
        <v>0</v>
      </c>
      <c r="AM259" s="973">
        <v>0</v>
      </c>
      <c r="AN259" s="973">
        <v>0</v>
      </c>
      <c r="AO259" s="973">
        <v>0</v>
      </c>
      <c r="AP259" s="973">
        <v>0</v>
      </c>
      <c r="AQ259" s="973">
        <v>0</v>
      </c>
      <c r="AR259" s="973">
        <v>0</v>
      </c>
      <c r="AS259" s="973">
        <v>0</v>
      </c>
      <c r="AT259" s="973">
        <v>0</v>
      </c>
      <c r="AU259" s="973">
        <v>0</v>
      </c>
      <c r="AV259" s="973">
        <v>0</v>
      </c>
      <c r="AW259" s="973">
        <v>0</v>
      </c>
      <c r="AX259" s="973">
        <v>0</v>
      </c>
      <c r="AY259" s="973">
        <v>0</v>
      </c>
      <c r="AZ259" s="973">
        <v>0</v>
      </c>
      <c r="BA259" s="973">
        <v>0</v>
      </c>
      <c r="BB259" s="973">
        <v>0</v>
      </c>
      <c r="BC259" s="973">
        <v>0</v>
      </c>
      <c r="BD259" s="973">
        <v>0</v>
      </c>
      <c r="BE259" s="973">
        <v>0</v>
      </c>
      <c r="BF259" s="973">
        <v>0</v>
      </c>
      <c r="BG259" s="973">
        <v>0</v>
      </c>
      <c r="BH259" s="973">
        <v>0</v>
      </c>
      <c r="BI259" s="973">
        <v>0</v>
      </c>
      <c r="BJ259" s="973">
        <v>0</v>
      </c>
      <c r="BK259" s="973">
        <v>0</v>
      </c>
      <c r="BL259" s="973">
        <v>0</v>
      </c>
      <c r="BM259" s="973">
        <v>0</v>
      </c>
      <c r="BN259" s="973">
        <v>0</v>
      </c>
      <c r="BO259" s="973">
        <v>0</v>
      </c>
    </row>
    <row r="260" spans="2:67" hidden="1" outlineLevel="1">
      <c r="B260" s="728" t="s">
        <v>818</v>
      </c>
      <c r="C260" s="60"/>
      <c r="D260" s="686" t="s">
        <v>1120</v>
      </c>
      <c r="E260" s="667" t="s">
        <v>1315</v>
      </c>
      <c r="F260" s="699"/>
      <c r="G260" s="973">
        <v>0</v>
      </c>
      <c r="H260" s="973">
        <v>0</v>
      </c>
      <c r="I260" s="973">
        <v>0</v>
      </c>
      <c r="J260" s="973">
        <v>0</v>
      </c>
      <c r="K260" s="973">
        <v>0</v>
      </c>
      <c r="L260" s="973">
        <v>0</v>
      </c>
      <c r="M260" s="973">
        <v>0</v>
      </c>
      <c r="N260" s="973">
        <v>0</v>
      </c>
      <c r="O260" s="973">
        <v>0</v>
      </c>
      <c r="P260" s="973">
        <v>0</v>
      </c>
      <c r="Q260" s="973">
        <v>0</v>
      </c>
      <c r="R260" s="973">
        <v>0</v>
      </c>
      <c r="S260" s="973">
        <v>0</v>
      </c>
      <c r="T260" s="973">
        <v>0</v>
      </c>
      <c r="U260" s="973">
        <v>0</v>
      </c>
      <c r="V260" s="973">
        <v>0</v>
      </c>
      <c r="W260" s="973">
        <v>0</v>
      </c>
      <c r="X260" s="973">
        <v>0</v>
      </c>
      <c r="Y260" s="973">
        <v>0</v>
      </c>
      <c r="Z260" s="973">
        <v>0</v>
      </c>
      <c r="AA260" s="973">
        <v>0</v>
      </c>
      <c r="AB260" s="973">
        <v>0</v>
      </c>
      <c r="AC260" s="973">
        <v>0</v>
      </c>
      <c r="AD260" s="973">
        <v>0</v>
      </c>
      <c r="AE260" s="973">
        <v>0</v>
      </c>
      <c r="AF260" s="973">
        <v>0</v>
      </c>
      <c r="AG260" s="973">
        <v>0</v>
      </c>
      <c r="AH260" s="973">
        <v>0</v>
      </c>
      <c r="AI260" s="973">
        <v>0</v>
      </c>
      <c r="AJ260" s="973">
        <v>0</v>
      </c>
      <c r="AK260" s="973">
        <v>0</v>
      </c>
      <c r="AL260" s="973">
        <v>0</v>
      </c>
      <c r="AM260" s="973">
        <v>0</v>
      </c>
      <c r="AN260" s="973">
        <v>0</v>
      </c>
      <c r="AO260" s="973">
        <v>0</v>
      </c>
      <c r="AP260" s="973">
        <v>0</v>
      </c>
      <c r="AQ260" s="973">
        <v>0</v>
      </c>
      <c r="AR260" s="973">
        <v>0</v>
      </c>
      <c r="AS260" s="973">
        <v>0</v>
      </c>
      <c r="AT260" s="973">
        <v>0</v>
      </c>
      <c r="AU260" s="973">
        <v>0</v>
      </c>
      <c r="AV260" s="973">
        <v>0</v>
      </c>
      <c r="AW260" s="973">
        <v>0</v>
      </c>
      <c r="AX260" s="973">
        <v>0</v>
      </c>
      <c r="AY260" s="973">
        <v>0</v>
      </c>
      <c r="AZ260" s="973">
        <v>0</v>
      </c>
      <c r="BA260" s="973">
        <v>0</v>
      </c>
      <c r="BB260" s="973">
        <v>0</v>
      </c>
      <c r="BC260" s="973">
        <v>0</v>
      </c>
      <c r="BD260" s="973">
        <v>0</v>
      </c>
      <c r="BE260" s="973">
        <v>0</v>
      </c>
      <c r="BF260" s="973">
        <v>0</v>
      </c>
      <c r="BG260" s="973">
        <v>0</v>
      </c>
      <c r="BH260" s="973">
        <v>0</v>
      </c>
      <c r="BI260" s="973">
        <v>0</v>
      </c>
      <c r="BJ260" s="973">
        <v>0</v>
      </c>
      <c r="BK260" s="973">
        <v>0</v>
      </c>
      <c r="BL260" s="973">
        <v>0</v>
      </c>
      <c r="BM260" s="973">
        <v>0</v>
      </c>
      <c r="BN260" s="973">
        <v>0</v>
      </c>
      <c r="BO260" s="973">
        <v>0</v>
      </c>
    </row>
    <row r="261" spans="2:67" ht="12.75" hidden="1" customHeight="1" outlineLevel="1">
      <c r="B261" s="728" t="s">
        <v>819</v>
      </c>
      <c r="C261" s="60"/>
      <c r="D261" s="686" t="s">
        <v>1121</v>
      </c>
      <c r="E261" s="667" t="s">
        <v>188</v>
      </c>
      <c r="F261" s="692"/>
      <c r="G261" s="973">
        <v>0</v>
      </c>
      <c r="H261" s="973">
        <v>0</v>
      </c>
      <c r="I261" s="973">
        <v>0</v>
      </c>
      <c r="J261" s="973">
        <v>0</v>
      </c>
      <c r="K261" s="973">
        <v>0</v>
      </c>
      <c r="L261" s="973">
        <v>0</v>
      </c>
      <c r="M261" s="973">
        <v>0</v>
      </c>
      <c r="N261" s="973">
        <v>0</v>
      </c>
      <c r="O261" s="973">
        <v>0</v>
      </c>
      <c r="P261" s="973">
        <v>0</v>
      </c>
      <c r="Q261" s="973">
        <v>0</v>
      </c>
      <c r="R261" s="973">
        <v>0</v>
      </c>
      <c r="S261" s="973">
        <v>0</v>
      </c>
      <c r="T261" s="973">
        <v>0</v>
      </c>
      <c r="U261" s="973">
        <v>0</v>
      </c>
      <c r="V261" s="973">
        <v>0</v>
      </c>
      <c r="W261" s="973">
        <v>0</v>
      </c>
      <c r="X261" s="973">
        <v>0</v>
      </c>
      <c r="Y261" s="973">
        <v>0</v>
      </c>
      <c r="Z261" s="973">
        <v>0</v>
      </c>
      <c r="AA261" s="973">
        <v>0</v>
      </c>
      <c r="AB261" s="973">
        <v>0</v>
      </c>
      <c r="AC261" s="973">
        <v>0</v>
      </c>
      <c r="AD261" s="973">
        <v>0</v>
      </c>
      <c r="AE261" s="973">
        <v>0</v>
      </c>
      <c r="AF261" s="973">
        <v>0</v>
      </c>
      <c r="AG261" s="973">
        <v>0</v>
      </c>
      <c r="AH261" s="973">
        <v>0</v>
      </c>
      <c r="AI261" s="973">
        <v>0</v>
      </c>
      <c r="AJ261" s="973">
        <v>0</v>
      </c>
      <c r="AK261" s="973">
        <v>0</v>
      </c>
      <c r="AL261" s="973">
        <v>0</v>
      </c>
      <c r="AM261" s="973">
        <v>0</v>
      </c>
      <c r="AN261" s="973">
        <v>0</v>
      </c>
      <c r="AO261" s="973">
        <v>0</v>
      </c>
      <c r="AP261" s="973">
        <v>0</v>
      </c>
      <c r="AQ261" s="973">
        <v>0</v>
      </c>
      <c r="AR261" s="973">
        <v>0</v>
      </c>
      <c r="AS261" s="973">
        <v>0</v>
      </c>
      <c r="AT261" s="973">
        <v>0</v>
      </c>
      <c r="AU261" s="973">
        <v>0</v>
      </c>
      <c r="AV261" s="973">
        <v>0</v>
      </c>
      <c r="AW261" s="973">
        <v>0</v>
      </c>
      <c r="AX261" s="973">
        <v>0</v>
      </c>
      <c r="AY261" s="973">
        <v>0</v>
      </c>
      <c r="AZ261" s="973">
        <v>0</v>
      </c>
      <c r="BA261" s="973">
        <v>0</v>
      </c>
      <c r="BB261" s="973">
        <v>0</v>
      </c>
      <c r="BC261" s="973">
        <v>0</v>
      </c>
      <c r="BD261" s="973">
        <v>0</v>
      </c>
      <c r="BE261" s="973">
        <v>0</v>
      </c>
      <c r="BF261" s="973">
        <v>0</v>
      </c>
      <c r="BG261" s="973">
        <v>0</v>
      </c>
      <c r="BH261" s="973">
        <v>0</v>
      </c>
      <c r="BI261" s="973">
        <v>0</v>
      </c>
      <c r="BJ261" s="973">
        <v>0</v>
      </c>
      <c r="BK261" s="973">
        <v>0</v>
      </c>
      <c r="BL261" s="973">
        <v>0</v>
      </c>
      <c r="BM261" s="973">
        <v>0</v>
      </c>
      <c r="BN261" s="973">
        <v>0</v>
      </c>
      <c r="BO261" s="973">
        <v>0</v>
      </c>
    </row>
    <row r="262" spans="2:67" hidden="1" outlineLevel="1">
      <c r="B262" s="728" t="s">
        <v>820</v>
      </c>
      <c r="C262" s="60"/>
      <c r="D262" s="686" t="s">
        <v>1122</v>
      </c>
      <c r="E262" s="667" t="s">
        <v>1315</v>
      </c>
      <c r="F262" s="699"/>
      <c r="G262" s="1003">
        <v>0</v>
      </c>
      <c r="H262" s="1003">
        <v>0</v>
      </c>
      <c r="I262" s="1003">
        <v>0</v>
      </c>
      <c r="J262" s="1003">
        <v>0</v>
      </c>
      <c r="K262" s="1003">
        <v>0</v>
      </c>
      <c r="L262" s="1003">
        <v>0</v>
      </c>
      <c r="M262" s="1003">
        <v>0</v>
      </c>
      <c r="N262" s="1003">
        <v>0</v>
      </c>
      <c r="O262" s="1003">
        <v>0</v>
      </c>
      <c r="P262" s="1003">
        <v>0</v>
      </c>
      <c r="Q262" s="1003">
        <v>0</v>
      </c>
      <c r="R262" s="1003">
        <v>0</v>
      </c>
      <c r="S262" s="1003">
        <v>0</v>
      </c>
      <c r="T262" s="1003">
        <v>0</v>
      </c>
      <c r="U262" s="1003">
        <v>0</v>
      </c>
      <c r="V262" s="1003">
        <v>0</v>
      </c>
      <c r="W262" s="1003">
        <v>0</v>
      </c>
      <c r="X262" s="1003">
        <v>0</v>
      </c>
      <c r="Y262" s="1003">
        <v>0</v>
      </c>
      <c r="Z262" s="1003">
        <v>0</v>
      </c>
      <c r="AA262" s="1003">
        <v>0</v>
      </c>
      <c r="AB262" s="1003">
        <v>0</v>
      </c>
      <c r="AC262" s="1003">
        <v>0</v>
      </c>
      <c r="AD262" s="1003">
        <v>0</v>
      </c>
      <c r="AE262" s="1003">
        <v>0</v>
      </c>
      <c r="AF262" s="1003">
        <v>0</v>
      </c>
      <c r="AG262" s="1003">
        <v>0</v>
      </c>
      <c r="AH262" s="1003">
        <v>0</v>
      </c>
      <c r="AI262" s="1003">
        <v>0</v>
      </c>
      <c r="AJ262" s="1003">
        <v>0</v>
      </c>
      <c r="AK262" s="1003">
        <v>0</v>
      </c>
      <c r="AL262" s="973">
        <v>0</v>
      </c>
      <c r="AM262" s="973">
        <v>0</v>
      </c>
      <c r="AN262" s="973">
        <v>0</v>
      </c>
      <c r="AO262" s="973">
        <v>0</v>
      </c>
      <c r="AP262" s="973">
        <v>0</v>
      </c>
      <c r="AQ262" s="973">
        <v>0</v>
      </c>
      <c r="AR262" s="973">
        <v>0</v>
      </c>
      <c r="AS262" s="973">
        <v>0</v>
      </c>
      <c r="AT262" s="973">
        <v>0</v>
      </c>
      <c r="AU262" s="973">
        <v>0</v>
      </c>
      <c r="AV262" s="973">
        <v>0</v>
      </c>
      <c r="AW262" s="973">
        <v>0</v>
      </c>
      <c r="AX262" s="973">
        <v>0</v>
      </c>
      <c r="AY262" s="973">
        <v>0</v>
      </c>
      <c r="AZ262" s="973">
        <v>0</v>
      </c>
      <c r="BA262" s="973">
        <v>0</v>
      </c>
      <c r="BB262" s="973">
        <v>0</v>
      </c>
      <c r="BC262" s="973">
        <v>0</v>
      </c>
      <c r="BD262" s="973">
        <v>0</v>
      </c>
      <c r="BE262" s="973">
        <v>0</v>
      </c>
      <c r="BF262" s="973">
        <v>0</v>
      </c>
      <c r="BG262" s="973">
        <v>0</v>
      </c>
      <c r="BH262" s="973">
        <v>0</v>
      </c>
      <c r="BI262" s="973">
        <v>0</v>
      </c>
      <c r="BJ262" s="973">
        <v>0</v>
      </c>
      <c r="BK262" s="973">
        <v>0</v>
      </c>
      <c r="BL262" s="973">
        <v>0</v>
      </c>
      <c r="BM262" s="973">
        <v>0</v>
      </c>
      <c r="BN262" s="973">
        <v>0</v>
      </c>
      <c r="BO262" s="973">
        <v>0</v>
      </c>
    </row>
    <row r="263" spans="2:67" hidden="1" outlineLevel="1">
      <c r="B263" s="786">
        <v>125</v>
      </c>
      <c r="C263" s="59" t="s">
        <v>144</v>
      </c>
      <c r="D263" s="640"/>
      <c r="E263" s="670"/>
      <c r="F263" s="699"/>
      <c r="G263" s="704"/>
      <c r="H263" s="705"/>
      <c r="I263" s="705"/>
      <c r="J263" s="705"/>
      <c r="K263" s="705"/>
      <c r="L263" s="705"/>
      <c r="M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N263" s="705"/>
      <c r="AO263" s="705"/>
      <c r="AP263" s="706"/>
      <c r="AQ263" s="706"/>
      <c r="AR263" s="706"/>
      <c r="AS263" s="706"/>
      <c r="AT263" s="706"/>
      <c r="AU263" s="706"/>
      <c r="AV263" s="706"/>
      <c r="AW263" s="706"/>
      <c r="AX263" s="706"/>
      <c r="AY263" s="706"/>
      <c r="AZ263" s="706"/>
      <c r="BA263" s="706"/>
      <c r="BB263" s="706"/>
      <c r="BC263" s="706"/>
      <c r="BD263" s="706"/>
      <c r="BE263" s="706"/>
      <c r="BF263" s="706"/>
      <c r="BG263" s="706"/>
      <c r="BH263" s="706"/>
      <c r="BI263" s="706"/>
      <c r="BJ263" s="706"/>
      <c r="BK263" s="706"/>
      <c r="BL263" s="706"/>
      <c r="BM263" s="706"/>
      <c r="BN263" s="706"/>
      <c r="BO263" s="706"/>
    </row>
    <row r="264" spans="2:67" hidden="1" outlineLevel="1">
      <c r="B264" s="728" t="s">
        <v>501</v>
      </c>
      <c r="C264" s="687"/>
      <c r="D264" s="669" t="s">
        <v>587</v>
      </c>
      <c r="E264" s="670" t="s">
        <v>1315</v>
      </c>
      <c r="F264" s="690"/>
      <c r="G264" s="1067">
        <v>0</v>
      </c>
      <c r="H264" s="1067">
        <v>0</v>
      </c>
      <c r="I264" s="1067">
        <v>0</v>
      </c>
      <c r="J264" s="1067">
        <v>0</v>
      </c>
      <c r="K264" s="1067">
        <v>0</v>
      </c>
      <c r="L264" s="1067">
        <v>0</v>
      </c>
      <c r="M264" s="1067">
        <v>0</v>
      </c>
      <c r="N264" s="1067">
        <v>0</v>
      </c>
      <c r="O264" s="1067">
        <v>0</v>
      </c>
      <c r="P264" s="1067">
        <v>0</v>
      </c>
      <c r="Q264" s="1067">
        <v>0</v>
      </c>
      <c r="R264" s="1067">
        <v>0</v>
      </c>
      <c r="S264" s="1067">
        <v>0</v>
      </c>
      <c r="T264" s="1067">
        <v>0</v>
      </c>
      <c r="U264" s="1067">
        <v>0</v>
      </c>
      <c r="V264" s="1067">
        <v>0</v>
      </c>
      <c r="W264" s="1067">
        <v>0</v>
      </c>
      <c r="X264" s="1067">
        <v>0</v>
      </c>
      <c r="Y264" s="1067">
        <v>0</v>
      </c>
      <c r="Z264" s="1067">
        <v>0</v>
      </c>
      <c r="AA264" s="1067">
        <v>0</v>
      </c>
      <c r="AB264" s="1067">
        <v>0</v>
      </c>
      <c r="AC264" s="1067">
        <v>0</v>
      </c>
      <c r="AD264" s="1067">
        <v>0</v>
      </c>
      <c r="AE264" s="1067">
        <v>0</v>
      </c>
      <c r="AF264" s="1067">
        <v>0</v>
      </c>
      <c r="AG264" s="1067">
        <v>0</v>
      </c>
      <c r="AH264" s="1067">
        <v>0</v>
      </c>
      <c r="AI264" s="1067">
        <v>0</v>
      </c>
      <c r="AJ264" s="1067">
        <v>0</v>
      </c>
      <c r="AK264" s="1067">
        <v>0</v>
      </c>
      <c r="AL264" s="973">
        <v>0</v>
      </c>
      <c r="AM264" s="973">
        <v>0</v>
      </c>
      <c r="AN264" s="973">
        <v>0</v>
      </c>
      <c r="AO264" s="973">
        <v>0</v>
      </c>
      <c r="AP264" s="973">
        <v>0</v>
      </c>
      <c r="AQ264" s="973">
        <v>0</v>
      </c>
      <c r="AR264" s="973">
        <v>0</v>
      </c>
      <c r="AS264" s="973">
        <v>0</v>
      </c>
      <c r="AT264" s="973">
        <v>0</v>
      </c>
      <c r="AU264" s="973">
        <v>0</v>
      </c>
      <c r="AV264" s="973">
        <v>0</v>
      </c>
      <c r="AW264" s="973">
        <v>0</v>
      </c>
      <c r="AX264" s="973">
        <v>0</v>
      </c>
      <c r="AY264" s="973">
        <v>0</v>
      </c>
      <c r="AZ264" s="973">
        <v>0</v>
      </c>
      <c r="BA264" s="973">
        <v>0</v>
      </c>
      <c r="BB264" s="973">
        <v>0</v>
      </c>
      <c r="BC264" s="973">
        <v>0</v>
      </c>
      <c r="BD264" s="973">
        <v>0</v>
      </c>
      <c r="BE264" s="973">
        <v>0</v>
      </c>
      <c r="BF264" s="973">
        <v>0</v>
      </c>
      <c r="BG264" s="973">
        <v>0</v>
      </c>
      <c r="BH264" s="973">
        <v>0</v>
      </c>
      <c r="BI264" s="973">
        <v>0</v>
      </c>
      <c r="BJ264" s="973">
        <v>0</v>
      </c>
      <c r="BK264" s="973">
        <v>0</v>
      </c>
      <c r="BL264" s="973">
        <v>0</v>
      </c>
      <c r="BM264" s="973">
        <v>0</v>
      </c>
      <c r="BN264" s="973">
        <v>0</v>
      </c>
      <c r="BO264" s="973">
        <v>0</v>
      </c>
    </row>
    <row r="265" spans="2:67" hidden="1" outlineLevel="1">
      <c r="B265" s="786">
        <v>126</v>
      </c>
      <c r="C265" s="59" t="s">
        <v>305</v>
      </c>
      <c r="D265" s="640"/>
      <c r="E265" s="670"/>
      <c r="F265" s="716"/>
      <c r="G265" s="704"/>
      <c r="H265" s="705"/>
      <c r="I265" s="705"/>
      <c r="J265" s="705"/>
      <c r="K265" s="705"/>
      <c r="L265" s="705"/>
      <c r="M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N265" s="705"/>
      <c r="AO265" s="705"/>
      <c r="AP265" s="706"/>
      <c r="AQ265" s="706"/>
      <c r="AR265" s="706"/>
      <c r="AS265" s="706"/>
      <c r="AT265" s="706"/>
      <c r="AU265" s="706"/>
      <c r="AV265" s="706"/>
      <c r="AW265" s="706"/>
      <c r="AX265" s="706"/>
      <c r="AY265" s="706"/>
      <c r="AZ265" s="706"/>
      <c r="BA265" s="706"/>
      <c r="BB265" s="706"/>
      <c r="BC265" s="706"/>
      <c r="BD265" s="706"/>
      <c r="BE265" s="706"/>
      <c r="BF265" s="706"/>
      <c r="BG265" s="706"/>
      <c r="BH265" s="706"/>
      <c r="BI265" s="706"/>
      <c r="BJ265" s="706"/>
      <c r="BK265" s="706"/>
      <c r="BL265" s="706"/>
      <c r="BM265" s="706"/>
      <c r="BN265" s="706"/>
      <c r="BO265" s="706"/>
    </row>
    <row r="266" spans="2:67" hidden="1" outlineLevel="1">
      <c r="B266" s="728" t="s">
        <v>502</v>
      </c>
      <c r="C266" s="61"/>
      <c r="D266" s="640" t="s">
        <v>799</v>
      </c>
      <c r="E266" s="667" t="s">
        <v>1315</v>
      </c>
      <c r="F266" s="692"/>
      <c r="G266" s="1002">
        <v>0</v>
      </c>
      <c r="H266" s="1002">
        <v>0</v>
      </c>
      <c r="I266" s="1002">
        <v>0</v>
      </c>
      <c r="J266" s="1002">
        <v>0</v>
      </c>
      <c r="K266" s="1002">
        <v>0</v>
      </c>
      <c r="L266" s="1002">
        <v>0</v>
      </c>
      <c r="M266" s="1002">
        <v>0</v>
      </c>
      <c r="N266" s="1002">
        <v>0</v>
      </c>
      <c r="O266" s="1002">
        <v>0</v>
      </c>
      <c r="P266" s="1002">
        <v>0</v>
      </c>
      <c r="Q266" s="1002">
        <v>0</v>
      </c>
      <c r="R266" s="1002">
        <v>0</v>
      </c>
      <c r="S266" s="1002">
        <v>0</v>
      </c>
      <c r="T266" s="1002">
        <v>0</v>
      </c>
      <c r="U266" s="1002">
        <v>0</v>
      </c>
      <c r="V266" s="1002">
        <v>0</v>
      </c>
      <c r="W266" s="1002">
        <v>0</v>
      </c>
      <c r="X266" s="1002">
        <v>0</v>
      </c>
      <c r="Y266" s="1002">
        <v>0</v>
      </c>
      <c r="Z266" s="1002">
        <v>0</v>
      </c>
      <c r="AA266" s="1002">
        <v>0</v>
      </c>
      <c r="AB266" s="1002">
        <v>0</v>
      </c>
      <c r="AC266" s="1002">
        <v>0</v>
      </c>
      <c r="AD266" s="1002">
        <v>0</v>
      </c>
      <c r="AE266" s="1002">
        <v>0</v>
      </c>
      <c r="AF266" s="1002">
        <v>0</v>
      </c>
      <c r="AG266" s="1002">
        <v>0</v>
      </c>
      <c r="AH266" s="1002">
        <v>0</v>
      </c>
      <c r="AI266" s="1002">
        <v>0</v>
      </c>
      <c r="AJ266" s="1002">
        <v>0</v>
      </c>
      <c r="AK266" s="1002">
        <v>0</v>
      </c>
      <c r="AL266" s="973">
        <v>0</v>
      </c>
      <c r="AM266" s="973">
        <v>0</v>
      </c>
      <c r="AN266" s="973">
        <v>0</v>
      </c>
      <c r="AO266" s="973">
        <v>0</v>
      </c>
      <c r="AP266" s="973">
        <v>0</v>
      </c>
      <c r="AQ266" s="973">
        <v>0</v>
      </c>
      <c r="AR266" s="973">
        <v>0</v>
      </c>
      <c r="AS266" s="973">
        <v>0</v>
      </c>
      <c r="AT266" s="973">
        <v>0</v>
      </c>
      <c r="AU266" s="973">
        <v>0</v>
      </c>
      <c r="AV266" s="973">
        <v>0</v>
      </c>
      <c r="AW266" s="973">
        <v>0</v>
      </c>
      <c r="AX266" s="973">
        <v>0</v>
      </c>
      <c r="AY266" s="973">
        <v>0</v>
      </c>
      <c r="AZ266" s="973">
        <v>0</v>
      </c>
      <c r="BA266" s="973">
        <v>0</v>
      </c>
      <c r="BB266" s="973">
        <v>0</v>
      </c>
      <c r="BC266" s="973">
        <v>0</v>
      </c>
      <c r="BD266" s="973">
        <v>0</v>
      </c>
      <c r="BE266" s="973">
        <v>0</v>
      </c>
      <c r="BF266" s="973">
        <v>0</v>
      </c>
      <c r="BG266" s="973">
        <v>0</v>
      </c>
      <c r="BH266" s="973">
        <v>0</v>
      </c>
      <c r="BI266" s="973">
        <v>0</v>
      </c>
      <c r="BJ266" s="973">
        <v>0</v>
      </c>
      <c r="BK266" s="973">
        <v>0</v>
      </c>
      <c r="BL266" s="973">
        <v>0</v>
      </c>
      <c r="BM266" s="973">
        <v>0</v>
      </c>
      <c r="BN266" s="973">
        <v>0</v>
      </c>
      <c r="BO266" s="973">
        <v>0</v>
      </c>
    </row>
    <row r="267" spans="2:67" ht="13.5" hidden="1" outlineLevel="1" thickBot="1">
      <c r="G267" s="856"/>
      <c r="H267" s="856"/>
      <c r="I267" s="856"/>
      <c r="J267" s="856"/>
      <c r="K267" s="856"/>
      <c r="L267" s="856"/>
      <c r="M267" s="856"/>
      <c r="N267" s="856"/>
      <c r="O267" s="856"/>
      <c r="P267" s="856"/>
      <c r="Q267" s="856"/>
      <c r="R267" s="856"/>
      <c r="S267" s="856"/>
      <c r="T267" s="856"/>
      <c r="U267" s="856"/>
      <c r="V267" s="856"/>
      <c r="W267" s="856"/>
      <c r="X267" s="856"/>
      <c r="Y267" s="856"/>
      <c r="Z267" s="856"/>
      <c r="AA267" s="856"/>
      <c r="AB267" s="856"/>
      <c r="AC267" s="856"/>
      <c r="AD267" s="856"/>
      <c r="AE267" s="856"/>
      <c r="AF267" s="856"/>
      <c r="AG267" s="856"/>
      <c r="AH267" s="856"/>
      <c r="AI267" s="856"/>
      <c r="AJ267" s="856"/>
      <c r="AK267" s="856"/>
      <c r="AL267" s="856"/>
      <c r="AM267" s="856"/>
      <c r="AN267" s="856"/>
      <c r="AO267" s="856"/>
      <c r="AP267" s="856"/>
      <c r="AQ267" s="856"/>
      <c r="AR267" s="856"/>
      <c r="AS267" s="856"/>
      <c r="AT267" s="856"/>
      <c r="AU267" s="856"/>
      <c r="AV267" s="856"/>
      <c r="AW267" s="856"/>
      <c r="AX267" s="856"/>
      <c r="AY267" s="856"/>
      <c r="AZ267" s="856"/>
      <c r="BA267" s="856"/>
      <c r="BB267" s="856"/>
      <c r="BC267" s="856"/>
      <c r="BD267" s="856"/>
      <c r="BE267" s="856"/>
      <c r="BF267" s="856"/>
      <c r="BG267" s="856"/>
      <c r="BH267" s="856"/>
      <c r="BI267" s="856"/>
      <c r="BJ267" s="856"/>
      <c r="BK267" s="856"/>
      <c r="BL267" s="856"/>
      <c r="BM267" s="856"/>
      <c r="BN267" s="856"/>
      <c r="BO267" s="856"/>
    </row>
    <row r="268" spans="2:67" ht="13.5" hidden="1" outlineLevel="1" thickBot="1">
      <c r="B268" s="17" t="s">
        <v>716</v>
      </c>
      <c r="C268" s="781"/>
      <c r="D268" s="781"/>
      <c r="E268" s="791"/>
      <c r="F268" s="791"/>
      <c r="G268" s="147">
        <f t="shared" ref="G268:BO268" si="227">G$7</f>
        <v>1990</v>
      </c>
      <c r="H268" s="147">
        <f t="shared" si="227"/>
        <v>1991</v>
      </c>
      <c r="I268" s="147">
        <f t="shared" si="227"/>
        <v>1992</v>
      </c>
      <c r="J268" s="147">
        <f t="shared" si="227"/>
        <v>1993</v>
      </c>
      <c r="K268" s="147">
        <f t="shared" si="227"/>
        <v>1994</v>
      </c>
      <c r="L268" s="147">
        <f t="shared" si="227"/>
        <v>1995</v>
      </c>
      <c r="M268" s="147">
        <f t="shared" si="227"/>
        <v>1996</v>
      </c>
      <c r="N268" s="147">
        <f t="shared" si="227"/>
        <v>1997</v>
      </c>
      <c r="O268" s="147">
        <f t="shared" si="227"/>
        <v>1998</v>
      </c>
      <c r="P268" s="147">
        <f t="shared" si="227"/>
        <v>1999</v>
      </c>
      <c r="Q268" s="147">
        <f t="shared" si="227"/>
        <v>2000</v>
      </c>
      <c r="R268" s="147">
        <f t="shared" si="227"/>
        <v>2001</v>
      </c>
      <c r="S268" s="147">
        <f t="shared" si="227"/>
        <v>2002</v>
      </c>
      <c r="T268" s="147">
        <f t="shared" si="227"/>
        <v>2003</v>
      </c>
      <c r="U268" s="147">
        <f t="shared" si="227"/>
        <v>2004</v>
      </c>
      <c r="V268" s="147">
        <f t="shared" si="227"/>
        <v>2005</v>
      </c>
      <c r="W268" s="147">
        <f t="shared" si="227"/>
        <v>2006</v>
      </c>
      <c r="X268" s="147">
        <f t="shared" si="227"/>
        <v>2007</v>
      </c>
      <c r="Y268" s="147">
        <f t="shared" si="227"/>
        <v>2008</v>
      </c>
      <c r="Z268" s="147">
        <f t="shared" si="227"/>
        <v>2009</v>
      </c>
      <c r="AA268" s="147">
        <f t="shared" si="227"/>
        <v>2010</v>
      </c>
      <c r="AB268" s="147">
        <f t="shared" si="227"/>
        <v>2011</v>
      </c>
      <c r="AC268" s="147">
        <f t="shared" si="227"/>
        <v>2012</v>
      </c>
      <c r="AD268" s="147">
        <f t="shared" si="227"/>
        <v>2013</v>
      </c>
      <c r="AE268" s="147">
        <f t="shared" si="227"/>
        <v>2014</v>
      </c>
      <c r="AF268" s="147">
        <f t="shared" si="227"/>
        <v>2015</v>
      </c>
      <c r="AG268" s="147">
        <f t="shared" si="227"/>
        <v>2016</v>
      </c>
      <c r="AH268" s="147">
        <f t="shared" si="227"/>
        <v>2017</v>
      </c>
      <c r="AI268" s="147">
        <f t="shared" si="227"/>
        <v>2018</v>
      </c>
      <c r="AJ268" s="147">
        <f t="shared" si="227"/>
        <v>2019</v>
      </c>
      <c r="AK268" s="147">
        <f t="shared" si="227"/>
        <v>2020</v>
      </c>
      <c r="AL268" s="147">
        <f t="shared" si="227"/>
        <v>2021</v>
      </c>
      <c r="AM268" s="147">
        <f t="shared" si="227"/>
        <v>2022</v>
      </c>
      <c r="AN268" s="147">
        <f t="shared" si="227"/>
        <v>2023</v>
      </c>
      <c r="AO268" s="147">
        <f t="shared" si="227"/>
        <v>2024</v>
      </c>
      <c r="AP268" s="147">
        <f t="shared" si="227"/>
        <v>2025</v>
      </c>
      <c r="AQ268" s="147">
        <f t="shared" si="227"/>
        <v>2026</v>
      </c>
      <c r="AR268" s="147">
        <f t="shared" si="227"/>
        <v>2027</v>
      </c>
      <c r="AS268" s="147">
        <f t="shared" si="227"/>
        <v>2028</v>
      </c>
      <c r="AT268" s="147">
        <f t="shared" si="227"/>
        <v>2029</v>
      </c>
      <c r="AU268" s="147">
        <f t="shared" si="227"/>
        <v>2030</v>
      </c>
      <c r="AV268" s="147">
        <f t="shared" si="227"/>
        <v>2031</v>
      </c>
      <c r="AW268" s="147">
        <f t="shared" si="227"/>
        <v>2032</v>
      </c>
      <c r="AX268" s="147">
        <f t="shared" si="227"/>
        <v>2033</v>
      </c>
      <c r="AY268" s="147">
        <f t="shared" si="227"/>
        <v>2034</v>
      </c>
      <c r="AZ268" s="147">
        <f t="shared" si="227"/>
        <v>2035</v>
      </c>
      <c r="BA268" s="147">
        <f t="shared" si="227"/>
        <v>2036</v>
      </c>
      <c r="BB268" s="147">
        <f t="shared" si="227"/>
        <v>2037</v>
      </c>
      <c r="BC268" s="147">
        <f t="shared" si="227"/>
        <v>2038</v>
      </c>
      <c r="BD268" s="147">
        <f t="shared" si="227"/>
        <v>2039</v>
      </c>
      <c r="BE268" s="147">
        <f t="shared" si="227"/>
        <v>2040</v>
      </c>
      <c r="BF268" s="147">
        <f t="shared" si="227"/>
        <v>2041</v>
      </c>
      <c r="BG268" s="147">
        <f t="shared" si="227"/>
        <v>2042</v>
      </c>
      <c r="BH268" s="147">
        <f t="shared" si="227"/>
        <v>2043</v>
      </c>
      <c r="BI268" s="147">
        <f t="shared" si="227"/>
        <v>2044</v>
      </c>
      <c r="BJ268" s="147">
        <f t="shared" si="227"/>
        <v>2045</v>
      </c>
      <c r="BK268" s="147">
        <f t="shared" si="227"/>
        <v>2046</v>
      </c>
      <c r="BL268" s="147">
        <f t="shared" si="227"/>
        <v>2047</v>
      </c>
      <c r="BM268" s="147">
        <f t="shared" si="227"/>
        <v>2048</v>
      </c>
      <c r="BN268" s="147">
        <f t="shared" si="227"/>
        <v>2049</v>
      </c>
      <c r="BO268" s="147">
        <f t="shared" si="227"/>
        <v>2050</v>
      </c>
    </row>
    <row r="269" spans="2:67" hidden="1" outlineLevel="1">
      <c r="B269" s="772">
        <v>131</v>
      </c>
      <c r="C269" s="59" t="s">
        <v>800</v>
      </c>
      <c r="D269" s="708"/>
      <c r="E269" s="702"/>
      <c r="F269" s="703"/>
      <c r="G269" s="1069"/>
      <c r="H269" s="1068"/>
      <c r="I269" s="1068"/>
      <c r="J269" s="1068"/>
      <c r="K269" s="1068"/>
      <c r="L269" s="1068"/>
      <c r="M269" s="1068"/>
      <c r="N269" s="1068"/>
      <c r="O269" s="1068"/>
      <c r="P269" s="1068"/>
      <c r="Q269" s="1068"/>
      <c r="R269" s="1068"/>
      <c r="S269" s="1068"/>
      <c r="T269" s="1068"/>
      <c r="U269" s="1068"/>
      <c r="V269" s="1068"/>
      <c r="W269" s="1068"/>
      <c r="X269" s="1068"/>
      <c r="Y269" s="1068"/>
      <c r="Z269" s="1068"/>
      <c r="AA269" s="1068"/>
      <c r="AB269" s="1068"/>
      <c r="AC269" s="1068"/>
      <c r="AD269" s="1068"/>
      <c r="AE269" s="1068"/>
      <c r="AF269" s="1068"/>
      <c r="AG269" s="1068"/>
      <c r="AH269" s="1068"/>
      <c r="AI269" s="1068"/>
      <c r="AJ269" s="1068"/>
      <c r="AK269" s="1068"/>
      <c r="AL269" s="1068"/>
      <c r="AM269" s="1068"/>
      <c r="AN269" s="1068"/>
      <c r="AO269" s="1068"/>
      <c r="AP269" s="1068"/>
      <c r="AQ269" s="1068"/>
      <c r="AR269" s="1068"/>
      <c r="AS269" s="1068"/>
      <c r="AT269" s="1068"/>
      <c r="AU269" s="1068"/>
      <c r="AV269" s="1068"/>
      <c r="AW269" s="1068"/>
      <c r="AX269" s="1068"/>
      <c r="AY269" s="1068"/>
      <c r="AZ269" s="1068"/>
      <c r="BA269" s="1068"/>
      <c r="BB269" s="1068"/>
      <c r="BC269" s="1068"/>
      <c r="BD269" s="1068"/>
      <c r="BE269" s="1068"/>
      <c r="BF269" s="1068"/>
      <c r="BG269" s="1068"/>
      <c r="BH269" s="1068"/>
      <c r="BI269" s="1068"/>
      <c r="BJ269" s="1068"/>
      <c r="BK269" s="1068"/>
      <c r="BL269" s="1068"/>
      <c r="BM269" s="1068"/>
      <c r="BN269" s="1068"/>
      <c r="BO269" s="1068"/>
    </row>
    <row r="270" spans="2:67" hidden="1" outlineLevel="1">
      <c r="B270" s="772">
        <f t="shared" ref="B270:B275" si="228">B269+1</f>
        <v>132</v>
      </c>
      <c r="C270" s="883"/>
      <c r="D270" s="708" t="s">
        <v>1147</v>
      </c>
      <c r="E270" s="702" t="s">
        <v>1321</v>
      </c>
      <c r="F270" s="709"/>
      <c r="G270" s="1004">
        <v>0</v>
      </c>
      <c r="H270" s="1004">
        <v>0</v>
      </c>
      <c r="I270" s="1004">
        <v>0</v>
      </c>
      <c r="J270" s="1004">
        <v>0</v>
      </c>
      <c r="K270" s="1004">
        <v>0</v>
      </c>
      <c r="L270" s="1004">
        <v>0</v>
      </c>
      <c r="M270" s="1004">
        <v>0</v>
      </c>
      <c r="N270" s="1004">
        <v>0</v>
      </c>
      <c r="O270" s="1004">
        <v>0</v>
      </c>
      <c r="P270" s="1004">
        <v>0</v>
      </c>
      <c r="Q270" s="1004">
        <v>0</v>
      </c>
      <c r="R270" s="1004">
        <v>0</v>
      </c>
      <c r="S270" s="1004">
        <v>0</v>
      </c>
      <c r="T270" s="1004">
        <v>0</v>
      </c>
      <c r="U270" s="1004">
        <v>0</v>
      </c>
      <c r="V270" s="1004">
        <v>0</v>
      </c>
      <c r="W270" s="1004">
        <v>0</v>
      </c>
      <c r="X270" s="1004">
        <v>0</v>
      </c>
      <c r="Y270" s="1004">
        <v>0</v>
      </c>
      <c r="Z270" s="1004">
        <v>0</v>
      </c>
      <c r="AA270" s="1004">
        <v>0</v>
      </c>
      <c r="AB270" s="1004">
        <v>0</v>
      </c>
      <c r="AC270" s="1004">
        <v>0</v>
      </c>
      <c r="AD270" s="1004">
        <v>0</v>
      </c>
      <c r="AE270" s="1004">
        <v>0</v>
      </c>
      <c r="AF270" s="1004">
        <v>0</v>
      </c>
      <c r="AG270" s="1004">
        <v>0</v>
      </c>
      <c r="AH270" s="1004">
        <v>0</v>
      </c>
      <c r="AI270" s="1004">
        <v>0</v>
      </c>
      <c r="AJ270" s="1004">
        <v>0</v>
      </c>
      <c r="AK270" s="1004">
        <v>0</v>
      </c>
      <c r="AL270" s="1004">
        <v>0</v>
      </c>
      <c r="AM270" s="1004">
        <v>0</v>
      </c>
      <c r="AN270" s="1004">
        <v>0</v>
      </c>
      <c r="AO270" s="1004">
        <v>0</v>
      </c>
      <c r="AP270" s="1004">
        <v>0</v>
      </c>
      <c r="AQ270" s="1004">
        <v>0</v>
      </c>
      <c r="AR270" s="1004">
        <v>0</v>
      </c>
      <c r="AS270" s="1004">
        <v>0</v>
      </c>
      <c r="AT270" s="1004">
        <v>0</v>
      </c>
      <c r="AU270" s="1004">
        <v>0</v>
      </c>
      <c r="AV270" s="1004">
        <v>0</v>
      </c>
      <c r="AW270" s="1004">
        <v>0</v>
      </c>
      <c r="AX270" s="1004">
        <v>0</v>
      </c>
      <c r="AY270" s="1004">
        <v>0</v>
      </c>
      <c r="AZ270" s="1004">
        <v>0</v>
      </c>
      <c r="BA270" s="1004">
        <v>0</v>
      </c>
      <c r="BB270" s="1004">
        <v>0</v>
      </c>
      <c r="BC270" s="1004">
        <v>0</v>
      </c>
      <c r="BD270" s="1004">
        <v>0</v>
      </c>
      <c r="BE270" s="1004">
        <v>0</v>
      </c>
      <c r="BF270" s="1004">
        <v>0</v>
      </c>
      <c r="BG270" s="1004">
        <v>0</v>
      </c>
      <c r="BH270" s="1004">
        <v>0</v>
      </c>
      <c r="BI270" s="1004">
        <v>0</v>
      </c>
      <c r="BJ270" s="1004">
        <v>0</v>
      </c>
      <c r="BK270" s="1004">
        <v>0</v>
      </c>
      <c r="BL270" s="1004">
        <v>0</v>
      </c>
      <c r="BM270" s="1004">
        <v>0</v>
      </c>
      <c r="BN270" s="1004">
        <v>0</v>
      </c>
      <c r="BO270" s="1004">
        <v>0</v>
      </c>
    </row>
    <row r="271" spans="2:67" hidden="1" outlineLevel="1">
      <c r="B271" s="772">
        <f t="shared" si="228"/>
        <v>133</v>
      </c>
      <c r="C271" s="707"/>
      <c r="D271" s="708" t="s">
        <v>1119</v>
      </c>
      <c r="E271" s="702" t="s">
        <v>1321</v>
      </c>
      <c r="F271" s="709"/>
      <c r="G271" s="1004">
        <v>0</v>
      </c>
      <c r="H271" s="1004">
        <v>0</v>
      </c>
      <c r="I271" s="1004">
        <v>0</v>
      </c>
      <c r="J271" s="1004">
        <v>0</v>
      </c>
      <c r="K271" s="1004">
        <v>0</v>
      </c>
      <c r="L271" s="1004">
        <v>0</v>
      </c>
      <c r="M271" s="1004">
        <v>0</v>
      </c>
      <c r="N271" s="1004">
        <v>0</v>
      </c>
      <c r="O271" s="1004">
        <v>0</v>
      </c>
      <c r="P271" s="1004">
        <v>0</v>
      </c>
      <c r="Q271" s="1004">
        <v>0</v>
      </c>
      <c r="R271" s="1004">
        <v>0</v>
      </c>
      <c r="S271" s="1004">
        <v>0</v>
      </c>
      <c r="T271" s="1004">
        <v>0</v>
      </c>
      <c r="U271" s="1004">
        <v>0</v>
      </c>
      <c r="V271" s="1004">
        <v>0</v>
      </c>
      <c r="W271" s="1004">
        <v>0</v>
      </c>
      <c r="X271" s="1004">
        <v>0</v>
      </c>
      <c r="Y271" s="1004">
        <v>0</v>
      </c>
      <c r="Z271" s="1004">
        <v>0</v>
      </c>
      <c r="AA271" s="1004">
        <v>0</v>
      </c>
      <c r="AB271" s="1004">
        <v>0</v>
      </c>
      <c r="AC271" s="1004">
        <v>0</v>
      </c>
      <c r="AD271" s="1004">
        <v>0</v>
      </c>
      <c r="AE271" s="1004">
        <v>0</v>
      </c>
      <c r="AF271" s="1004">
        <v>0</v>
      </c>
      <c r="AG271" s="1004">
        <v>0</v>
      </c>
      <c r="AH271" s="1004">
        <v>0</v>
      </c>
      <c r="AI271" s="1004">
        <v>0</v>
      </c>
      <c r="AJ271" s="1004">
        <v>0</v>
      </c>
      <c r="AK271" s="1004">
        <v>0</v>
      </c>
      <c r="AL271" s="1004">
        <v>0</v>
      </c>
      <c r="AM271" s="1004">
        <v>0</v>
      </c>
      <c r="AN271" s="1004">
        <v>0</v>
      </c>
      <c r="AO271" s="1004">
        <v>0</v>
      </c>
      <c r="AP271" s="1004">
        <v>0</v>
      </c>
      <c r="AQ271" s="1004">
        <v>0</v>
      </c>
      <c r="AR271" s="1004">
        <v>0</v>
      </c>
      <c r="AS271" s="1004">
        <v>0</v>
      </c>
      <c r="AT271" s="1004">
        <v>0</v>
      </c>
      <c r="AU271" s="1004">
        <v>0</v>
      </c>
      <c r="AV271" s="1004">
        <v>0</v>
      </c>
      <c r="AW271" s="1004">
        <v>0</v>
      </c>
      <c r="AX271" s="1004">
        <v>0</v>
      </c>
      <c r="AY271" s="1004">
        <v>0</v>
      </c>
      <c r="AZ271" s="1004">
        <v>0</v>
      </c>
      <c r="BA271" s="1004">
        <v>0</v>
      </c>
      <c r="BB271" s="1004">
        <v>0</v>
      </c>
      <c r="BC271" s="1004">
        <v>0</v>
      </c>
      <c r="BD271" s="1004">
        <v>0</v>
      </c>
      <c r="BE271" s="1004">
        <v>0</v>
      </c>
      <c r="BF271" s="1004">
        <v>0</v>
      </c>
      <c r="BG271" s="1004">
        <v>0</v>
      </c>
      <c r="BH271" s="1004">
        <v>0</v>
      </c>
      <c r="BI271" s="1004">
        <v>0</v>
      </c>
      <c r="BJ271" s="1004">
        <v>0</v>
      </c>
      <c r="BK271" s="1004">
        <v>0</v>
      </c>
      <c r="BL271" s="1004">
        <v>0</v>
      </c>
      <c r="BM271" s="1004">
        <v>0</v>
      </c>
      <c r="BN271" s="1004">
        <v>0</v>
      </c>
      <c r="BO271" s="1004">
        <v>0</v>
      </c>
    </row>
    <row r="272" spans="2:67" hidden="1" outlineLevel="1">
      <c r="B272" s="772">
        <f t="shared" si="228"/>
        <v>134</v>
      </c>
      <c r="C272" s="707"/>
      <c r="D272" s="708" t="s">
        <v>776</v>
      </c>
      <c r="E272" s="702" t="s">
        <v>1321</v>
      </c>
      <c r="F272" s="709"/>
      <c r="G272" s="1004">
        <v>0</v>
      </c>
      <c r="H272" s="1004">
        <v>0</v>
      </c>
      <c r="I272" s="1004">
        <v>0</v>
      </c>
      <c r="J272" s="1004">
        <v>0</v>
      </c>
      <c r="K272" s="1004">
        <v>0</v>
      </c>
      <c r="L272" s="1004">
        <v>0</v>
      </c>
      <c r="M272" s="1004">
        <v>0</v>
      </c>
      <c r="N272" s="1004">
        <v>0</v>
      </c>
      <c r="O272" s="1004">
        <v>0</v>
      </c>
      <c r="P272" s="1004">
        <v>0</v>
      </c>
      <c r="Q272" s="1004">
        <v>0</v>
      </c>
      <c r="R272" s="1004">
        <v>0</v>
      </c>
      <c r="S272" s="1004">
        <v>0</v>
      </c>
      <c r="T272" s="1004">
        <v>0</v>
      </c>
      <c r="U272" s="1004">
        <v>0</v>
      </c>
      <c r="V272" s="1004">
        <v>0</v>
      </c>
      <c r="W272" s="1004">
        <v>0</v>
      </c>
      <c r="X272" s="1004">
        <v>0</v>
      </c>
      <c r="Y272" s="1004">
        <v>0</v>
      </c>
      <c r="Z272" s="1004">
        <v>0</v>
      </c>
      <c r="AA272" s="1004">
        <v>0</v>
      </c>
      <c r="AB272" s="1004">
        <v>0</v>
      </c>
      <c r="AC272" s="1004">
        <v>0</v>
      </c>
      <c r="AD272" s="1004">
        <v>0</v>
      </c>
      <c r="AE272" s="1004">
        <v>0</v>
      </c>
      <c r="AF272" s="1004">
        <v>0</v>
      </c>
      <c r="AG272" s="1004">
        <v>0</v>
      </c>
      <c r="AH272" s="1004">
        <v>0</v>
      </c>
      <c r="AI272" s="1004">
        <v>0</v>
      </c>
      <c r="AJ272" s="1004">
        <v>0</v>
      </c>
      <c r="AK272" s="1004">
        <v>0</v>
      </c>
      <c r="AL272" s="1004">
        <v>0</v>
      </c>
      <c r="AM272" s="1004">
        <v>0</v>
      </c>
      <c r="AN272" s="1004">
        <v>0</v>
      </c>
      <c r="AO272" s="1004">
        <v>0</v>
      </c>
      <c r="AP272" s="1004">
        <v>0</v>
      </c>
      <c r="AQ272" s="1004">
        <v>0</v>
      </c>
      <c r="AR272" s="1004">
        <v>0</v>
      </c>
      <c r="AS272" s="1004">
        <v>0</v>
      </c>
      <c r="AT272" s="1004">
        <v>0</v>
      </c>
      <c r="AU272" s="1004">
        <v>0</v>
      </c>
      <c r="AV272" s="1004">
        <v>0</v>
      </c>
      <c r="AW272" s="1004">
        <v>0</v>
      </c>
      <c r="AX272" s="1004">
        <v>0</v>
      </c>
      <c r="AY272" s="1004">
        <v>0</v>
      </c>
      <c r="AZ272" s="1004">
        <v>0</v>
      </c>
      <c r="BA272" s="1004">
        <v>0</v>
      </c>
      <c r="BB272" s="1004">
        <v>0</v>
      </c>
      <c r="BC272" s="1004">
        <v>0</v>
      </c>
      <c r="BD272" s="1004">
        <v>0</v>
      </c>
      <c r="BE272" s="1004">
        <v>0</v>
      </c>
      <c r="BF272" s="1004">
        <v>0</v>
      </c>
      <c r="BG272" s="1004">
        <v>0</v>
      </c>
      <c r="BH272" s="1004">
        <v>0</v>
      </c>
      <c r="BI272" s="1004">
        <v>0</v>
      </c>
      <c r="BJ272" s="1004">
        <v>0</v>
      </c>
      <c r="BK272" s="1004">
        <v>0</v>
      </c>
      <c r="BL272" s="1004">
        <v>0</v>
      </c>
      <c r="BM272" s="1004">
        <v>0</v>
      </c>
      <c r="BN272" s="1004">
        <v>0</v>
      </c>
      <c r="BO272" s="1004">
        <v>0</v>
      </c>
    </row>
    <row r="273" spans="2:67" hidden="1" outlineLevel="1">
      <c r="B273" s="772">
        <f t="shared" si="228"/>
        <v>135</v>
      </c>
      <c r="C273" s="884"/>
      <c r="D273" s="708" t="s">
        <v>1120</v>
      </c>
      <c r="E273" s="702" t="s">
        <v>1321</v>
      </c>
      <c r="F273" s="709"/>
      <c r="G273" s="1004">
        <v>0</v>
      </c>
      <c r="H273" s="1004">
        <v>0</v>
      </c>
      <c r="I273" s="1004">
        <v>0</v>
      </c>
      <c r="J273" s="1004">
        <v>0</v>
      </c>
      <c r="K273" s="1004">
        <v>0</v>
      </c>
      <c r="L273" s="1004">
        <v>0</v>
      </c>
      <c r="M273" s="1004">
        <v>0</v>
      </c>
      <c r="N273" s="1004">
        <v>0</v>
      </c>
      <c r="O273" s="1004">
        <v>0</v>
      </c>
      <c r="P273" s="1004">
        <v>0</v>
      </c>
      <c r="Q273" s="1004">
        <v>0</v>
      </c>
      <c r="R273" s="1004">
        <v>0</v>
      </c>
      <c r="S273" s="1004">
        <v>0</v>
      </c>
      <c r="T273" s="1004">
        <v>0</v>
      </c>
      <c r="U273" s="1004">
        <v>0</v>
      </c>
      <c r="V273" s="1004">
        <v>0</v>
      </c>
      <c r="W273" s="1004">
        <v>0</v>
      </c>
      <c r="X273" s="1004">
        <v>0</v>
      </c>
      <c r="Y273" s="1004">
        <v>0</v>
      </c>
      <c r="Z273" s="1004">
        <v>0</v>
      </c>
      <c r="AA273" s="1004">
        <v>0</v>
      </c>
      <c r="AB273" s="1004">
        <v>0</v>
      </c>
      <c r="AC273" s="1004">
        <v>0</v>
      </c>
      <c r="AD273" s="1004">
        <v>0</v>
      </c>
      <c r="AE273" s="1004">
        <v>0</v>
      </c>
      <c r="AF273" s="1004">
        <v>0</v>
      </c>
      <c r="AG273" s="1004">
        <v>0</v>
      </c>
      <c r="AH273" s="1004">
        <v>0</v>
      </c>
      <c r="AI273" s="1004">
        <v>0</v>
      </c>
      <c r="AJ273" s="1004">
        <v>0</v>
      </c>
      <c r="AK273" s="1004">
        <v>0</v>
      </c>
      <c r="AL273" s="1004">
        <v>0</v>
      </c>
      <c r="AM273" s="1004">
        <v>0</v>
      </c>
      <c r="AN273" s="1004">
        <v>0</v>
      </c>
      <c r="AO273" s="1004">
        <v>0</v>
      </c>
      <c r="AP273" s="1004">
        <v>0</v>
      </c>
      <c r="AQ273" s="1004">
        <v>0</v>
      </c>
      <c r="AR273" s="1004">
        <v>0</v>
      </c>
      <c r="AS273" s="1004">
        <v>0</v>
      </c>
      <c r="AT273" s="1004">
        <v>0</v>
      </c>
      <c r="AU273" s="1004">
        <v>0</v>
      </c>
      <c r="AV273" s="1004">
        <v>0</v>
      </c>
      <c r="AW273" s="1004">
        <v>0</v>
      </c>
      <c r="AX273" s="1004">
        <v>0</v>
      </c>
      <c r="AY273" s="1004">
        <v>0</v>
      </c>
      <c r="AZ273" s="1004">
        <v>0</v>
      </c>
      <c r="BA273" s="1004">
        <v>0</v>
      </c>
      <c r="BB273" s="1004">
        <v>0</v>
      </c>
      <c r="BC273" s="1004">
        <v>0</v>
      </c>
      <c r="BD273" s="1004">
        <v>0</v>
      </c>
      <c r="BE273" s="1004">
        <v>0</v>
      </c>
      <c r="BF273" s="1004">
        <v>0</v>
      </c>
      <c r="BG273" s="1004">
        <v>0</v>
      </c>
      <c r="BH273" s="1004">
        <v>0</v>
      </c>
      <c r="BI273" s="1004">
        <v>0</v>
      </c>
      <c r="BJ273" s="1004">
        <v>0</v>
      </c>
      <c r="BK273" s="1004">
        <v>0</v>
      </c>
      <c r="BL273" s="1004">
        <v>0</v>
      </c>
      <c r="BM273" s="1004">
        <v>0</v>
      </c>
      <c r="BN273" s="1004">
        <v>0</v>
      </c>
      <c r="BO273" s="1004">
        <v>0</v>
      </c>
    </row>
    <row r="274" spans="2:67" ht="12.75" hidden="1" customHeight="1" outlineLevel="1">
      <c r="B274" s="772">
        <f t="shared" si="228"/>
        <v>136</v>
      </c>
      <c r="C274" s="707"/>
      <c r="D274" s="708" t="s">
        <v>1121</v>
      </c>
      <c r="E274" s="702" t="s">
        <v>116</v>
      </c>
      <c r="F274" s="709"/>
      <c r="G274" s="1004">
        <v>0</v>
      </c>
      <c r="H274" s="1004">
        <v>0</v>
      </c>
      <c r="I274" s="1004">
        <v>0</v>
      </c>
      <c r="J274" s="1004">
        <v>0</v>
      </c>
      <c r="K274" s="1004">
        <v>0</v>
      </c>
      <c r="L274" s="1004">
        <v>0</v>
      </c>
      <c r="M274" s="1004">
        <v>0</v>
      </c>
      <c r="N274" s="1004">
        <v>0</v>
      </c>
      <c r="O274" s="1004">
        <v>0</v>
      </c>
      <c r="P274" s="1004">
        <v>0</v>
      </c>
      <c r="Q274" s="1004">
        <v>0</v>
      </c>
      <c r="R274" s="1004">
        <v>0</v>
      </c>
      <c r="S274" s="1004">
        <v>0</v>
      </c>
      <c r="T274" s="1004">
        <v>0</v>
      </c>
      <c r="U274" s="1004">
        <v>0</v>
      </c>
      <c r="V274" s="1004">
        <v>0</v>
      </c>
      <c r="W274" s="1004">
        <v>0</v>
      </c>
      <c r="X274" s="1004">
        <v>0</v>
      </c>
      <c r="Y274" s="1004">
        <v>0</v>
      </c>
      <c r="Z274" s="1004">
        <v>0</v>
      </c>
      <c r="AA274" s="1004">
        <v>0</v>
      </c>
      <c r="AB274" s="1004">
        <v>0</v>
      </c>
      <c r="AC274" s="1004">
        <v>0</v>
      </c>
      <c r="AD274" s="1004">
        <v>0</v>
      </c>
      <c r="AE274" s="1004">
        <v>0</v>
      </c>
      <c r="AF274" s="1004">
        <v>0</v>
      </c>
      <c r="AG274" s="1004">
        <v>0</v>
      </c>
      <c r="AH274" s="1004">
        <v>0</v>
      </c>
      <c r="AI274" s="1004">
        <v>0</v>
      </c>
      <c r="AJ274" s="1004">
        <v>0</v>
      </c>
      <c r="AK274" s="1004">
        <v>0</v>
      </c>
      <c r="AL274" s="1004">
        <v>0</v>
      </c>
      <c r="AM274" s="1004">
        <v>0</v>
      </c>
      <c r="AN274" s="1004">
        <v>0</v>
      </c>
      <c r="AO274" s="1004">
        <v>0</v>
      </c>
      <c r="AP274" s="1004">
        <v>0</v>
      </c>
      <c r="AQ274" s="1004">
        <v>0</v>
      </c>
      <c r="AR274" s="1004">
        <v>0</v>
      </c>
      <c r="AS274" s="1004">
        <v>0</v>
      </c>
      <c r="AT274" s="1004">
        <v>0</v>
      </c>
      <c r="AU274" s="1004">
        <v>0</v>
      </c>
      <c r="AV274" s="1004">
        <v>0</v>
      </c>
      <c r="AW274" s="1004">
        <v>0</v>
      </c>
      <c r="AX274" s="1004">
        <v>0</v>
      </c>
      <c r="AY274" s="1004">
        <v>0</v>
      </c>
      <c r="AZ274" s="1004">
        <v>0</v>
      </c>
      <c r="BA274" s="1004">
        <v>0</v>
      </c>
      <c r="BB274" s="1004">
        <v>0</v>
      </c>
      <c r="BC274" s="1004">
        <v>0</v>
      </c>
      <c r="BD274" s="1004">
        <v>0</v>
      </c>
      <c r="BE274" s="1004">
        <v>0</v>
      </c>
      <c r="BF274" s="1004">
        <v>0</v>
      </c>
      <c r="BG274" s="1004">
        <v>0</v>
      </c>
      <c r="BH274" s="1004">
        <v>0</v>
      </c>
      <c r="BI274" s="1004">
        <v>0</v>
      </c>
      <c r="BJ274" s="1004">
        <v>0</v>
      </c>
      <c r="BK274" s="1004">
        <v>0</v>
      </c>
      <c r="BL274" s="1004">
        <v>0</v>
      </c>
      <c r="BM274" s="1004">
        <v>0</v>
      </c>
      <c r="BN274" s="1004">
        <v>0</v>
      </c>
      <c r="BO274" s="1004">
        <v>0</v>
      </c>
    </row>
    <row r="275" spans="2:67" hidden="1" outlineLevel="1">
      <c r="B275" s="772">
        <f t="shared" si="228"/>
        <v>137</v>
      </c>
      <c r="C275" s="707"/>
      <c r="D275" s="708" t="s">
        <v>1122</v>
      </c>
      <c r="E275" s="702" t="s">
        <v>1321</v>
      </c>
      <c r="F275" s="709"/>
      <c r="G275" s="1004">
        <v>0</v>
      </c>
      <c r="H275" s="1004">
        <v>0</v>
      </c>
      <c r="I275" s="1004">
        <v>0</v>
      </c>
      <c r="J275" s="1004">
        <v>0</v>
      </c>
      <c r="K275" s="1004">
        <v>0</v>
      </c>
      <c r="L275" s="1004">
        <v>0</v>
      </c>
      <c r="M275" s="1004">
        <v>0</v>
      </c>
      <c r="N275" s="1004">
        <v>0</v>
      </c>
      <c r="O275" s="1004">
        <v>0</v>
      </c>
      <c r="P275" s="1004">
        <v>0</v>
      </c>
      <c r="Q275" s="1004">
        <v>0</v>
      </c>
      <c r="R275" s="1004">
        <v>0</v>
      </c>
      <c r="S275" s="1004">
        <v>0</v>
      </c>
      <c r="T275" s="1004">
        <v>0</v>
      </c>
      <c r="U275" s="1004">
        <v>0</v>
      </c>
      <c r="V275" s="1004">
        <v>0</v>
      </c>
      <c r="W275" s="1004">
        <v>0</v>
      </c>
      <c r="X275" s="1004">
        <v>0</v>
      </c>
      <c r="Y275" s="1004">
        <v>0</v>
      </c>
      <c r="Z275" s="1004">
        <v>0</v>
      </c>
      <c r="AA275" s="1004">
        <v>0</v>
      </c>
      <c r="AB275" s="1004">
        <v>0</v>
      </c>
      <c r="AC275" s="1004">
        <v>0</v>
      </c>
      <c r="AD275" s="1004">
        <v>0</v>
      </c>
      <c r="AE275" s="1004">
        <v>0</v>
      </c>
      <c r="AF275" s="1004">
        <v>0</v>
      </c>
      <c r="AG275" s="1004">
        <v>0</v>
      </c>
      <c r="AH275" s="1004">
        <v>0</v>
      </c>
      <c r="AI275" s="1004">
        <v>0</v>
      </c>
      <c r="AJ275" s="1004">
        <v>0</v>
      </c>
      <c r="AK275" s="1004">
        <v>0</v>
      </c>
      <c r="AL275" s="1004">
        <v>0</v>
      </c>
      <c r="AM275" s="1004">
        <v>0</v>
      </c>
      <c r="AN275" s="1004">
        <v>0</v>
      </c>
      <c r="AO275" s="1004">
        <v>0</v>
      </c>
      <c r="AP275" s="1004">
        <v>0</v>
      </c>
      <c r="AQ275" s="1004">
        <v>0</v>
      </c>
      <c r="AR275" s="1004">
        <v>0</v>
      </c>
      <c r="AS275" s="1004">
        <v>0</v>
      </c>
      <c r="AT275" s="1004">
        <v>0</v>
      </c>
      <c r="AU275" s="1004">
        <v>0</v>
      </c>
      <c r="AV275" s="1004">
        <v>0</v>
      </c>
      <c r="AW275" s="1004">
        <v>0</v>
      </c>
      <c r="AX275" s="1004">
        <v>0</v>
      </c>
      <c r="AY275" s="1004">
        <v>0</v>
      </c>
      <c r="AZ275" s="1004">
        <v>0</v>
      </c>
      <c r="BA275" s="1004">
        <v>0</v>
      </c>
      <c r="BB275" s="1004">
        <v>0</v>
      </c>
      <c r="BC275" s="1004">
        <v>0</v>
      </c>
      <c r="BD275" s="1004">
        <v>0</v>
      </c>
      <c r="BE275" s="1004">
        <v>0</v>
      </c>
      <c r="BF275" s="1004">
        <v>0</v>
      </c>
      <c r="BG275" s="1004">
        <v>0</v>
      </c>
      <c r="BH275" s="1004">
        <v>0</v>
      </c>
      <c r="BI275" s="1004">
        <v>0</v>
      </c>
      <c r="BJ275" s="1004">
        <v>0</v>
      </c>
      <c r="BK275" s="1004">
        <v>0</v>
      </c>
      <c r="BL275" s="1004">
        <v>0</v>
      </c>
      <c r="BM275" s="1004">
        <v>0</v>
      </c>
      <c r="BN275" s="1004">
        <v>0</v>
      </c>
      <c r="BO275" s="1004">
        <v>0</v>
      </c>
    </row>
    <row r="276" spans="2:67" hidden="1" outlineLevel="1">
      <c r="B276" s="772" t="s">
        <v>1053</v>
      </c>
      <c r="C276" s="707"/>
      <c r="D276" s="708" t="s">
        <v>1052</v>
      </c>
      <c r="E276" s="702" t="s">
        <v>1321</v>
      </c>
      <c r="F276" s="709"/>
      <c r="G276" s="1070">
        <v>0</v>
      </c>
      <c r="H276" s="1070">
        <v>0</v>
      </c>
      <c r="I276" s="1070">
        <v>0</v>
      </c>
      <c r="J276" s="1070">
        <v>0</v>
      </c>
      <c r="K276" s="1070">
        <v>0</v>
      </c>
      <c r="L276" s="1070">
        <v>0</v>
      </c>
      <c r="M276" s="1070">
        <v>0</v>
      </c>
      <c r="N276" s="1070">
        <v>0</v>
      </c>
      <c r="O276" s="1070">
        <v>0</v>
      </c>
      <c r="P276" s="1070">
        <v>0</v>
      </c>
      <c r="Q276" s="1070">
        <v>0</v>
      </c>
      <c r="R276" s="1070">
        <v>0</v>
      </c>
      <c r="S276" s="1070">
        <v>0</v>
      </c>
      <c r="T276" s="1070">
        <v>0</v>
      </c>
      <c r="U276" s="1070">
        <v>0</v>
      </c>
      <c r="V276" s="1070">
        <v>0</v>
      </c>
      <c r="W276" s="1070">
        <v>0</v>
      </c>
      <c r="X276" s="1070">
        <v>0</v>
      </c>
      <c r="Y276" s="1070">
        <v>0</v>
      </c>
      <c r="Z276" s="1070">
        <v>0</v>
      </c>
      <c r="AA276" s="1070">
        <v>0</v>
      </c>
      <c r="AB276" s="1070">
        <v>0</v>
      </c>
      <c r="AC276" s="1070">
        <v>0</v>
      </c>
      <c r="AD276" s="1070">
        <v>0</v>
      </c>
      <c r="AE276" s="1070">
        <v>0</v>
      </c>
      <c r="AF276" s="1070">
        <v>0</v>
      </c>
      <c r="AG276" s="1070">
        <v>0</v>
      </c>
      <c r="AH276" s="1070">
        <v>0</v>
      </c>
      <c r="AI276" s="1070">
        <v>0</v>
      </c>
      <c r="AJ276" s="1070">
        <v>0</v>
      </c>
      <c r="AK276" s="1070">
        <v>0</v>
      </c>
      <c r="AL276" s="1004">
        <v>0</v>
      </c>
      <c r="AM276" s="1004">
        <v>0</v>
      </c>
      <c r="AN276" s="1004">
        <v>0</v>
      </c>
      <c r="AO276" s="1004">
        <v>0</v>
      </c>
      <c r="AP276" s="1004">
        <v>0</v>
      </c>
      <c r="AQ276" s="1004">
        <v>0</v>
      </c>
      <c r="AR276" s="1004">
        <v>0</v>
      </c>
      <c r="AS276" s="1004">
        <v>0</v>
      </c>
      <c r="AT276" s="1004">
        <v>0</v>
      </c>
      <c r="AU276" s="1004">
        <v>0</v>
      </c>
      <c r="AV276" s="1004">
        <v>0</v>
      </c>
      <c r="AW276" s="1004">
        <v>0</v>
      </c>
      <c r="AX276" s="1004">
        <v>0</v>
      </c>
      <c r="AY276" s="1004">
        <v>0</v>
      </c>
      <c r="AZ276" s="1004">
        <v>0</v>
      </c>
      <c r="BA276" s="1004">
        <v>0</v>
      </c>
      <c r="BB276" s="1004">
        <v>0</v>
      </c>
      <c r="BC276" s="1004">
        <v>0</v>
      </c>
      <c r="BD276" s="1004">
        <v>0</v>
      </c>
      <c r="BE276" s="1004">
        <v>0</v>
      </c>
      <c r="BF276" s="1004">
        <v>0</v>
      </c>
      <c r="BG276" s="1004">
        <v>0</v>
      </c>
      <c r="BH276" s="1004">
        <v>0</v>
      </c>
      <c r="BI276" s="1004">
        <v>0</v>
      </c>
      <c r="BJ276" s="1004">
        <v>0</v>
      </c>
      <c r="BK276" s="1004">
        <v>0</v>
      </c>
      <c r="BL276" s="1004">
        <v>0</v>
      </c>
      <c r="BM276" s="1004">
        <v>0</v>
      </c>
      <c r="BN276" s="1004">
        <v>0</v>
      </c>
      <c r="BO276" s="1004">
        <v>0</v>
      </c>
    </row>
    <row r="277" spans="2:67" hidden="1" outlineLevel="1">
      <c r="B277" s="772">
        <f>B275+1</f>
        <v>138</v>
      </c>
      <c r="C277" s="59" t="s">
        <v>144</v>
      </c>
      <c r="D277" s="701"/>
      <c r="E277" s="702"/>
      <c r="F277" s="703"/>
      <c r="G277" s="704"/>
      <c r="H277" s="705"/>
      <c r="I277" s="705"/>
      <c r="J277" s="705"/>
      <c r="K277" s="705"/>
      <c r="L277" s="705"/>
      <c r="M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N277" s="705"/>
      <c r="AO277" s="705"/>
      <c r="AP277" s="706"/>
      <c r="AQ277" s="706"/>
      <c r="AR277" s="706"/>
      <c r="AS277" s="706"/>
      <c r="AT277" s="706"/>
      <c r="AU277" s="706"/>
      <c r="AV277" s="706"/>
      <c r="AW277" s="706"/>
      <c r="AX277" s="706"/>
      <c r="AY277" s="706"/>
      <c r="AZ277" s="706"/>
      <c r="BA277" s="706"/>
      <c r="BB277" s="706"/>
      <c r="BC277" s="706"/>
      <c r="BD277" s="706"/>
      <c r="BE277" s="706"/>
      <c r="BF277" s="706"/>
      <c r="BG277" s="706"/>
      <c r="BH277" s="706"/>
      <c r="BI277" s="706"/>
      <c r="BJ277" s="706"/>
      <c r="BK277" s="706"/>
      <c r="BL277" s="706"/>
      <c r="BM277" s="706"/>
      <c r="BN277" s="706"/>
      <c r="BO277" s="706"/>
    </row>
    <row r="278" spans="2:67" hidden="1" outlineLevel="1">
      <c r="B278" s="772">
        <f>B277+1</f>
        <v>139</v>
      </c>
      <c r="C278" s="707"/>
      <c r="D278" s="708" t="s">
        <v>1123</v>
      </c>
      <c r="E278" s="702" t="s">
        <v>1321</v>
      </c>
      <c r="F278" s="709"/>
      <c r="G278" s="1004">
        <v>0</v>
      </c>
      <c r="H278" s="1004">
        <v>0</v>
      </c>
      <c r="I278" s="1004">
        <v>0</v>
      </c>
      <c r="J278" s="1004">
        <v>0</v>
      </c>
      <c r="K278" s="1004">
        <v>0</v>
      </c>
      <c r="L278" s="1004">
        <v>0</v>
      </c>
      <c r="M278" s="1004">
        <v>0</v>
      </c>
      <c r="N278" s="1004">
        <v>0</v>
      </c>
      <c r="O278" s="1004">
        <v>0</v>
      </c>
      <c r="P278" s="1004">
        <v>0</v>
      </c>
      <c r="Q278" s="1004">
        <v>0</v>
      </c>
      <c r="R278" s="1004">
        <v>0</v>
      </c>
      <c r="S278" s="1004">
        <v>0</v>
      </c>
      <c r="T278" s="1004">
        <v>0</v>
      </c>
      <c r="U278" s="1004">
        <v>0</v>
      </c>
      <c r="V278" s="1004">
        <v>0</v>
      </c>
      <c r="W278" s="1004">
        <v>0</v>
      </c>
      <c r="X278" s="1004">
        <v>0</v>
      </c>
      <c r="Y278" s="1004">
        <v>0</v>
      </c>
      <c r="Z278" s="1004">
        <v>0</v>
      </c>
      <c r="AA278" s="1004">
        <v>0</v>
      </c>
      <c r="AB278" s="1004">
        <v>0</v>
      </c>
      <c r="AC278" s="1004">
        <v>0</v>
      </c>
      <c r="AD278" s="1004">
        <v>0</v>
      </c>
      <c r="AE278" s="1004">
        <v>0</v>
      </c>
      <c r="AF278" s="1004">
        <v>0</v>
      </c>
      <c r="AG278" s="1004">
        <v>0</v>
      </c>
      <c r="AH278" s="1004">
        <v>0</v>
      </c>
      <c r="AI278" s="1004">
        <v>0</v>
      </c>
      <c r="AJ278" s="1004">
        <v>0</v>
      </c>
      <c r="AK278" s="1004">
        <v>0</v>
      </c>
      <c r="AL278" s="1004">
        <v>0</v>
      </c>
      <c r="AM278" s="1004">
        <v>0</v>
      </c>
      <c r="AN278" s="1004">
        <v>0</v>
      </c>
      <c r="AO278" s="1004">
        <v>0</v>
      </c>
      <c r="AP278" s="1004">
        <v>0</v>
      </c>
      <c r="AQ278" s="1004">
        <v>0</v>
      </c>
      <c r="AR278" s="1004">
        <v>0</v>
      </c>
      <c r="AS278" s="1004">
        <v>0</v>
      </c>
      <c r="AT278" s="1004">
        <v>0</v>
      </c>
      <c r="AU278" s="1004">
        <v>0</v>
      </c>
      <c r="AV278" s="1004">
        <v>0</v>
      </c>
      <c r="AW278" s="1004">
        <v>0</v>
      </c>
      <c r="AX278" s="1004">
        <v>0</v>
      </c>
      <c r="AY278" s="1004">
        <v>0</v>
      </c>
      <c r="AZ278" s="1004">
        <v>0</v>
      </c>
      <c r="BA278" s="1004">
        <v>0</v>
      </c>
      <c r="BB278" s="1004">
        <v>0</v>
      </c>
      <c r="BC278" s="1004">
        <v>0</v>
      </c>
      <c r="BD278" s="1004">
        <v>0</v>
      </c>
      <c r="BE278" s="1004">
        <v>0</v>
      </c>
      <c r="BF278" s="1004">
        <v>0</v>
      </c>
      <c r="BG278" s="1004">
        <v>0</v>
      </c>
      <c r="BH278" s="1004">
        <v>0</v>
      </c>
      <c r="BI278" s="1004">
        <v>0</v>
      </c>
      <c r="BJ278" s="1004">
        <v>0</v>
      </c>
      <c r="BK278" s="1004">
        <v>0</v>
      </c>
      <c r="BL278" s="1004">
        <v>0</v>
      </c>
      <c r="BM278" s="1004">
        <v>0</v>
      </c>
      <c r="BN278" s="1004">
        <v>0</v>
      </c>
      <c r="BO278" s="1004">
        <v>0</v>
      </c>
    </row>
    <row r="279" spans="2:67" hidden="1" outlineLevel="1">
      <c r="B279" s="772">
        <f>B278+1</f>
        <v>140</v>
      </c>
      <c r="C279" s="707"/>
      <c r="D279" s="708" t="s">
        <v>778</v>
      </c>
      <c r="E279" s="702" t="s">
        <v>1321</v>
      </c>
      <c r="F279" s="709"/>
      <c r="G279" s="1004">
        <v>0</v>
      </c>
      <c r="H279" s="1004">
        <v>0</v>
      </c>
      <c r="I279" s="1004">
        <v>0</v>
      </c>
      <c r="J279" s="1004">
        <v>0</v>
      </c>
      <c r="K279" s="1004">
        <v>0</v>
      </c>
      <c r="L279" s="1004">
        <v>0</v>
      </c>
      <c r="M279" s="1004">
        <v>0</v>
      </c>
      <c r="N279" s="1004">
        <v>0</v>
      </c>
      <c r="O279" s="1004">
        <v>0</v>
      </c>
      <c r="P279" s="1004">
        <v>0</v>
      </c>
      <c r="Q279" s="1004">
        <v>0</v>
      </c>
      <c r="R279" s="1004">
        <v>0</v>
      </c>
      <c r="S279" s="1004">
        <v>0</v>
      </c>
      <c r="T279" s="1004">
        <v>0</v>
      </c>
      <c r="U279" s="1004">
        <v>0</v>
      </c>
      <c r="V279" s="1004">
        <v>0</v>
      </c>
      <c r="W279" s="1004">
        <v>0</v>
      </c>
      <c r="X279" s="1004">
        <v>0</v>
      </c>
      <c r="Y279" s="1004">
        <v>0</v>
      </c>
      <c r="Z279" s="1004">
        <v>0</v>
      </c>
      <c r="AA279" s="1004">
        <v>0</v>
      </c>
      <c r="AB279" s="1004">
        <v>0</v>
      </c>
      <c r="AC279" s="1004">
        <v>0</v>
      </c>
      <c r="AD279" s="1004">
        <v>0</v>
      </c>
      <c r="AE279" s="1004">
        <v>0</v>
      </c>
      <c r="AF279" s="1004">
        <v>0</v>
      </c>
      <c r="AG279" s="1004">
        <v>0</v>
      </c>
      <c r="AH279" s="1004">
        <v>0</v>
      </c>
      <c r="AI279" s="1004">
        <v>0</v>
      </c>
      <c r="AJ279" s="1004">
        <v>0</v>
      </c>
      <c r="AK279" s="1004">
        <v>0</v>
      </c>
      <c r="AL279" s="1004">
        <v>0</v>
      </c>
      <c r="AM279" s="1004">
        <v>0</v>
      </c>
      <c r="AN279" s="1004">
        <v>0</v>
      </c>
      <c r="AO279" s="1004">
        <v>0</v>
      </c>
      <c r="AP279" s="1004">
        <v>0</v>
      </c>
      <c r="AQ279" s="1004">
        <v>0</v>
      </c>
      <c r="AR279" s="1004">
        <v>0</v>
      </c>
      <c r="AS279" s="1004">
        <v>0</v>
      </c>
      <c r="AT279" s="1004">
        <v>0</v>
      </c>
      <c r="AU279" s="1004">
        <v>0</v>
      </c>
      <c r="AV279" s="1004">
        <v>0</v>
      </c>
      <c r="AW279" s="1004">
        <v>0</v>
      </c>
      <c r="AX279" s="1004">
        <v>0</v>
      </c>
      <c r="AY279" s="1004">
        <v>0</v>
      </c>
      <c r="AZ279" s="1004">
        <v>0</v>
      </c>
      <c r="BA279" s="1004">
        <v>0</v>
      </c>
      <c r="BB279" s="1004">
        <v>0</v>
      </c>
      <c r="BC279" s="1004">
        <v>0</v>
      </c>
      <c r="BD279" s="1004">
        <v>0</v>
      </c>
      <c r="BE279" s="1004">
        <v>0</v>
      </c>
      <c r="BF279" s="1004">
        <v>0</v>
      </c>
      <c r="BG279" s="1004">
        <v>0</v>
      </c>
      <c r="BH279" s="1004">
        <v>0</v>
      </c>
      <c r="BI279" s="1004">
        <v>0</v>
      </c>
      <c r="BJ279" s="1004">
        <v>0</v>
      </c>
      <c r="BK279" s="1004">
        <v>0</v>
      </c>
      <c r="BL279" s="1004">
        <v>0</v>
      </c>
      <c r="BM279" s="1004">
        <v>0</v>
      </c>
      <c r="BN279" s="1004">
        <v>0</v>
      </c>
      <c r="BO279" s="1004">
        <v>0</v>
      </c>
    </row>
    <row r="280" spans="2:67" hidden="1" outlineLevel="1">
      <c r="B280" s="772">
        <f>B279+1</f>
        <v>141</v>
      </c>
      <c r="C280" s="707"/>
      <c r="D280" s="708" t="s">
        <v>795</v>
      </c>
      <c r="E280" s="702" t="s">
        <v>1321</v>
      </c>
      <c r="F280" s="709"/>
      <c r="G280" s="1004">
        <v>0</v>
      </c>
      <c r="H280" s="1004">
        <v>0</v>
      </c>
      <c r="I280" s="1004">
        <v>0</v>
      </c>
      <c r="J280" s="1004">
        <v>0</v>
      </c>
      <c r="K280" s="1004">
        <v>0</v>
      </c>
      <c r="L280" s="1004">
        <v>0</v>
      </c>
      <c r="M280" s="1004">
        <v>0</v>
      </c>
      <c r="N280" s="1004">
        <v>0</v>
      </c>
      <c r="O280" s="1004">
        <v>0</v>
      </c>
      <c r="P280" s="1004">
        <v>0</v>
      </c>
      <c r="Q280" s="1004">
        <v>0</v>
      </c>
      <c r="R280" s="1004">
        <v>0</v>
      </c>
      <c r="S280" s="1004">
        <v>0</v>
      </c>
      <c r="T280" s="1004">
        <v>0</v>
      </c>
      <c r="U280" s="1004">
        <v>0</v>
      </c>
      <c r="V280" s="1004">
        <v>0</v>
      </c>
      <c r="W280" s="1004">
        <v>0</v>
      </c>
      <c r="X280" s="1004">
        <v>0</v>
      </c>
      <c r="Y280" s="1004">
        <v>0</v>
      </c>
      <c r="Z280" s="1004">
        <v>0</v>
      </c>
      <c r="AA280" s="1004">
        <v>0</v>
      </c>
      <c r="AB280" s="1004">
        <v>0</v>
      </c>
      <c r="AC280" s="1004">
        <v>0</v>
      </c>
      <c r="AD280" s="1004">
        <v>0</v>
      </c>
      <c r="AE280" s="1004">
        <v>0</v>
      </c>
      <c r="AF280" s="1004">
        <v>0</v>
      </c>
      <c r="AG280" s="1004">
        <v>0</v>
      </c>
      <c r="AH280" s="1004">
        <v>0</v>
      </c>
      <c r="AI280" s="1004">
        <v>0</v>
      </c>
      <c r="AJ280" s="1004">
        <v>0</v>
      </c>
      <c r="AK280" s="1004">
        <v>0</v>
      </c>
      <c r="AL280" s="1004">
        <v>0</v>
      </c>
      <c r="AM280" s="1004">
        <v>0</v>
      </c>
      <c r="AN280" s="1004">
        <v>0</v>
      </c>
      <c r="AO280" s="1004">
        <v>0</v>
      </c>
      <c r="AP280" s="1004">
        <v>0</v>
      </c>
      <c r="AQ280" s="1004">
        <v>0</v>
      </c>
      <c r="AR280" s="1004">
        <v>0</v>
      </c>
      <c r="AS280" s="1004">
        <v>0</v>
      </c>
      <c r="AT280" s="1004">
        <v>0</v>
      </c>
      <c r="AU280" s="1004">
        <v>0</v>
      </c>
      <c r="AV280" s="1004">
        <v>0</v>
      </c>
      <c r="AW280" s="1004">
        <v>0</v>
      </c>
      <c r="AX280" s="1004">
        <v>0</v>
      </c>
      <c r="AY280" s="1004">
        <v>0</v>
      </c>
      <c r="AZ280" s="1004">
        <v>0</v>
      </c>
      <c r="BA280" s="1004">
        <v>0</v>
      </c>
      <c r="BB280" s="1004">
        <v>0</v>
      </c>
      <c r="BC280" s="1004">
        <v>0</v>
      </c>
      <c r="BD280" s="1004">
        <v>0</v>
      </c>
      <c r="BE280" s="1004">
        <v>0</v>
      </c>
      <c r="BF280" s="1004">
        <v>0</v>
      </c>
      <c r="BG280" s="1004">
        <v>0</v>
      </c>
      <c r="BH280" s="1004">
        <v>0</v>
      </c>
      <c r="BI280" s="1004">
        <v>0</v>
      </c>
      <c r="BJ280" s="1004">
        <v>0</v>
      </c>
      <c r="BK280" s="1004">
        <v>0</v>
      </c>
      <c r="BL280" s="1004">
        <v>0</v>
      </c>
      <c r="BM280" s="1004">
        <v>0</v>
      </c>
      <c r="BN280" s="1004">
        <v>0</v>
      </c>
      <c r="BO280" s="1004">
        <v>0</v>
      </c>
    </row>
    <row r="281" spans="2:67" hidden="1" outlineLevel="1">
      <c r="B281" s="772">
        <f>B280+1</f>
        <v>142</v>
      </c>
      <c r="C281" s="707"/>
      <c r="D281" s="708" t="s">
        <v>1125</v>
      </c>
      <c r="E281" s="702" t="s">
        <v>1321</v>
      </c>
      <c r="F281" s="709"/>
      <c r="G281" s="1004">
        <v>0</v>
      </c>
      <c r="H281" s="1004">
        <v>0</v>
      </c>
      <c r="I281" s="1004">
        <v>0</v>
      </c>
      <c r="J281" s="1004">
        <v>0</v>
      </c>
      <c r="K281" s="1004">
        <v>0</v>
      </c>
      <c r="L281" s="1004">
        <v>0</v>
      </c>
      <c r="M281" s="1004">
        <v>0</v>
      </c>
      <c r="N281" s="1004">
        <v>0</v>
      </c>
      <c r="O281" s="1004">
        <v>0</v>
      </c>
      <c r="P281" s="1004">
        <v>0</v>
      </c>
      <c r="Q281" s="1004">
        <v>0</v>
      </c>
      <c r="R281" s="1004">
        <v>0</v>
      </c>
      <c r="S281" s="1004">
        <v>0</v>
      </c>
      <c r="T281" s="1004">
        <v>0</v>
      </c>
      <c r="U281" s="1004">
        <v>0</v>
      </c>
      <c r="V281" s="1004">
        <v>0</v>
      </c>
      <c r="W281" s="1004">
        <v>0</v>
      </c>
      <c r="X281" s="1004">
        <v>0</v>
      </c>
      <c r="Y281" s="1004">
        <v>0</v>
      </c>
      <c r="Z281" s="1004">
        <v>0</v>
      </c>
      <c r="AA281" s="1004">
        <v>0</v>
      </c>
      <c r="AB281" s="1004">
        <v>0</v>
      </c>
      <c r="AC281" s="1004">
        <v>0</v>
      </c>
      <c r="AD281" s="1004">
        <v>0</v>
      </c>
      <c r="AE281" s="1004">
        <v>0</v>
      </c>
      <c r="AF281" s="1004">
        <v>0</v>
      </c>
      <c r="AG281" s="1004">
        <v>0</v>
      </c>
      <c r="AH281" s="1004">
        <v>0</v>
      </c>
      <c r="AI281" s="1004">
        <v>0</v>
      </c>
      <c r="AJ281" s="1004">
        <v>0</v>
      </c>
      <c r="AK281" s="1004">
        <v>0</v>
      </c>
      <c r="AL281" s="1004">
        <v>0</v>
      </c>
      <c r="AM281" s="1004">
        <v>0</v>
      </c>
      <c r="AN281" s="1004">
        <v>0</v>
      </c>
      <c r="AO281" s="1004">
        <v>0</v>
      </c>
      <c r="AP281" s="1004">
        <v>0</v>
      </c>
      <c r="AQ281" s="1004">
        <v>0</v>
      </c>
      <c r="AR281" s="1004">
        <v>0</v>
      </c>
      <c r="AS281" s="1004">
        <v>0</v>
      </c>
      <c r="AT281" s="1004">
        <v>0</v>
      </c>
      <c r="AU281" s="1004">
        <v>0</v>
      </c>
      <c r="AV281" s="1004">
        <v>0</v>
      </c>
      <c r="AW281" s="1004">
        <v>0</v>
      </c>
      <c r="AX281" s="1004">
        <v>0</v>
      </c>
      <c r="AY281" s="1004">
        <v>0</v>
      </c>
      <c r="AZ281" s="1004">
        <v>0</v>
      </c>
      <c r="BA281" s="1004">
        <v>0</v>
      </c>
      <c r="BB281" s="1004">
        <v>0</v>
      </c>
      <c r="BC281" s="1004">
        <v>0</v>
      </c>
      <c r="BD281" s="1004">
        <v>0</v>
      </c>
      <c r="BE281" s="1004">
        <v>0</v>
      </c>
      <c r="BF281" s="1004">
        <v>0</v>
      </c>
      <c r="BG281" s="1004">
        <v>0</v>
      </c>
      <c r="BH281" s="1004">
        <v>0</v>
      </c>
      <c r="BI281" s="1004">
        <v>0</v>
      </c>
      <c r="BJ281" s="1004">
        <v>0</v>
      </c>
      <c r="BK281" s="1004">
        <v>0</v>
      </c>
      <c r="BL281" s="1004">
        <v>0</v>
      </c>
      <c r="BM281" s="1004">
        <v>0</v>
      </c>
      <c r="BN281" s="1004">
        <v>0</v>
      </c>
      <c r="BO281" s="1004">
        <v>0</v>
      </c>
    </row>
    <row r="282" spans="2:67" hidden="1" outlineLevel="1">
      <c r="B282" s="772">
        <f>B281+1</f>
        <v>143</v>
      </c>
      <c r="C282" s="707"/>
      <c r="D282" s="708" t="s">
        <v>1126</v>
      </c>
      <c r="E282" s="702" t="s">
        <v>1321</v>
      </c>
      <c r="F282" s="709"/>
      <c r="G282" s="1004">
        <v>0</v>
      </c>
      <c r="H282" s="1004">
        <v>0</v>
      </c>
      <c r="I282" s="1004">
        <v>0</v>
      </c>
      <c r="J282" s="1004">
        <v>0</v>
      </c>
      <c r="K282" s="1004">
        <v>0</v>
      </c>
      <c r="L282" s="1004">
        <v>0</v>
      </c>
      <c r="M282" s="1004">
        <v>0</v>
      </c>
      <c r="N282" s="1004">
        <v>0</v>
      </c>
      <c r="O282" s="1004">
        <v>0</v>
      </c>
      <c r="P282" s="1004">
        <v>0</v>
      </c>
      <c r="Q282" s="1004">
        <v>0</v>
      </c>
      <c r="R282" s="1004">
        <v>0</v>
      </c>
      <c r="S282" s="1004">
        <v>0</v>
      </c>
      <c r="T282" s="1004">
        <v>0</v>
      </c>
      <c r="U282" s="1004">
        <v>0</v>
      </c>
      <c r="V282" s="1004">
        <v>0</v>
      </c>
      <c r="W282" s="1004">
        <v>0</v>
      </c>
      <c r="X282" s="1004">
        <v>0</v>
      </c>
      <c r="Y282" s="1004">
        <v>0</v>
      </c>
      <c r="Z282" s="1004">
        <v>0</v>
      </c>
      <c r="AA282" s="1004">
        <v>0</v>
      </c>
      <c r="AB282" s="1004">
        <v>0</v>
      </c>
      <c r="AC282" s="1004">
        <v>0</v>
      </c>
      <c r="AD282" s="1004">
        <v>0</v>
      </c>
      <c r="AE282" s="1004">
        <v>0</v>
      </c>
      <c r="AF282" s="1004">
        <v>0</v>
      </c>
      <c r="AG282" s="1004">
        <v>0</v>
      </c>
      <c r="AH282" s="1004">
        <v>0</v>
      </c>
      <c r="AI282" s="1004">
        <v>0</v>
      </c>
      <c r="AJ282" s="1004">
        <v>0</v>
      </c>
      <c r="AK282" s="1004">
        <v>0</v>
      </c>
      <c r="AL282" s="1004">
        <v>0</v>
      </c>
      <c r="AM282" s="1004">
        <v>0</v>
      </c>
      <c r="AN282" s="1004">
        <v>0</v>
      </c>
      <c r="AO282" s="1004">
        <v>0</v>
      </c>
      <c r="AP282" s="1004">
        <v>0</v>
      </c>
      <c r="AQ282" s="1004">
        <v>0</v>
      </c>
      <c r="AR282" s="1004">
        <v>0</v>
      </c>
      <c r="AS282" s="1004">
        <v>0</v>
      </c>
      <c r="AT282" s="1004">
        <v>0</v>
      </c>
      <c r="AU282" s="1004">
        <v>0</v>
      </c>
      <c r="AV282" s="1004">
        <v>0</v>
      </c>
      <c r="AW282" s="1004">
        <v>0</v>
      </c>
      <c r="AX282" s="1004">
        <v>0</v>
      </c>
      <c r="AY282" s="1004">
        <v>0</v>
      </c>
      <c r="AZ282" s="1004">
        <v>0</v>
      </c>
      <c r="BA282" s="1004">
        <v>0</v>
      </c>
      <c r="BB282" s="1004">
        <v>0</v>
      </c>
      <c r="BC282" s="1004">
        <v>0</v>
      </c>
      <c r="BD282" s="1004">
        <v>0</v>
      </c>
      <c r="BE282" s="1004">
        <v>0</v>
      </c>
      <c r="BF282" s="1004">
        <v>0</v>
      </c>
      <c r="BG282" s="1004">
        <v>0</v>
      </c>
      <c r="BH282" s="1004">
        <v>0</v>
      </c>
      <c r="BI282" s="1004">
        <v>0</v>
      </c>
      <c r="BJ282" s="1004">
        <v>0</v>
      </c>
      <c r="BK282" s="1004">
        <v>0</v>
      </c>
      <c r="BL282" s="1004">
        <v>0</v>
      </c>
      <c r="BM282" s="1004">
        <v>0</v>
      </c>
      <c r="BN282" s="1004">
        <v>0</v>
      </c>
      <c r="BO282" s="1004">
        <v>0</v>
      </c>
    </row>
    <row r="283" spans="2:67" hidden="1" outlineLevel="1">
      <c r="B283" s="772" t="s">
        <v>834</v>
      </c>
      <c r="C283" s="707"/>
      <c r="D283" s="708" t="s">
        <v>831</v>
      </c>
      <c r="E283" s="702" t="s">
        <v>1321</v>
      </c>
      <c r="F283" s="709"/>
      <c r="G283" s="1004">
        <v>0</v>
      </c>
      <c r="H283" s="1004">
        <v>0</v>
      </c>
      <c r="I283" s="1004">
        <v>0</v>
      </c>
      <c r="J283" s="1004">
        <v>0</v>
      </c>
      <c r="K283" s="1004">
        <v>0</v>
      </c>
      <c r="L283" s="1004">
        <v>0</v>
      </c>
      <c r="M283" s="1004">
        <v>0</v>
      </c>
      <c r="N283" s="1004">
        <v>0</v>
      </c>
      <c r="O283" s="1004">
        <v>0</v>
      </c>
      <c r="P283" s="1004">
        <v>0</v>
      </c>
      <c r="Q283" s="1004">
        <v>0</v>
      </c>
      <c r="R283" s="1004">
        <v>0</v>
      </c>
      <c r="S283" s="1004">
        <v>0</v>
      </c>
      <c r="T283" s="1004">
        <v>0</v>
      </c>
      <c r="U283" s="1004">
        <v>0</v>
      </c>
      <c r="V283" s="1004">
        <v>0</v>
      </c>
      <c r="W283" s="1004">
        <v>0</v>
      </c>
      <c r="X283" s="1004">
        <v>0</v>
      </c>
      <c r="Y283" s="1004">
        <v>0</v>
      </c>
      <c r="Z283" s="1004">
        <v>0</v>
      </c>
      <c r="AA283" s="1004">
        <v>0</v>
      </c>
      <c r="AB283" s="1004">
        <v>0</v>
      </c>
      <c r="AC283" s="1004">
        <v>0</v>
      </c>
      <c r="AD283" s="1004">
        <v>0</v>
      </c>
      <c r="AE283" s="1004">
        <v>0</v>
      </c>
      <c r="AF283" s="1004">
        <v>0</v>
      </c>
      <c r="AG283" s="1004">
        <v>0</v>
      </c>
      <c r="AH283" s="1004">
        <v>0</v>
      </c>
      <c r="AI283" s="1004">
        <v>0</v>
      </c>
      <c r="AJ283" s="1004">
        <v>0</v>
      </c>
      <c r="AK283" s="1004">
        <v>0</v>
      </c>
      <c r="AL283" s="1004">
        <v>0</v>
      </c>
      <c r="AM283" s="1004">
        <v>0</v>
      </c>
      <c r="AN283" s="1004">
        <v>0</v>
      </c>
      <c r="AO283" s="1004">
        <v>0</v>
      </c>
      <c r="AP283" s="1004">
        <v>0</v>
      </c>
      <c r="AQ283" s="1004">
        <v>0</v>
      </c>
      <c r="AR283" s="1004">
        <v>0</v>
      </c>
      <c r="AS283" s="1004">
        <v>0</v>
      </c>
      <c r="AT283" s="1004">
        <v>0</v>
      </c>
      <c r="AU283" s="1004">
        <v>0</v>
      </c>
      <c r="AV283" s="1004">
        <v>0</v>
      </c>
      <c r="AW283" s="1004">
        <v>0</v>
      </c>
      <c r="AX283" s="1004">
        <v>0</v>
      </c>
      <c r="AY283" s="1004">
        <v>0</v>
      </c>
      <c r="AZ283" s="1004">
        <v>0</v>
      </c>
      <c r="BA283" s="1004">
        <v>0</v>
      </c>
      <c r="BB283" s="1004">
        <v>0</v>
      </c>
      <c r="BC283" s="1004">
        <v>0</v>
      </c>
      <c r="BD283" s="1004">
        <v>0</v>
      </c>
      <c r="BE283" s="1004">
        <v>0</v>
      </c>
      <c r="BF283" s="1004">
        <v>0</v>
      </c>
      <c r="BG283" s="1004">
        <v>0</v>
      </c>
      <c r="BH283" s="1004">
        <v>0</v>
      </c>
      <c r="BI283" s="1004">
        <v>0</v>
      </c>
      <c r="BJ283" s="1004">
        <v>0</v>
      </c>
      <c r="BK283" s="1004">
        <v>0</v>
      </c>
      <c r="BL283" s="1004">
        <v>0</v>
      </c>
      <c r="BM283" s="1004">
        <v>0</v>
      </c>
      <c r="BN283" s="1004">
        <v>0</v>
      </c>
      <c r="BO283" s="1004">
        <v>0</v>
      </c>
    </row>
    <row r="284" spans="2:67" hidden="1" outlineLevel="1">
      <c r="B284" s="772">
        <v>144</v>
      </c>
      <c r="C284" s="707"/>
      <c r="D284" s="669" t="s">
        <v>587</v>
      </c>
      <c r="E284" s="702" t="s">
        <v>1321</v>
      </c>
      <c r="F284" s="709"/>
      <c r="G284" s="1070">
        <v>0</v>
      </c>
      <c r="H284" s="1070">
        <v>0</v>
      </c>
      <c r="I284" s="1070">
        <v>0</v>
      </c>
      <c r="J284" s="1070">
        <v>0</v>
      </c>
      <c r="K284" s="1070">
        <v>0</v>
      </c>
      <c r="L284" s="1070">
        <v>0</v>
      </c>
      <c r="M284" s="1070">
        <v>0</v>
      </c>
      <c r="N284" s="1070">
        <v>0</v>
      </c>
      <c r="O284" s="1070">
        <v>0</v>
      </c>
      <c r="P284" s="1070">
        <v>0</v>
      </c>
      <c r="Q284" s="1070">
        <v>0</v>
      </c>
      <c r="R284" s="1070">
        <v>0</v>
      </c>
      <c r="S284" s="1070">
        <v>0</v>
      </c>
      <c r="T284" s="1070">
        <v>0</v>
      </c>
      <c r="U284" s="1070">
        <v>0</v>
      </c>
      <c r="V284" s="1070">
        <v>0</v>
      </c>
      <c r="W284" s="1070">
        <v>0</v>
      </c>
      <c r="X284" s="1070">
        <v>0</v>
      </c>
      <c r="Y284" s="1070">
        <v>0</v>
      </c>
      <c r="Z284" s="1070">
        <v>0</v>
      </c>
      <c r="AA284" s="1070">
        <v>0</v>
      </c>
      <c r="AB284" s="1070">
        <v>0</v>
      </c>
      <c r="AC284" s="1070">
        <v>0</v>
      </c>
      <c r="AD284" s="1070">
        <v>0</v>
      </c>
      <c r="AE284" s="1070">
        <v>0</v>
      </c>
      <c r="AF284" s="1070">
        <v>0</v>
      </c>
      <c r="AG284" s="1070">
        <v>0</v>
      </c>
      <c r="AH284" s="1070">
        <v>0</v>
      </c>
      <c r="AI284" s="1070">
        <v>0</v>
      </c>
      <c r="AJ284" s="1070">
        <v>0</v>
      </c>
      <c r="AK284" s="1070">
        <v>0</v>
      </c>
      <c r="AL284" s="1004">
        <v>0</v>
      </c>
      <c r="AM284" s="1004">
        <v>0</v>
      </c>
      <c r="AN284" s="1004">
        <v>0</v>
      </c>
      <c r="AO284" s="1004">
        <v>0</v>
      </c>
      <c r="AP284" s="1004">
        <v>0</v>
      </c>
      <c r="AQ284" s="1004">
        <v>0</v>
      </c>
      <c r="AR284" s="1004">
        <v>0</v>
      </c>
      <c r="AS284" s="1004">
        <v>0</v>
      </c>
      <c r="AT284" s="1004">
        <v>0</v>
      </c>
      <c r="AU284" s="1004">
        <v>0</v>
      </c>
      <c r="AV284" s="1004">
        <v>0</v>
      </c>
      <c r="AW284" s="1004">
        <v>0</v>
      </c>
      <c r="AX284" s="1004">
        <v>0</v>
      </c>
      <c r="AY284" s="1004">
        <v>0</v>
      </c>
      <c r="AZ284" s="1004">
        <v>0</v>
      </c>
      <c r="BA284" s="1004">
        <v>0</v>
      </c>
      <c r="BB284" s="1004">
        <v>0</v>
      </c>
      <c r="BC284" s="1004">
        <v>0</v>
      </c>
      <c r="BD284" s="1004">
        <v>0</v>
      </c>
      <c r="BE284" s="1004">
        <v>0</v>
      </c>
      <c r="BF284" s="1004">
        <v>0</v>
      </c>
      <c r="BG284" s="1004">
        <v>0</v>
      </c>
      <c r="BH284" s="1004">
        <v>0</v>
      </c>
      <c r="BI284" s="1004">
        <v>0</v>
      </c>
      <c r="BJ284" s="1004">
        <v>0</v>
      </c>
      <c r="BK284" s="1004">
        <v>0</v>
      </c>
      <c r="BL284" s="1004">
        <v>0</v>
      </c>
      <c r="BM284" s="1004">
        <v>0</v>
      </c>
      <c r="BN284" s="1004">
        <v>0</v>
      </c>
      <c r="BO284" s="1004">
        <v>0</v>
      </c>
    </row>
    <row r="285" spans="2:67" hidden="1" outlineLevel="1">
      <c r="B285" s="772">
        <f t="shared" ref="B285:B293" si="229">B284+1</f>
        <v>145</v>
      </c>
      <c r="C285" s="59" t="s">
        <v>1373</v>
      </c>
      <c r="D285" s="701"/>
      <c r="E285" s="702"/>
      <c r="F285" s="703"/>
      <c r="G285" s="704"/>
      <c r="H285" s="705"/>
      <c r="I285" s="705"/>
      <c r="J285" s="705"/>
      <c r="K285" s="705"/>
      <c r="L285" s="705"/>
      <c r="M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N285" s="705"/>
      <c r="AO285" s="705"/>
      <c r="AP285" s="706"/>
      <c r="AQ285" s="706"/>
      <c r="AR285" s="706"/>
      <c r="AS285" s="706"/>
      <c r="AT285" s="706"/>
      <c r="AU285" s="706"/>
      <c r="AV285" s="706"/>
      <c r="AW285" s="706"/>
      <c r="AX285" s="706"/>
      <c r="AY285" s="706"/>
      <c r="AZ285" s="706"/>
      <c r="BA285" s="706"/>
      <c r="BB285" s="706"/>
      <c r="BC285" s="706"/>
      <c r="BD285" s="706"/>
      <c r="BE285" s="706"/>
      <c r="BF285" s="706"/>
      <c r="BG285" s="706"/>
      <c r="BH285" s="706"/>
      <c r="BI285" s="706"/>
      <c r="BJ285" s="706"/>
      <c r="BK285" s="706"/>
      <c r="BL285" s="706"/>
      <c r="BM285" s="706"/>
      <c r="BN285" s="706"/>
      <c r="BO285" s="706"/>
    </row>
    <row r="286" spans="2:67" hidden="1" outlineLevel="1">
      <c r="B286" s="772">
        <f t="shared" si="229"/>
        <v>146</v>
      </c>
      <c r="C286" s="60"/>
      <c r="D286" s="701" t="s">
        <v>703</v>
      </c>
      <c r="E286" s="812" t="s">
        <v>1321</v>
      </c>
      <c r="F286" s="838"/>
      <c r="G286" s="1004">
        <v>0</v>
      </c>
      <c r="H286" s="1004">
        <v>0</v>
      </c>
      <c r="I286" s="1004">
        <v>0</v>
      </c>
      <c r="J286" s="1004">
        <v>0</v>
      </c>
      <c r="K286" s="1004">
        <v>0</v>
      </c>
      <c r="L286" s="1004">
        <v>0</v>
      </c>
      <c r="M286" s="1004">
        <v>0</v>
      </c>
      <c r="N286" s="1004">
        <v>0</v>
      </c>
      <c r="O286" s="1004">
        <v>0</v>
      </c>
      <c r="P286" s="1004">
        <v>0</v>
      </c>
      <c r="Q286" s="1004">
        <v>0</v>
      </c>
      <c r="R286" s="1004">
        <v>0</v>
      </c>
      <c r="S286" s="1004">
        <v>0</v>
      </c>
      <c r="T286" s="1004">
        <v>0</v>
      </c>
      <c r="U286" s="1004">
        <v>0</v>
      </c>
      <c r="V286" s="1004">
        <v>0</v>
      </c>
      <c r="W286" s="1004">
        <v>0</v>
      </c>
      <c r="X286" s="1004">
        <v>0</v>
      </c>
      <c r="Y286" s="1004">
        <v>0</v>
      </c>
      <c r="Z286" s="1004">
        <v>0</v>
      </c>
      <c r="AA286" s="1004">
        <v>0</v>
      </c>
      <c r="AB286" s="1004">
        <v>0</v>
      </c>
      <c r="AC286" s="1004">
        <v>0</v>
      </c>
      <c r="AD286" s="1004">
        <v>0</v>
      </c>
      <c r="AE286" s="1004">
        <v>0</v>
      </c>
      <c r="AF286" s="1004">
        <v>0</v>
      </c>
      <c r="AG286" s="1004">
        <v>0</v>
      </c>
      <c r="AH286" s="1004">
        <v>0</v>
      </c>
      <c r="AI286" s="1004">
        <v>0</v>
      </c>
      <c r="AJ286" s="1004">
        <v>0</v>
      </c>
      <c r="AK286" s="1004">
        <v>0</v>
      </c>
      <c r="AL286" s="1004">
        <v>0</v>
      </c>
      <c r="AM286" s="1004">
        <v>0</v>
      </c>
      <c r="AN286" s="1004">
        <v>0</v>
      </c>
      <c r="AO286" s="1004">
        <v>0</v>
      </c>
      <c r="AP286" s="1004">
        <v>0</v>
      </c>
      <c r="AQ286" s="1004">
        <v>0</v>
      </c>
      <c r="AR286" s="1004">
        <v>0</v>
      </c>
      <c r="AS286" s="1004">
        <v>0</v>
      </c>
      <c r="AT286" s="1004">
        <v>0</v>
      </c>
      <c r="AU286" s="1004">
        <v>0</v>
      </c>
      <c r="AV286" s="1004">
        <v>0</v>
      </c>
      <c r="AW286" s="1004">
        <v>0</v>
      </c>
      <c r="AX286" s="1004">
        <v>0</v>
      </c>
      <c r="AY286" s="1004">
        <v>0</v>
      </c>
      <c r="AZ286" s="1004">
        <v>0</v>
      </c>
      <c r="BA286" s="1004">
        <v>0</v>
      </c>
      <c r="BB286" s="1004">
        <v>0</v>
      </c>
      <c r="BC286" s="1004">
        <v>0</v>
      </c>
      <c r="BD286" s="1004">
        <v>0</v>
      </c>
      <c r="BE286" s="1004">
        <v>0</v>
      </c>
      <c r="BF286" s="1004">
        <v>0</v>
      </c>
      <c r="BG286" s="1004">
        <v>0</v>
      </c>
      <c r="BH286" s="1004">
        <v>0</v>
      </c>
      <c r="BI286" s="1004">
        <v>0</v>
      </c>
      <c r="BJ286" s="1004">
        <v>0</v>
      </c>
      <c r="BK286" s="1004">
        <v>0</v>
      </c>
      <c r="BL286" s="1004">
        <v>0</v>
      </c>
      <c r="BM286" s="1004">
        <v>0</v>
      </c>
      <c r="BN286" s="1004">
        <v>0</v>
      </c>
      <c r="BO286" s="1004">
        <v>0</v>
      </c>
    </row>
    <row r="287" spans="2:67" hidden="1" outlineLevel="1">
      <c r="B287" s="772">
        <f t="shared" si="229"/>
        <v>147</v>
      </c>
      <c r="C287" s="60"/>
      <c r="D287" s="701" t="s">
        <v>1128</v>
      </c>
      <c r="E287" s="702" t="s">
        <v>1321</v>
      </c>
      <c r="F287" s="709"/>
      <c r="G287" s="1004">
        <v>0</v>
      </c>
      <c r="H287" s="1004">
        <v>0</v>
      </c>
      <c r="I287" s="1004">
        <v>0</v>
      </c>
      <c r="J287" s="1004">
        <v>0</v>
      </c>
      <c r="K287" s="1004">
        <v>0</v>
      </c>
      <c r="L287" s="1004">
        <v>0</v>
      </c>
      <c r="M287" s="1004">
        <v>0</v>
      </c>
      <c r="N287" s="1004">
        <v>0</v>
      </c>
      <c r="O287" s="1004">
        <v>0</v>
      </c>
      <c r="P287" s="1004">
        <v>0</v>
      </c>
      <c r="Q287" s="1004">
        <v>0</v>
      </c>
      <c r="R287" s="1004">
        <v>0</v>
      </c>
      <c r="S287" s="1004">
        <v>0</v>
      </c>
      <c r="T287" s="1004">
        <v>0</v>
      </c>
      <c r="U287" s="1004">
        <v>0</v>
      </c>
      <c r="V287" s="1004">
        <v>0</v>
      </c>
      <c r="W287" s="1004">
        <v>0</v>
      </c>
      <c r="X287" s="1004">
        <v>0</v>
      </c>
      <c r="Y287" s="1004">
        <v>0</v>
      </c>
      <c r="Z287" s="1004">
        <v>0</v>
      </c>
      <c r="AA287" s="1004">
        <v>0</v>
      </c>
      <c r="AB287" s="1004">
        <v>0</v>
      </c>
      <c r="AC287" s="1004">
        <v>0</v>
      </c>
      <c r="AD287" s="1004">
        <v>0</v>
      </c>
      <c r="AE287" s="1004">
        <v>0</v>
      </c>
      <c r="AF287" s="1004">
        <v>0</v>
      </c>
      <c r="AG287" s="1004">
        <v>0</v>
      </c>
      <c r="AH287" s="1004">
        <v>0</v>
      </c>
      <c r="AI287" s="1004">
        <v>0</v>
      </c>
      <c r="AJ287" s="1004">
        <v>0</v>
      </c>
      <c r="AK287" s="1004">
        <v>0</v>
      </c>
      <c r="AL287" s="1004">
        <v>0</v>
      </c>
      <c r="AM287" s="1004">
        <v>0</v>
      </c>
      <c r="AN287" s="1004">
        <v>0</v>
      </c>
      <c r="AO287" s="1004">
        <v>0</v>
      </c>
      <c r="AP287" s="1004">
        <v>0</v>
      </c>
      <c r="AQ287" s="1004">
        <v>0</v>
      </c>
      <c r="AR287" s="1004">
        <v>0</v>
      </c>
      <c r="AS287" s="1004">
        <v>0</v>
      </c>
      <c r="AT287" s="1004">
        <v>0</v>
      </c>
      <c r="AU287" s="1004">
        <v>0</v>
      </c>
      <c r="AV287" s="1004">
        <v>0</v>
      </c>
      <c r="AW287" s="1004">
        <v>0</v>
      </c>
      <c r="AX287" s="1004">
        <v>0</v>
      </c>
      <c r="AY287" s="1004">
        <v>0</v>
      </c>
      <c r="AZ287" s="1004">
        <v>0</v>
      </c>
      <c r="BA287" s="1004">
        <v>0</v>
      </c>
      <c r="BB287" s="1004">
        <v>0</v>
      </c>
      <c r="BC287" s="1004">
        <v>0</v>
      </c>
      <c r="BD287" s="1004">
        <v>0</v>
      </c>
      <c r="BE287" s="1004">
        <v>0</v>
      </c>
      <c r="BF287" s="1004">
        <v>0</v>
      </c>
      <c r="BG287" s="1004">
        <v>0</v>
      </c>
      <c r="BH287" s="1004">
        <v>0</v>
      </c>
      <c r="BI287" s="1004">
        <v>0</v>
      </c>
      <c r="BJ287" s="1004">
        <v>0</v>
      </c>
      <c r="BK287" s="1004">
        <v>0</v>
      </c>
      <c r="BL287" s="1004">
        <v>0</v>
      </c>
      <c r="BM287" s="1004">
        <v>0</v>
      </c>
      <c r="BN287" s="1004">
        <v>0</v>
      </c>
      <c r="BO287" s="1004">
        <v>0</v>
      </c>
    </row>
    <row r="288" spans="2:67" hidden="1" outlineLevel="1">
      <c r="B288" s="772">
        <f t="shared" si="229"/>
        <v>148</v>
      </c>
      <c r="C288" s="60"/>
      <c r="D288" s="701" t="s">
        <v>1127</v>
      </c>
      <c r="E288" s="702" t="s">
        <v>1321</v>
      </c>
      <c r="F288" s="709"/>
      <c r="G288" s="1004">
        <v>0</v>
      </c>
      <c r="H288" s="1004">
        <v>0</v>
      </c>
      <c r="I288" s="1004">
        <v>0</v>
      </c>
      <c r="J288" s="1004">
        <v>0</v>
      </c>
      <c r="K288" s="1004">
        <v>0</v>
      </c>
      <c r="L288" s="1004">
        <v>0</v>
      </c>
      <c r="M288" s="1004">
        <v>0</v>
      </c>
      <c r="N288" s="1004">
        <v>0</v>
      </c>
      <c r="O288" s="1004">
        <v>0</v>
      </c>
      <c r="P288" s="1004">
        <v>0</v>
      </c>
      <c r="Q288" s="1004">
        <v>0</v>
      </c>
      <c r="R288" s="1004">
        <v>0</v>
      </c>
      <c r="S288" s="1004">
        <v>0</v>
      </c>
      <c r="T288" s="1004">
        <v>0</v>
      </c>
      <c r="U288" s="1004">
        <v>0</v>
      </c>
      <c r="V288" s="1004">
        <v>0</v>
      </c>
      <c r="W288" s="1004">
        <v>0</v>
      </c>
      <c r="X288" s="1004">
        <v>0</v>
      </c>
      <c r="Y288" s="1004">
        <v>0</v>
      </c>
      <c r="Z288" s="1004">
        <v>0</v>
      </c>
      <c r="AA288" s="1004">
        <v>0</v>
      </c>
      <c r="AB288" s="1004">
        <v>0</v>
      </c>
      <c r="AC288" s="1004">
        <v>0</v>
      </c>
      <c r="AD288" s="1004">
        <v>0</v>
      </c>
      <c r="AE288" s="1004">
        <v>0</v>
      </c>
      <c r="AF288" s="1004">
        <v>0</v>
      </c>
      <c r="AG288" s="1004">
        <v>0</v>
      </c>
      <c r="AH288" s="1004">
        <v>0</v>
      </c>
      <c r="AI288" s="1004">
        <v>0</v>
      </c>
      <c r="AJ288" s="1004">
        <v>0</v>
      </c>
      <c r="AK288" s="1004">
        <v>0</v>
      </c>
      <c r="AL288" s="1004">
        <v>0</v>
      </c>
      <c r="AM288" s="1004">
        <v>0</v>
      </c>
      <c r="AN288" s="1004">
        <v>0</v>
      </c>
      <c r="AO288" s="1004">
        <v>0</v>
      </c>
      <c r="AP288" s="1004">
        <v>0</v>
      </c>
      <c r="AQ288" s="1004">
        <v>0</v>
      </c>
      <c r="AR288" s="1004">
        <v>0</v>
      </c>
      <c r="AS288" s="1004">
        <v>0</v>
      </c>
      <c r="AT288" s="1004">
        <v>0</v>
      </c>
      <c r="AU288" s="1004">
        <v>0</v>
      </c>
      <c r="AV288" s="1004">
        <v>0</v>
      </c>
      <c r="AW288" s="1004">
        <v>0</v>
      </c>
      <c r="AX288" s="1004">
        <v>0</v>
      </c>
      <c r="AY288" s="1004">
        <v>0</v>
      </c>
      <c r="AZ288" s="1004">
        <v>0</v>
      </c>
      <c r="BA288" s="1004">
        <v>0</v>
      </c>
      <c r="BB288" s="1004">
        <v>0</v>
      </c>
      <c r="BC288" s="1004">
        <v>0</v>
      </c>
      <c r="BD288" s="1004">
        <v>0</v>
      </c>
      <c r="BE288" s="1004">
        <v>0</v>
      </c>
      <c r="BF288" s="1004">
        <v>0</v>
      </c>
      <c r="BG288" s="1004">
        <v>0</v>
      </c>
      <c r="BH288" s="1004">
        <v>0</v>
      </c>
      <c r="BI288" s="1004">
        <v>0</v>
      </c>
      <c r="BJ288" s="1004">
        <v>0</v>
      </c>
      <c r="BK288" s="1004">
        <v>0</v>
      </c>
      <c r="BL288" s="1004">
        <v>0</v>
      </c>
      <c r="BM288" s="1004">
        <v>0</v>
      </c>
      <c r="BN288" s="1004">
        <v>0</v>
      </c>
      <c r="BO288" s="1004">
        <v>0</v>
      </c>
    </row>
    <row r="289" spans="2:67" hidden="1" outlineLevel="1">
      <c r="B289" s="772">
        <f t="shared" si="229"/>
        <v>149</v>
      </c>
      <c r="C289" s="60"/>
      <c r="D289" s="701" t="s">
        <v>771</v>
      </c>
      <c r="E289" s="702" t="s">
        <v>1321</v>
      </c>
      <c r="F289" s="709"/>
      <c r="G289" s="1004">
        <v>0</v>
      </c>
      <c r="H289" s="1004">
        <v>0</v>
      </c>
      <c r="I289" s="1004">
        <v>0</v>
      </c>
      <c r="J289" s="1004">
        <v>0</v>
      </c>
      <c r="K289" s="1004">
        <v>0</v>
      </c>
      <c r="L289" s="1004">
        <v>0</v>
      </c>
      <c r="M289" s="1004">
        <v>0</v>
      </c>
      <c r="N289" s="1004">
        <v>0</v>
      </c>
      <c r="O289" s="1004">
        <v>0</v>
      </c>
      <c r="P289" s="1004">
        <v>0</v>
      </c>
      <c r="Q289" s="1004">
        <v>0</v>
      </c>
      <c r="R289" s="1004">
        <v>0</v>
      </c>
      <c r="S289" s="1004">
        <v>0</v>
      </c>
      <c r="T289" s="1004">
        <v>0</v>
      </c>
      <c r="U289" s="1004">
        <v>0</v>
      </c>
      <c r="V289" s="1004">
        <v>0</v>
      </c>
      <c r="W289" s="1004">
        <v>0</v>
      </c>
      <c r="X289" s="1004">
        <v>0</v>
      </c>
      <c r="Y289" s="1004">
        <v>0</v>
      </c>
      <c r="Z289" s="1004">
        <v>0</v>
      </c>
      <c r="AA289" s="1004">
        <v>0</v>
      </c>
      <c r="AB289" s="1004">
        <v>0</v>
      </c>
      <c r="AC289" s="1004">
        <v>0</v>
      </c>
      <c r="AD289" s="1004">
        <v>0</v>
      </c>
      <c r="AE289" s="1004">
        <v>0</v>
      </c>
      <c r="AF289" s="1004">
        <v>0</v>
      </c>
      <c r="AG289" s="1004">
        <v>0</v>
      </c>
      <c r="AH289" s="1004">
        <v>0</v>
      </c>
      <c r="AI289" s="1004">
        <v>0</v>
      </c>
      <c r="AJ289" s="1004">
        <v>0</v>
      </c>
      <c r="AK289" s="1004">
        <v>0</v>
      </c>
      <c r="AL289" s="1004">
        <v>0</v>
      </c>
      <c r="AM289" s="1004">
        <v>0</v>
      </c>
      <c r="AN289" s="1004">
        <v>0</v>
      </c>
      <c r="AO289" s="1004">
        <v>0</v>
      </c>
      <c r="AP289" s="1004">
        <v>0</v>
      </c>
      <c r="AQ289" s="1004">
        <v>0</v>
      </c>
      <c r="AR289" s="1004">
        <v>0</v>
      </c>
      <c r="AS289" s="1004">
        <v>0</v>
      </c>
      <c r="AT289" s="1004">
        <v>0</v>
      </c>
      <c r="AU289" s="1004">
        <v>0</v>
      </c>
      <c r="AV289" s="1004">
        <v>0</v>
      </c>
      <c r="AW289" s="1004">
        <v>0</v>
      </c>
      <c r="AX289" s="1004">
        <v>0</v>
      </c>
      <c r="AY289" s="1004">
        <v>0</v>
      </c>
      <c r="AZ289" s="1004">
        <v>0</v>
      </c>
      <c r="BA289" s="1004">
        <v>0</v>
      </c>
      <c r="BB289" s="1004">
        <v>0</v>
      </c>
      <c r="BC289" s="1004">
        <v>0</v>
      </c>
      <c r="BD289" s="1004">
        <v>0</v>
      </c>
      <c r="BE289" s="1004">
        <v>0</v>
      </c>
      <c r="BF289" s="1004">
        <v>0</v>
      </c>
      <c r="BG289" s="1004">
        <v>0</v>
      </c>
      <c r="BH289" s="1004">
        <v>0</v>
      </c>
      <c r="BI289" s="1004">
        <v>0</v>
      </c>
      <c r="BJ289" s="1004">
        <v>0</v>
      </c>
      <c r="BK289" s="1004">
        <v>0</v>
      </c>
      <c r="BL289" s="1004">
        <v>0</v>
      </c>
      <c r="BM289" s="1004">
        <v>0</v>
      </c>
      <c r="BN289" s="1004">
        <v>0</v>
      </c>
      <c r="BO289" s="1004">
        <v>0</v>
      </c>
    </row>
    <row r="290" spans="2:67" hidden="1" outlineLevel="1">
      <c r="B290" s="772">
        <f t="shared" si="229"/>
        <v>150</v>
      </c>
      <c r="C290" s="60"/>
      <c r="D290" s="701" t="s">
        <v>797</v>
      </c>
      <c r="E290" s="702" t="s">
        <v>1321</v>
      </c>
      <c r="F290" s="709"/>
      <c r="G290" s="1004">
        <v>0</v>
      </c>
      <c r="H290" s="1004">
        <v>0</v>
      </c>
      <c r="I290" s="1004">
        <v>0</v>
      </c>
      <c r="J290" s="1004">
        <v>0</v>
      </c>
      <c r="K290" s="1004">
        <v>0</v>
      </c>
      <c r="L290" s="1004">
        <v>0</v>
      </c>
      <c r="M290" s="1004">
        <v>0</v>
      </c>
      <c r="N290" s="1004">
        <v>0</v>
      </c>
      <c r="O290" s="1004">
        <v>0</v>
      </c>
      <c r="P290" s="1004">
        <v>0</v>
      </c>
      <c r="Q290" s="1004">
        <v>0</v>
      </c>
      <c r="R290" s="1004">
        <v>0</v>
      </c>
      <c r="S290" s="1004">
        <v>0</v>
      </c>
      <c r="T290" s="1004">
        <v>0</v>
      </c>
      <c r="U290" s="1004">
        <v>0</v>
      </c>
      <c r="V290" s="1004">
        <v>0</v>
      </c>
      <c r="W290" s="1004">
        <v>0</v>
      </c>
      <c r="X290" s="1004">
        <v>0</v>
      </c>
      <c r="Y290" s="1004">
        <v>0</v>
      </c>
      <c r="Z290" s="1004">
        <v>0</v>
      </c>
      <c r="AA290" s="1004">
        <v>0</v>
      </c>
      <c r="AB290" s="1004">
        <v>0</v>
      </c>
      <c r="AC290" s="1004">
        <v>0</v>
      </c>
      <c r="AD290" s="1004">
        <v>0</v>
      </c>
      <c r="AE290" s="1004">
        <v>0</v>
      </c>
      <c r="AF290" s="1004">
        <v>0</v>
      </c>
      <c r="AG290" s="1004">
        <v>0</v>
      </c>
      <c r="AH290" s="1004">
        <v>0</v>
      </c>
      <c r="AI290" s="1004">
        <v>0</v>
      </c>
      <c r="AJ290" s="1004">
        <v>0</v>
      </c>
      <c r="AK290" s="1004">
        <v>0</v>
      </c>
      <c r="AL290" s="1004">
        <v>0</v>
      </c>
      <c r="AM290" s="1004">
        <v>0</v>
      </c>
      <c r="AN290" s="1004">
        <v>0</v>
      </c>
      <c r="AO290" s="1004">
        <v>0</v>
      </c>
      <c r="AP290" s="1004">
        <v>0</v>
      </c>
      <c r="AQ290" s="1004">
        <v>0</v>
      </c>
      <c r="AR290" s="1004">
        <v>0</v>
      </c>
      <c r="AS290" s="1004">
        <v>0</v>
      </c>
      <c r="AT290" s="1004">
        <v>0</v>
      </c>
      <c r="AU290" s="1004">
        <v>0</v>
      </c>
      <c r="AV290" s="1004">
        <v>0</v>
      </c>
      <c r="AW290" s="1004">
        <v>0</v>
      </c>
      <c r="AX290" s="1004">
        <v>0</v>
      </c>
      <c r="AY290" s="1004">
        <v>0</v>
      </c>
      <c r="AZ290" s="1004">
        <v>0</v>
      </c>
      <c r="BA290" s="1004">
        <v>0</v>
      </c>
      <c r="BB290" s="1004">
        <v>0</v>
      </c>
      <c r="BC290" s="1004">
        <v>0</v>
      </c>
      <c r="BD290" s="1004">
        <v>0</v>
      </c>
      <c r="BE290" s="1004">
        <v>0</v>
      </c>
      <c r="BF290" s="1004">
        <v>0</v>
      </c>
      <c r="BG290" s="1004">
        <v>0</v>
      </c>
      <c r="BH290" s="1004">
        <v>0</v>
      </c>
      <c r="BI290" s="1004">
        <v>0</v>
      </c>
      <c r="BJ290" s="1004">
        <v>0</v>
      </c>
      <c r="BK290" s="1004">
        <v>0</v>
      </c>
      <c r="BL290" s="1004">
        <v>0</v>
      </c>
      <c r="BM290" s="1004">
        <v>0</v>
      </c>
      <c r="BN290" s="1004">
        <v>0</v>
      </c>
      <c r="BO290" s="1004">
        <v>0</v>
      </c>
    </row>
    <row r="291" spans="2:67" hidden="1" outlineLevel="1">
      <c r="B291" s="772">
        <f t="shared" si="229"/>
        <v>151</v>
      </c>
      <c r="C291" s="60"/>
      <c r="D291" s="701" t="s">
        <v>798</v>
      </c>
      <c r="E291" s="702" t="s">
        <v>1321</v>
      </c>
      <c r="F291" s="709"/>
      <c r="G291" s="1004">
        <v>0</v>
      </c>
      <c r="H291" s="1004">
        <v>0</v>
      </c>
      <c r="I291" s="1004">
        <v>0</v>
      </c>
      <c r="J291" s="1004">
        <v>0</v>
      </c>
      <c r="K291" s="1004">
        <v>0</v>
      </c>
      <c r="L291" s="1004">
        <v>0</v>
      </c>
      <c r="M291" s="1004">
        <v>0</v>
      </c>
      <c r="N291" s="1004">
        <v>0</v>
      </c>
      <c r="O291" s="1004">
        <v>0</v>
      </c>
      <c r="P291" s="1004">
        <v>0</v>
      </c>
      <c r="Q291" s="1004">
        <v>0</v>
      </c>
      <c r="R291" s="1004">
        <v>0</v>
      </c>
      <c r="S291" s="1004">
        <v>0</v>
      </c>
      <c r="T291" s="1004">
        <v>0</v>
      </c>
      <c r="U291" s="1004">
        <v>0</v>
      </c>
      <c r="V291" s="1004">
        <v>0</v>
      </c>
      <c r="W291" s="1004">
        <v>0</v>
      </c>
      <c r="X291" s="1004">
        <v>0</v>
      </c>
      <c r="Y291" s="1004">
        <v>0</v>
      </c>
      <c r="Z291" s="1004">
        <v>0</v>
      </c>
      <c r="AA291" s="1004">
        <v>0</v>
      </c>
      <c r="AB291" s="1004">
        <v>0</v>
      </c>
      <c r="AC291" s="1004">
        <v>0</v>
      </c>
      <c r="AD291" s="1004">
        <v>0</v>
      </c>
      <c r="AE291" s="1004">
        <v>0</v>
      </c>
      <c r="AF291" s="1004">
        <v>0</v>
      </c>
      <c r="AG291" s="1004">
        <v>0</v>
      </c>
      <c r="AH291" s="1004">
        <v>0</v>
      </c>
      <c r="AI291" s="1004">
        <v>0</v>
      </c>
      <c r="AJ291" s="1004">
        <v>0</v>
      </c>
      <c r="AK291" s="1004">
        <v>0</v>
      </c>
      <c r="AL291" s="1004">
        <v>0</v>
      </c>
      <c r="AM291" s="1004">
        <v>0</v>
      </c>
      <c r="AN291" s="1004">
        <v>0</v>
      </c>
      <c r="AO291" s="1004">
        <v>0</v>
      </c>
      <c r="AP291" s="1004">
        <v>0</v>
      </c>
      <c r="AQ291" s="1004">
        <v>0</v>
      </c>
      <c r="AR291" s="1004">
        <v>0</v>
      </c>
      <c r="AS291" s="1004">
        <v>0</v>
      </c>
      <c r="AT291" s="1004">
        <v>0</v>
      </c>
      <c r="AU291" s="1004">
        <v>0</v>
      </c>
      <c r="AV291" s="1004">
        <v>0</v>
      </c>
      <c r="AW291" s="1004">
        <v>0</v>
      </c>
      <c r="AX291" s="1004">
        <v>0</v>
      </c>
      <c r="AY291" s="1004">
        <v>0</v>
      </c>
      <c r="AZ291" s="1004">
        <v>0</v>
      </c>
      <c r="BA291" s="1004">
        <v>0</v>
      </c>
      <c r="BB291" s="1004">
        <v>0</v>
      </c>
      <c r="BC291" s="1004">
        <v>0</v>
      </c>
      <c r="BD291" s="1004">
        <v>0</v>
      </c>
      <c r="BE291" s="1004">
        <v>0</v>
      </c>
      <c r="BF291" s="1004">
        <v>0</v>
      </c>
      <c r="BG291" s="1004">
        <v>0</v>
      </c>
      <c r="BH291" s="1004">
        <v>0</v>
      </c>
      <c r="BI291" s="1004">
        <v>0</v>
      </c>
      <c r="BJ291" s="1004">
        <v>0</v>
      </c>
      <c r="BK291" s="1004">
        <v>0</v>
      </c>
      <c r="BL291" s="1004">
        <v>0</v>
      </c>
      <c r="BM291" s="1004">
        <v>0</v>
      </c>
      <c r="BN291" s="1004">
        <v>0</v>
      </c>
      <c r="BO291" s="1004">
        <v>0</v>
      </c>
    </row>
    <row r="292" spans="2:67" hidden="1" outlineLevel="1">
      <c r="B292" s="772">
        <f t="shared" si="229"/>
        <v>152</v>
      </c>
      <c r="C292" s="60"/>
      <c r="D292" s="701" t="s">
        <v>772</v>
      </c>
      <c r="E292" s="702" t="s">
        <v>1321</v>
      </c>
      <c r="F292" s="709"/>
      <c r="G292" s="1004">
        <v>0</v>
      </c>
      <c r="H292" s="1004">
        <v>0</v>
      </c>
      <c r="I292" s="1004">
        <v>0</v>
      </c>
      <c r="J292" s="1004">
        <v>0</v>
      </c>
      <c r="K292" s="1004">
        <v>0</v>
      </c>
      <c r="L292" s="1004">
        <v>0</v>
      </c>
      <c r="M292" s="1004">
        <v>0</v>
      </c>
      <c r="N292" s="1004">
        <v>0</v>
      </c>
      <c r="O292" s="1004">
        <v>0</v>
      </c>
      <c r="P292" s="1004">
        <v>0</v>
      </c>
      <c r="Q292" s="1004">
        <v>0</v>
      </c>
      <c r="R292" s="1004">
        <v>0</v>
      </c>
      <c r="S292" s="1004">
        <v>0</v>
      </c>
      <c r="T292" s="1004">
        <v>0</v>
      </c>
      <c r="U292" s="1004">
        <v>0</v>
      </c>
      <c r="V292" s="1004">
        <v>0</v>
      </c>
      <c r="W292" s="1004">
        <v>0</v>
      </c>
      <c r="X292" s="1004">
        <v>0</v>
      </c>
      <c r="Y292" s="1004">
        <v>0</v>
      </c>
      <c r="Z292" s="1004">
        <v>0</v>
      </c>
      <c r="AA292" s="1004">
        <v>0</v>
      </c>
      <c r="AB292" s="1004">
        <v>0</v>
      </c>
      <c r="AC292" s="1004">
        <v>0</v>
      </c>
      <c r="AD292" s="1004">
        <v>0</v>
      </c>
      <c r="AE292" s="1004">
        <v>0</v>
      </c>
      <c r="AF292" s="1004">
        <v>0</v>
      </c>
      <c r="AG292" s="1004">
        <v>0</v>
      </c>
      <c r="AH292" s="1004">
        <v>0</v>
      </c>
      <c r="AI292" s="1004">
        <v>0</v>
      </c>
      <c r="AJ292" s="1004">
        <v>0</v>
      </c>
      <c r="AK292" s="1004">
        <v>0</v>
      </c>
      <c r="AL292" s="1004">
        <v>0</v>
      </c>
      <c r="AM292" s="1004">
        <v>0</v>
      </c>
      <c r="AN292" s="1004">
        <v>0</v>
      </c>
      <c r="AO292" s="1004">
        <v>0</v>
      </c>
      <c r="AP292" s="1004">
        <v>0</v>
      </c>
      <c r="AQ292" s="1004">
        <v>0</v>
      </c>
      <c r="AR292" s="1004">
        <v>0</v>
      </c>
      <c r="AS292" s="1004">
        <v>0</v>
      </c>
      <c r="AT292" s="1004">
        <v>0</v>
      </c>
      <c r="AU292" s="1004">
        <v>0</v>
      </c>
      <c r="AV292" s="1004">
        <v>0</v>
      </c>
      <c r="AW292" s="1004">
        <v>0</v>
      </c>
      <c r="AX292" s="1004">
        <v>0</v>
      </c>
      <c r="AY292" s="1004">
        <v>0</v>
      </c>
      <c r="AZ292" s="1004">
        <v>0</v>
      </c>
      <c r="BA292" s="1004">
        <v>0</v>
      </c>
      <c r="BB292" s="1004">
        <v>0</v>
      </c>
      <c r="BC292" s="1004">
        <v>0</v>
      </c>
      <c r="BD292" s="1004">
        <v>0</v>
      </c>
      <c r="BE292" s="1004">
        <v>0</v>
      </c>
      <c r="BF292" s="1004">
        <v>0</v>
      </c>
      <c r="BG292" s="1004">
        <v>0</v>
      </c>
      <c r="BH292" s="1004">
        <v>0</v>
      </c>
      <c r="BI292" s="1004">
        <v>0</v>
      </c>
      <c r="BJ292" s="1004">
        <v>0</v>
      </c>
      <c r="BK292" s="1004">
        <v>0</v>
      </c>
      <c r="BL292" s="1004">
        <v>0</v>
      </c>
      <c r="BM292" s="1004">
        <v>0</v>
      </c>
      <c r="BN292" s="1004">
        <v>0</v>
      </c>
      <c r="BO292" s="1004">
        <v>0</v>
      </c>
    </row>
    <row r="293" spans="2:67" ht="13.5" hidden="1" outlineLevel="1" thickBot="1">
      <c r="B293" s="879">
        <f t="shared" si="229"/>
        <v>153</v>
      </c>
      <c r="C293" s="204"/>
      <c r="D293" s="880" t="s">
        <v>799</v>
      </c>
      <c r="E293" s="881" t="s">
        <v>1321</v>
      </c>
      <c r="F293" s="882"/>
      <c r="G293" s="1005">
        <v>0</v>
      </c>
      <c r="H293" s="1005">
        <v>0</v>
      </c>
      <c r="I293" s="1005">
        <v>0</v>
      </c>
      <c r="J293" s="1005">
        <v>0</v>
      </c>
      <c r="K293" s="1005">
        <v>0</v>
      </c>
      <c r="L293" s="1005">
        <v>0</v>
      </c>
      <c r="M293" s="1005">
        <v>0</v>
      </c>
      <c r="N293" s="1005">
        <v>0</v>
      </c>
      <c r="O293" s="1005">
        <v>0</v>
      </c>
      <c r="P293" s="1005">
        <v>0</v>
      </c>
      <c r="Q293" s="1005">
        <v>0</v>
      </c>
      <c r="R293" s="1005">
        <v>0</v>
      </c>
      <c r="S293" s="1005">
        <v>0</v>
      </c>
      <c r="T293" s="1005">
        <v>0</v>
      </c>
      <c r="U293" s="1005">
        <v>0</v>
      </c>
      <c r="V293" s="1005">
        <v>0</v>
      </c>
      <c r="W293" s="1005">
        <v>0</v>
      </c>
      <c r="X293" s="1005">
        <v>0</v>
      </c>
      <c r="Y293" s="1005">
        <v>0</v>
      </c>
      <c r="Z293" s="1005">
        <v>0</v>
      </c>
      <c r="AA293" s="1005">
        <v>0</v>
      </c>
      <c r="AB293" s="1005">
        <v>0</v>
      </c>
      <c r="AC293" s="1005">
        <v>0</v>
      </c>
      <c r="AD293" s="1005">
        <v>0</v>
      </c>
      <c r="AE293" s="1005">
        <v>0</v>
      </c>
      <c r="AF293" s="1005">
        <v>0</v>
      </c>
      <c r="AG293" s="1005">
        <v>0</v>
      </c>
      <c r="AH293" s="1005">
        <v>0</v>
      </c>
      <c r="AI293" s="1005">
        <v>0</v>
      </c>
      <c r="AJ293" s="1005">
        <v>0</v>
      </c>
      <c r="AK293" s="1005">
        <v>0</v>
      </c>
      <c r="AL293" s="1004">
        <v>0</v>
      </c>
      <c r="AM293" s="1004">
        <v>0</v>
      </c>
      <c r="AN293" s="1004">
        <v>0</v>
      </c>
      <c r="AO293" s="1004">
        <v>0</v>
      </c>
      <c r="AP293" s="1004">
        <v>0</v>
      </c>
      <c r="AQ293" s="1004">
        <v>0</v>
      </c>
      <c r="AR293" s="1004">
        <v>0</v>
      </c>
      <c r="AS293" s="1004">
        <v>0</v>
      </c>
      <c r="AT293" s="1004">
        <v>0</v>
      </c>
      <c r="AU293" s="1004">
        <v>0</v>
      </c>
      <c r="AV293" s="1004">
        <v>0</v>
      </c>
      <c r="AW293" s="1004">
        <v>0</v>
      </c>
      <c r="AX293" s="1004">
        <v>0</v>
      </c>
      <c r="AY293" s="1004">
        <v>0</v>
      </c>
      <c r="AZ293" s="1004">
        <v>0</v>
      </c>
      <c r="BA293" s="1004">
        <v>0</v>
      </c>
      <c r="BB293" s="1004">
        <v>0</v>
      </c>
      <c r="BC293" s="1004">
        <v>0</v>
      </c>
      <c r="BD293" s="1004">
        <v>0</v>
      </c>
      <c r="BE293" s="1004">
        <v>0</v>
      </c>
      <c r="BF293" s="1004">
        <v>0</v>
      </c>
      <c r="BG293" s="1004">
        <v>0</v>
      </c>
      <c r="BH293" s="1004">
        <v>0</v>
      </c>
      <c r="BI293" s="1004">
        <v>0</v>
      </c>
      <c r="BJ293" s="1004">
        <v>0</v>
      </c>
      <c r="BK293" s="1004">
        <v>0</v>
      </c>
      <c r="BL293" s="1004">
        <v>0</v>
      </c>
      <c r="BM293" s="1004">
        <v>0</v>
      </c>
      <c r="BN293" s="1004">
        <v>0</v>
      </c>
      <c r="BO293" s="1004">
        <v>0</v>
      </c>
    </row>
    <row r="294" spans="2:67" ht="13.5" hidden="1" outlineLevel="1" thickBot="1">
      <c r="B294" s="17" t="s">
        <v>16</v>
      </c>
      <c r="C294" s="688"/>
      <c r="D294" s="613"/>
      <c r="E294" s="684"/>
      <c r="F294" s="637"/>
      <c r="G294" s="147">
        <f t="shared" ref="G294:BO294" si="230">G$7</f>
        <v>1990</v>
      </c>
      <c r="H294" s="147">
        <f t="shared" si="230"/>
        <v>1991</v>
      </c>
      <c r="I294" s="147">
        <f t="shared" si="230"/>
        <v>1992</v>
      </c>
      <c r="J294" s="147">
        <f t="shared" si="230"/>
        <v>1993</v>
      </c>
      <c r="K294" s="147">
        <f t="shared" si="230"/>
        <v>1994</v>
      </c>
      <c r="L294" s="147">
        <f t="shared" si="230"/>
        <v>1995</v>
      </c>
      <c r="M294" s="147">
        <f t="shared" si="230"/>
        <v>1996</v>
      </c>
      <c r="N294" s="147">
        <f t="shared" si="230"/>
        <v>1997</v>
      </c>
      <c r="O294" s="147">
        <f t="shared" si="230"/>
        <v>1998</v>
      </c>
      <c r="P294" s="147">
        <f t="shared" si="230"/>
        <v>1999</v>
      </c>
      <c r="Q294" s="147">
        <f t="shared" si="230"/>
        <v>2000</v>
      </c>
      <c r="R294" s="147">
        <f t="shared" si="230"/>
        <v>2001</v>
      </c>
      <c r="S294" s="147">
        <f t="shared" si="230"/>
        <v>2002</v>
      </c>
      <c r="T294" s="147">
        <f t="shared" si="230"/>
        <v>2003</v>
      </c>
      <c r="U294" s="147">
        <f t="shared" si="230"/>
        <v>2004</v>
      </c>
      <c r="V294" s="147">
        <f t="shared" si="230"/>
        <v>2005</v>
      </c>
      <c r="W294" s="147">
        <f t="shared" si="230"/>
        <v>2006</v>
      </c>
      <c r="X294" s="147">
        <f t="shared" si="230"/>
        <v>2007</v>
      </c>
      <c r="Y294" s="147">
        <f t="shared" si="230"/>
        <v>2008</v>
      </c>
      <c r="Z294" s="147">
        <f t="shared" si="230"/>
        <v>2009</v>
      </c>
      <c r="AA294" s="147">
        <f t="shared" si="230"/>
        <v>2010</v>
      </c>
      <c r="AB294" s="147">
        <f t="shared" si="230"/>
        <v>2011</v>
      </c>
      <c r="AC294" s="147">
        <f t="shared" si="230"/>
        <v>2012</v>
      </c>
      <c r="AD294" s="147">
        <f t="shared" si="230"/>
        <v>2013</v>
      </c>
      <c r="AE294" s="147">
        <f t="shared" si="230"/>
        <v>2014</v>
      </c>
      <c r="AF294" s="147">
        <f t="shared" si="230"/>
        <v>2015</v>
      </c>
      <c r="AG294" s="147">
        <f t="shared" si="230"/>
        <v>2016</v>
      </c>
      <c r="AH294" s="147">
        <f t="shared" si="230"/>
        <v>2017</v>
      </c>
      <c r="AI294" s="147">
        <f t="shared" si="230"/>
        <v>2018</v>
      </c>
      <c r="AJ294" s="147">
        <f t="shared" si="230"/>
        <v>2019</v>
      </c>
      <c r="AK294" s="147">
        <f t="shared" si="230"/>
        <v>2020</v>
      </c>
      <c r="AL294" s="147">
        <f t="shared" si="230"/>
        <v>2021</v>
      </c>
      <c r="AM294" s="147">
        <f t="shared" si="230"/>
        <v>2022</v>
      </c>
      <c r="AN294" s="147">
        <f t="shared" si="230"/>
        <v>2023</v>
      </c>
      <c r="AO294" s="147">
        <f t="shared" si="230"/>
        <v>2024</v>
      </c>
      <c r="AP294" s="147">
        <f t="shared" si="230"/>
        <v>2025</v>
      </c>
      <c r="AQ294" s="147">
        <f t="shared" si="230"/>
        <v>2026</v>
      </c>
      <c r="AR294" s="147">
        <f t="shared" si="230"/>
        <v>2027</v>
      </c>
      <c r="AS294" s="147">
        <f t="shared" si="230"/>
        <v>2028</v>
      </c>
      <c r="AT294" s="147">
        <f t="shared" si="230"/>
        <v>2029</v>
      </c>
      <c r="AU294" s="147">
        <f t="shared" si="230"/>
        <v>2030</v>
      </c>
      <c r="AV294" s="147">
        <f t="shared" si="230"/>
        <v>2031</v>
      </c>
      <c r="AW294" s="147">
        <f t="shared" si="230"/>
        <v>2032</v>
      </c>
      <c r="AX294" s="147">
        <f t="shared" si="230"/>
        <v>2033</v>
      </c>
      <c r="AY294" s="147">
        <f t="shared" si="230"/>
        <v>2034</v>
      </c>
      <c r="AZ294" s="147">
        <f t="shared" si="230"/>
        <v>2035</v>
      </c>
      <c r="BA294" s="147">
        <f t="shared" si="230"/>
        <v>2036</v>
      </c>
      <c r="BB294" s="147">
        <f t="shared" si="230"/>
        <v>2037</v>
      </c>
      <c r="BC294" s="147">
        <f t="shared" si="230"/>
        <v>2038</v>
      </c>
      <c r="BD294" s="147">
        <f t="shared" si="230"/>
        <v>2039</v>
      </c>
      <c r="BE294" s="147">
        <f t="shared" si="230"/>
        <v>2040</v>
      </c>
      <c r="BF294" s="147">
        <f t="shared" si="230"/>
        <v>2041</v>
      </c>
      <c r="BG294" s="147">
        <f t="shared" si="230"/>
        <v>2042</v>
      </c>
      <c r="BH294" s="147">
        <f t="shared" si="230"/>
        <v>2043</v>
      </c>
      <c r="BI294" s="147">
        <f t="shared" si="230"/>
        <v>2044</v>
      </c>
      <c r="BJ294" s="147">
        <f t="shared" si="230"/>
        <v>2045</v>
      </c>
      <c r="BK294" s="147">
        <f t="shared" si="230"/>
        <v>2046</v>
      </c>
      <c r="BL294" s="147">
        <f t="shared" si="230"/>
        <v>2047</v>
      </c>
      <c r="BM294" s="147">
        <f t="shared" si="230"/>
        <v>2048</v>
      </c>
      <c r="BN294" s="147">
        <f t="shared" si="230"/>
        <v>2049</v>
      </c>
      <c r="BO294" s="147">
        <f t="shared" si="230"/>
        <v>2050</v>
      </c>
    </row>
    <row r="295" spans="2:67" hidden="1" outlineLevel="1">
      <c r="B295" s="786">
        <v>154</v>
      </c>
      <c r="C295" s="58" t="s">
        <v>800</v>
      </c>
      <c r="D295" s="689"/>
      <c r="E295" s="670"/>
      <c r="F295" s="698"/>
      <c r="G295" s="1069"/>
      <c r="H295" s="1068"/>
      <c r="I295" s="1068"/>
      <c r="J295" s="1068"/>
      <c r="K295" s="1068"/>
      <c r="L295" s="1068"/>
      <c r="M295" s="1068"/>
      <c r="N295" s="1068"/>
      <c r="O295" s="1068"/>
      <c r="P295" s="1068"/>
      <c r="Q295" s="1068"/>
      <c r="R295" s="1068"/>
      <c r="S295" s="1068"/>
      <c r="T295" s="1068"/>
      <c r="U295" s="1068"/>
      <c r="V295" s="1068"/>
      <c r="W295" s="1068"/>
      <c r="X295" s="1068"/>
      <c r="Y295" s="1068"/>
      <c r="Z295" s="1068"/>
      <c r="AA295" s="1068"/>
      <c r="AB295" s="1068"/>
      <c r="AC295" s="1068"/>
      <c r="AD295" s="1068"/>
      <c r="AE295" s="1068"/>
      <c r="AF295" s="1068"/>
      <c r="AG295" s="1068"/>
      <c r="AH295" s="1068"/>
      <c r="AI295" s="1068"/>
      <c r="AJ295" s="1068"/>
      <c r="AK295" s="1068"/>
      <c r="AL295" s="1068"/>
      <c r="AM295" s="1068"/>
      <c r="AN295" s="1068"/>
      <c r="AO295" s="1068"/>
      <c r="AP295" s="1071"/>
      <c r="AQ295" s="1071"/>
      <c r="AR295" s="1071"/>
      <c r="AS295" s="1071"/>
      <c r="AT295" s="1071"/>
      <c r="AU295" s="1071"/>
      <c r="AV295" s="1071"/>
      <c r="AW295" s="1071"/>
      <c r="AX295" s="1071"/>
      <c r="AY295" s="1071"/>
      <c r="AZ295" s="1071"/>
      <c r="BA295" s="1071"/>
      <c r="BB295" s="1071"/>
      <c r="BC295" s="1071"/>
      <c r="BD295" s="1071"/>
      <c r="BE295" s="1071"/>
      <c r="BF295" s="1071"/>
      <c r="BG295" s="1071"/>
      <c r="BH295" s="1071"/>
      <c r="BI295" s="1071"/>
      <c r="BJ295" s="1071"/>
      <c r="BK295" s="1071"/>
      <c r="BL295" s="1071"/>
      <c r="BM295" s="1071"/>
      <c r="BN295" s="1071"/>
      <c r="BO295" s="1071"/>
    </row>
    <row r="296" spans="2:67" hidden="1" outlineLevel="1">
      <c r="B296" s="728" t="s">
        <v>578</v>
      </c>
      <c r="C296" s="60"/>
      <c r="D296" s="686" t="s">
        <v>1148</v>
      </c>
      <c r="E296" s="670" t="s">
        <v>1321</v>
      </c>
      <c r="F296" s="690"/>
      <c r="G296" s="1004">
        <f t="shared" ref="G296:AK296" si="231">G270</f>
        <v>0</v>
      </c>
      <c r="H296" s="1004">
        <f t="shared" si="231"/>
        <v>0</v>
      </c>
      <c r="I296" s="1004">
        <f t="shared" si="231"/>
        <v>0</v>
      </c>
      <c r="J296" s="1004">
        <f t="shared" si="231"/>
        <v>0</v>
      </c>
      <c r="K296" s="1004">
        <f t="shared" si="231"/>
        <v>0</v>
      </c>
      <c r="L296" s="1004">
        <f t="shared" si="231"/>
        <v>0</v>
      </c>
      <c r="M296" s="1004">
        <f t="shared" si="231"/>
        <v>0</v>
      </c>
      <c r="N296" s="1004">
        <f t="shared" si="231"/>
        <v>0</v>
      </c>
      <c r="O296" s="1004">
        <f t="shared" si="231"/>
        <v>0</v>
      </c>
      <c r="P296" s="1004">
        <f t="shared" si="231"/>
        <v>0</v>
      </c>
      <c r="Q296" s="1004">
        <f t="shared" si="231"/>
        <v>0</v>
      </c>
      <c r="R296" s="1004">
        <f t="shared" si="231"/>
        <v>0</v>
      </c>
      <c r="S296" s="1004">
        <f t="shared" si="231"/>
        <v>0</v>
      </c>
      <c r="T296" s="1004">
        <f t="shared" si="231"/>
        <v>0</v>
      </c>
      <c r="U296" s="1004">
        <f t="shared" si="231"/>
        <v>0</v>
      </c>
      <c r="V296" s="1004">
        <f t="shared" si="231"/>
        <v>0</v>
      </c>
      <c r="W296" s="1004">
        <f t="shared" si="231"/>
        <v>0</v>
      </c>
      <c r="X296" s="1004">
        <f t="shared" si="231"/>
        <v>0</v>
      </c>
      <c r="Y296" s="1004">
        <f t="shared" si="231"/>
        <v>0</v>
      </c>
      <c r="Z296" s="1004">
        <f t="shared" si="231"/>
        <v>0</v>
      </c>
      <c r="AA296" s="1004">
        <f t="shared" si="231"/>
        <v>0</v>
      </c>
      <c r="AB296" s="1004">
        <f t="shared" si="231"/>
        <v>0</v>
      </c>
      <c r="AC296" s="1004">
        <f t="shared" si="231"/>
        <v>0</v>
      </c>
      <c r="AD296" s="1004">
        <f t="shared" si="231"/>
        <v>0</v>
      </c>
      <c r="AE296" s="1004">
        <f t="shared" si="231"/>
        <v>0</v>
      </c>
      <c r="AF296" s="1004">
        <f t="shared" si="231"/>
        <v>0</v>
      </c>
      <c r="AG296" s="1004">
        <f t="shared" si="231"/>
        <v>0</v>
      </c>
      <c r="AH296" s="1004">
        <f t="shared" si="231"/>
        <v>0</v>
      </c>
      <c r="AI296" s="1004">
        <f t="shared" si="231"/>
        <v>0</v>
      </c>
      <c r="AJ296" s="1004">
        <f t="shared" si="231"/>
        <v>0</v>
      </c>
      <c r="AK296" s="1004">
        <f t="shared" si="231"/>
        <v>0</v>
      </c>
      <c r="AL296" s="1004">
        <f t="shared" ref="AL296:AP299" si="232">AL270</f>
        <v>0</v>
      </c>
      <c r="AM296" s="1004">
        <f t="shared" si="232"/>
        <v>0</v>
      </c>
      <c r="AN296" s="1004">
        <f t="shared" si="232"/>
        <v>0</v>
      </c>
      <c r="AO296" s="1004">
        <f t="shared" si="232"/>
        <v>0</v>
      </c>
      <c r="AP296" s="1004">
        <f t="shared" si="232"/>
        <v>0</v>
      </c>
      <c r="AQ296" s="1004">
        <f t="shared" ref="AQ296:BO296" si="233">AQ270</f>
        <v>0</v>
      </c>
      <c r="AR296" s="1004">
        <f t="shared" si="233"/>
        <v>0</v>
      </c>
      <c r="AS296" s="1004">
        <f t="shared" si="233"/>
        <v>0</v>
      </c>
      <c r="AT296" s="1004">
        <f t="shared" si="233"/>
        <v>0</v>
      </c>
      <c r="AU296" s="1004">
        <f t="shared" si="233"/>
        <v>0</v>
      </c>
      <c r="AV296" s="1004">
        <f t="shared" si="233"/>
        <v>0</v>
      </c>
      <c r="AW296" s="1004">
        <f t="shared" si="233"/>
        <v>0</v>
      </c>
      <c r="AX296" s="1004">
        <f t="shared" si="233"/>
        <v>0</v>
      </c>
      <c r="AY296" s="1004">
        <f t="shared" si="233"/>
        <v>0</v>
      </c>
      <c r="AZ296" s="1004">
        <f t="shared" si="233"/>
        <v>0</v>
      </c>
      <c r="BA296" s="1004">
        <f t="shared" si="233"/>
        <v>0</v>
      </c>
      <c r="BB296" s="1004">
        <f t="shared" si="233"/>
        <v>0</v>
      </c>
      <c r="BC296" s="1004">
        <f t="shared" si="233"/>
        <v>0</v>
      </c>
      <c r="BD296" s="1004">
        <f t="shared" si="233"/>
        <v>0</v>
      </c>
      <c r="BE296" s="1004">
        <f t="shared" si="233"/>
        <v>0</v>
      </c>
      <c r="BF296" s="1004">
        <f t="shared" si="233"/>
        <v>0</v>
      </c>
      <c r="BG296" s="1004">
        <f t="shared" si="233"/>
        <v>0</v>
      </c>
      <c r="BH296" s="1004">
        <f t="shared" si="233"/>
        <v>0</v>
      </c>
      <c r="BI296" s="1004">
        <f t="shared" si="233"/>
        <v>0</v>
      </c>
      <c r="BJ296" s="1004">
        <f t="shared" si="233"/>
        <v>0</v>
      </c>
      <c r="BK296" s="1004">
        <f t="shared" si="233"/>
        <v>0</v>
      </c>
      <c r="BL296" s="1004">
        <f t="shared" si="233"/>
        <v>0</v>
      </c>
      <c r="BM296" s="1004">
        <f t="shared" si="233"/>
        <v>0</v>
      </c>
      <c r="BN296" s="1004">
        <f t="shared" si="233"/>
        <v>0</v>
      </c>
      <c r="BO296" s="1004">
        <f t="shared" si="233"/>
        <v>0</v>
      </c>
    </row>
    <row r="297" spans="2:67" hidden="1" outlineLevel="1">
      <c r="B297" s="728" t="s">
        <v>579</v>
      </c>
      <c r="C297" s="60"/>
      <c r="D297" s="686" t="s">
        <v>1119</v>
      </c>
      <c r="E297" s="670" t="s">
        <v>1321</v>
      </c>
      <c r="F297" s="690"/>
      <c r="G297" s="1004">
        <f t="shared" ref="G297:AK297" si="234">G271</f>
        <v>0</v>
      </c>
      <c r="H297" s="1004">
        <f t="shared" si="234"/>
        <v>0</v>
      </c>
      <c r="I297" s="1004">
        <f t="shared" si="234"/>
        <v>0</v>
      </c>
      <c r="J297" s="1004">
        <f t="shared" si="234"/>
        <v>0</v>
      </c>
      <c r="K297" s="1004">
        <f t="shared" si="234"/>
        <v>0</v>
      </c>
      <c r="L297" s="1004">
        <f t="shared" si="234"/>
        <v>0</v>
      </c>
      <c r="M297" s="1004">
        <f t="shared" si="234"/>
        <v>0</v>
      </c>
      <c r="N297" s="1004">
        <f t="shared" si="234"/>
        <v>0</v>
      </c>
      <c r="O297" s="1004">
        <f t="shared" si="234"/>
        <v>0</v>
      </c>
      <c r="P297" s="1004">
        <f t="shared" si="234"/>
        <v>0</v>
      </c>
      <c r="Q297" s="1004">
        <f t="shared" si="234"/>
        <v>0</v>
      </c>
      <c r="R297" s="1004">
        <f t="shared" si="234"/>
        <v>0</v>
      </c>
      <c r="S297" s="1004">
        <f t="shared" si="234"/>
        <v>0</v>
      </c>
      <c r="T297" s="1004">
        <f t="shared" si="234"/>
        <v>0</v>
      </c>
      <c r="U297" s="1004">
        <f t="shared" si="234"/>
        <v>0</v>
      </c>
      <c r="V297" s="1004">
        <f t="shared" si="234"/>
        <v>0</v>
      </c>
      <c r="W297" s="1004">
        <f t="shared" si="234"/>
        <v>0</v>
      </c>
      <c r="X297" s="1004">
        <f t="shared" si="234"/>
        <v>0</v>
      </c>
      <c r="Y297" s="1004">
        <f t="shared" si="234"/>
        <v>0</v>
      </c>
      <c r="Z297" s="1004">
        <f t="shared" si="234"/>
        <v>0</v>
      </c>
      <c r="AA297" s="1004">
        <f t="shared" si="234"/>
        <v>0</v>
      </c>
      <c r="AB297" s="1004">
        <f t="shared" si="234"/>
        <v>0</v>
      </c>
      <c r="AC297" s="1004">
        <f t="shared" si="234"/>
        <v>0</v>
      </c>
      <c r="AD297" s="1004">
        <f t="shared" si="234"/>
        <v>0</v>
      </c>
      <c r="AE297" s="1004">
        <f t="shared" si="234"/>
        <v>0</v>
      </c>
      <c r="AF297" s="1004">
        <f t="shared" si="234"/>
        <v>0</v>
      </c>
      <c r="AG297" s="1004">
        <f t="shared" si="234"/>
        <v>0</v>
      </c>
      <c r="AH297" s="1004">
        <f t="shared" si="234"/>
        <v>0</v>
      </c>
      <c r="AI297" s="1004">
        <f t="shared" si="234"/>
        <v>0</v>
      </c>
      <c r="AJ297" s="1004">
        <f t="shared" si="234"/>
        <v>0</v>
      </c>
      <c r="AK297" s="1004">
        <f t="shared" si="234"/>
        <v>0</v>
      </c>
      <c r="AL297" s="1004">
        <f t="shared" si="232"/>
        <v>0</v>
      </c>
      <c r="AM297" s="1004">
        <f t="shared" si="232"/>
        <v>0</v>
      </c>
      <c r="AN297" s="1004">
        <f t="shared" si="232"/>
        <v>0</v>
      </c>
      <c r="AO297" s="1004">
        <f t="shared" si="232"/>
        <v>0</v>
      </c>
      <c r="AP297" s="1004">
        <f t="shared" si="232"/>
        <v>0</v>
      </c>
      <c r="AQ297" s="1004">
        <f t="shared" ref="AQ297:BO297" si="235">AQ271</f>
        <v>0</v>
      </c>
      <c r="AR297" s="1004">
        <f t="shared" si="235"/>
        <v>0</v>
      </c>
      <c r="AS297" s="1004">
        <f t="shared" si="235"/>
        <v>0</v>
      </c>
      <c r="AT297" s="1004">
        <f t="shared" si="235"/>
        <v>0</v>
      </c>
      <c r="AU297" s="1004">
        <f t="shared" si="235"/>
        <v>0</v>
      </c>
      <c r="AV297" s="1004">
        <f t="shared" si="235"/>
        <v>0</v>
      </c>
      <c r="AW297" s="1004">
        <f t="shared" si="235"/>
        <v>0</v>
      </c>
      <c r="AX297" s="1004">
        <f t="shared" si="235"/>
        <v>0</v>
      </c>
      <c r="AY297" s="1004">
        <f t="shared" si="235"/>
        <v>0</v>
      </c>
      <c r="AZ297" s="1004">
        <f t="shared" si="235"/>
        <v>0</v>
      </c>
      <c r="BA297" s="1004">
        <f t="shared" si="235"/>
        <v>0</v>
      </c>
      <c r="BB297" s="1004">
        <f t="shared" si="235"/>
        <v>0</v>
      </c>
      <c r="BC297" s="1004">
        <f t="shared" si="235"/>
        <v>0</v>
      </c>
      <c r="BD297" s="1004">
        <f t="shared" si="235"/>
        <v>0</v>
      </c>
      <c r="BE297" s="1004">
        <f t="shared" si="235"/>
        <v>0</v>
      </c>
      <c r="BF297" s="1004">
        <f t="shared" si="235"/>
        <v>0</v>
      </c>
      <c r="BG297" s="1004">
        <f t="shared" si="235"/>
        <v>0</v>
      </c>
      <c r="BH297" s="1004">
        <f t="shared" si="235"/>
        <v>0</v>
      </c>
      <c r="BI297" s="1004">
        <f t="shared" si="235"/>
        <v>0</v>
      </c>
      <c r="BJ297" s="1004">
        <f t="shared" si="235"/>
        <v>0</v>
      </c>
      <c r="BK297" s="1004">
        <f t="shared" si="235"/>
        <v>0</v>
      </c>
      <c r="BL297" s="1004">
        <f t="shared" si="235"/>
        <v>0</v>
      </c>
      <c r="BM297" s="1004">
        <f t="shared" si="235"/>
        <v>0</v>
      </c>
      <c r="BN297" s="1004">
        <f t="shared" si="235"/>
        <v>0</v>
      </c>
      <c r="BO297" s="1004">
        <f t="shared" si="235"/>
        <v>0</v>
      </c>
    </row>
    <row r="298" spans="2:67" hidden="1" outlineLevel="1">
      <c r="B298" s="728" t="s">
        <v>580</v>
      </c>
      <c r="C298" s="60"/>
      <c r="D298" s="686" t="s">
        <v>776</v>
      </c>
      <c r="E298" s="670" t="s">
        <v>1321</v>
      </c>
      <c r="F298" s="690"/>
      <c r="G298" s="1004">
        <f t="shared" ref="G298:AK298" si="236">G272</f>
        <v>0</v>
      </c>
      <c r="H298" s="1004">
        <f t="shared" si="236"/>
        <v>0</v>
      </c>
      <c r="I298" s="1004">
        <f t="shared" si="236"/>
        <v>0</v>
      </c>
      <c r="J298" s="1004">
        <f t="shared" si="236"/>
        <v>0</v>
      </c>
      <c r="K298" s="1004">
        <f t="shared" si="236"/>
        <v>0</v>
      </c>
      <c r="L298" s="1004">
        <f t="shared" si="236"/>
        <v>0</v>
      </c>
      <c r="M298" s="1004">
        <f t="shared" si="236"/>
        <v>0</v>
      </c>
      <c r="N298" s="1004">
        <f t="shared" si="236"/>
        <v>0</v>
      </c>
      <c r="O298" s="1004">
        <f t="shared" si="236"/>
        <v>0</v>
      </c>
      <c r="P298" s="1004">
        <f t="shared" si="236"/>
        <v>0</v>
      </c>
      <c r="Q298" s="1004">
        <f t="shared" si="236"/>
        <v>0</v>
      </c>
      <c r="R298" s="1004">
        <f t="shared" si="236"/>
        <v>0</v>
      </c>
      <c r="S298" s="1004">
        <f t="shared" si="236"/>
        <v>0</v>
      </c>
      <c r="T298" s="1004">
        <f t="shared" si="236"/>
        <v>0</v>
      </c>
      <c r="U298" s="1004">
        <f t="shared" si="236"/>
        <v>0</v>
      </c>
      <c r="V298" s="1004">
        <f t="shared" si="236"/>
        <v>0</v>
      </c>
      <c r="W298" s="1004">
        <f t="shared" si="236"/>
        <v>0</v>
      </c>
      <c r="X298" s="1004">
        <f t="shared" si="236"/>
        <v>0</v>
      </c>
      <c r="Y298" s="1004">
        <f t="shared" si="236"/>
        <v>0</v>
      </c>
      <c r="Z298" s="1004">
        <f t="shared" si="236"/>
        <v>0</v>
      </c>
      <c r="AA298" s="1004">
        <f t="shared" si="236"/>
        <v>0</v>
      </c>
      <c r="AB298" s="1004">
        <f t="shared" si="236"/>
        <v>0</v>
      </c>
      <c r="AC298" s="1004">
        <f t="shared" si="236"/>
        <v>0</v>
      </c>
      <c r="AD298" s="1004">
        <f t="shared" si="236"/>
        <v>0</v>
      </c>
      <c r="AE298" s="1004">
        <f t="shared" si="236"/>
        <v>0</v>
      </c>
      <c r="AF298" s="1004">
        <f t="shared" si="236"/>
        <v>0</v>
      </c>
      <c r="AG298" s="1004">
        <f t="shared" si="236"/>
        <v>0</v>
      </c>
      <c r="AH298" s="1004">
        <f t="shared" si="236"/>
        <v>0</v>
      </c>
      <c r="AI298" s="1004">
        <f t="shared" si="236"/>
        <v>0</v>
      </c>
      <c r="AJ298" s="1004">
        <f t="shared" si="236"/>
        <v>0</v>
      </c>
      <c r="AK298" s="1004">
        <f t="shared" si="236"/>
        <v>0</v>
      </c>
      <c r="AL298" s="1004">
        <f t="shared" si="232"/>
        <v>0</v>
      </c>
      <c r="AM298" s="1004">
        <f t="shared" si="232"/>
        <v>0</v>
      </c>
      <c r="AN298" s="1004">
        <f t="shared" si="232"/>
        <v>0</v>
      </c>
      <c r="AO298" s="1004">
        <f t="shared" si="232"/>
        <v>0</v>
      </c>
      <c r="AP298" s="1004">
        <f t="shared" si="232"/>
        <v>0</v>
      </c>
      <c r="AQ298" s="1004">
        <f t="shared" ref="AQ298:BO298" si="237">AQ272</f>
        <v>0</v>
      </c>
      <c r="AR298" s="1004">
        <f t="shared" si="237"/>
        <v>0</v>
      </c>
      <c r="AS298" s="1004">
        <f t="shared" si="237"/>
        <v>0</v>
      </c>
      <c r="AT298" s="1004">
        <f t="shared" si="237"/>
        <v>0</v>
      </c>
      <c r="AU298" s="1004">
        <f t="shared" si="237"/>
        <v>0</v>
      </c>
      <c r="AV298" s="1004">
        <f t="shared" si="237"/>
        <v>0</v>
      </c>
      <c r="AW298" s="1004">
        <f t="shared" si="237"/>
        <v>0</v>
      </c>
      <c r="AX298" s="1004">
        <f t="shared" si="237"/>
        <v>0</v>
      </c>
      <c r="AY298" s="1004">
        <f t="shared" si="237"/>
        <v>0</v>
      </c>
      <c r="AZ298" s="1004">
        <f t="shared" si="237"/>
        <v>0</v>
      </c>
      <c r="BA298" s="1004">
        <f t="shared" si="237"/>
        <v>0</v>
      </c>
      <c r="BB298" s="1004">
        <f t="shared" si="237"/>
        <v>0</v>
      </c>
      <c r="BC298" s="1004">
        <f t="shared" si="237"/>
        <v>0</v>
      </c>
      <c r="BD298" s="1004">
        <f t="shared" si="237"/>
        <v>0</v>
      </c>
      <c r="BE298" s="1004">
        <f t="shared" si="237"/>
        <v>0</v>
      </c>
      <c r="BF298" s="1004">
        <f t="shared" si="237"/>
        <v>0</v>
      </c>
      <c r="BG298" s="1004">
        <f t="shared" si="237"/>
        <v>0</v>
      </c>
      <c r="BH298" s="1004">
        <f t="shared" si="237"/>
        <v>0</v>
      </c>
      <c r="BI298" s="1004">
        <f t="shared" si="237"/>
        <v>0</v>
      </c>
      <c r="BJ298" s="1004">
        <f t="shared" si="237"/>
        <v>0</v>
      </c>
      <c r="BK298" s="1004">
        <f t="shared" si="237"/>
        <v>0</v>
      </c>
      <c r="BL298" s="1004">
        <f t="shared" si="237"/>
        <v>0</v>
      </c>
      <c r="BM298" s="1004">
        <f t="shared" si="237"/>
        <v>0</v>
      </c>
      <c r="BN298" s="1004">
        <f t="shared" si="237"/>
        <v>0</v>
      </c>
      <c r="BO298" s="1004">
        <f t="shared" si="237"/>
        <v>0</v>
      </c>
    </row>
    <row r="299" spans="2:67" hidden="1" outlineLevel="1">
      <c r="B299" s="728" t="s">
        <v>471</v>
      </c>
      <c r="C299" s="60"/>
      <c r="D299" s="686" t="s">
        <v>1120</v>
      </c>
      <c r="E299" s="670" t="s">
        <v>1321</v>
      </c>
      <c r="F299" s="690"/>
      <c r="G299" s="1004">
        <f t="shared" ref="G299:AK299" si="238">G273</f>
        <v>0</v>
      </c>
      <c r="H299" s="1004">
        <f t="shared" si="238"/>
        <v>0</v>
      </c>
      <c r="I299" s="1004">
        <f t="shared" si="238"/>
        <v>0</v>
      </c>
      <c r="J299" s="1004">
        <f t="shared" si="238"/>
        <v>0</v>
      </c>
      <c r="K299" s="1004">
        <f t="shared" si="238"/>
        <v>0</v>
      </c>
      <c r="L299" s="1004">
        <f t="shared" si="238"/>
        <v>0</v>
      </c>
      <c r="M299" s="1004">
        <f t="shared" si="238"/>
        <v>0</v>
      </c>
      <c r="N299" s="1004">
        <f t="shared" si="238"/>
        <v>0</v>
      </c>
      <c r="O299" s="1004">
        <f t="shared" si="238"/>
        <v>0</v>
      </c>
      <c r="P299" s="1004">
        <f t="shared" si="238"/>
        <v>0</v>
      </c>
      <c r="Q299" s="1004">
        <f t="shared" si="238"/>
        <v>0</v>
      </c>
      <c r="R299" s="1004">
        <f t="shared" si="238"/>
        <v>0</v>
      </c>
      <c r="S299" s="1004">
        <f t="shared" si="238"/>
        <v>0</v>
      </c>
      <c r="T299" s="1004">
        <f t="shared" si="238"/>
        <v>0</v>
      </c>
      <c r="U299" s="1004">
        <f t="shared" si="238"/>
        <v>0</v>
      </c>
      <c r="V299" s="1004">
        <f t="shared" si="238"/>
        <v>0</v>
      </c>
      <c r="W299" s="1004">
        <f t="shared" si="238"/>
        <v>0</v>
      </c>
      <c r="X299" s="1004">
        <f t="shared" si="238"/>
        <v>0</v>
      </c>
      <c r="Y299" s="1004">
        <f t="shared" si="238"/>
        <v>0</v>
      </c>
      <c r="Z299" s="1004">
        <f t="shared" si="238"/>
        <v>0</v>
      </c>
      <c r="AA299" s="1004">
        <f t="shared" si="238"/>
        <v>0</v>
      </c>
      <c r="AB299" s="1004">
        <f t="shared" si="238"/>
        <v>0</v>
      </c>
      <c r="AC299" s="1004">
        <f t="shared" si="238"/>
        <v>0</v>
      </c>
      <c r="AD299" s="1004">
        <f t="shared" si="238"/>
        <v>0</v>
      </c>
      <c r="AE299" s="1004">
        <f t="shared" si="238"/>
        <v>0</v>
      </c>
      <c r="AF299" s="1004">
        <f t="shared" si="238"/>
        <v>0</v>
      </c>
      <c r="AG299" s="1004">
        <f t="shared" si="238"/>
        <v>0</v>
      </c>
      <c r="AH299" s="1004">
        <f t="shared" si="238"/>
        <v>0</v>
      </c>
      <c r="AI299" s="1004">
        <f t="shared" si="238"/>
        <v>0</v>
      </c>
      <c r="AJ299" s="1004">
        <f t="shared" si="238"/>
        <v>0</v>
      </c>
      <c r="AK299" s="1004">
        <f t="shared" si="238"/>
        <v>0</v>
      </c>
      <c r="AL299" s="1004">
        <f t="shared" si="232"/>
        <v>0</v>
      </c>
      <c r="AM299" s="1004">
        <f t="shared" si="232"/>
        <v>0</v>
      </c>
      <c r="AN299" s="1004">
        <f t="shared" si="232"/>
        <v>0</v>
      </c>
      <c r="AO299" s="1004">
        <f t="shared" si="232"/>
        <v>0</v>
      </c>
      <c r="AP299" s="1004">
        <f t="shared" si="232"/>
        <v>0</v>
      </c>
      <c r="AQ299" s="1004">
        <f t="shared" ref="AQ299:BO299" si="239">AQ273</f>
        <v>0</v>
      </c>
      <c r="AR299" s="1004">
        <f t="shared" si="239"/>
        <v>0</v>
      </c>
      <c r="AS299" s="1004">
        <f t="shared" si="239"/>
        <v>0</v>
      </c>
      <c r="AT299" s="1004">
        <f t="shared" si="239"/>
        <v>0</v>
      </c>
      <c r="AU299" s="1004">
        <f t="shared" si="239"/>
        <v>0</v>
      </c>
      <c r="AV299" s="1004">
        <f t="shared" si="239"/>
        <v>0</v>
      </c>
      <c r="AW299" s="1004">
        <f t="shared" si="239"/>
        <v>0</v>
      </c>
      <c r="AX299" s="1004">
        <f t="shared" si="239"/>
        <v>0</v>
      </c>
      <c r="AY299" s="1004">
        <f t="shared" si="239"/>
        <v>0</v>
      </c>
      <c r="AZ299" s="1004">
        <f t="shared" si="239"/>
        <v>0</v>
      </c>
      <c r="BA299" s="1004">
        <f t="shared" si="239"/>
        <v>0</v>
      </c>
      <c r="BB299" s="1004">
        <f t="shared" si="239"/>
        <v>0</v>
      </c>
      <c r="BC299" s="1004">
        <f t="shared" si="239"/>
        <v>0</v>
      </c>
      <c r="BD299" s="1004">
        <f t="shared" si="239"/>
        <v>0</v>
      </c>
      <c r="BE299" s="1004">
        <f t="shared" si="239"/>
        <v>0</v>
      </c>
      <c r="BF299" s="1004">
        <f t="shared" si="239"/>
        <v>0</v>
      </c>
      <c r="BG299" s="1004">
        <f t="shared" si="239"/>
        <v>0</v>
      </c>
      <c r="BH299" s="1004">
        <f t="shared" si="239"/>
        <v>0</v>
      </c>
      <c r="BI299" s="1004">
        <f t="shared" si="239"/>
        <v>0</v>
      </c>
      <c r="BJ299" s="1004">
        <f t="shared" si="239"/>
        <v>0</v>
      </c>
      <c r="BK299" s="1004">
        <f t="shared" si="239"/>
        <v>0</v>
      </c>
      <c r="BL299" s="1004">
        <f t="shared" si="239"/>
        <v>0</v>
      </c>
      <c r="BM299" s="1004">
        <f t="shared" si="239"/>
        <v>0</v>
      </c>
      <c r="BN299" s="1004">
        <f t="shared" si="239"/>
        <v>0</v>
      </c>
      <c r="BO299" s="1004">
        <f t="shared" si="239"/>
        <v>0</v>
      </c>
    </row>
    <row r="300" spans="2:67" ht="14.25" hidden="1" outlineLevel="1">
      <c r="B300" s="728" t="s">
        <v>472</v>
      </c>
      <c r="C300" s="60"/>
      <c r="D300" s="686" t="s">
        <v>1121</v>
      </c>
      <c r="E300" s="670" t="s">
        <v>189</v>
      </c>
      <c r="F300" s="690"/>
      <c r="G300" s="1004">
        <f t="shared" ref="G300:AK300" si="240">G274</f>
        <v>0</v>
      </c>
      <c r="H300" s="1004">
        <f t="shared" si="240"/>
        <v>0</v>
      </c>
      <c r="I300" s="1004">
        <f t="shared" si="240"/>
        <v>0</v>
      </c>
      <c r="J300" s="1004">
        <f t="shared" si="240"/>
        <v>0</v>
      </c>
      <c r="K300" s="1004">
        <f t="shared" si="240"/>
        <v>0</v>
      </c>
      <c r="L300" s="1004">
        <f t="shared" si="240"/>
        <v>0</v>
      </c>
      <c r="M300" s="1004">
        <f t="shared" si="240"/>
        <v>0</v>
      </c>
      <c r="N300" s="1004">
        <f t="shared" si="240"/>
        <v>0</v>
      </c>
      <c r="O300" s="1004">
        <f t="shared" si="240"/>
        <v>0</v>
      </c>
      <c r="P300" s="1004">
        <f t="shared" si="240"/>
        <v>0</v>
      </c>
      <c r="Q300" s="1004">
        <f t="shared" si="240"/>
        <v>0</v>
      </c>
      <c r="R300" s="1004">
        <f t="shared" si="240"/>
        <v>0</v>
      </c>
      <c r="S300" s="1004">
        <f t="shared" si="240"/>
        <v>0</v>
      </c>
      <c r="T300" s="1004">
        <f t="shared" si="240"/>
        <v>0</v>
      </c>
      <c r="U300" s="1004">
        <f t="shared" si="240"/>
        <v>0</v>
      </c>
      <c r="V300" s="1004">
        <f t="shared" si="240"/>
        <v>0</v>
      </c>
      <c r="W300" s="1004">
        <f t="shared" si="240"/>
        <v>0</v>
      </c>
      <c r="X300" s="1004">
        <f t="shared" si="240"/>
        <v>0</v>
      </c>
      <c r="Y300" s="1004">
        <f t="shared" si="240"/>
        <v>0</v>
      </c>
      <c r="Z300" s="1004">
        <f t="shared" si="240"/>
        <v>0</v>
      </c>
      <c r="AA300" s="1004">
        <f t="shared" si="240"/>
        <v>0</v>
      </c>
      <c r="AB300" s="1004">
        <f t="shared" si="240"/>
        <v>0</v>
      </c>
      <c r="AC300" s="1004">
        <f t="shared" si="240"/>
        <v>0</v>
      </c>
      <c r="AD300" s="1004">
        <f t="shared" si="240"/>
        <v>0</v>
      </c>
      <c r="AE300" s="1004">
        <f t="shared" si="240"/>
        <v>0</v>
      </c>
      <c r="AF300" s="1004">
        <f t="shared" si="240"/>
        <v>0</v>
      </c>
      <c r="AG300" s="1004">
        <f t="shared" si="240"/>
        <v>0</v>
      </c>
      <c r="AH300" s="1004">
        <f t="shared" si="240"/>
        <v>0</v>
      </c>
      <c r="AI300" s="1004">
        <f t="shared" si="240"/>
        <v>0</v>
      </c>
      <c r="AJ300" s="1004">
        <f t="shared" si="240"/>
        <v>0</v>
      </c>
      <c r="AK300" s="1004">
        <f t="shared" si="240"/>
        <v>0</v>
      </c>
      <c r="AL300" s="1004">
        <f t="shared" ref="AL300:AP301" si="241">AL274</f>
        <v>0</v>
      </c>
      <c r="AM300" s="1004">
        <f t="shared" si="241"/>
        <v>0</v>
      </c>
      <c r="AN300" s="1004">
        <f t="shared" si="241"/>
        <v>0</v>
      </c>
      <c r="AO300" s="1004">
        <f t="shared" si="241"/>
        <v>0</v>
      </c>
      <c r="AP300" s="1004">
        <f t="shared" si="241"/>
        <v>0</v>
      </c>
      <c r="AQ300" s="1004">
        <f t="shared" ref="AQ300:BO300" si="242">AQ274</f>
        <v>0</v>
      </c>
      <c r="AR300" s="1004">
        <f t="shared" si="242"/>
        <v>0</v>
      </c>
      <c r="AS300" s="1004">
        <f t="shared" si="242"/>
        <v>0</v>
      </c>
      <c r="AT300" s="1004">
        <f t="shared" si="242"/>
        <v>0</v>
      </c>
      <c r="AU300" s="1004">
        <f t="shared" si="242"/>
        <v>0</v>
      </c>
      <c r="AV300" s="1004">
        <f t="shared" si="242"/>
        <v>0</v>
      </c>
      <c r="AW300" s="1004">
        <f t="shared" si="242"/>
        <v>0</v>
      </c>
      <c r="AX300" s="1004">
        <f t="shared" si="242"/>
        <v>0</v>
      </c>
      <c r="AY300" s="1004">
        <f t="shared" si="242"/>
        <v>0</v>
      </c>
      <c r="AZ300" s="1004">
        <f t="shared" si="242"/>
        <v>0</v>
      </c>
      <c r="BA300" s="1004">
        <f t="shared" si="242"/>
        <v>0</v>
      </c>
      <c r="BB300" s="1004">
        <f t="shared" si="242"/>
        <v>0</v>
      </c>
      <c r="BC300" s="1004">
        <f t="shared" si="242"/>
        <v>0</v>
      </c>
      <c r="BD300" s="1004">
        <f t="shared" si="242"/>
        <v>0</v>
      </c>
      <c r="BE300" s="1004">
        <f t="shared" si="242"/>
        <v>0</v>
      </c>
      <c r="BF300" s="1004">
        <f t="shared" si="242"/>
        <v>0</v>
      </c>
      <c r="BG300" s="1004">
        <f t="shared" si="242"/>
        <v>0</v>
      </c>
      <c r="BH300" s="1004">
        <f t="shared" si="242"/>
        <v>0</v>
      </c>
      <c r="BI300" s="1004">
        <f t="shared" si="242"/>
        <v>0</v>
      </c>
      <c r="BJ300" s="1004">
        <f t="shared" si="242"/>
        <v>0</v>
      </c>
      <c r="BK300" s="1004">
        <f t="shared" si="242"/>
        <v>0</v>
      </c>
      <c r="BL300" s="1004">
        <f t="shared" si="242"/>
        <v>0</v>
      </c>
      <c r="BM300" s="1004">
        <f t="shared" si="242"/>
        <v>0</v>
      </c>
      <c r="BN300" s="1004">
        <f t="shared" si="242"/>
        <v>0</v>
      </c>
      <c r="BO300" s="1004">
        <f t="shared" si="242"/>
        <v>0</v>
      </c>
    </row>
    <row r="301" spans="2:67" hidden="1" outlineLevel="1">
      <c r="B301" s="728" t="s">
        <v>473</v>
      </c>
      <c r="C301" s="60"/>
      <c r="D301" s="686" t="s">
        <v>1122</v>
      </c>
      <c r="E301" s="667" t="s">
        <v>1321</v>
      </c>
      <c r="F301" s="690"/>
      <c r="G301" s="1004">
        <f t="shared" ref="G301:AK301" si="243">G275</f>
        <v>0</v>
      </c>
      <c r="H301" s="1004">
        <f t="shared" si="243"/>
        <v>0</v>
      </c>
      <c r="I301" s="1004">
        <f t="shared" si="243"/>
        <v>0</v>
      </c>
      <c r="J301" s="1004">
        <f t="shared" si="243"/>
        <v>0</v>
      </c>
      <c r="K301" s="1004">
        <f t="shared" si="243"/>
        <v>0</v>
      </c>
      <c r="L301" s="1004">
        <f t="shared" si="243"/>
        <v>0</v>
      </c>
      <c r="M301" s="1004">
        <f t="shared" si="243"/>
        <v>0</v>
      </c>
      <c r="N301" s="1004">
        <f t="shared" si="243"/>
        <v>0</v>
      </c>
      <c r="O301" s="1004">
        <f t="shared" si="243"/>
        <v>0</v>
      </c>
      <c r="P301" s="1004">
        <f t="shared" si="243"/>
        <v>0</v>
      </c>
      <c r="Q301" s="1004">
        <f t="shared" si="243"/>
        <v>0</v>
      </c>
      <c r="R301" s="1004">
        <f t="shared" si="243"/>
        <v>0</v>
      </c>
      <c r="S301" s="1004">
        <f t="shared" si="243"/>
        <v>0</v>
      </c>
      <c r="T301" s="1004">
        <f t="shared" si="243"/>
        <v>0</v>
      </c>
      <c r="U301" s="1004">
        <f t="shared" si="243"/>
        <v>0</v>
      </c>
      <c r="V301" s="1004">
        <f t="shared" si="243"/>
        <v>0</v>
      </c>
      <c r="W301" s="1004">
        <f t="shared" si="243"/>
        <v>0</v>
      </c>
      <c r="X301" s="1004">
        <f t="shared" si="243"/>
        <v>0</v>
      </c>
      <c r="Y301" s="1004">
        <f t="shared" si="243"/>
        <v>0</v>
      </c>
      <c r="Z301" s="1004">
        <f t="shared" si="243"/>
        <v>0</v>
      </c>
      <c r="AA301" s="1004">
        <f t="shared" si="243"/>
        <v>0</v>
      </c>
      <c r="AB301" s="1004">
        <f t="shared" si="243"/>
        <v>0</v>
      </c>
      <c r="AC301" s="1004">
        <f t="shared" si="243"/>
        <v>0</v>
      </c>
      <c r="AD301" s="1004">
        <f t="shared" si="243"/>
        <v>0</v>
      </c>
      <c r="AE301" s="1004">
        <f t="shared" si="243"/>
        <v>0</v>
      </c>
      <c r="AF301" s="1004">
        <f t="shared" si="243"/>
        <v>0</v>
      </c>
      <c r="AG301" s="1004">
        <f t="shared" si="243"/>
        <v>0</v>
      </c>
      <c r="AH301" s="1004">
        <f t="shared" si="243"/>
        <v>0</v>
      </c>
      <c r="AI301" s="1004">
        <f t="shared" si="243"/>
        <v>0</v>
      </c>
      <c r="AJ301" s="1004">
        <f t="shared" si="243"/>
        <v>0</v>
      </c>
      <c r="AK301" s="1004">
        <f t="shared" si="243"/>
        <v>0</v>
      </c>
      <c r="AL301" s="1004">
        <f t="shared" si="241"/>
        <v>0</v>
      </c>
      <c r="AM301" s="1004">
        <f t="shared" si="241"/>
        <v>0</v>
      </c>
      <c r="AN301" s="1004">
        <f t="shared" si="241"/>
        <v>0</v>
      </c>
      <c r="AO301" s="1004">
        <f t="shared" si="241"/>
        <v>0</v>
      </c>
      <c r="AP301" s="1004">
        <f t="shared" si="241"/>
        <v>0</v>
      </c>
      <c r="AQ301" s="1004">
        <f t="shared" ref="AQ301:BO301" si="244">AQ275</f>
        <v>0</v>
      </c>
      <c r="AR301" s="1004">
        <f t="shared" si="244"/>
        <v>0</v>
      </c>
      <c r="AS301" s="1004">
        <f t="shared" si="244"/>
        <v>0</v>
      </c>
      <c r="AT301" s="1004">
        <f t="shared" si="244"/>
        <v>0</v>
      </c>
      <c r="AU301" s="1004">
        <f t="shared" si="244"/>
        <v>0</v>
      </c>
      <c r="AV301" s="1004">
        <f t="shared" si="244"/>
        <v>0</v>
      </c>
      <c r="AW301" s="1004">
        <f t="shared" si="244"/>
        <v>0</v>
      </c>
      <c r="AX301" s="1004">
        <f t="shared" si="244"/>
        <v>0</v>
      </c>
      <c r="AY301" s="1004">
        <f t="shared" si="244"/>
        <v>0</v>
      </c>
      <c r="AZ301" s="1004">
        <f t="shared" si="244"/>
        <v>0</v>
      </c>
      <c r="BA301" s="1004">
        <f t="shared" si="244"/>
        <v>0</v>
      </c>
      <c r="BB301" s="1004">
        <f t="shared" si="244"/>
        <v>0</v>
      </c>
      <c r="BC301" s="1004">
        <f t="shared" si="244"/>
        <v>0</v>
      </c>
      <c r="BD301" s="1004">
        <f t="shared" si="244"/>
        <v>0</v>
      </c>
      <c r="BE301" s="1004">
        <f t="shared" si="244"/>
        <v>0</v>
      </c>
      <c r="BF301" s="1004">
        <f t="shared" si="244"/>
        <v>0</v>
      </c>
      <c r="BG301" s="1004">
        <f t="shared" si="244"/>
        <v>0</v>
      </c>
      <c r="BH301" s="1004">
        <f t="shared" si="244"/>
        <v>0</v>
      </c>
      <c r="BI301" s="1004">
        <f t="shared" si="244"/>
        <v>0</v>
      </c>
      <c r="BJ301" s="1004">
        <f t="shared" si="244"/>
        <v>0</v>
      </c>
      <c r="BK301" s="1004">
        <f t="shared" si="244"/>
        <v>0</v>
      </c>
      <c r="BL301" s="1004">
        <f t="shared" si="244"/>
        <v>0</v>
      </c>
      <c r="BM301" s="1004">
        <f t="shared" si="244"/>
        <v>0</v>
      </c>
      <c r="BN301" s="1004">
        <f t="shared" si="244"/>
        <v>0</v>
      </c>
      <c r="BO301" s="1004">
        <f t="shared" si="244"/>
        <v>0</v>
      </c>
    </row>
    <row r="302" spans="2:67" hidden="1" outlineLevel="1">
      <c r="B302" s="786">
        <v>155</v>
      </c>
      <c r="C302" s="59" t="s">
        <v>144</v>
      </c>
      <c r="D302" s="640"/>
      <c r="E302" s="670"/>
      <c r="F302" s="699"/>
      <c r="G302" s="704"/>
      <c r="H302" s="705"/>
      <c r="I302" s="705"/>
      <c r="J302" s="705"/>
      <c r="K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c r="AP302" s="706"/>
      <c r="AQ302" s="706"/>
      <c r="AR302" s="706"/>
      <c r="AS302" s="706"/>
      <c r="AT302" s="706"/>
      <c r="AU302" s="706"/>
      <c r="AV302" s="706"/>
      <c r="AW302" s="706"/>
      <c r="AX302" s="706"/>
      <c r="AY302" s="706"/>
      <c r="AZ302" s="706"/>
      <c r="BA302" s="706"/>
      <c r="BB302" s="706"/>
      <c r="BC302" s="706"/>
      <c r="BD302" s="706"/>
      <c r="BE302" s="706"/>
      <c r="BF302" s="706"/>
      <c r="BG302" s="706"/>
      <c r="BH302" s="706"/>
      <c r="BI302" s="706"/>
      <c r="BJ302" s="706"/>
      <c r="BK302" s="706"/>
      <c r="BL302" s="706"/>
      <c r="BM302" s="706"/>
      <c r="BN302" s="706"/>
      <c r="BO302" s="706"/>
    </row>
    <row r="303" spans="2:67" hidden="1" outlineLevel="1">
      <c r="B303" s="728" t="s">
        <v>503</v>
      </c>
      <c r="C303" s="687"/>
      <c r="D303" s="669" t="s">
        <v>587</v>
      </c>
      <c r="E303" s="670" t="s">
        <v>1321</v>
      </c>
      <c r="F303" s="690"/>
      <c r="G303" s="1070">
        <v>0</v>
      </c>
      <c r="H303" s="1070">
        <v>0</v>
      </c>
      <c r="I303" s="1070">
        <v>0</v>
      </c>
      <c r="J303" s="1070">
        <v>0</v>
      </c>
      <c r="K303" s="1070">
        <v>0</v>
      </c>
      <c r="L303" s="1070">
        <v>0</v>
      </c>
      <c r="M303" s="1070">
        <v>0</v>
      </c>
      <c r="N303" s="1070">
        <v>0</v>
      </c>
      <c r="O303" s="1070">
        <v>0</v>
      </c>
      <c r="P303" s="1070">
        <v>0</v>
      </c>
      <c r="Q303" s="1070">
        <v>0</v>
      </c>
      <c r="R303" s="1070">
        <v>0</v>
      </c>
      <c r="S303" s="1070">
        <v>0</v>
      </c>
      <c r="T303" s="1070">
        <v>0</v>
      </c>
      <c r="U303" s="1070">
        <v>0</v>
      </c>
      <c r="V303" s="1070">
        <v>0</v>
      </c>
      <c r="W303" s="1070">
        <v>0</v>
      </c>
      <c r="X303" s="1070">
        <v>0</v>
      </c>
      <c r="Y303" s="1070">
        <v>0</v>
      </c>
      <c r="Z303" s="1070">
        <v>0</v>
      </c>
      <c r="AA303" s="1070">
        <v>0</v>
      </c>
      <c r="AB303" s="1070">
        <v>0</v>
      </c>
      <c r="AC303" s="1070">
        <v>0</v>
      </c>
      <c r="AD303" s="1070">
        <v>0</v>
      </c>
      <c r="AE303" s="1070">
        <v>0</v>
      </c>
      <c r="AF303" s="1070">
        <v>0</v>
      </c>
      <c r="AG303" s="1070">
        <v>0</v>
      </c>
      <c r="AH303" s="1070">
        <v>0</v>
      </c>
      <c r="AI303" s="1070">
        <v>0</v>
      </c>
      <c r="AJ303" s="1070">
        <v>0</v>
      </c>
      <c r="AK303" s="1070">
        <v>0</v>
      </c>
      <c r="AL303" s="1070">
        <v>0</v>
      </c>
      <c r="AM303" s="1070">
        <v>0</v>
      </c>
      <c r="AN303" s="1070">
        <v>0</v>
      </c>
      <c r="AO303" s="1070">
        <v>0</v>
      </c>
      <c r="AP303" s="1070">
        <v>0</v>
      </c>
      <c r="AQ303" s="1070">
        <v>0</v>
      </c>
      <c r="AR303" s="1070">
        <v>0</v>
      </c>
      <c r="AS303" s="1070">
        <v>0</v>
      </c>
      <c r="AT303" s="1070">
        <v>0</v>
      </c>
      <c r="AU303" s="1070">
        <v>0</v>
      </c>
      <c r="AV303" s="1070">
        <v>0</v>
      </c>
      <c r="AW303" s="1070">
        <v>0</v>
      </c>
      <c r="AX303" s="1070">
        <v>0</v>
      </c>
      <c r="AY303" s="1070">
        <v>0</v>
      </c>
      <c r="AZ303" s="1070">
        <v>0</v>
      </c>
      <c r="BA303" s="1070">
        <v>0</v>
      </c>
      <c r="BB303" s="1070">
        <v>0</v>
      </c>
      <c r="BC303" s="1070">
        <v>0</v>
      </c>
      <c r="BD303" s="1070">
        <v>0</v>
      </c>
      <c r="BE303" s="1070">
        <v>0</v>
      </c>
      <c r="BF303" s="1070">
        <v>0</v>
      </c>
      <c r="BG303" s="1070">
        <v>0</v>
      </c>
      <c r="BH303" s="1070">
        <v>0</v>
      </c>
      <c r="BI303" s="1070">
        <v>0</v>
      </c>
      <c r="BJ303" s="1070">
        <v>0</v>
      </c>
      <c r="BK303" s="1070">
        <v>0</v>
      </c>
      <c r="BL303" s="1070">
        <v>0</v>
      </c>
      <c r="BM303" s="1070">
        <v>0</v>
      </c>
      <c r="BN303" s="1070">
        <v>0</v>
      </c>
      <c r="BO303" s="1070">
        <v>0</v>
      </c>
    </row>
    <row r="304" spans="2:67" hidden="1" outlineLevel="1">
      <c r="B304" s="786">
        <v>156</v>
      </c>
      <c r="C304" s="59" t="s">
        <v>305</v>
      </c>
      <c r="D304" s="640"/>
      <c r="E304" s="670"/>
      <c r="F304" s="716"/>
      <c r="G304" s="704"/>
      <c r="H304" s="705"/>
      <c r="I304" s="705"/>
      <c r="J304" s="705"/>
      <c r="K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c r="AP304" s="706"/>
      <c r="AQ304" s="706"/>
      <c r="AR304" s="706"/>
      <c r="AS304" s="706"/>
      <c r="AT304" s="706"/>
      <c r="AU304" s="706"/>
      <c r="AV304" s="706"/>
      <c r="AW304" s="706"/>
      <c r="AX304" s="706"/>
      <c r="AY304" s="706"/>
      <c r="AZ304" s="706"/>
      <c r="BA304" s="706"/>
      <c r="BB304" s="706"/>
      <c r="BC304" s="706"/>
      <c r="BD304" s="706"/>
      <c r="BE304" s="706"/>
      <c r="BF304" s="706"/>
      <c r="BG304" s="706"/>
      <c r="BH304" s="706"/>
      <c r="BI304" s="706"/>
      <c r="BJ304" s="706"/>
      <c r="BK304" s="706"/>
      <c r="BL304" s="706"/>
      <c r="BM304" s="706"/>
      <c r="BN304" s="706"/>
      <c r="BO304" s="706"/>
    </row>
    <row r="305" spans="2:67" hidden="1" outlineLevel="1">
      <c r="B305" s="728" t="s">
        <v>504</v>
      </c>
      <c r="C305" s="61"/>
      <c r="D305" s="640" t="s">
        <v>799</v>
      </c>
      <c r="E305" s="667" t="s">
        <v>1321</v>
      </c>
      <c r="F305" s="692"/>
      <c r="G305" s="1004">
        <v>0</v>
      </c>
      <c r="H305" s="1004">
        <v>0</v>
      </c>
      <c r="I305" s="1004">
        <v>0</v>
      </c>
      <c r="J305" s="1004">
        <v>0</v>
      </c>
      <c r="K305" s="1004">
        <v>0</v>
      </c>
      <c r="L305" s="1004">
        <v>0</v>
      </c>
      <c r="M305" s="1004">
        <v>0</v>
      </c>
      <c r="N305" s="1004">
        <v>0</v>
      </c>
      <c r="O305" s="1004">
        <v>0</v>
      </c>
      <c r="P305" s="1004">
        <v>0</v>
      </c>
      <c r="Q305" s="1004">
        <v>0</v>
      </c>
      <c r="R305" s="1004">
        <v>0</v>
      </c>
      <c r="S305" s="1004">
        <v>0</v>
      </c>
      <c r="T305" s="1004">
        <v>0</v>
      </c>
      <c r="U305" s="1004">
        <v>0</v>
      </c>
      <c r="V305" s="1004">
        <v>0</v>
      </c>
      <c r="W305" s="1004">
        <v>0</v>
      </c>
      <c r="X305" s="1004">
        <v>0</v>
      </c>
      <c r="Y305" s="1004">
        <v>0</v>
      </c>
      <c r="Z305" s="1004">
        <v>0</v>
      </c>
      <c r="AA305" s="1004">
        <v>0</v>
      </c>
      <c r="AB305" s="1004">
        <v>0</v>
      </c>
      <c r="AC305" s="1004">
        <v>0</v>
      </c>
      <c r="AD305" s="1004">
        <v>0</v>
      </c>
      <c r="AE305" s="1004">
        <v>0</v>
      </c>
      <c r="AF305" s="1004">
        <v>0</v>
      </c>
      <c r="AG305" s="1004">
        <v>0</v>
      </c>
      <c r="AH305" s="1004">
        <v>0</v>
      </c>
      <c r="AI305" s="1004">
        <v>0</v>
      </c>
      <c r="AJ305" s="1004">
        <v>0</v>
      </c>
      <c r="AK305" s="1004">
        <v>0</v>
      </c>
      <c r="AL305" s="1004">
        <v>0</v>
      </c>
      <c r="AM305" s="1004">
        <v>0</v>
      </c>
      <c r="AN305" s="1004">
        <v>0</v>
      </c>
      <c r="AO305" s="1004">
        <v>0</v>
      </c>
      <c r="AP305" s="1004">
        <v>0</v>
      </c>
      <c r="AQ305" s="1004">
        <v>0</v>
      </c>
      <c r="AR305" s="1004">
        <v>0</v>
      </c>
      <c r="AS305" s="1004">
        <v>0</v>
      </c>
      <c r="AT305" s="1004">
        <v>0</v>
      </c>
      <c r="AU305" s="1004">
        <v>0</v>
      </c>
      <c r="AV305" s="1004">
        <v>0</v>
      </c>
      <c r="AW305" s="1004">
        <v>0</v>
      </c>
      <c r="AX305" s="1004">
        <v>0</v>
      </c>
      <c r="AY305" s="1004">
        <v>0</v>
      </c>
      <c r="AZ305" s="1004">
        <v>0</v>
      </c>
      <c r="BA305" s="1004">
        <v>0</v>
      </c>
      <c r="BB305" s="1004">
        <v>0</v>
      </c>
      <c r="BC305" s="1004">
        <v>0</v>
      </c>
      <c r="BD305" s="1004">
        <v>0</v>
      </c>
      <c r="BE305" s="1004">
        <v>0</v>
      </c>
      <c r="BF305" s="1004">
        <v>0</v>
      </c>
      <c r="BG305" s="1004">
        <v>0</v>
      </c>
      <c r="BH305" s="1004">
        <v>0</v>
      </c>
      <c r="BI305" s="1004">
        <v>0</v>
      </c>
      <c r="BJ305" s="1004">
        <v>0</v>
      </c>
      <c r="BK305" s="1004">
        <v>0</v>
      </c>
      <c r="BL305" s="1004">
        <v>0</v>
      </c>
      <c r="BM305" s="1004">
        <v>0</v>
      </c>
      <c r="BN305" s="1004">
        <v>0</v>
      </c>
      <c r="BO305" s="1004">
        <v>0</v>
      </c>
    </row>
    <row r="306" spans="2:67" s="762" customFormat="1" ht="13.5" hidden="1" outlineLevel="1" thickBot="1">
      <c r="B306" s="785"/>
      <c r="C306" s="63"/>
      <c r="D306" s="784"/>
      <c r="E306" s="785"/>
      <c r="F306" s="785"/>
      <c r="G306" s="972"/>
      <c r="H306" s="972"/>
      <c r="I306" s="972"/>
      <c r="J306" s="972"/>
      <c r="K306" s="972"/>
      <c r="L306" s="972"/>
      <c r="M306" s="972"/>
      <c r="N306" s="972"/>
      <c r="O306" s="972"/>
      <c r="P306" s="972"/>
      <c r="Q306" s="972"/>
      <c r="R306" s="972"/>
      <c r="S306" s="972"/>
      <c r="T306" s="972"/>
      <c r="U306" s="972"/>
      <c r="V306" s="972"/>
      <c r="W306" s="972"/>
      <c r="X306" s="972"/>
      <c r="Y306" s="972"/>
      <c r="Z306" s="972"/>
      <c r="AA306" s="972"/>
      <c r="AB306" s="972"/>
      <c r="AC306" s="972"/>
      <c r="AD306" s="972"/>
      <c r="AE306" s="972"/>
      <c r="AF306" s="972"/>
      <c r="AG306" s="972"/>
      <c r="AH306" s="972"/>
      <c r="AI306" s="972"/>
      <c r="AJ306" s="972"/>
      <c r="AK306" s="972"/>
      <c r="AL306" s="972"/>
      <c r="AM306" s="972"/>
      <c r="AN306" s="972"/>
      <c r="AO306" s="972"/>
      <c r="AP306" s="972"/>
      <c r="AQ306" s="972"/>
      <c r="AR306" s="972"/>
      <c r="AS306" s="972"/>
      <c r="AT306" s="972"/>
      <c r="AU306" s="972"/>
      <c r="AV306" s="972"/>
      <c r="AW306" s="972"/>
      <c r="AX306" s="972"/>
      <c r="AY306" s="972"/>
      <c r="AZ306" s="972"/>
      <c r="BA306" s="972"/>
      <c r="BB306" s="972"/>
      <c r="BC306" s="972"/>
      <c r="BD306" s="972"/>
      <c r="BE306" s="972"/>
      <c r="BF306" s="972"/>
      <c r="BG306" s="972"/>
      <c r="BH306" s="972"/>
      <c r="BI306" s="972"/>
      <c r="BJ306" s="972"/>
      <c r="BK306" s="972"/>
      <c r="BL306" s="972"/>
      <c r="BM306" s="972"/>
      <c r="BN306" s="972"/>
      <c r="BO306" s="972"/>
    </row>
    <row r="307" spans="2:67" ht="13.5" hidden="1" outlineLevel="1" thickBot="1">
      <c r="B307" s="84" t="s">
        <v>65</v>
      </c>
      <c r="C307" s="84"/>
      <c r="D307" s="887"/>
      <c r="E307" s="813"/>
      <c r="F307" s="814"/>
      <c r="G307" s="147">
        <f t="shared" ref="G307:BO307" si="245">G$7</f>
        <v>1990</v>
      </c>
      <c r="H307" s="147">
        <f t="shared" si="245"/>
        <v>1991</v>
      </c>
      <c r="I307" s="147">
        <f t="shared" si="245"/>
        <v>1992</v>
      </c>
      <c r="J307" s="147">
        <f t="shared" si="245"/>
        <v>1993</v>
      </c>
      <c r="K307" s="147">
        <f t="shared" si="245"/>
        <v>1994</v>
      </c>
      <c r="L307" s="147">
        <f t="shared" si="245"/>
        <v>1995</v>
      </c>
      <c r="M307" s="147">
        <f t="shared" si="245"/>
        <v>1996</v>
      </c>
      <c r="N307" s="147">
        <f t="shared" si="245"/>
        <v>1997</v>
      </c>
      <c r="O307" s="147">
        <f t="shared" si="245"/>
        <v>1998</v>
      </c>
      <c r="P307" s="147">
        <f t="shared" si="245"/>
        <v>1999</v>
      </c>
      <c r="Q307" s="147">
        <f t="shared" si="245"/>
        <v>2000</v>
      </c>
      <c r="R307" s="147">
        <f t="shared" si="245"/>
        <v>2001</v>
      </c>
      <c r="S307" s="147">
        <f t="shared" si="245"/>
        <v>2002</v>
      </c>
      <c r="T307" s="147">
        <f t="shared" si="245"/>
        <v>2003</v>
      </c>
      <c r="U307" s="147">
        <f t="shared" si="245"/>
        <v>2004</v>
      </c>
      <c r="V307" s="147">
        <f t="shared" si="245"/>
        <v>2005</v>
      </c>
      <c r="W307" s="147">
        <f t="shared" si="245"/>
        <v>2006</v>
      </c>
      <c r="X307" s="147">
        <f t="shared" si="245"/>
        <v>2007</v>
      </c>
      <c r="Y307" s="147">
        <f t="shared" si="245"/>
        <v>2008</v>
      </c>
      <c r="Z307" s="147">
        <f t="shared" si="245"/>
        <v>2009</v>
      </c>
      <c r="AA307" s="147">
        <f t="shared" si="245"/>
        <v>2010</v>
      </c>
      <c r="AB307" s="147">
        <f t="shared" si="245"/>
        <v>2011</v>
      </c>
      <c r="AC307" s="147">
        <f t="shared" si="245"/>
        <v>2012</v>
      </c>
      <c r="AD307" s="147">
        <f t="shared" si="245"/>
        <v>2013</v>
      </c>
      <c r="AE307" s="147">
        <f t="shared" si="245"/>
        <v>2014</v>
      </c>
      <c r="AF307" s="147">
        <f t="shared" si="245"/>
        <v>2015</v>
      </c>
      <c r="AG307" s="147">
        <f t="shared" si="245"/>
        <v>2016</v>
      </c>
      <c r="AH307" s="147">
        <f t="shared" si="245"/>
        <v>2017</v>
      </c>
      <c r="AI307" s="147">
        <f t="shared" si="245"/>
        <v>2018</v>
      </c>
      <c r="AJ307" s="147">
        <f t="shared" si="245"/>
        <v>2019</v>
      </c>
      <c r="AK307" s="147">
        <f t="shared" si="245"/>
        <v>2020</v>
      </c>
      <c r="AL307" s="147">
        <f t="shared" si="245"/>
        <v>2021</v>
      </c>
      <c r="AM307" s="147">
        <f t="shared" si="245"/>
        <v>2022</v>
      </c>
      <c r="AN307" s="147">
        <f t="shared" si="245"/>
        <v>2023</v>
      </c>
      <c r="AO307" s="147">
        <f t="shared" si="245"/>
        <v>2024</v>
      </c>
      <c r="AP307" s="147">
        <f t="shared" si="245"/>
        <v>2025</v>
      </c>
      <c r="AQ307" s="147">
        <f t="shared" si="245"/>
        <v>2026</v>
      </c>
      <c r="AR307" s="147">
        <f t="shared" si="245"/>
        <v>2027</v>
      </c>
      <c r="AS307" s="147">
        <f t="shared" si="245"/>
        <v>2028</v>
      </c>
      <c r="AT307" s="147">
        <f t="shared" si="245"/>
        <v>2029</v>
      </c>
      <c r="AU307" s="147">
        <f t="shared" si="245"/>
        <v>2030</v>
      </c>
      <c r="AV307" s="147">
        <f t="shared" si="245"/>
        <v>2031</v>
      </c>
      <c r="AW307" s="147">
        <f t="shared" si="245"/>
        <v>2032</v>
      </c>
      <c r="AX307" s="147">
        <f t="shared" si="245"/>
        <v>2033</v>
      </c>
      <c r="AY307" s="147">
        <f t="shared" si="245"/>
        <v>2034</v>
      </c>
      <c r="AZ307" s="147">
        <f t="shared" si="245"/>
        <v>2035</v>
      </c>
      <c r="BA307" s="147">
        <f t="shared" si="245"/>
        <v>2036</v>
      </c>
      <c r="BB307" s="147">
        <f t="shared" si="245"/>
        <v>2037</v>
      </c>
      <c r="BC307" s="147">
        <f t="shared" si="245"/>
        <v>2038</v>
      </c>
      <c r="BD307" s="147">
        <f t="shared" si="245"/>
        <v>2039</v>
      </c>
      <c r="BE307" s="147">
        <f t="shared" si="245"/>
        <v>2040</v>
      </c>
      <c r="BF307" s="147">
        <f t="shared" si="245"/>
        <v>2041</v>
      </c>
      <c r="BG307" s="147">
        <f t="shared" si="245"/>
        <v>2042</v>
      </c>
      <c r="BH307" s="147">
        <f t="shared" si="245"/>
        <v>2043</v>
      </c>
      <c r="BI307" s="147">
        <f t="shared" si="245"/>
        <v>2044</v>
      </c>
      <c r="BJ307" s="147">
        <f t="shared" si="245"/>
        <v>2045</v>
      </c>
      <c r="BK307" s="147">
        <f t="shared" si="245"/>
        <v>2046</v>
      </c>
      <c r="BL307" s="147">
        <f t="shared" si="245"/>
        <v>2047</v>
      </c>
      <c r="BM307" s="147">
        <f t="shared" si="245"/>
        <v>2048</v>
      </c>
      <c r="BN307" s="147">
        <f t="shared" si="245"/>
        <v>2049</v>
      </c>
      <c r="BO307" s="147">
        <f t="shared" si="245"/>
        <v>2050</v>
      </c>
    </row>
    <row r="308" spans="2:67" hidden="1" outlineLevel="1">
      <c r="B308" s="766">
        <v>161</v>
      </c>
      <c r="C308" s="59" t="s">
        <v>800</v>
      </c>
      <c r="D308" s="708"/>
      <c r="E308" s="702" t="s">
        <v>1312</v>
      </c>
      <c r="F308" s="709"/>
      <c r="G308" s="154">
        <f>IF(COUNTBLANK(G309:G315)=7,"",SUM(G309:G315))</f>
        <v>0</v>
      </c>
      <c r="H308" s="154">
        <f t="shared" ref="H308:AF308" si="246">IF(COUNTBLANK(H309:H315)=7,"",SUM(H309:H315))</f>
        <v>0</v>
      </c>
      <c r="I308" s="154">
        <f t="shared" si="246"/>
        <v>0</v>
      </c>
      <c r="J308" s="154">
        <f t="shared" si="246"/>
        <v>0</v>
      </c>
      <c r="K308" s="154">
        <f t="shared" si="246"/>
        <v>0</v>
      </c>
      <c r="L308" s="154">
        <f t="shared" si="246"/>
        <v>0</v>
      </c>
      <c r="M308" s="154">
        <f t="shared" si="246"/>
        <v>0</v>
      </c>
      <c r="N308" s="154">
        <f t="shared" si="246"/>
        <v>0</v>
      </c>
      <c r="O308" s="154">
        <f t="shared" si="246"/>
        <v>0</v>
      </c>
      <c r="P308" s="154">
        <f t="shared" si="246"/>
        <v>0</v>
      </c>
      <c r="Q308" s="154">
        <f t="shared" si="246"/>
        <v>0</v>
      </c>
      <c r="R308" s="154">
        <f t="shared" si="246"/>
        <v>0</v>
      </c>
      <c r="S308" s="154">
        <f t="shared" si="246"/>
        <v>0</v>
      </c>
      <c r="T308" s="154">
        <f t="shared" si="246"/>
        <v>0</v>
      </c>
      <c r="U308" s="154">
        <f t="shared" si="246"/>
        <v>0</v>
      </c>
      <c r="V308" s="154">
        <f t="shared" si="246"/>
        <v>0</v>
      </c>
      <c r="W308" s="154">
        <f t="shared" si="246"/>
        <v>0</v>
      </c>
      <c r="X308" s="154">
        <f t="shared" si="246"/>
        <v>0</v>
      </c>
      <c r="Y308" s="154">
        <f t="shared" si="246"/>
        <v>0</v>
      </c>
      <c r="Z308" s="154">
        <f t="shared" si="246"/>
        <v>0</v>
      </c>
      <c r="AA308" s="154">
        <f t="shared" si="246"/>
        <v>0</v>
      </c>
      <c r="AB308" s="154">
        <f t="shared" si="246"/>
        <v>0</v>
      </c>
      <c r="AC308" s="154">
        <f t="shared" si="246"/>
        <v>0</v>
      </c>
      <c r="AD308" s="154">
        <f t="shared" si="246"/>
        <v>0</v>
      </c>
      <c r="AE308" s="154">
        <f t="shared" si="246"/>
        <v>0</v>
      </c>
      <c r="AF308" s="154">
        <f t="shared" si="246"/>
        <v>0</v>
      </c>
      <c r="AG308" s="154">
        <f t="shared" ref="AG308:AP308" si="247">IF(COUNTBLANK(AG309:AG315)=7,"",SUM(AG309:AG315))</f>
        <v>0</v>
      </c>
      <c r="AH308" s="154">
        <f t="shared" si="247"/>
        <v>0</v>
      </c>
      <c r="AI308" s="154">
        <f t="shared" si="247"/>
        <v>0</v>
      </c>
      <c r="AJ308" s="154">
        <f t="shared" si="247"/>
        <v>0</v>
      </c>
      <c r="AK308" s="154">
        <f t="shared" si="247"/>
        <v>0</v>
      </c>
      <c r="AL308" s="154">
        <f t="shared" si="247"/>
        <v>0</v>
      </c>
      <c r="AM308" s="154">
        <f t="shared" si="247"/>
        <v>0</v>
      </c>
      <c r="AN308" s="154">
        <f t="shared" si="247"/>
        <v>0</v>
      </c>
      <c r="AO308" s="154">
        <f t="shared" si="247"/>
        <v>0</v>
      </c>
      <c r="AP308" s="154">
        <f t="shared" si="247"/>
        <v>0</v>
      </c>
      <c r="AQ308" s="154">
        <f t="shared" ref="AQ308:BO308" si="248">IF(COUNTBLANK(AQ309:AQ315)=7,"",SUM(AQ309:AQ315))</f>
        <v>0</v>
      </c>
      <c r="AR308" s="154">
        <f t="shared" si="248"/>
        <v>0</v>
      </c>
      <c r="AS308" s="154">
        <f t="shared" si="248"/>
        <v>0</v>
      </c>
      <c r="AT308" s="154">
        <f t="shared" si="248"/>
        <v>0</v>
      </c>
      <c r="AU308" s="154">
        <f t="shared" si="248"/>
        <v>0</v>
      </c>
      <c r="AV308" s="154">
        <f t="shared" si="248"/>
        <v>0</v>
      </c>
      <c r="AW308" s="154">
        <f t="shared" si="248"/>
        <v>0</v>
      </c>
      <c r="AX308" s="154">
        <f t="shared" si="248"/>
        <v>0</v>
      </c>
      <c r="AY308" s="154">
        <f t="shared" si="248"/>
        <v>0</v>
      </c>
      <c r="AZ308" s="154">
        <f t="shared" si="248"/>
        <v>0</v>
      </c>
      <c r="BA308" s="154">
        <f t="shared" si="248"/>
        <v>0</v>
      </c>
      <c r="BB308" s="154">
        <f t="shared" si="248"/>
        <v>0</v>
      </c>
      <c r="BC308" s="154">
        <f t="shared" si="248"/>
        <v>0</v>
      </c>
      <c r="BD308" s="154">
        <f t="shared" si="248"/>
        <v>0</v>
      </c>
      <c r="BE308" s="154">
        <f t="shared" si="248"/>
        <v>0</v>
      </c>
      <c r="BF308" s="154">
        <f t="shared" si="248"/>
        <v>0</v>
      </c>
      <c r="BG308" s="154">
        <f t="shared" si="248"/>
        <v>0</v>
      </c>
      <c r="BH308" s="154">
        <f t="shared" si="248"/>
        <v>0</v>
      </c>
      <c r="BI308" s="154">
        <f t="shared" si="248"/>
        <v>0</v>
      </c>
      <c r="BJ308" s="154">
        <f t="shared" si="248"/>
        <v>0</v>
      </c>
      <c r="BK308" s="154">
        <f t="shared" si="248"/>
        <v>0</v>
      </c>
      <c r="BL308" s="154">
        <f t="shared" si="248"/>
        <v>0</v>
      </c>
      <c r="BM308" s="154">
        <f t="shared" si="248"/>
        <v>0</v>
      </c>
      <c r="BN308" s="154">
        <f t="shared" si="248"/>
        <v>0</v>
      </c>
      <c r="BO308" s="154">
        <f t="shared" si="248"/>
        <v>0</v>
      </c>
    </row>
    <row r="309" spans="2:67" hidden="1" outlineLevel="1">
      <c r="B309" s="772">
        <f t="shared" ref="B309:B314" si="249">B308+1</f>
        <v>162</v>
      </c>
      <c r="C309" s="710"/>
      <c r="D309" s="708" t="s">
        <v>1147</v>
      </c>
      <c r="E309" s="702" t="s">
        <v>1312</v>
      </c>
      <c r="F309" s="709"/>
      <c r="G309" s="976">
        <f t="shared" ref="G309:G315" si="250">IF(G231="","",G231*G270/1000)</f>
        <v>0</v>
      </c>
      <c r="H309" s="976">
        <f t="shared" ref="H309:AF315" si="251">IF(H231="","",H231*H270/1000)</f>
        <v>0</v>
      </c>
      <c r="I309" s="976">
        <f t="shared" si="251"/>
        <v>0</v>
      </c>
      <c r="J309" s="976">
        <f t="shared" si="251"/>
        <v>0</v>
      </c>
      <c r="K309" s="976">
        <f t="shared" si="251"/>
        <v>0</v>
      </c>
      <c r="L309" s="976">
        <f t="shared" si="251"/>
        <v>0</v>
      </c>
      <c r="M309" s="976">
        <f t="shared" si="251"/>
        <v>0</v>
      </c>
      <c r="N309" s="976">
        <f t="shared" si="251"/>
        <v>0</v>
      </c>
      <c r="O309" s="976">
        <f t="shared" si="251"/>
        <v>0</v>
      </c>
      <c r="P309" s="976">
        <f t="shared" si="251"/>
        <v>0</v>
      </c>
      <c r="Q309" s="976">
        <f t="shared" si="251"/>
        <v>0</v>
      </c>
      <c r="R309" s="976">
        <f t="shared" si="251"/>
        <v>0</v>
      </c>
      <c r="S309" s="976">
        <f t="shared" si="251"/>
        <v>0</v>
      </c>
      <c r="T309" s="976">
        <f t="shared" si="251"/>
        <v>0</v>
      </c>
      <c r="U309" s="976">
        <f t="shared" si="251"/>
        <v>0</v>
      </c>
      <c r="V309" s="976">
        <f t="shared" si="251"/>
        <v>0</v>
      </c>
      <c r="W309" s="976">
        <f t="shared" si="251"/>
        <v>0</v>
      </c>
      <c r="X309" s="976">
        <f t="shared" si="251"/>
        <v>0</v>
      </c>
      <c r="Y309" s="976">
        <f t="shared" si="251"/>
        <v>0</v>
      </c>
      <c r="Z309" s="976">
        <f t="shared" si="251"/>
        <v>0</v>
      </c>
      <c r="AA309" s="976">
        <f t="shared" si="251"/>
        <v>0</v>
      </c>
      <c r="AB309" s="976">
        <f t="shared" si="251"/>
        <v>0</v>
      </c>
      <c r="AC309" s="976">
        <f t="shared" si="251"/>
        <v>0</v>
      </c>
      <c r="AD309" s="976">
        <f t="shared" si="251"/>
        <v>0</v>
      </c>
      <c r="AE309" s="976">
        <f t="shared" si="251"/>
        <v>0</v>
      </c>
      <c r="AF309" s="976">
        <f t="shared" si="251"/>
        <v>0</v>
      </c>
      <c r="AG309" s="976">
        <f t="shared" ref="AG309:AK315" si="252">IF(AG231="","",AG231*AG270/1000)</f>
        <v>0</v>
      </c>
      <c r="AH309" s="976">
        <f t="shared" si="252"/>
        <v>0</v>
      </c>
      <c r="AI309" s="976">
        <f t="shared" si="252"/>
        <v>0</v>
      </c>
      <c r="AJ309" s="976">
        <f t="shared" si="252"/>
        <v>0</v>
      </c>
      <c r="AK309" s="976">
        <f t="shared" si="252"/>
        <v>0</v>
      </c>
      <c r="AL309" s="976">
        <f t="shared" ref="AL309:AP315" si="253">IF(AL231="","",AL231*AL270/1000)</f>
        <v>0</v>
      </c>
      <c r="AM309" s="976">
        <f t="shared" si="253"/>
        <v>0</v>
      </c>
      <c r="AN309" s="976">
        <f t="shared" si="253"/>
        <v>0</v>
      </c>
      <c r="AO309" s="976">
        <f t="shared" si="253"/>
        <v>0</v>
      </c>
      <c r="AP309" s="976">
        <f t="shared" si="253"/>
        <v>0</v>
      </c>
      <c r="AQ309" s="976">
        <f t="shared" ref="AQ309:BO309" si="254">IF(AQ231="","",AQ231*AQ270/1000)</f>
        <v>0</v>
      </c>
      <c r="AR309" s="976">
        <f t="shared" si="254"/>
        <v>0</v>
      </c>
      <c r="AS309" s="976">
        <f t="shared" si="254"/>
        <v>0</v>
      </c>
      <c r="AT309" s="976">
        <f t="shared" si="254"/>
        <v>0</v>
      </c>
      <c r="AU309" s="976">
        <f t="shared" si="254"/>
        <v>0</v>
      </c>
      <c r="AV309" s="976">
        <f t="shared" si="254"/>
        <v>0</v>
      </c>
      <c r="AW309" s="976">
        <f t="shared" si="254"/>
        <v>0</v>
      </c>
      <c r="AX309" s="976">
        <f t="shared" si="254"/>
        <v>0</v>
      </c>
      <c r="AY309" s="976">
        <f t="shared" si="254"/>
        <v>0</v>
      </c>
      <c r="AZ309" s="976">
        <f t="shared" si="254"/>
        <v>0</v>
      </c>
      <c r="BA309" s="976">
        <f t="shared" si="254"/>
        <v>0</v>
      </c>
      <c r="BB309" s="976">
        <f t="shared" si="254"/>
        <v>0</v>
      </c>
      <c r="BC309" s="976">
        <f t="shared" si="254"/>
        <v>0</v>
      </c>
      <c r="BD309" s="976">
        <f t="shared" si="254"/>
        <v>0</v>
      </c>
      <c r="BE309" s="976">
        <f t="shared" si="254"/>
        <v>0</v>
      </c>
      <c r="BF309" s="976">
        <f t="shared" si="254"/>
        <v>0</v>
      </c>
      <c r="BG309" s="976">
        <f t="shared" si="254"/>
        <v>0</v>
      </c>
      <c r="BH309" s="976">
        <f t="shared" si="254"/>
        <v>0</v>
      </c>
      <c r="BI309" s="976">
        <f t="shared" si="254"/>
        <v>0</v>
      </c>
      <c r="BJ309" s="976">
        <f t="shared" si="254"/>
        <v>0</v>
      </c>
      <c r="BK309" s="976">
        <f t="shared" si="254"/>
        <v>0</v>
      </c>
      <c r="BL309" s="976">
        <f t="shared" si="254"/>
        <v>0</v>
      </c>
      <c r="BM309" s="976">
        <f t="shared" si="254"/>
        <v>0</v>
      </c>
      <c r="BN309" s="976">
        <f t="shared" si="254"/>
        <v>0</v>
      </c>
      <c r="BO309" s="976">
        <f t="shared" si="254"/>
        <v>0</v>
      </c>
    </row>
    <row r="310" spans="2:67" hidden="1" outlineLevel="1">
      <c r="B310" s="772">
        <f t="shared" si="249"/>
        <v>163</v>
      </c>
      <c r="C310" s="707"/>
      <c r="D310" s="708" t="s">
        <v>1119</v>
      </c>
      <c r="E310" s="702" t="s">
        <v>1312</v>
      </c>
      <c r="F310" s="709"/>
      <c r="G310" s="976">
        <f t="shared" si="250"/>
        <v>0</v>
      </c>
      <c r="H310" s="976">
        <f t="shared" ref="H310:V310" si="255">IF(H232="","",H232*H271/1000)</f>
        <v>0</v>
      </c>
      <c r="I310" s="976">
        <f t="shared" si="255"/>
        <v>0</v>
      </c>
      <c r="J310" s="976">
        <f t="shared" si="255"/>
        <v>0</v>
      </c>
      <c r="K310" s="976">
        <f t="shared" si="255"/>
        <v>0</v>
      </c>
      <c r="L310" s="976">
        <f t="shared" si="255"/>
        <v>0</v>
      </c>
      <c r="M310" s="976">
        <f t="shared" si="255"/>
        <v>0</v>
      </c>
      <c r="N310" s="976">
        <f t="shared" si="255"/>
        <v>0</v>
      </c>
      <c r="O310" s="976">
        <f t="shared" si="255"/>
        <v>0</v>
      </c>
      <c r="P310" s="976">
        <f t="shared" si="255"/>
        <v>0</v>
      </c>
      <c r="Q310" s="976">
        <f t="shared" si="255"/>
        <v>0</v>
      </c>
      <c r="R310" s="976">
        <f t="shared" si="255"/>
        <v>0</v>
      </c>
      <c r="S310" s="976">
        <f t="shared" si="255"/>
        <v>0</v>
      </c>
      <c r="T310" s="976">
        <f t="shared" si="255"/>
        <v>0</v>
      </c>
      <c r="U310" s="976">
        <f t="shared" si="255"/>
        <v>0</v>
      </c>
      <c r="V310" s="976">
        <f t="shared" si="255"/>
        <v>0</v>
      </c>
      <c r="W310" s="976">
        <f t="shared" si="251"/>
        <v>0</v>
      </c>
      <c r="X310" s="976">
        <f t="shared" si="251"/>
        <v>0</v>
      </c>
      <c r="Y310" s="976">
        <f t="shared" si="251"/>
        <v>0</v>
      </c>
      <c r="Z310" s="976">
        <f t="shared" si="251"/>
        <v>0</v>
      </c>
      <c r="AA310" s="976">
        <f t="shared" si="251"/>
        <v>0</v>
      </c>
      <c r="AB310" s="976">
        <f t="shared" si="251"/>
        <v>0</v>
      </c>
      <c r="AC310" s="976">
        <f t="shared" si="251"/>
        <v>0</v>
      </c>
      <c r="AD310" s="976">
        <f t="shared" si="251"/>
        <v>0</v>
      </c>
      <c r="AE310" s="976">
        <f t="shared" si="251"/>
        <v>0</v>
      </c>
      <c r="AF310" s="976">
        <f t="shared" si="251"/>
        <v>0</v>
      </c>
      <c r="AG310" s="976">
        <f t="shared" si="252"/>
        <v>0</v>
      </c>
      <c r="AH310" s="976">
        <f t="shared" si="252"/>
        <v>0</v>
      </c>
      <c r="AI310" s="976">
        <f t="shared" si="252"/>
        <v>0</v>
      </c>
      <c r="AJ310" s="976">
        <f t="shared" si="252"/>
        <v>0</v>
      </c>
      <c r="AK310" s="976">
        <f t="shared" si="252"/>
        <v>0</v>
      </c>
      <c r="AL310" s="976">
        <f t="shared" si="253"/>
        <v>0</v>
      </c>
      <c r="AM310" s="976">
        <f t="shared" si="253"/>
        <v>0</v>
      </c>
      <c r="AN310" s="976">
        <f t="shared" si="253"/>
        <v>0</v>
      </c>
      <c r="AO310" s="976">
        <f t="shared" si="253"/>
        <v>0</v>
      </c>
      <c r="AP310" s="976">
        <f t="shared" si="253"/>
        <v>0</v>
      </c>
      <c r="AQ310" s="976">
        <f t="shared" ref="AQ310:BO310" si="256">IF(AQ232="","",AQ232*AQ271/1000)</f>
        <v>0</v>
      </c>
      <c r="AR310" s="976">
        <f t="shared" si="256"/>
        <v>0</v>
      </c>
      <c r="AS310" s="976">
        <f t="shared" si="256"/>
        <v>0</v>
      </c>
      <c r="AT310" s="976">
        <f t="shared" si="256"/>
        <v>0</v>
      </c>
      <c r="AU310" s="976">
        <f t="shared" si="256"/>
        <v>0</v>
      </c>
      <c r="AV310" s="976">
        <f t="shared" si="256"/>
        <v>0</v>
      </c>
      <c r="AW310" s="976">
        <f t="shared" si="256"/>
        <v>0</v>
      </c>
      <c r="AX310" s="976">
        <f t="shared" si="256"/>
        <v>0</v>
      </c>
      <c r="AY310" s="976">
        <f t="shared" si="256"/>
        <v>0</v>
      </c>
      <c r="AZ310" s="976">
        <f t="shared" si="256"/>
        <v>0</v>
      </c>
      <c r="BA310" s="976">
        <f t="shared" si="256"/>
        <v>0</v>
      </c>
      <c r="BB310" s="976">
        <f t="shared" si="256"/>
        <v>0</v>
      </c>
      <c r="BC310" s="976">
        <f t="shared" si="256"/>
        <v>0</v>
      </c>
      <c r="BD310" s="976">
        <f t="shared" si="256"/>
        <v>0</v>
      </c>
      <c r="BE310" s="976">
        <f t="shared" si="256"/>
        <v>0</v>
      </c>
      <c r="BF310" s="976">
        <f t="shared" si="256"/>
        <v>0</v>
      </c>
      <c r="BG310" s="976">
        <f t="shared" si="256"/>
        <v>0</v>
      </c>
      <c r="BH310" s="976">
        <f t="shared" si="256"/>
        <v>0</v>
      </c>
      <c r="BI310" s="976">
        <f t="shared" si="256"/>
        <v>0</v>
      </c>
      <c r="BJ310" s="976">
        <f t="shared" si="256"/>
        <v>0</v>
      </c>
      <c r="BK310" s="976">
        <f t="shared" si="256"/>
        <v>0</v>
      </c>
      <c r="BL310" s="976">
        <f t="shared" si="256"/>
        <v>0</v>
      </c>
      <c r="BM310" s="976">
        <f t="shared" si="256"/>
        <v>0</v>
      </c>
      <c r="BN310" s="976">
        <f t="shared" si="256"/>
        <v>0</v>
      </c>
      <c r="BO310" s="976">
        <f t="shared" si="256"/>
        <v>0</v>
      </c>
    </row>
    <row r="311" spans="2:67" hidden="1" outlineLevel="1">
      <c r="B311" s="772">
        <f t="shared" si="249"/>
        <v>164</v>
      </c>
      <c r="C311" s="710"/>
      <c r="D311" s="708" t="s">
        <v>776</v>
      </c>
      <c r="E311" s="702" t="s">
        <v>1312</v>
      </c>
      <c r="F311" s="709"/>
      <c r="G311" s="976">
        <f t="shared" si="250"/>
        <v>0</v>
      </c>
      <c r="H311" s="976">
        <f t="shared" si="251"/>
        <v>0</v>
      </c>
      <c r="I311" s="976">
        <f t="shared" si="251"/>
        <v>0</v>
      </c>
      <c r="J311" s="976">
        <f t="shared" si="251"/>
        <v>0</v>
      </c>
      <c r="K311" s="976">
        <f t="shared" si="251"/>
        <v>0</v>
      </c>
      <c r="L311" s="976">
        <f t="shared" si="251"/>
        <v>0</v>
      </c>
      <c r="M311" s="976">
        <f t="shared" si="251"/>
        <v>0</v>
      </c>
      <c r="N311" s="976">
        <f t="shared" si="251"/>
        <v>0</v>
      </c>
      <c r="O311" s="976">
        <f t="shared" si="251"/>
        <v>0</v>
      </c>
      <c r="P311" s="976">
        <f t="shared" si="251"/>
        <v>0</v>
      </c>
      <c r="Q311" s="976">
        <f t="shared" si="251"/>
        <v>0</v>
      </c>
      <c r="R311" s="976">
        <f t="shared" si="251"/>
        <v>0</v>
      </c>
      <c r="S311" s="976">
        <f t="shared" si="251"/>
        <v>0</v>
      </c>
      <c r="T311" s="976">
        <f t="shared" si="251"/>
        <v>0</v>
      </c>
      <c r="U311" s="976">
        <f t="shared" si="251"/>
        <v>0</v>
      </c>
      <c r="V311" s="976">
        <f t="shared" si="251"/>
        <v>0</v>
      </c>
      <c r="W311" s="976">
        <f t="shared" si="251"/>
        <v>0</v>
      </c>
      <c r="X311" s="976">
        <f t="shared" si="251"/>
        <v>0</v>
      </c>
      <c r="Y311" s="976">
        <f t="shared" si="251"/>
        <v>0</v>
      </c>
      <c r="Z311" s="976">
        <f t="shared" si="251"/>
        <v>0</v>
      </c>
      <c r="AA311" s="976">
        <f t="shared" si="251"/>
        <v>0</v>
      </c>
      <c r="AB311" s="976">
        <f t="shared" si="251"/>
        <v>0</v>
      </c>
      <c r="AC311" s="976">
        <f t="shared" si="251"/>
        <v>0</v>
      </c>
      <c r="AD311" s="976">
        <f t="shared" si="251"/>
        <v>0</v>
      </c>
      <c r="AE311" s="976">
        <f t="shared" si="251"/>
        <v>0</v>
      </c>
      <c r="AF311" s="976">
        <f t="shared" si="251"/>
        <v>0</v>
      </c>
      <c r="AG311" s="976">
        <f t="shared" si="252"/>
        <v>0</v>
      </c>
      <c r="AH311" s="976">
        <f t="shared" si="252"/>
        <v>0</v>
      </c>
      <c r="AI311" s="976">
        <f t="shared" si="252"/>
        <v>0</v>
      </c>
      <c r="AJ311" s="976">
        <f t="shared" si="252"/>
        <v>0</v>
      </c>
      <c r="AK311" s="976">
        <f t="shared" si="252"/>
        <v>0</v>
      </c>
      <c r="AL311" s="976">
        <f t="shared" si="253"/>
        <v>0</v>
      </c>
      <c r="AM311" s="976">
        <f t="shared" si="253"/>
        <v>0</v>
      </c>
      <c r="AN311" s="976">
        <f t="shared" si="253"/>
        <v>0</v>
      </c>
      <c r="AO311" s="976">
        <f t="shared" si="253"/>
        <v>0</v>
      </c>
      <c r="AP311" s="976">
        <f t="shared" si="253"/>
        <v>0</v>
      </c>
      <c r="AQ311" s="976">
        <f t="shared" ref="AQ311:BO311" si="257">IF(AQ233="","",AQ233*AQ272/1000)</f>
        <v>0</v>
      </c>
      <c r="AR311" s="976">
        <f t="shared" si="257"/>
        <v>0</v>
      </c>
      <c r="AS311" s="976">
        <f t="shared" si="257"/>
        <v>0</v>
      </c>
      <c r="AT311" s="976">
        <f t="shared" si="257"/>
        <v>0</v>
      </c>
      <c r="AU311" s="976">
        <f t="shared" si="257"/>
        <v>0</v>
      </c>
      <c r="AV311" s="976">
        <f t="shared" si="257"/>
        <v>0</v>
      </c>
      <c r="AW311" s="976">
        <f t="shared" si="257"/>
        <v>0</v>
      </c>
      <c r="AX311" s="976">
        <f t="shared" si="257"/>
        <v>0</v>
      </c>
      <c r="AY311" s="976">
        <f t="shared" si="257"/>
        <v>0</v>
      </c>
      <c r="AZ311" s="976">
        <f t="shared" si="257"/>
        <v>0</v>
      </c>
      <c r="BA311" s="976">
        <f t="shared" si="257"/>
        <v>0</v>
      </c>
      <c r="BB311" s="976">
        <f t="shared" si="257"/>
        <v>0</v>
      </c>
      <c r="BC311" s="976">
        <f t="shared" si="257"/>
        <v>0</v>
      </c>
      <c r="BD311" s="976">
        <f t="shared" si="257"/>
        <v>0</v>
      </c>
      <c r="BE311" s="976">
        <f t="shared" si="257"/>
        <v>0</v>
      </c>
      <c r="BF311" s="976">
        <f t="shared" si="257"/>
        <v>0</v>
      </c>
      <c r="BG311" s="976">
        <f t="shared" si="257"/>
        <v>0</v>
      </c>
      <c r="BH311" s="976">
        <f t="shared" si="257"/>
        <v>0</v>
      </c>
      <c r="BI311" s="976">
        <f t="shared" si="257"/>
        <v>0</v>
      </c>
      <c r="BJ311" s="976">
        <f t="shared" si="257"/>
        <v>0</v>
      </c>
      <c r="BK311" s="976">
        <f t="shared" si="257"/>
        <v>0</v>
      </c>
      <c r="BL311" s="976">
        <f t="shared" si="257"/>
        <v>0</v>
      </c>
      <c r="BM311" s="976">
        <f t="shared" si="257"/>
        <v>0</v>
      </c>
      <c r="BN311" s="976">
        <f t="shared" si="257"/>
        <v>0</v>
      </c>
      <c r="BO311" s="976">
        <f t="shared" si="257"/>
        <v>0</v>
      </c>
    </row>
    <row r="312" spans="2:67" hidden="1" outlineLevel="1">
      <c r="B312" s="772">
        <f t="shared" si="249"/>
        <v>165</v>
      </c>
      <c r="C312" s="707"/>
      <c r="D312" s="708" t="s">
        <v>1120</v>
      </c>
      <c r="E312" s="702" t="s">
        <v>1312</v>
      </c>
      <c r="F312" s="709"/>
      <c r="G312" s="976">
        <f t="shared" si="250"/>
        <v>0</v>
      </c>
      <c r="H312" s="976">
        <f t="shared" si="251"/>
        <v>0</v>
      </c>
      <c r="I312" s="976">
        <f t="shared" si="251"/>
        <v>0</v>
      </c>
      <c r="J312" s="976">
        <f t="shared" si="251"/>
        <v>0</v>
      </c>
      <c r="K312" s="976">
        <f t="shared" si="251"/>
        <v>0</v>
      </c>
      <c r="L312" s="976">
        <f t="shared" si="251"/>
        <v>0</v>
      </c>
      <c r="M312" s="976">
        <f t="shared" si="251"/>
        <v>0</v>
      </c>
      <c r="N312" s="976">
        <f t="shared" si="251"/>
        <v>0</v>
      </c>
      <c r="O312" s="976">
        <f t="shared" si="251"/>
        <v>0</v>
      </c>
      <c r="P312" s="976">
        <f t="shared" si="251"/>
        <v>0</v>
      </c>
      <c r="Q312" s="976">
        <f t="shared" si="251"/>
        <v>0</v>
      </c>
      <c r="R312" s="976">
        <f t="shared" si="251"/>
        <v>0</v>
      </c>
      <c r="S312" s="976">
        <f t="shared" si="251"/>
        <v>0</v>
      </c>
      <c r="T312" s="976">
        <f t="shared" si="251"/>
        <v>0</v>
      </c>
      <c r="U312" s="976">
        <f t="shared" si="251"/>
        <v>0</v>
      </c>
      <c r="V312" s="976">
        <f t="shared" si="251"/>
        <v>0</v>
      </c>
      <c r="W312" s="976">
        <f t="shared" si="251"/>
        <v>0</v>
      </c>
      <c r="X312" s="976">
        <f t="shared" si="251"/>
        <v>0</v>
      </c>
      <c r="Y312" s="976">
        <f t="shared" si="251"/>
        <v>0</v>
      </c>
      <c r="Z312" s="976">
        <f t="shared" si="251"/>
        <v>0</v>
      </c>
      <c r="AA312" s="976">
        <f t="shared" si="251"/>
        <v>0</v>
      </c>
      <c r="AB312" s="976">
        <f t="shared" si="251"/>
        <v>0</v>
      </c>
      <c r="AC312" s="976">
        <f t="shared" si="251"/>
        <v>0</v>
      </c>
      <c r="AD312" s="976">
        <f t="shared" si="251"/>
        <v>0</v>
      </c>
      <c r="AE312" s="976">
        <f t="shared" si="251"/>
        <v>0</v>
      </c>
      <c r="AF312" s="976">
        <f t="shared" si="251"/>
        <v>0</v>
      </c>
      <c r="AG312" s="976">
        <f t="shared" si="252"/>
        <v>0</v>
      </c>
      <c r="AH312" s="976">
        <f t="shared" si="252"/>
        <v>0</v>
      </c>
      <c r="AI312" s="976">
        <f t="shared" si="252"/>
        <v>0</v>
      </c>
      <c r="AJ312" s="976">
        <f t="shared" si="252"/>
        <v>0</v>
      </c>
      <c r="AK312" s="976">
        <f t="shared" si="252"/>
        <v>0</v>
      </c>
      <c r="AL312" s="976">
        <f t="shared" si="253"/>
        <v>0</v>
      </c>
      <c r="AM312" s="976">
        <f t="shared" si="253"/>
        <v>0</v>
      </c>
      <c r="AN312" s="976">
        <f t="shared" si="253"/>
        <v>0</v>
      </c>
      <c r="AO312" s="976">
        <f t="shared" si="253"/>
        <v>0</v>
      </c>
      <c r="AP312" s="976">
        <f t="shared" si="253"/>
        <v>0</v>
      </c>
      <c r="AQ312" s="976">
        <f t="shared" ref="AQ312:BO312" si="258">IF(AQ234="","",AQ234*AQ273/1000)</f>
        <v>0</v>
      </c>
      <c r="AR312" s="976">
        <f t="shared" si="258"/>
        <v>0</v>
      </c>
      <c r="AS312" s="976">
        <f t="shared" si="258"/>
        <v>0</v>
      </c>
      <c r="AT312" s="976">
        <f t="shared" si="258"/>
        <v>0</v>
      </c>
      <c r="AU312" s="976">
        <f t="shared" si="258"/>
        <v>0</v>
      </c>
      <c r="AV312" s="976">
        <f t="shared" si="258"/>
        <v>0</v>
      </c>
      <c r="AW312" s="976">
        <f t="shared" si="258"/>
        <v>0</v>
      </c>
      <c r="AX312" s="976">
        <f t="shared" si="258"/>
        <v>0</v>
      </c>
      <c r="AY312" s="976">
        <f t="shared" si="258"/>
        <v>0</v>
      </c>
      <c r="AZ312" s="976">
        <f t="shared" si="258"/>
        <v>0</v>
      </c>
      <c r="BA312" s="976">
        <f t="shared" si="258"/>
        <v>0</v>
      </c>
      <c r="BB312" s="976">
        <f t="shared" si="258"/>
        <v>0</v>
      </c>
      <c r="BC312" s="976">
        <f t="shared" si="258"/>
        <v>0</v>
      </c>
      <c r="BD312" s="976">
        <f t="shared" si="258"/>
        <v>0</v>
      </c>
      <c r="BE312" s="976">
        <f t="shared" si="258"/>
        <v>0</v>
      </c>
      <c r="BF312" s="976">
        <f t="shared" si="258"/>
        <v>0</v>
      </c>
      <c r="BG312" s="976">
        <f t="shared" si="258"/>
        <v>0</v>
      </c>
      <c r="BH312" s="976">
        <f t="shared" si="258"/>
        <v>0</v>
      </c>
      <c r="BI312" s="976">
        <f t="shared" si="258"/>
        <v>0</v>
      </c>
      <c r="BJ312" s="976">
        <f t="shared" si="258"/>
        <v>0</v>
      </c>
      <c r="BK312" s="976">
        <f t="shared" si="258"/>
        <v>0</v>
      </c>
      <c r="BL312" s="976">
        <f t="shared" si="258"/>
        <v>0</v>
      </c>
      <c r="BM312" s="976">
        <f t="shared" si="258"/>
        <v>0</v>
      </c>
      <c r="BN312" s="976">
        <f t="shared" si="258"/>
        <v>0</v>
      </c>
      <c r="BO312" s="976">
        <f t="shared" si="258"/>
        <v>0</v>
      </c>
    </row>
    <row r="313" spans="2:67" hidden="1" outlineLevel="1">
      <c r="B313" s="772">
        <f t="shared" si="249"/>
        <v>166</v>
      </c>
      <c r="C313" s="707"/>
      <c r="D313" s="708" t="s">
        <v>1121</v>
      </c>
      <c r="E313" s="702" t="s">
        <v>1312</v>
      </c>
      <c r="F313" s="709"/>
      <c r="G313" s="976">
        <f t="shared" si="250"/>
        <v>0</v>
      </c>
      <c r="H313" s="976">
        <f t="shared" si="251"/>
        <v>0</v>
      </c>
      <c r="I313" s="976">
        <f t="shared" si="251"/>
        <v>0</v>
      </c>
      <c r="J313" s="976">
        <f t="shared" si="251"/>
        <v>0</v>
      </c>
      <c r="K313" s="976">
        <f t="shared" si="251"/>
        <v>0</v>
      </c>
      <c r="L313" s="976">
        <f t="shared" si="251"/>
        <v>0</v>
      </c>
      <c r="M313" s="976">
        <f t="shared" si="251"/>
        <v>0</v>
      </c>
      <c r="N313" s="976">
        <f t="shared" si="251"/>
        <v>0</v>
      </c>
      <c r="O313" s="976">
        <f t="shared" si="251"/>
        <v>0</v>
      </c>
      <c r="P313" s="976">
        <f t="shared" si="251"/>
        <v>0</v>
      </c>
      <c r="Q313" s="976">
        <f t="shared" si="251"/>
        <v>0</v>
      </c>
      <c r="R313" s="976">
        <f t="shared" si="251"/>
        <v>0</v>
      </c>
      <c r="S313" s="976">
        <f t="shared" si="251"/>
        <v>0</v>
      </c>
      <c r="T313" s="976">
        <f t="shared" si="251"/>
        <v>0</v>
      </c>
      <c r="U313" s="976">
        <f t="shared" si="251"/>
        <v>0</v>
      </c>
      <c r="V313" s="976">
        <f t="shared" si="251"/>
        <v>0</v>
      </c>
      <c r="W313" s="976">
        <f t="shared" si="251"/>
        <v>0</v>
      </c>
      <c r="X313" s="976">
        <f t="shared" si="251"/>
        <v>0</v>
      </c>
      <c r="Y313" s="976">
        <f t="shared" si="251"/>
        <v>0</v>
      </c>
      <c r="Z313" s="976">
        <f t="shared" si="251"/>
        <v>0</v>
      </c>
      <c r="AA313" s="976">
        <f t="shared" si="251"/>
        <v>0</v>
      </c>
      <c r="AB313" s="976">
        <f t="shared" si="251"/>
        <v>0</v>
      </c>
      <c r="AC313" s="976">
        <f t="shared" si="251"/>
        <v>0</v>
      </c>
      <c r="AD313" s="976">
        <f t="shared" si="251"/>
        <v>0</v>
      </c>
      <c r="AE313" s="976">
        <f t="shared" si="251"/>
        <v>0</v>
      </c>
      <c r="AF313" s="976">
        <f t="shared" si="251"/>
        <v>0</v>
      </c>
      <c r="AG313" s="976">
        <f t="shared" si="252"/>
        <v>0</v>
      </c>
      <c r="AH313" s="976">
        <f t="shared" si="252"/>
        <v>0</v>
      </c>
      <c r="AI313" s="976">
        <f t="shared" si="252"/>
        <v>0</v>
      </c>
      <c r="AJ313" s="976">
        <f t="shared" si="252"/>
        <v>0</v>
      </c>
      <c r="AK313" s="976">
        <f t="shared" si="252"/>
        <v>0</v>
      </c>
      <c r="AL313" s="976">
        <f t="shared" si="253"/>
        <v>0</v>
      </c>
      <c r="AM313" s="976">
        <f t="shared" si="253"/>
        <v>0</v>
      </c>
      <c r="AN313" s="976">
        <f t="shared" si="253"/>
        <v>0</v>
      </c>
      <c r="AO313" s="976">
        <f t="shared" si="253"/>
        <v>0</v>
      </c>
      <c r="AP313" s="976">
        <f t="shared" si="253"/>
        <v>0</v>
      </c>
      <c r="AQ313" s="976">
        <f t="shared" ref="AQ313:BO313" si="259">IF(AQ235="","",AQ235*AQ274/1000)</f>
        <v>0</v>
      </c>
      <c r="AR313" s="976">
        <f t="shared" si="259"/>
        <v>0</v>
      </c>
      <c r="AS313" s="976">
        <f t="shared" si="259"/>
        <v>0</v>
      </c>
      <c r="AT313" s="976">
        <f t="shared" si="259"/>
        <v>0</v>
      </c>
      <c r="AU313" s="976">
        <f t="shared" si="259"/>
        <v>0</v>
      </c>
      <c r="AV313" s="976">
        <f t="shared" si="259"/>
        <v>0</v>
      </c>
      <c r="AW313" s="976">
        <f t="shared" si="259"/>
        <v>0</v>
      </c>
      <c r="AX313" s="976">
        <f t="shared" si="259"/>
        <v>0</v>
      </c>
      <c r="AY313" s="976">
        <f t="shared" si="259"/>
        <v>0</v>
      </c>
      <c r="AZ313" s="976">
        <f t="shared" si="259"/>
        <v>0</v>
      </c>
      <c r="BA313" s="976">
        <f t="shared" si="259"/>
        <v>0</v>
      </c>
      <c r="BB313" s="976">
        <f t="shared" si="259"/>
        <v>0</v>
      </c>
      <c r="BC313" s="976">
        <f t="shared" si="259"/>
        <v>0</v>
      </c>
      <c r="BD313" s="976">
        <f t="shared" si="259"/>
        <v>0</v>
      </c>
      <c r="BE313" s="976">
        <f t="shared" si="259"/>
        <v>0</v>
      </c>
      <c r="BF313" s="976">
        <f t="shared" si="259"/>
        <v>0</v>
      </c>
      <c r="BG313" s="976">
        <f t="shared" si="259"/>
        <v>0</v>
      </c>
      <c r="BH313" s="976">
        <f t="shared" si="259"/>
        <v>0</v>
      </c>
      <c r="BI313" s="976">
        <f t="shared" si="259"/>
        <v>0</v>
      </c>
      <c r="BJ313" s="976">
        <f t="shared" si="259"/>
        <v>0</v>
      </c>
      <c r="BK313" s="976">
        <f t="shared" si="259"/>
        <v>0</v>
      </c>
      <c r="BL313" s="976">
        <f t="shared" si="259"/>
        <v>0</v>
      </c>
      <c r="BM313" s="976">
        <f t="shared" si="259"/>
        <v>0</v>
      </c>
      <c r="BN313" s="976">
        <f t="shared" si="259"/>
        <v>0</v>
      </c>
      <c r="BO313" s="976">
        <f t="shared" si="259"/>
        <v>0</v>
      </c>
    </row>
    <row r="314" spans="2:67" hidden="1" outlineLevel="1">
      <c r="B314" s="772">
        <f t="shared" si="249"/>
        <v>167</v>
      </c>
      <c r="C314" s="707"/>
      <c r="D314" s="708" t="s">
        <v>1122</v>
      </c>
      <c r="E314" s="702" t="s">
        <v>1312</v>
      </c>
      <c r="F314" s="709"/>
      <c r="G314" s="976">
        <f t="shared" si="250"/>
        <v>0</v>
      </c>
      <c r="H314" s="976">
        <f t="shared" si="251"/>
        <v>0</v>
      </c>
      <c r="I314" s="976">
        <f t="shared" si="251"/>
        <v>0</v>
      </c>
      <c r="J314" s="976">
        <f t="shared" si="251"/>
        <v>0</v>
      </c>
      <c r="K314" s="976">
        <f t="shared" si="251"/>
        <v>0</v>
      </c>
      <c r="L314" s="976">
        <f t="shared" si="251"/>
        <v>0</v>
      </c>
      <c r="M314" s="976">
        <f t="shared" si="251"/>
        <v>0</v>
      </c>
      <c r="N314" s="976">
        <f t="shared" si="251"/>
        <v>0</v>
      </c>
      <c r="O314" s="976">
        <f t="shared" si="251"/>
        <v>0</v>
      </c>
      <c r="P314" s="976">
        <f t="shared" si="251"/>
        <v>0</v>
      </c>
      <c r="Q314" s="976">
        <f t="shared" si="251"/>
        <v>0</v>
      </c>
      <c r="R314" s="976">
        <f t="shared" si="251"/>
        <v>0</v>
      </c>
      <c r="S314" s="976">
        <f t="shared" si="251"/>
        <v>0</v>
      </c>
      <c r="T314" s="976">
        <f t="shared" si="251"/>
        <v>0</v>
      </c>
      <c r="U314" s="976">
        <f t="shared" si="251"/>
        <v>0</v>
      </c>
      <c r="V314" s="976">
        <f t="shared" si="251"/>
        <v>0</v>
      </c>
      <c r="W314" s="976">
        <f t="shared" si="251"/>
        <v>0</v>
      </c>
      <c r="X314" s="976">
        <f t="shared" si="251"/>
        <v>0</v>
      </c>
      <c r="Y314" s="976">
        <f t="shared" si="251"/>
        <v>0</v>
      </c>
      <c r="Z314" s="976">
        <f t="shared" si="251"/>
        <v>0</v>
      </c>
      <c r="AA314" s="976">
        <f t="shared" si="251"/>
        <v>0</v>
      </c>
      <c r="AB314" s="976">
        <f t="shared" si="251"/>
        <v>0</v>
      </c>
      <c r="AC314" s="976">
        <f t="shared" si="251"/>
        <v>0</v>
      </c>
      <c r="AD314" s="976">
        <f t="shared" si="251"/>
        <v>0</v>
      </c>
      <c r="AE314" s="976">
        <f t="shared" si="251"/>
        <v>0</v>
      </c>
      <c r="AF314" s="976">
        <f t="shared" si="251"/>
        <v>0</v>
      </c>
      <c r="AG314" s="976">
        <f t="shared" si="252"/>
        <v>0</v>
      </c>
      <c r="AH314" s="976">
        <f t="shared" si="252"/>
        <v>0</v>
      </c>
      <c r="AI314" s="976">
        <f t="shared" si="252"/>
        <v>0</v>
      </c>
      <c r="AJ314" s="976">
        <f t="shared" si="252"/>
        <v>0</v>
      </c>
      <c r="AK314" s="976">
        <f t="shared" si="252"/>
        <v>0</v>
      </c>
      <c r="AL314" s="976">
        <f t="shared" si="253"/>
        <v>0</v>
      </c>
      <c r="AM314" s="976">
        <f t="shared" si="253"/>
        <v>0</v>
      </c>
      <c r="AN314" s="976">
        <f t="shared" si="253"/>
        <v>0</v>
      </c>
      <c r="AO314" s="976">
        <f t="shared" si="253"/>
        <v>0</v>
      </c>
      <c r="AP314" s="976">
        <f t="shared" si="253"/>
        <v>0</v>
      </c>
      <c r="AQ314" s="976">
        <f t="shared" ref="AQ314:BO314" si="260">IF(AQ236="","",AQ236*AQ275/1000)</f>
        <v>0</v>
      </c>
      <c r="AR314" s="976">
        <f t="shared" si="260"/>
        <v>0</v>
      </c>
      <c r="AS314" s="976">
        <f t="shared" si="260"/>
        <v>0</v>
      </c>
      <c r="AT314" s="976">
        <f t="shared" si="260"/>
        <v>0</v>
      </c>
      <c r="AU314" s="976">
        <f t="shared" si="260"/>
        <v>0</v>
      </c>
      <c r="AV314" s="976">
        <f t="shared" si="260"/>
        <v>0</v>
      </c>
      <c r="AW314" s="976">
        <f t="shared" si="260"/>
        <v>0</v>
      </c>
      <c r="AX314" s="976">
        <f t="shared" si="260"/>
        <v>0</v>
      </c>
      <c r="AY314" s="976">
        <f t="shared" si="260"/>
        <v>0</v>
      </c>
      <c r="AZ314" s="976">
        <f t="shared" si="260"/>
        <v>0</v>
      </c>
      <c r="BA314" s="976">
        <f t="shared" si="260"/>
        <v>0</v>
      </c>
      <c r="BB314" s="976">
        <f t="shared" si="260"/>
        <v>0</v>
      </c>
      <c r="BC314" s="976">
        <f t="shared" si="260"/>
        <v>0</v>
      </c>
      <c r="BD314" s="976">
        <f t="shared" si="260"/>
        <v>0</v>
      </c>
      <c r="BE314" s="976">
        <f t="shared" si="260"/>
        <v>0</v>
      </c>
      <c r="BF314" s="976">
        <f t="shared" si="260"/>
        <v>0</v>
      </c>
      <c r="BG314" s="976">
        <f t="shared" si="260"/>
        <v>0</v>
      </c>
      <c r="BH314" s="976">
        <f t="shared" si="260"/>
        <v>0</v>
      </c>
      <c r="BI314" s="976">
        <f t="shared" si="260"/>
        <v>0</v>
      </c>
      <c r="BJ314" s="976">
        <f t="shared" si="260"/>
        <v>0</v>
      </c>
      <c r="BK314" s="976">
        <f t="shared" si="260"/>
        <v>0</v>
      </c>
      <c r="BL314" s="976">
        <f t="shared" si="260"/>
        <v>0</v>
      </c>
      <c r="BM314" s="976">
        <f t="shared" si="260"/>
        <v>0</v>
      </c>
      <c r="BN314" s="976">
        <f t="shared" si="260"/>
        <v>0</v>
      </c>
      <c r="BO314" s="976">
        <f t="shared" si="260"/>
        <v>0</v>
      </c>
    </row>
    <row r="315" spans="2:67" hidden="1" outlineLevel="1">
      <c r="B315" s="772" t="s">
        <v>1054</v>
      </c>
      <c r="C315" s="707"/>
      <c r="D315" s="708" t="s">
        <v>1052</v>
      </c>
      <c r="E315" s="702" t="s">
        <v>1312</v>
      </c>
      <c r="F315" s="709"/>
      <c r="G315" s="976">
        <f t="shared" si="250"/>
        <v>0</v>
      </c>
      <c r="H315" s="976">
        <f t="shared" si="251"/>
        <v>0</v>
      </c>
      <c r="I315" s="976">
        <f t="shared" si="251"/>
        <v>0</v>
      </c>
      <c r="J315" s="976">
        <f t="shared" si="251"/>
        <v>0</v>
      </c>
      <c r="K315" s="976">
        <f t="shared" si="251"/>
        <v>0</v>
      </c>
      <c r="L315" s="976">
        <f t="shared" si="251"/>
        <v>0</v>
      </c>
      <c r="M315" s="976">
        <f t="shared" si="251"/>
        <v>0</v>
      </c>
      <c r="N315" s="976">
        <f t="shared" si="251"/>
        <v>0</v>
      </c>
      <c r="O315" s="976">
        <f t="shared" si="251"/>
        <v>0</v>
      </c>
      <c r="P315" s="976">
        <f t="shared" si="251"/>
        <v>0</v>
      </c>
      <c r="Q315" s="976">
        <f t="shared" si="251"/>
        <v>0</v>
      </c>
      <c r="R315" s="976">
        <f t="shared" si="251"/>
        <v>0</v>
      </c>
      <c r="S315" s="976">
        <f t="shared" si="251"/>
        <v>0</v>
      </c>
      <c r="T315" s="976">
        <f t="shared" si="251"/>
        <v>0</v>
      </c>
      <c r="U315" s="976">
        <f t="shared" si="251"/>
        <v>0</v>
      </c>
      <c r="V315" s="976">
        <f t="shared" si="251"/>
        <v>0</v>
      </c>
      <c r="W315" s="976">
        <f t="shared" si="251"/>
        <v>0</v>
      </c>
      <c r="X315" s="976">
        <f t="shared" si="251"/>
        <v>0</v>
      </c>
      <c r="Y315" s="976">
        <f t="shared" si="251"/>
        <v>0</v>
      </c>
      <c r="Z315" s="976">
        <f t="shared" si="251"/>
        <v>0</v>
      </c>
      <c r="AA315" s="976">
        <f t="shared" si="251"/>
        <v>0</v>
      </c>
      <c r="AB315" s="976">
        <f t="shared" si="251"/>
        <v>0</v>
      </c>
      <c r="AC315" s="976">
        <f t="shared" si="251"/>
        <v>0</v>
      </c>
      <c r="AD315" s="976">
        <f t="shared" si="251"/>
        <v>0</v>
      </c>
      <c r="AE315" s="976">
        <f t="shared" si="251"/>
        <v>0</v>
      </c>
      <c r="AF315" s="976">
        <f t="shared" si="251"/>
        <v>0</v>
      </c>
      <c r="AG315" s="976">
        <f t="shared" si="252"/>
        <v>0</v>
      </c>
      <c r="AH315" s="976">
        <f t="shared" si="252"/>
        <v>0</v>
      </c>
      <c r="AI315" s="976">
        <f t="shared" si="252"/>
        <v>0</v>
      </c>
      <c r="AJ315" s="976">
        <f t="shared" si="252"/>
        <v>0</v>
      </c>
      <c r="AK315" s="976">
        <f t="shared" si="252"/>
        <v>0</v>
      </c>
      <c r="AL315" s="976">
        <f t="shared" si="253"/>
        <v>0</v>
      </c>
      <c r="AM315" s="976">
        <f t="shared" si="253"/>
        <v>0</v>
      </c>
      <c r="AN315" s="976">
        <f t="shared" si="253"/>
        <v>0</v>
      </c>
      <c r="AO315" s="976">
        <f t="shared" si="253"/>
        <v>0</v>
      </c>
      <c r="AP315" s="976">
        <f t="shared" si="253"/>
        <v>0</v>
      </c>
      <c r="AQ315" s="976">
        <f t="shared" ref="AQ315:BO315" si="261">IF(AQ237="","",AQ237*AQ276/1000)</f>
        <v>0</v>
      </c>
      <c r="AR315" s="976">
        <f t="shared" si="261"/>
        <v>0</v>
      </c>
      <c r="AS315" s="976">
        <f t="shared" si="261"/>
        <v>0</v>
      </c>
      <c r="AT315" s="976">
        <f t="shared" si="261"/>
        <v>0</v>
      </c>
      <c r="AU315" s="976">
        <f t="shared" si="261"/>
        <v>0</v>
      </c>
      <c r="AV315" s="976">
        <f t="shared" si="261"/>
        <v>0</v>
      </c>
      <c r="AW315" s="976">
        <f t="shared" si="261"/>
        <v>0</v>
      </c>
      <c r="AX315" s="976">
        <f t="shared" si="261"/>
        <v>0</v>
      </c>
      <c r="AY315" s="976">
        <f t="shared" si="261"/>
        <v>0</v>
      </c>
      <c r="AZ315" s="976">
        <f t="shared" si="261"/>
        <v>0</v>
      </c>
      <c r="BA315" s="976">
        <f t="shared" si="261"/>
        <v>0</v>
      </c>
      <c r="BB315" s="976">
        <f t="shared" si="261"/>
        <v>0</v>
      </c>
      <c r="BC315" s="976">
        <f t="shared" si="261"/>
        <v>0</v>
      </c>
      <c r="BD315" s="976">
        <f t="shared" si="261"/>
        <v>0</v>
      </c>
      <c r="BE315" s="976">
        <f t="shared" si="261"/>
        <v>0</v>
      </c>
      <c r="BF315" s="976">
        <f t="shared" si="261"/>
        <v>0</v>
      </c>
      <c r="BG315" s="976">
        <f t="shared" si="261"/>
        <v>0</v>
      </c>
      <c r="BH315" s="976">
        <f t="shared" si="261"/>
        <v>0</v>
      </c>
      <c r="BI315" s="976">
        <f t="shared" si="261"/>
        <v>0</v>
      </c>
      <c r="BJ315" s="976">
        <f t="shared" si="261"/>
        <v>0</v>
      </c>
      <c r="BK315" s="976">
        <f t="shared" si="261"/>
        <v>0</v>
      </c>
      <c r="BL315" s="976">
        <f t="shared" si="261"/>
        <v>0</v>
      </c>
      <c r="BM315" s="976">
        <f t="shared" si="261"/>
        <v>0</v>
      </c>
      <c r="BN315" s="976">
        <f t="shared" si="261"/>
        <v>0</v>
      </c>
      <c r="BO315" s="976">
        <f t="shared" si="261"/>
        <v>0</v>
      </c>
    </row>
    <row r="316" spans="2:67" hidden="1" outlineLevel="1">
      <c r="B316" s="772">
        <f>B314+1</f>
        <v>168</v>
      </c>
      <c r="C316" s="59" t="s">
        <v>1035</v>
      </c>
      <c r="D316" s="640"/>
      <c r="E316" s="670" t="s">
        <v>1312</v>
      </c>
      <c r="F316" s="690"/>
      <c r="G316" s="154">
        <f>IF(COUNTBLANK(G317:G323)=7,"",SUM(G317:G323))</f>
        <v>0</v>
      </c>
      <c r="H316" s="154">
        <f t="shared" ref="H316:AF316" si="262">IF(COUNTBLANK(H317:H323)=7,"",SUM(H317:H323))</f>
        <v>0</v>
      </c>
      <c r="I316" s="154">
        <f t="shared" si="262"/>
        <v>0</v>
      </c>
      <c r="J316" s="154">
        <f t="shared" si="262"/>
        <v>0</v>
      </c>
      <c r="K316" s="154">
        <f t="shared" si="262"/>
        <v>0</v>
      </c>
      <c r="L316" s="154">
        <f t="shared" si="262"/>
        <v>0</v>
      </c>
      <c r="M316" s="154">
        <f t="shared" si="262"/>
        <v>0</v>
      </c>
      <c r="N316" s="154">
        <f t="shared" si="262"/>
        <v>0</v>
      </c>
      <c r="O316" s="154">
        <f t="shared" si="262"/>
        <v>0</v>
      </c>
      <c r="P316" s="154">
        <f t="shared" si="262"/>
        <v>0</v>
      </c>
      <c r="Q316" s="154">
        <f t="shared" si="262"/>
        <v>0</v>
      </c>
      <c r="R316" s="154">
        <f t="shared" si="262"/>
        <v>0</v>
      </c>
      <c r="S316" s="154">
        <f t="shared" si="262"/>
        <v>0</v>
      </c>
      <c r="T316" s="154">
        <f t="shared" si="262"/>
        <v>0</v>
      </c>
      <c r="U316" s="154">
        <f t="shared" si="262"/>
        <v>0</v>
      </c>
      <c r="V316" s="154">
        <f t="shared" si="262"/>
        <v>0</v>
      </c>
      <c r="W316" s="154">
        <f t="shared" si="262"/>
        <v>0</v>
      </c>
      <c r="X316" s="154">
        <f t="shared" si="262"/>
        <v>0</v>
      </c>
      <c r="Y316" s="154">
        <f t="shared" si="262"/>
        <v>0</v>
      </c>
      <c r="Z316" s="154">
        <f t="shared" si="262"/>
        <v>0</v>
      </c>
      <c r="AA316" s="154">
        <f t="shared" si="262"/>
        <v>0</v>
      </c>
      <c r="AB316" s="154">
        <f t="shared" si="262"/>
        <v>0</v>
      </c>
      <c r="AC316" s="154">
        <f t="shared" si="262"/>
        <v>0</v>
      </c>
      <c r="AD316" s="154">
        <f t="shared" si="262"/>
        <v>0</v>
      </c>
      <c r="AE316" s="154">
        <f t="shared" si="262"/>
        <v>0</v>
      </c>
      <c r="AF316" s="154">
        <f t="shared" si="262"/>
        <v>0</v>
      </c>
      <c r="AG316" s="154">
        <f t="shared" ref="AG316:AP316" si="263">IF(COUNTBLANK(AG317:AG323)=7,"",SUM(AG317:AG323))</f>
        <v>0</v>
      </c>
      <c r="AH316" s="154">
        <f t="shared" si="263"/>
        <v>0</v>
      </c>
      <c r="AI316" s="154">
        <f t="shared" si="263"/>
        <v>0</v>
      </c>
      <c r="AJ316" s="154">
        <f t="shared" si="263"/>
        <v>0</v>
      </c>
      <c r="AK316" s="154">
        <f t="shared" si="263"/>
        <v>0</v>
      </c>
      <c r="AL316" s="154">
        <f t="shared" si="263"/>
        <v>0</v>
      </c>
      <c r="AM316" s="154">
        <f t="shared" si="263"/>
        <v>0</v>
      </c>
      <c r="AN316" s="154">
        <f t="shared" si="263"/>
        <v>0</v>
      </c>
      <c r="AO316" s="154">
        <f t="shared" si="263"/>
        <v>0</v>
      </c>
      <c r="AP316" s="154">
        <f t="shared" si="263"/>
        <v>0</v>
      </c>
      <c r="AQ316" s="154">
        <f t="shared" ref="AQ316:BO316" si="264">IF(COUNTBLANK(AQ317:AQ323)=7,"",SUM(AQ317:AQ323))</f>
        <v>0</v>
      </c>
      <c r="AR316" s="154">
        <f t="shared" si="264"/>
        <v>0</v>
      </c>
      <c r="AS316" s="154">
        <f t="shared" si="264"/>
        <v>0</v>
      </c>
      <c r="AT316" s="154">
        <f t="shared" si="264"/>
        <v>0</v>
      </c>
      <c r="AU316" s="154">
        <f t="shared" si="264"/>
        <v>0</v>
      </c>
      <c r="AV316" s="154">
        <f t="shared" si="264"/>
        <v>0</v>
      </c>
      <c r="AW316" s="154">
        <f t="shared" si="264"/>
        <v>0</v>
      </c>
      <c r="AX316" s="154">
        <f t="shared" si="264"/>
        <v>0</v>
      </c>
      <c r="AY316" s="154">
        <f t="shared" si="264"/>
        <v>0</v>
      </c>
      <c r="AZ316" s="154">
        <f t="shared" si="264"/>
        <v>0</v>
      </c>
      <c r="BA316" s="154">
        <f t="shared" si="264"/>
        <v>0</v>
      </c>
      <c r="BB316" s="154">
        <f t="shared" si="264"/>
        <v>0</v>
      </c>
      <c r="BC316" s="154">
        <f t="shared" si="264"/>
        <v>0</v>
      </c>
      <c r="BD316" s="154">
        <f t="shared" si="264"/>
        <v>0</v>
      </c>
      <c r="BE316" s="154">
        <f t="shared" si="264"/>
        <v>0</v>
      </c>
      <c r="BF316" s="154">
        <f t="shared" si="264"/>
        <v>0</v>
      </c>
      <c r="BG316" s="154">
        <f t="shared" si="264"/>
        <v>0</v>
      </c>
      <c r="BH316" s="154">
        <f t="shared" si="264"/>
        <v>0</v>
      </c>
      <c r="BI316" s="154">
        <f t="shared" si="264"/>
        <v>0</v>
      </c>
      <c r="BJ316" s="154">
        <f t="shared" si="264"/>
        <v>0</v>
      </c>
      <c r="BK316" s="154">
        <f t="shared" si="264"/>
        <v>0</v>
      </c>
      <c r="BL316" s="154">
        <f t="shared" si="264"/>
        <v>0</v>
      </c>
      <c r="BM316" s="154">
        <f t="shared" si="264"/>
        <v>0</v>
      </c>
      <c r="BN316" s="154">
        <f t="shared" si="264"/>
        <v>0</v>
      </c>
      <c r="BO316" s="154">
        <f t="shared" si="264"/>
        <v>0</v>
      </c>
    </row>
    <row r="317" spans="2:67" hidden="1" outlineLevel="1">
      <c r="B317" s="728">
        <f>B316+1</f>
        <v>169</v>
      </c>
      <c r="C317" s="691"/>
      <c r="D317" s="669" t="s">
        <v>1123</v>
      </c>
      <c r="E317" s="670" t="s">
        <v>1312</v>
      </c>
      <c r="F317" s="690"/>
      <c r="G317" s="86">
        <f t="shared" ref="G317:G322" si="265">IF(G239="","",G239*(G278/1000)*(1-G369))</f>
        <v>0</v>
      </c>
      <c r="H317" s="86">
        <f t="shared" ref="H317:AF317" si="266">IF(H239="","",H239*(H278/1000)*(1-H369))</f>
        <v>0</v>
      </c>
      <c r="I317" s="86">
        <f t="shared" si="266"/>
        <v>0</v>
      </c>
      <c r="J317" s="86">
        <f t="shared" si="266"/>
        <v>0</v>
      </c>
      <c r="K317" s="86">
        <f t="shared" si="266"/>
        <v>0</v>
      </c>
      <c r="L317" s="86">
        <f t="shared" si="266"/>
        <v>0</v>
      </c>
      <c r="M317" s="86">
        <f t="shared" si="266"/>
        <v>0</v>
      </c>
      <c r="N317" s="86">
        <f t="shared" si="266"/>
        <v>0</v>
      </c>
      <c r="O317" s="86">
        <f t="shared" si="266"/>
        <v>0</v>
      </c>
      <c r="P317" s="86">
        <f t="shared" si="266"/>
        <v>0</v>
      </c>
      <c r="Q317" s="86">
        <f t="shared" si="266"/>
        <v>0</v>
      </c>
      <c r="R317" s="86">
        <f t="shared" si="266"/>
        <v>0</v>
      </c>
      <c r="S317" s="86">
        <f t="shared" si="266"/>
        <v>0</v>
      </c>
      <c r="T317" s="86">
        <f t="shared" si="266"/>
        <v>0</v>
      </c>
      <c r="U317" s="86">
        <f t="shared" si="266"/>
        <v>0</v>
      </c>
      <c r="V317" s="86">
        <f t="shared" si="266"/>
        <v>0</v>
      </c>
      <c r="W317" s="86">
        <f t="shared" si="266"/>
        <v>0</v>
      </c>
      <c r="X317" s="86">
        <f t="shared" si="266"/>
        <v>0</v>
      </c>
      <c r="Y317" s="86">
        <f t="shared" si="266"/>
        <v>0</v>
      </c>
      <c r="Z317" s="86">
        <f t="shared" si="266"/>
        <v>0</v>
      </c>
      <c r="AA317" s="86">
        <f t="shared" si="266"/>
        <v>0</v>
      </c>
      <c r="AB317" s="86">
        <f t="shared" si="266"/>
        <v>0</v>
      </c>
      <c r="AC317" s="86">
        <f t="shared" si="266"/>
        <v>0</v>
      </c>
      <c r="AD317" s="86">
        <f t="shared" si="266"/>
        <v>0</v>
      </c>
      <c r="AE317" s="86">
        <f t="shared" si="266"/>
        <v>0</v>
      </c>
      <c r="AF317" s="86">
        <f t="shared" si="266"/>
        <v>0</v>
      </c>
      <c r="AG317" s="86">
        <f t="shared" ref="AG317:AK322" si="267">IF(AG239="","",AG239*(AG278/1000)*(1-AG369))</f>
        <v>0</v>
      </c>
      <c r="AH317" s="86">
        <f t="shared" si="267"/>
        <v>0</v>
      </c>
      <c r="AI317" s="86">
        <f t="shared" si="267"/>
        <v>0</v>
      </c>
      <c r="AJ317" s="86">
        <f t="shared" si="267"/>
        <v>0</v>
      </c>
      <c r="AK317" s="86">
        <f t="shared" si="267"/>
        <v>0</v>
      </c>
      <c r="AL317" s="86">
        <f t="shared" ref="AL317:AP322" si="268">IF(AL239="","",AL239*(AL278/1000)*(1-AL369))</f>
        <v>0</v>
      </c>
      <c r="AM317" s="86">
        <f t="shared" si="268"/>
        <v>0</v>
      </c>
      <c r="AN317" s="86">
        <f t="shared" si="268"/>
        <v>0</v>
      </c>
      <c r="AO317" s="86">
        <f t="shared" si="268"/>
        <v>0</v>
      </c>
      <c r="AP317" s="86">
        <f t="shared" si="268"/>
        <v>0</v>
      </c>
      <c r="AQ317" s="86">
        <f t="shared" ref="AQ317:BO317" si="269">IF(AQ239="","",AQ239*(AQ278/1000)*(1-AQ369))</f>
        <v>0</v>
      </c>
      <c r="AR317" s="86">
        <f t="shared" si="269"/>
        <v>0</v>
      </c>
      <c r="AS317" s="86">
        <f t="shared" si="269"/>
        <v>0</v>
      </c>
      <c r="AT317" s="86">
        <f t="shared" si="269"/>
        <v>0</v>
      </c>
      <c r="AU317" s="86">
        <f t="shared" si="269"/>
        <v>0</v>
      </c>
      <c r="AV317" s="86">
        <f t="shared" si="269"/>
        <v>0</v>
      </c>
      <c r="AW317" s="86">
        <f t="shared" si="269"/>
        <v>0</v>
      </c>
      <c r="AX317" s="86">
        <f t="shared" si="269"/>
        <v>0</v>
      </c>
      <c r="AY317" s="86">
        <f t="shared" si="269"/>
        <v>0</v>
      </c>
      <c r="AZ317" s="86">
        <f t="shared" si="269"/>
        <v>0</v>
      </c>
      <c r="BA317" s="86">
        <f t="shared" si="269"/>
        <v>0</v>
      </c>
      <c r="BB317" s="86">
        <f t="shared" si="269"/>
        <v>0</v>
      </c>
      <c r="BC317" s="86">
        <f t="shared" si="269"/>
        <v>0</v>
      </c>
      <c r="BD317" s="86">
        <f t="shared" si="269"/>
        <v>0</v>
      </c>
      <c r="BE317" s="86">
        <f t="shared" si="269"/>
        <v>0</v>
      </c>
      <c r="BF317" s="86">
        <f t="shared" si="269"/>
        <v>0</v>
      </c>
      <c r="BG317" s="86">
        <f t="shared" si="269"/>
        <v>0</v>
      </c>
      <c r="BH317" s="86">
        <f t="shared" si="269"/>
        <v>0</v>
      </c>
      <c r="BI317" s="86">
        <f t="shared" si="269"/>
        <v>0</v>
      </c>
      <c r="BJ317" s="86">
        <f t="shared" si="269"/>
        <v>0</v>
      </c>
      <c r="BK317" s="86">
        <f t="shared" si="269"/>
        <v>0</v>
      </c>
      <c r="BL317" s="86">
        <f t="shared" si="269"/>
        <v>0</v>
      </c>
      <c r="BM317" s="86">
        <f t="shared" si="269"/>
        <v>0</v>
      </c>
      <c r="BN317" s="86">
        <f t="shared" si="269"/>
        <v>0</v>
      </c>
      <c r="BO317" s="86">
        <f t="shared" si="269"/>
        <v>0</v>
      </c>
    </row>
    <row r="318" spans="2:67" hidden="1" outlineLevel="1">
      <c r="B318" s="728">
        <f>B317+1</f>
        <v>170</v>
      </c>
      <c r="C318" s="687"/>
      <c r="D318" s="669" t="s">
        <v>778</v>
      </c>
      <c r="E318" s="670" t="s">
        <v>1312</v>
      </c>
      <c r="F318" s="690"/>
      <c r="G318" s="86">
        <f t="shared" si="265"/>
        <v>0</v>
      </c>
      <c r="H318" s="86">
        <f t="shared" ref="H318:AF318" si="270">IF(H240="","",H240*(H279/1000)*(1-H370))</f>
        <v>0</v>
      </c>
      <c r="I318" s="86">
        <f t="shared" si="270"/>
        <v>0</v>
      </c>
      <c r="J318" s="86">
        <f t="shared" si="270"/>
        <v>0</v>
      </c>
      <c r="K318" s="86">
        <f t="shared" si="270"/>
        <v>0</v>
      </c>
      <c r="L318" s="86">
        <f t="shared" si="270"/>
        <v>0</v>
      </c>
      <c r="M318" s="86">
        <f t="shared" si="270"/>
        <v>0</v>
      </c>
      <c r="N318" s="86">
        <f t="shared" si="270"/>
        <v>0</v>
      </c>
      <c r="O318" s="86">
        <f t="shared" si="270"/>
        <v>0</v>
      </c>
      <c r="P318" s="86">
        <f t="shared" si="270"/>
        <v>0</v>
      </c>
      <c r="Q318" s="86">
        <f t="shared" si="270"/>
        <v>0</v>
      </c>
      <c r="R318" s="86">
        <f t="shared" si="270"/>
        <v>0</v>
      </c>
      <c r="S318" s="86">
        <f t="shared" si="270"/>
        <v>0</v>
      </c>
      <c r="T318" s="86">
        <f t="shared" si="270"/>
        <v>0</v>
      </c>
      <c r="U318" s="86">
        <f t="shared" si="270"/>
        <v>0</v>
      </c>
      <c r="V318" s="86">
        <f t="shared" si="270"/>
        <v>0</v>
      </c>
      <c r="W318" s="86">
        <f t="shared" si="270"/>
        <v>0</v>
      </c>
      <c r="X318" s="86">
        <f t="shared" si="270"/>
        <v>0</v>
      </c>
      <c r="Y318" s="86">
        <f t="shared" si="270"/>
        <v>0</v>
      </c>
      <c r="Z318" s="86">
        <f t="shared" si="270"/>
        <v>0</v>
      </c>
      <c r="AA318" s="86">
        <f t="shared" si="270"/>
        <v>0</v>
      </c>
      <c r="AB318" s="86">
        <f t="shared" si="270"/>
        <v>0</v>
      </c>
      <c r="AC318" s="86">
        <f t="shared" si="270"/>
        <v>0</v>
      </c>
      <c r="AD318" s="86">
        <f t="shared" si="270"/>
        <v>0</v>
      </c>
      <c r="AE318" s="86">
        <f t="shared" si="270"/>
        <v>0</v>
      </c>
      <c r="AF318" s="86">
        <f t="shared" si="270"/>
        <v>0</v>
      </c>
      <c r="AG318" s="86">
        <f t="shared" si="267"/>
        <v>0</v>
      </c>
      <c r="AH318" s="86">
        <f t="shared" si="267"/>
        <v>0</v>
      </c>
      <c r="AI318" s="86">
        <f t="shared" si="267"/>
        <v>0</v>
      </c>
      <c r="AJ318" s="86">
        <f t="shared" si="267"/>
        <v>0</v>
      </c>
      <c r="AK318" s="86">
        <f t="shared" si="267"/>
        <v>0</v>
      </c>
      <c r="AL318" s="86">
        <f t="shared" si="268"/>
        <v>0</v>
      </c>
      <c r="AM318" s="86">
        <f t="shared" si="268"/>
        <v>0</v>
      </c>
      <c r="AN318" s="86">
        <f t="shared" si="268"/>
        <v>0</v>
      </c>
      <c r="AO318" s="86">
        <f t="shared" si="268"/>
        <v>0</v>
      </c>
      <c r="AP318" s="86">
        <f t="shared" si="268"/>
        <v>0</v>
      </c>
      <c r="AQ318" s="86">
        <f t="shared" ref="AQ318:BO318" si="271">IF(AQ240="","",AQ240*(AQ279/1000)*(1-AQ370))</f>
        <v>0</v>
      </c>
      <c r="AR318" s="86">
        <f t="shared" si="271"/>
        <v>0</v>
      </c>
      <c r="AS318" s="86">
        <f t="shared" si="271"/>
        <v>0</v>
      </c>
      <c r="AT318" s="86">
        <f t="shared" si="271"/>
        <v>0</v>
      </c>
      <c r="AU318" s="86">
        <f t="shared" si="271"/>
        <v>0</v>
      </c>
      <c r="AV318" s="86">
        <f t="shared" si="271"/>
        <v>0</v>
      </c>
      <c r="AW318" s="86">
        <f t="shared" si="271"/>
        <v>0</v>
      </c>
      <c r="AX318" s="86">
        <f t="shared" si="271"/>
        <v>0</v>
      </c>
      <c r="AY318" s="86">
        <f t="shared" si="271"/>
        <v>0</v>
      </c>
      <c r="AZ318" s="86">
        <f t="shared" si="271"/>
        <v>0</v>
      </c>
      <c r="BA318" s="86">
        <f t="shared" si="271"/>
        <v>0</v>
      </c>
      <c r="BB318" s="86">
        <f t="shared" si="271"/>
        <v>0</v>
      </c>
      <c r="BC318" s="86">
        <f t="shared" si="271"/>
        <v>0</v>
      </c>
      <c r="BD318" s="86">
        <f t="shared" si="271"/>
        <v>0</v>
      </c>
      <c r="BE318" s="86">
        <f t="shared" si="271"/>
        <v>0</v>
      </c>
      <c r="BF318" s="86">
        <f t="shared" si="271"/>
        <v>0</v>
      </c>
      <c r="BG318" s="86">
        <f t="shared" si="271"/>
        <v>0</v>
      </c>
      <c r="BH318" s="86">
        <f t="shared" si="271"/>
        <v>0</v>
      </c>
      <c r="BI318" s="86">
        <f t="shared" si="271"/>
        <v>0</v>
      </c>
      <c r="BJ318" s="86">
        <f t="shared" si="271"/>
        <v>0</v>
      </c>
      <c r="BK318" s="86">
        <f t="shared" si="271"/>
        <v>0</v>
      </c>
      <c r="BL318" s="86">
        <f t="shared" si="271"/>
        <v>0</v>
      </c>
      <c r="BM318" s="86">
        <f t="shared" si="271"/>
        <v>0</v>
      </c>
      <c r="BN318" s="86">
        <f t="shared" si="271"/>
        <v>0</v>
      </c>
      <c r="BO318" s="86">
        <f t="shared" si="271"/>
        <v>0</v>
      </c>
    </row>
    <row r="319" spans="2:67" hidden="1" outlineLevel="1">
      <c r="B319" s="728">
        <f>B318+1</f>
        <v>171</v>
      </c>
      <c r="C319" s="691"/>
      <c r="D319" s="669" t="s">
        <v>795</v>
      </c>
      <c r="E319" s="670" t="s">
        <v>1312</v>
      </c>
      <c r="F319" s="690"/>
      <c r="G319" s="86">
        <f t="shared" si="265"/>
        <v>0</v>
      </c>
      <c r="H319" s="86">
        <f t="shared" ref="H319:AF319" si="272">IF(H241="","",H241*(H280/1000)*(1-H371))</f>
        <v>0</v>
      </c>
      <c r="I319" s="86">
        <f t="shared" si="272"/>
        <v>0</v>
      </c>
      <c r="J319" s="86">
        <f t="shared" si="272"/>
        <v>0</v>
      </c>
      <c r="K319" s="86">
        <f t="shared" si="272"/>
        <v>0</v>
      </c>
      <c r="L319" s="86">
        <f t="shared" si="272"/>
        <v>0</v>
      </c>
      <c r="M319" s="86">
        <f t="shared" si="272"/>
        <v>0</v>
      </c>
      <c r="N319" s="86">
        <f t="shared" si="272"/>
        <v>0</v>
      </c>
      <c r="O319" s="86">
        <f t="shared" si="272"/>
        <v>0</v>
      </c>
      <c r="P319" s="86">
        <f t="shared" si="272"/>
        <v>0</v>
      </c>
      <c r="Q319" s="86">
        <f t="shared" si="272"/>
        <v>0</v>
      </c>
      <c r="R319" s="86">
        <f t="shared" si="272"/>
        <v>0</v>
      </c>
      <c r="S319" s="86">
        <f t="shared" si="272"/>
        <v>0</v>
      </c>
      <c r="T319" s="86">
        <f t="shared" si="272"/>
        <v>0</v>
      </c>
      <c r="U319" s="86">
        <f t="shared" si="272"/>
        <v>0</v>
      </c>
      <c r="V319" s="86">
        <f t="shared" si="272"/>
        <v>0</v>
      </c>
      <c r="W319" s="86">
        <f t="shared" si="272"/>
        <v>0</v>
      </c>
      <c r="X319" s="86">
        <f t="shared" si="272"/>
        <v>0</v>
      </c>
      <c r="Y319" s="86">
        <f t="shared" si="272"/>
        <v>0</v>
      </c>
      <c r="Z319" s="86">
        <f t="shared" si="272"/>
        <v>0</v>
      </c>
      <c r="AA319" s="86">
        <f t="shared" si="272"/>
        <v>0</v>
      </c>
      <c r="AB319" s="86">
        <f t="shared" si="272"/>
        <v>0</v>
      </c>
      <c r="AC319" s="86">
        <f t="shared" si="272"/>
        <v>0</v>
      </c>
      <c r="AD319" s="86">
        <f t="shared" si="272"/>
        <v>0</v>
      </c>
      <c r="AE319" s="86">
        <f t="shared" si="272"/>
        <v>0</v>
      </c>
      <c r="AF319" s="86">
        <f t="shared" si="272"/>
        <v>0</v>
      </c>
      <c r="AG319" s="86">
        <f t="shared" si="267"/>
        <v>0</v>
      </c>
      <c r="AH319" s="86">
        <f t="shared" si="267"/>
        <v>0</v>
      </c>
      <c r="AI319" s="86">
        <f t="shared" si="267"/>
        <v>0</v>
      </c>
      <c r="AJ319" s="86">
        <f t="shared" si="267"/>
        <v>0</v>
      </c>
      <c r="AK319" s="86">
        <f t="shared" si="267"/>
        <v>0</v>
      </c>
      <c r="AL319" s="86">
        <f t="shared" si="268"/>
        <v>0</v>
      </c>
      <c r="AM319" s="86">
        <f t="shared" si="268"/>
        <v>0</v>
      </c>
      <c r="AN319" s="86">
        <f t="shared" si="268"/>
        <v>0</v>
      </c>
      <c r="AO319" s="86">
        <f t="shared" si="268"/>
        <v>0</v>
      </c>
      <c r="AP319" s="86">
        <f t="shared" si="268"/>
        <v>0</v>
      </c>
      <c r="AQ319" s="86">
        <f t="shared" ref="AQ319:BO319" si="273">IF(AQ241="","",AQ241*(AQ280/1000)*(1-AQ371))</f>
        <v>0</v>
      </c>
      <c r="AR319" s="86">
        <f t="shared" si="273"/>
        <v>0</v>
      </c>
      <c r="AS319" s="86">
        <f t="shared" si="273"/>
        <v>0</v>
      </c>
      <c r="AT319" s="86">
        <f t="shared" si="273"/>
        <v>0</v>
      </c>
      <c r="AU319" s="86">
        <f t="shared" si="273"/>
        <v>0</v>
      </c>
      <c r="AV319" s="86">
        <f t="shared" si="273"/>
        <v>0</v>
      </c>
      <c r="AW319" s="86">
        <f t="shared" si="273"/>
        <v>0</v>
      </c>
      <c r="AX319" s="86">
        <f t="shared" si="273"/>
        <v>0</v>
      </c>
      <c r="AY319" s="86">
        <f t="shared" si="273"/>
        <v>0</v>
      </c>
      <c r="AZ319" s="86">
        <f t="shared" si="273"/>
        <v>0</v>
      </c>
      <c r="BA319" s="86">
        <f t="shared" si="273"/>
        <v>0</v>
      </c>
      <c r="BB319" s="86">
        <f t="shared" si="273"/>
        <v>0</v>
      </c>
      <c r="BC319" s="86">
        <f t="shared" si="273"/>
        <v>0</v>
      </c>
      <c r="BD319" s="86">
        <f t="shared" si="273"/>
        <v>0</v>
      </c>
      <c r="BE319" s="86">
        <f t="shared" si="273"/>
        <v>0</v>
      </c>
      <c r="BF319" s="86">
        <f t="shared" si="273"/>
        <v>0</v>
      </c>
      <c r="BG319" s="86">
        <f t="shared" si="273"/>
        <v>0</v>
      </c>
      <c r="BH319" s="86">
        <f t="shared" si="273"/>
        <v>0</v>
      </c>
      <c r="BI319" s="86">
        <f t="shared" si="273"/>
        <v>0</v>
      </c>
      <c r="BJ319" s="86">
        <f t="shared" si="273"/>
        <v>0</v>
      </c>
      <c r="BK319" s="86">
        <f t="shared" si="273"/>
        <v>0</v>
      </c>
      <c r="BL319" s="86">
        <f t="shared" si="273"/>
        <v>0</v>
      </c>
      <c r="BM319" s="86">
        <f t="shared" si="273"/>
        <v>0</v>
      </c>
      <c r="BN319" s="86">
        <f t="shared" si="273"/>
        <v>0</v>
      </c>
      <c r="BO319" s="86">
        <f t="shared" si="273"/>
        <v>0</v>
      </c>
    </row>
    <row r="320" spans="2:67" hidden="1" outlineLevel="1">
      <c r="B320" s="728">
        <f>B319+1</f>
        <v>172</v>
      </c>
      <c r="C320" s="687"/>
      <c r="D320" s="669" t="s">
        <v>1125</v>
      </c>
      <c r="E320" s="670" t="s">
        <v>1312</v>
      </c>
      <c r="F320" s="690"/>
      <c r="G320" s="86">
        <f t="shared" si="265"/>
        <v>0</v>
      </c>
      <c r="H320" s="86">
        <f t="shared" ref="H320:AF320" si="274">IF(H242="","",H242*(H281/1000)*(1-H372))</f>
        <v>0</v>
      </c>
      <c r="I320" s="86">
        <f t="shared" si="274"/>
        <v>0</v>
      </c>
      <c r="J320" s="86">
        <f t="shared" si="274"/>
        <v>0</v>
      </c>
      <c r="K320" s="86">
        <f t="shared" si="274"/>
        <v>0</v>
      </c>
      <c r="L320" s="86">
        <f t="shared" si="274"/>
        <v>0</v>
      </c>
      <c r="M320" s="86">
        <f t="shared" si="274"/>
        <v>0</v>
      </c>
      <c r="N320" s="86">
        <f t="shared" si="274"/>
        <v>0</v>
      </c>
      <c r="O320" s="86">
        <f t="shared" si="274"/>
        <v>0</v>
      </c>
      <c r="P320" s="86">
        <f t="shared" si="274"/>
        <v>0</v>
      </c>
      <c r="Q320" s="86">
        <f t="shared" si="274"/>
        <v>0</v>
      </c>
      <c r="R320" s="86">
        <f t="shared" si="274"/>
        <v>0</v>
      </c>
      <c r="S320" s="86">
        <f t="shared" si="274"/>
        <v>0</v>
      </c>
      <c r="T320" s="86">
        <f t="shared" si="274"/>
        <v>0</v>
      </c>
      <c r="U320" s="86">
        <f t="shared" si="274"/>
        <v>0</v>
      </c>
      <c r="V320" s="86">
        <f t="shared" si="274"/>
        <v>0</v>
      </c>
      <c r="W320" s="86">
        <f t="shared" si="274"/>
        <v>0</v>
      </c>
      <c r="X320" s="86">
        <f t="shared" si="274"/>
        <v>0</v>
      </c>
      <c r="Y320" s="86">
        <f t="shared" si="274"/>
        <v>0</v>
      </c>
      <c r="Z320" s="86">
        <f t="shared" si="274"/>
        <v>0</v>
      </c>
      <c r="AA320" s="86">
        <f t="shared" si="274"/>
        <v>0</v>
      </c>
      <c r="AB320" s="86">
        <f t="shared" si="274"/>
        <v>0</v>
      </c>
      <c r="AC320" s="86">
        <f t="shared" si="274"/>
        <v>0</v>
      </c>
      <c r="AD320" s="86">
        <f t="shared" si="274"/>
        <v>0</v>
      </c>
      <c r="AE320" s="86">
        <f t="shared" si="274"/>
        <v>0</v>
      </c>
      <c r="AF320" s="86">
        <f t="shared" si="274"/>
        <v>0</v>
      </c>
      <c r="AG320" s="86">
        <f t="shared" si="267"/>
        <v>0</v>
      </c>
      <c r="AH320" s="86">
        <f t="shared" si="267"/>
        <v>0</v>
      </c>
      <c r="AI320" s="86">
        <f t="shared" si="267"/>
        <v>0</v>
      </c>
      <c r="AJ320" s="86">
        <f t="shared" si="267"/>
        <v>0</v>
      </c>
      <c r="AK320" s="86">
        <f t="shared" si="267"/>
        <v>0</v>
      </c>
      <c r="AL320" s="86">
        <f t="shared" si="268"/>
        <v>0</v>
      </c>
      <c r="AM320" s="86">
        <f t="shared" si="268"/>
        <v>0</v>
      </c>
      <c r="AN320" s="86">
        <f t="shared" si="268"/>
        <v>0</v>
      </c>
      <c r="AO320" s="86">
        <f t="shared" si="268"/>
        <v>0</v>
      </c>
      <c r="AP320" s="86">
        <f t="shared" si="268"/>
        <v>0</v>
      </c>
      <c r="AQ320" s="86">
        <f t="shared" ref="AQ320:BO320" si="275">IF(AQ242="","",AQ242*(AQ281/1000)*(1-AQ372))</f>
        <v>0</v>
      </c>
      <c r="AR320" s="86">
        <f t="shared" si="275"/>
        <v>0</v>
      </c>
      <c r="AS320" s="86">
        <f t="shared" si="275"/>
        <v>0</v>
      </c>
      <c r="AT320" s="86">
        <f t="shared" si="275"/>
        <v>0</v>
      </c>
      <c r="AU320" s="86">
        <f t="shared" si="275"/>
        <v>0</v>
      </c>
      <c r="AV320" s="86">
        <f t="shared" si="275"/>
        <v>0</v>
      </c>
      <c r="AW320" s="86">
        <f t="shared" si="275"/>
        <v>0</v>
      </c>
      <c r="AX320" s="86">
        <f t="shared" si="275"/>
        <v>0</v>
      </c>
      <c r="AY320" s="86">
        <f t="shared" si="275"/>
        <v>0</v>
      </c>
      <c r="AZ320" s="86">
        <f t="shared" si="275"/>
        <v>0</v>
      </c>
      <c r="BA320" s="86">
        <f t="shared" si="275"/>
        <v>0</v>
      </c>
      <c r="BB320" s="86">
        <f t="shared" si="275"/>
        <v>0</v>
      </c>
      <c r="BC320" s="86">
        <f t="shared" si="275"/>
        <v>0</v>
      </c>
      <c r="BD320" s="86">
        <f t="shared" si="275"/>
        <v>0</v>
      </c>
      <c r="BE320" s="86">
        <f t="shared" si="275"/>
        <v>0</v>
      </c>
      <c r="BF320" s="86">
        <f t="shared" si="275"/>
        <v>0</v>
      </c>
      <c r="BG320" s="86">
        <f t="shared" si="275"/>
        <v>0</v>
      </c>
      <c r="BH320" s="86">
        <f t="shared" si="275"/>
        <v>0</v>
      </c>
      <c r="BI320" s="86">
        <f t="shared" si="275"/>
        <v>0</v>
      </c>
      <c r="BJ320" s="86">
        <f t="shared" si="275"/>
        <v>0</v>
      </c>
      <c r="BK320" s="86">
        <f t="shared" si="275"/>
        <v>0</v>
      </c>
      <c r="BL320" s="86">
        <f t="shared" si="275"/>
        <v>0</v>
      </c>
      <c r="BM320" s="86">
        <f t="shared" si="275"/>
        <v>0</v>
      </c>
      <c r="BN320" s="86">
        <f t="shared" si="275"/>
        <v>0</v>
      </c>
      <c r="BO320" s="86">
        <f t="shared" si="275"/>
        <v>0</v>
      </c>
    </row>
    <row r="321" spans="2:67" hidden="1" outlineLevel="1">
      <c r="B321" s="728">
        <f>B320+1</f>
        <v>173</v>
      </c>
      <c r="C321" s="691"/>
      <c r="D321" s="669" t="s">
        <v>1126</v>
      </c>
      <c r="E321" s="670" t="s">
        <v>1312</v>
      </c>
      <c r="F321" s="690"/>
      <c r="G321" s="86">
        <f t="shared" si="265"/>
        <v>0</v>
      </c>
      <c r="H321" s="86">
        <f t="shared" ref="H321:AF321" si="276">IF(H243="","",H243*(H282/1000)*(1-H373))</f>
        <v>0</v>
      </c>
      <c r="I321" s="86">
        <f t="shared" si="276"/>
        <v>0</v>
      </c>
      <c r="J321" s="86">
        <f t="shared" si="276"/>
        <v>0</v>
      </c>
      <c r="K321" s="86">
        <f t="shared" si="276"/>
        <v>0</v>
      </c>
      <c r="L321" s="86">
        <f t="shared" si="276"/>
        <v>0</v>
      </c>
      <c r="M321" s="86">
        <f t="shared" si="276"/>
        <v>0</v>
      </c>
      <c r="N321" s="86">
        <f t="shared" si="276"/>
        <v>0</v>
      </c>
      <c r="O321" s="86">
        <f t="shared" si="276"/>
        <v>0</v>
      </c>
      <c r="P321" s="86">
        <f t="shared" si="276"/>
        <v>0</v>
      </c>
      <c r="Q321" s="86">
        <f t="shared" si="276"/>
        <v>0</v>
      </c>
      <c r="R321" s="86">
        <f t="shared" si="276"/>
        <v>0</v>
      </c>
      <c r="S321" s="86">
        <f t="shared" si="276"/>
        <v>0</v>
      </c>
      <c r="T321" s="86">
        <f t="shared" si="276"/>
        <v>0</v>
      </c>
      <c r="U321" s="86">
        <f t="shared" si="276"/>
        <v>0</v>
      </c>
      <c r="V321" s="86">
        <f t="shared" si="276"/>
        <v>0</v>
      </c>
      <c r="W321" s="86">
        <f t="shared" si="276"/>
        <v>0</v>
      </c>
      <c r="X321" s="86">
        <f t="shared" si="276"/>
        <v>0</v>
      </c>
      <c r="Y321" s="86">
        <f t="shared" si="276"/>
        <v>0</v>
      </c>
      <c r="Z321" s="86">
        <f t="shared" si="276"/>
        <v>0</v>
      </c>
      <c r="AA321" s="86">
        <f t="shared" si="276"/>
        <v>0</v>
      </c>
      <c r="AB321" s="86">
        <f t="shared" si="276"/>
        <v>0</v>
      </c>
      <c r="AC321" s="86">
        <f t="shared" si="276"/>
        <v>0</v>
      </c>
      <c r="AD321" s="86">
        <f t="shared" si="276"/>
        <v>0</v>
      </c>
      <c r="AE321" s="86">
        <f t="shared" si="276"/>
        <v>0</v>
      </c>
      <c r="AF321" s="86">
        <f t="shared" si="276"/>
        <v>0</v>
      </c>
      <c r="AG321" s="86">
        <f t="shared" si="267"/>
        <v>0</v>
      </c>
      <c r="AH321" s="86">
        <f t="shared" si="267"/>
        <v>0</v>
      </c>
      <c r="AI321" s="86">
        <f t="shared" si="267"/>
        <v>0</v>
      </c>
      <c r="AJ321" s="86">
        <f t="shared" si="267"/>
        <v>0</v>
      </c>
      <c r="AK321" s="86">
        <f t="shared" si="267"/>
        <v>0</v>
      </c>
      <c r="AL321" s="86">
        <f t="shared" si="268"/>
        <v>0</v>
      </c>
      <c r="AM321" s="86">
        <f t="shared" si="268"/>
        <v>0</v>
      </c>
      <c r="AN321" s="86">
        <f t="shared" si="268"/>
        <v>0</v>
      </c>
      <c r="AO321" s="86">
        <f t="shared" si="268"/>
        <v>0</v>
      </c>
      <c r="AP321" s="86">
        <f t="shared" si="268"/>
        <v>0</v>
      </c>
      <c r="AQ321" s="86">
        <f t="shared" ref="AQ321:BO321" si="277">IF(AQ243="","",AQ243*(AQ282/1000)*(1-AQ373))</f>
        <v>0</v>
      </c>
      <c r="AR321" s="86">
        <f t="shared" si="277"/>
        <v>0</v>
      </c>
      <c r="AS321" s="86">
        <f t="shared" si="277"/>
        <v>0</v>
      </c>
      <c r="AT321" s="86">
        <f t="shared" si="277"/>
        <v>0</v>
      </c>
      <c r="AU321" s="86">
        <f t="shared" si="277"/>
        <v>0</v>
      </c>
      <c r="AV321" s="86">
        <f t="shared" si="277"/>
        <v>0</v>
      </c>
      <c r="AW321" s="86">
        <f t="shared" si="277"/>
        <v>0</v>
      </c>
      <c r="AX321" s="86">
        <f t="shared" si="277"/>
        <v>0</v>
      </c>
      <c r="AY321" s="86">
        <f t="shared" si="277"/>
        <v>0</v>
      </c>
      <c r="AZ321" s="86">
        <f t="shared" si="277"/>
        <v>0</v>
      </c>
      <c r="BA321" s="86">
        <f t="shared" si="277"/>
        <v>0</v>
      </c>
      <c r="BB321" s="86">
        <f t="shared" si="277"/>
        <v>0</v>
      </c>
      <c r="BC321" s="86">
        <f t="shared" si="277"/>
        <v>0</v>
      </c>
      <c r="BD321" s="86">
        <f t="shared" si="277"/>
        <v>0</v>
      </c>
      <c r="BE321" s="86">
        <f t="shared" si="277"/>
        <v>0</v>
      </c>
      <c r="BF321" s="86">
        <f t="shared" si="277"/>
        <v>0</v>
      </c>
      <c r="BG321" s="86">
        <f t="shared" si="277"/>
        <v>0</v>
      </c>
      <c r="BH321" s="86">
        <f t="shared" si="277"/>
        <v>0</v>
      </c>
      <c r="BI321" s="86">
        <f t="shared" si="277"/>
        <v>0</v>
      </c>
      <c r="BJ321" s="86">
        <f t="shared" si="277"/>
        <v>0</v>
      </c>
      <c r="BK321" s="86">
        <f t="shared" si="277"/>
        <v>0</v>
      </c>
      <c r="BL321" s="86">
        <f t="shared" si="277"/>
        <v>0</v>
      </c>
      <c r="BM321" s="86">
        <f t="shared" si="277"/>
        <v>0</v>
      </c>
      <c r="BN321" s="86">
        <f t="shared" si="277"/>
        <v>0</v>
      </c>
      <c r="BO321" s="86">
        <f t="shared" si="277"/>
        <v>0</v>
      </c>
    </row>
    <row r="322" spans="2:67" hidden="1" outlineLevel="1">
      <c r="B322" s="728" t="s">
        <v>832</v>
      </c>
      <c r="C322" s="691"/>
      <c r="D322" s="669" t="s">
        <v>831</v>
      </c>
      <c r="E322" s="670" t="s">
        <v>1312</v>
      </c>
      <c r="F322" s="690"/>
      <c r="G322" s="86">
        <f t="shared" si="265"/>
        <v>0</v>
      </c>
      <c r="H322" s="86">
        <f t="shared" ref="H322:AF322" si="278">IF(H244="","",H244*(H283/1000)*(1-H374))</f>
        <v>0</v>
      </c>
      <c r="I322" s="86">
        <f t="shared" si="278"/>
        <v>0</v>
      </c>
      <c r="J322" s="86">
        <f t="shared" si="278"/>
        <v>0</v>
      </c>
      <c r="K322" s="86">
        <f t="shared" si="278"/>
        <v>0</v>
      </c>
      <c r="L322" s="86">
        <f t="shared" si="278"/>
        <v>0</v>
      </c>
      <c r="M322" s="86">
        <f t="shared" si="278"/>
        <v>0</v>
      </c>
      <c r="N322" s="86">
        <f t="shared" si="278"/>
        <v>0</v>
      </c>
      <c r="O322" s="86">
        <f t="shared" si="278"/>
        <v>0</v>
      </c>
      <c r="P322" s="86">
        <f t="shared" si="278"/>
        <v>0</v>
      </c>
      <c r="Q322" s="86">
        <f t="shared" si="278"/>
        <v>0</v>
      </c>
      <c r="R322" s="86">
        <f t="shared" si="278"/>
        <v>0</v>
      </c>
      <c r="S322" s="86">
        <f t="shared" si="278"/>
        <v>0</v>
      </c>
      <c r="T322" s="86">
        <f t="shared" si="278"/>
        <v>0</v>
      </c>
      <c r="U322" s="86">
        <f t="shared" si="278"/>
        <v>0</v>
      </c>
      <c r="V322" s="86">
        <f t="shared" si="278"/>
        <v>0</v>
      </c>
      <c r="W322" s="86">
        <f t="shared" si="278"/>
        <v>0</v>
      </c>
      <c r="X322" s="86">
        <f t="shared" si="278"/>
        <v>0</v>
      </c>
      <c r="Y322" s="86">
        <f t="shared" si="278"/>
        <v>0</v>
      </c>
      <c r="Z322" s="86">
        <f t="shared" si="278"/>
        <v>0</v>
      </c>
      <c r="AA322" s="86">
        <f t="shared" si="278"/>
        <v>0</v>
      </c>
      <c r="AB322" s="86">
        <f t="shared" si="278"/>
        <v>0</v>
      </c>
      <c r="AC322" s="86">
        <f t="shared" si="278"/>
        <v>0</v>
      </c>
      <c r="AD322" s="86">
        <f t="shared" si="278"/>
        <v>0</v>
      </c>
      <c r="AE322" s="86">
        <f t="shared" si="278"/>
        <v>0</v>
      </c>
      <c r="AF322" s="86">
        <f t="shared" si="278"/>
        <v>0</v>
      </c>
      <c r="AG322" s="86">
        <f t="shared" si="267"/>
        <v>0</v>
      </c>
      <c r="AH322" s="86">
        <f t="shared" si="267"/>
        <v>0</v>
      </c>
      <c r="AI322" s="86">
        <f t="shared" si="267"/>
        <v>0</v>
      </c>
      <c r="AJ322" s="86">
        <f t="shared" si="267"/>
        <v>0</v>
      </c>
      <c r="AK322" s="86">
        <f t="shared" si="267"/>
        <v>0</v>
      </c>
      <c r="AL322" s="86">
        <f t="shared" si="268"/>
        <v>0</v>
      </c>
      <c r="AM322" s="86">
        <f t="shared" si="268"/>
        <v>0</v>
      </c>
      <c r="AN322" s="86">
        <f t="shared" si="268"/>
        <v>0</v>
      </c>
      <c r="AO322" s="86">
        <f t="shared" si="268"/>
        <v>0</v>
      </c>
      <c r="AP322" s="86">
        <f t="shared" si="268"/>
        <v>0</v>
      </c>
      <c r="AQ322" s="86">
        <f t="shared" ref="AQ322:BO322" si="279">IF(AQ244="","",AQ244*(AQ283/1000)*(1-AQ374))</f>
        <v>0</v>
      </c>
      <c r="AR322" s="86">
        <f t="shared" si="279"/>
        <v>0</v>
      </c>
      <c r="AS322" s="86">
        <f t="shared" si="279"/>
        <v>0</v>
      </c>
      <c r="AT322" s="86">
        <f t="shared" si="279"/>
        <v>0</v>
      </c>
      <c r="AU322" s="86">
        <f t="shared" si="279"/>
        <v>0</v>
      </c>
      <c r="AV322" s="86">
        <f t="shared" si="279"/>
        <v>0</v>
      </c>
      <c r="AW322" s="86">
        <f t="shared" si="279"/>
        <v>0</v>
      </c>
      <c r="AX322" s="86">
        <f t="shared" si="279"/>
        <v>0</v>
      </c>
      <c r="AY322" s="86">
        <f t="shared" si="279"/>
        <v>0</v>
      </c>
      <c r="AZ322" s="86">
        <f t="shared" si="279"/>
        <v>0</v>
      </c>
      <c r="BA322" s="86">
        <f t="shared" si="279"/>
        <v>0</v>
      </c>
      <c r="BB322" s="86">
        <f t="shared" si="279"/>
        <v>0</v>
      </c>
      <c r="BC322" s="86">
        <f t="shared" si="279"/>
        <v>0</v>
      </c>
      <c r="BD322" s="86">
        <f t="shared" si="279"/>
        <v>0</v>
      </c>
      <c r="BE322" s="86">
        <f t="shared" si="279"/>
        <v>0</v>
      </c>
      <c r="BF322" s="86">
        <f t="shared" si="279"/>
        <v>0</v>
      </c>
      <c r="BG322" s="86">
        <f t="shared" si="279"/>
        <v>0</v>
      </c>
      <c r="BH322" s="86">
        <f t="shared" si="279"/>
        <v>0</v>
      </c>
      <c r="BI322" s="86">
        <f t="shared" si="279"/>
        <v>0</v>
      </c>
      <c r="BJ322" s="86">
        <f t="shared" si="279"/>
        <v>0</v>
      </c>
      <c r="BK322" s="86">
        <f t="shared" si="279"/>
        <v>0</v>
      </c>
      <c r="BL322" s="86">
        <f t="shared" si="279"/>
        <v>0</v>
      </c>
      <c r="BM322" s="86">
        <f t="shared" si="279"/>
        <v>0</v>
      </c>
      <c r="BN322" s="86">
        <f t="shared" si="279"/>
        <v>0</v>
      </c>
      <c r="BO322" s="86">
        <f t="shared" si="279"/>
        <v>0</v>
      </c>
    </row>
    <row r="323" spans="2:67" hidden="1" outlineLevel="1">
      <c r="B323" s="728">
        <v>174</v>
      </c>
      <c r="C323" s="687"/>
      <c r="D323" s="669" t="s">
        <v>191</v>
      </c>
      <c r="E323" s="670" t="s">
        <v>1312</v>
      </c>
      <c r="F323" s="690"/>
      <c r="G323" s="86">
        <f>IF(G245="","",G245*(G284/1000)*(1-G376))</f>
        <v>0</v>
      </c>
      <c r="H323" s="86">
        <f t="shared" ref="H323:AF323" si="280">IF(H245="","",H245*(H284/1000)*(1-H376))</f>
        <v>0</v>
      </c>
      <c r="I323" s="86">
        <f t="shared" si="280"/>
        <v>0</v>
      </c>
      <c r="J323" s="86">
        <f t="shared" si="280"/>
        <v>0</v>
      </c>
      <c r="K323" s="86">
        <f t="shared" si="280"/>
        <v>0</v>
      </c>
      <c r="L323" s="86">
        <f t="shared" si="280"/>
        <v>0</v>
      </c>
      <c r="M323" s="86">
        <f t="shared" si="280"/>
        <v>0</v>
      </c>
      <c r="N323" s="86">
        <f t="shared" si="280"/>
        <v>0</v>
      </c>
      <c r="O323" s="86">
        <f t="shared" si="280"/>
        <v>0</v>
      </c>
      <c r="P323" s="86">
        <f t="shared" si="280"/>
        <v>0</v>
      </c>
      <c r="Q323" s="86">
        <f t="shared" si="280"/>
        <v>0</v>
      </c>
      <c r="R323" s="86">
        <f t="shared" si="280"/>
        <v>0</v>
      </c>
      <c r="S323" s="86">
        <f t="shared" si="280"/>
        <v>0</v>
      </c>
      <c r="T323" s="86">
        <f t="shared" si="280"/>
        <v>0</v>
      </c>
      <c r="U323" s="86">
        <f t="shared" si="280"/>
        <v>0</v>
      </c>
      <c r="V323" s="86">
        <f t="shared" si="280"/>
        <v>0</v>
      </c>
      <c r="W323" s="86">
        <f t="shared" si="280"/>
        <v>0</v>
      </c>
      <c r="X323" s="86">
        <f t="shared" si="280"/>
        <v>0</v>
      </c>
      <c r="Y323" s="86">
        <f t="shared" si="280"/>
        <v>0</v>
      </c>
      <c r="Z323" s="86">
        <f t="shared" si="280"/>
        <v>0</v>
      </c>
      <c r="AA323" s="86">
        <f t="shared" si="280"/>
        <v>0</v>
      </c>
      <c r="AB323" s="86">
        <f t="shared" si="280"/>
        <v>0</v>
      </c>
      <c r="AC323" s="86">
        <f t="shared" si="280"/>
        <v>0</v>
      </c>
      <c r="AD323" s="86">
        <f t="shared" si="280"/>
        <v>0</v>
      </c>
      <c r="AE323" s="86">
        <f t="shared" si="280"/>
        <v>0</v>
      </c>
      <c r="AF323" s="86">
        <f t="shared" si="280"/>
        <v>0</v>
      </c>
      <c r="AG323" s="86">
        <f t="shared" ref="AG323:AP323" si="281">IF(AG245="","",AG245*(AG284/1000)*(1-AG376))</f>
        <v>0</v>
      </c>
      <c r="AH323" s="86">
        <f t="shared" si="281"/>
        <v>0</v>
      </c>
      <c r="AI323" s="86">
        <f t="shared" si="281"/>
        <v>0</v>
      </c>
      <c r="AJ323" s="86">
        <f t="shared" si="281"/>
        <v>0</v>
      </c>
      <c r="AK323" s="86">
        <f t="shared" si="281"/>
        <v>0</v>
      </c>
      <c r="AL323" s="86">
        <f t="shared" si="281"/>
        <v>0</v>
      </c>
      <c r="AM323" s="86">
        <f t="shared" si="281"/>
        <v>0</v>
      </c>
      <c r="AN323" s="86">
        <f t="shared" si="281"/>
        <v>0</v>
      </c>
      <c r="AO323" s="86">
        <f t="shared" si="281"/>
        <v>0</v>
      </c>
      <c r="AP323" s="86">
        <f t="shared" si="281"/>
        <v>0</v>
      </c>
      <c r="AQ323" s="86">
        <f t="shared" ref="AQ323:BO323" si="282">IF(AQ245="","",AQ245*(AQ284/1000)*(1-AQ376))</f>
        <v>0</v>
      </c>
      <c r="AR323" s="86">
        <f t="shared" si="282"/>
        <v>0</v>
      </c>
      <c r="AS323" s="86">
        <f t="shared" si="282"/>
        <v>0</v>
      </c>
      <c r="AT323" s="86">
        <f t="shared" si="282"/>
        <v>0</v>
      </c>
      <c r="AU323" s="86">
        <f t="shared" si="282"/>
        <v>0</v>
      </c>
      <c r="AV323" s="86">
        <f t="shared" si="282"/>
        <v>0</v>
      </c>
      <c r="AW323" s="86">
        <f t="shared" si="282"/>
        <v>0</v>
      </c>
      <c r="AX323" s="86">
        <f t="shared" si="282"/>
        <v>0</v>
      </c>
      <c r="AY323" s="86">
        <f t="shared" si="282"/>
        <v>0</v>
      </c>
      <c r="AZ323" s="86">
        <f t="shared" si="282"/>
        <v>0</v>
      </c>
      <c r="BA323" s="86">
        <f t="shared" si="282"/>
        <v>0</v>
      </c>
      <c r="BB323" s="86">
        <f t="shared" si="282"/>
        <v>0</v>
      </c>
      <c r="BC323" s="86">
        <f t="shared" si="282"/>
        <v>0</v>
      </c>
      <c r="BD323" s="86">
        <f t="shared" si="282"/>
        <v>0</v>
      </c>
      <c r="BE323" s="86">
        <f t="shared" si="282"/>
        <v>0</v>
      </c>
      <c r="BF323" s="86">
        <f t="shared" si="282"/>
        <v>0</v>
      </c>
      <c r="BG323" s="86">
        <f t="shared" si="282"/>
        <v>0</v>
      </c>
      <c r="BH323" s="86">
        <f t="shared" si="282"/>
        <v>0</v>
      </c>
      <c r="BI323" s="86">
        <f t="shared" si="282"/>
        <v>0</v>
      </c>
      <c r="BJ323" s="86">
        <f t="shared" si="282"/>
        <v>0</v>
      </c>
      <c r="BK323" s="86">
        <f t="shared" si="282"/>
        <v>0</v>
      </c>
      <c r="BL323" s="86">
        <f t="shared" si="282"/>
        <v>0</v>
      </c>
      <c r="BM323" s="86">
        <f t="shared" si="282"/>
        <v>0</v>
      </c>
      <c r="BN323" s="86">
        <f t="shared" si="282"/>
        <v>0</v>
      </c>
      <c r="BO323" s="86">
        <f t="shared" si="282"/>
        <v>0</v>
      </c>
    </row>
    <row r="324" spans="2:67" hidden="1" outlineLevel="1">
      <c r="B324" s="728">
        <f t="shared" ref="B324:B332" si="283">B323+1</f>
        <v>175</v>
      </c>
      <c r="C324" s="59" t="s">
        <v>190</v>
      </c>
      <c r="D324" s="640"/>
      <c r="E324" s="670" t="s">
        <v>1312</v>
      </c>
      <c r="F324" s="690"/>
      <c r="G324" s="154">
        <f>IF(COUNTBLANK(G325:G333)=9,"",SUM(G325:G333))</f>
        <v>0</v>
      </c>
      <c r="H324" s="154">
        <f t="shared" ref="H324:AF324" si="284">IF(COUNTBLANK(H325:H333)=9,"",SUM(H325:H333))</f>
        <v>0</v>
      </c>
      <c r="I324" s="154">
        <f t="shared" si="284"/>
        <v>0</v>
      </c>
      <c r="J324" s="154">
        <f t="shared" si="284"/>
        <v>0</v>
      </c>
      <c r="K324" s="154">
        <f t="shared" si="284"/>
        <v>0</v>
      </c>
      <c r="L324" s="154">
        <f t="shared" si="284"/>
        <v>0</v>
      </c>
      <c r="M324" s="154">
        <f t="shared" si="284"/>
        <v>0</v>
      </c>
      <c r="N324" s="154">
        <f t="shared" si="284"/>
        <v>0</v>
      </c>
      <c r="O324" s="154">
        <f t="shared" si="284"/>
        <v>0</v>
      </c>
      <c r="P324" s="154">
        <f t="shared" si="284"/>
        <v>0</v>
      </c>
      <c r="Q324" s="154">
        <f t="shared" si="284"/>
        <v>0</v>
      </c>
      <c r="R324" s="154">
        <f t="shared" si="284"/>
        <v>0</v>
      </c>
      <c r="S324" s="154">
        <f t="shared" si="284"/>
        <v>0</v>
      </c>
      <c r="T324" s="154">
        <f t="shared" si="284"/>
        <v>0</v>
      </c>
      <c r="U324" s="154">
        <f t="shared" si="284"/>
        <v>0</v>
      </c>
      <c r="V324" s="154">
        <f t="shared" si="284"/>
        <v>0</v>
      </c>
      <c r="W324" s="154">
        <f t="shared" si="284"/>
        <v>0</v>
      </c>
      <c r="X324" s="154">
        <f t="shared" si="284"/>
        <v>0</v>
      </c>
      <c r="Y324" s="154">
        <f t="shared" si="284"/>
        <v>0</v>
      </c>
      <c r="Z324" s="154">
        <f t="shared" si="284"/>
        <v>0</v>
      </c>
      <c r="AA324" s="154">
        <f t="shared" si="284"/>
        <v>0</v>
      </c>
      <c r="AB324" s="154">
        <f t="shared" si="284"/>
        <v>0</v>
      </c>
      <c r="AC324" s="154">
        <f t="shared" si="284"/>
        <v>0</v>
      </c>
      <c r="AD324" s="154">
        <f t="shared" si="284"/>
        <v>0</v>
      </c>
      <c r="AE324" s="154">
        <f t="shared" si="284"/>
        <v>0</v>
      </c>
      <c r="AF324" s="154">
        <f t="shared" si="284"/>
        <v>0</v>
      </c>
      <c r="AG324" s="154">
        <f t="shared" ref="AG324:AP324" si="285">IF(COUNTBLANK(AG325:AG333)=9,"",SUM(AG325:AG333))</f>
        <v>0</v>
      </c>
      <c r="AH324" s="154">
        <f t="shared" si="285"/>
        <v>0</v>
      </c>
      <c r="AI324" s="154">
        <f t="shared" si="285"/>
        <v>0</v>
      </c>
      <c r="AJ324" s="154">
        <f t="shared" si="285"/>
        <v>0</v>
      </c>
      <c r="AK324" s="154">
        <f t="shared" si="285"/>
        <v>0</v>
      </c>
      <c r="AL324" s="154">
        <f t="shared" si="285"/>
        <v>0</v>
      </c>
      <c r="AM324" s="154">
        <f t="shared" si="285"/>
        <v>0</v>
      </c>
      <c r="AN324" s="154">
        <f t="shared" si="285"/>
        <v>0</v>
      </c>
      <c r="AO324" s="154">
        <f t="shared" si="285"/>
        <v>0</v>
      </c>
      <c r="AP324" s="154">
        <f t="shared" si="285"/>
        <v>0</v>
      </c>
      <c r="AQ324" s="154">
        <f t="shared" ref="AQ324:BO324" si="286">IF(COUNTBLANK(AQ325:AQ333)=9,"",SUM(AQ325:AQ333))</f>
        <v>0</v>
      </c>
      <c r="AR324" s="154">
        <f t="shared" si="286"/>
        <v>0</v>
      </c>
      <c r="AS324" s="154">
        <f t="shared" si="286"/>
        <v>0</v>
      </c>
      <c r="AT324" s="154">
        <f t="shared" si="286"/>
        <v>0</v>
      </c>
      <c r="AU324" s="154">
        <f t="shared" si="286"/>
        <v>0</v>
      </c>
      <c r="AV324" s="154">
        <f t="shared" si="286"/>
        <v>0</v>
      </c>
      <c r="AW324" s="154">
        <f t="shared" si="286"/>
        <v>0</v>
      </c>
      <c r="AX324" s="154">
        <f t="shared" si="286"/>
        <v>0</v>
      </c>
      <c r="AY324" s="154">
        <f t="shared" si="286"/>
        <v>0</v>
      </c>
      <c r="AZ324" s="154">
        <f t="shared" si="286"/>
        <v>0</v>
      </c>
      <c r="BA324" s="154">
        <f t="shared" si="286"/>
        <v>0</v>
      </c>
      <c r="BB324" s="154">
        <f t="shared" si="286"/>
        <v>0</v>
      </c>
      <c r="BC324" s="154">
        <f t="shared" si="286"/>
        <v>0</v>
      </c>
      <c r="BD324" s="154">
        <f t="shared" si="286"/>
        <v>0</v>
      </c>
      <c r="BE324" s="154">
        <f t="shared" si="286"/>
        <v>0</v>
      </c>
      <c r="BF324" s="154">
        <f t="shared" si="286"/>
        <v>0</v>
      </c>
      <c r="BG324" s="154">
        <f t="shared" si="286"/>
        <v>0</v>
      </c>
      <c r="BH324" s="154">
        <f t="shared" si="286"/>
        <v>0</v>
      </c>
      <c r="BI324" s="154">
        <f t="shared" si="286"/>
        <v>0</v>
      </c>
      <c r="BJ324" s="154">
        <f t="shared" si="286"/>
        <v>0</v>
      </c>
      <c r="BK324" s="154">
        <f t="shared" si="286"/>
        <v>0</v>
      </c>
      <c r="BL324" s="154">
        <f t="shared" si="286"/>
        <v>0</v>
      </c>
      <c r="BM324" s="154">
        <f t="shared" si="286"/>
        <v>0</v>
      </c>
      <c r="BN324" s="154">
        <f t="shared" si="286"/>
        <v>0</v>
      </c>
      <c r="BO324" s="154">
        <f t="shared" si="286"/>
        <v>0</v>
      </c>
    </row>
    <row r="325" spans="2:67" hidden="1" outlineLevel="1">
      <c r="B325" s="728">
        <f t="shared" si="283"/>
        <v>176</v>
      </c>
      <c r="C325" s="60"/>
      <c r="D325" s="640" t="s">
        <v>703</v>
      </c>
      <c r="E325" s="667" t="s">
        <v>1312</v>
      </c>
      <c r="F325" s="692"/>
      <c r="G325" s="86">
        <f t="shared" ref="G325:G332" si="287">IF(G247="","",G247*G286/1000)</f>
        <v>0</v>
      </c>
      <c r="H325" s="86">
        <f t="shared" ref="H325:AF332" si="288">IF(H247="","",H247*H286/1000)</f>
        <v>0</v>
      </c>
      <c r="I325" s="86">
        <f t="shared" si="288"/>
        <v>0</v>
      </c>
      <c r="J325" s="86">
        <f t="shared" si="288"/>
        <v>0</v>
      </c>
      <c r="K325" s="86">
        <f t="shared" si="288"/>
        <v>0</v>
      </c>
      <c r="L325" s="86">
        <f t="shared" si="288"/>
        <v>0</v>
      </c>
      <c r="M325" s="86">
        <f t="shared" si="288"/>
        <v>0</v>
      </c>
      <c r="N325" s="86">
        <f t="shared" si="288"/>
        <v>0</v>
      </c>
      <c r="O325" s="86">
        <f t="shared" si="288"/>
        <v>0</v>
      </c>
      <c r="P325" s="86">
        <f t="shared" si="288"/>
        <v>0</v>
      </c>
      <c r="Q325" s="86">
        <f t="shared" si="288"/>
        <v>0</v>
      </c>
      <c r="R325" s="86">
        <f t="shared" si="288"/>
        <v>0</v>
      </c>
      <c r="S325" s="86">
        <f t="shared" si="288"/>
        <v>0</v>
      </c>
      <c r="T325" s="86">
        <f t="shared" si="288"/>
        <v>0</v>
      </c>
      <c r="U325" s="86">
        <f t="shared" si="288"/>
        <v>0</v>
      </c>
      <c r="V325" s="86">
        <f t="shared" si="288"/>
        <v>0</v>
      </c>
      <c r="W325" s="86">
        <f t="shared" si="288"/>
        <v>0</v>
      </c>
      <c r="X325" s="86">
        <f t="shared" si="288"/>
        <v>0</v>
      </c>
      <c r="Y325" s="86">
        <f t="shared" si="288"/>
        <v>0</v>
      </c>
      <c r="Z325" s="86">
        <f t="shared" si="288"/>
        <v>0</v>
      </c>
      <c r="AA325" s="86">
        <f t="shared" si="288"/>
        <v>0</v>
      </c>
      <c r="AB325" s="86">
        <f t="shared" si="288"/>
        <v>0</v>
      </c>
      <c r="AC325" s="86">
        <f t="shared" si="288"/>
        <v>0</v>
      </c>
      <c r="AD325" s="86">
        <f t="shared" si="288"/>
        <v>0</v>
      </c>
      <c r="AE325" s="86">
        <f t="shared" si="288"/>
        <v>0</v>
      </c>
      <c r="AF325" s="86">
        <f t="shared" si="288"/>
        <v>0</v>
      </c>
      <c r="AG325" s="86">
        <f t="shared" ref="AG325:AK332" si="289">IF(AG247="","",AG247*AG286/1000)</f>
        <v>0</v>
      </c>
      <c r="AH325" s="86">
        <f t="shared" si="289"/>
        <v>0</v>
      </c>
      <c r="AI325" s="86">
        <f t="shared" si="289"/>
        <v>0</v>
      </c>
      <c r="AJ325" s="86">
        <f t="shared" si="289"/>
        <v>0</v>
      </c>
      <c r="AK325" s="86">
        <f t="shared" si="289"/>
        <v>0</v>
      </c>
      <c r="AL325" s="86">
        <f t="shared" ref="AL325:AP332" si="290">IF(AL247="","",AL247*AL286/1000)</f>
        <v>0</v>
      </c>
      <c r="AM325" s="86">
        <f t="shared" si="290"/>
        <v>0</v>
      </c>
      <c r="AN325" s="86">
        <f t="shared" si="290"/>
        <v>0</v>
      </c>
      <c r="AO325" s="86">
        <f t="shared" si="290"/>
        <v>0</v>
      </c>
      <c r="AP325" s="86">
        <f t="shared" si="290"/>
        <v>0</v>
      </c>
      <c r="AQ325" s="86">
        <f t="shared" ref="AQ325:BO325" si="291">IF(AQ247="","",AQ247*AQ286/1000)</f>
        <v>0</v>
      </c>
      <c r="AR325" s="86">
        <f t="shared" si="291"/>
        <v>0</v>
      </c>
      <c r="AS325" s="86">
        <f t="shared" si="291"/>
        <v>0</v>
      </c>
      <c r="AT325" s="86">
        <f t="shared" si="291"/>
        <v>0</v>
      </c>
      <c r="AU325" s="86">
        <f t="shared" si="291"/>
        <v>0</v>
      </c>
      <c r="AV325" s="86">
        <f t="shared" si="291"/>
        <v>0</v>
      </c>
      <c r="AW325" s="86">
        <f t="shared" si="291"/>
        <v>0</v>
      </c>
      <c r="AX325" s="86">
        <f t="shared" si="291"/>
        <v>0</v>
      </c>
      <c r="AY325" s="86">
        <f t="shared" si="291"/>
        <v>0</v>
      </c>
      <c r="AZ325" s="86">
        <f t="shared" si="291"/>
        <v>0</v>
      </c>
      <c r="BA325" s="86">
        <f t="shared" si="291"/>
        <v>0</v>
      </c>
      <c r="BB325" s="86">
        <f t="shared" si="291"/>
        <v>0</v>
      </c>
      <c r="BC325" s="86">
        <f t="shared" si="291"/>
        <v>0</v>
      </c>
      <c r="BD325" s="86">
        <f t="shared" si="291"/>
        <v>0</v>
      </c>
      <c r="BE325" s="86">
        <f t="shared" si="291"/>
        <v>0</v>
      </c>
      <c r="BF325" s="86">
        <f t="shared" si="291"/>
        <v>0</v>
      </c>
      <c r="BG325" s="86">
        <f t="shared" si="291"/>
        <v>0</v>
      </c>
      <c r="BH325" s="86">
        <f t="shared" si="291"/>
        <v>0</v>
      </c>
      <c r="BI325" s="86">
        <f t="shared" si="291"/>
        <v>0</v>
      </c>
      <c r="BJ325" s="86">
        <f t="shared" si="291"/>
        <v>0</v>
      </c>
      <c r="BK325" s="86">
        <f t="shared" si="291"/>
        <v>0</v>
      </c>
      <c r="BL325" s="86">
        <f t="shared" si="291"/>
        <v>0</v>
      </c>
      <c r="BM325" s="86">
        <f t="shared" si="291"/>
        <v>0</v>
      </c>
      <c r="BN325" s="86">
        <f t="shared" si="291"/>
        <v>0</v>
      </c>
      <c r="BO325" s="86">
        <f t="shared" si="291"/>
        <v>0</v>
      </c>
    </row>
    <row r="326" spans="2:67" hidden="1" outlineLevel="1">
      <c r="B326" s="728">
        <f t="shared" si="283"/>
        <v>177</v>
      </c>
      <c r="C326" s="61"/>
      <c r="D326" s="640" t="s">
        <v>1128</v>
      </c>
      <c r="E326" s="670" t="s">
        <v>1312</v>
      </c>
      <c r="F326" s="690"/>
      <c r="G326" s="86">
        <f t="shared" si="287"/>
        <v>0</v>
      </c>
      <c r="H326" s="86">
        <f t="shared" ref="H326:V326" si="292">IF(H248="","",H248*H287/1000)</f>
        <v>0</v>
      </c>
      <c r="I326" s="86">
        <f t="shared" si="292"/>
        <v>0</v>
      </c>
      <c r="J326" s="86">
        <f t="shared" si="292"/>
        <v>0</v>
      </c>
      <c r="K326" s="86">
        <f t="shared" si="292"/>
        <v>0</v>
      </c>
      <c r="L326" s="86">
        <f t="shared" si="292"/>
        <v>0</v>
      </c>
      <c r="M326" s="86">
        <f t="shared" si="292"/>
        <v>0</v>
      </c>
      <c r="N326" s="86">
        <f t="shared" si="292"/>
        <v>0</v>
      </c>
      <c r="O326" s="86">
        <f t="shared" si="292"/>
        <v>0</v>
      </c>
      <c r="P326" s="86">
        <f t="shared" si="292"/>
        <v>0</v>
      </c>
      <c r="Q326" s="86">
        <f t="shared" si="292"/>
        <v>0</v>
      </c>
      <c r="R326" s="86">
        <f t="shared" si="292"/>
        <v>0</v>
      </c>
      <c r="S326" s="86">
        <f t="shared" si="292"/>
        <v>0</v>
      </c>
      <c r="T326" s="86">
        <f t="shared" si="292"/>
        <v>0</v>
      </c>
      <c r="U326" s="86">
        <f t="shared" si="292"/>
        <v>0</v>
      </c>
      <c r="V326" s="86">
        <f t="shared" si="292"/>
        <v>0</v>
      </c>
      <c r="W326" s="86">
        <f t="shared" si="288"/>
        <v>0</v>
      </c>
      <c r="X326" s="86">
        <f t="shared" si="288"/>
        <v>0</v>
      </c>
      <c r="Y326" s="86">
        <f t="shared" si="288"/>
        <v>0</v>
      </c>
      <c r="Z326" s="86">
        <f t="shared" si="288"/>
        <v>0</v>
      </c>
      <c r="AA326" s="86">
        <f t="shared" si="288"/>
        <v>0</v>
      </c>
      <c r="AB326" s="86">
        <f t="shared" si="288"/>
        <v>0</v>
      </c>
      <c r="AC326" s="86">
        <f t="shared" si="288"/>
        <v>0</v>
      </c>
      <c r="AD326" s="86">
        <f t="shared" si="288"/>
        <v>0</v>
      </c>
      <c r="AE326" s="86">
        <f t="shared" si="288"/>
        <v>0</v>
      </c>
      <c r="AF326" s="86">
        <f t="shared" si="288"/>
        <v>0</v>
      </c>
      <c r="AG326" s="86">
        <f t="shared" si="289"/>
        <v>0</v>
      </c>
      <c r="AH326" s="86">
        <f t="shared" si="289"/>
        <v>0</v>
      </c>
      <c r="AI326" s="86">
        <f t="shared" si="289"/>
        <v>0</v>
      </c>
      <c r="AJ326" s="86">
        <f t="shared" si="289"/>
        <v>0</v>
      </c>
      <c r="AK326" s="86">
        <f t="shared" si="289"/>
        <v>0</v>
      </c>
      <c r="AL326" s="86">
        <f t="shared" si="290"/>
        <v>0</v>
      </c>
      <c r="AM326" s="86">
        <f t="shared" si="290"/>
        <v>0</v>
      </c>
      <c r="AN326" s="86">
        <f t="shared" si="290"/>
        <v>0</v>
      </c>
      <c r="AO326" s="86">
        <f t="shared" si="290"/>
        <v>0</v>
      </c>
      <c r="AP326" s="86">
        <f t="shared" si="290"/>
        <v>0</v>
      </c>
      <c r="AQ326" s="86">
        <f t="shared" ref="AQ326:BO326" si="293">IF(AQ248="","",AQ248*AQ287/1000)</f>
        <v>0</v>
      </c>
      <c r="AR326" s="86">
        <f t="shared" si="293"/>
        <v>0</v>
      </c>
      <c r="AS326" s="86">
        <f t="shared" si="293"/>
        <v>0</v>
      </c>
      <c r="AT326" s="86">
        <f t="shared" si="293"/>
        <v>0</v>
      </c>
      <c r="AU326" s="86">
        <f t="shared" si="293"/>
        <v>0</v>
      </c>
      <c r="AV326" s="86">
        <f t="shared" si="293"/>
        <v>0</v>
      </c>
      <c r="AW326" s="86">
        <f t="shared" si="293"/>
        <v>0</v>
      </c>
      <c r="AX326" s="86">
        <f t="shared" si="293"/>
        <v>0</v>
      </c>
      <c r="AY326" s="86">
        <f t="shared" si="293"/>
        <v>0</v>
      </c>
      <c r="AZ326" s="86">
        <f t="shared" si="293"/>
        <v>0</v>
      </c>
      <c r="BA326" s="86">
        <f t="shared" si="293"/>
        <v>0</v>
      </c>
      <c r="BB326" s="86">
        <f t="shared" si="293"/>
        <v>0</v>
      </c>
      <c r="BC326" s="86">
        <f t="shared" si="293"/>
        <v>0</v>
      </c>
      <c r="BD326" s="86">
        <f t="shared" si="293"/>
        <v>0</v>
      </c>
      <c r="BE326" s="86">
        <f t="shared" si="293"/>
        <v>0</v>
      </c>
      <c r="BF326" s="86">
        <f t="shared" si="293"/>
        <v>0</v>
      </c>
      <c r="BG326" s="86">
        <f t="shared" si="293"/>
        <v>0</v>
      </c>
      <c r="BH326" s="86">
        <f t="shared" si="293"/>
        <v>0</v>
      </c>
      <c r="BI326" s="86">
        <f t="shared" si="293"/>
        <v>0</v>
      </c>
      <c r="BJ326" s="86">
        <f t="shared" si="293"/>
        <v>0</v>
      </c>
      <c r="BK326" s="86">
        <f t="shared" si="293"/>
        <v>0</v>
      </c>
      <c r="BL326" s="86">
        <f t="shared" si="293"/>
        <v>0</v>
      </c>
      <c r="BM326" s="86">
        <f t="shared" si="293"/>
        <v>0</v>
      </c>
      <c r="BN326" s="86">
        <f t="shared" si="293"/>
        <v>0</v>
      </c>
      <c r="BO326" s="86">
        <f t="shared" si="293"/>
        <v>0</v>
      </c>
    </row>
    <row r="327" spans="2:67" hidden="1" outlineLevel="1">
      <c r="B327" s="728">
        <f t="shared" si="283"/>
        <v>178</v>
      </c>
      <c r="C327" s="60"/>
      <c r="D327" s="640" t="s">
        <v>1127</v>
      </c>
      <c r="E327" s="670" t="s">
        <v>1312</v>
      </c>
      <c r="F327" s="690"/>
      <c r="G327" s="86">
        <f t="shared" si="287"/>
        <v>0</v>
      </c>
      <c r="H327" s="86">
        <f t="shared" si="288"/>
        <v>0</v>
      </c>
      <c r="I327" s="86">
        <f t="shared" si="288"/>
        <v>0</v>
      </c>
      <c r="J327" s="86">
        <f t="shared" si="288"/>
        <v>0</v>
      </c>
      <c r="K327" s="86">
        <f t="shared" si="288"/>
        <v>0</v>
      </c>
      <c r="L327" s="86">
        <f t="shared" si="288"/>
        <v>0</v>
      </c>
      <c r="M327" s="86">
        <f t="shared" si="288"/>
        <v>0</v>
      </c>
      <c r="N327" s="86">
        <f t="shared" si="288"/>
        <v>0</v>
      </c>
      <c r="O327" s="86">
        <f t="shared" si="288"/>
        <v>0</v>
      </c>
      <c r="P327" s="86">
        <f t="shared" si="288"/>
        <v>0</v>
      </c>
      <c r="Q327" s="86">
        <f t="shared" si="288"/>
        <v>0</v>
      </c>
      <c r="R327" s="86">
        <f t="shared" si="288"/>
        <v>0</v>
      </c>
      <c r="S327" s="86">
        <f t="shared" si="288"/>
        <v>0</v>
      </c>
      <c r="T327" s="86">
        <f t="shared" si="288"/>
        <v>0</v>
      </c>
      <c r="U327" s="86">
        <f t="shared" si="288"/>
        <v>0</v>
      </c>
      <c r="V327" s="86">
        <f t="shared" si="288"/>
        <v>0</v>
      </c>
      <c r="W327" s="86">
        <f t="shared" si="288"/>
        <v>0</v>
      </c>
      <c r="X327" s="86">
        <f t="shared" si="288"/>
        <v>0</v>
      </c>
      <c r="Y327" s="86">
        <f t="shared" si="288"/>
        <v>0</v>
      </c>
      <c r="Z327" s="86">
        <f t="shared" si="288"/>
        <v>0</v>
      </c>
      <c r="AA327" s="86">
        <f t="shared" si="288"/>
        <v>0</v>
      </c>
      <c r="AB327" s="86">
        <f t="shared" si="288"/>
        <v>0</v>
      </c>
      <c r="AC327" s="86">
        <f t="shared" si="288"/>
        <v>0</v>
      </c>
      <c r="AD327" s="86">
        <f t="shared" si="288"/>
        <v>0</v>
      </c>
      <c r="AE327" s="86">
        <f t="shared" si="288"/>
        <v>0</v>
      </c>
      <c r="AF327" s="86">
        <f t="shared" si="288"/>
        <v>0</v>
      </c>
      <c r="AG327" s="86">
        <f t="shared" si="289"/>
        <v>0</v>
      </c>
      <c r="AH327" s="86">
        <f t="shared" si="289"/>
        <v>0</v>
      </c>
      <c r="AI327" s="86">
        <f t="shared" si="289"/>
        <v>0</v>
      </c>
      <c r="AJ327" s="86">
        <f t="shared" si="289"/>
        <v>0</v>
      </c>
      <c r="AK327" s="86">
        <f t="shared" si="289"/>
        <v>0</v>
      </c>
      <c r="AL327" s="86">
        <f t="shared" si="290"/>
        <v>0</v>
      </c>
      <c r="AM327" s="86">
        <f t="shared" si="290"/>
        <v>0</v>
      </c>
      <c r="AN327" s="86">
        <f t="shared" si="290"/>
        <v>0</v>
      </c>
      <c r="AO327" s="86">
        <f t="shared" si="290"/>
        <v>0</v>
      </c>
      <c r="AP327" s="86">
        <f t="shared" si="290"/>
        <v>0</v>
      </c>
      <c r="AQ327" s="86">
        <f t="shared" ref="AQ327:BO327" si="294">IF(AQ249="","",AQ249*AQ288/1000)</f>
        <v>0</v>
      </c>
      <c r="AR327" s="86">
        <f t="shared" si="294"/>
        <v>0</v>
      </c>
      <c r="AS327" s="86">
        <f t="shared" si="294"/>
        <v>0</v>
      </c>
      <c r="AT327" s="86">
        <f t="shared" si="294"/>
        <v>0</v>
      </c>
      <c r="AU327" s="86">
        <f t="shared" si="294"/>
        <v>0</v>
      </c>
      <c r="AV327" s="86">
        <f t="shared" si="294"/>
        <v>0</v>
      </c>
      <c r="AW327" s="86">
        <f t="shared" si="294"/>
        <v>0</v>
      </c>
      <c r="AX327" s="86">
        <f t="shared" si="294"/>
        <v>0</v>
      </c>
      <c r="AY327" s="86">
        <f t="shared" si="294"/>
        <v>0</v>
      </c>
      <c r="AZ327" s="86">
        <f t="shared" si="294"/>
        <v>0</v>
      </c>
      <c r="BA327" s="86">
        <f t="shared" si="294"/>
        <v>0</v>
      </c>
      <c r="BB327" s="86">
        <f t="shared" si="294"/>
        <v>0</v>
      </c>
      <c r="BC327" s="86">
        <f t="shared" si="294"/>
        <v>0</v>
      </c>
      <c r="BD327" s="86">
        <f t="shared" si="294"/>
        <v>0</v>
      </c>
      <c r="BE327" s="86">
        <f t="shared" si="294"/>
        <v>0</v>
      </c>
      <c r="BF327" s="86">
        <f t="shared" si="294"/>
        <v>0</v>
      </c>
      <c r="BG327" s="86">
        <f t="shared" si="294"/>
        <v>0</v>
      </c>
      <c r="BH327" s="86">
        <f t="shared" si="294"/>
        <v>0</v>
      </c>
      <c r="BI327" s="86">
        <f t="shared" si="294"/>
        <v>0</v>
      </c>
      <c r="BJ327" s="86">
        <f t="shared" si="294"/>
        <v>0</v>
      </c>
      <c r="BK327" s="86">
        <f t="shared" si="294"/>
        <v>0</v>
      </c>
      <c r="BL327" s="86">
        <f t="shared" si="294"/>
        <v>0</v>
      </c>
      <c r="BM327" s="86">
        <f t="shared" si="294"/>
        <v>0</v>
      </c>
      <c r="BN327" s="86">
        <f t="shared" si="294"/>
        <v>0</v>
      </c>
      <c r="BO327" s="86">
        <f t="shared" si="294"/>
        <v>0</v>
      </c>
    </row>
    <row r="328" spans="2:67" hidden="1" outlineLevel="1">
      <c r="B328" s="728">
        <f t="shared" si="283"/>
        <v>179</v>
      </c>
      <c r="C328" s="60"/>
      <c r="D328" s="640" t="s">
        <v>771</v>
      </c>
      <c r="E328" s="670" t="s">
        <v>1312</v>
      </c>
      <c r="F328" s="690"/>
      <c r="G328" s="86">
        <f t="shared" si="287"/>
        <v>0</v>
      </c>
      <c r="H328" s="86">
        <f t="shared" si="288"/>
        <v>0</v>
      </c>
      <c r="I328" s="86">
        <f t="shared" si="288"/>
        <v>0</v>
      </c>
      <c r="J328" s="86">
        <f t="shared" si="288"/>
        <v>0</v>
      </c>
      <c r="K328" s="86">
        <f t="shared" si="288"/>
        <v>0</v>
      </c>
      <c r="L328" s="86">
        <f t="shared" si="288"/>
        <v>0</v>
      </c>
      <c r="M328" s="86">
        <f t="shared" si="288"/>
        <v>0</v>
      </c>
      <c r="N328" s="86">
        <f t="shared" si="288"/>
        <v>0</v>
      </c>
      <c r="O328" s="86">
        <f t="shared" si="288"/>
        <v>0</v>
      </c>
      <c r="P328" s="86">
        <f t="shared" si="288"/>
        <v>0</v>
      </c>
      <c r="Q328" s="86">
        <f t="shared" si="288"/>
        <v>0</v>
      </c>
      <c r="R328" s="86">
        <f t="shared" si="288"/>
        <v>0</v>
      </c>
      <c r="S328" s="86">
        <f t="shared" si="288"/>
        <v>0</v>
      </c>
      <c r="T328" s="86">
        <f t="shared" si="288"/>
        <v>0</v>
      </c>
      <c r="U328" s="86">
        <f t="shared" si="288"/>
        <v>0</v>
      </c>
      <c r="V328" s="86">
        <f t="shared" si="288"/>
        <v>0</v>
      </c>
      <c r="W328" s="86">
        <f t="shared" si="288"/>
        <v>0</v>
      </c>
      <c r="X328" s="86">
        <f t="shared" si="288"/>
        <v>0</v>
      </c>
      <c r="Y328" s="86">
        <f t="shared" si="288"/>
        <v>0</v>
      </c>
      <c r="Z328" s="86">
        <f t="shared" si="288"/>
        <v>0</v>
      </c>
      <c r="AA328" s="86">
        <f t="shared" si="288"/>
        <v>0</v>
      </c>
      <c r="AB328" s="86">
        <f t="shared" si="288"/>
        <v>0</v>
      </c>
      <c r="AC328" s="86">
        <f t="shared" si="288"/>
        <v>0</v>
      </c>
      <c r="AD328" s="86">
        <f t="shared" si="288"/>
        <v>0</v>
      </c>
      <c r="AE328" s="86">
        <f t="shared" si="288"/>
        <v>0</v>
      </c>
      <c r="AF328" s="86">
        <f t="shared" si="288"/>
        <v>0</v>
      </c>
      <c r="AG328" s="86">
        <f t="shared" si="289"/>
        <v>0</v>
      </c>
      <c r="AH328" s="86">
        <f t="shared" si="289"/>
        <v>0</v>
      </c>
      <c r="AI328" s="86">
        <f t="shared" si="289"/>
        <v>0</v>
      </c>
      <c r="AJ328" s="86">
        <f t="shared" si="289"/>
        <v>0</v>
      </c>
      <c r="AK328" s="86">
        <f t="shared" si="289"/>
        <v>0</v>
      </c>
      <c r="AL328" s="86">
        <f t="shared" si="290"/>
        <v>0</v>
      </c>
      <c r="AM328" s="86">
        <f t="shared" si="290"/>
        <v>0</v>
      </c>
      <c r="AN328" s="86">
        <f t="shared" si="290"/>
        <v>0</v>
      </c>
      <c r="AO328" s="86">
        <f t="shared" si="290"/>
        <v>0</v>
      </c>
      <c r="AP328" s="86">
        <f t="shared" si="290"/>
        <v>0</v>
      </c>
      <c r="AQ328" s="86">
        <f t="shared" ref="AQ328:BO328" si="295">IF(AQ250="","",AQ250*AQ289/1000)</f>
        <v>0</v>
      </c>
      <c r="AR328" s="86">
        <f t="shared" si="295"/>
        <v>0</v>
      </c>
      <c r="AS328" s="86">
        <f t="shared" si="295"/>
        <v>0</v>
      </c>
      <c r="AT328" s="86">
        <f t="shared" si="295"/>
        <v>0</v>
      </c>
      <c r="AU328" s="86">
        <f t="shared" si="295"/>
        <v>0</v>
      </c>
      <c r="AV328" s="86">
        <f t="shared" si="295"/>
        <v>0</v>
      </c>
      <c r="AW328" s="86">
        <f t="shared" si="295"/>
        <v>0</v>
      </c>
      <c r="AX328" s="86">
        <f t="shared" si="295"/>
        <v>0</v>
      </c>
      <c r="AY328" s="86">
        <f t="shared" si="295"/>
        <v>0</v>
      </c>
      <c r="AZ328" s="86">
        <f t="shared" si="295"/>
        <v>0</v>
      </c>
      <c r="BA328" s="86">
        <f t="shared" si="295"/>
        <v>0</v>
      </c>
      <c r="BB328" s="86">
        <f t="shared" si="295"/>
        <v>0</v>
      </c>
      <c r="BC328" s="86">
        <f t="shared" si="295"/>
        <v>0</v>
      </c>
      <c r="BD328" s="86">
        <f t="shared" si="295"/>
        <v>0</v>
      </c>
      <c r="BE328" s="86">
        <f t="shared" si="295"/>
        <v>0</v>
      </c>
      <c r="BF328" s="86">
        <f t="shared" si="295"/>
        <v>0</v>
      </c>
      <c r="BG328" s="86">
        <f t="shared" si="295"/>
        <v>0</v>
      </c>
      <c r="BH328" s="86">
        <f t="shared" si="295"/>
        <v>0</v>
      </c>
      <c r="BI328" s="86">
        <f t="shared" si="295"/>
        <v>0</v>
      </c>
      <c r="BJ328" s="86">
        <f t="shared" si="295"/>
        <v>0</v>
      </c>
      <c r="BK328" s="86">
        <f t="shared" si="295"/>
        <v>0</v>
      </c>
      <c r="BL328" s="86">
        <f t="shared" si="295"/>
        <v>0</v>
      </c>
      <c r="BM328" s="86">
        <f t="shared" si="295"/>
        <v>0</v>
      </c>
      <c r="BN328" s="86">
        <f t="shared" si="295"/>
        <v>0</v>
      </c>
      <c r="BO328" s="86">
        <f t="shared" si="295"/>
        <v>0</v>
      </c>
    </row>
    <row r="329" spans="2:67" hidden="1" outlineLevel="1">
      <c r="B329" s="728">
        <f t="shared" si="283"/>
        <v>180</v>
      </c>
      <c r="C329" s="60"/>
      <c r="D329" s="640" t="s">
        <v>797</v>
      </c>
      <c r="E329" s="670" t="s">
        <v>1312</v>
      </c>
      <c r="F329" s="690"/>
      <c r="G329" s="86">
        <f t="shared" si="287"/>
        <v>0</v>
      </c>
      <c r="H329" s="86">
        <f t="shared" si="288"/>
        <v>0</v>
      </c>
      <c r="I329" s="86">
        <f t="shared" si="288"/>
        <v>0</v>
      </c>
      <c r="J329" s="86">
        <f t="shared" si="288"/>
        <v>0</v>
      </c>
      <c r="K329" s="86">
        <f t="shared" si="288"/>
        <v>0</v>
      </c>
      <c r="L329" s="86">
        <f t="shared" si="288"/>
        <v>0</v>
      </c>
      <c r="M329" s="86">
        <f t="shared" si="288"/>
        <v>0</v>
      </c>
      <c r="N329" s="86">
        <f t="shared" si="288"/>
        <v>0</v>
      </c>
      <c r="O329" s="86">
        <f t="shared" si="288"/>
        <v>0</v>
      </c>
      <c r="P329" s="86">
        <f t="shared" si="288"/>
        <v>0</v>
      </c>
      <c r="Q329" s="86">
        <f t="shared" si="288"/>
        <v>0</v>
      </c>
      <c r="R329" s="86">
        <f t="shared" si="288"/>
        <v>0</v>
      </c>
      <c r="S329" s="86">
        <f t="shared" si="288"/>
        <v>0</v>
      </c>
      <c r="T329" s="86">
        <f t="shared" si="288"/>
        <v>0</v>
      </c>
      <c r="U329" s="86">
        <f t="shared" si="288"/>
        <v>0</v>
      </c>
      <c r="V329" s="86">
        <f t="shared" si="288"/>
        <v>0</v>
      </c>
      <c r="W329" s="86">
        <f t="shared" si="288"/>
        <v>0</v>
      </c>
      <c r="X329" s="86">
        <f t="shared" si="288"/>
        <v>0</v>
      </c>
      <c r="Y329" s="86">
        <f t="shared" si="288"/>
        <v>0</v>
      </c>
      <c r="Z329" s="86">
        <f t="shared" si="288"/>
        <v>0</v>
      </c>
      <c r="AA329" s="86">
        <f t="shared" si="288"/>
        <v>0</v>
      </c>
      <c r="AB329" s="86">
        <f t="shared" si="288"/>
        <v>0</v>
      </c>
      <c r="AC329" s="86">
        <f t="shared" si="288"/>
        <v>0</v>
      </c>
      <c r="AD329" s="86">
        <f t="shared" si="288"/>
        <v>0</v>
      </c>
      <c r="AE329" s="86">
        <f t="shared" si="288"/>
        <v>0</v>
      </c>
      <c r="AF329" s="86">
        <f t="shared" si="288"/>
        <v>0</v>
      </c>
      <c r="AG329" s="86">
        <f t="shared" si="289"/>
        <v>0</v>
      </c>
      <c r="AH329" s="86">
        <f t="shared" si="289"/>
        <v>0</v>
      </c>
      <c r="AI329" s="86">
        <f t="shared" si="289"/>
        <v>0</v>
      </c>
      <c r="AJ329" s="86">
        <f t="shared" si="289"/>
        <v>0</v>
      </c>
      <c r="AK329" s="86">
        <f t="shared" si="289"/>
        <v>0</v>
      </c>
      <c r="AL329" s="86">
        <f t="shared" si="290"/>
        <v>0</v>
      </c>
      <c r="AM329" s="86">
        <f t="shared" si="290"/>
        <v>0</v>
      </c>
      <c r="AN329" s="86">
        <f t="shared" si="290"/>
        <v>0</v>
      </c>
      <c r="AO329" s="86">
        <f t="shared" si="290"/>
        <v>0</v>
      </c>
      <c r="AP329" s="86">
        <f t="shared" si="290"/>
        <v>0</v>
      </c>
      <c r="AQ329" s="86">
        <f t="shared" ref="AQ329:BO329" si="296">IF(AQ251="","",AQ251*AQ290/1000)</f>
        <v>0</v>
      </c>
      <c r="AR329" s="86">
        <f t="shared" si="296"/>
        <v>0</v>
      </c>
      <c r="AS329" s="86">
        <f t="shared" si="296"/>
        <v>0</v>
      </c>
      <c r="AT329" s="86">
        <f t="shared" si="296"/>
        <v>0</v>
      </c>
      <c r="AU329" s="86">
        <f t="shared" si="296"/>
        <v>0</v>
      </c>
      <c r="AV329" s="86">
        <f t="shared" si="296"/>
        <v>0</v>
      </c>
      <c r="AW329" s="86">
        <f t="shared" si="296"/>
        <v>0</v>
      </c>
      <c r="AX329" s="86">
        <f t="shared" si="296"/>
        <v>0</v>
      </c>
      <c r="AY329" s="86">
        <f t="shared" si="296"/>
        <v>0</v>
      </c>
      <c r="AZ329" s="86">
        <f t="shared" si="296"/>
        <v>0</v>
      </c>
      <c r="BA329" s="86">
        <f t="shared" si="296"/>
        <v>0</v>
      </c>
      <c r="BB329" s="86">
        <f t="shared" si="296"/>
        <v>0</v>
      </c>
      <c r="BC329" s="86">
        <f t="shared" si="296"/>
        <v>0</v>
      </c>
      <c r="BD329" s="86">
        <f t="shared" si="296"/>
        <v>0</v>
      </c>
      <c r="BE329" s="86">
        <f t="shared" si="296"/>
        <v>0</v>
      </c>
      <c r="BF329" s="86">
        <f t="shared" si="296"/>
        <v>0</v>
      </c>
      <c r="BG329" s="86">
        <f t="shared" si="296"/>
        <v>0</v>
      </c>
      <c r="BH329" s="86">
        <f t="shared" si="296"/>
        <v>0</v>
      </c>
      <c r="BI329" s="86">
        <f t="shared" si="296"/>
        <v>0</v>
      </c>
      <c r="BJ329" s="86">
        <f t="shared" si="296"/>
        <v>0</v>
      </c>
      <c r="BK329" s="86">
        <f t="shared" si="296"/>
        <v>0</v>
      </c>
      <c r="BL329" s="86">
        <f t="shared" si="296"/>
        <v>0</v>
      </c>
      <c r="BM329" s="86">
        <f t="shared" si="296"/>
        <v>0</v>
      </c>
      <c r="BN329" s="86">
        <f t="shared" si="296"/>
        <v>0</v>
      </c>
      <c r="BO329" s="86">
        <f t="shared" si="296"/>
        <v>0</v>
      </c>
    </row>
    <row r="330" spans="2:67" hidden="1" outlineLevel="1">
      <c r="B330" s="728">
        <f t="shared" si="283"/>
        <v>181</v>
      </c>
      <c r="C330" s="60"/>
      <c r="D330" s="640" t="s">
        <v>798</v>
      </c>
      <c r="E330" s="670" t="s">
        <v>1312</v>
      </c>
      <c r="F330" s="690"/>
      <c r="G330" s="86">
        <f t="shared" si="287"/>
        <v>0</v>
      </c>
      <c r="H330" s="86">
        <f t="shared" si="288"/>
        <v>0</v>
      </c>
      <c r="I330" s="86">
        <f t="shared" si="288"/>
        <v>0</v>
      </c>
      <c r="J330" s="86">
        <f t="shared" si="288"/>
        <v>0</v>
      </c>
      <c r="K330" s="86">
        <f t="shared" si="288"/>
        <v>0</v>
      </c>
      <c r="L330" s="86">
        <f t="shared" si="288"/>
        <v>0</v>
      </c>
      <c r="M330" s="86">
        <f t="shared" si="288"/>
        <v>0</v>
      </c>
      <c r="N330" s="86">
        <f t="shared" si="288"/>
        <v>0</v>
      </c>
      <c r="O330" s="86">
        <f t="shared" si="288"/>
        <v>0</v>
      </c>
      <c r="P330" s="86">
        <f t="shared" si="288"/>
        <v>0</v>
      </c>
      <c r="Q330" s="86">
        <f t="shared" si="288"/>
        <v>0</v>
      </c>
      <c r="R330" s="86">
        <f t="shared" si="288"/>
        <v>0</v>
      </c>
      <c r="S330" s="86">
        <f t="shared" si="288"/>
        <v>0</v>
      </c>
      <c r="T330" s="86">
        <f t="shared" si="288"/>
        <v>0</v>
      </c>
      <c r="U330" s="86">
        <f t="shared" si="288"/>
        <v>0</v>
      </c>
      <c r="V330" s="86">
        <f t="shared" si="288"/>
        <v>0</v>
      </c>
      <c r="W330" s="86">
        <f t="shared" si="288"/>
        <v>0</v>
      </c>
      <c r="X330" s="86">
        <f t="shared" si="288"/>
        <v>0</v>
      </c>
      <c r="Y330" s="86">
        <f t="shared" si="288"/>
        <v>0</v>
      </c>
      <c r="Z330" s="86">
        <f t="shared" si="288"/>
        <v>0</v>
      </c>
      <c r="AA330" s="86">
        <f t="shared" si="288"/>
        <v>0</v>
      </c>
      <c r="AB330" s="86">
        <f t="shared" si="288"/>
        <v>0</v>
      </c>
      <c r="AC330" s="86">
        <f t="shared" si="288"/>
        <v>0</v>
      </c>
      <c r="AD330" s="86">
        <f t="shared" si="288"/>
        <v>0</v>
      </c>
      <c r="AE330" s="86">
        <f t="shared" si="288"/>
        <v>0</v>
      </c>
      <c r="AF330" s="86">
        <f t="shared" si="288"/>
        <v>0</v>
      </c>
      <c r="AG330" s="86">
        <f t="shared" si="289"/>
        <v>0</v>
      </c>
      <c r="AH330" s="86">
        <f t="shared" si="289"/>
        <v>0</v>
      </c>
      <c r="AI330" s="86">
        <f t="shared" si="289"/>
        <v>0</v>
      </c>
      <c r="AJ330" s="86">
        <f t="shared" si="289"/>
        <v>0</v>
      </c>
      <c r="AK330" s="86">
        <f t="shared" si="289"/>
        <v>0</v>
      </c>
      <c r="AL330" s="86">
        <f t="shared" si="290"/>
        <v>0</v>
      </c>
      <c r="AM330" s="86">
        <f t="shared" si="290"/>
        <v>0</v>
      </c>
      <c r="AN330" s="86">
        <f t="shared" si="290"/>
        <v>0</v>
      </c>
      <c r="AO330" s="86">
        <f t="shared" si="290"/>
        <v>0</v>
      </c>
      <c r="AP330" s="86">
        <f t="shared" si="290"/>
        <v>0</v>
      </c>
      <c r="AQ330" s="86">
        <f t="shared" ref="AQ330:BO330" si="297">IF(AQ252="","",AQ252*AQ291/1000)</f>
        <v>0</v>
      </c>
      <c r="AR330" s="86">
        <f t="shared" si="297"/>
        <v>0</v>
      </c>
      <c r="AS330" s="86">
        <f t="shared" si="297"/>
        <v>0</v>
      </c>
      <c r="AT330" s="86">
        <f t="shared" si="297"/>
        <v>0</v>
      </c>
      <c r="AU330" s="86">
        <f t="shared" si="297"/>
        <v>0</v>
      </c>
      <c r="AV330" s="86">
        <f t="shared" si="297"/>
        <v>0</v>
      </c>
      <c r="AW330" s="86">
        <f t="shared" si="297"/>
        <v>0</v>
      </c>
      <c r="AX330" s="86">
        <f t="shared" si="297"/>
        <v>0</v>
      </c>
      <c r="AY330" s="86">
        <f t="shared" si="297"/>
        <v>0</v>
      </c>
      <c r="AZ330" s="86">
        <f t="shared" si="297"/>
        <v>0</v>
      </c>
      <c r="BA330" s="86">
        <f t="shared" si="297"/>
        <v>0</v>
      </c>
      <c r="BB330" s="86">
        <f t="shared" si="297"/>
        <v>0</v>
      </c>
      <c r="BC330" s="86">
        <f t="shared" si="297"/>
        <v>0</v>
      </c>
      <c r="BD330" s="86">
        <f t="shared" si="297"/>
        <v>0</v>
      </c>
      <c r="BE330" s="86">
        <f t="shared" si="297"/>
        <v>0</v>
      </c>
      <c r="BF330" s="86">
        <f t="shared" si="297"/>
        <v>0</v>
      </c>
      <c r="BG330" s="86">
        <f t="shared" si="297"/>
        <v>0</v>
      </c>
      <c r="BH330" s="86">
        <f t="shared" si="297"/>
        <v>0</v>
      </c>
      <c r="BI330" s="86">
        <f t="shared" si="297"/>
        <v>0</v>
      </c>
      <c r="BJ330" s="86">
        <f t="shared" si="297"/>
        <v>0</v>
      </c>
      <c r="BK330" s="86">
        <f t="shared" si="297"/>
        <v>0</v>
      </c>
      <c r="BL330" s="86">
        <f t="shared" si="297"/>
        <v>0</v>
      </c>
      <c r="BM330" s="86">
        <f t="shared" si="297"/>
        <v>0</v>
      </c>
      <c r="BN330" s="86">
        <f t="shared" si="297"/>
        <v>0</v>
      </c>
      <c r="BO330" s="86">
        <f t="shared" si="297"/>
        <v>0</v>
      </c>
    </row>
    <row r="331" spans="2:67" hidden="1" outlineLevel="1">
      <c r="B331" s="728">
        <f t="shared" si="283"/>
        <v>182</v>
      </c>
      <c r="C331" s="60"/>
      <c r="D331" s="640" t="s">
        <v>772</v>
      </c>
      <c r="E331" s="670" t="s">
        <v>1312</v>
      </c>
      <c r="F331" s="690"/>
      <c r="G331" s="86">
        <f t="shared" si="287"/>
        <v>0</v>
      </c>
      <c r="H331" s="86">
        <f t="shared" si="288"/>
        <v>0</v>
      </c>
      <c r="I331" s="86">
        <f t="shared" si="288"/>
        <v>0</v>
      </c>
      <c r="J331" s="86">
        <f t="shared" si="288"/>
        <v>0</v>
      </c>
      <c r="K331" s="86">
        <f t="shared" si="288"/>
        <v>0</v>
      </c>
      <c r="L331" s="86">
        <f t="shared" si="288"/>
        <v>0</v>
      </c>
      <c r="M331" s="86">
        <f t="shared" si="288"/>
        <v>0</v>
      </c>
      <c r="N331" s="86">
        <f t="shared" si="288"/>
        <v>0</v>
      </c>
      <c r="O331" s="86">
        <f t="shared" si="288"/>
        <v>0</v>
      </c>
      <c r="P331" s="86">
        <f t="shared" si="288"/>
        <v>0</v>
      </c>
      <c r="Q331" s="86">
        <f t="shared" si="288"/>
        <v>0</v>
      </c>
      <c r="R331" s="86">
        <f t="shared" si="288"/>
        <v>0</v>
      </c>
      <c r="S331" s="86">
        <f t="shared" si="288"/>
        <v>0</v>
      </c>
      <c r="T331" s="86">
        <f t="shared" si="288"/>
        <v>0</v>
      </c>
      <c r="U331" s="86">
        <f t="shared" si="288"/>
        <v>0</v>
      </c>
      <c r="V331" s="86">
        <f t="shared" si="288"/>
        <v>0</v>
      </c>
      <c r="W331" s="86">
        <f t="shared" si="288"/>
        <v>0</v>
      </c>
      <c r="X331" s="86">
        <f t="shared" si="288"/>
        <v>0</v>
      </c>
      <c r="Y331" s="86">
        <f t="shared" si="288"/>
        <v>0</v>
      </c>
      <c r="Z331" s="86">
        <f t="shared" si="288"/>
        <v>0</v>
      </c>
      <c r="AA331" s="86">
        <f t="shared" si="288"/>
        <v>0</v>
      </c>
      <c r="AB331" s="86">
        <f t="shared" si="288"/>
        <v>0</v>
      </c>
      <c r="AC331" s="86">
        <f t="shared" si="288"/>
        <v>0</v>
      </c>
      <c r="AD331" s="86">
        <f t="shared" si="288"/>
        <v>0</v>
      </c>
      <c r="AE331" s="86">
        <f t="shared" si="288"/>
        <v>0</v>
      </c>
      <c r="AF331" s="86">
        <f t="shared" si="288"/>
        <v>0</v>
      </c>
      <c r="AG331" s="86">
        <f t="shared" si="289"/>
        <v>0</v>
      </c>
      <c r="AH331" s="86">
        <f t="shared" si="289"/>
        <v>0</v>
      </c>
      <c r="AI331" s="86">
        <f t="shared" si="289"/>
        <v>0</v>
      </c>
      <c r="AJ331" s="86">
        <f t="shared" si="289"/>
        <v>0</v>
      </c>
      <c r="AK331" s="86">
        <f t="shared" si="289"/>
        <v>0</v>
      </c>
      <c r="AL331" s="86">
        <f t="shared" si="290"/>
        <v>0</v>
      </c>
      <c r="AM331" s="86">
        <f t="shared" si="290"/>
        <v>0</v>
      </c>
      <c r="AN331" s="86">
        <f t="shared" si="290"/>
        <v>0</v>
      </c>
      <c r="AO331" s="86">
        <f t="shared" si="290"/>
        <v>0</v>
      </c>
      <c r="AP331" s="86">
        <f t="shared" si="290"/>
        <v>0</v>
      </c>
      <c r="AQ331" s="86">
        <f t="shared" ref="AQ331:BO331" si="298">IF(AQ253="","",AQ253*AQ292/1000)</f>
        <v>0</v>
      </c>
      <c r="AR331" s="86">
        <f t="shared" si="298"/>
        <v>0</v>
      </c>
      <c r="AS331" s="86">
        <f t="shared" si="298"/>
        <v>0</v>
      </c>
      <c r="AT331" s="86">
        <f t="shared" si="298"/>
        <v>0</v>
      </c>
      <c r="AU331" s="86">
        <f t="shared" si="298"/>
        <v>0</v>
      </c>
      <c r="AV331" s="86">
        <f t="shared" si="298"/>
        <v>0</v>
      </c>
      <c r="AW331" s="86">
        <f t="shared" si="298"/>
        <v>0</v>
      </c>
      <c r="AX331" s="86">
        <f t="shared" si="298"/>
        <v>0</v>
      </c>
      <c r="AY331" s="86">
        <f t="shared" si="298"/>
        <v>0</v>
      </c>
      <c r="AZ331" s="86">
        <f t="shared" si="298"/>
        <v>0</v>
      </c>
      <c r="BA331" s="86">
        <f t="shared" si="298"/>
        <v>0</v>
      </c>
      <c r="BB331" s="86">
        <f t="shared" si="298"/>
        <v>0</v>
      </c>
      <c r="BC331" s="86">
        <f t="shared" si="298"/>
        <v>0</v>
      </c>
      <c r="BD331" s="86">
        <f t="shared" si="298"/>
        <v>0</v>
      </c>
      <c r="BE331" s="86">
        <f t="shared" si="298"/>
        <v>0</v>
      </c>
      <c r="BF331" s="86">
        <f t="shared" si="298"/>
        <v>0</v>
      </c>
      <c r="BG331" s="86">
        <f t="shared" si="298"/>
        <v>0</v>
      </c>
      <c r="BH331" s="86">
        <f t="shared" si="298"/>
        <v>0</v>
      </c>
      <c r="BI331" s="86">
        <f t="shared" si="298"/>
        <v>0</v>
      </c>
      <c r="BJ331" s="86">
        <f t="shared" si="298"/>
        <v>0</v>
      </c>
      <c r="BK331" s="86">
        <f t="shared" si="298"/>
        <v>0</v>
      </c>
      <c r="BL331" s="86">
        <f t="shared" si="298"/>
        <v>0</v>
      </c>
      <c r="BM331" s="86">
        <f t="shared" si="298"/>
        <v>0</v>
      </c>
      <c r="BN331" s="86">
        <f t="shared" si="298"/>
        <v>0</v>
      </c>
      <c r="BO331" s="86">
        <f t="shared" si="298"/>
        <v>0</v>
      </c>
    </row>
    <row r="332" spans="2:67" hidden="1" outlineLevel="1">
      <c r="B332" s="728">
        <f t="shared" si="283"/>
        <v>183</v>
      </c>
      <c r="C332" s="61"/>
      <c r="D332" s="640" t="s">
        <v>799</v>
      </c>
      <c r="E332" s="670" t="s">
        <v>1312</v>
      </c>
      <c r="F332" s="690"/>
      <c r="G332" s="86">
        <f t="shared" si="287"/>
        <v>0</v>
      </c>
      <c r="H332" s="86">
        <f t="shared" si="288"/>
        <v>0</v>
      </c>
      <c r="I332" s="86">
        <f t="shared" si="288"/>
        <v>0</v>
      </c>
      <c r="J332" s="86">
        <f t="shared" si="288"/>
        <v>0</v>
      </c>
      <c r="K332" s="86">
        <f t="shared" si="288"/>
        <v>0</v>
      </c>
      <c r="L332" s="86">
        <f t="shared" si="288"/>
        <v>0</v>
      </c>
      <c r="M332" s="86">
        <f t="shared" si="288"/>
        <v>0</v>
      </c>
      <c r="N332" s="86">
        <f t="shared" si="288"/>
        <v>0</v>
      </c>
      <c r="O332" s="86">
        <f t="shared" si="288"/>
        <v>0</v>
      </c>
      <c r="P332" s="86">
        <f t="shared" si="288"/>
        <v>0</v>
      </c>
      <c r="Q332" s="86">
        <f t="shared" si="288"/>
        <v>0</v>
      </c>
      <c r="R332" s="86">
        <f t="shared" si="288"/>
        <v>0</v>
      </c>
      <c r="S332" s="86">
        <f t="shared" si="288"/>
        <v>0</v>
      </c>
      <c r="T332" s="86">
        <f t="shared" si="288"/>
        <v>0</v>
      </c>
      <c r="U332" s="86">
        <f t="shared" si="288"/>
        <v>0</v>
      </c>
      <c r="V332" s="86">
        <f t="shared" si="288"/>
        <v>0</v>
      </c>
      <c r="W332" s="86">
        <f t="shared" si="288"/>
        <v>0</v>
      </c>
      <c r="X332" s="86">
        <f t="shared" si="288"/>
        <v>0</v>
      </c>
      <c r="Y332" s="86">
        <f t="shared" si="288"/>
        <v>0</v>
      </c>
      <c r="Z332" s="86">
        <f t="shared" si="288"/>
        <v>0</v>
      </c>
      <c r="AA332" s="86">
        <f t="shared" si="288"/>
        <v>0</v>
      </c>
      <c r="AB332" s="86">
        <f t="shared" si="288"/>
        <v>0</v>
      </c>
      <c r="AC332" s="86">
        <f t="shared" si="288"/>
        <v>0</v>
      </c>
      <c r="AD332" s="86">
        <f t="shared" si="288"/>
        <v>0</v>
      </c>
      <c r="AE332" s="86">
        <f t="shared" si="288"/>
        <v>0</v>
      </c>
      <c r="AF332" s="86">
        <f t="shared" si="288"/>
        <v>0</v>
      </c>
      <c r="AG332" s="86">
        <f t="shared" si="289"/>
        <v>0</v>
      </c>
      <c r="AH332" s="86">
        <f t="shared" si="289"/>
        <v>0</v>
      </c>
      <c r="AI332" s="86">
        <f t="shared" si="289"/>
        <v>0</v>
      </c>
      <c r="AJ332" s="86">
        <f t="shared" si="289"/>
        <v>0</v>
      </c>
      <c r="AK332" s="86">
        <f t="shared" si="289"/>
        <v>0</v>
      </c>
      <c r="AL332" s="86">
        <f t="shared" si="290"/>
        <v>0</v>
      </c>
      <c r="AM332" s="86">
        <f t="shared" si="290"/>
        <v>0</v>
      </c>
      <c r="AN332" s="86">
        <f t="shared" si="290"/>
        <v>0</v>
      </c>
      <c r="AO332" s="86">
        <f t="shared" si="290"/>
        <v>0</v>
      </c>
      <c r="AP332" s="86">
        <f t="shared" si="290"/>
        <v>0</v>
      </c>
      <c r="AQ332" s="86">
        <f t="shared" ref="AQ332:BO332" si="299">IF(AQ254="","",AQ254*AQ293/1000)</f>
        <v>0</v>
      </c>
      <c r="AR332" s="86">
        <f t="shared" si="299"/>
        <v>0</v>
      </c>
      <c r="AS332" s="86">
        <f t="shared" si="299"/>
        <v>0</v>
      </c>
      <c r="AT332" s="86">
        <f t="shared" si="299"/>
        <v>0</v>
      </c>
      <c r="AU332" s="86">
        <f t="shared" si="299"/>
        <v>0</v>
      </c>
      <c r="AV332" s="86">
        <f t="shared" si="299"/>
        <v>0</v>
      </c>
      <c r="AW332" s="86">
        <f t="shared" si="299"/>
        <v>0</v>
      </c>
      <c r="AX332" s="86">
        <f t="shared" si="299"/>
        <v>0</v>
      </c>
      <c r="AY332" s="86">
        <f t="shared" si="299"/>
        <v>0</v>
      </c>
      <c r="AZ332" s="86">
        <f t="shared" si="299"/>
        <v>0</v>
      </c>
      <c r="BA332" s="86">
        <f t="shared" si="299"/>
        <v>0</v>
      </c>
      <c r="BB332" s="86">
        <f t="shared" si="299"/>
        <v>0</v>
      </c>
      <c r="BC332" s="86">
        <f t="shared" si="299"/>
        <v>0</v>
      </c>
      <c r="BD332" s="86">
        <f t="shared" si="299"/>
        <v>0</v>
      </c>
      <c r="BE332" s="86">
        <f t="shared" si="299"/>
        <v>0</v>
      </c>
      <c r="BF332" s="86">
        <f t="shared" si="299"/>
        <v>0</v>
      </c>
      <c r="BG332" s="86">
        <f t="shared" si="299"/>
        <v>0</v>
      </c>
      <c r="BH332" s="86">
        <f t="shared" si="299"/>
        <v>0</v>
      </c>
      <c r="BI332" s="86">
        <f t="shared" si="299"/>
        <v>0</v>
      </c>
      <c r="BJ332" s="86">
        <f t="shared" si="299"/>
        <v>0</v>
      </c>
      <c r="BK332" s="86">
        <f t="shared" si="299"/>
        <v>0</v>
      </c>
      <c r="BL332" s="86">
        <f t="shared" si="299"/>
        <v>0</v>
      </c>
      <c r="BM332" s="86">
        <f t="shared" si="299"/>
        <v>0</v>
      </c>
      <c r="BN332" s="86">
        <f t="shared" si="299"/>
        <v>0</v>
      </c>
      <c r="BO332" s="86">
        <f t="shared" si="299"/>
        <v>0</v>
      </c>
    </row>
    <row r="333" spans="2:67" ht="13.5" hidden="1" outlineLevel="1" thickBot="1">
      <c r="B333" s="817" t="s">
        <v>556</v>
      </c>
      <c r="C333" s="693"/>
      <c r="D333" s="694" t="s">
        <v>193</v>
      </c>
      <c r="E333" s="695" t="s">
        <v>1312</v>
      </c>
      <c r="F333" s="696"/>
      <c r="G333" s="697">
        <f>(G239*G278*G$369+G240*G279*G$370+G241*G280*G$371+G242*G281*G$372+G243*G282*G$373+G244*G283*G$374+G245*G284*G$376)/1000</f>
        <v>0</v>
      </c>
      <c r="H333" s="697">
        <f t="shared" ref="H333:AF333" si="300">(H239*H278*H$369+H240*H279*H$370+H241*H280*H$371+H242*H281*H$372+H243*H282*H$373+H244*H283*H$374+H245*H284*H$376)/1000</f>
        <v>0</v>
      </c>
      <c r="I333" s="697">
        <f t="shared" si="300"/>
        <v>0</v>
      </c>
      <c r="J333" s="697">
        <f t="shared" si="300"/>
        <v>0</v>
      </c>
      <c r="K333" s="697">
        <f t="shared" si="300"/>
        <v>0</v>
      </c>
      <c r="L333" s="697">
        <f t="shared" si="300"/>
        <v>0</v>
      </c>
      <c r="M333" s="697">
        <f t="shared" si="300"/>
        <v>0</v>
      </c>
      <c r="N333" s="697">
        <f t="shared" si="300"/>
        <v>0</v>
      </c>
      <c r="O333" s="697">
        <f t="shared" si="300"/>
        <v>0</v>
      </c>
      <c r="P333" s="697">
        <f t="shared" si="300"/>
        <v>0</v>
      </c>
      <c r="Q333" s="697">
        <f t="shared" si="300"/>
        <v>0</v>
      </c>
      <c r="R333" s="697">
        <f t="shared" si="300"/>
        <v>0</v>
      </c>
      <c r="S333" s="697">
        <f t="shared" si="300"/>
        <v>0</v>
      </c>
      <c r="T333" s="697">
        <f t="shared" si="300"/>
        <v>0</v>
      </c>
      <c r="U333" s="697">
        <f t="shared" si="300"/>
        <v>0</v>
      </c>
      <c r="V333" s="697">
        <f t="shared" si="300"/>
        <v>0</v>
      </c>
      <c r="W333" s="697">
        <f t="shared" si="300"/>
        <v>0</v>
      </c>
      <c r="X333" s="697">
        <f t="shared" si="300"/>
        <v>0</v>
      </c>
      <c r="Y333" s="697">
        <f t="shared" si="300"/>
        <v>0</v>
      </c>
      <c r="Z333" s="697">
        <f t="shared" si="300"/>
        <v>0</v>
      </c>
      <c r="AA333" s="697">
        <f t="shared" si="300"/>
        <v>0</v>
      </c>
      <c r="AB333" s="697">
        <f t="shared" si="300"/>
        <v>0</v>
      </c>
      <c r="AC333" s="697">
        <f t="shared" si="300"/>
        <v>0</v>
      </c>
      <c r="AD333" s="697">
        <f t="shared" si="300"/>
        <v>0</v>
      </c>
      <c r="AE333" s="697">
        <f t="shared" si="300"/>
        <v>0</v>
      </c>
      <c r="AF333" s="697">
        <f t="shared" si="300"/>
        <v>0</v>
      </c>
      <c r="AG333" s="697">
        <f t="shared" ref="AG333:AP333" si="301">(AG239*AG278*AG$369+AG240*AG279*AG$370+AG241*AG280*AG$371+AG242*AG281*AG$372+AG243*AG282*AG$373+AG244*AG283*AG$374+AG245*AG284*AG$376)/1000</f>
        <v>0</v>
      </c>
      <c r="AH333" s="697">
        <f t="shared" si="301"/>
        <v>0</v>
      </c>
      <c r="AI333" s="697">
        <f t="shared" si="301"/>
        <v>0</v>
      </c>
      <c r="AJ333" s="697">
        <f t="shared" si="301"/>
        <v>0</v>
      </c>
      <c r="AK333" s="697">
        <f t="shared" si="301"/>
        <v>0</v>
      </c>
      <c r="AL333" s="697">
        <f t="shared" si="301"/>
        <v>0</v>
      </c>
      <c r="AM333" s="697">
        <f t="shared" si="301"/>
        <v>0</v>
      </c>
      <c r="AN333" s="697">
        <f t="shared" si="301"/>
        <v>0</v>
      </c>
      <c r="AO333" s="697">
        <f t="shared" si="301"/>
        <v>0</v>
      </c>
      <c r="AP333" s="697">
        <f t="shared" si="301"/>
        <v>0</v>
      </c>
      <c r="AQ333" s="697">
        <f t="shared" ref="AQ333:BO333" si="302">(AQ239*AQ278*AQ$369+AQ240*AQ279*AQ$370+AQ241*AQ280*AQ$371+AQ242*AQ281*AQ$372+AQ243*AQ282*AQ$373+AQ244*AQ283*AQ$374+AQ245*AQ284*AQ$376)/1000</f>
        <v>0</v>
      </c>
      <c r="AR333" s="697">
        <f t="shared" si="302"/>
        <v>0</v>
      </c>
      <c r="AS333" s="697">
        <f t="shared" si="302"/>
        <v>0</v>
      </c>
      <c r="AT333" s="697">
        <f t="shared" si="302"/>
        <v>0</v>
      </c>
      <c r="AU333" s="697">
        <f t="shared" si="302"/>
        <v>0</v>
      </c>
      <c r="AV333" s="697">
        <f t="shared" si="302"/>
        <v>0</v>
      </c>
      <c r="AW333" s="697">
        <f t="shared" si="302"/>
        <v>0</v>
      </c>
      <c r="AX333" s="697">
        <f t="shared" si="302"/>
        <v>0</v>
      </c>
      <c r="AY333" s="697">
        <f t="shared" si="302"/>
        <v>0</v>
      </c>
      <c r="AZ333" s="697">
        <f t="shared" si="302"/>
        <v>0</v>
      </c>
      <c r="BA333" s="697">
        <f t="shared" si="302"/>
        <v>0</v>
      </c>
      <c r="BB333" s="697">
        <f t="shared" si="302"/>
        <v>0</v>
      </c>
      <c r="BC333" s="697">
        <f t="shared" si="302"/>
        <v>0</v>
      </c>
      <c r="BD333" s="697">
        <f t="shared" si="302"/>
        <v>0</v>
      </c>
      <c r="BE333" s="697">
        <f t="shared" si="302"/>
        <v>0</v>
      </c>
      <c r="BF333" s="697">
        <f t="shared" si="302"/>
        <v>0</v>
      </c>
      <c r="BG333" s="697">
        <f t="shared" si="302"/>
        <v>0</v>
      </c>
      <c r="BH333" s="697">
        <f t="shared" si="302"/>
        <v>0</v>
      </c>
      <c r="BI333" s="697">
        <f t="shared" si="302"/>
        <v>0</v>
      </c>
      <c r="BJ333" s="697">
        <f t="shared" si="302"/>
        <v>0</v>
      </c>
      <c r="BK333" s="697">
        <f t="shared" si="302"/>
        <v>0</v>
      </c>
      <c r="BL333" s="697">
        <f t="shared" si="302"/>
        <v>0</v>
      </c>
      <c r="BM333" s="697">
        <f t="shared" si="302"/>
        <v>0</v>
      </c>
      <c r="BN333" s="697">
        <f t="shared" si="302"/>
        <v>0</v>
      </c>
      <c r="BO333" s="697">
        <f t="shared" si="302"/>
        <v>0</v>
      </c>
    </row>
    <row r="334" spans="2:67" s="15" customFormat="1" ht="13.5" hidden="1" outlineLevel="1" thickBot="1">
      <c r="B334" s="17" t="s">
        <v>16</v>
      </c>
      <c r="C334" s="688"/>
      <c r="D334" s="613"/>
      <c r="E334" s="684"/>
      <c r="F334" s="735"/>
      <c r="G334" s="147">
        <f t="shared" ref="G334:BO334" si="303">G$7</f>
        <v>1990</v>
      </c>
      <c r="H334" s="147">
        <f t="shared" si="303"/>
        <v>1991</v>
      </c>
      <c r="I334" s="147">
        <f t="shared" si="303"/>
        <v>1992</v>
      </c>
      <c r="J334" s="147">
        <f t="shared" si="303"/>
        <v>1993</v>
      </c>
      <c r="K334" s="147">
        <f t="shared" si="303"/>
        <v>1994</v>
      </c>
      <c r="L334" s="147">
        <f t="shared" si="303"/>
        <v>1995</v>
      </c>
      <c r="M334" s="147">
        <f t="shared" si="303"/>
        <v>1996</v>
      </c>
      <c r="N334" s="147">
        <f t="shared" si="303"/>
        <v>1997</v>
      </c>
      <c r="O334" s="147">
        <f t="shared" si="303"/>
        <v>1998</v>
      </c>
      <c r="P334" s="147">
        <f t="shared" si="303"/>
        <v>1999</v>
      </c>
      <c r="Q334" s="147">
        <f t="shared" si="303"/>
        <v>2000</v>
      </c>
      <c r="R334" s="147">
        <f t="shared" si="303"/>
        <v>2001</v>
      </c>
      <c r="S334" s="147">
        <f t="shared" si="303"/>
        <v>2002</v>
      </c>
      <c r="T334" s="147">
        <f t="shared" si="303"/>
        <v>2003</v>
      </c>
      <c r="U334" s="147">
        <f t="shared" si="303"/>
        <v>2004</v>
      </c>
      <c r="V334" s="147">
        <f t="shared" si="303"/>
        <v>2005</v>
      </c>
      <c r="W334" s="147">
        <f t="shared" si="303"/>
        <v>2006</v>
      </c>
      <c r="X334" s="147">
        <f t="shared" si="303"/>
        <v>2007</v>
      </c>
      <c r="Y334" s="147">
        <f t="shared" si="303"/>
        <v>2008</v>
      </c>
      <c r="Z334" s="147">
        <f t="shared" si="303"/>
        <v>2009</v>
      </c>
      <c r="AA334" s="147">
        <f t="shared" si="303"/>
        <v>2010</v>
      </c>
      <c r="AB334" s="147">
        <f t="shared" si="303"/>
        <v>2011</v>
      </c>
      <c r="AC334" s="147">
        <f t="shared" si="303"/>
        <v>2012</v>
      </c>
      <c r="AD334" s="147">
        <f t="shared" si="303"/>
        <v>2013</v>
      </c>
      <c r="AE334" s="147">
        <f t="shared" si="303"/>
        <v>2014</v>
      </c>
      <c r="AF334" s="147">
        <f t="shared" si="303"/>
        <v>2015</v>
      </c>
      <c r="AG334" s="147">
        <f t="shared" si="303"/>
        <v>2016</v>
      </c>
      <c r="AH334" s="147">
        <f t="shared" si="303"/>
        <v>2017</v>
      </c>
      <c r="AI334" s="147">
        <f t="shared" si="303"/>
        <v>2018</v>
      </c>
      <c r="AJ334" s="147">
        <f t="shared" si="303"/>
        <v>2019</v>
      </c>
      <c r="AK334" s="147">
        <f t="shared" si="303"/>
        <v>2020</v>
      </c>
      <c r="AL334" s="147">
        <f t="shared" si="303"/>
        <v>2021</v>
      </c>
      <c r="AM334" s="147">
        <f t="shared" si="303"/>
        <v>2022</v>
      </c>
      <c r="AN334" s="147">
        <f t="shared" si="303"/>
        <v>2023</v>
      </c>
      <c r="AO334" s="147">
        <f t="shared" si="303"/>
        <v>2024</v>
      </c>
      <c r="AP334" s="147">
        <f t="shared" si="303"/>
        <v>2025</v>
      </c>
      <c r="AQ334" s="147">
        <f t="shared" si="303"/>
        <v>2026</v>
      </c>
      <c r="AR334" s="147">
        <f t="shared" si="303"/>
        <v>2027</v>
      </c>
      <c r="AS334" s="147">
        <f t="shared" si="303"/>
        <v>2028</v>
      </c>
      <c r="AT334" s="147">
        <f t="shared" si="303"/>
        <v>2029</v>
      </c>
      <c r="AU334" s="147">
        <f t="shared" si="303"/>
        <v>2030</v>
      </c>
      <c r="AV334" s="147">
        <f t="shared" si="303"/>
        <v>2031</v>
      </c>
      <c r="AW334" s="147">
        <f t="shared" si="303"/>
        <v>2032</v>
      </c>
      <c r="AX334" s="147">
        <f t="shared" si="303"/>
        <v>2033</v>
      </c>
      <c r="AY334" s="147">
        <f t="shared" si="303"/>
        <v>2034</v>
      </c>
      <c r="AZ334" s="147">
        <f t="shared" si="303"/>
        <v>2035</v>
      </c>
      <c r="BA334" s="147">
        <f t="shared" si="303"/>
        <v>2036</v>
      </c>
      <c r="BB334" s="147">
        <f t="shared" si="303"/>
        <v>2037</v>
      </c>
      <c r="BC334" s="147">
        <f t="shared" si="303"/>
        <v>2038</v>
      </c>
      <c r="BD334" s="147">
        <f t="shared" si="303"/>
        <v>2039</v>
      </c>
      <c r="BE334" s="147">
        <f t="shared" si="303"/>
        <v>2040</v>
      </c>
      <c r="BF334" s="147">
        <f t="shared" si="303"/>
        <v>2041</v>
      </c>
      <c r="BG334" s="147">
        <f t="shared" si="303"/>
        <v>2042</v>
      </c>
      <c r="BH334" s="147">
        <f t="shared" si="303"/>
        <v>2043</v>
      </c>
      <c r="BI334" s="147">
        <f t="shared" si="303"/>
        <v>2044</v>
      </c>
      <c r="BJ334" s="147">
        <f t="shared" si="303"/>
        <v>2045</v>
      </c>
      <c r="BK334" s="147">
        <f t="shared" si="303"/>
        <v>2046</v>
      </c>
      <c r="BL334" s="147">
        <f t="shared" si="303"/>
        <v>2047</v>
      </c>
      <c r="BM334" s="147">
        <f t="shared" si="303"/>
        <v>2048</v>
      </c>
      <c r="BN334" s="147">
        <f t="shared" si="303"/>
        <v>2049</v>
      </c>
      <c r="BO334" s="147">
        <f t="shared" si="303"/>
        <v>2050</v>
      </c>
    </row>
    <row r="335" spans="2:67" s="15" customFormat="1" hidden="1" outlineLevel="1">
      <c r="B335" s="888">
        <v>184</v>
      </c>
      <c r="C335" s="58" t="s">
        <v>800</v>
      </c>
      <c r="D335" s="689"/>
      <c r="E335" s="670" t="s">
        <v>1312</v>
      </c>
      <c r="F335" s="698"/>
      <c r="G335" s="155">
        <f>IF(COUNTBLANK(G336:G341)=6,"",SUM(G336:G341))</f>
        <v>0</v>
      </c>
      <c r="H335" s="155">
        <f t="shared" ref="H335:AF335" si="304">IF(COUNTBLANK(H336:H341)=6,"",SUM(H336:H341))</f>
        <v>0</v>
      </c>
      <c r="I335" s="155">
        <f t="shared" si="304"/>
        <v>0</v>
      </c>
      <c r="J335" s="155">
        <f t="shared" si="304"/>
        <v>0</v>
      </c>
      <c r="K335" s="155">
        <f t="shared" si="304"/>
        <v>0</v>
      </c>
      <c r="L335" s="155">
        <f t="shared" si="304"/>
        <v>0</v>
      </c>
      <c r="M335" s="155">
        <f t="shared" si="304"/>
        <v>0</v>
      </c>
      <c r="N335" s="155">
        <f t="shared" si="304"/>
        <v>0</v>
      </c>
      <c r="O335" s="155">
        <f t="shared" si="304"/>
        <v>0</v>
      </c>
      <c r="P335" s="155">
        <f t="shared" si="304"/>
        <v>0</v>
      </c>
      <c r="Q335" s="155">
        <f t="shared" si="304"/>
        <v>0</v>
      </c>
      <c r="R335" s="155">
        <f t="shared" si="304"/>
        <v>0</v>
      </c>
      <c r="S335" s="155">
        <f t="shared" si="304"/>
        <v>0</v>
      </c>
      <c r="T335" s="155">
        <f t="shared" si="304"/>
        <v>0</v>
      </c>
      <c r="U335" s="155">
        <f t="shared" si="304"/>
        <v>0</v>
      </c>
      <c r="V335" s="155">
        <f t="shared" si="304"/>
        <v>0</v>
      </c>
      <c r="W335" s="155">
        <f t="shared" si="304"/>
        <v>0</v>
      </c>
      <c r="X335" s="155">
        <f t="shared" si="304"/>
        <v>0</v>
      </c>
      <c r="Y335" s="155">
        <f t="shared" si="304"/>
        <v>0</v>
      </c>
      <c r="Z335" s="155">
        <f t="shared" si="304"/>
        <v>0</v>
      </c>
      <c r="AA335" s="155">
        <f t="shared" si="304"/>
        <v>0</v>
      </c>
      <c r="AB335" s="155">
        <f t="shared" si="304"/>
        <v>0</v>
      </c>
      <c r="AC335" s="155">
        <f t="shared" si="304"/>
        <v>0</v>
      </c>
      <c r="AD335" s="155">
        <f t="shared" si="304"/>
        <v>0</v>
      </c>
      <c r="AE335" s="155">
        <f t="shared" si="304"/>
        <v>0</v>
      </c>
      <c r="AF335" s="155">
        <f t="shared" si="304"/>
        <v>0</v>
      </c>
      <c r="AG335" s="155">
        <f t="shared" ref="AG335:AP335" si="305">IF(COUNTBLANK(AG336:AG341)=6,"",SUM(AG336:AG341))</f>
        <v>0</v>
      </c>
      <c r="AH335" s="155">
        <f t="shared" si="305"/>
        <v>0</v>
      </c>
      <c r="AI335" s="155">
        <f t="shared" si="305"/>
        <v>0</v>
      </c>
      <c r="AJ335" s="155">
        <f t="shared" si="305"/>
        <v>0</v>
      </c>
      <c r="AK335" s="155">
        <f t="shared" si="305"/>
        <v>0</v>
      </c>
      <c r="AL335" s="155">
        <f t="shared" si="305"/>
        <v>0</v>
      </c>
      <c r="AM335" s="155">
        <f t="shared" si="305"/>
        <v>0</v>
      </c>
      <c r="AN335" s="155">
        <f t="shared" si="305"/>
        <v>0</v>
      </c>
      <c r="AO335" s="155">
        <f t="shared" si="305"/>
        <v>0</v>
      </c>
      <c r="AP335" s="155">
        <f t="shared" si="305"/>
        <v>0</v>
      </c>
      <c r="AQ335" s="155">
        <f t="shared" ref="AQ335:BO335" si="306">IF(COUNTBLANK(AQ336:AQ341)=6,"",SUM(AQ336:AQ341))</f>
        <v>0</v>
      </c>
      <c r="AR335" s="155">
        <f t="shared" si="306"/>
        <v>0</v>
      </c>
      <c r="AS335" s="155">
        <f t="shared" si="306"/>
        <v>0</v>
      </c>
      <c r="AT335" s="155">
        <f t="shared" si="306"/>
        <v>0</v>
      </c>
      <c r="AU335" s="155">
        <f t="shared" si="306"/>
        <v>0</v>
      </c>
      <c r="AV335" s="155">
        <f t="shared" si="306"/>
        <v>0</v>
      </c>
      <c r="AW335" s="155">
        <f t="shared" si="306"/>
        <v>0</v>
      </c>
      <c r="AX335" s="155">
        <f t="shared" si="306"/>
        <v>0</v>
      </c>
      <c r="AY335" s="155">
        <f t="shared" si="306"/>
        <v>0</v>
      </c>
      <c r="AZ335" s="155">
        <f t="shared" si="306"/>
        <v>0</v>
      </c>
      <c r="BA335" s="155">
        <f t="shared" si="306"/>
        <v>0</v>
      </c>
      <c r="BB335" s="155">
        <f t="shared" si="306"/>
        <v>0</v>
      </c>
      <c r="BC335" s="155">
        <f t="shared" si="306"/>
        <v>0</v>
      </c>
      <c r="BD335" s="155">
        <f t="shared" si="306"/>
        <v>0</v>
      </c>
      <c r="BE335" s="155">
        <f t="shared" si="306"/>
        <v>0</v>
      </c>
      <c r="BF335" s="155">
        <f t="shared" si="306"/>
        <v>0</v>
      </c>
      <c r="BG335" s="155">
        <f t="shared" si="306"/>
        <v>0</v>
      </c>
      <c r="BH335" s="155">
        <f t="shared" si="306"/>
        <v>0</v>
      </c>
      <c r="BI335" s="155">
        <f t="shared" si="306"/>
        <v>0</v>
      </c>
      <c r="BJ335" s="155">
        <f t="shared" si="306"/>
        <v>0</v>
      </c>
      <c r="BK335" s="155">
        <f t="shared" si="306"/>
        <v>0</v>
      </c>
      <c r="BL335" s="155">
        <f t="shared" si="306"/>
        <v>0</v>
      </c>
      <c r="BM335" s="155">
        <f t="shared" si="306"/>
        <v>0</v>
      </c>
      <c r="BN335" s="155">
        <f t="shared" si="306"/>
        <v>0</v>
      </c>
      <c r="BO335" s="155">
        <f t="shared" si="306"/>
        <v>0</v>
      </c>
    </row>
    <row r="336" spans="2:67" hidden="1" outlineLevel="1">
      <c r="B336" s="889" t="s">
        <v>821</v>
      </c>
      <c r="C336" s="60"/>
      <c r="D336" s="686" t="s">
        <v>1148</v>
      </c>
      <c r="E336" s="667" t="s">
        <v>1312</v>
      </c>
      <c r="F336" s="699"/>
      <c r="G336" s="86">
        <f t="shared" ref="G336:G341" si="307">IF(G257="","",G257*G296/1000)</f>
        <v>0</v>
      </c>
      <c r="H336" s="86">
        <f t="shared" ref="H336:AF336" si="308">IF(H257="","",H257*H296/1000)</f>
        <v>0</v>
      </c>
      <c r="I336" s="86">
        <f t="shared" si="308"/>
        <v>0</v>
      </c>
      <c r="J336" s="86">
        <f t="shared" si="308"/>
        <v>0</v>
      </c>
      <c r="K336" s="86">
        <f t="shared" si="308"/>
        <v>0</v>
      </c>
      <c r="L336" s="86">
        <f t="shared" si="308"/>
        <v>0</v>
      </c>
      <c r="M336" s="86">
        <f t="shared" si="308"/>
        <v>0</v>
      </c>
      <c r="N336" s="86">
        <f t="shared" si="308"/>
        <v>0</v>
      </c>
      <c r="O336" s="86">
        <f t="shared" si="308"/>
        <v>0</v>
      </c>
      <c r="P336" s="86">
        <f t="shared" si="308"/>
        <v>0</v>
      </c>
      <c r="Q336" s="86">
        <f t="shared" si="308"/>
        <v>0</v>
      </c>
      <c r="R336" s="86">
        <f t="shared" si="308"/>
        <v>0</v>
      </c>
      <c r="S336" s="86">
        <f t="shared" si="308"/>
        <v>0</v>
      </c>
      <c r="T336" s="86">
        <f t="shared" si="308"/>
        <v>0</v>
      </c>
      <c r="U336" s="86">
        <f t="shared" si="308"/>
        <v>0</v>
      </c>
      <c r="V336" s="86">
        <f t="shared" si="308"/>
        <v>0</v>
      </c>
      <c r="W336" s="86">
        <f t="shared" si="308"/>
        <v>0</v>
      </c>
      <c r="X336" s="86">
        <f t="shared" si="308"/>
        <v>0</v>
      </c>
      <c r="Y336" s="86">
        <f t="shared" si="308"/>
        <v>0</v>
      </c>
      <c r="Z336" s="86">
        <f t="shared" si="308"/>
        <v>0</v>
      </c>
      <c r="AA336" s="86">
        <f t="shared" si="308"/>
        <v>0</v>
      </c>
      <c r="AB336" s="86">
        <f t="shared" si="308"/>
        <v>0</v>
      </c>
      <c r="AC336" s="86">
        <f t="shared" si="308"/>
        <v>0</v>
      </c>
      <c r="AD336" s="86">
        <f t="shared" si="308"/>
        <v>0</v>
      </c>
      <c r="AE336" s="86">
        <f t="shared" si="308"/>
        <v>0</v>
      </c>
      <c r="AF336" s="86">
        <f t="shared" si="308"/>
        <v>0</v>
      </c>
      <c r="AG336" s="86">
        <f t="shared" ref="AG336:AK341" si="309">IF(AG257="","",AG257*AG296/1000)</f>
        <v>0</v>
      </c>
      <c r="AH336" s="86">
        <f t="shared" si="309"/>
        <v>0</v>
      </c>
      <c r="AI336" s="86">
        <f t="shared" si="309"/>
        <v>0</v>
      </c>
      <c r="AJ336" s="86">
        <f t="shared" si="309"/>
        <v>0</v>
      </c>
      <c r="AK336" s="86">
        <f t="shared" si="309"/>
        <v>0</v>
      </c>
      <c r="AL336" s="86">
        <f t="shared" ref="AL336:AP341" si="310">IF(AL257="","",AL257*AL296/1000)</f>
        <v>0</v>
      </c>
      <c r="AM336" s="86">
        <f t="shared" si="310"/>
        <v>0</v>
      </c>
      <c r="AN336" s="86">
        <f t="shared" si="310"/>
        <v>0</v>
      </c>
      <c r="AO336" s="86">
        <f t="shared" si="310"/>
        <v>0</v>
      </c>
      <c r="AP336" s="86">
        <f t="shared" si="310"/>
        <v>0</v>
      </c>
      <c r="AQ336" s="86">
        <f t="shared" ref="AQ336:BO336" si="311">IF(AQ257="","",AQ257*AQ296/1000)</f>
        <v>0</v>
      </c>
      <c r="AR336" s="86">
        <f t="shared" si="311"/>
        <v>0</v>
      </c>
      <c r="AS336" s="86">
        <f t="shared" si="311"/>
        <v>0</v>
      </c>
      <c r="AT336" s="86">
        <f t="shared" si="311"/>
        <v>0</v>
      </c>
      <c r="AU336" s="86">
        <f t="shared" si="311"/>
        <v>0</v>
      </c>
      <c r="AV336" s="86">
        <f t="shared" si="311"/>
        <v>0</v>
      </c>
      <c r="AW336" s="86">
        <f t="shared" si="311"/>
        <v>0</v>
      </c>
      <c r="AX336" s="86">
        <f t="shared" si="311"/>
        <v>0</v>
      </c>
      <c r="AY336" s="86">
        <f t="shared" si="311"/>
        <v>0</v>
      </c>
      <c r="AZ336" s="86">
        <f t="shared" si="311"/>
        <v>0</v>
      </c>
      <c r="BA336" s="86">
        <f t="shared" si="311"/>
        <v>0</v>
      </c>
      <c r="BB336" s="86">
        <f t="shared" si="311"/>
        <v>0</v>
      </c>
      <c r="BC336" s="86">
        <f t="shared" si="311"/>
        <v>0</v>
      </c>
      <c r="BD336" s="86">
        <f t="shared" si="311"/>
        <v>0</v>
      </c>
      <c r="BE336" s="86">
        <f t="shared" si="311"/>
        <v>0</v>
      </c>
      <c r="BF336" s="86">
        <f t="shared" si="311"/>
        <v>0</v>
      </c>
      <c r="BG336" s="86">
        <f t="shared" si="311"/>
        <v>0</v>
      </c>
      <c r="BH336" s="86">
        <f t="shared" si="311"/>
        <v>0</v>
      </c>
      <c r="BI336" s="86">
        <f t="shared" si="311"/>
        <v>0</v>
      </c>
      <c r="BJ336" s="86">
        <f t="shared" si="311"/>
        <v>0</v>
      </c>
      <c r="BK336" s="86">
        <f t="shared" si="311"/>
        <v>0</v>
      </c>
      <c r="BL336" s="86">
        <f t="shared" si="311"/>
        <v>0</v>
      </c>
      <c r="BM336" s="86">
        <f t="shared" si="311"/>
        <v>0</v>
      </c>
      <c r="BN336" s="86">
        <f t="shared" si="311"/>
        <v>0</v>
      </c>
      <c r="BO336" s="86">
        <f t="shared" si="311"/>
        <v>0</v>
      </c>
    </row>
    <row r="337" spans="2:67" hidden="1" outlineLevel="1">
      <c r="B337" s="889" t="s">
        <v>731</v>
      </c>
      <c r="C337" s="60"/>
      <c r="D337" s="686" t="s">
        <v>1119</v>
      </c>
      <c r="E337" s="667" t="s">
        <v>1312</v>
      </c>
      <c r="F337" s="699"/>
      <c r="G337" s="86">
        <f t="shared" si="307"/>
        <v>0</v>
      </c>
      <c r="H337" s="86">
        <f t="shared" ref="H337:AF337" si="312">IF(H258="","",H258*H297/1000)</f>
        <v>0</v>
      </c>
      <c r="I337" s="86">
        <f t="shared" si="312"/>
        <v>0</v>
      </c>
      <c r="J337" s="86">
        <f t="shared" si="312"/>
        <v>0</v>
      </c>
      <c r="K337" s="86">
        <f t="shared" si="312"/>
        <v>0</v>
      </c>
      <c r="L337" s="86">
        <f t="shared" si="312"/>
        <v>0</v>
      </c>
      <c r="M337" s="86">
        <f t="shared" si="312"/>
        <v>0</v>
      </c>
      <c r="N337" s="86">
        <f t="shared" si="312"/>
        <v>0</v>
      </c>
      <c r="O337" s="86">
        <f t="shared" si="312"/>
        <v>0</v>
      </c>
      <c r="P337" s="86">
        <f t="shared" si="312"/>
        <v>0</v>
      </c>
      <c r="Q337" s="86">
        <f t="shared" si="312"/>
        <v>0</v>
      </c>
      <c r="R337" s="86">
        <f t="shared" si="312"/>
        <v>0</v>
      </c>
      <c r="S337" s="86">
        <f t="shared" si="312"/>
        <v>0</v>
      </c>
      <c r="T337" s="86">
        <f t="shared" si="312"/>
        <v>0</v>
      </c>
      <c r="U337" s="86">
        <f t="shared" si="312"/>
        <v>0</v>
      </c>
      <c r="V337" s="86">
        <f t="shared" si="312"/>
        <v>0</v>
      </c>
      <c r="W337" s="86">
        <f t="shared" si="312"/>
        <v>0</v>
      </c>
      <c r="X337" s="86">
        <f t="shared" si="312"/>
        <v>0</v>
      </c>
      <c r="Y337" s="86">
        <f t="shared" si="312"/>
        <v>0</v>
      </c>
      <c r="Z337" s="86">
        <f t="shared" si="312"/>
        <v>0</v>
      </c>
      <c r="AA337" s="86">
        <f t="shared" si="312"/>
        <v>0</v>
      </c>
      <c r="AB337" s="86">
        <f t="shared" si="312"/>
        <v>0</v>
      </c>
      <c r="AC337" s="86">
        <f t="shared" si="312"/>
        <v>0</v>
      </c>
      <c r="AD337" s="86">
        <f t="shared" si="312"/>
        <v>0</v>
      </c>
      <c r="AE337" s="86">
        <f t="shared" si="312"/>
        <v>0</v>
      </c>
      <c r="AF337" s="86">
        <f t="shared" si="312"/>
        <v>0</v>
      </c>
      <c r="AG337" s="86">
        <f t="shared" si="309"/>
        <v>0</v>
      </c>
      <c r="AH337" s="86">
        <f t="shared" si="309"/>
        <v>0</v>
      </c>
      <c r="AI337" s="86">
        <f t="shared" si="309"/>
        <v>0</v>
      </c>
      <c r="AJ337" s="86">
        <f t="shared" si="309"/>
        <v>0</v>
      </c>
      <c r="AK337" s="86">
        <f t="shared" si="309"/>
        <v>0</v>
      </c>
      <c r="AL337" s="86">
        <f t="shared" si="310"/>
        <v>0</v>
      </c>
      <c r="AM337" s="86">
        <f t="shared" si="310"/>
        <v>0</v>
      </c>
      <c r="AN337" s="86">
        <f t="shared" si="310"/>
        <v>0</v>
      </c>
      <c r="AO337" s="86">
        <f t="shared" si="310"/>
        <v>0</v>
      </c>
      <c r="AP337" s="86">
        <f t="shared" si="310"/>
        <v>0</v>
      </c>
      <c r="AQ337" s="86">
        <f t="shared" ref="AQ337:BO337" si="313">IF(AQ258="","",AQ258*AQ297/1000)</f>
        <v>0</v>
      </c>
      <c r="AR337" s="86">
        <f t="shared" si="313"/>
        <v>0</v>
      </c>
      <c r="AS337" s="86">
        <f t="shared" si="313"/>
        <v>0</v>
      </c>
      <c r="AT337" s="86">
        <f t="shared" si="313"/>
        <v>0</v>
      </c>
      <c r="AU337" s="86">
        <f t="shared" si="313"/>
        <v>0</v>
      </c>
      <c r="AV337" s="86">
        <f t="shared" si="313"/>
        <v>0</v>
      </c>
      <c r="AW337" s="86">
        <f t="shared" si="313"/>
        <v>0</v>
      </c>
      <c r="AX337" s="86">
        <f t="shared" si="313"/>
        <v>0</v>
      </c>
      <c r="AY337" s="86">
        <f t="shared" si="313"/>
        <v>0</v>
      </c>
      <c r="AZ337" s="86">
        <f t="shared" si="313"/>
        <v>0</v>
      </c>
      <c r="BA337" s="86">
        <f t="shared" si="313"/>
        <v>0</v>
      </c>
      <c r="BB337" s="86">
        <f t="shared" si="313"/>
        <v>0</v>
      </c>
      <c r="BC337" s="86">
        <f t="shared" si="313"/>
        <v>0</v>
      </c>
      <c r="BD337" s="86">
        <f t="shared" si="313"/>
        <v>0</v>
      </c>
      <c r="BE337" s="86">
        <f t="shared" si="313"/>
        <v>0</v>
      </c>
      <c r="BF337" s="86">
        <f t="shared" si="313"/>
        <v>0</v>
      </c>
      <c r="BG337" s="86">
        <f t="shared" si="313"/>
        <v>0</v>
      </c>
      <c r="BH337" s="86">
        <f t="shared" si="313"/>
        <v>0</v>
      </c>
      <c r="BI337" s="86">
        <f t="shared" si="313"/>
        <v>0</v>
      </c>
      <c r="BJ337" s="86">
        <f t="shared" si="313"/>
        <v>0</v>
      </c>
      <c r="BK337" s="86">
        <f t="shared" si="313"/>
        <v>0</v>
      </c>
      <c r="BL337" s="86">
        <f t="shared" si="313"/>
        <v>0</v>
      </c>
      <c r="BM337" s="86">
        <f t="shared" si="313"/>
        <v>0</v>
      </c>
      <c r="BN337" s="86">
        <f t="shared" si="313"/>
        <v>0</v>
      </c>
      <c r="BO337" s="86">
        <f t="shared" si="313"/>
        <v>0</v>
      </c>
    </row>
    <row r="338" spans="2:67" hidden="1" outlineLevel="1">
      <c r="B338" s="889" t="s">
        <v>732</v>
      </c>
      <c r="C338" s="60"/>
      <c r="D338" s="686" t="s">
        <v>776</v>
      </c>
      <c r="E338" s="667" t="s">
        <v>1312</v>
      </c>
      <c r="F338" s="699"/>
      <c r="G338" s="86">
        <f t="shared" si="307"/>
        <v>0</v>
      </c>
      <c r="H338" s="86">
        <f t="shared" ref="H338:AF338" si="314">IF(H259="","",H259*H298/1000)</f>
        <v>0</v>
      </c>
      <c r="I338" s="86">
        <f t="shared" si="314"/>
        <v>0</v>
      </c>
      <c r="J338" s="86">
        <f t="shared" si="314"/>
        <v>0</v>
      </c>
      <c r="K338" s="86">
        <f t="shared" si="314"/>
        <v>0</v>
      </c>
      <c r="L338" s="86">
        <f t="shared" si="314"/>
        <v>0</v>
      </c>
      <c r="M338" s="86">
        <f t="shared" si="314"/>
        <v>0</v>
      </c>
      <c r="N338" s="86">
        <f t="shared" si="314"/>
        <v>0</v>
      </c>
      <c r="O338" s="86">
        <f t="shared" si="314"/>
        <v>0</v>
      </c>
      <c r="P338" s="86">
        <f t="shared" si="314"/>
        <v>0</v>
      </c>
      <c r="Q338" s="86">
        <f t="shared" si="314"/>
        <v>0</v>
      </c>
      <c r="R338" s="86">
        <f t="shared" si="314"/>
        <v>0</v>
      </c>
      <c r="S338" s="86">
        <f t="shared" si="314"/>
        <v>0</v>
      </c>
      <c r="T338" s="86">
        <f t="shared" si="314"/>
        <v>0</v>
      </c>
      <c r="U338" s="86">
        <f t="shared" si="314"/>
        <v>0</v>
      </c>
      <c r="V338" s="86">
        <f t="shared" si="314"/>
        <v>0</v>
      </c>
      <c r="W338" s="86">
        <f t="shared" si="314"/>
        <v>0</v>
      </c>
      <c r="X338" s="86">
        <f t="shared" si="314"/>
        <v>0</v>
      </c>
      <c r="Y338" s="86">
        <f t="shared" si="314"/>
        <v>0</v>
      </c>
      <c r="Z338" s="86">
        <f t="shared" si="314"/>
        <v>0</v>
      </c>
      <c r="AA338" s="86">
        <f t="shared" si="314"/>
        <v>0</v>
      </c>
      <c r="AB338" s="86">
        <f t="shared" si="314"/>
        <v>0</v>
      </c>
      <c r="AC338" s="86">
        <f t="shared" si="314"/>
        <v>0</v>
      </c>
      <c r="AD338" s="86">
        <f t="shared" si="314"/>
        <v>0</v>
      </c>
      <c r="AE338" s="86">
        <f t="shared" si="314"/>
        <v>0</v>
      </c>
      <c r="AF338" s="86">
        <f t="shared" si="314"/>
        <v>0</v>
      </c>
      <c r="AG338" s="86">
        <f t="shared" si="309"/>
        <v>0</v>
      </c>
      <c r="AH338" s="86">
        <f t="shared" si="309"/>
        <v>0</v>
      </c>
      <c r="AI338" s="86">
        <f t="shared" si="309"/>
        <v>0</v>
      </c>
      <c r="AJ338" s="86">
        <f t="shared" si="309"/>
        <v>0</v>
      </c>
      <c r="AK338" s="86">
        <f t="shared" si="309"/>
        <v>0</v>
      </c>
      <c r="AL338" s="86">
        <f t="shared" si="310"/>
        <v>0</v>
      </c>
      <c r="AM338" s="86">
        <f t="shared" si="310"/>
        <v>0</v>
      </c>
      <c r="AN338" s="86">
        <f t="shared" si="310"/>
        <v>0</v>
      </c>
      <c r="AO338" s="86">
        <f t="shared" si="310"/>
        <v>0</v>
      </c>
      <c r="AP338" s="86">
        <f t="shared" si="310"/>
        <v>0</v>
      </c>
      <c r="AQ338" s="86">
        <f t="shared" ref="AQ338:BO338" si="315">IF(AQ259="","",AQ259*AQ298/1000)</f>
        <v>0</v>
      </c>
      <c r="AR338" s="86">
        <f t="shared" si="315"/>
        <v>0</v>
      </c>
      <c r="AS338" s="86">
        <f t="shared" si="315"/>
        <v>0</v>
      </c>
      <c r="AT338" s="86">
        <f t="shared" si="315"/>
        <v>0</v>
      </c>
      <c r="AU338" s="86">
        <f t="shared" si="315"/>
        <v>0</v>
      </c>
      <c r="AV338" s="86">
        <f t="shared" si="315"/>
        <v>0</v>
      </c>
      <c r="AW338" s="86">
        <f t="shared" si="315"/>
        <v>0</v>
      </c>
      <c r="AX338" s="86">
        <f t="shared" si="315"/>
        <v>0</v>
      </c>
      <c r="AY338" s="86">
        <f t="shared" si="315"/>
        <v>0</v>
      </c>
      <c r="AZ338" s="86">
        <f t="shared" si="315"/>
        <v>0</v>
      </c>
      <c r="BA338" s="86">
        <f t="shared" si="315"/>
        <v>0</v>
      </c>
      <c r="BB338" s="86">
        <f t="shared" si="315"/>
        <v>0</v>
      </c>
      <c r="BC338" s="86">
        <f t="shared" si="315"/>
        <v>0</v>
      </c>
      <c r="BD338" s="86">
        <f t="shared" si="315"/>
        <v>0</v>
      </c>
      <c r="BE338" s="86">
        <f t="shared" si="315"/>
        <v>0</v>
      </c>
      <c r="BF338" s="86">
        <f t="shared" si="315"/>
        <v>0</v>
      </c>
      <c r="BG338" s="86">
        <f t="shared" si="315"/>
        <v>0</v>
      </c>
      <c r="BH338" s="86">
        <f t="shared" si="315"/>
        <v>0</v>
      </c>
      <c r="BI338" s="86">
        <f t="shared" si="315"/>
        <v>0</v>
      </c>
      <c r="BJ338" s="86">
        <f t="shared" si="315"/>
        <v>0</v>
      </c>
      <c r="BK338" s="86">
        <f t="shared" si="315"/>
        <v>0</v>
      </c>
      <c r="BL338" s="86">
        <f t="shared" si="315"/>
        <v>0</v>
      </c>
      <c r="BM338" s="86">
        <f t="shared" si="315"/>
        <v>0</v>
      </c>
      <c r="BN338" s="86">
        <f t="shared" si="315"/>
        <v>0</v>
      </c>
      <c r="BO338" s="86">
        <f t="shared" si="315"/>
        <v>0</v>
      </c>
    </row>
    <row r="339" spans="2:67" hidden="1" outlineLevel="1">
      <c r="B339" s="889" t="s">
        <v>733</v>
      </c>
      <c r="C339" s="60"/>
      <c r="D339" s="686" t="s">
        <v>1120</v>
      </c>
      <c r="E339" s="667" t="s">
        <v>1312</v>
      </c>
      <c r="F339" s="699"/>
      <c r="G339" s="86">
        <f t="shared" si="307"/>
        <v>0</v>
      </c>
      <c r="H339" s="86">
        <f t="shared" ref="H339:AF339" si="316">IF(H260="","",H260*H299/1000)</f>
        <v>0</v>
      </c>
      <c r="I339" s="86">
        <f t="shared" si="316"/>
        <v>0</v>
      </c>
      <c r="J339" s="86">
        <f t="shared" si="316"/>
        <v>0</v>
      </c>
      <c r="K339" s="86">
        <f t="shared" si="316"/>
        <v>0</v>
      </c>
      <c r="L339" s="86">
        <f t="shared" si="316"/>
        <v>0</v>
      </c>
      <c r="M339" s="86">
        <f t="shared" si="316"/>
        <v>0</v>
      </c>
      <c r="N339" s="86">
        <f t="shared" si="316"/>
        <v>0</v>
      </c>
      <c r="O339" s="86">
        <f t="shared" si="316"/>
        <v>0</v>
      </c>
      <c r="P339" s="86">
        <f t="shared" si="316"/>
        <v>0</v>
      </c>
      <c r="Q339" s="86">
        <f t="shared" si="316"/>
        <v>0</v>
      </c>
      <c r="R339" s="86">
        <f t="shared" si="316"/>
        <v>0</v>
      </c>
      <c r="S339" s="86">
        <f t="shared" si="316"/>
        <v>0</v>
      </c>
      <c r="T339" s="86">
        <f t="shared" si="316"/>
        <v>0</v>
      </c>
      <c r="U339" s="86">
        <f t="shared" si="316"/>
        <v>0</v>
      </c>
      <c r="V339" s="86">
        <f t="shared" si="316"/>
        <v>0</v>
      </c>
      <c r="W339" s="86">
        <f t="shared" si="316"/>
        <v>0</v>
      </c>
      <c r="X339" s="86">
        <f t="shared" si="316"/>
        <v>0</v>
      </c>
      <c r="Y339" s="86">
        <f t="shared" si="316"/>
        <v>0</v>
      </c>
      <c r="Z339" s="86">
        <f t="shared" si="316"/>
        <v>0</v>
      </c>
      <c r="AA339" s="86">
        <f t="shared" si="316"/>
        <v>0</v>
      </c>
      <c r="AB339" s="86">
        <f t="shared" si="316"/>
        <v>0</v>
      </c>
      <c r="AC339" s="86">
        <f t="shared" si="316"/>
        <v>0</v>
      </c>
      <c r="AD339" s="86">
        <f t="shared" si="316"/>
        <v>0</v>
      </c>
      <c r="AE339" s="86">
        <f t="shared" si="316"/>
        <v>0</v>
      </c>
      <c r="AF339" s="86">
        <f t="shared" si="316"/>
        <v>0</v>
      </c>
      <c r="AG339" s="86">
        <f t="shared" si="309"/>
        <v>0</v>
      </c>
      <c r="AH339" s="86">
        <f t="shared" si="309"/>
        <v>0</v>
      </c>
      <c r="AI339" s="86">
        <f t="shared" si="309"/>
        <v>0</v>
      </c>
      <c r="AJ339" s="86">
        <f t="shared" si="309"/>
        <v>0</v>
      </c>
      <c r="AK339" s="86">
        <f t="shared" si="309"/>
        <v>0</v>
      </c>
      <c r="AL339" s="86">
        <f t="shared" si="310"/>
        <v>0</v>
      </c>
      <c r="AM339" s="86">
        <f t="shared" si="310"/>
        <v>0</v>
      </c>
      <c r="AN339" s="86">
        <f t="shared" si="310"/>
        <v>0</v>
      </c>
      <c r="AO339" s="86">
        <f t="shared" si="310"/>
        <v>0</v>
      </c>
      <c r="AP339" s="86">
        <f t="shared" si="310"/>
        <v>0</v>
      </c>
      <c r="AQ339" s="86">
        <f t="shared" ref="AQ339:BO339" si="317">IF(AQ260="","",AQ260*AQ299/1000)</f>
        <v>0</v>
      </c>
      <c r="AR339" s="86">
        <f t="shared" si="317"/>
        <v>0</v>
      </c>
      <c r="AS339" s="86">
        <f t="shared" si="317"/>
        <v>0</v>
      </c>
      <c r="AT339" s="86">
        <f t="shared" si="317"/>
        <v>0</v>
      </c>
      <c r="AU339" s="86">
        <f t="shared" si="317"/>
        <v>0</v>
      </c>
      <c r="AV339" s="86">
        <f t="shared" si="317"/>
        <v>0</v>
      </c>
      <c r="AW339" s="86">
        <f t="shared" si="317"/>
        <v>0</v>
      </c>
      <c r="AX339" s="86">
        <f t="shared" si="317"/>
        <v>0</v>
      </c>
      <c r="AY339" s="86">
        <f t="shared" si="317"/>
        <v>0</v>
      </c>
      <c r="AZ339" s="86">
        <f t="shared" si="317"/>
        <v>0</v>
      </c>
      <c r="BA339" s="86">
        <f t="shared" si="317"/>
        <v>0</v>
      </c>
      <c r="BB339" s="86">
        <f t="shared" si="317"/>
        <v>0</v>
      </c>
      <c r="BC339" s="86">
        <f t="shared" si="317"/>
        <v>0</v>
      </c>
      <c r="BD339" s="86">
        <f t="shared" si="317"/>
        <v>0</v>
      </c>
      <c r="BE339" s="86">
        <f t="shared" si="317"/>
        <v>0</v>
      </c>
      <c r="BF339" s="86">
        <f t="shared" si="317"/>
        <v>0</v>
      </c>
      <c r="BG339" s="86">
        <f t="shared" si="317"/>
        <v>0</v>
      </c>
      <c r="BH339" s="86">
        <f t="shared" si="317"/>
        <v>0</v>
      </c>
      <c r="BI339" s="86">
        <f t="shared" si="317"/>
        <v>0</v>
      </c>
      <c r="BJ339" s="86">
        <f t="shared" si="317"/>
        <v>0</v>
      </c>
      <c r="BK339" s="86">
        <f t="shared" si="317"/>
        <v>0</v>
      </c>
      <c r="BL339" s="86">
        <f t="shared" si="317"/>
        <v>0</v>
      </c>
      <c r="BM339" s="86">
        <f t="shared" si="317"/>
        <v>0</v>
      </c>
      <c r="BN339" s="86">
        <f t="shared" si="317"/>
        <v>0</v>
      </c>
      <c r="BO339" s="86">
        <f t="shared" si="317"/>
        <v>0</v>
      </c>
    </row>
    <row r="340" spans="2:67" hidden="1" outlineLevel="1">
      <c r="B340" s="889" t="s">
        <v>734</v>
      </c>
      <c r="C340" s="60"/>
      <c r="D340" s="686" t="s">
        <v>1121</v>
      </c>
      <c r="E340" s="667" t="s">
        <v>1312</v>
      </c>
      <c r="F340" s="699"/>
      <c r="G340" s="86">
        <f t="shared" si="307"/>
        <v>0</v>
      </c>
      <c r="H340" s="86">
        <f t="shared" ref="H340:AF340" si="318">IF(H261="","",H261*H300/1000)</f>
        <v>0</v>
      </c>
      <c r="I340" s="86">
        <f t="shared" si="318"/>
        <v>0</v>
      </c>
      <c r="J340" s="86">
        <f t="shared" si="318"/>
        <v>0</v>
      </c>
      <c r="K340" s="86">
        <f t="shared" si="318"/>
        <v>0</v>
      </c>
      <c r="L340" s="86">
        <f t="shared" si="318"/>
        <v>0</v>
      </c>
      <c r="M340" s="86">
        <f t="shared" si="318"/>
        <v>0</v>
      </c>
      <c r="N340" s="86">
        <f t="shared" si="318"/>
        <v>0</v>
      </c>
      <c r="O340" s="86">
        <f t="shared" si="318"/>
        <v>0</v>
      </c>
      <c r="P340" s="86">
        <f t="shared" si="318"/>
        <v>0</v>
      </c>
      <c r="Q340" s="86">
        <f t="shared" si="318"/>
        <v>0</v>
      </c>
      <c r="R340" s="86">
        <f t="shared" si="318"/>
        <v>0</v>
      </c>
      <c r="S340" s="86">
        <f t="shared" si="318"/>
        <v>0</v>
      </c>
      <c r="T340" s="86">
        <f t="shared" si="318"/>
        <v>0</v>
      </c>
      <c r="U340" s="86">
        <f t="shared" si="318"/>
        <v>0</v>
      </c>
      <c r="V340" s="86">
        <f t="shared" si="318"/>
        <v>0</v>
      </c>
      <c r="W340" s="86">
        <f t="shared" si="318"/>
        <v>0</v>
      </c>
      <c r="X340" s="86">
        <f t="shared" si="318"/>
        <v>0</v>
      </c>
      <c r="Y340" s="86">
        <f t="shared" si="318"/>
        <v>0</v>
      </c>
      <c r="Z340" s="86">
        <f t="shared" si="318"/>
        <v>0</v>
      </c>
      <c r="AA340" s="86">
        <f t="shared" si="318"/>
        <v>0</v>
      </c>
      <c r="AB340" s="86">
        <f t="shared" si="318"/>
        <v>0</v>
      </c>
      <c r="AC340" s="86">
        <f t="shared" si="318"/>
        <v>0</v>
      </c>
      <c r="AD340" s="86">
        <f t="shared" si="318"/>
        <v>0</v>
      </c>
      <c r="AE340" s="86">
        <f t="shared" si="318"/>
        <v>0</v>
      </c>
      <c r="AF340" s="86">
        <f t="shared" si="318"/>
        <v>0</v>
      </c>
      <c r="AG340" s="86">
        <f t="shared" si="309"/>
        <v>0</v>
      </c>
      <c r="AH340" s="86">
        <f t="shared" si="309"/>
        <v>0</v>
      </c>
      <c r="AI340" s="86">
        <f t="shared" si="309"/>
        <v>0</v>
      </c>
      <c r="AJ340" s="86">
        <f t="shared" si="309"/>
        <v>0</v>
      </c>
      <c r="AK340" s="86">
        <f t="shared" si="309"/>
        <v>0</v>
      </c>
      <c r="AL340" s="86">
        <f t="shared" si="310"/>
        <v>0</v>
      </c>
      <c r="AM340" s="86">
        <f t="shared" si="310"/>
        <v>0</v>
      </c>
      <c r="AN340" s="86">
        <f t="shared" si="310"/>
        <v>0</v>
      </c>
      <c r="AO340" s="86">
        <f t="shared" si="310"/>
        <v>0</v>
      </c>
      <c r="AP340" s="86">
        <f t="shared" si="310"/>
        <v>0</v>
      </c>
      <c r="AQ340" s="86">
        <f t="shared" ref="AQ340:BO340" si="319">IF(AQ261="","",AQ261*AQ300/1000)</f>
        <v>0</v>
      </c>
      <c r="AR340" s="86">
        <f t="shared" si="319"/>
        <v>0</v>
      </c>
      <c r="AS340" s="86">
        <f t="shared" si="319"/>
        <v>0</v>
      </c>
      <c r="AT340" s="86">
        <f t="shared" si="319"/>
        <v>0</v>
      </c>
      <c r="AU340" s="86">
        <f t="shared" si="319"/>
        <v>0</v>
      </c>
      <c r="AV340" s="86">
        <f t="shared" si="319"/>
        <v>0</v>
      </c>
      <c r="AW340" s="86">
        <f t="shared" si="319"/>
        <v>0</v>
      </c>
      <c r="AX340" s="86">
        <f t="shared" si="319"/>
        <v>0</v>
      </c>
      <c r="AY340" s="86">
        <f t="shared" si="319"/>
        <v>0</v>
      </c>
      <c r="AZ340" s="86">
        <f t="shared" si="319"/>
        <v>0</v>
      </c>
      <c r="BA340" s="86">
        <f t="shared" si="319"/>
        <v>0</v>
      </c>
      <c r="BB340" s="86">
        <f t="shared" si="319"/>
        <v>0</v>
      </c>
      <c r="BC340" s="86">
        <f t="shared" si="319"/>
        <v>0</v>
      </c>
      <c r="BD340" s="86">
        <f t="shared" si="319"/>
        <v>0</v>
      </c>
      <c r="BE340" s="86">
        <f t="shared" si="319"/>
        <v>0</v>
      </c>
      <c r="BF340" s="86">
        <f t="shared" si="319"/>
        <v>0</v>
      </c>
      <c r="BG340" s="86">
        <f t="shared" si="319"/>
        <v>0</v>
      </c>
      <c r="BH340" s="86">
        <f t="shared" si="319"/>
        <v>0</v>
      </c>
      <c r="BI340" s="86">
        <f t="shared" si="319"/>
        <v>0</v>
      </c>
      <c r="BJ340" s="86">
        <f t="shared" si="319"/>
        <v>0</v>
      </c>
      <c r="BK340" s="86">
        <f t="shared" si="319"/>
        <v>0</v>
      </c>
      <c r="BL340" s="86">
        <f t="shared" si="319"/>
        <v>0</v>
      </c>
      <c r="BM340" s="86">
        <f t="shared" si="319"/>
        <v>0</v>
      </c>
      <c r="BN340" s="86">
        <f t="shared" si="319"/>
        <v>0</v>
      </c>
      <c r="BO340" s="86">
        <f t="shared" si="319"/>
        <v>0</v>
      </c>
    </row>
    <row r="341" spans="2:67" hidden="1" outlineLevel="1">
      <c r="B341" s="889" t="s">
        <v>735</v>
      </c>
      <c r="C341" s="60"/>
      <c r="D341" s="686" t="s">
        <v>1122</v>
      </c>
      <c r="E341" s="667" t="s">
        <v>1312</v>
      </c>
      <c r="F341" s="699"/>
      <c r="G341" s="86">
        <f t="shared" si="307"/>
        <v>0</v>
      </c>
      <c r="H341" s="86">
        <f t="shared" ref="H341:AF341" si="320">IF(H262="","",H262*H301/1000)</f>
        <v>0</v>
      </c>
      <c r="I341" s="86">
        <f t="shared" si="320"/>
        <v>0</v>
      </c>
      <c r="J341" s="86">
        <f t="shared" si="320"/>
        <v>0</v>
      </c>
      <c r="K341" s="86">
        <f t="shared" si="320"/>
        <v>0</v>
      </c>
      <c r="L341" s="86">
        <f t="shared" si="320"/>
        <v>0</v>
      </c>
      <c r="M341" s="86">
        <f t="shared" si="320"/>
        <v>0</v>
      </c>
      <c r="N341" s="86">
        <f t="shared" si="320"/>
        <v>0</v>
      </c>
      <c r="O341" s="86">
        <f t="shared" si="320"/>
        <v>0</v>
      </c>
      <c r="P341" s="86">
        <f t="shared" si="320"/>
        <v>0</v>
      </c>
      <c r="Q341" s="86">
        <f t="shared" si="320"/>
        <v>0</v>
      </c>
      <c r="R341" s="86">
        <f t="shared" si="320"/>
        <v>0</v>
      </c>
      <c r="S341" s="86">
        <f t="shared" si="320"/>
        <v>0</v>
      </c>
      <c r="T341" s="86">
        <f t="shared" si="320"/>
        <v>0</v>
      </c>
      <c r="U341" s="86">
        <f t="shared" si="320"/>
        <v>0</v>
      </c>
      <c r="V341" s="86">
        <f t="shared" si="320"/>
        <v>0</v>
      </c>
      <c r="W341" s="86">
        <f t="shared" si="320"/>
        <v>0</v>
      </c>
      <c r="X341" s="86">
        <f t="shared" si="320"/>
        <v>0</v>
      </c>
      <c r="Y341" s="86">
        <f t="shared" si="320"/>
        <v>0</v>
      </c>
      <c r="Z341" s="86">
        <f t="shared" si="320"/>
        <v>0</v>
      </c>
      <c r="AA341" s="86">
        <f t="shared" si="320"/>
        <v>0</v>
      </c>
      <c r="AB341" s="86">
        <f t="shared" si="320"/>
        <v>0</v>
      </c>
      <c r="AC341" s="86">
        <f t="shared" si="320"/>
        <v>0</v>
      </c>
      <c r="AD341" s="86">
        <f t="shared" si="320"/>
        <v>0</v>
      </c>
      <c r="AE341" s="86">
        <f t="shared" si="320"/>
        <v>0</v>
      </c>
      <c r="AF341" s="86">
        <f t="shared" si="320"/>
        <v>0</v>
      </c>
      <c r="AG341" s="86">
        <f t="shared" si="309"/>
        <v>0</v>
      </c>
      <c r="AH341" s="86">
        <f t="shared" si="309"/>
        <v>0</v>
      </c>
      <c r="AI341" s="86">
        <f t="shared" si="309"/>
        <v>0</v>
      </c>
      <c r="AJ341" s="86">
        <f t="shared" si="309"/>
        <v>0</v>
      </c>
      <c r="AK341" s="86">
        <f t="shared" si="309"/>
        <v>0</v>
      </c>
      <c r="AL341" s="86">
        <f t="shared" si="310"/>
        <v>0</v>
      </c>
      <c r="AM341" s="86">
        <f t="shared" si="310"/>
        <v>0</v>
      </c>
      <c r="AN341" s="86">
        <f t="shared" si="310"/>
        <v>0</v>
      </c>
      <c r="AO341" s="86">
        <f t="shared" si="310"/>
        <v>0</v>
      </c>
      <c r="AP341" s="86">
        <f t="shared" si="310"/>
        <v>0</v>
      </c>
      <c r="AQ341" s="86">
        <f t="shared" ref="AQ341:BO341" si="321">IF(AQ262="","",AQ262*AQ301/1000)</f>
        <v>0</v>
      </c>
      <c r="AR341" s="86">
        <f t="shared" si="321"/>
        <v>0</v>
      </c>
      <c r="AS341" s="86">
        <f t="shared" si="321"/>
        <v>0</v>
      </c>
      <c r="AT341" s="86">
        <f t="shared" si="321"/>
        <v>0</v>
      </c>
      <c r="AU341" s="86">
        <f t="shared" si="321"/>
        <v>0</v>
      </c>
      <c r="AV341" s="86">
        <f t="shared" si="321"/>
        <v>0</v>
      </c>
      <c r="AW341" s="86">
        <f t="shared" si="321"/>
        <v>0</v>
      </c>
      <c r="AX341" s="86">
        <f t="shared" si="321"/>
        <v>0</v>
      </c>
      <c r="AY341" s="86">
        <f t="shared" si="321"/>
        <v>0</v>
      </c>
      <c r="AZ341" s="86">
        <f t="shared" si="321"/>
        <v>0</v>
      </c>
      <c r="BA341" s="86">
        <f t="shared" si="321"/>
        <v>0</v>
      </c>
      <c r="BB341" s="86">
        <f t="shared" si="321"/>
        <v>0</v>
      </c>
      <c r="BC341" s="86">
        <f t="shared" si="321"/>
        <v>0</v>
      </c>
      <c r="BD341" s="86">
        <f t="shared" si="321"/>
        <v>0</v>
      </c>
      <c r="BE341" s="86">
        <f t="shared" si="321"/>
        <v>0</v>
      </c>
      <c r="BF341" s="86">
        <f t="shared" si="321"/>
        <v>0</v>
      </c>
      <c r="BG341" s="86">
        <f t="shared" si="321"/>
        <v>0</v>
      </c>
      <c r="BH341" s="86">
        <f t="shared" si="321"/>
        <v>0</v>
      </c>
      <c r="BI341" s="86">
        <f t="shared" si="321"/>
        <v>0</v>
      </c>
      <c r="BJ341" s="86">
        <f t="shared" si="321"/>
        <v>0</v>
      </c>
      <c r="BK341" s="86">
        <f t="shared" si="321"/>
        <v>0</v>
      </c>
      <c r="BL341" s="86">
        <f t="shared" si="321"/>
        <v>0</v>
      </c>
      <c r="BM341" s="86">
        <f t="shared" si="321"/>
        <v>0</v>
      </c>
      <c r="BN341" s="86">
        <f t="shared" si="321"/>
        <v>0</v>
      </c>
      <c r="BO341" s="86">
        <f t="shared" si="321"/>
        <v>0</v>
      </c>
    </row>
    <row r="342" spans="2:67" hidden="1" outlineLevel="1">
      <c r="B342" s="889" t="s">
        <v>520</v>
      </c>
      <c r="C342" s="59" t="s">
        <v>1372</v>
      </c>
      <c r="D342" s="640"/>
      <c r="E342" s="667" t="s">
        <v>1312</v>
      </c>
      <c r="F342" s="699"/>
      <c r="G342" s="155">
        <f t="shared" ref="G342:BO342" si="322">G343</f>
        <v>0</v>
      </c>
      <c r="H342" s="155">
        <f t="shared" si="322"/>
        <v>0</v>
      </c>
      <c r="I342" s="155">
        <f t="shared" si="322"/>
        <v>0</v>
      </c>
      <c r="J342" s="155">
        <f t="shared" si="322"/>
        <v>0</v>
      </c>
      <c r="K342" s="155">
        <f t="shared" si="322"/>
        <v>0</v>
      </c>
      <c r="L342" s="155">
        <f t="shared" si="322"/>
        <v>0</v>
      </c>
      <c r="M342" s="155">
        <f t="shared" si="322"/>
        <v>0</v>
      </c>
      <c r="N342" s="155">
        <f t="shared" si="322"/>
        <v>0</v>
      </c>
      <c r="O342" s="155">
        <f t="shared" si="322"/>
        <v>0</v>
      </c>
      <c r="P342" s="155">
        <f t="shared" si="322"/>
        <v>0</v>
      </c>
      <c r="Q342" s="155">
        <f t="shared" si="322"/>
        <v>0</v>
      </c>
      <c r="R342" s="155">
        <f t="shared" si="322"/>
        <v>0</v>
      </c>
      <c r="S342" s="155">
        <f t="shared" si="322"/>
        <v>0</v>
      </c>
      <c r="T342" s="155">
        <f t="shared" si="322"/>
        <v>0</v>
      </c>
      <c r="U342" s="155">
        <f t="shared" si="322"/>
        <v>0</v>
      </c>
      <c r="V342" s="155">
        <f t="shared" si="322"/>
        <v>0</v>
      </c>
      <c r="W342" s="155">
        <f t="shared" si="322"/>
        <v>0</v>
      </c>
      <c r="X342" s="155">
        <f t="shared" si="322"/>
        <v>0</v>
      </c>
      <c r="Y342" s="155">
        <f t="shared" si="322"/>
        <v>0</v>
      </c>
      <c r="Z342" s="155">
        <f t="shared" si="322"/>
        <v>0</v>
      </c>
      <c r="AA342" s="155">
        <f t="shared" si="322"/>
        <v>0</v>
      </c>
      <c r="AB342" s="155">
        <f t="shared" si="322"/>
        <v>0</v>
      </c>
      <c r="AC342" s="155">
        <f t="shared" si="322"/>
        <v>0</v>
      </c>
      <c r="AD342" s="155">
        <f t="shared" si="322"/>
        <v>0</v>
      </c>
      <c r="AE342" s="155">
        <f t="shared" si="322"/>
        <v>0</v>
      </c>
      <c r="AF342" s="155">
        <f t="shared" si="322"/>
        <v>0</v>
      </c>
      <c r="AG342" s="155">
        <f t="shared" si="322"/>
        <v>0</v>
      </c>
      <c r="AH342" s="155">
        <f t="shared" si="322"/>
        <v>0</v>
      </c>
      <c r="AI342" s="155">
        <f t="shared" si="322"/>
        <v>0</v>
      </c>
      <c r="AJ342" s="155">
        <f t="shared" si="322"/>
        <v>0</v>
      </c>
      <c r="AK342" s="155">
        <f t="shared" si="322"/>
        <v>0</v>
      </c>
      <c r="AL342" s="155">
        <f t="shared" si="322"/>
        <v>0</v>
      </c>
      <c r="AM342" s="155">
        <f t="shared" si="322"/>
        <v>0</v>
      </c>
      <c r="AN342" s="155">
        <f t="shared" si="322"/>
        <v>0</v>
      </c>
      <c r="AO342" s="155">
        <f t="shared" si="322"/>
        <v>0</v>
      </c>
      <c r="AP342" s="155">
        <f t="shared" si="322"/>
        <v>0</v>
      </c>
      <c r="AQ342" s="155">
        <f t="shared" si="322"/>
        <v>0</v>
      </c>
      <c r="AR342" s="155">
        <f t="shared" si="322"/>
        <v>0</v>
      </c>
      <c r="AS342" s="155">
        <f t="shared" si="322"/>
        <v>0</v>
      </c>
      <c r="AT342" s="155">
        <f t="shared" si="322"/>
        <v>0</v>
      </c>
      <c r="AU342" s="155">
        <f t="shared" si="322"/>
        <v>0</v>
      </c>
      <c r="AV342" s="155">
        <f t="shared" si="322"/>
        <v>0</v>
      </c>
      <c r="AW342" s="155">
        <f t="shared" si="322"/>
        <v>0</v>
      </c>
      <c r="AX342" s="155">
        <f t="shared" si="322"/>
        <v>0</v>
      </c>
      <c r="AY342" s="155">
        <f t="shared" si="322"/>
        <v>0</v>
      </c>
      <c r="AZ342" s="155">
        <f t="shared" si="322"/>
        <v>0</v>
      </c>
      <c r="BA342" s="155">
        <f t="shared" si="322"/>
        <v>0</v>
      </c>
      <c r="BB342" s="155">
        <f t="shared" si="322"/>
        <v>0</v>
      </c>
      <c r="BC342" s="155">
        <f t="shared" si="322"/>
        <v>0</v>
      </c>
      <c r="BD342" s="155">
        <f t="shared" si="322"/>
        <v>0</v>
      </c>
      <c r="BE342" s="155">
        <f t="shared" si="322"/>
        <v>0</v>
      </c>
      <c r="BF342" s="155">
        <f t="shared" si="322"/>
        <v>0</v>
      </c>
      <c r="BG342" s="155">
        <f t="shared" si="322"/>
        <v>0</v>
      </c>
      <c r="BH342" s="155">
        <f t="shared" si="322"/>
        <v>0</v>
      </c>
      <c r="BI342" s="155">
        <f t="shared" si="322"/>
        <v>0</v>
      </c>
      <c r="BJ342" s="155">
        <f t="shared" si="322"/>
        <v>0</v>
      </c>
      <c r="BK342" s="155">
        <f t="shared" si="322"/>
        <v>0</v>
      </c>
      <c r="BL342" s="155">
        <f t="shared" si="322"/>
        <v>0</v>
      </c>
      <c r="BM342" s="155">
        <f t="shared" si="322"/>
        <v>0</v>
      </c>
      <c r="BN342" s="155">
        <f t="shared" si="322"/>
        <v>0</v>
      </c>
      <c r="BO342" s="155">
        <f t="shared" si="322"/>
        <v>0</v>
      </c>
    </row>
    <row r="343" spans="2:67" hidden="1" outlineLevel="1">
      <c r="B343" s="889" t="s">
        <v>498</v>
      </c>
      <c r="C343" s="687"/>
      <c r="D343" s="669" t="s">
        <v>191</v>
      </c>
      <c r="E343" s="667" t="s">
        <v>1312</v>
      </c>
      <c r="F343" s="699"/>
      <c r="G343" s="86">
        <f>IF(G264="","",G264*(G303/1000)*(1-G376))</f>
        <v>0</v>
      </c>
      <c r="H343" s="86">
        <f t="shared" ref="H343:AF343" si="323">IF(H264="","",H264*(H303/1000)*(1-H376))</f>
        <v>0</v>
      </c>
      <c r="I343" s="86">
        <f t="shared" si="323"/>
        <v>0</v>
      </c>
      <c r="J343" s="86">
        <f t="shared" si="323"/>
        <v>0</v>
      </c>
      <c r="K343" s="86">
        <f t="shared" si="323"/>
        <v>0</v>
      </c>
      <c r="L343" s="86">
        <f t="shared" si="323"/>
        <v>0</v>
      </c>
      <c r="M343" s="86">
        <f t="shared" si="323"/>
        <v>0</v>
      </c>
      <c r="N343" s="86">
        <f t="shared" si="323"/>
        <v>0</v>
      </c>
      <c r="O343" s="86">
        <f t="shared" si="323"/>
        <v>0</v>
      </c>
      <c r="P343" s="86">
        <f t="shared" si="323"/>
        <v>0</v>
      </c>
      <c r="Q343" s="86">
        <f t="shared" si="323"/>
        <v>0</v>
      </c>
      <c r="R343" s="86">
        <f t="shared" si="323"/>
        <v>0</v>
      </c>
      <c r="S343" s="86">
        <f t="shared" si="323"/>
        <v>0</v>
      </c>
      <c r="T343" s="86">
        <f t="shared" si="323"/>
        <v>0</v>
      </c>
      <c r="U343" s="86">
        <f t="shared" si="323"/>
        <v>0</v>
      </c>
      <c r="V343" s="86">
        <f t="shared" si="323"/>
        <v>0</v>
      </c>
      <c r="W343" s="86">
        <f t="shared" si="323"/>
        <v>0</v>
      </c>
      <c r="X343" s="86">
        <f t="shared" si="323"/>
        <v>0</v>
      </c>
      <c r="Y343" s="86">
        <f t="shared" si="323"/>
        <v>0</v>
      </c>
      <c r="Z343" s="86">
        <f t="shared" si="323"/>
        <v>0</v>
      </c>
      <c r="AA343" s="86">
        <f t="shared" si="323"/>
        <v>0</v>
      </c>
      <c r="AB343" s="86">
        <f t="shared" si="323"/>
        <v>0</v>
      </c>
      <c r="AC343" s="86">
        <f t="shared" si="323"/>
        <v>0</v>
      </c>
      <c r="AD343" s="86">
        <f t="shared" si="323"/>
        <v>0</v>
      </c>
      <c r="AE343" s="86">
        <f t="shared" si="323"/>
        <v>0</v>
      </c>
      <c r="AF343" s="86">
        <f t="shared" si="323"/>
        <v>0</v>
      </c>
      <c r="AG343" s="86">
        <f t="shared" ref="AG343:AP343" si="324">IF(AG264="","",AG264*(AG303/1000)*(1-AG376))</f>
        <v>0</v>
      </c>
      <c r="AH343" s="86">
        <f t="shared" si="324"/>
        <v>0</v>
      </c>
      <c r="AI343" s="86">
        <f t="shared" si="324"/>
        <v>0</v>
      </c>
      <c r="AJ343" s="86">
        <f t="shared" si="324"/>
        <v>0</v>
      </c>
      <c r="AK343" s="86">
        <f t="shared" si="324"/>
        <v>0</v>
      </c>
      <c r="AL343" s="86">
        <f t="shared" si="324"/>
        <v>0</v>
      </c>
      <c r="AM343" s="86">
        <f t="shared" si="324"/>
        <v>0</v>
      </c>
      <c r="AN343" s="86">
        <f t="shared" si="324"/>
        <v>0</v>
      </c>
      <c r="AO343" s="86">
        <f t="shared" si="324"/>
        <v>0</v>
      </c>
      <c r="AP343" s="86">
        <f t="shared" si="324"/>
        <v>0</v>
      </c>
      <c r="AQ343" s="86">
        <f t="shared" ref="AQ343:BO343" si="325">IF(AQ264="","",AQ264*(AQ303/1000)*(1-AQ376))</f>
        <v>0</v>
      </c>
      <c r="AR343" s="86">
        <f t="shared" si="325"/>
        <v>0</v>
      </c>
      <c r="AS343" s="86">
        <f t="shared" si="325"/>
        <v>0</v>
      </c>
      <c r="AT343" s="86">
        <f t="shared" si="325"/>
        <v>0</v>
      </c>
      <c r="AU343" s="86">
        <f t="shared" si="325"/>
        <v>0</v>
      </c>
      <c r="AV343" s="86">
        <f t="shared" si="325"/>
        <v>0</v>
      </c>
      <c r="AW343" s="86">
        <f t="shared" si="325"/>
        <v>0</v>
      </c>
      <c r="AX343" s="86">
        <f t="shared" si="325"/>
        <v>0</v>
      </c>
      <c r="AY343" s="86">
        <f t="shared" si="325"/>
        <v>0</v>
      </c>
      <c r="AZ343" s="86">
        <f t="shared" si="325"/>
        <v>0</v>
      </c>
      <c r="BA343" s="86">
        <f t="shared" si="325"/>
        <v>0</v>
      </c>
      <c r="BB343" s="86">
        <f t="shared" si="325"/>
        <v>0</v>
      </c>
      <c r="BC343" s="86">
        <f t="shared" si="325"/>
        <v>0</v>
      </c>
      <c r="BD343" s="86">
        <f t="shared" si="325"/>
        <v>0</v>
      </c>
      <c r="BE343" s="86">
        <f t="shared" si="325"/>
        <v>0</v>
      </c>
      <c r="BF343" s="86">
        <f t="shared" si="325"/>
        <v>0</v>
      </c>
      <c r="BG343" s="86">
        <f t="shared" si="325"/>
        <v>0</v>
      </c>
      <c r="BH343" s="86">
        <f t="shared" si="325"/>
        <v>0</v>
      </c>
      <c r="BI343" s="86">
        <f t="shared" si="325"/>
        <v>0</v>
      </c>
      <c r="BJ343" s="86">
        <f t="shared" si="325"/>
        <v>0</v>
      </c>
      <c r="BK343" s="86">
        <f t="shared" si="325"/>
        <v>0</v>
      </c>
      <c r="BL343" s="86">
        <f t="shared" si="325"/>
        <v>0</v>
      </c>
      <c r="BM343" s="86">
        <f t="shared" si="325"/>
        <v>0</v>
      </c>
      <c r="BN343" s="86">
        <f t="shared" si="325"/>
        <v>0</v>
      </c>
      <c r="BO343" s="86">
        <f t="shared" si="325"/>
        <v>0</v>
      </c>
    </row>
    <row r="344" spans="2:67" hidden="1" outlineLevel="1">
      <c r="B344" s="889" t="s">
        <v>499</v>
      </c>
      <c r="C344" s="59" t="s">
        <v>305</v>
      </c>
      <c r="D344" s="689"/>
      <c r="E344" s="667" t="s">
        <v>1312</v>
      </c>
      <c r="F344" s="699"/>
      <c r="G344" s="155">
        <f t="shared" ref="G344:BO344" si="326">G345</f>
        <v>0</v>
      </c>
      <c r="H344" s="155">
        <f t="shared" si="326"/>
        <v>0</v>
      </c>
      <c r="I344" s="155">
        <f t="shared" si="326"/>
        <v>0</v>
      </c>
      <c r="J344" s="155">
        <f t="shared" si="326"/>
        <v>0</v>
      </c>
      <c r="K344" s="155">
        <f t="shared" si="326"/>
        <v>0</v>
      </c>
      <c r="L344" s="155">
        <f t="shared" si="326"/>
        <v>0</v>
      </c>
      <c r="M344" s="155">
        <f t="shared" si="326"/>
        <v>0</v>
      </c>
      <c r="N344" s="155">
        <f t="shared" si="326"/>
        <v>0</v>
      </c>
      <c r="O344" s="155">
        <f t="shared" si="326"/>
        <v>0</v>
      </c>
      <c r="P344" s="155">
        <f t="shared" si="326"/>
        <v>0</v>
      </c>
      <c r="Q344" s="155">
        <f t="shared" si="326"/>
        <v>0</v>
      </c>
      <c r="R344" s="155">
        <f t="shared" si="326"/>
        <v>0</v>
      </c>
      <c r="S344" s="155">
        <f t="shared" si="326"/>
        <v>0</v>
      </c>
      <c r="T344" s="155">
        <f t="shared" si="326"/>
        <v>0</v>
      </c>
      <c r="U344" s="155">
        <f t="shared" si="326"/>
        <v>0</v>
      </c>
      <c r="V344" s="155">
        <f t="shared" si="326"/>
        <v>0</v>
      </c>
      <c r="W344" s="155">
        <f t="shared" si="326"/>
        <v>0</v>
      </c>
      <c r="X344" s="155">
        <f t="shared" si="326"/>
        <v>0</v>
      </c>
      <c r="Y344" s="155">
        <f t="shared" si="326"/>
        <v>0</v>
      </c>
      <c r="Z344" s="155">
        <f t="shared" si="326"/>
        <v>0</v>
      </c>
      <c r="AA344" s="155">
        <f t="shared" si="326"/>
        <v>0</v>
      </c>
      <c r="AB344" s="155">
        <f t="shared" si="326"/>
        <v>0</v>
      </c>
      <c r="AC344" s="155">
        <f t="shared" si="326"/>
        <v>0</v>
      </c>
      <c r="AD344" s="155">
        <f t="shared" si="326"/>
        <v>0</v>
      </c>
      <c r="AE344" s="155">
        <f t="shared" si="326"/>
        <v>0</v>
      </c>
      <c r="AF344" s="155">
        <f t="shared" si="326"/>
        <v>0</v>
      </c>
      <c r="AG344" s="155">
        <f t="shared" si="326"/>
        <v>0</v>
      </c>
      <c r="AH344" s="155">
        <f t="shared" si="326"/>
        <v>0</v>
      </c>
      <c r="AI344" s="155">
        <f t="shared" si="326"/>
        <v>0</v>
      </c>
      <c r="AJ344" s="155">
        <f t="shared" si="326"/>
        <v>0</v>
      </c>
      <c r="AK344" s="155">
        <f t="shared" si="326"/>
        <v>0</v>
      </c>
      <c r="AL344" s="155">
        <f t="shared" si="326"/>
        <v>0</v>
      </c>
      <c r="AM344" s="155">
        <f t="shared" si="326"/>
        <v>0</v>
      </c>
      <c r="AN344" s="155">
        <f t="shared" si="326"/>
        <v>0</v>
      </c>
      <c r="AO344" s="155">
        <f t="shared" si="326"/>
        <v>0</v>
      </c>
      <c r="AP344" s="155">
        <f t="shared" si="326"/>
        <v>0</v>
      </c>
      <c r="AQ344" s="155">
        <f t="shared" si="326"/>
        <v>0</v>
      </c>
      <c r="AR344" s="155">
        <f t="shared" si="326"/>
        <v>0</v>
      </c>
      <c r="AS344" s="155">
        <f t="shared" si="326"/>
        <v>0</v>
      </c>
      <c r="AT344" s="155">
        <f t="shared" si="326"/>
        <v>0</v>
      </c>
      <c r="AU344" s="155">
        <f t="shared" si="326"/>
        <v>0</v>
      </c>
      <c r="AV344" s="155">
        <f t="shared" si="326"/>
        <v>0</v>
      </c>
      <c r="AW344" s="155">
        <f t="shared" si="326"/>
        <v>0</v>
      </c>
      <c r="AX344" s="155">
        <f t="shared" si="326"/>
        <v>0</v>
      </c>
      <c r="AY344" s="155">
        <f t="shared" si="326"/>
        <v>0</v>
      </c>
      <c r="AZ344" s="155">
        <f t="shared" si="326"/>
        <v>0</v>
      </c>
      <c r="BA344" s="155">
        <f t="shared" si="326"/>
        <v>0</v>
      </c>
      <c r="BB344" s="155">
        <f t="shared" si="326"/>
        <v>0</v>
      </c>
      <c r="BC344" s="155">
        <f t="shared" si="326"/>
        <v>0</v>
      </c>
      <c r="BD344" s="155">
        <f t="shared" si="326"/>
        <v>0</v>
      </c>
      <c r="BE344" s="155">
        <f t="shared" si="326"/>
        <v>0</v>
      </c>
      <c r="BF344" s="155">
        <f t="shared" si="326"/>
        <v>0</v>
      </c>
      <c r="BG344" s="155">
        <f t="shared" si="326"/>
        <v>0</v>
      </c>
      <c r="BH344" s="155">
        <f t="shared" si="326"/>
        <v>0</v>
      </c>
      <c r="BI344" s="155">
        <f t="shared" si="326"/>
        <v>0</v>
      </c>
      <c r="BJ344" s="155">
        <f t="shared" si="326"/>
        <v>0</v>
      </c>
      <c r="BK344" s="155">
        <f t="shared" si="326"/>
        <v>0</v>
      </c>
      <c r="BL344" s="155">
        <f t="shared" si="326"/>
        <v>0</v>
      </c>
      <c r="BM344" s="155">
        <f t="shared" si="326"/>
        <v>0</v>
      </c>
      <c r="BN344" s="155">
        <f t="shared" si="326"/>
        <v>0</v>
      </c>
      <c r="BO344" s="155">
        <f t="shared" si="326"/>
        <v>0</v>
      </c>
    </row>
    <row r="345" spans="2:67" hidden="1" outlineLevel="1">
      <c r="B345" s="889" t="s">
        <v>500</v>
      </c>
      <c r="C345" s="61"/>
      <c r="D345" s="640" t="s">
        <v>192</v>
      </c>
      <c r="E345" s="667" t="s">
        <v>1312</v>
      </c>
      <c r="F345" s="699"/>
      <c r="G345" s="86">
        <f>IF(G266="","",(G266*G305/1000)+(G264*G303/1000*G376))</f>
        <v>0</v>
      </c>
      <c r="H345" s="86">
        <f t="shared" ref="H345:AF345" si="327">IF(H266="","",(H266*H305/1000)+(H264*H303/1000*H376))</f>
        <v>0</v>
      </c>
      <c r="I345" s="86">
        <f t="shared" si="327"/>
        <v>0</v>
      </c>
      <c r="J345" s="86">
        <f t="shared" si="327"/>
        <v>0</v>
      </c>
      <c r="K345" s="86">
        <f t="shared" si="327"/>
        <v>0</v>
      </c>
      <c r="L345" s="86">
        <f t="shared" si="327"/>
        <v>0</v>
      </c>
      <c r="M345" s="86">
        <f t="shared" si="327"/>
        <v>0</v>
      </c>
      <c r="N345" s="86">
        <f t="shared" si="327"/>
        <v>0</v>
      </c>
      <c r="O345" s="86">
        <f t="shared" si="327"/>
        <v>0</v>
      </c>
      <c r="P345" s="86">
        <f t="shared" si="327"/>
        <v>0</v>
      </c>
      <c r="Q345" s="86">
        <f t="shared" si="327"/>
        <v>0</v>
      </c>
      <c r="R345" s="86">
        <f t="shared" si="327"/>
        <v>0</v>
      </c>
      <c r="S345" s="86">
        <f t="shared" si="327"/>
        <v>0</v>
      </c>
      <c r="T345" s="86">
        <f t="shared" si="327"/>
        <v>0</v>
      </c>
      <c r="U345" s="86">
        <f t="shared" si="327"/>
        <v>0</v>
      </c>
      <c r="V345" s="86">
        <f t="shared" si="327"/>
        <v>0</v>
      </c>
      <c r="W345" s="86">
        <f t="shared" si="327"/>
        <v>0</v>
      </c>
      <c r="X345" s="86">
        <f t="shared" si="327"/>
        <v>0</v>
      </c>
      <c r="Y345" s="86">
        <f t="shared" si="327"/>
        <v>0</v>
      </c>
      <c r="Z345" s="86">
        <f t="shared" si="327"/>
        <v>0</v>
      </c>
      <c r="AA345" s="86">
        <f t="shared" si="327"/>
        <v>0</v>
      </c>
      <c r="AB345" s="86">
        <f t="shared" si="327"/>
        <v>0</v>
      </c>
      <c r="AC345" s="86">
        <f t="shared" si="327"/>
        <v>0</v>
      </c>
      <c r="AD345" s="86">
        <f t="shared" si="327"/>
        <v>0</v>
      </c>
      <c r="AE345" s="86">
        <f t="shared" si="327"/>
        <v>0</v>
      </c>
      <c r="AF345" s="86">
        <f t="shared" si="327"/>
        <v>0</v>
      </c>
      <c r="AG345" s="86">
        <f t="shared" ref="AG345:AP345" si="328">IF(AG266="","",(AG266*AG305/1000)+(AG264*AG303/1000*AG376))</f>
        <v>0</v>
      </c>
      <c r="AH345" s="86">
        <f t="shared" si="328"/>
        <v>0</v>
      </c>
      <c r="AI345" s="86">
        <f t="shared" si="328"/>
        <v>0</v>
      </c>
      <c r="AJ345" s="86">
        <f t="shared" si="328"/>
        <v>0</v>
      </c>
      <c r="AK345" s="86">
        <f t="shared" si="328"/>
        <v>0</v>
      </c>
      <c r="AL345" s="86">
        <f t="shared" si="328"/>
        <v>0</v>
      </c>
      <c r="AM345" s="86">
        <f t="shared" si="328"/>
        <v>0</v>
      </c>
      <c r="AN345" s="86">
        <f t="shared" si="328"/>
        <v>0</v>
      </c>
      <c r="AO345" s="86">
        <f t="shared" si="328"/>
        <v>0</v>
      </c>
      <c r="AP345" s="86">
        <f t="shared" si="328"/>
        <v>0</v>
      </c>
      <c r="AQ345" s="86">
        <f t="shared" ref="AQ345:BO345" si="329">IF(AQ266="","",(AQ266*AQ305/1000)+(AQ264*AQ303/1000*AQ376))</f>
        <v>0</v>
      </c>
      <c r="AR345" s="86">
        <f t="shared" si="329"/>
        <v>0</v>
      </c>
      <c r="AS345" s="86">
        <f t="shared" si="329"/>
        <v>0</v>
      </c>
      <c r="AT345" s="86">
        <f t="shared" si="329"/>
        <v>0</v>
      </c>
      <c r="AU345" s="86">
        <f t="shared" si="329"/>
        <v>0</v>
      </c>
      <c r="AV345" s="86">
        <f t="shared" si="329"/>
        <v>0</v>
      </c>
      <c r="AW345" s="86">
        <f t="shared" si="329"/>
        <v>0</v>
      </c>
      <c r="AX345" s="86">
        <f t="shared" si="329"/>
        <v>0</v>
      </c>
      <c r="AY345" s="86">
        <f t="shared" si="329"/>
        <v>0</v>
      </c>
      <c r="AZ345" s="86">
        <f t="shared" si="329"/>
        <v>0</v>
      </c>
      <c r="BA345" s="86">
        <f t="shared" si="329"/>
        <v>0</v>
      </c>
      <c r="BB345" s="86">
        <f t="shared" si="329"/>
        <v>0</v>
      </c>
      <c r="BC345" s="86">
        <f t="shared" si="329"/>
        <v>0</v>
      </c>
      <c r="BD345" s="86">
        <f t="shared" si="329"/>
        <v>0</v>
      </c>
      <c r="BE345" s="86">
        <f t="shared" si="329"/>
        <v>0</v>
      </c>
      <c r="BF345" s="86">
        <f t="shared" si="329"/>
        <v>0</v>
      </c>
      <c r="BG345" s="86">
        <f t="shared" si="329"/>
        <v>0</v>
      </c>
      <c r="BH345" s="86">
        <f t="shared" si="329"/>
        <v>0</v>
      </c>
      <c r="BI345" s="86">
        <f t="shared" si="329"/>
        <v>0</v>
      </c>
      <c r="BJ345" s="86">
        <f t="shared" si="329"/>
        <v>0</v>
      </c>
      <c r="BK345" s="86">
        <f t="shared" si="329"/>
        <v>0</v>
      </c>
      <c r="BL345" s="86">
        <f t="shared" si="329"/>
        <v>0</v>
      </c>
      <c r="BM345" s="86">
        <f t="shared" si="329"/>
        <v>0</v>
      </c>
      <c r="BN345" s="86">
        <f t="shared" si="329"/>
        <v>0</v>
      </c>
      <c r="BO345" s="86">
        <f t="shared" si="329"/>
        <v>0</v>
      </c>
    </row>
    <row r="346" spans="2:67" s="762" customFormat="1" ht="13.5" collapsed="1" thickBot="1">
      <c r="B346" s="785"/>
      <c r="C346" s="63"/>
      <c r="D346" s="784"/>
      <c r="E346" s="785"/>
      <c r="F346" s="785"/>
      <c r="G346" s="972"/>
      <c r="H346" s="972"/>
      <c r="I346" s="972"/>
      <c r="J346" s="972"/>
      <c r="K346" s="972"/>
      <c r="L346" s="972"/>
      <c r="M346" s="972"/>
      <c r="N346" s="972"/>
      <c r="O346" s="972"/>
      <c r="P346" s="972"/>
      <c r="Q346" s="972"/>
      <c r="R346" s="972"/>
      <c r="S346" s="972"/>
      <c r="T346" s="972"/>
      <c r="U346" s="972"/>
      <c r="V346" s="972"/>
      <c r="W346" s="972"/>
      <c r="X346" s="972"/>
      <c r="Y346" s="972"/>
      <c r="Z346" s="972"/>
      <c r="AA346" s="972"/>
      <c r="AB346" s="972"/>
      <c r="AC346" s="972"/>
      <c r="AD346" s="972"/>
      <c r="AE346" s="972"/>
      <c r="AF346" s="972"/>
      <c r="AG346" s="972"/>
      <c r="AH346" s="972"/>
      <c r="AI346" s="972"/>
      <c r="AJ346" s="972"/>
      <c r="AK346" s="972"/>
      <c r="AL346" s="972"/>
      <c r="AM346" s="972"/>
      <c r="AN346" s="972"/>
      <c r="AO346" s="972"/>
      <c r="AP346" s="972"/>
      <c r="AQ346" s="972"/>
      <c r="AR346" s="972"/>
      <c r="AS346" s="972"/>
      <c r="AT346" s="972"/>
      <c r="AU346" s="972"/>
      <c r="AV346" s="972"/>
      <c r="AW346" s="972"/>
      <c r="AX346" s="972"/>
      <c r="AY346" s="972"/>
      <c r="AZ346" s="972"/>
      <c r="BA346" s="972"/>
      <c r="BB346" s="972"/>
      <c r="BC346" s="972"/>
      <c r="BD346" s="972"/>
      <c r="BE346" s="972"/>
      <c r="BF346" s="972"/>
      <c r="BG346" s="972"/>
      <c r="BH346" s="972"/>
      <c r="BI346" s="972"/>
      <c r="BJ346" s="972"/>
      <c r="BK346" s="972"/>
      <c r="BL346" s="972"/>
      <c r="BM346" s="972"/>
      <c r="BN346" s="972"/>
      <c r="BO346" s="972"/>
    </row>
    <row r="347" spans="2:67" ht="15" thickBot="1">
      <c r="B347" s="84" t="s">
        <v>194</v>
      </c>
      <c r="C347" s="84"/>
      <c r="D347" s="887"/>
      <c r="E347" s="813"/>
      <c r="F347" s="814"/>
      <c r="G347" s="147">
        <f t="shared" ref="G347:BO347" si="330">G$7</f>
        <v>1990</v>
      </c>
      <c r="H347" s="147">
        <f t="shared" si="330"/>
        <v>1991</v>
      </c>
      <c r="I347" s="147">
        <f t="shared" si="330"/>
        <v>1992</v>
      </c>
      <c r="J347" s="147">
        <f t="shared" si="330"/>
        <v>1993</v>
      </c>
      <c r="K347" s="147">
        <f t="shared" si="330"/>
        <v>1994</v>
      </c>
      <c r="L347" s="147">
        <f t="shared" si="330"/>
        <v>1995</v>
      </c>
      <c r="M347" s="147">
        <f t="shared" si="330"/>
        <v>1996</v>
      </c>
      <c r="N347" s="147">
        <f t="shared" si="330"/>
        <v>1997</v>
      </c>
      <c r="O347" s="147">
        <f t="shared" si="330"/>
        <v>1998</v>
      </c>
      <c r="P347" s="147">
        <f t="shared" si="330"/>
        <v>1999</v>
      </c>
      <c r="Q347" s="147">
        <f t="shared" si="330"/>
        <v>2000</v>
      </c>
      <c r="R347" s="147">
        <f t="shared" si="330"/>
        <v>2001</v>
      </c>
      <c r="S347" s="147">
        <f t="shared" si="330"/>
        <v>2002</v>
      </c>
      <c r="T347" s="147">
        <f t="shared" si="330"/>
        <v>2003</v>
      </c>
      <c r="U347" s="147">
        <f t="shared" si="330"/>
        <v>2004</v>
      </c>
      <c r="V347" s="147">
        <f t="shared" si="330"/>
        <v>2005</v>
      </c>
      <c r="W347" s="147">
        <f t="shared" si="330"/>
        <v>2006</v>
      </c>
      <c r="X347" s="147">
        <f t="shared" si="330"/>
        <v>2007</v>
      </c>
      <c r="Y347" s="147">
        <f t="shared" si="330"/>
        <v>2008</v>
      </c>
      <c r="Z347" s="147">
        <f t="shared" si="330"/>
        <v>2009</v>
      </c>
      <c r="AA347" s="147">
        <f t="shared" si="330"/>
        <v>2010</v>
      </c>
      <c r="AB347" s="147">
        <f t="shared" si="330"/>
        <v>2011</v>
      </c>
      <c r="AC347" s="147">
        <f t="shared" si="330"/>
        <v>2012</v>
      </c>
      <c r="AD347" s="147">
        <f t="shared" si="330"/>
        <v>2013</v>
      </c>
      <c r="AE347" s="147">
        <f t="shared" si="330"/>
        <v>2014</v>
      </c>
      <c r="AF347" s="147">
        <f t="shared" si="330"/>
        <v>2015</v>
      </c>
      <c r="AG347" s="147">
        <f t="shared" si="330"/>
        <v>2016</v>
      </c>
      <c r="AH347" s="147">
        <f t="shared" si="330"/>
        <v>2017</v>
      </c>
      <c r="AI347" s="147">
        <f t="shared" si="330"/>
        <v>2018</v>
      </c>
      <c r="AJ347" s="147">
        <f t="shared" si="330"/>
        <v>2019</v>
      </c>
      <c r="AK347" s="147">
        <f t="shared" si="330"/>
        <v>2020</v>
      </c>
      <c r="AL347" s="147">
        <f t="shared" si="330"/>
        <v>2021</v>
      </c>
      <c r="AM347" s="147">
        <f t="shared" si="330"/>
        <v>2022</v>
      </c>
      <c r="AN347" s="147">
        <f t="shared" si="330"/>
        <v>2023</v>
      </c>
      <c r="AO347" s="147">
        <f t="shared" si="330"/>
        <v>2024</v>
      </c>
      <c r="AP347" s="147">
        <f t="shared" si="330"/>
        <v>2025</v>
      </c>
      <c r="AQ347" s="147">
        <f t="shared" si="330"/>
        <v>2026</v>
      </c>
      <c r="AR347" s="147">
        <f t="shared" si="330"/>
        <v>2027</v>
      </c>
      <c r="AS347" s="147">
        <f t="shared" si="330"/>
        <v>2028</v>
      </c>
      <c r="AT347" s="147">
        <f t="shared" si="330"/>
        <v>2029</v>
      </c>
      <c r="AU347" s="147">
        <f t="shared" si="330"/>
        <v>2030</v>
      </c>
      <c r="AV347" s="147">
        <f t="shared" si="330"/>
        <v>2031</v>
      </c>
      <c r="AW347" s="147">
        <f t="shared" si="330"/>
        <v>2032</v>
      </c>
      <c r="AX347" s="147">
        <f t="shared" si="330"/>
        <v>2033</v>
      </c>
      <c r="AY347" s="147">
        <f t="shared" si="330"/>
        <v>2034</v>
      </c>
      <c r="AZ347" s="147">
        <f t="shared" si="330"/>
        <v>2035</v>
      </c>
      <c r="BA347" s="147">
        <f t="shared" si="330"/>
        <v>2036</v>
      </c>
      <c r="BB347" s="147">
        <f t="shared" si="330"/>
        <v>2037</v>
      </c>
      <c r="BC347" s="147">
        <f t="shared" si="330"/>
        <v>2038</v>
      </c>
      <c r="BD347" s="147">
        <f t="shared" si="330"/>
        <v>2039</v>
      </c>
      <c r="BE347" s="147">
        <f t="shared" si="330"/>
        <v>2040</v>
      </c>
      <c r="BF347" s="147">
        <f t="shared" si="330"/>
        <v>2041</v>
      </c>
      <c r="BG347" s="147">
        <f t="shared" si="330"/>
        <v>2042</v>
      </c>
      <c r="BH347" s="147">
        <f t="shared" si="330"/>
        <v>2043</v>
      </c>
      <c r="BI347" s="147">
        <f t="shared" si="330"/>
        <v>2044</v>
      </c>
      <c r="BJ347" s="147">
        <f t="shared" si="330"/>
        <v>2045</v>
      </c>
      <c r="BK347" s="147">
        <f t="shared" si="330"/>
        <v>2046</v>
      </c>
      <c r="BL347" s="147">
        <f t="shared" si="330"/>
        <v>2047</v>
      </c>
      <c r="BM347" s="147">
        <f t="shared" si="330"/>
        <v>2048</v>
      </c>
      <c r="BN347" s="147">
        <f t="shared" si="330"/>
        <v>2049</v>
      </c>
      <c r="BO347" s="147">
        <f t="shared" si="330"/>
        <v>2050</v>
      </c>
    </row>
    <row r="348" spans="2:67">
      <c r="B348" s="766">
        <v>185</v>
      </c>
      <c r="C348" s="59" t="s">
        <v>800</v>
      </c>
      <c r="D348" s="708"/>
      <c r="E348" s="702"/>
      <c r="F348" s="703"/>
      <c r="G348" s="704"/>
      <c r="H348" s="705"/>
      <c r="I348" s="705"/>
      <c r="J348" s="705"/>
      <c r="K348" s="705"/>
      <c r="L348" s="705"/>
      <c r="M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6"/>
      <c r="AL348" s="706"/>
      <c r="AM348" s="706"/>
      <c r="AN348" s="706"/>
      <c r="AO348" s="706"/>
      <c r="AP348" s="706"/>
      <c r="AQ348" s="706"/>
      <c r="AR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row>
    <row r="349" spans="2:67" ht="12.75" customHeight="1">
      <c r="B349" s="772">
        <f t="shared" ref="B349:B366" si="331">B348+1</f>
        <v>186</v>
      </c>
      <c r="C349" s="710"/>
      <c r="D349" s="708" t="s">
        <v>1147</v>
      </c>
      <c r="E349" s="702" t="s">
        <v>117</v>
      </c>
      <c r="F349" s="709"/>
      <c r="G349" s="1059">
        <f>'Fuel CO2 Factors'!$D7</f>
        <v>96</v>
      </c>
      <c r="H349" s="1059">
        <f>'Fuel CO2 Factors'!$D7</f>
        <v>96</v>
      </c>
      <c r="I349" s="1059">
        <f>'Fuel CO2 Factors'!$D7</f>
        <v>96</v>
      </c>
      <c r="J349" s="1059">
        <f>'Fuel CO2 Factors'!$D7</f>
        <v>96</v>
      </c>
      <c r="K349" s="1059">
        <f>'Fuel CO2 Factors'!$D7</f>
        <v>96</v>
      </c>
      <c r="L349" s="1059">
        <f>'Fuel CO2 Factors'!$D7</f>
        <v>96</v>
      </c>
      <c r="M349" s="1059">
        <f>'Fuel CO2 Factors'!$D7</f>
        <v>96</v>
      </c>
      <c r="N349" s="1059">
        <f>'Fuel CO2 Factors'!$D7</f>
        <v>96</v>
      </c>
      <c r="O349" s="1059">
        <f>'Fuel CO2 Factors'!$D7</f>
        <v>96</v>
      </c>
      <c r="P349" s="1059">
        <f>'Fuel CO2 Factors'!$D7</f>
        <v>96</v>
      </c>
      <c r="Q349" s="1059">
        <f>'Fuel CO2 Factors'!$D7</f>
        <v>96</v>
      </c>
      <c r="R349" s="1059">
        <f>'Fuel CO2 Factors'!$D7</f>
        <v>96</v>
      </c>
      <c r="S349" s="1059">
        <f>'Fuel CO2 Factors'!$D7</f>
        <v>96</v>
      </c>
      <c r="T349" s="1059">
        <f>'Fuel CO2 Factors'!$D7</f>
        <v>96</v>
      </c>
      <c r="U349" s="1059">
        <f>'Fuel CO2 Factors'!$D7</f>
        <v>96</v>
      </c>
      <c r="V349" s="1059">
        <f>'Fuel CO2 Factors'!$D7</f>
        <v>96</v>
      </c>
      <c r="W349" s="1059">
        <f>'Fuel CO2 Factors'!$D7</f>
        <v>96</v>
      </c>
      <c r="X349" s="1059">
        <f>'Fuel CO2 Factors'!$D7</f>
        <v>96</v>
      </c>
      <c r="Y349" s="1059">
        <f>'Fuel CO2 Factors'!$D7</f>
        <v>96</v>
      </c>
      <c r="Z349" s="1059">
        <f>'Fuel CO2 Factors'!$D7</f>
        <v>96</v>
      </c>
      <c r="AA349" s="1059">
        <f>'Fuel CO2 Factors'!$D7</f>
        <v>96</v>
      </c>
      <c r="AB349" s="1059">
        <f>'Fuel CO2 Factors'!$D7</f>
        <v>96</v>
      </c>
      <c r="AC349" s="1059">
        <f>'Fuel CO2 Factors'!$D7</f>
        <v>96</v>
      </c>
      <c r="AD349" s="1059">
        <f>'Fuel CO2 Factors'!$D7</f>
        <v>96</v>
      </c>
      <c r="AE349" s="1059">
        <f>'Fuel CO2 Factors'!$D7</f>
        <v>96</v>
      </c>
      <c r="AF349" s="1059">
        <f>'Fuel CO2 Factors'!$D7</f>
        <v>96</v>
      </c>
      <c r="AG349" s="1059">
        <f>'Fuel CO2 Factors'!$D7</f>
        <v>96</v>
      </c>
      <c r="AH349" s="1059">
        <f>'Fuel CO2 Factors'!$D7</f>
        <v>96</v>
      </c>
      <c r="AI349" s="1059">
        <f>'Fuel CO2 Factors'!$D7</f>
        <v>96</v>
      </c>
      <c r="AJ349" s="1059">
        <f>'Fuel CO2 Factors'!$D7</f>
        <v>96</v>
      </c>
      <c r="AK349" s="1059">
        <f>'Fuel CO2 Factors'!$D7</f>
        <v>96</v>
      </c>
      <c r="AL349" s="1059">
        <f>'Fuel CO2 Factors'!$D7</f>
        <v>96</v>
      </c>
      <c r="AM349" s="1059">
        <f>'Fuel CO2 Factors'!$D7</f>
        <v>96</v>
      </c>
      <c r="AN349" s="1059">
        <f>'Fuel CO2 Factors'!$D7</f>
        <v>96</v>
      </c>
      <c r="AO349" s="1059">
        <f>'Fuel CO2 Factors'!$D7</f>
        <v>96</v>
      </c>
      <c r="AP349" s="1059">
        <f>'Fuel CO2 Factors'!$D7</f>
        <v>96</v>
      </c>
      <c r="AQ349" s="1059">
        <f>'Fuel CO2 Factors'!$D7</f>
        <v>96</v>
      </c>
      <c r="AR349" s="1059">
        <f>'Fuel CO2 Factors'!$D7</f>
        <v>96</v>
      </c>
      <c r="AS349" s="1059">
        <f>'Fuel CO2 Factors'!$D7</f>
        <v>96</v>
      </c>
      <c r="AT349" s="1059">
        <f>'Fuel CO2 Factors'!$D7</f>
        <v>96</v>
      </c>
      <c r="AU349" s="1059">
        <f>'Fuel CO2 Factors'!$D7</f>
        <v>96</v>
      </c>
      <c r="AV349" s="1059">
        <f>'Fuel CO2 Factors'!$D7</f>
        <v>96</v>
      </c>
      <c r="AW349" s="1059">
        <f>'Fuel CO2 Factors'!$D7</f>
        <v>96</v>
      </c>
      <c r="AX349" s="1059">
        <f>'Fuel CO2 Factors'!$D7</f>
        <v>96</v>
      </c>
      <c r="AY349" s="1059">
        <f>'Fuel CO2 Factors'!$D7</f>
        <v>96</v>
      </c>
      <c r="AZ349" s="1059">
        <f>'Fuel CO2 Factors'!$D7</f>
        <v>96</v>
      </c>
      <c r="BA349" s="1059">
        <f>'Fuel CO2 Factors'!$D7</f>
        <v>96</v>
      </c>
      <c r="BB349" s="1059">
        <f>'Fuel CO2 Factors'!$D7</f>
        <v>96</v>
      </c>
      <c r="BC349" s="1059">
        <f>'Fuel CO2 Factors'!$D7</f>
        <v>96</v>
      </c>
      <c r="BD349" s="1059">
        <f>'Fuel CO2 Factors'!$D7</f>
        <v>96</v>
      </c>
      <c r="BE349" s="1059">
        <f>'Fuel CO2 Factors'!$D7</f>
        <v>96</v>
      </c>
      <c r="BF349" s="1059">
        <f>'Fuel CO2 Factors'!$D7</f>
        <v>96</v>
      </c>
      <c r="BG349" s="1059">
        <f>'Fuel CO2 Factors'!$D7</f>
        <v>96</v>
      </c>
      <c r="BH349" s="1059">
        <f>'Fuel CO2 Factors'!$D7</f>
        <v>96</v>
      </c>
      <c r="BI349" s="1059">
        <f>'Fuel CO2 Factors'!$D7</f>
        <v>96</v>
      </c>
      <c r="BJ349" s="1059">
        <f>'Fuel CO2 Factors'!$D7</f>
        <v>96</v>
      </c>
      <c r="BK349" s="1059">
        <f>'Fuel CO2 Factors'!$D7</f>
        <v>96</v>
      </c>
      <c r="BL349" s="1059">
        <f>'Fuel CO2 Factors'!$D7</f>
        <v>96</v>
      </c>
      <c r="BM349" s="1059">
        <f>'Fuel CO2 Factors'!$D7</f>
        <v>96</v>
      </c>
      <c r="BN349" s="1059">
        <f>'Fuel CO2 Factors'!$D7</f>
        <v>96</v>
      </c>
      <c r="BO349" s="1059">
        <f>'Fuel CO2 Factors'!$D7</f>
        <v>96</v>
      </c>
    </row>
    <row r="350" spans="2:67" ht="12.75" customHeight="1">
      <c r="B350" s="772">
        <f t="shared" si="331"/>
        <v>187</v>
      </c>
      <c r="C350" s="707"/>
      <c r="D350" s="708" t="s">
        <v>1119</v>
      </c>
      <c r="E350" s="702" t="s">
        <v>117</v>
      </c>
      <c r="F350" s="709"/>
      <c r="G350" s="1059">
        <f>'Fuel CO2 Factors'!$E8</f>
        <v>92.8</v>
      </c>
      <c r="H350" s="1059">
        <f>'Fuel CO2 Factors'!$E8</f>
        <v>92.8</v>
      </c>
      <c r="I350" s="1059">
        <f>'Fuel CO2 Factors'!$E8</f>
        <v>92.8</v>
      </c>
      <c r="J350" s="1059">
        <f>'Fuel CO2 Factors'!$E8</f>
        <v>92.8</v>
      </c>
      <c r="K350" s="1059">
        <f>'Fuel CO2 Factors'!$E8</f>
        <v>92.8</v>
      </c>
      <c r="L350" s="1059">
        <f>'Fuel CO2 Factors'!$E8</f>
        <v>92.8</v>
      </c>
      <c r="M350" s="1059">
        <f>'Fuel CO2 Factors'!$E8</f>
        <v>92.8</v>
      </c>
      <c r="N350" s="1059">
        <f>'Fuel CO2 Factors'!$E8</f>
        <v>92.8</v>
      </c>
      <c r="O350" s="1059">
        <f>'Fuel CO2 Factors'!$E8</f>
        <v>92.8</v>
      </c>
      <c r="P350" s="1059">
        <f>'Fuel CO2 Factors'!$E8</f>
        <v>92.8</v>
      </c>
      <c r="Q350" s="1059">
        <f>'Fuel CO2 Factors'!$E8</f>
        <v>92.8</v>
      </c>
      <c r="R350" s="1059">
        <f>'Fuel CO2 Factors'!$E8</f>
        <v>92.8</v>
      </c>
      <c r="S350" s="1059">
        <f>'Fuel CO2 Factors'!$E8</f>
        <v>92.8</v>
      </c>
      <c r="T350" s="1059">
        <f>'Fuel CO2 Factors'!$E8</f>
        <v>92.8</v>
      </c>
      <c r="U350" s="1059">
        <f>'Fuel CO2 Factors'!$E8</f>
        <v>92.8</v>
      </c>
      <c r="V350" s="1059">
        <f>'Fuel CO2 Factors'!$E8</f>
        <v>92.8</v>
      </c>
      <c r="W350" s="1059">
        <f>'Fuel CO2 Factors'!$E8</f>
        <v>92.8</v>
      </c>
      <c r="X350" s="1059">
        <f>'Fuel CO2 Factors'!$E8</f>
        <v>92.8</v>
      </c>
      <c r="Y350" s="1059">
        <f>'Fuel CO2 Factors'!$E8</f>
        <v>92.8</v>
      </c>
      <c r="Z350" s="1059">
        <f>'Fuel CO2 Factors'!$E8</f>
        <v>92.8</v>
      </c>
      <c r="AA350" s="1059">
        <f>'Fuel CO2 Factors'!$E8</f>
        <v>92.8</v>
      </c>
      <c r="AB350" s="1059">
        <f>'Fuel CO2 Factors'!$E8</f>
        <v>92.8</v>
      </c>
      <c r="AC350" s="1059">
        <f>'Fuel CO2 Factors'!$E8</f>
        <v>92.8</v>
      </c>
      <c r="AD350" s="1059">
        <f>'Fuel CO2 Factors'!$E8</f>
        <v>92.8</v>
      </c>
      <c r="AE350" s="1059">
        <f>'Fuel CO2 Factors'!$E8</f>
        <v>92.8</v>
      </c>
      <c r="AF350" s="1059">
        <f>'Fuel CO2 Factors'!$E8</f>
        <v>92.8</v>
      </c>
      <c r="AG350" s="1059">
        <f>'Fuel CO2 Factors'!$E8</f>
        <v>92.8</v>
      </c>
      <c r="AH350" s="1059">
        <f>'Fuel CO2 Factors'!$E8</f>
        <v>92.8</v>
      </c>
      <c r="AI350" s="1059">
        <f>'Fuel CO2 Factors'!$E8</f>
        <v>92.8</v>
      </c>
      <c r="AJ350" s="1059">
        <f>'Fuel CO2 Factors'!$E8</f>
        <v>92.8</v>
      </c>
      <c r="AK350" s="1059">
        <f>'Fuel CO2 Factors'!$E8</f>
        <v>92.8</v>
      </c>
      <c r="AL350" s="1059">
        <f>'Fuel CO2 Factors'!$E8</f>
        <v>92.8</v>
      </c>
      <c r="AM350" s="1059">
        <f>'Fuel CO2 Factors'!$E8</f>
        <v>92.8</v>
      </c>
      <c r="AN350" s="1059">
        <f>'Fuel CO2 Factors'!$E8</f>
        <v>92.8</v>
      </c>
      <c r="AO350" s="1059">
        <f>'Fuel CO2 Factors'!$E8</f>
        <v>92.8</v>
      </c>
      <c r="AP350" s="1059">
        <f>'Fuel CO2 Factors'!$E8</f>
        <v>92.8</v>
      </c>
      <c r="AQ350" s="1059">
        <f>'Fuel CO2 Factors'!$E8</f>
        <v>92.8</v>
      </c>
      <c r="AR350" s="1059">
        <f>'Fuel CO2 Factors'!$E8</f>
        <v>92.8</v>
      </c>
      <c r="AS350" s="1059">
        <f>'Fuel CO2 Factors'!$E8</f>
        <v>92.8</v>
      </c>
      <c r="AT350" s="1059">
        <f>'Fuel CO2 Factors'!$E8</f>
        <v>92.8</v>
      </c>
      <c r="AU350" s="1059">
        <f>'Fuel CO2 Factors'!$E8</f>
        <v>92.8</v>
      </c>
      <c r="AV350" s="1059">
        <f>'Fuel CO2 Factors'!$E8</f>
        <v>92.8</v>
      </c>
      <c r="AW350" s="1059">
        <f>'Fuel CO2 Factors'!$E8</f>
        <v>92.8</v>
      </c>
      <c r="AX350" s="1059">
        <f>'Fuel CO2 Factors'!$E8</f>
        <v>92.8</v>
      </c>
      <c r="AY350" s="1059">
        <f>'Fuel CO2 Factors'!$E8</f>
        <v>92.8</v>
      </c>
      <c r="AZ350" s="1059">
        <f>'Fuel CO2 Factors'!$E8</f>
        <v>92.8</v>
      </c>
      <c r="BA350" s="1059">
        <f>'Fuel CO2 Factors'!$E8</f>
        <v>92.8</v>
      </c>
      <c r="BB350" s="1059">
        <f>'Fuel CO2 Factors'!$E8</f>
        <v>92.8</v>
      </c>
      <c r="BC350" s="1059">
        <f>'Fuel CO2 Factors'!$E8</f>
        <v>92.8</v>
      </c>
      <c r="BD350" s="1059">
        <f>'Fuel CO2 Factors'!$E8</f>
        <v>92.8</v>
      </c>
      <c r="BE350" s="1059">
        <f>'Fuel CO2 Factors'!$E8</f>
        <v>92.8</v>
      </c>
      <c r="BF350" s="1059">
        <f>'Fuel CO2 Factors'!$E8</f>
        <v>92.8</v>
      </c>
      <c r="BG350" s="1059">
        <f>'Fuel CO2 Factors'!$E8</f>
        <v>92.8</v>
      </c>
      <c r="BH350" s="1059">
        <f>'Fuel CO2 Factors'!$E8</f>
        <v>92.8</v>
      </c>
      <c r="BI350" s="1059">
        <f>'Fuel CO2 Factors'!$E8</f>
        <v>92.8</v>
      </c>
      <c r="BJ350" s="1059">
        <f>'Fuel CO2 Factors'!$E8</f>
        <v>92.8</v>
      </c>
      <c r="BK350" s="1059">
        <f>'Fuel CO2 Factors'!$E8</f>
        <v>92.8</v>
      </c>
      <c r="BL350" s="1059">
        <f>'Fuel CO2 Factors'!$E8</f>
        <v>92.8</v>
      </c>
      <c r="BM350" s="1059">
        <f>'Fuel CO2 Factors'!$E8</f>
        <v>92.8</v>
      </c>
      <c r="BN350" s="1059">
        <f>'Fuel CO2 Factors'!$E8</f>
        <v>92.8</v>
      </c>
      <c r="BO350" s="1059">
        <f>'Fuel CO2 Factors'!$E8</f>
        <v>92.8</v>
      </c>
    </row>
    <row r="351" spans="2:67" ht="12.75" customHeight="1">
      <c r="B351" s="772">
        <f t="shared" si="331"/>
        <v>188</v>
      </c>
      <c r="C351" s="710"/>
      <c r="D351" s="708" t="s">
        <v>776</v>
      </c>
      <c r="E351" s="702" t="s">
        <v>117</v>
      </c>
      <c r="F351" s="709"/>
      <c r="G351" s="1059">
        <f>'Fuel CO2 Factors'!$D9</f>
        <v>77.400000000000006</v>
      </c>
      <c r="H351" s="1059">
        <f>'Fuel CO2 Factors'!$D9</f>
        <v>77.400000000000006</v>
      </c>
      <c r="I351" s="1059">
        <f>'Fuel CO2 Factors'!$D9</f>
        <v>77.400000000000006</v>
      </c>
      <c r="J351" s="1059">
        <f>'Fuel CO2 Factors'!$D9</f>
        <v>77.400000000000006</v>
      </c>
      <c r="K351" s="1059">
        <f>'Fuel CO2 Factors'!$D9</f>
        <v>77.400000000000006</v>
      </c>
      <c r="L351" s="1059">
        <f>'Fuel CO2 Factors'!$D9</f>
        <v>77.400000000000006</v>
      </c>
      <c r="M351" s="1059">
        <f>'Fuel CO2 Factors'!$D9</f>
        <v>77.400000000000006</v>
      </c>
      <c r="N351" s="1059">
        <f>'Fuel CO2 Factors'!$D9</f>
        <v>77.400000000000006</v>
      </c>
      <c r="O351" s="1059">
        <f>'Fuel CO2 Factors'!$D9</f>
        <v>77.400000000000006</v>
      </c>
      <c r="P351" s="1059">
        <f>'Fuel CO2 Factors'!$D9</f>
        <v>77.400000000000006</v>
      </c>
      <c r="Q351" s="1059">
        <f>'Fuel CO2 Factors'!$D9</f>
        <v>77.400000000000006</v>
      </c>
      <c r="R351" s="1059">
        <f>'Fuel CO2 Factors'!$D9</f>
        <v>77.400000000000006</v>
      </c>
      <c r="S351" s="1059">
        <f>'Fuel CO2 Factors'!$D9</f>
        <v>77.400000000000006</v>
      </c>
      <c r="T351" s="1059">
        <f>'Fuel CO2 Factors'!$D9</f>
        <v>77.400000000000006</v>
      </c>
      <c r="U351" s="1059">
        <f>'Fuel CO2 Factors'!$D9</f>
        <v>77.400000000000006</v>
      </c>
      <c r="V351" s="1059">
        <f>'Fuel CO2 Factors'!$D9</f>
        <v>77.400000000000006</v>
      </c>
      <c r="W351" s="1059">
        <f>'Fuel CO2 Factors'!$D9</f>
        <v>77.400000000000006</v>
      </c>
      <c r="X351" s="1059">
        <f>'Fuel CO2 Factors'!$D9</f>
        <v>77.400000000000006</v>
      </c>
      <c r="Y351" s="1059">
        <f>'Fuel CO2 Factors'!$D9</f>
        <v>77.400000000000006</v>
      </c>
      <c r="Z351" s="1059">
        <f>'Fuel CO2 Factors'!$D9</f>
        <v>77.400000000000006</v>
      </c>
      <c r="AA351" s="1059">
        <f>'Fuel CO2 Factors'!$D9</f>
        <v>77.400000000000006</v>
      </c>
      <c r="AB351" s="1059">
        <f>'Fuel CO2 Factors'!$D9</f>
        <v>77.400000000000006</v>
      </c>
      <c r="AC351" s="1059">
        <f>'Fuel CO2 Factors'!$D9</f>
        <v>77.400000000000006</v>
      </c>
      <c r="AD351" s="1059">
        <f>'Fuel CO2 Factors'!$D9</f>
        <v>77.400000000000006</v>
      </c>
      <c r="AE351" s="1059">
        <f>'Fuel CO2 Factors'!$D9</f>
        <v>77.400000000000006</v>
      </c>
      <c r="AF351" s="1059">
        <f>'Fuel CO2 Factors'!$D9</f>
        <v>77.400000000000006</v>
      </c>
      <c r="AG351" s="1059">
        <f>'Fuel CO2 Factors'!$D9</f>
        <v>77.400000000000006</v>
      </c>
      <c r="AH351" s="1059">
        <f>'Fuel CO2 Factors'!$D9</f>
        <v>77.400000000000006</v>
      </c>
      <c r="AI351" s="1059">
        <f>'Fuel CO2 Factors'!$D9</f>
        <v>77.400000000000006</v>
      </c>
      <c r="AJ351" s="1059">
        <f>'Fuel CO2 Factors'!$D9</f>
        <v>77.400000000000006</v>
      </c>
      <c r="AK351" s="1059">
        <f>'Fuel CO2 Factors'!$D9</f>
        <v>77.400000000000006</v>
      </c>
      <c r="AL351" s="1059">
        <f>'Fuel CO2 Factors'!$D9</f>
        <v>77.400000000000006</v>
      </c>
      <c r="AM351" s="1059">
        <f>'Fuel CO2 Factors'!$D9</f>
        <v>77.400000000000006</v>
      </c>
      <c r="AN351" s="1059">
        <f>'Fuel CO2 Factors'!$D9</f>
        <v>77.400000000000006</v>
      </c>
      <c r="AO351" s="1059">
        <f>'Fuel CO2 Factors'!$D9</f>
        <v>77.400000000000006</v>
      </c>
      <c r="AP351" s="1059">
        <f>'Fuel CO2 Factors'!$D9</f>
        <v>77.400000000000006</v>
      </c>
      <c r="AQ351" s="1059">
        <f>'Fuel CO2 Factors'!$D9</f>
        <v>77.400000000000006</v>
      </c>
      <c r="AR351" s="1059">
        <f>'Fuel CO2 Factors'!$D9</f>
        <v>77.400000000000006</v>
      </c>
      <c r="AS351" s="1059">
        <f>'Fuel CO2 Factors'!$D9</f>
        <v>77.400000000000006</v>
      </c>
      <c r="AT351" s="1059">
        <f>'Fuel CO2 Factors'!$D9</f>
        <v>77.400000000000006</v>
      </c>
      <c r="AU351" s="1059">
        <f>'Fuel CO2 Factors'!$D9</f>
        <v>77.400000000000006</v>
      </c>
      <c r="AV351" s="1059">
        <f>'Fuel CO2 Factors'!$D9</f>
        <v>77.400000000000006</v>
      </c>
      <c r="AW351" s="1059">
        <f>'Fuel CO2 Factors'!$D9</f>
        <v>77.400000000000006</v>
      </c>
      <c r="AX351" s="1059">
        <f>'Fuel CO2 Factors'!$D9</f>
        <v>77.400000000000006</v>
      </c>
      <c r="AY351" s="1059">
        <f>'Fuel CO2 Factors'!$D9</f>
        <v>77.400000000000006</v>
      </c>
      <c r="AZ351" s="1059">
        <f>'Fuel CO2 Factors'!$D9</f>
        <v>77.400000000000006</v>
      </c>
      <c r="BA351" s="1059">
        <f>'Fuel CO2 Factors'!$D9</f>
        <v>77.400000000000006</v>
      </c>
      <c r="BB351" s="1059">
        <f>'Fuel CO2 Factors'!$D9</f>
        <v>77.400000000000006</v>
      </c>
      <c r="BC351" s="1059">
        <f>'Fuel CO2 Factors'!$D9</f>
        <v>77.400000000000006</v>
      </c>
      <c r="BD351" s="1059">
        <f>'Fuel CO2 Factors'!$D9</f>
        <v>77.400000000000006</v>
      </c>
      <c r="BE351" s="1059">
        <f>'Fuel CO2 Factors'!$D9</f>
        <v>77.400000000000006</v>
      </c>
      <c r="BF351" s="1059">
        <f>'Fuel CO2 Factors'!$D9</f>
        <v>77.400000000000006</v>
      </c>
      <c r="BG351" s="1059">
        <f>'Fuel CO2 Factors'!$D9</f>
        <v>77.400000000000006</v>
      </c>
      <c r="BH351" s="1059">
        <f>'Fuel CO2 Factors'!$D9</f>
        <v>77.400000000000006</v>
      </c>
      <c r="BI351" s="1059">
        <f>'Fuel CO2 Factors'!$D9</f>
        <v>77.400000000000006</v>
      </c>
      <c r="BJ351" s="1059">
        <f>'Fuel CO2 Factors'!$D9</f>
        <v>77.400000000000006</v>
      </c>
      <c r="BK351" s="1059">
        <f>'Fuel CO2 Factors'!$D9</f>
        <v>77.400000000000006</v>
      </c>
      <c r="BL351" s="1059">
        <f>'Fuel CO2 Factors'!$D9</f>
        <v>77.400000000000006</v>
      </c>
      <c r="BM351" s="1059">
        <f>'Fuel CO2 Factors'!$D9</f>
        <v>77.400000000000006</v>
      </c>
      <c r="BN351" s="1059">
        <f>'Fuel CO2 Factors'!$D9</f>
        <v>77.400000000000006</v>
      </c>
      <c r="BO351" s="1059">
        <f>'Fuel CO2 Factors'!$D9</f>
        <v>77.400000000000006</v>
      </c>
    </row>
    <row r="352" spans="2:67" ht="12.75" customHeight="1">
      <c r="B352" s="772">
        <f t="shared" si="331"/>
        <v>189</v>
      </c>
      <c r="C352" s="707"/>
      <c r="D352" s="708" t="s">
        <v>1120</v>
      </c>
      <c r="E352" s="702" t="s">
        <v>117</v>
      </c>
      <c r="F352" s="709"/>
      <c r="G352" s="1059">
        <f>'Fuel CO2 Factors'!$D10</f>
        <v>74.099999999999994</v>
      </c>
      <c r="H352" s="1059">
        <f>'Fuel CO2 Factors'!$D10</f>
        <v>74.099999999999994</v>
      </c>
      <c r="I352" s="1059">
        <f>'Fuel CO2 Factors'!$D10</f>
        <v>74.099999999999994</v>
      </c>
      <c r="J352" s="1059">
        <f>'Fuel CO2 Factors'!$D10</f>
        <v>74.099999999999994</v>
      </c>
      <c r="K352" s="1059">
        <f>'Fuel CO2 Factors'!$D10</f>
        <v>74.099999999999994</v>
      </c>
      <c r="L352" s="1059">
        <f>'Fuel CO2 Factors'!$D10</f>
        <v>74.099999999999994</v>
      </c>
      <c r="M352" s="1059">
        <f>'Fuel CO2 Factors'!$D10</f>
        <v>74.099999999999994</v>
      </c>
      <c r="N352" s="1059">
        <f>'Fuel CO2 Factors'!$D10</f>
        <v>74.099999999999994</v>
      </c>
      <c r="O352" s="1059">
        <f>'Fuel CO2 Factors'!$D10</f>
        <v>74.099999999999994</v>
      </c>
      <c r="P352" s="1059">
        <f>'Fuel CO2 Factors'!$D10</f>
        <v>74.099999999999994</v>
      </c>
      <c r="Q352" s="1059">
        <f>'Fuel CO2 Factors'!$D10</f>
        <v>74.099999999999994</v>
      </c>
      <c r="R352" s="1059">
        <f>'Fuel CO2 Factors'!$D10</f>
        <v>74.099999999999994</v>
      </c>
      <c r="S352" s="1059">
        <f>'Fuel CO2 Factors'!$D10</f>
        <v>74.099999999999994</v>
      </c>
      <c r="T352" s="1059">
        <f>'Fuel CO2 Factors'!$D10</f>
        <v>74.099999999999994</v>
      </c>
      <c r="U352" s="1059">
        <f>'Fuel CO2 Factors'!$D10</f>
        <v>74.099999999999994</v>
      </c>
      <c r="V352" s="1059">
        <f>'Fuel CO2 Factors'!$D10</f>
        <v>74.099999999999994</v>
      </c>
      <c r="W352" s="1059">
        <f>'Fuel CO2 Factors'!$D10</f>
        <v>74.099999999999994</v>
      </c>
      <c r="X352" s="1059">
        <f>'Fuel CO2 Factors'!$D10</f>
        <v>74.099999999999994</v>
      </c>
      <c r="Y352" s="1059">
        <f>'Fuel CO2 Factors'!$D10</f>
        <v>74.099999999999994</v>
      </c>
      <c r="Z352" s="1059">
        <f>'Fuel CO2 Factors'!$D10</f>
        <v>74.099999999999994</v>
      </c>
      <c r="AA352" s="1059">
        <f>'Fuel CO2 Factors'!$D10</f>
        <v>74.099999999999994</v>
      </c>
      <c r="AB352" s="1059">
        <f>'Fuel CO2 Factors'!$D10</f>
        <v>74.099999999999994</v>
      </c>
      <c r="AC352" s="1059">
        <f>'Fuel CO2 Factors'!$D10</f>
        <v>74.099999999999994</v>
      </c>
      <c r="AD352" s="1059">
        <f>'Fuel CO2 Factors'!$D10</f>
        <v>74.099999999999994</v>
      </c>
      <c r="AE352" s="1059">
        <f>'Fuel CO2 Factors'!$D10</f>
        <v>74.099999999999994</v>
      </c>
      <c r="AF352" s="1059">
        <f>'Fuel CO2 Factors'!$D10</f>
        <v>74.099999999999994</v>
      </c>
      <c r="AG352" s="1059">
        <f>'Fuel CO2 Factors'!$D10</f>
        <v>74.099999999999994</v>
      </c>
      <c r="AH352" s="1059">
        <f>'Fuel CO2 Factors'!$D10</f>
        <v>74.099999999999994</v>
      </c>
      <c r="AI352" s="1059">
        <f>'Fuel CO2 Factors'!$D10</f>
        <v>74.099999999999994</v>
      </c>
      <c r="AJ352" s="1059">
        <f>'Fuel CO2 Factors'!$D10</f>
        <v>74.099999999999994</v>
      </c>
      <c r="AK352" s="1059">
        <f>'Fuel CO2 Factors'!$D10</f>
        <v>74.099999999999994</v>
      </c>
      <c r="AL352" s="1059">
        <f>'Fuel CO2 Factors'!$D10</f>
        <v>74.099999999999994</v>
      </c>
      <c r="AM352" s="1059">
        <f>'Fuel CO2 Factors'!$D10</f>
        <v>74.099999999999994</v>
      </c>
      <c r="AN352" s="1059">
        <f>'Fuel CO2 Factors'!$D10</f>
        <v>74.099999999999994</v>
      </c>
      <c r="AO352" s="1059">
        <f>'Fuel CO2 Factors'!$D10</f>
        <v>74.099999999999994</v>
      </c>
      <c r="AP352" s="1059">
        <f>'Fuel CO2 Factors'!$D10</f>
        <v>74.099999999999994</v>
      </c>
      <c r="AQ352" s="1059">
        <f>'Fuel CO2 Factors'!$D10</f>
        <v>74.099999999999994</v>
      </c>
      <c r="AR352" s="1059">
        <f>'Fuel CO2 Factors'!$D10</f>
        <v>74.099999999999994</v>
      </c>
      <c r="AS352" s="1059">
        <f>'Fuel CO2 Factors'!$D10</f>
        <v>74.099999999999994</v>
      </c>
      <c r="AT352" s="1059">
        <f>'Fuel CO2 Factors'!$D10</f>
        <v>74.099999999999994</v>
      </c>
      <c r="AU352" s="1059">
        <f>'Fuel CO2 Factors'!$D10</f>
        <v>74.099999999999994</v>
      </c>
      <c r="AV352" s="1059">
        <f>'Fuel CO2 Factors'!$D10</f>
        <v>74.099999999999994</v>
      </c>
      <c r="AW352" s="1059">
        <f>'Fuel CO2 Factors'!$D10</f>
        <v>74.099999999999994</v>
      </c>
      <c r="AX352" s="1059">
        <f>'Fuel CO2 Factors'!$D10</f>
        <v>74.099999999999994</v>
      </c>
      <c r="AY352" s="1059">
        <f>'Fuel CO2 Factors'!$D10</f>
        <v>74.099999999999994</v>
      </c>
      <c r="AZ352" s="1059">
        <f>'Fuel CO2 Factors'!$D10</f>
        <v>74.099999999999994</v>
      </c>
      <c r="BA352" s="1059">
        <f>'Fuel CO2 Factors'!$D10</f>
        <v>74.099999999999994</v>
      </c>
      <c r="BB352" s="1059">
        <f>'Fuel CO2 Factors'!$D10</f>
        <v>74.099999999999994</v>
      </c>
      <c r="BC352" s="1059">
        <f>'Fuel CO2 Factors'!$D10</f>
        <v>74.099999999999994</v>
      </c>
      <c r="BD352" s="1059">
        <f>'Fuel CO2 Factors'!$D10</f>
        <v>74.099999999999994</v>
      </c>
      <c r="BE352" s="1059">
        <f>'Fuel CO2 Factors'!$D10</f>
        <v>74.099999999999994</v>
      </c>
      <c r="BF352" s="1059">
        <f>'Fuel CO2 Factors'!$D10</f>
        <v>74.099999999999994</v>
      </c>
      <c r="BG352" s="1059">
        <f>'Fuel CO2 Factors'!$D10</f>
        <v>74.099999999999994</v>
      </c>
      <c r="BH352" s="1059">
        <f>'Fuel CO2 Factors'!$D10</f>
        <v>74.099999999999994</v>
      </c>
      <c r="BI352" s="1059">
        <f>'Fuel CO2 Factors'!$D10</f>
        <v>74.099999999999994</v>
      </c>
      <c r="BJ352" s="1059">
        <f>'Fuel CO2 Factors'!$D10</f>
        <v>74.099999999999994</v>
      </c>
      <c r="BK352" s="1059">
        <f>'Fuel CO2 Factors'!$D10</f>
        <v>74.099999999999994</v>
      </c>
      <c r="BL352" s="1059">
        <f>'Fuel CO2 Factors'!$D10</f>
        <v>74.099999999999994</v>
      </c>
      <c r="BM352" s="1059">
        <f>'Fuel CO2 Factors'!$D10</f>
        <v>74.099999999999994</v>
      </c>
      <c r="BN352" s="1059">
        <f>'Fuel CO2 Factors'!$D10</f>
        <v>74.099999999999994</v>
      </c>
      <c r="BO352" s="1059">
        <f>'Fuel CO2 Factors'!$D10</f>
        <v>74.099999999999994</v>
      </c>
    </row>
    <row r="353" spans="2:67" ht="12.75" customHeight="1">
      <c r="B353" s="772">
        <f t="shared" si="331"/>
        <v>190</v>
      </c>
      <c r="C353" s="707"/>
      <c r="D353" s="708" t="s">
        <v>1121</v>
      </c>
      <c r="E353" s="702" t="s">
        <v>117</v>
      </c>
      <c r="F353" s="709"/>
      <c r="G353" s="1059">
        <f>'Fuel CO2 Factors'!$D11</f>
        <v>56.1</v>
      </c>
      <c r="H353" s="1059">
        <f>'Fuel CO2 Factors'!$D11</f>
        <v>56.1</v>
      </c>
      <c r="I353" s="1059">
        <f>'Fuel CO2 Factors'!$D11</f>
        <v>56.1</v>
      </c>
      <c r="J353" s="1059">
        <f>'Fuel CO2 Factors'!$D11</f>
        <v>56.1</v>
      </c>
      <c r="K353" s="1059">
        <f>'Fuel CO2 Factors'!$D11</f>
        <v>56.1</v>
      </c>
      <c r="L353" s="1059">
        <f>'Fuel CO2 Factors'!$D11</f>
        <v>56.1</v>
      </c>
      <c r="M353" s="1059">
        <f>'Fuel CO2 Factors'!$D11</f>
        <v>56.1</v>
      </c>
      <c r="N353" s="1059">
        <f>'Fuel CO2 Factors'!$D11</f>
        <v>56.1</v>
      </c>
      <c r="O353" s="1059">
        <f>'Fuel CO2 Factors'!$D11</f>
        <v>56.1</v>
      </c>
      <c r="P353" s="1059">
        <f>'Fuel CO2 Factors'!$D11</f>
        <v>56.1</v>
      </c>
      <c r="Q353" s="1059">
        <f>'Fuel CO2 Factors'!$D11</f>
        <v>56.1</v>
      </c>
      <c r="R353" s="1059">
        <f>'Fuel CO2 Factors'!$D11</f>
        <v>56.1</v>
      </c>
      <c r="S353" s="1059">
        <f>'Fuel CO2 Factors'!$D11</f>
        <v>56.1</v>
      </c>
      <c r="T353" s="1059">
        <f>'Fuel CO2 Factors'!$D11</f>
        <v>56.1</v>
      </c>
      <c r="U353" s="1059">
        <f>'Fuel CO2 Factors'!$D11</f>
        <v>56.1</v>
      </c>
      <c r="V353" s="1059">
        <f>'Fuel CO2 Factors'!$D11</f>
        <v>56.1</v>
      </c>
      <c r="W353" s="1059">
        <f>'Fuel CO2 Factors'!$D11</f>
        <v>56.1</v>
      </c>
      <c r="X353" s="1059">
        <f>'Fuel CO2 Factors'!$D11</f>
        <v>56.1</v>
      </c>
      <c r="Y353" s="1059">
        <f>'Fuel CO2 Factors'!$D11</f>
        <v>56.1</v>
      </c>
      <c r="Z353" s="1059">
        <f>'Fuel CO2 Factors'!$D11</f>
        <v>56.1</v>
      </c>
      <c r="AA353" s="1059">
        <f>'Fuel CO2 Factors'!$D11</f>
        <v>56.1</v>
      </c>
      <c r="AB353" s="1059">
        <f>'Fuel CO2 Factors'!$D11</f>
        <v>56.1</v>
      </c>
      <c r="AC353" s="1059">
        <f>'Fuel CO2 Factors'!$D11</f>
        <v>56.1</v>
      </c>
      <c r="AD353" s="1059">
        <f>'Fuel CO2 Factors'!$D11</f>
        <v>56.1</v>
      </c>
      <c r="AE353" s="1059">
        <f>'Fuel CO2 Factors'!$D11</f>
        <v>56.1</v>
      </c>
      <c r="AF353" s="1059">
        <f>'Fuel CO2 Factors'!$D11</f>
        <v>56.1</v>
      </c>
      <c r="AG353" s="1059">
        <f>'Fuel CO2 Factors'!$D11</f>
        <v>56.1</v>
      </c>
      <c r="AH353" s="1059">
        <f>'Fuel CO2 Factors'!$D11</f>
        <v>56.1</v>
      </c>
      <c r="AI353" s="1059">
        <f>'Fuel CO2 Factors'!$D11</f>
        <v>56.1</v>
      </c>
      <c r="AJ353" s="1059">
        <f>'Fuel CO2 Factors'!$D11</f>
        <v>56.1</v>
      </c>
      <c r="AK353" s="1059">
        <f>'Fuel CO2 Factors'!$D11</f>
        <v>56.1</v>
      </c>
      <c r="AL353" s="1059">
        <f>'Fuel CO2 Factors'!$D11</f>
        <v>56.1</v>
      </c>
      <c r="AM353" s="1059">
        <f>'Fuel CO2 Factors'!$D11</f>
        <v>56.1</v>
      </c>
      <c r="AN353" s="1059">
        <f>'Fuel CO2 Factors'!$D11</f>
        <v>56.1</v>
      </c>
      <c r="AO353" s="1059">
        <f>'Fuel CO2 Factors'!$D11</f>
        <v>56.1</v>
      </c>
      <c r="AP353" s="1059">
        <f>'Fuel CO2 Factors'!$D11</f>
        <v>56.1</v>
      </c>
      <c r="AQ353" s="1059">
        <f>'Fuel CO2 Factors'!$D11</f>
        <v>56.1</v>
      </c>
      <c r="AR353" s="1059">
        <f>'Fuel CO2 Factors'!$D11</f>
        <v>56.1</v>
      </c>
      <c r="AS353" s="1059">
        <f>'Fuel CO2 Factors'!$D11</f>
        <v>56.1</v>
      </c>
      <c r="AT353" s="1059">
        <f>'Fuel CO2 Factors'!$D11</f>
        <v>56.1</v>
      </c>
      <c r="AU353" s="1059">
        <f>'Fuel CO2 Factors'!$D11</f>
        <v>56.1</v>
      </c>
      <c r="AV353" s="1059">
        <f>'Fuel CO2 Factors'!$D11</f>
        <v>56.1</v>
      </c>
      <c r="AW353" s="1059">
        <f>'Fuel CO2 Factors'!$D11</f>
        <v>56.1</v>
      </c>
      <c r="AX353" s="1059">
        <f>'Fuel CO2 Factors'!$D11</f>
        <v>56.1</v>
      </c>
      <c r="AY353" s="1059">
        <f>'Fuel CO2 Factors'!$D11</f>
        <v>56.1</v>
      </c>
      <c r="AZ353" s="1059">
        <f>'Fuel CO2 Factors'!$D11</f>
        <v>56.1</v>
      </c>
      <c r="BA353" s="1059">
        <f>'Fuel CO2 Factors'!$D11</f>
        <v>56.1</v>
      </c>
      <c r="BB353" s="1059">
        <f>'Fuel CO2 Factors'!$D11</f>
        <v>56.1</v>
      </c>
      <c r="BC353" s="1059">
        <f>'Fuel CO2 Factors'!$D11</f>
        <v>56.1</v>
      </c>
      <c r="BD353" s="1059">
        <f>'Fuel CO2 Factors'!$D11</f>
        <v>56.1</v>
      </c>
      <c r="BE353" s="1059">
        <f>'Fuel CO2 Factors'!$D11</f>
        <v>56.1</v>
      </c>
      <c r="BF353" s="1059">
        <f>'Fuel CO2 Factors'!$D11</f>
        <v>56.1</v>
      </c>
      <c r="BG353" s="1059">
        <f>'Fuel CO2 Factors'!$D11</f>
        <v>56.1</v>
      </c>
      <c r="BH353" s="1059">
        <f>'Fuel CO2 Factors'!$D11</f>
        <v>56.1</v>
      </c>
      <c r="BI353" s="1059">
        <f>'Fuel CO2 Factors'!$D11</f>
        <v>56.1</v>
      </c>
      <c r="BJ353" s="1059">
        <f>'Fuel CO2 Factors'!$D11</f>
        <v>56.1</v>
      </c>
      <c r="BK353" s="1059">
        <f>'Fuel CO2 Factors'!$D11</f>
        <v>56.1</v>
      </c>
      <c r="BL353" s="1059">
        <f>'Fuel CO2 Factors'!$D11</f>
        <v>56.1</v>
      </c>
      <c r="BM353" s="1059">
        <f>'Fuel CO2 Factors'!$D11</f>
        <v>56.1</v>
      </c>
      <c r="BN353" s="1059">
        <f>'Fuel CO2 Factors'!$D11</f>
        <v>56.1</v>
      </c>
      <c r="BO353" s="1059">
        <f>'Fuel CO2 Factors'!$D11</f>
        <v>56.1</v>
      </c>
    </row>
    <row r="354" spans="2:67" ht="12.75" customHeight="1">
      <c r="B354" s="772">
        <f t="shared" si="331"/>
        <v>191</v>
      </c>
      <c r="C354" s="707"/>
      <c r="D354" s="708" t="s">
        <v>1122</v>
      </c>
      <c r="E354" s="702" t="s">
        <v>117</v>
      </c>
      <c r="F354" s="709"/>
      <c r="G354" s="1059">
        <f>'Fuel CO2 Factors'!$D12</f>
        <v>107</v>
      </c>
      <c r="H354" s="1059">
        <f>'Fuel CO2 Factors'!$D12</f>
        <v>107</v>
      </c>
      <c r="I354" s="1059">
        <f>'Fuel CO2 Factors'!$D12</f>
        <v>107</v>
      </c>
      <c r="J354" s="1059">
        <f>'Fuel CO2 Factors'!$D12</f>
        <v>107</v>
      </c>
      <c r="K354" s="1059">
        <f>'Fuel CO2 Factors'!$D12</f>
        <v>107</v>
      </c>
      <c r="L354" s="1059">
        <f>'Fuel CO2 Factors'!$D12</f>
        <v>107</v>
      </c>
      <c r="M354" s="1059">
        <f>'Fuel CO2 Factors'!$D12</f>
        <v>107</v>
      </c>
      <c r="N354" s="1059">
        <f>'Fuel CO2 Factors'!$D12</f>
        <v>107</v>
      </c>
      <c r="O354" s="1059">
        <f>'Fuel CO2 Factors'!$D12</f>
        <v>107</v>
      </c>
      <c r="P354" s="1059">
        <f>'Fuel CO2 Factors'!$D12</f>
        <v>107</v>
      </c>
      <c r="Q354" s="1059">
        <f>'Fuel CO2 Factors'!$D12</f>
        <v>107</v>
      </c>
      <c r="R354" s="1059">
        <f>'Fuel CO2 Factors'!$D12</f>
        <v>107</v>
      </c>
      <c r="S354" s="1059">
        <f>'Fuel CO2 Factors'!$D12</f>
        <v>107</v>
      </c>
      <c r="T354" s="1059">
        <f>'Fuel CO2 Factors'!$D12</f>
        <v>107</v>
      </c>
      <c r="U354" s="1059">
        <f>'Fuel CO2 Factors'!$D12</f>
        <v>107</v>
      </c>
      <c r="V354" s="1059">
        <f>'Fuel CO2 Factors'!$D12</f>
        <v>107</v>
      </c>
      <c r="W354" s="1059">
        <f>'Fuel CO2 Factors'!$D12</f>
        <v>107</v>
      </c>
      <c r="X354" s="1059">
        <f>'Fuel CO2 Factors'!$D12</f>
        <v>107</v>
      </c>
      <c r="Y354" s="1059">
        <f>'Fuel CO2 Factors'!$D12</f>
        <v>107</v>
      </c>
      <c r="Z354" s="1059">
        <f>'Fuel CO2 Factors'!$D12</f>
        <v>107</v>
      </c>
      <c r="AA354" s="1059">
        <f>'Fuel CO2 Factors'!$D12</f>
        <v>107</v>
      </c>
      <c r="AB354" s="1059">
        <f>'Fuel CO2 Factors'!$D12</f>
        <v>107</v>
      </c>
      <c r="AC354" s="1059">
        <f>'Fuel CO2 Factors'!$D12</f>
        <v>107</v>
      </c>
      <c r="AD354" s="1059">
        <f>'Fuel CO2 Factors'!$D12</f>
        <v>107</v>
      </c>
      <c r="AE354" s="1059">
        <f>'Fuel CO2 Factors'!$D12</f>
        <v>107</v>
      </c>
      <c r="AF354" s="1059">
        <f>'Fuel CO2 Factors'!$D12</f>
        <v>107</v>
      </c>
      <c r="AG354" s="1059">
        <f>'Fuel CO2 Factors'!$D12</f>
        <v>107</v>
      </c>
      <c r="AH354" s="1059">
        <f>'Fuel CO2 Factors'!$D12</f>
        <v>107</v>
      </c>
      <c r="AI354" s="1059">
        <f>'Fuel CO2 Factors'!$D12</f>
        <v>107</v>
      </c>
      <c r="AJ354" s="1059">
        <f>'Fuel CO2 Factors'!$D12</f>
        <v>107</v>
      </c>
      <c r="AK354" s="1059">
        <f>'Fuel CO2 Factors'!$D12</f>
        <v>107</v>
      </c>
      <c r="AL354" s="1059">
        <f>'Fuel CO2 Factors'!$D12</f>
        <v>107</v>
      </c>
      <c r="AM354" s="1059">
        <f>'Fuel CO2 Factors'!$D12</f>
        <v>107</v>
      </c>
      <c r="AN354" s="1059">
        <f>'Fuel CO2 Factors'!$D12</f>
        <v>107</v>
      </c>
      <c r="AO354" s="1059">
        <f>'Fuel CO2 Factors'!$D12</f>
        <v>107</v>
      </c>
      <c r="AP354" s="1059">
        <f>'Fuel CO2 Factors'!$D12</f>
        <v>107</v>
      </c>
      <c r="AQ354" s="1059">
        <f>'Fuel CO2 Factors'!$D12</f>
        <v>107</v>
      </c>
      <c r="AR354" s="1059">
        <f>'Fuel CO2 Factors'!$D12</f>
        <v>107</v>
      </c>
      <c r="AS354" s="1059">
        <f>'Fuel CO2 Factors'!$D12</f>
        <v>107</v>
      </c>
      <c r="AT354" s="1059">
        <f>'Fuel CO2 Factors'!$D12</f>
        <v>107</v>
      </c>
      <c r="AU354" s="1059">
        <f>'Fuel CO2 Factors'!$D12</f>
        <v>107</v>
      </c>
      <c r="AV354" s="1059">
        <f>'Fuel CO2 Factors'!$D12</f>
        <v>107</v>
      </c>
      <c r="AW354" s="1059">
        <f>'Fuel CO2 Factors'!$D12</f>
        <v>107</v>
      </c>
      <c r="AX354" s="1059">
        <f>'Fuel CO2 Factors'!$D12</f>
        <v>107</v>
      </c>
      <c r="AY354" s="1059">
        <f>'Fuel CO2 Factors'!$D12</f>
        <v>107</v>
      </c>
      <c r="AZ354" s="1059">
        <f>'Fuel CO2 Factors'!$D12</f>
        <v>107</v>
      </c>
      <c r="BA354" s="1059">
        <f>'Fuel CO2 Factors'!$D12</f>
        <v>107</v>
      </c>
      <c r="BB354" s="1059">
        <f>'Fuel CO2 Factors'!$D12</f>
        <v>107</v>
      </c>
      <c r="BC354" s="1059">
        <f>'Fuel CO2 Factors'!$D12</f>
        <v>107</v>
      </c>
      <c r="BD354" s="1059">
        <f>'Fuel CO2 Factors'!$D12</f>
        <v>107</v>
      </c>
      <c r="BE354" s="1059">
        <f>'Fuel CO2 Factors'!$D12</f>
        <v>107</v>
      </c>
      <c r="BF354" s="1059">
        <f>'Fuel CO2 Factors'!$D12</f>
        <v>107</v>
      </c>
      <c r="BG354" s="1059">
        <f>'Fuel CO2 Factors'!$D12</f>
        <v>107</v>
      </c>
      <c r="BH354" s="1059">
        <f>'Fuel CO2 Factors'!$D12</f>
        <v>107</v>
      </c>
      <c r="BI354" s="1059">
        <f>'Fuel CO2 Factors'!$D12</f>
        <v>107</v>
      </c>
      <c r="BJ354" s="1059">
        <f>'Fuel CO2 Factors'!$D12</f>
        <v>107</v>
      </c>
      <c r="BK354" s="1059">
        <f>'Fuel CO2 Factors'!$D12</f>
        <v>107</v>
      </c>
      <c r="BL354" s="1059">
        <f>'Fuel CO2 Factors'!$D12</f>
        <v>107</v>
      </c>
      <c r="BM354" s="1059">
        <f>'Fuel CO2 Factors'!$D12</f>
        <v>107</v>
      </c>
      <c r="BN354" s="1059">
        <f>'Fuel CO2 Factors'!$D12</f>
        <v>107</v>
      </c>
      <c r="BO354" s="1059">
        <f>'Fuel CO2 Factors'!$D12</f>
        <v>107</v>
      </c>
    </row>
    <row r="355" spans="2:67" ht="12.75" customHeight="1">
      <c r="B355" s="772">
        <f t="shared" si="331"/>
        <v>192</v>
      </c>
      <c r="C355" s="707"/>
      <c r="D355" s="708" t="s">
        <v>1052</v>
      </c>
      <c r="E355" s="702" t="s">
        <v>117</v>
      </c>
      <c r="F355" s="709"/>
      <c r="G355" s="1059">
        <f>'Fuel CO2 Factors'!$D13</f>
        <v>101</v>
      </c>
      <c r="H355" s="1059">
        <f>'Fuel CO2 Factors'!$D13</f>
        <v>101</v>
      </c>
      <c r="I355" s="1059">
        <f>'Fuel CO2 Factors'!$D13</f>
        <v>101</v>
      </c>
      <c r="J355" s="1059">
        <f>'Fuel CO2 Factors'!$D13</f>
        <v>101</v>
      </c>
      <c r="K355" s="1059">
        <f>'Fuel CO2 Factors'!$D13</f>
        <v>101</v>
      </c>
      <c r="L355" s="1059">
        <f>'Fuel CO2 Factors'!$D13</f>
        <v>101</v>
      </c>
      <c r="M355" s="1059">
        <f>'Fuel CO2 Factors'!$D13</f>
        <v>101</v>
      </c>
      <c r="N355" s="1059">
        <f>'Fuel CO2 Factors'!$D13</f>
        <v>101</v>
      </c>
      <c r="O355" s="1059">
        <f>'Fuel CO2 Factors'!$D13</f>
        <v>101</v>
      </c>
      <c r="P355" s="1059">
        <f>'Fuel CO2 Factors'!$D13</f>
        <v>101</v>
      </c>
      <c r="Q355" s="1059">
        <f>'Fuel CO2 Factors'!$D13</f>
        <v>101</v>
      </c>
      <c r="R355" s="1059">
        <f>'Fuel CO2 Factors'!$D13</f>
        <v>101</v>
      </c>
      <c r="S355" s="1059">
        <f>'Fuel CO2 Factors'!$D13</f>
        <v>101</v>
      </c>
      <c r="T355" s="1059">
        <f>'Fuel CO2 Factors'!$D13</f>
        <v>101</v>
      </c>
      <c r="U355" s="1059">
        <f>'Fuel CO2 Factors'!$D13</f>
        <v>101</v>
      </c>
      <c r="V355" s="1059">
        <f>'Fuel CO2 Factors'!$D13</f>
        <v>101</v>
      </c>
      <c r="W355" s="1059">
        <f>'Fuel CO2 Factors'!$D13</f>
        <v>101</v>
      </c>
      <c r="X355" s="1059">
        <f>'Fuel CO2 Factors'!$D13</f>
        <v>101</v>
      </c>
      <c r="Y355" s="1059">
        <f>'Fuel CO2 Factors'!$D13</f>
        <v>101</v>
      </c>
      <c r="Z355" s="1059">
        <f>'Fuel CO2 Factors'!$D13</f>
        <v>101</v>
      </c>
      <c r="AA355" s="1059">
        <f>'Fuel CO2 Factors'!$D13</f>
        <v>101</v>
      </c>
      <c r="AB355" s="1059">
        <f>'Fuel CO2 Factors'!$D13</f>
        <v>101</v>
      </c>
      <c r="AC355" s="1059">
        <f>'Fuel CO2 Factors'!$D13</f>
        <v>101</v>
      </c>
      <c r="AD355" s="1059">
        <f>'Fuel CO2 Factors'!$D13</f>
        <v>101</v>
      </c>
      <c r="AE355" s="1059">
        <f>'Fuel CO2 Factors'!$D13</f>
        <v>101</v>
      </c>
      <c r="AF355" s="1059">
        <f>'Fuel CO2 Factors'!$D13</f>
        <v>101</v>
      </c>
      <c r="AG355" s="1059">
        <f>'Fuel CO2 Factors'!$D13</f>
        <v>101</v>
      </c>
      <c r="AH355" s="1059">
        <f>'Fuel CO2 Factors'!$D13</f>
        <v>101</v>
      </c>
      <c r="AI355" s="1059">
        <f>'Fuel CO2 Factors'!$D13</f>
        <v>101</v>
      </c>
      <c r="AJ355" s="1059">
        <f>'Fuel CO2 Factors'!$D13</f>
        <v>101</v>
      </c>
      <c r="AK355" s="1059">
        <f>'Fuel CO2 Factors'!$D13</f>
        <v>101</v>
      </c>
      <c r="AL355" s="1059">
        <f>'Fuel CO2 Factors'!$D13</f>
        <v>101</v>
      </c>
      <c r="AM355" s="1059">
        <f>'Fuel CO2 Factors'!$D13</f>
        <v>101</v>
      </c>
      <c r="AN355" s="1059">
        <f>'Fuel CO2 Factors'!$D13</f>
        <v>101</v>
      </c>
      <c r="AO355" s="1059">
        <f>'Fuel CO2 Factors'!$D13</f>
        <v>101</v>
      </c>
      <c r="AP355" s="1059">
        <f>'Fuel CO2 Factors'!$D13</f>
        <v>101</v>
      </c>
      <c r="AQ355" s="1059">
        <f>'Fuel CO2 Factors'!$D13</f>
        <v>101</v>
      </c>
      <c r="AR355" s="1059">
        <f>'Fuel CO2 Factors'!$D13</f>
        <v>101</v>
      </c>
      <c r="AS355" s="1059">
        <f>'Fuel CO2 Factors'!$D13</f>
        <v>101</v>
      </c>
      <c r="AT355" s="1059">
        <f>'Fuel CO2 Factors'!$D13</f>
        <v>101</v>
      </c>
      <c r="AU355" s="1059">
        <f>'Fuel CO2 Factors'!$D13</f>
        <v>101</v>
      </c>
      <c r="AV355" s="1059">
        <f>'Fuel CO2 Factors'!$D13</f>
        <v>101</v>
      </c>
      <c r="AW355" s="1059">
        <f>'Fuel CO2 Factors'!$D13</f>
        <v>101</v>
      </c>
      <c r="AX355" s="1059">
        <f>'Fuel CO2 Factors'!$D13</f>
        <v>101</v>
      </c>
      <c r="AY355" s="1059">
        <f>'Fuel CO2 Factors'!$D13</f>
        <v>101</v>
      </c>
      <c r="AZ355" s="1059">
        <f>'Fuel CO2 Factors'!$D13</f>
        <v>101</v>
      </c>
      <c r="BA355" s="1059">
        <f>'Fuel CO2 Factors'!$D13</f>
        <v>101</v>
      </c>
      <c r="BB355" s="1059">
        <f>'Fuel CO2 Factors'!$D13</f>
        <v>101</v>
      </c>
      <c r="BC355" s="1059">
        <f>'Fuel CO2 Factors'!$D13</f>
        <v>101</v>
      </c>
      <c r="BD355" s="1059">
        <f>'Fuel CO2 Factors'!$D13</f>
        <v>101</v>
      </c>
      <c r="BE355" s="1059">
        <f>'Fuel CO2 Factors'!$D13</f>
        <v>101</v>
      </c>
      <c r="BF355" s="1059">
        <f>'Fuel CO2 Factors'!$D13</f>
        <v>101</v>
      </c>
      <c r="BG355" s="1059">
        <f>'Fuel CO2 Factors'!$D13</f>
        <v>101</v>
      </c>
      <c r="BH355" s="1059">
        <f>'Fuel CO2 Factors'!$D13</f>
        <v>101</v>
      </c>
      <c r="BI355" s="1059">
        <f>'Fuel CO2 Factors'!$D13</f>
        <v>101</v>
      </c>
      <c r="BJ355" s="1059">
        <f>'Fuel CO2 Factors'!$D13</f>
        <v>101</v>
      </c>
      <c r="BK355" s="1059">
        <f>'Fuel CO2 Factors'!$D13</f>
        <v>101</v>
      </c>
      <c r="BL355" s="1059">
        <f>'Fuel CO2 Factors'!$D13</f>
        <v>101</v>
      </c>
      <c r="BM355" s="1059">
        <f>'Fuel CO2 Factors'!$D13</f>
        <v>101</v>
      </c>
      <c r="BN355" s="1059">
        <f>'Fuel CO2 Factors'!$D13</f>
        <v>101</v>
      </c>
      <c r="BO355" s="1059">
        <f>'Fuel CO2 Factors'!$D13</f>
        <v>101</v>
      </c>
    </row>
    <row r="356" spans="2:67" ht="12.75" customHeight="1">
      <c r="B356" s="728" t="s">
        <v>622</v>
      </c>
      <c r="C356" s="707"/>
      <c r="D356" s="708" t="s">
        <v>32</v>
      </c>
      <c r="E356" s="702" t="s">
        <v>945</v>
      </c>
      <c r="F356" s="703"/>
      <c r="G356" s="1059">
        <f>'Fuel CO2 Factors'!$D14</f>
        <v>69.3</v>
      </c>
      <c r="H356" s="1059">
        <f>'Fuel CO2 Factors'!$D14</f>
        <v>69.3</v>
      </c>
      <c r="I356" s="1059">
        <f>'Fuel CO2 Factors'!$D14</f>
        <v>69.3</v>
      </c>
      <c r="J356" s="1059">
        <f>'Fuel CO2 Factors'!$D14</f>
        <v>69.3</v>
      </c>
      <c r="K356" s="1059">
        <f>'Fuel CO2 Factors'!$D14</f>
        <v>69.3</v>
      </c>
      <c r="L356" s="1059">
        <f>'Fuel CO2 Factors'!$D14</f>
        <v>69.3</v>
      </c>
      <c r="M356" s="1059">
        <f>'Fuel CO2 Factors'!$D14</f>
        <v>69.3</v>
      </c>
      <c r="N356" s="1059">
        <f>'Fuel CO2 Factors'!$D14</f>
        <v>69.3</v>
      </c>
      <c r="O356" s="1059">
        <f>'Fuel CO2 Factors'!$D14</f>
        <v>69.3</v>
      </c>
      <c r="P356" s="1059">
        <f>'Fuel CO2 Factors'!$D14</f>
        <v>69.3</v>
      </c>
      <c r="Q356" s="1059">
        <f>'Fuel CO2 Factors'!$D14</f>
        <v>69.3</v>
      </c>
      <c r="R356" s="1059">
        <f>'Fuel CO2 Factors'!$D14</f>
        <v>69.3</v>
      </c>
      <c r="S356" s="1059">
        <f>'Fuel CO2 Factors'!$D14</f>
        <v>69.3</v>
      </c>
      <c r="T356" s="1059">
        <f>'Fuel CO2 Factors'!$D14</f>
        <v>69.3</v>
      </c>
      <c r="U356" s="1059">
        <f>'Fuel CO2 Factors'!$D14</f>
        <v>69.3</v>
      </c>
      <c r="V356" s="1059">
        <f>'Fuel CO2 Factors'!$D14</f>
        <v>69.3</v>
      </c>
      <c r="W356" s="1059">
        <f>'Fuel CO2 Factors'!$D14</f>
        <v>69.3</v>
      </c>
      <c r="X356" s="1059">
        <f>'Fuel CO2 Factors'!$D14</f>
        <v>69.3</v>
      </c>
      <c r="Y356" s="1059">
        <f>'Fuel CO2 Factors'!$D14</f>
        <v>69.3</v>
      </c>
      <c r="Z356" s="1059">
        <f>'Fuel CO2 Factors'!$D14</f>
        <v>69.3</v>
      </c>
      <c r="AA356" s="1059">
        <f>'Fuel CO2 Factors'!$D14</f>
        <v>69.3</v>
      </c>
      <c r="AB356" s="1059">
        <f>'Fuel CO2 Factors'!$D14</f>
        <v>69.3</v>
      </c>
      <c r="AC356" s="1059">
        <f>'Fuel CO2 Factors'!$D14</f>
        <v>69.3</v>
      </c>
      <c r="AD356" s="1059">
        <f>'Fuel CO2 Factors'!$D14</f>
        <v>69.3</v>
      </c>
      <c r="AE356" s="1059">
        <f>'Fuel CO2 Factors'!$D14</f>
        <v>69.3</v>
      </c>
      <c r="AF356" s="1059">
        <f>'Fuel CO2 Factors'!$D14</f>
        <v>69.3</v>
      </c>
      <c r="AG356" s="1059">
        <f>'Fuel CO2 Factors'!$D14</f>
        <v>69.3</v>
      </c>
      <c r="AH356" s="1059">
        <f>'Fuel CO2 Factors'!$D14</f>
        <v>69.3</v>
      </c>
      <c r="AI356" s="1059">
        <f>'Fuel CO2 Factors'!$D14</f>
        <v>69.3</v>
      </c>
      <c r="AJ356" s="1059">
        <f>'Fuel CO2 Factors'!$D14</f>
        <v>69.3</v>
      </c>
      <c r="AK356" s="1059">
        <f>'Fuel CO2 Factors'!$D14</f>
        <v>69.3</v>
      </c>
      <c r="AL356" s="1059">
        <f>'Fuel CO2 Factors'!$D14</f>
        <v>69.3</v>
      </c>
      <c r="AM356" s="1059">
        <f>'Fuel CO2 Factors'!$D14</f>
        <v>69.3</v>
      </c>
      <c r="AN356" s="1059">
        <f>'Fuel CO2 Factors'!$D14</f>
        <v>69.3</v>
      </c>
      <c r="AO356" s="1059">
        <f>'Fuel CO2 Factors'!$D14</f>
        <v>69.3</v>
      </c>
      <c r="AP356" s="1059">
        <f>'Fuel CO2 Factors'!$D14</f>
        <v>69.3</v>
      </c>
      <c r="AQ356" s="1059">
        <f>'Fuel CO2 Factors'!$D14</f>
        <v>69.3</v>
      </c>
      <c r="AR356" s="1059">
        <f>'Fuel CO2 Factors'!$D14</f>
        <v>69.3</v>
      </c>
      <c r="AS356" s="1059">
        <f>'Fuel CO2 Factors'!$D14</f>
        <v>69.3</v>
      </c>
      <c r="AT356" s="1059">
        <f>'Fuel CO2 Factors'!$D14</f>
        <v>69.3</v>
      </c>
      <c r="AU356" s="1059">
        <f>'Fuel CO2 Factors'!$D14</f>
        <v>69.3</v>
      </c>
      <c r="AV356" s="1059">
        <f>'Fuel CO2 Factors'!$D14</f>
        <v>69.3</v>
      </c>
      <c r="AW356" s="1059">
        <f>'Fuel CO2 Factors'!$D14</f>
        <v>69.3</v>
      </c>
      <c r="AX356" s="1059">
        <f>'Fuel CO2 Factors'!$D14</f>
        <v>69.3</v>
      </c>
      <c r="AY356" s="1059">
        <f>'Fuel CO2 Factors'!$D14</f>
        <v>69.3</v>
      </c>
      <c r="AZ356" s="1059">
        <f>'Fuel CO2 Factors'!$D14</f>
        <v>69.3</v>
      </c>
      <c r="BA356" s="1059">
        <f>'Fuel CO2 Factors'!$D14</f>
        <v>69.3</v>
      </c>
      <c r="BB356" s="1059">
        <f>'Fuel CO2 Factors'!$D14</f>
        <v>69.3</v>
      </c>
      <c r="BC356" s="1059">
        <f>'Fuel CO2 Factors'!$D14</f>
        <v>69.3</v>
      </c>
      <c r="BD356" s="1059">
        <f>'Fuel CO2 Factors'!$D14</f>
        <v>69.3</v>
      </c>
      <c r="BE356" s="1059">
        <f>'Fuel CO2 Factors'!$D14</f>
        <v>69.3</v>
      </c>
      <c r="BF356" s="1059">
        <f>'Fuel CO2 Factors'!$D14</f>
        <v>69.3</v>
      </c>
      <c r="BG356" s="1059">
        <f>'Fuel CO2 Factors'!$D14</f>
        <v>69.3</v>
      </c>
      <c r="BH356" s="1059">
        <f>'Fuel CO2 Factors'!$D14</f>
        <v>69.3</v>
      </c>
      <c r="BI356" s="1059">
        <f>'Fuel CO2 Factors'!$D14</f>
        <v>69.3</v>
      </c>
      <c r="BJ356" s="1059">
        <f>'Fuel CO2 Factors'!$D14</f>
        <v>69.3</v>
      </c>
      <c r="BK356" s="1059">
        <f>'Fuel CO2 Factors'!$D14</f>
        <v>69.3</v>
      </c>
      <c r="BL356" s="1059">
        <f>'Fuel CO2 Factors'!$D14</f>
        <v>69.3</v>
      </c>
      <c r="BM356" s="1059">
        <f>'Fuel CO2 Factors'!$D14</f>
        <v>69.3</v>
      </c>
      <c r="BN356" s="1059">
        <f>'Fuel CO2 Factors'!$D14</f>
        <v>69.3</v>
      </c>
      <c r="BO356" s="1059">
        <f>'Fuel CO2 Factors'!$D14</f>
        <v>69.3</v>
      </c>
    </row>
    <row r="357" spans="2:67" ht="12.75" customHeight="1">
      <c r="B357" s="728" t="s">
        <v>540</v>
      </c>
      <c r="C357" s="707"/>
      <c r="D357" s="708" t="s">
        <v>216</v>
      </c>
      <c r="E357" s="702" t="s">
        <v>945</v>
      </c>
      <c r="F357" s="703"/>
      <c r="G357" s="711">
        <v>0</v>
      </c>
      <c r="H357" s="711">
        <v>0</v>
      </c>
      <c r="I357" s="711">
        <v>0</v>
      </c>
      <c r="J357" s="711">
        <v>0</v>
      </c>
      <c r="K357" s="711">
        <v>0</v>
      </c>
      <c r="L357" s="711">
        <v>0</v>
      </c>
      <c r="M357" s="711">
        <v>0</v>
      </c>
      <c r="N357" s="711">
        <v>0</v>
      </c>
      <c r="O357" s="711">
        <v>0</v>
      </c>
      <c r="P357" s="711">
        <v>0</v>
      </c>
      <c r="Q357" s="711">
        <v>0</v>
      </c>
      <c r="R357" s="711">
        <v>0</v>
      </c>
      <c r="S357" s="711">
        <v>0</v>
      </c>
      <c r="T357" s="711">
        <v>0</v>
      </c>
      <c r="U357" s="711">
        <v>0</v>
      </c>
      <c r="V357" s="711">
        <v>0</v>
      </c>
      <c r="W357" s="711">
        <v>0</v>
      </c>
      <c r="X357" s="711">
        <v>0</v>
      </c>
      <c r="Y357" s="711">
        <v>0</v>
      </c>
      <c r="Z357" s="711">
        <v>0</v>
      </c>
      <c r="AA357" s="711">
        <v>0</v>
      </c>
      <c r="AB357" s="711">
        <v>0</v>
      </c>
      <c r="AC357" s="711">
        <v>0</v>
      </c>
      <c r="AD357" s="711">
        <v>0</v>
      </c>
      <c r="AE357" s="711">
        <v>0</v>
      </c>
      <c r="AF357" s="711">
        <v>0</v>
      </c>
      <c r="AG357" s="711">
        <v>0</v>
      </c>
      <c r="AH357" s="711">
        <v>0</v>
      </c>
      <c r="AI357" s="711">
        <v>0</v>
      </c>
      <c r="AJ357" s="711">
        <v>0</v>
      </c>
      <c r="AK357" s="711">
        <v>0</v>
      </c>
      <c r="AL357" s="711">
        <v>0</v>
      </c>
      <c r="AM357" s="711">
        <v>0</v>
      </c>
      <c r="AN357" s="711">
        <v>0</v>
      </c>
      <c r="AO357" s="711">
        <v>0</v>
      </c>
      <c r="AP357" s="711">
        <v>0</v>
      </c>
      <c r="AQ357" s="711">
        <v>0</v>
      </c>
      <c r="AR357" s="711">
        <v>0</v>
      </c>
      <c r="AS357" s="711">
        <v>0</v>
      </c>
      <c r="AT357" s="711">
        <v>0</v>
      </c>
      <c r="AU357" s="711">
        <v>0</v>
      </c>
      <c r="AV357" s="711">
        <v>0</v>
      </c>
      <c r="AW357" s="711">
        <v>0</v>
      </c>
      <c r="AX357" s="711">
        <v>0</v>
      </c>
      <c r="AY357" s="711">
        <v>0</v>
      </c>
      <c r="AZ357" s="711">
        <v>0</v>
      </c>
      <c r="BA357" s="711">
        <v>0</v>
      </c>
      <c r="BB357" s="711">
        <v>0</v>
      </c>
      <c r="BC357" s="711">
        <v>0</v>
      </c>
      <c r="BD357" s="711">
        <v>0</v>
      </c>
      <c r="BE357" s="711">
        <v>0</v>
      </c>
      <c r="BF357" s="711">
        <v>0</v>
      </c>
      <c r="BG357" s="711">
        <v>0</v>
      </c>
      <c r="BH357" s="711">
        <v>0</v>
      </c>
      <c r="BI357" s="711">
        <v>0</v>
      </c>
      <c r="BJ357" s="711">
        <v>0</v>
      </c>
      <c r="BK357" s="711">
        <v>0</v>
      </c>
      <c r="BL357" s="711">
        <v>0</v>
      </c>
      <c r="BM357" s="711">
        <v>0</v>
      </c>
      <c r="BN357" s="711">
        <v>0</v>
      </c>
      <c r="BO357" s="711">
        <v>0</v>
      </c>
    </row>
    <row r="358" spans="2:67" ht="12.75" customHeight="1">
      <c r="B358" s="728" t="s">
        <v>289</v>
      </c>
      <c r="C358" s="707"/>
      <c r="D358" s="708" t="s">
        <v>219</v>
      </c>
      <c r="E358" s="702" t="s">
        <v>945</v>
      </c>
      <c r="F358" s="703"/>
      <c r="G358" s="711">
        <v>0</v>
      </c>
      <c r="H358" s="711">
        <v>0</v>
      </c>
      <c r="I358" s="711">
        <v>0</v>
      </c>
      <c r="J358" s="711">
        <v>0</v>
      </c>
      <c r="K358" s="711">
        <v>0</v>
      </c>
      <c r="L358" s="711">
        <v>0</v>
      </c>
      <c r="M358" s="711">
        <v>0</v>
      </c>
      <c r="N358" s="711">
        <v>0</v>
      </c>
      <c r="O358" s="711">
        <v>0</v>
      </c>
      <c r="P358" s="711">
        <v>0</v>
      </c>
      <c r="Q358" s="711">
        <v>0</v>
      </c>
      <c r="R358" s="711">
        <v>0</v>
      </c>
      <c r="S358" s="711">
        <v>0</v>
      </c>
      <c r="T358" s="711">
        <v>0</v>
      </c>
      <c r="U358" s="711">
        <v>0</v>
      </c>
      <c r="V358" s="711">
        <v>0</v>
      </c>
      <c r="W358" s="711">
        <v>0</v>
      </c>
      <c r="X358" s="711">
        <v>0</v>
      </c>
      <c r="Y358" s="711">
        <v>0</v>
      </c>
      <c r="Z358" s="711">
        <v>0</v>
      </c>
      <c r="AA358" s="711">
        <v>0</v>
      </c>
      <c r="AB358" s="711">
        <v>0</v>
      </c>
      <c r="AC358" s="711">
        <v>0</v>
      </c>
      <c r="AD358" s="711">
        <v>0</v>
      </c>
      <c r="AE358" s="711">
        <v>0</v>
      </c>
      <c r="AF358" s="711">
        <v>0</v>
      </c>
      <c r="AG358" s="711">
        <v>0</v>
      </c>
      <c r="AH358" s="711">
        <v>0</v>
      </c>
      <c r="AI358" s="711">
        <v>0</v>
      </c>
      <c r="AJ358" s="711">
        <v>0</v>
      </c>
      <c r="AK358" s="711">
        <v>0</v>
      </c>
      <c r="AL358" s="711">
        <v>0</v>
      </c>
      <c r="AM358" s="711">
        <v>0</v>
      </c>
      <c r="AN358" s="711">
        <v>0</v>
      </c>
      <c r="AO358" s="711">
        <v>0</v>
      </c>
      <c r="AP358" s="711">
        <v>0</v>
      </c>
      <c r="AQ358" s="711">
        <v>0</v>
      </c>
      <c r="AR358" s="711">
        <v>0</v>
      </c>
      <c r="AS358" s="711">
        <v>0</v>
      </c>
      <c r="AT358" s="711">
        <v>0</v>
      </c>
      <c r="AU358" s="711">
        <v>0</v>
      </c>
      <c r="AV358" s="711">
        <v>0</v>
      </c>
      <c r="AW358" s="711">
        <v>0</v>
      </c>
      <c r="AX358" s="711">
        <v>0</v>
      </c>
      <c r="AY358" s="711">
        <v>0</v>
      </c>
      <c r="AZ358" s="711">
        <v>0</v>
      </c>
      <c r="BA358" s="711">
        <v>0</v>
      </c>
      <c r="BB358" s="711">
        <v>0</v>
      </c>
      <c r="BC358" s="711">
        <v>0</v>
      </c>
      <c r="BD358" s="711">
        <v>0</v>
      </c>
      <c r="BE358" s="711">
        <v>0</v>
      </c>
      <c r="BF358" s="711">
        <v>0</v>
      </c>
      <c r="BG358" s="711">
        <v>0</v>
      </c>
      <c r="BH358" s="711">
        <v>0</v>
      </c>
      <c r="BI358" s="711">
        <v>0</v>
      </c>
      <c r="BJ358" s="711">
        <v>0</v>
      </c>
      <c r="BK358" s="711">
        <v>0</v>
      </c>
      <c r="BL358" s="711">
        <v>0</v>
      </c>
      <c r="BM358" s="711">
        <v>0</v>
      </c>
      <c r="BN358" s="711">
        <v>0</v>
      </c>
      <c r="BO358" s="711">
        <v>0</v>
      </c>
    </row>
    <row r="359" spans="2:67" ht="12.75" customHeight="1">
      <c r="B359" s="728" t="s">
        <v>1104</v>
      </c>
      <c r="C359" s="707"/>
      <c r="D359" s="708" t="s">
        <v>220</v>
      </c>
      <c r="E359" s="702" t="s">
        <v>945</v>
      </c>
      <c r="F359" s="703"/>
      <c r="G359" s="711">
        <v>0</v>
      </c>
      <c r="H359" s="711">
        <v>0</v>
      </c>
      <c r="I359" s="711">
        <v>0</v>
      </c>
      <c r="J359" s="711">
        <v>0</v>
      </c>
      <c r="K359" s="711">
        <v>0</v>
      </c>
      <c r="L359" s="711">
        <v>0</v>
      </c>
      <c r="M359" s="711">
        <v>0</v>
      </c>
      <c r="N359" s="711">
        <v>0</v>
      </c>
      <c r="O359" s="711">
        <v>0</v>
      </c>
      <c r="P359" s="711">
        <v>0</v>
      </c>
      <c r="Q359" s="711">
        <v>0</v>
      </c>
      <c r="R359" s="711">
        <v>0</v>
      </c>
      <c r="S359" s="711">
        <v>0</v>
      </c>
      <c r="T359" s="711">
        <v>0</v>
      </c>
      <c r="U359" s="711">
        <v>0</v>
      </c>
      <c r="V359" s="711">
        <v>0</v>
      </c>
      <c r="W359" s="711">
        <v>0</v>
      </c>
      <c r="X359" s="711">
        <v>0</v>
      </c>
      <c r="Y359" s="711">
        <v>0</v>
      </c>
      <c r="Z359" s="711">
        <v>0</v>
      </c>
      <c r="AA359" s="711">
        <v>0</v>
      </c>
      <c r="AB359" s="711">
        <v>0</v>
      </c>
      <c r="AC359" s="711">
        <v>0</v>
      </c>
      <c r="AD359" s="711">
        <v>0</v>
      </c>
      <c r="AE359" s="711">
        <v>0</v>
      </c>
      <c r="AF359" s="711">
        <v>0</v>
      </c>
      <c r="AG359" s="711">
        <v>0</v>
      </c>
      <c r="AH359" s="711">
        <v>0</v>
      </c>
      <c r="AI359" s="711">
        <v>0</v>
      </c>
      <c r="AJ359" s="711">
        <v>0</v>
      </c>
      <c r="AK359" s="711">
        <v>0</v>
      </c>
      <c r="AL359" s="711">
        <v>0</v>
      </c>
      <c r="AM359" s="711">
        <v>0</v>
      </c>
      <c r="AN359" s="711">
        <v>0</v>
      </c>
      <c r="AO359" s="711">
        <v>0</v>
      </c>
      <c r="AP359" s="711">
        <v>0</v>
      </c>
      <c r="AQ359" s="711">
        <v>0</v>
      </c>
      <c r="AR359" s="711">
        <v>0</v>
      </c>
      <c r="AS359" s="711">
        <v>0</v>
      </c>
      <c r="AT359" s="711">
        <v>0</v>
      </c>
      <c r="AU359" s="711">
        <v>0</v>
      </c>
      <c r="AV359" s="711">
        <v>0</v>
      </c>
      <c r="AW359" s="711">
        <v>0</v>
      </c>
      <c r="AX359" s="711">
        <v>0</v>
      </c>
      <c r="AY359" s="711">
        <v>0</v>
      </c>
      <c r="AZ359" s="711">
        <v>0</v>
      </c>
      <c r="BA359" s="711">
        <v>0</v>
      </c>
      <c r="BB359" s="711">
        <v>0</v>
      </c>
      <c r="BC359" s="711">
        <v>0</v>
      </c>
      <c r="BD359" s="711">
        <v>0</v>
      </c>
      <c r="BE359" s="711">
        <v>0</v>
      </c>
      <c r="BF359" s="711">
        <v>0</v>
      </c>
      <c r="BG359" s="711">
        <v>0</v>
      </c>
      <c r="BH359" s="711">
        <v>0</v>
      </c>
      <c r="BI359" s="711">
        <v>0</v>
      </c>
      <c r="BJ359" s="711">
        <v>0</v>
      </c>
      <c r="BK359" s="711">
        <v>0</v>
      </c>
      <c r="BL359" s="711">
        <v>0</v>
      </c>
      <c r="BM359" s="711">
        <v>0</v>
      </c>
      <c r="BN359" s="711">
        <v>0</v>
      </c>
      <c r="BO359" s="711">
        <v>0</v>
      </c>
    </row>
    <row r="360" spans="2:67">
      <c r="B360" s="728">
        <f>B355+1</f>
        <v>193</v>
      </c>
      <c r="C360" s="700" t="s">
        <v>307</v>
      </c>
      <c r="D360" s="701"/>
      <c r="E360" s="702"/>
      <c r="F360" s="703"/>
      <c r="G360" s="704"/>
      <c r="H360" s="705"/>
      <c r="I360" s="705"/>
      <c r="J360" s="705"/>
      <c r="K360" s="705"/>
      <c r="L360" s="705"/>
      <c r="M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6"/>
      <c r="AL360" s="706"/>
      <c r="AM360" s="706"/>
      <c r="AN360" s="706"/>
      <c r="AO360" s="706"/>
      <c r="AP360" s="706"/>
      <c r="AQ360" s="706"/>
      <c r="AR360" s="706"/>
      <c r="AS360" s="706"/>
      <c r="AT360" s="706"/>
      <c r="AU360" s="706"/>
      <c r="AV360" s="706"/>
      <c r="AW360" s="706"/>
      <c r="AX360" s="706"/>
      <c r="AY360" s="706"/>
      <c r="AZ360" s="706"/>
      <c r="BA360" s="706"/>
      <c r="BB360" s="706"/>
      <c r="BC360" s="706"/>
      <c r="BD360" s="706"/>
      <c r="BE360" s="706"/>
      <c r="BF360" s="706"/>
      <c r="BG360" s="706"/>
      <c r="BH360" s="706"/>
      <c r="BI360" s="706"/>
      <c r="BJ360" s="706"/>
      <c r="BK360" s="706"/>
      <c r="BL360" s="706"/>
      <c r="BM360" s="706"/>
      <c r="BN360" s="706"/>
      <c r="BO360" s="706"/>
    </row>
    <row r="361" spans="2:67" ht="12.75" customHeight="1">
      <c r="B361" s="728">
        <f t="shared" si="331"/>
        <v>194</v>
      </c>
      <c r="C361" s="707"/>
      <c r="D361" s="708" t="s">
        <v>1123</v>
      </c>
      <c r="E361" s="702" t="s">
        <v>945</v>
      </c>
      <c r="F361" s="709"/>
      <c r="G361" s="1059">
        <f>'Fuel CO2 Factors'!$E16</f>
        <v>74</v>
      </c>
      <c r="H361" s="1059">
        <f>'Fuel CO2 Factors'!$E16</f>
        <v>74</v>
      </c>
      <c r="I361" s="1059">
        <v>74</v>
      </c>
      <c r="J361" s="1059">
        <f>'Fuel CO2 Factors'!$E16</f>
        <v>74</v>
      </c>
      <c r="K361" s="1059">
        <f>'Fuel CO2 Factors'!$E16</f>
        <v>74</v>
      </c>
      <c r="L361" s="1059">
        <f>'Fuel CO2 Factors'!$E16</f>
        <v>74</v>
      </c>
      <c r="M361" s="1059">
        <f>'Fuel CO2 Factors'!$E16</f>
        <v>74</v>
      </c>
      <c r="N361" s="1059">
        <f>'Fuel CO2 Factors'!$E16</f>
        <v>74</v>
      </c>
      <c r="O361" s="1059">
        <f>'Fuel CO2 Factors'!$E16</f>
        <v>74</v>
      </c>
      <c r="P361" s="1059">
        <f>'Fuel CO2 Factors'!$E16</f>
        <v>74</v>
      </c>
      <c r="Q361" s="1059">
        <f>'Fuel CO2 Factors'!$E16</f>
        <v>74</v>
      </c>
      <c r="R361" s="1059">
        <f>'Fuel CO2 Factors'!$E16</f>
        <v>74</v>
      </c>
      <c r="S361" s="1059">
        <f>'Fuel CO2 Factors'!$E16</f>
        <v>74</v>
      </c>
      <c r="T361" s="1059">
        <f>'Fuel CO2 Factors'!$E16</f>
        <v>74</v>
      </c>
      <c r="U361" s="1059">
        <f>'Fuel CO2 Factors'!$E16</f>
        <v>74</v>
      </c>
      <c r="V361" s="1059">
        <f>'Fuel CO2 Factors'!$E16</f>
        <v>74</v>
      </c>
      <c r="W361" s="1059">
        <f>'Fuel CO2 Factors'!$E16</f>
        <v>74</v>
      </c>
      <c r="X361" s="1059">
        <f>'Fuel CO2 Factors'!$E16</f>
        <v>74</v>
      </c>
      <c r="Y361" s="1059">
        <f>'Fuel CO2 Factors'!$E16</f>
        <v>74</v>
      </c>
      <c r="Z361" s="1059">
        <f>'Fuel CO2 Factors'!$E16</f>
        <v>74</v>
      </c>
      <c r="AA361" s="1059">
        <f>'Fuel CO2 Factors'!$E16</f>
        <v>74</v>
      </c>
      <c r="AB361" s="1059">
        <f>'Fuel CO2 Factors'!$E16</f>
        <v>74</v>
      </c>
      <c r="AC361" s="1059">
        <f>'Fuel CO2 Factors'!$E16</f>
        <v>74</v>
      </c>
      <c r="AD361" s="1059">
        <f>'Fuel CO2 Factors'!$E16</f>
        <v>74</v>
      </c>
      <c r="AE361" s="1059">
        <f>'Fuel CO2 Factors'!$E16</f>
        <v>74</v>
      </c>
      <c r="AF361" s="1059">
        <f>'Fuel CO2 Factors'!$E16</f>
        <v>74</v>
      </c>
      <c r="AG361" s="1059">
        <f>'Fuel CO2 Factors'!$E16</f>
        <v>74</v>
      </c>
      <c r="AH361" s="1059">
        <f>'Fuel CO2 Factors'!$E16</f>
        <v>74</v>
      </c>
      <c r="AI361" s="1059">
        <f>'Fuel CO2 Factors'!$E16</f>
        <v>74</v>
      </c>
      <c r="AJ361" s="1059">
        <f>'Fuel CO2 Factors'!$E16</f>
        <v>74</v>
      </c>
      <c r="AK361" s="1059">
        <f>'Fuel CO2 Factors'!$E16</f>
        <v>74</v>
      </c>
      <c r="AL361" s="1059">
        <f>'Fuel CO2 Factors'!$E16</f>
        <v>74</v>
      </c>
      <c r="AM361" s="1059">
        <f>'Fuel CO2 Factors'!$E16</f>
        <v>74</v>
      </c>
      <c r="AN361" s="1059">
        <f>'Fuel CO2 Factors'!$E16</f>
        <v>74</v>
      </c>
      <c r="AO361" s="1059">
        <f>'Fuel CO2 Factors'!$E16</f>
        <v>74</v>
      </c>
      <c r="AP361" s="1059">
        <f>'Fuel CO2 Factors'!$E16</f>
        <v>74</v>
      </c>
      <c r="AQ361" s="1059">
        <f>'Fuel CO2 Factors'!$E16</f>
        <v>74</v>
      </c>
      <c r="AR361" s="1059">
        <f>'Fuel CO2 Factors'!$E16</f>
        <v>74</v>
      </c>
      <c r="AS361" s="1059">
        <f>'Fuel CO2 Factors'!$E16</f>
        <v>74</v>
      </c>
      <c r="AT361" s="1059">
        <f>'Fuel CO2 Factors'!$E16</f>
        <v>74</v>
      </c>
      <c r="AU361" s="1059">
        <f>'Fuel CO2 Factors'!$E16</f>
        <v>74</v>
      </c>
      <c r="AV361" s="1059">
        <f>'Fuel CO2 Factors'!$E16</f>
        <v>74</v>
      </c>
      <c r="AW361" s="1059">
        <f>'Fuel CO2 Factors'!$E16</f>
        <v>74</v>
      </c>
      <c r="AX361" s="1059">
        <f>'Fuel CO2 Factors'!$E16</f>
        <v>74</v>
      </c>
      <c r="AY361" s="1059">
        <f>'Fuel CO2 Factors'!$E16</f>
        <v>74</v>
      </c>
      <c r="AZ361" s="1059">
        <f>'Fuel CO2 Factors'!$E16</f>
        <v>74</v>
      </c>
      <c r="BA361" s="1059">
        <f>'Fuel CO2 Factors'!$E16</f>
        <v>74</v>
      </c>
      <c r="BB361" s="1059">
        <f>'Fuel CO2 Factors'!$E16</f>
        <v>74</v>
      </c>
      <c r="BC361" s="1059">
        <f>'Fuel CO2 Factors'!$E16</f>
        <v>74</v>
      </c>
      <c r="BD361" s="1059">
        <f>'Fuel CO2 Factors'!$E16</f>
        <v>74</v>
      </c>
      <c r="BE361" s="1059">
        <f>'Fuel CO2 Factors'!$E16</f>
        <v>74</v>
      </c>
      <c r="BF361" s="1059">
        <f>'Fuel CO2 Factors'!$E16</f>
        <v>74</v>
      </c>
      <c r="BG361" s="1059">
        <f>'Fuel CO2 Factors'!$E16</f>
        <v>74</v>
      </c>
      <c r="BH361" s="1059">
        <f>'Fuel CO2 Factors'!$E16</f>
        <v>74</v>
      </c>
      <c r="BI361" s="1059">
        <f>'Fuel CO2 Factors'!$E16</f>
        <v>74</v>
      </c>
      <c r="BJ361" s="1059">
        <f>'Fuel CO2 Factors'!$E16</f>
        <v>74</v>
      </c>
      <c r="BK361" s="1059">
        <f>'Fuel CO2 Factors'!$E16</f>
        <v>74</v>
      </c>
      <c r="BL361" s="1059">
        <f>'Fuel CO2 Factors'!$E16</f>
        <v>74</v>
      </c>
      <c r="BM361" s="1059">
        <f>'Fuel CO2 Factors'!$E16</f>
        <v>74</v>
      </c>
      <c r="BN361" s="1059">
        <f>'Fuel CO2 Factors'!$E16</f>
        <v>74</v>
      </c>
      <c r="BO361" s="1059">
        <f>'Fuel CO2 Factors'!$E16</f>
        <v>74</v>
      </c>
    </row>
    <row r="362" spans="2:67" ht="12.75" customHeight="1">
      <c r="B362" s="728">
        <f t="shared" si="331"/>
        <v>195</v>
      </c>
      <c r="C362" s="710"/>
      <c r="D362" s="708" t="s">
        <v>778</v>
      </c>
      <c r="E362" s="702" t="s">
        <v>945</v>
      </c>
      <c r="F362" s="709"/>
      <c r="G362" s="1059">
        <f>'Fuel CO2 Factors'!$E17</f>
        <v>85</v>
      </c>
      <c r="H362" s="1059">
        <f>'Fuel CO2 Factors'!$E17</f>
        <v>85</v>
      </c>
      <c r="I362" s="1059">
        <f>'Fuel CO2 Factors'!$E17</f>
        <v>85</v>
      </c>
      <c r="J362" s="1059">
        <f>'Fuel CO2 Factors'!$E17</f>
        <v>85</v>
      </c>
      <c r="K362" s="1059">
        <f>'Fuel CO2 Factors'!$E17</f>
        <v>85</v>
      </c>
      <c r="L362" s="1059">
        <f>'Fuel CO2 Factors'!$E17</f>
        <v>85</v>
      </c>
      <c r="M362" s="1059">
        <f>'Fuel CO2 Factors'!$E17</f>
        <v>85</v>
      </c>
      <c r="N362" s="1059">
        <f>'Fuel CO2 Factors'!$E17</f>
        <v>85</v>
      </c>
      <c r="O362" s="1059">
        <f>'Fuel CO2 Factors'!$E17</f>
        <v>85</v>
      </c>
      <c r="P362" s="1059">
        <f>'Fuel CO2 Factors'!$E17</f>
        <v>85</v>
      </c>
      <c r="Q362" s="1059">
        <f>'Fuel CO2 Factors'!$E17</f>
        <v>85</v>
      </c>
      <c r="R362" s="1059">
        <f>'Fuel CO2 Factors'!$E17</f>
        <v>85</v>
      </c>
      <c r="S362" s="1059">
        <f>'Fuel CO2 Factors'!$E17</f>
        <v>85</v>
      </c>
      <c r="T362" s="1059">
        <f>'Fuel CO2 Factors'!$E17</f>
        <v>85</v>
      </c>
      <c r="U362" s="1059">
        <f>'Fuel CO2 Factors'!$E17</f>
        <v>85</v>
      </c>
      <c r="V362" s="1059">
        <f>'Fuel CO2 Factors'!$E17</f>
        <v>85</v>
      </c>
      <c r="W362" s="1059">
        <f>'Fuel CO2 Factors'!$E17</f>
        <v>85</v>
      </c>
      <c r="X362" s="1059">
        <f>'Fuel CO2 Factors'!$E17</f>
        <v>85</v>
      </c>
      <c r="Y362" s="1059">
        <f>'Fuel CO2 Factors'!$E17</f>
        <v>85</v>
      </c>
      <c r="Z362" s="1059">
        <f>'Fuel CO2 Factors'!$E17</f>
        <v>85</v>
      </c>
      <c r="AA362" s="1059">
        <f>'Fuel CO2 Factors'!$E17</f>
        <v>85</v>
      </c>
      <c r="AB362" s="1059">
        <f>'Fuel CO2 Factors'!$E17</f>
        <v>85</v>
      </c>
      <c r="AC362" s="1059">
        <f>'Fuel CO2 Factors'!$E17</f>
        <v>85</v>
      </c>
      <c r="AD362" s="1059">
        <f>'Fuel CO2 Factors'!$E17</f>
        <v>85</v>
      </c>
      <c r="AE362" s="1059">
        <f>'Fuel CO2 Factors'!$E17</f>
        <v>85</v>
      </c>
      <c r="AF362" s="1059">
        <f>'Fuel CO2 Factors'!$E17</f>
        <v>85</v>
      </c>
      <c r="AG362" s="1059">
        <f>'Fuel CO2 Factors'!$E17</f>
        <v>85</v>
      </c>
      <c r="AH362" s="1059">
        <f>'Fuel CO2 Factors'!$E17</f>
        <v>85</v>
      </c>
      <c r="AI362" s="1059">
        <f>'Fuel CO2 Factors'!$E17</f>
        <v>85</v>
      </c>
      <c r="AJ362" s="1059">
        <f>'Fuel CO2 Factors'!$E17</f>
        <v>85</v>
      </c>
      <c r="AK362" s="1059">
        <f>'Fuel CO2 Factors'!$E17</f>
        <v>85</v>
      </c>
      <c r="AL362" s="1059">
        <f>'Fuel CO2 Factors'!$E17</f>
        <v>85</v>
      </c>
      <c r="AM362" s="1059">
        <f>'Fuel CO2 Factors'!$E17</f>
        <v>85</v>
      </c>
      <c r="AN362" s="1059">
        <f>'Fuel CO2 Factors'!$E17</f>
        <v>85</v>
      </c>
      <c r="AO362" s="1059">
        <f>'Fuel CO2 Factors'!$E17</f>
        <v>85</v>
      </c>
      <c r="AP362" s="1059">
        <f>'Fuel CO2 Factors'!$E17</f>
        <v>85</v>
      </c>
      <c r="AQ362" s="1059">
        <f>'Fuel CO2 Factors'!$E17</f>
        <v>85</v>
      </c>
      <c r="AR362" s="1059">
        <f>'Fuel CO2 Factors'!$E17</f>
        <v>85</v>
      </c>
      <c r="AS362" s="1059">
        <f>'Fuel CO2 Factors'!$E17</f>
        <v>85</v>
      </c>
      <c r="AT362" s="1059">
        <f>'Fuel CO2 Factors'!$E17</f>
        <v>85</v>
      </c>
      <c r="AU362" s="1059">
        <f>'Fuel CO2 Factors'!$E17</f>
        <v>85</v>
      </c>
      <c r="AV362" s="1059">
        <f>'Fuel CO2 Factors'!$E17</f>
        <v>85</v>
      </c>
      <c r="AW362" s="1059">
        <f>'Fuel CO2 Factors'!$E17</f>
        <v>85</v>
      </c>
      <c r="AX362" s="1059">
        <f>'Fuel CO2 Factors'!$E17</f>
        <v>85</v>
      </c>
      <c r="AY362" s="1059">
        <f>'Fuel CO2 Factors'!$E17</f>
        <v>85</v>
      </c>
      <c r="AZ362" s="1059">
        <f>'Fuel CO2 Factors'!$E17</f>
        <v>85</v>
      </c>
      <c r="BA362" s="1059">
        <f>'Fuel CO2 Factors'!$E17</f>
        <v>85</v>
      </c>
      <c r="BB362" s="1059">
        <f>'Fuel CO2 Factors'!$E17</f>
        <v>85</v>
      </c>
      <c r="BC362" s="1059">
        <f>'Fuel CO2 Factors'!$E17</f>
        <v>85</v>
      </c>
      <c r="BD362" s="1059">
        <f>'Fuel CO2 Factors'!$E17</f>
        <v>85</v>
      </c>
      <c r="BE362" s="1059">
        <f>'Fuel CO2 Factors'!$E17</f>
        <v>85</v>
      </c>
      <c r="BF362" s="1059">
        <f>'Fuel CO2 Factors'!$E17</f>
        <v>85</v>
      </c>
      <c r="BG362" s="1059">
        <f>'Fuel CO2 Factors'!$E17</f>
        <v>85</v>
      </c>
      <c r="BH362" s="1059">
        <f>'Fuel CO2 Factors'!$E17</f>
        <v>85</v>
      </c>
      <c r="BI362" s="1059">
        <f>'Fuel CO2 Factors'!$E17</f>
        <v>85</v>
      </c>
      <c r="BJ362" s="1059">
        <f>'Fuel CO2 Factors'!$E17</f>
        <v>85</v>
      </c>
      <c r="BK362" s="1059">
        <f>'Fuel CO2 Factors'!$E17</f>
        <v>85</v>
      </c>
      <c r="BL362" s="1059">
        <f>'Fuel CO2 Factors'!$E17</f>
        <v>85</v>
      </c>
      <c r="BM362" s="1059">
        <f>'Fuel CO2 Factors'!$E17</f>
        <v>85</v>
      </c>
      <c r="BN362" s="1059">
        <f>'Fuel CO2 Factors'!$E17</f>
        <v>85</v>
      </c>
      <c r="BO362" s="1059">
        <f>'Fuel CO2 Factors'!$E17</f>
        <v>85</v>
      </c>
    </row>
    <row r="363" spans="2:67" ht="12.75" customHeight="1">
      <c r="B363" s="728">
        <f t="shared" si="331"/>
        <v>196</v>
      </c>
      <c r="C363" s="707"/>
      <c r="D363" s="708" t="s">
        <v>795</v>
      </c>
      <c r="E363" s="702" t="s">
        <v>945</v>
      </c>
      <c r="F363" s="709"/>
      <c r="G363" s="1059">
        <f>'Fuel CO2 Factors'!$E18</f>
        <v>75</v>
      </c>
      <c r="H363" s="1059">
        <f>'Fuel CO2 Factors'!$E18</f>
        <v>75</v>
      </c>
      <c r="I363" s="1059">
        <f>'Fuel CO2 Factors'!$E18</f>
        <v>75</v>
      </c>
      <c r="J363" s="1059">
        <f>'Fuel CO2 Factors'!$E18</f>
        <v>75</v>
      </c>
      <c r="K363" s="1059">
        <f>'Fuel CO2 Factors'!$E18</f>
        <v>75</v>
      </c>
      <c r="L363" s="1059">
        <f>'Fuel CO2 Factors'!$E18</f>
        <v>75</v>
      </c>
      <c r="M363" s="1059">
        <f>'Fuel CO2 Factors'!$E18</f>
        <v>75</v>
      </c>
      <c r="N363" s="1059">
        <f>'Fuel CO2 Factors'!$E18</f>
        <v>75</v>
      </c>
      <c r="O363" s="1059">
        <f>'Fuel CO2 Factors'!$E18</f>
        <v>75</v>
      </c>
      <c r="P363" s="1059">
        <f>'Fuel CO2 Factors'!$E18</f>
        <v>75</v>
      </c>
      <c r="Q363" s="1059">
        <f>'Fuel CO2 Factors'!$E18</f>
        <v>75</v>
      </c>
      <c r="R363" s="1059">
        <f>'Fuel CO2 Factors'!$E18</f>
        <v>75</v>
      </c>
      <c r="S363" s="1059">
        <f>'Fuel CO2 Factors'!$E18</f>
        <v>75</v>
      </c>
      <c r="T363" s="1059">
        <f>'Fuel CO2 Factors'!$E18</f>
        <v>75</v>
      </c>
      <c r="U363" s="1059">
        <f>'Fuel CO2 Factors'!$E18</f>
        <v>75</v>
      </c>
      <c r="V363" s="1059">
        <f>'Fuel CO2 Factors'!$E18</f>
        <v>75</v>
      </c>
      <c r="W363" s="1059">
        <f>'Fuel CO2 Factors'!$E18</f>
        <v>75</v>
      </c>
      <c r="X363" s="1059">
        <f>'Fuel CO2 Factors'!$E18</f>
        <v>75</v>
      </c>
      <c r="Y363" s="1059">
        <f>'Fuel CO2 Factors'!$E18</f>
        <v>75</v>
      </c>
      <c r="Z363" s="1059">
        <f>'Fuel CO2 Factors'!$E18</f>
        <v>75</v>
      </c>
      <c r="AA363" s="1059">
        <f>'Fuel CO2 Factors'!$E18</f>
        <v>75</v>
      </c>
      <c r="AB363" s="1059">
        <f>'Fuel CO2 Factors'!$E18</f>
        <v>75</v>
      </c>
      <c r="AC363" s="1059">
        <f>'Fuel CO2 Factors'!$E18</f>
        <v>75</v>
      </c>
      <c r="AD363" s="1059">
        <f>'Fuel CO2 Factors'!$E18</f>
        <v>75</v>
      </c>
      <c r="AE363" s="1059">
        <f>'Fuel CO2 Factors'!$E18</f>
        <v>75</v>
      </c>
      <c r="AF363" s="1059">
        <f>'Fuel CO2 Factors'!$E18</f>
        <v>75</v>
      </c>
      <c r="AG363" s="1059">
        <f>'Fuel CO2 Factors'!$E18</f>
        <v>75</v>
      </c>
      <c r="AH363" s="1059">
        <f>'Fuel CO2 Factors'!$E18</f>
        <v>75</v>
      </c>
      <c r="AI363" s="1059">
        <f>'Fuel CO2 Factors'!$E18</f>
        <v>75</v>
      </c>
      <c r="AJ363" s="1059">
        <f>'Fuel CO2 Factors'!$E18</f>
        <v>75</v>
      </c>
      <c r="AK363" s="1059">
        <f>'Fuel CO2 Factors'!$E18</f>
        <v>75</v>
      </c>
      <c r="AL363" s="1059">
        <f>'Fuel CO2 Factors'!$E18</f>
        <v>75</v>
      </c>
      <c r="AM363" s="1059">
        <f>'Fuel CO2 Factors'!$E18</f>
        <v>75</v>
      </c>
      <c r="AN363" s="1059">
        <f>'Fuel CO2 Factors'!$E18</f>
        <v>75</v>
      </c>
      <c r="AO363" s="1059">
        <f>'Fuel CO2 Factors'!$E18</f>
        <v>75</v>
      </c>
      <c r="AP363" s="1059">
        <f>'Fuel CO2 Factors'!$E18</f>
        <v>75</v>
      </c>
      <c r="AQ363" s="1059">
        <f>'Fuel CO2 Factors'!$E18</f>
        <v>75</v>
      </c>
      <c r="AR363" s="1059">
        <f>'Fuel CO2 Factors'!$E18</f>
        <v>75</v>
      </c>
      <c r="AS363" s="1059">
        <f>'Fuel CO2 Factors'!$E18</f>
        <v>75</v>
      </c>
      <c r="AT363" s="1059">
        <f>'Fuel CO2 Factors'!$E18</f>
        <v>75</v>
      </c>
      <c r="AU363" s="1059">
        <f>'Fuel CO2 Factors'!$E18</f>
        <v>75</v>
      </c>
      <c r="AV363" s="1059">
        <f>'Fuel CO2 Factors'!$E18</f>
        <v>75</v>
      </c>
      <c r="AW363" s="1059">
        <f>'Fuel CO2 Factors'!$E18</f>
        <v>75</v>
      </c>
      <c r="AX363" s="1059">
        <f>'Fuel CO2 Factors'!$E18</f>
        <v>75</v>
      </c>
      <c r="AY363" s="1059">
        <f>'Fuel CO2 Factors'!$E18</f>
        <v>75</v>
      </c>
      <c r="AZ363" s="1059">
        <f>'Fuel CO2 Factors'!$E18</f>
        <v>75</v>
      </c>
      <c r="BA363" s="1059">
        <f>'Fuel CO2 Factors'!$E18</f>
        <v>75</v>
      </c>
      <c r="BB363" s="1059">
        <f>'Fuel CO2 Factors'!$E18</f>
        <v>75</v>
      </c>
      <c r="BC363" s="1059">
        <f>'Fuel CO2 Factors'!$E18</f>
        <v>75</v>
      </c>
      <c r="BD363" s="1059">
        <f>'Fuel CO2 Factors'!$E18</f>
        <v>75</v>
      </c>
      <c r="BE363" s="1059">
        <f>'Fuel CO2 Factors'!$E18</f>
        <v>75</v>
      </c>
      <c r="BF363" s="1059">
        <f>'Fuel CO2 Factors'!$E18</f>
        <v>75</v>
      </c>
      <c r="BG363" s="1059">
        <f>'Fuel CO2 Factors'!$E18</f>
        <v>75</v>
      </c>
      <c r="BH363" s="1059">
        <f>'Fuel CO2 Factors'!$E18</f>
        <v>75</v>
      </c>
      <c r="BI363" s="1059">
        <f>'Fuel CO2 Factors'!$E18</f>
        <v>75</v>
      </c>
      <c r="BJ363" s="1059">
        <f>'Fuel CO2 Factors'!$E18</f>
        <v>75</v>
      </c>
      <c r="BK363" s="1059">
        <f>'Fuel CO2 Factors'!$E18</f>
        <v>75</v>
      </c>
      <c r="BL363" s="1059">
        <f>'Fuel CO2 Factors'!$E18</f>
        <v>75</v>
      </c>
      <c r="BM363" s="1059">
        <f>'Fuel CO2 Factors'!$E18</f>
        <v>75</v>
      </c>
      <c r="BN363" s="1059">
        <f>'Fuel CO2 Factors'!$E18</f>
        <v>75</v>
      </c>
      <c r="BO363" s="1059">
        <f>'Fuel CO2 Factors'!$E18</f>
        <v>75</v>
      </c>
    </row>
    <row r="364" spans="2:67" ht="12.75" customHeight="1">
      <c r="B364" s="728">
        <f t="shared" si="331"/>
        <v>197</v>
      </c>
      <c r="C364" s="710"/>
      <c r="D364" s="708" t="s">
        <v>1125</v>
      </c>
      <c r="E364" s="702" t="s">
        <v>945</v>
      </c>
      <c r="F364" s="709"/>
      <c r="G364" s="1059">
        <f>'Fuel CO2 Factors'!$E19</f>
        <v>74</v>
      </c>
      <c r="H364" s="1059">
        <f>'Fuel CO2 Factors'!$E19</f>
        <v>74</v>
      </c>
      <c r="I364" s="1059">
        <f>'Fuel CO2 Factors'!$E19</f>
        <v>74</v>
      </c>
      <c r="J364" s="1059">
        <f>'Fuel CO2 Factors'!$E19</f>
        <v>74</v>
      </c>
      <c r="K364" s="1059">
        <f>'Fuel CO2 Factors'!$E19</f>
        <v>74</v>
      </c>
      <c r="L364" s="1059">
        <f>'Fuel CO2 Factors'!$E19</f>
        <v>74</v>
      </c>
      <c r="M364" s="1059">
        <f>'Fuel CO2 Factors'!$E19</f>
        <v>74</v>
      </c>
      <c r="N364" s="1059">
        <f>'Fuel CO2 Factors'!$E19</f>
        <v>74</v>
      </c>
      <c r="O364" s="1059">
        <f>'Fuel CO2 Factors'!$E19</f>
        <v>74</v>
      </c>
      <c r="P364" s="1059">
        <f>'Fuel CO2 Factors'!$E19</f>
        <v>74</v>
      </c>
      <c r="Q364" s="1059">
        <f>'Fuel CO2 Factors'!$E19</f>
        <v>74</v>
      </c>
      <c r="R364" s="1059">
        <f>'Fuel CO2 Factors'!$E19</f>
        <v>74</v>
      </c>
      <c r="S364" s="1059">
        <f>'Fuel CO2 Factors'!$E19</f>
        <v>74</v>
      </c>
      <c r="T364" s="1059">
        <f>'Fuel CO2 Factors'!$E19</f>
        <v>74</v>
      </c>
      <c r="U364" s="1059">
        <f>'Fuel CO2 Factors'!$E19</f>
        <v>74</v>
      </c>
      <c r="V364" s="1059">
        <f>'Fuel CO2 Factors'!$E19</f>
        <v>74</v>
      </c>
      <c r="W364" s="1059">
        <f>'Fuel CO2 Factors'!$E19</f>
        <v>74</v>
      </c>
      <c r="X364" s="1059">
        <f>'Fuel CO2 Factors'!$E19</f>
        <v>74</v>
      </c>
      <c r="Y364" s="1059">
        <f>'Fuel CO2 Factors'!$E19</f>
        <v>74</v>
      </c>
      <c r="Z364" s="1059">
        <f>'Fuel CO2 Factors'!$E19</f>
        <v>74</v>
      </c>
      <c r="AA364" s="1059">
        <f>'Fuel CO2 Factors'!$E19</f>
        <v>74</v>
      </c>
      <c r="AB364" s="1059">
        <f>'Fuel CO2 Factors'!$E19</f>
        <v>74</v>
      </c>
      <c r="AC364" s="1059">
        <f>'Fuel CO2 Factors'!$E19</f>
        <v>74</v>
      </c>
      <c r="AD364" s="1059">
        <f>'Fuel CO2 Factors'!$E19</f>
        <v>74</v>
      </c>
      <c r="AE364" s="1059">
        <f>'Fuel CO2 Factors'!$E19</f>
        <v>74</v>
      </c>
      <c r="AF364" s="1059">
        <f>'Fuel CO2 Factors'!$E19</f>
        <v>74</v>
      </c>
      <c r="AG364" s="1059">
        <f>'Fuel CO2 Factors'!$E19</f>
        <v>74</v>
      </c>
      <c r="AH364" s="1059">
        <f>'Fuel CO2 Factors'!$E19</f>
        <v>74</v>
      </c>
      <c r="AI364" s="1059">
        <f>'Fuel CO2 Factors'!$E19</f>
        <v>74</v>
      </c>
      <c r="AJ364" s="1059">
        <f>'Fuel CO2 Factors'!$E19</f>
        <v>74</v>
      </c>
      <c r="AK364" s="1059">
        <f>'Fuel CO2 Factors'!$E19</f>
        <v>74</v>
      </c>
      <c r="AL364" s="1059">
        <f>'Fuel CO2 Factors'!$E19</f>
        <v>74</v>
      </c>
      <c r="AM364" s="1059">
        <f>'Fuel CO2 Factors'!$E19</f>
        <v>74</v>
      </c>
      <c r="AN364" s="1059">
        <f>'Fuel CO2 Factors'!$E19</f>
        <v>74</v>
      </c>
      <c r="AO364" s="1059">
        <f>'Fuel CO2 Factors'!$E19</f>
        <v>74</v>
      </c>
      <c r="AP364" s="1059">
        <f>'Fuel CO2 Factors'!$E19</f>
        <v>74</v>
      </c>
      <c r="AQ364" s="1059">
        <f>'Fuel CO2 Factors'!$E19</f>
        <v>74</v>
      </c>
      <c r="AR364" s="1059">
        <f>'Fuel CO2 Factors'!$E19</f>
        <v>74</v>
      </c>
      <c r="AS364" s="1059">
        <f>'Fuel CO2 Factors'!$E19</f>
        <v>74</v>
      </c>
      <c r="AT364" s="1059">
        <f>'Fuel CO2 Factors'!$E19</f>
        <v>74</v>
      </c>
      <c r="AU364" s="1059">
        <f>'Fuel CO2 Factors'!$E19</f>
        <v>74</v>
      </c>
      <c r="AV364" s="1059">
        <f>'Fuel CO2 Factors'!$E19</f>
        <v>74</v>
      </c>
      <c r="AW364" s="1059">
        <f>'Fuel CO2 Factors'!$E19</f>
        <v>74</v>
      </c>
      <c r="AX364" s="1059">
        <f>'Fuel CO2 Factors'!$E19</f>
        <v>74</v>
      </c>
      <c r="AY364" s="1059">
        <f>'Fuel CO2 Factors'!$E19</f>
        <v>74</v>
      </c>
      <c r="AZ364" s="1059">
        <f>'Fuel CO2 Factors'!$E19</f>
        <v>74</v>
      </c>
      <c r="BA364" s="1059">
        <f>'Fuel CO2 Factors'!$E19</f>
        <v>74</v>
      </c>
      <c r="BB364" s="1059">
        <f>'Fuel CO2 Factors'!$E19</f>
        <v>74</v>
      </c>
      <c r="BC364" s="1059">
        <f>'Fuel CO2 Factors'!$E19</f>
        <v>74</v>
      </c>
      <c r="BD364" s="1059">
        <f>'Fuel CO2 Factors'!$E19</f>
        <v>74</v>
      </c>
      <c r="BE364" s="1059">
        <f>'Fuel CO2 Factors'!$E19</f>
        <v>74</v>
      </c>
      <c r="BF364" s="1059">
        <f>'Fuel CO2 Factors'!$E19</f>
        <v>74</v>
      </c>
      <c r="BG364" s="1059">
        <f>'Fuel CO2 Factors'!$E19</f>
        <v>74</v>
      </c>
      <c r="BH364" s="1059">
        <f>'Fuel CO2 Factors'!$E19</f>
        <v>74</v>
      </c>
      <c r="BI364" s="1059">
        <f>'Fuel CO2 Factors'!$E19</f>
        <v>74</v>
      </c>
      <c r="BJ364" s="1059">
        <f>'Fuel CO2 Factors'!$E19</f>
        <v>74</v>
      </c>
      <c r="BK364" s="1059">
        <f>'Fuel CO2 Factors'!$E19</f>
        <v>74</v>
      </c>
      <c r="BL364" s="1059">
        <f>'Fuel CO2 Factors'!$E19</f>
        <v>74</v>
      </c>
      <c r="BM364" s="1059">
        <f>'Fuel CO2 Factors'!$E19</f>
        <v>74</v>
      </c>
      <c r="BN364" s="1059">
        <f>'Fuel CO2 Factors'!$E19</f>
        <v>74</v>
      </c>
      <c r="BO364" s="1059">
        <f>'Fuel CO2 Factors'!$E19</f>
        <v>74</v>
      </c>
    </row>
    <row r="365" spans="2:67" ht="12.75" customHeight="1">
      <c r="B365" s="728">
        <f t="shared" si="331"/>
        <v>198</v>
      </c>
      <c r="C365" s="707"/>
      <c r="D365" s="708" t="s">
        <v>1126</v>
      </c>
      <c r="E365" s="702" t="s">
        <v>945</v>
      </c>
      <c r="F365" s="709"/>
      <c r="G365" s="1059">
        <f>'Fuel CO2 Factors'!$E20</f>
        <v>75</v>
      </c>
      <c r="H365" s="1059">
        <f>'Fuel CO2 Factors'!$E20</f>
        <v>75</v>
      </c>
      <c r="I365" s="1059">
        <f>'Fuel CO2 Factors'!$E20</f>
        <v>75</v>
      </c>
      <c r="J365" s="1059">
        <f>'Fuel CO2 Factors'!$E20</f>
        <v>75</v>
      </c>
      <c r="K365" s="1059">
        <f>'Fuel CO2 Factors'!$E20</f>
        <v>75</v>
      </c>
      <c r="L365" s="1059">
        <f>'Fuel CO2 Factors'!$E20</f>
        <v>75</v>
      </c>
      <c r="M365" s="1059">
        <f>'Fuel CO2 Factors'!$E20</f>
        <v>75</v>
      </c>
      <c r="N365" s="1059">
        <f>'Fuel CO2 Factors'!$E20</f>
        <v>75</v>
      </c>
      <c r="O365" s="1059">
        <f>'Fuel CO2 Factors'!$E20</f>
        <v>75</v>
      </c>
      <c r="P365" s="1059">
        <f>'Fuel CO2 Factors'!$E20</f>
        <v>75</v>
      </c>
      <c r="Q365" s="1059">
        <f>'Fuel CO2 Factors'!$E20</f>
        <v>75</v>
      </c>
      <c r="R365" s="1059">
        <f>'Fuel CO2 Factors'!$E20</f>
        <v>75</v>
      </c>
      <c r="S365" s="1059">
        <f>'Fuel CO2 Factors'!$E20</f>
        <v>75</v>
      </c>
      <c r="T365" s="1059">
        <f>'Fuel CO2 Factors'!$E20</f>
        <v>75</v>
      </c>
      <c r="U365" s="1059">
        <f>'Fuel CO2 Factors'!$E20</f>
        <v>75</v>
      </c>
      <c r="V365" s="1059">
        <f>'Fuel CO2 Factors'!$E20</f>
        <v>75</v>
      </c>
      <c r="W365" s="1059">
        <f>'Fuel CO2 Factors'!$E20</f>
        <v>75</v>
      </c>
      <c r="X365" s="1059">
        <f>'Fuel CO2 Factors'!$E20</f>
        <v>75</v>
      </c>
      <c r="Y365" s="1059">
        <f>'Fuel CO2 Factors'!$E20</f>
        <v>75</v>
      </c>
      <c r="Z365" s="1059">
        <f>'Fuel CO2 Factors'!$E20</f>
        <v>75</v>
      </c>
      <c r="AA365" s="1059">
        <f>'Fuel CO2 Factors'!$E20</f>
        <v>75</v>
      </c>
      <c r="AB365" s="1059">
        <f>'Fuel CO2 Factors'!$E20</f>
        <v>75</v>
      </c>
      <c r="AC365" s="1059">
        <f>'Fuel CO2 Factors'!$E20</f>
        <v>75</v>
      </c>
      <c r="AD365" s="1059">
        <f>'Fuel CO2 Factors'!$E20</f>
        <v>75</v>
      </c>
      <c r="AE365" s="1059">
        <f>'Fuel CO2 Factors'!$E20</f>
        <v>75</v>
      </c>
      <c r="AF365" s="1059">
        <f>'Fuel CO2 Factors'!$E20</f>
        <v>75</v>
      </c>
      <c r="AG365" s="1059">
        <f>'Fuel CO2 Factors'!$E20</f>
        <v>75</v>
      </c>
      <c r="AH365" s="1059">
        <f>'Fuel CO2 Factors'!$E20</f>
        <v>75</v>
      </c>
      <c r="AI365" s="1059">
        <f>'Fuel CO2 Factors'!$E20</f>
        <v>75</v>
      </c>
      <c r="AJ365" s="1059">
        <f>'Fuel CO2 Factors'!$E20</f>
        <v>75</v>
      </c>
      <c r="AK365" s="1059">
        <f>'Fuel CO2 Factors'!$E20</f>
        <v>75</v>
      </c>
      <c r="AL365" s="1059">
        <f>'Fuel CO2 Factors'!$E20</f>
        <v>75</v>
      </c>
      <c r="AM365" s="1059">
        <f>'Fuel CO2 Factors'!$E20</f>
        <v>75</v>
      </c>
      <c r="AN365" s="1059">
        <f>'Fuel CO2 Factors'!$E20</f>
        <v>75</v>
      </c>
      <c r="AO365" s="1059">
        <f>'Fuel CO2 Factors'!$E20</f>
        <v>75</v>
      </c>
      <c r="AP365" s="1059">
        <f>'Fuel CO2 Factors'!$E20</f>
        <v>75</v>
      </c>
      <c r="AQ365" s="1059">
        <f>'Fuel CO2 Factors'!$E20</f>
        <v>75</v>
      </c>
      <c r="AR365" s="1059">
        <f>'Fuel CO2 Factors'!$E20</f>
        <v>75</v>
      </c>
      <c r="AS365" s="1059">
        <f>'Fuel CO2 Factors'!$E20</f>
        <v>75</v>
      </c>
      <c r="AT365" s="1059">
        <f>'Fuel CO2 Factors'!$E20</f>
        <v>75</v>
      </c>
      <c r="AU365" s="1059">
        <f>'Fuel CO2 Factors'!$E20</f>
        <v>75</v>
      </c>
      <c r="AV365" s="1059">
        <f>'Fuel CO2 Factors'!$E20</f>
        <v>75</v>
      </c>
      <c r="AW365" s="1059">
        <f>'Fuel CO2 Factors'!$E20</f>
        <v>75</v>
      </c>
      <c r="AX365" s="1059">
        <f>'Fuel CO2 Factors'!$E20</f>
        <v>75</v>
      </c>
      <c r="AY365" s="1059">
        <f>'Fuel CO2 Factors'!$E20</f>
        <v>75</v>
      </c>
      <c r="AZ365" s="1059">
        <f>'Fuel CO2 Factors'!$E20</f>
        <v>75</v>
      </c>
      <c r="BA365" s="1059">
        <f>'Fuel CO2 Factors'!$E20</f>
        <v>75</v>
      </c>
      <c r="BB365" s="1059">
        <f>'Fuel CO2 Factors'!$E20</f>
        <v>75</v>
      </c>
      <c r="BC365" s="1059">
        <f>'Fuel CO2 Factors'!$E20</f>
        <v>75</v>
      </c>
      <c r="BD365" s="1059">
        <f>'Fuel CO2 Factors'!$E20</f>
        <v>75</v>
      </c>
      <c r="BE365" s="1059">
        <f>'Fuel CO2 Factors'!$E20</f>
        <v>75</v>
      </c>
      <c r="BF365" s="1059">
        <f>'Fuel CO2 Factors'!$E20</f>
        <v>75</v>
      </c>
      <c r="BG365" s="1059">
        <f>'Fuel CO2 Factors'!$E20</f>
        <v>75</v>
      </c>
      <c r="BH365" s="1059">
        <f>'Fuel CO2 Factors'!$E20</f>
        <v>75</v>
      </c>
      <c r="BI365" s="1059">
        <f>'Fuel CO2 Factors'!$E20</f>
        <v>75</v>
      </c>
      <c r="BJ365" s="1059">
        <f>'Fuel CO2 Factors'!$E20</f>
        <v>75</v>
      </c>
      <c r="BK365" s="1059">
        <f>'Fuel CO2 Factors'!$E20</f>
        <v>75</v>
      </c>
      <c r="BL365" s="1059">
        <f>'Fuel CO2 Factors'!$E20</f>
        <v>75</v>
      </c>
      <c r="BM365" s="1059">
        <f>'Fuel CO2 Factors'!$E20</f>
        <v>75</v>
      </c>
      <c r="BN365" s="1059">
        <f>'Fuel CO2 Factors'!$E20</f>
        <v>75</v>
      </c>
      <c r="BO365" s="1059">
        <f>'Fuel CO2 Factors'!$E20</f>
        <v>75</v>
      </c>
    </row>
    <row r="366" spans="2:67" ht="12.75" customHeight="1">
      <c r="B366" s="728">
        <f t="shared" si="331"/>
        <v>199</v>
      </c>
      <c r="C366" s="707"/>
      <c r="D366" s="708" t="s">
        <v>831</v>
      </c>
      <c r="E366" s="702" t="s">
        <v>945</v>
      </c>
      <c r="F366" s="709"/>
      <c r="G366" s="1059">
        <f>'Fuel CO2 Factors'!$E21</f>
        <v>83</v>
      </c>
      <c r="H366" s="1059">
        <f>'Fuel CO2 Factors'!$E21</f>
        <v>83</v>
      </c>
      <c r="I366" s="1059">
        <f>'Fuel CO2 Factors'!$E21</f>
        <v>83</v>
      </c>
      <c r="J366" s="1059">
        <f>'Fuel CO2 Factors'!$E21</f>
        <v>83</v>
      </c>
      <c r="K366" s="1059">
        <f>'Fuel CO2 Factors'!$E21</f>
        <v>83</v>
      </c>
      <c r="L366" s="1059">
        <f>'Fuel CO2 Factors'!$E21</f>
        <v>83</v>
      </c>
      <c r="M366" s="1059">
        <f>'Fuel CO2 Factors'!$E21</f>
        <v>83</v>
      </c>
      <c r="N366" s="1059">
        <f>'Fuel CO2 Factors'!$E21</f>
        <v>83</v>
      </c>
      <c r="O366" s="1059">
        <f>'Fuel CO2 Factors'!$E21</f>
        <v>83</v>
      </c>
      <c r="P366" s="1059">
        <f>'Fuel CO2 Factors'!$E21</f>
        <v>83</v>
      </c>
      <c r="Q366" s="1059">
        <f>'Fuel CO2 Factors'!$E21</f>
        <v>83</v>
      </c>
      <c r="R366" s="1059">
        <f>'Fuel CO2 Factors'!$E21</f>
        <v>83</v>
      </c>
      <c r="S366" s="1059">
        <f>'Fuel CO2 Factors'!$E21</f>
        <v>83</v>
      </c>
      <c r="T366" s="1059">
        <f>'Fuel CO2 Factors'!$E21</f>
        <v>83</v>
      </c>
      <c r="U366" s="1059">
        <f>'Fuel CO2 Factors'!$E21</f>
        <v>83</v>
      </c>
      <c r="V366" s="1059">
        <f>'Fuel CO2 Factors'!$E21</f>
        <v>83</v>
      </c>
      <c r="W366" s="1059">
        <f>'Fuel CO2 Factors'!$E21</f>
        <v>83</v>
      </c>
      <c r="X366" s="1059">
        <f>'Fuel CO2 Factors'!$E21</f>
        <v>83</v>
      </c>
      <c r="Y366" s="1059">
        <f>'Fuel CO2 Factors'!$E21</f>
        <v>83</v>
      </c>
      <c r="Z366" s="1059">
        <f>'Fuel CO2 Factors'!$E21</f>
        <v>83</v>
      </c>
      <c r="AA366" s="1059">
        <f>'Fuel CO2 Factors'!$E21</f>
        <v>83</v>
      </c>
      <c r="AB366" s="1059">
        <f>'Fuel CO2 Factors'!$E21</f>
        <v>83</v>
      </c>
      <c r="AC366" s="1059">
        <f>'Fuel CO2 Factors'!$E21</f>
        <v>83</v>
      </c>
      <c r="AD366" s="1059">
        <f>'Fuel CO2 Factors'!$E21</f>
        <v>83</v>
      </c>
      <c r="AE366" s="1059">
        <f>'Fuel CO2 Factors'!$E21</f>
        <v>83</v>
      </c>
      <c r="AF366" s="1059">
        <f>'Fuel CO2 Factors'!$E21</f>
        <v>83</v>
      </c>
      <c r="AG366" s="1059">
        <f>'Fuel CO2 Factors'!$E21</f>
        <v>83</v>
      </c>
      <c r="AH366" s="1059">
        <f>'Fuel CO2 Factors'!$E21</f>
        <v>83</v>
      </c>
      <c r="AI366" s="1059">
        <f>'Fuel CO2 Factors'!$E21</f>
        <v>83</v>
      </c>
      <c r="AJ366" s="1059">
        <f>'Fuel CO2 Factors'!$E21</f>
        <v>83</v>
      </c>
      <c r="AK366" s="1059">
        <f>'Fuel CO2 Factors'!$E21</f>
        <v>83</v>
      </c>
      <c r="AL366" s="1059">
        <f>'Fuel CO2 Factors'!$E21</f>
        <v>83</v>
      </c>
      <c r="AM366" s="1059">
        <f>'Fuel CO2 Factors'!$E21</f>
        <v>83</v>
      </c>
      <c r="AN366" s="1059">
        <f>'Fuel CO2 Factors'!$E21</f>
        <v>83</v>
      </c>
      <c r="AO366" s="1059">
        <f>'Fuel CO2 Factors'!$E21</f>
        <v>83</v>
      </c>
      <c r="AP366" s="1059">
        <f>'Fuel CO2 Factors'!$E21</f>
        <v>83</v>
      </c>
      <c r="AQ366" s="1059">
        <f>'Fuel CO2 Factors'!$E21</f>
        <v>83</v>
      </c>
      <c r="AR366" s="1059">
        <f>'Fuel CO2 Factors'!$E21</f>
        <v>83</v>
      </c>
      <c r="AS366" s="1059">
        <f>'Fuel CO2 Factors'!$E21</f>
        <v>83</v>
      </c>
      <c r="AT366" s="1059">
        <f>'Fuel CO2 Factors'!$E21</f>
        <v>83</v>
      </c>
      <c r="AU366" s="1059">
        <f>'Fuel CO2 Factors'!$E21</f>
        <v>83</v>
      </c>
      <c r="AV366" s="1059">
        <f>'Fuel CO2 Factors'!$E21</f>
        <v>83</v>
      </c>
      <c r="AW366" s="1059">
        <f>'Fuel CO2 Factors'!$E21</f>
        <v>83</v>
      </c>
      <c r="AX366" s="1059">
        <f>'Fuel CO2 Factors'!$E21</f>
        <v>83</v>
      </c>
      <c r="AY366" s="1059">
        <f>'Fuel CO2 Factors'!$E21</f>
        <v>83</v>
      </c>
      <c r="AZ366" s="1059">
        <f>'Fuel CO2 Factors'!$E21</f>
        <v>83</v>
      </c>
      <c r="BA366" s="1059">
        <f>'Fuel CO2 Factors'!$E21</f>
        <v>83</v>
      </c>
      <c r="BB366" s="1059">
        <f>'Fuel CO2 Factors'!$E21</f>
        <v>83</v>
      </c>
      <c r="BC366" s="1059">
        <f>'Fuel CO2 Factors'!$E21</f>
        <v>83</v>
      </c>
      <c r="BD366" s="1059">
        <f>'Fuel CO2 Factors'!$E21</f>
        <v>83</v>
      </c>
      <c r="BE366" s="1059">
        <f>'Fuel CO2 Factors'!$E21</f>
        <v>83</v>
      </c>
      <c r="BF366" s="1059">
        <f>'Fuel CO2 Factors'!$E21</f>
        <v>83</v>
      </c>
      <c r="BG366" s="1059">
        <f>'Fuel CO2 Factors'!$E21</f>
        <v>83</v>
      </c>
      <c r="BH366" s="1059">
        <f>'Fuel CO2 Factors'!$E21</f>
        <v>83</v>
      </c>
      <c r="BI366" s="1059">
        <f>'Fuel CO2 Factors'!$E21</f>
        <v>83</v>
      </c>
      <c r="BJ366" s="1059">
        <f>'Fuel CO2 Factors'!$E21</f>
        <v>83</v>
      </c>
      <c r="BK366" s="1059">
        <f>'Fuel CO2 Factors'!$E21</f>
        <v>83</v>
      </c>
      <c r="BL366" s="1059">
        <f>'Fuel CO2 Factors'!$E21</f>
        <v>83</v>
      </c>
      <c r="BM366" s="1059">
        <f>'Fuel CO2 Factors'!$E21</f>
        <v>83</v>
      </c>
      <c r="BN366" s="1059">
        <f>'Fuel CO2 Factors'!$E21</f>
        <v>83</v>
      </c>
      <c r="BO366" s="1059">
        <f>'Fuel CO2 Factors'!$E21</f>
        <v>83</v>
      </c>
    </row>
    <row r="367" spans="2:67" ht="12.75" customHeight="1">
      <c r="B367" s="728" t="s">
        <v>611</v>
      </c>
      <c r="C367" s="707"/>
      <c r="D367" s="708" t="s">
        <v>439</v>
      </c>
      <c r="E367" s="702" t="s">
        <v>945</v>
      </c>
      <c r="F367" s="709"/>
      <c r="G367" s="711">
        <v>74</v>
      </c>
      <c r="H367" s="711">
        <v>74</v>
      </c>
      <c r="I367" s="711">
        <v>74</v>
      </c>
      <c r="J367" s="711">
        <v>74</v>
      </c>
      <c r="K367" s="711">
        <v>74</v>
      </c>
      <c r="L367" s="711">
        <v>74</v>
      </c>
      <c r="M367" s="711">
        <v>74</v>
      </c>
      <c r="N367" s="711">
        <v>74</v>
      </c>
      <c r="O367" s="711">
        <v>74</v>
      </c>
      <c r="P367" s="711">
        <v>74</v>
      </c>
      <c r="Q367" s="711">
        <v>74</v>
      </c>
      <c r="R367" s="711">
        <v>74</v>
      </c>
      <c r="S367" s="711">
        <v>74</v>
      </c>
      <c r="T367" s="711">
        <v>74</v>
      </c>
      <c r="U367" s="711">
        <v>74</v>
      </c>
      <c r="V367" s="711">
        <v>74</v>
      </c>
      <c r="W367" s="711">
        <v>74</v>
      </c>
      <c r="X367" s="711">
        <v>74</v>
      </c>
      <c r="Y367" s="711">
        <v>74</v>
      </c>
      <c r="Z367" s="711">
        <v>74</v>
      </c>
      <c r="AA367" s="711">
        <v>74</v>
      </c>
      <c r="AB367" s="711">
        <v>74</v>
      </c>
      <c r="AC367" s="711">
        <v>74</v>
      </c>
      <c r="AD367" s="711">
        <v>74</v>
      </c>
      <c r="AE367" s="711">
        <v>74</v>
      </c>
      <c r="AF367" s="711">
        <v>74</v>
      </c>
      <c r="AG367" s="711">
        <v>74</v>
      </c>
      <c r="AH367" s="711">
        <v>74</v>
      </c>
      <c r="AI367" s="711">
        <v>74</v>
      </c>
      <c r="AJ367" s="711">
        <v>74</v>
      </c>
      <c r="AK367" s="711">
        <v>74</v>
      </c>
      <c r="AL367" s="711">
        <v>74</v>
      </c>
      <c r="AM367" s="711">
        <v>74</v>
      </c>
      <c r="AN367" s="711">
        <v>74</v>
      </c>
      <c r="AO367" s="711">
        <v>74</v>
      </c>
      <c r="AP367" s="711">
        <v>74</v>
      </c>
      <c r="AQ367" s="711">
        <v>75</v>
      </c>
      <c r="AR367" s="711">
        <v>76</v>
      </c>
      <c r="AS367" s="711">
        <v>77</v>
      </c>
      <c r="AT367" s="711">
        <v>78</v>
      </c>
      <c r="AU367" s="711">
        <v>79</v>
      </c>
      <c r="AV367" s="711">
        <v>80</v>
      </c>
      <c r="AW367" s="711">
        <v>81</v>
      </c>
      <c r="AX367" s="711">
        <v>82</v>
      </c>
      <c r="AY367" s="711">
        <v>83</v>
      </c>
      <c r="AZ367" s="711">
        <v>84</v>
      </c>
      <c r="BA367" s="711">
        <v>85</v>
      </c>
      <c r="BB367" s="711">
        <v>86</v>
      </c>
      <c r="BC367" s="711">
        <v>87</v>
      </c>
      <c r="BD367" s="711">
        <v>88</v>
      </c>
      <c r="BE367" s="711">
        <v>89</v>
      </c>
      <c r="BF367" s="711">
        <v>90</v>
      </c>
      <c r="BG367" s="711">
        <v>91</v>
      </c>
      <c r="BH367" s="711">
        <v>92</v>
      </c>
      <c r="BI367" s="711">
        <v>93</v>
      </c>
      <c r="BJ367" s="711">
        <v>94</v>
      </c>
      <c r="BK367" s="711">
        <v>95</v>
      </c>
      <c r="BL367" s="711">
        <v>96</v>
      </c>
      <c r="BM367" s="711">
        <v>97</v>
      </c>
      <c r="BN367" s="711">
        <v>98</v>
      </c>
      <c r="BO367" s="711">
        <v>99</v>
      </c>
    </row>
    <row r="368" spans="2:67" ht="12.75" customHeight="1">
      <c r="B368" s="728">
        <f>B366+1</f>
        <v>200</v>
      </c>
      <c r="C368" s="710"/>
      <c r="D368" s="669" t="s">
        <v>587</v>
      </c>
      <c r="E368" s="702" t="s">
        <v>945</v>
      </c>
      <c r="F368" s="709"/>
      <c r="G368" s="1059">
        <v>80</v>
      </c>
      <c r="H368" s="1059">
        <f>'Fuel CO2 Factors'!$E22</f>
        <v>80</v>
      </c>
      <c r="I368" s="1059">
        <f>'Fuel CO2 Factors'!$E22</f>
        <v>80</v>
      </c>
      <c r="J368" s="1059">
        <f>'Fuel CO2 Factors'!$E22</f>
        <v>80</v>
      </c>
      <c r="K368" s="1059">
        <f>'Fuel CO2 Factors'!$E22</f>
        <v>80</v>
      </c>
      <c r="L368" s="1059">
        <f>'Fuel CO2 Factors'!$E22</f>
        <v>80</v>
      </c>
      <c r="M368" s="1059">
        <f>'Fuel CO2 Factors'!$E22</f>
        <v>80</v>
      </c>
      <c r="N368" s="1059">
        <f>'Fuel CO2 Factors'!$E22</f>
        <v>80</v>
      </c>
      <c r="O368" s="1059">
        <f>'Fuel CO2 Factors'!$E22</f>
        <v>80</v>
      </c>
      <c r="P368" s="1059">
        <f>'Fuel CO2 Factors'!$E22</f>
        <v>80</v>
      </c>
      <c r="Q368" s="1059">
        <f>'Fuel CO2 Factors'!$E22</f>
        <v>80</v>
      </c>
      <c r="R368" s="1059">
        <f>'Fuel CO2 Factors'!$E22</f>
        <v>80</v>
      </c>
      <c r="S368" s="1059">
        <f>'Fuel CO2 Factors'!$E22</f>
        <v>80</v>
      </c>
      <c r="T368" s="1059">
        <f>'Fuel CO2 Factors'!$E22</f>
        <v>80</v>
      </c>
      <c r="U368" s="1059">
        <f>'Fuel CO2 Factors'!$E22</f>
        <v>80</v>
      </c>
      <c r="V368" s="1059">
        <f>'Fuel CO2 Factors'!$E22</f>
        <v>80</v>
      </c>
      <c r="W368" s="1059">
        <f>'Fuel CO2 Factors'!$E22</f>
        <v>80</v>
      </c>
      <c r="X368" s="1059">
        <f>'Fuel CO2 Factors'!$E22</f>
        <v>80</v>
      </c>
      <c r="Y368" s="1059">
        <f>'Fuel CO2 Factors'!$E22</f>
        <v>80</v>
      </c>
      <c r="Z368" s="1059">
        <f>'Fuel CO2 Factors'!$E22</f>
        <v>80</v>
      </c>
      <c r="AA368" s="1059">
        <f>'Fuel CO2 Factors'!$E22</f>
        <v>80</v>
      </c>
      <c r="AB368" s="1059">
        <f>'Fuel CO2 Factors'!$E22</f>
        <v>80</v>
      </c>
      <c r="AC368" s="1059">
        <f>'Fuel CO2 Factors'!$E22</f>
        <v>80</v>
      </c>
      <c r="AD368" s="1059">
        <f>'Fuel CO2 Factors'!$E22</f>
        <v>80</v>
      </c>
      <c r="AE368" s="1059">
        <f>'Fuel CO2 Factors'!$E22</f>
        <v>80</v>
      </c>
      <c r="AF368" s="1059">
        <f>'Fuel CO2 Factors'!$E22</f>
        <v>80</v>
      </c>
      <c r="AG368" s="1059">
        <f>'Fuel CO2 Factors'!$E22</f>
        <v>80</v>
      </c>
      <c r="AH368" s="1059">
        <f>'Fuel CO2 Factors'!$E22</f>
        <v>80</v>
      </c>
      <c r="AI368" s="1059">
        <f>'Fuel CO2 Factors'!$E22</f>
        <v>80</v>
      </c>
      <c r="AJ368" s="1059">
        <f>'Fuel CO2 Factors'!$E22</f>
        <v>80</v>
      </c>
      <c r="AK368" s="1059">
        <f>'Fuel CO2 Factors'!$E22</f>
        <v>80</v>
      </c>
      <c r="AL368" s="1059">
        <f>'Fuel CO2 Factors'!$E22</f>
        <v>80</v>
      </c>
      <c r="AM368" s="1059">
        <f>'Fuel CO2 Factors'!$E22</f>
        <v>80</v>
      </c>
      <c r="AN368" s="1059">
        <f>'Fuel CO2 Factors'!$E22</f>
        <v>80</v>
      </c>
      <c r="AO368" s="1059">
        <f>'Fuel CO2 Factors'!$E22</f>
        <v>80</v>
      </c>
      <c r="AP368" s="1059">
        <f>'Fuel CO2 Factors'!$E22</f>
        <v>80</v>
      </c>
      <c r="AQ368" s="1059">
        <f>'Fuel CO2 Factors'!$E22</f>
        <v>80</v>
      </c>
      <c r="AR368" s="1059">
        <f>'Fuel CO2 Factors'!$E22</f>
        <v>80</v>
      </c>
      <c r="AS368" s="1059">
        <f>'Fuel CO2 Factors'!$E22</f>
        <v>80</v>
      </c>
      <c r="AT368" s="1059">
        <f>'Fuel CO2 Factors'!$E22</f>
        <v>80</v>
      </c>
      <c r="AU368" s="1059">
        <f>'Fuel CO2 Factors'!$E22</f>
        <v>80</v>
      </c>
      <c r="AV368" s="1059">
        <f>'Fuel CO2 Factors'!$E22</f>
        <v>80</v>
      </c>
      <c r="AW368" s="1059">
        <f>'Fuel CO2 Factors'!$E22</f>
        <v>80</v>
      </c>
      <c r="AX368" s="1059">
        <f>'Fuel CO2 Factors'!$E22</f>
        <v>80</v>
      </c>
      <c r="AY368" s="1059">
        <f>'Fuel CO2 Factors'!$E22</f>
        <v>80</v>
      </c>
      <c r="AZ368" s="1059">
        <f>'Fuel CO2 Factors'!$E22</f>
        <v>80</v>
      </c>
      <c r="BA368" s="1059">
        <f>'Fuel CO2 Factors'!$E22</f>
        <v>80</v>
      </c>
      <c r="BB368" s="1059">
        <f>'Fuel CO2 Factors'!$E22</f>
        <v>80</v>
      </c>
      <c r="BC368" s="1059">
        <f>'Fuel CO2 Factors'!$E22</f>
        <v>80</v>
      </c>
      <c r="BD368" s="1059">
        <f>'Fuel CO2 Factors'!$E22</f>
        <v>80</v>
      </c>
      <c r="BE368" s="1059">
        <f>'Fuel CO2 Factors'!$E22</f>
        <v>80</v>
      </c>
      <c r="BF368" s="1059">
        <f>'Fuel CO2 Factors'!$E22</f>
        <v>80</v>
      </c>
      <c r="BG368" s="1059">
        <f>'Fuel CO2 Factors'!$E22</f>
        <v>80</v>
      </c>
      <c r="BH368" s="1059">
        <f>'Fuel CO2 Factors'!$E22</f>
        <v>80</v>
      </c>
      <c r="BI368" s="1059">
        <f>'Fuel CO2 Factors'!$E22</f>
        <v>80</v>
      </c>
      <c r="BJ368" s="1059">
        <f>'Fuel CO2 Factors'!$E22</f>
        <v>80</v>
      </c>
      <c r="BK368" s="1059">
        <f>'Fuel CO2 Factors'!$E22</f>
        <v>80</v>
      </c>
      <c r="BL368" s="1059">
        <f>'Fuel CO2 Factors'!$E22</f>
        <v>80</v>
      </c>
      <c r="BM368" s="1059">
        <f>'Fuel CO2 Factors'!$E22</f>
        <v>80</v>
      </c>
      <c r="BN368" s="1059">
        <f>'Fuel CO2 Factors'!$E22</f>
        <v>80</v>
      </c>
      <c r="BO368" s="1059">
        <f>'Fuel CO2 Factors'!$E22</f>
        <v>80</v>
      </c>
    </row>
    <row r="369" spans="2:67">
      <c r="B369" s="728" t="s">
        <v>172</v>
      </c>
      <c r="C369" s="710"/>
      <c r="D369" s="708" t="s">
        <v>962</v>
      </c>
      <c r="E369" s="702" t="s">
        <v>491</v>
      </c>
      <c r="F369" s="709"/>
      <c r="G369" s="712">
        <v>0</v>
      </c>
      <c r="H369" s="712">
        <v>0</v>
      </c>
      <c r="I369" s="712">
        <v>0</v>
      </c>
      <c r="J369" s="712">
        <v>0</v>
      </c>
      <c r="K369" s="712">
        <v>0</v>
      </c>
      <c r="L369" s="712">
        <v>0</v>
      </c>
      <c r="M369" s="712">
        <v>0</v>
      </c>
      <c r="N369" s="712">
        <v>0</v>
      </c>
      <c r="O369" s="712">
        <v>0</v>
      </c>
      <c r="P369" s="712">
        <v>0</v>
      </c>
      <c r="Q369" s="712">
        <v>0</v>
      </c>
      <c r="R369" s="712">
        <v>0</v>
      </c>
      <c r="S369" s="712">
        <v>0</v>
      </c>
      <c r="T369" s="712">
        <v>0</v>
      </c>
      <c r="U369" s="712">
        <v>0</v>
      </c>
      <c r="V369" s="712">
        <v>0</v>
      </c>
      <c r="W369" s="712">
        <v>0</v>
      </c>
      <c r="X369" s="712">
        <v>0</v>
      </c>
      <c r="Y369" s="712">
        <v>0</v>
      </c>
      <c r="Z369" s="712">
        <v>0</v>
      </c>
      <c r="AA369" s="712">
        <v>0</v>
      </c>
      <c r="AB369" s="712">
        <v>0</v>
      </c>
      <c r="AC369" s="712">
        <v>0</v>
      </c>
      <c r="AD369" s="712">
        <v>0</v>
      </c>
      <c r="AE369" s="712">
        <v>0</v>
      </c>
      <c r="AF369" s="712">
        <v>0</v>
      </c>
      <c r="AG369" s="712">
        <v>0</v>
      </c>
      <c r="AH369" s="712">
        <v>0</v>
      </c>
      <c r="AI369" s="712">
        <v>0</v>
      </c>
      <c r="AJ369" s="712">
        <v>0</v>
      </c>
      <c r="AK369" s="712">
        <v>0</v>
      </c>
      <c r="AL369" s="712">
        <v>0</v>
      </c>
      <c r="AM369" s="712">
        <v>0</v>
      </c>
      <c r="AN369" s="712">
        <v>0</v>
      </c>
      <c r="AO369" s="712">
        <v>0</v>
      </c>
      <c r="AP369" s="712">
        <v>0</v>
      </c>
      <c r="AQ369" s="712">
        <v>0</v>
      </c>
      <c r="AR369" s="712">
        <v>0</v>
      </c>
      <c r="AS369" s="712">
        <v>0</v>
      </c>
      <c r="AT369" s="712">
        <v>0</v>
      </c>
      <c r="AU369" s="712">
        <v>0</v>
      </c>
      <c r="AV369" s="712">
        <v>0</v>
      </c>
      <c r="AW369" s="712">
        <v>0</v>
      </c>
      <c r="AX369" s="712">
        <v>0</v>
      </c>
      <c r="AY369" s="712">
        <v>0</v>
      </c>
      <c r="AZ369" s="712">
        <v>0</v>
      </c>
      <c r="BA369" s="712">
        <v>0</v>
      </c>
      <c r="BB369" s="712">
        <v>0</v>
      </c>
      <c r="BC369" s="712">
        <v>0</v>
      </c>
      <c r="BD369" s="712">
        <v>0</v>
      </c>
      <c r="BE369" s="712">
        <v>0</v>
      </c>
      <c r="BF369" s="712">
        <v>0</v>
      </c>
      <c r="BG369" s="712">
        <v>0</v>
      </c>
      <c r="BH369" s="712">
        <v>0</v>
      </c>
      <c r="BI369" s="712">
        <v>0</v>
      </c>
      <c r="BJ369" s="712">
        <v>0</v>
      </c>
      <c r="BK369" s="712">
        <v>0</v>
      </c>
      <c r="BL369" s="712">
        <v>0</v>
      </c>
      <c r="BM369" s="712">
        <v>0</v>
      </c>
      <c r="BN369" s="712">
        <v>0</v>
      </c>
      <c r="BO369" s="712">
        <v>0</v>
      </c>
    </row>
    <row r="370" spans="2:67">
      <c r="B370" s="728" t="s">
        <v>173</v>
      </c>
      <c r="C370" s="710"/>
      <c r="D370" s="708" t="s">
        <v>963</v>
      </c>
      <c r="E370" s="702" t="s">
        <v>491</v>
      </c>
      <c r="F370" s="709"/>
      <c r="G370" s="974">
        <f>'Fuel CO2 Factors'!$F17</f>
        <v>0.27</v>
      </c>
      <c r="H370" s="974">
        <f>'Fuel CO2 Factors'!$F17</f>
        <v>0.27</v>
      </c>
      <c r="I370" s="974">
        <f>'Fuel CO2 Factors'!$F17</f>
        <v>0.27</v>
      </c>
      <c r="J370" s="974">
        <f>'Fuel CO2 Factors'!$F17</f>
        <v>0.27</v>
      </c>
      <c r="K370" s="974">
        <f>'Fuel CO2 Factors'!$F17</f>
        <v>0.27</v>
      </c>
      <c r="L370" s="974">
        <f>'Fuel CO2 Factors'!$F17</f>
        <v>0.27</v>
      </c>
      <c r="M370" s="974">
        <f>'Fuel CO2 Factors'!$F17</f>
        <v>0.27</v>
      </c>
      <c r="N370" s="974">
        <f>'Fuel CO2 Factors'!$F17</f>
        <v>0.27</v>
      </c>
      <c r="O370" s="974">
        <f>'Fuel CO2 Factors'!$F17</f>
        <v>0.27</v>
      </c>
      <c r="P370" s="974">
        <f>'Fuel CO2 Factors'!$F17</f>
        <v>0.27</v>
      </c>
      <c r="Q370" s="974">
        <f>'Fuel CO2 Factors'!$F17</f>
        <v>0.27</v>
      </c>
      <c r="R370" s="974">
        <f>'Fuel CO2 Factors'!$F17</f>
        <v>0.27</v>
      </c>
      <c r="S370" s="974">
        <f>'Fuel CO2 Factors'!$F17</f>
        <v>0.27</v>
      </c>
      <c r="T370" s="974">
        <f>'Fuel CO2 Factors'!$F17</f>
        <v>0.27</v>
      </c>
      <c r="U370" s="974">
        <f>'Fuel CO2 Factors'!$F17</f>
        <v>0.27</v>
      </c>
      <c r="V370" s="974">
        <f>'Fuel CO2 Factors'!$F17</f>
        <v>0.27</v>
      </c>
      <c r="W370" s="974">
        <f>'Fuel CO2 Factors'!$F17</f>
        <v>0.27</v>
      </c>
      <c r="X370" s="974">
        <f>'Fuel CO2 Factors'!$F17</f>
        <v>0.27</v>
      </c>
      <c r="Y370" s="974">
        <f>'Fuel CO2 Factors'!$F17</f>
        <v>0.27</v>
      </c>
      <c r="Z370" s="974">
        <f>'Fuel CO2 Factors'!$F17</f>
        <v>0.27</v>
      </c>
      <c r="AA370" s="974">
        <f>'Fuel CO2 Factors'!$F17</f>
        <v>0.27</v>
      </c>
      <c r="AB370" s="974">
        <f>'Fuel CO2 Factors'!$F17</f>
        <v>0.27</v>
      </c>
      <c r="AC370" s="974">
        <f>'Fuel CO2 Factors'!$F17</f>
        <v>0.27</v>
      </c>
      <c r="AD370" s="974">
        <f>'Fuel CO2 Factors'!$F17</f>
        <v>0.27</v>
      </c>
      <c r="AE370" s="974">
        <f>'Fuel CO2 Factors'!$F17</f>
        <v>0.27</v>
      </c>
      <c r="AF370" s="974">
        <f>'Fuel CO2 Factors'!$F17</f>
        <v>0.27</v>
      </c>
      <c r="AG370" s="974">
        <f>'Fuel CO2 Factors'!$F17</f>
        <v>0.27</v>
      </c>
      <c r="AH370" s="974">
        <f>'Fuel CO2 Factors'!$F17</f>
        <v>0.27</v>
      </c>
      <c r="AI370" s="974">
        <f>'Fuel CO2 Factors'!$F17</f>
        <v>0.27</v>
      </c>
      <c r="AJ370" s="974">
        <f>'Fuel CO2 Factors'!$F17</f>
        <v>0.27</v>
      </c>
      <c r="AK370" s="974">
        <f>'Fuel CO2 Factors'!$F17</f>
        <v>0.27</v>
      </c>
      <c r="AL370" s="974">
        <f>'Fuel CO2 Factors'!$F17</f>
        <v>0.27</v>
      </c>
      <c r="AM370" s="974">
        <f>'Fuel CO2 Factors'!$F17</f>
        <v>0.27</v>
      </c>
      <c r="AN370" s="974">
        <f>'Fuel CO2 Factors'!$F17</f>
        <v>0.27</v>
      </c>
      <c r="AO370" s="974">
        <f>'Fuel CO2 Factors'!$F17</f>
        <v>0.27</v>
      </c>
      <c r="AP370" s="974">
        <f>'Fuel CO2 Factors'!$F17</f>
        <v>0.27</v>
      </c>
      <c r="AQ370" s="974">
        <f>'Fuel CO2 Factors'!$F17</f>
        <v>0.27</v>
      </c>
      <c r="AR370" s="974">
        <f>'Fuel CO2 Factors'!$F17</f>
        <v>0.27</v>
      </c>
      <c r="AS370" s="974">
        <f>'Fuel CO2 Factors'!$F17</f>
        <v>0.27</v>
      </c>
      <c r="AT370" s="974">
        <f>'Fuel CO2 Factors'!$F17</f>
        <v>0.27</v>
      </c>
      <c r="AU370" s="974">
        <f>'Fuel CO2 Factors'!$F17</f>
        <v>0.27</v>
      </c>
      <c r="AV370" s="974">
        <f>'Fuel CO2 Factors'!$F17</f>
        <v>0.27</v>
      </c>
      <c r="AW370" s="974">
        <f>'Fuel CO2 Factors'!$F17</f>
        <v>0.27</v>
      </c>
      <c r="AX370" s="974">
        <f>'Fuel CO2 Factors'!$F17</f>
        <v>0.27</v>
      </c>
      <c r="AY370" s="974">
        <f>'Fuel CO2 Factors'!$F17</f>
        <v>0.27</v>
      </c>
      <c r="AZ370" s="974">
        <f>'Fuel CO2 Factors'!$F17</f>
        <v>0.27</v>
      </c>
      <c r="BA370" s="974">
        <f>'Fuel CO2 Factors'!$F17</f>
        <v>0.27</v>
      </c>
      <c r="BB370" s="974">
        <f>'Fuel CO2 Factors'!$F17</f>
        <v>0.27</v>
      </c>
      <c r="BC370" s="974">
        <f>'Fuel CO2 Factors'!$F17</f>
        <v>0.27</v>
      </c>
      <c r="BD370" s="974">
        <f>'Fuel CO2 Factors'!$F17</f>
        <v>0.27</v>
      </c>
      <c r="BE370" s="974">
        <f>'Fuel CO2 Factors'!$F17</f>
        <v>0.27</v>
      </c>
      <c r="BF370" s="974">
        <f>'Fuel CO2 Factors'!$F17</f>
        <v>0.27</v>
      </c>
      <c r="BG370" s="974">
        <f>'Fuel CO2 Factors'!$F17</f>
        <v>0.27</v>
      </c>
      <c r="BH370" s="974">
        <f>'Fuel CO2 Factors'!$F17</f>
        <v>0.27</v>
      </c>
      <c r="BI370" s="974">
        <f>'Fuel CO2 Factors'!$F17</f>
        <v>0.27</v>
      </c>
      <c r="BJ370" s="974">
        <f>'Fuel CO2 Factors'!$F17</f>
        <v>0.27</v>
      </c>
      <c r="BK370" s="974">
        <f>'Fuel CO2 Factors'!$F17</f>
        <v>0.27</v>
      </c>
      <c r="BL370" s="974">
        <f>'Fuel CO2 Factors'!$F17</f>
        <v>0.27</v>
      </c>
      <c r="BM370" s="974">
        <f>'Fuel CO2 Factors'!$F17</f>
        <v>0.27</v>
      </c>
      <c r="BN370" s="974">
        <f>'Fuel CO2 Factors'!$F17</f>
        <v>0.27</v>
      </c>
      <c r="BO370" s="974">
        <f>'Fuel CO2 Factors'!$F17</f>
        <v>0.27</v>
      </c>
    </row>
    <row r="371" spans="2:67">
      <c r="B371" s="728" t="s">
        <v>174</v>
      </c>
      <c r="C371" s="710"/>
      <c r="D371" s="708" t="s">
        <v>340</v>
      </c>
      <c r="E371" s="702" t="s">
        <v>491</v>
      </c>
      <c r="F371" s="709"/>
      <c r="G371" s="712">
        <v>0</v>
      </c>
      <c r="H371" s="712">
        <v>0</v>
      </c>
      <c r="I371" s="712">
        <v>0</v>
      </c>
      <c r="J371" s="712">
        <v>0</v>
      </c>
      <c r="K371" s="712">
        <v>0</v>
      </c>
      <c r="L371" s="712">
        <v>0</v>
      </c>
      <c r="M371" s="712">
        <v>0</v>
      </c>
      <c r="N371" s="712">
        <v>0</v>
      </c>
      <c r="O371" s="712">
        <v>0</v>
      </c>
      <c r="P371" s="712">
        <v>0</v>
      </c>
      <c r="Q371" s="712">
        <v>0</v>
      </c>
      <c r="R371" s="712">
        <v>0</v>
      </c>
      <c r="S371" s="712">
        <v>0</v>
      </c>
      <c r="T371" s="712">
        <v>0</v>
      </c>
      <c r="U371" s="712">
        <v>0</v>
      </c>
      <c r="V371" s="712">
        <v>0</v>
      </c>
      <c r="W371" s="712">
        <v>0</v>
      </c>
      <c r="X371" s="712">
        <v>0</v>
      </c>
      <c r="Y371" s="712">
        <v>0</v>
      </c>
      <c r="Z371" s="712">
        <v>0</v>
      </c>
      <c r="AA371" s="712">
        <v>0</v>
      </c>
      <c r="AB371" s="712">
        <v>0</v>
      </c>
      <c r="AC371" s="712">
        <v>0</v>
      </c>
      <c r="AD371" s="712">
        <v>0</v>
      </c>
      <c r="AE371" s="712">
        <v>0</v>
      </c>
      <c r="AF371" s="712">
        <v>0</v>
      </c>
      <c r="AG371" s="712">
        <v>0</v>
      </c>
      <c r="AH371" s="712">
        <v>0</v>
      </c>
      <c r="AI371" s="712">
        <v>0</v>
      </c>
      <c r="AJ371" s="712">
        <v>0</v>
      </c>
      <c r="AK371" s="712">
        <v>0</v>
      </c>
      <c r="AL371" s="712">
        <v>0</v>
      </c>
      <c r="AM371" s="712">
        <v>0</v>
      </c>
      <c r="AN371" s="712">
        <v>0</v>
      </c>
      <c r="AO371" s="712">
        <v>0</v>
      </c>
      <c r="AP371" s="712">
        <v>0</v>
      </c>
      <c r="AQ371" s="712">
        <v>0</v>
      </c>
      <c r="AR371" s="712">
        <v>0</v>
      </c>
      <c r="AS371" s="712">
        <v>0</v>
      </c>
      <c r="AT371" s="712">
        <v>0</v>
      </c>
      <c r="AU371" s="712">
        <v>0</v>
      </c>
      <c r="AV371" s="712">
        <v>0</v>
      </c>
      <c r="AW371" s="712">
        <v>0</v>
      </c>
      <c r="AX371" s="712">
        <v>0</v>
      </c>
      <c r="AY371" s="712">
        <v>0</v>
      </c>
      <c r="AZ371" s="712">
        <v>0</v>
      </c>
      <c r="BA371" s="712">
        <v>0</v>
      </c>
      <c r="BB371" s="712">
        <v>0</v>
      </c>
      <c r="BC371" s="712">
        <v>0</v>
      </c>
      <c r="BD371" s="712">
        <v>0</v>
      </c>
      <c r="BE371" s="712">
        <v>0</v>
      </c>
      <c r="BF371" s="712">
        <v>0</v>
      </c>
      <c r="BG371" s="712">
        <v>0</v>
      </c>
      <c r="BH371" s="712">
        <v>0</v>
      </c>
      <c r="BI371" s="712">
        <v>0</v>
      </c>
      <c r="BJ371" s="712">
        <v>0</v>
      </c>
      <c r="BK371" s="712">
        <v>0</v>
      </c>
      <c r="BL371" s="712">
        <v>0</v>
      </c>
      <c r="BM371" s="712">
        <v>0</v>
      </c>
      <c r="BN371" s="712">
        <v>0</v>
      </c>
      <c r="BO371" s="712">
        <v>0</v>
      </c>
    </row>
    <row r="372" spans="2:67">
      <c r="B372" s="728" t="s">
        <v>175</v>
      </c>
      <c r="C372" s="710"/>
      <c r="D372" s="708" t="s">
        <v>964</v>
      </c>
      <c r="E372" s="702" t="s">
        <v>491</v>
      </c>
      <c r="F372" s="709"/>
      <c r="G372" s="712">
        <v>0</v>
      </c>
      <c r="H372" s="712">
        <v>0</v>
      </c>
      <c r="I372" s="712">
        <v>0</v>
      </c>
      <c r="J372" s="712">
        <v>0</v>
      </c>
      <c r="K372" s="712">
        <v>0</v>
      </c>
      <c r="L372" s="712">
        <v>0</v>
      </c>
      <c r="M372" s="712">
        <v>0</v>
      </c>
      <c r="N372" s="712">
        <v>0</v>
      </c>
      <c r="O372" s="712">
        <v>0</v>
      </c>
      <c r="P372" s="712">
        <v>0</v>
      </c>
      <c r="Q372" s="712">
        <v>0</v>
      </c>
      <c r="R372" s="712">
        <v>0</v>
      </c>
      <c r="S372" s="712">
        <v>0</v>
      </c>
      <c r="T372" s="712">
        <v>0</v>
      </c>
      <c r="U372" s="712">
        <v>0</v>
      </c>
      <c r="V372" s="712">
        <v>0</v>
      </c>
      <c r="W372" s="712">
        <v>0</v>
      </c>
      <c r="X372" s="712">
        <v>0</v>
      </c>
      <c r="Y372" s="712">
        <v>0</v>
      </c>
      <c r="Z372" s="712">
        <v>0</v>
      </c>
      <c r="AA372" s="712">
        <v>0</v>
      </c>
      <c r="AB372" s="712">
        <v>0</v>
      </c>
      <c r="AC372" s="712">
        <v>0</v>
      </c>
      <c r="AD372" s="712">
        <v>0</v>
      </c>
      <c r="AE372" s="712">
        <v>0</v>
      </c>
      <c r="AF372" s="712">
        <v>0</v>
      </c>
      <c r="AG372" s="712">
        <v>0</v>
      </c>
      <c r="AH372" s="712">
        <v>0</v>
      </c>
      <c r="AI372" s="712">
        <v>0</v>
      </c>
      <c r="AJ372" s="712">
        <v>0</v>
      </c>
      <c r="AK372" s="712">
        <v>0</v>
      </c>
      <c r="AL372" s="712">
        <v>0</v>
      </c>
      <c r="AM372" s="712">
        <v>0</v>
      </c>
      <c r="AN372" s="712">
        <v>0</v>
      </c>
      <c r="AO372" s="712">
        <v>0</v>
      </c>
      <c r="AP372" s="712">
        <v>0</v>
      </c>
      <c r="AQ372" s="712">
        <v>0</v>
      </c>
      <c r="AR372" s="712">
        <v>0</v>
      </c>
      <c r="AS372" s="712">
        <v>0</v>
      </c>
      <c r="AT372" s="712">
        <v>0</v>
      </c>
      <c r="AU372" s="712">
        <v>0</v>
      </c>
      <c r="AV372" s="712">
        <v>0</v>
      </c>
      <c r="AW372" s="712">
        <v>0</v>
      </c>
      <c r="AX372" s="712">
        <v>0</v>
      </c>
      <c r="AY372" s="712">
        <v>0</v>
      </c>
      <c r="AZ372" s="712">
        <v>0</v>
      </c>
      <c r="BA372" s="712">
        <v>0</v>
      </c>
      <c r="BB372" s="712">
        <v>0</v>
      </c>
      <c r="BC372" s="712">
        <v>0</v>
      </c>
      <c r="BD372" s="712">
        <v>0</v>
      </c>
      <c r="BE372" s="712">
        <v>0</v>
      </c>
      <c r="BF372" s="712">
        <v>0</v>
      </c>
      <c r="BG372" s="712">
        <v>0</v>
      </c>
      <c r="BH372" s="712">
        <v>0</v>
      </c>
      <c r="BI372" s="712">
        <v>0</v>
      </c>
      <c r="BJ372" s="712">
        <v>0</v>
      </c>
      <c r="BK372" s="712">
        <v>0</v>
      </c>
      <c r="BL372" s="712">
        <v>0</v>
      </c>
      <c r="BM372" s="712">
        <v>0</v>
      </c>
      <c r="BN372" s="712">
        <v>0</v>
      </c>
      <c r="BO372" s="712">
        <v>0</v>
      </c>
    </row>
    <row r="373" spans="2:67">
      <c r="B373" s="728" t="s">
        <v>176</v>
      </c>
      <c r="C373" s="710"/>
      <c r="D373" s="708" t="s">
        <v>965</v>
      </c>
      <c r="E373" s="702" t="s">
        <v>491</v>
      </c>
      <c r="F373" s="709"/>
      <c r="G373" s="712">
        <v>0</v>
      </c>
      <c r="H373" s="712">
        <v>0</v>
      </c>
      <c r="I373" s="712">
        <v>0</v>
      </c>
      <c r="J373" s="712">
        <v>0</v>
      </c>
      <c r="K373" s="712">
        <v>0</v>
      </c>
      <c r="L373" s="712">
        <v>0</v>
      </c>
      <c r="M373" s="712">
        <v>0</v>
      </c>
      <c r="N373" s="712">
        <v>0</v>
      </c>
      <c r="O373" s="712">
        <v>0</v>
      </c>
      <c r="P373" s="712">
        <v>0</v>
      </c>
      <c r="Q373" s="712">
        <v>0</v>
      </c>
      <c r="R373" s="712">
        <v>0</v>
      </c>
      <c r="S373" s="712">
        <v>0</v>
      </c>
      <c r="T373" s="712">
        <v>0</v>
      </c>
      <c r="U373" s="712">
        <v>0</v>
      </c>
      <c r="V373" s="712">
        <v>0</v>
      </c>
      <c r="W373" s="712">
        <v>0</v>
      </c>
      <c r="X373" s="712">
        <v>0</v>
      </c>
      <c r="Y373" s="712">
        <v>0</v>
      </c>
      <c r="Z373" s="712">
        <v>0</v>
      </c>
      <c r="AA373" s="712">
        <v>0</v>
      </c>
      <c r="AB373" s="712">
        <v>0</v>
      </c>
      <c r="AC373" s="712">
        <v>0</v>
      </c>
      <c r="AD373" s="712">
        <v>0</v>
      </c>
      <c r="AE373" s="712">
        <v>0</v>
      </c>
      <c r="AF373" s="712">
        <v>0</v>
      </c>
      <c r="AG373" s="712">
        <v>0</v>
      </c>
      <c r="AH373" s="712">
        <v>0</v>
      </c>
      <c r="AI373" s="712">
        <v>0</v>
      </c>
      <c r="AJ373" s="712">
        <v>0</v>
      </c>
      <c r="AK373" s="712">
        <v>0</v>
      </c>
      <c r="AL373" s="712">
        <v>0</v>
      </c>
      <c r="AM373" s="712">
        <v>0</v>
      </c>
      <c r="AN373" s="712">
        <v>0</v>
      </c>
      <c r="AO373" s="712">
        <v>0</v>
      </c>
      <c r="AP373" s="712">
        <v>0</v>
      </c>
      <c r="AQ373" s="712">
        <v>0</v>
      </c>
      <c r="AR373" s="712">
        <v>0</v>
      </c>
      <c r="AS373" s="712">
        <v>0</v>
      </c>
      <c r="AT373" s="712">
        <v>0</v>
      </c>
      <c r="AU373" s="712">
        <v>0</v>
      </c>
      <c r="AV373" s="712">
        <v>0</v>
      </c>
      <c r="AW373" s="712">
        <v>0</v>
      </c>
      <c r="AX373" s="712">
        <v>0</v>
      </c>
      <c r="AY373" s="712">
        <v>0</v>
      </c>
      <c r="AZ373" s="712">
        <v>0</v>
      </c>
      <c r="BA373" s="712">
        <v>0</v>
      </c>
      <c r="BB373" s="712">
        <v>0</v>
      </c>
      <c r="BC373" s="712">
        <v>0</v>
      </c>
      <c r="BD373" s="712">
        <v>0</v>
      </c>
      <c r="BE373" s="712">
        <v>0</v>
      </c>
      <c r="BF373" s="712">
        <v>0</v>
      </c>
      <c r="BG373" s="712">
        <v>0</v>
      </c>
      <c r="BH373" s="712">
        <v>0</v>
      </c>
      <c r="BI373" s="712">
        <v>0</v>
      </c>
      <c r="BJ373" s="712">
        <v>0</v>
      </c>
      <c r="BK373" s="712">
        <v>0</v>
      </c>
      <c r="BL373" s="712">
        <v>0</v>
      </c>
      <c r="BM373" s="712">
        <v>0</v>
      </c>
      <c r="BN373" s="712">
        <v>0</v>
      </c>
      <c r="BO373" s="712">
        <v>0</v>
      </c>
    </row>
    <row r="374" spans="2:67">
      <c r="B374" s="728" t="s">
        <v>177</v>
      </c>
      <c r="C374" s="710"/>
      <c r="D374" s="708" t="s">
        <v>966</v>
      </c>
      <c r="E374" s="702" t="s">
        <v>491</v>
      </c>
      <c r="F374" s="709"/>
      <c r="G374" s="712">
        <v>0</v>
      </c>
      <c r="H374" s="712">
        <v>0</v>
      </c>
      <c r="I374" s="712">
        <v>0</v>
      </c>
      <c r="J374" s="712">
        <v>0</v>
      </c>
      <c r="K374" s="712">
        <v>0</v>
      </c>
      <c r="L374" s="712">
        <v>0</v>
      </c>
      <c r="M374" s="712">
        <v>0</v>
      </c>
      <c r="N374" s="712">
        <v>0</v>
      </c>
      <c r="O374" s="712">
        <v>0</v>
      </c>
      <c r="P374" s="712">
        <v>0</v>
      </c>
      <c r="Q374" s="712">
        <v>0</v>
      </c>
      <c r="R374" s="712">
        <v>0</v>
      </c>
      <c r="S374" s="712">
        <v>0</v>
      </c>
      <c r="T374" s="712">
        <v>0</v>
      </c>
      <c r="U374" s="712">
        <v>0</v>
      </c>
      <c r="V374" s="712">
        <v>0</v>
      </c>
      <c r="W374" s="712">
        <v>0</v>
      </c>
      <c r="X374" s="712">
        <v>0</v>
      </c>
      <c r="Y374" s="712">
        <v>0</v>
      </c>
      <c r="Z374" s="712">
        <v>0</v>
      </c>
      <c r="AA374" s="712">
        <v>0</v>
      </c>
      <c r="AB374" s="712">
        <v>0</v>
      </c>
      <c r="AC374" s="712">
        <v>0</v>
      </c>
      <c r="AD374" s="712">
        <v>0</v>
      </c>
      <c r="AE374" s="712">
        <v>0</v>
      </c>
      <c r="AF374" s="712">
        <v>0</v>
      </c>
      <c r="AG374" s="712">
        <v>0</v>
      </c>
      <c r="AH374" s="712">
        <v>0</v>
      </c>
      <c r="AI374" s="712">
        <v>0</v>
      </c>
      <c r="AJ374" s="712">
        <v>0</v>
      </c>
      <c r="AK374" s="712">
        <v>0</v>
      </c>
      <c r="AL374" s="712">
        <v>0</v>
      </c>
      <c r="AM374" s="712">
        <v>0</v>
      </c>
      <c r="AN374" s="712">
        <v>0</v>
      </c>
      <c r="AO374" s="712">
        <v>0</v>
      </c>
      <c r="AP374" s="712">
        <v>0</v>
      </c>
      <c r="AQ374" s="712">
        <v>0</v>
      </c>
      <c r="AR374" s="712">
        <v>0</v>
      </c>
      <c r="AS374" s="712">
        <v>0</v>
      </c>
      <c r="AT374" s="712">
        <v>0</v>
      </c>
      <c r="AU374" s="712">
        <v>0</v>
      </c>
      <c r="AV374" s="712">
        <v>0</v>
      </c>
      <c r="AW374" s="712">
        <v>0</v>
      </c>
      <c r="AX374" s="712">
        <v>0</v>
      </c>
      <c r="AY374" s="712">
        <v>0</v>
      </c>
      <c r="AZ374" s="712">
        <v>0</v>
      </c>
      <c r="BA374" s="712">
        <v>0</v>
      </c>
      <c r="BB374" s="712">
        <v>0</v>
      </c>
      <c r="BC374" s="712">
        <v>0</v>
      </c>
      <c r="BD374" s="712">
        <v>0</v>
      </c>
      <c r="BE374" s="712">
        <v>0</v>
      </c>
      <c r="BF374" s="712">
        <v>0</v>
      </c>
      <c r="BG374" s="712">
        <v>0</v>
      </c>
      <c r="BH374" s="712">
        <v>0</v>
      </c>
      <c r="BI374" s="712">
        <v>0</v>
      </c>
      <c r="BJ374" s="712">
        <v>0</v>
      </c>
      <c r="BK374" s="712">
        <v>0</v>
      </c>
      <c r="BL374" s="712">
        <v>0</v>
      </c>
      <c r="BM374" s="712">
        <v>0</v>
      </c>
      <c r="BN374" s="712">
        <v>0</v>
      </c>
      <c r="BO374" s="712">
        <v>0</v>
      </c>
    </row>
    <row r="375" spans="2:67">
      <c r="B375" s="728" t="s">
        <v>813</v>
      </c>
      <c r="C375" s="710"/>
      <c r="D375" s="708" t="s">
        <v>967</v>
      </c>
      <c r="E375" s="702" t="s">
        <v>491</v>
      </c>
      <c r="F375" s="709"/>
      <c r="G375" s="712">
        <v>0</v>
      </c>
      <c r="H375" s="712">
        <v>0</v>
      </c>
      <c r="I375" s="712">
        <v>0</v>
      </c>
      <c r="J375" s="712">
        <v>0</v>
      </c>
      <c r="K375" s="712">
        <v>0</v>
      </c>
      <c r="L375" s="712">
        <v>0</v>
      </c>
      <c r="M375" s="712">
        <v>0</v>
      </c>
      <c r="N375" s="712">
        <v>0</v>
      </c>
      <c r="O375" s="712">
        <v>0</v>
      </c>
      <c r="P375" s="712">
        <v>0</v>
      </c>
      <c r="Q375" s="712">
        <v>0</v>
      </c>
      <c r="R375" s="712">
        <v>0</v>
      </c>
      <c r="S375" s="712">
        <v>0</v>
      </c>
      <c r="T375" s="712">
        <v>0</v>
      </c>
      <c r="U375" s="712">
        <v>0</v>
      </c>
      <c r="V375" s="712">
        <v>0</v>
      </c>
      <c r="W375" s="712">
        <v>0</v>
      </c>
      <c r="X375" s="712">
        <v>0</v>
      </c>
      <c r="Y375" s="712">
        <v>0</v>
      </c>
      <c r="Z375" s="712">
        <v>0</v>
      </c>
      <c r="AA375" s="712">
        <v>0</v>
      </c>
      <c r="AB375" s="712">
        <v>0</v>
      </c>
      <c r="AC375" s="712">
        <v>0</v>
      </c>
      <c r="AD375" s="712">
        <v>0</v>
      </c>
      <c r="AE375" s="712">
        <v>0</v>
      </c>
      <c r="AF375" s="712">
        <v>0</v>
      </c>
      <c r="AG375" s="712">
        <v>0</v>
      </c>
      <c r="AH375" s="712">
        <v>0</v>
      </c>
      <c r="AI375" s="712">
        <v>0</v>
      </c>
      <c r="AJ375" s="712">
        <v>0</v>
      </c>
      <c r="AK375" s="712">
        <v>0</v>
      </c>
      <c r="AL375" s="712">
        <v>0</v>
      </c>
      <c r="AM375" s="712">
        <v>0</v>
      </c>
      <c r="AN375" s="712">
        <v>0</v>
      </c>
      <c r="AO375" s="712">
        <v>0</v>
      </c>
      <c r="AP375" s="712">
        <v>0</v>
      </c>
      <c r="AQ375" s="712">
        <v>0</v>
      </c>
      <c r="AR375" s="712">
        <v>0</v>
      </c>
      <c r="AS375" s="712">
        <v>0</v>
      </c>
      <c r="AT375" s="712">
        <v>0</v>
      </c>
      <c r="AU375" s="712">
        <v>0</v>
      </c>
      <c r="AV375" s="712">
        <v>0</v>
      </c>
      <c r="AW375" s="712">
        <v>0</v>
      </c>
      <c r="AX375" s="712">
        <v>0</v>
      </c>
      <c r="AY375" s="712">
        <v>0</v>
      </c>
      <c r="AZ375" s="712">
        <v>0</v>
      </c>
      <c r="BA375" s="712">
        <v>0</v>
      </c>
      <c r="BB375" s="712">
        <v>0</v>
      </c>
      <c r="BC375" s="712">
        <v>0</v>
      </c>
      <c r="BD375" s="712">
        <v>0</v>
      </c>
      <c r="BE375" s="712">
        <v>0</v>
      </c>
      <c r="BF375" s="712">
        <v>0</v>
      </c>
      <c r="BG375" s="712">
        <v>0</v>
      </c>
      <c r="BH375" s="712">
        <v>0</v>
      </c>
      <c r="BI375" s="712">
        <v>0</v>
      </c>
      <c r="BJ375" s="712">
        <v>0</v>
      </c>
      <c r="BK375" s="712">
        <v>0</v>
      </c>
      <c r="BL375" s="712">
        <v>0</v>
      </c>
      <c r="BM375" s="712">
        <v>0</v>
      </c>
      <c r="BN375" s="712">
        <v>0</v>
      </c>
      <c r="BO375" s="712">
        <v>0</v>
      </c>
    </row>
    <row r="376" spans="2:67">
      <c r="B376" s="728" t="s">
        <v>790</v>
      </c>
      <c r="C376" s="710"/>
      <c r="D376" s="669" t="s">
        <v>276</v>
      </c>
      <c r="E376" s="702" t="s">
        <v>491</v>
      </c>
      <c r="F376" s="709"/>
      <c r="G376" s="712">
        <v>0</v>
      </c>
      <c r="H376" s="712">
        <v>0</v>
      </c>
      <c r="I376" s="712">
        <v>0</v>
      </c>
      <c r="J376" s="712">
        <v>0</v>
      </c>
      <c r="K376" s="712">
        <v>0</v>
      </c>
      <c r="L376" s="712">
        <v>0</v>
      </c>
      <c r="M376" s="712">
        <v>0</v>
      </c>
      <c r="N376" s="712">
        <v>0</v>
      </c>
      <c r="O376" s="712">
        <v>0</v>
      </c>
      <c r="P376" s="712">
        <v>0</v>
      </c>
      <c r="Q376" s="712">
        <v>0</v>
      </c>
      <c r="R376" s="712">
        <v>0</v>
      </c>
      <c r="S376" s="712">
        <v>0</v>
      </c>
      <c r="T376" s="712">
        <v>0</v>
      </c>
      <c r="U376" s="712">
        <v>0</v>
      </c>
      <c r="V376" s="712">
        <v>0</v>
      </c>
      <c r="W376" s="712">
        <v>0</v>
      </c>
      <c r="X376" s="712">
        <v>0</v>
      </c>
      <c r="Y376" s="712">
        <v>0</v>
      </c>
      <c r="Z376" s="712">
        <v>0</v>
      </c>
      <c r="AA376" s="712">
        <v>0</v>
      </c>
      <c r="AB376" s="712">
        <v>0</v>
      </c>
      <c r="AC376" s="712">
        <v>0</v>
      </c>
      <c r="AD376" s="712">
        <v>0</v>
      </c>
      <c r="AE376" s="712">
        <v>0</v>
      </c>
      <c r="AF376" s="712">
        <v>0</v>
      </c>
      <c r="AG376" s="712">
        <v>0</v>
      </c>
      <c r="AH376" s="712">
        <v>0</v>
      </c>
      <c r="AI376" s="712">
        <v>0</v>
      </c>
      <c r="AJ376" s="712">
        <v>0</v>
      </c>
      <c r="AK376" s="712">
        <v>0</v>
      </c>
      <c r="AL376" s="712">
        <v>0</v>
      </c>
      <c r="AM376" s="712">
        <v>0</v>
      </c>
      <c r="AN376" s="712">
        <v>0</v>
      </c>
      <c r="AO376" s="712">
        <v>0</v>
      </c>
      <c r="AP376" s="712">
        <v>0</v>
      </c>
      <c r="AQ376" s="712">
        <v>0</v>
      </c>
      <c r="AR376" s="712">
        <v>0</v>
      </c>
      <c r="AS376" s="712">
        <v>0</v>
      </c>
      <c r="AT376" s="712">
        <v>0</v>
      </c>
      <c r="AU376" s="712">
        <v>0</v>
      </c>
      <c r="AV376" s="712">
        <v>0</v>
      </c>
      <c r="AW376" s="712">
        <v>0</v>
      </c>
      <c r="AX376" s="712">
        <v>0</v>
      </c>
      <c r="AY376" s="712">
        <v>0</v>
      </c>
      <c r="AZ376" s="712">
        <v>0</v>
      </c>
      <c r="BA376" s="712">
        <v>0</v>
      </c>
      <c r="BB376" s="712">
        <v>0</v>
      </c>
      <c r="BC376" s="712">
        <v>0</v>
      </c>
      <c r="BD376" s="712">
        <v>0</v>
      </c>
      <c r="BE376" s="712">
        <v>0</v>
      </c>
      <c r="BF376" s="712">
        <v>0</v>
      </c>
      <c r="BG376" s="712">
        <v>0</v>
      </c>
      <c r="BH376" s="712">
        <v>0</v>
      </c>
      <c r="BI376" s="712">
        <v>0</v>
      </c>
      <c r="BJ376" s="712">
        <v>0</v>
      </c>
      <c r="BK376" s="712">
        <v>0</v>
      </c>
      <c r="BL376" s="712">
        <v>0</v>
      </c>
      <c r="BM376" s="712">
        <v>0</v>
      </c>
      <c r="BN376" s="712">
        <v>0</v>
      </c>
      <c r="BO376" s="712">
        <v>0</v>
      </c>
    </row>
    <row r="377" spans="2:67">
      <c r="B377" s="772">
        <f>B368+1</f>
        <v>201</v>
      </c>
      <c r="C377" s="59" t="s">
        <v>1373</v>
      </c>
      <c r="D377" s="701"/>
      <c r="E377" s="702"/>
      <c r="F377" s="703"/>
      <c r="G377" s="704"/>
      <c r="H377" s="705"/>
      <c r="I377" s="705"/>
      <c r="J377" s="705"/>
      <c r="K377" s="705"/>
      <c r="L377" s="705"/>
      <c r="M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6"/>
      <c r="AL377" s="706"/>
      <c r="AM377" s="706"/>
      <c r="AN377" s="706"/>
      <c r="AO377" s="706"/>
      <c r="AP377" s="706"/>
      <c r="AQ377" s="706"/>
      <c r="AR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row>
    <row r="378" spans="2:67" ht="12.75" customHeight="1">
      <c r="B378" s="772">
        <f t="shared" ref="B378:B385" si="332">B377+1</f>
        <v>202</v>
      </c>
      <c r="C378" s="60"/>
      <c r="D378" s="701" t="s">
        <v>703</v>
      </c>
      <c r="E378" s="702" t="s">
        <v>117</v>
      </c>
      <c r="F378" s="709"/>
      <c r="G378" s="1059">
        <f>'Fuel CO2 Factors'!$E24</f>
        <v>110</v>
      </c>
      <c r="H378" s="1059">
        <f>'Fuel CO2 Factors'!$E24</f>
        <v>110</v>
      </c>
      <c r="I378" s="1059">
        <f>'Fuel CO2 Factors'!$E24</f>
        <v>110</v>
      </c>
      <c r="J378" s="1059">
        <f>'Fuel CO2 Factors'!$E24</f>
        <v>110</v>
      </c>
      <c r="K378" s="1059">
        <f>'Fuel CO2 Factors'!$E24</f>
        <v>110</v>
      </c>
      <c r="L378" s="1059">
        <f>'Fuel CO2 Factors'!$E24</f>
        <v>110</v>
      </c>
      <c r="M378" s="1059">
        <f>'Fuel CO2 Factors'!$E24</f>
        <v>110</v>
      </c>
      <c r="N378" s="1059">
        <f>'Fuel CO2 Factors'!$E24</f>
        <v>110</v>
      </c>
      <c r="O378" s="1059">
        <f>'Fuel CO2 Factors'!$E24</f>
        <v>110</v>
      </c>
      <c r="P378" s="1059">
        <f>'Fuel CO2 Factors'!$E24</f>
        <v>110</v>
      </c>
      <c r="Q378" s="1059">
        <f>'Fuel CO2 Factors'!$E24</f>
        <v>110</v>
      </c>
      <c r="R378" s="1059">
        <f>'Fuel CO2 Factors'!$E24</f>
        <v>110</v>
      </c>
      <c r="S378" s="1059">
        <f>'Fuel CO2 Factors'!$E24</f>
        <v>110</v>
      </c>
      <c r="T378" s="1059">
        <f>'Fuel CO2 Factors'!$E24</f>
        <v>110</v>
      </c>
      <c r="U378" s="1059">
        <f>'Fuel CO2 Factors'!$E24</f>
        <v>110</v>
      </c>
      <c r="V378" s="1059">
        <f>'Fuel CO2 Factors'!$E24</f>
        <v>110</v>
      </c>
      <c r="W378" s="1059">
        <f>'Fuel CO2 Factors'!$E24</f>
        <v>110</v>
      </c>
      <c r="X378" s="1059">
        <f>'Fuel CO2 Factors'!$E24</f>
        <v>110</v>
      </c>
      <c r="Y378" s="1059">
        <f>'Fuel CO2 Factors'!$E24</f>
        <v>110</v>
      </c>
      <c r="Z378" s="1059">
        <f>'Fuel CO2 Factors'!$E24</f>
        <v>110</v>
      </c>
      <c r="AA378" s="1059">
        <f>'Fuel CO2 Factors'!$E24</f>
        <v>110</v>
      </c>
      <c r="AB378" s="1059">
        <f>'Fuel CO2 Factors'!$E24</f>
        <v>110</v>
      </c>
      <c r="AC378" s="1059">
        <f>'Fuel CO2 Factors'!$E24</f>
        <v>110</v>
      </c>
      <c r="AD378" s="1059">
        <f>'Fuel CO2 Factors'!$E24</f>
        <v>110</v>
      </c>
      <c r="AE378" s="1059">
        <f>'Fuel CO2 Factors'!$E24</f>
        <v>110</v>
      </c>
      <c r="AF378" s="1059">
        <f>'Fuel CO2 Factors'!$E24</f>
        <v>110</v>
      </c>
      <c r="AG378" s="1059">
        <f>'Fuel CO2 Factors'!$E24</f>
        <v>110</v>
      </c>
      <c r="AH378" s="1059">
        <f>'Fuel CO2 Factors'!$E24</f>
        <v>110</v>
      </c>
      <c r="AI378" s="1059">
        <f>'Fuel CO2 Factors'!$E24</f>
        <v>110</v>
      </c>
      <c r="AJ378" s="1059">
        <f>'Fuel CO2 Factors'!$E24</f>
        <v>110</v>
      </c>
      <c r="AK378" s="1059">
        <f>'Fuel CO2 Factors'!$E24</f>
        <v>110</v>
      </c>
      <c r="AL378" s="1059">
        <f>'Fuel CO2 Factors'!$E24</f>
        <v>110</v>
      </c>
      <c r="AM378" s="1059">
        <f>'Fuel CO2 Factors'!$E24</f>
        <v>110</v>
      </c>
      <c r="AN378" s="1059">
        <f>'Fuel CO2 Factors'!$E24</f>
        <v>110</v>
      </c>
      <c r="AO378" s="1059">
        <f>'Fuel CO2 Factors'!$E24</f>
        <v>110</v>
      </c>
      <c r="AP378" s="1059">
        <f>'Fuel CO2 Factors'!$E24</f>
        <v>110</v>
      </c>
      <c r="AQ378" s="1059">
        <f>'Fuel CO2 Factors'!$E24</f>
        <v>110</v>
      </c>
      <c r="AR378" s="1059">
        <f>'Fuel CO2 Factors'!$E24</f>
        <v>110</v>
      </c>
      <c r="AS378" s="1059">
        <f>'Fuel CO2 Factors'!$E24</f>
        <v>110</v>
      </c>
      <c r="AT378" s="1059">
        <f>'Fuel CO2 Factors'!$E24</f>
        <v>110</v>
      </c>
      <c r="AU378" s="1059">
        <f>'Fuel CO2 Factors'!$E24</f>
        <v>110</v>
      </c>
      <c r="AV378" s="1059">
        <f>'Fuel CO2 Factors'!$E24</f>
        <v>110</v>
      </c>
      <c r="AW378" s="1059">
        <f>'Fuel CO2 Factors'!$E24</f>
        <v>110</v>
      </c>
      <c r="AX378" s="1059">
        <f>'Fuel CO2 Factors'!$E24</f>
        <v>110</v>
      </c>
      <c r="AY378" s="1059">
        <f>'Fuel CO2 Factors'!$E24</f>
        <v>110</v>
      </c>
      <c r="AZ378" s="1059">
        <f>'Fuel CO2 Factors'!$E24</f>
        <v>110</v>
      </c>
      <c r="BA378" s="1059">
        <f>'Fuel CO2 Factors'!$E24</f>
        <v>110</v>
      </c>
      <c r="BB378" s="1059">
        <f>'Fuel CO2 Factors'!$E24</f>
        <v>110</v>
      </c>
      <c r="BC378" s="1059">
        <f>'Fuel CO2 Factors'!$E24</f>
        <v>110</v>
      </c>
      <c r="BD378" s="1059">
        <f>'Fuel CO2 Factors'!$E24</f>
        <v>110</v>
      </c>
      <c r="BE378" s="1059">
        <f>'Fuel CO2 Factors'!$E24</f>
        <v>110</v>
      </c>
      <c r="BF378" s="1059">
        <f>'Fuel CO2 Factors'!$E24</f>
        <v>110</v>
      </c>
      <c r="BG378" s="1059">
        <f>'Fuel CO2 Factors'!$E24</f>
        <v>110</v>
      </c>
      <c r="BH378" s="1059">
        <f>'Fuel CO2 Factors'!$E24</f>
        <v>110</v>
      </c>
      <c r="BI378" s="1059">
        <f>'Fuel CO2 Factors'!$E24</f>
        <v>110</v>
      </c>
      <c r="BJ378" s="1059">
        <f>'Fuel CO2 Factors'!$E24</f>
        <v>110</v>
      </c>
      <c r="BK378" s="1059">
        <f>'Fuel CO2 Factors'!$E24</f>
        <v>110</v>
      </c>
      <c r="BL378" s="1059">
        <f>'Fuel CO2 Factors'!$E24</f>
        <v>110</v>
      </c>
      <c r="BM378" s="1059">
        <f>'Fuel CO2 Factors'!$E24</f>
        <v>110</v>
      </c>
      <c r="BN378" s="1059">
        <f>'Fuel CO2 Factors'!$E24</f>
        <v>110</v>
      </c>
      <c r="BO378" s="1059">
        <f>'Fuel CO2 Factors'!$E24</f>
        <v>110</v>
      </c>
    </row>
    <row r="379" spans="2:67" ht="12.75" customHeight="1">
      <c r="B379" s="772">
        <f t="shared" si="332"/>
        <v>203</v>
      </c>
      <c r="C379" s="61"/>
      <c r="D379" s="701" t="s">
        <v>1128</v>
      </c>
      <c r="E379" s="702" t="s">
        <v>117</v>
      </c>
      <c r="F379" s="709"/>
      <c r="G379" s="1059">
        <f>'Fuel CO2 Factors'!$E25</f>
        <v>110</v>
      </c>
      <c r="H379" s="1059">
        <f>'Fuel CO2 Factors'!$E25</f>
        <v>110</v>
      </c>
      <c r="I379" s="1059">
        <f>'Fuel CO2 Factors'!$E25</f>
        <v>110</v>
      </c>
      <c r="J379" s="1059">
        <f>'Fuel CO2 Factors'!$E25</f>
        <v>110</v>
      </c>
      <c r="K379" s="1059">
        <f>'Fuel CO2 Factors'!$E25</f>
        <v>110</v>
      </c>
      <c r="L379" s="1059">
        <f>'Fuel CO2 Factors'!$E25</f>
        <v>110</v>
      </c>
      <c r="M379" s="1059">
        <f>'Fuel CO2 Factors'!$E25</f>
        <v>110</v>
      </c>
      <c r="N379" s="1059">
        <f>'Fuel CO2 Factors'!$E25</f>
        <v>110</v>
      </c>
      <c r="O379" s="1059">
        <f>'Fuel CO2 Factors'!$E25</f>
        <v>110</v>
      </c>
      <c r="P379" s="1059">
        <f>'Fuel CO2 Factors'!$E25</f>
        <v>110</v>
      </c>
      <c r="Q379" s="1059">
        <f>'Fuel CO2 Factors'!$E25</f>
        <v>110</v>
      </c>
      <c r="R379" s="1059">
        <f>'Fuel CO2 Factors'!$E25</f>
        <v>110</v>
      </c>
      <c r="S379" s="1059">
        <f>'Fuel CO2 Factors'!$E25</f>
        <v>110</v>
      </c>
      <c r="T379" s="1059">
        <f>'Fuel CO2 Factors'!$E25</f>
        <v>110</v>
      </c>
      <c r="U379" s="1059">
        <f>'Fuel CO2 Factors'!$E25</f>
        <v>110</v>
      </c>
      <c r="V379" s="1059">
        <f>'Fuel CO2 Factors'!$E25</f>
        <v>110</v>
      </c>
      <c r="W379" s="1059">
        <f>'Fuel CO2 Factors'!$E25</f>
        <v>110</v>
      </c>
      <c r="X379" s="1059">
        <f>'Fuel CO2 Factors'!$E25</f>
        <v>110</v>
      </c>
      <c r="Y379" s="1059">
        <f>'Fuel CO2 Factors'!$E25</f>
        <v>110</v>
      </c>
      <c r="Z379" s="1059">
        <f>'Fuel CO2 Factors'!$E25</f>
        <v>110</v>
      </c>
      <c r="AA379" s="1059">
        <f>'Fuel CO2 Factors'!$E25</f>
        <v>110</v>
      </c>
      <c r="AB379" s="1059">
        <f>'Fuel CO2 Factors'!$E25</f>
        <v>110</v>
      </c>
      <c r="AC379" s="1059">
        <f>'Fuel CO2 Factors'!$E25</f>
        <v>110</v>
      </c>
      <c r="AD379" s="1059">
        <f>'Fuel CO2 Factors'!$E25</f>
        <v>110</v>
      </c>
      <c r="AE379" s="1059">
        <f>'Fuel CO2 Factors'!$E25</f>
        <v>110</v>
      </c>
      <c r="AF379" s="1059">
        <f>'Fuel CO2 Factors'!$E25</f>
        <v>110</v>
      </c>
      <c r="AG379" s="1059">
        <f>'Fuel CO2 Factors'!$E25</f>
        <v>110</v>
      </c>
      <c r="AH379" s="1059">
        <f>'Fuel CO2 Factors'!$E25</f>
        <v>110</v>
      </c>
      <c r="AI379" s="1059">
        <f>'Fuel CO2 Factors'!$E25</f>
        <v>110</v>
      </c>
      <c r="AJ379" s="1059">
        <f>'Fuel CO2 Factors'!$E25</f>
        <v>110</v>
      </c>
      <c r="AK379" s="1059">
        <f>'Fuel CO2 Factors'!$E25</f>
        <v>110</v>
      </c>
      <c r="AL379" s="1059">
        <f>'Fuel CO2 Factors'!$E25</f>
        <v>110</v>
      </c>
      <c r="AM379" s="1059">
        <f>'Fuel CO2 Factors'!$E25</f>
        <v>110</v>
      </c>
      <c r="AN379" s="1059">
        <f>'Fuel CO2 Factors'!$E25</f>
        <v>110</v>
      </c>
      <c r="AO379" s="1059">
        <f>'Fuel CO2 Factors'!$E25</f>
        <v>110</v>
      </c>
      <c r="AP379" s="1059">
        <f>'Fuel CO2 Factors'!$E25</f>
        <v>110</v>
      </c>
      <c r="AQ379" s="1059">
        <f>'Fuel CO2 Factors'!$E25</f>
        <v>110</v>
      </c>
      <c r="AR379" s="1059">
        <f>'Fuel CO2 Factors'!$E25</f>
        <v>110</v>
      </c>
      <c r="AS379" s="1059">
        <f>'Fuel CO2 Factors'!$E25</f>
        <v>110</v>
      </c>
      <c r="AT379" s="1059">
        <f>'Fuel CO2 Factors'!$E25</f>
        <v>110</v>
      </c>
      <c r="AU379" s="1059">
        <f>'Fuel CO2 Factors'!$E25</f>
        <v>110</v>
      </c>
      <c r="AV379" s="1059">
        <f>'Fuel CO2 Factors'!$E25</f>
        <v>110</v>
      </c>
      <c r="AW379" s="1059">
        <f>'Fuel CO2 Factors'!$E25</f>
        <v>110</v>
      </c>
      <c r="AX379" s="1059">
        <f>'Fuel CO2 Factors'!$E25</f>
        <v>110</v>
      </c>
      <c r="AY379" s="1059">
        <f>'Fuel CO2 Factors'!$E25</f>
        <v>110</v>
      </c>
      <c r="AZ379" s="1059">
        <f>'Fuel CO2 Factors'!$E25</f>
        <v>110</v>
      </c>
      <c r="BA379" s="1059">
        <f>'Fuel CO2 Factors'!$E25</f>
        <v>110</v>
      </c>
      <c r="BB379" s="1059">
        <f>'Fuel CO2 Factors'!$E25</f>
        <v>110</v>
      </c>
      <c r="BC379" s="1059">
        <f>'Fuel CO2 Factors'!$E25</f>
        <v>110</v>
      </c>
      <c r="BD379" s="1059">
        <f>'Fuel CO2 Factors'!$E25</f>
        <v>110</v>
      </c>
      <c r="BE379" s="1059">
        <f>'Fuel CO2 Factors'!$E25</f>
        <v>110</v>
      </c>
      <c r="BF379" s="1059">
        <f>'Fuel CO2 Factors'!$E25</f>
        <v>110</v>
      </c>
      <c r="BG379" s="1059">
        <f>'Fuel CO2 Factors'!$E25</f>
        <v>110</v>
      </c>
      <c r="BH379" s="1059">
        <f>'Fuel CO2 Factors'!$E25</f>
        <v>110</v>
      </c>
      <c r="BI379" s="1059">
        <f>'Fuel CO2 Factors'!$E25</f>
        <v>110</v>
      </c>
      <c r="BJ379" s="1059">
        <f>'Fuel CO2 Factors'!$E25</f>
        <v>110</v>
      </c>
      <c r="BK379" s="1059">
        <f>'Fuel CO2 Factors'!$E25</f>
        <v>110</v>
      </c>
      <c r="BL379" s="1059">
        <f>'Fuel CO2 Factors'!$E25</f>
        <v>110</v>
      </c>
      <c r="BM379" s="1059">
        <f>'Fuel CO2 Factors'!$E25</f>
        <v>110</v>
      </c>
      <c r="BN379" s="1059">
        <f>'Fuel CO2 Factors'!$E25</f>
        <v>110</v>
      </c>
      <c r="BO379" s="1059">
        <f>'Fuel CO2 Factors'!$E25</f>
        <v>110</v>
      </c>
    </row>
    <row r="380" spans="2:67" ht="12.75" customHeight="1">
      <c r="B380" s="772">
        <f t="shared" si="332"/>
        <v>204</v>
      </c>
      <c r="C380" s="60"/>
      <c r="D380" s="701" t="s">
        <v>1127</v>
      </c>
      <c r="E380" s="702" t="s">
        <v>117</v>
      </c>
      <c r="F380" s="709"/>
      <c r="G380" s="1059">
        <f>'Fuel CO2 Factors'!$E26</f>
        <v>110</v>
      </c>
      <c r="H380" s="1059">
        <f>'Fuel CO2 Factors'!$E26</f>
        <v>110</v>
      </c>
      <c r="I380" s="1059">
        <f>'Fuel CO2 Factors'!$E26</f>
        <v>110</v>
      </c>
      <c r="J380" s="1059">
        <f>'Fuel CO2 Factors'!$E26</f>
        <v>110</v>
      </c>
      <c r="K380" s="1059">
        <f>'Fuel CO2 Factors'!$E26</f>
        <v>110</v>
      </c>
      <c r="L380" s="1059">
        <f>'Fuel CO2 Factors'!$E26</f>
        <v>110</v>
      </c>
      <c r="M380" s="1059">
        <f>'Fuel CO2 Factors'!$E26</f>
        <v>110</v>
      </c>
      <c r="N380" s="1059">
        <f>'Fuel CO2 Factors'!$E26</f>
        <v>110</v>
      </c>
      <c r="O380" s="1059">
        <f>'Fuel CO2 Factors'!$E26</f>
        <v>110</v>
      </c>
      <c r="P380" s="1059">
        <f>'Fuel CO2 Factors'!$E26</f>
        <v>110</v>
      </c>
      <c r="Q380" s="1059">
        <f>'Fuel CO2 Factors'!$E26</f>
        <v>110</v>
      </c>
      <c r="R380" s="1059">
        <f>'Fuel CO2 Factors'!$E26</f>
        <v>110</v>
      </c>
      <c r="S380" s="1059">
        <f>'Fuel CO2 Factors'!$E26</f>
        <v>110</v>
      </c>
      <c r="T380" s="1059">
        <f>'Fuel CO2 Factors'!$E26</f>
        <v>110</v>
      </c>
      <c r="U380" s="1059">
        <f>'Fuel CO2 Factors'!$E26</f>
        <v>110</v>
      </c>
      <c r="V380" s="1059">
        <f>'Fuel CO2 Factors'!$E26</f>
        <v>110</v>
      </c>
      <c r="W380" s="1059">
        <f>'Fuel CO2 Factors'!$E26</f>
        <v>110</v>
      </c>
      <c r="X380" s="1059">
        <f>'Fuel CO2 Factors'!$E26</f>
        <v>110</v>
      </c>
      <c r="Y380" s="1059">
        <f>'Fuel CO2 Factors'!$E26</f>
        <v>110</v>
      </c>
      <c r="Z380" s="1059">
        <f>'Fuel CO2 Factors'!$E26</f>
        <v>110</v>
      </c>
      <c r="AA380" s="1059">
        <f>'Fuel CO2 Factors'!$E26</f>
        <v>110</v>
      </c>
      <c r="AB380" s="1059">
        <f>'Fuel CO2 Factors'!$E26</f>
        <v>110</v>
      </c>
      <c r="AC380" s="1059">
        <f>'Fuel CO2 Factors'!$E26</f>
        <v>110</v>
      </c>
      <c r="AD380" s="1059">
        <f>'Fuel CO2 Factors'!$E26</f>
        <v>110</v>
      </c>
      <c r="AE380" s="1059">
        <f>'Fuel CO2 Factors'!$E26</f>
        <v>110</v>
      </c>
      <c r="AF380" s="1059">
        <f>'Fuel CO2 Factors'!$E26</f>
        <v>110</v>
      </c>
      <c r="AG380" s="1059">
        <f>'Fuel CO2 Factors'!$E26</f>
        <v>110</v>
      </c>
      <c r="AH380" s="1059">
        <f>'Fuel CO2 Factors'!$E26</f>
        <v>110</v>
      </c>
      <c r="AI380" s="1059">
        <f>'Fuel CO2 Factors'!$E26</f>
        <v>110</v>
      </c>
      <c r="AJ380" s="1059">
        <f>'Fuel CO2 Factors'!$E26</f>
        <v>110</v>
      </c>
      <c r="AK380" s="1059">
        <f>'Fuel CO2 Factors'!$E26</f>
        <v>110</v>
      </c>
      <c r="AL380" s="1059">
        <f>'Fuel CO2 Factors'!$E26</f>
        <v>110</v>
      </c>
      <c r="AM380" s="1059">
        <f>'Fuel CO2 Factors'!$E26</f>
        <v>110</v>
      </c>
      <c r="AN380" s="1059">
        <f>'Fuel CO2 Factors'!$E26</f>
        <v>110</v>
      </c>
      <c r="AO380" s="1059">
        <f>'Fuel CO2 Factors'!$E26</f>
        <v>110</v>
      </c>
      <c r="AP380" s="1059">
        <f>'Fuel CO2 Factors'!$E26</f>
        <v>110</v>
      </c>
      <c r="AQ380" s="1059">
        <f>'Fuel CO2 Factors'!$E26</f>
        <v>110</v>
      </c>
      <c r="AR380" s="1059">
        <f>'Fuel CO2 Factors'!$E26</f>
        <v>110</v>
      </c>
      <c r="AS380" s="1059">
        <f>'Fuel CO2 Factors'!$E26</f>
        <v>110</v>
      </c>
      <c r="AT380" s="1059">
        <f>'Fuel CO2 Factors'!$E26</f>
        <v>110</v>
      </c>
      <c r="AU380" s="1059">
        <f>'Fuel CO2 Factors'!$E26</f>
        <v>110</v>
      </c>
      <c r="AV380" s="1059">
        <f>'Fuel CO2 Factors'!$E26</f>
        <v>110</v>
      </c>
      <c r="AW380" s="1059">
        <f>'Fuel CO2 Factors'!$E26</f>
        <v>110</v>
      </c>
      <c r="AX380" s="1059">
        <f>'Fuel CO2 Factors'!$E26</f>
        <v>110</v>
      </c>
      <c r="AY380" s="1059">
        <f>'Fuel CO2 Factors'!$E26</f>
        <v>110</v>
      </c>
      <c r="AZ380" s="1059">
        <f>'Fuel CO2 Factors'!$E26</f>
        <v>110</v>
      </c>
      <c r="BA380" s="1059">
        <f>'Fuel CO2 Factors'!$E26</f>
        <v>110</v>
      </c>
      <c r="BB380" s="1059">
        <f>'Fuel CO2 Factors'!$E26</f>
        <v>110</v>
      </c>
      <c r="BC380" s="1059">
        <f>'Fuel CO2 Factors'!$E26</f>
        <v>110</v>
      </c>
      <c r="BD380" s="1059">
        <f>'Fuel CO2 Factors'!$E26</f>
        <v>110</v>
      </c>
      <c r="BE380" s="1059">
        <f>'Fuel CO2 Factors'!$E26</f>
        <v>110</v>
      </c>
      <c r="BF380" s="1059">
        <f>'Fuel CO2 Factors'!$E26</f>
        <v>110</v>
      </c>
      <c r="BG380" s="1059">
        <f>'Fuel CO2 Factors'!$E26</f>
        <v>110</v>
      </c>
      <c r="BH380" s="1059">
        <f>'Fuel CO2 Factors'!$E26</f>
        <v>110</v>
      </c>
      <c r="BI380" s="1059">
        <f>'Fuel CO2 Factors'!$E26</f>
        <v>110</v>
      </c>
      <c r="BJ380" s="1059">
        <f>'Fuel CO2 Factors'!$E26</f>
        <v>110</v>
      </c>
      <c r="BK380" s="1059">
        <f>'Fuel CO2 Factors'!$E26</f>
        <v>110</v>
      </c>
      <c r="BL380" s="1059">
        <f>'Fuel CO2 Factors'!$E26</f>
        <v>110</v>
      </c>
      <c r="BM380" s="1059">
        <f>'Fuel CO2 Factors'!$E26</f>
        <v>110</v>
      </c>
      <c r="BN380" s="1059">
        <f>'Fuel CO2 Factors'!$E26</f>
        <v>110</v>
      </c>
      <c r="BO380" s="1059">
        <f>'Fuel CO2 Factors'!$E26</f>
        <v>110</v>
      </c>
    </row>
    <row r="381" spans="2:67" ht="12.75" customHeight="1">
      <c r="B381" s="772">
        <f t="shared" si="332"/>
        <v>205</v>
      </c>
      <c r="C381" s="60"/>
      <c r="D381" s="701" t="s">
        <v>771</v>
      </c>
      <c r="E381" s="702" t="s">
        <v>117</v>
      </c>
      <c r="F381" s="709"/>
      <c r="G381" s="1059">
        <f>'Fuel CO2 Factors'!$E27</f>
        <v>89</v>
      </c>
      <c r="H381" s="1059">
        <f>'Fuel CO2 Factors'!$E27</f>
        <v>89</v>
      </c>
      <c r="I381" s="1059">
        <f>'Fuel CO2 Factors'!$E27</f>
        <v>89</v>
      </c>
      <c r="J381" s="1059">
        <f>'Fuel CO2 Factors'!$E27</f>
        <v>89</v>
      </c>
      <c r="K381" s="1059">
        <f>'Fuel CO2 Factors'!$E27</f>
        <v>89</v>
      </c>
      <c r="L381" s="1059">
        <f>'Fuel CO2 Factors'!$E27</f>
        <v>89</v>
      </c>
      <c r="M381" s="1059">
        <f>'Fuel CO2 Factors'!$E27</f>
        <v>89</v>
      </c>
      <c r="N381" s="1059">
        <f>'Fuel CO2 Factors'!$E27</f>
        <v>89</v>
      </c>
      <c r="O381" s="1059">
        <f>'Fuel CO2 Factors'!$E27</f>
        <v>89</v>
      </c>
      <c r="P381" s="1059">
        <f>'Fuel CO2 Factors'!$E27</f>
        <v>89</v>
      </c>
      <c r="Q381" s="1059">
        <f>'Fuel CO2 Factors'!$E27</f>
        <v>89</v>
      </c>
      <c r="R381" s="1059">
        <f>'Fuel CO2 Factors'!$E27</f>
        <v>89</v>
      </c>
      <c r="S381" s="1059">
        <f>'Fuel CO2 Factors'!$E27</f>
        <v>89</v>
      </c>
      <c r="T381" s="1059">
        <f>'Fuel CO2 Factors'!$E27</f>
        <v>89</v>
      </c>
      <c r="U381" s="1059">
        <f>'Fuel CO2 Factors'!$E27</f>
        <v>89</v>
      </c>
      <c r="V381" s="1059">
        <f>'Fuel CO2 Factors'!$E27</f>
        <v>89</v>
      </c>
      <c r="W381" s="1059">
        <f>'Fuel CO2 Factors'!$E27</f>
        <v>89</v>
      </c>
      <c r="X381" s="1059">
        <f>'Fuel CO2 Factors'!$E27</f>
        <v>89</v>
      </c>
      <c r="Y381" s="1059">
        <f>'Fuel CO2 Factors'!$E27</f>
        <v>89</v>
      </c>
      <c r="Z381" s="1059">
        <f>'Fuel CO2 Factors'!$E27</f>
        <v>89</v>
      </c>
      <c r="AA381" s="1059">
        <f>'Fuel CO2 Factors'!$E27</f>
        <v>89</v>
      </c>
      <c r="AB381" s="1059">
        <f>'Fuel CO2 Factors'!$E27</f>
        <v>89</v>
      </c>
      <c r="AC381" s="1059">
        <f>'Fuel CO2 Factors'!$E27</f>
        <v>89</v>
      </c>
      <c r="AD381" s="1059">
        <f>'Fuel CO2 Factors'!$E27</f>
        <v>89</v>
      </c>
      <c r="AE381" s="1059">
        <f>'Fuel CO2 Factors'!$E27</f>
        <v>89</v>
      </c>
      <c r="AF381" s="1059">
        <f>'Fuel CO2 Factors'!$E27</f>
        <v>89</v>
      </c>
      <c r="AG381" s="1059">
        <f>'Fuel CO2 Factors'!$E27</f>
        <v>89</v>
      </c>
      <c r="AH381" s="1059">
        <f>'Fuel CO2 Factors'!$E27</f>
        <v>89</v>
      </c>
      <c r="AI381" s="1059">
        <f>'Fuel CO2 Factors'!$E27</f>
        <v>89</v>
      </c>
      <c r="AJ381" s="1059">
        <f>'Fuel CO2 Factors'!$E27</f>
        <v>89</v>
      </c>
      <c r="AK381" s="1059">
        <f>'Fuel CO2 Factors'!$E27</f>
        <v>89</v>
      </c>
      <c r="AL381" s="1059">
        <f>'Fuel CO2 Factors'!$E27</f>
        <v>89</v>
      </c>
      <c r="AM381" s="1059">
        <f>'Fuel CO2 Factors'!$E27</f>
        <v>89</v>
      </c>
      <c r="AN381" s="1059">
        <f>'Fuel CO2 Factors'!$E27</f>
        <v>89</v>
      </c>
      <c r="AO381" s="1059">
        <f>'Fuel CO2 Factors'!$E27</f>
        <v>89</v>
      </c>
      <c r="AP381" s="1059">
        <f>'Fuel CO2 Factors'!$E27</f>
        <v>89</v>
      </c>
      <c r="AQ381" s="1059">
        <f>'Fuel CO2 Factors'!$E27</f>
        <v>89</v>
      </c>
      <c r="AR381" s="1059">
        <f>'Fuel CO2 Factors'!$E27</f>
        <v>89</v>
      </c>
      <c r="AS381" s="1059">
        <f>'Fuel CO2 Factors'!$E27</f>
        <v>89</v>
      </c>
      <c r="AT381" s="1059">
        <f>'Fuel CO2 Factors'!$E27</f>
        <v>89</v>
      </c>
      <c r="AU381" s="1059">
        <f>'Fuel CO2 Factors'!$E27</f>
        <v>89</v>
      </c>
      <c r="AV381" s="1059">
        <f>'Fuel CO2 Factors'!$E27</f>
        <v>89</v>
      </c>
      <c r="AW381" s="1059">
        <f>'Fuel CO2 Factors'!$E27</f>
        <v>89</v>
      </c>
      <c r="AX381" s="1059">
        <f>'Fuel CO2 Factors'!$E27</f>
        <v>89</v>
      </c>
      <c r="AY381" s="1059">
        <f>'Fuel CO2 Factors'!$E27</f>
        <v>89</v>
      </c>
      <c r="AZ381" s="1059">
        <f>'Fuel CO2 Factors'!$E27</f>
        <v>89</v>
      </c>
      <c r="BA381" s="1059">
        <f>'Fuel CO2 Factors'!$E27</f>
        <v>89</v>
      </c>
      <c r="BB381" s="1059">
        <f>'Fuel CO2 Factors'!$E27</f>
        <v>89</v>
      </c>
      <c r="BC381" s="1059">
        <f>'Fuel CO2 Factors'!$E27</f>
        <v>89</v>
      </c>
      <c r="BD381" s="1059">
        <f>'Fuel CO2 Factors'!$E27</f>
        <v>89</v>
      </c>
      <c r="BE381" s="1059">
        <f>'Fuel CO2 Factors'!$E27</f>
        <v>89</v>
      </c>
      <c r="BF381" s="1059">
        <f>'Fuel CO2 Factors'!$E27</f>
        <v>89</v>
      </c>
      <c r="BG381" s="1059">
        <f>'Fuel CO2 Factors'!$E27</f>
        <v>89</v>
      </c>
      <c r="BH381" s="1059">
        <f>'Fuel CO2 Factors'!$E27</f>
        <v>89</v>
      </c>
      <c r="BI381" s="1059">
        <f>'Fuel CO2 Factors'!$E27</f>
        <v>89</v>
      </c>
      <c r="BJ381" s="1059">
        <f>'Fuel CO2 Factors'!$E27</f>
        <v>89</v>
      </c>
      <c r="BK381" s="1059">
        <f>'Fuel CO2 Factors'!$E27</f>
        <v>89</v>
      </c>
      <c r="BL381" s="1059">
        <f>'Fuel CO2 Factors'!$E27</f>
        <v>89</v>
      </c>
      <c r="BM381" s="1059">
        <f>'Fuel CO2 Factors'!$E27</f>
        <v>89</v>
      </c>
      <c r="BN381" s="1059">
        <f>'Fuel CO2 Factors'!$E27</f>
        <v>89</v>
      </c>
      <c r="BO381" s="1059">
        <f>'Fuel CO2 Factors'!$E27</f>
        <v>89</v>
      </c>
    </row>
    <row r="382" spans="2:67" ht="12.75" customHeight="1">
      <c r="B382" s="772">
        <f t="shared" si="332"/>
        <v>206</v>
      </c>
      <c r="C382" s="60"/>
      <c r="D382" s="701" t="s">
        <v>797</v>
      </c>
      <c r="E382" s="702" t="s">
        <v>117</v>
      </c>
      <c r="F382" s="709"/>
      <c r="G382" s="1059">
        <f>'Fuel CO2 Factors'!$E28</f>
        <v>89</v>
      </c>
      <c r="H382" s="1059">
        <f>'Fuel CO2 Factors'!$E28</f>
        <v>89</v>
      </c>
      <c r="I382" s="1059">
        <f>'Fuel CO2 Factors'!$E28</f>
        <v>89</v>
      </c>
      <c r="J382" s="1059">
        <f>'Fuel CO2 Factors'!$E28</f>
        <v>89</v>
      </c>
      <c r="K382" s="1059">
        <f>'Fuel CO2 Factors'!$E28</f>
        <v>89</v>
      </c>
      <c r="L382" s="1059">
        <f>'Fuel CO2 Factors'!$E28</f>
        <v>89</v>
      </c>
      <c r="M382" s="1059">
        <f>'Fuel CO2 Factors'!$E28</f>
        <v>89</v>
      </c>
      <c r="N382" s="1059">
        <f>'Fuel CO2 Factors'!$E28</f>
        <v>89</v>
      </c>
      <c r="O382" s="1059">
        <f>'Fuel CO2 Factors'!$E28</f>
        <v>89</v>
      </c>
      <c r="P382" s="1059">
        <f>'Fuel CO2 Factors'!$E28</f>
        <v>89</v>
      </c>
      <c r="Q382" s="1059">
        <f>'Fuel CO2 Factors'!$E28</f>
        <v>89</v>
      </c>
      <c r="R382" s="1059">
        <f>'Fuel CO2 Factors'!$E28</f>
        <v>89</v>
      </c>
      <c r="S382" s="1059">
        <f>'Fuel CO2 Factors'!$E28</f>
        <v>89</v>
      </c>
      <c r="T382" s="1059">
        <f>'Fuel CO2 Factors'!$E28</f>
        <v>89</v>
      </c>
      <c r="U382" s="1059">
        <f>'Fuel CO2 Factors'!$E28</f>
        <v>89</v>
      </c>
      <c r="V382" s="1059">
        <f>'Fuel CO2 Factors'!$E28</f>
        <v>89</v>
      </c>
      <c r="W382" s="1059">
        <f>'Fuel CO2 Factors'!$E28</f>
        <v>89</v>
      </c>
      <c r="X382" s="1059">
        <f>'Fuel CO2 Factors'!$E28</f>
        <v>89</v>
      </c>
      <c r="Y382" s="1059">
        <f>'Fuel CO2 Factors'!$E28</f>
        <v>89</v>
      </c>
      <c r="Z382" s="1059">
        <f>'Fuel CO2 Factors'!$E28</f>
        <v>89</v>
      </c>
      <c r="AA382" s="1059">
        <f>'Fuel CO2 Factors'!$E28</f>
        <v>89</v>
      </c>
      <c r="AB382" s="1059">
        <f>'Fuel CO2 Factors'!$E28</f>
        <v>89</v>
      </c>
      <c r="AC382" s="1059">
        <f>'Fuel CO2 Factors'!$E28</f>
        <v>89</v>
      </c>
      <c r="AD382" s="1059">
        <f>'Fuel CO2 Factors'!$E28</f>
        <v>89</v>
      </c>
      <c r="AE382" s="1059">
        <f>'Fuel CO2 Factors'!$E28</f>
        <v>89</v>
      </c>
      <c r="AF382" s="1059">
        <f>'Fuel CO2 Factors'!$E28</f>
        <v>89</v>
      </c>
      <c r="AG382" s="1059">
        <f>'Fuel CO2 Factors'!$E28</f>
        <v>89</v>
      </c>
      <c r="AH382" s="1059">
        <f>'Fuel CO2 Factors'!$E28</f>
        <v>89</v>
      </c>
      <c r="AI382" s="1059">
        <f>'Fuel CO2 Factors'!$E28</f>
        <v>89</v>
      </c>
      <c r="AJ382" s="1059">
        <f>'Fuel CO2 Factors'!$E28</f>
        <v>89</v>
      </c>
      <c r="AK382" s="1059">
        <f>'Fuel CO2 Factors'!$E28</f>
        <v>89</v>
      </c>
      <c r="AL382" s="1059">
        <f>'Fuel CO2 Factors'!$E28</f>
        <v>89</v>
      </c>
      <c r="AM382" s="1059">
        <f>'Fuel CO2 Factors'!$E28</f>
        <v>89</v>
      </c>
      <c r="AN382" s="1059">
        <f>'Fuel CO2 Factors'!$E28</f>
        <v>89</v>
      </c>
      <c r="AO382" s="1059">
        <f>'Fuel CO2 Factors'!$E28</f>
        <v>89</v>
      </c>
      <c r="AP382" s="1059">
        <f>'Fuel CO2 Factors'!$E28</f>
        <v>89</v>
      </c>
      <c r="AQ382" s="1059">
        <f>'Fuel CO2 Factors'!$E28</f>
        <v>89</v>
      </c>
      <c r="AR382" s="1059">
        <f>'Fuel CO2 Factors'!$E28</f>
        <v>89</v>
      </c>
      <c r="AS382" s="1059">
        <f>'Fuel CO2 Factors'!$E28</f>
        <v>89</v>
      </c>
      <c r="AT382" s="1059">
        <f>'Fuel CO2 Factors'!$E28</f>
        <v>89</v>
      </c>
      <c r="AU382" s="1059">
        <f>'Fuel CO2 Factors'!$E28</f>
        <v>89</v>
      </c>
      <c r="AV382" s="1059">
        <f>'Fuel CO2 Factors'!$E28</f>
        <v>89</v>
      </c>
      <c r="AW382" s="1059">
        <f>'Fuel CO2 Factors'!$E28</f>
        <v>89</v>
      </c>
      <c r="AX382" s="1059">
        <f>'Fuel CO2 Factors'!$E28</f>
        <v>89</v>
      </c>
      <c r="AY382" s="1059">
        <f>'Fuel CO2 Factors'!$E28</f>
        <v>89</v>
      </c>
      <c r="AZ382" s="1059">
        <f>'Fuel CO2 Factors'!$E28</f>
        <v>89</v>
      </c>
      <c r="BA382" s="1059">
        <f>'Fuel CO2 Factors'!$E28</f>
        <v>89</v>
      </c>
      <c r="BB382" s="1059">
        <f>'Fuel CO2 Factors'!$E28</f>
        <v>89</v>
      </c>
      <c r="BC382" s="1059">
        <f>'Fuel CO2 Factors'!$E28</f>
        <v>89</v>
      </c>
      <c r="BD382" s="1059">
        <f>'Fuel CO2 Factors'!$E28</f>
        <v>89</v>
      </c>
      <c r="BE382" s="1059">
        <f>'Fuel CO2 Factors'!$E28</f>
        <v>89</v>
      </c>
      <c r="BF382" s="1059">
        <f>'Fuel CO2 Factors'!$E28</f>
        <v>89</v>
      </c>
      <c r="BG382" s="1059">
        <f>'Fuel CO2 Factors'!$E28</f>
        <v>89</v>
      </c>
      <c r="BH382" s="1059">
        <f>'Fuel CO2 Factors'!$E28</f>
        <v>89</v>
      </c>
      <c r="BI382" s="1059">
        <f>'Fuel CO2 Factors'!$E28</f>
        <v>89</v>
      </c>
      <c r="BJ382" s="1059">
        <f>'Fuel CO2 Factors'!$E28</f>
        <v>89</v>
      </c>
      <c r="BK382" s="1059">
        <f>'Fuel CO2 Factors'!$E28</f>
        <v>89</v>
      </c>
      <c r="BL382" s="1059">
        <f>'Fuel CO2 Factors'!$E28</f>
        <v>89</v>
      </c>
      <c r="BM382" s="1059">
        <f>'Fuel CO2 Factors'!$E28</f>
        <v>89</v>
      </c>
      <c r="BN382" s="1059">
        <f>'Fuel CO2 Factors'!$E28</f>
        <v>89</v>
      </c>
      <c r="BO382" s="1059">
        <f>'Fuel CO2 Factors'!$E28</f>
        <v>89</v>
      </c>
    </row>
    <row r="383" spans="2:67" ht="12.75" customHeight="1">
      <c r="B383" s="772">
        <f t="shared" si="332"/>
        <v>207</v>
      </c>
      <c r="C383" s="60"/>
      <c r="D383" s="701" t="s">
        <v>798</v>
      </c>
      <c r="E383" s="702" t="s">
        <v>117</v>
      </c>
      <c r="F383" s="709"/>
      <c r="G383" s="1059">
        <f>'Fuel CO2 Factors'!$E29</f>
        <v>89</v>
      </c>
      <c r="H383" s="1059">
        <f>'Fuel CO2 Factors'!$E29</f>
        <v>89</v>
      </c>
      <c r="I383" s="1059">
        <f>'Fuel CO2 Factors'!$E29</f>
        <v>89</v>
      </c>
      <c r="J383" s="1059">
        <f>'Fuel CO2 Factors'!$E29</f>
        <v>89</v>
      </c>
      <c r="K383" s="1059">
        <f>'Fuel CO2 Factors'!$E29</f>
        <v>89</v>
      </c>
      <c r="L383" s="1059">
        <f>'Fuel CO2 Factors'!$E29</f>
        <v>89</v>
      </c>
      <c r="M383" s="1059">
        <f>'Fuel CO2 Factors'!$E29</f>
        <v>89</v>
      </c>
      <c r="N383" s="1059">
        <f>'Fuel CO2 Factors'!$E29</f>
        <v>89</v>
      </c>
      <c r="O383" s="1059">
        <f>'Fuel CO2 Factors'!$E29</f>
        <v>89</v>
      </c>
      <c r="P383" s="1059">
        <f>'Fuel CO2 Factors'!$E29</f>
        <v>89</v>
      </c>
      <c r="Q383" s="1059">
        <f>'Fuel CO2 Factors'!$E29</f>
        <v>89</v>
      </c>
      <c r="R383" s="1059">
        <f>'Fuel CO2 Factors'!$E29</f>
        <v>89</v>
      </c>
      <c r="S383" s="1059">
        <f>'Fuel CO2 Factors'!$E29</f>
        <v>89</v>
      </c>
      <c r="T383" s="1059">
        <f>'Fuel CO2 Factors'!$E29</f>
        <v>89</v>
      </c>
      <c r="U383" s="1059">
        <f>'Fuel CO2 Factors'!$E29</f>
        <v>89</v>
      </c>
      <c r="V383" s="1059">
        <f>'Fuel CO2 Factors'!$E29</f>
        <v>89</v>
      </c>
      <c r="W383" s="1059">
        <f>'Fuel CO2 Factors'!$E29</f>
        <v>89</v>
      </c>
      <c r="X383" s="1059">
        <f>'Fuel CO2 Factors'!$E29</f>
        <v>89</v>
      </c>
      <c r="Y383" s="1059">
        <f>'Fuel CO2 Factors'!$E29</f>
        <v>89</v>
      </c>
      <c r="Z383" s="1059">
        <f>'Fuel CO2 Factors'!$E29</f>
        <v>89</v>
      </c>
      <c r="AA383" s="1059">
        <f>'Fuel CO2 Factors'!$E29</f>
        <v>89</v>
      </c>
      <c r="AB383" s="1059">
        <f>'Fuel CO2 Factors'!$E29</f>
        <v>89</v>
      </c>
      <c r="AC383" s="1059">
        <f>'Fuel CO2 Factors'!$E29</f>
        <v>89</v>
      </c>
      <c r="AD383" s="1059">
        <f>'Fuel CO2 Factors'!$E29</f>
        <v>89</v>
      </c>
      <c r="AE383" s="1059">
        <f>'Fuel CO2 Factors'!$E29</f>
        <v>89</v>
      </c>
      <c r="AF383" s="1059">
        <f>'Fuel CO2 Factors'!$E29</f>
        <v>89</v>
      </c>
      <c r="AG383" s="1059">
        <f>'Fuel CO2 Factors'!$E29</f>
        <v>89</v>
      </c>
      <c r="AH383" s="1059">
        <f>'Fuel CO2 Factors'!$E29</f>
        <v>89</v>
      </c>
      <c r="AI383" s="1059">
        <f>'Fuel CO2 Factors'!$E29</f>
        <v>89</v>
      </c>
      <c r="AJ383" s="1059">
        <f>'Fuel CO2 Factors'!$E29</f>
        <v>89</v>
      </c>
      <c r="AK383" s="1059">
        <f>'Fuel CO2 Factors'!$E29</f>
        <v>89</v>
      </c>
      <c r="AL383" s="1059">
        <f>'Fuel CO2 Factors'!$E29</f>
        <v>89</v>
      </c>
      <c r="AM383" s="1059">
        <f>'Fuel CO2 Factors'!$E29</f>
        <v>89</v>
      </c>
      <c r="AN383" s="1059">
        <f>'Fuel CO2 Factors'!$E29</f>
        <v>89</v>
      </c>
      <c r="AO383" s="1059">
        <f>'Fuel CO2 Factors'!$E29</f>
        <v>89</v>
      </c>
      <c r="AP383" s="1059">
        <f>'Fuel CO2 Factors'!$E29</f>
        <v>89</v>
      </c>
      <c r="AQ383" s="1059">
        <f>'Fuel CO2 Factors'!$E29</f>
        <v>89</v>
      </c>
      <c r="AR383" s="1059">
        <f>'Fuel CO2 Factors'!$E29</f>
        <v>89</v>
      </c>
      <c r="AS383" s="1059">
        <f>'Fuel CO2 Factors'!$E29</f>
        <v>89</v>
      </c>
      <c r="AT383" s="1059">
        <f>'Fuel CO2 Factors'!$E29</f>
        <v>89</v>
      </c>
      <c r="AU383" s="1059">
        <f>'Fuel CO2 Factors'!$E29</f>
        <v>89</v>
      </c>
      <c r="AV383" s="1059">
        <f>'Fuel CO2 Factors'!$E29</f>
        <v>89</v>
      </c>
      <c r="AW383" s="1059">
        <f>'Fuel CO2 Factors'!$E29</f>
        <v>89</v>
      </c>
      <c r="AX383" s="1059">
        <f>'Fuel CO2 Factors'!$E29</f>
        <v>89</v>
      </c>
      <c r="AY383" s="1059">
        <f>'Fuel CO2 Factors'!$E29</f>
        <v>89</v>
      </c>
      <c r="AZ383" s="1059">
        <f>'Fuel CO2 Factors'!$E29</f>
        <v>89</v>
      </c>
      <c r="BA383" s="1059">
        <f>'Fuel CO2 Factors'!$E29</f>
        <v>89</v>
      </c>
      <c r="BB383" s="1059">
        <f>'Fuel CO2 Factors'!$E29</f>
        <v>89</v>
      </c>
      <c r="BC383" s="1059">
        <f>'Fuel CO2 Factors'!$E29</f>
        <v>89</v>
      </c>
      <c r="BD383" s="1059">
        <f>'Fuel CO2 Factors'!$E29</f>
        <v>89</v>
      </c>
      <c r="BE383" s="1059">
        <f>'Fuel CO2 Factors'!$E29</f>
        <v>89</v>
      </c>
      <c r="BF383" s="1059">
        <f>'Fuel CO2 Factors'!$E29</f>
        <v>89</v>
      </c>
      <c r="BG383" s="1059">
        <f>'Fuel CO2 Factors'!$E29</f>
        <v>89</v>
      </c>
      <c r="BH383" s="1059">
        <f>'Fuel CO2 Factors'!$E29</f>
        <v>89</v>
      </c>
      <c r="BI383" s="1059">
        <f>'Fuel CO2 Factors'!$E29</f>
        <v>89</v>
      </c>
      <c r="BJ383" s="1059">
        <f>'Fuel CO2 Factors'!$E29</f>
        <v>89</v>
      </c>
      <c r="BK383" s="1059">
        <f>'Fuel CO2 Factors'!$E29</f>
        <v>89</v>
      </c>
      <c r="BL383" s="1059">
        <f>'Fuel CO2 Factors'!$E29</f>
        <v>89</v>
      </c>
      <c r="BM383" s="1059">
        <f>'Fuel CO2 Factors'!$E29</f>
        <v>89</v>
      </c>
      <c r="BN383" s="1059">
        <f>'Fuel CO2 Factors'!$E29</f>
        <v>89</v>
      </c>
      <c r="BO383" s="1059">
        <f>'Fuel CO2 Factors'!$E29</f>
        <v>89</v>
      </c>
    </row>
    <row r="384" spans="2:67" ht="12.75" customHeight="1">
      <c r="B384" s="772">
        <f t="shared" si="332"/>
        <v>208</v>
      </c>
      <c r="C384" s="60"/>
      <c r="D384" s="701" t="s">
        <v>772</v>
      </c>
      <c r="E384" s="702" t="s">
        <v>117</v>
      </c>
      <c r="F384" s="709"/>
      <c r="G384" s="1059">
        <f>'Fuel CO2 Factors'!$E30</f>
        <v>110</v>
      </c>
      <c r="H384" s="1059">
        <f>'Fuel CO2 Factors'!$E30</f>
        <v>110</v>
      </c>
      <c r="I384" s="1059">
        <f>'Fuel CO2 Factors'!$E30</f>
        <v>110</v>
      </c>
      <c r="J384" s="1059">
        <f>'Fuel CO2 Factors'!$E30</f>
        <v>110</v>
      </c>
      <c r="K384" s="1059">
        <f>'Fuel CO2 Factors'!$E30</f>
        <v>110</v>
      </c>
      <c r="L384" s="1059">
        <f>'Fuel CO2 Factors'!$E30</f>
        <v>110</v>
      </c>
      <c r="M384" s="1059">
        <f>'Fuel CO2 Factors'!$E30</f>
        <v>110</v>
      </c>
      <c r="N384" s="1059">
        <f>'Fuel CO2 Factors'!$E30</f>
        <v>110</v>
      </c>
      <c r="O384" s="1059">
        <f>'Fuel CO2 Factors'!$E30</f>
        <v>110</v>
      </c>
      <c r="P384" s="1059">
        <f>'Fuel CO2 Factors'!$E30</f>
        <v>110</v>
      </c>
      <c r="Q384" s="1059">
        <f>'Fuel CO2 Factors'!$E30</f>
        <v>110</v>
      </c>
      <c r="R384" s="1059">
        <f>'Fuel CO2 Factors'!$E30</f>
        <v>110</v>
      </c>
      <c r="S384" s="1059">
        <f>'Fuel CO2 Factors'!$E30</f>
        <v>110</v>
      </c>
      <c r="T384" s="1059">
        <f>'Fuel CO2 Factors'!$E30</f>
        <v>110</v>
      </c>
      <c r="U384" s="1059">
        <f>'Fuel CO2 Factors'!$E30</f>
        <v>110</v>
      </c>
      <c r="V384" s="1059">
        <f>'Fuel CO2 Factors'!$E30</f>
        <v>110</v>
      </c>
      <c r="W384" s="1059">
        <f>'Fuel CO2 Factors'!$E30</f>
        <v>110</v>
      </c>
      <c r="X384" s="1059">
        <f>'Fuel CO2 Factors'!$E30</f>
        <v>110</v>
      </c>
      <c r="Y384" s="1059">
        <f>'Fuel CO2 Factors'!$E30</f>
        <v>110</v>
      </c>
      <c r="Z384" s="1059">
        <f>'Fuel CO2 Factors'!$E30</f>
        <v>110</v>
      </c>
      <c r="AA384" s="1059">
        <f>'Fuel CO2 Factors'!$E30</f>
        <v>110</v>
      </c>
      <c r="AB384" s="1059">
        <f>'Fuel CO2 Factors'!$E30</f>
        <v>110</v>
      </c>
      <c r="AC384" s="1059">
        <f>'Fuel CO2 Factors'!$E30</f>
        <v>110</v>
      </c>
      <c r="AD384" s="1059">
        <f>'Fuel CO2 Factors'!$E30</f>
        <v>110</v>
      </c>
      <c r="AE384" s="1059">
        <f>'Fuel CO2 Factors'!$E30</f>
        <v>110</v>
      </c>
      <c r="AF384" s="1059">
        <f>'Fuel CO2 Factors'!$E30</f>
        <v>110</v>
      </c>
      <c r="AG384" s="1059">
        <f>'Fuel CO2 Factors'!$E30</f>
        <v>110</v>
      </c>
      <c r="AH384" s="1059">
        <f>'Fuel CO2 Factors'!$E30</f>
        <v>110</v>
      </c>
      <c r="AI384" s="1059">
        <f>'Fuel CO2 Factors'!$E30</f>
        <v>110</v>
      </c>
      <c r="AJ384" s="1059">
        <f>'Fuel CO2 Factors'!$E30</f>
        <v>110</v>
      </c>
      <c r="AK384" s="1059">
        <f>'Fuel CO2 Factors'!$E30</f>
        <v>110</v>
      </c>
      <c r="AL384" s="1059">
        <f>'Fuel CO2 Factors'!$E30</f>
        <v>110</v>
      </c>
      <c r="AM384" s="1059">
        <f>'Fuel CO2 Factors'!$E30</f>
        <v>110</v>
      </c>
      <c r="AN384" s="1059">
        <f>'Fuel CO2 Factors'!$E30</f>
        <v>110</v>
      </c>
      <c r="AO384" s="1059">
        <f>'Fuel CO2 Factors'!$E30</f>
        <v>110</v>
      </c>
      <c r="AP384" s="1059">
        <f>'Fuel CO2 Factors'!$E30</f>
        <v>110</v>
      </c>
      <c r="AQ384" s="1059">
        <f>'Fuel CO2 Factors'!$E30</f>
        <v>110</v>
      </c>
      <c r="AR384" s="1059">
        <f>'Fuel CO2 Factors'!$E30</f>
        <v>110</v>
      </c>
      <c r="AS384" s="1059">
        <f>'Fuel CO2 Factors'!$E30</f>
        <v>110</v>
      </c>
      <c r="AT384" s="1059">
        <f>'Fuel CO2 Factors'!$E30</f>
        <v>110</v>
      </c>
      <c r="AU384" s="1059">
        <f>'Fuel CO2 Factors'!$E30</f>
        <v>110</v>
      </c>
      <c r="AV384" s="1059">
        <f>'Fuel CO2 Factors'!$E30</f>
        <v>110</v>
      </c>
      <c r="AW384" s="1059">
        <f>'Fuel CO2 Factors'!$E30</f>
        <v>110</v>
      </c>
      <c r="AX384" s="1059">
        <f>'Fuel CO2 Factors'!$E30</f>
        <v>110</v>
      </c>
      <c r="AY384" s="1059">
        <f>'Fuel CO2 Factors'!$E30</f>
        <v>110</v>
      </c>
      <c r="AZ384" s="1059">
        <f>'Fuel CO2 Factors'!$E30</f>
        <v>110</v>
      </c>
      <c r="BA384" s="1059">
        <f>'Fuel CO2 Factors'!$E30</f>
        <v>110</v>
      </c>
      <c r="BB384" s="1059">
        <f>'Fuel CO2 Factors'!$E30</f>
        <v>110</v>
      </c>
      <c r="BC384" s="1059">
        <f>'Fuel CO2 Factors'!$E30</f>
        <v>110</v>
      </c>
      <c r="BD384" s="1059">
        <f>'Fuel CO2 Factors'!$E30</f>
        <v>110</v>
      </c>
      <c r="BE384" s="1059">
        <f>'Fuel CO2 Factors'!$E30</f>
        <v>110</v>
      </c>
      <c r="BF384" s="1059">
        <f>'Fuel CO2 Factors'!$E30</f>
        <v>110</v>
      </c>
      <c r="BG384" s="1059">
        <f>'Fuel CO2 Factors'!$E30</f>
        <v>110</v>
      </c>
      <c r="BH384" s="1059">
        <f>'Fuel CO2 Factors'!$E30</f>
        <v>110</v>
      </c>
      <c r="BI384" s="1059">
        <f>'Fuel CO2 Factors'!$E30</f>
        <v>110</v>
      </c>
      <c r="BJ384" s="1059">
        <f>'Fuel CO2 Factors'!$E30</f>
        <v>110</v>
      </c>
      <c r="BK384" s="1059">
        <f>'Fuel CO2 Factors'!$E30</f>
        <v>110</v>
      </c>
      <c r="BL384" s="1059">
        <f>'Fuel CO2 Factors'!$E30</f>
        <v>110</v>
      </c>
      <c r="BM384" s="1059">
        <f>'Fuel CO2 Factors'!$E30</f>
        <v>110</v>
      </c>
      <c r="BN384" s="1059">
        <f>'Fuel CO2 Factors'!$E30</f>
        <v>110</v>
      </c>
      <c r="BO384" s="1059">
        <f>'Fuel CO2 Factors'!$E30</f>
        <v>110</v>
      </c>
    </row>
    <row r="385" spans="2:67" ht="12.75" customHeight="1">
      <c r="B385" s="772">
        <f t="shared" si="332"/>
        <v>209</v>
      </c>
      <c r="C385" s="61"/>
      <c r="D385" s="701" t="s">
        <v>799</v>
      </c>
      <c r="E385" s="702" t="s">
        <v>117</v>
      </c>
      <c r="F385" s="709"/>
      <c r="G385" s="1059">
        <f>'Fuel CO2 Factors'!$E31</f>
        <v>110</v>
      </c>
      <c r="H385" s="1059">
        <f>'Fuel CO2 Factors'!$E31</f>
        <v>110</v>
      </c>
      <c r="I385" s="1059">
        <f>'Fuel CO2 Factors'!$E31</f>
        <v>110</v>
      </c>
      <c r="J385" s="1059">
        <f>'Fuel CO2 Factors'!$E31</f>
        <v>110</v>
      </c>
      <c r="K385" s="1059">
        <f>'Fuel CO2 Factors'!$E31</f>
        <v>110</v>
      </c>
      <c r="L385" s="1059">
        <f>'Fuel CO2 Factors'!$E31</f>
        <v>110</v>
      </c>
      <c r="M385" s="1059">
        <f>'Fuel CO2 Factors'!$E31</f>
        <v>110</v>
      </c>
      <c r="N385" s="1059">
        <f>'Fuel CO2 Factors'!$E31</f>
        <v>110</v>
      </c>
      <c r="O385" s="1059">
        <f>'Fuel CO2 Factors'!$E31</f>
        <v>110</v>
      </c>
      <c r="P385" s="1059">
        <f>'Fuel CO2 Factors'!$E31</f>
        <v>110</v>
      </c>
      <c r="Q385" s="1059">
        <f>'Fuel CO2 Factors'!$E31</f>
        <v>110</v>
      </c>
      <c r="R385" s="1059">
        <f>'Fuel CO2 Factors'!$E31</f>
        <v>110</v>
      </c>
      <c r="S385" s="1059">
        <f>'Fuel CO2 Factors'!$E31</f>
        <v>110</v>
      </c>
      <c r="T385" s="1059">
        <f>'Fuel CO2 Factors'!$E31</f>
        <v>110</v>
      </c>
      <c r="U385" s="1059">
        <f>'Fuel CO2 Factors'!$E31</f>
        <v>110</v>
      </c>
      <c r="V385" s="1059">
        <f>'Fuel CO2 Factors'!$E31</f>
        <v>110</v>
      </c>
      <c r="W385" s="1059">
        <f>'Fuel CO2 Factors'!$E31</f>
        <v>110</v>
      </c>
      <c r="X385" s="1059">
        <f>'Fuel CO2 Factors'!$E31</f>
        <v>110</v>
      </c>
      <c r="Y385" s="1059">
        <f>'Fuel CO2 Factors'!$E31</f>
        <v>110</v>
      </c>
      <c r="Z385" s="1059">
        <f>'Fuel CO2 Factors'!$E31</f>
        <v>110</v>
      </c>
      <c r="AA385" s="1059">
        <f>'Fuel CO2 Factors'!$E31</f>
        <v>110</v>
      </c>
      <c r="AB385" s="1059">
        <f>'Fuel CO2 Factors'!$E31</f>
        <v>110</v>
      </c>
      <c r="AC385" s="1059">
        <f>'Fuel CO2 Factors'!$E31</f>
        <v>110</v>
      </c>
      <c r="AD385" s="1059">
        <f>'Fuel CO2 Factors'!$E31</f>
        <v>110</v>
      </c>
      <c r="AE385" s="1059">
        <f>'Fuel CO2 Factors'!$E31</f>
        <v>110</v>
      </c>
      <c r="AF385" s="1059">
        <f>'Fuel CO2 Factors'!$E31</f>
        <v>110</v>
      </c>
      <c r="AG385" s="1059">
        <f>'Fuel CO2 Factors'!$E31</f>
        <v>110</v>
      </c>
      <c r="AH385" s="1059">
        <f>'Fuel CO2 Factors'!$E31</f>
        <v>110</v>
      </c>
      <c r="AI385" s="1059">
        <f>'Fuel CO2 Factors'!$E31</f>
        <v>110</v>
      </c>
      <c r="AJ385" s="1059">
        <f>'Fuel CO2 Factors'!$E31</f>
        <v>110</v>
      </c>
      <c r="AK385" s="1059">
        <f>'Fuel CO2 Factors'!$E31</f>
        <v>110</v>
      </c>
      <c r="AL385" s="1059">
        <f>'Fuel CO2 Factors'!$E31</f>
        <v>110</v>
      </c>
      <c r="AM385" s="1059">
        <f>'Fuel CO2 Factors'!$E31</f>
        <v>110</v>
      </c>
      <c r="AN385" s="1059">
        <f>'Fuel CO2 Factors'!$E31</f>
        <v>110</v>
      </c>
      <c r="AO385" s="1059">
        <f>'Fuel CO2 Factors'!$E31</f>
        <v>110</v>
      </c>
      <c r="AP385" s="1059">
        <f>'Fuel CO2 Factors'!$E31</f>
        <v>110</v>
      </c>
      <c r="AQ385" s="1059">
        <f>'Fuel CO2 Factors'!$E31</f>
        <v>110</v>
      </c>
      <c r="AR385" s="1059">
        <f>'Fuel CO2 Factors'!$E31</f>
        <v>110</v>
      </c>
      <c r="AS385" s="1059">
        <f>'Fuel CO2 Factors'!$E31</f>
        <v>110</v>
      </c>
      <c r="AT385" s="1059">
        <f>'Fuel CO2 Factors'!$E31</f>
        <v>110</v>
      </c>
      <c r="AU385" s="1059">
        <f>'Fuel CO2 Factors'!$E31</f>
        <v>110</v>
      </c>
      <c r="AV385" s="1059">
        <f>'Fuel CO2 Factors'!$E31</f>
        <v>110</v>
      </c>
      <c r="AW385" s="1059">
        <f>'Fuel CO2 Factors'!$E31</f>
        <v>110</v>
      </c>
      <c r="AX385" s="1059">
        <f>'Fuel CO2 Factors'!$E31</f>
        <v>110</v>
      </c>
      <c r="AY385" s="1059">
        <f>'Fuel CO2 Factors'!$E31</f>
        <v>110</v>
      </c>
      <c r="AZ385" s="1059">
        <f>'Fuel CO2 Factors'!$E31</f>
        <v>110</v>
      </c>
      <c r="BA385" s="1059">
        <f>'Fuel CO2 Factors'!$E31</f>
        <v>110</v>
      </c>
      <c r="BB385" s="1059">
        <f>'Fuel CO2 Factors'!$E31</f>
        <v>110</v>
      </c>
      <c r="BC385" s="1059">
        <f>'Fuel CO2 Factors'!$E31</f>
        <v>110</v>
      </c>
      <c r="BD385" s="1059">
        <f>'Fuel CO2 Factors'!$E31</f>
        <v>110</v>
      </c>
      <c r="BE385" s="1059">
        <f>'Fuel CO2 Factors'!$E31</f>
        <v>110</v>
      </c>
      <c r="BF385" s="1059">
        <f>'Fuel CO2 Factors'!$E31</f>
        <v>110</v>
      </c>
      <c r="BG385" s="1059">
        <f>'Fuel CO2 Factors'!$E31</f>
        <v>110</v>
      </c>
      <c r="BH385" s="1059">
        <f>'Fuel CO2 Factors'!$E31</f>
        <v>110</v>
      </c>
      <c r="BI385" s="1059">
        <f>'Fuel CO2 Factors'!$E31</f>
        <v>110</v>
      </c>
      <c r="BJ385" s="1059">
        <f>'Fuel CO2 Factors'!$E31</f>
        <v>110</v>
      </c>
      <c r="BK385" s="1059">
        <f>'Fuel CO2 Factors'!$E31</f>
        <v>110</v>
      </c>
      <c r="BL385" s="1059">
        <f>'Fuel CO2 Factors'!$E31</f>
        <v>110</v>
      </c>
      <c r="BM385" s="1059">
        <f>'Fuel CO2 Factors'!$E31</f>
        <v>110</v>
      </c>
      <c r="BN385" s="1059">
        <f>'Fuel CO2 Factors'!$E31</f>
        <v>110</v>
      </c>
      <c r="BO385" s="1059">
        <f>'Fuel CO2 Factors'!$E31</f>
        <v>110</v>
      </c>
    </row>
    <row r="386" spans="2:67" s="762" customFormat="1">
      <c r="B386" s="785"/>
      <c r="C386" s="63"/>
      <c r="D386" s="784"/>
      <c r="E386" s="785"/>
      <c r="F386" s="785"/>
      <c r="G386" s="972"/>
      <c r="H386" s="972"/>
      <c r="I386" s="972"/>
      <c r="J386" s="972"/>
      <c r="K386" s="972"/>
      <c r="L386" s="972"/>
      <c r="M386" s="972"/>
      <c r="N386" s="972"/>
      <c r="O386" s="972"/>
      <c r="P386" s="972"/>
      <c r="Q386" s="972"/>
      <c r="R386" s="972"/>
      <c r="S386" s="972"/>
      <c r="T386" s="972"/>
      <c r="U386" s="972"/>
      <c r="V386" s="972"/>
      <c r="W386" s="972"/>
      <c r="X386" s="972"/>
      <c r="Y386" s="972"/>
      <c r="Z386" s="972"/>
      <c r="AA386" s="972"/>
      <c r="AB386" s="972"/>
      <c r="AC386" s="972"/>
      <c r="AD386" s="972"/>
      <c r="AE386" s="972"/>
      <c r="AF386" s="972"/>
      <c r="AG386" s="972"/>
      <c r="AH386" s="972"/>
      <c r="AI386" s="972"/>
      <c r="AJ386" s="972"/>
      <c r="AK386" s="972"/>
      <c r="AL386" s="972"/>
      <c r="AM386" s="972"/>
      <c r="AN386" s="972"/>
      <c r="AO386" s="972"/>
      <c r="AP386" s="972"/>
      <c r="AQ386" s="972"/>
      <c r="AR386" s="972"/>
      <c r="AS386" s="972"/>
      <c r="AT386" s="972"/>
      <c r="AU386" s="972"/>
      <c r="AV386" s="972"/>
      <c r="AW386" s="972"/>
      <c r="AX386" s="972"/>
      <c r="AY386" s="972"/>
      <c r="AZ386" s="972"/>
      <c r="BA386" s="972"/>
      <c r="BB386" s="972"/>
      <c r="BC386" s="972"/>
      <c r="BD386" s="972"/>
      <c r="BE386" s="972"/>
      <c r="BF386" s="972"/>
      <c r="BG386" s="972"/>
      <c r="BH386" s="972"/>
      <c r="BI386" s="972"/>
      <c r="BJ386" s="972"/>
      <c r="BK386" s="972"/>
      <c r="BL386" s="972"/>
      <c r="BM386" s="972"/>
      <c r="BN386" s="972"/>
      <c r="BO386" s="972"/>
    </row>
    <row r="387" spans="2:67" ht="15" hidden="1" outlineLevel="1" thickBot="1">
      <c r="B387" s="17" t="s">
        <v>810</v>
      </c>
      <c r="C387" s="781"/>
      <c r="D387" s="781"/>
      <c r="E387" s="791"/>
      <c r="F387" s="791"/>
      <c r="G387" s="147">
        <f t="shared" ref="G387:BO387" si="333">G$7</f>
        <v>1990</v>
      </c>
      <c r="H387" s="147">
        <f t="shared" si="333"/>
        <v>1991</v>
      </c>
      <c r="I387" s="147">
        <f t="shared" si="333"/>
        <v>1992</v>
      </c>
      <c r="J387" s="147">
        <f t="shared" si="333"/>
        <v>1993</v>
      </c>
      <c r="K387" s="147">
        <f t="shared" si="333"/>
        <v>1994</v>
      </c>
      <c r="L387" s="147">
        <f t="shared" si="333"/>
        <v>1995</v>
      </c>
      <c r="M387" s="147">
        <f t="shared" si="333"/>
        <v>1996</v>
      </c>
      <c r="N387" s="147">
        <f t="shared" si="333"/>
        <v>1997</v>
      </c>
      <c r="O387" s="147">
        <f t="shared" si="333"/>
        <v>1998</v>
      </c>
      <c r="P387" s="147">
        <f t="shared" si="333"/>
        <v>1999</v>
      </c>
      <c r="Q387" s="147">
        <f t="shared" si="333"/>
        <v>2000</v>
      </c>
      <c r="R387" s="147">
        <f t="shared" si="333"/>
        <v>2001</v>
      </c>
      <c r="S387" s="147">
        <f t="shared" si="333"/>
        <v>2002</v>
      </c>
      <c r="T387" s="147">
        <f t="shared" si="333"/>
        <v>2003</v>
      </c>
      <c r="U387" s="147">
        <f t="shared" si="333"/>
        <v>2004</v>
      </c>
      <c r="V387" s="147">
        <f t="shared" si="333"/>
        <v>2005</v>
      </c>
      <c r="W387" s="147">
        <f t="shared" si="333"/>
        <v>2006</v>
      </c>
      <c r="X387" s="147">
        <f t="shared" si="333"/>
        <v>2007</v>
      </c>
      <c r="Y387" s="147">
        <f t="shared" si="333"/>
        <v>2008</v>
      </c>
      <c r="Z387" s="147">
        <f t="shared" si="333"/>
        <v>2009</v>
      </c>
      <c r="AA387" s="147">
        <f t="shared" si="333"/>
        <v>2010</v>
      </c>
      <c r="AB387" s="147">
        <f t="shared" si="333"/>
        <v>2011</v>
      </c>
      <c r="AC387" s="147">
        <f t="shared" si="333"/>
        <v>2012</v>
      </c>
      <c r="AD387" s="147">
        <f t="shared" si="333"/>
        <v>2013</v>
      </c>
      <c r="AE387" s="147">
        <f t="shared" si="333"/>
        <v>2014</v>
      </c>
      <c r="AF387" s="147">
        <f t="shared" si="333"/>
        <v>2015</v>
      </c>
      <c r="AG387" s="147">
        <f t="shared" si="333"/>
        <v>2016</v>
      </c>
      <c r="AH387" s="147">
        <f t="shared" si="333"/>
        <v>2017</v>
      </c>
      <c r="AI387" s="147">
        <f t="shared" si="333"/>
        <v>2018</v>
      </c>
      <c r="AJ387" s="147">
        <f t="shared" si="333"/>
        <v>2019</v>
      </c>
      <c r="AK387" s="147">
        <f t="shared" si="333"/>
        <v>2020</v>
      </c>
      <c r="AL387" s="147">
        <f t="shared" si="333"/>
        <v>2021</v>
      </c>
      <c r="AM387" s="147">
        <f t="shared" si="333"/>
        <v>2022</v>
      </c>
      <c r="AN387" s="147">
        <f t="shared" si="333"/>
        <v>2023</v>
      </c>
      <c r="AO387" s="147">
        <f t="shared" si="333"/>
        <v>2024</v>
      </c>
      <c r="AP387" s="147">
        <f t="shared" si="333"/>
        <v>2025</v>
      </c>
      <c r="AQ387" s="147">
        <f t="shared" si="333"/>
        <v>2026</v>
      </c>
      <c r="AR387" s="147">
        <f t="shared" si="333"/>
        <v>2027</v>
      </c>
      <c r="AS387" s="147">
        <f t="shared" si="333"/>
        <v>2028</v>
      </c>
      <c r="AT387" s="147">
        <f t="shared" si="333"/>
        <v>2029</v>
      </c>
      <c r="AU387" s="147">
        <f t="shared" si="333"/>
        <v>2030</v>
      </c>
      <c r="AV387" s="147">
        <f t="shared" si="333"/>
        <v>2031</v>
      </c>
      <c r="AW387" s="147">
        <f t="shared" si="333"/>
        <v>2032</v>
      </c>
      <c r="AX387" s="147">
        <f t="shared" si="333"/>
        <v>2033</v>
      </c>
      <c r="AY387" s="147">
        <f t="shared" si="333"/>
        <v>2034</v>
      </c>
      <c r="AZ387" s="147">
        <f t="shared" si="333"/>
        <v>2035</v>
      </c>
      <c r="BA387" s="147">
        <f t="shared" si="333"/>
        <v>2036</v>
      </c>
      <c r="BB387" s="147">
        <f t="shared" si="333"/>
        <v>2037</v>
      </c>
      <c r="BC387" s="147">
        <f t="shared" si="333"/>
        <v>2038</v>
      </c>
      <c r="BD387" s="147">
        <f t="shared" si="333"/>
        <v>2039</v>
      </c>
      <c r="BE387" s="147">
        <f t="shared" si="333"/>
        <v>2040</v>
      </c>
      <c r="BF387" s="147">
        <f t="shared" si="333"/>
        <v>2041</v>
      </c>
      <c r="BG387" s="147">
        <f t="shared" si="333"/>
        <v>2042</v>
      </c>
      <c r="BH387" s="147">
        <f t="shared" si="333"/>
        <v>2043</v>
      </c>
      <c r="BI387" s="147">
        <f t="shared" si="333"/>
        <v>2044</v>
      </c>
      <c r="BJ387" s="147">
        <f t="shared" si="333"/>
        <v>2045</v>
      </c>
      <c r="BK387" s="147">
        <f t="shared" si="333"/>
        <v>2046</v>
      </c>
      <c r="BL387" s="147">
        <f t="shared" si="333"/>
        <v>2047</v>
      </c>
      <c r="BM387" s="147">
        <f t="shared" si="333"/>
        <v>2048</v>
      </c>
      <c r="BN387" s="147">
        <f t="shared" si="333"/>
        <v>2049</v>
      </c>
      <c r="BO387" s="147">
        <f t="shared" si="333"/>
        <v>2050</v>
      </c>
    </row>
    <row r="388" spans="2:67" ht="12.75" hidden="1" customHeight="1" outlineLevel="1">
      <c r="B388" s="772">
        <v>211</v>
      </c>
      <c r="C388" s="58" t="s">
        <v>1221</v>
      </c>
      <c r="D388" s="708"/>
      <c r="E388" s="702" t="s">
        <v>658</v>
      </c>
      <c r="F388" s="709"/>
      <c r="G388" s="158">
        <f>IF(COUNTBLANK(G389:G395)=7,"",SUM(G389:G395))</f>
        <v>0</v>
      </c>
      <c r="H388" s="158">
        <f t="shared" ref="H388:AF388" si="334">IF(COUNTBLANK(H389:H395)=7,"",SUM(H389:H395))</f>
        <v>0</v>
      </c>
      <c r="I388" s="158">
        <f t="shared" si="334"/>
        <v>0</v>
      </c>
      <c r="J388" s="158">
        <f t="shared" si="334"/>
        <v>0</v>
      </c>
      <c r="K388" s="158">
        <f t="shared" si="334"/>
        <v>0</v>
      </c>
      <c r="L388" s="158">
        <f t="shared" si="334"/>
        <v>0</v>
      </c>
      <c r="M388" s="158">
        <f t="shared" si="334"/>
        <v>0</v>
      </c>
      <c r="N388" s="158">
        <f t="shared" si="334"/>
        <v>0</v>
      </c>
      <c r="O388" s="158">
        <f t="shared" si="334"/>
        <v>0</v>
      </c>
      <c r="P388" s="158">
        <f t="shared" si="334"/>
        <v>0</v>
      </c>
      <c r="Q388" s="158">
        <f t="shared" si="334"/>
        <v>0</v>
      </c>
      <c r="R388" s="158">
        <f t="shared" si="334"/>
        <v>0</v>
      </c>
      <c r="S388" s="158">
        <f t="shared" si="334"/>
        <v>0</v>
      </c>
      <c r="T388" s="158">
        <f t="shared" si="334"/>
        <v>0</v>
      </c>
      <c r="U388" s="158">
        <f t="shared" si="334"/>
        <v>0</v>
      </c>
      <c r="V388" s="158">
        <f t="shared" si="334"/>
        <v>0</v>
      </c>
      <c r="W388" s="158">
        <f t="shared" si="334"/>
        <v>0</v>
      </c>
      <c r="X388" s="158">
        <f t="shared" si="334"/>
        <v>0</v>
      </c>
      <c r="Y388" s="158">
        <f t="shared" si="334"/>
        <v>0</v>
      </c>
      <c r="Z388" s="158">
        <f t="shared" si="334"/>
        <v>0</v>
      </c>
      <c r="AA388" s="158">
        <f t="shared" si="334"/>
        <v>0</v>
      </c>
      <c r="AB388" s="158">
        <f t="shared" si="334"/>
        <v>0</v>
      </c>
      <c r="AC388" s="158">
        <f t="shared" si="334"/>
        <v>0</v>
      </c>
      <c r="AD388" s="158">
        <f t="shared" si="334"/>
        <v>0</v>
      </c>
      <c r="AE388" s="158">
        <f t="shared" si="334"/>
        <v>0</v>
      </c>
      <c r="AF388" s="158">
        <f t="shared" si="334"/>
        <v>0</v>
      </c>
      <c r="AG388" s="158">
        <f t="shared" ref="AG388:AP388" si="335">IF(COUNTBLANK(AG389:AG395)=7,"",SUM(AG389:AG395))</f>
        <v>0</v>
      </c>
      <c r="AH388" s="158">
        <f t="shared" si="335"/>
        <v>0</v>
      </c>
      <c r="AI388" s="158">
        <f t="shared" si="335"/>
        <v>0</v>
      </c>
      <c r="AJ388" s="158">
        <f t="shared" si="335"/>
        <v>0</v>
      </c>
      <c r="AK388" s="158">
        <f t="shared" si="335"/>
        <v>0</v>
      </c>
      <c r="AL388" s="158">
        <f t="shared" si="335"/>
        <v>0</v>
      </c>
      <c r="AM388" s="158">
        <f t="shared" si="335"/>
        <v>0</v>
      </c>
      <c r="AN388" s="158">
        <f t="shared" si="335"/>
        <v>0</v>
      </c>
      <c r="AO388" s="158">
        <f t="shared" si="335"/>
        <v>0</v>
      </c>
      <c r="AP388" s="158">
        <f t="shared" si="335"/>
        <v>0</v>
      </c>
      <c r="AQ388" s="158">
        <f t="shared" ref="AQ388:BO388" si="336">IF(COUNTBLANK(AQ389:AQ395)=7,"",SUM(AQ389:AQ395))</f>
        <v>0</v>
      </c>
      <c r="AR388" s="158">
        <f t="shared" si="336"/>
        <v>0</v>
      </c>
      <c r="AS388" s="158">
        <f t="shared" si="336"/>
        <v>0</v>
      </c>
      <c r="AT388" s="158">
        <f t="shared" si="336"/>
        <v>0</v>
      </c>
      <c r="AU388" s="158">
        <f t="shared" si="336"/>
        <v>0</v>
      </c>
      <c r="AV388" s="158">
        <f t="shared" si="336"/>
        <v>0</v>
      </c>
      <c r="AW388" s="158">
        <f t="shared" si="336"/>
        <v>0</v>
      </c>
      <c r="AX388" s="158">
        <f t="shared" si="336"/>
        <v>0</v>
      </c>
      <c r="AY388" s="158">
        <f t="shared" si="336"/>
        <v>0</v>
      </c>
      <c r="AZ388" s="158">
        <f t="shared" si="336"/>
        <v>0</v>
      </c>
      <c r="BA388" s="158">
        <f t="shared" si="336"/>
        <v>0</v>
      </c>
      <c r="BB388" s="158">
        <f t="shared" si="336"/>
        <v>0</v>
      </c>
      <c r="BC388" s="158">
        <f t="shared" si="336"/>
        <v>0</v>
      </c>
      <c r="BD388" s="158">
        <f t="shared" si="336"/>
        <v>0</v>
      </c>
      <c r="BE388" s="158">
        <f t="shared" si="336"/>
        <v>0</v>
      </c>
      <c r="BF388" s="158">
        <f t="shared" si="336"/>
        <v>0</v>
      </c>
      <c r="BG388" s="158">
        <f t="shared" si="336"/>
        <v>0</v>
      </c>
      <c r="BH388" s="158">
        <f t="shared" si="336"/>
        <v>0</v>
      </c>
      <c r="BI388" s="158">
        <f t="shared" si="336"/>
        <v>0</v>
      </c>
      <c r="BJ388" s="158">
        <f t="shared" si="336"/>
        <v>0</v>
      </c>
      <c r="BK388" s="158">
        <f t="shared" si="336"/>
        <v>0</v>
      </c>
      <c r="BL388" s="158">
        <f t="shared" si="336"/>
        <v>0</v>
      </c>
      <c r="BM388" s="158">
        <f t="shared" si="336"/>
        <v>0</v>
      </c>
      <c r="BN388" s="158">
        <f t="shared" si="336"/>
        <v>0</v>
      </c>
      <c r="BO388" s="158">
        <f t="shared" si="336"/>
        <v>0</v>
      </c>
    </row>
    <row r="389" spans="2:67" ht="12.75" hidden="1" customHeight="1" outlineLevel="1">
      <c r="B389" s="772">
        <f t="shared" ref="B389:B394" si="337">B388+1</f>
        <v>212</v>
      </c>
      <c r="C389" s="710"/>
      <c r="D389" s="708" t="s">
        <v>1147</v>
      </c>
      <c r="E389" s="702" t="s">
        <v>658</v>
      </c>
      <c r="F389" s="709"/>
      <c r="G389" s="975">
        <f t="shared" ref="G389:G395" si="338">IF(G309="","",G309*G349)</f>
        <v>0</v>
      </c>
      <c r="H389" s="975">
        <f t="shared" ref="H389:AF395" si="339">IF(H309="","",H309*H349)</f>
        <v>0</v>
      </c>
      <c r="I389" s="975">
        <f t="shared" si="339"/>
        <v>0</v>
      </c>
      <c r="J389" s="975">
        <f t="shared" si="339"/>
        <v>0</v>
      </c>
      <c r="K389" s="975">
        <f t="shared" si="339"/>
        <v>0</v>
      </c>
      <c r="L389" s="975">
        <f t="shared" si="339"/>
        <v>0</v>
      </c>
      <c r="M389" s="975">
        <f t="shared" si="339"/>
        <v>0</v>
      </c>
      <c r="N389" s="975">
        <f t="shared" si="339"/>
        <v>0</v>
      </c>
      <c r="O389" s="975">
        <f t="shared" si="339"/>
        <v>0</v>
      </c>
      <c r="P389" s="975">
        <f t="shared" si="339"/>
        <v>0</v>
      </c>
      <c r="Q389" s="975">
        <f t="shared" si="339"/>
        <v>0</v>
      </c>
      <c r="R389" s="975">
        <f t="shared" si="339"/>
        <v>0</v>
      </c>
      <c r="S389" s="975">
        <f t="shared" si="339"/>
        <v>0</v>
      </c>
      <c r="T389" s="975">
        <f t="shared" si="339"/>
        <v>0</v>
      </c>
      <c r="U389" s="975">
        <f t="shared" si="339"/>
        <v>0</v>
      </c>
      <c r="V389" s="975">
        <f t="shared" si="339"/>
        <v>0</v>
      </c>
      <c r="W389" s="975">
        <f t="shared" si="339"/>
        <v>0</v>
      </c>
      <c r="X389" s="975">
        <f t="shared" si="339"/>
        <v>0</v>
      </c>
      <c r="Y389" s="975">
        <f t="shared" si="339"/>
        <v>0</v>
      </c>
      <c r="Z389" s="975">
        <f t="shared" si="339"/>
        <v>0</v>
      </c>
      <c r="AA389" s="975">
        <f t="shared" si="339"/>
        <v>0</v>
      </c>
      <c r="AB389" s="975">
        <f t="shared" si="339"/>
        <v>0</v>
      </c>
      <c r="AC389" s="975">
        <f t="shared" si="339"/>
        <v>0</v>
      </c>
      <c r="AD389" s="975">
        <f t="shared" si="339"/>
        <v>0</v>
      </c>
      <c r="AE389" s="975">
        <f t="shared" si="339"/>
        <v>0</v>
      </c>
      <c r="AF389" s="975">
        <f t="shared" si="339"/>
        <v>0</v>
      </c>
      <c r="AG389" s="975">
        <f t="shared" ref="AG389:AK395" si="340">IF(AG309="","",AG309*AG349)</f>
        <v>0</v>
      </c>
      <c r="AH389" s="975">
        <f t="shared" si="340"/>
        <v>0</v>
      </c>
      <c r="AI389" s="975">
        <f t="shared" si="340"/>
        <v>0</v>
      </c>
      <c r="AJ389" s="975">
        <f t="shared" si="340"/>
        <v>0</v>
      </c>
      <c r="AK389" s="975">
        <f t="shared" si="340"/>
        <v>0</v>
      </c>
      <c r="AL389" s="975">
        <f t="shared" ref="AL389:AP395" si="341">IF(AL309="","",AL309*AL349)</f>
        <v>0</v>
      </c>
      <c r="AM389" s="975">
        <f t="shared" si="341"/>
        <v>0</v>
      </c>
      <c r="AN389" s="975">
        <f t="shared" si="341"/>
        <v>0</v>
      </c>
      <c r="AO389" s="975">
        <f t="shared" si="341"/>
        <v>0</v>
      </c>
      <c r="AP389" s="975">
        <f t="shared" si="341"/>
        <v>0</v>
      </c>
      <c r="AQ389" s="975">
        <f t="shared" ref="AQ389:BO389" si="342">IF(AQ309="","",AQ309*AQ349)</f>
        <v>0</v>
      </c>
      <c r="AR389" s="975">
        <f t="shared" si="342"/>
        <v>0</v>
      </c>
      <c r="AS389" s="975">
        <f t="shared" si="342"/>
        <v>0</v>
      </c>
      <c r="AT389" s="975">
        <f t="shared" si="342"/>
        <v>0</v>
      </c>
      <c r="AU389" s="975">
        <f t="shared" si="342"/>
        <v>0</v>
      </c>
      <c r="AV389" s="975">
        <f t="shared" si="342"/>
        <v>0</v>
      </c>
      <c r="AW389" s="975">
        <f t="shared" si="342"/>
        <v>0</v>
      </c>
      <c r="AX389" s="975">
        <f t="shared" si="342"/>
        <v>0</v>
      </c>
      <c r="AY389" s="975">
        <f t="shared" si="342"/>
        <v>0</v>
      </c>
      <c r="AZ389" s="975">
        <f t="shared" si="342"/>
        <v>0</v>
      </c>
      <c r="BA389" s="975">
        <f t="shared" si="342"/>
        <v>0</v>
      </c>
      <c r="BB389" s="975">
        <f t="shared" si="342"/>
        <v>0</v>
      </c>
      <c r="BC389" s="975">
        <f t="shared" si="342"/>
        <v>0</v>
      </c>
      <c r="BD389" s="975">
        <f t="shared" si="342"/>
        <v>0</v>
      </c>
      <c r="BE389" s="975">
        <f t="shared" si="342"/>
        <v>0</v>
      </c>
      <c r="BF389" s="975">
        <f t="shared" si="342"/>
        <v>0</v>
      </c>
      <c r="BG389" s="975">
        <f t="shared" si="342"/>
        <v>0</v>
      </c>
      <c r="BH389" s="975">
        <f t="shared" si="342"/>
        <v>0</v>
      </c>
      <c r="BI389" s="975">
        <f t="shared" si="342"/>
        <v>0</v>
      </c>
      <c r="BJ389" s="975">
        <f t="shared" si="342"/>
        <v>0</v>
      </c>
      <c r="BK389" s="975">
        <f t="shared" si="342"/>
        <v>0</v>
      </c>
      <c r="BL389" s="975">
        <f t="shared" si="342"/>
        <v>0</v>
      </c>
      <c r="BM389" s="975">
        <f t="shared" si="342"/>
        <v>0</v>
      </c>
      <c r="BN389" s="975">
        <f t="shared" si="342"/>
        <v>0</v>
      </c>
      <c r="BO389" s="975">
        <f t="shared" si="342"/>
        <v>0</v>
      </c>
    </row>
    <row r="390" spans="2:67" ht="12.75" hidden="1" customHeight="1" outlineLevel="1">
      <c r="B390" s="772">
        <f t="shared" si="337"/>
        <v>213</v>
      </c>
      <c r="C390" s="707"/>
      <c r="D390" s="708" t="s">
        <v>1119</v>
      </c>
      <c r="E390" s="702" t="s">
        <v>658</v>
      </c>
      <c r="F390" s="709"/>
      <c r="G390" s="975">
        <f t="shared" si="338"/>
        <v>0</v>
      </c>
      <c r="H390" s="975">
        <f t="shared" ref="H390:V390" si="343">IF(H310="","",H310*H350)</f>
        <v>0</v>
      </c>
      <c r="I390" s="975">
        <f t="shared" si="343"/>
        <v>0</v>
      </c>
      <c r="J390" s="975">
        <f t="shared" si="343"/>
        <v>0</v>
      </c>
      <c r="K390" s="975">
        <f t="shared" si="343"/>
        <v>0</v>
      </c>
      <c r="L390" s="975">
        <f t="shared" si="343"/>
        <v>0</v>
      </c>
      <c r="M390" s="975">
        <f t="shared" si="343"/>
        <v>0</v>
      </c>
      <c r="N390" s="975">
        <f t="shared" si="343"/>
        <v>0</v>
      </c>
      <c r="O390" s="975">
        <f t="shared" si="343"/>
        <v>0</v>
      </c>
      <c r="P390" s="975">
        <f t="shared" si="343"/>
        <v>0</v>
      </c>
      <c r="Q390" s="975">
        <f t="shared" si="343"/>
        <v>0</v>
      </c>
      <c r="R390" s="975">
        <f t="shared" si="343"/>
        <v>0</v>
      </c>
      <c r="S390" s="975">
        <f t="shared" si="343"/>
        <v>0</v>
      </c>
      <c r="T390" s="975">
        <f t="shared" si="343"/>
        <v>0</v>
      </c>
      <c r="U390" s="975">
        <f t="shared" si="343"/>
        <v>0</v>
      </c>
      <c r="V390" s="975">
        <f t="shared" si="343"/>
        <v>0</v>
      </c>
      <c r="W390" s="975">
        <f t="shared" si="339"/>
        <v>0</v>
      </c>
      <c r="X390" s="975">
        <f t="shared" si="339"/>
        <v>0</v>
      </c>
      <c r="Y390" s="975">
        <f t="shared" si="339"/>
        <v>0</v>
      </c>
      <c r="Z390" s="975">
        <f t="shared" si="339"/>
        <v>0</v>
      </c>
      <c r="AA390" s="975">
        <f t="shared" si="339"/>
        <v>0</v>
      </c>
      <c r="AB390" s="975">
        <f t="shared" si="339"/>
        <v>0</v>
      </c>
      <c r="AC390" s="975">
        <f t="shared" si="339"/>
        <v>0</v>
      </c>
      <c r="AD390" s="975">
        <f t="shared" si="339"/>
        <v>0</v>
      </c>
      <c r="AE390" s="975">
        <f t="shared" si="339"/>
        <v>0</v>
      </c>
      <c r="AF390" s="975">
        <f t="shared" si="339"/>
        <v>0</v>
      </c>
      <c r="AG390" s="975">
        <f t="shared" si="340"/>
        <v>0</v>
      </c>
      <c r="AH390" s="975">
        <f t="shared" si="340"/>
        <v>0</v>
      </c>
      <c r="AI390" s="975">
        <f t="shared" si="340"/>
        <v>0</v>
      </c>
      <c r="AJ390" s="975">
        <f t="shared" si="340"/>
        <v>0</v>
      </c>
      <c r="AK390" s="975">
        <f t="shared" si="340"/>
        <v>0</v>
      </c>
      <c r="AL390" s="975">
        <f t="shared" si="341"/>
        <v>0</v>
      </c>
      <c r="AM390" s="975">
        <f t="shared" si="341"/>
        <v>0</v>
      </c>
      <c r="AN390" s="975">
        <f t="shared" si="341"/>
        <v>0</v>
      </c>
      <c r="AO390" s="975">
        <f t="shared" si="341"/>
        <v>0</v>
      </c>
      <c r="AP390" s="975">
        <f t="shared" si="341"/>
        <v>0</v>
      </c>
      <c r="AQ390" s="975">
        <f t="shared" ref="AQ390:BO390" si="344">IF(AQ310="","",AQ310*AQ350)</f>
        <v>0</v>
      </c>
      <c r="AR390" s="975">
        <f t="shared" si="344"/>
        <v>0</v>
      </c>
      <c r="AS390" s="975">
        <f t="shared" si="344"/>
        <v>0</v>
      </c>
      <c r="AT390" s="975">
        <f t="shared" si="344"/>
        <v>0</v>
      </c>
      <c r="AU390" s="975">
        <f t="shared" si="344"/>
        <v>0</v>
      </c>
      <c r="AV390" s="975">
        <f t="shared" si="344"/>
        <v>0</v>
      </c>
      <c r="AW390" s="975">
        <f t="shared" si="344"/>
        <v>0</v>
      </c>
      <c r="AX390" s="975">
        <f t="shared" si="344"/>
        <v>0</v>
      </c>
      <c r="AY390" s="975">
        <f t="shared" si="344"/>
        <v>0</v>
      </c>
      <c r="AZ390" s="975">
        <f t="shared" si="344"/>
        <v>0</v>
      </c>
      <c r="BA390" s="975">
        <f t="shared" si="344"/>
        <v>0</v>
      </c>
      <c r="BB390" s="975">
        <f t="shared" si="344"/>
        <v>0</v>
      </c>
      <c r="BC390" s="975">
        <f t="shared" si="344"/>
        <v>0</v>
      </c>
      <c r="BD390" s="975">
        <f t="shared" si="344"/>
        <v>0</v>
      </c>
      <c r="BE390" s="975">
        <f t="shared" si="344"/>
        <v>0</v>
      </c>
      <c r="BF390" s="975">
        <f t="shared" si="344"/>
        <v>0</v>
      </c>
      <c r="BG390" s="975">
        <f t="shared" si="344"/>
        <v>0</v>
      </c>
      <c r="BH390" s="975">
        <f t="shared" si="344"/>
        <v>0</v>
      </c>
      <c r="BI390" s="975">
        <f t="shared" si="344"/>
        <v>0</v>
      </c>
      <c r="BJ390" s="975">
        <f t="shared" si="344"/>
        <v>0</v>
      </c>
      <c r="BK390" s="975">
        <f t="shared" si="344"/>
        <v>0</v>
      </c>
      <c r="BL390" s="975">
        <f t="shared" si="344"/>
        <v>0</v>
      </c>
      <c r="BM390" s="975">
        <f t="shared" si="344"/>
        <v>0</v>
      </c>
      <c r="BN390" s="975">
        <f t="shared" si="344"/>
        <v>0</v>
      </c>
      <c r="BO390" s="975">
        <f t="shared" si="344"/>
        <v>0</v>
      </c>
    </row>
    <row r="391" spans="2:67" ht="12.75" hidden="1" customHeight="1" outlineLevel="1">
      <c r="B391" s="772">
        <f t="shared" si="337"/>
        <v>214</v>
      </c>
      <c r="C391" s="710"/>
      <c r="D391" s="708" t="s">
        <v>776</v>
      </c>
      <c r="E391" s="702" t="s">
        <v>658</v>
      </c>
      <c r="F391" s="709"/>
      <c r="G391" s="975">
        <f t="shared" si="338"/>
        <v>0</v>
      </c>
      <c r="H391" s="975">
        <f t="shared" si="339"/>
        <v>0</v>
      </c>
      <c r="I391" s="975">
        <f t="shared" si="339"/>
        <v>0</v>
      </c>
      <c r="J391" s="975">
        <f t="shared" si="339"/>
        <v>0</v>
      </c>
      <c r="K391" s="975">
        <f t="shared" si="339"/>
        <v>0</v>
      </c>
      <c r="L391" s="975">
        <f t="shared" si="339"/>
        <v>0</v>
      </c>
      <c r="M391" s="975">
        <f t="shared" si="339"/>
        <v>0</v>
      </c>
      <c r="N391" s="975">
        <f t="shared" si="339"/>
        <v>0</v>
      </c>
      <c r="O391" s="975">
        <f t="shared" si="339"/>
        <v>0</v>
      </c>
      <c r="P391" s="975">
        <f t="shared" si="339"/>
        <v>0</v>
      </c>
      <c r="Q391" s="975">
        <f t="shared" si="339"/>
        <v>0</v>
      </c>
      <c r="R391" s="975">
        <f t="shared" si="339"/>
        <v>0</v>
      </c>
      <c r="S391" s="975">
        <f t="shared" si="339"/>
        <v>0</v>
      </c>
      <c r="T391" s="975">
        <f t="shared" si="339"/>
        <v>0</v>
      </c>
      <c r="U391" s="975">
        <f t="shared" si="339"/>
        <v>0</v>
      </c>
      <c r="V391" s="975">
        <f t="shared" si="339"/>
        <v>0</v>
      </c>
      <c r="W391" s="975">
        <f t="shared" si="339"/>
        <v>0</v>
      </c>
      <c r="X391" s="975">
        <f t="shared" si="339"/>
        <v>0</v>
      </c>
      <c r="Y391" s="975">
        <f t="shared" si="339"/>
        <v>0</v>
      </c>
      <c r="Z391" s="975">
        <f t="shared" si="339"/>
        <v>0</v>
      </c>
      <c r="AA391" s="975">
        <f t="shared" si="339"/>
        <v>0</v>
      </c>
      <c r="AB391" s="975">
        <f t="shared" si="339"/>
        <v>0</v>
      </c>
      <c r="AC391" s="975">
        <f t="shared" si="339"/>
        <v>0</v>
      </c>
      <c r="AD391" s="975">
        <f t="shared" si="339"/>
        <v>0</v>
      </c>
      <c r="AE391" s="975">
        <f t="shared" si="339"/>
        <v>0</v>
      </c>
      <c r="AF391" s="975">
        <f t="shared" si="339"/>
        <v>0</v>
      </c>
      <c r="AG391" s="975">
        <f t="shared" si="340"/>
        <v>0</v>
      </c>
      <c r="AH391" s="975">
        <f t="shared" si="340"/>
        <v>0</v>
      </c>
      <c r="AI391" s="975">
        <f t="shared" si="340"/>
        <v>0</v>
      </c>
      <c r="AJ391" s="975">
        <f t="shared" si="340"/>
        <v>0</v>
      </c>
      <c r="AK391" s="975">
        <f t="shared" si="340"/>
        <v>0</v>
      </c>
      <c r="AL391" s="975">
        <f t="shared" si="341"/>
        <v>0</v>
      </c>
      <c r="AM391" s="975">
        <f t="shared" si="341"/>
        <v>0</v>
      </c>
      <c r="AN391" s="975">
        <f t="shared" si="341"/>
        <v>0</v>
      </c>
      <c r="AO391" s="975">
        <f t="shared" si="341"/>
        <v>0</v>
      </c>
      <c r="AP391" s="975">
        <f t="shared" si="341"/>
        <v>0</v>
      </c>
      <c r="AQ391" s="975">
        <f t="shared" ref="AQ391:BO391" si="345">IF(AQ311="","",AQ311*AQ351)</f>
        <v>0</v>
      </c>
      <c r="AR391" s="975">
        <f t="shared" si="345"/>
        <v>0</v>
      </c>
      <c r="AS391" s="975">
        <f t="shared" si="345"/>
        <v>0</v>
      </c>
      <c r="AT391" s="975">
        <f t="shared" si="345"/>
        <v>0</v>
      </c>
      <c r="AU391" s="975">
        <f t="shared" si="345"/>
        <v>0</v>
      </c>
      <c r="AV391" s="975">
        <f t="shared" si="345"/>
        <v>0</v>
      </c>
      <c r="AW391" s="975">
        <f t="shared" si="345"/>
        <v>0</v>
      </c>
      <c r="AX391" s="975">
        <f t="shared" si="345"/>
        <v>0</v>
      </c>
      <c r="AY391" s="975">
        <f t="shared" si="345"/>
        <v>0</v>
      </c>
      <c r="AZ391" s="975">
        <f t="shared" si="345"/>
        <v>0</v>
      </c>
      <c r="BA391" s="975">
        <f t="shared" si="345"/>
        <v>0</v>
      </c>
      <c r="BB391" s="975">
        <f t="shared" si="345"/>
        <v>0</v>
      </c>
      <c r="BC391" s="975">
        <f t="shared" si="345"/>
        <v>0</v>
      </c>
      <c r="BD391" s="975">
        <f t="shared" si="345"/>
        <v>0</v>
      </c>
      <c r="BE391" s="975">
        <f t="shared" si="345"/>
        <v>0</v>
      </c>
      <c r="BF391" s="975">
        <f t="shared" si="345"/>
        <v>0</v>
      </c>
      <c r="BG391" s="975">
        <f t="shared" si="345"/>
        <v>0</v>
      </c>
      <c r="BH391" s="975">
        <f t="shared" si="345"/>
        <v>0</v>
      </c>
      <c r="BI391" s="975">
        <f t="shared" si="345"/>
        <v>0</v>
      </c>
      <c r="BJ391" s="975">
        <f t="shared" si="345"/>
        <v>0</v>
      </c>
      <c r="BK391" s="975">
        <f t="shared" si="345"/>
        <v>0</v>
      </c>
      <c r="BL391" s="975">
        <f t="shared" si="345"/>
        <v>0</v>
      </c>
      <c r="BM391" s="975">
        <f t="shared" si="345"/>
        <v>0</v>
      </c>
      <c r="BN391" s="975">
        <f t="shared" si="345"/>
        <v>0</v>
      </c>
      <c r="BO391" s="975">
        <f t="shared" si="345"/>
        <v>0</v>
      </c>
    </row>
    <row r="392" spans="2:67" ht="12.75" hidden="1" customHeight="1" outlineLevel="1">
      <c r="B392" s="772">
        <f t="shared" si="337"/>
        <v>215</v>
      </c>
      <c r="C392" s="707"/>
      <c r="D392" s="708" t="s">
        <v>1120</v>
      </c>
      <c r="E392" s="702" t="s">
        <v>658</v>
      </c>
      <c r="F392" s="709"/>
      <c r="G392" s="975">
        <f t="shared" si="338"/>
        <v>0</v>
      </c>
      <c r="H392" s="975">
        <f t="shared" si="339"/>
        <v>0</v>
      </c>
      <c r="I392" s="975">
        <f t="shared" si="339"/>
        <v>0</v>
      </c>
      <c r="J392" s="975">
        <f t="shared" si="339"/>
        <v>0</v>
      </c>
      <c r="K392" s="975">
        <f t="shared" si="339"/>
        <v>0</v>
      </c>
      <c r="L392" s="975">
        <f t="shared" si="339"/>
        <v>0</v>
      </c>
      <c r="M392" s="975">
        <f t="shared" si="339"/>
        <v>0</v>
      </c>
      <c r="N392" s="975">
        <f t="shared" si="339"/>
        <v>0</v>
      </c>
      <c r="O392" s="975">
        <f t="shared" si="339"/>
        <v>0</v>
      </c>
      <c r="P392" s="975">
        <f t="shared" si="339"/>
        <v>0</v>
      </c>
      <c r="Q392" s="975">
        <f t="shared" si="339"/>
        <v>0</v>
      </c>
      <c r="R392" s="975">
        <f t="shared" si="339"/>
        <v>0</v>
      </c>
      <c r="S392" s="975">
        <f t="shared" si="339"/>
        <v>0</v>
      </c>
      <c r="T392" s="975">
        <f t="shared" si="339"/>
        <v>0</v>
      </c>
      <c r="U392" s="975">
        <f t="shared" si="339"/>
        <v>0</v>
      </c>
      <c r="V392" s="975">
        <f t="shared" si="339"/>
        <v>0</v>
      </c>
      <c r="W392" s="975">
        <f t="shared" si="339"/>
        <v>0</v>
      </c>
      <c r="X392" s="975">
        <f t="shared" si="339"/>
        <v>0</v>
      </c>
      <c r="Y392" s="975">
        <f t="shared" si="339"/>
        <v>0</v>
      </c>
      <c r="Z392" s="975">
        <f t="shared" si="339"/>
        <v>0</v>
      </c>
      <c r="AA392" s="975">
        <f t="shared" si="339"/>
        <v>0</v>
      </c>
      <c r="AB392" s="975">
        <f t="shared" si="339"/>
        <v>0</v>
      </c>
      <c r="AC392" s="975">
        <f t="shared" si="339"/>
        <v>0</v>
      </c>
      <c r="AD392" s="975">
        <f t="shared" si="339"/>
        <v>0</v>
      </c>
      <c r="AE392" s="975">
        <f t="shared" si="339"/>
        <v>0</v>
      </c>
      <c r="AF392" s="975">
        <f t="shared" si="339"/>
        <v>0</v>
      </c>
      <c r="AG392" s="975">
        <f t="shared" si="340"/>
        <v>0</v>
      </c>
      <c r="AH392" s="975">
        <f t="shared" si="340"/>
        <v>0</v>
      </c>
      <c r="AI392" s="975">
        <f t="shared" si="340"/>
        <v>0</v>
      </c>
      <c r="AJ392" s="975">
        <f t="shared" si="340"/>
        <v>0</v>
      </c>
      <c r="AK392" s="975">
        <f t="shared" si="340"/>
        <v>0</v>
      </c>
      <c r="AL392" s="975">
        <f t="shared" si="341"/>
        <v>0</v>
      </c>
      <c r="AM392" s="975">
        <f t="shared" si="341"/>
        <v>0</v>
      </c>
      <c r="AN392" s="975">
        <f t="shared" si="341"/>
        <v>0</v>
      </c>
      <c r="AO392" s="975">
        <f t="shared" si="341"/>
        <v>0</v>
      </c>
      <c r="AP392" s="975">
        <f t="shared" si="341"/>
        <v>0</v>
      </c>
      <c r="AQ392" s="975">
        <f t="shared" ref="AQ392:BO392" si="346">IF(AQ312="","",AQ312*AQ352)</f>
        <v>0</v>
      </c>
      <c r="AR392" s="975">
        <f t="shared" si="346"/>
        <v>0</v>
      </c>
      <c r="AS392" s="975">
        <f t="shared" si="346"/>
        <v>0</v>
      </c>
      <c r="AT392" s="975">
        <f t="shared" si="346"/>
        <v>0</v>
      </c>
      <c r="AU392" s="975">
        <f t="shared" si="346"/>
        <v>0</v>
      </c>
      <c r="AV392" s="975">
        <f t="shared" si="346"/>
        <v>0</v>
      </c>
      <c r="AW392" s="975">
        <f t="shared" si="346"/>
        <v>0</v>
      </c>
      <c r="AX392" s="975">
        <f t="shared" si="346"/>
        <v>0</v>
      </c>
      <c r="AY392" s="975">
        <f t="shared" si="346"/>
        <v>0</v>
      </c>
      <c r="AZ392" s="975">
        <f t="shared" si="346"/>
        <v>0</v>
      </c>
      <c r="BA392" s="975">
        <f t="shared" si="346"/>
        <v>0</v>
      </c>
      <c r="BB392" s="975">
        <f t="shared" si="346"/>
        <v>0</v>
      </c>
      <c r="BC392" s="975">
        <f t="shared" si="346"/>
        <v>0</v>
      </c>
      <c r="BD392" s="975">
        <f t="shared" si="346"/>
        <v>0</v>
      </c>
      <c r="BE392" s="975">
        <f t="shared" si="346"/>
        <v>0</v>
      </c>
      <c r="BF392" s="975">
        <f t="shared" si="346"/>
        <v>0</v>
      </c>
      <c r="BG392" s="975">
        <f t="shared" si="346"/>
        <v>0</v>
      </c>
      <c r="BH392" s="975">
        <f t="shared" si="346"/>
        <v>0</v>
      </c>
      <c r="BI392" s="975">
        <f t="shared" si="346"/>
        <v>0</v>
      </c>
      <c r="BJ392" s="975">
        <f t="shared" si="346"/>
        <v>0</v>
      </c>
      <c r="BK392" s="975">
        <f t="shared" si="346"/>
        <v>0</v>
      </c>
      <c r="BL392" s="975">
        <f t="shared" si="346"/>
        <v>0</v>
      </c>
      <c r="BM392" s="975">
        <f t="shared" si="346"/>
        <v>0</v>
      </c>
      <c r="BN392" s="975">
        <f t="shared" si="346"/>
        <v>0</v>
      </c>
      <c r="BO392" s="975">
        <f t="shared" si="346"/>
        <v>0</v>
      </c>
    </row>
    <row r="393" spans="2:67" ht="12.75" hidden="1" customHeight="1" outlineLevel="1">
      <c r="B393" s="772">
        <f t="shared" si="337"/>
        <v>216</v>
      </c>
      <c r="C393" s="707"/>
      <c r="D393" s="708" t="s">
        <v>1121</v>
      </c>
      <c r="E393" s="702" t="s">
        <v>658</v>
      </c>
      <c r="F393" s="709"/>
      <c r="G393" s="975">
        <f t="shared" si="338"/>
        <v>0</v>
      </c>
      <c r="H393" s="975">
        <f t="shared" si="339"/>
        <v>0</v>
      </c>
      <c r="I393" s="975">
        <f t="shared" si="339"/>
        <v>0</v>
      </c>
      <c r="J393" s="975">
        <f t="shared" si="339"/>
        <v>0</v>
      </c>
      <c r="K393" s="975">
        <f t="shared" si="339"/>
        <v>0</v>
      </c>
      <c r="L393" s="975">
        <f t="shared" si="339"/>
        <v>0</v>
      </c>
      <c r="M393" s="975">
        <f t="shared" si="339"/>
        <v>0</v>
      </c>
      <c r="N393" s="975">
        <f t="shared" si="339"/>
        <v>0</v>
      </c>
      <c r="O393" s="975">
        <f t="shared" si="339"/>
        <v>0</v>
      </c>
      <c r="P393" s="975">
        <f t="shared" si="339"/>
        <v>0</v>
      </c>
      <c r="Q393" s="975">
        <f t="shared" si="339"/>
        <v>0</v>
      </c>
      <c r="R393" s="975">
        <f t="shared" si="339"/>
        <v>0</v>
      </c>
      <c r="S393" s="975">
        <f t="shared" si="339"/>
        <v>0</v>
      </c>
      <c r="T393" s="975">
        <f t="shared" si="339"/>
        <v>0</v>
      </c>
      <c r="U393" s="975">
        <f t="shared" si="339"/>
        <v>0</v>
      </c>
      <c r="V393" s="975">
        <f t="shared" si="339"/>
        <v>0</v>
      </c>
      <c r="W393" s="975">
        <f t="shared" si="339"/>
        <v>0</v>
      </c>
      <c r="X393" s="975">
        <f t="shared" si="339"/>
        <v>0</v>
      </c>
      <c r="Y393" s="975">
        <f t="shared" si="339"/>
        <v>0</v>
      </c>
      <c r="Z393" s="975">
        <f t="shared" si="339"/>
        <v>0</v>
      </c>
      <c r="AA393" s="975">
        <f t="shared" si="339"/>
        <v>0</v>
      </c>
      <c r="AB393" s="975">
        <f t="shared" si="339"/>
        <v>0</v>
      </c>
      <c r="AC393" s="975">
        <f t="shared" si="339"/>
        <v>0</v>
      </c>
      <c r="AD393" s="975">
        <f t="shared" si="339"/>
        <v>0</v>
      </c>
      <c r="AE393" s="975">
        <f t="shared" si="339"/>
        <v>0</v>
      </c>
      <c r="AF393" s="975">
        <f t="shared" si="339"/>
        <v>0</v>
      </c>
      <c r="AG393" s="975">
        <f t="shared" si="340"/>
        <v>0</v>
      </c>
      <c r="AH393" s="975">
        <f t="shared" si="340"/>
        <v>0</v>
      </c>
      <c r="AI393" s="975">
        <f t="shared" si="340"/>
        <v>0</v>
      </c>
      <c r="AJ393" s="975">
        <f t="shared" si="340"/>
        <v>0</v>
      </c>
      <c r="AK393" s="975">
        <f t="shared" si="340"/>
        <v>0</v>
      </c>
      <c r="AL393" s="975">
        <f t="shared" si="341"/>
        <v>0</v>
      </c>
      <c r="AM393" s="975">
        <f t="shared" si="341"/>
        <v>0</v>
      </c>
      <c r="AN393" s="975">
        <f t="shared" si="341"/>
        <v>0</v>
      </c>
      <c r="AO393" s="975">
        <f t="shared" si="341"/>
        <v>0</v>
      </c>
      <c r="AP393" s="975">
        <f t="shared" si="341"/>
        <v>0</v>
      </c>
      <c r="AQ393" s="975">
        <f t="shared" ref="AQ393:BO393" si="347">IF(AQ313="","",AQ313*AQ353)</f>
        <v>0</v>
      </c>
      <c r="AR393" s="975">
        <f t="shared" si="347"/>
        <v>0</v>
      </c>
      <c r="AS393" s="975">
        <f t="shared" si="347"/>
        <v>0</v>
      </c>
      <c r="AT393" s="975">
        <f t="shared" si="347"/>
        <v>0</v>
      </c>
      <c r="AU393" s="975">
        <f t="shared" si="347"/>
        <v>0</v>
      </c>
      <c r="AV393" s="975">
        <f t="shared" si="347"/>
        <v>0</v>
      </c>
      <c r="AW393" s="975">
        <f t="shared" si="347"/>
        <v>0</v>
      </c>
      <c r="AX393" s="975">
        <f t="shared" si="347"/>
        <v>0</v>
      </c>
      <c r="AY393" s="975">
        <f t="shared" si="347"/>
        <v>0</v>
      </c>
      <c r="AZ393" s="975">
        <f t="shared" si="347"/>
        <v>0</v>
      </c>
      <c r="BA393" s="975">
        <f t="shared" si="347"/>
        <v>0</v>
      </c>
      <c r="BB393" s="975">
        <f t="shared" si="347"/>
        <v>0</v>
      </c>
      <c r="BC393" s="975">
        <f t="shared" si="347"/>
        <v>0</v>
      </c>
      <c r="BD393" s="975">
        <f t="shared" si="347"/>
        <v>0</v>
      </c>
      <c r="BE393" s="975">
        <f t="shared" si="347"/>
        <v>0</v>
      </c>
      <c r="BF393" s="975">
        <f t="shared" si="347"/>
        <v>0</v>
      </c>
      <c r="BG393" s="975">
        <f t="shared" si="347"/>
        <v>0</v>
      </c>
      <c r="BH393" s="975">
        <f t="shared" si="347"/>
        <v>0</v>
      </c>
      <c r="BI393" s="975">
        <f t="shared" si="347"/>
        <v>0</v>
      </c>
      <c r="BJ393" s="975">
        <f t="shared" si="347"/>
        <v>0</v>
      </c>
      <c r="BK393" s="975">
        <f t="shared" si="347"/>
        <v>0</v>
      </c>
      <c r="BL393" s="975">
        <f t="shared" si="347"/>
        <v>0</v>
      </c>
      <c r="BM393" s="975">
        <f t="shared" si="347"/>
        <v>0</v>
      </c>
      <c r="BN393" s="975">
        <f t="shared" si="347"/>
        <v>0</v>
      </c>
      <c r="BO393" s="975">
        <f t="shared" si="347"/>
        <v>0</v>
      </c>
    </row>
    <row r="394" spans="2:67" ht="12.75" hidden="1" customHeight="1" outlineLevel="1">
      <c r="B394" s="772">
        <f t="shared" si="337"/>
        <v>217</v>
      </c>
      <c r="C394" s="707"/>
      <c r="D394" s="708" t="s">
        <v>1122</v>
      </c>
      <c r="E394" s="702" t="s">
        <v>658</v>
      </c>
      <c r="F394" s="709"/>
      <c r="G394" s="975">
        <f t="shared" si="338"/>
        <v>0</v>
      </c>
      <c r="H394" s="975">
        <f t="shared" si="339"/>
        <v>0</v>
      </c>
      <c r="I394" s="975">
        <f t="shared" si="339"/>
        <v>0</v>
      </c>
      <c r="J394" s="975">
        <f t="shared" si="339"/>
        <v>0</v>
      </c>
      <c r="K394" s="975">
        <f t="shared" si="339"/>
        <v>0</v>
      </c>
      <c r="L394" s="975">
        <f t="shared" si="339"/>
        <v>0</v>
      </c>
      <c r="M394" s="975">
        <f t="shared" si="339"/>
        <v>0</v>
      </c>
      <c r="N394" s="975">
        <f t="shared" si="339"/>
        <v>0</v>
      </c>
      <c r="O394" s="975">
        <f t="shared" si="339"/>
        <v>0</v>
      </c>
      <c r="P394" s="975">
        <f t="shared" si="339"/>
        <v>0</v>
      </c>
      <c r="Q394" s="975">
        <f t="shared" si="339"/>
        <v>0</v>
      </c>
      <c r="R394" s="975">
        <f t="shared" si="339"/>
        <v>0</v>
      </c>
      <c r="S394" s="975">
        <f t="shared" si="339"/>
        <v>0</v>
      </c>
      <c r="T394" s="975">
        <f t="shared" si="339"/>
        <v>0</v>
      </c>
      <c r="U394" s="975">
        <f t="shared" si="339"/>
        <v>0</v>
      </c>
      <c r="V394" s="975">
        <f t="shared" si="339"/>
        <v>0</v>
      </c>
      <c r="W394" s="975">
        <f t="shared" si="339"/>
        <v>0</v>
      </c>
      <c r="X394" s="975">
        <f t="shared" si="339"/>
        <v>0</v>
      </c>
      <c r="Y394" s="975">
        <f t="shared" si="339"/>
        <v>0</v>
      </c>
      <c r="Z394" s="975">
        <f t="shared" si="339"/>
        <v>0</v>
      </c>
      <c r="AA394" s="975">
        <f t="shared" si="339"/>
        <v>0</v>
      </c>
      <c r="AB394" s="975">
        <f t="shared" si="339"/>
        <v>0</v>
      </c>
      <c r="AC394" s="975">
        <f t="shared" si="339"/>
        <v>0</v>
      </c>
      <c r="AD394" s="975">
        <f t="shared" si="339"/>
        <v>0</v>
      </c>
      <c r="AE394" s="975">
        <f t="shared" si="339"/>
        <v>0</v>
      </c>
      <c r="AF394" s="975">
        <f t="shared" si="339"/>
        <v>0</v>
      </c>
      <c r="AG394" s="975">
        <f t="shared" si="340"/>
        <v>0</v>
      </c>
      <c r="AH394" s="975">
        <f t="shared" si="340"/>
        <v>0</v>
      </c>
      <c r="AI394" s="975">
        <f t="shared" si="340"/>
        <v>0</v>
      </c>
      <c r="AJ394" s="975">
        <f t="shared" si="340"/>
        <v>0</v>
      </c>
      <c r="AK394" s="975">
        <f t="shared" si="340"/>
        <v>0</v>
      </c>
      <c r="AL394" s="975">
        <f t="shared" si="341"/>
        <v>0</v>
      </c>
      <c r="AM394" s="975">
        <f t="shared" si="341"/>
        <v>0</v>
      </c>
      <c r="AN394" s="975">
        <f t="shared" si="341"/>
        <v>0</v>
      </c>
      <c r="AO394" s="975">
        <f t="shared" si="341"/>
        <v>0</v>
      </c>
      <c r="AP394" s="975">
        <f t="shared" si="341"/>
        <v>0</v>
      </c>
      <c r="AQ394" s="975">
        <f t="shared" ref="AQ394:BO394" si="348">IF(AQ314="","",AQ314*AQ354)</f>
        <v>0</v>
      </c>
      <c r="AR394" s="975">
        <f t="shared" si="348"/>
        <v>0</v>
      </c>
      <c r="AS394" s="975">
        <f t="shared" si="348"/>
        <v>0</v>
      </c>
      <c r="AT394" s="975">
        <f t="shared" si="348"/>
        <v>0</v>
      </c>
      <c r="AU394" s="975">
        <f t="shared" si="348"/>
        <v>0</v>
      </c>
      <c r="AV394" s="975">
        <f t="shared" si="348"/>
        <v>0</v>
      </c>
      <c r="AW394" s="975">
        <f t="shared" si="348"/>
        <v>0</v>
      </c>
      <c r="AX394" s="975">
        <f t="shared" si="348"/>
        <v>0</v>
      </c>
      <c r="AY394" s="975">
        <f t="shared" si="348"/>
        <v>0</v>
      </c>
      <c r="AZ394" s="975">
        <f t="shared" si="348"/>
        <v>0</v>
      </c>
      <c r="BA394" s="975">
        <f t="shared" si="348"/>
        <v>0</v>
      </c>
      <c r="BB394" s="975">
        <f t="shared" si="348"/>
        <v>0</v>
      </c>
      <c r="BC394" s="975">
        <f t="shared" si="348"/>
        <v>0</v>
      </c>
      <c r="BD394" s="975">
        <f t="shared" si="348"/>
        <v>0</v>
      </c>
      <c r="BE394" s="975">
        <f t="shared" si="348"/>
        <v>0</v>
      </c>
      <c r="BF394" s="975">
        <f t="shared" si="348"/>
        <v>0</v>
      </c>
      <c r="BG394" s="975">
        <f t="shared" si="348"/>
        <v>0</v>
      </c>
      <c r="BH394" s="975">
        <f t="shared" si="348"/>
        <v>0</v>
      </c>
      <c r="BI394" s="975">
        <f t="shared" si="348"/>
        <v>0</v>
      </c>
      <c r="BJ394" s="975">
        <f t="shared" si="348"/>
        <v>0</v>
      </c>
      <c r="BK394" s="975">
        <f t="shared" si="348"/>
        <v>0</v>
      </c>
      <c r="BL394" s="975">
        <f t="shared" si="348"/>
        <v>0</v>
      </c>
      <c r="BM394" s="975">
        <f t="shared" si="348"/>
        <v>0</v>
      </c>
      <c r="BN394" s="975">
        <f t="shared" si="348"/>
        <v>0</v>
      </c>
      <c r="BO394" s="975">
        <f t="shared" si="348"/>
        <v>0</v>
      </c>
    </row>
    <row r="395" spans="2:67" ht="12.75" hidden="1" customHeight="1" outlineLevel="1">
      <c r="B395" s="772" t="s">
        <v>1055</v>
      </c>
      <c r="C395" s="707"/>
      <c r="D395" s="708" t="s">
        <v>1052</v>
      </c>
      <c r="E395" s="702" t="s">
        <v>658</v>
      </c>
      <c r="F395" s="709"/>
      <c r="G395" s="975">
        <f t="shared" si="338"/>
        <v>0</v>
      </c>
      <c r="H395" s="975">
        <f t="shared" si="339"/>
        <v>0</v>
      </c>
      <c r="I395" s="975">
        <f t="shared" si="339"/>
        <v>0</v>
      </c>
      <c r="J395" s="975">
        <f t="shared" si="339"/>
        <v>0</v>
      </c>
      <c r="K395" s="975">
        <f t="shared" si="339"/>
        <v>0</v>
      </c>
      <c r="L395" s="975">
        <f t="shared" si="339"/>
        <v>0</v>
      </c>
      <c r="M395" s="975">
        <f t="shared" si="339"/>
        <v>0</v>
      </c>
      <c r="N395" s="975">
        <f t="shared" si="339"/>
        <v>0</v>
      </c>
      <c r="O395" s="975">
        <f t="shared" si="339"/>
        <v>0</v>
      </c>
      <c r="P395" s="975">
        <f t="shared" si="339"/>
        <v>0</v>
      </c>
      <c r="Q395" s="975">
        <f t="shared" si="339"/>
        <v>0</v>
      </c>
      <c r="R395" s="975">
        <f t="shared" si="339"/>
        <v>0</v>
      </c>
      <c r="S395" s="975">
        <f t="shared" si="339"/>
        <v>0</v>
      </c>
      <c r="T395" s="975">
        <f t="shared" si="339"/>
        <v>0</v>
      </c>
      <c r="U395" s="975">
        <f t="shared" si="339"/>
        <v>0</v>
      </c>
      <c r="V395" s="975">
        <f t="shared" si="339"/>
        <v>0</v>
      </c>
      <c r="W395" s="975">
        <f t="shared" si="339"/>
        <v>0</v>
      </c>
      <c r="X395" s="975">
        <f t="shared" si="339"/>
        <v>0</v>
      </c>
      <c r="Y395" s="975">
        <f t="shared" si="339"/>
        <v>0</v>
      </c>
      <c r="Z395" s="975">
        <f t="shared" si="339"/>
        <v>0</v>
      </c>
      <c r="AA395" s="975">
        <f t="shared" si="339"/>
        <v>0</v>
      </c>
      <c r="AB395" s="975">
        <f t="shared" si="339"/>
        <v>0</v>
      </c>
      <c r="AC395" s="975">
        <f t="shared" si="339"/>
        <v>0</v>
      </c>
      <c r="AD395" s="975">
        <f t="shared" si="339"/>
        <v>0</v>
      </c>
      <c r="AE395" s="975">
        <f t="shared" si="339"/>
        <v>0</v>
      </c>
      <c r="AF395" s="975">
        <f t="shared" si="339"/>
        <v>0</v>
      </c>
      <c r="AG395" s="975">
        <f t="shared" si="340"/>
        <v>0</v>
      </c>
      <c r="AH395" s="975">
        <f t="shared" si="340"/>
        <v>0</v>
      </c>
      <c r="AI395" s="975">
        <f t="shared" si="340"/>
        <v>0</v>
      </c>
      <c r="AJ395" s="975">
        <f t="shared" si="340"/>
        <v>0</v>
      </c>
      <c r="AK395" s="975">
        <f t="shared" si="340"/>
        <v>0</v>
      </c>
      <c r="AL395" s="975">
        <f t="shared" si="341"/>
        <v>0</v>
      </c>
      <c r="AM395" s="975">
        <f t="shared" si="341"/>
        <v>0</v>
      </c>
      <c r="AN395" s="975">
        <f t="shared" si="341"/>
        <v>0</v>
      </c>
      <c r="AO395" s="975">
        <f t="shared" si="341"/>
        <v>0</v>
      </c>
      <c r="AP395" s="975">
        <f t="shared" si="341"/>
        <v>0</v>
      </c>
      <c r="AQ395" s="975">
        <f t="shared" ref="AQ395:BO395" si="349">IF(AQ315="","",AQ315*AQ355)</f>
        <v>0</v>
      </c>
      <c r="AR395" s="975">
        <f t="shared" si="349"/>
        <v>0</v>
      </c>
      <c r="AS395" s="975">
        <f t="shared" si="349"/>
        <v>0</v>
      </c>
      <c r="AT395" s="975">
        <f t="shared" si="349"/>
        <v>0</v>
      </c>
      <c r="AU395" s="975">
        <f t="shared" si="349"/>
        <v>0</v>
      </c>
      <c r="AV395" s="975">
        <f t="shared" si="349"/>
        <v>0</v>
      </c>
      <c r="AW395" s="975">
        <f t="shared" si="349"/>
        <v>0</v>
      </c>
      <c r="AX395" s="975">
        <f t="shared" si="349"/>
        <v>0</v>
      </c>
      <c r="AY395" s="975">
        <f t="shared" si="349"/>
        <v>0</v>
      </c>
      <c r="AZ395" s="975">
        <f t="shared" si="349"/>
        <v>0</v>
      </c>
      <c r="BA395" s="975">
        <f t="shared" si="349"/>
        <v>0</v>
      </c>
      <c r="BB395" s="975">
        <f t="shared" si="349"/>
        <v>0</v>
      </c>
      <c r="BC395" s="975">
        <f t="shared" si="349"/>
        <v>0</v>
      </c>
      <c r="BD395" s="975">
        <f t="shared" si="349"/>
        <v>0</v>
      </c>
      <c r="BE395" s="975">
        <f t="shared" si="349"/>
        <v>0</v>
      </c>
      <c r="BF395" s="975">
        <f t="shared" si="349"/>
        <v>0</v>
      </c>
      <c r="BG395" s="975">
        <f t="shared" si="349"/>
        <v>0</v>
      </c>
      <c r="BH395" s="975">
        <f t="shared" si="349"/>
        <v>0</v>
      </c>
      <c r="BI395" s="975">
        <f t="shared" si="349"/>
        <v>0</v>
      </c>
      <c r="BJ395" s="975">
        <f t="shared" si="349"/>
        <v>0</v>
      </c>
      <c r="BK395" s="975">
        <f t="shared" si="349"/>
        <v>0</v>
      </c>
      <c r="BL395" s="975">
        <f t="shared" si="349"/>
        <v>0</v>
      </c>
      <c r="BM395" s="975">
        <f t="shared" si="349"/>
        <v>0</v>
      </c>
      <c r="BN395" s="975">
        <f t="shared" si="349"/>
        <v>0</v>
      </c>
      <c r="BO395" s="975">
        <f t="shared" si="349"/>
        <v>0</v>
      </c>
    </row>
    <row r="396" spans="2:67" ht="12.75" hidden="1" customHeight="1" outlineLevel="1">
      <c r="B396" s="728">
        <f>B394+1</f>
        <v>218</v>
      </c>
      <c r="C396" s="59" t="s">
        <v>1036</v>
      </c>
      <c r="D396" s="640"/>
      <c r="E396" s="670" t="s">
        <v>151</v>
      </c>
      <c r="F396" s="690"/>
      <c r="G396" s="154">
        <f>IF(COUNTBLANK(G397:G403)=7,"",SUM(G397:G403))</f>
        <v>0</v>
      </c>
      <c r="H396" s="154">
        <f t="shared" ref="H396:AF396" si="350">IF(COUNTBLANK(H397:H403)=7,"",SUM(H397:H403))</f>
        <v>0</v>
      </c>
      <c r="I396" s="154">
        <f t="shared" si="350"/>
        <v>0</v>
      </c>
      <c r="J396" s="154">
        <f t="shared" si="350"/>
        <v>0</v>
      </c>
      <c r="K396" s="154">
        <f t="shared" si="350"/>
        <v>0</v>
      </c>
      <c r="L396" s="154">
        <f t="shared" si="350"/>
        <v>0</v>
      </c>
      <c r="M396" s="154">
        <f t="shared" si="350"/>
        <v>0</v>
      </c>
      <c r="N396" s="154">
        <f t="shared" si="350"/>
        <v>0</v>
      </c>
      <c r="O396" s="154">
        <f t="shared" si="350"/>
        <v>0</v>
      </c>
      <c r="P396" s="154">
        <f t="shared" si="350"/>
        <v>0</v>
      </c>
      <c r="Q396" s="154">
        <f t="shared" si="350"/>
        <v>0</v>
      </c>
      <c r="R396" s="154">
        <f t="shared" si="350"/>
        <v>0</v>
      </c>
      <c r="S396" s="154">
        <f t="shared" si="350"/>
        <v>0</v>
      </c>
      <c r="T396" s="154">
        <f t="shared" si="350"/>
        <v>0</v>
      </c>
      <c r="U396" s="154">
        <f t="shared" si="350"/>
        <v>0</v>
      </c>
      <c r="V396" s="154">
        <f t="shared" si="350"/>
        <v>0</v>
      </c>
      <c r="W396" s="154">
        <f t="shared" si="350"/>
        <v>0</v>
      </c>
      <c r="X396" s="154">
        <f t="shared" si="350"/>
        <v>0</v>
      </c>
      <c r="Y396" s="154">
        <f t="shared" si="350"/>
        <v>0</v>
      </c>
      <c r="Z396" s="154">
        <f t="shared" si="350"/>
        <v>0</v>
      </c>
      <c r="AA396" s="154">
        <f t="shared" si="350"/>
        <v>0</v>
      </c>
      <c r="AB396" s="154">
        <f t="shared" si="350"/>
        <v>0</v>
      </c>
      <c r="AC396" s="154">
        <f t="shared" si="350"/>
        <v>0</v>
      </c>
      <c r="AD396" s="154">
        <f t="shared" si="350"/>
        <v>0</v>
      </c>
      <c r="AE396" s="154">
        <f t="shared" si="350"/>
        <v>0</v>
      </c>
      <c r="AF396" s="154">
        <f t="shared" si="350"/>
        <v>0</v>
      </c>
      <c r="AG396" s="154">
        <f t="shared" ref="AG396:AP396" si="351">IF(COUNTBLANK(AG397:AG403)=7,"",SUM(AG397:AG403))</f>
        <v>0</v>
      </c>
      <c r="AH396" s="154">
        <f t="shared" si="351"/>
        <v>0</v>
      </c>
      <c r="AI396" s="154">
        <f t="shared" si="351"/>
        <v>0</v>
      </c>
      <c r="AJ396" s="154">
        <f t="shared" si="351"/>
        <v>0</v>
      </c>
      <c r="AK396" s="154">
        <f t="shared" si="351"/>
        <v>0</v>
      </c>
      <c r="AL396" s="154">
        <f t="shared" si="351"/>
        <v>0</v>
      </c>
      <c r="AM396" s="154">
        <f t="shared" si="351"/>
        <v>0</v>
      </c>
      <c r="AN396" s="154">
        <f t="shared" si="351"/>
        <v>0</v>
      </c>
      <c r="AO396" s="154">
        <f t="shared" si="351"/>
        <v>0</v>
      </c>
      <c r="AP396" s="154">
        <f t="shared" si="351"/>
        <v>0</v>
      </c>
      <c r="AQ396" s="154">
        <f t="shared" ref="AQ396:BO396" si="352">IF(COUNTBLANK(AQ397:AQ403)=7,"",SUM(AQ397:AQ403))</f>
        <v>0</v>
      </c>
      <c r="AR396" s="154">
        <f t="shared" si="352"/>
        <v>0</v>
      </c>
      <c r="AS396" s="154">
        <f t="shared" si="352"/>
        <v>0</v>
      </c>
      <c r="AT396" s="154">
        <f t="shared" si="352"/>
        <v>0</v>
      </c>
      <c r="AU396" s="154">
        <f t="shared" si="352"/>
        <v>0</v>
      </c>
      <c r="AV396" s="154">
        <f t="shared" si="352"/>
        <v>0</v>
      </c>
      <c r="AW396" s="154">
        <f t="shared" si="352"/>
        <v>0</v>
      </c>
      <c r="AX396" s="154">
        <f t="shared" si="352"/>
        <v>0</v>
      </c>
      <c r="AY396" s="154">
        <f t="shared" si="352"/>
        <v>0</v>
      </c>
      <c r="AZ396" s="154">
        <f t="shared" si="352"/>
        <v>0</v>
      </c>
      <c r="BA396" s="154">
        <f t="shared" si="352"/>
        <v>0</v>
      </c>
      <c r="BB396" s="154">
        <f t="shared" si="352"/>
        <v>0</v>
      </c>
      <c r="BC396" s="154">
        <f t="shared" si="352"/>
        <v>0</v>
      </c>
      <c r="BD396" s="154">
        <f t="shared" si="352"/>
        <v>0</v>
      </c>
      <c r="BE396" s="154">
        <f t="shared" si="352"/>
        <v>0</v>
      </c>
      <c r="BF396" s="154">
        <f t="shared" si="352"/>
        <v>0</v>
      </c>
      <c r="BG396" s="154">
        <f t="shared" si="352"/>
        <v>0</v>
      </c>
      <c r="BH396" s="154">
        <f t="shared" si="352"/>
        <v>0</v>
      </c>
      <c r="BI396" s="154">
        <f t="shared" si="352"/>
        <v>0</v>
      </c>
      <c r="BJ396" s="154">
        <f t="shared" si="352"/>
        <v>0</v>
      </c>
      <c r="BK396" s="154">
        <f t="shared" si="352"/>
        <v>0</v>
      </c>
      <c r="BL396" s="154">
        <f t="shared" si="352"/>
        <v>0</v>
      </c>
      <c r="BM396" s="154">
        <f t="shared" si="352"/>
        <v>0</v>
      </c>
      <c r="BN396" s="154">
        <f t="shared" si="352"/>
        <v>0</v>
      </c>
      <c r="BO396" s="154">
        <f t="shared" si="352"/>
        <v>0</v>
      </c>
    </row>
    <row r="397" spans="2:67" ht="12.75" hidden="1" customHeight="1" outlineLevel="1">
      <c r="B397" s="728">
        <f>B396+1</f>
        <v>219</v>
      </c>
      <c r="C397" s="691"/>
      <c r="D397" s="669" t="s">
        <v>452</v>
      </c>
      <c r="E397" s="670" t="s">
        <v>151</v>
      </c>
      <c r="F397" s="690"/>
      <c r="G397" s="87">
        <f t="shared" ref="G397:V397" si="353">IF(G317="","",G317*G361)</f>
        <v>0</v>
      </c>
      <c r="H397" s="87">
        <f t="shared" si="353"/>
        <v>0</v>
      </c>
      <c r="I397" s="87">
        <f t="shared" si="353"/>
        <v>0</v>
      </c>
      <c r="J397" s="87">
        <f t="shared" si="353"/>
        <v>0</v>
      </c>
      <c r="K397" s="87">
        <f t="shared" si="353"/>
        <v>0</v>
      </c>
      <c r="L397" s="87">
        <f t="shared" si="353"/>
        <v>0</v>
      </c>
      <c r="M397" s="87">
        <f t="shared" si="353"/>
        <v>0</v>
      </c>
      <c r="N397" s="87">
        <f t="shared" si="353"/>
        <v>0</v>
      </c>
      <c r="O397" s="87">
        <f t="shared" si="353"/>
        <v>0</v>
      </c>
      <c r="P397" s="87">
        <f t="shared" si="353"/>
        <v>0</v>
      </c>
      <c r="Q397" s="87">
        <f t="shared" si="353"/>
        <v>0</v>
      </c>
      <c r="R397" s="87">
        <f t="shared" si="353"/>
        <v>0</v>
      </c>
      <c r="S397" s="87">
        <f t="shared" si="353"/>
        <v>0</v>
      </c>
      <c r="T397" s="87">
        <f t="shared" si="353"/>
        <v>0</v>
      </c>
      <c r="U397" s="87">
        <f t="shared" si="353"/>
        <v>0</v>
      </c>
      <c r="V397" s="87">
        <f t="shared" si="353"/>
        <v>0</v>
      </c>
      <c r="W397" s="87">
        <f t="shared" ref="H397:AF402" si="354">IF(W317="","",W317*W361)</f>
        <v>0</v>
      </c>
      <c r="X397" s="87">
        <f t="shared" si="354"/>
        <v>0</v>
      </c>
      <c r="Y397" s="87">
        <f t="shared" si="354"/>
        <v>0</v>
      </c>
      <c r="Z397" s="87">
        <f t="shared" si="354"/>
        <v>0</v>
      </c>
      <c r="AA397" s="87">
        <f t="shared" si="354"/>
        <v>0</v>
      </c>
      <c r="AB397" s="87">
        <f t="shared" si="354"/>
        <v>0</v>
      </c>
      <c r="AC397" s="87">
        <f t="shared" si="354"/>
        <v>0</v>
      </c>
      <c r="AD397" s="87">
        <f t="shared" si="354"/>
        <v>0</v>
      </c>
      <c r="AE397" s="87">
        <f t="shared" si="354"/>
        <v>0</v>
      </c>
      <c r="AF397" s="87">
        <f t="shared" si="354"/>
        <v>0</v>
      </c>
      <c r="AG397" s="87">
        <f t="shared" ref="AG397:AK402" si="355">IF(AG317="","",AG317*AG361)</f>
        <v>0</v>
      </c>
      <c r="AH397" s="87">
        <f t="shared" si="355"/>
        <v>0</v>
      </c>
      <c r="AI397" s="87">
        <f t="shared" si="355"/>
        <v>0</v>
      </c>
      <c r="AJ397" s="87">
        <f t="shared" si="355"/>
        <v>0</v>
      </c>
      <c r="AK397" s="87">
        <f t="shared" si="355"/>
        <v>0</v>
      </c>
      <c r="AL397" s="87">
        <f t="shared" ref="AL397:AP402" si="356">IF(AL317="","",AL317*AL361)</f>
        <v>0</v>
      </c>
      <c r="AM397" s="87">
        <f t="shared" si="356"/>
        <v>0</v>
      </c>
      <c r="AN397" s="87">
        <f t="shared" si="356"/>
        <v>0</v>
      </c>
      <c r="AO397" s="87">
        <f t="shared" si="356"/>
        <v>0</v>
      </c>
      <c r="AP397" s="87">
        <f t="shared" si="356"/>
        <v>0</v>
      </c>
      <c r="AQ397" s="87">
        <f t="shared" ref="AQ397:BO397" si="357">IF(AQ317="","",AQ317*AQ361)</f>
        <v>0</v>
      </c>
      <c r="AR397" s="87">
        <f t="shared" si="357"/>
        <v>0</v>
      </c>
      <c r="AS397" s="87">
        <f t="shared" si="357"/>
        <v>0</v>
      </c>
      <c r="AT397" s="87">
        <f t="shared" si="357"/>
        <v>0</v>
      </c>
      <c r="AU397" s="87">
        <f t="shared" si="357"/>
        <v>0</v>
      </c>
      <c r="AV397" s="87">
        <f t="shared" si="357"/>
        <v>0</v>
      </c>
      <c r="AW397" s="87">
        <f t="shared" si="357"/>
        <v>0</v>
      </c>
      <c r="AX397" s="87">
        <f t="shared" si="357"/>
        <v>0</v>
      </c>
      <c r="AY397" s="87">
        <f t="shared" si="357"/>
        <v>0</v>
      </c>
      <c r="AZ397" s="87">
        <f t="shared" si="357"/>
        <v>0</v>
      </c>
      <c r="BA397" s="87">
        <f t="shared" si="357"/>
        <v>0</v>
      </c>
      <c r="BB397" s="87">
        <f t="shared" si="357"/>
        <v>0</v>
      </c>
      <c r="BC397" s="87">
        <f t="shared" si="357"/>
        <v>0</v>
      </c>
      <c r="BD397" s="87">
        <f t="shared" si="357"/>
        <v>0</v>
      </c>
      <c r="BE397" s="87">
        <f t="shared" si="357"/>
        <v>0</v>
      </c>
      <c r="BF397" s="87">
        <f t="shared" si="357"/>
        <v>0</v>
      </c>
      <c r="BG397" s="87">
        <f t="shared" si="357"/>
        <v>0</v>
      </c>
      <c r="BH397" s="87">
        <f t="shared" si="357"/>
        <v>0</v>
      </c>
      <c r="BI397" s="87">
        <f t="shared" si="357"/>
        <v>0</v>
      </c>
      <c r="BJ397" s="87">
        <f t="shared" si="357"/>
        <v>0</v>
      </c>
      <c r="BK397" s="87">
        <f t="shared" si="357"/>
        <v>0</v>
      </c>
      <c r="BL397" s="87">
        <f t="shared" si="357"/>
        <v>0</v>
      </c>
      <c r="BM397" s="87">
        <f t="shared" si="357"/>
        <v>0</v>
      </c>
      <c r="BN397" s="87">
        <f t="shared" si="357"/>
        <v>0</v>
      </c>
      <c r="BO397" s="87">
        <f t="shared" si="357"/>
        <v>0</v>
      </c>
    </row>
    <row r="398" spans="2:67" ht="12.75" hidden="1" customHeight="1" outlineLevel="1">
      <c r="B398" s="728">
        <f>B397+1</f>
        <v>220</v>
      </c>
      <c r="C398" s="687"/>
      <c r="D398" s="669" t="s">
        <v>553</v>
      </c>
      <c r="E398" s="670" t="s">
        <v>151</v>
      </c>
      <c r="F398" s="690"/>
      <c r="G398" s="87">
        <f>IF(G318="","",G318*G362)</f>
        <v>0</v>
      </c>
      <c r="H398" s="87">
        <f t="shared" si="354"/>
        <v>0</v>
      </c>
      <c r="I398" s="87">
        <f t="shared" si="354"/>
        <v>0</v>
      </c>
      <c r="J398" s="87">
        <f t="shared" si="354"/>
        <v>0</v>
      </c>
      <c r="K398" s="87">
        <f t="shared" si="354"/>
        <v>0</v>
      </c>
      <c r="L398" s="87">
        <f t="shared" si="354"/>
        <v>0</v>
      </c>
      <c r="M398" s="87">
        <f t="shared" si="354"/>
        <v>0</v>
      </c>
      <c r="N398" s="87">
        <f t="shared" si="354"/>
        <v>0</v>
      </c>
      <c r="O398" s="87">
        <f t="shared" si="354"/>
        <v>0</v>
      </c>
      <c r="P398" s="87">
        <f t="shared" si="354"/>
        <v>0</v>
      </c>
      <c r="Q398" s="87">
        <f t="shared" si="354"/>
        <v>0</v>
      </c>
      <c r="R398" s="87">
        <f t="shared" si="354"/>
        <v>0</v>
      </c>
      <c r="S398" s="87">
        <f t="shared" si="354"/>
        <v>0</v>
      </c>
      <c r="T398" s="87">
        <f t="shared" si="354"/>
        <v>0</v>
      </c>
      <c r="U398" s="87">
        <f t="shared" si="354"/>
        <v>0</v>
      </c>
      <c r="V398" s="87">
        <f t="shared" si="354"/>
        <v>0</v>
      </c>
      <c r="W398" s="87">
        <f t="shared" si="354"/>
        <v>0</v>
      </c>
      <c r="X398" s="87">
        <f t="shared" si="354"/>
        <v>0</v>
      </c>
      <c r="Y398" s="87">
        <f t="shared" si="354"/>
        <v>0</v>
      </c>
      <c r="Z398" s="87">
        <f t="shared" si="354"/>
        <v>0</v>
      </c>
      <c r="AA398" s="87">
        <f t="shared" si="354"/>
        <v>0</v>
      </c>
      <c r="AB398" s="87">
        <f t="shared" si="354"/>
        <v>0</v>
      </c>
      <c r="AC398" s="87">
        <f t="shared" si="354"/>
        <v>0</v>
      </c>
      <c r="AD398" s="87">
        <f t="shared" si="354"/>
        <v>0</v>
      </c>
      <c r="AE398" s="87">
        <f t="shared" si="354"/>
        <v>0</v>
      </c>
      <c r="AF398" s="87">
        <f t="shared" si="354"/>
        <v>0</v>
      </c>
      <c r="AG398" s="87">
        <f t="shared" si="355"/>
        <v>0</v>
      </c>
      <c r="AH398" s="87">
        <f t="shared" si="355"/>
        <v>0</v>
      </c>
      <c r="AI398" s="87">
        <f t="shared" si="355"/>
        <v>0</v>
      </c>
      <c r="AJ398" s="87">
        <f t="shared" si="355"/>
        <v>0</v>
      </c>
      <c r="AK398" s="87">
        <f t="shared" si="355"/>
        <v>0</v>
      </c>
      <c r="AL398" s="87">
        <f t="shared" si="356"/>
        <v>0</v>
      </c>
      <c r="AM398" s="87">
        <f t="shared" si="356"/>
        <v>0</v>
      </c>
      <c r="AN398" s="87">
        <f t="shared" si="356"/>
        <v>0</v>
      </c>
      <c r="AO398" s="87">
        <f t="shared" si="356"/>
        <v>0</v>
      </c>
      <c r="AP398" s="87">
        <f t="shared" si="356"/>
        <v>0</v>
      </c>
      <c r="AQ398" s="87">
        <f t="shared" ref="AQ398:BO398" si="358">IF(AQ318="","",AQ318*AQ362)</f>
        <v>0</v>
      </c>
      <c r="AR398" s="87">
        <f t="shared" si="358"/>
        <v>0</v>
      </c>
      <c r="AS398" s="87">
        <f t="shared" si="358"/>
        <v>0</v>
      </c>
      <c r="AT398" s="87">
        <f t="shared" si="358"/>
        <v>0</v>
      </c>
      <c r="AU398" s="87">
        <f t="shared" si="358"/>
        <v>0</v>
      </c>
      <c r="AV398" s="87">
        <f t="shared" si="358"/>
        <v>0</v>
      </c>
      <c r="AW398" s="87">
        <f t="shared" si="358"/>
        <v>0</v>
      </c>
      <c r="AX398" s="87">
        <f t="shared" si="358"/>
        <v>0</v>
      </c>
      <c r="AY398" s="87">
        <f t="shared" si="358"/>
        <v>0</v>
      </c>
      <c r="AZ398" s="87">
        <f t="shared" si="358"/>
        <v>0</v>
      </c>
      <c r="BA398" s="87">
        <f t="shared" si="358"/>
        <v>0</v>
      </c>
      <c r="BB398" s="87">
        <f t="shared" si="358"/>
        <v>0</v>
      </c>
      <c r="BC398" s="87">
        <f t="shared" si="358"/>
        <v>0</v>
      </c>
      <c r="BD398" s="87">
        <f t="shared" si="358"/>
        <v>0</v>
      </c>
      <c r="BE398" s="87">
        <f t="shared" si="358"/>
        <v>0</v>
      </c>
      <c r="BF398" s="87">
        <f t="shared" si="358"/>
        <v>0</v>
      </c>
      <c r="BG398" s="87">
        <f t="shared" si="358"/>
        <v>0</v>
      </c>
      <c r="BH398" s="87">
        <f t="shared" si="358"/>
        <v>0</v>
      </c>
      <c r="BI398" s="87">
        <f t="shared" si="358"/>
        <v>0</v>
      </c>
      <c r="BJ398" s="87">
        <f t="shared" si="358"/>
        <v>0</v>
      </c>
      <c r="BK398" s="87">
        <f t="shared" si="358"/>
        <v>0</v>
      </c>
      <c r="BL398" s="87">
        <f t="shared" si="358"/>
        <v>0</v>
      </c>
      <c r="BM398" s="87">
        <f t="shared" si="358"/>
        <v>0</v>
      </c>
      <c r="BN398" s="87">
        <f t="shared" si="358"/>
        <v>0</v>
      </c>
      <c r="BO398" s="87">
        <f t="shared" si="358"/>
        <v>0</v>
      </c>
    </row>
    <row r="399" spans="2:67" ht="12.75" hidden="1" customHeight="1" outlineLevel="1">
      <c r="B399" s="728">
        <f>B398+1</f>
        <v>221</v>
      </c>
      <c r="C399" s="691"/>
      <c r="D399" s="669" t="s">
        <v>1042</v>
      </c>
      <c r="E399" s="670" t="s">
        <v>151</v>
      </c>
      <c r="F399" s="690"/>
      <c r="G399" s="87">
        <f>IF(G319="","",G319*G363)</f>
        <v>0</v>
      </c>
      <c r="H399" s="87">
        <f t="shared" si="354"/>
        <v>0</v>
      </c>
      <c r="I399" s="87">
        <f t="shared" si="354"/>
        <v>0</v>
      </c>
      <c r="J399" s="87">
        <f t="shared" si="354"/>
        <v>0</v>
      </c>
      <c r="K399" s="87">
        <f t="shared" si="354"/>
        <v>0</v>
      </c>
      <c r="L399" s="87">
        <f t="shared" si="354"/>
        <v>0</v>
      </c>
      <c r="M399" s="87">
        <f t="shared" si="354"/>
        <v>0</v>
      </c>
      <c r="N399" s="87">
        <f t="shared" si="354"/>
        <v>0</v>
      </c>
      <c r="O399" s="87">
        <f t="shared" si="354"/>
        <v>0</v>
      </c>
      <c r="P399" s="87">
        <f t="shared" si="354"/>
        <v>0</v>
      </c>
      <c r="Q399" s="87">
        <f t="shared" si="354"/>
        <v>0</v>
      </c>
      <c r="R399" s="87">
        <f t="shared" si="354"/>
        <v>0</v>
      </c>
      <c r="S399" s="87">
        <f t="shared" si="354"/>
        <v>0</v>
      </c>
      <c r="T399" s="87">
        <f t="shared" si="354"/>
        <v>0</v>
      </c>
      <c r="U399" s="87">
        <f t="shared" si="354"/>
        <v>0</v>
      </c>
      <c r="V399" s="87">
        <f t="shared" si="354"/>
        <v>0</v>
      </c>
      <c r="W399" s="87">
        <f t="shared" si="354"/>
        <v>0</v>
      </c>
      <c r="X399" s="87">
        <f t="shared" si="354"/>
        <v>0</v>
      </c>
      <c r="Y399" s="87">
        <f t="shared" si="354"/>
        <v>0</v>
      </c>
      <c r="Z399" s="87">
        <f t="shared" si="354"/>
        <v>0</v>
      </c>
      <c r="AA399" s="87">
        <f t="shared" si="354"/>
        <v>0</v>
      </c>
      <c r="AB399" s="87">
        <f t="shared" si="354"/>
        <v>0</v>
      </c>
      <c r="AC399" s="87">
        <f t="shared" si="354"/>
        <v>0</v>
      </c>
      <c r="AD399" s="87">
        <f t="shared" si="354"/>
        <v>0</v>
      </c>
      <c r="AE399" s="87">
        <f t="shared" si="354"/>
        <v>0</v>
      </c>
      <c r="AF399" s="87">
        <f t="shared" si="354"/>
        <v>0</v>
      </c>
      <c r="AG399" s="87">
        <f t="shared" si="355"/>
        <v>0</v>
      </c>
      <c r="AH399" s="87">
        <f t="shared" si="355"/>
        <v>0</v>
      </c>
      <c r="AI399" s="87">
        <f t="shared" si="355"/>
        <v>0</v>
      </c>
      <c r="AJ399" s="87">
        <f t="shared" si="355"/>
        <v>0</v>
      </c>
      <c r="AK399" s="87">
        <f t="shared" si="355"/>
        <v>0</v>
      </c>
      <c r="AL399" s="87">
        <f t="shared" si="356"/>
        <v>0</v>
      </c>
      <c r="AM399" s="87">
        <f t="shared" si="356"/>
        <v>0</v>
      </c>
      <c r="AN399" s="87">
        <f t="shared" si="356"/>
        <v>0</v>
      </c>
      <c r="AO399" s="87">
        <f t="shared" si="356"/>
        <v>0</v>
      </c>
      <c r="AP399" s="87">
        <f t="shared" si="356"/>
        <v>0</v>
      </c>
      <c r="AQ399" s="87">
        <f t="shared" ref="AQ399:BO399" si="359">IF(AQ319="","",AQ319*AQ363)</f>
        <v>0</v>
      </c>
      <c r="AR399" s="87">
        <f t="shared" si="359"/>
        <v>0</v>
      </c>
      <c r="AS399" s="87">
        <f t="shared" si="359"/>
        <v>0</v>
      </c>
      <c r="AT399" s="87">
        <f t="shared" si="359"/>
        <v>0</v>
      </c>
      <c r="AU399" s="87">
        <f t="shared" si="359"/>
        <v>0</v>
      </c>
      <c r="AV399" s="87">
        <f t="shared" si="359"/>
        <v>0</v>
      </c>
      <c r="AW399" s="87">
        <f t="shared" si="359"/>
        <v>0</v>
      </c>
      <c r="AX399" s="87">
        <f t="shared" si="359"/>
        <v>0</v>
      </c>
      <c r="AY399" s="87">
        <f t="shared" si="359"/>
        <v>0</v>
      </c>
      <c r="AZ399" s="87">
        <f t="shared" si="359"/>
        <v>0</v>
      </c>
      <c r="BA399" s="87">
        <f t="shared" si="359"/>
        <v>0</v>
      </c>
      <c r="BB399" s="87">
        <f t="shared" si="359"/>
        <v>0</v>
      </c>
      <c r="BC399" s="87">
        <f t="shared" si="359"/>
        <v>0</v>
      </c>
      <c r="BD399" s="87">
        <f t="shared" si="359"/>
        <v>0</v>
      </c>
      <c r="BE399" s="87">
        <f t="shared" si="359"/>
        <v>0</v>
      </c>
      <c r="BF399" s="87">
        <f t="shared" si="359"/>
        <v>0</v>
      </c>
      <c r="BG399" s="87">
        <f t="shared" si="359"/>
        <v>0</v>
      </c>
      <c r="BH399" s="87">
        <f t="shared" si="359"/>
        <v>0</v>
      </c>
      <c r="BI399" s="87">
        <f t="shared" si="359"/>
        <v>0</v>
      </c>
      <c r="BJ399" s="87">
        <f t="shared" si="359"/>
        <v>0</v>
      </c>
      <c r="BK399" s="87">
        <f t="shared" si="359"/>
        <v>0</v>
      </c>
      <c r="BL399" s="87">
        <f t="shared" si="359"/>
        <v>0</v>
      </c>
      <c r="BM399" s="87">
        <f t="shared" si="359"/>
        <v>0</v>
      </c>
      <c r="BN399" s="87">
        <f t="shared" si="359"/>
        <v>0</v>
      </c>
      <c r="BO399" s="87">
        <f t="shared" si="359"/>
        <v>0</v>
      </c>
    </row>
    <row r="400" spans="2:67" ht="12.75" hidden="1" customHeight="1" outlineLevel="1">
      <c r="B400" s="728">
        <f>B399+1</f>
        <v>222</v>
      </c>
      <c r="C400" s="687"/>
      <c r="D400" s="669" t="s">
        <v>554</v>
      </c>
      <c r="E400" s="670" t="s">
        <v>151</v>
      </c>
      <c r="F400" s="690"/>
      <c r="G400" s="87">
        <f>IF(G320="","",G320*G364)</f>
        <v>0</v>
      </c>
      <c r="H400" s="87">
        <f t="shared" si="354"/>
        <v>0</v>
      </c>
      <c r="I400" s="87">
        <f t="shared" si="354"/>
        <v>0</v>
      </c>
      <c r="J400" s="87">
        <f t="shared" si="354"/>
        <v>0</v>
      </c>
      <c r="K400" s="87">
        <f t="shared" si="354"/>
        <v>0</v>
      </c>
      <c r="L400" s="87">
        <f t="shared" si="354"/>
        <v>0</v>
      </c>
      <c r="M400" s="87">
        <f t="shared" si="354"/>
        <v>0</v>
      </c>
      <c r="N400" s="87">
        <f t="shared" si="354"/>
        <v>0</v>
      </c>
      <c r="O400" s="87">
        <f t="shared" si="354"/>
        <v>0</v>
      </c>
      <c r="P400" s="87">
        <f t="shared" si="354"/>
        <v>0</v>
      </c>
      <c r="Q400" s="87">
        <f t="shared" si="354"/>
        <v>0</v>
      </c>
      <c r="R400" s="87">
        <f t="shared" si="354"/>
        <v>0</v>
      </c>
      <c r="S400" s="87">
        <f t="shared" si="354"/>
        <v>0</v>
      </c>
      <c r="T400" s="87">
        <f t="shared" si="354"/>
        <v>0</v>
      </c>
      <c r="U400" s="87">
        <f t="shared" si="354"/>
        <v>0</v>
      </c>
      <c r="V400" s="87">
        <f t="shared" si="354"/>
        <v>0</v>
      </c>
      <c r="W400" s="87">
        <f t="shared" si="354"/>
        <v>0</v>
      </c>
      <c r="X400" s="87">
        <f t="shared" si="354"/>
        <v>0</v>
      </c>
      <c r="Y400" s="87">
        <f t="shared" si="354"/>
        <v>0</v>
      </c>
      <c r="Z400" s="87">
        <f t="shared" si="354"/>
        <v>0</v>
      </c>
      <c r="AA400" s="87">
        <f t="shared" si="354"/>
        <v>0</v>
      </c>
      <c r="AB400" s="87">
        <f t="shared" si="354"/>
        <v>0</v>
      </c>
      <c r="AC400" s="87">
        <f t="shared" si="354"/>
        <v>0</v>
      </c>
      <c r="AD400" s="87">
        <f t="shared" si="354"/>
        <v>0</v>
      </c>
      <c r="AE400" s="87">
        <f t="shared" si="354"/>
        <v>0</v>
      </c>
      <c r="AF400" s="87">
        <f t="shared" si="354"/>
        <v>0</v>
      </c>
      <c r="AG400" s="87">
        <f t="shared" si="355"/>
        <v>0</v>
      </c>
      <c r="AH400" s="87">
        <f t="shared" si="355"/>
        <v>0</v>
      </c>
      <c r="AI400" s="87">
        <f t="shared" si="355"/>
        <v>0</v>
      </c>
      <c r="AJ400" s="87">
        <f t="shared" si="355"/>
        <v>0</v>
      </c>
      <c r="AK400" s="87">
        <f t="shared" si="355"/>
        <v>0</v>
      </c>
      <c r="AL400" s="87">
        <f t="shared" si="356"/>
        <v>0</v>
      </c>
      <c r="AM400" s="87">
        <f t="shared" si="356"/>
        <v>0</v>
      </c>
      <c r="AN400" s="87">
        <f t="shared" si="356"/>
        <v>0</v>
      </c>
      <c r="AO400" s="87">
        <f t="shared" si="356"/>
        <v>0</v>
      </c>
      <c r="AP400" s="87">
        <f t="shared" si="356"/>
        <v>0</v>
      </c>
      <c r="AQ400" s="87">
        <f t="shared" ref="AQ400:BO400" si="360">IF(AQ320="","",AQ320*AQ364)</f>
        <v>0</v>
      </c>
      <c r="AR400" s="87">
        <f t="shared" si="360"/>
        <v>0</v>
      </c>
      <c r="AS400" s="87">
        <f t="shared" si="360"/>
        <v>0</v>
      </c>
      <c r="AT400" s="87">
        <f t="shared" si="360"/>
        <v>0</v>
      </c>
      <c r="AU400" s="87">
        <f t="shared" si="360"/>
        <v>0</v>
      </c>
      <c r="AV400" s="87">
        <f t="shared" si="360"/>
        <v>0</v>
      </c>
      <c r="AW400" s="87">
        <f t="shared" si="360"/>
        <v>0</v>
      </c>
      <c r="AX400" s="87">
        <f t="shared" si="360"/>
        <v>0</v>
      </c>
      <c r="AY400" s="87">
        <f t="shared" si="360"/>
        <v>0</v>
      </c>
      <c r="AZ400" s="87">
        <f t="shared" si="360"/>
        <v>0</v>
      </c>
      <c r="BA400" s="87">
        <f t="shared" si="360"/>
        <v>0</v>
      </c>
      <c r="BB400" s="87">
        <f t="shared" si="360"/>
        <v>0</v>
      </c>
      <c r="BC400" s="87">
        <f t="shared" si="360"/>
        <v>0</v>
      </c>
      <c r="BD400" s="87">
        <f t="shared" si="360"/>
        <v>0</v>
      </c>
      <c r="BE400" s="87">
        <f t="shared" si="360"/>
        <v>0</v>
      </c>
      <c r="BF400" s="87">
        <f t="shared" si="360"/>
        <v>0</v>
      </c>
      <c r="BG400" s="87">
        <f t="shared" si="360"/>
        <v>0</v>
      </c>
      <c r="BH400" s="87">
        <f t="shared" si="360"/>
        <v>0</v>
      </c>
      <c r="BI400" s="87">
        <f t="shared" si="360"/>
        <v>0</v>
      </c>
      <c r="BJ400" s="87">
        <f t="shared" si="360"/>
        <v>0</v>
      </c>
      <c r="BK400" s="87">
        <f t="shared" si="360"/>
        <v>0</v>
      </c>
      <c r="BL400" s="87">
        <f t="shared" si="360"/>
        <v>0</v>
      </c>
      <c r="BM400" s="87">
        <f t="shared" si="360"/>
        <v>0</v>
      </c>
      <c r="BN400" s="87">
        <f t="shared" si="360"/>
        <v>0</v>
      </c>
      <c r="BO400" s="87">
        <f t="shared" si="360"/>
        <v>0</v>
      </c>
    </row>
    <row r="401" spans="2:67" ht="12.75" hidden="1" customHeight="1" outlineLevel="1">
      <c r="B401" s="728">
        <f>B400+1</f>
        <v>223</v>
      </c>
      <c r="C401" s="713"/>
      <c r="D401" s="669" t="s">
        <v>453</v>
      </c>
      <c r="E401" s="670" t="s">
        <v>151</v>
      </c>
      <c r="F401" s="690"/>
      <c r="G401" s="87">
        <f>IF(G321="","",G321*G365)</f>
        <v>0</v>
      </c>
      <c r="H401" s="87">
        <f t="shared" si="354"/>
        <v>0</v>
      </c>
      <c r="I401" s="87">
        <f t="shared" si="354"/>
        <v>0</v>
      </c>
      <c r="J401" s="87">
        <f t="shared" si="354"/>
        <v>0</v>
      </c>
      <c r="K401" s="87">
        <f t="shared" si="354"/>
        <v>0</v>
      </c>
      <c r="L401" s="87">
        <f t="shared" si="354"/>
        <v>0</v>
      </c>
      <c r="M401" s="87">
        <f t="shared" si="354"/>
        <v>0</v>
      </c>
      <c r="N401" s="87">
        <f t="shared" si="354"/>
        <v>0</v>
      </c>
      <c r="O401" s="87">
        <f t="shared" si="354"/>
        <v>0</v>
      </c>
      <c r="P401" s="87">
        <f t="shared" si="354"/>
        <v>0</v>
      </c>
      <c r="Q401" s="87">
        <f t="shared" si="354"/>
        <v>0</v>
      </c>
      <c r="R401" s="87">
        <f t="shared" si="354"/>
        <v>0</v>
      </c>
      <c r="S401" s="87">
        <f t="shared" si="354"/>
        <v>0</v>
      </c>
      <c r="T401" s="87">
        <f t="shared" si="354"/>
        <v>0</v>
      </c>
      <c r="U401" s="87">
        <f t="shared" si="354"/>
        <v>0</v>
      </c>
      <c r="V401" s="87">
        <f t="shared" si="354"/>
        <v>0</v>
      </c>
      <c r="W401" s="87">
        <f t="shared" si="354"/>
        <v>0</v>
      </c>
      <c r="X401" s="87">
        <f t="shared" si="354"/>
        <v>0</v>
      </c>
      <c r="Y401" s="87">
        <f t="shared" si="354"/>
        <v>0</v>
      </c>
      <c r="Z401" s="87">
        <f t="shared" si="354"/>
        <v>0</v>
      </c>
      <c r="AA401" s="87">
        <f t="shared" si="354"/>
        <v>0</v>
      </c>
      <c r="AB401" s="87">
        <f t="shared" si="354"/>
        <v>0</v>
      </c>
      <c r="AC401" s="87">
        <f t="shared" si="354"/>
        <v>0</v>
      </c>
      <c r="AD401" s="87">
        <f t="shared" si="354"/>
        <v>0</v>
      </c>
      <c r="AE401" s="87">
        <f t="shared" si="354"/>
        <v>0</v>
      </c>
      <c r="AF401" s="87">
        <f t="shared" si="354"/>
        <v>0</v>
      </c>
      <c r="AG401" s="87">
        <f t="shared" si="355"/>
        <v>0</v>
      </c>
      <c r="AH401" s="87">
        <f t="shared" si="355"/>
        <v>0</v>
      </c>
      <c r="AI401" s="87">
        <f t="shared" si="355"/>
        <v>0</v>
      </c>
      <c r="AJ401" s="87">
        <f t="shared" si="355"/>
        <v>0</v>
      </c>
      <c r="AK401" s="87">
        <f t="shared" si="355"/>
        <v>0</v>
      </c>
      <c r="AL401" s="87">
        <f t="shared" si="356"/>
        <v>0</v>
      </c>
      <c r="AM401" s="87">
        <f t="shared" si="356"/>
        <v>0</v>
      </c>
      <c r="AN401" s="87">
        <f t="shared" si="356"/>
        <v>0</v>
      </c>
      <c r="AO401" s="87">
        <f t="shared" si="356"/>
        <v>0</v>
      </c>
      <c r="AP401" s="87">
        <f t="shared" si="356"/>
        <v>0</v>
      </c>
      <c r="AQ401" s="87">
        <f t="shared" ref="AQ401:BO401" si="361">IF(AQ321="","",AQ321*AQ365)</f>
        <v>0</v>
      </c>
      <c r="AR401" s="87">
        <f t="shared" si="361"/>
        <v>0</v>
      </c>
      <c r="AS401" s="87">
        <f t="shared" si="361"/>
        <v>0</v>
      </c>
      <c r="AT401" s="87">
        <f t="shared" si="361"/>
        <v>0</v>
      </c>
      <c r="AU401" s="87">
        <f t="shared" si="361"/>
        <v>0</v>
      </c>
      <c r="AV401" s="87">
        <f t="shared" si="361"/>
        <v>0</v>
      </c>
      <c r="AW401" s="87">
        <f t="shared" si="361"/>
        <v>0</v>
      </c>
      <c r="AX401" s="87">
        <f t="shared" si="361"/>
        <v>0</v>
      </c>
      <c r="AY401" s="87">
        <f t="shared" si="361"/>
        <v>0</v>
      </c>
      <c r="AZ401" s="87">
        <f t="shared" si="361"/>
        <v>0</v>
      </c>
      <c r="BA401" s="87">
        <f t="shared" si="361"/>
        <v>0</v>
      </c>
      <c r="BB401" s="87">
        <f t="shared" si="361"/>
        <v>0</v>
      </c>
      <c r="BC401" s="87">
        <f t="shared" si="361"/>
        <v>0</v>
      </c>
      <c r="BD401" s="87">
        <f t="shared" si="361"/>
        <v>0</v>
      </c>
      <c r="BE401" s="87">
        <f t="shared" si="361"/>
        <v>0</v>
      </c>
      <c r="BF401" s="87">
        <f t="shared" si="361"/>
        <v>0</v>
      </c>
      <c r="BG401" s="87">
        <f t="shared" si="361"/>
        <v>0</v>
      </c>
      <c r="BH401" s="87">
        <f t="shared" si="361"/>
        <v>0</v>
      </c>
      <c r="BI401" s="87">
        <f t="shared" si="361"/>
        <v>0</v>
      </c>
      <c r="BJ401" s="87">
        <f t="shared" si="361"/>
        <v>0</v>
      </c>
      <c r="BK401" s="87">
        <f t="shared" si="361"/>
        <v>0</v>
      </c>
      <c r="BL401" s="87">
        <f t="shared" si="361"/>
        <v>0</v>
      </c>
      <c r="BM401" s="87">
        <f t="shared" si="361"/>
        <v>0</v>
      </c>
      <c r="BN401" s="87">
        <f t="shared" si="361"/>
        <v>0</v>
      </c>
      <c r="BO401" s="87">
        <f t="shared" si="361"/>
        <v>0</v>
      </c>
    </row>
    <row r="402" spans="2:67" ht="12.75" hidden="1" customHeight="1" outlineLevel="1">
      <c r="B402" s="728" t="s">
        <v>833</v>
      </c>
      <c r="C402" s="713"/>
      <c r="D402" s="669" t="s">
        <v>395</v>
      </c>
      <c r="E402" s="670" t="s">
        <v>151</v>
      </c>
      <c r="F402" s="690"/>
      <c r="G402" s="87">
        <f>IF(G322="","",G322*G366)</f>
        <v>0</v>
      </c>
      <c r="H402" s="87">
        <f t="shared" si="354"/>
        <v>0</v>
      </c>
      <c r="I402" s="87">
        <f t="shared" si="354"/>
        <v>0</v>
      </c>
      <c r="J402" s="87">
        <f t="shared" si="354"/>
        <v>0</v>
      </c>
      <c r="K402" s="87">
        <f t="shared" si="354"/>
        <v>0</v>
      </c>
      <c r="L402" s="87">
        <f t="shared" si="354"/>
        <v>0</v>
      </c>
      <c r="M402" s="87">
        <f t="shared" si="354"/>
        <v>0</v>
      </c>
      <c r="N402" s="87">
        <f t="shared" si="354"/>
        <v>0</v>
      </c>
      <c r="O402" s="87">
        <f t="shared" si="354"/>
        <v>0</v>
      </c>
      <c r="P402" s="87">
        <f t="shared" si="354"/>
        <v>0</v>
      </c>
      <c r="Q402" s="87">
        <f t="shared" si="354"/>
        <v>0</v>
      </c>
      <c r="R402" s="87">
        <f t="shared" si="354"/>
        <v>0</v>
      </c>
      <c r="S402" s="87">
        <f t="shared" si="354"/>
        <v>0</v>
      </c>
      <c r="T402" s="87">
        <f t="shared" si="354"/>
        <v>0</v>
      </c>
      <c r="U402" s="87">
        <f t="shared" si="354"/>
        <v>0</v>
      </c>
      <c r="V402" s="87">
        <f t="shared" si="354"/>
        <v>0</v>
      </c>
      <c r="W402" s="87">
        <f t="shared" si="354"/>
        <v>0</v>
      </c>
      <c r="X402" s="87">
        <f t="shared" si="354"/>
        <v>0</v>
      </c>
      <c r="Y402" s="87">
        <f t="shared" si="354"/>
        <v>0</v>
      </c>
      <c r="Z402" s="87">
        <f t="shared" si="354"/>
        <v>0</v>
      </c>
      <c r="AA402" s="87">
        <f t="shared" si="354"/>
        <v>0</v>
      </c>
      <c r="AB402" s="87">
        <f t="shared" si="354"/>
        <v>0</v>
      </c>
      <c r="AC402" s="87">
        <f t="shared" si="354"/>
        <v>0</v>
      </c>
      <c r="AD402" s="87">
        <f t="shared" si="354"/>
        <v>0</v>
      </c>
      <c r="AE402" s="87">
        <f t="shared" si="354"/>
        <v>0</v>
      </c>
      <c r="AF402" s="87">
        <f t="shared" si="354"/>
        <v>0</v>
      </c>
      <c r="AG402" s="87">
        <f t="shared" si="355"/>
        <v>0</v>
      </c>
      <c r="AH402" s="87">
        <f t="shared" si="355"/>
        <v>0</v>
      </c>
      <c r="AI402" s="87">
        <f t="shared" si="355"/>
        <v>0</v>
      </c>
      <c r="AJ402" s="87">
        <f t="shared" si="355"/>
        <v>0</v>
      </c>
      <c r="AK402" s="87">
        <f t="shared" si="355"/>
        <v>0</v>
      </c>
      <c r="AL402" s="87">
        <f t="shared" si="356"/>
        <v>0</v>
      </c>
      <c r="AM402" s="87">
        <f t="shared" si="356"/>
        <v>0</v>
      </c>
      <c r="AN402" s="87">
        <f t="shared" si="356"/>
        <v>0</v>
      </c>
      <c r="AO402" s="87">
        <f t="shared" si="356"/>
        <v>0</v>
      </c>
      <c r="AP402" s="87">
        <f t="shared" si="356"/>
        <v>0</v>
      </c>
      <c r="AQ402" s="87">
        <f t="shared" ref="AQ402:BO402" si="362">IF(AQ322="","",AQ322*AQ366)</f>
        <v>0</v>
      </c>
      <c r="AR402" s="87">
        <f t="shared" si="362"/>
        <v>0</v>
      </c>
      <c r="AS402" s="87">
        <f t="shared" si="362"/>
        <v>0</v>
      </c>
      <c r="AT402" s="87">
        <f t="shared" si="362"/>
        <v>0</v>
      </c>
      <c r="AU402" s="87">
        <f t="shared" si="362"/>
        <v>0</v>
      </c>
      <c r="AV402" s="87">
        <f t="shared" si="362"/>
        <v>0</v>
      </c>
      <c r="AW402" s="87">
        <f t="shared" si="362"/>
        <v>0</v>
      </c>
      <c r="AX402" s="87">
        <f t="shared" si="362"/>
        <v>0</v>
      </c>
      <c r="AY402" s="87">
        <f t="shared" si="362"/>
        <v>0</v>
      </c>
      <c r="AZ402" s="87">
        <f t="shared" si="362"/>
        <v>0</v>
      </c>
      <c r="BA402" s="87">
        <f t="shared" si="362"/>
        <v>0</v>
      </c>
      <c r="BB402" s="87">
        <f t="shared" si="362"/>
        <v>0</v>
      </c>
      <c r="BC402" s="87">
        <f t="shared" si="362"/>
        <v>0</v>
      </c>
      <c r="BD402" s="87">
        <f t="shared" si="362"/>
        <v>0</v>
      </c>
      <c r="BE402" s="87">
        <f t="shared" si="362"/>
        <v>0</v>
      </c>
      <c r="BF402" s="87">
        <f t="shared" si="362"/>
        <v>0</v>
      </c>
      <c r="BG402" s="87">
        <f t="shared" si="362"/>
        <v>0</v>
      </c>
      <c r="BH402" s="87">
        <f t="shared" si="362"/>
        <v>0</v>
      </c>
      <c r="BI402" s="87">
        <f t="shared" si="362"/>
        <v>0</v>
      </c>
      <c r="BJ402" s="87">
        <f t="shared" si="362"/>
        <v>0</v>
      </c>
      <c r="BK402" s="87">
        <f t="shared" si="362"/>
        <v>0</v>
      </c>
      <c r="BL402" s="87">
        <f t="shared" si="362"/>
        <v>0</v>
      </c>
      <c r="BM402" s="87">
        <f t="shared" si="362"/>
        <v>0</v>
      </c>
      <c r="BN402" s="87">
        <f t="shared" si="362"/>
        <v>0</v>
      </c>
      <c r="BO402" s="87">
        <f t="shared" si="362"/>
        <v>0</v>
      </c>
    </row>
    <row r="403" spans="2:67" ht="12.75" hidden="1" customHeight="1" outlineLevel="1">
      <c r="B403" s="728">
        <v>224</v>
      </c>
      <c r="C403" s="687"/>
      <c r="D403" s="669" t="s">
        <v>497</v>
      </c>
      <c r="E403" s="670" t="s">
        <v>151</v>
      </c>
      <c r="F403" s="690"/>
      <c r="G403" s="87">
        <f>IF(G323="","",G323*G368)</f>
        <v>0</v>
      </c>
      <c r="H403" s="87">
        <f t="shared" ref="H403:AF403" si="363">IF(H323="","",H323*H368)</f>
        <v>0</v>
      </c>
      <c r="I403" s="87">
        <f t="shared" si="363"/>
        <v>0</v>
      </c>
      <c r="J403" s="87">
        <f t="shared" si="363"/>
        <v>0</v>
      </c>
      <c r="K403" s="87">
        <f t="shared" si="363"/>
        <v>0</v>
      </c>
      <c r="L403" s="87">
        <f t="shared" si="363"/>
        <v>0</v>
      </c>
      <c r="M403" s="87">
        <f t="shared" si="363"/>
        <v>0</v>
      </c>
      <c r="N403" s="87">
        <f t="shared" si="363"/>
        <v>0</v>
      </c>
      <c r="O403" s="87">
        <f t="shared" si="363"/>
        <v>0</v>
      </c>
      <c r="P403" s="87">
        <f t="shared" si="363"/>
        <v>0</v>
      </c>
      <c r="Q403" s="87">
        <f t="shared" si="363"/>
        <v>0</v>
      </c>
      <c r="R403" s="87">
        <f t="shared" si="363"/>
        <v>0</v>
      </c>
      <c r="S403" s="87">
        <f t="shared" si="363"/>
        <v>0</v>
      </c>
      <c r="T403" s="87">
        <f t="shared" si="363"/>
        <v>0</v>
      </c>
      <c r="U403" s="87">
        <f t="shared" si="363"/>
        <v>0</v>
      </c>
      <c r="V403" s="87">
        <f t="shared" si="363"/>
        <v>0</v>
      </c>
      <c r="W403" s="87">
        <f t="shared" si="363"/>
        <v>0</v>
      </c>
      <c r="X403" s="87">
        <f t="shared" si="363"/>
        <v>0</v>
      </c>
      <c r="Y403" s="87">
        <f t="shared" si="363"/>
        <v>0</v>
      </c>
      <c r="Z403" s="87">
        <f t="shared" si="363"/>
        <v>0</v>
      </c>
      <c r="AA403" s="87">
        <f t="shared" si="363"/>
        <v>0</v>
      </c>
      <c r="AB403" s="87">
        <f t="shared" si="363"/>
        <v>0</v>
      </c>
      <c r="AC403" s="87">
        <f t="shared" si="363"/>
        <v>0</v>
      </c>
      <c r="AD403" s="87">
        <f t="shared" si="363"/>
        <v>0</v>
      </c>
      <c r="AE403" s="87">
        <f t="shared" si="363"/>
        <v>0</v>
      </c>
      <c r="AF403" s="87">
        <f t="shared" si="363"/>
        <v>0</v>
      </c>
      <c r="AG403" s="87">
        <f t="shared" ref="AG403:AP403" si="364">IF(AG323="","",AG323*AG368)</f>
        <v>0</v>
      </c>
      <c r="AH403" s="87">
        <f t="shared" si="364"/>
        <v>0</v>
      </c>
      <c r="AI403" s="87">
        <f t="shared" si="364"/>
        <v>0</v>
      </c>
      <c r="AJ403" s="87">
        <f t="shared" si="364"/>
        <v>0</v>
      </c>
      <c r="AK403" s="87">
        <f t="shared" si="364"/>
        <v>0</v>
      </c>
      <c r="AL403" s="87">
        <f t="shared" si="364"/>
        <v>0</v>
      </c>
      <c r="AM403" s="87">
        <f t="shared" si="364"/>
        <v>0</v>
      </c>
      <c r="AN403" s="87">
        <f t="shared" si="364"/>
        <v>0</v>
      </c>
      <c r="AO403" s="87">
        <f t="shared" si="364"/>
        <v>0</v>
      </c>
      <c r="AP403" s="87">
        <f t="shared" si="364"/>
        <v>0</v>
      </c>
      <c r="AQ403" s="87">
        <f t="shared" ref="AQ403:BO403" si="365">IF(AQ323="","",AQ323*AQ368)</f>
        <v>0</v>
      </c>
      <c r="AR403" s="87">
        <f t="shared" si="365"/>
        <v>0</v>
      </c>
      <c r="AS403" s="87">
        <f t="shared" si="365"/>
        <v>0</v>
      </c>
      <c r="AT403" s="87">
        <f t="shared" si="365"/>
        <v>0</v>
      </c>
      <c r="AU403" s="87">
        <f t="shared" si="365"/>
        <v>0</v>
      </c>
      <c r="AV403" s="87">
        <f t="shared" si="365"/>
        <v>0</v>
      </c>
      <c r="AW403" s="87">
        <f t="shared" si="365"/>
        <v>0</v>
      </c>
      <c r="AX403" s="87">
        <f t="shared" si="365"/>
        <v>0</v>
      </c>
      <c r="AY403" s="87">
        <f t="shared" si="365"/>
        <v>0</v>
      </c>
      <c r="AZ403" s="87">
        <f t="shared" si="365"/>
        <v>0</v>
      </c>
      <c r="BA403" s="87">
        <f t="shared" si="365"/>
        <v>0</v>
      </c>
      <c r="BB403" s="87">
        <f t="shared" si="365"/>
        <v>0</v>
      </c>
      <c r="BC403" s="87">
        <f t="shared" si="365"/>
        <v>0</v>
      </c>
      <c r="BD403" s="87">
        <f t="shared" si="365"/>
        <v>0</v>
      </c>
      <c r="BE403" s="87">
        <f t="shared" si="365"/>
        <v>0</v>
      </c>
      <c r="BF403" s="87">
        <f t="shared" si="365"/>
        <v>0</v>
      </c>
      <c r="BG403" s="87">
        <f t="shared" si="365"/>
        <v>0</v>
      </c>
      <c r="BH403" s="87">
        <f t="shared" si="365"/>
        <v>0</v>
      </c>
      <c r="BI403" s="87">
        <f t="shared" si="365"/>
        <v>0</v>
      </c>
      <c r="BJ403" s="87">
        <f t="shared" si="365"/>
        <v>0</v>
      </c>
      <c r="BK403" s="87">
        <f t="shared" si="365"/>
        <v>0</v>
      </c>
      <c r="BL403" s="87">
        <f t="shared" si="365"/>
        <v>0</v>
      </c>
      <c r="BM403" s="87">
        <f t="shared" si="365"/>
        <v>0</v>
      </c>
      <c r="BN403" s="87">
        <f t="shared" si="365"/>
        <v>0</v>
      </c>
      <c r="BO403" s="87">
        <f t="shared" si="365"/>
        <v>0</v>
      </c>
    </row>
    <row r="404" spans="2:67" ht="12.75" hidden="1" customHeight="1" outlineLevel="1">
      <c r="B404" s="728">
        <f t="shared" ref="B404:B412" si="366">B403+1</f>
        <v>225</v>
      </c>
      <c r="C404" s="59" t="s">
        <v>1037</v>
      </c>
      <c r="D404" s="640"/>
      <c r="E404" s="670" t="s">
        <v>151</v>
      </c>
      <c r="F404" s="690"/>
      <c r="G404" s="154">
        <f>IF(COUNTBLANK(G405:G413)=9,"",SUM(G405:G413))</f>
        <v>0</v>
      </c>
      <c r="H404" s="154">
        <f t="shared" ref="H404:AF404" si="367">IF(COUNTBLANK(H405:H413)=9,"",SUM(H405:H413))</f>
        <v>0</v>
      </c>
      <c r="I404" s="154">
        <f t="shared" si="367"/>
        <v>0</v>
      </c>
      <c r="J404" s="154">
        <f t="shared" si="367"/>
        <v>0</v>
      </c>
      <c r="K404" s="154">
        <f t="shared" si="367"/>
        <v>0</v>
      </c>
      <c r="L404" s="154">
        <f t="shared" si="367"/>
        <v>0</v>
      </c>
      <c r="M404" s="154">
        <f t="shared" si="367"/>
        <v>0</v>
      </c>
      <c r="N404" s="154">
        <f t="shared" si="367"/>
        <v>0</v>
      </c>
      <c r="O404" s="154">
        <f t="shared" si="367"/>
        <v>0</v>
      </c>
      <c r="P404" s="154">
        <f t="shared" si="367"/>
        <v>0</v>
      </c>
      <c r="Q404" s="154">
        <f t="shared" si="367"/>
        <v>0</v>
      </c>
      <c r="R404" s="154">
        <f t="shared" si="367"/>
        <v>0</v>
      </c>
      <c r="S404" s="154">
        <f t="shared" si="367"/>
        <v>0</v>
      </c>
      <c r="T404" s="154">
        <f t="shared" si="367"/>
        <v>0</v>
      </c>
      <c r="U404" s="154">
        <f t="shared" si="367"/>
        <v>0</v>
      </c>
      <c r="V404" s="154">
        <f t="shared" si="367"/>
        <v>0</v>
      </c>
      <c r="W404" s="154">
        <f t="shared" si="367"/>
        <v>0</v>
      </c>
      <c r="X404" s="154">
        <f t="shared" si="367"/>
        <v>0</v>
      </c>
      <c r="Y404" s="154">
        <f t="shared" si="367"/>
        <v>0</v>
      </c>
      <c r="Z404" s="154">
        <f t="shared" si="367"/>
        <v>0</v>
      </c>
      <c r="AA404" s="154">
        <f t="shared" si="367"/>
        <v>0</v>
      </c>
      <c r="AB404" s="154">
        <f t="shared" si="367"/>
        <v>0</v>
      </c>
      <c r="AC404" s="154">
        <f t="shared" si="367"/>
        <v>0</v>
      </c>
      <c r="AD404" s="154">
        <f t="shared" si="367"/>
        <v>0</v>
      </c>
      <c r="AE404" s="154">
        <f t="shared" si="367"/>
        <v>0</v>
      </c>
      <c r="AF404" s="154">
        <f t="shared" si="367"/>
        <v>0</v>
      </c>
      <c r="AG404" s="154">
        <f t="shared" ref="AG404:AP404" si="368">IF(COUNTBLANK(AG405:AG413)=9,"",SUM(AG405:AG413))</f>
        <v>0</v>
      </c>
      <c r="AH404" s="154">
        <f t="shared" si="368"/>
        <v>0</v>
      </c>
      <c r="AI404" s="154">
        <f t="shared" si="368"/>
        <v>0</v>
      </c>
      <c r="AJ404" s="154">
        <f t="shared" si="368"/>
        <v>0</v>
      </c>
      <c r="AK404" s="154">
        <f t="shared" si="368"/>
        <v>0</v>
      </c>
      <c r="AL404" s="154">
        <f t="shared" si="368"/>
        <v>0</v>
      </c>
      <c r="AM404" s="154">
        <f t="shared" si="368"/>
        <v>0</v>
      </c>
      <c r="AN404" s="154">
        <f t="shared" si="368"/>
        <v>0</v>
      </c>
      <c r="AO404" s="154">
        <f t="shared" si="368"/>
        <v>0</v>
      </c>
      <c r="AP404" s="154">
        <f t="shared" si="368"/>
        <v>0</v>
      </c>
      <c r="AQ404" s="154">
        <f t="shared" ref="AQ404:BO404" si="369">IF(COUNTBLANK(AQ405:AQ413)=9,"",SUM(AQ405:AQ413))</f>
        <v>0</v>
      </c>
      <c r="AR404" s="154">
        <f t="shared" si="369"/>
        <v>0</v>
      </c>
      <c r="AS404" s="154">
        <f t="shared" si="369"/>
        <v>0</v>
      </c>
      <c r="AT404" s="154">
        <f t="shared" si="369"/>
        <v>0</v>
      </c>
      <c r="AU404" s="154">
        <f t="shared" si="369"/>
        <v>0</v>
      </c>
      <c r="AV404" s="154">
        <f t="shared" si="369"/>
        <v>0</v>
      </c>
      <c r="AW404" s="154">
        <f t="shared" si="369"/>
        <v>0</v>
      </c>
      <c r="AX404" s="154">
        <f t="shared" si="369"/>
        <v>0</v>
      </c>
      <c r="AY404" s="154">
        <f t="shared" si="369"/>
        <v>0</v>
      </c>
      <c r="AZ404" s="154">
        <f t="shared" si="369"/>
        <v>0</v>
      </c>
      <c r="BA404" s="154">
        <f t="shared" si="369"/>
        <v>0</v>
      </c>
      <c r="BB404" s="154">
        <f t="shared" si="369"/>
        <v>0</v>
      </c>
      <c r="BC404" s="154">
        <f t="shared" si="369"/>
        <v>0</v>
      </c>
      <c r="BD404" s="154">
        <f t="shared" si="369"/>
        <v>0</v>
      </c>
      <c r="BE404" s="154">
        <f t="shared" si="369"/>
        <v>0</v>
      </c>
      <c r="BF404" s="154">
        <f t="shared" si="369"/>
        <v>0</v>
      </c>
      <c r="BG404" s="154">
        <f t="shared" si="369"/>
        <v>0</v>
      </c>
      <c r="BH404" s="154">
        <f t="shared" si="369"/>
        <v>0</v>
      </c>
      <c r="BI404" s="154">
        <f t="shared" si="369"/>
        <v>0</v>
      </c>
      <c r="BJ404" s="154">
        <f t="shared" si="369"/>
        <v>0</v>
      </c>
      <c r="BK404" s="154">
        <f t="shared" si="369"/>
        <v>0</v>
      </c>
      <c r="BL404" s="154">
        <f t="shared" si="369"/>
        <v>0</v>
      </c>
      <c r="BM404" s="154">
        <f t="shared" si="369"/>
        <v>0</v>
      </c>
      <c r="BN404" s="154">
        <f t="shared" si="369"/>
        <v>0</v>
      </c>
      <c r="BO404" s="154">
        <f t="shared" si="369"/>
        <v>0</v>
      </c>
    </row>
    <row r="405" spans="2:67" ht="12.75" hidden="1" customHeight="1" outlineLevel="1">
      <c r="B405" s="772">
        <f t="shared" si="366"/>
        <v>226</v>
      </c>
      <c r="C405" s="60"/>
      <c r="D405" s="640" t="s">
        <v>703</v>
      </c>
      <c r="E405" s="670" t="s">
        <v>151</v>
      </c>
      <c r="F405" s="690"/>
      <c r="G405" s="87">
        <f t="shared" ref="G405:V405" si="370">IF(G325="","",G325*G378)</f>
        <v>0</v>
      </c>
      <c r="H405" s="87">
        <f t="shared" si="370"/>
        <v>0</v>
      </c>
      <c r="I405" s="87">
        <f t="shared" si="370"/>
        <v>0</v>
      </c>
      <c r="J405" s="87">
        <f t="shared" si="370"/>
        <v>0</v>
      </c>
      <c r="K405" s="87">
        <f t="shared" si="370"/>
        <v>0</v>
      </c>
      <c r="L405" s="87">
        <f t="shared" si="370"/>
        <v>0</v>
      </c>
      <c r="M405" s="87">
        <f t="shared" si="370"/>
        <v>0</v>
      </c>
      <c r="N405" s="87">
        <f t="shared" si="370"/>
        <v>0</v>
      </c>
      <c r="O405" s="87">
        <f t="shared" si="370"/>
        <v>0</v>
      </c>
      <c r="P405" s="87">
        <f t="shared" si="370"/>
        <v>0</v>
      </c>
      <c r="Q405" s="87">
        <f t="shared" si="370"/>
        <v>0</v>
      </c>
      <c r="R405" s="87">
        <f t="shared" si="370"/>
        <v>0</v>
      </c>
      <c r="S405" s="87">
        <f t="shared" si="370"/>
        <v>0</v>
      </c>
      <c r="T405" s="87">
        <f t="shared" si="370"/>
        <v>0</v>
      </c>
      <c r="U405" s="87">
        <f t="shared" si="370"/>
        <v>0</v>
      </c>
      <c r="V405" s="87">
        <f t="shared" si="370"/>
        <v>0</v>
      </c>
      <c r="W405" s="87">
        <f t="shared" ref="H405:AF412" si="371">IF(W325="","",W325*W378)</f>
        <v>0</v>
      </c>
      <c r="X405" s="87">
        <f t="shared" si="371"/>
        <v>0</v>
      </c>
      <c r="Y405" s="87">
        <f t="shared" si="371"/>
        <v>0</v>
      </c>
      <c r="Z405" s="87">
        <f t="shared" si="371"/>
        <v>0</v>
      </c>
      <c r="AA405" s="87">
        <f t="shared" si="371"/>
        <v>0</v>
      </c>
      <c r="AB405" s="87">
        <f t="shared" si="371"/>
        <v>0</v>
      </c>
      <c r="AC405" s="87">
        <f t="shared" si="371"/>
        <v>0</v>
      </c>
      <c r="AD405" s="87">
        <f t="shared" si="371"/>
        <v>0</v>
      </c>
      <c r="AE405" s="87">
        <f t="shared" si="371"/>
        <v>0</v>
      </c>
      <c r="AF405" s="87">
        <f t="shared" si="371"/>
        <v>0</v>
      </c>
      <c r="AG405" s="87">
        <f t="shared" ref="AG405:AK412" si="372">IF(AG325="","",AG325*AG378)</f>
        <v>0</v>
      </c>
      <c r="AH405" s="87">
        <f t="shared" si="372"/>
        <v>0</v>
      </c>
      <c r="AI405" s="87">
        <f t="shared" si="372"/>
        <v>0</v>
      </c>
      <c r="AJ405" s="87">
        <f t="shared" si="372"/>
        <v>0</v>
      </c>
      <c r="AK405" s="87">
        <f t="shared" si="372"/>
        <v>0</v>
      </c>
      <c r="AL405" s="87">
        <f t="shared" ref="AL405:AP412" si="373">IF(AL325="","",AL325*AL378)</f>
        <v>0</v>
      </c>
      <c r="AM405" s="87">
        <f t="shared" si="373"/>
        <v>0</v>
      </c>
      <c r="AN405" s="87">
        <f t="shared" si="373"/>
        <v>0</v>
      </c>
      <c r="AO405" s="87">
        <f t="shared" si="373"/>
        <v>0</v>
      </c>
      <c r="AP405" s="87">
        <f t="shared" si="373"/>
        <v>0</v>
      </c>
      <c r="AQ405" s="87">
        <f t="shared" ref="AQ405:BO405" si="374">IF(AQ325="","",AQ325*AQ378)</f>
        <v>0</v>
      </c>
      <c r="AR405" s="87">
        <f t="shared" si="374"/>
        <v>0</v>
      </c>
      <c r="AS405" s="87">
        <f t="shared" si="374"/>
        <v>0</v>
      </c>
      <c r="AT405" s="87">
        <f t="shared" si="374"/>
        <v>0</v>
      </c>
      <c r="AU405" s="87">
        <f t="shared" si="374"/>
        <v>0</v>
      </c>
      <c r="AV405" s="87">
        <f t="shared" si="374"/>
        <v>0</v>
      </c>
      <c r="AW405" s="87">
        <f t="shared" si="374"/>
        <v>0</v>
      </c>
      <c r="AX405" s="87">
        <f t="shared" si="374"/>
        <v>0</v>
      </c>
      <c r="AY405" s="87">
        <f t="shared" si="374"/>
        <v>0</v>
      </c>
      <c r="AZ405" s="87">
        <f t="shared" si="374"/>
        <v>0</v>
      </c>
      <c r="BA405" s="87">
        <f t="shared" si="374"/>
        <v>0</v>
      </c>
      <c r="BB405" s="87">
        <f t="shared" si="374"/>
        <v>0</v>
      </c>
      <c r="BC405" s="87">
        <f t="shared" si="374"/>
        <v>0</v>
      </c>
      <c r="BD405" s="87">
        <f t="shared" si="374"/>
        <v>0</v>
      </c>
      <c r="BE405" s="87">
        <f t="shared" si="374"/>
        <v>0</v>
      </c>
      <c r="BF405" s="87">
        <f t="shared" si="374"/>
        <v>0</v>
      </c>
      <c r="BG405" s="87">
        <f t="shared" si="374"/>
        <v>0</v>
      </c>
      <c r="BH405" s="87">
        <f t="shared" si="374"/>
        <v>0</v>
      </c>
      <c r="BI405" s="87">
        <f t="shared" si="374"/>
        <v>0</v>
      </c>
      <c r="BJ405" s="87">
        <f t="shared" si="374"/>
        <v>0</v>
      </c>
      <c r="BK405" s="87">
        <f t="shared" si="374"/>
        <v>0</v>
      </c>
      <c r="BL405" s="87">
        <f t="shared" si="374"/>
        <v>0</v>
      </c>
      <c r="BM405" s="87">
        <f t="shared" si="374"/>
        <v>0</v>
      </c>
      <c r="BN405" s="87">
        <f t="shared" si="374"/>
        <v>0</v>
      </c>
      <c r="BO405" s="87">
        <f t="shared" si="374"/>
        <v>0</v>
      </c>
    </row>
    <row r="406" spans="2:67" ht="12.75" hidden="1" customHeight="1" outlineLevel="1">
      <c r="B406" s="772">
        <f t="shared" si="366"/>
        <v>227</v>
      </c>
      <c r="C406" s="61"/>
      <c r="D406" s="640" t="s">
        <v>1128</v>
      </c>
      <c r="E406" s="670" t="s">
        <v>151</v>
      </c>
      <c r="F406" s="690"/>
      <c r="G406" s="87">
        <f t="shared" ref="G406:G412" si="375">IF(G326="","",G326*G379)</f>
        <v>0</v>
      </c>
      <c r="H406" s="87">
        <f t="shared" si="371"/>
        <v>0</v>
      </c>
      <c r="I406" s="87">
        <f t="shared" si="371"/>
        <v>0</v>
      </c>
      <c r="J406" s="87">
        <f t="shared" si="371"/>
        <v>0</v>
      </c>
      <c r="K406" s="87">
        <f t="shared" si="371"/>
        <v>0</v>
      </c>
      <c r="L406" s="87">
        <f t="shared" si="371"/>
        <v>0</v>
      </c>
      <c r="M406" s="87">
        <f t="shared" si="371"/>
        <v>0</v>
      </c>
      <c r="N406" s="87">
        <f t="shared" si="371"/>
        <v>0</v>
      </c>
      <c r="O406" s="87">
        <f t="shared" si="371"/>
        <v>0</v>
      </c>
      <c r="P406" s="87">
        <f t="shared" si="371"/>
        <v>0</v>
      </c>
      <c r="Q406" s="87">
        <f t="shared" si="371"/>
        <v>0</v>
      </c>
      <c r="R406" s="87">
        <f t="shared" si="371"/>
        <v>0</v>
      </c>
      <c r="S406" s="87">
        <f t="shared" si="371"/>
        <v>0</v>
      </c>
      <c r="T406" s="87">
        <f t="shared" si="371"/>
        <v>0</v>
      </c>
      <c r="U406" s="87">
        <f t="shared" si="371"/>
        <v>0</v>
      </c>
      <c r="V406" s="87">
        <f t="shared" si="371"/>
        <v>0</v>
      </c>
      <c r="W406" s="87">
        <f t="shared" si="371"/>
        <v>0</v>
      </c>
      <c r="X406" s="87">
        <f t="shared" si="371"/>
        <v>0</v>
      </c>
      <c r="Y406" s="87">
        <f t="shared" si="371"/>
        <v>0</v>
      </c>
      <c r="Z406" s="87">
        <f t="shared" si="371"/>
        <v>0</v>
      </c>
      <c r="AA406" s="87">
        <f t="shared" si="371"/>
        <v>0</v>
      </c>
      <c r="AB406" s="87">
        <f t="shared" si="371"/>
        <v>0</v>
      </c>
      <c r="AC406" s="87">
        <f t="shared" si="371"/>
        <v>0</v>
      </c>
      <c r="AD406" s="87">
        <f t="shared" si="371"/>
        <v>0</v>
      </c>
      <c r="AE406" s="87">
        <f t="shared" si="371"/>
        <v>0</v>
      </c>
      <c r="AF406" s="87">
        <f t="shared" si="371"/>
        <v>0</v>
      </c>
      <c r="AG406" s="87">
        <f t="shared" si="372"/>
        <v>0</v>
      </c>
      <c r="AH406" s="87">
        <f t="shared" si="372"/>
        <v>0</v>
      </c>
      <c r="AI406" s="87">
        <f t="shared" si="372"/>
        <v>0</v>
      </c>
      <c r="AJ406" s="87">
        <f t="shared" si="372"/>
        <v>0</v>
      </c>
      <c r="AK406" s="87">
        <f t="shared" si="372"/>
        <v>0</v>
      </c>
      <c r="AL406" s="87">
        <f t="shared" si="373"/>
        <v>0</v>
      </c>
      <c r="AM406" s="87">
        <f t="shared" si="373"/>
        <v>0</v>
      </c>
      <c r="AN406" s="87">
        <f t="shared" si="373"/>
        <v>0</v>
      </c>
      <c r="AO406" s="87">
        <f t="shared" si="373"/>
        <v>0</v>
      </c>
      <c r="AP406" s="87">
        <f t="shared" si="373"/>
        <v>0</v>
      </c>
      <c r="AQ406" s="87">
        <f t="shared" ref="AQ406:BO406" si="376">IF(AQ326="","",AQ326*AQ379)</f>
        <v>0</v>
      </c>
      <c r="AR406" s="87">
        <f t="shared" si="376"/>
        <v>0</v>
      </c>
      <c r="AS406" s="87">
        <f t="shared" si="376"/>
        <v>0</v>
      </c>
      <c r="AT406" s="87">
        <f t="shared" si="376"/>
        <v>0</v>
      </c>
      <c r="AU406" s="87">
        <f t="shared" si="376"/>
        <v>0</v>
      </c>
      <c r="AV406" s="87">
        <f t="shared" si="376"/>
        <v>0</v>
      </c>
      <c r="AW406" s="87">
        <f t="shared" si="376"/>
        <v>0</v>
      </c>
      <c r="AX406" s="87">
        <f t="shared" si="376"/>
        <v>0</v>
      </c>
      <c r="AY406" s="87">
        <f t="shared" si="376"/>
        <v>0</v>
      </c>
      <c r="AZ406" s="87">
        <f t="shared" si="376"/>
        <v>0</v>
      </c>
      <c r="BA406" s="87">
        <f t="shared" si="376"/>
        <v>0</v>
      </c>
      <c r="BB406" s="87">
        <f t="shared" si="376"/>
        <v>0</v>
      </c>
      <c r="BC406" s="87">
        <f t="shared" si="376"/>
        <v>0</v>
      </c>
      <c r="BD406" s="87">
        <f t="shared" si="376"/>
        <v>0</v>
      </c>
      <c r="BE406" s="87">
        <f t="shared" si="376"/>
        <v>0</v>
      </c>
      <c r="BF406" s="87">
        <f t="shared" si="376"/>
        <v>0</v>
      </c>
      <c r="BG406" s="87">
        <f t="shared" si="376"/>
        <v>0</v>
      </c>
      <c r="BH406" s="87">
        <f t="shared" si="376"/>
        <v>0</v>
      </c>
      <c r="BI406" s="87">
        <f t="shared" si="376"/>
        <v>0</v>
      </c>
      <c r="BJ406" s="87">
        <f t="shared" si="376"/>
        <v>0</v>
      </c>
      <c r="BK406" s="87">
        <f t="shared" si="376"/>
        <v>0</v>
      </c>
      <c r="BL406" s="87">
        <f t="shared" si="376"/>
        <v>0</v>
      </c>
      <c r="BM406" s="87">
        <f t="shared" si="376"/>
        <v>0</v>
      </c>
      <c r="BN406" s="87">
        <f t="shared" si="376"/>
        <v>0</v>
      </c>
      <c r="BO406" s="87">
        <f t="shared" si="376"/>
        <v>0</v>
      </c>
    </row>
    <row r="407" spans="2:67" ht="12.75" hidden="1" customHeight="1" outlineLevel="1">
      <c r="B407" s="772">
        <f t="shared" si="366"/>
        <v>228</v>
      </c>
      <c r="C407" s="60"/>
      <c r="D407" s="640" t="s">
        <v>1127</v>
      </c>
      <c r="E407" s="670" t="s">
        <v>151</v>
      </c>
      <c r="F407" s="690"/>
      <c r="G407" s="87">
        <f t="shared" si="375"/>
        <v>0</v>
      </c>
      <c r="H407" s="87">
        <f t="shared" si="371"/>
        <v>0</v>
      </c>
      <c r="I407" s="87">
        <f t="shared" si="371"/>
        <v>0</v>
      </c>
      <c r="J407" s="87">
        <f t="shared" si="371"/>
        <v>0</v>
      </c>
      <c r="K407" s="87">
        <f t="shared" si="371"/>
        <v>0</v>
      </c>
      <c r="L407" s="87">
        <f t="shared" si="371"/>
        <v>0</v>
      </c>
      <c r="M407" s="87">
        <f t="shared" si="371"/>
        <v>0</v>
      </c>
      <c r="N407" s="87">
        <f t="shared" si="371"/>
        <v>0</v>
      </c>
      <c r="O407" s="87">
        <f t="shared" si="371"/>
        <v>0</v>
      </c>
      <c r="P407" s="87">
        <f t="shared" si="371"/>
        <v>0</v>
      </c>
      <c r="Q407" s="87">
        <f t="shared" si="371"/>
        <v>0</v>
      </c>
      <c r="R407" s="87">
        <f t="shared" si="371"/>
        <v>0</v>
      </c>
      <c r="S407" s="87">
        <f t="shared" si="371"/>
        <v>0</v>
      </c>
      <c r="T407" s="87">
        <f t="shared" si="371"/>
        <v>0</v>
      </c>
      <c r="U407" s="87">
        <f t="shared" si="371"/>
        <v>0</v>
      </c>
      <c r="V407" s="87">
        <f t="shared" si="371"/>
        <v>0</v>
      </c>
      <c r="W407" s="87">
        <f t="shared" si="371"/>
        <v>0</v>
      </c>
      <c r="X407" s="87">
        <f t="shared" si="371"/>
        <v>0</v>
      </c>
      <c r="Y407" s="87">
        <f t="shared" si="371"/>
        <v>0</v>
      </c>
      <c r="Z407" s="87">
        <f t="shared" si="371"/>
        <v>0</v>
      </c>
      <c r="AA407" s="87">
        <f t="shared" si="371"/>
        <v>0</v>
      </c>
      <c r="AB407" s="87">
        <f t="shared" si="371"/>
        <v>0</v>
      </c>
      <c r="AC407" s="87">
        <f t="shared" si="371"/>
        <v>0</v>
      </c>
      <c r="AD407" s="87">
        <f t="shared" si="371"/>
        <v>0</v>
      </c>
      <c r="AE407" s="87">
        <f t="shared" si="371"/>
        <v>0</v>
      </c>
      <c r="AF407" s="87">
        <f t="shared" si="371"/>
        <v>0</v>
      </c>
      <c r="AG407" s="87">
        <f t="shared" si="372"/>
        <v>0</v>
      </c>
      <c r="AH407" s="87">
        <f t="shared" si="372"/>
        <v>0</v>
      </c>
      <c r="AI407" s="87">
        <f t="shared" si="372"/>
        <v>0</v>
      </c>
      <c r="AJ407" s="87">
        <f t="shared" si="372"/>
        <v>0</v>
      </c>
      <c r="AK407" s="87">
        <f t="shared" si="372"/>
        <v>0</v>
      </c>
      <c r="AL407" s="87">
        <f t="shared" si="373"/>
        <v>0</v>
      </c>
      <c r="AM407" s="87">
        <f t="shared" si="373"/>
        <v>0</v>
      </c>
      <c r="AN407" s="87">
        <f t="shared" si="373"/>
        <v>0</v>
      </c>
      <c r="AO407" s="87">
        <f t="shared" si="373"/>
        <v>0</v>
      </c>
      <c r="AP407" s="87">
        <f t="shared" si="373"/>
        <v>0</v>
      </c>
      <c r="AQ407" s="87">
        <f t="shared" ref="AQ407:BO407" si="377">IF(AQ327="","",AQ327*AQ380)</f>
        <v>0</v>
      </c>
      <c r="AR407" s="87">
        <f t="shared" si="377"/>
        <v>0</v>
      </c>
      <c r="AS407" s="87">
        <f t="shared" si="377"/>
        <v>0</v>
      </c>
      <c r="AT407" s="87">
        <f t="shared" si="377"/>
        <v>0</v>
      </c>
      <c r="AU407" s="87">
        <f t="shared" si="377"/>
        <v>0</v>
      </c>
      <c r="AV407" s="87">
        <f t="shared" si="377"/>
        <v>0</v>
      </c>
      <c r="AW407" s="87">
        <f t="shared" si="377"/>
        <v>0</v>
      </c>
      <c r="AX407" s="87">
        <f t="shared" si="377"/>
        <v>0</v>
      </c>
      <c r="AY407" s="87">
        <f t="shared" si="377"/>
        <v>0</v>
      </c>
      <c r="AZ407" s="87">
        <f t="shared" si="377"/>
        <v>0</v>
      </c>
      <c r="BA407" s="87">
        <f t="shared" si="377"/>
        <v>0</v>
      </c>
      <c r="BB407" s="87">
        <f t="shared" si="377"/>
        <v>0</v>
      </c>
      <c r="BC407" s="87">
        <f t="shared" si="377"/>
        <v>0</v>
      </c>
      <c r="BD407" s="87">
        <f t="shared" si="377"/>
        <v>0</v>
      </c>
      <c r="BE407" s="87">
        <f t="shared" si="377"/>
        <v>0</v>
      </c>
      <c r="BF407" s="87">
        <f t="shared" si="377"/>
        <v>0</v>
      </c>
      <c r="BG407" s="87">
        <f t="shared" si="377"/>
        <v>0</v>
      </c>
      <c r="BH407" s="87">
        <f t="shared" si="377"/>
        <v>0</v>
      </c>
      <c r="BI407" s="87">
        <f t="shared" si="377"/>
        <v>0</v>
      </c>
      <c r="BJ407" s="87">
        <f t="shared" si="377"/>
        <v>0</v>
      </c>
      <c r="BK407" s="87">
        <f t="shared" si="377"/>
        <v>0</v>
      </c>
      <c r="BL407" s="87">
        <f t="shared" si="377"/>
        <v>0</v>
      </c>
      <c r="BM407" s="87">
        <f t="shared" si="377"/>
        <v>0</v>
      </c>
      <c r="BN407" s="87">
        <f t="shared" si="377"/>
        <v>0</v>
      </c>
      <c r="BO407" s="87">
        <f t="shared" si="377"/>
        <v>0</v>
      </c>
    </row>
    <row r="408" spans="2:67" ht="12.75" hidden="1" customHeight="1" outlineLevel="1">
      <c r="B408" s="772">
        <f t="shared" si="366"/>
        <v>229</v>
      </c>
      <c r="C408" s="60"/>
      <c r="D408" s="640" t="s">
        <v>771</v>
      </c>
      <c r="E408" s="670" t="s">
        <v>151</v>
      </c>
      <c r="F408" s="690"/>
      <c r="G408" s="87">
        <f t="shared" si="375"/>
        <v>0</v>
      </c>
      <c r="H408" s="87">
        <f t="shared" si="371"/>
        <v>0</v>
      </c>
      <c r="I408" s="87">
        <f t="shared" si="371"/>
        <v>0</v>
      </c>
      <c r="J408" s="87">
        <f t="shared" si="371"/>
        <v>0</v>
      </c>
      <c r="K408" s="87">
        <f t="shared" si="371"/>
        <v>0</v>
      </c>
      <c r="L408" s="87">
        <f t="shared" si="371"/>
        <v>0</v>
      </c>
      <c r="M408" s="87">
        <f t="shared" si="371"/>
        <v>0</v>
      </c>
      <c r="N408" s="87">
        <f t="shared" si="371"/>
        <v>0</v>
      </c>
      <c r="O408" s="87">
        <f t="shared" si="371"/>
        <v>0</v>
      </c>
      <c r="P408" s="87">
        <f t="shared" si="371"/>
        <v>0</v>
      </c>
      <c r="Q408" s="87">
        <f t="shared" si="371"/>
        <v>0</v>
      </c>
      <c r="R408" s="87">
        <f t="shared" si="371"/>
        <v>0</v>
      </c>
      <c r="S408" s="87">
        <f t="shared" si="371"/>
        <v>0</v>
      </c>
      <c r="T408" s="87">
        <f t="shared" si="371"/>
        <v>0</v>
      </c>
      <c r="U408" s="87">
        <f t="shared" si="371"/>
        <v>0</v>
      </c>
      <c r="V408" s="87">
        <f t="shared" si="371"/>
        <v>0</v>
      </c>
      <c r="W408" s="87">
        <f t="shared" si="371"/>
        <v>0</v>
      </c>
      <c r="X408" s="87">
        <f t="shared" si="371"/>
        <v>0</v>
      </c>
      <c r="Y408" s="87">
        <f t="shared" si="371"/>
        <v>0</v>
      </c>
      <c r="Z408" s="87">
        <f t="shared" si="371"/>
        <v>0</v>
      </c>
      <c r="AA408" s="87">
        <f t="shared" si="371"/>
        <v>0</v>
      </c>
      <c r="AB408" s="87">
        <f t="shared" si="371"/>
        <v>0</v>
      </c>
      <c r="AC408" s="87">
        <f t="shared" si="371"/>
        <v>0</v>
      </c>
      <c r="AD408" s="87">
        <f t="shared" si="371"/>
        <v>0</v>
      </c>
      <c r="AE408" s="87">
        <f t="shared" si="371"/>
        <v>0</v>
      </c>
      <c r="AF408" s="87">
        <f t="shared" si="371"/>
        <v>0</v>
      </c>
      <c r="AG408" s="87">
        <f t="shared" si="372"/>
        <v>0</v>
      </c>
      <c r="AH408" s="87">
        <f t="shared" si="372"/>
        <v>0</v>
      </c>
      <c r="AI408" s="87">
        <f t="shared" si="372"/>
        <v>0</v>
      </c>
      <c r="AJ408" s="87">
        <f t="shared" si="372"/>
        <v>0</v>
      </c>
      <c r="AK408" s="87">
        <f t="shared" si="372"/>
        <v>0</v>
      </c>
      <c r="AL408" s="87">
        <f t="shared" si="373"/>
        <v>0</v>
      </c>
      <c r="AM408" s="87">
        <f t="shared" si="373"/>
        <v>0</v>
      </c>
      <c r="AN408" s="87">
        <f t="shared" si="373"/>
        <v>0</v>
      </c>
      <c r="AO408" s="87">
        <f t="shared" si="373"/>
        <v>0</v>
      </c>
      <c r="AP408" s="87">
        <f t="shared" si="373"/>
        <v>0</v>
      </c>
      <c r="AQ408" s="87">
        <f t="shared" ref="AQ408:BO408" si="378">IF(AQ328="","",AQ328*AQ381)</f>
        <v>0</v>
      </c>
      <c r="AR408" s="87">
        <f t="shared" si="378"/>
        <v>0</v>
      </c>
      <c r="AS408" s="87">
        <f t="shared" si="378"/>
        <v>0</v>
      </c>
      <c r="AT408" s="87">
        <f t="shared" si="378"/>
        <v>0</v>
      </c>
      <c r="AU408" s="87">
        <f t="shared" si="378"/>
        <v>0</v>
      </c>
      <c r="AV408" s="87">
        <f t="shared" si="378"/>
        <v>0</v>
      </c>
      <c r="AW408" s="87">
        <f t="shared" si="378"/>
        <v>0</v>
      </c>
      <c r="AX408" s="87">
        <f t="shared" si="378"/>
        <v>0</v>
      </c>
      <c r="AY408" s="87">
        <f t="shared" si="378"/>
        <v>0</v>
      </c>
      <c r="AZ408" s="87">
        <f t="shared" si="378"/>
        <v>0</v>
      </c>
      <c r="BA408" s="87">
        <f t="shared" si="378"/>
        <v>0</v>
      </c>
      <c r="BB408" s="87">
        <f t="shared" si="378"/>
        <v>0</v>
      </c>
      <c r="BC408" s="87">
        <f t="shared" si="378"/>
        <v>0</v>
      </c>
      <c r="BD408" s="87">
        <f t="shared" si="378"/>
        <v>0</v>
      </c>
      <c r="BE408" s="87">
        <f t="shared" si="378"/>
        <v>0</v>
      </c>
      <c r="BF408" s="87">
        <f t="shared" si="378"/>
        <v>0</v>
      </c>
      <c r="BG408" s="87">
        <f t="shared" si="378"/>
        <v>0</v>
      </c>
      <c r="BH408" s="87">
        <f t="shared" si="378"/>
        <v>0</v>
      </c>
      <c r="BI408" s="87">
        <f t="shared" si="378"/>
        <v>0</v>
      </c>
      <c r="BJ408" s="87">
        <f t="shared" si="378"/>
        <v>0</v>
      </c>
      <c r="BK408" s="87">
        <f t="shared" si="378"/>
        <v>0</v>
      </c>
      <c r="BL408" s="87">
        <f t="shared" si="378"/>
        <v>0</v>
      </c>
      <c r="BM408" s="87">
        <f t="shared" si="378"/>
        <v>0</v>
      </c>
      <c r="BN408" s="87">
        <f t="shared" si="378"/>
        <v>0</v>
      </c>
      <c r="BO408" s="87">
        <f t="shared" si="378"/>
        <v>0</v>
      </c>
    </row>
    <row r="409" spans="2:67" ht="12.75" hidden="1" customHeight="1" outlineLevel="1">
      <c r="B409" s="772">
        <f t="shared" si="366"/>
        <v>230</v>
      </c>
      <c r="C409" s="60"/>
      <c r="D409" s="640" t="s">
        <v>797</v>
      </c>
      <c r="E409" s="670" t="s">
        <v>151</v>
      </c>
      <c r="F409" s="690"/>
      <c r="G409" s="87">
        <f t="shared" si="375"/>
        <v>0</v>
      </c>
      <c r="H409" s="87">
        <f t="shared" si="371"/>
        <v>0</v>
      </c>
      <c r="I409" s="87">
        <f t="shared" si="371"/>
        <v>0</v>
      </c>
      <c r="J409" s="87">
        <f t="shared" si="371"/>
        <v>0</v>
      </c>
      <c r="K409" s="87">
        <f t="shared" si="371"/>
        <v>0</v>
      </c>
      <c r="L409" s="87">
        <f t="shared" si="371"/>
        <v>0</v>
      </c>
      <c r="M409" s="87">
        <f t="shared" si="371"/>
        <v>0</v>
      </c>
      <c r="N409" s="87">
        <f t="shared" si="371"/>
        <v>0</v>
      </c>
      <c r="O409" s="87">
        <f t="shared" si="371"/>
        <v>0</v>
      </c>
      <c r="P409" s="87">
        <f t="shared" si="371"/>
        <v>0</v>
      </c>
      <c r="Q409" s="87">
        <f t="shared" si="371"/>
        <v>0</v>
      </c>
      <c r="R409" s="87">
        <f t="shared" si="371"/>
        <v>0</v>
      </c>
      <c r="S409" s="87">
        <f t="shared" si="371"/>
        <v>0</v>
      </c>
      <c r="T409" s="87">
        <f t="shared" si="371"/>
        <v>0</v>
      </c>
      <c r="U409" s="87">
        <f t="shared" si="371"/>
        <v>0</v>
      </c>
      <c r="V409" s="87">
        <f t="shared" si="371"/>
        <v>0</v>
      </c>
      <c r="W409" s="87">
        <f t="shared" si="371"/>
        <v>0</v>
      </c>
      <c r="X409" s="87">
        <f t="shared" si="371"/>
        <v>0</v>
      </c>
      <c r="Y409" s="87">
        <f t="shared" si="371"/>
        <v>0</v>
      </c>
      <c r="Z409" s="87">
        <f t="shared" si="371"/>
        <v>0</v>
      </c>
      <c r="AA409" s="87">
        <f t="shared" si="371"/>
        <v>0</v>
      </c>
      <c r="AB409" s="87">
        <f t="shared" si="371"/>
        <v>0</v>
      </c>
      <c r="AC409" s="87">
        <f t="shared" si="371"/>
        <v>0</v>
      </c>
      <c r="AD409" s="87">
        <f t="shared" si="371"/>
        <v>0</v>
      </c>
      <c r="AE409" s="87">
        <f t="shared" si="371"/>
        <v>0</v>
      </c>
      <c r="AF409" s="87">
        <f t="shared" si="371"/>
        <v>0</v>
      </c>
      <c r="AG409" s="87">
        <f t="shared" si="372"/>
        <v>0</v>
      </c>
      <c r="AH409" s="87">
        <f t="shared" si="372"/>
        <v>0</v>
      </c>
      <c r="AI409" s="87">
        <f t="shared" si="372"/>
        <v>0</v>
      </c>
      <c r="AJ409" s="87">
        <f t="shared" si="372"/>
        <v>0</v>
      </c>
      <c r="AK409" s="87">
        <f t="shared" si="372"/>
        <v>0</v>
      </c>
      <c r="AL409" s="87">
        <f t="shared" si="373"/>
        <v>0</v>
      </c>
      <c r="AM409" s="87">
        <f t="shared" si="373"/>
        <v>0</v>
      </c>
      <c r="AN409" s="87">
        <f t="shared" si="373"/>
        <v>0</v>
      </c>
      <c r="AO409" s="87">
        <f t="shared" si="373"/>
        <v>0</v>
      </c>
      <c r="AP409" s="87">
        <f t="shared" si="373"/>
        <v>0</v>
      </c>
      <c r="AQ409" s="87">
        <f t="shared" ref="AQ409:BO409" si="379">IF(AQ329="","",AQ329*AQ382)</f>
        <v>0</v>
      </c>
      <c r="AR409" s="87">
        <f t="shared" si="379"/>
        <v>0</v>
      </c>
      <c r="AS409" s="87">
        <f t="shared" si="379"/>
        <v>0</v>
      </c>
      <c r="AT409" s="87">
        <f t="shared" si="379"/>
        <v>0</v>
      </c>
      <c r="AU409" s="87">
        <f t="shared" si="379"/>
        <v>0</v>
      </c>
      <c r="AV409" s="87">
        <f t="shared" si="379"/>
        <v>0</v>
      </c>
      <c r="AW409" s="87">
        <f t="shared" si="379"/>
        <v>0</v>
      </c>
      <c r="AX409" s="87">
        <f t="shared" si="379"/>
        <v>0</v>
      </c>
      <c r="AY409" s="87">
        <f t="shared" si="379"/>
        <v>0</v>
      </c>
      <c r="AZ409" s="87">
        <f t="shared" si="379"/>
        <v>0</v>
      </c>
      <c r="BA409" s="87">
        <f t="shared" si="379"/>
        <v>0</v>
      </c>
      <c r="BB409" s="87">
        <f t="shared" si="379"/>
        <v>0</v>
      </c>
      <c r="BC409" s="87">
        <f t="shared" si="379"/>
        <v>0</v>
      </c>
      <c r="BD409" s="87">
        <f t="shared" si="379"/>
        <v>0</v>
      </c>
      <c r="BE409" s="87">
        <f t="shared" si="379"/>
        <v>0</v>
      </c>
      <c r="BF409" s="87">
        <f t="shared" si="379"/>
        <v>0</v>
      </c>
      <c r="BG409" s="87">
        <f t="shared" si="379"/>
        <v>0</v>
      </c>
      <c r="BH409" s="87">
        <f t="shared" si="379"/>
        <v>0</v>
      </c>
      <c r="BI409" s="87">
        <f t="shared" si="379"/>
        <v>0</v>
      </c>
      <c r="BJ409" s="87">
        <f t="shared" si="379"/>
        <v>0</v>
      </c>
      <c r="BK409" s="87">
        <f t="shared" si="379"/>
        <v>0</v>
      </c>
      <c r="BL409" s="87">
        <f t="shared" si="379"/>
        <v>0</v>
      </c>
      <c r="BM409" s="87">
        <f t="shared" si="379"/>
        <v>0</v>
      </c>
      <c r="BN409" s="87">
        <f t="shared" si="379"/>
        <v>0</v>
      </c>
      <c r="BO409" s="87">
        <f t="shared" si="379"/>
        <v>0</v>
      </c>
    </row>
    <row r="410" spans="2:67" ht="12.75" hidden="1" customHeight="1" outlineLevel="1">
      <c r="B410" s="772">
        <f t="shared" si="366"/>
        <v>231</v>
      </c>
      <c r="C410" s="60"/>
      <c r="D410" s="640" t="s">
        <v>798</v>
      </c>
      <c r="E410" s="670" t="s">
        <v>151</v>
      </c>
      <c r="F410" s="690"/>
      <c r="G410" s="87">
        <f t="shared" si="375"/>
        <v>0</v>
      </c>
      <c r="H410" s="87">
        <f t="shared" si="371"/>
        <v>0</v>
      </c>
      <c r="I410" s="87">
        <f t="shared" si="371"/>
        <v>0</v>
      </c>
      <c r="J410" s="87">
        <f t="shared" si="371"/>
        <v>0</v>
      </c>
      <c r="K410" s="87">
        <f t="shared" si="371"/>
        <v>0</v>
      </c>
      <c r="L410" s="87">
        <f t="shared" si="371"/>
        <v>0</v>
      </c>
      <c r="M410" s="87">
        <f t="shared" si="371"/>
        <v>0</v>
      </c>
      <c r="N410" s="87">
        <f t="shared" si="371"/>
        <v>0</v>
      </c>
      <c r="O410" s="87">
        <f t="shared" si="371"/>
        <v>0</v>
      </c>
      <c r="P410" s="87">
        <f t="shared" si="371"/>
        <v>0</v>
      </c>
      <c r="Q410" s="87">
        <f t="shared" si="371"/>
        <v>0</v>
      </c>
      <c r="R410" s="87">
        <f t="shared" si="371"/>
        <v>0</v>
      </c>
      <c r="S410" s="87">
        <f t="shared" si="371"/>
        <v>0</v>
      </c>
      <c r="T410" s="87">
        <f t="shared" si="371"/>
        <v>0</v>
      </c>
      <c r="U410" s="87">
        <f t="shared" si="371"/>
        <v>0</v>
      </c>
      <c r="V410" s="87">
        <f t="shared" si="371"/>
        <v>0</v>
      </c>
      <c r="W410" s="87">
        <f t="shared" si="371"/>
        <v>0</v>
      </c>
      <c r="X410" s="87">
        <f t="shared" si="371"/>
        <v>0</v>
      </c>
      <c r="Y410" s="87">
        <f t="shared" si="371"/>
        <v>0</v>
      </c>
      <c r="Z410" s="87">
        <f t="shared" si="371"/>
        <v>0</v>
      </c>
      <c r="AA410" s="87">
        <f t="shared" si="371"/>
        <v>0</v>
      </c>
      <c r="AB410" s="87">
        <f t="shared" si="371"/>
        <v>0</v>
      </c>
      <c r="AC410" s="87">
        <f t="shared" si="371"/>
        <v>0</v>
      </c>
      <c r="AD410" s="87">
        <f t="shared" si="371"/>
        <v>0</v>
      </c>
      <c r="AE410" s="87">
        <f t="shared" si="371"/>
        <v>0</v>
      </c>
      <c r="AF410" s="87">
        <f t="shared" si="371"/>
        <v>0</v>
      </c>
      <c r="AG410" s="87">
        <f t="shared" si="372"/>
        <v>0</v>
      </c>
      <c r="AH410" s="87">
        <f t="shared" si="372"/>
        <v>0</v>
      </c>
      <c r="AI410" s="87">
        <f t="shared" si="372"/>
        <v>0</v>
      </c>
      <c r="AJ410" s="87">
        <f t="shared" si="372"/>
        <v>0</v>
      </c>
      <c r="AK410" s="87">
        <f t="shared" si="372"/>
        <v>0</v>
      </c>
      <c r="AL410" s="87">
        <f t="shared" si="373"/>
        <v>0</v>
      </c>
      <c r="AM410" s="87">
        <f t="shared" si="373"/>
        <v>0</v>
      </c>
      <c r="AN410" s="87">
        <f t="shared" si="373"/>
        <v>0</v>
      </c>
      <c r="AO410" s="87">
        <f t="shared" si="373"/>
        <v>0</v>
      </c>
      <c r="AP410" s="87">
        <f t="shared" si="373"/>
        <v>0</v>
      </c>
      <c r="AQ410" s="87">
        <f t="shared" ref="AQ410:BO410" si="380">IF(AQ330="","",AQ330*AQ383)</f>
        <v>0</v>
      </c>
      <c r="AR410" s="87">
        <f t="shared" si="380"/>
        <v>0</v>
      </c>
      <c r="AS410" s="87">
        <f t="shared" si="380"/>
        <v>0</v>
      </c>
      <c r="AT410" s="87">
        <f t="shared" si="380"/>
        <v>0</v>
      </c>
      <c r="AU410" s="87">
        <f t="shared" si="380"/>
        <v>0</v>
      </c>
      <c r="AV410" s="87">
        <f t="shared" si="380"/>
        <v>0</v>
      </c>
      <c r="AW410" s="87">
        <f t="shared" si="380"/>
        <v>0</v>
      </c>
      <c r="AX410" s="87">
        <f t="shared" si="380"/>
        <v>0</v>
      </c>
      <c r="AY410" s="87">
        <f t="shared" si="380"/>
        <v>0</v>
      </c>
      <c r="AZ410" s="87">
        <f t="shared" si="380"/>
        <v>0</v>
      </c>
      <c r="BA410" s="87">
        <f t="shared" si="380"/>
        <v>0</v>
      </c>
      <c r="BB410" s="87">
        <f t="shared" si="380"/>
        <v>0</v>
      </c>
      <c r="BC410" s="87">
        <f t="shared" si="380"/>
        <v>0</v>
      </c>
      <c r="BD410" s="87">
        <f t="shared" si="380"/>
        <v>0</v>
      </c>
      <c r="BE410" s="87">
        <f t="shared" si="380"/>
        <v>0</v>
      </c>
      <c r="BF410" s="87">
        <f t="shared" si="380"/>
        <v>0</v>
      </c>
      <c r="BG410" s="87">
        <f t="shared" si="380"/>
        <v>0</v>
      </c>
      <c r="BH410" s="87">
        <f t="shared" si="380"/>
        <v>0</v>
      </c>
      <c r="BI410" s="87">
        <f t="shared" si="380"/>
        <v>0</v>
      </c>
      <c r="BJ410" s="87">
        <f t="shared" si="380"/>
        <v>0</v>
      </c>
      <c r="BK410" s="87">
        <f t="shared" si="380"/>
        <v>0</v>
      </c>
      <c r="BL410" s="87">
        <f t="shared" si="380"/>
        <v>0</v>
      </c>
      <c r="BM410" s="87">
        <f t="shared" si="380"/>
        <v>0</v>
      </c>
      <c r="BN410" s="87">
        <f t="shared" si="380"/>
        <v>0</v>
      </c>
      <c r="BO410" s="87">
        <f t="shared" si="380"/>
        <v>0</v>
      </c>
    </row>
    <row r="411" spans="2:67" ht="12.75" hidden="1" customHeight="1" outlineLevel="1">
      <c r="B411" s="772">
        <f t="shared" si="366"/>
        <v>232</v>
      </c>
      <c r="C411" s="60"/>
      <c r="D411" s="640" t="s">
        <v>772</v>
      </c>
      <c r="E411" s="670" t="s">
        <v>151</v>
      </c>
      <c r="F411" s="690"/>
      <c r="G411" s="87">
        <f t="shared" si="375"/>
        <v>0</v>
      </c>
      <c r="H411" s="87">
        <f t="shared" si="371"/>
        <v>0</v>
      </c>
      <c r="I411" s="87">
        <f t="shared" si="371"/>
        <v>0</v>
      </c>
      <c r="J411" s="87">
        <f t="shared" si="371"/>
        <v>0</v>
      </c>
      <c r="K411" s="87">
        <f t="shared" si="371"/>
        <v>0</v>
      </c>
      <c r="L411" s="87">
        <f t="shared" si="371"/>
        <v>0</v>
      </c>
      <c r="M411" s="87">
        <f t="shared" si="371"/>
        <v>0</v>
      </c>
      <c r="N411" s="87">
        <f t="shared" si="371"/>
        <v>0</v>
      </c>
      <c r="O411" s="87">
        <f t="shared" si="371"/>
        <v>0</v>
      </c>
      <c r="P411" s="87">
        <f t="shared" si="371"/>
        <v>0</v>
      </c>
      <c r="Q411" s="87">
        <f t="shared" si="371"/>
        <v>0</v>
      </c>
      <c r="R411" s="87">
        <f t="shared" si="371"/>
        <v>0</v>
      </c>
      <c r="S411" s="87">
        <f t="shared" si="371"/>
        <v>0</v>
      </c>
      <c r="T411" s="87">
        <f t="shared" si="371"/>
        <v>0</v>
      </c>
      <c r="U411" s="87">
        <f t="shared" si="371"/>
        <v>0</v>
      </c>
      <c r="V411" s="87">
        <f t="shared" si="371"/>
        <v>0</v>
      </c>
      <c r="W411" s="87">
        <f t="shared" si="371"/>
        <v>0</v>
      </c>
      <c r="X411" s="87">
        <f t="shared" si="371"/>
        <v>0</v>
      </c>
      <c r="Y411" s="87">
        <f t="shared" si="371"/>
        <v>0</v>
      </c>
      <c r="Z411" s="87">
        <f t="shared" si="371"/>
        <v>0</v>
      </c>
      <c r="AA411" s="87">
        <f t="shared" si="371"/>
        <v>0</v>
      </c>
      <c r="AB411" s="87">
        <f t="shared" si="371"/>
        <v>0</v>
      </c>
      <c r="AC411" s="87">
        <f t="shared" si="371"/>
        <v>0</v>
      </c>
      <c r="AD411" s="87">
        <f t="shared" si="371"/>
        <v>0</v>
      </c>
      <c r="AE411" s="87">
        <f t="shared" si="371"/>
        <v>0</v>
      </c>
      <c r="AF411" s="87">
        <f t="shared" si="371"/>
        <v>0</v>
      </c>
      <c r="AG411" s="87">
        <f t="shared" si="372"/>
        <v>0</v>
      </c>
      <c r="AH411" s="87">
        <f t="shared" si="372"/>
        <v>0</v>
      </c>
      <c r="AI411" s="87">
        <f t="shared" si="372"/>
        <v>0</v>
      </c>
      <c r="AJ411" s="87">
        <f t="shared" si="372"/>
        <v>0</v>
      </c>
      <c r="AK411" s="87">
        <f t="shared" si="372"/>
        <v>0</v>
      </c>
      <c r="AL411" s="87">
        <f t="shared" si="373"/>
        <v>0</v>
      </c>
      <c r="AM411" s="87">
        <f t="shared" si="373"/>
        <v>0</v>
      </c>
      <c r="AN411" s="87">
        <f t="shared" si="373"/>
        <v>0</v>
      </c>
      <c r="AO411" s="87">
        <f t="shared" si="373"/>
        <v>0</v>
      </c>
      <c r="AP411" s="87">
        <f t="shared" si="373"/>
        <v>0</v>
      </c>
      <c r="AQ411" s="87">
        <f t="shared" ref="AQ411:BO411" si="381">IF(AQ331="","",AQ331*AQ384)</f>
        <v>0</v>
      </c>
      <c r="AR411" s="87">
        <f t="shared" si="381"/>
        <v>0</v>
      </c>
      <c r="AS411" s="87">
        <f t="shared" si="381"/>
        <v>0</v>
      </c>
      <c r="AT411" s="87">
        <f t="shared" si="381"/>
        <v>0</v>
      </c>
      <c r="AU411" s="87">
        <f t="shared" si="381"/>
        <v>0</v>
      </c>
      <c r="AV411" s="87">
        <f t="shared" si="381"/>
        <v>0</v>
      </c>
      <c r="AW411" s="87">
        <f t="shared" si="381"/>
        <v>0</v>
      </c>
      <c r="AX411" s="87">
        <f t="shared" si="381"/>
        <v>0</v>
      </c>
      <c r="AY411" s="87">
        <f t="shared" si="381"/>
        <v>0</v>
      </c>
      <c r="AZ411" s="87">
        <f t="shared" si="381"/>
        <v>0</v>
      </c>
      <c r="BA411" s="87">
        <f t="shared" si="381"/>
        <v>0</v>
      </c>
      <c r="BB411" s="87">
        <f t="shared" si="381"/>
        <v>0</v>
      </c>
      <c r="BC411" s="87">
        <f t="shared" si="381"/>
        <v>0</v>
      </c>
      <c r="BD411" s="87">
        <f t="shared" si="381"/>
        <v>0</v>
      </c>
      <c r="BE411" s="87">
        <f t="shared" si="381"/>
        <v>0</v>
      </c>
      <c r="BF411" s="87">
        <f t="shared" si="381"/>
        <v>0</v>
      </c>
      <c r="BG411" s="87">
        <f t="shared" si="381"/>
        <v>0</v>
      </c>
      <c r="BH411" s="87">
        <f t="shared" si="381"/>
        <v>0</v>
      </c>
      <c r="BI411" s="87">
        <f t="shared" si="381"/>
        <v>0</v>
      </c>
      <c r="BJ411" s="87">
        <f t="shared" si="381"/>
        <v>0</v>
      </c>
      <c r="BK411" s="87">
        <f t="shared" si="381"/>
        <v>0</v>
      </c>
      <c r="BL411" s="87">
        <f t="shared" si="381"/>
        <v>0</v>
      </c>
      <c r="BM411" s="87">
        <f t="shared" si="381"/>
        <v>0</v>
      </c>
      <c r="BN411" s="87">
        <f t="shared" si="381"/>
        <v>0</v>
      </c>
      <c r="BO411" s="87">
        <f t="shared" si="381"/>
        <v>0</v>
      </c>
    </row>
    <row r="412" spans="2:67" ht="12.75" hidden="1" customHeight="1" outlineLevel="1">
      <c r="B412" s="772">
        <f t="shared" si="366"/>
        <v>233</v>
      </c>
      <c r="C412" s="61"/>
      <c r="D412" s="640" t="s">
        <v>799</v>
      </c>
      <c r="E412" s="670" t="s">
        <v>151</v>
      </c>
      <c r="F412" s="690"/>
      <c r="G412" s="87">
        <f t="shared" si="375"/>
        <v>0</v>
      </c>
      <c r="H412" s="87">
        <f t="shared" si="371"/>
        <v>0</v>
      </c>
      <c r="I412" s="87">
        <f t="shared" si="371"/>
        <v>0</v>
      </c>
      <c r="J412" s="87">
        <f t="shared" si="371"/>
        <v>0</v>
      </c>
      <c r="K412" s="87">
        <f t="shared" si="371"/>
        <v>0</v>
      </c>
      <c r="L412" s="87">
        <f t="shared" si="371"/>
        <v>0</v>
      </c>
      <c r="M412" s="87">
        <f t="shared" si="371"/>
        <v>0</v>
      </c>
      <c r="N412" s="87">
        <f t="shared" si="371"/>
        <v>0</v>
      </c>
      <c r="O412" s="87">
        <f t="shared" si="371"/>
        <v>0</v>
      </c>
      <c r="P412" s="87">
        <f t="shared" si="371"/>
        <v>0</v>
      </c>
      <c r="Q412" s="87">
        <f t="shared" si="371"/>
        <v>0</v>
      </c>
      <c r="R412" s="87">
        <f t="shared" si="371"/>
        <v>0</v>
      </c>
      <c r="S412" s="87">
        <f t="shared" si="371"/>
        <v>0</v>
      </c>
      <c r="T412" s="87">
        <f t="shared" si="371"/>
        <v>0</v>
      </c>
      <c r="U412" s="87">
        <f t="shared" si="371"/>
        <v>0</v>
      </c>
      <c r="V412" s="87">
        <f t="shared" si="371"/>
        <v>0</v>
      </c>
      <c r="W412" s="87">
        <f t="shared" si="371"/>
        <v>0</v>
      </c>
      <c r="X412" s="87">
        <f t="shared" si="371"/>
        <v>0</v>
      </c>
      <c r="Y412" s="87">
        <f t="shared" si="371"/>
        <v>0</v>
      </c>
      <c r="Z412" s="87">
        <f t="shared" si="371"/>
        <v>0</v>
      </c>
      <c r="AA412" s="87">
        <f t="shared" si="371"/>
        <v>0</v>
      </c>
      <c r="AB412" s="87">
        <f t="shared" si="371"/>
        <v>0</v>
      </c>
      <c r="AC412" s="87">
        <f t="shared" si="371"/>
        <v>0</v>
      </c>
      <c r="AD412" s="87">
        <f t="shared" si="371"/>
        <v>0</v>
      </c>
      <c r="AE412" s="87">
        <f t="shared" si="371"/>
        <v>0</v>
      </c>
      <c r="AF412" s="87">
        <f t="shared" si="371"/>
        <v>0</v>
      </c>
      <c r="AG412" s="87">
        <f t="shared" si="372"/>
        <v>0</v>
      </c>
      <c r="AH412" s="87">
        <f t="shared" si="372"/>
        <v>0</v>
      </c>
      <c r="AI412" s="87">
        <f t="shared" si="372"/>
        <v>0</v>
      </c>
      <c r="AJ412" s="87">
        <f t="shared" si="372"/>
        <v>0</v>
      </c>
      <c r="AK412" s="87">
        <f t="shared" si="372"/>
        <v>0</v>
      </c>
      <c r="AL412" s="87">
        <f t="shared" si="373"/>
        <v>0</v>
      </c>
      <c r="AM412" s="87">
        <f t="shared" si="373"/>
        <v>0</v>
      </c>
      <c r="AN412" s="87">
        <f t="shared" si="373"/>
        <v>0</v>
      </c>
      <c r="AO412" s="87">
        <f t="shared" si="373"/>
        <v>0</v>
      </c>
      <c r="AP412" s="87">
        <f t="shared" si="373"/>
        <v>0</v>
      </c>
      <c r="AQ412" s="87">
        <f t="shared" ref="AQ412:BO412" si="382">IF(AQ332="","",AQ332*AQ385)</f>
        <v>0</v>
      </c>
      <c r="AR412" s="87">
        <f t="shared" si="382"/>
        <v>0</v>
      </c>
      <c r="AS412" s="87">
        <f t="shared" si="382"/>
        <v>0</v>
      </c>
      <c r="AT412" s="87">
        <f t="shared" si="382"/>
        <v>0</v>
      </c>
      <c r="AU412" s="87">
        <f t="shared" si="382"/>
        <v>0</v>
      </c>
      <c r="AV412" s="87">
        <f t="shared" si="382"/>
        <v>0</v>
      </c>
      <c r="AW412" s="87">
        <f t="shared" si="382"/>
        <v>0</v>
      </c>
      <c r="AX412" s="87">
        <f t="shared" si="382"/>
        <v>0</v>
      </c>
      <c r="AY412" s="87">
        <f t="shared" si="382"/>
        <v>0</v>
      </c>
      <c r="AZ412" s="87">
        <f t="shared" si="382"/>
        <v>0</v>
      </c>
      <c r="BA412" s="87">
        <f t="shared" si="382"/>
        <v>0</v>
      </c>
      <c r="BB412" s="87">
        <f t="shared" si="382"/>
        <v>0</v>
      </c>
      <c r="BC412" s="87">
        <f t="shared" si="382"/>
        <v>0</v>
      </c>
      <c r="BD412" s="87">
        <f t="shared" si="382"/>
        <v>0</v>
      </c>
      <c r="BE412" s="87">
        <f t="shared" si="382"/>
        <v>0</v>
      </c>
      <c r="BF412" s="87">
        <f t="shared" si="382"/>
        <v>0</v>
      </c>
      <c r="BG412" s="87">
        <f t="shared" si="382"/>
        <v>0</v>
      </c>
      <c r="BH412" s="87">
        <f t="shared" si="382"/>
        <v>0</v>
      </c>
      <c r="BI412" s="87">
        <f t="shared" si="382"/>
        <v>0</v>
      </c>
      <c r="BJ412" s="87">
        <f t="shared" si="382"/>
        <v>0</v>
      </c>
      <c r="BK412" s="87">
        <f t="shared" si="382"/>
        <v>0</v>
      </c>
      <c r="BL412" s="87">
        <f t="shared" si="382"/>
        <v>0</v>
      </c>
      <c r="BM412" s="87">
        <f t="shared" si="382"/>
        <v>0</v>
      </c>
      <c r="BN412" s="87">
        <f t="shared" si="382"/>
        <v>0</v>
      </c>
      <c r="BO412" s="87">
        <f t="shared" si="382"/>
        <v>0</v>
      </c>
    </row>
    <row r="413" spans="2:67" ht="12.75" hidden="1" customHeight="1" outlineLevel="1" thickBot="1">
      <c r="B413" s="817" t="s">
        <v>555</v>
      </c>
      <c r="C413" s="693"/>
      <c r="D413" s="694" t="s">
        <v>193</v>
      </c>
      <c r="E413" s="894" t="s">
        <v>151</v>
      </c>
      <c r="F413" s="696"/>
      <c r="G413" s="714">
        <f>(G239*G278*G$369*G361+G240*G279*G$370*G362+G241*G280*G$371*G363+G242*G281*G$372*G364+G243*G282*G$373*G365+G244*G283*G$374*G366+G245*G284*G$376*G368)/1000</f>
        <v>0</v>
      </c>
      <c r="H413" s="714">
        <f t="shared" ref="H413:AF413" si="383">(H239*H278*H$369*H361+H240*H279*H$370*H362+H241*H280*H$371*H363+H242*H281*H$372*H364+H243*H282*H$373*H365+H244*H283*H$374*H366+H245*H284*H$376*H368)/1000</f>
        <v>0</v>
      </c>
      <c r="I413" s="714">
        <f t="shared" si="383"/>
        <v>0</v>
      </c>
      <c r="J413" s="714">
        <f t="shared" si="383"/>
        <v>0</v>
      </c>
      <c r="K413" s="714">
        <f t="shared" si="383"/>
        <v>0</v>
      </c>
      <c r="L413" s="714">
        <f t="shared" si="383"/>
        <v>0</v>
      </c>
      <c r="M413" s="714">
        <f t="shared" si="383"/>
        <v>0</v>
      </c>
      <c r="N413" s="714">
        <f t="shared" si="383"/>
        <v>0</v>
      </c>
      <c r="O413" s="714">
        <f t="shared" si="383"/>
        <v>0</v>
      </c>
      <c r="P413" s="714">
        <f t="shared" si="383"/>
        <v>0</v>
      </c>
      <c r="Q413" s="714">
        <f t="shared" si="383"/>
        <v>0</v>
      </c>
      <c r="R413" s="714">
        <f t="shared" si="383"/>
        <v>0</v>
      </c>
      <c r="S413" s="714">
        <f t="shared" si="383"/>
        <v>0</v>
      </c>
      <c r="T413" s="714">
        <f t="shared" si="383"/>
        <v>0</v>
      </c>
      <c r="U413" s="714">
        <f t="shared" si="383"/>
        <v>0</v>
      </c>
      <c r="V413" s="714">
        <f t="shared" si="383"/>
        <v>0</v>
      </c>
      <c r="W413" s="714">
        <f t="shared" si="383"/>
        <v>0</v>
      </c>
      <c r="X413" s="714">
        <f t="shared" si="383"/>
        <v>0</v>
      </c>
      <c r="Y413" s="714">
        <f t="shared" si="383"/>
        <v>0</v>
      </c>
      <c r="Z413" s="714">
        <f t="shared" si="383"/>
        <v>0</v>
      </c>
      <c r="AA413" s="714">
        <f t="shared" si="383"/>
        <v>0</v>
      </c>
      <c r="AB413" s="714">
        <f t="shared" si="383"/>
        <v>0</v>
      </c>
      <c r="AC413" s="714">
        <f t="shared" si="383"/>
        <v>0</v>
      </c>
      <c r="AD413" s="714">
        <f t="shared" si="383"/>
        <v>0</v>
      </c>
      <c r="AE413" s="714">
        <f t="shared" si="383"/>
        <v>0</v>
      </c>
      <c r="AF413" s="714">
        <f t="shared" si="383"/>
        <v>0</v>
      </c>
      <c r="AG413" s="714">
        <f t="shared" ref="AG413:AP413" si="384">(AG239*AG278*AG$369*AG361+AG240*AG279*AG$370*AG362+AG241*AG280*AG$371*AG363+AG242*AG281*AG$372*AG364+AG243*AG282*AG$373*AG365+AG244*AG283*AG$374*AG366+AG245*AG284*AG$376*AG368)/1000</f>
        <v>0</v>
      </c>
      <c r="AH413" s="714">
        <f t="shared" si="384"/>
        <v>0</v>
      </c>
      <c r="AI413" s="714">
        <f t="shared" si="384"/>
        <v>0</v>
      </c>
      <c r="AJ413" s="714">
        <f t="shared" si="384"/>
        <v>0</v>
      </c>
      <c r="AK413" s="714">
        <f t="shared" si="384"/>
        <v>0</v>
      </c>
      <c r="AL413" s="714">
        <f t="shared" si="384"/>
        <v>0</v>
      </c>
      <c r="AM413" s="714">
        <f t="shared" si="384"/>
        <v>0</v>
      </c>
      <c r="AN413" s="714">
        <f t="shared" si="384"/>
        <v>0</v>
      </c>
      <c r="AO413" s="714">
        <f t="shared" si="384"/>
        <v>0</v>
      </c>
      <c r="AP413" s="714">
        <f t="shared" si="384"/>
        <v>0</v>
      </c>
      <c r="AQ413" s="714">
        <f t="shared" ref="AQ413:BO413" si="385">(AQ239*AQ278*AQ$369*AQ361+AQ240*AQ279*AQ$370*AQ362+AQ241*AQ280*AQ$371*AQ363+AQ242*AQ281*AQ$372*AQ364+AQ243*AQ282*AQ$373*AQ365+AQ244*AQ283*AQ$374*AQ366+AQ245*AQ284*AQ$376*AQ368)/1000</f>
        <v>0</v>
      </c>
      <c r="AR413" s="714">
        <f t="shared" si="385"/>
        <v>0</v>
      </c>
      <c r="AS413" s="714">
        <f t="shared" si="385"/>
        <v>0</v>
      </c>
      <c r="AT413" s="714">
        <f t="shared" si="385"/>
        <v>0</v>
      </c>
      <c r="AU413" s="714">
        <f t="shared" si="385"/>
        <v>0</v>
      </c>
      <c r="AV413" s="714">
        <f t="shared" si="385"/>
        <v>0</v>
      </c>
      <c r="AW413" s="714">
        <f t="shared" si="385"/>
        <v>0</v>
      </c>
      <c r="AX413" s="714">
        <f t="shared" si="385"/>
        <v>0</v>
      </c>
      <c r="AY413" s="714">
        <f t="shared" si="385"/>
        <v>0</v>
      </c>
      <c r="AZ413" s="714">
        <f t="shared" si="385"/>
        <v>0</v>
      </c>
      <c r="BA413" s="714">
        <f t="shared" si="385"/>
        <v>0</v>
      </c>
      <c r="BB413" s="714">
        <f t="shared" si="385"/>
        <v>0</v>
      </c>
      <c r="BC413" s="714">
        <f t="shared" si="385"/>
        <v>0</v>
      </c>
      <c r="BD413" s="714">
        <f t="shared" si="385"/>
        <v>0</v>
      </c>
      <c r="BE413" s="714">
        <f t="shared" si="385"/>
        <v>0</v>
      </c>
      <c r="BF413" s="714">
        <f t="shared" si="385"/>
        <v>0</v>
      </c>
      <c r="BG413" s="714">
        <f t="shared" si="385"/>
        <v>0</v>
      </c>
      <c r="BH413" s="714">
        <f t="shared" si="385"/>
        <v>0</v>
      </c>
      <c r="BI413" s="714">
        <f t="shared" si="385"/>
        <v>0</v>
      </c>
      <c r="BJ413" s="714">
        <f t="shared" si="385"/>
        <v>0</v>
      </c>
      <c r="BK413" s="714">
        <f t="shared" si="385"/>
        <v>0</v>
      </c>
      <c r="BL413" s="714">
        <f t="shared" si="385"/>
        <v>0</v>
      </c>
      <c r="BM413" s="714">
        <f t="shared" si="385"/>
        <v>0</v>
      </c>
      <c r="BN413" s="714">
        <f t="shared" si="385"/>
        <v>0</v>
      </c>
      <c r="BO413" s="714">
        <f t="shared" si="385"/>
        <v>0</v>
      </c>
    </row>
    <row r="414" spans="2:67" s="15" customFormat="1" ht="13.5" hidden="1" outlineLevel="1" thickBot="1">
      <c r="B414" s="17" t="s">
        <v>16</v>
      </c>
      <c r="C414" s="688"/>
      <c r="D414" s="613"/>
      <c r="E414" s="684"/>
      <c r="F414" s="735"/>
      <c r="G414" s="147">
        <f t="shared" ref="G414:BO414" si="386">G$7</f>
        <v>1990</v>
      </c>
      <c r="H414" s="147">
        <f t="shared" si="386"/>
        <v>1991</v>
      </c>
      <c r="I414" s="147">
        <f t="shared" si="386"/>
        <v>1992</v>
      </c>
      <c r="J414" s="147">
        <f t="shared" si="386"/>
        <v>1993</v>
      </c>
      <c r="K414" s="147">
        <f t="shared" si="386"/>
        <v>1994</v>
      </c>
      <c r="L414" s="147">
        <f t="shared" si="386"/>
        <v>1995</v>
      </c>
      <c r="M414" s="147">
        <f t="shared" si="386"/>
        <v>1996</v>
      </c>
      <c r="N414" s="147">
        <f t="shared" si="386"/>
        <v>1997</v>
      </c>
      <c r="O414" s="147">
        <f t="shared" si="386"/>
        <v>1998</v>
      </c>
      <c r="P414" s="147">
        <f t="shared" si="386"/>
        <v>1999</v>
      </c>
      <c r="Q414" s="147">
        <f t="shared" si="386"/>
        <v>2000</v>
      </c>
      <c r="R414" s="147">
        <f t="shared" si="386"/>
        <v>2001</v>
      </c>
      <c r="S414" s="147">
        <f t="shared" si="386"/>
        <v>2002</v>
      </c>
      <c r="T414" s="147">
        <f t="shared" si="386"/>
        <v>2003</v>
      </c>
      <c r="U414" s="147">
        <f t="shared" si="386"/>
        <v>2004</v>
      </c>
      <c r="V414" s="147">
        <f t="shared" si="386"/>
        <v>2005</v>
      </c>
      <c r="W414" s="147">
        <f t="shared" si="386"/>
        <v>2006</v>
      </c>
      <c r="X414" s="147">
        <f t="shared" si="386"/>
        <v>2007</v>
      </c>
      <c r="Y414" s="147">
        <f t="shared" si="386"/>
        <v>2008</v>
      </c>
      <c r="Z414" s="147">
        <f t="shared" si="386"/>
        <v>2009</v>
      </c>
      <c r="AA414" s="147">
        <f t="shared" si="386"/>
        <v>2010</v>
      </c>
      <c r="AB414" s="147">
        <f t="shared" si="386"/>
        <v>2011</v>
      </c>
      <c r="AC414" s="147">
        <f t="shared" si="386"/>
        <v>2012</v>
      </c>
      <c r="AD414" s="147">
        <f t="shared" si="386"/>
        <v>2013</v>
      </c>
      <c r="AE414" s="147">
        <f t="shared" si="386"/>
        <v>2014</v>
      </c>
      <c r="AF414" s="147">
        <f t="shared" si="386"/>
        <v>2015</v>
      </c>
      <c r="AG414" s="147">
        <f t="shared" si="386"/>
        <v>2016</v>
      </c>
      <c r="AH414" s="147">
        <f t="shared" si="386"/>
        <v>2017</v>
      </c>
      <c r="AI414" s="147">
        <f t="shared" si="386"/>
        <v>2018</v>
      </c>
      <c r="AJ414" s="147">
        <f t="shared" si="386"/>
        <v>2019</v>
      </c>
      <c r="AK414" s="147">
        <f t="shared" si="386"/>
        <v>2020</v>
      </c>
      <c r="AL414" s="147">
        <f t="shared" si="386"/>
        <v>2021</v>
      </c>
      <c r="AM414" s="147">
        <f t="shared" si="386"/>
        <v>2022</v>
      </c>
      <c r="AN414" s="147">
        <f t="shared" si="386"/>
        <v>2023</v>
      </c>
      <c r="AO414" s="147">
        <f t="shared" si="386"/>
        <v>2024</v>
      </c>
      <c r="AP414" s="147">
        <f t="shared" si="386"/>
        <v>2025</v>
      </c>
      <c r="AQ414" s="147">
        <f t="shared" si="386"/>
        <v>2026</v>
      </c>
      <c r="AR414" s="147">
        <f t="shared" si="386"/>
        <v>2027</v>
      </c>
      <c r="AS414" s="147">
        <f t="shared" si="386"/>
        <v>2028</v>
      </c>
      <c r="AT414" s="147">
        <f t="shared" si="386"/>
        <v>2029</v>
      </c>
      <c r="AU414" s="147">
        <f t="shared" si="386"/>
        <v>2030</v>
      </c>
      <c r="AV414" s="147">
        <f t="shared" si="386"/>
        <v>2031</v>
      </c>
      <c r="AW414" s="147">
        <f t="shared" si="386"/>
        <v>2032</v>
      </c>
      <c r="AX414" s="147">
        <f t="shared" si="386"/>
        <v>2033</v>
      </c>
      <c r="AY414" s="147">
        <f t="shared" si="386"/>
        <v>2034</v>
      </c>
      <c r="AZ414" s="147">
        <f t="shared" si="386"/>
        <v>2035</v>
      </c>
      <c r="BA414" s="147">
        <f t="shared" si="386"/>
        <v>2036</v>
      </c>
      <c r="BB414" s="147">
        <f t="shared" si="386"/>
        <v>2037</v>
      </c>
      <c r="BC414" s="147">
        <f t="shared" si="386"/>
        <v>2038</v>
      </c>
      <c r="BD414" s="147">
        <f t="shared" si="386"/>
        <v>2039</v>
      </c>
      <c r="BE414" s="147">
        <f t="shared" si="386"/>
        <v>2040</v>
      </c>
      <c r="BF414" s="147">
        <f t="shared" si="386"/>
        <v>2041</v>
      </c>
      <c r="BG414" s="147">
        <f t="shared" si="386"/>
        <v>2042</v>
      </c>
      <c r="BH414" s="147">
        <f t="shared" si="386"/>
        <v>2043</v>
      </c>
      <c r="BI414" s="147">
        <f t="shared" si="386"/>
        <v>2044</v>
      </c>
      <c r="BJ414" s="147">
        <f t="shared" si="386"/>
        <v>2045</v>
      </c>
      <c r="BK414" s="147">
        <f t="shared" si="386"/>
        <v>2046</v>
      </c>
      <c r="BL414" s="147">
        <f t="shared" si="386"/>
        <v>2047</v>
      </c>
      <c r="BM414" s="147">
        <f t="shared" si="386"/>
        <v>2048</v>
      </c>
      <c r="BN414" s="147">
        <f t="shared" si="386"/>
        <v>2049</v>
      </c>
      <c r="BO414" s="147">
        <f t="shared" si="386"/>
        <v>2050</v>
      </c>
    </row>
    <row r="415" spans="2:67" s="15" customFormat="1" ht="12.75" hidden="1" customHeight="1" outlineLevel="1">
      <c r="B415" s="728">
        <v>234</v>
      </c>
      <c r="C415" s="58" t="s">
        <v>1221</v>
      </c>
      <c r="D415" s="686"/>
      <c r="E415" s="670" t="s">
        <v>151</v>
      </c>
      <c r="F415" s="698"/>
      <c r="G415" s="158">
        <f>IF(COUNTBLANK(G416:G421)=6,"",SUM(G416:G421))</f>
        <v>0</v>
      </c>
      <c r="H415" s="158">
        <f t="shared" ref="H415:AF415" si="387">IF(COUNTBLANK(H416:H421)=6,"",SUM(H416:H421))</f>
        <v>0</v>
      </c>
      <c r="I415" s="158">
        <f t="shared" si="387"/>
        <v>0</v>
      </c>
      <c r="J415" s="158">
        <f t="shared" si="387"/>
        <v>0</v>
      </c>
      <c r="K415" s="158">
        <f t="shared" si="387"/>
        <v>0</v>
      </c>
      <c r="L415" s="158">
        <f t="shared" si="387"/>
        <v>0</v>
      </c>
      <c r="M415" s="158">
        <f t="shared" si="387"/>
        <v>0</v>
      </c>
      <c r="N415" s="158">
        <f t="shared" si="387"/>
        <v>0</v>
      </c>
      <c r="O415" s="158">
        <f t="shared" si="387"/>
        <v>0</v>
      </c>
      <c r="P415" s="158">
        <f t="shared" si="387"/>
        <v>0</v>
      </c>
      <c r="Q415" s="158">
        <f t="shared" si="387"/>
        <v>0</v>
      </c>
      <c r="R415" s="158">
        <f t="shared" si="387"/>
        <v>0</v>
      </c>
      <c r="S415" s="158">
        <f t="shared" si="387"/>
        <v>0</v>
      </c>
      <c r="T415" s="158">
        <f t="shared" si="387"/>
        <v>0</v>
      </c>
      <c r="U415" s="158">
        <f t="shared" si="387"/>
        <v>0</v>
      </c>
      <c r="V415" s="158">
        <f t="shared" si="387"/>
        <v>0</v>
      </c>
      <c r="W415" s="158">
        <f t="shared" si="387"/>
        <v>0</v>
      </c>
      <c r="X415" s="158">
        <f t="shared" si="387"/>
        <v>0</v>
      </c>
      <c r="Y415" s="158">
        <f t="shared" si="387"/>
        <v>0</v>
      </c>
      <c r="Z415" s="158">
        <f t="shared" si="387"/>
        <v>0</v>
      </c>
      <c r="AA415" s="158">
        <f t="shared" si="387"/>
        <v>0</v>
      </c>
      <c r="AB415" s="158">
        <f t="shared" si="387"/>
        <v>0</v>
      </c>
      <c r="AC415" s="158">
        <f t="shared" si="387"/>
        <v>0</v>
      </c>
      <c r="AD415" s="158">
        <f t="shared" si="387"/>
        <v>0</v>
      </c>
      <c r="AE415" s="158">
        <f t="shared" si="387"/>
        <v>0</v>
      </c>
      <c r="AF415" s="158">
        <f t="shared" si="387"/>
        <v>0</v>
      </c>
      <c r="AG415" s="158">
        <f t="shared" ref="AG415:AP415" si="388">IF(COUNTBLANK(AG416:AG421)=6,"",SUM(AG416:AG421))</f>
        <v>0</v>
      </c>
      <c r="AH415" s="158">
        <f t="shared" si="388"/>
        <v>0</v>
      </c>
      <c r="AI415" s="158">
        <f t="shared" si="388"/>
        <v>0</v>
      </c>
      <c r="AJ415" s="158">
        <f t="shared" si="388"/>
        <v>0</v>
      </c>
      <c r="AK415" s="158">
        <f t="shared" si="388"/>
        <v>0</v>
      </c>
      <c r="AL415" s="158">
        <f t="shared" si="388"/>
        <v>0</v>
      </c>
      <c r="AM415" s="158">
        <f t="shared" si="388"/>
        <v>0</v>
      </c>
      <c r="AN415" s="158">
        <f t="shared" si="388"/>
        <v>0</v>
      </c>
      <c r="AO415" s="158">
        <f t="shared" si="388"/>
        <v>0</v>
      </c>
      <c r="AP415" s="158">
        <f t="shared" si="388"/>
        <v>0</v>
      </c>
      <c r="AQ415" s="158">
        <f t="shared" ref="AQ415:BO415" si="389">IF(COUNTBLANK(AQ416:AQ421)=6,"",SUM(AQ416:AQ421))</f>
        <v>0</v>
      </c>
      <c r="AR415" s="158">
        <f t="shared" si="389"/>
        <v>0</v>
      </c>
      <c r="AS415" s="158">
        <f t="shared" si="389"/>
        <v>0</v>
      </c>
      <c r="AT415" s="158">
        <f t="shared" si="389"/>
        <v>0</v>
      </c>
      <c r="AU415" s="158">
        <f t="shared" si="389"/>
        <v>0</v>
      </c>
      <c r="AV415" s="158">
        <f t="shared" si="389"/>
        <v>0</v>
      </c>
      <c r="AW415" s="158">
        <f t="shared" si="389"/>
        <v>0</v>
      </c>
      <c r="AX415" s="158">
        <f t="shared" si="389"/>
        <v>0</v>
      </c>
      <c r="AY415" s="158">
        <f t="shared" si="389"/>
        <v>0</v>
      </c>
      <c r="AZ415" s="158">
        <f t="shared" si="389"/>
        <v>0</v>
      </c>
      <c r="BA415" s="158">
        <f t="shared" si="389"/>
        <v>0</v>
      </c>
      <c r="BB415" s="158">
        <f t="shared" si="389"/>
        <v>0</v>
      </c>
      <c r="BC415" s="158">
        <f t="shared" si="389"/>
        <v>0</v>
      </c>
      <c r="BD415" s="158">
        <f t="shared" si="389"/>
        <v>0</v>
      </c>
      <c r="BE415" s="158">
        <f t="shared" si="389"/>
        <v>0</v>
      </c>
      <c r="BF415" s="158">
        <f t="shared" si="389"/>
        <v>0</v>
      </c>
      <c r="BG415" s="158">
        <f t="shared" si="389"/>
        <v>0</v>
      </c>
      <c r="BH415" s="158">
        <f t="shared" si="389"/>
        <v>0</v>
      </c>
      <c r="BI415" s="158">
        <f t="shared" si="389"/>
        <v>0</v>
      </c>
      <c r="BJ415" s="158">
        <f t="shared" si="389"/>
        <v>0</v>
      </c>
      <c r="BK415" s="158">
        <f t="shared" si="389"/>
        <v>0</v>
      </c>
      <c r="BL415" s="158">
        <f t="shared" si="389"/>
        <v>0</v>
      </c>
      <c r="BM415" s="158">
        <f t="shared" si="389"/>
        <v>0</v>
      </c>
      <c r="BN415" s="158">
        <f t="shared" si="389"/>
        <v>0</v>
      </c>
      <c r="BO415" s="158">
        <f t="shared" si="389"/>
        <v>0</v>
      </c>
    </row>
    <row r="416" spans="2:67" ht="12.75" hidden="1" customHeight="1" outlineLevel="1">
      <c r="B416" s="728" t="s">
        <v>736</v>
      </c>
      <c r="C416" s="60"/>
      <c r="D416" s="686" t="s">
        <v>1148</v>
      </c>
      <c r="E416" s="670" t="s">
        <v>151</v>
      </c>
      <c r="F416" s="699"/>
      <c r="G416" s="86">
        <f t="shared" ref="G416:G421" si="390">IF(G336="","",G336*G349)</f>
        <v>0</v>
      </c>
      <c r="H416" s="86">
        <f t="shared" ref="H416:AF416" si="391">IF(H336="","",H336*H349)</f>
        <v>0</v>
      </c>
      <c r="I416" s="86">
        <f t="shared" si="391"/>
        <v>0</v>
      </c>
      <c r="J416" s="86">
        <f t="shared" si="391"/>
        <v>0</v>
      </c>
      <c r="K416" s="86">
        <f t="shared" si="391"/>
        <v>0</v>
      </c>
      <c r="L416" s="86">
        <f t="shared" si="391"/>
        <v>0</v>
      </c>
      <c r="M416" s="86">
        <f t="shared" si="391"/>
        <v>0</v>
      </c>
      <c r="N416" s="86">
        <f t="shared" si="391"/>
        <v>0</v>
      </c>
      <c r="O416" s="86">
        <f t="shared" si="391"/>
        <v>0</v>
      </c>
      <c r="P416" s="86">
        <f t="shared" si="391"/>
        <v>0</v>
      </c>
      <c r="Q416" s="86">
        <f t="shared" si="391"/>
        <v>0</v>
      </c>
      <c r="R416" s="86">
        <f t="shared" si="391"/>
        <v>0</v>
      </c>
      <c r="S416" s="86">
        <f t="shared" si="391"/>
        <v>0</v>
      </c>
      <c r="T416" s="86">
        <f t="shared" si="391"/>
        <v>0</v>
      </c>
      <c r="U416" s="86">
        <f t="shared" si="391"/>
        <v>0</v>
      </c>
      <c r="V416" s="86">
        <f t="shared" si="391"/>
        <v>0</v>
      </c>
      <c r="W416" s="86">
        <f t="shared" si="391"/>
        <v>0</v>
      </c>
      <c r="X416" s="86">
        <f t="shared" si="391"/>
        <v>0</v>
      </c>
      <c r="Y416" s="86">
        <f t="shared" si="391"/>
        <v>0</v>
      </c>
      <c r="Z416" s="86">
        <f t="shared" si="391"/>
        <v>0</v>
      </c>
      <c r="AA416" s="86">
        <f t="shared" si="391"/>
        <v>0</v>
      </c>
      <c r="AB416" s="86">
        <f t="shared" si="391"/>
        <v>0</v>
      </c>
      <c r="AC416" s="86">
        <f t="shared" si="391"/>
        <v>0</v>
      </c>
      <c r="AD416" s="86">
        <f t="shared" si="391"/>
        <v>0</v>
      </c>
      <c r="AE416" s="86">
        <f t="shared" si="391"/>
        <v>0</v>
      </c>
      <c r="AF416" s="86">
        <f t="shared" si="391"/>
        <v>0</v>
      </c>
      <c r="AG416" s="86">
        <f t="shared" ref="AG416:AK421" si="392">IF(AG336="","",AG336*AG349)</f>
        <v>0</v>
      </c>
      <c r="AH416" s="86">
        <f t="shared" si="392"/>
        <v>0</v>
      </c>
      <c r="AI416" s="86">
        <f t="shared" si="392"/>
        <v>0</v>
      </c>
      <c r="AJ416" s="86">
        <f t="shared" si="392"/>
        <v>0</v>
      </c>
      <c r="AK416" s="86">
        <f t="shared" si="392"/>
        <v>0</v>
      </c>
      <c r="AL416" s="86">
        <f t="shared" ref="AL416:AP421" si="393">IF(AL336="","",AL336*AL349)</f>
        <v>0</v>
      </c>
      <c r="AM416" s="86">
        <f t="shared" si="393"/>
        <v>0</v>
      </c>
      <c r="AN416" s="86">
        <f t="shared" si="393"/>
        <v>0</v>
      </c>
      <c r="AO416" s="86">
        <f t="shared" si="393"/>
        <v>0</v>
      </c>
      <c r="AP416" s="86">
        <f t="shared" si="393"/>
        <v>0</v>
      </c>
      <c r="AQ416" s="86">
        <f t="shared" ref="AQ416:BO416" si="394">IF(AQ336="","",AQ336*AQ349)</f>
        <v>0</v>
      </c>
      <c r="AR416" s="86">
        <f t="shared" si="394"/>
        <v>0</v>
      </c>
      <c r="AS416" s="86">
        <f t="shared" si="394"/>
        <v>0</v>
      </c>
      <c r="AT416" s="86">
        <f t="shared" si="394"/>
        <v>0</v>
      </c>
      <c r="AU416" s="86">
        <f t="shared" si="394"/>
        <v>0</v>
      </c>
      <c r="AV416" s="86">
        <f t="shared" si="394"/>
        <v>0</v>
      </c>
      <c r="AW416" s="86">
        <f t="shared" si="394"/>
        <v>0</v>
      </c>
      <c r="AX416" s="86">
        <f t="shared" si="394"/>
        <v>0</v>
      </c>
      <c r="AY416" s="86">
        <f t="shared" si="394"/>
        <v>0</v>
      </c>
      <c r="AZ416" s="86">
        <f t="shared" si="394"/>
        <v>0</v>
      </c>
      <c r="BA416" s="86">
        <f t="shared" si="394"/>
        <v>0</v>
      </c>
      <c r="BB416" s="86">
        <f t="shared" si="394"/>
        <v>0</v>
      </c>
      <c r="BC416" s="86">
        <f t="shared" si="394"/>
        <v>0</v>
      </c>
      <c r="BD416" s="86">
        <f t="shared" si="394"/>
        <v>0</v>
      </c>
      <c r="BE416" s="86">
        <f t="shared" si="394"/>
        <v>0</v>
      </c>
      <c r="BF416" s="86">
        <f t="shared" si="394"/>
        <v>0</v>
      </c>
      <c r="BG416" s="86">
        <f t="shared" si="394"/>
        <v>0</v>
      </c>
      <c r="BH416" s="86">
        <f t="shared" si="394"/>
        <v>0</v>
      </c>
      <c r="BI416" s="86">
        <f t="shared" si="394"/>
        <v>0</v>
      </c>
      <c r="BJ416" s="86">
        <f t="shared" si="394"/>
        <v>0</v>
      </c>
      <c r="BK416" s="86">
        <f t="shared" si="394"/>
        <v>0</v>
      </c>
      <c r="BL416" s="86">
        <f t="shared" si="394"/>
        <v>0</v>
      </c>
      <c r="BM416" s="86">
        <f t="shared" si="394"/>
        <v>0</v>
      </c>
      <c r="BN416" s="86">
        <f t="shared" si="394"/>
        <v>0</v>
      </c>
      <c r="BO416" s="86">
        <f t="shared" si="394"/>
        <v>0</v>
      </c>
    </row>
    <row r="417" spans="1:67" ht="12.75" hidden="1" customHeight="1" outlineLevel="1">
      <c r="B417" s="728" t="s">
        <v>737</v>
      </c>
      <c r="C417" s="60"/>
      <c r="D417" s="686" t="s">
        <v>1119</v>
      </c>
      <c r="E417" s="670" t="s">
        <v>151</v>
      </c>
      <c r="F417" s="699"/>
      <c r="G417" s="86">
        <f t="shared" si="390"/>
        <v>0</v>
      </c>
      <c r="H417" s="86">
        <f t="shared" ref="H417:AF417" si="395">IF(H337="","",H337*H350)</f>
        <v>0</v>
      </c>
      <c r="I417" s="86">
        <f t="shared" si="395"/>
        <v>0</v>
      </c>
      <c r="J417" s="86">
        <f t="shared" si="395"/>
        <v>0</v>
      </c>
      <c r="K417" s="86">
        <f t="shared" si="395"/>
        <v>0</v>
      </c>
      <c r="L417" s="86">
        <f t="shared" si="395"/>
        <v>0</v>
      </c>
      <c r="M417" s="86">
        <f t="shared" si="395"/>
        <v>0</v>
      </c>
      <c r="N417" s="86">
        <f t="shared" si="395"/>
        <v>0</v>
      </c>
      <c r="O417" s="86">
        <f t="shared" si="395"/>
        <v>0</v>
      </c>
      <c r="P417" s="86">
        <f t="shared" si="395"/>
        <v>0</v>
      </c>
      <c r="Q417" s="86">
        <f t="shared" si="395"/>
        <v>0</v>
      </c>
      <c r="R417" s="86">
        <f t="shared" si="395"/>
        <v>0</v>
      </c>
      <c r="S417" s="86">
        <f t="shared" si="395"/>
        <v>0</v>
      </c>
      <c r="T417" s="86">
        <f t="shared" si="395"/>
        <v>0</v>
      </c>
      <c r="U417" s="86">
        <f t="shared" si="395"/>
        <v>0</v>
      </c>
      <c r="V417" s="86">
        <f t="shared" si="395"/>
        <v>0</v>
      </c>
      <c r="W417" s="86">
        <f t="shared" si="395"/>
        <v>0</v>
      </c>
      <c r="X417" s="86">
        <f t="shared" si="395"/>
        <v>0</v>
      </c>
      <c r="Y417" s="86">
        <f t="shared" si="395"/>
        <v>0</v>
      </c>
      <c r="Z417" s="86">
        <f t="shared" si="395"/>
        <v>0</v>
      </c>
      <c r="AA417" s="86">
        <f t="shared" si="395"/>
        <v>0</v>
      </c>
      <c r="AB417" s="86">
        <f t="shared" si="395"/>
        <v>0</v>
      </c>
      <c r="AC417" s="86">
        <f t="shared" si="395"/>
        <v>0</v>
      </c>
      <c r="AD417" s="86">
        <f t="shared" si="395"/>
        <v>0</v>
      </c>
      <c r="AE417" s="86">
        <f t="shared" si="395"/>
        <v>0</v>
      </c>
      <c r="AF417" s="86">
        <f t="shared" si="395"/>
        <v>0</v>
      </c>
      <c r="AG417" s="86">
        <f t="shared" si="392"/>
        <v>0</v>
      </c>
      <c r="AH417" s="86">
        <f t="shared" si="392"/>
        <v>0</v>
      </c>
      <c r="AI417" s="86">
        <f t="shared" si="392"/>
        <v>0</v>
      </c>
      <c r="AJ417" s="86">
        <f t="shared" si="392"/>
        <v>0</v>
      </c>
      <c r="AK417" s="86">
        <f t="shared" si="392"/>
        <v>0</v>
      </c>
      <c r="AL417" s="86">
        <f t="shared" si="393"/>
        <v>0</v>
      </c>
      <c r="AM417" s="86">
        <f t="shared" si="393"/>
        <v>0</v>
      </c>
      <c r="AN417" s="86">
        <f t="shared" si="393"/>
        <v>0</v>
      </c>
      <c r="AO417" s="86">
        <f t="shared" si="393"/>
        <v>0</v>
      </c>
      <c r="AP417" s="86">
        <f t="shared" si="393"/>
        <v>0</v>
      </c>
      <c r="AQ417" s="86">
        <f t="shared" ref="AQ417:BO417" si="396">IF(AQ337="","",AQ337*AQ350)</f>
        <v>0</v>
      </c>
      <c r="AR417" s="86">
        <f t="shared" si="396"/>
        <v>0</v>
      </c>
      <c r="AS417" s="86">
        <f t="shared" si="396"/>
        <v>0</v>
      </c>
      <c r="AT417" s="86">
        <f t="shared" si="396"/>
        <v>0</v>
      </c>
      <c r="AU417" s="86">
        <f t="shared" si="396"/>
        <v>0</v>
      </c>
      <c r="AV417" s="86">
        <f t="shared" si="396"/>
        <v>0</v>
      </c>
      <c r="AW417" s="86">
        <f t="shared" si="396"/>
        <v>0</v>
      </c>
      <c r="AX417" s="86">
        <f t="shared" si="396"/>
        <v>0</v>
      </c>
      <c r="AY417" s="86">
        <f t="shared" si="396"/>
        <v>0</v>
      </c>
      <c r="AZ417" s="86">
        <f t="shared" si="396"/>
        <v>0</v>
      </c>
      <c r="BA417" s="86">
        <f t="shared" si="396"/>
        <v>0</v>
      </c>
      <c r="BB417" s="86">
        <f t="shared" si="396"/>
        <v>0</v>
      </c>
      <c r="BC417" s="86">
        <f t="shared" si="396"/>
        <v>0</v>
      </c>
      <c r="BD417" s="86">
        <f t="shared" si="396"/>
        <v>0</v>
      </c>
      <c r="BE417" s="86">
        <f t="shared" si="396"/>
        <v>0</v>
      </c>
      <c r="BF417" s="86">
        <f t="shared" si="396"/>
        <v>0</v>
      </c>
      <c r="BG417" s="86">
        <f t="shared" si="396"/>
        <v>0</v>
      </c>
      <c r="BH417" s="86">
        <f t="shared" si="396"/>
        <v>0</v>
      </c>
      <c r="BI417" s="86">
        <f t="shared" si="396"/>
        <v>0</v>
      </c>
      <c r="BJ417" s="86">
        <f t="shared" si="396"/>
        <v>0</v>
      </c>
      <c r="BK417" s="86">
        <f t="shared" si="396"/>
        <v>0</v>
      </c>
      <c r="BL417" s="86">
        <f t="shared" si="396"/>
        <v>0</v>
      </c>
      <c r="BM417" s="86">
        <f t="shared" si="396"/>
        <v>0</v>
      </c>
      <c r="BN417" s="86">
        <f t="shared" si="396"/>
        <v>0</v>
      </c>
      <c r="BO417" s="86">
        <f t="shared" si="396"/>
        <v>0</v>
      </c>
    </row>
    <row r="418" spans="1:67" ht="12.75" hidden="1" customHeight="1" outlineLevel="1">
      <c r="B418" s="728" t="s">
        <v>738</v>
      </c>
      <c r="C418" s="60"/>
      <c r="D418" s="686" t="s">
        <v>776</v>
      </c>
      <c r="E418" s="670" t="s">
        <v>151</v>
      </c>
      <c r="F418" s="699"/>
      <c r="G418" s="86">
        <f t="shared" si="390"/>
        <v>0</v>
      </c>
      <c r="H418" s="86">
        <f t="shared" ref="H418:AF418" si="397">IF(H338="","",H338*H351)</f>
        <v>0</v>
      </c>
      <c r="I418" s="86">
        <f t="shared" si="397"/>
        <v>0</v>
      </c>
      <c r="J418" s="86">
        <f t="shared" si="397"/>
        <v>0</v>
      </c>
      <c r="K418" s="86">
        <f t="shared" si="397"/>
        <v>0</v>
      </c>
      <c r="L418" s="86">
        <f t="shared" si="397"/>
        <v>0</v>
      </c>
      <c r="M418" s="86">
        <f t="shared" si="397"/>
        <v>0</v>
      </c>
      <c r="N418" s="86">
        <f t="shared" si="397"/>
        <v>0</v>
      </c>
      <c r="O418" s="86">
        <f t="shared" si="397"/>
        <v>0</v>
      </c>
      <c r="P418" s="86">
        <f t="shared" si="397"/>
        <v>0</v>
      </c>
      <c r="Q418" s="86">
        <f t="shared" si="397"/>
        <v>0</v>
      </c>
      <c r="R418" s="86">
        <f t="shared" si="397"/>
        <v>0</v>
      </c>
      <c r="S418" s="86">
        <f t="shared" si="397"/>
        <v>0</v>
      </c>
      <c r="T418" s="86">
        <f t="shared" si="397"/>
        <v>0</v>
      </c>
      <c r="U418" s="86">
        <f t="shared" si="397"/>
        <v>0</v>
      </c>
      <c r="V418" s="86">
        <f t="shared" si="397"/>
        <v>0</v>
      </c>
      <c r="W418" s="86">
        <f t="shared" si="397"/>
        <v>0</v>
      </c>
      <c r="X418" s="86">
        <f t="shared" si="397"/>
        <v>0</v>
      </c>
      <c r="Y418" s="86">
        <f t="shared" si="397"/>
        <v>0</v>
      </c>
      <c r="Z418" s="86">
        <f t="shared" si="397"/>
        <v>0</v>
      </c>
      <c r="AA418" s="86">
        <f t="shared" si="397"/>
        <v>0</v>
      </c>
      <c r="AB418" s="86">
        <f t="shared" si="397"/>
        <v>0</v>
      </c>
      <c r="AC418" s="86">
        <f t="shared" si="397"/>
        <v>0</v>
      </c>
      <c r="AD418" s="86">
        <f t="shared" si="397"/>
        <v>0</v>
      </c>
      <c r="AE418" s="86">
        <f t="shared" si="397"/>
        <v>0</v>
      </c>
      <c r="AF418" s="86">
        <f t="shared" si="397"/>
        <v>0</v>
      </c>
      <c r="AG418" s="86">
        <f t="shared" si="392"/>
        <v>0</v>
      </c>
      <c r="AH418" s="86">
        <f t="shared" si="392"/>
        <v>0</v>
      </c>
      <c r="AI418" s="86">
        <f t="shared" si="392"/>
        <v>0</v>
      </c>
      <c r="AJ418" s="86">
        <f t="shared" si="392"/>
        <v>0</v>
      </c>
      <c r="AK418" s="86">
        <f t="shared" si="392"/>
        <v>0</v>
      </c>
      <c r="AL418" s="86">
        <f t="shared" si="393"/>
        <v>0</v>
      </c>
      <c r="AM418" s="86">
        <f t="shared" si="393"/>
        <v>0</v>
      </c>
      <c r="AN418" s="86">
        <f t="shared" si="393"/>
        <v>0</v>
      </c>
      <c r="AO418" s="86">
        <f t="shared" si="393"/>
        <v>0</v>
      </c>
      <c r="AP418" s="86">
        <f t="shared" si="393"/>
        <v>0</v>
      </c>
      <c r="AQ418" s="86">
        <f t="shared" ref="AQ418:BO418" si="398">IF(AQ338="","",AQ338*AQ351)</f>
        <v>0</v>
      </c>
      <c r="AR418" s="86">
        <f t="shared" si="398"/>
        <v>0</v>
      </c>
      <c r="AS418" s="86">
        <f t="shared" si="398"/>
        <v>0</v>
      </c>
      <c r="AT418" s="86">
        <f t="shared" si="398"/>
        <v>0</v>
      </c>
      <c r="AU418" s="86">
        <f t="shared" si="398"/>
        <v>0</v>
      </c>
      <c r="AV418" s="86">
        <f t="shared" si="398"/>
        <v>0</v>
      </c>
      <c r="AW418" s="86">
        <f t="shared" si="398"/>
        <v>0</v>
      </c>
      <c r="AX418" s="86">
        <f t="shared" si="398"/>
        <v>0</v>
      </c>
      <c r="AY418" s="86">
        <f t="shared" si="398"/>
        <v>0</v>
      </c>
      <c r="AZ418" s="86">
        <f t="shared" si="398"/>
        <v>0</v>
      </c>
      <c r="BA418" s="86">
        <f t="shared" si="398"/>
        <v>0</v>
      </c>
      <c r="BB418" s="86">
        <f t="shared" si="398"/>
        <v>0</v>
      </c>
      <c r="BC418" s="86">
        <f t="shared" si="398"/>
        <v>0</v>
      </c>
      <c r="BD418" s="86">
        <f t="shared" si="398"/>
        <v>0</v>
      </c>
      <c r="BE418" s="86">
        <f t="shared" si="398"/>
        <v>0</v>
      </c>
      <c r="BF418" s="86">
        <f t="shared" si="398"/>
        <v>0</v>
      </c>
      <c r="BG418" s="86">
        <f t="shared" si="398"/>
        <v>0</v>
      </c>
      <c r="BH418" s="86">
        <f t="shared" si="398"/>
        <v>0</v>
      </c>
      <c r="BI418" s="86">
        <f t="shared" si="398"/>
        <v>0</v>
      </c>
      <c r="BJ418" s="86">
        <f t="shared" si="398"/>
        <v>0</v>
      </c>
      <c r="BK418" s="86">
        <f t="shared" si="398"/>
        <v>0</v>
      </c>
      <c r="BL418" s="86">
        <f t="shared" si="398"/>
        <v>0</v>
      </c>
      <c r="BM418" s="86">
        <f t="shared" si="398"/>
        <v>0</v>
      </c>
      <c r="BN418" s="86">
        <f t="shared" si="398"/>
        <v>0</v>
      </c>
      <c r="BO418" s="86">
        <f t="shared" si="398"/>
        <v>0</v>
      </c>
    </row>
    <row r="419" spans="1:67" ht="12.75" hidden="1" customHeight="1" outlineLevel="1">
      <c r="B419" s="728" t="s">
        <v>575</v>
      </c>
      <c r="C419" s="60"/>
      <c r="D419" s="686" t="s">
        <v>1120</v>
      </c>
      <c r="E419" s="670" t="s">
        <v>151</v>
      </c>
      <c r="F419" s="699"/>
      <c r="G419" s="86">
        <f t="shared" si="390"/>
        <v>0</v>
      </c>
      <c r="H419" s="86">
        <f t="shared" ref="H419:AF419" si="399">IF(H339="","",H339*H352)</f>
        <v>0</v>
      </c>
      <c r="I419" s="86">
        <f t="shared" si="399"/>
        <v>0</v>
      </c>
      <c r="J419" s="86">
        <f t="shared" si="399"/>
        <v>0</v>
      </c>
      <c r="K419" s="86">
        <f t="shared" si="399"/>
        <v>0</v>
      </c>
      <c r="L419" s="86">
        <f t="shared" si="399"/>
        <v>0</v>
      </c>
      <c r="M419" s="86">
        <f t="shared" si="399"/>
        <v>0</v>
      </c>
      <c r="N419" s="86">
        <f t="shared" si="399"/>
        <v>0</v>
      </c>
      <c r="O419" s="86">
        <f t="shared" si="399"/>
        <v>0</v>
      </c>
      <c r="P419" s="86">
        <f t="shared" si="399"/>
        <v>0</v>
      </c>
      <c r="Q419" s="86">
        <f t="shared" si="399"/>
        <v>0</v>
      </c>
      <c r="R419" s="86">
        <f t="shared" si="399"/>
        <v>0</v>
      </c>
      <c r="S419" s="86">
        <f t="shared" si="399"/>
        <v>0</v>
      </c>
      <c r="T419" s="86">
        <f t="shared" si="399"/>
        <v>0</v>
      </c>
      <c r="U419" s="86">
        <f t="shared" si="399"/>
        <v>0</v>
      </c>
      <c r="V419" s="86">
        <f t="shared" si="399"/>
        <v>0</v>
      </c>
      <c r="W419" s="86">
        <f t="shared" si="399"/>
        <v>0</v>
      </c>
      <c r="X419" s="86">
        <f t="shared" si="399"/>
        <v>0</v>
      </c>
      <c r="Y419" s="86">
        <f t="shared" si="399"/>
        <v>0</v>
      </c>
      <c r="Z419" s="86">
        <f t="shared" si="399"/>
        <v>0</v>
      </c>
      <c r="AA419" s="86">
        <f t="shared" si="399"/>
        <v>0</v>
      </c>
      <c r="AB419" s="86">
        <f t="shared" si="399"/>
        <v>0</v>
      </c>
      <c r="AC419" s="86">
        <f t="shared" si="399"/>
        <v>0</v>
      </c>
      <c r="AD419" s="86">
        <f t="shared" si="399"/>
        <v>0</v>
      </c>
      <c r="AE419" s="86">
        <f t="shared" si="399"/>
        <v>0</v>
      </c>
      <c r="AF419" s="86">
        <f t="shared" si="399"/>
        <v>0</v>
      </c>
      <c r="AG419" s="86">
        <f t="shared" si="392"/>
        <v>0</v>
      </c>
      <c r="AH419" s="86">
        <f t="shared" si="392"/>
        <v>0</v>
      </c>
      <c r="AI419" s="86">
        <f t="shared" si="392"/>
        <v>0</v>
      </c>
      <c r="AJ419" s="86">
        <f t="shared" si="392"/>
        <v>0</v>
      </c>
      <c r="AK419" s="86">
        <f t="shared" si="392"/>
        <v>0</v>
      </c>
      <c r="AL419" s="86">
        <f t="shared" si="393"/>
        <v>0</v>
      </c>
      <c r="AM419" s="86">
        <f t="shared" si="393"/>
        <v>0</v>
      </c>
      <c r="AN419" s="86">
        <f t="shared" si="393"/>
        <v>0</v>
      </c>
      <c r="AO419" s="86">
        <f t="shared" si="393"/>
        <v>0</v>
      </c>
      <c r="AP419" s="86">
        <f t="shared" si="393"/>
        <v>0</v>
      </c>
      <c r="AQ419" s="86">
        <f t="shared" ref="AQ419:BO419" si="400">IF(AQ339="","",AQ339*AQ352)</f>
        <v>0</v>
      </c>
      <c r="AR419" s="86">
        <f t="shared" si="400"/>
        <v>0</v>
      </c>
      <c r="AS419" s="86">
        <f t="shared" si="400"/>
        <v>0</v>
      </c>
      <c r="AT419" s="86">
        <f t="shared" si="400"/>
        <v>0</v>
      </c>
      <c r="AU419" s="86">
        <f t="shared" si="400"/>
        <v>0</v>
      </c>
      <c r="AV419" s="86">
        <f t="shared" si="400"/>
        <v>0</v>
      </c>
      <c r="AW419" s="86">
        <f t="shared" si="400"/>
        <v>0</v>
      </c>
      <c r="AX419" s="86">
        <f t="shared" si="400"/>
        <v>0</v>
      </c>
      <c r="AY419" s="86">
        <f t="shared" si="400"/>
        <v>0</v>
      </c>
      <c r="AZ419" s="86">
        <f t="shared" si="400"/>
        <v>0</v>
      </c>
      <c r="BA419" s="86">
        <f t="shared" si="400"/>
        <v>0</v>
      </c>
      <c r="BB419" s="86">
        <f t="shared" si="400"/>
        <v>0</v>
      </c>
      <c r="BC419" s="86">
        <f t="shared" si="400"/>
        <v>0</v>
      </c>
      <c r="BD419" s="86">
        <f t="shared" si="400"/>
        <v>0</v>
      </c>
      <c r="BE419" s="86">
        <f t="shared" si="400"/>
        <v>0</v>
      </c>
      <c r="BF419" s="86">
        <f t="shared" si="400"/>
        <v>0</v>
      </c>
      <c r="BG419" s="86">
        <f t="shared" si="400"/>
        <v>0</v>
      </c>
      <c r="BH419" s="86">
        <f t="shared" si="400"/>
        <v>0</v>
      </c>
      <c r="BI419" s="86">
        <f t="shared" si="400"/>
        <v>0</v>
      </c>
      <c r="BJ419" s="86">
        <f t="shared" si="400"/>
        <v>0</v>
      </c>
      <c r="BK419" s="86">
        <f t="shared" si="400"/>
        <v>0</v>
      </c>
      <c r="BL419" s="86">
        <f t="shared" si="400"/>
        <v>0</v>
      </c>
      <c r="BM419" s="86">
        <f t="shared" si="400"/>
        <v>0</v>
      </c>
      <c r="BN419" s="86">
        <f t="shared" si="400"/>
        <v>0</v>
      </c>
      <c r="BO419" s="86">
        <f t="shared" si="400"/>
        <v>0</v>
      </c>
    </row>
    <row r="420" spans="1:67" ht="12.75" hidden="1" customHeight="1" outlineLevel="1">
      <c r="B420" s="728" t="s">
        <v>576</v>
      </c>
      <c r="C420" s="60"/>
      <c r="D420" s="686" t="s">
        <v>1121</v>
      </c>
      <c r="E420" s="670" t="s">
        <v>151</v>
      </c>
      <c r="F420" s="699"/>
      <c r="G420" s="86">
        <f t="shared" si="390"/>
        <v>0</v>
      </c>
      <c r="H420" s="86">
        <f t="shared" ref="H420:AF420" si="401">IF(H340="","",H340*H353)</f>
        <v>0</v>
      </c>
      <c r="I420" s="86">
        <f t="shared" si="401"/>
        <v>0</v>
      </c>
      <c r="J420" s="86">
        <f t="shared" si="401"/>
        <v>0</v>
      </c>
      <c r="K420" s="86">
        <f t="shared" si="401"/>
        <v>0</v>
      </c>
      <c r="L420" s="86">
        <f t="shared" si="401"/>
        <v>0</v>
      </c>
      <c r="M420" s="86">
        <f t="shared" si="401"/>
        <v>0</v>
      </c>
      <c r="N420" s="86">
        <f t="shared" si="401"/>
        <v>0</v>
      </c>
      <c r="O420" s="86">
        <f t="shared" si="401"/>
        <v>0</v>
      </c>
      <c r="P420" s="86">
        <f t="shared" si="401"/>
        <v>0</v>
      </c>
      <c r="Q420" s="86">
        <f t="shared" si="401"/>
        <v>0</v>
      </c>
      <c r="R420" s="86">
        <f t="shared" si="401"/>
        <v>0</v>
      </c>
      <c r="S420" s="86">
        <f t="shared" si="401"/>
        <v>0</v>
      </c>
      <c r="T420" s="86">
        <f t="shared" si="401"/>
        <v>0</v>
      </c>
      <c r="U420" s="86">
        <f t="shared" si="401"/>
        <v>0</v>
      </c>
      <c r="V420" s="86">
        <f t="shared" si="401"/>
        <v>0</v>
      </c>
      <c r="W420" s="86">
        <f t="shared" si="401"/>
        <v>0</v>
      </c>
      <c r="X420" s="86">
        <f t="shared" si="401"/>
        <v>0</v>
      </c>
      <c r="Y420" s="86">
        <f t="shared" si="401"/>
        <v>0</v>
      </c>
      <c r="Z420" s="86">
        <f t="shared" si="401"/>
        <v>0</v>
      </c>
      <c r="AA420" s="86">
        <f t="shared" si="401"/>
        <v>0</v>
      </c>
      <c r="AB420" s="86">
        <f t="shared" si="401"/>
        <v>0</v>
      </c>
      <c r="AC420" s="86">
        <f t="shared" si="401"/>
        <v>0</v>
      </c>
      <c r="AD420" s="86">
        <f t="shared" si="401"/>
        <v>0</v>
      </c>
      <c r="AE420" s="86">
        <f t="shared" si="401"/>
        <v>0</v>
      </c>
      <c r="AF420" s="86">
        <f t="shared" si="401"/>
        <v>0</v>
      </c>
      <c r="AG420" s="86">
        <f t="shared" si="392"/>
        <v>0</v>
      </c>
      <c r="AH420" s="86">
        <f t="shared" si="392"/>
        <v>0</v>
      </c>
      <c r="AI420" s="86">
        <f t="shared" si="392"/>
        <v>0</v>
      </c>
      <c r="AJ420" s="86">
        <f t="shared" si="392"/>
        <v>0</v>
      </c>
      <c r="AK420" s="86">
        <f t="shared" si="392"/>
        <v>0</v>
      </c>
      <c r="AL420" s="86">
        <f t="shared" si="393"/>
        <v>0</v>
      </c>
      <c r="AM420" s="86">
        <f t="shared" si="393"/>
        <v>0</v>
      </c>
      <c r="AN420" s="86">
        <f t="shared" si="393"/>
        <v>0</v>
      </c>
      <c r="AO420" s="86">
        <f t="shared" si="393"/>
        <v>0</v>
      </c>
      <c r="AP420" s="86">
        <f t="shared" si="393"/>
        <v>0</v>
      </c>
      <c r="AQ420" s="86">
        <f t="shared" ref="AQ420:BO420" si="402">IF(AQ340="","",AQ340*AQ353)</f>
        <v>0</v>
      </c>
      <c r="AR420" s="86">
        <f t="shared" si="402"/>
        <v>0</v>
      </c>
      <c r="AS420" s="86">
        <f t="shared" si="402"/>
        <v>0</v>
      </c>
      <c r="AT420" s="86">
        <f t="shared" si="402"/>
        <v>0</v>
      </c>
      <c r="AU420" s="86">
        <f t="shared" si="402"/>
        <v>0</v>
      </c>
      <c r="AV420" s="86">
        <f t="shared" si="402"/>
        <v>0</v>
      </c>
      <c r="AW420" s="86">
        <f t="shared" si="402"/>
        <v>0</v>
      </c>
      <c r="AX420" s="86">
        <f t="shared" si="402"/>
        <v>0</v>
      </c>
      <c r="AY420" s="86">
        <f t="shared" si="402"/>
        <v>0</v>
      </c>
      <c r="AZ420" s="86">
        <f t="shared" si="402"/>
        <v>0</v>
      </c>
      <c r="BA420" s="86">
        <f t="shared" si="402"/>
        <v>0</v>
      </c>
      <c r="BB420" s="86">
        <f t="shared" si="402"/>
        <v>0</v>
      </c>
      <c r="BC420" s="86">
        <f t="shared" si="402"/>
        <v>0</v>
      </c>
      <c r="BD420" s="86">
        <f t="shared" si="402"/>
        <v>0</v>
      </c>
      <c r="BE420" s="86">
        <f t="shared" si="402"/>
        <v>0</v>
      </c>
      <c r="BF420" s="86">
        <f t="shared" si="402"/>
        <v>0</v>
      </c>
      <c r="BG420" s="86">
        <f t="shared" si="402"/>
        <v>0</v>
      </c>
      <c r="BH420" s="86">
        <f t="shared" si="402"/>
        <v>0</v>
      </c>
      <c r="BI420" s="86">
        <f t="shared" si="402"/>
        <v>0</v>
      </c>
      <c r="BJ420" s="86">
        <f t="shared" si="402"/>
        <v>0</v>
      </c>
      <c r="BK420" s="86">
        <f t="shared" si="402"/>
        <v>0</v>
      </c>
      <c r="BL420" s="86">
        <f t="shared" si="402"/>
        <v>0</v>
      </c>
      <c r="BM420" s="86">
        <f t="shared" si="402"/>
        <v>0</v>
      </c>
      <c r="BN420" s="86">
        <f t="shared" si="402"/>
        <v>0</v>
      </c>
      <c r="BO420" s="86">
        <f t="shared" si="402"/>
        <v>0</v>
      </c>
    </row>
    <row r="421" spans="1:67" ht="12.75" hidden="1" customHeight="1" outlineLevel="1">
      <c r="B421" s="728" t="s">
        <v>577</v>
      </c>
      <c r="C421" s="60"/>
      <c r="D421" s="686" t="s">
        <v>1122</v>
      </c>
      <c r="E421" s="670" t="s">
        <v>151</v>
      </c>
      <c r="F421" s="699"/>
      <c r="G421" s="86">
        <f t="shared" si="390"/>
        <v>0</v>
      </c>
      <c r="H421" s="86">
        <f t="shared" ref="H421:AF421" si="403">IF(H341="","",H341*H354)</f>
        <v>0</v>
      </c>
      <c r="I421" s="86">
        <f t="shared" si="403"/>
        <v>0</v>
      </c>
      <c r="J421" s="86">
        <f t="shared" si="403"/>
        <v>0</v>
      </c>
      <c r="K421" s="86">
        <f t="shared" si="403"/>
        <v>0</v>
      </c>
      <c r="L421" s="86">
        <f t="shared" si="403"/>
        <v>0</v>
      </c>
      <c r="M421" s="86">
        <f t="shared" si="403"/>
        <v>0</v>
      </c>
      <c r="N421" s="86">
        <f t="shared" si="403"/>
        <v>0</v>
      </c>
      <c r="O421" s="86">
        <f t="shared" si="403"/>
        <v>0</v>
      </c>
      <c r="P421" s="86">
        <f t="shared" si="403"/>
        <v>0</v>
      </c>
      <c r="Q421" s="86">
        <f t="shared" si="403"/>
        <v>0</v>
      </c>
      <c r="R421" s="86">
        <f t="shared" si="403"/>
        <v>0</v>
      </c>
      <c r="S421" s="86">
        <f t="shared" si="403"/>
        <v>0</v>
      </c>
      <c r="T421" s="86">
        <f t="shared" si="403"/>
        <v>0</v>
      </c>
      <c r="U421" s="86">
        <f t="shared" si="403"/>
        <v>0</v>
      </c>
      <c r="V421" s="86">
        <f t="shared" si="403"/>
        <v>0</v>
      </c>
      <c r="W421" s="86">
        <f t="shared" si="403"/>
        <v>0</v>
      </c>
      <c r="X421" s="86">
        <f t="shared" si="403"/>
        <v>0</v>
      </c>
      <c r="Y421" s="86">
        <f t="shared" si="403"/>
        <v>0</v>
      </c>
      <c r="Z421" s="86">
        <f t="shared" si="403"/>
        <v>0</v>
      </c>
      <c r="AA421" s="86">
        <f t="shared" si="403"/>
        <v>0</v>
      </c>
      <c r="AB421" s="86">
        <f t="shared" si="403"/>
        <v>0</v>
      </c>
      <c r="AC421" s="86">
        <f t="shared" si="403"/>
        <v>0</v>
      </c>
      <c r="AD421" s="86">
        <f t="shared" si="403"/>
        <v>0</v>
      </c>
      <c r="AE421" s="86">
        <f t="shared" si="403"/>
        <v>0</v>
      </c>
      <c r="AF421" s="86">
        <f t="shared" si="403"/>
        <v>0</v>
      </c>
      <c r="AG421" s="86">
        <f t="shared" si="392"/>
        <v>0</v>
      </c>
      <c r="AH421" s="86">
        <f t="shared" si="392"/>
        <v>0</v>
      </c>
      <c r="AI421" s="86">
        <f t="shared" si="392"/>
        <v>0</v>
      </c>
      <c r="AJ421" s="86">
        <f t="shared" si="392"/>
        <v>0</v>
      </c>
      <c r="AK421" s="86">
        <f t="shared" si="392"/>
        <v>0</v>
      </c>
      <c r="AL421" s="86">
        <f t="shared" si="393"/>
        <v>0</v>
      </c>
      <c r="AM421" s="86">
        <f t="shared" si="393"/>
        <v>0</v>
      </c>
      <c r="AN421" s="86">
        <f t="shared" si="393"/>
        <v>0</v>
      </c>
      <c r="AO421" s="86">
        <f t="shared" si="393"/>
        <v>0</v>
      </c>
      <c r="AP421" s="86">
        <f t="shared" si="393"/>
        <v>0</v>
      </c>
      <c r="AQ421" s="86">
        <f t="shared" ref="AQ421:BO421" si="404">IF(AQ341="","",AQ341*AQ354)</f>
        <v>0</v>
      </c>
      <c r="AR421" s="86">
        <f t="shared" si="404"/>
        <v>0</v>
      </c>
      <c r="AS421" s="86">
        <f t="shared" si="404"/>
        <v>0</v>
      </c>
      <c r="AT421" s="86">
        <f t="shared" si="404"/>
        <v>0</v>
      </c>
      <c r="AU421" s="86">
        <f t="shared" si="404"/>
        <v>0</v>
      </c>
      <c r="AV421" s="86">
        <f t="shared" si="404"/>
        <v>0</v>
      </c>
      <c r="AW421" s="86">
        <f t="shared" si="404"/>
        <v>0</v>
      </c>
      <c r="AX421" s="86">
        <f t="shared" si="404"/>
        <v>0</v>
      </c>
      <c r="AY421" s="86">
        <f t="shared" si="404"/>
        <v>0</v>
      </c>
      <c r="AZ421" s="86">
        <f t="shared" si="404"/>
        <v>0</v>
      </c>
      <c r="BA421" s="86">
        <f t="shared" si="404"/>
        <v>0</v>
      </c>
      <c r="BB421" s="86">
        <f t="shared" si="404"/>
        <v>0</v>
      </c>
      <c r="BC421" s="86">
        <f t="shared" si="404"/>
        <v>0</v>
      </c>
      <c r="BD421" s="86">
        <f t="shared" si="404"/>
        <v>0</v>
      </c>
      <c r="BE421" s="86">
        <f t="shared" si="404"/>
        <v>0</v>
      </c>
      <c r="BF421" s="86">
        <f t="shared" si="404"/>
        <v>0</v>
      </c>
      <c r="BG421" s="86">
        <f t="shared" si="404"/>
        <v>0</v>
      </c>
      <c r="BH421" s="86">
        <f t="shared" si="404"/>
        <v>0</v>
      </c>
      <c r="BI421" s="86">
        <f t="shared" si="404"/>
        <v>0</v>
      </c>
      <c r="BJ421" s="86">
        <f t="shared" si="404"/>
        <v>0</v>
      </c>
      <c r="BK421" s="86">
        <f t="shared" si="404"/>
        <v>0</v>
      </c>
      <c r="BL421" s="86">
        <f t="shared" si="404"/>
        <v>0</v>
      </c>
      <c r="BM421" s="86">
        <f t="shared" si="404"/>
        <v>0</v>
      </c>
      <c r="BN421" s="86">
        <f t="shared" si="404"/>
        <v>0</v>
      </c>
      <c r="BO421" s="86">
        <f t="shared" si="404"/>
        <v>0</v>
      </c>
    </row>
    <row r="422" spans="1:67" ht="12.75" hidden="1" customHeight="1" outlineLevel="1">
      <c r="B422" s="728">
        <v>235</v>
      </c>
      <c r="C422" s="59" t="s">
        <v>290</v>
      </c>
      <c r="D422" s="640"/>
      <c r="E422" s="670" t="s">
        <v>151</v>
      </c>
      <c r="F422" s="690"/>
      <c r="G422" s="154">
        <f t="shared" ref="G422:BO422" si="405">G423</f>
        <v>0</v>
      </c>
      <c r="H422" s="154">
        <f t="shared" si="405"/>
        <v>0</v>
      </c>
      <c r="I422" s="154">
        <f t="shared" si="405"/>
        <v>0</v>
      </c>
      <c r="J422" s="154">
        <f t="shared" si="405"/>
        <v>0</v>
      </c>
      <c r="K422" s="154">
        <f t="shared" si="405"/>
        <v>0</v>
      </c>
      <c r="L422" s="154">
        <f t="shared" si="405"/>
        <v>0</v>
      </c>
      <c r="M422" s="154">
        <f t="shared" si="405"/>
        <v>0</v>
      </c>
      <c r="N422" s="154">
        <f t="shared" si="405"/>
        <v>0</v>
      </c>
      <c r="O422" s="154">
        <f t="shared" si="405"/>
        <v>0</v>
      </c>
      <c r="P422" s="154">
        <f t="shared" si="405"/>
        <v>0</v>
      </c>
      <c r="Q422" s="154">
        <f t="shared" si="405"/>
        <v>0</v>
      </c>
      <c r="R422" s="154">
        <f t="shared" si="405"/>
        <v>0</v>
      </c>
      <c r="S422" s="154">
        <f t="shared" si="405"/>
        <v>0</v>
      </c>
      <c r="T422" s="154">
        <f t="shared" si="405"/>
        <v>0</v>
      </c>
      <c r="U422" s="154">
        <f t="shared" si="405"/>
        <v>0</v>
      </c>
      <c r="V422" s="154">
        <f t="shared" si="405"/>
        <v>0</v>
      </c>
      <c r="W422" s="154">
        <f t="shared" si="405"/>
        <v>0</v>
      </c>
      <c r="X422" s="154">
        <f t="shared" si="405"/>
        <v>0</v>
      </c>
      <c r="Y422" s="154">
        <f t="shared" si="405"/>
        <v>0</v>
      </c>
      <c r="Z422" s="154">
        <f t="shared" si="405"/>
        <v>0</v>
      </c>
      <c r="AA422" s="154">
        <f t="shared" si="405"/>
        <v>0</v>
      </c>
      <c r="AB422" s="154">
        <f t="shared" si="405"/>
        <v>0</v>
      </c>
      <c r="AC422" s="154">
        <f t="shared" si="405"/>
        <v>0</v>
      </c>
      <c r="AD422" s="154">
        <f t="shared" si="405"/>
        <v>0</v>
      </c>
      <c r="AE422" s="154">
        <f t="shared" si="405"/>
        <v>0</v>
      </c>
      <c r="AF422" s="154">
        <f t="shared" si="405"/>
        <v>0</v>
      </c>
      <c r="AG422" s="154">
        <f t="shared" si="405"/>
        <v>0</v>
      </c>
      <c r="AH422" s="154">
        <f t="shared" si="405"/>
        <v>0</v>
      </c>
      <c r="AI422" s="154">
        <f t="shared" si="405"/>
        <v>0</v>
      </c>
      <c r="AJ422" s="154">
        <f t="shared" si="405"/>
        <v>0</v>
      </c>
      <c r="AK422" s="154">
        <f t="shared" si="405"/>
        <v>0</v>
      </c>
      <c r="AL422" s="154">
        <f t="shared" si="405"/>
        <v>0</v>
      </c>
      <c r="AM422" s="154">
        <f t="shared" si="405"/>
        <v>0</v>
      </c>
      <c r="AN422" s="154">
        <f t="shared" si="405"/>
        <v>0</v>
      </c>
      <c r="AO422" s="154">
        <f t="shared" si="405"/>
        <v>0</v>
      </c>
      <c r="AP422" s="154">
        <f t="shared" si="405"/>
        <v>0</v>
      </c>
      <c r="AQ422" s="154">
        <f t="shared" si="405"/>
        <v>0</v>
      </c>
      <c r="AR422" s="154">
        <f t="shared" si="405"/>
        <v>0</v>
      </c>
      <c r="AS422" s="154">
        <f t="shared" si="405"/>
        <v>0</v>
      </c>
      <c r="AT422" s="154">
        <f t="shared" si="405"/>
        <v>0</v>
      </c>
      <c r="AU422" s="154">
        <f t="shared" si="405"/>
        <v>0</v>
      </c>
      <c r="AV422" s="154">
        <f t="shared" si="405"/>
        <v>0</v>
      </c>
      <c r="AW422" s="154">
        <f t="shared" si="405"/>
        <v>0</v>
      </c>
      <c r="AX422" s="154">
        <f t="shared" si="405"/>
        <v>0</v>
      </c>
      <c r="AY422" s="154">
        <f t="shared" si="405"/>
        <v>0</v>
      </c>
      <c r="AZ422" s="154">
        <f t="shared" si="405"/>
        <v>0</v>
      </c>
      <c r="BA422" s="154">
        <f t="shared" si="405"/>
        <v>0</v>
      </c>
      <c r="BB422" s="154">
        <f t="shared" si="405"/>
        <v>0</v>
      </c>
      <c r="BC422" s="154">
        <f t="shared" si="405"/>
        <v>0</v>
      </c>
      <c r="BD422" s="154">
        <f t="shared" si="405"/>
        <v>0</v>
      </c>
      <c r="BE422" s="154">
        <f t="shared" si="405"/>
        <v>0</v>
      </c>
      <c r="BF422" s="154">
        <f t="shared" si="405"/>
        <v>0</v>
      </c>
      <c r="BG422" s="154">
        <f t="shared" si="405"/>
        <v>0</v>
      </c>
      <c r="BH422" s="154">
        <f t="shared" si="405"/>
        <v>0</v>
      </c>
      <c r="BI422" s="154">
        <f t="shared" si="405"/>
        <v>0</v>
      </c>
      <c r="BJ422" s="154">
        <f t="shared" si="405"/>
        <v>0</v>
      </c>
      <c r="BK422" s="154">
        <f t="shared" si="405"/>
        <v>0</v>
      </c>
      <c r="BL422" s="154">
        <f t="shared" si="405"/>
        <v>0</v>
      </c>
      <c r="BM422" s="154">
        <f t="shared" si="405"/>
        <v>0</v>
      </c>
      <c r="BN422" s="154">
        <f t="shared" si="405"/>
        <v>0</v>
      </c>
      <c r="BO422" s="154">
        <f t="shared" si="405"/>
        <v>0</v>
      </c>
    </row>
    <row r="423" spans="1:67" ht="12.75" hidden="1" customHeight="1" outlineLevel="1">
      <c r="B423" s="728" t="s">
        <v>505</v>
      </c>
      <c r="C423" s="687"/>
      <c r="D423" s="669" t="s">
        <v>497</v>
      </c>
      <c r="E423" s="670" t="s">
        <v>151</v>
      </c>
      <c r="F423" s="690"/>
      <c r="G423" s="87">
        <f>IF(G343="","",G343*G368)</f>
        <v>0</v>
      </c>
      <c r="H423" s="87">
        <f t="shared" ref="H423:AF423" si="406">IF(H343="","",H343*H368)</f>
        <v>0</v>
      </c>
      <c r="I423" s="87">
        <f t="shared" si="406"/>
        <v>0</v>
      </c>
      <c r="J423" s="87">
        <f t="shared" si="406"/>
        <v>0</v>
      </c>
      <c r="K423" s="87">
        <f t="shared" si="406"/>
        <v>0</v>
      </c>
      <c r="L423" s="87">
        <f t="shared" si="406"/>
        <v>0</v>
      </c>
      <c r="M423" s="87">
        <f t="shared" si="406"/>
        <v>0</v>
      </c>
      <c r="N423" s="87">
        <f t="shared" si="406"/>
        <v>0</v>
      </c>
      <c r="O423" s="87">
        <f t="shared" si="406"/>
        <v>0</v>
      </c>
      <c r="P423" s="87">
        <f t="shared" si="406"/>
        <v>0</v>
      </c>
      <c r="Q423" s="87">
        <f t="shared" si="406"/>
        <v>0</v>
      </c>
      <c r="R423" s="87">
        <f t="shared" si="406"/>
        <v>0</v>
      </c>
      <c r="S423" s="87">
        <f t="shared" si="406"/>
        <v>0</v>
      </c>
      <c r="T423" s="87">
        <f t="shared" si="406"/>
        <v>0</v>
      </c>
      <c r="U423" s="87">
        <f t="shared" si="406"/>
        <v>0</v>
      </c>
      <c r="V423" s="87">
        <f t="shared" si="406"/>
        <v>0</v>
      </c>
      <c r="W423" s="87">
        <f t="shared" si="406"/>
        <v>0</v>
      </c>
      <c r="X423" s="87">
        <f t="shared" si="406"/>
        <v>0</v>
      </c>
      <c r="Y423" s="87">
        <f t="shared" si="406"/>
        <v>0</v>
      </c>
      <c r="Z423" s="87">
        <f t="shared" si="406"/>
        <v>0</v>
      </c>
      <c r="AA423" s="87">
        <f t="shared" si="406"/>
        <v>0</v>
      </c>
      <c r="AB423" s="87">
        <f t="shared" si="406"/>
        <v>0</v>
      </c>
      <c r="AC423" s="87">
        <f t="shared" si="406"/>
        <v>0</v>
      </c>
      <c r="AD423" s="87">
        <f t="shared" si="406"/>
        <v>0</v>
      </c>
      <c r="AE423" s="87">
        <f t="shared" si="406"/>
        <v>0</v>
      </c>
      <c r="AF423" s="87">
        <f t="shared" si="406"/>
        <v>0</v>
      </c>
      <c r="AG423" s="87">
        <f t="shared" ref="AG423:AP423" si="407">IF(AG343="","",AG343*AG368)</f>
        <v>0</v>
      </c>
      <c r="AH423" s="87">
        <f t="shared" si="407"/>
        <v>0</v>
      </c>
      <c r="AI423" s="87">
        <f t="shared" si="407"/>
        <v>0</v>
      </c>
      <c r="AJ423" s="87">
        <f t="shared" si="407"/>
        <v>0</v>
      </c>
      <c r="AK423" s="87">
        <f t="shared" si="407"/>
        <v>0</v>
      </c>
      <c r="AL423" s="87">
        <f t="shared" si="407"/>
        <v>0</v>
      </c>
      <c r="AM423" s="87">
        <f t="shared" si="407"/>
        <v>0</v>
      </c>
      <c r="AN423" s="87">
        <f t="shared" si="407"/>
        <v>0</v>
      </c>
      <c r="AO423" s="87">
        <f t="shared" si="407"/>
        <v>0</v>
      </c>
      <c r="AP423" s="87">
        <f t="shared" si="407"/>
        <v>0</v>
      </c>
      <c r="AQ423" s="87">
        <f t="shared" ref="AQ423:BO423" si="408">IF(AQ343="","",AQ343*AQ368)</f>
        <v>0</v>
      </c>
      <c r="AR423" s="87">
        <f t="shared" si="408"/>
        <v>0</v>
      </c>
      <c r="AS423" s="87">
        <f t="shared" si="408"/>
        <v>0</v>
      </c>
      <c r="AT423" s="87">
        <f t="shared" si="408"/>
        <v>0</v>
      </c>
      <c r="AU423" s="87">
        <f t="shared" si="408"/>
        <v>0</v>
      </c>
      <c r="AV423" s="87">
        <f t="shared" si="408"/>
        <v>0</v>
      </c>
      <c r="AW423" s="87">
        <f t="shared" si="408"/>
        <v>0</v>
      </c>
      <c r="AX423" s="87">
        <f t="shared" si="408"/>
        <v>0</v>
      </c>
      <c r="AY423" s="87">
        <f t="shared" si="408"/>
        <v>0</v>
      </c>
      <c r="AZ423" s="87">
        <f t="shared" si="408"/>
        <v>0</v>
      </c>
      <c r="BA423" s="87">
        <f t="shared" si="408"/>
        <v>0</v>
      </c>
      <c r="BB423" s="87">
        <f t="shared" si="408"/>
        <v>0</v>
      </c>
      <c r="BC423" s="87">
        <f t="shared" si="408"/>
        <v>0</v>
      </c>
      <c r="BD423" s="87">
        <f t="shared" si="408"/>
        <v>0</v>
      </c>
      <c r="BE423" s="87">
        <f t="shared" si="408"/>
        <v>0</v>
      </c>
      <c r="BF423" s="87">
        <f t="shared" si="408"/>
        <v>0</v>
      </c>
      <c r="BG423" s="87">
        <f t="shared" si="408"/>
        <v>0</v>
      </c>
      <c r="BH423" s="87">
        <f t="shared" si="408"/>
        <v>0</v>
      </c>
      <c r="BI423" s="87">
        <f t="shared" si="408"/>
        <v>0</v>
      </c>
      <c r="BJ423" s="87">
        <f t="shared" si="408"/>
        <v>0</v>
      </c>
      <c r="BK423" s="87">
        <f t="shared" si="408"/>
        <v>0</v>
      </c>
      <c r="BL423" s="87">
        <f t="shared" si="408"/>
        <v>0</v>
      </c>
      <c r="BM423" s="87">
        <f t="shared" si="408"/>
        <v>0</v>
      </c>
      <c r="BN423" s="87">
        <f t="shared" si="408"/>
        <v>0</v>
      </c>
      <c r="BO423" s="87">
        <f t="shared" si="408"/>
        <v>0</v>
      </c>
    </row>
    <row r="424" spans="1:67" ht="12.75" hidden="1" customHeight="1" outlineLevel="1">
      <c r="B424" s="728">
        <v>236</v>
      </c>
      <c r="C424" s="59" t="s">
        <v>400</v>
      </c>
      <c r="D424" s="689"/>
      <c r="E424" s="670" t="s">
        <v>151</v>
      </c>
      <c r="F424" s="690"/>
      <c r="G424" s="154">
        <f t="shared" ref="G424:BO424" si="409">G425</f>
        <v>0</v>
      </c>
      <c r="H424" s="154">
        <f t="shared" si="409"/>
        <v>0</v>
      </c>
      <c r="I424" s="154">
        <f t="shared" si="409"/>
        <v>0</v>
      </c>
      <c r="J424" s="154">
        <f t="shared" si="409"/>
        <v>0</v>
      </c>
      <c r="K424" s="154">
        <f t="shared" si="409"/>
        <v>0</v>
      </c>
      <c r="L424" s="154">
        <f t="shared" si="409"/>
        <v>0</v>
      </c>
      <c r="M424" s="154">
        <f t="shared" si="409"/>
        <v>0</v>
      </c>
      <c r="N424" s="154">
        <f t="shared" si="409"/>
        <v>0</v>
      </c>
      <c r="O424" s="154">
        <f t="shared" si="409"/>
        <v>0</v>
      </c>
      <c r="P424" s="154">
        <f t="shared" si="409"/>
        <v>0</v>
      </c>
      <c r="Q424" s="154">
        <f t="shared" si="409"/>
        <v>0</v>
      </c>
      <c r="R424" s="154">
        <f t="shared" si="409"/>
        <v>0</v>
      </c>
      <c r="S424" s="154">
        <f t="shared" si="409"/>
        <v>0</v>
      </c>
      <c r="T424" s="154">
        <f t="shared" si="409"/>
        <v>0</v>
      </c>
      <c r="U424" s="154">
        <f t="shared" si="409"/>
        <v>0</v>
      </c>
      <c r="V424" s="154">
        <f t="shared" si="409"/>
        <v>0</v>
      </c>
      <c r="W424" s="154">
        <f t="shared" si="409"/>
        <v>0</v>
      </c>
      <c r="X424" s="154">
        <f t="shared" si="409"/>
        <v>0</v>
      </c>
      <c r="Y424" s="154">
        <f t="shared" si="409"/>
        <v>0</v>
      </c>
      <c r="Z424" s="154">
        <f t="shared" si="409"/>
        <v>0</v>
      </c>
      <c r="AA424" s="154">
        <f t="shared" si="409"/>
        <v>0</v>
      </c>
      <c r="AB424" s="154">
        <f t="shared" si="409"/>
        <v>0</v>
      </c>
      <c r="AC424" s="154">
        <f t="shared" si="409"/>
        <v>0</v>
      </c>
      <c r="AD424" s="154">
        <f t="shared" si="409"/>
        <v>0</v>
      </c>
      <c r="AE424" s="154">
        <f t="shared" si="409"/>
        <v>0</v>
      </c>
      <c r="AF424" s="154">
        <f t="shared" si="409"/>
        <v>0</v>
      </c>
      <c r="AG424" s="154">
        <f t="shared" si="409"/>
        <v>0</v>
      </c>
      <c r="AH424" s="154">
        <f t="shared" si="409"/>
        <v>0</v>
      </c>
      <c r="AI424" s="154">
        <f t="shared" si="409"/>
        <v>0</v>
      </c>
      <c r="AJ424" s="154">
        <f t="shared" si="409"/>
        <v>0</v>
      </c>
      <c r="AK424" s="154">
        <f t="shared" si="409"/>
        <v>0</v>
      </c>
      <c r="AL424" s="154">
        <f t="shared" si="409"/>
        <v>0</v>
      </c>
      <c r="AM424" s="154">
        <f t="shared" si="409"/>
        <v>0</v>
      </c>
      <c r="AN424" s="154">
        <f t="shared" si="409"/>
        <v>0</v>
      </c>
      <c r="AO424" s="154">
        <f t="shared" si="409"/>
        <v>0</v>
      </c>
      <c r="AP424" s="154">
        <f t="shared" si="409"/>
        <v>0</v>
      </c>
      <c r="AQ424" s="154">
        <f t="shared" si="409"/>
        <v>0</v>
      </c>
      <c r="AR424" s="154">
        <f t="shared" si="409"/>
        <v>0</v>
      </c>
      <c r="AS424" s="154">
        <f t="shared" si="409"/>
        <v>0</v>
      </c>
      <c r="AT424" s="154">
        <f t="shared" si="409"/>
        <v>0</v>
      </c>
      <c r="AU424" s="154">
        <f t="shared" si="409"/>
        <v>0</v>
      </c>
      <c r="AV424" s="154">
        <f t="shared" si="409"/>
        <v>0</v>
      </c>
      <c r="AW424" s="154">
        <f t="shared" si="409"/>
        <v>0</v>
      </c>
      <c r="AX424" s="154">
        <f t="shared" si="409"/>
        <v>0</v>
      </c>
      <c r="AY424" s="154">
        <f t="shared" si="409"/>
        <v>0</v>
      </c>
      <c r="AZ424" s="154">
        <f t="shared" si="409"/>
        <v>0</v>
      </c>
      <c r="BA424" s="154">
        <f t="shared" si="409"/>
        <v>0</v>
      </c>
      <c r="BB424" s="154">
        <f t="shared" si="409"/>
        <v>0</v>
      </c>
      <c r="BC424" s="154">
        <f t="shared" si="409"/>
        <v>0</v>
      </c>
      <c r="BD424" s="154">
        <f t="shared" si="409"/>
        <v>0</v>
      </c>
      <c r="BE424" s="154">
        <f t="shared" si="409"/>
        <v>0</v>
      </c>
      <c r="BF424" s="154">
        <f t="shared" si="409"/>
        <v>0</v>
      </c>
      <c r="BG424" s="154">
        <f t="shared" si="409"/>
        <v>0</v>
      </c>
      <c r="BH424" s="154">
        <f t="shared" si="409"/>
        <v>0</v>
      </c>
      <c r="BI424" s="154">
        <f t="shared" si="409"/>
        <v>0</v>
      </c>
      <c r="BJ424" s="154">
        <f t="shared" si="409"/>
        <v>0</v>
      </c>
      <c r="BK424" s="154">
        <f t="shared" si="409"/>
        <v>0</v>
      </c>
      <c r="BL424" s="154">
        <f t="shared" si="409"/>
        <v>0</v>
      </c>
      <c r="BM424" s="154">
        <f t="shared" si="409"/>
        <v>0</v>
      </c>
      <c r="BN424" s="154">
        <f t="shared" si="409"/>
        <v>0</v>
      </c>
      <c r="BO424" s="154">
        <f t="shared" si="409"/>
        <v>0</v>
      </c>
    </row>
    <row r="425" spans="1:67" ht="12.75" hidden="1" customHeight="1" outlineLevel="1">
      <c r="B425" s="728" t="s">
        <v>506</v>
      </c>
      <c r="C425" s="715"/>
      <c r="D425" s="640" t="s">
        <v>192</v>
      </c>
      <c r="E425" s="670" t="s">
        <v>151</v>
      </c>
      <c r="F425" s="690"/>
      <c r="G425" s="87">
        <f>IF(G345="","",(G266*G305/1000*G385)+(G264*G303/1000*G368*G376))</f>
        <v>0</v>
      </c>
      <c r="H425" s="87">
        <f t="shared" ref="H425:AK425" si="410">IF(H345="","",(H266*H305/1000*H385)+(H264*H303/1000*H368*H376))</f>
        <v>0</v>
      </c>
      <c r="I425" s="87">
        <f t="shared" si="410"/>
        <v>0</v>
      </c>
      <c r="J425" s="87">
        <f t="shared" si="410"/>
        <v>0</v>
      </c>
      <c r="K425" s="87">
        <f t="shared" si="410"/>
        <v>0</v>
      </c>
      <c r="L425" s="87">
        <f t="shared" si="410"/>
        <v>0</v>
      </c>
      <c r="M425" s="87">
        <f t="shared" si="410"/>
        <v>0</v>
      </c>
      <c r="N425" s="87">
        <f t="shared" si="410"/>
        <v>0</v>
      </c>
      <c r="O425" s="87">
        <f t="shared" si="410"/>
        <v>0</v>
      </c>
      <c r="P425" s="87">
        <f t="shared" si="410"/>
        <v>0</v>
      </c>
      <c r="Q425" s="87">
        <f t="shared" si="410"/>
        <v>0</v>
      </c>
      <c r="R425" s="87">
        <f t="shared" si="410"/>
        <v>0</v>
      </c>
      <c r="S425" s="87">
        <f t="shared" si="410"/>
        <v>0</v>
      </c>
      <c r="T425" s="87">
        <f t="shared" si="410"/>
        <v>0</v>
      </c>
      <c r="U425" s="87">
        <f t="shared" si="410"/>
        <v>0</v>
      </c>
      <c r="V425" s="87">
        <f t="shared" si="410"/>
        <v>0</v>
      </c>
      <c r="W425" s="87">
        <f t="shared" si="410"/>
        <v>0</v>
      </c>
      <c r="X425" s="87">
        <f t="shared" si="410"/>
        <v>0</v>
      </c>
      <c r="Y425" s="87">
        <f t="shared" si="410"/>
        <v>0</v>
      </c>
      <c r="Z425" s="87">
        <f t="shared" si="410"/>
        <v>0</v>
      </c>
      <c r="AA425" s="87">
        <f t="shared" si="410"/>
        <v>0</v>
      </c>
      <c r="AB425" s="87">
        <f t="shared" si="410"/>
        <v>0</v>
      </c>
      <c r="AC425" s="87">
        <f t="shared" si="410"/>
        <v>0</v>
      </c>
      <c r="AD425" s="87">
        <f t="shared" si="410"/>
        <v>0</v>
      </c>
      <c r="AE425" s="87">
        <f t="shared" si="410"/>
        <v>0</v>
      </c>
      <c r="AF425" s="87">
        <f t="shared" si="410"/>
        <v>0</v>
      </c>
      <c r="AG425" s="87">
        <f t="shared" si="410"/>
        <v>0</v>
      </c>
      <c r="AH425" s="87">
        <f t="shared" si="410"/>
        <v>0</v>
      </c>
      <c r="AI425" s="87">
        <f t="shared" si="410"/>
        <v>0</v>
      </c>
      <c r="AJ425" s="87">
        <f t="shared" si="410"/>
        <v>0</v>
      </c>
      <c r="AK425" s="87">
        <f t="shared" si="410"/>
        <v>0</v>
      </c>
      <c r="AL425" s="87">
        <f>IF(AL345="","",(AL266*AL305/1000*AL385)+(AL264*AL303/1000*AL368*AL376))</f>
        <v>0</v>
      </c>
      <c r="AM425" s="87">
        <f>IF(AM345="","",(AM266*AM305/1000*AM385)+(AM264*AM303/1000*AM368*AM376))</f>
        <v>0</v>
      </c>
      <c r="AN425" s="87">
        <f>IF(AN345="","",(AN266*AN305/1000*AN385)+(AN264*AN303/1000*AN368*AN376))</f>
        <v>0</v>
      </c>
      <c r="AO425" s="87">
        <f>IF(AO345="","",(AO266*AO305/1000*AO385)+(AO264*AO303/1000*AO368*AO376))</f>
        <v>0</v>
      </c>
      <c r="AP425" s="87">
        <f>IF(AP345="","",(AP266*AP305/1000*AP385)+(AP264*AP303/1000*AP368*AP376))</f>
        <v>0</v>
      </c>
      <c r="AQ425" s="87">
        <f t="shared" ref="AQ425:BO425" si="411">IF(AQ345="","",(AQ266*AQ305/1000*AQ385)+(AQ264*AQ303/1000*AQ368*AQ376))</f>
        <v>0</v>
      </c>
      <c r="AR425" s="87">
        <f t="shared" si="411"/>
        <v>0</v>
      </c>
      <c r="AS425" s="87">
        <f t="shared" si="411"/>
        <v>0</v>
      </c>
      <c r="AT425" s="87">
        <f t="shared" si="411"/>
        <v>0</v>
      </c>
      <c r="AU425" s="87">
        <f t="shared" si="411"/>
        <v>0</v>
      </c>
      <c r="AV425" s="87">
        <f t="shared" si="411"/>
        <v>0</v>
      </c>
      <c r="AW425" s="87">
        <f t="shared" si="411"/>
        <v>0</v>
      </c>
      <c r="AX425" s="87">
        <f t="shared" si="411"/>
        <v>0</v>
      </c>
      <c r="AY425" s="87">
        <f t="shared" si="411"/>
        <v>0</v>
      </c>
      <c r="AZ425" s="87">
        <f t="shared" si="411"/>
        <v>0</v>
      </c>
      <c r="BA425" s="87">
        <f t="shared" si="411"/>
        <v>0</v>
      </c>
      <c r="BB425" s="87">
        <f t="shared" si="411"/>
        <v>0</v>
      </c>
      <c r="BC425" s="87">
        <f t="shared" si="411"/>
        <v>0</v>
      </c>
      <c r="BD425" s="87">
        <f t="shared" si="411"/>
        <v>0</v>
      </c>
      <c r="BE425" s="87">
        <f t="shared" si="411"/>
        <v>0</v>
      </c>
      <c r="BF425" s="87">
        <f t="shared" si="411"/>
        <v>0</v>
      </c>
      <c r="BG425" s="87">
        <f t="shared" si="411"/>
        <v>0</v>
      </c>
      <c r="BH425" s="87">
        <f t="shared" si="411"/>
        <v>0</v>
      </c>
      <c r="BI425" s="87">
        <f t="shared" si="411"/>
        <v>0</v>
      </c>
      <c r="BJ425" s="87">
        <f t="shared" si="411"/>
        <v>0</v>
      </c>
      <c r="BK425" s="87">
        <f t="shared" si="411"/>
        <v>0</v>
      </c>
      <c r="BL425" s="87">
        <f t="shared" si="411"/>
        <v>0</v>
      </c>
      <c r="BM425" s="87">
        <f t="shared" si="411"/>
        <v>0</v>
      </c>
      <c r="BN425" s="87">
        <f t="shared" si="411"/>
        <v>0</v>
      </c>
      <c r="BO425" s="87">
        <f t="shared" si="411"/>
        <v>0</v>
      </c>
    </row>
    <row r="426" spans="1:67" s="784" customFormat="1" ht="13.5" collapsed="1" thickBot="1">
      <c r="B426" s="63"/>
      <c r="E426" s="785"/>
      <c r="F426" s="785"/>
      <c r="G426" s="185"/>
      <c r="H426" s="185"/>
      <c r="I426" s="185"/>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c r="AQ426" s="156"/>
      <c r="AR426" s="156"/>
      <c r="AS426" s="156"/>
      <c r="AT426" s="156"/>
      <c r="AU426" s="156"/>
      <c r="AV426" s="156"/>
      <c r="AW426" s="156"/>
      <c r="AX426" s="156"/>
      <c r="AY426" s="156"/>
      <c r="AZ426" s="156"/>
      <c r="BA426" s="156"/>
      <c r="BB426" s="156"/>
      <c r="BC426" s="156"/>
      <c r="BD426" s="156"/>
      <c r="BE426" s="156"/>
      <c r="BF426" s="156"/>
      <c r="BG426" s="156"/>
      <c r="BH426" s="156"/>
      <c r="BI426" s="156"/>
      <c r="BJ426" s="156"/>
      <c r="BK426" s="156"/>
      <c r="BL426" s="156"/>
      <c r="BM426" s="156"/>
      <c r="BN426" s="156"/>
      <c r="BO426" s="156"/>
    </row>
    <row r="427" spans="1:67" s="809" customFormat="1" ht="13.5" thickBot="1">
      <c r="A427" s="12" t="s">
        <v>66</v>
      </c>
      <c r="B427" s="765"/>
      <c r="C427" s="765"/>
      <c r="D427" s="765"/>
      <c r="E427" s="779"/>
      <c r="F427" s="779"/>
      <c r="G427" s="997"/>
      <c r="H427" s="997"/>
      <c r="I427" s="997"/>
      <c r="J427" s="997"/>
      <c r="K427" s="997"/>
      <c r="L427" s="997"/>
      <c r="M427" s="997"/>
      <c r="N427" s="997"/>
      <c r="O427" s="997"/>
      <c r="P427" s="997"/>
      <c r="Q427" s="997"/>
      <c r="R427" s="997"/>
      <c r="S427" s="997"/>
      <c r="T427" s="997"/>
      <c r="U427" s="997"/>
      <c r="V427" s="997"/>
      <c r="W427" s="997"/>
      <c r="X427" s="997"/>
      <c r="Y427" s="997"/>
      <c r="Z427" s="997"/>
      <c r="AA427" s="997"/>
      <c r="AB427" s="997"/>
      <c r="AC427" s="997"/>
      <c r="AD427" s="997"/>
      <c r="AE427" s="997"/>
      <c r="AF427" s="997"/>
      <c r="AG427" s="997"/>
      <c r="AH427" s="997"/>
      <c r="AI427" s="997"/>
      <c r="AJ427" s="997"/>
      <c r="AK427" s="998"/>
      <c r="AL427" s="998"/>
      <c r="AM427" s="998"/>
      <c r="AN427" s="998"/>
      <c r="AO427" s="998"/>
      <c r="AP427" s="998"/>
      <c r="AQ427" s="998"/>
      <c r="AR427" s="998"/>
      <c r="AS427" s="998"/>
      <c r="AT427" s="998"/>
      <c r="AU427" s="998"/>
      <c r="AV427" s="998"/>
      <c r="AW427" s="998"/>
      <c r="AX427" s="998"/>
      <c r="AY427" s="998"/>
      <c r="AZ427" s="998"/>
      <c r="BA427" s="998"/>
      <c r="BB427" s="998"/>
      <c r="BC427" s="998"/>
      <c r="BD427" s="998"/>
      <c r="BE427" s="998"/>
      <c r="BF427" s="998"/>
      <c r="BG427" s="998"/>
      <c r="BH427" s="998"/>
      <c r="BI427" s="998"/>
      <c r="BJ427" s="998"/>
      <c r="BK427" s="998"/>
      <c r="BL427" s="998"/>
      <c r="BM427" s="998"/>
      <c r="BN427" s="998"/>
      <c r="BO427" s="998"/>
    </row>
    <row r="428" spans="1:67" ht="13.5" thickBot="1">
      <c r="G428" s="856"/>
      <c r="H428" s="856"/>
      <c r="I428" s="856"/>
      <c r="J428" s="856"/>
      <c r="K428" s="856"/>
      <c r="L428" s="856"/>
      <c r="M428" s="856"/>
      <c r="N428" s="856"/>
      <c r="O428" s="856"/>
      <c r="P428" s="856"/>
      <c r="Q428" s="856"/>
      <c r="R428" s="856"/>
      <c r="S428" s="856"/>
      <c r="T428" s="856"/>
      <c r="U428" s="856"/>
      <c r="V428" s="856"/>
      <c r="W428" s="856"/>
      <c r="X428" s="856"/>
      <c r="Y428" s="856"/>
      <c r="Z428" s="856"/>
      <c r="AA428" s="856"/>
      <c r="AB428" s="856"/>
      <c r="AC428" s="856"/>
      <c r="AD428" s="856"/>
      <c r="AE428" s="856"/>
      <c r="AF428" s="856"/>
      <c r="AG428" s="856"/>
      <c r="AH428" s="856"/>
      <c r="AI428" s="856"/>
      <c r="AJ428" s="856"/>
      <c r="AK428" s="856"/>
      <c r="AL428" s="856"/>
      <c r="AM428" s="856"/>
      <c r="AN428" s="856"/>
      <c r="AO428" s="856"/>
      <c r="AP428" s="856"/>
      <c r="AQ428" s="856"/>
      <c r="AR428" s="856"/>
      <c r="AS428" s="856"/>
      <c r="AT428" s="856"/>
      <c r="AU428" s="856"/>
      <c r="AV428" s="856"/>
      <c r="AW428" s="856"/>
      <c r="AX428" s="856"/>
      <c r="AY428" s="856"/>
      <c r="AZ428" s="856"/>
      <c r="BA428" s="856"/>
      <c r="BB428" s="856"/>
      <c r="BC428" s="856"/>
      <c r="BD428" s="856"/>
      <c r="BE428" s="856"/>
      <c r="BF428" s="856"/>
      <c r="BG428" s="856"/>
      <c r="BH428" s="856"/>
      <c r="BI428" s="856"/>
      <c r="BJ428" s="856"/>
      <c r="BK428" s="856"/>
      <c r="BL428" s="856"/>
      <c r="BM428" s="856"/>
      <c r="BN428" s="856"/>
      <c r="BO428" s="856"/>
    </row>
    <row r="429" spans="1:67" ht="13.5" thickBot="1">
      <c r="B429" s="17" t="s">
        <v>33</v>
      </c>
      <c r="C429" s="781"/>
      <c r="D429" s="781"/>
      <c r="E429" s="813"/>
      <c r="F429" s="814"/>
      <c r="G429" s="147">
        <f t="shared" ref="G429:BO429" si="412">G$7</f>
        <v>1990</v>
      </c>
      <c r="H429" s="147">
        <f t="shared" si="412"/>
        <v>1991</v>
      </c>
      <c r="I429" s="147">
        <f t="shared" si="412"/>
        <v>1992</v>
      </c>
      <c r="J429" s="147">
        <f t="shared" si="412"/>
        <v>1993</v>
      </c>
      <c r="K429" s="147">
        <f t="shared" si="412"/>
        <v>1994</v>
      </c>
      <c r="L429" s="147">
        <f t="shared" si="412"/>
        <v>1995</v>
      </c>
      <c r="M429" s="147">
        <f t="shared" si="412"/>
        <v>1996</v>
      </c>
      <c r="N429" s="147">
        <f t="shared" si="412"/>
        <v>1997</v>
      </c>
      <c r="O429" s="147">
        <f t="shared" si="412"/>
        <v>1998</v>
      </c>
      <c r="P429" s="147">
        <f t="shared" si="412"/>
        <v>1999</v>
      </c>
      <c r="Q429" s="147">
        <f t="shared" si="412"/>
        <v>2000</v>
      </c>
      <c r="R429" s="147">
        <f t="shared" si="412"/>
        <v>2001</v>
      </c>
      <c r="S429" s="147">
        <f t="shared" si="412"/>
        <v>2002</v>
      </c>
      <c r="T429" s="147">
        <f t="shared" si="412"/>
        <v>2003</v>
      </c>
      <c r="U429" s="147">
        <f t="shared" si="412"/>
        <v>2004</v>
      </c>
      <c r="V429" s="147">
        <f t="shared" si="412"/>
        <v>2005</v>
      </c>
      <c r="W429" s="147">
        <f t="shared" si="412"/>
        <v>2006</v>
      </c>
      <c r="X429" s="147">
        <f t="shared" si="412"/>
        <v>2007</v>
      </c>
      <c r="Y429" s="147">
        <f t="shared" si="412"/>
        <v>2008</v>
      </c>
      <c r="Z429" s="147">
        <f t="shared" si="412"/>
        <v>2009</v>
      </c>
      <c r="AA429" s="147">
        <f t="shared" si="412"/>
        <v>2010</v>
      </c>
      <c r="AB429" s="147">
        <f t="shared" si="412"/>
        <v>2011</v>
      </c>
      <c r="AC429" s="147">
        <f t="shared" si="412"/>
        <v>2012</v>
      </c>
      <c r="AD429" s="147">
        <f t="shared" si="412"/>
        <v>2013</v>
      </c>
      <c r="AE429" s="147">
        <f t="shared" si="412"/>
        <v>2014</v>
      </c>
      <c r="AF429" s="147">
        <f t="shared" si="412"/>
        <v>2015</v>
      </c>
      <c r="AG429" s="147">
        <f t="shared" si="412"/>
        <v>2016</v>
      </c>
      <c r="AH429" s="147">
        <f t="shared" si="412"/>
        <v>2017</v>
      </c>
      <c r="AI429" s="147">
        <f t="shared" si="412"/>
        <v>2018</v>
      </c>
      <c r="AJ429" s="147">
        <f t="shared" si="412"/>
        <v>2019</v>
      </c>
      <c r="AK429" s="147">
        <f t="shared" si="412"/>
        <v>2020</v>
      </c>
      <c r="AL429" s="147">
        <f t="shared" si="412"/>
        <v>2021</v>
      </c>
      <c r="AM429" s="147">
        <f t="shared" si="412"/>
        <v>2022</v>
      </c>
      <c r="AN429" s="147">
        <f t="shared" si="412"/>
        <v>2023</v>
      </c>
      <c r="AO429" s="147">
        <f t="shared" si="412"/>
        <v>2024</v>
      </c>
      <c r="AP429" s="147">
        <f t="shared" si="412"/>
        <v>2025</v>
      </c>
      <c r="AQ429" s="147">
        <f t="shared" si="412"/>
        <v>2026</v>
      </c>
      <c r="AR429" s="147">
        <f t="shared" si="412"/>
        <v>2027</v>
      </c>
      <c r="AS429" s="147">
        <f t="shared" si="412"/>
        <v>2028</v>
      </c>
      <c r="AT429" s="147">
        <f t="shared" si="412"/>
        <v>2029</v>
      </c>
      <c r="AU429" s="147">
        <f t="shared" si="412"/>
        <v>2030</v>
      </c>
      <c r="AV429" s="147">
        <f t="shared" si="412"/>
        <v>2031</v>
      </c>
      <c r="AW429" s="147">
        <f t="shared" si="412"/>
        <v>2032</v>
      </c>
      <c r="AX429" s="147">
        <f t="shared" si="412"/>
        <v>2033</v>
      </c>
      <c r="AY429" s="147">
        <f t="shared" si="412"/>
        <v>2034</v>
      </c>
      <c r="AZ429" s="147">
        <f t="shared" si="412"/>
        <v>2035</v>
      </c>
      <c r="BA429" s="147">
        <f t="shared" si="412"/>
        <v>2036</v>
      </c>
      <c r="BB429" s="147">
        <f t="shared" si="412"/>
        <v>2037</v>
      </c>
      <c r="BC429" s="147">
        <f t="shared" si="412"/>
        <v>2038</v>
      </c>
      <c r="BD429" s="147">
        <f t="shared" si="412"/>
        <v>2039</v>
      </c>
      <c r="BE429" s="147">
        <f t="shared" si="412"/>
        <v>2040</v>
      </c>
      <c r="BF429" s="147">
        <f t="shared" si="412"/>
        <v>2041</v>
      </c>
      <c r="BG429" s="147">
        <f t="shared" si="412"/>
        <v>2042</v>
      </c>
      <c r="BH429" s="147">
        <f t="shared" si="412"/>
        <v>2043</v>
      </c>
      <c r="BI429" s="147">
        <f t="shared" si="412"/>
        <v>2044</v>
      </c>
      <c r="BJ429" s="147">
        <f t="shared" si="412"/>
        <v>2045</v>
      </c>
      <c r="BK429" s="147">
        <f t="shared" si="412"/>
        <v>2046</v>
      </c>
      <c r="BL429" s="147">
        <f t="shared" si="412"/>
        <v>2047</v>
      </c>
      <c r="BM429" s="147">
        <f t="shared" si="412"/>
        <v>2048</v>
      </c>
      <c r="BN429" s="147">
        <f t="shared" si="412"/>
        <v>2049</v>
      </c>
      <c r="BO429" s="147">
        <f t="shared" si="412"/>
        <v>2050</v>
      </c>
    </row>
    <row r="430" spans="1:67">
      <c r="B430" s="786">
        <v>301</v>
      </c>
      <c r="C430" s="58" t="s">
        <v>396</v>
      </c>
      <c r="D430" s="689"/>
      <c r="E430" s="670"/>
      <c r="F430" s="698"/>
      <c r="G430" s="704"/>
      <c r="H430" s="705"/>
      <c r="I430" s="705"/>
      <c r="J430" s="705"/>
      <c r="K430" s="705"/>
      <c r="L430" s="705"/>
      <c r="M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6"/>
      <c r="AL430" s="706"/>
      <c r="AM430" s="706"/>
      <c r="AN430" s="706"/>
      <c r="AO430" s="706"/>
      <c r="AP430" s="706"/>
      <c r="AQ430" s="706"/>
      <c r="AR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row>
    <row r="431" spans="1:67">
      <c r="B431" s="728" t="s">
        <v>67</v>
      </c>
      <c r="C431" s="60"/>
      <c r="D431" s="686" t="s">
        <v>1120</v>
      </c>
      <c r="E431" s="667" t="s">
        <v>1315</v>
      </c>
      <c r="F431" s="692"/>
      <c r="G431" s="973">
        <v>0</v>
      </c>
      <c r="H431" s="973">
        <v>0</v>
      </c>
      <c r="I431" s="973">
        <v>0</v>
      </c>
      <c r="J431" s="973">
        <v>0</v>
      </c>
      <c r="K431" s="973">
        <v>0</v>
      </c>
      <c r="L431" s="973">
        <v>0</v>
      </c>
      <c r="M431" s="973">
        <v>0</v>
      </c>
      <c r="N431" s="973">
        <v>0</v>
      </c>
      <c r="O431" s="973">
        <v>0</v>
      </c>
      <c r="P431" s="973">
        <v>0</v>
      </c>
      <c r="Q431" s="973">
        <v>0</v>
      </c>
      <c r="R431" s="973">
        <v>0</v>
      </c>
      <c r="S431" s="973">
        <v>0</v>
      </c>
      <c r="T431" s="973">
        <v>0</v>
      </c>
      <c r="U431" s="973">
        <v>0</v>
      </c>
      <c r="V431" s="973">
        <v>0</v>
      </c>
      <c r="W431" s="973">
        <v>0</v>
      </c>
      <c r="X431" s="973">
        <v>0</v>
      </c>
      <c r="Y431" s="973">
        <v>0</v>
      </c>
      <c r="Z431" s="973">
        <v>0</v>
      </c>
      <c r="AA431" s="973">
        <v>0</v>
      </c>
      <c r="AB431" s="973">
        <v>0</v>
      </c>
      <c r="AC431" s="973">
        <v>0</v>
      </c>
      <c r="AD431" s="973">
        <v>0</v>
      </c>
      <c r="AE431" s="973">
        <v>0</v>
      </c>
      <c r="AF431" s="973">
        <v>0</v>
      </c>
      <c r="AG431" s="973">
        <v>0</v>
      </c>
      <c r="AH431" s="973">
        <v>0</v>
      </c>
      <c r="AI431" s="973">
        <v>0</v>
      </c>
      <c r="AJ431" s="973">
        <v>0</v>
      </c>
      <c r="AK431" s="973">
        <v>0</v>
      </c>
      <c r="AL431" s="973">
        <v>0</v>
      </c>
      <c r="AM431" s="973">
        <v>0</v>
      </c>
      <c r="AN431" s="973">
        <v>0</v>
      </c>
      <c r="AO431" s="973">
        <v>0</v>
      </c>
      <c r="AP431" s="973">
        <v>0</v>
      </c>
      <c r="AQ431" s="973">
        <v>0</v>
      </c>
      <c r="AR431" s="973">
        <v>0</v>
      </c>
      <c r="AS431" s="973">
        <v>0</v>
      </c>
      <c r="AT431" s="973">
        <v>0</v>
      </c>
      <c r="AU431" s="973">
        <v>0</v>
      </c>
      <c r="AV431" s="973">
        <v>0</v>
      </c>
      <c r="AW431" s="973">
        <v>0</v>
      </c>
      <c r="AX431" s="973">
        <v>0</v>
      </c>
      <c r="AY431" s="973">
        <v>0</v>
      </c>
      <c r="AZ431" s="973">
        <v>0</v>
      </c>
      <c r="BA431" s="973">
        <v>0</v>
      </c>
      <c r="BB431" s="973">
        <v>0</v>
      </c>
      <c r="BC431" s="973">
        <v>0</v>
      </c>
      <c r="BD431" s="973">
        <v>0</v>
      </c>
      <c r="BE431" s="973">
        <v>0</v>
      </c>
      <c r="BF431" s="973">
        <v>0</v>
      </c>
      <c r="BG431" s="973">
        <v>0</v>
      </c>
      <c r="BH431" s="973">
        <v>0</v>
      </c>
      <c r="BI431" s="973">
        <v>0</v>
      </c>
      <c r="BJ431" s="973">
        <v>0</v>
      </c>
      <c r="BK431" s="973">
        <v>0</v>
      </c>
      <c r="BL431" s="973">
        <v>0</v>
      </c>
      <c r="BM431" s="973">
        <v>0</v>
      </c>
      <c r="BN431" s="973">
        <v>0</v>
      </c>
      <c r="BO431" s="973">
        <v>0</v>
      </c>
    </row>
    <row r="432" spans="1:67">
      <c r="B432" s="728" t="s">
        <v>68</v>
      </c>
      <c r="C432" s="60"/>
      <c r="D432" s="686" t="s">
        <v>32</v>
      </c>
      <c r="E432" s="667" t="s">
        <v>1315</v>
      </c>
      <c r="F432" s="692"/>
      <c r="G432" s="973">
        <v>0</v>
      </c>
      <c r="H432" s="973">
        <v>0</v>
      </c>
      <c r="I432" s="973">
        <v>0</v>
      </c>
      <c r="J432" s="973">
        <v>0</v>
      </c>
      <c r="K432" s="973">
        <v>0</v>
      </c>
      <c r="L432" s="973">
        <v>0</v>
      </c>
      <c r="M432" s="973">
        <v>0</v>
      </c>
      <c r="N432" s="973">
        <v>0</v>
      </c>
      <c r="O432" s="973">
        <v>0</v>
      </c>
      <c r="P432" s="973">
        <v>0</v>
      </c>
      <c r="Q432" s="973">
        <v>0</v>
      </c>
      <c r="R432" s="973">
        <v>0</v>
      </c>
      <c r="S432" s="973">
        <v>0</v>
      </c>
      <c r="T432" s="973">
        <v>0</v>
      </c>
      <c r="U432" s="973">
        <v>0</v>
      </c>
      <c r="V432" s="973">
        <v>0</v>
      </c>
      <c r="W432" s="973">
        <v>0</v>
      </c>
      <c r="X432" s="973">
        <v>0</v>
      </c>
      <c r="Y432" s="973">
        <v>0</v>
      </c>
      <c r="Z432" s="973">
        <v>0</v>
      </c>
      <c r="AA432" s="973">
        <v>0</v>
      </c>
      <c r="AB432" s="973">
        <v>0</v>
      </c>
      <c r="AC432" s="973">
        <v>0</v>
      </c>
      <c r="AD432" s="973">
        <v>0</v>
      </c>
      <c r="AE432" s="973">
        <v>0</v>
      </c>
      <c r="AF432" s="973">
        <v>0</v>
      </c>
      <c r="AG432" s="973">
        <v>0</v>
      </c>
      <c r="AH432" s="973">
        <v>0</v>
      </c>
      <c r="AI432" s="973">
        <v>0</v>
      </c>
      <c r="AJ432" s="973">
        <v>0</v>
      </c>
      <c r="AK432" s="973">
        <v>0</v>
      </c>
      <c r="AL432" s="973">
        <v>0</v>
      </c>
      <c r="AM432" s="973">
        <v>0</v>
      </c>
      <c r="AN432" s="973">
        <v>0</v>
      </c>
      <c r="AO432" s="973">
        <v>0</v>
      </c>
      <c r="AP432" s="973">
        <v>0</v>
      </c>
      <c r="AQ432" s="973">
        <v>0</v>
      </c>
      <c r="AR432" s="973">
        <v>0</v>
      </c>
      <c r="AS432" s="973">
        <v>0</v>
      </c>
      <c r="AT432" s="973">
        <v>0</v>
      </c>
      <c r="AU432" s="973">
        <v>0</v>
      </c>
      <c r="AV432" s="973">
        <v>0</v>
      </c>
      <c r="AW432" s="973">
        <v>0</v>
      </c>
      <c r="AX432" s="973">
        <v>0</v>
      </c>
      <c r="AY432" s="973">
        <v>0</v>
      </c>
      <c r="AZ432" s="973">
        <v>0</v>
      </c>
      <c r="BA432" s="973">
        <v>0</v>
      </c>
      <c r="BB432" s="973">
        <v>0</v>
      </c>
      <c r="BC432" s="973">
        <v>0</v>
      </c>
      <c r="BD432" s="973">
        <v>0</v>
      </c>
      <c r="BE432" s="973">
        <v>0</v>
      </c>
      <c r="BF432" s="973">
        <v>0</v>
      </c>
      <c r="BG432" s="973">
        <v>0</v>
      </c>
      <c r="BH432" s="973">
        <v>0</v>
      </c>
      <c r="BI432" s="973">
        <v>0</v>
      </c>
      <c r="BJ432" s="973">
        <v>0</v>
      </c>
      <c r="BK432" s="973">
        <v>0</v>
      </c>
      <c r="BL432" s="973">
        <v>0</v>
      </c>
      <c r="BM432" s="973">
        <v>0</v>
      </c>
      <c r="BN432" s="973">
        <v>0</v>
      </c>
      <c r="BO432" s="973">
        <v>0</v>
      </c>
    </row>
    <row r="433" spans="2:67">
      <c r="B433" s="728" t="s">
        <v>1043</v>
      </c>
      <c r="C433" s="60"/>
      <c r="D433" s="669" t="s">
        <v>1306</v>
      </c>
      <c r="E433" s="667" t="s">
        <v>1315</v>
      </c>
      <c r="F433" s="692"/>
      <c r="G433" s="973">
        <v>0</v>
      </c>
      <c r="H433" s="973">
        <v>0</v>
      </c>
      <c r="I433" s="973">
        <v>0</v>
      </c>
      <c r="J433" s="973">
        <v>0</v>
      </c>
      <c r="K433" s="973">
        <v>0</v>
      </c>
      <c r="L433" s="973">
        <v>0</v>
      </c>
      <c r="M433" s="973">
        <v>0</v>
      </c>
      <c r="N433" s="973">
        <v>0</v>
      </c>
      <c r="O433" s="973">
        <v>0</v>
      </c>
      <c r="P433" s="973">
        <v>0</v>
      </c>
      <c r="Q433" s="973">
        <v>0</v>
      </c>
      <c r="R433" s="973">
        <v>0</v>
      </c>
      <c r="S433" s="973">
        <v>0</v>
      </c>
      <c r="T433" s="973">
        <v>0</v>
      </c>
      <c r="U433" s="973">
        <v>0</v>
      </c>
      <c r="V433" s="973">
        <v>0</v>
      </c>
      <c r="W433" s="973">
        <v>0</v>
      </c>
      <c r="X433" s="973">
        <v>0</v>
      </c>
      <c r="Y433" s="973">
        <v>0</v>
      </c>
      <c r="Z433" s="973">
        <v>0</v>
      </c>
      <c r="AA433" s="973">
        <v>0</v>
      </c>
      <c r="AB433" s="973">
        <v>0</v>
      </c>
      <c r="AC433" s="973">
        <v>0</v>
      </c>
      <c r="AD433" s="973">
        <v>0</v>
      </c>
      <c r="AE433" s="973">
        <v>0</v>
      </c>
      <c r="AF433" s="973">
        <v>0</v>
      </c>
      <c r="AG433" s="973">
        <v>0</v>
      </c>
      <c r="AH433" s="973">
        <v>0</v>
      </c>
      <c r="AI433" s="973">
        <v>0</v>
      </c>
      <c r="AJ433" s="973">
        <v>0</v>
      </c>
      <c r="AK433" s="973">
        <v>0</v>
      </c>
      <c r="AL433" s="973">
        <v>0</v>
      </c>
      <c r="AM433" s="973">
        <v>0</v>
      </c>
      <c r="AN433" s="973">
        <v>0</v>
      </c>
      <c r="AO433" s="973">
        <v>0</v>
      </c>
      <c r="AP433" s="973">
        <v>0</v>
      </c>
      <c r="AQ433" s="973">
        <v>0</v>
      </c>
      <c r="AR433" s="973">
        <v>0</v>
      </c>
      <c r="AS433" s="973">
        <v>0</v>
      </c>
      <c r="AT433" s="973">
        <v>0</v>
      </c>
      <c r="AU433" s="973">
        <v>0</v>
      </c>
      <c r="AV433" s="973">
        <v>0</v>
      </c>
      <c r="AW433" s="973">
        <v>0</v>
      </c>
      <c r="AX433" s="973">
        <v>0</v>
      </c>
      <c r="AY433" s="973">
        <v>0</v>
      </c>
      <c r="AZ433" s="973">
        <v>0</v>
      </c>
      <c r="BA433" s="973">
        <v>0</v>
      </c>
      <c r="BB433" s="973">
        <v>0</v>
      </c>
      <c r="BC433" s="973">
        <v>0</v>
      </c>
      <c r="BD433" s="973">
        <v>0</v>
      </c>
      <c r="BE433" s="973">
        <v>0</v>
      </c>
      <c r="BF433" s="973">
        <v>0</v>
      </c>
      <c r="BG433" s="973">
        <v>0</v>
      </c>
      <c r="BH433" s="973">
        <v>0</v>
      </c>
      <c r="BI433" s="973">
        <v>0</v>
      </c>
      <c r="BJ433" s="973">
        <v>0</v>
      </c>
      <c r="BK433" s="973">
        <v>0</v>
      </c>
      <c r="BL433" s="973">
        <v>0</v>
      </c>
      <c r="BM433" s="973">
        <v>0</v>
      </c>
      <c r="BN433" s="973">
        <v>0</v>
      </c>
      <c r="BO433" s="973">
        <v>0</v>
      </c>
    </row>
    <row r="434" spans="2:67">
      <c r="B434" s="728" t="s">
        <v>700</v>
      </c>
      <c r="C434" s="58" t="s">
        <v>613</v>
      </c>
      <c r="D434" s="689"/>
      <c r="E434" s="667"/>
      <c r="F434" s="699"/>
      <c r="G434" s="704"/>
      <c r="H434" s="705"/>
      <c r="I434" s="705"/>
      <c r="J434" s="705"/>
      <c r="K434" s="705"/>
      <c r="L434" s="705"/>
      <c r="M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6"/>
      <c r="AL434" s="706"/>
      <c r="AM434" s="706"/>
      <c r="AN434" s="706"/>
      <c r="AO434" s="706"/>
      <c r="AP434" s="706"/>
      <c r="AQ434" s="706"/>
      <c r="AR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row>
    <row r="435" spans="2:67">
      <c r="B435" s="728" t="s">
        <v>702</v>
      </c>
      <c r="C435" s="60"/>
      <c r="D435" s="686" t="s">
        <v>1323</v>
      </c>
      <c r="E435" s="667" t="s">
        <v>1315</v>
      </c>
      <c r="F435" s="692"/>
      <c r="G435" s="170">
        <v>0</v>
      </c>
      <c r="H435" s="170">
        <v>0</v>
      </c>
      <c r="I435" s="170">
        <v>0</v>
      </c>
      <c r="J435" s="170">
        <v>0</v>
      </c>
      <c r="K435" s="170">
        <v>0</v>
      </c>
      <c r="L435" s="170">
        <v>0</v>
      </c>
      <c r="M435" s="170">
        <v>0</v>
      </c>
      <c r="N435" s="170">
        <v>0</v>
      </c>
      <c r="O435" s="170">
        <v>0</v>
      </c>
      <c r="P435" s="170">
        <v>0</v>
      </c>
      <c r="Q435" s="170">
        <v>0</v>
      </c>
      <c r="R435" s="170">
        <v>0</v>
      </c>
      <c r="S435" s="170">
        <v>0</v>
      </c>
      <c r="T435" s="170">
        <v>0</v>
      </c>
      <c r="U435" s="170">
        <v>0</v>
      </c>
      <c r="V435" s="170">
        <v>0</v>
      </c>
      <c r="W435" s="170">
        <v>0</v>
      </c>
      <c r="X435" s="170">
        <v>0</v>
      </c>
      <c r="Y435" s="170">
        <v>0</v>
      </c>
      <c r="Z435" s="170">
        <v>0</v>
      </c>
      <c r="AA435" s="170">
        <v>0</v>
      </c>
      <c r="AB435" s="170">
        <v>0</v>
      </c>
      <c r="AC435" s="170">
        <v>0</v>
      </c>
      <c r="AD435" s="170">
        <v>0</v>
      </c>
      <c r="AE435" s="170">
        <v>0</v>
      </c>
      <c r="AF435" s="170">
        <v>0</v>
      </c>
      <c r="AG435" s="170">
        <v>0</v>
      </c>
      <c r="AH435" s="170">
        <v>0</v>
      </c>
      <c r="AI435" s="170">
        <v>0</v>
      </c>
      <c r="AJ435" s="170">
        <v>0</v>
      </c>
      <c r="AK435" s="170">
        <v>0</v>
      </c>
      <c r="AL435" s="973">
        <v>0</v>
      </c>
      <c r="AM435" s="973">
        <v>0</v>
      </c>
      <c r="AN435" s="973">
        <v>0</v>
      </c>
      <c r="AO435" s="973">
        <v>0</v>
      </c>
      <c r="AP435" s="973">
        <v>0</v>
      </c>
      <c r="AQ435" s="973">
        <v>0</v>
      </c>
      <c r="AR435" s="973">
        <v>0</v>
      </c>
      <c r="AS435" s="973">
        <v>0</v>
      </c>
      <c r="AT435" s="973">
        <v>0</v>
      </c>
      <c r="AU435" s="973">
        <v>0</v>
      </c>
      <c r="AV435" s="973">
        <v>0</v>
      </c>
      <c r="AW435" s="973">
        <v>0</v>
      </c>
      <c r="AX435" s="973">
        <v>0</v>
      </c>
      <c r="AY435" s="973">
        <v>0</v>
      </c>
      <c r="AZ435" s="973">
        <v>0</v>
      </c>
      <c r="BA435" s="973">
        <v>0</v>
      </c>
      <c r="BB435" s="973">
        <v>0</v>
      </c>
      <c r="BC435" s="973">
        <v>0</v>
      </c>
      <c r="BD435" s="973">
        <v>0</v>
      </c>
      <c r="BE435" s="973">
        <v>0</v>
      </c>
      <c r="BF435" s="973">
        <v>0</v>
      </c>
      <c r="BG435" s="973">
        <v>0</v>
      </c>
      <c r="BH435" s="973">
        <v>0</v>
      </c>
      <c r="BI435" s="973">
        <v>0</v>
      </c>
      <c r="BJ435" s="973">
        <v>0</v>
      </c>
      <c r="BK435" s="973">
        <v>0</v>
      </c>
      <c r="BL435" s="973">
        <v>0</v>
      </c>
      <c r="BM435" s="973">
        <v>0</v>
      </c>
      <c r="BN435" s="973">
        <v>0</v>
      </c>
      <c r="BO435" s="973">
        <v>0</v>
      </c>
    </row>
    <row r="436" spans="2:67">
      <c r="B436" s="728">
        <v>302</v>
      </c>
      <c r="C436" s="59" t="s">
        <v>69</v>
      </c>
      <c r="D436" s="686"/>
      <c r="E436" s="667"/>
      <c r="F436" s="699"/>
      <c r="G436" s="704"/>
      <c r="H436" s="705"/>
      <c r="I436" s="705"/>
      <c r="J436" s="705"/>
      <c r="K436" s="705"/>
      <c r="L436" s="705"/>
      <c r="M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6"/>
      <c r="AL436" s="706"/>
      <c r="AM436" s="706"/>
      <c r="AN436" s="706"/>
      <c r="AO436" s="706"/>
      <c r="AP436" s="706"/>
      <c r="AQ436" s="706"/>
      <c r="AR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row>
    <row r="437" spans="2:67">
      <c r="B437" s="728" t="s">
        <v>70</v>
      </c>
      <c r="C437" s="60"/>
      <c r="D437" s="686" t="s">
        <v>1120</v>
      </c>
      <c r="E437" s="667" t="s">
        <v>1315</v>
      </c>
      <c r="F437" s="692"/>
      <c r="G437" s="973">
        <v>0</v>
      </c>
      <c r="H437" s="973">
        <v>0</v>
      </c>
      <c r="I437" s="973">
        <v>0</v>
      </c>
      <c r="J437" s="973">
        <v>0</v>
      </c>
      <c r="K437" s="973">
        <v>0</v>
      </c>
      <c r="L437" s="973">
        <v>0</v>
      </c>
      <c r="M437" s="973">
        <v>0</v>
      </c>
      <c r="N437" s="973">
        <v>0</v>
      </c>
      <c r="O437" s="973">
        <v>0</v>
      </c>
      <c r="P437" s="973">
        <v>0</v>
      </c>
      <c r="Q437" s="973">
        <v>0</v>
      </c>
      <c r="R437" s="973">
        <v>0</v>
      </c>
      <c r="S437" s="973">
        <v>0</v>
      </c>
      <c r="T437" s="973">
        <v>0</v>
      </c>
      <c r="U437" s="973">
        <v>0</v>
      </c>
      <c r="V437" s="973">
        <v>0</v>
      </c>
      <c r="W437" s="973">
        <v>0</v>
      </c>
      <c r="X437" s="973">
        <v>0</v>
      </c>
      <c r="Y437" s="973">
        <v>0</v>
      </c>
      <c r="Z437" s="973">
        <v>0</v>
      </c>
      <c r="AA437" s="973">
        <v>0</v>
      </c>
      <c r="AB437" s="973">
        <v>0</v>
      </c>
      <c r="AC437" s="973">
        <v>0</v>
      </c>
      <c r="AD437" s="973">
        <v>0</v>
      </c>
      <c r="AE437" s="973">
        <v>0</v>
      </c>
      <c r="AF437" s="973">
        <v>0</v>
      </c>
      <c r="AG437" s="973">
        <v>0</v>
      </c>
      <c r="AH437" s="973">
        <v>0</v>
      </c>
      <c r="AI437" s="973">
        <v>0</v>
      </c>
      <c r="AJ437" s="973">
        <v>0</v>
      </c>
      <c r="AK437" s="973">
        <v>0</v>
      </c>
      <c r="AL437" s="973">
        <v>0</v>
      </c>
      <c r="AM437" s="973">
        <v>0</v>
      </c>
      <c r="AN437" s="973">
        <v>0</v>
      </c>
      <c r="AO437" s="973">
        <v>0</v>
      </c>
      <c r="AP437" s="973">
        <v>0</v>
      </c>
      <c r="AQ437" s="973">
        <v>0</v>
      </c>
      <c r="AR437" s="973">
        <v>0</v>
      </c>
      <c r="AS437" s="973">
        <v>0</v>
      </c>
      <c r="AT437" s="973">
        <v>0</v>
      </c>
      <c r="AU437" s="973">
        <v>0</v>
      </c>
      <c r="AV437" s="973">
        <v>0</v>
      </c>
      <c r="AW437" s="973">
        <v>0</v>
      </c>
      <c r="AX437" s="973">
        <v>0</v>
      </c>
      <c r="AY437" s="973">
        <v>0</v>
      </c>
      <c r="AZ437" s="973">
        <v>0</v>
      </c>
      <c r="BA437" s="973">
        <v>0</v>
      </c>
      <c r="BB437" s="973">
        <v>0</v>
      </c>
      <c r="BC437" s="973">
        <v>0</v>
      </c>
      <c r="BD437" s="973">
        <v>0</v>
      </c>
      <c r="BE437" s="973">
        <v>0</v>
      </c>
      <c r="BF437" s="973">
        <v>0</v>
      </c>
      <c r="BG437" s="973">
        <v>0</v>
      </c>
      <c r="BH437" s="973">
        <v>0</v>
      </c>
      <c r="BI437" s="973">
        <v>0</v>
      </c>
      <c r="BJ437" s="973">
        <v>0</v>
      </c>
      <c r="BK437" s="973">
        <v>0</v>
      </c>
      <c r="BL437" s="973">
        <v>0</v>
      </c>
      <c r="BM437" s="973">
        <v>0</v>
      </c>
      <c r="BN437" s="973">
        <v>0</v>
      </c>
      <c r="BO437" s="973">
        <v>0</v>
      </c>
    </row>
    <row r="438" spans="2:67" ht="12.75" customHeight="1">
      <c r="B438" s="728" t="s">
        <v>71</v>
      </c>
      <c r="C438" s="60"/>
      <c r="D438" s="686" t="s">
        <v>73</v>
      </c>
      <c r="E438" s="667" t="s">
        <v>188</v>
      </c>
      <c r="F438" s="692"/>
      <c r="G438" s="973">
        <v>0</v>
      </c>
      <c r="H438" s="973">
        <v>0</v>
      </c>
      <c r="I438" s="973">
        <v>0</v>
      </c>
      <c r="J438" s="973">
        <v>0</v>
      </c>
      <c r="K438" s="973">
        <v>0</v>
      </c>
      <c r="L438" s="973">
        <v>0</v>
      </c>
      <c r="M438" s="973">
        <v>0</v>
      </c>
      <c r="N438" s="973">
        <v>0</v>
      </c>
      <c r="O438" s="973">
        <v>0</v>
      </c>
      <c r="P438" s="973">
        <v>0</v>
      </c>
      <c r="Q438" s="973">
        <v>0</v>
      </c>
      <c r="R438" s="973">
        <v>0</v>
      </c>
      <c r="S438" s="973">
        <v>0</v>
      </c>
      <c r="T438" s="973">
        <v>0</v>
      </c>
      <c r="U438" s="973">
        <v>0</v>
      </c>
      <c r="V438" s="973">
        <v>0</v>
      </c>
      <c r="W438" s="973">
        <v>0</v>
      </c>
      <c r="X438" s="973">
        <v>0</v>
      </c>
      <c r="Y438" s="973">
        <v>0</v>
      </c>
      <c r="Z438" s="973">
        <v>0</v>
      </c>
      <c r="AA438" s="973">
        <v>0</v>
      </c>
      <c r="AB438" s="973">
        <v>0</v>
      </c>
      <c r="AC438" s="973">
        <v>0</v>
      </c>
      <c r="AD438" s="973">
        <v>0</v>
      </c>
      <c r="AE438" s="973">
        <v>0</v>
      </c>
      <c r="AF438" s="973">
        <v>0</v>
      </c>
      <c r="AG438" s="973">
        <v>0</v>
      </c>
      <c r="AH438" s="973">
        <v>0</v>
      </c>
      <c r="AI438" s="973">
        <v>0</v>
      </c>
      <c r="AJ438" s="973">
        <v>0</v>
      </c>
      <c r="AK438" s="973">
        <v>0</v>
      </c>
      <c r="AL438" s="973">
        <v>0</v>
      </c>
      <c r="AM438" s="973">
        <v>0</v>
      </c>
      <c r="AN438" s="973">
        <v>0</v>
      </c>
      <c r="AO438" s="973">
        <v>0</v>
      </c>
      <c r="AP438" s="973">
        <v>0</v>
      </c>
      <c r="AQ438" s="973">
        <v>0</v>
      </c>
      <c r="AR438" s="973">
        <v>0</v>
      </c>
      <c r="AS438" s="973">
        <v>0</v>
      </c>
      <c r="AT438" s="973">
        <v>0</v>
      </c>
      <c r="AU438" s="973">
        <v>0</v>
      </c>
      <c r="AV438" s="973">
        <v>0</v>
      </c>
      <c r="AW438" s="973">
        <v>0</v>
      </c>
      <c r="AX438" s="973">
        <v>0</v>
      </c>
      <c r="AY438" s="973">
        <v>0</v>
      </c>
      <c r="AZ438" s="973">
        <v>0</v>
      </c>
      <c r="BA438" s="973">
        <v>0</v>
      </c>
      <c r="BB438" s="973">
        <v>0</v>
      </c>
      <c r="BC438" s="973">
        <v>0</v>
      </c>
      <c r="BD438" s="973">
        <v>0</v>
      </c>
      <c r="BE438" s="973">
        <v>0</v>
      </c>
      <c r="BF438" s="973">
        <v>0</v>
      </c>
      <c r="BG438" s="973">
        <v>0</v>
      </c>
      <c r="BH438" s="973">
        <v>0</v>
      </c>
      <c r="BI438" s="973">
        <v>0</v>
      </c>
      <c r="BJ438" s="973">
        <v>0</v>
      </c>
      <c r="BK438" s="973">
        <v>0</v>
      </c>
      <c r="BL438" s="973">
        <v>0</v>
      </c>
      <c r="BM438" s="973">
        <v>0</v>
      </c>
      <c r="BN438" s="973">
        <v>0</v>
      </c>
      <c r="BO438" s="973">
        <v>0</v>
      </c>
    </row>
    <row r="439" spans="2:67">
      <c r="B439" s="728" t="s">
        <v>1307</v>
      </c>
      <c r="C439" s="60"/>
      <c r="D439" s="686" t="s">
        <v>1306</v>
      </c>
      <c r="E439" s="667" t="s">
        <v>1315</v>
      </c>
      <c r="F439" s="699"/>
      <c r="G439" s="973">
        <v>0</v>
      </c>
      <c r="H439" s="973">
        <v>0</v>
      </c>
      <c r="I439" s="973">
        <v>0</v>
      </c>
      <c r="J439" s="973">
        <v>0</v>
      </c>
      <c r="K439" s="973">
        <v>0</v>
      </c>
      <c r="L439" s="973">
        <v>0</v>
      </c>
      <c r="M439" s="973">
        <v>0</v>
      </c>
      <c r="N439" s="973">
        <v>0</v>
      </c>
      <c r="O439" s="973">
        <v>0</v>
      </c>
      <c r="P439" s="973">
        <v>0</v>
      </c>
      <c r="Q439" s="973">
        <v>0</v>
      </c>
      <c r="R439" s="973">
        <v>0</v>
      </c>
      <c r="S439" s="973">
        <v>0</v>
      </c>
      <c r="T439" s="973">
        <v>0</v>
      </c>
      <c r="U439" s="973">
        <v>0</v>
      </c>
      <c r="V439" s="973">
        <v>0</v>
      </c>
      <c r="W439" s="973">
        <v>0</v>
      </c>
      <c r="X439" s="973">
        <v>0</v>
      </c>
      <c r="Y439" s="973">
        <v>0</v>
      </c>
      <c r="Z439" s="973">
        <v>0</v>
      </c>
      <c r="AA439" s="973">
        <v>0</v>
      </c>
      <c r="AB439" s="973">
        <v>0</v>
      </c>
      <c r="AC439" s="973">
        <v>0</v>
      </c>
      <c r="AD439" s="973">
        <v>0</v>
      </c>
      <c r="AE439" s="973">
        <v>0</v>
      </c>
      <c r="AF439" s="973">
        <v>0</v>
      </c>
      <c r="AG439" s="973">
        <v>0</v>
      </c>
      <c r="AH439" s="973">
        <v>0</v>
      </c>
      <c r="AI439" s="973">
        <v>0</v>
      </c>
      <c r="AJ439" s="973">
        <v>0</v>
      </c>
      <c r="AK439" s="973">
        <v>0</v>
      </c>
      <c r="AL439" s="973">
        <v>0</v>
      </c>
      <c r="AM439" s="973">
        <v>0</v>
      </c>
      <c r="AN439" s="973">
        <v>0</v>
      </c>
      <c r="AO439" s="973">
        <v>0</v>
      </c>
      <c r="AP439" s="973">
        <v>0</v>
      </c>
      <c r="AQ439" s="973">
        <v>0</v>
      </c>
      <c r="AR439" s="973">
        <v>0</v>
      </c>
      <c r="AS439" s="973">
        <v>0</v>
      </c>
      <c r="AT439" s="973">
        <v>0</v>
      </c>
      <c r="AU439" s="973">
        <v>0</v>
      </c>
      <c r="AV439" s="973">
        <v>0</v>
      </c>
      <c r="AW439" s="973">
        <v>0</v>
      </c>
      <c r="AX439" s="973">
        <v>0</v>
      </c>
      <c r="AY439" s="973">
        <v>0</v>
      </c>
      <c r="AZ439" s="973">
        <v>0</v>
      </c>
      <c r="BA439" s="973">
        <v>0</v>
      </c>
      <c r="BB439" s="973">
        <v>0</v>
      </c>
      <c r="BC439" s="973">
        <v>0</v>
      </c>
      <c r="BD439" s="973">
        <v>0</v>
      </c>
      <c r="BE439" s="973">
        <v>0</v>
      </c>
      <c r="BF439" s="973">
        <v>0</v>
      </c>
      <c r="BG439" s="973">
        <v>0</v>
      </c>
      <c r="BH439" s="973">
        <v>0</v>
      </c>
      <c r="BI439" s="973">
        <v>0</v>
      </c>
      <c r="BJ439" s="973">
        <v>0</v>
      </c>
      <c r="BK439" s="973">
        <v>0</v>
      </c>
      <c r="BL439" s="973">
        <v>0</v>
      </c>
      <c r="BM439" s="973">
        <v>0</v>
      </c>
      <c r="BN439" s="973">
        <v>0</v>
      </c>
      <c r="BO439" s="973">
        <v>0</v>
      </c>
    </row>
    <row r="440" spans="2:67" hidden="1" outlineLevel="1">
      <c r="B440" s="728">
        <v>303</v>
      </c>
      <c r="C440" s="59" t="s">
        <v>842</v>
      </c>
      <c r="D440" s="686"/>
      <c r="E440" s="667"/>
      <c r="F440" s="699"/>
      <c r="G440" s="704"/>
      <c r="H440" s="705"/>
      <c r="I440" s="705"/>
      <c r="J440" s="705"/>
      <c r="K440" s="705"/>
      <c r="L440" s="705"/>
      <c r="M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6"/>
      <c r="AL440" s="706"/>
      <c r="AM440" s="706"/>
      <c r="AN440" s="706"/>
      <c r="AO440" s="706"/>
      <c r="AP440" s="706"/>
      <c r="AQ440" s="706"/>
      <c r="AR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row>
    <row r="441" spans="2:67" hidden="1" outlineLevel="1">
      <c r="B441" s="728" t="s">
        <v>510</v>
      </c>
      <c r="C441" s="58" t="s">
        <v>1337</v>
      </c>
      <c r="D441" s="686"/>
      <c r="E441" s="667"/>
      <c r="F441" s="699"/>
      <c r="G441" s="704"/>
      <c r="H441" s="705"/>
      <c r="I441" s="705"/>
      <c r="J441" s="705"/>
      <c r="K441" s="705"/>
      <c r="L441" s="705"/>
      <c r="M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6"/>
      <c r="AL441" s="706"/>
      <c r="AM441" s="706"/>
      <c r="AN441" s="706"/>
      <c r="AO441" s="706"/>
      <c r="AP441" s="706"/>
      <c r="AQ441" s="706"/>
      <c r="AR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row>
    <row r="442" spans="2:67" hidden="1" outlineLevel="1">
      <c r="B442" s="728" t="s">
        <v>74</v>
      </c>
      <c r="C442" s="60"/>
      <c r="D442" s="686" t="s">
        <v>1257</v>
      </c>
      <c r="E442" s="667" t="s">
        <v>1315</v>
      </c>
      <c r="F442" s="699"/>
      <c r="G442" s="973">
        <v>0</v>
      </c>
      <c r="H442" s="973">
        <v>0</v>
      </c>
      <c r="I442" s="973">
        <v>0</v>
      </c>
      <c r="J442" s="973">
        <v>0</v>
      </c>
      <c r="K442" s="973">
        <v>0</v>
      </c>
      <c r="L442" s="973">
        <v>0</v>
      </c>
      <c r="M442" s="973">
        <v>0</v>
      </c>
      <c r="N442" s="973">
        <v>0</v>
      </c>
      <c r="O442" s="973">
        <v>0</v>
      </c>
      <c r="P442" s="973">
        <v>0</v>
      </c>
      <c r="Q442" s="973">
        <v>0</v>
      </c>
      <c r="R442" s="973">
        <v>0</v>
      </c>
      <c r="S442" s="973">
        <v>0</v>
      </c>
      <c r="T442" s="973">
        <v>0</v>
      </c>
      <c r="U442" s="973">
        <v>0</v>
      </c>
      <c r="V442" s="973">
        <v>0</v>
      </c>
      <c r="W442" s="973">
        <v>0</v>
      </c>
      <c r="X442" s="973">
        <v>0</v>
      </c>
      <c r="Y442" s="973">
        <v>0</v>
      </c>
      <c r="Z442" s="973">
        <v>0</v>
      </c>
      <c r="AA442" s="973">
        <v>0</v>
      </c>
      <c r="AB442" s="973">
        <v>0</v>
      </c>
      <c r="AC442" s="973">
        <v>0</v>
      </c>
      <c r="AD442" s="973">
        <v>0</v>
      </c>
      <c r="AE442" s="973">
        <v>0</v>
      </c>
      <c r="AF442" s="973">
        <v>0</v>
      </c>
      <c r="AG442" s="973">
        <v>0</v>
      </c>
      <c r="AH442" s="973">
        <v>0</v>
      </c>
      <c r="AI442" s="973">
        <v>0</v>
      </c>
      <c r="AJ442" s="973">
        <v>0</v>
      </c>
      <c r="AK442" s="973">
        <v>0</v>
      </c>
      <c r="AL442" s="973">
        <v>0</v>
      </c>
      <c r="AM442" s="973">
        <v>0</v>
      </c>
      <c r="AN442" s="973">
        <v>0</v>
      </c>
      <c r="AO442" s="973">
        <v>0</v>
      </c>
      <c r="AP442" s="973">
        <v>0</v>
      </c>
      <c r="AQ442" s="973">
        <v>0</v>
      </c>
      <c r="AR442" s="973">
        <v>0</v>
      </c>
      <c r="AS442" s="973">
        <v>0</v>
      </c>
      <c r="AT442" s="973">
        <v>0</v>
      </c>
      <c r="AU442" s="973">
        <v>0</v>
      </c>
      <c r="AV442" s="973">
        <v>0</v>
      </c>
      <c r="AW442" s="973">
        <v>0</v>
      </c>
      <c r="AX442" s="973">
        <v>0</v>
      </c>
      <c r="AY442" s="973">
        <v>0</v>
      </c>
      <c r="AZ442" s="973">
        <v>0</v>
      </c>
      <c r="BA442" s="973">
        <v>0</v>
      </c>
      <c r="BB442" s="973">
        <v>0</v>
      </c>
      <c r="BC442" s="973">
        <v>0</v>
      </c>
      <c r="BD442" s="973">
        <v>0</v>
      </c>
      <c r="BE442" s="973">
        <v>0</v>
      </c>
      <c r="BF442" s="973">
        <v>0</v>
      </c>
      <c r="BG442" s="973">
        <v>0</v>
      </c>
      <c r="BH442" s="973">
        <v>0</v>
      </c>
      <c r="BI442" s="973">
        <v>0</v>
      </c>
      <c r="BJ442" s="973">
        <v>0</v>
      </c>
      <c r="BK442" s="973">
        <v>0</v>
      </c>
      <c r="BL442" s="973">
        <v>0</v>
      </c>
      <c r="BM442" s="973">
        <v>0</v>
      </c>
      <c r="BN442" s="973">
        <v>0</v>
      </c>
      <c r="BO442" s="973">
        <v>0</v>
      </c>
    </row>
    <row r="443" spans="2:67" hidden="1" outlineLevel="1">
      <c r="B443" s="728" t="s">
        <v>75</v>
      </c>
      <c r="C443" s="60"/>
      <c r="D443" s="686" t="s">
        <v>1119</v>
      </c>
      <c r="E443" s="667" t="s">
        <v>1315</v>
      </c>
      <c r="F443" s="699"/>
      <c r="G443" s="973">
        <v>0</v>
      </c>
      <c r="H443" s="973">
        <v>0</v>
      </c>
      <c r="I443" s="973">
        <v>0</v>
      </c>
      <c r="J443" s="973">
        <v>0</v>
      </c>
      <c r="K443" s="973">
        <v>0</v>
      </c>
      <c r="L443" s="973">
        <v>0</v>
      </c>
      <c r="M443" s="973">
        <v>0</v>
      </c>
      <c r="N443" s="973">
        <v>0</v>
      </c>
      <c r="O443" s="973">
        <v>0</v>
      </c>
      <c r="P443" s="973">
        <v>0</v>
      </c>
      <c r="Q443" s="973">
        <v>0</v>
      </c>
      <c r="R443" s="973">
        <v>0</v>
      </c>
      <c r="S443" s="973">
        <v>0</v>
      </c>
      <c r="T443" s="973">
        <v>0</v>
      </c>
      <c r="U443" s="973">
        <v>0</v>
      </c>
      <c r="V443" s="973">
        <v>0</v>
      </c>
      <c r="W443" s="973">
        <v>0</v>
      </c>
      <c r="X443" s="973">
        <v>0</v>
      </c>
      <c r="Y443" s="973">
        <v>0</v>
      </c>
      <c r="Z443" s="973">
        <v>0</v>
      </c>
      <c r="AA443" s="973">
        <v>0</v>
      </c>
      <c r="AB443" s="973">
        <v>0</v>
      </c>
      <c r="AC443" s="973">
        <v>0</v>
      </c>
      <c r="AD443" s="973">
        <v>0</v>
      </c>
      <c r="AE443" s="973">
        <v>0</v>
      </c>
      <c r="AF443" s="973">
        <v>0</v>
      </c>
      <c r="AG443" s="973">
        <v>0</v>
      </c>
      <c r="AH443" s="973">
        <v>0</v>
      </c>
      <c r="AI443" s="973">
        <v>0</v>
      </c>
      <c r="AJ443" s="973">
        <v>0</v>
      </c>
      <c r="AK443" s="973">
        <v>0</v>
      </c>
      <c r="AL443" s="973">
        <v>0</v>
      </c>
      <c r="AM443" s="973">
        <v>0</v>
      </c>
      <c r="AN443" s="973">
        <v>0</v>
      </c>
      <c r="AO443" s="973">
        <v>0</v>
      </c>
      <c r="AP443" s="973">
        <v>0</v>
      </c>
      <c r="AQ443" s="973">
        <v>0</v>
      </c>
      <c r="AR443" s="973">
        <v>0</v>
      </c>
      <c r="AS443" s="973">
        <v>0</v>
      </c>
      <c r="AT443" s="973">
        <v>0</v>
      </c>
      <c r="AU443" s="973">
        <v>0</v>
      </c>
      <c r="AV443" s="973">
        <v>0</v>
      </c>
      <c r="AW443" s="973">
        <v>0</v>
      </c>
      <c r="AX443" s="973">
        <v>0</v>
      </c>
      <c r="AY443" s="973">
        <v>0</v>
      </c>
      <c r="AZ443" s="973">
        <v>0</v>
      </c>
      <c r="BA443" s="973">
        <v>0</v>
      </c>
      <c r="BB443" s="973">
        <v>0</v>
      </c>
      <c r="BC443" s="973">
        <v>0</v>
      </c>
      <c r="BD443" s="973">
        <v>0</v>
      </c>
      <c r="BE443" s="973">
        <v>0</v>
      </c>
      <c r="BF443" s="973">
        <v>0</v>
      </c>
      <c r="BG443" s="973">
        <v>0</v>
      </c>
      <c r="BH443" s="973">
        <v>0</v>
      </c>
      <c r="BI443" s="973">
        <v>0</v>
      </c>
      <c r="BJ443" s="973">
        <v>0</v>
      </c>
      <c r="BK443" s="973">
        <v>0</v>
      </c>
      <c r="BL443" s="973">
        <v>0</v>
      </c>
      <c r="BM443" s="973">
        <v>0</v>
      </c>
      <c r="BN443" s="973">
        <v>0</v>
      </c>
      <c r="BO443" s="973">
        <v>0</v>
      </c>
    </row>
    <row r="444" spans="2:67" hidden="1" outlineLevel="1">
      <c r="B444" s="728" t="s">
        <v>76</v>
      </c>
      <c r="C444" s="60"/>
      <c r="D444" s="686" t="s">
        <v>776</v>
      </c>
      <c r="E444" s="667" t="s">
        <v>1315</v>
      </c>
      <c r="F444" s="699"/>
      <c r="G444" s="973">
        <v>0</v>
      </c>
      <c r="H444" s="973">
        <v>0</v>
      </c>
      <c r="I444" s="973">
        <v>0</v>
      </c>
      <c r="J444" s="973">
        <v>0</v>
      </c>
      <c r="K444" s="973">
        <v>0</v>
      </c>
      <c r="L444" s="973">
        <v>0</v>
      </c>
      <c r="M444" s="973">
        <v>0</v>
      </c>
      <c r="N444" s="973">
        <v>0</v>
      </c>
      <c r="O444" s="973">
        <v>0</v>
      </c>
      <c r="P444" s="973">
        <v>0</v>
      </c>
      <c r="Q444" s="973">
        <v>0</v>
      </c>
      <c r="R444" s="973">
        <v>0</v>
      </c>
      <c r="S444" s="973">
        <v>0</v>
      </c>
      <c r="T444" s="973">
        <v>0</v>
      </c>
      <c r="U444" s="973">
        <v>0</v>
      </c>
      <c r="V444" s="973">
        <v>0</v>
      </c>
      <c r="W444" s="973">
        <v>0</v>
      </c>
      <c r="X444" s="973">
        <v>0</v>
      </c>
      <c r="Y444" s="973">
        <v>0</v>
      </c>
      <c r="Z444" s="973">
        <v>0</v>
      </c>
      <c r="AA444" s="973">
        <v>0</v>
      </c>
      <c r="AB444" s="973">
        <v>0</v>
      </c>
      <c r="AC444" s="973">
        <v>0</v>
      </c>
      <c r="AD444" s="973">
        <v>0</v>
      </c>
      <c r="AE444" s="973">
        <v>0</v>
      </c>
      <c r="AF444" s="973">
        <v>0</v>
      </c>
      <c r="AG444" s="973">
        <v>0</v>
      </c>
      <c r="AH444" s="973">
        <v>0</v>
      </c>
      <c r="AI444" s="973">
        <v>0</v>
      </c>
      <c r="AJ444" s="973">
        <v>0</v>
      </c>
      <c r="AK444" s="973">
        <v>0</v>
      </c>
      <c r="AL444" s="973">
        <v>0</v>
      </c>
      <c r="AM444" s="973">
        <v>0</v>
      </c>
      <c r="AN444" s="973">
        <v>0</v>
      </c>
      <c r="AO444" s="973">
        <v>0</v>
      </c>
      <c r="AP444" s="973">
        <v>0</v>
      </c>
      <c r="AQ444" s="973">
        <v>0</v>
      </c>
      <c r="AR444" s="973">
        <v>0</v>
      </c>
      <c r="AS444" s="973">
        <v>0</v>
      </c>
      <c r="AT444" s="973">
        <v>0</v>
      </c>
      <c r="AU444" s="973">
        <v>0</v>
      </c>
      <c r="AV444" s="973">
        <v>0</v>
      </c>
      <c r="AW444" s="973">
        <v>0</v>
      </c>
      <c r="AX444" s="973">
        <v>0</v>
      </c>
      <c r="AY444" s="973">
        <v>0</v>
      </c>
      <c r="AZ444" s="973">
        <v>0</v>
      </c>
      <c r="BA444" s="973">
        <v>0</v>
      </c>
      <c r="BB444" s="973">
        <v>0</v>
      </c>
      <c r="BC444" s="973">
        <v>0</v>
      </c>
      <c r="BD444" s="973">
        <v>0</v>
      </c>
      <c r="BE444" s="973">
        <v>0</v>
      </c>
      <c r="BF444" s="973">
        <v>0</v>
      </c>
      <c r="BG444" s="973">
        <v>0</v>
      </c>
      <c r="BH444" s="973">
        <v>0</v>
      </c>
      <c r="BI444" s="973">
        <v>0</v>
      </c>
      <c r="BJ444" s="973">
        <v>0</v>
      </c>
      <c r="BK444" s="973">
        <v>0</v>
      </c>
      <c r="BL444" s="973">
        <v>0</v>
      </c>
      <c r="BM444" s="973">
        <v>0</v>
      </c>
      <c r="BN444" s="973">
        <v>0</v>
      </c>
      <c r="BO444" s="973">
        <v>0</v>
      </c>
    </row>
    <row r="445" spans="2:67" hidden="1" outlineLevel="1">
      <c r="B445" s="728" t="s">
        <v>77</v>
      </c>
      <c r="C445" s="60"/>
      <c r="D445" s="686" t="s">
        <v>1120</v>
      </c>
      <c r="E445" s="667" t="s">
        <v>1315</v>
      </c>
      <c r="F445" s="699"/>
      <c r="G445" s="973">
        <v>0</v>
      </c>
      <c r="H445" s="973">
        <v>0</v>
      </c>
      <c r="I445" s="973">
        <v>0</v>
      </c>
      <c r="J445" s="973">
        <v>0</v>
      </c>
      <c r="K445" s="973">
        <v>0</v>
      </c>
      <c r="L445" s="973">
        <v>0</v>
      </c>
      <c r="M445" s="973">
        <v>0</v>
      </c>
      <c r="N445" s="973">
        <v>0</v>
      </c>
      <c r="O445" s="973">
        <v>0</v>
      </c>
      <c r="P445" s="973">
        <v>0</v>
      </c>
      <c r="Q445" s="973">
        <v>0</v>
      </c>
      <c r="R445" s="973">
        <v>0</v>
      </c>
      <c r="S445" s="973">
        <v>0</v>
      </c>
      <c r="T445" s="973">
        <v>0</v>
      </c>
      <c r="U445" s="973">
        <v>0</v>
      </c>
      <c r="V445" s="973">
        <v>0</v>
      </c>
      <c r="W445" s="973">
        <v>0</v>
      </c>
      <c r="X445" s="973">
        <v>0</v>
      </c>
      <c r="Y445" s="973">
        <v>0</v>
      </c>
      <c r="Z445" s="973">
        <v>0</v>
      </c>
      <c r="AA445" s="973">
        <v>0</v>
      </c>
      <c r="AB445" s="973">
        <v>0</v>
      </c>
      <c r="AC445" s="973">
        <v>0</v>
      </c>
      <c r="AD445" s="973">
        <v>0</v>
      </c>
      <c r="AE445" s="973">
        <v>0</v>
      </c>
      <c r="AF445" s="973">
        <v>0</v>
      </c>
      <c r="AG445" s="973">
        <v>0</v>
      </c>
      <c r="AH445" s="973">
        <v>0</v>
      </c>
      <c r="AI445" s="973">
        <v>0</v>
      </c>
      <c r="AJ445" s="973">
        <v>0</v>
      </c>
      <c r="AK445" s="973">
        <v>0</v>
      </c>
      <c r="AL445" s="973">
        <v>0</v>
      </c>
      <c r="AM445" s="973">
        <v>0</v>
      </c>
      <c r="AN445" s="973">
        <v>0</v>
      </c>
      <c r="AO445" s="973">
        <v>0</v>
      </c>
      <c r="AP445" s="973">
        <v>0</v>
      </c>
      <c r="AQ445" s="973">
        <v>0</v>
      </c>
      <c r="AR445" s="973">
        <v>0</v>
      </c>
      <c r="AS445" s="973">
        <v>0</v>
      </c>
      <c r="AT445" s="973">
        <v>0</v>
      </c>
      <c r="AU445" s="973">
        <v>0</v>
      </c>
      <c r="AV445" s="973">
        <v>0</v>
      </c>
      <c r="AW445" s="973">
        <v>0</v>
      </c>
      <c r="AX445" s="973">
        <v>0</v>
      </c>
      <c r="AY445" s="973">
        <v>0</v>
      </c>
      <c r="AZ445" s="973">
        <v>0</v>
      </c>
      <c r="BA445" s="973">
        <v>0</v>
      </c>
      <c r="BB445" s="973">
        <v>0</v>
      </c>
      <c r="BC445" s="973">
        <v>0</v>
      </c>
      <c r="BD445" s="973">
        <v>0</v>
      </c>
      <c r="BE445" s="973">
        <v>0</v>
      </c>
      <c r="BF445" s="973">
        <v>0</v>
      </c>
      <c r="BG445" s="973">
        <v>0</v>
      </c>
      <c r="BH445" s="973">
        <v>0</v>
      </c>
      <c r="BI445" s="973">
        <v>0</v>
      </c>
      <c r="BJ445" s="973">
        <v>0</v>
      </c>
      <c r="BK445" s="973">
        <v>0</v>
      </c>
      <c r="BL445" s="973">
        <v>0</v>
      </c>
      <c r="BM445" s="973">
        <v>0</v>
      </c>
      <c r="BN445" s="973">
        <v>0</v>
      </c>
      <c r="BO445" s="973">
        <v>0</v>
      </c>
    </row>
    <row r="446" spans="2:67" ht="12.75" hidden="1" customHeight="1" outlineLevel="1">
      <c r="B446" s="728" t="s">
        <v>78</v>
      </c>
      <c r="C446" s="60"/>
      <c r="D446" s="686" t="s">
        <v>1121</v>
      </c>
      <c r="E446" s="667" t="s">
        <v>188</v>
      </c>
      <c r="F446" s="692"/>
      <c r="G446" s="973">
        <v>0</v>
      </c>
      <c r="H446" s="973">
        <v>0</v>
      </c>
      <c r="I446" s="973">
        <v>0</v>
      </c>
      <c r="J446" s="973">
        <v>0</v>
      </c>
      <c r="K446" s="973">
        <v>0</v>
      </c>
      <c r="L446" s="973">
        <v>0</v>
      </c>
      <c r="M446" s="973">
        <v>0</v>
      </c>
      <c r="N446" s="973">
        <v>0</v>
      </c>
      <c r="O446" s="973">
        <v>0</v>
      </c>
      <c r="P446" s="973">
        <v>0</v>
      </c>
      <c r="Q446" s="973">
        <v>0</v>
      </c>
      <c r="R446" s="973">
        <v>0</v>
      </c>
      <c r="S446" s="973">
        <v>0</v>
      </c>
      <c r="T446" s="973">
        <v>0</v>
      </c>
      <c r="U446" s="973">
        <v>0</v>
      </c>
      <c r="V446" s="973">
        <v>0</v>
      </c>
      <c r="W446" s="973">
        <v>0</v>
      </c>
      <c r="X446" s="973">
        <v>0</v>
      </c>
      <c r="Y446" s="973">
        <v>0</v>
      </c>
      <c r="Z446" s="973">
        <v>0</v>
      </c>
      <c r="AA446" s="973">
        <v>0</v>
      </c>
      <c r="AB446" s="973">
        <v>0</v>
      </c>
      <c r="AC446" s="973">
        <v>0</v>
      </c>
      <c r="AD446" s="973">
        <v>0</v>
      </c>
      <c r="AE446" s="973">
        <v>0</v>
      </c>
      <c r="AF446" s="973">
        <v>0</v>
      </c>
      <c r="AG446" s="973">
        <v>0</v>
      </c>
      <c r="AH446" s="973">
        <v>0</v>
      </c>
      <c r="AI446" s="973">
        <v>0</v>
      </c>
      <c r="AJ446" s="973">
        <v>0</v>
      </c>
      <c r="AK446" s="973">
        <v>0</v>
      </c>
      <c r="AL446" s="973">
        <v>0</v>
      </c>
      <c r="AM446" s="973">
        <v>0</v>
      </c>
      <c r="AN446" s="973">
        <v>0</v>
      </c>
      <c r="AO446" s="973">
        <v>0</v>
      </c>
      <c r="AP446" s="973">
        <v>0</v>
      </c>
      <c r="AQ446" s="973">
        <v>0</v>
      </c>
      <c r="AR446" s="973">
        <v>0</v>
      </c>
      <c r="AS446" s="973">
        <v>0</v>
      </c>
      <c r="AT446" s="973">
        <v>0</v>
      </c>
      <c r="AU446" s="973">
        <v>0</v>
      </c>
      <c r="AV446" s="973">
        <v>0</v>
      </c>
      <c r="AW446" s="973">
        <v>0</v>
      </c>
      <c r="AX446" s="973">
        <v>0</v>
      </c>
      <c r="AY446" s="973">
        <v>0</v>
      </c>
      <c r="AZ446" s="973">
        <v>0</v>
      </c>
      <c r="BA446" s="973">
        <v>0</v>
      </c>
      <c r="BB446" s="973">
        <v>0</v>
      </c>
      <c r="BC446" s="973">
        <v>0</v>
      </c>
      <c r="BD446" s="973">
        <v>0</v>
      </c>
      <c r="BE446" s="973">
        <v>0</v>
      </c>
      <c r="BF446" s="973">
        <v>0</v>
      </c>
      <c r="BG446" s="973">
        <v>0</v>
      </c>
      <c r="BH446" s="973">
        <v>0</v>
      </c>
      <c r="BI446" s="973">
        <v>0</v>
      </c>
      <c r="BJ446" s="973">
        <v>0</v>
      </c>
      <c r="BK446" s="973">
        <v>0</v>
      </c>
      <c r="BL446" s="973">
        <v>0</v>
      </c>
      <c r="BM446" s="973">
        <v>0</v>
      </c>
      <c r="BN446" s="973">
        <v>0</v>
      </c>
      <c r="BO446" s="973">
        <v>0</v>
      </c>
    </row>
    <row r="447" spans="2:67" hidden="1" outlineLevel="1">
      <c r="B447" s="728" t="s">
        <v>79</v>
      </c>
      <c r="C447" s="60"/>
      <c r="D447" s="686" t="s">
        <v>1122</v>
      </c>
      <c r="E447" s="667" t="s">
        <v>1315</v>
      </c>
      <c r="F447" s="699"/>
      <c r="G447" s="973">
        <v>0</v>
      </c>
      <c r="H447" s="973">
        <v>0</v>
      </c>
      <c r="I447" s="973">
        <v>0</v>
      </c>
      <c r="J447" s="973">
        <v>0</v>
      </c>
      <c r="K447" s="973">
        <v>0</v>
      </c>
      <c r="L447" s="973">
        <v>0</v>
      </c>
      <c r="M447" s="973">
        <v>0</v>
      </c>
      <c r="N447" s="973">
        <v>0</v>
      </c>
      <c r="O447" s="973">
        <v>0</v>
      </c>
      <c r="P447" s="973">
        <v>0</v>
      </c>
      <c r="Q447" s="973">
        <v>0</v>
      </c>
      <c r="R447" s="973">
        <v>0</v>
      </c>
      <c r="S447" s="973">
        <v>0</v>
      </c>
      <c r="T447" s="973">
        <v>0</v>
      </c>
      <c r="U447" s="973">
        <v>0</v>
      </c>
      <c r="V447" s="973">
        <v>0</v>
      </c>
      <c r="W447" s="973">
        <v>0</v>
      </c>
      <c r="X447" s="973">
        <v>0</v>
      </c>
      <c r="Y447" s="973">
        <v>0</v>
      </c>
      <c r="Z447" s="973">
        <v>0</v>
      </c>
      <c r="AA447" s="973">
        <v>0</v>
      </c>
      <c r="AB447" s="973">
        <v>0</v>
      </c>
      <c r="AC447" s="973">
        <v>0</v>
      </c>
      <c r="AD447" s="973">
        <v>0</v>
      </c>
      <c r="AE447" s="973">
        <v>0</v>
      </c>
      <c r="AF447" s="973">
        <v>0</v>
      </c>
      <c r="AG447" s="973">
        <v>0</v>
      </c>
      <c r="AH447" s="973">
        <v>0</v>
      </c>
      <c r="AI447" s="973">
        <v>0</v>
      </c>
      <c r="AJ447" s="973">
        <v>0</v>
      </c>
      <c r="AK447" s="973">
        <v>0</v>
      </c>
      <c r="AL447" s="973">
        <v>0</v>
      </c>
      <c r="AM447" s="973">
        <v>0</v>
      </c>
      <c r="AN447" s="973">
        <v>0</v>
      </c>
      <c r="AO447" s="973">
        <v>0</v>
      </c>
      <c r="AP447" s="973">
        <v>0</v>
      </c>
      <c r="AQ447" s="973">
        <v>0</v>
      </c>
      <c r="AR447" s="973">
        <v>0</v>
      </c>
      <c r="AS447" s="973">
        <v>0</v>
      </c>
      <c r="AT447" s="973">
        <v>0</v>
      </c>
      <c r="AU447" s="973">
        <v>0</v>
      </c>
      <c r="AV447" s="973">
        <v>0</v>
      </c>
      <c r="AW447" s="973">
        <v>0</v>
      </c>
      <c r="AX447" s="973">
        <v>0</v>
      </c>
      <c r="AY447" s="973">
        <v>0</v>
      </c>
      <c r="AZ447" s="973">
        <v>0</v>
      </c>
      <c r="BA447" s="973">
        <v>0</v>
      </c>
      <c r="BB447" s="973">
        <v>0</v>
      </c>
      <c r="BC447" s="973">
        <v>0</v>
      </c>
      <c r="BD447" s="973">
        <v>0</v>
      </c>
      <c r="BE447" s="973">
        <v>0</v>
      </c>
      <c r="BF447" s="973">
        <v>0</v>
      </c>
      <c r="BG447" s="973">
        <v>0</v>
      </c>
      <c r="BH447" s="973">
        <v>0</v>
      </c>
      <c r="BI447" s="973">
        <v>0</v>
      </c>
      <c r="BJ447" s="973">
        <v>0</v>
      </c>
      <c r="BK447" s="973">
        <v>0</v>
      </c>
      <c r="BL447" s="973">
        <v>0</v>
      </c>
      <c r="BM447" s="973">
        <v>0</v>
      </c>
      <c r="BN447" s="973">
        <v>0</v>
      </c>
      <c r="BO447" s="973">
        <v>0</v>
      </c>
    </row>
    <row r="448" spans="2:67" hidden="1" outlineLevel="1">
      <c r="B448" s="786" t="s">
        <v>1185</v>
      </c>
      <c r="C448" s="59" t="s">
        <v>261</v>
      </c>
      <c r="D448" s="640"/>
      <c r="E448" s="670"/>
      <c r="F448" s="692"/>
      <c r="G448" s="704"/>
      <c r="H448" s="705"/>
      <c r="I448" s="705"/>
      <c r="J448" s="705"/>
      <c r="K448" s="705"/>
      <c r="L448" s="705"/>
      <c r="M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6"/>
      <c r="AL448" s="706"/>
      <c r="AM448" s="706"/>
      <c r="AN448" s="706"/>
      <c r="AO448" s="706"/>
      <c r="AP448" s="706"/>
      <c r="AQ448" s="706"/>
      <c r="AR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row>
    <row r="449" spans="1:67" hidden="1" outlineLevel="1">
      <c r="B449" s="728" t="s">
        <v>507</v>
      </c>
      <c r="C449" s="687"/>
      <c r="D449" s="669" t="s">
        <v>587</v>
      </c>
      <c r="E449" s="670" t="s">
        <v>1315</v>
      </c>
      <c r="F449" s="690"/>
      <c r="G449" s="973">
        <v>0</v>
      </c>
      <c r="H449" s="973">
        <v>0</v>
      </c>
      <c r="I449" s="973">
        <v>0</v>
      </c>
      <c r="J449" s="973">
        <v>0</v>
      </c>
      <c r="K449" s="973">
        <v>0</v>
      </c>
      <c r="L449" s="973">
        <v>0</v>
      </c>
      <c r="M449" s="973">
        <v>0</v>
      </c>
      <c r="N449" s="973">
        <v>0</v>
      </c>
      <c r="O449" s="973">
        <v>0</v>
      </c>
      <c r="P449" s="973">
        <v>0</v>
      </c>
      <c r="Q449" s="973">
        <v>0</v>
      </c>
      <c r="R449" s="973">
        <v>0</v>
      </c>
      <c r="S449" s="973">
        <v>0</v>
      </c>
      <c r="T449" s="973">
        <v>0</v>
      </c>
      <c r="U449" s="973">
        <v>0</v>
      </c>
      <c r="V449" s="973">
        <v>0</v>
      </c>
      <c r="W449" s="973">
        <v>0</v>
      </c>
      <c r="X449" s="973">
        <v>0</v>
      </c>
      <c r="Y449" s="973">
        <v>0</v>
      </c>
      <c r="Z449" s="973">
        <v>0</v>
      </c>
      <c r="AA449" s="973">
        <v>0</v>
      </c>
      <c r="AB449" s="973">
        <v>0</v>
      </c>
      <c r="AC449" s="973">
        <v>0</v>
      </c>
      <c r="AD449" s="973">
        <v>0</v>
      </c>
      <c r="AE449" s="973">
        <v>0</v>
      </c>
      <c r="AF449" s="973">
        <v>0</v>
      </c>
      <c r="AG449" s="973">
        <v>0</v>
      </c>
      <c r="AH449" s="973">
        <v>0</v>
      </c>
      <c r="AI449" s="973">
        <v>0</v>
      </c>
      <c r="AJ449" s="973">
        <v>0</v>
      </c>
      <c r="AK449" s="973">
        <v>0</v>
      </c>
      <c r="AL449" s="973">
        <v>0</v>
      </c>
      <c r="AM449" s="973">
        <v>0</v>
      </c>
      <c r="AN449" s="973">
        <v>0</v>
      </c>
      <c r="AO449" s="973">
        <v>0</v>
      </c>
      <c r="AP449" s="973">
        <v>0</v>
      </c>
      <c r="AQ449" s="973">
        <v>0</v>
      </c>
      <c r="AR449" s="973">
        <v>0</v>
      </c>
      <c r="AS449" s="973">
        <v>0</v>
      </c>
      <c r="AT449" s="973">
        <v>0</v>
      </c>
      <c r="AU449" s="973">
        <v>0</v>
      </c>
      <c r="AV449" s="973">
        <v>0</v>
      </c>
      <c r="AW449" s="973">
        <v>0</v>
      </c>
      <c r="AX449" s="973">
        <v>0</v>
      </c>
      <c r="AY449" s="973">
        <v>0</v>
      </c>
      <c r="AZ449" s="973">
        <v>0</v>
      </c>
      <c r="BA449" s="973">
        <v>0</v>
      </c>
      <c r="BB449" s="973">
        <v>0</v>
      </c>
      <c r="BC449" s="973">
        <v>0</v>
      </c>
      <c r="BD449" s="973">
        <v>0</v>
      </c>
      <c r="BE449" s="973">
        <v>0</v>
      </c>
      <c r="BF449" s="973">
        <v>0</v>
      </c>
      <c r="BG449" s="973">
        <v>0</v>
      </c>
      <c r="BH449" s="973">
        <v>0</v>
      </c>
      <c r="BI449" s="973">
        <v>0</v>
      </c>
      <c r="BJ449" s="973">
        <v>0</v>
      </c>
      <c r="BK449" s="973">
        <v>0</v>
      </c>
      <c r="BL449" s="973">
        <v>0</v>
      </c>
      <c r="BM449" s="973">
        <v>0</v>
      </c>
      <c r="BN449" s="973">
        <v>0</v>
      </c>
      <c r="BO449" s="973">
        <v>0</v>
      </c>
    </row>
    <row r="450" spans="1:67" hidden="1" outlineLevel="1">
      <c r="B450" s="786" t="s">
        <v>508</v>
      </c>
      <c r="C450" s="59" t="s">
        <v>1339</v>
      </c>
      <c r="D450" s="640"/>
      <c r="E450" s="670"/>
      <c r="F450" s="716"/>
      <c r="G450" s="704"/>
      <c r="H450" s="705"/>
      <c r="I450" s="705"/>
      <c r="J450" s="705"/>
      <c r="K450" s="705"/>
      <c r="L450" s="705"/>
      <c r="M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6"/>
      <c r="AL450" s="706"/>
      <c r="AM450" s="706"/>
      <c r="AN450" s="706"/>
      <c r="AO450" s="706"/>
      <c r="AP450" s="706"/>
      <c r="AQ450" s="706"/>
      <c r="AR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row>
    <row r="451" spans="1:67" hidden="1" outlineLevel="1">
      <c r="B451" s="728" t="s">
        <v>509</v>
      </c>
      <c r="C451" s="61"/>
      <c r="D451" s="640" t="s">
        <v>799</v>
      </c>
      <c r="E451" s="667" t="s">
        <v>1315</v>
      </c>
      <c r="F451" s="696"/>
      <c r="G451" s="1003">
        <v>0</v>
      </c>
      <c r="H451" s="1003">
        <v>0</v>
      </c>
      <c r="I451" s="1003">
        <v>0</v>
      </c>
      <c r="J451" s="1003">
        <v>0</v>
      </c>
      <c r="K451" s="1003">
        <v>0</v>
      </c>
      <c r="L451" s="1003">
        <v>0</v>
      </c>
      <c r="M451" s="1003">
        <v>0</v>
      </c>
      <c r="N451" s="1003">
        <v>0</v>
      </c>
      <c r="O451" s="1003">
        <v>0</v>
      </c>
      <c r="P451" s="1003">
        <v>0</v>
      </c>
      <c r="Q451" s="1003">
        <v>0</v>
      </c>
      <c r="R451" s="1003">
        <v>0</v>
      </c>
      <c r="S451" s="1003">
        <v>0</v>
      </c>
      <c r="T451" s="1003">
        <v>0</v>
      </c>
      <c r="U451" s="1003">
        <v>0</v>
      </c>
      <c r="V451" s="1003">
        <v>0</v>
      </c>
      <c r="W451" s="1003">
        <v>0</v>
      </c>
      <c r="X451" s="1003">
        <v>0</v>
      </c>
      <c r="Y451" s="1003">
        <v>0</v>
      </c>
      <c r="Z451" s="1003">
        <v>0</v>
      </c>
      <c r="AA451" s="1003">
        <v>0</v>
      </c>
      <c r="AB451" s="1003">
        <v>0</v>
      </c>
      <c r="AC451" s="1003">
        <v>0</v>
      </c>
      <c r="AD451" s="1003">
        <v>0</v>
      </c>
      <c r="AE451" s="1003">
        <v>0</v>
      </c>
      <c r="AF451" s="1003">
        <v>0</v>
      </c>
      <c r="AG451" s="1003">
        <v>0</v>
      </c>
      <c r="AH451" s="1003">
        <v>0</v>
      </c>
      <c r="AI451" s="1003">
        <v>0</v>
      </c>
      <c r="AJ451" s="1003">
        <v>0</v>
      </c>
      <c r="AK451" s="1003">
        <v>0</v>
      </c>
      <c r="AL451" s="973">
        <v>0</v>
      </c>
      <c r="AM451" s="973">
        <v>0</v>
      </c>
      <c r="AN451" s="973">
        <v>0</v>
      </c>
      <c r="AO451" s="973">
        <v>0</v>
      </c>
      <c r="AP451" s="973">
        <v>0</v>
      </c>
      <c r="AQ451" s="973">
        <v>0</v>
      </c>
      <c r="AR451" s="973">
        <v>0</v>
      </c>
      <c r="AS451" s="973">
        <v>0</v>
      </c>
      <c r="AT451" s="973">
        <v>0</v>
      </c>
      <c r="AU451" s="973">
        <v>0</v>
      </c>
      <c r="AV451" s="973">
        <v>0</v>
      </c>
      <c r="AW451" s="973">
        <v>0</v>
      </c>
      <c r="AX451" s="973">
        <v>0</v>
      </c>
      <c r="AY451" s="973">
        <v>0</v>
      </c>
      <c r="AZ451" s="973">
        <v>0</v>
      </c>
      <c r="BA451" s="973">
        <v>0</v>
      </c>
      <c r="BB451" s="973">
        <v>0</v>
      </c>
      <c r="BC451" s="973">
        <v>0</v>
      </c>
      <c r="BD451" s="973">
        <v>0</v>
      </c>
      <c r="BE451" s="973">
        <v>0</v>
      </c>
      <c r="BF451" s="973">
        <v>0</v>
      </c>
      <c r="BG451" s="973">
        <v>0</v>
      </c>
      <c r="BH451" s="973">
        <v>0</v>
      </c>
      <c r="BI451" s="973">
        <v>0</v>
      </c>
      <c r="BJ451" s="973">
        <v>0</v>
      </c>
      <c r="BK451" s="973">
        <v>0</v>
      </c>
      <c r="BL451" s="973">
        <v>0</v>
      </c>
      <c r="BM451" s="973">
        <v>0</v>
      </c>
      <c r="BN451" s="973">
        <v>0</v>
      </c>
      <c r="BO451" s="973">
        <v>0</v>
      </c>
    </row>
    <row r="452" spans="1:67" collapsed="1">
      <c r="B452" s="728">
        <v>304</v>
      </c>
      <c r="C452" s="59" t="s">
        <v>280</v>
      </c>
      <c r="D452" s="640"/>
      <c r="E452" s="667"/>
      <c r="F452" s="699"/>
      <c r="G452" s="704"/>
      <c r="H452" s="705"/>
      <c r="I452" s="705"/>
      <c r="J452" s="705"/>
      <c r="K452" s="705"/>
      <c r="L452" s="705"/>
      <c r="M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6"/>
      <c r="AL452" s="706"/>
      <c r="AM452" s="706"/>
      <c r="AN452" s="706"/>
      <c r="AO452" s="706"/>
      <c r="AP452" s="706"/>
      <c r="AQ452" s="706"/>
      <c r="AR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row>
    <row r="453" spans="1:67" hidden="1" outlineLevel="1">
      <c r="B453" s="728" t="s">
        <v>623</v>
      </c>
      <c r="C453" s="58" t="s">
        <v>1337</v>
      </c>
      <c r="D453" s="685"/>
      <c r="E453" s="667"/>
      <c r="F453" s="703"/>
      <c r="G453" s="704"/>
      <c r="H453" s="705"/>
      <c r="I453" s="705"/>
      <c r="J453" s="705"/>
      <c r="K453" s="705"/>
      <c r="L453" s="705"/>
      <c r="M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6"/>
      <c r="AL453" s="706"/>
      <c r="AM453" s="706"/>
      <c r="AN453" s="706"/>
      <c r="AO453" s="706"/>
      <c r="AP453" s="706"/>
      <c r="AQ453" s="706"/>
      <c r="AR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row>
    <row r="454" spans="1:67" hidden="1" outlineLevel="1">
      <c r="B454" s="728" t="s">
        <v>80</v>
      </c>
      <c r="C454" s="60"/>
      <c r="D454" s="686" t="s">
        <v>1148</v>
      </c>
      <c r="E454" s="667" t="s">
        <v>1315</v>
      </c>
      <c r="F454" s="874"/>
      <c r="G454" s="973">
        <v>0</v>
      </c>
      <c r="H454" s="973">
        <v>0</v>
      </c>
      <c r="I454" s="973">
        <v>0</v>
      </c>
      <c r="J454" s="973">
        <v>0</v>
      </c>
      <c r="K454" s="973">
        <v>0</v>
      </c>
      <c r="L454" s="973">
        <v>0</v>
      </c>
      <c r="M454" s="973">
        <v>0</v>
      </c>
      <c r="N454" s="973">
        <v>0</v>
      </c>
      <c r="O454" s="973">
        <v>0</v>
      </c>
      <c r="P454" s="973">
        <v>0</v>
      </c>
      <c r="Q454" s="973">
        <v>0</v>
      </c>
      <c r="R454" s="973">
        <v>0</v>
      </c>
      <c r="S454" s="973">
        <v>0</v>
      </c>
      <c r="T454" s="973">
        <v>0</v>
      </c>
      <c r="U454" s="973">
        <v>0</v>
      </c>
      <c r="V454" s="973">
        <v>0</v>
      </c>
      <c r="W454" s="973">
        <v>0</v>
      </c>
      <c r="X454" s="973">
        <v>0</v>
      </c>
      <c r="Y454" s="973">
        <v>0</v>
      </c>
      <c r="Z454" s="973">
        <v>0</v>
      </c>
      <c r="AA454" s="973">
        <v>0</v>
      </c>
      <c r="AB454" s="973">
        <v>0</v>
      </c>
      <c r="AC454" s="973">
        <v>0</v>
      </c>
      <c r="AD454" s="973">
        <v>0</v>
      </c>
      <c r="AE454" s="973">
        <v>0</v>
      </c>
      <c r="AF454" s="973">
        <v>0</v>
      </c>
      <c r="AG454" s="973">
        <v>0</v>
      </c>
      <c r="AH454" s="973">
        <v>0</v>
      </c>
      <c r="AI454" s="973">
        <v>0</v>
      </c>
      <c r="AJ454" s="973">
        <v>0</v>
      </c>
      <c r="AK454" s="973">
        <v>0</v>
      </c>
      <c r="AL454" s="973">
        <v>0</v>
      </c>
      <c r="AM454" s="973">
        <v>0</v>
      </c>
      <c r="AN454" s="973">
        <v>0</v>
      </c>
      <c r="AO454" s="973">
        <v>0</v>
      </c>
      <c r="AP454" s="973">
        <v>0</v>
      </c>
      <c r="AQ454" s="973">
        <v>0</v>
      </c>
      <c r="AR454" s="973">
        <v>0</v>
      </c>
      <c r="AS454" s="973">
        <v>0</v>
      </c>
      <c r="AT454" s="973">
        <v>0</v>
      </c>
      <c r="AU454" s="973">
        <v>0</v>
      </c>
      <c r="AV454" s="973">
        <v>0</v>
      </c>
      <c r="AW454" s="973">
        <v>0</v>
      </c>
      <c r="AX454" s="973">
        <v>0</v>
      </c>
      <c r="AY454" s="973">
        <v>0</v>
      </c>
      <c r="AZ454" s="973">
        <v>0</v>
      </c>
      <c r="BA454" s="973">
        <v>0</v>
      </c>
      <c r="BB454" s="973">
        <v>0</v>
      </c>
      <c r="BC454" s="973">
        <v>0</v>
      </c>
      <c r="BD454" s="973">
        <v>0</v>
      </c>
      <c r="BE454" s="973">
        <v>0</v>
      </c>
      <c r="BF454" s="973">
        <v>0</v>
      </c>
      <c r="BG454" s="973">
        <v>0</v>
      </c>
      <c r="BH454" s="973">
        <v>0</v>
      </c>
      <c r="BI454" s="973">
        <v>0</v>
      </c>
      <c r="BJ454" s="973">
        <v>0</v>
      </c>
      <c r="BK454" s="973">
        <v>0</v>
      </c>
      <c r="BL454" s="973">
        <v>0</v>
      </c>
      <c r="BM454" s="973">
        <v>0</v>
      </c>
      <c r="BN454" s="973">
        <v>0</v>
      </c>
      <c r="BO454" s="973">
        <v>0</v>
      </c>
    </row>
    <row r="455" spans="1:67" hidden="1" outlineLevel="1">
      <c r="B455" s="728" t="s">
        <v>81</v>
      </c>
      <c r="C455" s="60"/>
      <c r="D455" s="686" t="s">
        <v>776</v>
      </c>
      <c r="E455" s="667" t="s">
        <v>1315</v>
      </c>
      <c r="F455" s="874"/>
      <c r="G455" s="973">
        <v>0</v>
      </c>
      <c r="H455" s="973">
        <v>0</v>
      </c>
      <c r="I455" s="973">
        <v>0</v>
      </c>
      <c r="J455" s="973">
        <v>0</v>
      </c>
      <c r="K455" s="973">
        <v>0</v>
      </c>
      <c r="L455" s="973">
        <v>0</v>
      </c>
      <c r="M455" s="973">
        <v>0</v>
      </c>
      <c r="N455" s="973">
        <v>0</v>
      </c>
      <c r="O455" s="973">
        <v>0</v>
      </c>
      <c r="P455" s="973">
        <v>0</v>
      </c>
      <c r="Q455" s="973">
        <v>0</v>
      </c>
      <c r="R455" s="973">
        <v>0</v>
      </c>
      <c r="S455" s="973">
        <v>0</v>
      </c>
      <c r="T455" s="973">
        <v>0</v>
      </c>
      <c r="U455" s="973">
        <v>0</v>
      </c>
      <c r="V455" s="973">
        <v>0</v>
      </c>
      <c r="W455" s="973">
        <v>0</v>
      </c>
      <c r="X455" s="973">
        <v>0</v>
      </c>
      <c r="Y455" s="973">
        <v>0</v>
      </c>
      <c r="Z455" s="973">
        <v>0</v>
      </c>
      <c r="AA455" s="973">
        <v>0</v>
      </c>
      <c r="AB455" s="973">
        <v>0</v>
      </c>
      <c r="AC455" s="973">
        <v>0</v>
      </c>
      <c r="AD455" s="973">
        <v>0</v>
      </c>
      <c r="AE455" s="973">
        <v>0</v>
      </c>
      <c r="AF455" s="973">
        <v>0</v>
      </c>
      <c r="AG455" s="973">
        <v>0</v>
      </c>
      <c r="AH455" s="973">
        <v>0</v>
      </c>
      <c r="AI455" s="973">
        <v>0</v>
      </c>
      <c r="AJ455" s="973">
        <v>0</v>
      </c>
      <c r="AK455" s="973">
        <v>0</v>
      </c>
      <c r="AL455" s="973">
        <v>0</v>
      </c>
      <c r="AM455" s="973">
        <v>0</v>
      </c>
      <c r="AN455" s="973">
        <v>0</v>
      </c>
      <c r="AO455" s="973">
        <v>0</v>
      </c>
      <c r="AP455" s="973">
        <v>0</v>
      </c>
      <c r="AQ455" s="973">
        <v>0</v>
      </c>
      <c r="AR455" s="973">
        <v>0</v>
      </c>
      <c r="AS455" s="973">
        <v>0</v>
      </c>
      <c r="AT455" s="973">
        <v>0</v>
      </c>
      <c r="AU455" s="973">
        <v>0</v>
      </c>
      <c r="AV455" s="973">
        <v>0</v>
      </c>
      <c r="AW455" s="973">
        <v>0</v>
      </c>
      <c r="AX455" s="973">
        <v>0</v>
      </c>
      <c r="AY455" s="973">
        <v>0</v>
      </c>
      <c r="AZ455" s="973">
        <v>0</v>
      </c>
      <c r="BA455" s="973">
        <v>0</v>
      </c>
      <c r="BB455" s="973">
        <v>0</v>
      </c>
      <c r="BC455" s="973">
        <v>0</v>
      </c>
      <c r="BD455" s="973">
        <v>0</v>
      </c>
      <c r="BE455" s="973">
        <v>0</v>
      </c>
      <c r="BF455" s="973">
        <v>0</v>
      </c>
      <c r="BG455" s="973">
        <v>0</v>
      </c>
      <c r="BH455" s="973">
        <v>0</v>
      </c>
      <c r="BI455" s="973">
        <v>0</v>
      </c>
      <c r="BJ455" s="973">
        <v>0</v>
      </c>
      <c r="BK455" s="973">
        <v>0</v>
      </c>
      <c r="BL455" s="973">
        <v>0</v>
      </c>
      <c r="BM455" s="973">
        <v>0</v>
      </c>
      <c r="BN455" s="973">
        <v>0</v>
      </c>
      <c r="BO455" s="973">
        <v>0</v>
      </c>
    </row>
    <row r="456" spans="1:67" hidden="1" outlineLevel="1">
      <c r="B456" s="728" t="s">
        <v>82</v>
      </c>
      <c r="C456" s="60"/>
      <c r="D456" s="686" t="s">
        <v>1120</v>
      </c>
      <c r="E456" s="667" t="s">
        <v>1315</v>
      </c>
      <c r="F456" s="874"/>
      <c r="G456" s="973">
        <v>0</v>
      </c>
      <c r="H456" s="973">
        <v>0</v>
      </c>
      <c r="I456" s="973">
        <v>0</v>
      </c>
      <c r="J456" s="973">
        <v>0</v>
      </c>
      <c r="K456" s="973">
        <v>0</v>
      </c>
      <c r="L456" s="973">
        <v>0</v>
      </c>
      <c r="M456" s="973">
        <v>0</v>
      </c>
      <c r="N456" s="973">
        <v>0</v>
      </c>
      <c r="O456" s="973">
        <v>0</v>
      </c>
      <c r="P456" s="973">
        <v>0</v>
      </c>
      <c r="Q456" s="973">
        <v>0</v>
      </c>
      <c r="R456" s="973">
        <v>0</v>
      </c>
      <c r="S456" s="973">
        <v>0</v>
      </c>
      <c r="T456" s="973">
        <v>0</v>
      </c>
      <c r="U456" s="973">
        <v>0</v>
      </c>
      <c r="V456" s="973">
        <v>0</v>
      </c>
      <c r="W456" s="973">
        <v>0</v>
      </c>
      <c r="X456" s="973">
        <v>0</v>
      </c>
      <c r="Y456" s="973">
        <v>0</v>
      </c>
      <c r="Z456" s="973">
        <v>0</v>
      </c>
      <c r="AA456" s="973">
        <v>0</v>
      </c>
      <c r="AB456" s="973">
        <v>0</v>
      </c>
      <c r="AC456" s="973">
        <v>0</v>
      </c>
      <c r="AD456" s="973">
        <v>0</v>
      </c>
      <c r="AE456" s="973">
        <v>0</v>
      </c>
      <c r="AF456" s="973">
        <v>0</v>
      </c>
      <c r="AG456" s="973">
        <v>0</v>
      </c>
      <c r="AH456" s="973">
        <v>0</v>
      </c>
      <c r="AI456" s="973">
        <v>0</v>
      </c>
      <c r="AJ456" s="973">
        <v>0</v>
      </c>
      <c r="AK456" s="973">
        <v>0</v>
      </c>
      <c r="AL456" s="973">
        <v>0</v>
      </c>
      <c r="AM456" s="973">
        <v>0</v>
      </c>
      <c r="AN456" s="973">
        <v>0</v>
      </c>
      <c r="AO456" s="973">
        <v>0</v>
      </c>
      <c r="AP456" s="973">
        <v>0</v>
      </c>
      <c r="AQ456" s="973">
        <v>0</v>
      </c>
      <c r="AR456" s="973">
        <v>0</v>
      </c>
      <c r="AS456" s="973">
        <v>0</v>
      </c>
      <c r="AT456" s="973">
        <v>0</v>
      </c>
      <c r="AU456" s="973">
        <v>0</v>
      </c>
      <c r="AV456" s="973">
        <v>0</v>
      </c>
      <c r="AW456" s="973">
        <v>0</v>
      </c>
      <c r="AX456" s="973">
        <v>0</v>
      </c>
      <c r="AY456" s="973">
        <v>0</v>
      </c>
      <c r="AZ456" s="973">
        <v>0</v>
      </c>
      <c r="BA456" s="973">
        <v>0</v>
      </c>
      <c r="BB456" s="973">
        <v>0</v>
      </c>
      <c r="BC456" s="973">
        <v>0</v>
      </c>
      <c r="BD456" s="973">
        <v>0</v>
      </c>
      <c r="BE456" s="973">
        <v>0</v>
      </c>
      <c r="BF456" s="973">
        <v>0</v>
      </c>
      <c r="BG456" s="973">
        <v>0</v>
      </c>
      <c r="BH456" s="973">
        <v>0</v>
      </c>
      <c r="BI456" s="973">
        <v>0</v>
      </c>
      <c r="BJ456" s="973">
        <v>0</v>
      </c>
      <c r="BK456" s="973">
        <v>0</v>
      </c>
      <c r="BL456" s="973">
        <v>0</v>
      </c>
      <c r="BM456" s="973">
        <v>0</v>
      </c>
      <c r="BN456" s="973">
        <v>0</v>
      </c>
      <c r="BO456" s="973">
        <v>0</v>
      </c>
    </row>
    <row r="457" spans="1:67" ht="12.75" hidden="1" customHeight="1" outlineLevel="1">
      <c r="B457" s="728" t="s">
        <v>99</v>
      </c>
      <c r="C457" s="60"/>
      <c r="D457" s="686" t="s">
        <v>1121</v>
      </c>
      <c r="E457" s="667" t="s">
        <v>188</v>
      </c>
      <c r="F457" s="838"/>
      <c r="G457" s="973">
        <v>0</v>
      </c>
      <c r="H457" s="973">
        <v>0</v>
      </c>
      <c r="I457" s="973">
        <v>0</v>
      </c>
      <c r="J457" s="973">
        <v>0</v>
      </c>
      <c r="K457" s="973">
        <v>0</v>
      </c>
      <c r="L457" s="973">
        <v>0</v>
      </c>
      <c r="M457" s="973">
        <v>0</v>
      </c>
      <c r="N457" s="973">
        <v>0</v>
      </c>
      <c r="O457" s="973">
        <v>0</v>
      </c>
      <c r="P457" s="973">
        <v>0</v>
      </c>
      <c r="Q457" s="973">
        <v>0</v>
      </c>
      <c r="R457" s="973">
        <v>0</v>
      </c>
      <c r="S457" s="973">
        <v>0</v>
      </c>
      <c r="T457" s="973">
        <v>0</v>
      </c>
      <c r="U457" s="973">
        <v>0</v>
      </c>
      <c r="V457" s="973">
        <v>0</v>
      </c>
      <c r="W457" s="973">
        <v>0</v>
      </c>
      <c r="X457" s="973">
        <v>0</v>
      </c>
      <c r="Y457" s="973">
        <v>0</v>
      </c>
      <c r="Z457" s="973">
        <v>0</v>
      </c>
      <c r="AA457" s="973">
        <v>0</v>
      </c>
      <c r="AB457" s="973">
        <v>0</v>
      </c>
      <c r="AC457" s="973">
        <v>0</v>
      </c>
      <c r="AD457" s="973">
        <v>0</v>
      </c>
      <c r="AE457" s="973">
        <v>0</v>
      </c>
      <c r="AF457" s="973">
        <v>0</v>
      </c>
      <c r="AG457" s="973">
        <v>0</v>
      </c>
      <c r="AH457" s="973">
        <v>0</v>
      </c>
      <c r="AI457" s="973">
        <v>0</v>
      </c>
      <c r="AJ457" s="973">
        <v>0</v>
      </c>
      <c r="AK457" s="973">
        <v>0</v>
      </c>
      <c r="AL457" s="973">
        <v>0</v>
      </c>
      <c r="AM457" s="973">
        <v>0</v>
      </c>
      <c r="AN457" s="973">
        <v>0</v>
      </c>
      <c r="AO457" s="973">
        <v>0</v>
      </c>
      <c r="AP457" s="973">
        <v>0</v>
      </c>
      <c r="AQ457" s="973">
        <v>0</v>
      </c>
      <c r="AR457" s="973">
        <v>0</v>
      </c>
      <c r="AS457" s="973">
        <v>0</v>
      </c>
      <c r="AT457" s="973">
        <v>0</v>
      </c>
      <c r="AU457" s="973">
        <v>0</v>
      </c>
      <c r="AV457" s="973">
        <v>0</v>
      </c>
      <c r="AW457" s="973">
        <v>0</v>
      </c>
      <c r="AX457" s="973">
        <v>0</v>
      </c>
      <c r="AY457" s="973">
        <v>0</v>
      </c>
      <c r="AZ457" s="973">
        <v>0</v>
      </c>
      <c r="BA457" s="973">
        <v>0</v>
      </c>
      <c r="BB457" s="973">
        <v>0</v>
      </c>
      <c r="BC457" s="973">
        <v>0</v>
      </c>
      <c r="BD457" s="973">
        <v>0</v>
      </c>
      <c r="BE457" s="973">
        <v>0</v>
      </c>
      <c r="BF457" s="973">
        <v>0</v>
      </c>
      <c r="BG457" s="973">
        <v>0</v>
      </c>
      <c r="BH457" s="973">
        <v>0</v>
      </c>
      <c r="BI457" s="973">
        <v>0</v>
      </c>
      <c r="BJ457" s="973">
        <v>0</v>
      </c>
      <c r="BK457" s="973">
        <v>0</v>
      </c>
      <c r="BL457" s="973">
        <v>0</v>
      </c>
      <c r="BM457" s="973">
        <v>0</v>
      </c>
      <c r="BN457" s="973">
        <v>0</v>
      </c>
      <c r="BO457" s="973">
        <v>0</v>
      </c>
    </row>
    <row r="458" spans="1:67" hidden="1" outlineLevel="1">
      <c r="B458" s="786" t="s">
        <v>1026</v>
      </c>
      <c r="C458" s="60"/>
      <c r="D458" s="669" t="s">
        <v>1119</v>
      </c>
      <c r="E458" s="667" t="s">
        <v>1315</v>
      </c>
      <c r="F458" s="692"/>
      <c r="G458" s="973">
        <v>0</v>
      </c>
      <c r="H458" s="973">
        <v>0</v>
      </c>
      <c r="I458" s="973">
        <v>0</v>
      </c>
      <c r="J458" s="973">
        <v>0</v>
      </c>
      <c r="K458" s="973">
        <v>0</v>
      </c>
      <c r="L458" s="973">
        <v>0</v>
      </c>
      <c r="M458" s="973">
        <v>0</v>
      </c>
      <c r="N458" s="973">
        <v>0</v>
      </c>
      <c r="O458" s="973">
        <v>0</v>
      </c>
      <c r="P458" s="973">
        <v>0</v>
      </c>
      <c r="Q458" s="973">
        <v>0</v>
      </c>
      <c r="R458" s="973">
        <v>0</v>
      </c>
      <c r="S458" s="973">
        <v>0</v>
      </c>
      <c r="T458" s="973">
        <v>0</v>
      </c>
      <c r="U458" s="973">
        <v>0</v>
      </c>
      <c r="V458" s="973">
        <v>0</v>
      </c>
      <c r="W458" s="973">
        <v>0</v>
      </c>
      <c r="X458" s="973">
        <v>0</v>
      </c>
      <c r="Y458" s="973">
        <v>0</v>
      </c>
      <c r="Z458" s="973">
        <v>0</v>
      </c>
      <c r="AA458" s="973">
        <v>0</v>
      </c>
      <c r="AB458" s="973">
        <v>0</v>
      </c>
      <c r="AC458" s="973">
        <v>0</v>
      </c>
      <c r="AD458" s="973">
        <v>0</v>
      </c>
      <c r="AE458" s="973">
        <v>0</v>
      </c>
      <c r="AF458" s="973">
        <v>0</v>
      </c>
      <c r="AG458" s="973">
        <v>0</v>
      </c>
      <c r="AH458" s="973">
        <v>0</v>
      </c>
      <c r="AI458" s="973">
        <v>0</v>
      </c>
      <c r="AJ458" s="973">
        <v>0</v>
      </c>
      <c r="AK458" s="973">
        <v>0</v>
      </c>
      <c r="AL458" s="973">
        <v>0</v>
      </c>
      <c r="AM458" s="973">
        <v>0</v>
      </c>
      <c r="AN458" s="973">
        <v>0</v>
      </c>
      <c r="AO458" s="973">
        <v>0</v>
      </c>
      <c r="AP458" s="973">
        <v>0</v>
      </c>
      <c r="AQ458" s="973">
        <v>0</v>
      </c>
      <c r="AR458" s="973">
        <v>0</v>
      </c>
      <c r="AS458" s="973">
        <v>0</v>
      </c>
      <c r="AT458" s="973">
        <v>0</v>
      </c>
      <c r="AU458" s="973">
        <v>0</v>
      </c>
      <c r="AV458" s="973">
        <v>0</v>
      </c>
      <c r="AW458" s="973">
        <v>0</v>
      </c>
      <c r="AX458" s="973">
        <v>0</v>
      </c>
      <c r="AY458" s="973">
        <v>0</v>
      </c>
      <c r="AZ458" s="973">
        <v>0</v>
      </c>
      <c r="BA458" s="973">
        <v>0</v>
      </c>
      <c r="BB458" s="973">
        <v>0</v>
      </c>
      <c r="BC458" s="973">
        <v>0</v>
      </c>
      <c r="BD458" s="973">
        <v>0</v>
      </c>
      <c r="BE458" s="973">
        <v>0</v>
      </c>
      <c r="BF458" s="973">
        <v>0</v>
      </c>
      <c r="BG458" s="973">
        <v>0</v>
      </c>
      <c r="BH458" s="973">
        <v>0</v>
      </c>
      <c r="BI458" s="973">
        <v>0</v>
      </c>
      <c r="BJ458" s="973">
        <v>0</v>
      </c>
      <c r="BK458" s="973">
        <v>0</v>
      </c>
      <c r="BL458" s="973">
        <v>0</v>
      </c>
      <c r="BM458" s="973">
        <v>0</v>
      </c>
      <c r="BN458" s="973">
        <v>0</v>
      </c>
      <c r="BO458" s="973">
        <v>0</v>
      </c>
    </row>
    <row r="459" spans="1:67" hidden="1" outlineLevel="1">
      <c r="B459" s="786" t="s">
        <v>1084</v>
      </c>
      <c r="C459" s="60"/>
      <c r="D459" s="686" t="s">
        <v>1306</v>
      </c>
      <c r="E459" s="667" t="s">
        <v>1315</v>
      </c>
      <c r="F459" s="692"/>
      <c r="G459" s="973">
        <v>0</v>
      </c>
      <c r="H459" s="973">
        <v>0</v>
      </c>
      <c r="I459" s="973">
        <v>0</v>
      </c>
      <c r="J459" s="973">
        <v>0</v>
      </c>
      <c r="K459" s="973">
        <v>0</v>
      </c>
      <c r="L459" s="973">
        <v>0</v>
      </c>
      <c r="M459" s="973">
        <v>0</v>
      </c>
      <c r="N459" s="973">
        <v>0</v>
      </c>
      <c r="O459" s="973">
        <v>0</v>
      </c>
      <c r="P459" s="973">
        <v>0</v>
      </c>
      <c r="Q459" s="973">
        <v>0</v>
      </c>
      <c r="R459" s="973">
        <v>0</v>
      </c>
      <c r="S459" s="973">
        <v>0</v>
      </c>
      <c r="T459" s="973">
        <v>0</v>
      </c>
      <c r="U459" s="973">
        <v>0</v>
      </c>
      <c r="V459" s="973">
        <v>0</v>
      </c>
      <c r="W459" s="973">
        <v>0</v>
      </c>
      <c r="X459" s="973">
        <v>0</v>
      </c>
      <c r="Y459" s="973">
        <v>0</v>
      </c>
      <c r="Z459" s="973">
        <v>0</v>
      </c>
      <c r="AA459" s="973">
        <v>0</v>
      </c>
      <c r="AB459" s="973">
        <v>0</v>
      </c>
      <c r="AC459" s="973">
        <v>0</v>
      </c>
      <c r="AD459" s="973">
        <v>0</v>
      </c>
      <c r="AE459" s="973">
        <v>0</v>
      </c>
      <c r="AF459" s="973">
        <v>0</v>
      </c>
      <c r="AG459" s="973">
        <v>0</v>
      </c>
      <c r="AH459" s="973">
        <v>0</v>
      </c>
      <c r="AI459" s="973">
        <v>0</v>
      </c>
      <c r="AJ459" s="973">
        <v>0</v>
      </c>
      <c r="AK459" s="973">
        <v>0</v>
      </c>
      <c r="AL459" s="973">
        <v>0</v>
      </c>
      <c r="AM459" s="973">
        <v>0</v>
      </c>
      <c r="AN459" s="973">
        <v>0</v>
      </c>
      <c r="AO459" s="973">
        <v>0</v>
      </c>
      <c r="AP459" s="973">
        <v>0</v>
      </c>
      <c r="AQ459" s="973">
        <v>0</v>
      </c>
      <c r="AR459" s="973">
        <v>0</v>
      </c>
      <c r="AS459" s="973">
        <v>0</v>
      </c>
      <c r="AT459" s="973">
        <v>0</v>
      </c>
      <c r="AU459" s="973">
        <v>0</v>
      </c>
      <c r="AV459" s="973">
        <v>0</v>
      </c>
      <c r="AW459" s="973">
        <v>0</v>
      </c>
      <c r="AX459" s="973">
        <v>0</v>
      </c>
      <c r="AY459" s="973">
        <v>0</v>
      </c>
      <c r="AZ459" s="973">
        <v>0</v>
      </c>
      <c r="BA459" s="973">
        <v>0</v>
      </c>
      <c r="BB459" s="973">
        <v>0</v>
      </c>
      <c r="BC459" s="973">
        <v>0</v>
      </c>
      <c r="BD459" s="973">
        <v>0</v>
      </c>
      <c r="BE459" s="973">
        <v>0</v>
      </c>
      <c r="BF459" s="973">
        <v>0</v>
      </c>
      <c r="BG459" s="973">
        <v>0</v>
      </c>
      <c r="BH459" s="973">
        <v>0</v>
      </c>
      <c r="BI459" s="973">
        <v>0</v>
      </c>
      <c r="BJ459" s="973">
        <v>0</v>
      </c>
      <c r="BK459" s="973">
        <v>0</v>
      </c>
      <c r="BL459" s="973">
        <v>0</v>
      </c>
      <c r="BM459" s="973">
        <v>0</v>
      </c>
      <c r="BN459" s="973">
        <v>0</v>
      </c>
      <c r="BO459" s="973">
        <v>0</v>
      </c>
    </row>
    <row r="460" spans="1:67" hidden="1" outlineLevel="1">
      <c r="B460" s="786" t="s">
        <v>94</v>
      </c>
      <c r="C460" s="59" t="s">
        <v>261</v>
      </c>
      <c r="D460" s="640"/>
      <c r="E460" s="670"/>
      <c r="F460" s="692"/>
      <c r="G460" s="704"/>
      <c r="H460" s="705"/>
      <c r="I460" s="705"/>
      <c r="J460" s="705"/>
      <c r="K460" s="705"/>
      <c r="L460" s="705"/>
      <c r="M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6"/>
      <c r="AL460" s="706"/>
      <c r="AM460" s="706"/>
      <c r="AN460" s="706"/>
      <c r="AO460" s="706"/>
      <c r="AP460" s="706"/>
      <c r="AQ460" s="706"/>
      <c r="AR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row>
    <row r="461" spans="1:67" hidden="1" outlineLevel="1">
      <c r="A461" s="762"/>
      <c r="B461" s="728" t="s">
        <v>511</v>
      </c>
      <c r="C461" s="60"/>
      <c r="D461" s="669" t="s">
        <v>587</v>
      </c>
      <c r="E461" s="670" t="s">
        <v>1315</v>
      </c>
      <c r="F461" s="690"/>
      <c r="G461" s="973">
        <v>0</v>
      </c>
      <c r="H461" s="973">
        <v>0</v>
      </c>
      <c r="I461" s="973">
        <v>0</v>
      </c>
      <c r="J461" s="973">
        <v>0</v>
      </c>
      <c r="K461" s="973">
        <v>0</v>
      </c>
      <c r="L461" s="973">
        <v>0</v>
      </c>
      <c r="M461" s="973">
        <v>0</v>
      </c>
      <c r="N461" s="973">
        <v>0</v>
      </c>
      <c r="O461" s="973">
        <v>0</v>
      </c>
      <c r="P461" s="973">
        <v>0</v>
      </c>
      <c r="Q461" s="973">
        <v>0</v>
      </c>
      <c r="R461" s="973">
        <v>0</v>
      </c>
      <c r="S461" s="973">
        <v>0</v>
      </c>
      <c r="T461" s="973">
        <v>0</v>
      </c>
      <c r="U461" s="973">
        <v>0</v>
      </c>
      <c r="V461" s="973">
        <v>0</v>
      </c>
      <c r="W461" s="973">
        <v>0</v>
      </c>
      <c r="X461" s="973">
        <v>0</v>
      </c>
      <c r="Y461" s="973">
        <v>0</v>
      </c>
      <c r="Z461" s="973">
        <v>0</v>
      </c>
      <c r="AA461" s="973">
        <v>0</v>
      </c>
      <c r="AB461" s="973">
        <v>0</v>
      </c>
      <c r="AC461" s="973">
        <v>0</v>
      </c>
      <c r="AD461" s="973">
        <v>0</v>
      </c>
      <c r="AE461" s="973">
        <v>0</v>
      </c>
      <c r="AF461" s="973">
        <v>0</v>
      </c>
      <c r="AG461" s="973">
        <v>0</v>
      </c>
      <c r="AH461" s="973">
        <v>0</v>
      </c>
      <c r="AI461" s="973">
        <v>0</v>
      </c>
      <c r="AJ461" s="973">
        <v>0</v>
      </c>
      <c r="AK461" s="973">
        <v>0</v>
      </c>
      <c r="AL461" s="973">
        <v>0</v>
      </c>
      <c r="AM461" s="973">
        <v>0</v>
      </c>
      <c r="AN461" s="973">
        <v>0</v>
      </c>
      <c r="AO461" s="973">
        <v>0</v>
      </c>
      <c r="AP461" s="973">
        <v>0</v>
      </c>
      <c r="AQ461" s="973">
        <v>0</v>
      </c>
      <c r="AR461" s="973">
        <v>0</v>
      </c>
      <c r="AS461" s="973">
        <v>0</v>
      </c>
      <c r="AT461" s="973">
        <v>0</v>
      </c>
      <c r="AU461" s="973">
        <v>0</v>
      </c>
      <c r="AV461" s="973">
        <v>0</v>
      </c>
      <c r="AW461" s="973">
        <v>0</v>
      </c>
      <c r="AX461" s="973">
        <v>0</v>
      </c>
      <c r="AY461" s="973">
        <v>0</v>
      </c>
      <c r="AZ461" s="973">
        <v>0</v>
      </c>
      <c r="BA461" s="973">
        <v>0</v>
      </c>
      <c r="BB461" s="973">
        <v>0</v>
      </c>
      <c r="BC461" s="973">
        <v>0</v>
      </c>
      <c r="BD461" s="973">
        <v>0</v>
      </c>
      <c r="BE461" s="973">
        <v>0</v>
      </c>
      <c r="BF461" s="973">
        <v>0</v>
      </c>
      <c r="BG461" s="973">
        <v>0</v>
      </c>
      <c r="BH461" s="973">
        <v>0</v>
      </c>
      <c r="BI461" s="973">
        <v>0</v>
      </c>
      <c r="BJ461" s="973">
        <v>0</v>
      </c>
      <c r="BK461" s="973">
        <v>0</v>
      </c>
      <c r="BL461" s="973">
        <v>0</v>
      </c>
      <c r="BM461" s="973">
        <v>0</v>
      </c>
      <c r="BN461" s="973">
        <v>0</v>
      </c>
      <c r="BO461" s="973">
        <v>0</v>
      </c>
    </row>
    <row r="462" spans="1:67" hidden="1" outlineLevel="1">
      <c r="B462" s="786" t="s">
        <v>512</v>
      </c>
      <c r="C462" s="59" t="s">
        <v>1339</v>
      </c>
      <c r="D462" s="640"/>
      <c r="E462" s="670"/>
      <c r="F462" s="716"/>
      <c r="G462" s="704"/>
      <c r="H462" s="705"/>
      <c r="I462" s="705"/>
      <c r="J462" s="705"/>
      <c r="K462" s="705"/>
      <c r="L462" s="705"/>
      <c r="M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6"/>
      <c r="AL462" s="706"/>
      <c r="AM462" s="706"/>
      <c r="AN462" s="706"/>
      <c r="AO462" s="706"/>
      <c r="AP462" s="706"/>
      <c r="AQ462" s="706"/>
      <c r="AR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row>
    <row r="463" spans="1:67" hidden="1" outlineLevel="1">
      <c r="B463" s="728" t="s">
        <v>100</v>
      </c>
      <c r="C463" s="60"/>
      <c r="D463" s="640" t="s">
        <v>799</v>
      </c>
      <c r="E463" s="667" t="s">
        <v>1315</v>
      </c>
      <c r="F463" s="874"/>
      <c r="G463" s="973">
        <v>0</v>
      </c>
      <c r="H463" s="973">
        <v>0</v>
      </c>
      <c r="I463" s="973">
        <v>0</v>
      </c>
      <c r="J463" s="973">
        <v>0</v>
      </c>
      <c r="K463" s="973">
        <v>0</v>
      </c>
      <c r="L463" s="973">
        <v>0</v>
      </c>
      <c r="M463" s="973">
        <v>0</v>
      </c>
      <c r="N463" s="973">
        <v>0</v>
      </c>
      <c r="O463" s="973">
        <v>0</v>
      </c>
      <c r="P463" s="973">
        <v>0</v>
      </c>
      <c r="Q463" s="973">
        <v>0</v>
      </c>
      <c r="R463" s="973">
        <v>0</v>
      </c>
      <c r="S463" s="973">
        <v>0</v>
      </c>
      <c r="T463" s="973">
        <v>0</v>
      </c>
      <c r="U463" s="973">
        <v>0</v>
      </c>
      <c r="V463" s="973">
        <v>0</v>
      </c>
      <c r="W463" s="973">
        <v>0</v>
      </c>
      <c r="X463" s="973">
        <v>0</v>
      </c>
      <c r="Y463" s="973">
        <v>0</v>
      </c>
      <c r="Z463" s="973">
        <v>0</v>
      </c>
      <c r="AA463" s="973">
        <v>0</v>
      </c>
      <c r="AB463" s="973">
        <v>0</v>
      </c>
      <c r="AC463" s="973">
        <v>0</v>
      </c>
      <c r="AD463" s="973">
        <v>0</v>
      </c>
      <c r="AE463" s="973">
        <v>0</v>
      </c>
      <c r="AF463" s="973">
        <v>0</v>
      </c>
      <c r="AG463" s="973">
        <v>0</v>
      </c>
      <c r="AH463" s="973">
        <v>0</v>
      </c>
      <c r="AI463" s="973">
        <v>0</v>
      </c>
      <c r="AJ463" s="973">
        <v>0</v>
      </c>
      <c r="AK463" s="973">
        <v>0</v>
      </c>
      <c r="AL463" s="973">
        <v>0</v>
      </c>
      <c r="AM463" s="973">
        <v>0</v>
      </c>
      <c r="AN463" s="973">
        <v>0</v>
      </c>
      <c r="AO463" s="973">
        <v>0</v>
      </c>
      <c r="AP463" s="973">
        <v>0</v>
      </c>
      <c r="AQ463" s="973">
        <v>0</v>
      </c>
      <c r="AR463" s="973">
        <v>0</v>
      </c>
      <c r="AS463" s="973">
        <v>0</v>
      </c>
      <c r="AT463" s="973">
        <v>0</v>
      </c>
      <c r="AU463" s="973">
        <v>0</v>
      </c>
      <c r="AV463" s="973">
        <v>0</v>
      </c>
      <c r="AW463" s="973">
        <v>0</v>
      </c>
      <c r="AX463" s="973">
        <v>0</v>
      </c>
      <c r="AY463" s="973">
        <v>0</v>
      </c>
      <c r="AZ463" s="973">
        <v>0</v>
      </c>
      <c r="BA463" s="973">
        <v>0</v>
      </c>
      <c r="BB463" s="973">
        <v>0</v>
      </c>
      <c r="BC463" s="973">
        <v>0</v>
      </c>
      <c r="BD463" s="973">
        <v>0</v>
      </c>
      <c r="BE463" s="973">
        <v>0</v>
      </c>
      <c r="BF463" s="973">
        <v>0</v>
      </c>
      <c r="BG463" s="973">
        <v>0</v>
      </c>
      <c r="BH463" s="973">
        <v>0</v>
      </c>
      <c r="BI463" s="973">
        <v>0</v>
      </c>
      <c r="BJ463" s="973">
        <v>0</v>
      </c>
      <c r="BK463" s="973">
        <v>0</v>
      </c>
      <c r="BL463" s="973">
        <v>0</v>
      </c>
      <c r="BM463" s="973">
        <v>0</v>
      </c>
      <c r="BN463" s="973">
        <v>0</v>
      </c>
      <c r="BO463" s="973">
        <v>0</v>
      </c>
    </row>
    <row r="464" spans="1:67" ht="13.5" collapsed="1" thickBot="1">
      <c r="G464" s="856"/>
      <c r="H464" s="856"/>
      <c r="I464" s="856"/>
      <c r="J464" s="856"/>
      <c r="K464" s="856"/>
      <c r="L464" s="856"/>
      <c r="M464" s="856"/>
      <c r="N464" s="856"/>
      <c r="O464" s="856"/>
      <c r="P464" s="856"/>
      <c r="Q464" s="856"/>
      <c r="R464" s="856"/>
      <c r="S464" s="856"/>
      <c r="T464" s="856"/>
      <c r="U464" s="856"/>
      <c r="V464" s="856"/>
      <c r="W464" s="856"/>
      <c r="X464" s="856"/>
      <c r="Y464" s="856"/>
      <c r="Z464" s="856"/>
      <c r="AA464" s="856"/>
      <c r="AB464" s="856"/>
      <c r="AC464" s="856"/>
      <c r="AD464" s="856"/>
      <c r="AE464" s="856"/>
      <c r="AF464" s="856"/>
      <c r="AG464" s="856"/>
      <c r="AH464" s="856"/>
      <c r="AI464" s="856"/>
      <c r="AJ464" s="856"/>
      <c r="AK464" s="856"/>
      <c r="AL464" s="856"/>
      <c r="AM464" s="856"/>
      <c r="AN464" s="856"/>
      <c r="AO464" s="856"/>
      <c r="AP464" s="856"/>
      <c r="AQ464" s="856"/>
      <c r="AR464" s="856"/>
      <c r="AS464" s="856"/>
      <c r="AT464" s="856"/>
      <c r="AU464" s="856"/>
      <c r="AV464" s="856"/>
      <c r="AW464" s="856"/>
      <c r="AX464" s="856"/>
      <c r="AY464" s="856"/>
      <c r="AZ464" s="856"/>
      <c r="BA464" s="856"/>
      <c r="BB464" s="856"/>
      <c r="BC464" s="856"/>
      <c r="BD464" s="856"/>
      <c r="BE464" s="856"/>
      <c r="BF464" s="856"/>
      <c r="BG464" s="856"/>
      <c r="BH464" s="856"/>
      <c r="BI464" s="856"/>
      <c r="BJ464" s="856"/>
      <c r="BK464" s="856"/>
      <c r="BL464" s="856"/>
      <c r="BM464" s="856"/>
      <c r="BN464" s="856"/>
      <c r="BO464" s="856"/>
    </row>
    <row r="465" spans="2:67" ht="13.5" thickBot="1">
      <c r="B465" s="17" t="s">
        <v>542</v>
      </c>
      <c r="C465" s="781"/>
      <c r="D465" s="781"/>
      <c r="E465" s="813"/>
      <c r="F465" s="814"/>
      <c r="G465" s="147">
        <f t="shared" ref="G465:BO465" si="413">G$7</f>
        <v>1990</v>
      </c>
      <c r="H465" s="147">
        <f t="shared" si="413"/>
        <v>1991</v>
      </c>
      <c r="I465" s="147">
        <f t="shared" si="413"/>
        <v>1992</v>
      </c>
      <c r="J465" s="147">
        <f t="shared" si="413"/>
        <v>1993</v>
      </c>
      <c r="K465" s="147">
        <f t="shared" si="413"/>
        <v>1994</v>
      </c>
      <c r="L465" s="147">
        <f t="shared" si="413"/>
        <v>1995</v>
      </c>
      <c r="M465" s="147">
        <f t="shared" si="413"/>
        <v>1996</v>
      </c>
      <c r="N465" s="147">
        <f t="shared" si="413"/>
        <v>1997</v>
      </c>
      <c r="O465" s="147">
        <f t="shared" si="413"/>
        <v>1998</v>
      </c>
      <c r="P465" s="147">
        <f t="shared" si="413"/>
        <v>1999</v>
      </c>
      <c r="Q465" s="147">
        <f t="shared" si="413"/>
        <v>2000</v>
      </c>
      <c r="R465" s="147">
        <f t="shared" si="413"/>
        <v>2001</v>
      </c>
      <c r="S465" s="147">
        <f t="shared" si="413"/>
        <v>2002</v>
      </c>
      <c r="T465" s="147">
        <f t="shared" si="413"/>
        <v>2003</v>
      </c>
      <c r="U465" s="147">
        <f t="shared" si="413"/>
        <v>2004</v>
      </c>
      <c r="V465" s="147">
        <f t="shared" si="413"/>
        <v>2005</v>
      </c>
      <c r="W465" s="147">
        <f t="shared" si="413"/>
        <v>2006</v>
      </c>
      <c r="X465" s="147">
        <f t="shared" si="413"/>
        <v>2007</v>
      </c>
      <c r="Y465" s="147">
        <f t="shared" si="413"/>
        <v>2008</v>
      </c>
      <c r="Z465" s="147">
        <f t="shared" si="413"/>
        <v>2009</v>
      </c>
      <c r="AA465" s="147">
        <f t="shared" si="413"/>
        <v>2010</v>
      </c>
      <c r="AB465" s="147">
        <f t="shared" si="413"/>
        <v>2011</v>
      </c>
      <c r="AC465" s="147">
        <f t="shared" si="413"/>
        <v>2012</v>
      </c>
      <c r="AD465" s="147">
        <f t="shared" si="413"/>
        <v>2013</v>
      </c>
      <c r="AE465" s="147">
        <f t="shared" si="413"/>
        <v>2014</v>
      </c>
      <c r="AF465" s="147">
        <f t="shared" si="413"/>
        <v>2015</v>
      </c>
      <c r="AG465" s="147">
        <f t="shared" si="413"/>
        <v>2016</v>
      </c>
      <c r="AH465" s="147">
        <f t="shared" si="413"/>
        <v>2017</v>
      </c>
      <c r="AI465" s="147">
        <f t="shared" si="413"/>
        <v>2018</v>
      </c>
      <c r="AJ465" s="147">
        <f t="shared" si="413"/>
        <v>2019</v>
      </c>
      <c r="AK465" s="147">
        <f t="shared" si="413"/>
        <v>2020</v>
      </c>
      <c r="AL465" s="147">
        <f t="shared" si="413"/>
        <v>2021</v>
      </c>
      <c r="AM465" s="147">
        <f t="shared" si="413"/>
        <v>2022</v>
      </c>
      <c r="AN465" s="147">
        <f t="shared" si="413"/>
        <v>2023</v>
      </c>
      <c r="AO465" s="147">
        <f t="shared" si="413"/>
        <v>2024</v>
      </c>
      <c r="AP465" s="147">
        <f t="shared" si="413"/>
        <v>2025</v>
      </c>
      <c r="AQ465" s="147">
        <f t="shared" si="413"/>
        <v>2026</v>
      </c>
      <c r="AR465" s="147">
        <f t="shared" si="413"/>
        <v>2027</v>
      </c>
      <c r="AS465" s="147">
        <f t="shared" si="413"/>
        <v>2028</v>
      </c>
      <c r="AT465" s="147">
        <f t="shared" si="413"/>
        <v>2029</v>
      </c>
      <c r="AU465" s="147">
        <f t="shared" si="413"/>
        <v>2030</v>
      </c>
      <c r="AV465" s="147">
        <f t="shared" si="413"/>
        <v>2031</v>
      </c>
      <c r="AW465" s="147">
        <f t="shared" si="413"/>
        <v>2032</v>
      </c>
      <c r="AX465" s="147">
        <f t="shared" si="413"/>
        <v>2033</v>
      </c>
      <c r="AY465" s="147">
        <f t="shared" si="413"/>
        <v>2034</v>
      </c>
      <c r="AZ465" s="147">
        <f t="shared" si="413"/>
        <v>2035</v>
      </c>
      <c r="BA465" s="147">
        <f t="shared" si="413"/>
        <v>2036</v>
      </c>
      <c r="BB465" s="147">
        <f t="shared" si="413"/>
        <v>2037</v>
      </c>
      <c r="BC465" s="147">
        <f t="shared" si="413"/>
        <v>2038</v>
      </c>
      <c r="BD465" s="147">
        <f t="shared" si="413"/>
        <v>2039</v>
      </c>
      <c r="BE465" s="147">
        <f t="shared" si="413"/>
        <v>2040</v>
      </c>
      <c r="BF465" s="147">
        <f t="shared" si="413"/>
        <v>2041</v>
      </c>
      <c r="BG465" s="147">
        <f t="shared" si="413"/>
        <v>2042</v>
      </c>
      <c r="BH465" s="147">
        <f t="shared" si="413"/>
        <v>2043</v>
      </c>
      <c r="BI465" s="147">
        <f t="shared" si="413"/>
        <v>2044</v>
      </c>
      <c r="BJ465" s="147">
        <f t="shared" si="413"/>
        <v>2045</v>
      </c>
      <c r="BK465" s="147">
        <f t="shared" si="413"/>
        <v>2046</v>
      </c>
      <c r="BL465" s="147">
        <f t="shared" si="413"/>
        <v>2047</v>
      </c>
      <c r="BM465" s="147">
        <f t="shared" si="413"/>
        <v>2048</v>
      </c>
      <c r="BN465" s="147">
        <f t="shared" si="413"/>
        <v>2049</v>
      </c>
      <c r="BO465" s="147">
        <f t="shared" si="413"/>
        <v>2050</v>
      </c>
    </row>
    <row r="466" spans="2:67">
      <c r="B466" s="786">
        <v>311</v>
      </c>
      <c r="C466" s="58" t="s">
        <v>396</v>
      </c>
      <c r="D466" s="689"/>
      <c r="E466" s="670"/>
      <c r="F466" s="703"/>
      <c r="G466" s="704"/>
      <c r="H466" s="705"/>
      <c r="I466" s="705"/>
      <c r="J466" s="705"/>
      <c r="K466" s="705"/>
      <c r="L466" s="705"/>
      <c r="M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6"/>
      <c r="AL466" s="706"/>
      <c r="AM466" s="706"/>
      <c r="AN466" s="706"/>
      <c r="AO466" s="706"/>
      <c r="AP466" s="706"/>
      <c r="AQ466" s="706"/>
      <c r="AR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row>
    <row r="467" spans="2:67">
      <c r="B467" s="728" t="s">
        <v>83</v>
      </c>
      <c r="C467" s="667"/>
      <c r="D467" s="686" t="s">
        <v>1120</v>
      </c>
      <c r="E467" s="667" t="s">
        <v>1321</v>
      </c>
      <c r="F467" s="838"/>
      <c r="G467" s="1004">
        <f t="shared" ref="G467:AK467" si="414">G299</f>
        <v>0</v>
      </c>
      <c r="H467" s="1004">
        <f t="shared" si="414"/>
        <v>0</v>
      </c>
      <c r="I467" s="1004">
        <f t="shared" si="414"/>
        <v>0</v>
      </c>
      <c r="J467" s="1004">
        <f t="shared" si="414"/>
        <v>0</v>
      </c>
      <c r="K467" s="1004">
        <f t="shared" si="414"/>
        <v>0</v>
      </c>
      <c r="L467" s="1004">
        <f t="shared" si="414"/>
        <v>0</v>
      </c>
      <c r="M467" s="1004">
        <f t="shared" si="414"/>
        <v>0</v>
      </c>
      <c r="N467" s="1004">
        <f t="shared" si="414"/>
        <v>0</v>
      </c>
      <c r="O467" s="1004">
        <f t="shared" si="414"/>
        <v>0</v>
      </c>
      <c r="P467" s="1004">
        <f t="shared" si="414"/>
        <v>0</v>
      </c>
      <c r="Q467" s="1004">
        <f t="shared" si="414"/>
        <v>0</v>
      </c>
      <c r="R467" s="1004">
        <f t="shared" si="414"/>
        <v>0</v>
      </c>
      <c r="S467" s="1004">
        <f t="shared" si="414"/>
        <v>0</v>
      </c>
      <c r="T467" s="1004">
        <f t="shared" si="414"/>
        <v>0</v>
      </c>
      <c r="U467" s="1004">
        <f t="shared" si="414"/>
        <v>0</v>
      </c>
      <c r="V467" s="1004">
        <f t="shared" si="414"/>
        <v>0</v>
      </c>
      <c r="W467" s="1004">
        <f t="shared" si="414"/>
        <v>0</v>
      </c>
      <c r="X467" s="1004">
        <f t="shared" si="414"/>
        <v>0</v>
      </c>
      <c r="Y467" s="1004">
        <f t="shared" si="414"/>
        <v>0</v>
      </c>
      <c r="Z467" s="1004">
        <f t="shared" si="414"/>
        <v>0</v>
      </c>
      <c r="AA467" s="1004">
        <f t="shared" si="414"/>
        <v>0</v>
      </c>
      <c r="AB467" s="1004">
        <f t="shared" si="414"/>
        <v>0</v>
      </c>
      <c r="AC467" s="1004">
        <f t="shared" si="414"/>
        <v>0</v>
      </c>
      <c r="AD467" s="1004">
        <f t="shared" si="414"/>
        <v>0</v>
      </c>
      <c r="AE467" s="1004">
        <f t="shared" si="414"/>
        <v>0</v>
      </c>
      <c r="AF467" s="1004">
        <f t="shared" si="414"/>
        <v>0</v>
      </c>
      <c r="AG467" s="1004">
        <f t="shared" si="414"/>
        <v>0</v>
      </c>
      <c r="AH467" s="1004">
        <f t="shared" si="414"/>
        <v>0</v>
      </c>
      <c r="AI467" s="1004">
        <f t="shared" si="414"/>
        <v>0</v>
      </c>
      <c r="AJ467" s="1004">
        <f t="shared" si="414"/>
        <v>0</v>
      </c>
      <c r="AK467" s="1004">
        <f t="shared" si="414"/>
        <v>0</v>
      </c>
      <c r="AL467" s="1004">
        <f>AL299</f>
        <v>0</v>
      </c>
      <c r="AM467" s="1004">
        <f>AM299</f>
        <v>0</v>
      </c>
      <c r="AN467" s="1004">
        <f>AN299</f>
        <v>0</v>
      </c>
      <c r="AO467" s="1004">
        <f>AO299</f>
        <v>0</v>
      </c>
      <c r="AP467" s="1004">
        <f>AP299</f>
        <v>0</v>
      </c>
      <c r="AQ467" s="1004">
        <f t="shared" ref="AQ467:BO467" si="415">AQ299</f>
        <v>0</v>
      </c>
      <c r="AR467" s="1004">
        <f t="shared" si="415"/>
        <v>0</v>
      </c>
      <c r="AS467" s="1004">
        <f t="shared" si="415"/>
        <v>0</v>
      </c>
      <c r="AT467" s="1004">
        <f t="shared" si="415"/>
        <v>0</v>
      </c>
      <c r="AU467" s="1004">
        <f t="shared" si="415"/>
        <v>0</v>
      </c>
      <c r="AV467" s="1004">
        <f t="shared" si="415"/>
        <v>0</v>
      </c>
      <c r="AW467" s="1004">
        <f t="shared" si="415"/>
        <v>0</v>
      </c>
      <c r="AX467" s="1004">
        <f t="shared" si="415"/>
        <v>0</v>
      </c>
      <c r="AY467" s="1004">
        <f t="shared" si="415"/>
        <v>0</v>
      </c>
      <c r="AZ467" s="1004">
        <f t="shared" si="415"/>
        <v>0</v>
      </c>
      <c r="BA467" s="1004">
        <f t="shared" si="415"/>
        <v>0</v>
      </c>
      <c r="BB467" s="1004">
        <f t="shared" si="415"/>
        <v>0</v>
      </c>
      <c r="BC467" s="1004">
        <f t="shared" si="415"/>
        <v>0</v>
      </c>
      <c r="BD467" s="1004">
        <f t="shared" si="415"/>
        <v>0</v>
      </c>
      <c r="BE467" s="1004">
        <f t="shared" si="415"/>
        <v>0</v>
      </c>
      <c r="BF467" s="1004">
        <f t="shared" si="415"/>
        <v>0</v>
      </c>
      <c r="BG467" s="1004">
        <f t="shared" si="415"/>
        <v>0</v>
      </c>
      <c r="BH467" s="1004">
        <f t="shared" si="415"/>
        <v>0</v>
      </c>
      <c r="BI467" s="1004">
        <f t="shared" si="415"/>
        <v>0</v>
      </c>
      <c r="BJ467" s="1004">
        <f t="shared" si="415"/>
        <v>0</v>
      </c>
      <c r="BK467" s="1004">
        <f t="shared" si="415"/>
        <v>0</v>
      </c>
      <c r="BL467" s="1004">
        <f t="shared" si="415"/>
        <v>0</v>
      </c>
      <c r="BM467" s="1004">
        <f t="shared" si="415"/>
        <v>0</v>
      </c>
      <c r="BN467" s="1004">
        <f t="shared" si="415"/>
        <v>0</v>
      </c>
      <c r="BO467" s="1004">
        <f t="shared" si="415"/>
        <v>0</v>
      </c>
    </row>
    <row r="468" spans="2:67">
      <c r="B468" s="728" t="s">
        <v>84</v>
      </c>
      <c r="C468" s="717"/>
      <c r="D468" s="686" t="s">
        <v>32</v>
      </c>
      <c r="E468" s="667" t="s">
        <v>1321</v>
      </c>
      <c r="F468" s="838"/>
      <c r="G468" s="1005">
        <v>0</v>
      </c>
      <c r="H468" s="1005">
        <v>0</v>
      </c>
      <c r="I468" s="1005">
        <v>0</v>
      </c>
      <c r="J468" s="1005">
        <v>0</v>
      </c>
      <c r="K468" s="1005">
        <v>0</v>
      </c>
      <c r="L468" s="1005">
        <v>0</v>
      </c>
      <c r="M468" s="1005">
        <v>0</v>
      </c>
      <c r="N468" s="1005">
        <v>0</v>
      </c>
      <c r="O468" s="1005">
        <v>0</v>
      </c>
      <c r="P468" s="1005">
        <v>0</v>
      </c>
      <c r="Q468" s="1005">
        <v>0</v>
      </c>
      <c r="R468" s="1005">
        <v>0</v>
      </c>
      <c r="S468" s="1005">
        <v>0</v>
      </c>
      <c r="T468" s="1005">
        <v>0</v>
      </c>
      <c r="U468" s="1005">
        <v>0</v>
      </c>
      <c r="V468" s="1005">
        <v>0</v>
      </c>
      <c r="W468" s="1005">
        <v>0</v>
      </c>
      <c r="X468" s="1005">
        <v>0</v>
      </c>
      <c r="Y468" s="1005">
        <v>0</v>
      </c>
      <c r="Z468" s="1005">
        <v>0</v>
      </c>
      <c r="AA468" s="1005">
        <v>0</v>
      </c>
      <c r="AB468" s="1005">
        <v>0</v>
      </c>
      <c r="AC468" s="1005">
        <v>0</v>
      </c>
      <c r="AD468" s="1005">
        <v>0</v>
      </c>
      <c r="AE468" s="1005">
        <v>0</v>
      </c>
      <c r="AF468" s="1005">
        <v>0</v>
      </c>
      <c r="AG468" s="1005">
        <v>0</v>
      </c>
      <c r="AH468" s="1005">
        <v>0</v>
      </c>
      <c r="AI468" s="1005">
        <v>0</v>
      </c>
      <c r="AJ468" s="1005">
        <v>0</v>
      </c>
      <c r="AK468" s="1005">
        <v>0</v>
      </c>
      <c r="AL468" s="1005">
        <v>0</v>
      </c>
      <c r="AM468" s="1005">
        <v>0</v>
      </c>
      <c r="AN468" s="1005">
        <v>0</v>
      </c>
      <c r="AO468" s="1005">
        <v>0</v>
      </c>
      <c r="AP468" s="1005">
        <v>0</v>
      </c>
      <c r="AQ468" s="1005">
        <v>0</v>
      </c>
      <c r="AR468" s="1005">
        <v>0</v>
      </c>
      <c r="AS468" s="1005">
        <v>0</v>
      </c>
      <c r="AT468" s="1005">
        <v>0</v>
      </c>
      <c r="AU468" s="1005">
        <v>0</v>
      </c>
      <c r="AV468" s="1005">
        <v>0</v>
      </c>
      <c r="AW468" s="1005">
        <v>0</v>
      </c>
      <c r="AX468" s="1005">
        <v>0</v>
      </c>
      <c r="AY468" s="1005">
        <v>0</v>
      </c>
      <c r="AZ468" s="1005">
        <v>0</v>
      </c>
      <c r="BA468" s="1005">
        <v>0</v>
      </c>
      <c r="BB468" s="1005">
        <v>0</v>
      </c>
      <c r="BC468" s="1005">
        <v>0</v>
      </c>
      <c r="BD468" s="1005">
        <v>0</v>
      </c>
      <c r="BE468" s="1005">
        <v>0</v>
      </c>
      <c r="BF468" s="1005">
        <v>0</v>
      </c>
      <c r="BG468" s="1005">
        <v>0</v>
      </c>
      <c r="BH468" s="1005">
        <v>0</v>
      </c>
      <c r="BI468" s="1005">
        <v>0</v>
      </c>
      <c r="BJ468" s="1005">
        <v>0</v>
      </c>
      <c r="BK468" s="1005">
        <v>0</v>
      </c>
      <c r="BL468" s="1005">
        <v>0</v>
      </c>
      <c r="BM468" s="1005">
        <v>0</v>
      </c>
      <c r="BN468" s="1005">
        <v>0</v>
      </c>
      <c r="BO468" s="1005">
        <v>0</v>
      </c>
    </row>
    <row r="469" spans="2:67">
      <c r="B469" s="728" t="s">
        <v>1044</v>
      </c>
      <c r="C469" s="668"/>
      <c r="D469" s="669" t="s">
        <v>1306</v>
      </c>
      <c r="E469" s="667" t="s">
        <v>1321</v>
      </c>
      <c r="F469" s="692"/>
      <c r="G469" s="1005">
        <v>0</v>
      </c>
      <c r="H469" s="1005">
        <v>0</v>
      </c>
      <c r="I469" s="1005">
        <v>0</v>
      </c>
      <c r="J469" s="1005">
        <v>0</v>
      </c>
      <c r="K469" s="1005">
        <v>0</v>
      </c>
      <c r="L469" s="1005">
        <v>0</v>
      </c>
      <c r="M469" s="1005">
        <v>0</v>
      </c>
      <c r="N469" s="1005">
        <v>0</v>
      </c>
      <c r="O469" s="1005">
        <v>0</v>
      </c>
      <c r="P469" s="1005">
        <v>0</v>
      </c>
      <c r="Q469" s="1005">
        <v>0</v>
      </c>
      <c r="R469" s="1005">
        <v>0</v>
      </c>
      <c r="S469" s="1005">
        <v>0</v>
      </c>
      <c r="T469" s="1005">
        <v>0</v>
      </c>
      <c r="U469" s="1005">
        <v>0</v>
      </c>
      <c r="V469" s="1005">
        <v>0</v>
      </c>
      <c r="W469" s="1005">
        <v>0</v>
      </c>
      <c r="X469" s="1005">
        <v>0</v>
      </c>
      <c r="Y469" s="1005">
        <v>0</v>
      </c>
      <c r="Z469" s="1005">
        <v>0</v>
      </c>
      <c r="AA469" s="1005">
        <v>0</v>
      </c>
      <c r="AB469" s="1005">
        <v>0</v>
      </c>
      <c r="AC469" s="1005">
        <v>0</v>
      </c>
      <c r="AD469" s="1005">
        <v>0</v>
      </c>
      <c r="AE469" s="1005">
        <v>0</v>
      </c>
      <c r="AF469" s="1005">
        <v>0</v>
      </c>
      <c r="AG469" s="1005">
        <v>0</v>
      </c>
      <c r="AH469" s="1005">
        <v>0</v>
      </c>
      <c r="AI469" s="1005">
        <v>0</v>
      </c>
      <c r="AJ469" s="1005">
        <v>0</v>
      </c>
      <c r="AK469" s="1005">
        <v>0</v>
      </c>
      <c r="AL469" s="1005">
        <v>0</v>
      </c>
      <c r="AM469" s="1005">
        <v>0</v>
      </c>
      <c r="AN469" s="1005">
        <v>0</v>
      </c>
      <c r="AO469" s="1005">
        <v>0</v>
      </c>
      <c r="AP469" s="1005">
        <v>0</v>
      </c>
      <c r="AQ469" s="1005">
        <v>0</v>
      </c>
      <c r="AR469" s="1005">
        <v>0</v>
      </c>
      <c r="AS469" s="1005">
        <v>0</v>
      </c>
      <c r="AT469" s="1005">
        <v>0</v>
      </c>
      <c r="AU469" s="1005">
        <v>0</v>
      </c>
      <c r="AV469" s="1005">
        <v>0</v>
      </c>
      <c r="AW469" s="1005">
        <v>0</v>
      </c>
      <c r="AX469" s="1005">
        <v>0</v>
      </c>
      <c r="AY469" s="1005">
        <v>0</v>
      </c>
      <c r="AZ469" s="1005">
        <v>0</v>
      </c>
      <c r="BA469" s="1005">
        <v>0</v>
      </c>
      <c r="BB469" s="1005">
        <v>0</v>
      </c>
      <c r="BC469" s="1005">
        <v>0</v>
      </c>
      <c r="BD469" s="1005">
        <v>0</v>
      </c>
      <c r="BE469" s="1005">
        <v>0</v>
      </c>
      <c r="BF469" s="1005">
        <v>0</v>
      </c>
      <c r="BG469" s="1005">
        <v>0</v>
      </c>
      <c r="BH469" s="1005">
        <v>0</v>
      </c>
      <c r="BI469" s="1005">
        <v>0</v>
      </c>
      <c r="BJ469" s="1005">
        <v>0</v>
      </c>
      <c r="BK469" s="1005">
        <v>0</v>
      </c>
      <c r="BL469" s="1005">
        <v>0</v>
      </c>
      <c r="BM469" s="1005">
        <v>0</v>
      </c>
      <c r="BN469" s="1005">
        <v>0</v>
      </c>
      <c r="BO469" s="1005">
        <v>0</v>
      </c>
    </row>
    <row r="470" spans="2:67">
      <c r="B470" s="728" t="s">
        <v>1183</v>
      </c>
      <c r="C470" s="58" t="s">
        <v>613</v>
      </c>
      <c r="D470" s="689"/>
      <c r="E470" s="667"/>
      <c r="F470" s="874"/>
      <c r="G470" s="704"/>
      <c r="H470" s="705"/>
      <c r="I470" s="705"/>
      <c r="J470" s="705"/>
      <c r="K470" s="705"/>
      <c r="L470" s="705"/>
      <c r="M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6"/>
      <c r="AL470" s="706"/>
      <c r="AM470" s="706"/>
      <c r="AN470" s="706"/>
      <c r="AO470" s="706"/>
      <c r="AP470" s="706"/>
      <c r="AQ470" s="706"/>
      <c r="AR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row>
    <row r="471" spans="2:67">
      <c r="B471" s="728" t="s">
        <v>1184</v>
      </c>
      <c r="C471" s="60"/>
      <c r="D471" s="686" t="s">
        <v>1323</v>
      </c>
      <c r="E471" s="667" t="s">
        <v>1321</v>
      </c>
      <c r="F471" s="692"/>
      <c r="G471" s="1005">
        <v>0</v>
      </c>
      <c r="H471" s="1005">
        <v>0</v>
      </c>
      <c r="I471" s="1005">
        <v>0</v>
      </c>
      <c r="J471" s="1005">
        <v>0</v>
      </c>
      <c r="K471" s="1005">
        <v>0</v>
      </c>
      <c r="L471" s="1005">
        <v>0</v>
      </c>
      <c r="M471" s="1005">
        <v>0</v>
      </c>
      <c r="N471" s="1005">
        <v>0</v>
      </c>
      <c r="O471" s="1005">
        <v>0</v>
      </c>
      <c r="P471" s="1005">
        <v>0</v>
      </c>
      <c r="Q471" s="1005">
        <v>0</v>
      </c>
      <c r="R471" s="1005">
        <v>0</v>
      </c>
      <c r="S471" s="1005">
        <v>0</v>
      </c>
      <c r="T471" s="1005">
        <v>0</v>
      </c>
      <c r="U471" s="1005">
        <v>0</v>
      </c>
      <c r="V471" s="1005">
        <v>0</v>
      </c>
      <c r="W471" s="1005">
        <v>0</v>
      </c>
      <c r="X471" s="1005">
        <v>0</v>
      </c>
      <c r="Y471" s="1005">
        <v>0</v>
      </c>
      <c r="Z471" s="1005">
        <v>0</v>
      </c>
      <c r="AA471" s="1005">
        <v>0</v>
      </c>
      <c r="AB471" s="1005">
        <v>0</v>
      </c>
      <c r="AC471" s="1005">
        <v>0</v>
      </c>
      <c r="AD471" s="1005">
        <v>0</v>
      </c>
      <c r="AE471" s="1005">
        <v>0</v>
      </c>
      <c r="AF471" s="1005">
        <v>0</v>
      </c>
      <c r="AG471" s="1005">
        <v>0</v>
      </c>
      <c r="AH471" s="1005">
        <v>0</v>
      </c>
      <c r="AI471" s="1005">
        <v>0</v>
      </c>
      <c r="AJ471" s="1005">
        <v>0</v>
      </c>
      <c r="AK471" s="1005">
        <v>0</v>
      </c>
      <c r="AL471" s="1005">
        <v>0</v>
      </c>
      <c r="AM471" s="1005">
        <v>0</v>
      </c>
      <c r="AN471" s="1005">
        <v>0</v>
      </c>
      <c r="AO471" s="1005">
        <v>0</v>
      </c>
      <c r="AP471" s="1005">
        <v>0</v>
      </c>
      <c r="AQ471" s="1005">
        <v>0</v>
      </c>
      <c r="AR471" s="1005">
        <v>0</v>
      </c>
      <c r="AS471" s="1005">
        <v>0</v>
      </c>
      <c r="AT471" s="1005">
        <v>0</v>
      </c>
      <c r="AU471" s="1005">
        <v>0</v>
      </c>
      <c r="AV471" s="1005">
        <v>0</v>
      </c>
      <c r="AW471" s="1005">
        <v>0</v>
      </c>
      <c r="AX471" s="1005">
        <v>0</v>
      </c>
      <c r="AY471" s="1005">
        <v>0</v>
      </c>
      <c r="AZ471" s="1005">
        <v>0</v>
      </c>
      <c r="BA471" s="1005">
        <v>0</v>
      </c>
      <c r="BB471" s="1005">
        <v>0</v>
      </c>
      <c r="BC471" s="1005">
        <v>0</v>
      </c>
      <c r="BD471" s="1005">
        <v>0</v>
      </c>
      <c r="BE471" s="1005">
        <v>0</v>
      </c>
      <c r="BF471" s="1005">
        <v>0</v>
      </c>
      <c r="BG471" s="1005">
        <v>0</v>
      </c>
      <c r="BH471" s="1005">
        <v>0</v>
      </c>
      <c r="BI471" s="1005">
        <v>0</v>
      </c>
      <c r="BJ471" s="1005">
        <v>0</v>
      </c>
      <c r="BK471" s="1005">
        <v>0</v>
      </c>
      <c r="BL471" s="1005">
        <v>0</v>
      </c>
      <c r="BM471" s="1005">
        <v>0</v>
      </c>
      <c r="BN471" s="1005">
        <v>0</v>
      </c>
      <c r="BO471" s="1005">
        <v>0</v>
      </c>
    </row>
    <row r="472" spans="2:67">
      <c r="B472" s="728">
        <v>312</v>
      </c>
      <c r="C472" s="59" t="s">
        <v>69</v>
      </c>
      <c r="D472" s="686"/>
      <c r="E472" s="667"/>
      <c r="F472" s="874"/>
      <c r="G472" s="704"/>
      <c r="H472" s="705"/>
      <c r="I472" s="705"/>
      <c r="J472" s="705"/>
      <c r="K472" s="705"/>
      <c r="L472" s="705"/>
      <c r="M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6"/>
      <c r="AL472" s="706"/>
      <c r="AM472" s="706"/>
      <c r="AN472" s="706"/>
      <c r="AO472" s="706"/>
      <c r="AP472" s="706"/>
      <c r="AQ472" s="706"/>
      <c r="AR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row>
    <row r="473" spans="2:67">
      <c r="B473" s="728" t="s">
        <v>85</v>
      </c>
      <c r="C473" s="667"/>
      <c r="D473" s="686" t="s">
        <v>1120</v>
      </c>
      <c r="E473" s="667" t="s">
        <v>1321</v>
      </c>
      <c r="F473" s="838"/>
      <c r="G473" s="1004">
        <f t="shared" ref="G473:AK473" si="416">G299</f>
        <v>0</v>
      </c>
      <c r="H473" s="1004">
        <f t="shared" si="416"/>
        <v>0</v>
      </c>
      <c r="I473" s="1004">
        <f t="shared" si="416"/>
        <v>0</v>
      </c>
      <c r="J473" s="1004">
        <f t="shared" si="416"/>
        <v>0</v>
      </c>
      <c r="K473" s="1004">
        <f t="shared" si="416"/>
        <v>0</v>
      </c>
      <c r="L473" s="1004">
        <f t="shared" si="416"/>
        <v>0</v>
      </c>
      <c r="M473" s="1004">
        <f t="shared" si="416"/>
        <v>0</v>
      </c>
      <c r="N473" s="1004">
        <f t="shared" si="416"/>
        <v>0</v>
      </c>
      <c r="O473" s="1004">
        <f t="shared" si="416"/>
        <v>0</v>
      </c>
      <c r="P473" s="1004">
        <f t="shared" si="416"/>
        <v>0</v>
      </c>
      <c r="Q473" s="1004">
        <f t="shared" si="416"/>
        <v>0</v>
      </c>
      <c r="R473" s="1004">
        <f t="shared" si="416"/>
        <v>0</v>
      </c>
      <c r="S473" s="1004">
        <f t="shared" si="416"/>
        <v>0</v>
      </c>
      <c r="T473" s="1004">
        <f t="shared" si="416"/>
        <v>0</v>
      </c>
      <c r="U473" s="1004">
        <f t="shared" si="416"/>
        <v>0</v>
      </c>
      <c r="V473" s="1004">
        <f t="shared" si="416"/>
        <v>0</v>
      </c>
      <c r="W473" s="1004">
        <f t="shared" si="416"/>
        <v>0</v>
      </c>
      <c r="X473" s="1004">
        <f t="shared" si="416"/>
        <v>0</v>
      </c>
      <c r="Y473" s="1004">
        <f t="shared" si="416"/>
        <v>0</v>
      </c>
      <c r="Z473" s="1004">
        <f t="shared" si="416"/>
        <v>0</v>
      </c>
      <c r="AA473" s="1004">
        <f t="shared" si="416"/>
        <v>0</v>
      </c>
      <c r="AB473" s="1004">
        <f t="shared" si="416"/>
        <v>0</v>
      </c>
      <c r="AC473" s="1004">
        <f t="shared" si="416"/>
        <v>0</v>
      </c>
      <c r="AD473" s="1004">
        <f t="shared" si="416"/>
        <v>0</v>
      </c>
      <c r="AE473" s="1004">
        <f t="shared" si="416"/>
        <v>0</v>
      </c>
      <c r="AF473" s="1004">
        <f t="shared" si="416"/>
        <v>0</v>
      </c>
      <c r="AG473" s="1004">
        <f t="shared" si="416"/>
        <v>0</v>
      </c>
      <c r="AH473" s="1004">
        <f t="shared" si="416"/>
        <v>0</v>
      </c>
      <c r="AI473" s="1004">
        <f t="shared" si="416"/>
        <v>0</v>
      </c>
      <c r="AJ473" s="1004">
        <f t="shared" si="416"/>
        <v>0</v>
      </c>
      <c r="AK473" s="1004">
        <f t="shared" si="416"/>
        <v>0</v>
      </c>
      <c r="AL473" s="1004">
        <f t="shared" ref="AL473:AP474" si="417">AL299</f>
        <v>0</v>
      </c>
      <c r="AM473" s="1004">
        <f t="shared" si="417"/>
        <v>0</v>
      </c>
      <c r="AN473" s="1004">
        <f t="shared" si="417"/>
        <v>0</v>
      </c>
      <c r="AO473" s="1004">
        <f t="shared" si="417"/>
        <v>0</v>
      </c>
      <c r="AP473" s="1004">
        <f t="shared" si="417"/>
        <v>0</v>
      </c>
      <c r="AQ473" s="1004">
        <f t="shared" ref="AQ473:BO473" si="418">AQ299</f>
        <v>0</v>
      </c>
      <c r="AR473" s="1004">
        <f t="shared" si="418"/>
        <v>0</v>
      </c>
      <c r="AS473" s="1004">
        <f t="shared" si="418"/>
        <v>0</v>
      </c>
      <c r="AT473" s="1004">
        <f t="shared" si="418"/>
        <v>0</v>
      </c>
      <c r="AU473" s="1004">
        <f t="shared" si="418"/>
        <v>0</v>
      </c>
      <c r="AV473" s="1004">
        <f t="shared" si="418"/>
        <v>0</v>
      </c>
      <c r="AW473" s="1004">
        <f t="shared" si="418"/>
        <v>0</v>
      </c>
      <c r="AX473" s="1004">
        <f t="shared" si="418"/>
        <v>0</v>
      </c>
      <c r="AY473" s="1004">
        <f t="shared" si="418"/>
        <v>0</v>
      </c>
      <c r="AZ473" s="1004">
        <f t="shared" si="418"/>
        <v>0</v>
      </c>
      <c r="BA473" s="1004">
        <f t="shared" si="418"/>
        <v>0</v>
      </c>
      <c r="BB473" s="1004">
        <f t="shared" si="418"/>
        <v>0</v>
      </c>
      <c r="BC473" s="1004">
        <f t="shared" si="418"/>
        <v>0</v>
      </c>
      <c r="BD473" s="1004">
        <f t="shared" si="418"/>
        <v>0</v>
      </c>
      <c r="BE473" s="1004">
        <f t="shared" si="418"/>
        <v>0</v>
      </c>
      <c r="BF473" s="1004">
        <f t="shared" si="418"/>
        <v>0</v>
      </c>
      <c r="BG473" s="1004">
        <f t="shared" si="418"/>
        <v>0</v>
      </c>
      <c r="BH473" s="1004">
        <f t="shared" si="418"/>
        <v>0</v>
      </c>
      <c r="BI473" s="1004">
        <f t="shared" si="418"/>
        <v>0</v>
      </c>
      <c r="BJ473" s="1004">
        <f t="shared" si="418"/>
        <v>0</v>
      </c>
      <c r="BK473" s="1004">
        <f t="shared" si="418"/>
        <v>0</v>
      </c>
      <c r="BL473" s="1004">
        <f t="shared" si="418"/>
        <v>0</v>
      </c>
      <c r="BM473" s="1004">
        <f t="shared" si="418"/>
        <v>0</v>
      </c>
      <c r="BN473" s="1004">
        <f t="shared" si="418"/>
        <v>0</v>
      </c>
      <c r="BO473" s="1004">
        <f t="shared" si="418"/>
        <v>0</v>
      </c>
    </row>
    <row r="474" spans="2:67" ht="12.75" customHeight="1">
      <c r="B474" s="728" t="s">
        <v>86</v>
      </c>
      <c r="C474" s="667"/>
      <c r="D474" s="686" t="s">
        <v>73</v>
      </c>
      <c r="E474" s="667" t="s">
        <v>189</v>
      </c>
      <c r="F474" s="838"/>
      <c r="G474" s="1004">
        <f t="shared" ref="G474:AK474" si="419">G300</f>
        <v>0</v>
      </c>
      <c r="H474" s="1004">
        <f t="shared" si="419"/>
        <v>0</v>
      </c>
      <c r="I474" s="1004">
        <f t="shared" si="419"/>
        <v>0</v>
      </c>
      <c r="J474" s="1004">
        <f t="shared" si="419"/>
        <v>0</v>
      </c>
      <c r="K474" s="1004">
        <f t="shared" si="419"/>
        <v>0</v>
      </c>
      <c r="L474" s="1004">
        <f t="shared" si="419"/>
        <v>0</v>
      </c>
      <c r="M474" s="1004">
        <f t="shared" si="419"/>
        <v>0</v>
      </c>
      <c r="N474" s="1004">
        <f t="shared" si="419"/>
        <v>0</v>
      </c>
      <c r="O474" s="1004">
        <f t="shared" si="419"/>
        <v>0</v>
      </c>
      <c r="P474" s="1004">
        <f t="shared" si="419"/>
        <v>0</v>
      </c>
      <c r="Q474" s="1004">
        <f t="shared" si="419"/>
        <v>0</v>
      </c>
      <c r="R474" s="1004">
        <f t="shared" si="419"/>
        <v>0</v>
      </c>
      <c r="S474" s="1004">
        <f t="shared" si="419"/>
        <v>0</v>
      </c>
      <c r="T474" s="1004">
        <f t="shared" si="419"/>
        <v>0</v>
      </c>
      <c r="U474" s="1004">
        <f t="shared" si="419"/>
        <v>0</v>
      </c>
      <c r="V474" s="1004">
        <f t="shared" si="419"/>
        <v>0</v>
      </c>
      <c r="W474" s="1004">
        <f t="shared" si="419"/>
        <v>0</v>
      </c>
      <c r="X474" s="1004">
        <f t="shared" si="419"/>
        <v>0</v>
      </c>
      <c r="Y474" s="1004">
        <f t="shared" si="419"/>
        <v>0</v>
      </c>
      <c r="Z474" s="1004">
        <f t="shared" si="419"/>
        <v>0</v>
      </c>
      <c r="AA474" s="1004">
        <f t="shared" si="419"/>
        <v>0</v>
      </c>
      <c r="AB474" s="1004">
        <f t="shared" si="419"/>
        <v>0</v>
      </c>
      <c r="AC474" s="1004">
        <f t="shared" si="419"/>
        <v>0</v>
      </c>
      <c r="AD474" s="1004">
        <f t="shared" si="419"/>
        <v>0</v>
      </c>
      <c r="AE474" s="1004">
        <f t="shared" si="419"/>
        <v>0</v>
      </c>
      <c r="AF474" s="1004">
        <f t="shared" si="419"/>
        <v>0</v>
      </c>
      <c r="AG474" s="1004">
        <f t="shared" si="419"/>
        <v>0</v>
      </c>
      <c r="AH474" s="1004">
        <f t="shared" si="419"/>
        <v>0</v>
      </c>
      <c r="AI474" s="1004">
        <f t="shared" si="419"/>
        <v>0</v>
      </c>
      <c r="AJ474" s="1004">
        <f t="shared" si="419"/>
        <v>0</v>
      </c>
      <c r="AK474" s="1004">
        <f t="shared" si="419"/>
        <v>0</v>
      </c>
      <c r="AL474" s="1004">
        <f t="shared" si="417"/>
        <v>0</v>
      </c>
      <c r="AM474" s="1004">
        <f t="shared" si="417"/>
        <v>0</v>
      </c>
      <c r="AN474" s="1004">
        <f t="shared" si="417"/>
        <v>0</v>
      </c>
      <c r="AO474" s="1004">
        <f t="shared" si="417"/>
        <v>0</v>
      </c>
      <c r="AP474" s="1004">
        <f t="shared" si="417"/>
        <v>0</v>
      </c>
      <c r="AQ474" s="1004">
        <f t="shared" ref="AQ474:BO474" si="420">AQ300</f>
        <v>0</v>
      </c>
      <c r="AR474" s="1004">
        <f t="shared" si="420"/>
        <v>0</v>
      </c>
      <c r="AS474" s="1004">
        <f t="shared" si="420"/>
        <v>0</v>
      </c>
      <c r="AT474" s="1004">
        <f t="shared" si="420"/>
        <v>0</v>
      </c>
      <c r="AU474" s="1004">
        <f t="shared" si="420"/>
        <v>0</v>
      </c>
      <c r="AV474" s="1004">
        <f t="shared" si="420"/>
        <v>0</v>
      </c>
      <c r="AW474" s="1004">
        <f t="shared" si="420"/>
        <v>0</v>
      </c>
      <c r="AX474" s="1004">
        <f t="shared" si="420"/>
        <v>0</v>
      </c>
      <c r="AY474" s="1004">
        <f t="shared" si="420"/>
        <v>0</v>
      </c>
      <c r="AZ474" s="1004">
        <f t="shared" si="420"/>
        <v>0</v>
      </c>
      <c r="BA474" s="1004">
        <f t="shared" si="420"/>
        <v>0</v>
      </c>
      <c r="BB474" s="1004">
        <f t="shared" si="420"/>
        <v>0</v>
      </c>
      <c r="BC474" s="1004">
        <f t="shared" si="420"/>
        <v>0</v>
      </c>
      <c r="BD474" s="1004">
        <f t="shared" si="420"/>
        <v>0</v>
      </c>
      <c r="BE474" s="1004">
        <f t="shared" si="420"/>
        <v>0</v>
      </c>
      <c r="BF474" s="1004">
        <f t="shared" si="420"/>
        <v>0</v>
      </c>
      <c r="BG474" s="1004">
        <f t="shared" si="420"/>
        <v>0</v>
      </c>
      <c r="BH474" s="1004">
        <f t="shared" si="420"/>
        <v>0</v>
      </c>
      <c r="BI474" s="1004">
        <f t="shared" si="420"/>
        <v>0</v>
      </c>
      <c r="BJ474" s="1004">
        <f t="shared" si="420"/>
        <v>0</v>
      </c>
      <c r="BK474" s="1004">
        <f t="shared" si="420"/>
        <v>0</v>
      </c>
      <c r="BL474" s="1004">
        <f t="shared" si="420"/>
        <v>0</v>
      </c>
      <c r="BM474" s="1004">
        <f t="shared" si="420"/>
        <v>0</v>
      </c>
      <c r="BN474" s="1004">
        <f t="shared" si="420"/>
        <v>0</v>
      </c>
      <c r="BO474" s="1004">
        <f t="shared" si="420"/>
        <v>0</v>
      </c>
    </row>
    <row r="475" spans="2:67">
      <c r="B475" s="728" t="s">
        <v>1309</v>
      </c>
      <c r="C475" s="667"/>
      <c r="D475" s="686" t="s">
        <v>1306</v>
      </c>
      <c r="E475" s="667" t="s">
        <v>1321</v>
      </c>
      <c r="F475" s="874"/>
      <c r="G475" s="1005">
        <v>0</v>
      </c>
      <c r="H475" s="1005">
        <v>0</v>
      </c>
      <c r="I475" s="1005">
        <v>0</v>
      </c>
      <c r="J475" s="1005">
        <v>0</v>
      </c>
      <c r="K475" s="1005">
        <v>0</v>
      </c>
      <c r="L475" s="1005">
        <v>0</v>
      </c>
      <c r="M475" s="1005">
        <v>0</v>
      </c>
      <c r="N475" s="1005">
        <v>0</v>
      </c>
      <c r="O475" s="1005">
        <v>0</v>
      </c>
      <c r="P475" s="1005">
        <v>0</v>
      </c>
      <c r="Q475" s="1005">
        <v>0</v>
      </c>
      <c r="R475" s="1005">
        <v>0</v>
      </c>
      <c r="S475" s="1005">
        <v>0</v>
      </c>
      <c r="T475" s="1005">
        <v>0</v>
      </c>
      <c r="U475" s="1005">
        <v>0</v>
      </c>
      <c r="V475" s="1005">
        <v>0</v>
      </c>
      <c r="W475" s="1005">
        <v>0</v>
      </c>
      <c r="X475" s="1005">
        <v>0</v>
      </c>
      <c r="Y475" s="1005">
        <v>0</v>
      </c>
      <c r="Z475" s="1005">
        <v>0</v>
      </c>
      <c r="AA475" s="1005">
        <v>0</v>
      </c>
      <c r="AB475" s="1005">
        <v>0</v>
      </c>
      <c r="AC475" s="1005">
        <v>0</v>
      </c>
      <c r="AD475" s="1005">
        <v>0</v>
      </c>
      <c r="AE475" s="1005">
        <v>0</v>
      </c>
      <c r="AF475" s="1005">
        <v>0</v>
      </c>
      <c r="AG475" s="1005">
        <v>0</v>
      </c>
      <c r="AH475" s="1005">
        <v>0</v>
      </c>
      <c r="AI475" s="1005">
        <v>0</v>
      </c>
      <c r="AJ475" s="1005">
        <v>0</v>
      </c>
      <c r="AK475" s="1005">
        <v>0</v>
      </c>
      <c r="AL475" s="1005">
        <v>0</v>
      </c>
      <c r="AM475" s="1005">
        <v>0</v>
      </c>
      <c r="AN475" s="1005">
        <v>0</v>
      </c>
      <c r="AO475" s="1005">
        <v>0</v>
      </c>
      <c r="AP475" s="1005">
        <v>0</v>
      </c>
      <c r="AQ475" s="1005">
        <v>1</v>
      </c>
      <c r="AR475" s="1005">
        <v>2</v>
      </c>
      <c r="AS475" s="1005">
        <v>3</v>
      </c>
      <c r="AT475" s="1005">
        <v>4</v>
      </c>
      <c r="AU475" s="1005">
        <v>5</v>
      </c>
      <c r="AV475" s="1005">
        <v>6</v>
      </c>
      <c r="AW475" s="1005">
        <v>7</v>
      </c>
      <c r="AX475" s="1005">
        <v>8</v>
      </c>
      <c r="AY475" s="1005">
        <v>9</v>
      </c>
      <c r="AZ475" s="1005">
        <v>10</v>
      </c>
      <c r="BA475" s="1005">
        <v>11</v>
      </c>
      <c r="BB475" s="1005">
        <v>12</v>
      </c>
      <c r="BC475" s="1005">
        <v>13</v>
      </c>
      <c r="BD475" s="1005">
        <v>14</v>
      </c>
      <c r="BE475" s="1005">
        <v>15</v>
      </c>
      <c r="BF475" s="1005">
        <v>16</v>
      </c>
      <c r="BG475" s="1005">
        <v>17</v>
      </c>
      <c r="BH475" s="1005">
        <v>18</v>
      </c>
      <c r="BI475" s="1005">
        <v>19</v>
      </c>
      <c r="BJ475" s="1005">
        <v>20</v>
      </c>
      <c r="BK475" s="1005">
        <v>21</v>
      </c>
      <c r="BL475" s="1005">
        <v>22</v>
      </c>
      <c r="BM475" s="1005">
        <v>23</v>
      </c>
      <c r="BN475" s="1005">
        <v>24</v>
      </c>
      <c r="BO475" s="1005">
        <v>25</v>
      </c>
    </row>
    <row r="476" spans="2:67" hidden="1" outlineLevel="1">
      <c r="B476" s="728">
        <v>313</v>
      </c>
      <c r="C476" s="59" t="s">
        <v>842</v>
      </c>
      <c r="D476" s="686"/>
      <c r="E476" s="667"/>
      <c r="F476" s="874"/>
      <c r="G476" s="704"/>
      <c r="H476" s="705"/>
      <c r="I476" s="705"/>
      <c r="J476" s="705"/>
      <c r="K476" s="705"/>
      <c r="L476" s="705"/>
      <c r="M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6"/>
      <c r="AL476" s="706"/>
      <c r="AM476" s="706"/>
      <c r="AN476" s="706"/>
      <c r="AO476" s="706"/>
      <c r="AP476" s="706"/>
      <c r="AQ476" s="706"/>
      <c r="AR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row>
    <row r="477" spans="2:67" hidden="1" outlineLevel="1">
      <c r="B477" s="728" t="s">
        <v>764</v>
      </c>
      <c r="C477" s="58" t="s">
        <v>1337</v>
      </c>
      <c r="D477" s="686"/>
      <c r="E477" s="667"/>
      <c r="F477" s="874"/>
      <c r="G477" s="704"/>
      <c r="H477" s="705"/>
      <c r="I477" s="705"/>
      <c r="J477" s="705"/>
      <c r="K477" s="705"/>
      <c r="L477" s="705"/>
      <c r="M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6"/>
      <c r="AL477" s="706"/>
      <c r="AM477" s="706"/>
      <c r="AN477" s="706"/>
      <c r="AO477" s="706"/>
      <c r="AP477" s="706"/>
      <c r="AQ477" s="706"/>
      <c r="AR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row>
    <row r="478" spans="2:67" hidden="1" outlineLevel="1">
      <c r="B478" s="728" t="s">
        <v>87</v>
      </c>
      <c r="C478" s="667"/>
      <c r="D478" s="686" t="s">
        <v>1148</v>
      </c>
      <c r="E478" s="667" t="s">
        <v>1321</v>
      </c>
      <c r="F478" s="690"/>
      <c r="G478" s="1004">
        <f t="shared" ref="G478:AK478" si="421">G270</f>
        <v>0</v>
      </c>
      <c r="H478" s="1004">
        <f t="shared" si="421"/>
        <v>0</v>
      </c>
      <c r="I478" s="1004">
        <f t="shared" si="421"/>
        <v>0</v>
      </c>
      <c r="J478" s="1004">
        <f t="shared" si="421"/>
        <v>0</v>
      </c>
      <c r="K478" s="1004">
        <f t="shared" si="421"/>
        <v>0</v>
      </c>
      <c r="L478" s="1004">
        <f t="shared" si="421"/>
        <v>0</v>
      </c>
      <c r="M478" s="1004">
        <f t="shared" si="421"/>
        <v>0</v>
      </c>
      <c r="N478" s="1004">
        <f t="shared" si="421"/>
        <v>0</v>
      </c>
      <c r="O478" s="1004">
        <f t="shared" si="421"/>
        <v>0</v>
      </c>
      <c r="P478" s="1004">
        <f t="shared" si="421"/>
        <v>0</v>
      </c>
      <c r="Q478" s="1004">
        <f t="shared" si="421"/>
        <v>0</v>
      </c>
      <c r="R478" s="1004">
        <f t="shared" si="421"/>
        <v>0</v>
      </c>
      <c r="S478" s="1004">
        <f t="shared" si="421"/>
        <v>0</v>
      </c>
      <c r="T478" s="1004">
        <f t="shared" si="421"/>
        <v>0</v>
      </c>
      <c r="U478" s="1004">
        <f t="shared" si="421"/>
        <v>0</v>
      </c>
      <c r="V478" s="1004">
        <f t="shared" si="421"/>
        <v>0</v>
      </c>
      <c r="W478" s="1004">
        <f t="shared" si="421"/>
        <v>0</v>
      </c>
      <c r="X478" s="1004">
        <f t="shared" si="421"/>
        <v>0</v>
      </c>
      <c r="Y478" s="1004">
        <f t="shared" si="421"/>
        <v>0</v>
      </c>
      <c r="Z478" s="1004">
        <f t="shared" si="421"/>
        <v>0</v>
      </c>
      <c r="AA478" s="1004">
        <f t="shared" si="421"/>
        <v>0</v>
      </c>
      <c r="AB478" s="1004">
        <f t="shared" si="421"/>
        <v>0</v>
      </c>
      <c r="AC478" s="1004">
        <f t="shared" si="421"/>
        <v>0</v>
      </c>
      <c r="AD478" s="1004">
        <f t="shared" si="421"/>
        <v>0</v>
      </c>
      <c r="AE478" s="1004">
        <f t="shared" si="421"/>
        <v>0</v>
      </c>
      <c r="AF478" s="1004">
        <f t="shared" si="421"/>
        <v>0</v>
      </c>
      <c r="AG478" s="1004">
        <f t="shared" si="421"/>
        <v>0</v>
      </c>
      <c r="AH478" s="1004">
        <f t="shared" si="421"/>
        <v>0</v>
      </c>
      <c r="AI478" s="1004">
        <f t="shared" si="421"/>
        <v>0</v>
      </c>
      <c r="AJ478" s="1004">
        <f t="shared" si="421"/>
        <v>0</v>
      </c>
      <c r="AK478" s="1004">
        <f t="shared" si="421"/>
        <v>0</v>
      </c>
      <c r="AL478" s="1004">
        <f t="shared" ref="AL478:AP481" si="422">AL270</f>
        <v>0</v>
      </c>
      <c r="AM478" s="1004">
        <f t="shared" si="422"/>
        <v>0</v>
      </c>
      <c r="AN478" s="1004">
        <f t="shared" si="422"/>
        <v>0</v>
      </c>
      <c r="AO478" s="1004">
        <f t="shared" si="422"/>
        <v>0</v>
      </c>
      <c r="AP478" s="1004">
        <f t="shared" si="422"/>
        <v>0</v>
      </c>
      <c r="AQ478" s="1004">
        <f t="shared" ref="AQ478:BO478" si="423">AQ270</f>
        <v>0</v>
      </c>
      <c r="AR478" s="1004">
        <f t="shared" si="423"/>
        <v>0</v>
      </c>
      <c r="AS478" s="1004">
        <f t="shared" si="423"/>
        <v>0</v>
      </c>
      <c r="AT478" s="1004">
        <f t="shared" si="423"/>
        <v>0</v>
      </c>
      <c r="AU478" s="1004">
        <f t="shared" si="423"/>
        <v>0</v>
      </c>
      <c r="AV478" s="1004">
        <f t="shared" si="423"/>
        <v>0</v>
      </c>
      <c r="AW478" s="1004">
        <f t="shared" si="423"/>
        <v>0</v>
      </c>
      <c r="AX478" s="1004">
        <f t="shared" si="423"/>
        <v>0</v>
      </c>
      <c r="AY478" s="1004">
        <f t="shared" si="423"/>
        <v>0</v>
      </c>
      <c r="AZ478" s="1004">
        <f t="shared" si="423"/>
        <v>0</v>
      </c>
      <c r="BA478" s="1004">
        <f t="shared" si="423"/>
        <v>0</v>
      </c>
      <c r="BB478" s="1004">
        <f t="shared" si="423"/>
        <v>0</v>
      </c>
      <c r="BC478" s="1004">
        <f t="shared" si="423"/>
        <v>0</v>
      </c>
      <c r="BD478" s="1004">
        <f t="shared" si="423"/>
        <v>0</v>
      </c>
      <c r="BE478" s="1004">
        <f t="shared" si="423"/>
        <v>0</v>
      </c>
      <c r="BF478" s="1004">
        <f t="shared" si="423"/>
        <v>0</v>
      </c>
      <c r="BG478" s="1004">
        <f t="shared" si="423"/>
        <v>0</v>
      </c>
      <c r="BH478" s="1004">
        <f t="shared" si="423"/>
        <v>0</v>
      </c>
      <c r="BI478" s="1004">
        <f t="shared" si="423"/>
        <v>0</v>
      </c>
      <c r="BJ478" s="1004">
        <f t="shared" si="423"/>
        <v>0</v>
      </c>
      <c r="BK478" s="1004">
        <f t="shared" si="423"/>
        <v>0</v>
      </c>
      <c r="BL478" s="1004">
        <f t="shared" si="423"/>
        <v>0</v>
      </c>
      <c r="BM478" s="1004">
        <f t="shared" si="423"/>
        <v>0</v>
      </c>
      <c r="BN478" s="1004">
        <f t="shared" si="423"/>
        <v>0</v>
      </c>
      <c r="BO478" s="1004">
        <f t="shared" si="423"/>
        <v>0</v>
      </c>
    </row>
    <row r="479" spans="2:67" hidden="1" outlineLevel="1">
      <c r="B479" s="728" t="s">
        <v>904</v>
      </c>
      <c r="C479" s="667"/>
      <c r="D479" s="686" t="s">
        <v>1119</v>
      </c>
      <c r="E479" s="667" t="s">
        <v>1321</v>
      </c>
      <c r="F479" s="690"/>
      <c r="G479" s="1004">
        <f t="shared" ref="G479:AK479" si="424">G271</f>
        <v>0</v>
      </c>
      <c r="H479" s="1004">
        <f t="shared" si="424"/>
        <v>0</v>
      </c>
      <c r="I479" s="1004">
        <f t="shared" si="424"/>
        <v>0</v>
      </c>
      <c r="J479" s="1004">
        <f t="shared" si="424"/>
        <v>0</v>
      </c>
      <c r="K479" s="1004">
        <f t="shared" si="424"/>
        <v>0</v>
      </c>
      <c r="L479" s="1004">
        <f t="shared" si="424"/>
        <v>0</v>
      </c>
      <c r="M479" s="1004">
        <f t="shared" si="424"/>
        <v>0</v>
      </c>
      <c r="N479" s="1004">
        <f t="shared" si="424"/>
        <v>0</v>
      </c>
      <c r="O479" s="1004">
        <f t="shared" si="424"/>
        <v>0</v>
      </c>
      <c r="P479" s="1004">
        <f t="shared" si="424"/>
        <v>0</v>
      </c>
      <c r="Q479" s="1004">
        <f t="shared" si="424"/>
        <v>0</v>
      </c>
      <c r="R479" s="1004">
        <f t="shared" si="424"/>
        <v>0</v>
      </c>
      <c r="S479" s="1004">
        <f t="shared" si="424"/>
        <v>0</v>
      </c>
      <c r="T479" s="1004">
        <f t="shared" si="424"/>
        <v>0</v>
      </c>
      <c r="U479" s="1004">
        <f t="shared" si="424"/>
        <v>0</v>
      </c>
      <c r="V479" s="1004">
        <f t="shared" si="424"/>
        <v>0</v>
      </c>
      <c r="W479" s="1004">
        <f t="shared" si="424"/>
        <v>0</v>
      </c>
      <c r="X479" s="1004">
        <f t="shared" si="424"/>
        <v>0</v>
      </c>
      <c r="Y479" s="1004">
        <f t="shared" si="424"/>
        <v>0</v>
      </c>
      <c r="Z479" s="1004">
        <f t="shared" si="424"/>
        <v>0</v>
      </c>
      <c r="AA479" s="1004">
        <f t="shared" si="424"/>
        <v>0</v>
      </c>
      <c r="AB479" s="1004">
        <f t="shared" si="424"/>
        <v>0</v>
      </c>
      <c r="AC479" s="1004">
        <f t="shared" si="424"/>
        <v>0</v>
      </c>
      <c r="AD479" s="1004">
        <f t="shared" si="424"/>
        <v>0</v>
      </c>
      <c r="AE479" s="1004">
        <f t="shared" si="424"/>
        <v>0</v>
      </c>
      <c r="AF479" s="1004">
        <f t="shared" si="424"/>
        <v>0</v>
      </c>
      <c r="AG479" s="1004">
        <f t="shared" si="424"/>
        <v>0</v>
      </c>
      <c r="AH479" s="1004">
        <f t="shared" si="424"/>
        <v>0</v>
      </c>
      <c r="AI479" s="1004">
        <f t="shared" si="424"/>
        <v>0</v>
      </c>
      <c r="AJ479" s="1004">
        <f t="shared" si="424"/>
        <v>0</v>
      </c>
      <c r="AK479" s="1004">
        <f t="shared" si="424"/>
        <v>0</v>
      </c>
      <c r="AL479" s="1004">
        <f t="shared" si="422"/>
        <v>0</v>
      </c>
      <c r="AM479" s="1004">
        <f t="shared" si="422"/>
        <v>0</v>
      </c>
      <c r="AN479" s="1004">
        <f t="shared" si="422"/>
        <v>0</v>
      </c>
      <c r="AO479" s="1004">
        <f t="shared" si="422"/>
        <v>0</v>
      </c>
      <c r="AP479" s="1004">
        <f t="shared" si="422"/>
        <v>0</v>
      </c>
      <c r="AQ479" s="1004">
        <f t="shared" ref="AQ479:BO479" si="425">AQ271</f>
        <v>0</v>
      </c>
      <c r="AR479" s="1004">
        <f t="shared" si="425"/>
        <v>0</v>
      </c>
      <c r="AS479" s="1004">
        <f t="shared" si="425"/>
        <v>0</v>
      </c>
      <c r="AT479" s="1004">
        <f t="shared" si="425"/>
        <v>0</v>
      </c>
      <c r="AU479" s="1004">
        <f t="shared" si="425"/>
        <v>0</v>
      </c>
      <c r="AV479" s="1004">
        <f t="shared" si="425"/>
        <v>0</v>
      </c>
      <c r="AW479" s="1004">
        <f t="shared" si="425"/>
        <v>0</v>
      </c>
      <c r="AX479" s="1004">
        <f t="shared" si="425"/>
        <v>0</v>
      </c>
      <c r="AY479" s="1004">
        <f t="shared" si="425"/>
        <v>0</v>
      </c>
      <c r="AZ479" s="1004">
        <f t="shared" si="425"/>
        <v>0</v>
      </c>
      <c r="BA479" s="1004">
        <f t="shared" si="425"/>
        <v>0</v>
      </c>
      <c r="BB479" s="1004">
        <f t="shared" si="425"/>
        <v>0</v>
      </c>
      <c r="BC479" s="1004">
        <f t="shared" si="425"/>
        <v>0</v>
      </c>
      <c r="BD479" s="1004">
        <f t="shared" si="425"/>
        <v>0</v>
      </c>
      <c r="BE479" s="1004">
        <f t="shared" si="425"/>
        <v>0</v>
      </c>
      <c r="BF479" s="1004">
        <f t="shared" si="425"/>
        <v>0</v>
      </c>
      <c r="BG479" s="1004">
        <f t="shared" si="425"/>
        <v>0</v>
      </c>
      <c r="BH479" s="1004">
        <f t="shared" si="425"/>
        <v>0</v>
      </c>
      <c r="BI479" s="1004">
        <f t="shared" si="425"/>
        <v>0</v>
      </c>
      <c r="BJ479" s="1004">
        <f t="shared" si="425"/>
        <v>0</v>
      </c>
      <c r="BK479" s="1004">
        <f t="shared" si="425"/>
        <v>0</v>
      </c>
      <c r="BL479" s="1004">
        <f t="shared" si="425"/>
        <v>0</v>
      </c>
      <c r="BM479" s="1004">
        <f t="shared" si="425"/>
        <v>0</v>
      </c>
      <c r="BN479" s="1004">
        <f t="shared" si="425"/>
        <v>0</v>
      </c>
      <c r="BO479" s="1004">
        <f t="shared" si="425"/>
        <v>0</v>
      </c>
    </row>
    <row r="480" spans="2:67" hidden="1" outlineLevel="1">
      <c r="B480" s="728" t="s">
        <v>905</v>
      </c>
      <c r="C480" s="667"/>
      <c r="D480" s="686" t="s">
        <v>776</v>
      </c>
      <c r="E480" s="667" t="s">
        <v>1321</v>
      </c>
      <c r="F480" s="690"/>
      <c r="G480" s="1004">
        <f t="shared" ref="G480:AK480" si="426">G272</f>
        <v>0</v>
      </c>
      <c r="H480" s="1004">
        <f t="shared" si="426"/>
        <v>0</v>
      </c>
      <c r="I480" s="1004">
        <f t="shared" si="426"/>
        <v>0</v>
      </c>
      <c r="J480" s="1004">
        <f t="shared" si="426"/>
        <v>0</v>
      </c>
      <c r="K480" s="1004">
        <f t="shared" si="426"/>
        <v>0</v>
      </c>
      <c r="L480" s="1004">
        <f t="shared" si="426"/>
        <v>0</v>
      </c>
      <c r="M480" s="1004">
        <f t="shared" si="426"/>
        <v>0</v>
      </c>
      <c r="N480" s="1004">
        <f t="shared" si="426"/>
        <v>0</v>
      </c>
      <c r="O480" s="1004">
        <f t="shared" si="426"/>
        <v>0</v>
      </c>
      <c r="P480" s="1004">
        <f t="shared" si="426"/>
        <v>0</v>
      </c>
      <c r="Q480" s="1004">
        <f t="shared" si="426"/>
        <v>0</v>
      </c>
      <c r="R480" s="1004">
        <f t="shared" si="426"/>
        <v>0</v>
      </c>
      <c r="S480" s="1004">
        <f t="shared" si="426"/>
        <v>0</v>
      </c>
      <c r="T480" s="1004">
        <f t="shared" si="426"/>
        <v>0</v>
      </c>
      <c r="U480" s="1004">
        <f t="shared" si="426"/>
        <v>0</v>
      </c>
      <c r="V480" s="1004">
        <f t="shared" si="426"/>
        <v>0</v>
      </c>
      <c r="W480" s="1004">
        <f t="shared" si="426"/>
        <v>0</v>
      </c>
      <c r="X480" s="1004">
        <f t="shared" si="426"/>
        <v>0</v>
      </c>
      <c r="Y480" s="1004">
        <f t="shared" si="426"/>
        <v>0</v>
      </c>
      <c r="Z480" s="1004">
        <f t="shared" si="426"/>
        <v>0</v>
      </c>
      <c r="AA480" s="1004">
        <f t="shared" si="426"/>
        <v>0</v>
      </c>
      <c r="AB480" s="1004">
        <f t="shared" si="426"/>
        <v>0</v>
      </c>
      <c r="AC480" s="1004">
        <f t="shared" si="426"/>
        <v>0</v>
      </c>
      <c r="AD480" s="1004">
        <f t="shared" si="426"/>
        <v>0</v>
      </c>
      <c r="AE480" s="1004">
        <f t="shared" si="426"/>
        <v>0</v>
      </c>
      <c r="AF480" s="1004">
        <f t="shared" si="426"/>
        <v>0</v>
      </c>
      <c r="AG480" s="1004">
        <f t="shared" si="426"/>
        <v>0</v>
      </c>
      <c r="AH480" s="1004">
        <f t="shared" si="426"/>
        <v>0</v>
      </c>
      <c r="AI480" s="1004">
        <f t="shared" si="426"/>
        <v>0</v>
      </c>
      <c r="AJ480" s="1004">
        <f t="shared" si="426"/>
        <v>0</v>
      </c>
      <c r="AK480" s="1004">
        <f t="shared" si="426"/>
        <v>0</v>
      </c>
      <c r="AL480" s="1004">
        <f t="shared" si="422"/>
        <v>0</v>
      </c>
      <c r="AM480" s="1004">
        <f t="shared" si="422"/>
        <v>0</v>
      </c>
      <c r="AN480" s="1004">
        <f t="shared" si="422"/>
        <v>0</v>
      </c>
      <c r="AO480" s="1004">
        <f t="shared" si="422"/>
        <v>0</v>
      </c>
      <c r="AP480" s="1004">
        <f t="shared" si="422"/>
        <v>0</v>
      </c>
      <c r="AQ480" s="1004">
        <f t="shared" ref="AQ480:BO480" si="427">AQ272</f>
        <v>0</v>
      </c>
      <c r="AR480" s="1004">
        <f t="shared" si="427"/>
        <v>0</v>
      </c>
      <c r="AS480" s="1004">
        <f t="shared" si="427"/>
        <v>0</v>
      </c>
      <c r="AT480" s="1004">
        <f t="shared" si="427"/>
        <v>0</v>
      </c>
      <c r="AU480" s="1004">
        <f t="shared" si="427"/>
        <v>0</v>
      </c>
      <c r="AV480" s="1004">
        <f t="shared" si="427"/>
        <v>0</v>
      </c>
      <c r="AW480" s="1004">
        <f t="shared" si="427"/>
        <v>0</v>
      </c>
      <c r="AX480" s="1004">
        <f t="shared" si="427"/>
        <v>0</v>
      </c>
      <c r="AY480" s="1004">
        <f t="shared" si="427"/>
        <v>0</v>
      </c>
      <c r="AZ480" s="1004">
        <f t="shared" si="427"/>
        <v>0</v>
      </c>
      <c r="BA480" s="1004">
        <f t="shared" si="427"/>
        <v>0</v>
      </c>
      <c r="BB480" s="1004">
        <f t="shared" si="427"/>
        <v>0</v>
      </c>
      <c r="BC480" s="1004">
        <f t="shared" si="427"/>
        <v>0</v>
      </c>
      <c r="BD480" s="1004">
        <f t="shared" si="427"/>
        <v>0</v>
      </c>
      <c r="BE480" s="1004">
        <f t="shared" si="427"/>
        <v>0</v>
      </c>
      <c r="BF480" s="1004">
        <f t="shared" si="427"/>
        <v>0</v>
      </c>
      <c r="BG480" s="1004">
        <f t="shared" si="427"/>
        <v>0</v>
      </c>
      <c r="BH480" s="1004">
        <f t="shared" si="427"/>
        <v>0</v>
      </c>
      <c r="BI480" s="1004">
        <f t="shared" si="427"/>
        <v>0</v>
      </c>
      <c r="BJ480" s="1004">
        <f t="shared" si="427"/>
        <v>0</v>
      </c>
      <c r="BK480" s="1004">
        <f t="shared" si="427"/>
        <v>0</v>
      </c>
      <c r="BL480" s="1004">
        <f t="shared" si="427"/>
        <v>0</v>
      </c>
      <c r="BM480" s="1004">
        <f t="shared" si="427"/>
        <v>0</v>
      </c>
      <c r="BN480" s="1004">
        <f t="shared" si="427"/>
        <v>0</v>
      </c>
      <c r="BO480" s="1004">
        <f t="shared" si="427"/>
        <v>0</v>
      </c>
    </row>
    <row r="481" spans="2:67" hidden="1" outlineLevel="1">
      <c r="B481" s="728" t="s">
        <v>906</v>
      </c>
      <c r="C481" s="667"/>
      <c r="D481" s="686" t="s">
        <v>1120</v>
      </c>
      <c r="E481" s="667" t="s">
        <v>1321</v>
      </c>
      <c r="F481" s="690"/>
      <c r="G481" s="1004">
        <f t="shared" ref="G481:AK481" si="428">G273</f>
        <v>0</v>
      </c>
      <c r="H481" s="1004">
        <f t="shared" si="428"/>
        <v>0</v>
      </c>
      <c r="I481" s="1004">
        <f t="shared" si="428"/>
        <v>0</v>
      </c>
      <c r="J481" s="1004">
        <f t="shared" si="428"/>
        <v>0</v>
      </c>
      <c r="K481" s="1004">
        <f t="shared" si="428"/>
        <v>0</v>
      </c>
      <c r="L481" s="1004">
        <f t="shared" si="428"/>
        <v>0</v>
      </c>
      <c r="M481" s="1004">
        <f t="shared" si="428"/>
        <v>0</v>
      </c>
      <c r="N481" s="1004">
        <f t="shared" si="428"/>
        <v>0</v>
      </c>
      <c r="O481" s="1004">
        <f t="shared" si="428"/>
        <v>0</v>
      </c>
      <c r="P481" s="1004">
        <f t="shared" si="428"/>
        <v>0</v>
      </c>
      <c r="Q481" s="1004">
        <f t="shared" si="428"/>
        <v>0</v>
      </c>
      <c r="R481" s="1004">
        <f t="shared" si="428"/>
        <v>0</v>
      </c>
      <c r="S481" s="1004">
        <f t="shared" si="428"/>
        <v>0</v>
      </c>
      <c r="T481" s="1004">
        <f t="shared" si="428"/>
        <v>0</v>
      </c>
      <c r="U481" s="1004">
        <f t="shared" si="428"/>
        <v>0</v>
      </c>
      <c r="V481" s="1004">
        <f t="shared" si="428"/>
        <v>0</v>
      </c>
      <c r="W481" s="1004">
        <f t="shared" si="428"/>
        <v>0</v>
      </c>
      <c r="X481" s="1004">
        <f t="shared" si="428"/>
        <v>0</v>
      </c>
      <c r="Y481" s="1004">
        <f t="shared" si="428"/>
        <v>0</v>
      </c>
      <c r="Z481" s="1004">
        <f t="shared" si="428"/>
        <v>0</v>
      </c>
      <c r="AA481" s="1004">
        <f t="shared" si="428"/>
        <v>0</v>
      </c>
      <c r="AB481" s="1004">
        <f t="shared" si="428"/>
        <v>0</v>
      </c>
      <c r="AC481" s="1004">
        <f t="shared" si="428"/>
        <v>0</v>
      </c>
      <c r="AD481" s="1004">
        <f t="shared" si="428"/>
        <v>0</v>
      </c>
      <c r="AE481" s="1004">
        <f t="shared" si="428"/>
        <v>0</v>
      </c>
      <c r="AF481" s="1004">
        <f t="shared" si="428"/>
        <v>0</v>
      </c>
      <c r="AG481" s="1004">
        <f t="shared" si="428"/>
        <v>0</v>
      </c>
      <c r="AH481" s="1004">
        <f t="shared" si="428"/>
        <v>0</v>
      </c>
      <c r="AI481" s="1004">
        <f t="shared" si="428"/>
        <v>0</v>
      </c>
      <c r="AJ481" s="1004">
        <f t="shared" si="428"/>
        <v>0</v>
      </c>
      <c r="AK481" s="1004">
        <f t="shared" si="428"/>
        <v>0</v>
      </c>
      <c r="AL481" s="1004">
        <f t="shared" si="422"/>
        <v>0</v>
      </c>
      <c r="AM481" s="1004">
        <f t="shared" si="422"/>
        <v>0</v>
      </c>
      <c r="AN481" s="1004">
        <f t="shared" si="422"/>
        <v>0</v>
      </c>
      <c r="AO481" s="1004">
        <f t="shared" si="422"/>
        <v>0</v>
      </c>
      <c r="AP481" s="1004">
        <f t="shared" si="422"/>
        <v>0</v>
      </c>
      <c r="AQ481" s="1004">
        <f t="shared" ref="AQ481:BO481" si="429">AQ273</f>
        <v>0</v>
      </c>
      <c r="AR481" s="1004">
        <f t="shared" si="429"/>
        <v>0</v>
      </c>
      <c r="AS481" s="1004">
        <f t="shared" si="429"/>
        <v>0</v>
      </c>
      <c r="AT481" s="1004">
        <f t="shared" si="429"/>
        <v>0</v>
      </c>
      <c r="AU481" s="1004">
        <f t="shared" si="429"/>
        <v>0</v>
      </c>
      <c r="AV481" s="1004">
        <f t="shared" si="429"/>
        <v>0</v>
      </c>
      <c r="AW481" s="1004">
        <f t="shared" si="429"/>
        <v>0</v>
      </c>
      <c r="AX481" s="1004">
        <f t="shared" si="429"/>
        <v>0</v>
      </c>
      <c r="AY481" s="1004">
        <f t="shared" si="429"/>
        <v>0</v>
      </c>
      <c r="AZ481" s="1004">
        <f t="shared" si="429"/>
        <v>0</v>
      </c>
      <c r="BA481" s="1004">
        <f t="shared" si="429"/>
        <v>0</v>
      </c>
      <c r="BB481" s="1004">
        <f t="shared" si="429"/>
        <v>0</v>
      </c>
      <c r="BC481" s="1004">
        <f t="shared" si="429"/>
        <v>0</v>
      </c>
      <c r="BD481" s="1004">
        <f t="shared" si="429"/>
        <v>0</v>
      </c>
      <c r="BE481" s="1004">
        <f t="shared" si="429"/>
        <v>0</v>
      </c>
      <c r="BF481" s="1004">
        <f t="shared" si="429"/>
        <v>0</v>
      </c>
      <c r="BG481" s="1004">
        <f t="shared" si="429"/>
        <v>0</v>
      </c>
      <c r="BH481" s="1004">
        <f t="shared" si="429"/>
        <v>0</v>
      </c>
      <c r="BI481" s="1004">
        <f t="shared" si="429"/>
        <v>0</v>
      </c>
      <c r="BJ481" s="1004">
        <f t="shared" si="429"/>
        <v>0</v>
      </c>
      <c r="BK481" s="1004">
        <f t="shared" si="429"/>
        <v>0</v>
      </c>
      <c r="BL481" s="1004">
        <f t="shared" si="429"/>
        <v>0</v>
      </c>
      <c r="BM481" s="1004">
        <f t="shared" si="429"/>
        <v>0</v>
      </c>
      <c r="BN481" s="1004">
        <f t="shared" si="429"/>
        <v>0</v>
      </c>
      <c r="BO481" s="1004">
        <f t="shared" si="429"/>
        <v>0</v>
      </c>
    </row>
    <row r="482" spans="2:67" ht="12.75" hidden="1" customHeight="1" outlineLevel="1">
      <c r="B482" s="728" t="s">
        <v>907</v>
      </c>
      <c r="C482" s="667"/>
      <c r="D482" s="686" t="s">
        <v>1121</v>
      </c>
      <c r="E482" s="667" t="s">
        <v>189</v>
      </c>
      <c r="F482" s="690"/>
      <c r="G482" s="1004">
        <f t="shared" ref="G482:AK482" si="430">G274</f>
        <v>0</v>
      </c>
      <c r="H482" s="1004">
        <f t="shared" si="430"/>
        <v>0</v>
      </c>
      <c r="I482" s="1004">
        <f t="shared" si="430"/>
        <v>0</v>
      </c>
      <c r="J482" s="1004">
        <f t="shared" si="430"/>
        <v>0</v>
      </c>
      <c r="K482" s="1004">
        <f t="shared" si="430"/>
        <v>0</v>
      </c>
      <c r="L482" s="1004">
        <f t="shared" si="430"/>
        <v>0</v>
      </c>
      <c r="M482" s="1004">
        <f t="shared" si="430"/>
        <v>0</v>
      </c>
      <c r="N482" s="1004">
        <f t="shared" si="430"/>
        <v>0</v>
      </c>
      <c r="O482" s="1004">
        <f t="shared" si="430"/>
        <v>0</v>
      </c>
      <c r="P482" s="1004">
        <f t="shared" si="430"/>
        <v>0</v>
      </c>
      <c r="Q482" s="1004">
        <f t="shared" si="430"/>
        <v>0</v>
      </c>
      <c r="R482" s="1004">
        <f t="shared" si="430"/>
        <v>0</v>
      </c>
      <c r="S482" s="1004">
        <f t="shared" si="430"/>
        <v>0</v>
      </c>
      <c r="T482" s="1004">
        <f t="shared" si="430"/>
        <v>0</v>
      </c>
      <c r="U482" s="1004">
        <f t="shared" si="430"/>
        <v>0</v>
      </c>
      <c r="V482" s="1004">
        <f t="shared" si="430"/>
        <v>0</v>
      </c>
      <c r="W482" s="1004">
        <f t="shared" si="430"/>
        <v>0</v>
      </c>
      <c r="X482" s="1004">
        <f t="shared" si="430"/>
        <v>0</v>
      </c>
      <c r="Y482" s="1004">
        <f t="shared" si="430"/>
        <v>0</v>
      </c>
      <c r="Z482" s="1004">
        <f t="shared" si="430"/>
        <v>0</v>
      </c>
      <c r="AA482" s="1004">
        <f t="shared" si="430"/>
        <v>0</v>
      </c>
      <c r="AB482" s="1004">
        <f t="shared" si="430"/>
        <v>0</v>
      </c>
      <c r="AC482" s="1004">
        <f t="shared" si="430"/>
        <v>0</v>
      </c>
      <c r="AD482" s="1004">
        <f t="shared" si="430"/>
        <v>0</v>
      </c>
      <c r="AE482" s="1004">
        <f t="shared" si="430"/>
        <v>0</v>
      </c>
      <c r="AF482" s="1004">
        <f t="shared" si="430"/>
        <v>0</v>
      </c>
      <c r="AG482" s="1004">
        <f t="shared" si="430"/>
        <v>0</v>
      </c>
      <c r="AH482" s="1004">
        <f t="shared" si="430"/>
        <v>0</v>
      </c>
      <c r="AI482" s="1004">
        <f t="shared" si="430"/>
        <v>0</v>
      </c>
      <c r="AJ482" s="1004">
        <f t="shared" si="430"/>
        <v>0</v>
      </c>
      <c r="AK482" s="1004">
        <f t="shared" si="430"/>
        <v>0</v>
      </c>
      <c r="AL482" s="1004">
        <f t="shared" ref="AL482:AP483" si="431">AL274</f>
        <v>0</v>
      </c>
      <c r="AM482" s="1004">
        <f t="shared" si="431"/>
        <v>0</v>
      </c>
      <c r="AN482" s="1004">
        <f t="shared" si="431"/>
        <v>0</v>
      </c>
      <c r="AO482" s="1004">
        <f t="shared" si="431"/>
        <v>0</v>
      </c>
      <c r="AP482" s="1004">
        <f t="shared" si="431"/>
        <v>0</v>
      </c>
      <c r="AQ482" s="1004">
        <f t="shared" ref="AQ482:BO482" si="432">AQ274</f>
        <v>0</v>
      </c>
      <c r="AR482" s="1004">
        <f t="shared" si="432"/>
        <v>0</v>
      </c>
      <c r="AS482" s="1004">
        <f t="shared" si="432"/>
        <v>0</v>
      </c>
      <c r="AT482" s="1004">
        <f t="shared" si="432"/>
        <v>0</v>
      </c>
      <c r="AU482" s="1004">
        <f t="shared" si="432"/>
        <v>0</v>
      </c>
      <c r="AV482" s="1004">
        <f t="shared" si="432"/>
        <v>0</v>
      </c>
      <c r="AW482" s="1004">
        <f t="shared" si="432"/>
        <v>0</v>
      </c>
      <c r="AX482" s="1004">
        <f t="shared" si="432"/>
        <v>0</v>
      </c>
      <c r="AY482" s="1004">
        <f t="shared" si="432"/>
        <v>0</v>
      </c>
      <c r="AZ482" s="1004">
        <f t="shared" si="432"/>
        <v>0</v>
      </c>
      <c r="BA482" s="1004">
        <f t="shared" si="432"/>
        <v>0</v>
      </c>
      <c r="BB482" s="1004">
        <f t="shared" si="432"/>
        <v>0</v>
      </c>
      <c r="BC482" s="1004">
        <f t="shared" si="432"/>
        <v>0</v>
      </c>
      <c r="BD482" s="1004">
        <f t="shared" si="432"/>
        <v>0</v>
      </c>
      <c r="BE482" s="1004">
        <f t="shared" si="432"/>
        <v>0</v>
      </c>
      <c r="BF482" s="1004">
        <f t="shared" si="432"/>
        <v>0</v>
      </c>
      <c r="BG482" s="1004">
        <f t="shared" si="432"/>
        <v>0</v>
      </c>
      <c r="BH482" s="1004">
        <f t="shared" si="432"/>
        <v>0</v>
      </c>
      <c r="BI482" s="1004">
        <f t="shared" si="432"/>
        <v>0</v>
      </c>
      <c r="BJ482" s="1004">
        <f t="shared" si="432"/>
        <v>0</v>
      </c>
      <c r="BK482" s="1004">
        <f t="shared" si="432"/>
        <v>0</v>
      </c>
      <c r="BL482" s="1004">
        <f t="shared" si="432"/>
        <v>0</v>
      </c>
      <c r="BM482" s="1004">
        <f t="shared" si="432"/>
        <v>0</v>
      </c>
      <c r="BN482" s="1004">
        <f t="shared" si="432"/>
        <v>0</v>
      </c>
      <c r="BO482" s="1004">
        <f t="shared" si="432"/>
        <v>0</v>
      </c>
    </row>
    <row r="483" spans="2:67" hidden="1" outlineLevel="1">
      <c r="B483" s="728" t="s">
        <v>908</v>
      </c>
      <c r="C483" s="667"/>
      <c r="D483" s="686" t="s">
        <v>1122</v>
      </c>
      <c r="E483" s="667" t="s">
        <v>1321</v>
      </c>
      <c r="F483" s="690"/>
      <c r="G483" s="1004">
        <f t="shared" ref="G483:AK483" si="433">G275</f>
        <v>0</v>
      </c>
      <c r="H483" s="1004">
        <f t="shared" si="433"/>
        <v>0</v>
      </c>
      <c r="I483" s="1004">
        <f t="shared" si="433"/>
        <v>0</v>
      </c>
      <c r="J483" s="1004">
        <f t="shared" si="433"/>
        <v>0</v>
      </c>
      <c r="K483" s="1004">
        <f t="shared" si="433"/>
        <v>0</v>
      </c>
      <c r="L483" s="1004">
        <f t="shared" si="433"/>
        <v>0</v>
      </c>
      <c r="M483" s="1004">
        <f t="shared" si="433"/>
        <v>0</v>
      </c>
      <c r="N483" s="1004">
        <f t="shared" si="433"/>
        <v>0</v>
      </c>
      <c r="O483" s="1004">
        <f t="shared" si="433"/>
        <v>0</v>
      </c>
      <c r="P483" s="1004">
        <f t="shared" si="433"/>
        <v>0</v>
      </c>
      <c r="Q483" s="1004">
        <f t="shared" si="433"/>
        <v>0</v>
      </c>
      <c r="R483" s="1004">
        <f t="shared" si="433"/>
        <v>0</v>
      </c>
      <c r="S483" s="1004">
        <f t="shared" si="433"/>
        <v>0</v>
      </c>
      <c r="T483" s="1004">
        <f t="shared" si="433"/>
        <v>0</v>
      </c>
      <c r="U483" s="1004">
        <f t="shared" si="433"/>
        <v>0</v>
      </c>
      <c r="V483" s="1004">
        <f t="shared" si="433"/>
        <v>0</v>
      </c>
      <c r="W483" s="1004">
        <f t="shared" si="433"/>
        <v>0</v>
      </c>
      <c r="X483" s="1004">
        <f t="shared" si="433"/>
        <v>0</v>
      </c>
      <c r="Y483" s="1004">
        <f t="shared" si="433"/>
        <v>0</v>
      </c>
      <c r="Z483" s="1004">
        <f t="shared" si="433"/>
        <v>0</v>
      </c>
      <c r="AA483" s="1004">
        <f t="shared" si="433"/>
        <v>0</v>
      </c>
      <c r="AB483" s="1004">
        <f t="shared" si="433"/>
        <v>0</v>
      </c>
      <c r="AC483" s="1004">
        <f t="shared" si="433"/>
        <v>0</v>
      </c>
      <c r="AD483" s="1004">
        <f t="shared" si="433"/>
        <v>0</v>
      </c>
      <c r="AE483" s="1004">
        <f t="shared" si="433"/>
        <v>0</v>
      </c>
      <c r="AF483" s="1004">
        <f t="shared" si="433"/>
        <v>0</v>
      </c>
      <c r="AG483" s="1004">
        <f t="shared" si="433"/>
        <v>0</v>
      </c>
      <c r="AH483" s="1004">
        <f t="shared" si="433"/>
        <v>0</v>
      </c>
      <c r="AI483" s="1004">
        <f t="shared" si="433"/>
        <v>0</v>
      </c>
      <c r="AJ483" s="1004">
        <f t="shared" si="433"/>
        <v>0</v>
      </c>
      <c r="AK483" s="1004">
        <f t="shared" si="433"/>
        <v>0</v>
      </c>
      <c r="AL483" s="1004">
        <f t="shared" si="431"/>
        <v>0</v>
      </c>
      <c r="AM483" s="1004">
        <f t="shared" si="431"/>
        <v>0</v>
      </c>
      <c r="AN483" s="1004">
        <f t="shared" si="431"/>
        <v>0</v>
      </c>
      <c r="AO483" s="1004">
        <f t="shared" si="431"/>
        <v>0</v>
      </c>
      <c r="AP483" s="1004">
        <f t="shared" si="431"/>
        <v>0</v>
      </c>
      <c r="AQ483" s="1004">
        <f t="shared" ref="AQ483:BO483" si="434">AQ275</f>
        <v>0</v>
      </c>
      <c r="AR483" s="1004">
        <f t="shared" si="434"/>
        <v>0</v>
      </c>
      <c r="AS483" s="1004">
        <f t="shared" si="434"/>
        <v>0</v>
      </c>
      <c r="AT483" s="1004">
        <f t="shared" si="434"/>
        <v>0</v>
      </c>
      <c r="AU483" s="1004">
        <f t="shared" si="434"/>
        <v>0</v>
      </c>
      <c r="AV483" s="1004">
        <f t="shared" si="434"/>
        <v>0</v>
      </c>
      <c r="AW483" s="1004">
        <f t="shared" si="434"/>
        <v>0</v>
      </c>
      <c r="AX483" s="1004">
        <f t="shared" si="434"/>
        <v>0</v>
      </c>
      <c r="AY483" s="1004">
        <f t="shared" si="434"/>
        <v>0</v>
      </c>
      <c r="AZ483" s="1004">
        <f t="shared" si="434"/>
        <v>0</v>
      </c>
      <c r="BA483" s="1004">
        <f t="shared" si="434"/>
        <v>0</v>
      </c>
      <c r="BB483" s="1004">
        <f t="shared" si="434"/>
        <v>0</v>
      </c>
      <c r="BC483" s="1004">
        <f t="shared" si="434"/>
        <v>0</v>
      </c>
      <c r="BD483" s="1004">
        <f t="shared" si="434"/>
        <v>0</v>
      </c>
      <c r="BE483" s="1004">
        <f t="shared" si="434"/>
        <v>0</v>
      </c>
      <c r="BF483" s="1004">
        <f t="shared" si="434"/>
        <v>0</v>
      </c>
      <c r="BG483" s="1004">
        <f t="shared" si="434"/>
        <v>0</v>
      </c>
      <c r="BH483" s="1004">
        <f t="shared" si="434"/>
        <v>0</v>
      </c>
      <c r="BI483" s="1004">
        <f t="shared" si="434"/>
        <v>0</v>
      </c>
      <c r="BJ483" s="1004">
        <f t="shared" si="434"/>
        <v>0</v>
      </c>
      <c r="BK483" s="1004">
        <f t="shared" si="434"/>
        <v>0</v>
      </c>
      <c r="BL483" s="1004">
        <f t="shared" si="434"/>
        <v>0</v>
      </c>
      <c r="BM483" s="1004">
        <f t="shared" si="434"/>
        <v>0</v>
      </c>
      <c r="BN483" s="1004">
        <f t="shared" si="434"/>
        <v>0</v>
      </c>
      <c r="BO483" s="1004">
        <f t="shared" si="434"/>
        <v>0</v>
      </c>
    </row>
    <row r="484" spans="2:67" hidden="1" outlineLevel="1">
      <c r="B484" s="786" t="s">
        <v>1186</v>
      </c>
      <c r="C484" s="59" t="s">
        <v>261</v>
      </c>
      <c r="D484" s="640"/>
      <c r="E484" s="670"/>
      <c r="F484" s="716"/>
      <c r="G484" s="704"/>
      <c r="H484" s="705"/>
      <c r="I484" s="705"/>
      <c r="J484" s="705"/>
      <c r="K484" s="705"/>
      <c r="L484" s="705"/>
      <c r="M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6"/>
      <c r="AL484" s="706"/>
      <c r="AM484" s="706"/>
      <c r="AN484" s="706"/>
      <c r="AO484" s="706"/>
      <c r="AP484" s="706"/>
      <c r="AQ484" s="706"/>
      <c r="AR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row>
    <row r="485" spans="2:67" hidden="1" outlineLevel="1">
      <c r="B485" s="728" t="s">
        <v>513</v>
      </c>
      <c r="C485" s="687"/>
      <c r="D485" s="669" t="s">
        <v>587</v>
      </c>
      <c r="E485" s="667" t="s">
        <v>1321</v>
      </c>
      <c r="F485" s="692"/>
      <c r="G485" s="1005">
        <v>0</v>
      </c>
      <c r="H485" s="1005">
        <v>0</v>
      </c>
      <c r="I485" s="1005">
        <v>0</v>
      </c>
      <c r="J485" s="1005">
        <v>0</v>
      </c>
      <c r="K485" s="1005">
        <v>0</v>
      </c>
      <c r="L485" s="1005">
        <v>0</v>
      </c>
      <c r="M485" s="1005">
        <v>0</v>
      </c>
      <c r="N485" s="1005">
        <v>0</v>
      </c>
      <c r="O485" s="1005">
        <v>0</v>
      </c>
      <c r="P485" s="1005">
        <v>0</v>
      </c>
      <c r="Q485" s="1005">
        <v>0</v>
      </c>
      <c r="R485" s="1005">
        <v>0</v>
      </c>
      <c r="S485" s="1005">
        <v>0</v>
      </c>
      <c r="T485" s="1005">
        <v>0</v>
      </c>
      <c r="U485" s="1005">
        <v>0</v>
      </c>
      <c r="V485" s="1005">
        <v>0</v>
      </c>
      <c r="W485" s="1005">
        <v>0</v>
      </c>
      <c r="X485" s="1005">
        <v>0</v>
      </c>
      <c r="Y485" s="1005">
        <v>0</v>
      </c>
      <c r="Z485" s="1005">
        <v>0</v>
      </c>
      <c r="AA485" s="1005">
        <v>0</v>
      </c>
      <c r="AB485" s="1005">
        <v>0</v>
      </c>
      <c r="AC485" s="1005">
        <v>0</v>
      </c>
      <c r="AD485" s="1005">
        <v>0</v>
      </c>
      <c r="AE485" s="1005">
        <v>0</v>
      </c>
      <c r="AF485" s="1005">
        <v>0</v>
      </c>
      <c r="AG485" s="1005">
        <v>0</v>
      </c>
      <c r="AH485" s="1005">
        <v>0</v>
      </c>
      <c r="AI485" s="1005">
        <v>0</v>
      </c>
      <c r="AJ485" s="1005">
        <v>0</v>
      </c>
      <c r="AK485" s="1005">
        <v>0</v>
      </c>
      <c r="AL485" s="1005">
        <v>0</v>
      </c>
      <c r="AM485" s="1005">
        <v>0</v>
      </c>
      <c r="AN485" s="1005">
        <v>0</v>
      </c>
      <c r="AO485" s="1005">
        <v>0</v>
      </c>
      <c r="AP485" s="1005">
        <v>0</v>
      </c>
      <c r="AQ485" s="1005">
        <v>0</v>
      </c>
      <c r="AR485" s="1005">
        <v>0</v>
      </c>
      <c r="AS485" s="1005">
        <v>0</v>
      </c>
      <c r="AT485" s="1005">
        <v>0</v>
      </c>
      <c r="AU485" s="1005">
        <v>0</v>
      </c>
      <c r="AV485" s="1005">
        <v>0</v>
      </c>
      <c r="AW485" s="1005">
        <v>0</v>
      </c>
      <c r="AX485" s="1005">
        <v>0</v>
      </c>
      <c r="AY485" s="1005">
        <v>0</v>
      </c>
      <c r="AZ485" s="1005">
        <v>0</v>
      </c>
      <c r="BA485" s="1005">
        <v>0</v>
      </c>
      <c r="BB485" s="1005">
        <v>0</v>
      </c>
      <c r="BC485" s="1005">
        <v>0</v>
      </c>
      <c r="BD485" s="1005">
        <v>0</v>
      </c>
      <c r="BE485" s="1005">
        <v>0</v>
      </c>
      <c r="BF485" s="1005">
        <v>0</v>
      </c>
      <c r="BG485" s="1005">
        <v>0</v>
      </c>
      <c r="BH485" s="1005">
        <v>0</v>
      </c>
      <c r="BI485" s="1005">
        <v>0</v>
      </c>
      <c r="BJ485" s="1005">
        <v>0</v>
      </c>
      <c r="BK485" s="1005">
        <v>0</v>
      </c>
      <c r="BL485" s="1005">
        <v>0</v>
      </c>
      <c r="BM485" s="1005">
        <v>0</v>
      </c>
      <c r="BN485" s="1005">
        <v>0</v>
      </c>
      <c r="BO485" s="1005">
        <v>0</v>
      </c>
    </row>
    <row r="486" spans="2:67" hidden="1" outlineLevel="1">
      <c r="B486" s="786" t="s">
        <v>514</v>
      </c>
      <c r="C486" s="59" t="s">
        <v>1339</v>
      </c>
      <c r="D486" s="640"/>
      <c r="E486" s="670"/>
      <c r="F486" s="716"/>
      <c r="G486" s="704"/>
      <c r="H486" s="705"/>
      <c r="I486" s="705"/>
      <c r="J486" s="705"/>
      <c r="K486" s="705"/>
      <c r="L486" s="705"/>
      <c r="M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6"/>
      <c r="AL486" s="706"/>
      <c r="AM486" s="706"/>
      <c r="AN486" s="706"/>
      <c r="AO486" s="706"/>
      <c r="AP486" s="706"/>
      <c r="AQ486" s="706"/>
      <c r="AR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row>
    <row r="487" spans="2:67" hidden="1" outlineLevel="1">
      <c r="B487" s="728" t="s">
        <v>515</v>
      </c>
      <c r="C487" s="61"/>
      <c r="D487" s="640" t="s">
        <v>799</v>
      </c>
      <c r="E487" s="667" t="s">
        <v>1321</v>
      </c>
      <c r="F487" s="692"/>
      <c r="G487" s="1005">
        <v>0</v>
      </c>
      <c r="H487" s="1005">
        <v>0</v>
      </c>
      <c r="I487" s="1005">
        <v>0</v>
      </c>
      <c r="J487" s="1005">
        <v>0</v>
      </c>
      <c r="K487" s="1005">
        <v>0</v>
      </c>
      <c r="L487" s="1005">
        <v>0</v>
      </c>
      <c r="M487" s="1005">
        <v>0</v>
      </c>
      <c r="N487" s="1005">
        <v>0</v>
      </c>
      <c r="O487" s="1005">
        <v>0</v>
      </c>
      <c r="P487" s="1005">
        <v>0</v>
      </c>
      <c r="Q487" s="1005">
        <v>0</v>
      </c>
      <c r="R487" s="1005">
        <v>0</v>
      </c>
      <c r="S487" s="1005">
        <v>0</v>
      </c>
      <c r="T487" s="1005">
        <v>0</v>
      </c>
      <c r="U487" s="1005">
        <v>0</v>
      </c>
      <c r="V487" s="1005">
        <v>0</v>
      </c>
      <c r="W487" s="1005">
        <v>0</v>
      </c>
      <c r="X487" s="1005">
        <v>0</v>
      </c>
      <c r="Y487" s="1005">
        <v>0</v>
      </c>
      <c r="Z487" s="1005">
        <v>0</v>
      </c>
      <c r="AA487" s="1005">
        <v>0</v>
      </c>
      <c r="AB487" s="1005">
        <v>0</v>
      </c>
      <c r="AC487" s="1005">
        <v>0</v>
      </c>
      <c r="AD487" s="1005">
        <v>0</v>
      </c>
      <c r="AE487" s="1005">
        <v>0</v>
      </c>
      <c r="AF487" s="1005">
        <v>0</v>
      </c>
      <c r="AG487" s="1005">
        <v>0</v>
      </c>
      <c r="AH487" s="1005">
        <v>0</v>
      </c>
      <c r="AI487" s="1005">
        <v>0</v>
      </c>
      <c r="AJ487" s="1005">
        <v>0</v>
      </c>
      <c r="AK487" s="1005">
        <v>0</v>
      </c>
      <c r="AL487" s="1005">
        <v>0</v>
      </c>
      <c r="AM487" s="1005">
        <v>0</v>
      </c>
      <c r="AN487" s="1005">
        <v>0</v>
      </c>
      <c r="AO487" s="1005">
        <v>0</v>
      </c>
      <c r="AP487" s="1005">
        <v>0</v>
      </c>
      <c r="AQ487" s="1005">
        <v>0</v>
      </c>
      <c r="AR487" s="1005">
        <v>0</v>
      </c>
      <c r="AS487" s="1005">
        <v>0</v>
      </c>
      <c r="AT487" s="1005">
        <v>0</v>
      </c>
      <c r="AU487" s="1005">
        <v>0</v>
      </c>
      <c r="AV487" s="1005">
        <v>0</v>
      </c>
      <c r="AW487" s="1005">
        <v>0</v>
      </c>
      <c r="AX487" s="1005">
        <v>0</v>
      </c>
      <c r="AY487" s="1005">
        <v>0</v>
      </c>
      <c r="AZ487" s="1005">
        <v>0</v>
      </c>
      <c r="BA487" s="1005">
        <v>0</v>
      </c>
      <c r="BB487" s="1005">
        <v>0</v>
      </c>
      <c r="BC487" s="1005">
        <v>0</v>
      </c>
      <c r="BD487" s="1005">
        <v>0</v>
      </c>
      <c r="BE487" s="1005">
        <v>0</v>
      </c>
      <c r="BF487" s="1005">
        <v>0</v>
      </c>
      <c r="BG487" s="1005">
        <v>0</v>
      </c>
      <c r="BH487" s="1005">
        <v>0</v>
      </c>
      <c r="BI487" s="1005">
        <v>0</v>
      </c>
      <c r="BJ487" s="1005">
        <v>0</v>
      </c>
      <c r="BK487" s="1005">
        <v>0</v>
      </c>
      <c r="BL487" s="1005">
        <v>0</v>
      </c>
      <c r="BM487" s="1005">
        <v>0</v>
      </c>
      <c r="BN487" s="1005">
        <v>0</v>
      </c>
      <c r="BO487" s="1005">
        <v>0</v>
      </c>
    </row>
    <row r="488" spans="2:67" collapsed="1">
      <c r="B488" s="728">
        <v>314</v>
      </c>
      <c r="C488" s="58" t="s">
        <v>280</v>
      </c>
      <c r="D488" s="640"/>
      <c r="E488" s="667"/>
      <c r="F488" s="699"/>
      <c r="G488" s="704"/>
      <c r="H488" s="705"/>
      <c r="I488" s="705"/>
      <c r="J488" s="705"/>
      <c r="K488" s="705"/>
      <c r="L488" s="705"/>
      <c r="M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6"/>
      <c r="AL488" s="706"/>
      <c r="AM488" s="706"/>
      <c r="AN488" s="706"/>
      <c r="AO488" s="706"/>
      <c r="AP488" s="706"/>
      <c r="AQ488" s="706"/>
      <c r="AR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row>
    <row r="489" spans="2:67" hidden="1" outlineLevel="1">
      <c r="B489" s="728" t="s">
        <v>105</v>
      </c>
      <c r="C489" s="58" t="s">
        <v>1337</v>
      </c>
      <c r="D489" s="685"/>
      <c r="E489" s="667"/>
      <c r="F489" s="874"/>
      <c r="G489" s="704"/>
      <c r="H489" s="705"/>
      <c r="I489" s="705"/>
      <c r="J489" s="705"/>
      <c r="K489" s="705"/>
      <c r="L489" s="705"/>
      <c r="M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6"/>
      <c r="AL489" s="706"/>
      <c r="AM489" s="706"/>
      <c r="AN489" s="706"/>
      <c r="AO489" s="706"/>
      <c r="AP489" s="706"/>
      <c r="AQ489" s="706"/>
      <c r="AR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row>
    <row r="490" spans="2:67" hidden="1" outlineLevel="1">
      <c r="B490" s="728" t="s">
        <v>909</v>
      </c>
      <c r="C490" s="718"/>
      <c r="D490" s="686" t="s">
        <v>1148</v>
      </c>
      <c r="E490" s="667" t="s">
        <v>1321</v>
      </c>
      <c r="F490" s="838"/>
      <c r="G490" s="1004">
        <f t="shared" ref="G490:AK490" si="435">G270</f>
        <v>0</v>
      </c>
      <c r="H490" s="1004">
        <f t="shared" si="435"/>
        <v>0</v>
      </c>
      <c r="I490" s="1004">
        <f t="shared" si="435"/>
        <v>0</v>
      </c>
      <c r="J490" s="1004">
        <f t="shared" si="435"/>
        <v>0</v>
      </c>
      <c r="K490" s="1004">
        <f t="shared" si="435"/>
        <v>0</v>
      </c>
      <c r="L490" s="1004">
        <f t="shared" si="435"/>
        <v>0</v>
      </c>
      <c r="M490" s="1004">
        <f t="shared" si="435"/>
        <v>0</v>
      </c>
      <c r="N490" s="1004">
        <f t="shared" si="435"/>
        <v>0</v>
      </c>
      <c r="O490" s="1004">
        <f t="shared" si="435"/>
        <v>0</v>
      </c>
      <c r="P490" s="1004">
        <f t="shared" si="435"/>
        <v>0</v>
      </c>
      <c r="Q490" s="1004">
        <f t="shared" si="435"/>
        <v>0</v>
      </c>
      <c r="R490" s="1004">
        <f t="shared" si="435"/>
        <v>0</v>
      </c>
      <c r="S490" s="1004">
        <f t="shared" si="435"/>
        <v>0</v>
      </c>
      <c r="T490" s="1004">
        <f t="shared" si="435"/>
        <v>0</v>
      </c>
      <c r="U490" s="1004">
        <f t="shared" si="435"/>
        <v>0</v>
      </c>
      <c r="V490" s="1004">
        <f t="shared" si="435"/>
        <v>0</v>
      </c>
      <c r="W490" s="1004">
        <f t="shared" si="435"/>
        <v>0</v>
      </c>
      <c r="X490" s="1004">
        <f t="shared" si="435"/>
        <v>0</v>
      </c>
      <c r="Y490" s="1004">
        <f t="shared" si="435"/>
        <v>0</v>
      </c>
      <c r="Z490" s="1004">
        <f t="shared" si="435"/>
        <v>0</v>
      </c>
      <c r="AA490" s="1004">
        <f t="shared" si="435"/>
        <v>0</v>
      </c>
      <c r="AB490" s="1004">
        <f t="shared" si="435"/>
        <v>0</v>
      </c>
      <c r="AC490" s="1004">
        <f t="shared" si="435"/>
        <v>0</v>
      </c>
      <c r="AD490" s="1004">
        <f t="shared" si="435"/>
        <v>0</v>
      </c>
      <c r="AE490" s="1004">
        <f t="shared" si="435"/>
        <v>0</v>
      </c>
      <c r="AF490" s="1004">
        <f t="shared" si="435"/>
        <v>0</v>
      </c>
      <c r="AG490" s="1004">
        <f t="shared" si="435"/>
        <v>0</v>
      </c>
      <c r="AH490" s="1004">
        <f t="shared" si="435"/>
        <v>0</v>
      </c>
      <c r="AI490" s="1004">
        <f t="shared" si="435"/>
        <v>0</v>
      </c>
      <c r="AJ490" s="1004">
        <f t="shared" si="435"/>
        <v>0</v>
      </c>
      <c r="AK490" s="1004">
        <f t="shared" si="435"/>
        <v>0</v>
      </c>
      <c r="AL490" s="1004">
        <f>AL270</f>
        <v>0</v>
      </c>
      <c r="AM490" s="1004">
        <f>AM270</f>
        <v>0</v>
      </c>
      <c r="AN490" s="1004">
        <f>AN270</f>
        <v>0</v>
      </c>
      <c r="AO490" s="1004">
        <f>AO270</f>
        <v>0</v>
      </c>
      <c r="AP490" s="1004">
        <f>AP270</f>
        <v>0</v>
      </c>
      <c r="AQ490" s="1004">
        <f t="shared" ref="AQ490:BO490" si="436">AQ270</f>
        <v>0</v>
      </c>
      <c r="AR490" s="1004">
        <f t="shared" si="436"/>
        <v>0</v>
      </c>
      <c r="AS490" s="1004">
        <f t="shared" si="436"/>
        <v>0</v>
      </c>
      <c r="AT490" s="1004">
        <f t="shared" si="436"/>
        <v>0</v>
      </c>
      <c r="AU490" s="1004">
        <f t="shared" si="436"/>
        <v>0</v>
      </c>
      <c r="AV490" s="1004">
        <f t="shared" si="436"/>
        <v>0</v>
      </c>
      <c r="AW490" s="1004">
        <f t="shared" si="436"/>
        <v>0</v>
      </c>
      <c r="AX490" s="1004">
        <f t="shared" si="436"/>
        <v>0</v>
      </c>
      <c r="AY490" s="1004">
        <f t="shared" si="436"/>
        <v>0</v>
      </c>
      <c r="AZ490" s="1004">
        <f t="shared" si="436"/>
        <v>0</v>
      </c>
      <c r="BA490" s="1004">
        <f t="shared" si="436"/>
        <v>0</v>
      </c>
      <c r="BB490" s="1004">
        <f t="shared" si="436"/>
        <v>0</v>
      </c>
      <c r="BC490" s="1004">
        <f t="shared" si="436"/>
        <v>0</v>
      </c>
      <c r="BD490" s="1004">
        <f t="shared" si="436"/>
        <v>0</v>
      </c>
      <c r="BE490" s="1004">
        <f t="shared" si="436"/>
        <v>0</v>
      </c>
      <c r="BF490" s="1004">
        <f t="shared" si="436"/>
        <v>0</v>
      </c>
      <c r="BG490" s="1004">
        <f t="shared" si="436"/>
        <v>0</v>
      </c>
      <c r="BH490" s="1004">
        <f t="shared" si="436"/>
        <v>0</v>
      </c>
      <c r="BI490" s="1004">
        <f t="shared" si="436"/>
        <v>0</v>
      </c>
      <c r="BJ490" s="1004">
        <f t="shared" si="436"/>
        <v>0</v>
      </c>
      <c r="BK490" s="1004">
        <f t="shared" si="436"/>
        <v>0</v>
      </c>
      <c r="BL490" s="1004">
        <f t="shared" si="436"/>
        <v>0</v>
      </c>
      <c r="BM490" s="1004">
        <f t="shared" si="436"/>
        <v>0</v>
      </c>
      <c r="BN490" s="1004">
        <f t="shared" si="436"/>
        <v>0</v>
      </c>
      <c r="BO490" s="1004">
        <f t="shared" si="436"/>
        <v>0</v>
      </c>
    </row>
    <row r="491" spans="2:67" hidden="1" outlineLevel="1">
      <c r="B491" s="728" t="s">
        <v>910</v>
      </c>
      <c r="C491" s="718"/>
      <c r="D491" s="686" t="s">
        <v>776</v>
      </c>
      <c r="E491" s="667" t="s">
        <v>1321</v>
      </c>
      <c r="F491" s="838"/>
      <c r="G491" s="1004">
        <f t="shared" ref="G491:AK491" si="437">G272</f>
        <v>0</v>
      </c>
      <c r="H491" s="1004">
        <f t="shared" si="437"/>
        <v>0</v>
      </c>
      <c r="I491" s="1004">
        <f t="shared" si="437"/>
        <v>0</v>
      </c>
      <c r="J491" s="1004">
        <f t="shared" si="437"/>
        <v>0</v>
      </c>
      <c r="K491" s="1004">
        <f t="shared" si="437"/>
        <v>0</v>
      </c>
      <c r="L491" s="1004">
        <f t="shared" si="437"/>
        <v>0</v>
      </c>
      <c r="M491" s="1004">
        <f t="shared" si="437"/>
        <v>0</v>
      </c>
      <c r="N491" s="1004">
        <f t="shared" si="437"/>
        <v>0</v>
      </c>
      <c r="O491" s="1004">
        <f t="shared" si="437"/>
        <v>0</v>
      </c>
      <c r="P491" s="1004">
        <f t="shared" si="437"/>
        <v>0</v>
      </c>
      <c r="Q491" s="1004">
        <f t="shared" si="437"/>
        <v>0</v>
      </c>
      <c r="R491" s="1004">
        <f t="shared" si="437"/>
        <v>0</v>
      </c>
      <c r="S491" s="1004">
        <f t="shared" si="437"/>
        <v>0</v>
      </c>
      <c r="T491" s="1004">
        <f t="shared" si="437"/>
        <v>0</v>
      </c>
      <c r="U491" s="1004">
        <f t="shared" si="437"/>
        <v>0</v>
      </c>
      <c r="V491" s="1004">
        <f t="shared" si="437"/>
        <v>0</v>
      </c>
      <c r="W491" s="1004">
        <f t="shared" si="437"/>
        <v>0</v>
      </c>
      <c r="X491" s="1004">
        <f t="shared" si="437"/>
        <v>0</v>
      </c>
      <c r="Y491" s="1004">
        <f t="shared" si="437"/>
        <v>0</v>
      </c>
      <c r="Z491" s="1004">
        <f t="shared" si="437"/>
        <v>0</v>
      </c>
      <c r="AA491" s="1004">
        <f t="shared" si="437"/>
        <v>0</v>
      </c>
      <c r="AB491" s="1004">
        <f t="shared" si="437"/>
        <v>0</v>
      </c>
      <c r="AC491" s="1004">
        <f t="shared" si="437"/>
        <v>0</v>
      </c>
      <c r="AD491" s="1004">
        <f t="shared" si="437"/>
        <v>0</v>
      </c>
      <c r="AE491" s="1004">
        <f t="shared" si="437"/>
        <v>0</v>
      </c>
      <c r="AF491" s="1004">
        <f t="shared" si="437"/>
        <v>0</v>
      </c>
      <c r="AG491" s="1004">
        <f t="shared" si="437"/>
        <v>0</v>
      </c>
      <c r="AH491" s="1004">
        <f t="shared" si="437"/>
        <v>0</v>
      </c>
      <c r="AI491" s="1004">
        <f t="shared" si="437"/>
        <v>0</v>
      </c>
      <c r="AJ491" s="1004">
        <f t="shared" si="437"/>
        <v>0</v>
      </c>
      <c r="AK491" s="1004">
        <f t="shared" si="437"/>
        <v>0</v>
      </c>
      <c r="AL491" s="1004">
        <f t="shared" ref="AL491:AP493" si="438">AL272</f>
        <v>0</v>
      </c>
      <c r="AM491" s="1004">
        <f t="shared" si="438"/>
        <v>0</v>
      </c>
      <c r="AN491" s="1004">
        <f t="shared" si="438"/>
        <v>0</v>
      </c>
      <c r="AO491" s="1004">
        <f t="shared" si="438"/>
        <v>0</v>
      </c>
      <c r="AP491" s="1004">
        <f t="shared" si="438"/>
        <v>0</v>
      </c>
      <c r="AQ491" s="1004">
        <f t="shared" ref="AQ491:BO491" si="439">AQ272</f>
        <v>0</v>
      </c>
      <c r="AR491" s="1004">
        <f t="shared" si="439"/>
        <v>0</v>
      </c>
      <c r="AS491" s="1004">
        <f t="shared" si="439"/>
        <v>0</v>
      </c>
      <c r="AT491" s="1004">
        <f t="shared" si="439"/>
        <v>0</v>
      </c>
      <c r="AU491" s="1004">
        <f t="shared" si="439"/>
        <v>0</v>
      </c>
      <c r="AV491" s="1004">
        <f t="shared" si="439"/>
        <v>0</v>
      </c>
      <c r="AW491" s="1004">
        <f t="shared" si="439"/>
        <v>0</v>
      </c>
      <c r="AX491" s="1004">
        <f t="shared" si="439"/>
        <v>0</v>
      </c>
      <c r="AY491" s="1004">
        <f t="shared" si="439"/>
        <v>0</v>
      </c>
      <c r="AZ491" s="1004">
        <f t="shared" si="439"/>
        <v>0</v>
      </c>
      <c r="BA491" s="1004">
        <f t="shared" si="439"/>
        <v>0</v>
      </c>
      <c r="BB491" s="1004">
        <f t="shared" si="439"/>
        <v>0</v>
      </c>
      <c r="BC491" s="1004">
        <f t="shared" si="439"/>
        <v>0</v>
      </c>
      <c r="BD491" s="1004">
        <f t="shared" si="439"/>
        <v>0</v>
      </c>
      <c r="BE491" s="1004">
        <f t="shared" si="439"/>
        <v>0</v>
      </c>
      <c r="BF491" s="1004">
        <f t="shared" si="439"/>
        <v>0</v>
      </c>
      <c r="BG491" s="1004">
        <f t="shared" si="439"/>
        <v>0</v>
      </c>
      <c r="BH491" s="1004">
        <f t="shared" si="439"/>
        <v>0</v>
      </c>
      <c r="BI491" s="1004">
        <f t="shared" si="439"/>
        <v>0</v>
      </c>
      <c r="BJ491" s="1004">
        <f t="shared" si="439"/>
        <v>0</v>
      </c>
      <c r="BK491" s="1004">
        <f t="shared" si="439"/>
        <v>0</v>
      </c>
      <c r="BL491" s="1004">
        <f t="shared" si="439"/>
        <v>0</v>
      </c>
      <c r="BM491" s="1004">
        <f t="shared" si="439"/>
        <v>0</v>
      </c>
      <c r="BN491" s="1004">
        <f t="shared" si="439"/>
        <v>0</v>
      </c>
      <c r="BO491" s="1004">
        <f t="shared" si="439"/>
        <v>0</v>
      </c>
    </row>
    <row r="492" spans="2:67" hidden="1" outlineLevel="1">
      <c r="B492" s="728" t="s">
        <v>911</v>
      </c>
      <c r="C492" s="718"/>
      <c r="D492" s="686" t="s">
        <v>1120</v>
      </c>
      <c r="E492" s="667" t="s">
        <v>1321</v>
      </c>
      <c r="F492" s="838"/>
      <c r="G492" s="1004">
        <f t="shared" ref="G492:AK492" si="440">G273</f>
        <v>0</v>
      </c>
      <c r="H492" s="1004">
        <f t="shared" si="440"/>
        <v>0</v>
      </c>
      <c r="I492" s="1004">
        <f t="shared" si="440"/>
        <v>0</v>
      </c>
      <c r="J492" s="1004">
        <f t="shared" si="440"/>
        <v>0</v>
      </c>
      <c r="K492" s="1004">
        <f t="shared" si="440"/>
        <v>0</v>
      </c>
      <c r="L492" s="1004">
        <f t="shared" si="440"/>
        <v>0</v>
      </c>
      <c r="M492" s="1004">
        <f t="shared" si="440"/>
        <v>0</v>
      </c>
      <c r="N492" s="1004">
        <f t="shared" si="440"/>
        <v>0</v>
      </c>
      <c r="O492" s="1004">
        <f t="shared" si="440"/>
        <v>0</v>
      </c>
      <c r="P492" s="1004">
        <f t="shared" si="440"/>
        <v>0</v>
      </c>
      <c r="Q492" s="1004">
        <f t="shared" si="440"/>
        <v>0</v>
      </c>
      <c r="R492" s="1004">
        <f t="shared" si="440"/>
        <v>0</v>
      </c>
      <c r="S492" s="1004">
        <f t="shared" si="440"/>
        <v>0</v>
      </c>
      <c r="T492" s="1004">
        <f t="shared" si="440"/>
        <v>0</v>
      </c>
      <c r="U492" s="1004">
        <f t="shared" si="440"/>
        <v>0</v>
      </c>
      <c r="V492" s="1004">
        <f t="shared" si="440"/>
        <v>0</v>
      </c>
      <c r="W492" s="1004">
        <f t="shared" si="440"/>
        <v>0</v>
      </c>
      <c r="X492" s="1004">
        <f t="shared" si="440"/>
        <v>0</v>
      </c>
      <c r="Y492" s="1004">
        <f t="shared" si="440"/>
        <v>0</v>
      </c>
      <c r="Z492" s="1004">
        <f t="shared" si="440"/>
        <v>0</v>
      </c>
      <c r="AA492" s="1004">
        <f t="shared" si="440"/>
        <v>0</v>
      </c>
      <c r="AB492" s="1004">
        <f t="shared" si="440"/>
        <v>0</v>
      </c>
      <c r="AC492" s="1004">
        <f t="shared" si="440"/>
        <v>0</v>
      </c>
      <c r="AD492" s="1004">
        <f t="shared" si="440"/>
        <v>0</v>
      </c>
      <c r="AE492" s="1004">
        <f t="shared" si="440"/>
        <v>0</v>
      </c>
      <c r="AF492" s="1004">
        <f t="shared" si="440"/>
        <v>0</v>
      </c>
      <c r="AG492" s="1004">
        <f t="shared" si="440"/>
        <v>0</v>
      </c>
      <c r="AH492" s="1004">
        <f t="shared" si="440"/>
        <v>0</v>
      </c>
      <c r="AI492" s="1004">
        <f t="shared" si="440"/>
        <v>0</v>
      </c>
      <c r="AJ492" s="1004">
        <f t="shared" si="440"/>
        <v>0</v>
      </c>
      <c r="AK492" s="1004">
        <f t="shared" si="440"/>
        <v>0</v>
      </c>
      <c r="AL492" s="1004">
        <f t="shared" si="438"/>
        <v>0</v>
      </c>
      <c r="AM492" s="1004">
        <f t="shared" si="438"/>
        <v>0</v>
      </c>
      <c r="AN492" s="1004">
        <f t="shared" si="438"/>
        <v>0</v>
      </c>
      <c r="AO492" s="1004">
        <f t="shared" si="438"/>
        <v>0</v>
      </c>
      <c r="AP492" s="1004">
        <f t="shared" si="438"/>
        <v>0</v>
      </c>
      <c r="AQ492" s="1004">
        <f t="shared" ref="AQ492:BO492" si="441">AQ273</f>
        <v>0</v>
      </c>
      <c r="AR492" s="1004">
        <f t="shared" si="441"/>
        <v>0</v>
      </c>
      <c r="AS492" s="1004">
        <f t="shared" si="441"/>
        <v>0</v>
      </c>
      <c r="AT492" s="1004">
        <f t="shared" si="441"/>
        <v>0</v>
      </c>
      <c r="AU492" s="1004">
        <f t="shared" si="441"/>
        <v>0</v>
      </c>
      <c r="AV492" s="1004">
        <f t="shared" si="441"/>
        <v>0</v>
      </c>
      <c r="AW492" s="1004">
        <f t="shared" si="441"/>
        <v>0</v>
      </c>
      <c r="AX492" s="1004">
        <f t="shared" si="441"/>
        <v>0</v>
      </c>
      <c r="AY492" s="1004">
        <f t="shared" si="441"/>
        <v>0</v>
      </c>
      <c r="AZ492" s="1004">
        <f t="shared" si="441"/>
        <v>0</v>
      </c>
      <c r="BA492" s="1004">
        <f t="shared" si="441"/>
        <v>0</v>
      </c>
      <c r="BB492" s="1004">
        <f t="shared" si="441"/>
        <v>0</v>
      </c>
      <c r="BC492" s="1004">
        <f t="shared" si="441"/>
        <v>0</v>
      </c>
      <c r="BD492" s="1004">
        <f t="shared" si="441"/>
        <v>0</v>
      </c>
      <c r="BE492" s="1004">
        <f t="shared" si="441"/>
        <v>0</v>
      </c>
      <c r="BF492" s="1004">
        <f t="shared" si="441"/>
        <v>0</v>
      </c>
      <c r="BG492" s="1004">
        <f t="shared" si="441"/>
        <v>0</v>
      </c>
      <c r="BH492" s="1004">
        <f t="shared" si="441"/>
        <v>0</v>
      </c>
      <c r="BI492" s="1004">
        <f t="shared" si="441"/>
        <v>0</v>
      </c>
      <c r="BJ492" s="1004">
        <f t="shared" si="441"/>
        <v>0</v>
      </c>
      <c r="BK492" s="1004">
        <f t="shared" si="441"/>
        <v>0</v>
      </c>
      <c r="BL492" s="1004">
        <f t="shared" si="441"/>
        <v>0</v>
      </c>
      <c r="BM492" s="1004">
        <f t="shared" si="441"/>
        <v>0</v>
      </c>
      <c r="BN492" s="1004">
        <f t="shared" si="441"/>
        <v>0</v>
      </c>
      <c r="BO492" s="1004">
        <f t="shared" si="441"/>
        <v>0</v>
      </c>
    </row>
    <row r="493" spans="2:67" ht="12.75" hidden="1" customHeight="1" outlineLevel="1">
      <c r="B493" s="728" t="s">
        <v>101</v>
      </c>
      <c r="C493" s="718"/>
      <c r="D493" s="686" t="s">
        <v>1121</v>
      </c>
      <c r="E493" s="667" t="s">
        <v>189</v>
      </c>
      <c r="F493" s="838"/>
      <c r="G493" s="1004">
        <f t="shared" ref="G493:AK493" si="442">G274</f>
        <v>0</v>
      </c>
      <c r="H493" s="1004">
        <f t="shared" si="442"/>
        <v>0</v>
      </c>
      <c r="I493" s="1004">
        <f t="shared" si="442"/>
        <v>0</v>
      </c>
      <c r="J493" s="1004">
        <f t="shared" si="442"/>
        <v>0</v>
      </c>
      <c r="K493" s="1004">
        <f t="shared" si="442"/>
        <v>0</v>
      </c>
      <c r="L493" s="1004">
        <f t="shared" si="442"/>
        <v>0</v>
      </c>
      <c r="M493" s="1004">
        <f t="shared" si="442"/>
        <v>0</v>
      </c>
      <c r="N493" s="1004">
        <f t="shared" si="442"/>
        <v>0</v>
      </c>
      <c r="O493" s="1004">
        <f t="shared" si="442"/>
        <v>0</v>
      </c>
      <c r="P493" s="1004">
        <f t="shared" si="442"/>
        <v>0</v>
      </c>
      <c r="Q493" s="1004">
        <f t="shared" si="442"/>
        <v>0</v>
      </c>
      <c r="R493" s="1004">
        <f t="shared" si="442"/>
        <v>0</v>
      </c>
      <c r="S493" s="1004">
        <f t="shared" si="442"/>
        <v>0</v>
      </c>
      <c r="T493" s="1004">
        <f t="shared" si="442"/>
        <v>0</v>
      </c>
      <c r="U493" s="1004">
        <f t="shared" si="442"/>
        <v>0</v>
      </c>
      <c r="V493" s="1004">
        <f t="shared" si="442"/>
        <v>0</v>
      </c>
      <c r="W493" s="1004">
        <f t="shared" si="442"/>
        <v>0</v>
      </c>
      <c r="X493" s="1004">
        <f t="shared" si="442"/>
        <v>0</v>
      </c>
      <c r="Y493" s="1004">
        <f t="shared" si="442"/>
        <v>0</v>
      </c>
      <c r="Z493" s="1004">
        <f t="shared" si="442"/>
        <v>0</v>
      </c>
      <c r="AA493" s="1004">
        <f t="shared" si="442"/>
        <v>0</v>
      </c>
      <c r="AB493" s="1004">
        <f t="shared" si="442"/>
        <v>0</v>
      </c>
      <c r="AC493" s="1004">
        <f t="shared" si="442"/>
        <v>0</v>
      </c>
      <c r="AD493" s="1004">
        <f t="shared" si="442"/>
        <v>0</v>
      </c>
      <c r="AE493" s="1004">
        <f t="shared" si="442"/>
        <v>0</v>
      </c>
      <c r="AF493" s="1004">
        <f t="shared" si="442"/>
        <v>0</v>
      </c>
      <c r="AG493" s="1004">
        <f t="shared" si="442"/>
        <v>0</v>
      </c>
      <c r="AH493" s="1004">
        <f t="shared" si="442"/>
        <v>0</v>
      </c>
      <c r="AI493" s="1004">
        <f t="shared" si="442"/>
        <v>0</v>
      </c>
      <c r="AJ493" s="1004">
        <f t="shared" si="442"/>
        <v>0</v>
      </c>
      <c r="AK493" s="1004">
        <f t="shared" si="442"/>
        <v>0</v>
      </c>
      <c r="AL493" s="1004">
        <f t="shared" si="438"/>
        <v>0</v>
      </c>
      <c r="AM493" s="1004">
        <f t="shared" si="438"/>
        <v>0</v>
      </c>
      <c r="AN493" s="1004">
        <f t="shared" si="438"/>
        <v>0</v>
      </c>
      <c r="AO493" s="1004">
        <f t="shared" si="438"/>
        <v>0</v>
      </c>
      <c r="AP493" s="1004">
        <f t="shared" si="438"/>
        <v>0</v>
      </c>
      <c r="AQ493" s="1004">
        <f t="shared" ref="AQ493:BO493" si="443">AQ274</f>
        <v>0</v>
      </c>
      <c r="AR493" s="1004">
        <f t="shared" si="443"/>
        <v>0</v>
      </c>
      <c r="AS493" s="1004">
        <f t="shared" si="443"/>
        <v>0</v>
      </c>
      <c r="AT493" s="1004">
        <f t="shared" si="443"/>
        <v>0</v>
      </c>
      <c r="AU493" s="1004">
        <f t="shared" si="443"/>
        <v>0</v>
      </c>
      <c r="AV493" s="1004">
        <f t="shared" si="443"/>
        <v>0</v>
      </c>
      <c r="AW493" s="1004">
        <f t="shared" si="443"/>
        <v>0</v>
      </c>
      <c r="AX493" s="1004">
        <f t="shared" si="443"/>
        <v>0</v>
      </c>
      <c r="AY493" s="1004">
        <f t="shared" si="443"/>
        <v>0</v>
      </c>
      <c r="AZ493" s="1004">
        <f t="shared" si="443"/>
        <v>0</v>
      </c>
      <c r="BA493" s="1004">
        <f t="shared" si="443"/>
        <v>0</v>
      </c>
      <c r="BB493" s="1004">
        <f t="shared" si="443"/>
        <v>0</v>
      </c>
      <c r="BC493" s="1004">
        <f t="shared" si="443"/>
        <v>0</v>
      </c>
      <c r="BD493" s="1004">
        <f t="shared" si="443"/>
        <v>0</v>
      </c>
      <c r="BE493" s="1004">
        <f t="shared" si="443"/>
        <v>0</v>
      </c>
      <c r="BF493" s="1004">
        <f t="shared" si="443"/>
        <v>0</v>
      </c>
      <c r="BG493" s="1004">
        <f t="shared" si="443"/>
        <v>0</v>
      </c>
      <c r="BH493" s="1004">
        <f t="shared" si="443"/>
        <v>0</v>
      </c>
      <c r="BI493" s="1004">
        <f t="shared" si="443"/>
        <v>0</v>
      </c>
      <c r="BJ493" s="1004">
        <f t="shared" si="443"/>
        <v>0</v>
      </c>
      <c r="BK493" s="1004">
        <f t="shared" si="443"/>
        <v>0</v>
      </c>
      <c r="BL493" s="1004">
        <f t="shared" si="443"/>
        <v>0</v>
      </c>
      <c r="BM493" s="1004">
        <f t="shared" si="443"/>
        <v>0</v>
      </c>
      <c r="BN493" s="1004">
        <f t="shared" si="443"/>
        <v>0</v>
      </c>
      <c r="BO493" s="1004">
        <f t="shared" si="443"/>
        <v>0</v>
      </c>
    </row>
    <row r="494" spans="2:67" hidden="1" outlineLevel="1">
      <c r="B494" s="786" t="s">
        <v>1029</v>
      </c>
      <c r="C494" s="60"/>
      <c r="D494" s="669" t="s">
        <v>1119</v>
      </c>
      <c r="E494" s="667" t="s">
        <v>1321</v>
      </c>
      <c r="F494" s="692"/>
      <c r="G494" s="1004">
        <f t="shared" ref="G494:AK494" si="444">G271</f>
        <v>0</v>
      </c>
      <c r="H494" s="1004">
        <f t="shared" si="444"/>
        <v>0</v>
      </c>
      <c r="I494" s="1004">
        <f t="shared" si="444"/>
        <v>0</v>
      </c>
      <c r="J494" s="1004">
        <f t="shared" si="444"/>
        <v>0</v>
      </c>
      <c r="K494" s="1004">
        <f t="shared" si="444"/>
        <v>0</v>
      </c>
      <c r="L494" s="1004">
        <f t="shared" si="444"/>
        <v>0</v>
      </c>
      <c r="M494" s="1004">
        <f t="shared" si="444"/>
        <v>0</v>
      </c>
      <c r="N494" s="1004">
        <f t="shared" si="444"/>
        <v>0</v>
      </c>
      <c r="O494" s="1004">
        <f t="shared" si="444"/>
        <v>0</v>
      </c>
      <c r="P494" s="1004">
        <f t="shared" si="444"/>
        <v>0</v>
      </c>
      <c r="Q494" s="1004">
        <f t="shared" si="444"/>
        <v>0</v>
      </c>
      <c r="R494" s="1004">
        <f t="shared" si="444"/>
        <v>0</v>
      </c>
      <c r="S494" s="1004">
        <f t="shared" si="444"/>
        <v>0</v>
      </c>
      <c r="T494" s="1004">
        <f t="shared" si="444"/>
        <v>0</v>
      </c>
      <c r="U494" s="1004">
        <f t="shared" si="444"/>
        <v>0</v>
      </c>
      <c r="V494" s="1004">
        <f t="shared" si="444"/>
        <v>0</v>
      </c>
      <c r="W494" s="1004">
        <f t="shared" si="444"/>
        <v>0</v>
      </c>
      <c r="X494" s="1004">
        <f t="shared" si="444"/>
        <v>0</v>
      </c>
      <c r="Y494" s="1004">
        <f t="shared" si="444"/>
        <v>0</v>
      </c>
      <c r="Z494" s="1004">
        <f t="shared" si="444"/>
        <v>0</v>
      </c>
      <c r="AA494" s="1004">
        <f t="shared" si="444"/>
        <v>0</v>
      </c>
      <c r="AB494" s="1004">
        <f t="shared" si="444"/>
        <v>0</v>
      </c>
      <c r="AC494" s="1004">
        <f t="shared" si="444"/>
        <v>0</v>
      </c>
      <c r="AD494" s="1004">
        <f t="shared" si="444"/>
        <v>0</v>
      </c>
      <c r="AE494" s="1004">
        <f t="shared" si="444"/>
        <v>0</v>
      </c>
      <c r="AF494" s="1004">
        <f t="shared" si="444"/>
        <v>0</v>
      </c>
      <c r="AG494" s="1004">
        <f t="shared" si="444"/>
        <v>0</v>
      </c>
      <c r="AH494" s="1004">
        <f t="shared" si="444"/>
        <v>0</v>
      </c>
      <c r="AI494" s="1004">
        <f t="shared" si="444"/>
        <v>0</v>
      </c>
      <c r="AJ494" s="1004">
        <f t="shared" si="444"/>
        <v>0</v>
      </c>
      <c r="AK494" s="1004">
        <f t="shared" si="444"/>
        <v>0</v>
      </c>
      <c r="AL494" s="1004">
        <f>AL271</f>
        <v>0</v>
      </c>
      <c r="AM494" s="1004">
        <f>AM271</f>
        <v>0</v>
      </c>
      <c r="AN494" s="1004">
        <f>AN271</f>
        <v>0</v>
      </c>
      <c r="AO494" s="1004">
        <f>AO271</f>
        <v>0</v>
      </c>
      <c r="AP494" s="1004">
        <f>AP271</f>
        <v>0</v>
      </c>
      <c r="AQ494" s="1004">
        <f t="shared" ref="AQ494:BO494" si="445">AQ271</f>
        <v>0</v>
      </c>
      <c r="AR494" s="1004">
        <f t="shared" si="445"/>
        <v>0</v>
      </c>
      <c r="AS494" s="1004">
        <f t="shared" si="445"/>
        <v>0</v>
      </c>
      <c r="AT494" s="1004">
        <f t="shared" si="445"/>
        <v>0</v>
      </c>
      <c r="AU494" s="1004">
        <f t="shared" si="445"/>
        <v>0</v>
      </c>
      <c r="AV494" s="1004">
        <f t="shared" si="445"/>
        <v>0</v>
      </c>
      <c r="AW494" s="1004">
        <f t="shared" si="445"/>
        <v>0</v>
      </c>
      <c r="AX494" s="1004">
        <f t="shared" si="445"/>
        <v>0</v>
      </c>
      <c r="AY494" s="1004">
        <f t="shared" si="445"/>
        <v>0</v>
      </c>
      <c r="AZ494" s="1004">
        <f t="shared" si="445"/>
        <v>0</v>
      </c>
      <c r="BA494" s="1004">
        <f t="shared" si="445"/>
        <v>0</v>
      </c>
      <c r="BB494" s="1004">
        <f t="shared" si="445"/>
        <v>0</v>
      </c>
      <c r="BC494" s="1004">
        <f t="shared" si="445"/>
        <v>0</v>
      </c>
      <c r="BD494" s="1004">
        <f t="shared" si="445"/>
        <v>0</v>
      </c>
      <c r="BE494" s="1004">
        <f t="shared" si="445"/>
        <v>0</v>
      </c>
      <c r="BF494" s="1004">
        <f t="shared" si="445"/>
        <v>0</v>
      </c>
      <c r="BG494" s="1004">
        <f t="shared" si="445"/>
        <v>0</v>
      </c>
      <c r="BH494" s="1004">
        <f t="shared" si="445"/>
        <v>0</v>
      </c>
      <c r="BI494" s="1004">
        <f t="shared" si="445"/>
        <v>0</v>
      </c>
      <c r="BJ494" s="1004">
        <f t="shared" si="445"/>
        <v>0</v>
      </c>
      <c r="BK494" s="1004">
        <f t="shared" si="445"/>
        <v>0</v>
      </c>
      <c r="BL494" s="1004">
        <f t="shared" si="445"/>
        <v>0</v>
      </c>
      <c r="BM494" s="1004">
        <f t="shared" si="445"/>
        <v>0</v>
      </c>
      <c r="BN494" s="1004">
        <f t="shared" si="445"/>
        <v>0</v>
      </c>
      <c r="BO494" s="1004">
        <f t="shared" si="445"/>
        <v>0</v>
      </c>
    </row>
    <row r="495" spans="2:67" hidden="1" outlineLevel="1">
      <c r="B495" s="786" t="s">
        <v>1085</v>
      </c>
      <c r="C495" s="60"/>
      <c r="D495" s="686" t="s">
        <v>1306</v>
      </c>
      <c r="E495" s="667" t="s">
        <v>1321</v>
      </c>
      <c r="F495" s="692"/>
      <c r="G495" s="1004">
        <v>0</v>
      </c>
      <c r="H495" s="1004">
        <v>0</v>
      </c>
      <c r="I495" s="1004">
        <v>0</v>
      </c>
      <c r="J495" s="1004">
        <v>0</v>
      </c>
      <c r="K495" s="1004">
        <v>0</v>
      </c>
      <c r="L495" s="1004">
        <v>0</v>
      </c>
      <c r="M495" s="1004">
        <v>0</v>
      </c>
      <c r="N495" s="1004">
        <v>0</v>
      </c>
      <c r="O495" s="1004">
        <v>0</v>
      </c>
      <c r="P495" s="1004">
        <v>0</v>
      </c>
      <c r="Q495" s="1004">
        <v>0</v>
      </c>
      <c r="R495" s="1004">
        <v>0</v>
      </c>
      <c r="S495" s="1004">
        <v>0</v>
      </c>
      <c r="T495" s="1004">
        <v>0</v>
      </c>
      <c r="U495" s="1004">
        <v>0</v>
      </c>
      <c r="V495" s="1004">
        <v>0</v>
      </c>
      <c r="W495" s="1004">
        <v>0</v>
      </c>
      <c r="X495" s="1004">
        <v>0</v>
      </c>
      <c r="Y495" s="1004">
        <v>0</v>
      </c>
      <c r="Z495" s="1004">
        <v>0</v>
      </c>
      <c r="AA495" s="1004">
        <v>0</v>
      </c>
      <c r="AB495" s="1004">
        <v>0</v>
      </c>
      <c r="AC495" s="1004">
        <v>0</v>
      </c>
      <c r="AD495" s="1004">
        <v>0</v>
      </c>
      <c r="AE495" s="1004">
        <v>0</v>
      </c>
      <c r="AF495" s="1004">
        <v>0</v>
      </c>
      <c r="AG495" s="1004">
        <v>0</v>
      </c>
      <c r="AH495" s="1004">
        <v>0</v>
      </c>
      <c r="AI495" s="1004">
        <v>0</v>
      </c>
      <c r="AJ495" s="1004">
        <v>0</v>
      </c>
      <c r="AK495" s="1004">
        <v>0</v>
      </c>
      <c r="AL495" s="1004">
        <v>0</v>
      </c>
      <c r="AM495" s="1004">
        <v>0</v>
      </c>
      <c r="AN495" s="1004">
        <v>0</v>
      </c>
      <c r="AO495" s="1004">
        <v>0</v>
      </c>
      <c r="AP495" s="1004">
        <v>0</v>
      </c>
      <c r="AQ495" s="1004">
        <v>0</v>
      </c>
      <c r="AR495" s="1004">
        <v>0</v>
      </c>
      <c r="AS495" s="1004">
        <v>0</v>
      </c>
      <c r="AT495" s="1004">
        <v>0</v>
      </c>
      <c r="AU495" s="1004">
        <v>0</v>
      </c>
      <c r="AV495" s="1004">
        <v>0</v>
      </c>
      <c r="AW495" s="1004">
        <v>0</v>
      </c>
      <c r="AX495" s="1004">
        <v>0</v>
      </c>
      <c r="AY495" s="1004">
        <v>0</v>
      </c>
      <c r="AZ495" s="1004">
        <v>0</v>
      </c>
      <c r="BA495" s="1004">
        <v>0</v>
      </c>
      <c r="BB495" s="1004">
        <v>0</v>
      </c>
      <c r="BC495" s="1004">
        <v>0</v>
      </c>
      <c r="BD495" s="1004">
        <v>0</v>
      </c>
      <c r="BE495" s="1004">
        <v>0</v>
      </c>
      <c r="BF495" s="1004">
        <v>0</v>
      </c>
      <c r="BG495" s="1004">
        <v>0</v>
      </c>
      <c r="BH495" s="1004">
        <v>0</v>
      </c>
      <c r="BI495" s="1004">
        <v>0</v>
      </c>
      <c r="BJ495" s="1004">
        <v>0</v>
      </c>
      <c r="BK495" s="1004">
        <v>0</v>
      </c>
      <c r="BL495" s="1004">
        <v>0</v>
      </c>
      <c r="BM495" s="1004">
        <v>0</v>
      </c>
      <c r="BN495" s="1004">
        <v>0</v>
      </c>
      <c r="BO495" s="1004">
        <v>0</v>
      </c>
    </row>
    <row r="496" spans="2:67" hidden="1" outlineLevel="1">
      <c r="B496" s="786" t="s">
        <v>95</v>
      </c>
      <c r="C496" s="59" t="s">
        <v>261</v>
      </c>
      <c r="D496" s="640"/>
      <c r="E496" s="670"/>
      <c r="F496" s="716"/>
      <c r="G496" s="704"/>
      <c r="H496" s="705"/>
      <c r="I496" s="705"/>
      <c r="J496" s="705"/>
      <c r="K496" s="705"/>
      <c r="L496" s="705"/>
      <c r="M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6"/>
      <c r="AL496" s="706"/>
      <c r="AM496" s="706"/>
      <c r="AN496" s="706"/>
      <c r="AO496" s="706"/>
      <c r="AP496" s="706"/>
      <c r="AQ496" s="706"/>
      <c r="AR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row>
    <row r="497" spans="1:67" hidden="1" outlineLevel="1">
      <c r="A497" s="762"/>
      <c r="B497" s="728" t="s">
        <v>765</v>
      </c>
      <c r="C497" s="718"/>
      <c r="D497" s="669" t="s">
        <v>587</v>
      </c>
      <c r="E497" s="667" t="s">
        <v>1321</v>
      </c>
      <c r="F497" s="692"/>
      <c r="G497" s="1004">
        <v>0</v>
      </c>
      <c r="H497" s="1004">
        <v>0</v>
      </c>
      <c r="I497" s="1004">
        <v>0</v>
      </c>
      <c r="J497" s="1004">
        <v>0</v>
      </c>
      <c r="K497" s="1004">
        <v>0</v>
      </c>
      <c r="L497" s="1004">
        <v>0</v>
      </c>
      <c r="M497" s="1004">
        <v>0</v>
      </c>
      <c r="N497" s="1004">
        <v>0</v>
      </c>
      <c r="O497" s="1004">
        <v>0</v>
      </c>
      <c r="P497" s="1004">
        <v>0</v>
      </c>
      <c r="Q497" s="1004">
        <v>0</v>
      </c>
      <c r="R497" s="1004">
        <v>0</v>
      </c>
      <c r="S497" s="1004">
        <v>0</v>
      </c>
      <c r="T497" s="1004">
        <v>0</v>
      </c>
      <c r="U497" s="1004">
        <v>0</v>
      </c>
      <c r="V497" s="1004">
        <v>0</v>
      </c>
      <c r="W497" s="1004">
        <v>0</v>
      </c>
      <c r="X497" s="1004">
        <v>0</v>
      </c>
      <c r="Y497" s="1004">
        <v>0</v>
      </c>
      <c r="Z497" s="1004">
        <v>0</v>
      </c>
      <c r="AA497" s="1004">
        <v>0</v>
      </c>
      <c r="AB497" s="1004">
        <v>0</v>
      </c>
      <c r="AC497" s="1004">
        <v>0</v>
      </c>
      <c r="AD497" s="1004">
        <v>0</v>
      </c>
      <c r="AE497" s="1004">
        <v>0</v>
      </c>
      <c r="AF497" s="1004">
        <v>0</v>
      </c>
      <c r="AG497" s="1004">
        <v>0</v>
      </c>
      <c r="AH497" s="1004">
        <v>0</v>
      </c>
      <c r="AI497" s="1004">
        <v>0</v>
      </c>
      <c r="AJ497" s="1004">
        <v>0</v>
      </c>
      <c r="AK497" s="1004">
        <v>0</v>
      </c>
      <c r="AL497" s="1005">
        <v>0</v>
      </c>
      <c r="AM497" s="1005">
        <v>0</v>
      </c>
      <c r="AN497" s="1005">
        <v>0</v>
      </c>
      <c r="AO497" s="1005">
        <v>0</v>
      </c>
      <c r="AP497" s="1005">
        <v>0</v>
      </c>
      <c r="AQ497" s="1005">
        <v>0</v>
      </c>
      <c r="AR497" s="1005">
        <v>0</v>
      </c>
      <c r="AS497" s="1005">
        <v>0</v>
      </c>
      <c r="AT497" s="1005">
        <v>0</v>
      </c>
      <c r="AU497" s="1005">
        <v>0</v>
      </c>
      <c r="AV497" s="1005">
        <v>0</v>
      </c>
      <c r="AW497" s="1005">
        <v>0</v>
      </c>
      <c r="AX497" s="1005">
        <v>0</v>
      </c>
      <c r="AY497" s="1005">
        <v>0</v>
      </c>
      <c r="AZ497" s="1005">
        <v>0</v>
      </c>
      <c r="BA497" s="1005">
        <v>0</v>
      </c>
      <c r="BB497" s="1005">
        <v>0</v>
      </c>
      <c r="BC497" s="1005">
        <v>0</v>
      </c>
      <c r="BD497" s="1005">
        <v>0</v>
      </c>
      <c r="BE497" s="1005">
        <v>0</v>
      </c>
      <c r="BF497" s="1005">
        <v>0</v>
      </c>
      <c r="BG497" s="1005">
        <v>0</v>
      </c>
      <c r="BH497" s="1005">
        <v>0</v>
      </c>
      <c r="BI497" s="1005">
        <v>0</v>
      </c>
      <c r="BJ497" s="1005">
        <v>0</v>
      </c>
      <c r="BK497" s="1005">
        <v>0</v>
      </c>
      <c r="BL497" s="1005">
        <v>0</v>
      </c>
      <c r="BM497" s="1005">
        <v>0</v>
      </c>
      <c r="BN497" s="1005">
        <v>0</v>
      </c>
      <c r="BO497" s="1005">
        <v>0</v>
      </c>
    </row>
    <row r="498" spans="1:67" hidden="1" outlineLevel="1">
      <c r="B498" s="786" t="s">
        <v>766</v>
      </c>
      <c r="C498" s="59" t="s">
        <v>1339</v>
      </c>
      <c r="D498" s="640"/>
      <c r="E498" s="670"/>
      <c r="F498" s="716"/>
      <c r="G498" s="704"/>
      <c r="H498" s="705"/>
      <c r="I498" s="705"/>
      <c r="J498" s="705"/>
      <c r="K498" s="705"/>
      <c r="L498" s="705"/>
      <c r="M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6"/>
      <c r="AL498" s="706"/>
      <c r="AM498" s="706"/>
      <c r="AN498" s="706"/>
      <c r="AO498" s="706"/>
      <c r="AP498" s="706"/>
      <c r="AQ498" s="706"/>
      <c r="AR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row>
    <row r="499" spans="1:67" hidden="1" outlineLevel="1">
      <c r="B499" s="728" t="s">
        <v>102</v>
      </c>
      <c r="C499" s="718"/>
      <c r="D499" s="640" t="s">
        <v>799</v>
      </c>
      <c r="E499" s="667" t="s">
        <v>1321</v>
      </c>
      <c r="F499" s="838"/>
      <c r="G499" s="1004">
        <v>0</v>
      </c>
      <c r="H499" s="1004">
        <v>0</v>
      </c>
      <c r="I499" s="1004">
        <v>0</v>
      </c>
      <c r="J499" s="1004">
        <v>0</v>
      </c>
      <c r="K499" s="1004">
        <v>0</v>
      </c>
      <c r="L499" s="1004">
        <v>0</v>
      </c>
      <c r="M499" s="1004">
        <v>0</v>
      </c>
      <c r="N499" s="1004">
        <v>0</v>
      </c>
      <c r="O499" s="1004">
        <v>0</v>
      </c>
      <c r="P499" s="1004">
        <v>0</v>
      </c>
      <c r="Q499" s="1004">
        <v>0</v>
      </c>
      <c r="R499" s="1004">
        <v>0</v>
      </c>
      <c r="S499" s="1004">
        <v>0</v>
      </c>
      <c r="T499" s="1004">
        <v>0</v>
      </c>
      <c r="U499" s="1004">
        <v>0</v>
      </c>
      <c r="V499" s="1004">
        <v>0</v>
      </c>
      <c r="W499" s="1004">
        <v>0</v>
      </c>
      <c r="X499" s="1004">
        <v>0</v>
      </c>
      <c r="Y499" s="1004">
        <v>0</v>
      </c>
      <c r="Z499" s="1004">
        <v>0</v>
      </c>
      <c r="AA499" s="1004">
        <v>0</v>
      </c>
      <c r="AB499" s="1004">
        <v>0</v>
      </c>
      <c r="AC499" s="1004">
        <v>0</v>
      </c>
      <c r="AD499" s="1004">
        <v>0</v>
      </c>
      <c r="AE499" s="1004">
        <v>0</v>
      </c>
      <c r="AF499" s="1004">
        <v>0</v>
      </c>
      <c r="AG499" s="1004">
        <v>0</v>
      </c>
      <c r="AH499" s="1004">
        <v>0</v>
      </c>
      <c r="AI499" s="1004">
        <v>0</v>
      </c>
      <c r="AJ499" s="1004">
        <v>0</v>
      </c>
      <c r="AK499" s="1004">
        <v>0</v>
      </c>
      <c r="AL499" s="1005">
        <v>0</v>
      </c>
      <c r="AM499" s="1005">
        <v>0</v>
      </c>
      <c r="AN499" s="1005">
        <v>0</v>
      </c>
      <c r="AO499" s="1005">
        <v>0</v>
      </c>
      <c r="AP499" s="1005">
        <v>0</v>
      </c>
      <c r="AQ499" s="1005">
        <v>0</v>
      </c>
      <c r="AR499" s="1005">
        <v>0</v>
      </c>
      <c r="AS499" s="1005">
        <v>0</v>
      </c>
      <c r="AT499" s="1005">
        <v>0</v>
      </c>
      <c r="AU499" s="1005">
        <v>0</v>
      </c>
      <c r="AV499" s="1005">
        <v>0</v>
      </c>
      <c r="AW499" s="1005">
        <v>0</v>
      </c>
      <c r="AX499" s="1005">
        <v>0</v>
      </c>
      <c r="AY499" s="1005">
        <v>0</v>
      </c>
      <c r="AZ499" s="1005">
        <v>0</v>
      </c>
      <c r="BA499" s="1005">
        <v>0</v>
      </c>
      <c r="BB499" s="1005">
        <v>0</v>
      </c>
      <c r="BC499" s="1005">
        <v>0</v>
      </c>
      <c r="BD499" s="1005">
        <v>0</v>
      </c>
      <c r="BE499" s="1005">
        <v>0</v>
      </c>
      <c r="BF499" s="1005">
        <v>0</v>
      </c>
      <c r="BG499" s="1005">
        <v>0</v>
      </c>
      <c r="BH499" s="1005">
        <v>0</v>
      </c>
      <c r="BI499" s="1005">
        <v>0</v>
      </c>
      <c r="BJ499" s="1005">
        <v>0</v>
      </c>
      <c r="BK499" s="1005">
        <v>0</v>
      </c>
      <c r="BL499" s="1005">
        <v>0</v>
      </c>
      <c r="BM499" s="1005">
        <v>0</v>
      </c>
      <c r="BN499" s="1005">
        <v>0</v>
      </c>
      <c r="BO499" s="1005">
        <v>0</v>
      </c>
    </row>
    <row r="500" spans="1:67" ht="13.5" collapsed="1" thickBot="1">
      <c r="G500" s="856"/>
      <c r="H500" s="856"/>
      <c r="I500" s="856"/>
      <c r="J500" s="856"/>
      <c r="K500" s="856"/>
      <c r="L500" s="856"/>
      <c r="M500" s="856"/>
      <c r="N500" s="856"/>
      <c r="O500" s="856"/>
      <c r="P500" s="856"/>
      <c r="Q500" s="856"/>
      <c r="R500" s="856"/>
      <c r="S500" s="856"/>
      <c r="T500" s="856"/>
      <c r="U500" s="856"/>
      <c r="V500" s="856"/>
      <c r="W500" s="856"/>
      <c r="X500" s="856"/>
      <c r="Y500" s="856"/>
      <c r="Z500" s="856"/>
      <c r="AA500" s="856"/>
      <c r="AB500" s="856"/>
      <c r="AC500" s="856"/>
      <c r="AD500" s="856"/>
      <c r="AE500" s="856"/>
      <c r="AF500" s="856"/>
      <c r="AG500" s="856"/>
      <c r="AH500" s="856"/>
      <c r="AI500" s="856"/>
      <c r="AJ500" s="856"/>
      <c r="AK500" s="856"/>
      <c r="AL500" s="856"/>
      <c r="AM500" s="856"/>
      <c r="AN500" s="856"/>
      <c r="AO500" s="856"/>
      <c r="AP500" s="856"/>
      <c r="AQ500" s="856"/>
      <c r="AR500" s="856"/>
      <c r="AS500" s="856"/>
      <c r="AT500" s="856"/>
      <c r="AU500" s="856"/>
      <c r="AV500" s="856"/>
      <c r="AW500" s="856"/>
      <c r="AX500" s="856"/>
      <c r="AY500" s="856"/>
      <c r="AZ500" s="856"/>
      <c r="BA500" s="856"/>
      <c r="BB500" s="856"/>
      <c r="BC500" s="856"/>
      <c r="BD500" s="856"/>
      <c r="BE500" s="856"/>
      <c r="BF500" s="856"/>
      <c r="BG500" s="856"/>
      <c r="BH500" s="856"/>
      <c r="BI500" s="856"/>
      <c r="BJ500" s="856"/>
      <c r="BK500" s="856"/>
      <c r="BL500" s="856"/>
      <c r="BM500" s="856"/>
      <c r="BN500" s="856"/>
      <c r="BO500" s="856"/>
    </row>
    <row r="501" spans="1:67" ht="13.5" thickBot="1">
      <c r="B501" s="17" t="s">
        <v>35</v>
      </c>
      <c r="C501" s="781"/>
      <c r="D501" s="781"/>
      <c r="E501" s="813"/>
      <c r="F501" s="814"/>
      <c r="G501" s="147">
        <f t="shared" ref="G501:BO501" si="446">G$7</f>
        <v>1990</v>
      </c>
      <c r="H501" s="147">
        <f t="shared" si="446"/>
        <v>1991</v>
      </c>
      <c r="I501" s="147">
        <f t="shared" si="446"/>
        <v>1992</v>
      </c>
      <c r="J501" s="147">
        <f t="shared" si="446"/>
        <v>1993</v>
      </c>
      <c r="K501" s="147">
        <f t="shared" si="446"/>
        <v>1994</v>
      </c>
      <c r="L501" s="147">
        <f t="shared" si="446"/>
        <v>1995</v>
      </c>
      <c r="M501" s="147">
        <f t="shared" si="446"/>
        <v>1996</v>
      </c>
      <c r="N501" s="147">
        <f t="shared" si="446"/>
        <v>1997</v>
      </c>
      <c r="O501" s="147">
        <f t="shared" si="446"/>
        <v>1998</v>
      </c>
      <c r="P501" s="147">
        <f t="shared" si="446"/>
        <v>1999</v>
      </c>
      <c r="Q501" s="147">
        <f t="shared" si="446"/>
        <v>2000</v>
      </c>
      <c r="R501" s="147">
        <f t="shared" si="446"/>
        <v>2001</v>
      </c>
      <c r="S501" s="147">
        <f t="shared" si="446"/>
        <v>2002</v>
      </c>
      <c r="T501" s="147">
        <f t="shared" si="446"/>
        <v>2003</v>
      </c>
      <c r="U501" s="147">
        <f t="shared" si="446"/>
        <v>2004</v>
      </c>
      <c r="V501" s="147">
        <f t="shared" si="446"/>
        <v>2005</v>
      </c>
      <c r="W501" s="147">
        <f t="shared" si="446"/>
        <v>2006</v>
      </c>
      <c r="X501" s="147">
        <f t="shared" si="446"/>
        <v>2007</v>
      </c>
      <c r="Y501" s="147">
        <f t="shared" si="446"/>
        <v>2008</v>
      </c>
      <c r="Z501" s="147">
        <f t="shared" si="446"/>
        <v>2009</v>
      </c>
      <c r="AA501" s="147">
        <f t="shared" si="446"/>
        <v>2010</v>
      </c>
      <c r="AB501" s="147">
        <f t="shared" si="446"/>
        <v>2011</v>
      </c>
      <c r="AC501" s="147">
        <f t="shared" si="446"/>
        <v>2012</v>
      </c>
      <c r="AD501" s="147">
        <f t="shared" si="446"/>
        <v>2013</v>
      </c>
      <c r="AE501" s="147">
        <f t="shared" si="446"/>
        <v>2014</v>
      </c>
      <c r="AF501" s="147">
        <f t="shared" si="446"/>
        <v>2015</v>
      </c>
      <c r="AG501" s="147">
        <f t="shared" si="446"/>
        <v>2016</v>
      </c>
      <c r="AH501" s="147">
        <f t="shared" si="446"/>
        <v>2017</v>
      </c>
      <c r="AI501" s="147">
        <f t="shared" si="446"/>
        <v>2018</v>
      </c>
      <c r="AJ501" s="147">
        <f t="shared" si="446"/>
        <v>2019</v>
      </c>
      <c r="AK501" s="147">
        <f t="shared" si="446"/>
        <v>2020</v>
      </c>
      <c r="AL501" s="147">
        <f t="shared" si="446"/>
        <v>2021</v>
      </c>
      <c r="AM501" s="147">
        <f t="shared" si="446"/>
        <v>2022</v>
      </c>
      <c r="AN501" s="147">
        <f t="shared" si="446"/>
        <v>2023</v>
      </c>
      <c r="AO501" s="147">
        <f t="shared" si="446"/>
        <v>2024</v>
      </c>
      <c r="AP501" s="147">
        <f t="shared" si="446"/>
        <v>2025</v>
      </c>
      <c r="AQ501" s="147">
        <f t="shared" si="446"/>
        <v>2026</v>
      </c>
      <c r="AR501" s="147">
        <f t="shared" si="446"/>
        <v>2027</v>
      </c>
      <c r="AS501" s="147">
        <f t="shared" si="446"/>
        <v>2028</v>
      </c>
      <c r="AT501" s="147">
        <f t="shared" si="446"/>
        <v>2029</v>
      </c>
      <c r="AU501" s="147">
        <f t="shared" si="446"/>
        <v>2030</v>
      </c>
      <c r="AV501" s="147">
        <f t="shared" si="446"/>
        <v>2031</v>
      </c>
      <c r="AW501" s="147">
        <f t="shared" si="446"/>
        <v>2032</v>
      </c>
      <c r="AX501" s="147">
        <f t="shared" si="446"/>
        <v>2033</v>
      </c>
      <c r="AY501" s="147">
        <f t="shared" si="446"/>
        <v>2034</v>
      </c>
      <c r="AZ501" s="147">
        <f t="shared" si="446"/>
        <v>2035</v>
      </c>
      <c r="BA501" s="147">
        <f t="shared" si="446"/>
        <v>2036</v>
      </c>
      <c r="BB501" s="147">
        <f t="shared" si="446"/>
        <v>2037</v>
      </c>
      <c r="BC501" s="147">
        <f t="shared" si="446"/>
        <v>2038</v>
      </c>
      <c r="BD501" s="147">
        <f t="shared" si="446"/>
        <v>2039</v>
      </c>
      <c r="BE501" s="147">
        <f t="shared" si="446"/>
        <v>2040</v>
      </c>
      <c r="BF501" s="147">
        <f t="shared" si="446"/>
        <v>2041</v>
      </c>
      <c r="BG501" s="147">
        <f t="shared" si="446"/>
        <v>2042</v>
      </c>
      <c r="BH501" s="147">
        <f t="shared" si="446"/>
        <v>2043</v>
      </c>
      <c r="BI501" s="147">
        <f t="shared" si="446"/>
        <v>2044</v>
      </c>
      <c r="BJ501" s="147">
        <f t="shared" si="446"/>
        <v>2045</v>
      </c>
      <c r="BK501" s="147">
        <f t="shared" si="446"/>
        <v>2046</v>
      </c>
      <c r="BL501" s="147">
        <f t="shared" si="446"/>
        <v>2047</v>
      </c>
      <c r="BM501" s="147">
        <f t="shared" si="446"/>
        <v>2048</v>
      </c>
      <c r="BN501" s="147">
        <f t="shared" si="446"/>
        <v>2049</v>
      </c>
      <c r="BO501" s="147">
        <f t="shared" si="446"/>
        <v>2050</v>
      </c>
    </row>
    <row r="502" spans="1:67" s="15" customFormat="1">
      <c r="B502" s="858">
        <v>321</v>
      </c>
      <c r="C502" s="58" t="s">
        <v>396</v>
      </c>
      <c r="D502" s="689"/>
      <c r="E502" s="667" t="s">
        <v>1312</v>
      </c>
      <c r="F502" s="690"/>
      <c r="G502" s="158">
        <f>IF(COUNTBLANK(G503:G505)=3,"",SUM(G503:G505))</f>
        <v>0</v>
      </c>
      <c r="H502" s="158">
        <f t="shared" ref="H502:AF502" si="447">IF(COUNTBLANK(H503:H505)=3,"",SUM(H503:H505))</f>
        <v>0</v>
      </c>
      <c r="I502" s="158">
        <f t="shared" si="447"/>
        <v>0</v>
      </c>
      <c r="J502" s="158">
        <f t="shared" si="447"/>
        <v>0</v>
      </c>
      <c r="K502" s="158">
        <f t="shared" si="447"/>
        <v>0</v>
      </c>
      <c r="L502" s="158">
        <f t="shared" si="447"/>
        <v>0</v>
      </c>
      <c r="M502" s="158">
        <f t="shared" si="447"/>
        <v>0</v>
      </c>
      <c r="N502" s="158">
        <f t="shared" si="447"/>
        <v>0</v>
      </c>
      <c r="O502" s="158">
        <f t="shared" si="447"/>
        <v>0</v>
      </c>
      <c r="P502" s="158">
        <f t="shared" si="447"/>
        <v>0</v>
      </c>
      <c r="Q502" s="158">
        <f t="shared" si="447"/>
        <v>0</v>
      </c>
      <c r="R502" s="158">
        <f t="shared" si="447"/>
        <v>0</v>
      </c>
      <c r="S502" s="158">
        <f t="shared" si="447"/>
        <v>0</v>
      </c>
      <c r="T502" s="158">
        <f t="shared" si="447"/>
        <v>0</v>
      </c>
      <c r="U502" s="158">
        <f t="shared" si="447"/>
        <v>0</v>
      </c>
      <c r="V502" s="158">
        <f t="shared" si="447"/>
        <v>0</v>
      </c>
      <c r="W502" s="158">
        <f t="shared" si="447"/>
        <v>0</v>
      </c>
      <c r="X502" s="158">
        <f t="shared" si="447"/>
        <v>0</v>
      </c>
      <c r="Y502" s="158">
        <f t="shared" si="447"/>
        <v>0</v>
      </c>
      <c r="Z502" s="158">
        <f t="shared" si="447"/>
        <v>0</v>
      </c>
      <c r="AA502" s="158">
        <f t="shared" si="447"/>
        <v>0</v>
      </c>
      <c r="AB502" s="158">
        <f t="shared" si="447"/>
        <v>0</v>
      </c>
      <c r="AC502" s="158">
        <f t="shared" si="447"/>
        <v>0</v>
      </c>
      <c r="AD502" s="158">
        <f t="shared" si="447"/>
        <v>0</v>
      </c>
      <c r="AE502" s="158">
        <f t="shared" si="447"/>
        <v>0</v>
      </c>
      <c r="AF502" s="158">
        <f t="shared" si="447"/>
        <v>0</v>
      </c>
      <c r="AG502" s="158">
        <f t="shared" ref="AG502:AP502" si="448">IF(COUNTBLANK(AG503:AG505)=3,"",SUM(AG503:AG505))</f>
        <v>0</v>
      </c>
      <c r="AH502" s="158">
        <f t="shared" si="448"/>
        <v>0</v>
      </c>
      <c r="AI502" s="158">
        <f t="shared" si="448"/>
        <v>0</v>
      </c>
      <c r="AJ502" s="158">
        <f t="shared" si="448"/>
        <v>0</v>
      </c>
      <c r="AK502" s="158">
        <f t="shared" si="448"/>
        <v>0</v>
      </c>
      <c r="AL502" s="158">
        <f t="shared" si="448"/>
        <v>0</v>
      </c>
      <c r="AM502" s="158">
        <f t="shared" si="448"/>
        <v>0</v>
      </c>
      <c r="AN502" s="158">
        <f t="shared" si="448"/>
        <v>0</v>
      </c>
      <c r="AO502" s="158">
        <f t="shared" si="448"/>
        <v>0</v>
      </c>
      <c r="AP502" s="158">
        <f t="shared" si="448"/>
        <v>0</v>
      </c>
      <c r="AQ502" s="158">
        <f t="shared" ref="AQ502:BO502" si="449">IF(COUNTBLANK(AQ503:AQ505)=3,"",SUM(AQ503:AQ505))</f>
        <v>0</v>
      </c>
      <c r="AR502" s="158">
        <f t="shared" si="449"/>
        <v>0</v>
      </c>
      <c r="AS502" s="158">
        <f t="shared" si="449"/>
        <v>0</v>
      </c>
      <c r="AT502" s="158">
        <f t="shared" si="449"/>
        <v>0</v>
      </c>
      <c r="AU502" s="158">
        <f t="shared" si="449"/>
        <v>0</v>
      </c>
      <c r="AV502" s="158">
        <f t="shared" si="449"/>
        <v>0</v>
      </c>
      <c r="AW502" s="158">
        <f t="shared" si="449"/>
        <v>0</v>
      </c>
      <c r="AX502" s="158">
        <f t="shared" si="449"/>
        <v>0</v>
      </c>
      <c r="AY502" s="158">
        <f t="shared" si="449"/>
        <v>0</v>
      </c>
      <c r="AZ502" s="158">
        <f t="shared" si="449"/>
        <v>0</v>
      </c>
      <c r="BA502" s="158">
        <f t="shared" si="449"/>
        <v>0</v>
      </c>
      <c r="BB502" s="158">
        <f t="shared" si="449"/>
        <v>0</v>
      </c>
      <c r="BC502" s="158">
        <f t="shared" si="449"/>
        <v>0</v>
      </c>
      <c r="BD502" s="158">
        <f t="shared" si="449"/>
        <v>0</v>
      </c>
      <c r="BE502" s="158">
        <f t="shared" si="449"/>
        <v>0</v>
      </c>
      <c r="BF502" s="158">
        <f t="shared" si="449"/>
        <v>0</v>
      </c>
      <c r="BG502" s="158">
        <f t="shared" si="449"/>
        <v>0</v>
      </c>
      <c r="BH502" s="158">
        <f t="shared" si="449"/>
        <v>0</v>
      </c>
      <c r="BI502" s="158">
        <f t="shared" si="449"/>
        <v>0</v>
      </c>
      <c r="BJ502" s="158">
        <f t="shared" si="449"/>
        <v>0</v>
      </c>
      <c r="BK502" s="158">
        <f t="shared" si="449"/>
        <v>0</v>
      </c>
      <c r="BL502" s="158">
        <f t="shared" si="449"/>
        <v>0</v>
      </c>
      <c r="BM502" s="158">
        <f t="shared" si="449"/>
        <v>0</v>
      </c>
      <c r="BN502" s="158">
        <f t="shared" si="449"/>
        <v>0</v>
      </c>
      <c r="BO502" s="158">
        <f t="shared" si="449"/>
        <v>0</v>
      </c>
    </row>
    <row r="503" spans="1:67">
      <c r="B503" s="728" t="s">
        <v>912</v>
      </c>
      <c r="C503" s="60"/>
      <c r="D503" s="686" t="s">
        <v>1120</v>
      </c>
      <c r="E503" s="667" t="s">
        <v>1312</v>
      </c>
      <c r="F503" s="692"/>
      <c r="G503" s="86">
        <f t="shared" ref="G503:AK503" si="450">IF(G431="","",G431*G467/1000)</f>
        <v>0</v>
      </c>
      <c r="H503" s="86">
        <f t="shared" si="450"/>
        <v>0</v>
      </c>
      <c r="I503" s="86">
        <f t="shared" si="450"/>
        <v>0</v>
      </c>
      <c r="J503" s="86">
        <f t="shared" si="450"/>
        <v>0</v>
      </c>
      <c r="K503" s="86">
        <f t="shared" si="450"/>
        <v>0</v>
      </c>
      <c r="L503" s="86">
        <f t="shared" si="450"/>
        <v>0</v>
      </c>
      <c r="M503" s="86">
        <f t="shared" si="450"/>
        <v>0</v>
      </c>
      <c r="N503" s="86">
        <f t="shared" si="450"/>
        <v>0</v>
      </c>
      <c r="O503" s="86">
        <f t="shared" si="450"/>
        <v>0</v>
      </c>
      <c r="P503" s="86">
        <f t="shared" si="450"/>
        <v>0</v>
      </c>
      <c r="Q503" s="86">
        <f t="shared" si="450"/>
        <v>0</v>
      </c>
      <c r="R503" s="86">
        <f t="shared" si="450"/>
        <v>0</v>
      </c>
      <c r="S503" s="86">
        <f t="shared" si="450"/>
        <v>0</v>
      </c>
      <c r="T503" s="86">
        <f t="shared" si="450"/>
        <v>0</v>
      </c>
      <c r="U503" s="86">
        <f t="shared" si="450"/>
        <v>0</v>
      </c>
      <c r="V503" s="86">
        <f t="shared" si="450"/>
        <v>0</v>
      </c>
      <c r="W503" s="86">
        <f t="shared" si="450"/>
        <v>0</v>
      </c>
      <c r="X503" s="86">
        <f t="shared" si="450"/>
        <v>0</v>
      </c>
      <c r="Y503" s="86">
        <f t="shared" si="450"/>
        <v>0</v>
      </c>
      <c r="Z503" s="86">
        <f t="shared" si="450"/>
        <v>0</v>
      </c>
      <c r="AA503" s="86">
        <f t="shared" si="450"/>
        <v>0</v>
      </c>
      <c r="AB503" s="86">
        <f t="shared" si="450"/>
        <v>0</v>
      </c>
      <c r="AC503" s="86">
        <f t="shared" si="450"/>
        <v>0</v>
      </c>
      <c r="AD503" s="86">
        <f t="shared" si="450"/>
        <v>0</v>
      </c>
      <c r="AE503" s="86">
        <f t="shared" si="450"/>
        <v>0</v>
      </c>
      <c r="AF503" s="86">
        <f t="shared" si="450"/>
        <v>0</v>
      </c>
      <c r="AG503" s="86">
        <f t="shared" si="450"/>
        <v>0</v>
      </c>
      <c r="AH503" s="86">
        <f t="shared" si="450"/>
        <v>0</v>
      </c>
      <c r="AI503" s="86">
        <f t="shared" si="450"/>
        <v>0</v>
      </c>
      <c r="AJ503" s="86">
        <f t="shared" si="450"/>
        <v>0</v>
      </c>
      <c r="AK503" s="86">
        <f t="shared" si="450"/>
        <v>0</v>
      </c>
      <c r="AL503" s="86">
        <f t="shared" ref="AL503:AP505" si="451">IF(AL431="","",AL431*AL467/1000)</f>
        <v>0</v>
      </c>
      <c r="AM503" s="86">
        <f t="shared" si="451"/>
        <v>0</v>
      </c>
      <c r="AN503" s="86">
        <f t="shared" si="451"/>
        <v>0</v>
      </c>
      <c r="AO503" s="86">
        <f t="shared" si="451"/>
        <v>0</v>
      </c>
      <c r="AP503" s="86">
        <f t="shared" si="451"/>
        <v>0</v>
      </c>
      <c r="AQ503" s="86">
        <f t="shared" ref="AQ503:BO503" si="452">IF(AQ431="","",AQ431*AQ467/1000)</f>
        <v>0</v>
      </c>
      <c r="AR503" s="86">
        <f t="shared" si="452"/>
        <v>0</v>
      </c>
      <c r="AS503" s="86">
        <f t="shared" si="452"/>
        <v>0</v>
      </c>
      <c r="AT503" s="86">
        <f t="shared" si="452"/>
        <v>0</v>
      </c>
      <c r="AU503" s="86">
        <f t="shared" si="452"/>
        <v>0</v>
      </c>
      <c r="AV503" s="86">
        <f t="shared" si="452"/>
        <v>0</v>
      </c>
      <c r="AW503" s="86">
        <f t="shared" si="452"/>
        <v>0</v>
      </c>
      <c r="AX503" s="86">
        <f t="shared" si="452"/>
        <v>0</v>
      </c>
      <c r="AY503" s="86">
        <f t="shared" si="452"/>
        <v>0</v>
      </c>
      <c r="AZ503" s="86">
        <f t="shared" si="452"/>
        <v>0</v>
      </c>
      <c r="BA503" s="86">
        <f t="shared" si="452"/>
        <v>0</v>
      </c>
      <c r="BB503" s="86">
        <f t="shared" si="452"/>
        <v>0</v>
      </c>
      <c r="BC503" s="86">
        <f t="shared" si="452"/>
        <v>0</v>
      </c>
      <c r="BD503" s="86">
        <f t="shared" si="452"/>
        <v>0</v>
      </c>
      <c r="BE503" s="86">
        <f t="shared" si="452"/>
        <v>0</v>
      </c>
      <c r="BF503" s="86">
        <f t="shared" si="452"/>
        <v>0</v>
      </c>
      <c r="BG503" s="86">
        <f t="shared" si="452"/>
        <v>0</v>
      </c>
      <c r="BH503" s="86">
        <f t="shared" si="452"/>
        <v>0</v>
      </c>
      <c r="BI503" s="86">
        <f t="shared" si="452"/>
        <v>0</v>
      </c>
      <c r="BJ503" s="86">
        <f t="shared" si="452"/>
        <v>0</v>
      </c>
      <c r="BK503" s="86">
        <f t="shared" si="452"/>
        <v>0</v>
      </c>
      <c r="BL503" s="86">
        <f t="shared" si="452"/>
        <v>0</v>
      </c>
      <c r="BM503" s="86">
        <f t="shared" si="452"/>
        <v>0</v>
      </c>
      <c r="BN503" s="86">
        <f t="shared" si="452"/>
        <v>0</v>
      </c>
      <c r="BO503" s="86">
        <f t="shared" si="452"/>
        <v>0</v>
      </c>
    </row>
    <row r="504" spans="1:67">
      <c r="B504" s="728" t="s">
        <v>913</v>
      </c>
      <c r="C504" s="60"/>
      <c r="D504" s="686" t="s">
        <v>32</v>
      </c>
      <c r="E504" s="667" t="s">
        <v>1312</v>
      </c>
      <c r="F504" s="692"/>
      <c r="G504" s="86">
        <f t="shared" ref="G504:AK504" si="453">IF(G432="","",G432*G468/1000)</f>
        <v>0</v>
      </c>
      <c r="H504" s="86">
        <f t="shared" si="453"/>
        <v>0</v>
      </c>
      <c r="I504" s="86">
        <f t="shared" si="453"/>
        <v>0</v>
      </c>
      <c r="J504" s="86">
        <f t="shared" si="453"/>
        <v>0</v>
      </c>
      <c r="K504" s="86">
        <f t="shared" si="453"/>
        <v>0</v>
      </c>
      <c r="L504" s="86">
        <f t="shared" si="453"/>
        <v>0</v>
      </c>
      <c r="M504" s="86">
        <f t="shared" si="453"/>
        <v>0</v>
      </c>
      <c r="N504" s="86">
        <f t="shared" si="453"/>
        <v>0</v>
      </c>
      <c r="O504" s="86">
        <f t="shared" si="453"/>
        <v>0</v>
      </c>
      <c r="P504" s="86">
        <f t="shared" si="453"/>
        <v>0</v>
      </c>
      <c r="Q504" s="86">
        <f t="shared" si="453"/>
        <v>0</v>
      </c>
      <c r="R504" s="86">
        <f t="shared" si="453"/>
        <v>0</v>
      </c>
      <c r="S504" s="86">
        <f t="shared" si="453"/>
        <v>0</v>
      </c>
      <c r="T504" s="86">
        <f t="shared" si="453"/>
        <v>0</v>
      </c>
      <c r="U504" s="86">
        <f t="shared" si="453"/>
        <v>0</v>
      </c>
      <c r="V504" s="86">
        <f t="shared" si="453"/>
        <v>0</v>
      </c>
      <c r="W504" s="86">
        <f t="shared" si="453"/>
        <v>0</v>
      </c>
      <c r="X504" s="86">
        <f t="shared" si="453"/>
        <v>0</v>
      </c>
      <c r="Y504" s="86">
        <f t="shared" si="453"/>
        <v>0</v>
      </c>
      <c r="Z504" s="86">
        <f t="shared" si="453"/>
        <v>0</v>
      </c>
      <c r="AA504" s="86">
        <f t="shared" si="453"/>
        <v>0</v>
      </c>
      <c r="AB504" s="86">
        <f t="shared" si="453"/>
        <v>0</v>
      </c>
      <c r="AC504" s="86">
        <f t="shared" si="453"/>
        <v>0</v>
      </c>
      <c r="AD504" s="86">
        <f t="shared" si="453"/>
        <v>0</v>
      </c>
      <c r="AE504" s="86">
        <f t="shared" si="453"/>
        <v>0</v>
      </c>
      <c r="AF504" s="86">
        <f t="shared" si="453"/>
        <v>0</v>
      </c>
      <c r="AG504" s="86">
        <f t="shared" si="453"/>
        <v>0</v>
      </c>
      <c r="AH504" s="86">
        <f t="shared" si="453"/>
        <v>0</v>
      </c>
      <c r="AI504" s="86">
        <f t="shared" si="453"/>
        <v>0</v>
      </c>
      <c r="AJ504" s="86">
        <f t="shared" si="453"/>
        <v>0</v>
      </c>
      <c r="AK504" s="86">
        <f t="shared" si="453"/>
        <v>0</v>
      </c>
      <c r="AL504" s="86">
        <f t="shared" si="451"/>
        <v>0</v>
      </c>
      <c r="AM504" s="86">
        <f t="shared" si="451"/>
        <v>0</v>
      </c>
      <c r="AN504" s="86">
        <f t="shared" si="451"/>
        <v>0</v>
      </c>
      <c r="AO504" s="86">
        <f t="shared" si="451"/>
        <v>0</v>
      </c>
      <c r="AP504" s="86">
        <f t="shared" si="451"/>
        <v>0</v>
      </c>
      <c r="AQ504" s="86">
        <f t="shared" ref="AQ504:BO504" si="454">IF(AQ432="","",AQ432*AQ468/1000)</f>
        <v>0</v>
      </c>
      <c r="AR504" s="86">
        <f t="shared" si="454"/>
        <v>0</v>
      </c>
      <c r="AS504" s="86">
        <f t="shared" si="454"/>
        <v>0</v>
      </c>
      <c r="AT504" s="86">
        <f t="shared" si="454"/>
        <v>0</v>
      </c>
      <c r="AU504" s="86">
        <f t="shared" si="454"/>
        <v>0</v>
      </c>
      <c r="AV504" s="86">
        <f t="shared" si="454"/>
        <v>0</v>
      </c>
      <c r="AW504" s="86">
        <f t="shared" si="454"/>
        <v>0</v>
      </c>
      <c r="AX504" s="86">
        <f t="shared" si="454"/>
        <v>0</v>
      </c>
      <c r="AY504" s="86">
        <f t="shared" si="454"/>
        <v>0</v>
      </c>
      <c r="AZ504" s="86">
        <f t="shared" si="454"/>
        <v>0</v>
      </c>
      <c r="BA504" s="86">
        <f t="shared" si="454"/>
        <v>0</v>
      </c>
      <c r="BB504" s="86">
        <f t="shared" si="454"/>
        <v>0</v>
      </c>
      <c r="BC504" s="86">
        <f t="shared" si="454"/>
        <v>0</v>
      </c>
      <c r="BD504" s="86">
        <f t="shared" si="454"/>
        <v>0</v>
      </c>
      <c r="BE504" s="86">
        <f t="shared" si="454"/>
        <v>0</v>
      </c>
      <c r="BF504" s="86">
        <f t="shared" si="454"/>
        <v>0</v>
      </c>
      <c r="BG504" s="86">
        <f t="shared" si="454"/>
        <v>0</v>
      </c>
      <c r="BH504" s="86">
        <f t="shared" si="454"/>
        <v>0</v>
      </c>
      <c r="BI504" s="86">
        <f t="shared" si="454"/>
        <v>0</v>
      </c>
      <c r="BJ504" s="86">
        <f t="shared" si="454"/>
        <v>0</v>
      </c>
      <c r="BK504" s="86">
        <f t="shared" si="454"/>
        <v>0</v>
      </c>
      <c r="BL504" s="86">
        <f t="shared" si="454"/>
        <v>0</v>
      </c>
      <c r="BM504" s="86">
        <f t="shared" si="454"/>
        <v>0</v>
      </c>
      <c r="BN504" s="86">
        <f t="shared" si="454"/>
        <v>0</v>
      </c>
      <c r="BO504" s="86">
        <f t="shared" si="454"/>
        <v>0</v>
      </c>
    </row>
    <row r="505" spans="1:67">
      <c r="B505" s="728" t="s">
        <v>1045</v>
      </c>
      <c r="C505" s="668"/>
      <c r="D505" s="669" t="s">
        <v>1306</v>
      </c>
      <c r="E505" s="667" t="s">
        <v>1312</v>
      </c>
      <c r="F505" s="692"/>
      <c r="G505" s="86">
        <f t="shared" ref="G505:AK505" si="455">IF(G433="","",G433*G469/1000)</f>
        <v>0</v>
      </c>
      <c r="H505" s="86">
        <f t="shared" si="455"/>
        <v>0</v>
      </c>
      <c r="I505" s="86">
        <f t="shared" si="455"/>
        <v>0</v>
      </c>
      <c r="J505" s="86">
        <f t="shared" si="455"/>
        <v>0</v>
      </c>
      <c r="K505" s="86">
        <f t="shared" si="455"/>
        <v>0</v>
      </c>
      <c r="L505" s="86">
        <f t="shared" si="455"/>
        <v>0</v>
      </c>
      <c r="M505" s="86">
        <f t="shared" si="455"/>
        <v>0</v>
      </c>
      <c r="N505" s="86">
        <f t="shared" si="455"/>
        <v>0</v>
      </c>
      <c r="O505" s="86">
        <f t="shared" si="455"/>
        <v>0</v>
      </c>
      <c r="P505" s="86">
        <f t="shared" si="455"/>
        <v>0</v>
      </c>
      <c r="Q505" s="86">
        <f t="shared" si="455"/>
        <v>0</v>
      </c>
      <c r="R505" s="86">
        <f t="shared" si="455"/>
        <v>0</v>
      </c>
      <c r="S505" s="86">
        <f t="shared" si="455"/>
        <v>0</v>
      </c>
      <c r="T505" s="86">
        <f t="shared" si="455"/>
        <v>0</v>
      </c>
      <c r="U505" s="86">
        <f t="shared" si="455"/>
        <v>0</v>
      </c>
      <c r="V505" s="86">
        <f t="shared" si="455"/>
        <v>0</v>
      </c>
      <c r="W505" s="86">
        <f t="shared" si="455"/>
        <v>0</v>
      </c>
      <c r="X505" s="86">
        <f t="shared" si="455"/>
        <v>0</v>
      </c>
      <c r="Y505" s="86">
        <f t="shared" si="455"/>
        <v>0</v>
      </c>
      <c r="Z505" s="86">
        <f t="shared" si="455"/>
        <v>0</v>
      </c>
      <c r="AA505" s="86">
        <f t="shared" si="455"/>
        <v>0</v>
      </c>
      <c r="AB505" s="86">
        <f t="shared" si="455"/>
        <v>0</v>
      </c>
      <c r="AC505" s="86">
        <f t="shared" si="455"/>
        <v>0</v>
      </c>
      <c r="AD505" s="86">
        <f t="shared" si="455"/>
        <v>0</v>
      </c>
      <c r="AE505" s="86">
        <f t="shared" si="455"/>
        <v>0</v>
      </c>
      <c r="AF505" s="86">
        <f t="shared" si="455"/>
        <v>0</v>
      </c>
      <c r="AG505" s="86">
        <f t="shared" si="455"/>
        <v>0</v>
      </c>
      <c r="AH505" s="86">
        <f t="shared" si="455"/>
        <v>0</v>
      </c>
      <c r="AI505" s="86">
        <f t="shared" si="455"/>
        <v>0</v>
      </c>
      <c r="AJ505" s="86">
        <f t="shared" si="455"/>
        <v>0</v>
      </c>
      <c r="AK505" s="86">
        <f t="shared" si="455"/>
        <v>0</v>
      </c>
      <c r="AL505" s="86">
        <f t="shared" si="451"/>
        <v>0</v>
      </c>
      <c r="AM505" s="86">
        <f t="shared" si="451"/>
        <v>0</v>
      </c>
      <c r="AN505" s="86">
        <f t="shared" si="451"/>
        <v>0</v>
      </c>
      <c r="AO505" s="86">
        <f t="shared" si="451"/>
        <v>0</v>
      </c>
      <c r="AP505" s="86">
        <f t="shared" si="451"/>
        <v>0</v>
      </c>
      <c r="AQ505" s="86">
        <f t="shared" ref="AQ505:BO505" si="456">IF(AQ433="","",AQ433*AQ469/1000)</f>
        <v>0</v>
      </c>
      <c r="AR505" s="86">
        <f t="shared" si="456"/>
        <v>0</v>
      </c>
      <c r="AS505" s="86">
        <f t="shared" si="456"/>
        <v>0</v>
      </c>
      <c r="AT505" s="86">
        <f t="shared" si="456"/>
        <v>0</v>
      </c>
      <c r="AU505" s="86">
        <f t="shared" si="456"/>
        <v>0</v>
      </c>
      <c r="AV505" s="86">
        <f t="shared" si="456"/>
        <v>0</v>
      </c>
      <c r="AW505" s="86">
        <f t="shared" si="456"/>
        <v>0</v>
      </c>
      <c r="AX505" s="86">
        <f t="shared" si="456"/>
        <v>0</v>
      </c>
      <c r="AY505" s="86">
        <f t="shared" si="456"/>
        <v>0</v>
      </c>
      <c r="AZ505" s="86">
        <f t="shared" si="456"/>
        <v>0</v>
      </c>
      <c r="BA505" s="86">
        <f t="shared" si="456"/>
        <v>0</v>
      </c>
      <c r="BB505" s="86">
        <f t="shared" si="456"/>
        <v>0</v>
      </c>
      <c r="BC505" s="86">
        <f t="shared" si="456"/>
        <v>0</v>
      </c>
      <c r="BD505" s="86">
        <f t="shared" si="456"/>
        <v>0</v>
      </c>
      <c r="BE505" s="86">
        <f t="shared" si="456"/>
        <v>0</v>
      </c>
      <c r="BF505" s="86">
        <f t="shared" si="456"/>
        <v>0</v>
      </c>
      <c r="BG505" s="86">
        <f t="shared" si="456"/>
        <v>0</v>
      </c>
      <c r="BH505" s="86">
        <f t="shared" si="456"/>
        <v>0</v>
      </c>
      <c r="BI505" s="86">
        <f t="shared" si="456"/>
        <v>0</v>
      </c>
      <c r="BJ505" s="86">
        <f t="shared" si="456"/>
        <v>0</v>
      </c>
      <c r="BK505" s="86">
        <f t="shared" si="456"/>
        <v>0</v>
      </c>
      <c r="BL505" s="86">
        <f t="shared" si="456"/>
        <v>0</v>
      </c>
      <c r="BM505" s="86">
        <f t="shared" si="456"/>
        <v>0</v>
      </c>
      <c r="BN505" s="86">
        <f t="shared" si="456"/>
        <v>0</v>
      </c>
      <c r="BO505" s="86">
        <f t="shared" si="456"/>
        <v>0</v>
      </c>
    </row>
    <row r="506" spans="1:67">
      <c r="B506" s="728" t="s">
        <v>1187</v>
      </c>
      <c r="C506" s="58" t="s">
        <v>613</v>
      </c>
      <c r="D506" s="689"/>
      <c r="E506" s="667" t="s">
        <v>1312</v>
      </c>
      <c r="F506" s="692"/>
      <c r="G506" s="936">
        <f t="shared" ref="G506:BO506" si="457">G507</f>
        <v>0</v>
      </c>
      <c r="H506" s="936">
        <f t="shared" si="457"/>
        <v>0</v>
      </c>
      <c r="I506" s="936">
        <f t="shared" si="457"/>
        <v>0</v>
      </c>
      <c r="J506" s="936">
        <f t="shared" si="457"/>
        <v>0</v>
      </c>
      <c r="K506" s="936">
        <f t="shared" si="457"/>
        <v>0</v>
      </c>
      <c r="L506" s="936">
        <f t="shared" si="457"/>
        <v>0</v>
      </c>
      <c r="M506" s="936">
        <f t="shared" si="457"/>
        <v>0</v>
      </c>
      <c r="N506" s="936">
        <f t="shared" si="457"/>
        <v>0</v>
      </c>
      <c r="O506" s="936">
        <f t="shared" si="457"/>
        <v>0</v>
      </c>
      <c r="P506" s="936">
        <f t="shared" si="457"/>
        <v>0</v>
      </c>
      <c r="Q506" s="936">
        <f t="shared" si="457"/>
        <v>0</v>
      </c>
      <c r="R506" s="936">
        <f t="shared" si="457"/>
        <v>0</v>
      </c>
      <c r="S506" s="936">
        <f t="shared" si="457"/>
        <v>0</v>
      </c>
      <c r="T506" s="936">
        <f t="shared" si="457"/>
        <v>0</v>
      </c>
      <c r="U506" s="936">
        <f t="shared" si="457"/>
        <v>0</v>
      </c>
      <c r="V506" s="936">
        <f t="shared" si="457"/>
        <v>0</v>
      </c>
      <c r="W506" s="936">
        <f t="shared" si="457"/>
        <v>0</v>
      </c>
      <c r="X506" s="936">
        <f t="shared" si="457"/>
        <v>0</v>
      </c>
      <c r="Y506" s="936">
        <f t="shared" si="457"/>
        <v>0</v>
      </c>
      <c r="Z506" s="936">
        <f t="shared" si="457"/>
        <v>0</v>
      </c>
      <c r="AA506" s="936">
        <f t="shared" si="457"/>
        <v>0</v>
      </c>
      <c r="AB506" s="936">
        <f t="shared" si="457"/>
        <v>0</v>
      </c>
      <c r="AC506" s="936">
        <f t="shared" si="457"/>
        <v>0</v>
      </c>
      <c r="AD506" s="936">
        <f t="shared" si="457"/>
        <v>0</v>
      </c>
      <c r="AE506" s="936">
        <f t="shared" si="457"/>
        <v>0</v>
      </c>
      <c r="AF506" s="936">
        <f t="shared" si="457"/>
        <v>0</v>
      </c>
      <c r="AG506" s="936">
        <f t="shared" si="457"/>
        <v>0</v>
      </c>
      <c r="AH506" s="936">
        <f t="shared" si="457"/>
        <v>0</v>
      </c>
      <c r="AI506" s="936">
        <f t="shared" si="457"/>
        <v>0</v>
      </c>
      <c r="AJ506" s="936">
        <f t="shared" si="457"/>
        <v>0</v>
      </c>
      <c r="AK506" s="936">
        <f t="shared" si="457"/>
        <v>0</v>
      </c>
      <c r="AL506" s="936">
        <f t="shared" si="457"/>
        <v>0</v>
      </c>
      <c r="AM506" s="936">
        <f t="shared" si="457"/>
        <v>0</v>
      </c>
      <c r="AN506" s="936">
        <f t="shared" si="457"/>
        <v>0</v>
      </c>
      <c r="AO506" s="936">
        <f t="shared" si="457"/>
        <v>0</v>
      </c>
      <c r="AP506" s="936">
        <f t="shared" si="457"/>
        <v>0</v>
      </c>
      <c r="AQ506" s="936">
        <f t="shared" si="457"/>
        <v>0</v>
      </c>
      <c r="AR506" s="936">
        <f t="shared" si="457"/>
        <v>0</v>
      </c>
      <c r="AS506" s="936">
        <f t="shared" si="457"/>
        <v>0</v>
      </c>
      <c r="AT506" s="936">
        <f t="shared" si="457"/>
        <v>0</v>
      </c>
      <c r="AU506" s="936">
        <f t="shared" si="457"/>
        <v>0</v>
      </c>
      <c r="AV506" s="936">
        <f t="shared" si="457"/>
        <v>0</v>
      </c>
      <c r="AW506" s="936">
        <f t="shared" si="457"/>
        <v>0</v>
      </c>
      <c r="AX506" s="936">
        <f t="shared" si="457"/>
        <v>0</v>
      </c>
      <c r="AY506" s="936">
        <f t="shared" si="457"/>
        <v>0</v>
      </c>
      <c r="AZ506" s="936">
        <f t="shared" si="457"/>
        <v>0</v>
      </c>
      <c r="BA506" s="936">
        <f t="shared" si="457"/>
        <v>0</v>
      </c>
      <c r="BB506" s="936">
        <f t="shared" si="457"/>
        <v>0</v>
      </c>
      <c r="BC506" s="936">
        <f t="shared" si="457"/>
        <v>0</v>
      </c>
      <c r="BD506" s="936">
        <f t="shared" si="457"/>
        <v>0</v>
      </c>
      <c r="BE506" s="936">
        <f t="shared" si="457"/>
        <v>0</v>
      </c>
      <c r="BF506" s="936">
        <f t="shared" si="457"/>
        <v>0</v>
      </c>
      <c r="BG506" s="936">
        <f t="shared" si="457"/>
        <v>0</v>
      </c>
      <c r="BH506" s="936">
        <f t="shared" si="457"/>
        <v>0</v>
      </c>
      <c r="BI506" s="936">
        <f t="shared" si="457"/>
        <v>0</v>
      </c>
      <c r="BJ506" s="936">
        <f t="shared" si="457"/>
        <v>0</v>
      </c>
      <c r="BK506" s="936">
        <f t="shared" si="457"/>
        <v>0</v>
      </c>
      <c r="BL506" s="936">
        <f t="shared" si="457"/>
        <v>0</v>
      </c>
      <c r="BM506" s="936">
        <f t="shared" si="457"/>
        <v>0</v>
      </c>
      <c r="BN506" s="936">
        <f t="shared" si="457"/>
        <v>0</v>
      </c>
      <c r="BO506" s="936">
        <f t="shared" si="457"/>
        <v>0</v>
      </c>
    </row>
    <row r="507" spans="1:67">
      <c r="B507" s="728" t="s">
        <v>1188</v>
      </c>
      <c r="C507" s="60"/>
      <c r="D507" s="686" t="s">
        <v>1323</v>
      </c>
      <c r="E507" s="667" t="s">
        <v>1312</v>
      </c>
      <c r="F507" s="692"/>
      <c r="G507" s="86">
        <f t="shared" ref="G507:AK507" si="458">IF(G435="","",G435*G471/1000)</f>
        <v>0</v>
      </c>
      <c r="H507" s="86">
        <f t="shared" si="458"/>
        <v>0</v>
      </c>
      <c r="I507" s="86">
        <f t="shared" si="458"/>
        <v>0</v>
      </c>
      <c r="J507" s="86">
        <f t="shared" si="458"/>
        <v>0</v>
      </c>
      <c r="K507" s="86">
        <f t="shared" si="458"/>
        <v>0</v>
      </c>
      <c r="L507" s="86">
        <f t="shared" si="458"/>
        <v>0</v>
      </c>
      <c r="M507" s="86">
        <f t="shared" si="458"/>
        <v>0</v>
      </c>
      <c r="N507" s="86">
        <f t="shared" si="458"/>
        <v>0</v>
      </c>
      <c r="O507" s="86">
        <f t="shared" si="458"/>
        <v>0</v>
      </c>
      <c r="P507" s="86">
        <f t="shared" si="458"/>
        <v>0</v>
      </c>
      <c r="Q507" s="86">
        <f t="shared" si="458"/>
        <v>0</v>
      </c>
      <c r="R507" s="86">
        <f t="shared" si="458"/>
        <v>0</v>
      </c>
      <c r="S507" s="86">
        <f t="shared" si="458"/>
        <v>0</v>
      </c>
      <c r="T507" s="86">
        <f t="shared" si="458"/>
        <v>0</v>
      </c>
      <c r="U507" s="86">
        <f t="shared" si="458"/>
        <v>0</v>
      </c>
      <c r="V507" s="86">
        <f t="shared" si="458"/>
        <v>0</v>
      </c>
      <c r="W507" s="86">
        <f t="shared" si="458"/>
        <v>0</v>
      </c>
      <c r="X507" s="86">
        <f t="shared" si="458"/>
        <v>0</v>
      </c>
      <c r="Y507" s="86">
        <f t="shared" si="458"/>
        <v>0</v>
      </c>
      <c r="Z507" s="86">
        <f t="shared" si="458"/>
        <v>0</v>
      </c>
      <c r="AA507" s="86">
        <f t="shared" si="458"/>
        <v>0</v>
      </c>
      <c r="AB507" s="86">
        <f t="shared" si="458"/>
        <v>0</v>
      </c>
      <c r="AC507" s="86">
        <f t="shared" si="458"/>
        <v>0</v>
      </c>
      <c r="AD507" s="86">
        <f t="shared" si="458"/>
        <v>0</v>
      </c>
      <c r="AE507" s="86">
        <f t="shared" si="458"/>
        <v>0</v>
      </c>
      <c r="AF507" s="86">
        <f t="shared" si="458"/>
        <v>0</v>
      </c>
      <c r="AG507" s="86">
        <f t="shared" si="458"/>
        <v>0</v>
      </c>
      <c r="AH507" s="86">
        <f t="shared" si="458"/>
        <v>0</v>
      </c>
      <c r="AI507" s="86">
        <f t="shared" si="458"/>
        <v>0</v>
      </c>
      <c r="AJ507" s="86">
        <f t="shared" si="458"/>
        <v>0</v>
      </c>
      <c r="AK507" s="86">
        <f t="shared" si="458"/>
        <v>0</v>
      </c>
      <c r="AL507" s="86">
        <f>IF(AL435="","",AL435*AL471/1000)</f>
        <v>0</v>
      </c>
      <c r="AM507" s="86">
        <f>IF(AM435="","",AM435*AM471/1000)</f>
        <v>0</v>
      </c>
      <c r="AN507" s="86">
        <f>IF(AN435="","",AN435*AN471/1000)</f>
        <v>0</v>
      </c>
      <c r="AO507" s="86">
        <f>IF(AO435="","",AO435*AO471/1000)</f>
        <v>0</v>
      </c>
      <c r="AP507" s="86">
        <f>IF(AP435="","",AP435*AP471/1000)</f>
        <v>0</v>
      </c>
      <c r="AQ507" s="86">
        <f t="shared" ref="AQ507:BO507" si="459">IF(AQ435="","",AQ435*AQ471/1000)</f>
        <v>0</v>
      </c>
      <c r="AR507" s="86">
        <f t="shared" si="459"/>
        <v>0</v>
      </c>
      <c r="AS507" s="86">
        <f t="shared" si="459"/>
        <v>0</v>
      </c>
      <c r="AT507" s="86">
        <f t="shared" si="459"/>
        <v>0</v>
      </c>
      <c r="AU507" s="86">
        <f t="shared" si="459"/>
        <v>0</v>
      </c>
      <c r="AV507" s="86">
        <f t="shared" si="459"/>
        <v>0</v>
      </c>
      <c r="AW507" s="86">
        <f t="shared" si="459"/>
        <v>0</v>
      </c>
      <c r="AX507" s="86">
        <f t="shared" si="459"/>
        <v>0</v>
      </c>
      <c r="AY507" s="86">
        <f t="shared" si="459"/>
        <v>0</v>
      </c>
      <c r="AZ507" s="86">
        <f t="shared" si="459"/>
        <v>0</v>
      </c>
      <c r="BA507" s="86">
        <f t="shared" si="459"/>
        <v>0</v>
      </c>
      <c r="BB507" s="86">
        <f t="shared" si="459"/>
        <v>0</v>
      </c>
      <c r="BC507" s="86">
        <f t="shared" si="459"/>
        <v>0</v>
      </c>
      <c r="BD507" s="86">
        <f t="shared" si="459"/>
        <v>0</v>
      </c>
      <c r="BE507" s="86">
        <f t="shared" si="459"/>
        <v>0</v>
      </c>
      <c r="BF507" s="86">
        <f t="shared" si="459"/>
        <v>0</v>
      </c>
      <c r="BG507" s="86">
        <f t="shared" si="459"/>
        <v>0</v>
      </c>
      <c r="BH507" s="86">
        <f t="shared" si="459"/>
        <v>0</v>
      </c>
      <c r="BI507" s="86">
        <f t="shared" si="459"/>
        <v>0</v>
      </c>
      <c r="BJ507" s="86">
        <f t="shared" si="459"/>
        <v>0</v>
      </c>
      <c r="BK507" s="86">
        <f t="shared" si="459"/>
        <v>0</v>
      </c>
      <c r="BL507" s="86">
        <f t="shared" si="459"/>
        <v>0</v>
      </c>
      <c r="BM507" s="86">
        <f t="shared" si="459"/>
        <v>0</v>
      </c>
      <c r="BN507" s="86">
        <f t="shared" si="459"/>
        <v>0</v>
      </c>
      <c r="BO507" s="86">
        <f t="shared" si="459"/>
        <v>0</v>
      </c>
    </row>
    <row r="508" spans="1:67" s="15" customFormat="1">
      <c r="B508" s="728">
        <v>322</v>
      </c>
      <c r="C508" s="59" t="s">
        <v>69</v>
      </c>
      <c r="D508" s="686"/>
      <c r="E508" s="667" t="s">
        <v>1312</v>
      </c>
      <c r="F508" s="692"/>
      <c r="G508" s="155">
        <f>IF(COUNTBLANK(G509:G511)=3,"",SUM(G509:G511))</f>
        <v>0</v>
      </c>
      <c r="H508" s="155">
        <f t="shared" ref="H508:AF508" si="460">IF(COUNTBLANK(H509:H511)=3,"",SUM(H509:H511))</f>
        <v>0</v>
      </c>
      <c r="I508" s="155">
        <f t="shared" si="460"/>
        <v>0</v>
      </c>
      <c r="J508" s="155">
        <f t="shared" si="460"/>
        <v>0</v>
      </c>
      <c r="K508" s="155">
        <f t="shared" si="460"/>
        <v>0</v>
      </c>
      <c r="L508" s="155">
        <f t="shared" si="460"/>
        <v>0</v>
      </c>
      <c r="M508" s="155">
        <f t="shared" si="460"/>
        <v>0</v>
      </c>
      <c r="N508" s="155">
        <f t="shared" si="460"/>
        <v>0</v>
      </c>
      <c r="O508" s="155">
        <f t="shared" si="460"/>
        <v>0</v>
      </c>
      <c r="P508" s="155">
        <f t="shared" si="460"/>
        <v>0</v>
      </c>
      <c r="Q508" s="155">
        <f t="shared" si="460"/>
        <v>0</v>
      </c>
      <c r="R508" s="155">
        <f t="shared" si="460"/>
        <v>0</v>
      </c>
      <c r="S508" s="155">
        <f t="shared" si="460"/>
        <v>0</v>
      </c>
      <c r="T508" s="155">
        <f t="shared" si="460"/>
        <v>0</v>
      </c>
      <c r="U508" s="155">
        <f t="shared" si="460"/>
        <v>0</v>
      </c>
      <c r="V508" s="155">
        <f t="shared" si="460"/>
        <v>0</v>
      </c>
      <c r="W508" s="155">
        <f t="shared" si="460"/>
        <v>0</v>
      </c>
      <c r="X508" s="155">
        <f t="shared" si="460"/>
        <v>0</v>
      </c>
      <c r="Y508" s="155">
        <f t="shared" si="460"/>
        <v>0</v>
      </c>
      <c r="Z508" s="155">
        <f t="shared" si="460"/>
        <v>0</v>
      </c>
      <c r="AA508" s="155">
        <f t="shared" si="460"/>
        <v>0</v>
      </c>
      <c r="AB508" s="155">
        <f t="shared" si="460"/>
        <v>0</v>
      </c>
      <c r="AC508" s="155">
        <f t="shared" si="460"/>
        <v>0</v>
      </c>
      <c r="AD508" s="155">
        <f t="shared" si="460"/>
        <v>0</v>
      </c>
      <c r="AE508" s="155">
        <f t="shared" si="460"/>
        <v>0</v>
      </c>
      <c r="AF508" s="155">
        <f t="shared" si="460"/>
        <v>0</v>
      </c>
      <c r="AG508" s="155">
        <f t="shared" ref="AG508:AP508" si="461">IF(COUNTBLANK(AG509:AG511)=3,"",SUM(AG509:AG511))</f>
        <v>0</v>
      </c>
      <c r="AH508" s="155">
        <f t="shared" si="461"/>
        <v>0</v>
      </c>
      <c r="AI508" s="155">
        <f t="shared" si="461"/>
        <v>0</v>
      </c>
      <c r="AJ508" s="155">
        <f t="shared" si="461"/>
        <v>0</v>
      </c>
      <c r="AK508" s="155">
        <f t="shared" si="461"/>
        <v>0</v>
      </c>
      <c r="AL508" s="155">
        <f t="shared" si="461"/>
        <v>0</v>
      </c>
      <c r="AM508" s="155">
        <f t="shared" si="461"/>
        <v>0</v>
      </c>
      <c r="AN508" s="155">
        <f t="shared" si="461"/>
        <v>0</v>
      </c>
      <c r="AO508" s="155">
        <f t="shared" si="461"/>
        <v>0</v>
      </c>
      <c r="AP508" s="155">
        <f t="shared" si="461"/>
        <v>0</v>
      </c>
      <c r="AQ508" s="155">
        <f t="shared" ref="AQ508:BO508" si="462">IF(COUNTBLANK(AQ509:AQ511)=3,"",SUM(AQ509:AQ511))</f>
        <v>0</v>
      </c>
      <c r="AR508" s="155">
        <f t="shared" si="462"/>
        <v>0</v>
      </c>
      <c r="AS508" s="155">
        <f t="shared" si="462"/>
        <v>0</v>
      </c>
      <c r="AT508" s="155">
        <f t="shared" si="462"/>
        <v>0</v>
      </c>
      <c r="AU508" s="155">
        <f t="shared" si="462"/>
        <v>0</v>
      </c>
      <c r="AV508" s="155">
        <f t="shared" si="462"/>
        <v>0</v>
      </c>
      <c r="AW508" s="155">
        <f t="shared" si="462"/>
        <v>0</v>
      </c>
      <c r="AX508" s="155">
        <f t="shared" si="462"/>
        <v>0</v>
      </c>
      <c r="AY508" s="155">
        <f t="shared" si="462"/>
        <v>0</v>
      </c>
      <c r="AZ508" s="155">
        <f t="shared" si="462"/>
        <v>0</v>
      </c>
      <c r="BA508" s="155">
        <f t="shared" si="462"/>
        <v>0</v>
      </c>
      <c r="BB508" s="155">
        <f t="shared" si="462"/>
        <v>0</v>
      </c>
      <c r="BC508" s="155">
        <f t="shared" si="462"/>
        <v>0</v>
      </c>
      <c r="BD508" s="155">
        <f t="shared" si="462"/>
        <v>0</v>
      </c>
      <c r="BE508" s="155">
        <f t="shared" si="462"/>
        <v>0</v>
      </c>
      <c r="BF508" s="155">
        <f t="shared" si="462"/>
        <v>0</v>
      </c>
      <c r="BG508" s="155">
        <f t="shared" si="462"/>
        <v>0</v>
      </c>
      <c r="BH508" s="155">
        <f t="shared" si="462"/>
        <v>0</v>
      </c>
      <c r="BI508" s="155">
        <f t="shared" si="462"/>
        <v>0</v>
      </c>
      <c r="BJ508" s="155">
        <f t="shared" si="462"/>
        <v>0</v>
      </c>
      <c r="BK508" s="155">
        <f t="shared" si="462"/>
        <v>0</v>
      </c>
      <c r="BL508" s="155">
        <f t="shared" si="462"/>
        <v>0</v>
      </c>
      <c r="BM508" s="155">
        <f t="shared" si="462"/>
        <v>0</v>
      </c>
      <c r="BN508" s="155">
        <f t="shared" si="462"/>
        <v>0</v>
      </c>
      <c r="BO508" s="155">
        <f t="shared" si="462"/>
        <v>0</v>
      </c>
    </row>
    <row r="509" spans="1:67">
      <c r="B509" s="728" t="s">
        <v>385</v>
      </c>
      <c r="C509" s="60"/>
      <c r="D509" s="686" t="s">
        <v>1120</v>
      </c>
      <c r="E509" s="667" t="s">
        <v>1312</v>
      </c>
      <c r="F509" s="692"/>
      <c r="G509" s="86">
        <f t="shared" ref="G509:AK509" si="463">IF(G437="","",G437*G473/1000)</f>
        <v>0</v>
      </c>
      <c r="H509" s="86">
        <f t="shared" si="463"/>
        <v>0</v>
      </c>
      <c r="I509" s="86">
        <f t="shared" si="463"/>
        <v>0</v>
      </c>
      <c r="J509" s="86">
        <f t="shared" si="463"/>
        <v>0</v>
      </c>
      <c r="K509" s="86">
        <f t="shared" si="463"/>
        <v>0</v>
      </c>
      <c r="L509" s="86">
        <f t="shared" si="463"/>
        <v>0</v>
      </c>
      <c r="M509" s="86">
        <f t="shared" si="463"/>
        <v>0</v>
      </c>
      <c r="N509" s="86">
        <f t="shared" si="463"/>
        <v>0</v>
      </c>
      <c r="O509" s="86">
        <f t="shared" si="463"/>
        <v>0</v>
      </c>
      <c r="P509" s="86">
        <f t="shared" si="463"/>
        <v>0</v>
      </c>
      <c r="Q509" s="86">
        <f t="shared" si="463"/>
        <v>0</v>
      </c>
      <c r="R509" s="86">
        <f t="shared" si="463"/>
        <v>0</v>
      </c>
      <c r="S509" s="86">
        <f t="shared" si="463"/>
        <v>0</v>
      </c>
      <c r="T509" s="86">
        <f t="shared" si="463"/>
        <v>0</v>
      </c>
      <c r="U509" s="86">
        <f t="shared" si="463"/>
        <v>0</v>
      </c>
      <c r="V509" s="86">
        <f t="shared" si="463"/>
        <v>0</v>
      </c>
      <c r="W509" s="86">
        <f t="shared" si="463"/>
        <v>0</v>
      </c>
      <c r="X509" s="86">
        <f t="shared" si="463"/>
        <v>0</v>
      </c>
      <c r="Y509" s="86">
        <f t="shared" si="463"/>
        <v>0</v>
      </c>
      <c r="Z509" s="86">
        <f t="shared" si="463"/>
        <v>0</v>
      </c>
      <c r="AA509" s="86">
        <f t="shared" si="463"/>
        <v>0</v>
      </c>
      <c r="AB509" s="86">
        <f t="shared" si="463"/>
        <v>0</v>
      </c>
      <c r="AC509" s="86">
        <f t="shared" si="463"/>
        <v>0</v>
      </c>
      <c r="AD509" s="86">
        <f t="shared" si="463"/>
        <v>0</v>
      </c>
      <c r="AE509" s="86">
        <f t="shared" si="463"/>
        <v>0</v>
      </c>
      <c r="AF509" s="86">
        <f t="shared" si="463"/>
        <v>0</v>
      </c>
      <c r="AG509" s="86">
        <f t="shared" si="463"/>
        <v>0</v>
      </c>
      <c r="AH509" s="86">
        <f t="shared" si="463"/>
        <v>0</v>
      </c>
      <c r="AI509" s="86">
        <f t="shared" si="463"/>
        <v>0</v>
      </c>
      <c r="AJ509" s="86">
        <f t="shared" si="463"/>
        <v>0</v>
      </c>
      <c r="AK509" s="86">
        <f t="shared" si="463"/>
        <v>0</v>
      </c>
      <c r="AL509" s="86">
        <f t="shared" ref="AL509:AP511" si="464">IF(AL437="","",AL437*AL473/1000)</f>
        <v>0</v>
      </c>
      <c r="AM509" s="86">
        <f t="shared" si="464"/>
        <v>0</v>
      </c>
      <c r="AN509" s="86">
        <f t="shared" si="464"/>
        <v>0</v>
      </c>
      <c r="AO509" s="86">
        <f t="shared" si="464"/>
        <v>0</v>
      </c>
      <c r="AP509" s="86">
        <f t="shared" si="464"/>
        <v>0</v>
      </c>
      <c r="AQ509" s="86">
        <f t="shared" ref="AQ509:BO509" si="465">IF(AQ437="","",AQ437*AQ473/1000)</f>
        <v>0</v>
      </c>
      <c r="AR509" s="86">
        <f t="shared" si="465"/>
        <v>0</v>
      </c>
      <c r="AS509" s="86">
        <f t="shared" si="465"/>
        <v>0</v>
      </c>
      <c r="AT509" s="86">
        <f t="shared" si="465"/>
        <v>0</v>
      </c>
      <c r="AU509" s="86">
        <f t="shared" si="465"/>
        <v>0</v>
      </c>
      <c r="AV509" s="86">
        <f t="shared" si="465"/>
        <v>0</v>
      </c>
      <c r="AW509" s="86">
        <f t="shared" si="465"/>
        <v>0</v>
      </c>
      <c r="AX509" s="86">
        <f t="shared" si="465"/>
        <v>0</v>
      </c>
      <c r="AY509" s="86">
        <f t="shared" si="465"/>
        <v>0</v>
      </c>
      <c r="AZ509" s="86">
        <f t="shared" si="465"/>
        <v>0</v>
      </c>
      <c r="BA509" s="86">
        <f t="shared" si="465"/>
        <v>0</v>
      </c>
      <c r="BB509" s="86">
        <f t="shared" si="465"/>
        <v>0</v>
      </c>
      <c r="BC509" s="86">
        <f t="shared" si="465"/>
        <v>0</v>
      </c>
      <c r="BD509" s="86">
        <f t="shared" si="465"/>
        <v>0</v>
      </c>
      <c r="BE509" s="86">
        <f t="shared" si="465"/>
        <v>0</v>
      </c>
      <c r="BF509" s="86">
        <f t="shared" si="465"/>
        <v>0</v>
      </c>
      <c r="BG509" s="86">
        <f t="shared" si="465"/>
        <v>0</v>
      </c>
      <c r="BH509" s="86">
        <f t="shared" si="465"/>
        <v>0</v>
      </c>
      <c r="BI509" s="86">
        <f t="shared" si="465"/>
        <v>0</v>
      </c>
      <c r="BJ509" s="86">
        <f t="shared" si="465"/>
        <v>0</v>
      </c>
      <c r="BK509" s="86">
        <f t="shared" si="465"/>
        <v>0</v>
      </c>
      <c r="BL509" s="86">
        <f t="shared" si="465"/>
        <v>0</v>
      </c>
      <c r="BM509" s="86">
        <f t="shared" si="465"/>
        <v>0</v>
      </c>
      <c r="BN509" s="86">
        <f t="shared" si="465"/>
        <v>0</v>
      </c>
      <c r="BO509" s="86">
        <f t="shared" si="465"/>
        <v>0</v>
      </c>
    </row>
    <row r="510" spans="1:67">
      <c r="B510" s="728" t="s">
        <v>386</v>
      </c>
      <c r="C510" s="60"/>
      <c r="D510" s="686" t="s">
        <v>73</v>
      </c>
      <c r="E510" s="667" t="s">
        <v>1312</v>
      </c>
      <c r="F510" s="692"/>
      <c r="G510" s="86">
        <f t="shared" ref="G510:AK510" si="466">IF(G438="","",G438*G474/1000)</f>
        <v>0</v>
      </c>
      <c r="H510" s="86">
        <f t="shared" si="466"/>
        <v>0</v>
      </c>
      <c r="I510" s="86">
        <f t="shared" si="466"/>
        <v>0</v>
      </c>
      <c r="J510" s="86">
        <f t="shared" si="466"/>
        <v>0</v>
      </c>
      <c r="K510" s="86">
        <f t="shared" si="466"/>
        <v>0</v>
      </c>
      <c r="L510" s="86">
        <f t="shared" si="466"/>
        <v>0</v>
      </c>
      <c r="M510" s="86">
        <f t="shared" si="466"/>
        <v>0</v>
      </c>
      <c r="N510" s="86">
        <f t="shared" si="466"/>
        <v>0</v>
      </c>
      <c r="O510" s="86">
        <f t="shared" si="466"/>
        <v>0</v>
      </c>
      <c r="P510" s="86">
        <f t="shared" si="466"/>
        <v>0</v>
      </c>
      <c r="Q510" s="86">
        <f t="shared" si="466"/>
        <v>0</v>
      </c>
      <c r="R510" s="86">
        <f t="shared" si="466"/>
        <v>0</v>
      </c>
      <c r="S510" s="86">
        <f t="shared" si="466"/>
        <v>0</v>
      </c>
      <c r="T510" s="86">
        <f t="shared" si="466"/>
        <v>0</v>
      </c>
      <c r="U510" s="86">
        <f t="shared" si="466"/>
        <v>0</v>
      </c>
      <c r="V510" s="86">
        <f t="shared" si="466"/>
        <v>0</v>
      </c>
      <c r="W510" s="86">
        <f t="shared" si="466"/>
        <v>0</v>
      </c>
      <c r="X510" s="86">
        <f t="shared" si="466"/>
        <v>0</v>
      </c>
      <c r="Y510" s="86">
        <f t="shared" si="466"/>
        <v>0</v>
      </c>
      <c r="Z510" s="86">
        <f t="shared" si="466"/>
        <v>0</v>
      </c>
      <c r="AA510" s="86">
        <f t="shared" si="466"/>
        <v>0</v>
      </c>
      <c r="AB510" s="86">
        <f t="shared" si="466"/>
        <v>0</v>
      </c>
      <c r="AC510" s="86">
        <f t="shared" si="466"/>
        <v>0</v>
      </c>
      <c r="AD510" s="86">
        <f t="shared" si="466"/>
        <v>0</v>
      </c>
      <c r="AE510" s="86">
        <f t="shared" si="466"/>
        <v>0</v>
      </c>
      <c r="AF510" s="86">
        <f t="shared" si="466"/>
        <v>0</v>
      </c>
      <c r="AG510" s="86">
        <f t="shared" si="466"/>
        <v>0</v>
      </c>
      <c r="AH510" s="86">
        <f t="shared" si="466"/>
        <v>0</v>
      </c>
      <c r="AI510" s="86">
        <f t="shared" si="466"/>
        <v>0</v>
      </c>
      <c r="AJ510" s="86">
        <f t="shared" si="466"/>
        <v>0</v>
      </c>
      <c r="AK510" s="86">
        <f t="shared" si="466"/>
        <v>0</v>
      </c>
      <c r="AL510" s="86">
        <f t="shared" si="464"/>
        <v>0</v>
      </c>
      <c r="AM510" s="86">
        <f t="shared" si="464"/>
        <v>0</v>
      </c>
      <c r="AN510" s="86">
        <f t="shared" si="464"/>
        <v>0</v>
      </c>
      <c r="AO510" s="86">
        <f t="shared" si="464"/>
        <v>0</v>
      </c>
      <c r="AP510" s="86">
        <f t="shared" si="464"/>
        <v>0</v>
      </c>
      <c r="AQ510" s="86">
        <f t="shared" ref="AQ510:BO510" si="467">IF(AQ438="","",AQ438*AQ474/1000)</f>
        <v>0</v>
      </c>
      <c r="AR510" s="86">
        <f t="shared" si="467"/>
        <v>0</v>
      </c>
      <c r="AS510" s="86">
        <f t="shared" si="467"/>
        <v>0</v>
      </c>
      <c r="AT510" s="86">
        <f t="shared" si="467"/>
        <v>0</v>
      </c>
      <c r="AU510" s="86">
        <f t="shared" si="467"/>
        <v>0</v>
      </c>
      <c r="AV510" s="86">
        <f t="shared" si="467"/>
        <v>0</v>
      </c>
      <c r="AW510" s="86">
        <f t="shared" si="467"/>
        <v>0</v>
      </c>
      <c r="AX510" s="86">
        <f t="shared" si="467"/>
        <v>0</v>
      </c>
      <c r="AY510" s="86">
        <f t="shared" si="467"/>
        <v>0</v>
      </c>
      <c r="AZ510" s="86">
        <f t="shared" si="467"/>
        <v>0</v>
      </c>
      <c r="BA510" s="86">
        <f t="shared" si="467"/>
        <v>0</v>
      </c>
      <c r="BB510" s="86">
        <f t="shared" si="467"/>
        <v>0</v>
      </c>
      <c r="BC510" s="86">
        <f t="shared" si="467"/>
        <v>0</v>
      </c>
      <c r="BD510" s="86">
        <f t="shared" si="467"/>
        <v>0</v>
      </c>
      <c r="BE510" s="86">
        <f t="shared" si="467"/>
        <v>0</v>
      </c>
      <c r="BF510" s="86">
        <f t="shared" si="467"/>
        <v>0</v>
      </c>
      <c r="BG510" s="86">
        <f t="shared" si="467"/>
        <v>0</v>
      </c>
      <c r="BH510" s="86">
        <f t="shared" si="467"/>
        <v>0</v>
      </c>
      <c r="BI510" s="86">
        <f t="shared" si="467"/>
        <v>0</v>
      </c>
      <c r="BJ510" s="86">
        <f t="shared" si="467"/>
        <v>0</v>
      </c>
      <c r="BK510" s="86">
        <f t="shared" si="467"/>
        <v>0</v>
      </c>
      <c r="BL510" s="86">
        <f t="shared" si="467"/>
        <v>0</v>
      </c>
      <c r="BM510" s="86">
        <f t="shared" si="467"/>
        <v>0</v>
      </c>
      <c r="BN510" s="86">
        <f t="shared" si="467"/>
        <v>0</v>
      </c>
      <c r="BO510" s="86">
        <f t="shared" si="467"/>
        <v>0</v>
      </c>
    </row>
    <row r="511" spans="1:67">
      <c r="B511" s="728" t="s">
        <v>1308</v>
      </c>
      <c r="C511" s="60"/>
      <c r="D511" s="686" t="s">
        <v>1306</v>
      </c>
      <c r="E511" s="667" t="s">
        <v>1312</v>
      </c>
      <c r="F511" s="692"/>
      <c r="G511" s="86">
        <f t="shared" ref="G511:AK511" si="468">IF(G439="","",G439*G475/1000)</f>
        <v>0</v>
      </c>
      <c r="H511" s="86">
        <f t="shared" si="468"/>
        <v>0</v>
      </c>
      <c r="I511" s="86">
        <f t="shared" si="468"/>
        <v>0</v>
      </c>
      <c r="J511" s="86">
        <f t="shared" si="468"/>
        <v>0</v>
      </c>
      <c r="K511" s="86">
        <f t="shared" si="468"/>
        <v>0</v>
      </c>
      <c r="L511" s="86">
        <f t="shared" si="468"/>
        <v>0</v>
      </c>
      <c r="M511" s="86">
        <f t="shared" si="468"/>
        <v>0</v>
      </c>
      <c r="N511" s="86">
        <f t="shared" si="468"/>
        <v>0</v>
      </c>
      <c r="O511" s="86">
        <f t="shared" si="468"/>
        <v>0</v>
      </c>
      <c r="P511" s="86">
        <f t="shared" si="468"/>
        <v>0</v>
      </c>
      <c r="Q511" s="86">
        <f t="shared" si="468"/>
        <v>0</v>
      </c>
      <c r="R511" s="86">
        <f t="shared" si="468"/>
        <v>0</v>
      </c>
      <c r="S511" s="86">
        <f t="shared" si="468"/>
        <v>0</v>
      </c>
      <c r="T511" s="86">
        <f t="shared" si="468"/>
        <v>0</v>
      </c>
      <c r="U511" s="86">
        <f t="shared" si="468"/>
        <v>0</v>
      </c>
      <c r="V511" s="86">
        <f t="shared" si="468"/>
        <v>0</v>
      </c>
      <c r="W511" s="86">
        <f t="shared" si="468"/>
        <v>0</v>
      </c>
      <c r="X511" s="86">
        <f t="shared" si="468"/>
        <v>0</v>
      </c>
      <c r="Y511" s="86">
        <f t="shared" si="468"/>
        <v>0</v>
      </c>
      <c r="Z511" s="86">
        <f t="shared" si="468"/>
        <v>0</v>
      </c>
      <c r="AA511" s="86">
        <f t="shared" si="468"/>
        <v>0</v>
      </c>
      <c r="AB511" s="86">
        <f t="shared" si="468"/>
        <v>0</v>
      </c>
      <c r="AC511" s="86">
        <f t="shared" si="468"/>
        <v>0</v>
      </c>
      <c r="AD511" s="86">
        <f t="shared" si="468"/>
        <v>0</v>
      </c>
      <c r="AE511" s="86">
        <f t="shared" si="468"/>
        <v>0</v>
      </c>
      <c r="AF511" s="86">
        <f t="shared" si="468"/>
        <v>0</v>
      </c>
      <c r="AG511" s="86">
        <f t="shared" si="468"/>
        <v>0</v>
      </c>
      <c r="AH511" s="86">
        <f t="shared" si="468"/>
        <v>0</v>
      </c>
      <c r="AI511" s="86">
        <f t="shared" si="468"/>
        <v>0</v>
      </c>
      <c r="AJ511" s="86">
        <f t="shared" si="468"/>
        <v>0</v>
      </c>
      <c r="AK511" s="86">
        <f t="shared" si="468"/>
        <v>0</v>
      </c>
      <c r="AL511" s="86">
        <f t="shared" si="464"/>
        <v>0</v>
      </c>
      <c r="AM511" s="86">
        <f t="shared" si="464"/>
        <v>0</v>
      </c>
      <c r="AN511" s="86">
        <f t="shared" si="464"/>
        <v>0</v>
      </c>
      <c r="AO511" s="86">
        <f t="shared" si="464"/>
        <v>0</v>
      </c>
      <c r="AP511" s="86">
        <f t="shared" si="464"/>
        <v>0</v>
      </c>
      <c r="AQ511" s="86">
        <f t="shared" ref="AQ511:BO511" si="469">IF(AQ439="","",AQ439*AQ475/1000)</f>
        <v>0</v>
      </c>
      <c r="AR511" s="86">
        <f t="shared" si="469"/>
        <v>0</v>
      </c>
      <c r="AS511" s="86">
        <f t="shared" si="469"/>
        <v>0</v>
      </c>
      <c r="AT511" s="86">
        <f t="shared" si="469"/>
        <v>0</v>
      </c>
      <c r="AU511" s="86">
        <f t="shared" si="469"/>
        <v>0</v>
      </c>
      <c r="AV511" s="86">
        <f t="shared" si="469"/>
        <v>0</v>
      </c>
      <c r="AW511" s="86">
        <f t="shared" si="469"/>
        <v>0</v>
      </c>
      <c r="AX511" s="86">
        <f t="shared" si="469"/>
        <v>0</v>
      </c>
      <c r="AY511" s="86">
        <f t="shared" si="469"/>
        <v>0</v>
      </c>
      <c r="AZ511" s="86">
        <f t="shared" si="469"/>
        <v>0</v>
      </c>
      <c r="BA511" s="86">
        <f t="shared" si="469"/>
        <v>0</v>
      </c>
      <c r="BB511" s="86">
        <f t="shared" si="469"/>
        <v>0</v>
      </c>
      <c r="BC511" s="86">
        <f t="shared" si="469"/>
        <v>0</v>
      </c>
      <c r="BD511" s="86">
        <f t="shared" si="469"/>
        <v>0</v>
      </c>
      <c r="BE511" s="86">
        <f t="shared" si="469"/>
        <v>0</v>
      </c>
      <c r="BF511" s="86">
        <f t="shared" si="469"/>
        <v>0</v>
      </c>
      <c r="BG511" s="86">
        <f t="shared" si="469"/>
        <v>0</v>
      </c>
      <c r="BH511" s="86">
        <f t="shared" si="469"/>
        <v>0</v>
      </c>
      <c r="BI511" s="86">
        <f t="shared" si="469"/>
        <v>0</v>
      </c>
      <c r="BJ511" s="86">
        <f t="shared" si="469"/>
        <v>0</v>
      </c>
      <c r="BK511" s="86">
        <f t="shared" si="469"/>
        <v>0</v>
      </c>
      <c r="BL511" s="86">
        <f t="shared" si="469"/>
        <v>0</v>
      </c>
      <c r="BM511" s="86">
        <f t="shared" si="469"/>
        <v>0</v>
      </c>
      <c r="BN511" s="86">
        <f t="shared" si="469"/>
        <v>0</v>
      </c>
      <c r="BO511" s="86">
        <f t="shared" si="469"/>
        <v>0</v>
      </c>
    </row>
    <row r="512" spans="1:67" s="15" customFormat="1" hidden="1" outlineLevel="1">
      <c r="B512" s="728">
        <v>323</v>
      </c>
      <c r="C512" s="59" t="s">
        <v>842</v>
      </c>
      <c r="D512" s="686"/>
      <c r="E512" s="812"/>
      <c r="F512" s="829"/>
      <c r="G512" s="143"/>
      <c r="H512" s="211"/>
      <c r="I512" s="211"/>
      <c r="J512" s="211"/>
      <c r="K512" s="211"/>
      <c r="L512" s="211"/>
      <c r="M512" s="211"/>
      <c r="N512" s="211"/>
      <c r="O512" s="211"/>
      <c r="P512" s="211"/>
      <c r="Q512" s="211"/>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1"/>
      <c r="BB512" s="211"/>
      <c r="BC512" s="211"/>
      <c r="BD512" s="211"/>
      <c r="BE512" s="211"/>
      <c r="BF512" s="211"/>
      <c r="BG512" s="211"/>
      <c r="BH512" s="211"/>
      <c r="BI512" s="211"/>
      <c r="BJ512" s="211"/>
      <c r="BK512" s="211"/>
      <c r="BL512" s="211"/>
      <c r="BM512" s="211"/>
      <c r="BN512" s="211"/>
      <c r="BO512" s="211"/>
    </row>
    <row r="513" spans="2:67" s="15" customFormat="1" hidden="1" outlineLevel="1">
      <c r="B513" s="728" t="s">
        <v>1198</v>
      </c>
      <c r="C513" s="58" t="s">
        <v>1337</v>
      </c>
      <c r="D513" s="686"/>
      <c r="E513" s="667" t="s">
        <v>1312</v>
      </c>
      <c r="F513" s="699"/>
      <c r="G513" s="155">
        <f>IF(COUNTBLANK(G514:G519)=6,"",SUM(G514:G519))</f>
        <v>0</v>
      </c>
      <c r="H513" s="155">
        <f t="shared" ref="H513:AF513" si="470">IF(COUNTBLANK(H514:H519)=6,"",SUM(H514:H519))</f>
        <v>0</v>
      </c>
      <c r="I513" s="155">
        <f t="shared" si="470"/>
        <v>0</v>
      </c>
      <c r="J513" s="155">
        <f t="shared" si="470"/>
        <v>0</v>
      </c>
      <c r="K513" s="155">
        <f t="shared" si="470"/>
        <v>0</v>
      </c>
      <c r="L513" s="155">
        <f t="shared" si="470"/>
        <v>0</v>
      </c>
      <c r="M513" s="155">
        <f t="shared" si="470"/>
        <v>0</v>
      </c>
      <c r="N513" s="155">
        <f t="shared" si="470"/>
        <v>0</v>
      </c>
      <c r="O513" s="155">
        <f t="shared" si="470"/>
        <v>0</v>
      </c>
      <c r="P513" s="155">
        <f t="shared" si="470"/>
        <v>0</v>
      </c>
      <c r="Q513" s="155">
        <f t="shared" si="470"/>
        <v>0</v>
      </c>
      <c r="R513" s="155">
        <f t="shared" si="470"/>
        <v>0</v>
      </c>
      <c r="S513" s="155">
        <f t="shared" si="470"/>
        <v>0</v>
      </c>
      <c r="T513" s="155">
        <f t="shared" si="470"/>
        <v>0</v>
      </c>
      <c r="U513" s="155">
        <f t="shared" si="470"/>
        <v>0</v>
      </c>
      <c r="V513" s="155">
        <f t="shared" si="470"/>
        <v>0</v>
      </c>
      <c r="W513" s="155">
        <f t="shared" si="470"/>
        <v>0</v>
      </c>
      <c r="X513" s="155">
        <f t="shared" si="470"/>
        <v>0</v>
      </c>
      <c r="Y513" s="155">
        <f t="shared" si="470"/>
        <v>0</v>
      </c>
      <c r="Z513" s="155">
        <f t="shared" si="470"/>
        <v>0</v>
      </c>
      <c r="AA513" s="155">
        <f t="shared" si="470"/>
        <v>0</v>
      </c>
      <c r="AB513" s="155">
        <f t="shared" si="470"/>
        <v>0</v>
      </c>
      <c r="AC513" s="155">
        <f t="shared" si="470"/>
        <v>0</v>
      </c>
      <c r="AD513" s="155">
        <f t="shared" si="470"/>
        <v>0</v>
      </c>
      <c r="AE513" s="155">
        <f t="shared" si="470"/>
        <v>0</v>
      </c>
      <c r="AF513" s="155">
        <f t="shared" si="470"/>
        <v>0</v>
      </c>
      <c r="AG513" s="155">
        <f t="shared" ref="AG513:AP513" si="471">IF(COUNTBLANK(AG514:AG519)=6,"",SUM(AG514:AG519))</f>
        <v>0</v>
      </c>
      <c r="AH513" s="155">
        <f t="shared" si="471"/>
        <v>0</v>
      </c>
      <c r="AI513" s="155">
        <f t="shared" si="471"/>
        <v>0</v>
      </c>
      <c r="AJ513" s="155">
        <f t="shared" si="471"/>
        <v>0</v>
      </c>
      <c r="AK513" s="155">
        <f t="shared" si="471"/>
        <v>0</v>
      </c>
      <c r="AL513" s="155">
        <f t="shared" si="471"/>
        <v>0</v>
      </c>
      <c r="AM513" s="155">
        <f t="shared" si="471"/>
        <v>0</v>
      </c>
      <c r="AN513" s="155">
        <f t="shared" si="471"/>
        <v>0</v>
      </c>
      <c r="AO513" s="155">
        <f t="shared" si="471"/>
        <v>0</v>
      </c>
      <c r="AP513" s="155">
        <f t="shared" si="471"/>
        <v>0</v>
      </c>
      <c r="AQ513" s="155">
        <f t="shared" ref="AQ513:BO513" si="472">IF(COUNTBLANK(AQ514:AQ519)=6,"",SUM(AQ514:AQ519))</f>
        <v>0</v>
      </c>
      <c r="AR513" s="155">
        <f t="shared" si="472"/>
        <v>0</v>
      </c>
      <c r="AS513" s="155">
        <f t="shared" si="472"/>
        <v>0</v>
      </c>
      <c r="AT513" s="155">
        <f t="shared" si="472"/>
        <v>0</v>
      </c>
      <c r="AU513" s="155">
        <f t="shared" si="472"/>
        <v>0</v>
      </c>
      <c r="AV513" s="155">
        <f t="shared" si="472"/>
        <v>0</v>
      </c>
      <c r="AW513" s="155">
        <f t="shared" si="472"/>
        <v>0</v>
      </c>
      <c r="AX513" s="155">
        <f t="shared" si="472"/>
        <v>0</v>
      </c>
      <c r="AY513" s="155">
        <f t="shared" si="472"/>
        <v>0</v>
      </c>
      <c r="AZ513" s="155">
        <f t="shared" si="472"/>
        <v>0</v>
      </c>
      <c r="BA513" s="155">
        <f t="shared" si="472"/>
        <v>0</v>
      </c>
      <c r="BB513" s="155">
        <f t="shared" si="472"/>
        <v>0</v>
      </c>
      <c r="BC513" s="155">
        <f t="shared" si="472"/>
        <v>0</v>
      </c>
      <c r="BD513" s="155">
        <f t="shared" si="472"/>
        <v>0</v>
      </c>
      <c r="BE513" s="155">
        <f t="shared" si="472"/>
        <v>0</v>
      </c>
      <c r="BF513" s="155">
        <f t="shared" si="472"/>
        <v>0</v>
      </c>
      <c r="BG513" s="155">
        <f t="shared" si="472"/>
        <v>0</v>
      </c>
      <c r="BH513" s="155">
        <f t="shared" si="472"/>
        <v>0</v>
      </c>
      <c r="BI513" s="155">
        <f t="shared" si="472"/>
        <v>0</v>
      </c>
      <c r="BJ513" s="155">
        <f t="shared" si="472"/>
        <v>0</v>
      </c>
      <c r="BK513" s="155">
        <f t="shared" si="472"/>
        <v>0</v>
      </c>
      <c r="BL513" s="155">
        <f t="shared" si="472"/>
        <v>0</v>
      </c>
      <c r="BM513" s="155">
        <f t="shared" si="472"/>
        <v>0</v>
      </c>
      <c r="BN513" s="155">
        <f t="shared" si="472"/>
        <v>0</v>
      </c>
      <c r="BO513" s="155">
        <f t="shared" si="472"/>
        <v>0</v>
      </c>
    </row>
    <row r="514" spans="2:67" hidden="1" outlineLevel="1">
      <c r="B514" s="728" t="s">
        <v>387</v>
      </c>
      <c r="C514" s="60"/>
      <c r="D514" s="686" t="s">
        <v>1148</v>
      </c>
      <c r="E514" s="667" t="s">
        <v>1312</v>
      </c>
      <c r="F514" s="699"/>
      <c r="G514" s="86">
        <f t="shared" ref="G514:AK514" si="473">IF(G442="","",G442*G478/1000)</f>
        <v>0</v>
      </c>
      <c r="H514" s="86">
        <f t="shared" si="473"/>
        <v>0</v>
      </c>
      <c r="I514" s="86">
        <f t="shared" si="473"/>
        <v>0</v>
      </c>
      <c r="J514" s="86">
        <f t="shared" si="473"/>
        <v>0</v>
      </c>
      <c r="K514" s="86">
        <f t="shared" si="473"/>
        <v>0</v>
      </c>
      <c r="L514" s="86">
        <f t="shared" si="473"/>
        <v>0</v>
      </c>
      <c r="M514" s="86">
        <f t="shared" si="473"/>
        <v>0</v>
      </c>
      <c r="N514" s="86">
        <f t="shared" si="473"/>
        <v>0</v>
      </c>
      <c r="O514" s="86">
        <f t="shared" si="473"/>
        <v>0</v>
      </c>
      <c r="P514" s="86">
        <f t="shared" si="473"/>
        <v>0</v>
      </c>
      <c r="Q514" s="86">
        <f t="shared" si="473"/>
        <v>0</v>
      </c>
      <c r="R514" s="86">
        <f t="shared" si="473"/>
        <v>0</v>
      </c>
      <c r="S514" s="86">
        <f t="shared" si="473"/>
        <v>0</v>
      </c>
      <c r="T514" s="86">
        <f t="shared" si="473"/>
        <v>0</v>
      </c>
      <c r="U514" s="86">
        <f t="shared" si="473"/>
        <v>0</v>
      </c>
      <c r="V514" s="86">
        <f t="shared" si="473"/>
        <v>0</v>
      </c>
      <c r="W514" s="86">
        <f t="shared" si="473"/>
        <v>0</v>
      </c>
      <c r="X514" s="86">
        <f t="shared" si="473"/>
        <v>0</v>
      </c>
      <c r="Y514" s="86">
        <f t="shared" si="473"/>
        <v>0</v>
      </c>
      <c r="Z514" s="86">
        <f t="shared" si="473"/>
        <v>0</v>
      </c>
      <c r="AA514" s="86">
        <f t="shared" si="473"/>
        <v>0</v>
      </c>
      <c r="AB514" s="86">
        <f t="shared" si="473"/>
        <v>0</v>
      </c>
      <c r="AC514" s="86">
        <f t="shared" si="473"/>
        <v>0</v>
      </c>
      <c r="AD514" s="86">
        <f t="shared" si="473"/>
        <v>0</v>
      </c>
      <c r="AE514" s="86">
        <f t="shared" si="473"/>
        <v>0</v>
      </c>
      <c r="AF514" s="86">
        <f t="shared" si="473"/>
        <v>0</v>
      </c>
      <c r="AG514" s="86">
        <f t="shared" si="473"/>
        <v>0</v>
      </c>
      <c r="AH514" s="86">
        <f t="shared" si="473"/>
        <v>0</v>
      </c>
      <c r="AI514" s="86">
        <f t="shared" si="473"/>
        <v>0</v>
      </c>
      <c r="AJ514" s="86">
        <f t="shared" si="473"/>
        <v>0</v>
      </c>
      <c r="AK514" s="86">
        <f t="shared" si="473"/>
        <v>0</v>
      </c>
      <c r="AL514" s="86">
        <f t="shared" ref="AL514:AP519" si="474">IF(AL442="","",AL442*AL478/1000)</f>
        <v>0</v>
      </c>
      <c r="AM514" s="86">
        <f t="shared" si="474"/>
        <v>0</v>
      </c>
      <c r="AN514" s="86">
        <f t="shared" si="474"/>
        <v>0</v>
      </c>
      <c r="AO514" s="86">
        <f t="shared" si="474"/>
        <v>0</v>
      </c>
      <c r="AP514" s="86">
        <f t="shared" si="474"/>
        <v>0</v>
      </c>
      <c r="AQ514" s="86">
        <f t="shared" ref="AQ514:BO514" si="475">IF(AQ442="","",AQ442*AQ478/1000)</f>
        <v>0</v>
      </c>
      <c r="AR514" s="86">
        <f t="shared" si="475"/>
        <v>0</v>
      </c>
      <c r="AS514" s="86">
        <f t="shared" si="475"/>
        <v>0</v>
      </c>
      <c r="AT514" s="86">
        <f t="shared" si="475"/>
        <v>0</v>
      </c>
      <c r="AU514" s="86">
        <f t="shared" si="475"/>
        <v>0</v>
      </c>
      <c r="AV514" s="86">
        <f t="shared" si="475"/>
        <v>0</v>
      </c>
      <c r="AW514" s="86">
        <f t="shared" si="475"/>
        <v>0</v>
      </c>
      <c r="AX514" s="86">
        <f t="shared" si="475"/>
        <v>0</v>
      </c>
      <c r="AY514" s="86">
        <f t="shared" si="475"/>
        <v>0</v>
      </c>
      <c r="AZ514" s="86">
        <f t="shared" si="475"/>
        <v>0</v>
      </c>
      <c r="BA514" s="86">
        <f t="shared" si="475"/>
        <v>0</v>
      </c>
      <c r="BB514" s="86">
        <f t="shared" si="475"/>
        <v>0</v>
      </c>
      <c r="BC514" s="86">
        <f t="shared" si="475"/>
        <v>0</v>
      </c>
      <c r="BD514" s="86">
        <f t="shared" si="475"/>
        <v>0</v>
      </c>
      <c r="BE514" s="86">
        <f t="shared" si="475"/>
        <v>0</v>
      </c>
      <c r="BF514" s="86">
        <f t="shared" si="475"/>
        <v>0</v>
      </c>
      <c r="BG514" s="86">
        <f t="shared" si="475"/>
        <v>0</v>
      </c>
      <c r="BH514" s="86">
        <f t="shared" si="475"/>
        <v>0</v>
      </c>
      <c r="BI514" s="86">
        <f t="shared" si="475"/>
        <v>0</v>
      </c>
      <c r="BJ514" s="86">
        <f t="shared" si="475"/>
        <v>0</v>
      </c>
      <c r="BK514" s="86">
        <f t="shared" si="475"/>
        <v>0</v>
      </c>
      <c r="BL514" s="86">
        <f t="shared" si="475"/>
        <v>0</v>
      </c>
      <c r="BM514" s="86">
        <f t="shared" si="475"/>
        <v>0</v>
      </c>
      <c r="BN514" s="86">
        <f t="shared" si="475"/>
        <v>0</v>
      </c>
      <c r="BO514" s="86">
        <f t="shared" si="475"/>
        <v>0</v>
      </c>
    </row>
    <row r="515" spans="2:67" hidden="1" outlineLevel="1">
      <c r="B515" s="728" t="s">
        <v>388</v>
      </c>
      <c r="C515" s="60"/>
      <c r="D515" s="686" t="s">
        <v>1119</v>
      </c>
      <c r="E515" s="667" t="s">
        <v>1312</v>
      </c>
      <c r="F515" s="699"/>
      <c r="G515" s="86">
        <f t="shared" ref="G515:AK515" si="476">IF(G443="","",G443*G479/1000)</f>
        <v>0</v>
      </c>
      <c r="H515" s="86">
        <f t="shared" si="476"/>
        <v>0</v>
      </c>
      <c r="I515" s="86">
        <f t="shared" si="476"/>
        <v>0</v>
      </c>
      <c r="J515" s="86">
        <f t="shared" si="476"/>
        <v>0</v>
      </c>
      <c r="K515" s="86">
        <f t="shared" si="476"/>
        <v>0</v>
      </c>
      <c r="L515" s="86">
        <f t="shared" si="476"/>
        <v>0</v>
      </c>
      <c r="M515" s="86">
        <f t="shared" si="476"/>
        <v>0</v>
      </c>
      <c r="N515" s="86">
        <f t="shared" si="476"/>
        <v>0</v>
      </c>
      <c r="O515" s="86">
        <f t="shared" si="476"/>
        <v>0</v>
      </c>
      <c r="P515" s="86">
        <f t="shared" si="476"/>
        <v>0</v>
      </c>
      <c r="Q515" s="86">
        <f t="shared" si="476"/>
        <v>0</v>
      </c>
      <c r="R515" s="86">
        <f t="shared" si="476"/>
        <v>0</v>
      </c>
      <c r="S515" s="86">
        <f t="shared" si="476"/>
        <v>0</v>
      </c>
      <c r="T515" s="86">
        <f t="shared" si="476"/>
        <v>0</v>
      </c>
      <c r="U515" s="86">
        <f t="shared" si="476"/>
        <v>0</v>
      </c>
      <c r="V515" s="86">
        <f t="shared" si="476"/>
        <v>0</v>
      </c>
      <c r="W515" s="86">
        <f t="shared" si="476"/>
        <v>0</v>
      </c>
      <c r="X515" s="86">
        <f t="shared" si="476"/>
        <v>0</v>
      </c>
      <c r="Y515" s="86">
        <f t="shared" si="476"/>
        <v>0</v>
      </c>
      <c r="Z515" s="86">
        <f t="shared" si="476"/>
        <v>0</v>
      </c>
      <c r="AA515" s="86">
        <f t="shared" si="476"/>
        <v>0</v>
      </c>
      <c r="AB515" s="86">
        <f t="shared" si="476"/>
        <v>0</v>
      </c>
      <c r="AC515" s="86">
        <f t="shared" si="476"/>
        <v>0</v>
      </c>
      <c r="AD515" s="86">
        <f t="shared" si="476"/>
        <v>0</v>
      </c>
      <c r="AE515" s="86">
        <f t="shared" si="476"/>
        <v>0</v>
      </c>
      <c r="AF515" s="86">
        <f t="shared" si="476"/>
        <v>0</v>
      </c>
      <c r="AG515" s="86">
        <f t="shared" si="476"/>
        <v>0</v>
      </c>
      <c r="AH515" s="86">
        <f t="shared" si="476"/>
        <v>0</v>
      </c>
      <c r="AI515" s="86">
        <f t="shared" si="476"/>
        <v>0</v>
      </c>
      <c r="AJ515" s="86">
        <f t="shared" si="476"/>
        <v>0</v>
      </c>
      <c r="AK515" s="86">
        <f t="shared" si="476"/>
        <v>0</v>
      </c>
      <c r="AL515" s="86">
        <f t="shared" si="474"/>
        <v>0</v>
      </c>
      <c r="AM515" s="86">
        <f t="shared" si="474"/>
        <v>0</v>
      </c>
      <c r="AN515" s="86">
        <f t="shared" si="474"/>
        <v>0</v>
      </c>
      <c r="AO515" s="86">
        <f t="shared" si="474"/>
        <v>0</v>
      </c>
      <c r="AP515" s="86">
        <f t="shared" si="474"/>
        <v>0</v>
      </c>
      <c r="AQ515" s="86">
        <f t="shared" ref="AQ515:BO515" si="477">IF(AQ443="","",AQ443*AQ479/1000)</f>
        <v>0</v>
      </c>
      <c r="AR515" s="86">
        <f t="shared" si="477"/>
        <v>0</v>
      </c>
      <c r="AS515" s="86">
        <f t="shared" si="477"/>
        <v>0</v>
      </c>
      <c r="AT515" s="86">
        <f t="shared" si="477"/>
        <v>0</v>
      </c>
      <c r="AU515" s="86">
        <f t="shared" si="477"/>
        <v>0</v>
      </c>
      <c r="AV515" s="86">
        <f t="shared" si="477"/>
        <v>0</v>
      </c>
      <c r="AW515" s="86">
        <f t="shared" si="477"/>
        <v>0</v>
      </c>
      <c r="AX515" s="86">
        <f t="shared" si="477"/>
        <v>0</v>
      </c>
      <c r="AY515" s="86">
        <f t="shared" si="477"/>
        <v>0</v>
      </c>
      <c r="AZ515" s="86">
        <f t="shared" si="477"/>
        <v>0</v>
      </c>
      <c r="BA515" s="86">
        <f t="shared" si="477"/>
        <v>0</v>
      </c>
      <c r="BB515" s="86">
        <f t="shared" si="477"/>
        <v>0</v>
      </c>
      <c r="BC515" s="86">
        <f t="shared" si="477"/>
        <v>0</v>
      </c>
      <c r="BD515" s="86">
        <f t="shared" si="477"/>
        <v>0</v>
      </c>
      <c r="BE515" s="86">
        <f t="shared" si="477"/>
        <v>0</v>
      </c>
      <c r="BF515" s="86">
        <f t="shared" si="477"/>
        <v>0</v>
      </c>
      <c r="BG515" s="86">
        <f t="shared" si="477"/>
        <v>0</v>
      </c>
      <c r="BH515" s="86">
        <f t="shared" si="477"/>
        <v>0</v>
      </c>
      <c r="BI515" s="86">
        <f t="shared" si="477"/>
        <v>0</v>
      </c>
      <c r="BJ515" s="86">
        <f t="shared" si="477"/>
        <v>0</v>
      </c>
      <c r="BK515" s="86">
        <f t="shared" si="477"/>
        <v>0</v>
      </c>
      <c r="BL515" s="86">
        <f t="shared" si="477"/>
        <v>0</v>
      </c>
      <c r="BM515" s="86">
        <f t="shared" si="477"/>
        <v>0</v>
      </c>
      <c r="BN515" s="86">
        <f t="shared" si="477"/>
        <v>0</v>
      </c>
      <c r="BO515" s="86">
        <f t="shared" si="477"/>
        <v>0</v>
      </c>
    </row>
    <row r="516" spans="2:67" hidden="1" outlineLevel="1">
      <c r="B516" s="728" t="s">
        <v>840</v>
      </c>
      <c r="C516" s="60"/>
      <c r="D516" s="686" t="s">
        <v>776</v>
      </c>
      <c r="E516" s="667" t="s">
        <v>1312</v>
      </c>
      <c r="F516" s="699"/>
      <c r="G516" s="86">
        <f t="shared" ref="G516:AK516" si="478">IF(G444="","",G444*G480/1000)</f>
        <v>0</v>
      </c>
      <c r="H516" s="86">
        <f t="shared" si="478"/>
        <v>0</v>
      </c>
      <c r="I516" s="86">
        <f t="shared" si="478"/>
        <v>0</v>
      </c>
      <c r="J516" s="86">
        <f t="shared" si="478"/>
        <v>0</v>
      </c>
      <c r="K516" s="86">
        <f t="shared" si="478"/>
        <v>0</v>
      </c>
      <c r="L516" s="86">
        <f t="shared" si="478"/>
        <v>0</v>
      </c>
      <c r="M516" s="86">
        <f t="shared" si="478"/>
        <v>0</v>
      </c>
      <c r="N516" s="86">
        <f t="shared" si="478"/>
        <v>0</v>
      </c>
      <c r="O516" s="86">
        <f t="shared" si="478"/>
        <v>0</v>
      </c>
      <c r="P516" s="86">
        <f t="shared" si="478"/>
        <v>0</v>
      </c>
      <c r="Q516" s="86">
        <f t="shared" si="478"/>
        <v>0</v>
      </c>
      <c r="R516" s="86">
        <f t="shared" si="478"/>
        <v>0</v>
      </c>
      <c r="S516" s="86">
        <f t="shared" si="478"/>
        <v>0</v>
      </c>
      <c r="T516" s="86">
        <f t="shared" si="478"/>
        <v>0</v>
      </c>
      <c r="U516" s="86">
        <f t="shared" si="478"/>
        <v>0</v>
      </c>
      <c r="V516" s="86">
        <f t="shared" si="478"/>
        <v>0</v>
      </c>
      <c r="W516" s="86">
        <f t="shared" si="478"/>
        <v>0</v>
      </c>
      <c r="X516" s="86">
        <f t="shared" si="478"/>
        <v>0</v>
      </c>
      <c r="Y516" s="86">
        <f t="shared" si="478"/>
        <v>0</v>
      </c>
      <c r="Z516" s="86">
        <f t="shared" si="478"/>
        <v>0</v>
      </c>
      <c r="AA516" s="86">
        <f t="shared" si="478"/>
        <v>0</v>
      </c>
      <c r="AB516" s="86">
        <f t="shared" si="478"/>
        <v>0</v>
      </c>
      <c r="AC516" s="86">
        <f t="shared" si="478"/>
        <v>0</v>
      </c>
      <c r="AD516" s="86">
        <f t="shared" si="478"/>
        <v>0</v>
      </c>
      <c r="AE516" s="86">
        <f t="shared" si="478"/>
        <v>0</v>
      </c>
      <c r="AF516" s="86">
        <f t="shared" si="478"/>
        <v>0</v>
      </c>
      <c r="AG516" s="86">
        <f t="shared" si="478"/>
        <v>0</v>
      </c>
      <c r="AH516" s="86">
        <f t="shared" si="478"/>
        <v>0</v>
      </c>
      <c r="AI516" s="86">
        <f t="shared" si="478"/>
        <v>0</v>
      </c>
      <c r="AJ516" s="86">
        <f t="shared" si="478"/>
        <v>0</v>
      </c>
      <c r="AK516" s="86">
        <f t="shared" si="478"/>
        <v>0</v>
      </c>
      <c r="AL516" s="86">
        <f t="shared" si="474"/>
        <v>0</v>
      </c>
      <c r="AM516" s="86">
        <f t="shared" si="474"/>
        <v>0</v>
      </c>
      <c r="AN516" s="86">
        <f t="shared" si="474"/>
        <v>0</v>
      </c>
      <c r="AO516" s="86">
        <f t="shared" si="474"/>
        <v>0</v>
      </c>
      <c r="AP516" s="86">
        <f t="shared" si="474"/>
        <v>0</v>
      </c>
      <c r="AQ516" s="86">
        <f t="shared" ref="AQ516:BO516" si="479">IF(AQ444="","",AQ444*AQ480/1000)</f>
        <v>0</v>
      </c>
      <c r="AR516" s="86">
        <f t="shared" si="479"/>
        <v>0</v>
      </c>
      <c r="AS516" s="86">
        <f t="shared" si="479"/>
        <v>0</v>
      </c>
      <c r="AT516" s="86">
        <f t="shared" si="479"/>
        <v>0</v>
      </c>
      <c r="AU516" s="86">
        <f t="shared" si="479"/>
        <v>0</v>
      </c>
      <c r="AV516" s="86">
        <f t="shared" si="479"/>
        <v>0</v>
      </c>
      <c r="AW516" s="86">
        <f t="shared" si="479"/>
        <v>0</v>
      </c>
      <c r="AX516" s="86">
        <f t="shared" si="479"/>
        <v>0</v>
      </c>
      <c r="AY516" s="86">
        <f t="shared" si="479"/>
        <v>0</v>
      </c>
      <c r="AZ516" s="86">
        <f t="shared" si="479"/>
        <v>0</v>
      </c>
      <c r="BA516" s="86">
        <f t="shared" si="479"/>
        <v>0</v>
      </c>
      <c r="BB516" s="86">
        <f t="shared" si="479"/>
        <v>0</v>
      </c>
      <c r="BC516" s="86">
        <f t="shared" si="479"/>
        <v>0</v>
      </c>
      <c r="BD516" s="86">
        <f t="shared" si="479"/>
        <v>0</v>
      </c>
      <c r="BE516" s="86">
        <f t="shared" si="479"/>
        <v>0</v>
      </c>
      <c r="BF516" s="86">
        <f t="shared" si="479"/>
        <v>0</v>
      </c>
      <c r="BG516" s="86">
        <f t="shared" si="479"/>
        <v>0</v>
      </c>
      <c r="BH516" s="86">
        <f t="shared" si="479"/>
        <v>0</v>
      </c>
      <c r="BI516" s="86">
        <f t="shared" si="479"/>
        <v>0</v>
      </c>
      <c r="BJ516" s="86">
        <f t="shared" si="479"/>
        <v>0</v>
      </c>
      <c r="BK516" s="86">
        <f t="shared" si="479"/>
        <v>0</v>
      </c>
      <c r="BL516" s="86">
        <f t="shared" si="479"/>
        <v>0</v>
      </c>
      <c r="BM516" s="86">
        <f t="shared" si="479"/>
        <v>0</v>
      </c>
      <c r="BN516" s="86">
        <f t="shared" si="479"/>
        <v>0</v>
      </c>
      <c r="BO516" s="86">
        <f t="shared" si="479"/>
        <v>0</v>
      </c>
    </row>
    <row r="517" spans="2:67" hidden="1" outlineLevel="1">
      <c r="B517" s="728" t="s">
        <v>841</v>
      </c>
      <c r="C517" s="60"/>
      <c r="D517" s="686" t="s">
        <v>1120</v>
      </c>
      <c r="E517" s="667" t="s">
        <v>1312</v>
      </c>
      <c r="F517" s="699"/>
      <c r="G517" s="86">
        <f t="shared" ref="G517:AK517" si="480">IF(G445="","",G445*G481/1000)</f>
        <v>0</v>
      </c>
      <c r="H517" s="86">
        <f t="shared" si="480"/>
        <v>0</v>
      </c>
      <c r="I517" s="86">
        <f t="shared" si="480"/>
        <v>0</v>
      </c>
      <c r="J517" s="86">
        <f t="shared" si="480"/>
        <v>0</v>
      </c>
      <c r="K517" s="86">
        <f t="shared" si="480"/>
        <v>0</v>
      </c>
      <c r="L517" s="86">
        <f t="shared" si="480"/>
        <v>0</v>
      </c>
      <c r="M517" s="86">
        <f t="shared" si="480"/>
        <v>0</v>
      </c>
      <c r="N517" s="86">
        <f t="shared" si="480"/>
        <v>0</v>
      </c>
      <c r="O517" s="86">
        <f t="shared" si="480"/>
        <v>0</v>
      </c>
      <c r="P517" s="86">
        <f t="shared" si="480"/>
        <v>0</v>
      </c>
      <c r="Q517" s="86">
        <f t="shared" si="480"/>
        <v>0</v>
      </c>
      <c r="R517" s="86">
        <f t="shared" si="480"/>
        <v>0</v>
      </c>
      <c r="S517" s="86">
        <f t="shared" si="480"/>
        <v>0</v>
      </c>
      <c r="T517" s="86">
        <f t="shared" si="480"/>
        <v>0</v>
      </c>
      <c r="U517" s="86">
        <f t="shared" si="480"/>
        <v>0</v>
      </c>
      <c r="V517" s="86">
        <f t="shared" si="480"/>
        <v>0</v>
      </c>
      <c r="W517" s="86">
        <f t="shared" si="480"/>
        <v>0</v>
      </c>
      <c r="X517" s="86">
        <f t="shared" si="480"/>
        <v>0</v>
      </c>
      <c r="Y517" s="86">
        <f t="shared" si="480"/>
        <v>0</v>
      </c>
      <c r="Z517" s="86">
        <f t="shared" si="480"/>
        <v>0</v>
      </c>
      <c r="AA517" s="86">
        <f t="shared" si="480"/>
        <v>0</v>
      </c>
      <c r="AB517" s="86">
        <f t="shared" si="480"/>
        <v>0</v>
      </c>
      <c r="AC517" s="86">
        <f t="shared" si="480"/>
        <v>0</v>
      </c>
      <c r="AD517" s="86">
        <f t="shared" si="480"/>
        <v>0</v>
      </c>
      <c r="AE517" s="86">
        <f t="shared" si="480"/>
        <v>0</v>
      </c>
      <c r="AF517" s="86">
        <f t="shared" si="480"/>
        <v>0</v>
      </c>
      <c r="AG517" s="86">
        <f t="shared" si="480"/>
        <v>0</v>
      </c>
      <c r="AH517" s="86">
        <f t="shared" si="480"/>
        <v>0</v>
      </c>
      <c r="AI517" s="86">
        <f t="shared" si="480"/>
        <v>0</v>
      </c>
      <c r="AJ517" s="86">
        <f t="shared" si="480"/>
        <v>0</v>
      </c>
      <c r="AK517" s="86">
        <f t="shared" si="480"/>
        <v>0</v>
      </c>
      <c r="AL517" s="86">
        <f t="shared" si="474"/>
        <v>0</v>
      </c>
      <c r="AM517" s="86">
        <f t="shared" si="474"/>
        <v>0</v>
      </c>
      <c r="AN517" s="86">
        <f t="shared" si="474"/>
        <v>0</v>
      </c>
      <c r="AO517" s="86">
        <f t="shared" si="474"/>
        <v>0</v>
      </c>
      <c r="AP517" s="86">
        <f t="shared" si="474"/>
        <v>0</v>
      </c>
      <c r="AQ517" s="86">
        <f t="shared" ref="AQ517:BO517" si="481">IF(AQ445="","",AQ445*AQ481/1000)</f>
        <v>0</v>
      </c>
      <c r="AR517" s="86">
        <f t="shared" si="481"/>
        <v>0</v>
      </c>
      <c r="AS517" s="86">
        <f t="shared" si="481"/>
        <v>0</v>
      </c>
      <c r="AT517" s="86">
        <f t="shared" si="481"/>
        <v>0</v>
      </c>
      <c r="AU517" s="86">
        <f t="shared" si="481"/>
        <v>0</v>
      </c>
      <c r="AV517" s="86">
        <f t="shared" si="481"/>
        <v>0</v>
      </c>
      <c r="AW517" s="86">
        <f t="shared" si="481"/>
        <v>0</v>
      </c>
      <c r="AX517" s="86">
        <f t="shared" si="481"/>
        <v>0</v>
      </c>
      <c r="AY517" s="86">
        <f t="shared" si="481"/>
        <v>0</v>
      </c>
      <c r="AZ517" s="86">
        <f t="shared" si="481"/>
        <v>0</v>
      </c>
      <c r="BA517" s="86">
        <f t="shared" si="481"/>
        <v>0</v>
      </c>
      <c r="BB517" s="86">
        <f t="shared" si="481"/>
        <v>0</v>
      </c>
      <c r="BC517" s="86">
        <f t="shared" si="481"/>
        <v>0</v>
      </c>
      <c r="BD517" s="86">
        <f t="shared" si="481"/>
        <v>0</v>
      </c>
      <c r="BE517" s="86">
        <f t="shared" si="481"/>
        <v>0</v>
      </c>
      <c r="BF517" s="86">
        <f t="shared" si="481"/>
        <v>0</v>
      </c>
      <c r="BG517" s="86">
        <f t="shared" si="481"/>
        <v>0</v>
      </c>
      <c r="BH517" s="86">
        <f t="shared" si="481"/>
        <v>0</v>
      </c>
      <c r="BI517" s="86">
        <f t="shared" si="481"/>
        <v>0</v>
      </c>
      <c r="BJ517" s="86">
        <f t="shared" si="481"/>
        <v>0</v>
      </c>
      <c r="BK517" s="86">
        <f t="shared" si="481"/>
        <v>0</v>
      </c>
      <c r="BL517" s="86">
        <f t="shared" si="481"/>
        <v>0</v>
      </c>
      <c r="BM517" s="86">
        <f t="shared" si="481"/>
        <v>0</v>
      </c>
      <c r="BN517" s="86">
        <f t="shared" si="481"/>
        <v>0</v>
      </c>
      <c r="BO517" s="86">
        <f t="shared" si="481"/>
        <v>0</v>
      </c>
    </row>
    <row r="518" spans="2:67" hidden="1" outlineLevel="1">
      <c r="B518" s="728" t="s">
        <v>844</v>
      </c>
      <c r="C518" s="60"/>
      <c r="D518" s="686" t="s">
        <v>1121</v>
      </c>
      <c r="E518" s="667" t="s">
        <v>1312</v>
      </c>
      <c r="F518" s="699"/>
      <c r="G518" s="86">
        <f t="shared" ref="G518:AK518" si="482">IF(G446="","",G446*G482/1000)</f>
        <v>0</v>
      </c>
      <c r="H518" s="86">
        <f t="shared" si="482"/>
        <v>0</v>
      </c>
      <c r="I518" s="86">
        <f t="shared" si="482"/>
        <v>0</v>
      </c>
      <c r="J518" s="86">
        <f t="shared" si="482"/>
        <v>0</v>
      </c>
      <c r="K518" s="86">
        <f t="shared" si="482"/>
        <v>0</v>
      </c>
      <c r="L518" s="86">
        <f t="shared" si="482"/>
        <v>0</v>
      </c>
      <c r="M518" s="86">
        <f t="shared" si="482"/>
        <v>0</v>
      </c>
      <c r="N518" s="86">
        <f t="shared" si="482"/>
        <v>0</v>
      </c>
      <c r="O518" s="86">
        <f t="shared" si="482"/>
        <v>0</v>
      </c>
      <c r="P518" s="86">
        <f t="shared" si="482"/>
        <v>0</v>
      </c>
      <c r="Q518" s="86">
        <f t="shared" si="482"/>
        <v>0</v>
      </c>
      <c r="R518" s="86">
        <f t="shared" si="482"/>
        <v>0</v>
      </c>
      <c r="S518" s="86">
        <f t="shared" si="482"/>
        <v>0</v>
      </c>
      <c r="T518" s="86">
        <f t="shared" si="482"/>
        <v>0</v>
      </c>
      <c r="U518" s="86">
        <f t="shared" si="482"/>
        <v>0</v>
      </c>
      <c r="V518" s="86">
        <f t="shared" si="482"/>
        <v>0</v>
      </c>
      <c r="W518" s="86">
        <f t="shared" si="482"/>
        <v>0</v>
      </c>
      <c r="X518" s="86">
        <f t="shared" si="482"/>
        <v>0</v>
      </c>
      <c r="Y518" s="86">
        <f t="shared" si="482"/>
        <v>0</v>
      </c>
      <c r="Z518" s="86">
        <f t="shared" si="482"/>
        <v>0</v>
      </c>
      <c r="AA518" s="86">
        <f t="shared" si="482"/>
        <v>0</v>
      </c>
      <c r="AB518" s="86">
        <f t="shared" si="482"/>
        <v>0</v>
      </c>
      <c r="AC518" s="86">
        <f t="shared" si="482"/>
        <v>0</v>
      </c>
      <c r="AD518" s="86">
        <f t="shared" si="482"/>
        <v>0</v>
      </c>
      <c r="AE518" s="86">
        <f t="shared" si="482"/>
        <v>0</v>
      </c>
      <c r="AF518" s="86">
        <f t="shared" si="482"/>
        <v>0</v>
      </c>
      <c r="AG518" s="86">
        <f t="shared" si="482"/>
        <v>0</v>
      </c>
      <c r="AH518" s="86">
        <f t="shared" si="482"/>
        <v>0</v>
      </c>
      <c r="AI518" s="86">
        <f t="shared" si="482"/>
        <v>0</v>
      </c>
      <c r="AJ518" s="86">
        <f t="shared" si="482"/>
        <v>0</v>
      </c>
      <c r="AK518" s="86">
        <f t="shared" si="482"/>
        <v>0</v>
      </c>
      <c r="AL518" s="86">
        <f t="shared" si="474"/>
        <v>0</v>
      </c>
      <c r="AM518" s="86">
        <f t="shared" si="474"/>
        <v>0</v>
      </c>
      <c r="AN518" s="86">
        <f t="shared" si="474"/>
        <v>0</v>
      </c>
      <c r="AO518" s="86">
        <f t="shared" si="474"/>
        <v>0</v>
      </c>
      <c r="AP518" s="86">
        <f t="shared" si="474"/>
        <v>0</v>
      </c>
      <c r="AQ518" s="86">
        <f t="shared" ref="AQ518:BO518" si="483">IF(AQ446="","",AQ446*AQ482/1000)</f>
        <v>0</v>
      </c>
      <c r="AR518" s="86">
        <f t="shared" si="483"/>
        <v>0</v>
      </c>
      <c r="AS518" s="86">
        <f t="shared" si="483"/>
        <v>0</v>
      </c>
      <c r="AT518" s="86">
        <f t="shared" si="483"/>
        <v>0</v>
      </c>
      <c r="AU518" s="86">
        <f t="shared" si="483"/>
        <v>0</v>
      </c>
      <c r="AV518" s="86">
        <f t="shared" si="483"/>
        <v>0</v>
      </c>
      <c r="AW518" s="86">
        <f t="shared" si="483"/>
        <v>0</v>
      </c>
      <c r="AX518" s="86">
        <f t="shared" si="483"/>
        <v>0</v>
      </c>
      <c r="AY518" s="86">
        <f t="shared" si="483"/>
        <v>0</v>
      </c>
      <c r="AZ518" s="86">
        <f t="shared" si="483"/>
        <v>0</v>
      </c>
      <c r="BA518" s="86">
        <f t="shared" si="483"/>
        <v>0</v>
      </c>
      <c r="BB518" s="86">
        <f t="shared" si="483"/>
        <v>0</v>
      </c>
      <c r="BC518" s="86">
        <f t="shared" si="483"/>
        <v>0</v>
      </c>
      <c r="BD518" s="86">
        <f t="shared" si="483"/>
        <v>0</v>
      </c>
      <c r="BE518" s="86">
        <f t="shared" si="483"/>
        <v>0</v>
      </c>
      <c r="BF518" s="86">
        <f t="shared" si="483"/>
        <v>0</v>
      </c>
      <c r="BG518" s="86">
        <f t="shared" si="483"/>
        <v>0</v>
      </c>
      <c r="BH518" s="86">
        <f t="shared" si="483"/>
        <v>0</v>
      </c>
      <c r="BI518" s="86">
        <f t="shared" si="483"/>
        <v>0</v>
      </c>
      <c r="BJ518" s="86">
        <f t="shared" si="483"/>
        <v>0</v>
      </c>
      <c r="BK518" s="86">
        <f t="shared" si="483"/>
        <v>0</v>
      </c>
      <c r="BL518" s="86">
        <f t="shared" si="483"/>
        <v>0</v>
      </c>
      <c r="BM518" s="86">
        <f t="shared" si="483"/>
        <v>0</v>
      </c>
      <c r="BN518" s="86">
        <f t="shared" si="483"/>
        <v>0</v>
      </c>
      <c r="BO518" s="86">
        <f t="shared" si="483"/>
        <v>0</v>
      </c>
    </row>
    <row r="519" spans="2:67" hidden="1" outlineLevel="1">
      <c r="B519" s="728" t="s">
        <v>845</v>
      </c>
      <c r="C519" s="60"/>
      <c r="D519" s="686" t="s">
        <v>1122</v>
      </c>
      <c r="E519" s="667" t="s">
        <v>1312</v>
      </c>
      <c r="F519" s="699"/>
      <c r="G519" s="86">
        <f t="shared" ref="G519:AK519" si="484">IF(G447="","",G447*G483/1000)</f>
        <v>0</v>
      </c>
      <c r="H519" s="86">
        <f t="shared" si="484"/>
        <v>0</v>
      </c>
      <c r="I519" s="86">
        <f t="shared" si="484"/>
        <v>0</v>
      </c>
      <c r="J519" s="86">
        <f t="shared" si="484"/>
        <v>0</v>
      </c>
      <c r="K519" s="86">
        <f t="shared" si="484"/>
        <v>0</v>
      </c>
      <c r="L519" s="86">
        <f t="shared" si="484"/>
        <v>0</v>
      </c>
      <c r="M519" s="86">
        <f t="shared" si="484"/>
        <v>0</v>
      </c>
      <c r="N519" s="86">
        <f t="shared" si="484"/>
        <v>0</v>
      </c>
      <c r="O519" s="86">
        <f t="shared" si="484"/>
        <v>0</v>
      </c>
      <c r="P519" s="86">
        <f t="shared" si="484"/>
        <v>0</v>
      </c>
      <c r="Q519" s="86">
        <f t="shared" si="484"/>
        <v>0</v>
      </c>
      <c r="R519" s="86">
        <f t="shared" si="484"/>
        <v>0</v>
      </c>
      <c r="S519" s="86">
        <f t="shared" si="484"/>
        <v>0</v>
      </c>
      <c r="T519" s="86">
        <f t="shared" si="484"/>
        <v>0</v>
      </c>
      <c r="U519" s="86">
        <f t="shared" si="484"/>
        <v>0</v>
      </c>
      <c r="V519" s="86">
        <f t="shared" si="484"/>
        <v>0</v>
      </c>
      <c r="W519" s="86">
        <f t="shared" si="484"/>
        <v>0</v>
      </c>
      <c r="X519" s="86">
        <f t="shared" si="484"/>
        <v>0</v>
      </c>
      <c r="Y519" s="86">
        <f t="shared" si="484"/>
        <v>0</v>
      </c>
      <c r="Z519" s="86">
        <f t="shared" si="484"/>
        <v>0</v>
      </c>
      <c r="AA519" s="86">
        <f t="shared" si="484"/>
        <v>0</v>
      </c>
      <c r="AB519" s="86">
        <f t="shared" si="484"/>
        <v>0</v>
      </c>
      <c r="AC519" s="86">
        <f t="shared" si="484"/>
        <v>0</v>
      </c>
      <c r="AD519" s="86">
        <f t="shared" si="484"/>
        <v>0</v>
      </c>
      <c r="AE519" s="86">
        <f t="shared" si="484"/>
        <v>0</v>
      </c>
      <c r="AF519" s="86">
        <f t="shared" si="484"/>
        <v>0</v>
      </c>
      <c r="AG519" s="86">
        <f t="shared" si="484"/>
        <v>0</v>
      </c>
      <c r="AH519" s="86">
        <f t="shared" si="484"/>
        <v>0</v>
      </c>
      <c r="AI519" s="86">
        <f t="shared" si="484"/>
        <v>0</v>
      </c>
      <c r="AJ519" s="86">
        <f t="shared" si="484"/>
        <v>0</v>
      </c>
      <c r="AK519" s="86">
        <f t="shared" si="484"/>
        <v>0</v>
      </c>
      <c r="AL519" s="86">
        <f t="shared" si="474"/>
        <v>0</v>
      </c>
      <c r="AM519" s="86">
        <f t="shared" si="474"/>
        <v>0</v>
      </c>
      <c r="AN519" s="86">
        <f t="shared" si="474"/>
        <v>0</v>
      </c>
      <c r="AO519" s="86">
        <f t="shared" si="474"/>
        <v>0</v>
      </c>
      <c r="AP519" s="86">
        <f t="shared" si="474"/>
        <v>0</v>
      </c>
      <c r="AQ519" s="86">
        <f t="shared" ref="AQ519:BO519" si="485">IF(AQ447="","",AQ447*AQ483/1000)</f>
        <v>0</v>
      </c>
      <c r="AR519" s="86">
        <f t="shared" si="485"/>
        <v>0</v>
      </c>
      <c r="AS519" s="86">
        <f t="shared" si="485"/>
        <v>0</v>
      </c>
      <c r="AT519" s="86">
        <f t="shared" si="485"/>
        <v>0</v>
      </c>
      <c r="AU519" s="86">
        <f t="shared" si="485"/>
        <v>0</v>
      </c>
      <c r="AV519" s="86">
        <f t="shared" si="485"/>
        <v>0</v>
      </c>
      <c r="AW519" s="86">
        <f t="shared" si="485"/>
        <v>0</v>
      </c>
      <c r="AX519" s="86">
        <f t="shared" si="485"/>
        <v>0</v>
      </c>
      <c r="AY519" s="86">
        <f t="shared" si="485"/>
        <v>0</v>
      </c>
      <c r="AZ519" s="86">
        <f t="shared" si="485"/>
        <v>0</v>
      </c>
      <c r="BA519" s="86">
        <f t="shared" si="485"/>
        <v>0</v>
      </c>
      <c r="BB519" s="86">
        <f t="shared" si="485"/>
        <v>0</v>
      </c>
      <c r="BC519" s="86">
        <f t="shared" si="485"/>
        <v>0</v>
      </c>
      <c r="BD519" s="86">
        <f t="shared" si="485"/>
        <v>0</v>
      </c>
      <c r="BE519" s="86">
        <f t="shared" si="485"/>
        <v>0</v>
      </c>
      <c r="BF519" s="86">
        <f t="shared" si="485"/>
        <v>0</v>
      </c>
      <c r="BG519" s="86">
        <f t="shared" si="485"/>
        <v>0</v>
      </c>
      <c r="BH519" s="86">
        <f t="shared" si="485"/>
        <v>0</v>
      </c>
      <c r="BI519" s="86">
        <f t="shared" si="485"/>
        <v>0</v>
      </c>
      <c r="BJ519" s="86">
        <f t="shared" si="485"/>
        <v>0</v>
      </c>
      <c r="BK519" s="86">
        <f t="shared" si="485"/>
        <v>0</v>
      </c>
      <c r="BL519" s="86">
        <f t="shared" si="485"/>
        <v>0</v>
      </c>
      <c r="BM519" s="86">
        <f t="shared" si="485"/>
        <v>0</v>
      </c>
      <c r="BN519" s="86">
        <f t="shared" si="485"/>
        <v>0</v>
      </c>
      <c r="BO519" s="86">
        <f t="shared" si="485"/>
        <v>0</v>
      </c>
    </row>
    <row r="520" spans="2:67" hidden="1" outlineLevel="1">
      <c r="B520" s="786" t="s">
        <v>1189</v>
      </c>
      <c r="C520" s="59" t="s">
        <v>261</v>
      </c>
      <c r="D520" s="640"/>
      <c r="E520" s="667" t="s">
        <v>1312</v>
      </c>
      <c r="F520" s="699"/>
      <c r="G520" s="155">
        <f t="shared" ref="G520:BO520" si="486">G521</f>
        <v>0</v>
      </c>
      <c r="H520" s="155">
        <f t="shared" si="486"/>
        <v>0</v>
      </c>
      <c r="I520" s="155">
        <f t="shared" si="486"/>
        <v>0</v>
      </c>
      <c r="J520" s="155">
        <f t="shared" si="486"/>
        <v>0</v>
      </c>
      <c r="K520" s="155">
        <f t="shared" si="486"/>
        <v>0</v>
      </c>
      <c r="L520" s="155">
        <f t="shared" si="486"/>
        <v>0</v>
      </c>
      <c r="M520" s="155">
        <f t="shared" si="486"/>
        <v>0</v>
      </c>
      <c r="N520" s="155">
        <f t="shared" si="486"/>
        <v>0</v>
      </c>
      <c r="O520" s="155">
        <f t="shared" si="486"/>
        <v>0</v>
      </c>
      <c r="P520" s="155">
        <f t="shared" si="486"/>
        <v>0</v>
      </c>
      <c r="Q520" s="155">
        <f t="shared" si="486"/>
        <v>0</v>
      </c>
      <c r="R520" s="155">
        <f t="shared" si="486"/>
        <v>0</v>
      </c>
      <c r="S520" s="155">
        <f t="shared" si="486"/>
        <v>0</v>
      </c>
      <c r="T520" s="155">
        <f t="shared" si="486"/>
        <v>0</v>
      </c>
      <c r="U520" s="155">
        <f t="shared" si="486"/>
        <v>0</v>
      </c>
      <c r="V520" s="155">
        <f t="shared" si="486"/>
        <v>0</v>
      </c>
      <c r="W520" s="155">
        <f t="shared" si="486"/>
        <v>0</v>
      </c>
      <c r="X520" s="155">
        <f t="shared" si="486"/>
        <v>0</v>
      </c>
      <c r="Y520" s="155">
        <f t="shared" si="486"/>
        <v>0</v>
      </c>
      <c r="Z520" s="155">
        <f t="shared" si="486"/>
        <v>0</v>
      </c>
      <c r="AA520" s="155">
        <f t="shared" si="486"/>
        <v>0</v>
      </c>
      <c r="AB520" s="155">
        <f t="shared" si="486"/>
        <v>0</v>
      </c>
      <c r="AC520" s="155">
        <f t="shared" si="486"/>
        <v>0</v>
      </c>
      <c r="AD520" s="155">
        <f t="shared" si="486"/>
        <v>0</v>
      </c>
      <c r="AE520" s="155">
        <f t="shared" si="486"/>
        <v>0</v>
      </c>
      <c r="AF520" s="155">
        <f t="shared" si="486"/>
        <v>0</v>
      </c>
      <c r="AG520" s="155">
        <f t="shared" si="486"/>
        <v>0</v>
      </c>
      <c r="AH520" s="155">
        <f t="shared" si="486"/>
        <v>0</v>
      </c>
      <c r="AI520" s="155">
        <f t="shared" si="486"/>
        <v>0</v>
      </c>
      <c r="AJ520" s="155">
        <f t="shared" si="486"/>
        <v>0</v>
      </c>
      <c r="AK520" s="155">
        <f t="shared" si="486"/>
        <v>0</v>
      </c>
      <c r="AL520" s="155">
        <f t="shared" si="486"/>
        <v>0</v>
      </c>
      <c r="AM520" s="155">
        <f t="shared" si="486"/>
        <v>0</v>
      </c>
      <c r="AN520" s="155">
        <f t="shared" si="486"/>
        <v>0</v>
      </c>
      <c r="AO520" s="155">
        <f t="shared" si="486"/>
        <v>0</v>
      </c>
      <c r="AP520" s="155">
        <f t="shared" si="486"/>
        <v>0</v>
      </c>
      <c r="AQ520" s="155">
        <f t="shared" si="486"/>
        <v>0</v>
      </c>
      <c r="AR520" s="155">
        <f t="shared" si="486"/>
        <v>0</v>
      </c>
      <c r="AS520" s="155">
        <f t="shared" si="486"/>
        <v>0</v>
      </c>
      <c r="AT520" s="155">
        <f t="shared" si="486"/>
        <v>0</v>
      </c>
      <c r="AU520" s="155">
        <f t="shared" si="486"/>
        <v>0</v>
      </c>
      <c r="AV520" s="155">
        <f t="shared" si="486"/>
        <v>0</v>
      </c>
      <c r="AW520" s="155">
        <f t="shared" si="486"/>
        <v>0</v>
      </c>
      <c r="AX520" s="155">
        <f t="shared" si="486"/>
        <v>0</v>
      </c>
      <c r="AY520" s="155">
        <f t="shared" si="486"/>
        <v>0</v>
      </c>
      <c r="AZ520" s="155">
        <f t="shared" si="486"/>
        <v>0</v>
      </c>
      <c r="BA520" s="155">
        <f t="shared" si="486"/>
        <v>0</v>
      </c>
      <c r="BB520" s="155">
        <f t="shared" si="486"/>
        <v>0</v>
      </c>
      <c r="BC520" s="155">
        <f t="shared" si="486"/>
        <v>0</v>
      </c>
      <c r="BD520" s="155">
        <f t="shared" si="486"/>
        <v>0</v>
      </c>
      <c r="BE520" s="155">
        <f t="shared" si="486"/>
        <v>0</v>
      </c>
      <c r="BF520" s="155">
        <f t="shared" si="486"/>
        <v>0</v>
      </c>
      <c r="BG520" s="155">
        <f t="shared" si="486"/>
        <v>0</v>
      </c>
      <c r="BH520" s="155">
        <f t="shared" si="486"/>
        <v>0</v>
      </c>
      <c r="BI520" s="155">
        <f t="shared" si="486"/>
        <v>0</v>
      </c>
      <c r="BJ520" s="155">
        <f t="shared" si="486"/>
        <v>0</v>
      </c>
      <c r="BK520" s="155">
        <f t="shared" si="486"/>
        <v>0</v>
      </c>
      <c r="BL520" s="155">
        <f t="shared" si="486"/>
        <v>0</v>
      </c>
      <c r="BM520" s="155">
        <f t="shared" si="486"/>
        <v>0</v>
      </c>
      <c r="BN520" s="155">
        <f t="shared" si="486"/>
        <v>0</v>
      </c>
      <c r="BO520" s="155">
        <f t="shared" si="486"/>
        <v>0</v>
      </c>
    </row>
    <row r="521" spans="2:67" hidden="1" outlineLevel="1">
      <c r="B521" s="728" t="s">
        <v>767</v>
      </c>
      <c r="C521" s="687"/>
      <c r="D521" s="669" t="s">
        <v>587</v>
      </c>
      <c r="E521" s="667" t="s">
        <v>1312</v>
      </c>
      <c r="F521" s="699"/>
      <c r="G521" s="86">
        <f t="shared" ref="G521:AK521" si="487">IF(G449="","",G449*G485/1000)</f>
        <v>0</v>
      </c>
      <c r="H521" s="86">
        <f t="shared" si="487"/>
        <v>0</v>
      </c>
      <c r="I521" s="86">
        <f t="shared" si="487"/>
        <v>0</v>
      </c>
      <c r="J521" s="86">
        <f t="shared" si="487"/>
        <v>0</v>
      </c>
      <c r="K521" s="86">
        <f t="shared" si="487"/>
        <v>0</v>
      </c>
      <c r="L521" s="86">
        <f t="shared" si="487"/>
        <v>0</v>
      </c>
      <c r="M521" s="86">
        <f t="shared" si="487"/>
        <v>0</v>
      </c>
      <c r="N521" s="86">
        <f t="shared" si="487"/>
        <v>0</v>
      </c>
      <c r="O521" s="86">
        <f t="shared" si="487"/>
        <v>0</v>
      </c>
      <c r="P521" s="86">
        <f t="shared" si="487"/>
        <v>0</v>
      </c>
      <c r="Q521" s="86">
        <f t="shared" si="487"/>
        <v>0</v>
      </c>
      <c r="R521" s="86">
        <f t="shared" si="487"/>
        <v>0</v>
      </c>
      <c r="S521" s="86">
        <f t="shared" si="487"/>
        <v>0</v>
      </c>
      <c r="T521" s="86">
        <f t="shared" si="487"/>
        <v>0</v>
      </c>
      <c r="U521" s="86">
        <f t="shared" si="487"/>
        <v>0</v>
      </c>
      <c r="V521" s="86">
        <f t="shared" si="487"/>
        <v>0</v>
      </c>
      <c r="W521" s="86">
        <f t="shared" si="487"/>
        <v>0</v>
      </c>
      <c r="X521" s="86">
        <f t="shared" si="487"/>
        <v>0</v>
      </c>
      <c r="Y521" s="86">
        <f t="shared" si="487"/>
        <v>0</v>
      </c>
      <c r="Z521" s="86">
        <f t="shared" si="487"/>
        <v>0</v>
      </c>
      <c r="AA521" s="86">
        <f t="shared" si="487"/>
        <v>0</v>
      </c>
      <c r="AB521" s="86">
        <f t="shared" si="487"/>
        <v>0</v>
      </c>
      <c r="AC521" s="86">
        <f t="shared" si="487"/>
        <v>0</v>
      </c>
      <c r="AD521" s="86">
        <f t="shared" si="487"/>
        <v>0</v>
      </c>
      <c r="AE521" s="86">
        <f t="shared" si="487"/>
        <v>0</v>
      </c>
      <c r="AF521" s="86">
        <f t="shared" si="487"/>
        <v>0</v>
      </c>
      <c r="AG521" s="86">
        <f t="shared" si="487"/>
        <v>0</v>
      </c>
      <c r="AH521" s="86">
        <f t="shared" si="487"/>
        <v>0</v>
      </c>
      <c r="AI521" s="86">
        <f t="shared" si="487"/>
        <v>0</v>
      </c>
      <c r="AJ521" s="86">
        <f t="shared" si="487"/>
        <v>0</v>
      </c>
      <c r="AK521" s="86">
        <f t="shared" si="487"/>
        <v>0</v>
      </c>
      <c r="AL521" s="86">
        <f>IF(AL449="","",AL449*AL485/1000)</f>
        <v>0</v>
      </c>
      <c r="AM521" s="86">
        <f>IF(AM449="","",AM449*AM485/1000)</f>
        <v>0</v>
      </c>
      <c r="AN521" s="86">
        <f>IF(AN449="","",AN449*AN485/1000)</f>
        <v>0</v>
      </c>
      <c r="AO521" s="86">
        <f>IF(AO449="","",AO449*AO485/1000)</f>
        <v>0</v>
      </c>
      <c r="AP521" s="86">
        <f>IF(AP449="","",AP449*AP485/1000)</f>
        <v>0</v>
      </c>
      <c r="AQ521" s="86">
        <f t="shared" ref="AQ521:BO521" si="488">IF(AQ449="","",AQ449*AQ485/1000)</f>
        <v>0</v>
      </c>
      <c r="AR521" s="86">
        <f t="shared" si="488"/>
        <v>0</v>
      </c>
      <c r="AS521" s="86">
        <f t="shared" si="488"/>
        <v>0</v>
      </c>
      <c r="AT521" s="86">
        <f t="shared" si="488"/>
        <v>0</v>
      </c>
      <c r="AU521" s="86">
        <f t="shared" si="488"/>
        <v>0</v>
      </c>
      <c r="AV521" s="86">
        <f t="shared" si="488"/>
        <v>0</v>
      </c>
      <c r="AW521" s="86">
        <f t="shared" si="488"/>
        <v>0</v>
      </c>
      <c r="AX521" s="86">
        <f t="shared" si="488"/>
        <v>0</v>
      </c>
      <c r="AY521" s="86">
        <f t="shared" si="488"/>
        <v>0</v>
      </c>
      <c r="AZ521" s="86">
        <f t="shared" si="488"/>
        <v>0</v>
      </c>
      <c r="BA521" s="86">
        <f t="shared" si="488"/>
        <v>0</v>
      </c>
      <c r="BB521" s="86">
        <f t="shared" si="488"/>
        <v>0</v>
      </c>
      <c r="BC521" s="86">
        <f t="shared" si="488"/>
        <v>0</v>
      </c>
      <c r="BD521" s="86">
        <f t="shared" si="488"/>
        <v>0</v>
      </c>
      <c r="BE521" s="86">
        <f t="shared" si="488"/>
        <v>0</v>
      </c>
      <c r="BF521" s="86">
        <f t="shared" si="488"/>
        <v>0</v>
      </c>
      <c r="BG521" s="86">
        <f t="shared" si="488"/>
        <v>0</v>
      </c>
      <c r="BH521" s="86">
        <f t="shared" si="488"/>
        <v>0</v>
      </c>
      <c r="BI521" s="86">
        <f t="shared" si="488"/>
        <v>0</v>
      </c>
      <c r="BJ521" s="86">
        <f t="shared" si="488"/>
        <v>0</v>
      </c>
      <c r="BK521" s="86">
        <f t="shared" si="488"/>
        <v>0</v>
      </c>
      <c r="BL521" s="86">
        <f t="shared" si="488"/>
        <v>0</v>
      </c>
      <c r="BM521" s="86">
        <f t="shared" si="488"/>
        <v>0</v>
      </c>
      <c r="BN521" s="86">
        <f t="shared" si="488"/>
        <v>0</v>
      </c>
      <c r="BO521" s="86">
        <f t="shared" si="488"/>
        <v>0</v>
      </c>
    </row>
    <row r="522" spans="2:67" hidden="1" outlineLevel="1">
      <c r="B522" s="786" t="s">
        <v>768</v>
      </c>
      <c r="C522" s="59" t="s">
        <v>1339</v>
      </c>
      <c r="D522" s="640"/>
      <c r="E522" s="667" t="s">
        <v>1312</v>
      </c>
      <c r="F522" s="699"/>
      <c r="G522" s="155">
        <f t="shared" ref="G522:BO522" si="489">G523</f>
        <v>0</v>
      </c>
      <c r="H522" s="155">
        <f t="shared" si="489"/>
        <v>0</v>
      </c>
      <c r="I522" s="155">
        <f t="shared" si="489"/>
        <v>0</v>
      </c>
      <c r="J522" s="155">
        <f t="shared" si="489"/>
        <v>0</v>
      </c>
      <c r="K522" s="155">
        <f t="shared" si="489"/>
        <v>0</v>
      </c>
      <c r="L522" s="155">
        <f t="shared" si="489"/>
        <v>0</v>
      </c>
      <c r="M522" s="155">
        <f t="shared" si="489"/>
        <v>0</v>
      </c>
      <c r="N522" s="155">
        <f t="shared" si="489"/>
        <v>0</v>
      </c>
      <c r="O522" s="155">
        <f t="shared" si="489"/>
        <v>0</v>
      </c>
      <c r="P522" s="155">
        <f t="shared" si="489"/>
        <v>0</v>
      </c>
      <c r="Q522" s="155">
        <f t="shared" si="489"/>
        <v>0</v>
      </c>
      <c r="R522" s="155">
        <f t="shared" si="489"/>
        <v>0</v>
      </c>
      <c r="S522" s="155">
        <f t="shared" si="489"/>
        <v>0</v>
      </c>
      <c r="T522" s="155">
        <f t="shared" si="489"/>
        <v>0</v>
      </c>
      <c r="U522" s="155">
        <f t="shared" si="489"/>
        <v>0</v>
      </c>
      <c r="V522" s="155">
        <f t="shared" si="489"/>
        <v>0</v>
      </c>
      <c r="W522" s="155">
        <f t="shared" si="489"/>
        <v>0</v>
      </c>
      <c r="X522" s="155">
        <f t="shared" si="489"/>
        <v>0</v>
      </c>
      <c r="Y522" s="155">
        <f t="shared" si="489"/>
        <v>0</v>
      </c>
      <c r="Z522" s="155">
        <f t="shared" si="489"/>
        <v>0</v>
      </c>
      <c r="AA522" s="155">
        <f t="shared" si="489"/>
        <v>0</v>
      </c>
      <c r="AB522" s="155">
        <f t="shared" si="489"/>
        <v>0</v>
      </c>
      <c r="AC522" s="155">
        <f t="shared" si="489"/>
        <v>0</v>
      </c>
      <c r="AD522" s="155">
        <f t="shared" si="489"/>
        <v>0</v>
      </c>
      <c r="AE522" s="155">
        <f t="shared" si="489"/>
        <v>0</v>
      </c>
      <c r="AF522" s="155">
        <f t="shared" si="489"/>
        <v>0</v>
      </c>
      <c r="AG522" s="155">
        <f t="shared" si="489"/>
        <v>0</v>
      </c>
      <c r="AH522" s="155">
        <f t="shared" si="489"/>
        <v>0</v>
      </c>
      <c r="AI522" s="155">
        <f t="shared" si="489"/>
        <v>0</v>
      </c>
      <c r="AJ522" s="155">
        <f t="shared" si="489"/>
        <v>0</v>
      </c>
      <c r="AK522" s="155">
        <f t="shared" si="489"/>
        <v>0</v>
      </c>
      <c r="AL522" s="155">
        <f t="shared" si="489"/>
        <v>0</v>
      </c>
      <c r="AM522" s="155">
        <f t="shared" si="489"/>
        <v>0</v>
      </c>
      <c r="AN522" s="155">
        <f t="shared" si="489"/>
        <v>0</v>
      </c>
      <c r="AO522" s="155">
        <f t="shared" si="489"/>
        <v>0</v>
      </c>
      <c r="AP522" s="155">
        <f t="shared" si="489"/>
        <v>0</v>
      </c>
      <c r="AQ522" s="155">
        <f t="shared" si="489"/>
        <v>0</v>
      </c>
      <c r="AR522" s="155">
        <f t="shared" si="489"/>
        <v>0</v>
      </c>
      <c r="AS522" s="155">
        <f t="shared" si="489"/>
        <v>0</v>
      </c>
      <c r="AT522" s="155">
        <f t="shared" si="489"/>
        <v>0</v>
      </c>
      <c r="AU522" s="155">
        <f t="shared" si="489"/>
        <v>0</v>
      </c>
      <c r="AV522" s="155">
        <f t="shared" si="489"/>
        <v>0</v>
      </c>
      <c r="AW522" s="155">
        <f t="shared" si="489"/>
        <v>0</v>
      </c>
      <c r="AX522" s="155">
        <f t="shared" si="489"/>
        <v>0</v>
      </c>
      <c r="AY522" s="155">
        <f t="shared" si="489"/>
        <v>0</v>
      </c>
      <c r="AZ522" s="155">
        <f t="shared" si="489"/>
        <v>0</v>
      </c>
      <c r="BA522" s="155">
        <f t="shared" si="489"/>
        <v>0</v>
      </c>
      <c r="BB522" s="155">
        <f t="shared" si="489"/>
        <v>0</v>
      </c>
      <c r="BC522" s="155">
        <f t="shared" si="489"/>
        <v>0</v>
      </c>
      <c r="BD522" s="155">
        <f t="shared" si="489"/>
        <v>0</v>
      </c>
      <c r="BE522" s="155">
        <f t="shared" si="489"/>
        <v>0</v>
      </c>
      <c r="BF522" s="155">
        <f t="shared" si="489"/>
        <v>0</v>
      </c>
      <c r="BG522" s="155">
        <f t="shared" si="489"/>
        <v>0</v>
      </c>
      <c r="BH522" s="155">
        <f t="shared" si="489"/>
        <v>0</v>
      </c>
      <c r="BI522" s="155">
        <f t="shared" si="489"/>
        <v>0</v>
      </c>
      <c r="BJ522" s="155">
        <f t="shared" si="489"/>
        <v>0</v>
      </c>
      <c r="BK522" s="155">
        <f t="shared" si="489"/>
        <v>0</v>
      </c>
      <c r="BL522" s="155">
        <f t="shared" si="489"/>
        <v>0</v>
      </c>
      <c r="BM522" s="155">
        <f t="shared" si="489"/>
        <v>0</v>
      </c>
      <c r="BN522" s="155">
        <f t="shared" si="489"/>
        <v>0</v>
      </c>
      <c r="BO522" s="155">
        <f t="shared" si="489"/>
        <v>0</v>
      </c>
    </row>
    <row r="523" spans="2:67" hidden="1" outlineLevel="1">
      <c r="B523" s="728" t="s">
        <v>769</v>
      </c>
      <c r="C523" s="61"/>
      <c r="D523" s="640" t="s">
        <v>799</v>
      </c>
      <c r="E523" s="667" t="s">
        <v>1312</v>
      </c>
      <c r="F523" s="699"/>
      <c r="G523" s="86">
        <f t="shared" ref="G523:AK523" si="490">IF(G451="","",G451*G487/1000)</f>
        <v>0</v>
      </c>
      <c r="H523" s="86">
        <f t="shared" si="490"/>
        <v>0</v>
      </c>
      <c r="I523" s="86">
        <f t="shared" si="490"/>
        <v>0</v>
      </c>
      <c r="J523" s="86">
        <f t="shared" si="490"/>
        <v>0</v>
      </c>
      <c r="K523" s="86">
        <f t="shared" si="490"/>
        <v>0</v>
      </c>
      <c r="L523" s="86">
        <f t="shared" si="490"/>
        <v>0</v>
      </c>
      <c r="M523" s="86">
        <f t="shared" si="490"/>
        <v>0</v>
      </c>
      <c r="N523" s="86">
        <f t="shared" si="490"/>
        <v>0</v>
      </c>
      <c r="O523" s="86">
        <f t="shared" si="490"/>
        <v>0</v>
      </c>
      <c r="P523" s="86">
        <f t="shared" si="490"/>
        <v>0</v>
      </c>
      <c r="Q523" s="86">
        <f t="shared" si="490"/>
        <v>0</v>
      </c>
      <c r="R523" s="86">
        <f t="shared" si="490"/>
        <v>0</v>
      </c>
      <c r="S523" s="86">
        <f t="shared" si="490"/>
        <v>0</v>
      </c>
      <c r="T523" s="86">
        <f t="shared" si="490"/>
        <v>0</v>
      </c>
      <c r="U523" s="86">
        <f t="shared" si="490"/>
        <v>0</v>
      </c>
      <c r="V523" s="86">
        <f t="shared" si="490"/>
        <v>0</v>
      </c>
      <c r="W523" s="86">
        <f t="shared" si="490"/>
        <v>0</v>
      </c>
      <c r="X523" s="86">
        <f t="shared" si="490"/>
        <v>0</v>
      </c>
      <c r="Y523" s="86">
        <f t="shared" si="490"/>
        <v>0</v>
      </c>
      <c r="Z523" s="86">
        <f t="shared" si="490"/>
        <v>0</v>
      </c>
      <c r="AA523" s="86">
        <f t="shared" si="490"/>
        <v>0</v>
      </c>
      <c r="AB523" s="86">
        <f t="shared" si="490"/>
        <v>0</v>
      </c>
      <c r="AC523" s="86">
        <f t="shared" si="490"/>
        <v>0</v>
      </c>
      <c r="AD523" s="86">
        <f t="shared" si="490"/>
        <v>0</v>
      </c>
      <c r="AE523" s="86">
        <f t="shared" si="490"/>
        <v>0</v>
      </c>
      <c r="AF523" s="86">
        <f t="shared" si="490"/>
        <v>0</v>
      </c>
      <c r="AG523" s="86">
        <f t="shared" si="490"/>
        <v>0</v>
      </c>
      <c r="AH523" s="86">
        <f t="shared" si="490"/>
        <v>0</v>
      </c>
      <c r="AI523" s="86">
        <f t="shared" si="490"/>
        <v>0</v>
      </c>
      <c r="AJ523" s="86">
        <f t="shared" si="490"/>
        <v>0</v>
      </c>
      <c r="AK523" s="86">
        <f t="shared" si="490"/>
        <v>0</v>
      </c>
      <c r="AL523" s="86">
        <f>IF(AL451="","",AL451*AL487/1000)</f>
        <v>0</v>
      </c>
      <c r="AM523" s="86">
        <f>IF(AM451="","",AM451*AM487/1000)</f>
        <v>0</v>
      </c>
      <c r="AN523" s="86">
        <f>IF(AN451="","",AN451*AN487/1000)</f>
        <v>0</v>
      </c>
      <c r="AO523" s="86">
        <f>IF(AO451="","",AO451*AO487/1000)</f>
        <v>0</v>
      </c>
      <c r="AP523" s="86">
        <f>IF(AP451="","",AP451*AP487/1000)</f>
        <v>0</v>
      </c>
      <c r="AQ523" s="86">
        <f t="shared" ref="AQ523:BO523" si="491">IF(AQ451="","",AQ451*AQ487/1000)</f>
        <v>0</v>
      </c>
      <c r="AR523" s="86">
        <f t="shared" si="491"/>
        <v>0</v>
      </c>
      <c r="AS523" s="86">
        <f t="shared" si="491"/>
        <v>0</v>
      </c>
      <c r="AT523" s="86">
        <f t="shared" si="491"/>
        <v>0</v>
      </c>
      <c r="AU523" s="86">
        <f t="shared" si="491"/>
        <v>0</v>
      </c>
      <c r="AV523" s="86">
        <f t="shared" si="491"/>
        <v>0</v>
      </c>
      <c r="AW523" s="86">
        <f t="shared" si="491"/>
        <v>0</v>
      </c>
      <c r="AX523" s="86">
        <f t="shared" si="491"/>
        <v>0</v>
      </c>
      <c r="AY523" s="86">
        <f t="shared" si="491"/>
        <v>0</v>
      </c>
      <c r="AZ523" s="86">
        <f t="shared" si="491"/>
        <v>0</v>
      </c>
      <c r="BA523" s="86">
        <f t="shared" si="491"/>
        <v>0</v>
      </c>
      <c r="BB523" s="86">
        <f t="shared" si="491"/>
        <v>0</v>
      </c>
      <c r="BC523" s="86">
        <f t="shared" si="491"/>
        <v>0</v>
      </c>
      <c r="BD523" s="86">
        <f t="shared" si="491"/>
        <v>0</v>
      </c>
      <c r="BE523" s="86">
        <f t="shared" si="491"/>
        <v>0</v>
      </c>
      <c r="BF523" s="86">
        <f t="shared" si="491"/>
        <v>0</v>
      </c>
      <c r="BG523" s="86">
        <f t="shared" si="491"/>
        <v>0</v>
      </c>
      <c r="BH523" s="86">
        <f t="shared" si="491"/>
        <v>0</v>
      </c>
      <c r="BI523" s="86">
        <f t="shared" si="491"/>
        <v>0</v>
      </c>
      <c r="BJ523" s="86">
        <f t="shared" si="491"/>
        <v>0</v>
      </c>
      <c r="BK523" s="86">
        <f t="shared" si="491"/>
        <v>0</v>
      </c>
      <c r="BL523" s="86">
        <f t="shared" si="491"/>
        <v>0</v>
      </c>
      <c r="BM523" s="86">
        <f t="shared" si="491"/>
        <v>0</v>
      </c>
      <c r="BN523" s="86">
        <f t="shared" si="491"/>
        <v>0</v>
      </c>
      <c r="BO523" s="86">
        <f t="shared" si="491"/>
        <v>0</v>
      </c>
    </row>
    <row r="524" spans="2:67" collapsed="1">
      <c r="B524" s="728">
        <v>324</v>
      </c>
      <c r="C524" s="59" t="s">
        <v>280</v>
      </c>
      <c r="D524" s="640"/>
      <c r="E524" s="667"/>
      <c r="F524" s="699"/>
      <c r="G524" s="1006"/>
      <c r="H524" s="1007"/>
      <c r="I524" s="1007"/>
      <c r="J524" s="1007"/>
      <c r="K524" s="1007"/>
      <c r="L524" s="1007"/>
      <c r="M524" s="1007"/>
      <c r="N524" s="1007"/>
      <c r="O524" s="1007"/>
      <c r="P524" s="1007"/>
      <c r="Q524" s="1007"/>
      <c r="R524" s="1007"/>
      <c r="S524" s="1007"/>
      <c r="T524" s="1007"/>
      <c r="U524" s="1007"/>
      <c r="V524" s="1007"/>
      <c r="W524" s="1007"/>
      <c r="X524" s="1007"/>
      <c r="Y524" s="1007"/>
      <c r="Z524" s="1007"/>
      <c r="AA524" s="1007"/>
      <c r="AB524" s="1007"/>
      <c r="AC524" s="1007"/>
      <c r="AD524" s="1007"/>
      <c r="AE524" s="1007"/>
      <c r="AF524" s="1007"/>
      <c r="AG524" s="1007"/>
      <c r="AH524" s="1007"/>
      <c r="AI524" s="1007"/>
      <c r="AJ524" s="1007"/>
      <c r="AK524" s="1007"/>
      <c r="AL524" s="1007"/>
      <c r="AM524" s="1007"/>
      <c r="AN524" s="1007"/>
      <c r="AO524" s="1007"/>
      <c r="AP524" s="1007"/>
      <c r="AQ524" s="1007"/>
      <c r="AR524" s="1007"/>
      <c r="AS524" s="1007"/>
      <c r="AT524" s="1007"/>
      <c r="AU524" s="1007"/>
      <c r="AV524" s="1007"/>
      <c r="AW524" s="1007"/>
      <c r="AX524" s="1007"/>
      <c r="AY524" s="1007"/>
      <c r="AZ524" s="1007"/>
      <c r="BA524" s="1007"/>
      <c r="BB524" s="1007"/>
      <c r="BC524" s="1007"/>
      <c r="BD524" s="1007"/>
      <c r="BE524" s="1007"/>
      <c r="BF524" s="1007"/>
      <c r="BG524" s="1007"/>
      <c r="BH524" s="1007"/>
      <c r="BI524" s="1007"/>
      <c r="BJ524" s="1007"/>
      <c r="BK524" s="1007"/>
      <c r="BL524" s="1007"/>
      <c r="BM524" s="1007"/>
      <c r="BN524" s="1007"/>
      <c r="BO524" s="1007"/>
    </row>
    <row r="525" spans="2:67" s="15" customFormat="1" hidden="1" outlineLevel="1">
      <c r="B525" s="728" t="s">
        <v>106</v>
      </c>
      <c r="C525" s="58" t="s">
        <v>1337</v>
      </c>
      <c r="D525" s="685"/>
      <c r="E525" s="667" t="s">
        <v>1312</v>
      </c>
      <c r="F525" s="692"/>
      <c r="G525" s="155">
        <f>IF(COUNTBLANK(G526:G531)=6,"",SUM(G526:G531))</f>
        <v>0</v>
      </c>
      <c r="H525" s="155">
        <f t="shared" ref="H525:AF525" si="492">IF(COUNTBLANK(H526:H531)=6,"",SUM(H526:H531))</f>
        <v>0</v>
      </c>
      <c r="I525" s="155">
        <f t="shared" si="492"/>
        <v>0</v>
      </c>
      <c r="J525" s="155">
        <f t="shared" si="492"/>
        <v>0</v>
      </c>
      <c r="K525" s="155">
        <f t="shared" si="492"/>
        <v>0</v>
      </c>
      <c r="L525" s="155">
        <f t="shared" si="492"/>
        <v>0</v>
      </c>
      <c r="M525" s="155">
        <f t="shared" si="492"/>
        <v>0</v>
      </c>
      <c r="N525" s="155">
        <f t="shared" si="492"/>
        <v>0</v>
      </c>
      <c r="O525" s="155">
        <f t="shared" si="492"/>
        <v>0</v>
      </c>
      <c r="P525" s="155">
        <f t="shared" si="492"/>
        <v>0</v>
      </c>
      <c r="Q525" s="155">
        <f t="shared" si="492"/>
        <v>0</v>
      </c>
      <c r="R525" s="155">
        <f t="shared" si="492"/>
        <v>0</v>
      </c>
      <c r="S525" s="155">
        <f t="shared" si="492"/>
        <v>0</v>
      </c>
      <c r="T525" s="155">
        <f t="shared" si="492"/>
        <v>0</v>
      </c>
      <c r="U525" s="155">
        <f t="shared" si="492"/>
        <v>0</v>
      </c>
      <c r="V525" s="155">
        <f t="shared" si="492"/>
        <v>0</v>
      </c>
      <c r="W525" s="155">
        <f t="shared" si="492"/>
        <v>0</v>
      </c>
      <c r="X525" s="155">
        <f t="shared" si="492"/>
        <v>0</v>
      </c>
      <c r="Y525" s="155">
        <f t="shared" si="492"/>
        <v>0</v>
      </c>
      <c r="Z525" s="155">
        <f t="shared" si="492"/>
        <v>0</v>
      </c>
      <c r="AA525" s="155">
        <f t="shared" si="492"/>
        <v>0</v>
      </c>
      <c r="AB525" s="155">
        <f t="shared" si="492"/>
        <v>0</v>
      </c>
      <c r="AC525" s="155">
        <f t="shared" si="492"/>
        <v>0</v>
      </c>
      <c r="AD525" s="155">
        <f t="shared" si="492"/>
        <v>0</v>
      </c>
      <c r="AE525" s="155">
        <f t="shared" si="492"/>
        <v>0</v>
      </c>
      <c r="AF525" s="155">
        <f t="shared" si="492"/>
        <v>0</v>
      </c>
      <c r="AG525" s="155">
        <f t="shared" ref="AG525:AP525" si="493">IF(COUNTBLANK(AG526:AG531)=6,"",SUM(AG526:AG531))</f>
        <v>0</v>
      </c>
      <c r="AH525" s="155">
        <f t="shared" si="493"/>
        <v>0</v>
      </c>
      <c r="AI525" s="155">
        <f t="shared" si="493"/>
        <v>0</v>
      </c>
      <c r="AJ525" s="155">
        <f t="shared" si="493"/>
        <v>0</v>
      </c>
      <c r="AK525" s="155">
        <f t="shared" si="493"/>
        <v>0</v>
      </c>
      <c r="AL525" s="155">
        <f t="shared" si="493"/>
        <v>0</v>
      </c>
      <c r="AM525" s="155">
        <f t="shared" si="493"/>
        <v>0</v>
      </c>
      <c r="AN525" s="155">
        <f t="shared" si="493"/>
        <v>0</v>
      </c>
      <c r="AO525" s="155">
        <f t="shared" si="493"/>
        <v>0</v>
      </c>
      <c r="AP525" s="155">
        <f t="shared" si="493"/>
        <v>0</v>
      </c>
      <c r="AQ525" s="155">
        <f t="shared" ref="AQ525:BO525" si="494">IF(COUNTBLANK(AQ526:AQ531)=6,"",SUM(AQ526:AQ531))</f>
        <v>0</v>
      </c>
      <c r="AR525" s="155">
        <f t="shared" si="494"/>
        <v>0</v>
      </c>
      <c r="AS525" s="155">
        <f t="shared" si="494"/>
        <v>0</v>
      </c>
      <c r="AT525" s="155">
        <f t="shared" si="494"/>
        <v>0</v>
      </c>
      <c r="AU525" s="155">
        <f t="shared" si="494"/>
        <v>0</v>
      </c>
      <c r="AV525" s="155">
        <f t="shared" si="494"/>
        <v>0</v>
      </c>
      <c r="AW525" s="155">
        <f t="shared" si="494"/>
        <v>0</v>
      </c>
      <c r="AX525" s="155">
        <f t="shared" si="494"/>
        <v>0</v>
      </c>
      <c r="AY525" s="155">
        <f t="shared" si="494"/>
        <v>0</v>
      </c>
      <c r="AZ525" s="155">
        <f t="shared" si="494"/>
        <v>0</v>
      </c>
      <c r="BA525" s="155">
        <f t="shared" si="494"/>
        <v>0</v>
      </c>
      <c r="BB525" s="155">
        <f t="shared" si="494"/>
        <v>0</v>
      </c>
      <c r="BC525" s="155">
        <f t="shared" si="494"/>
        <v>0</v>
      </c>
      <c r="BD525" s="155">
        <f t="shared" si="494"/>
        <v>0</v>
      </c>
      <c r="BE525" s="155">
        <f t="shared" si="494"/>
        <v>0</v>
      </c>
      <c r="BF525" s="155">
        <f t="shared" si="494"/>
        <v>0</v>
      </c>
      <c r="BG525" s="155">
        <f t="shared" si="494"/>
        <v>0</v>
      </c>
      <c r="BH525" s="155">
        <f t="shared" si="494"/>
        <v>0</v>
      </c>
      <c r="BI525" s="155">
        <f t="shared" si="494"/>
        <v>0</v>
      </c>
      <c r="BJ525" s="155">
        <f t="shared" si="494"/>
        <v>0</v>
      </c>
      <c r="BK525" s="155">
        <f t="shared" si="494"/>
        <v>0</v>
      </c>
      <c r="BL525" s="155">
        <f t="shared" si="494"/>
        <v>0</v>
      </c>
      <c r="BM525" s="155">
        <f t="shared" si="494"/>
        <v>0</v>
      </c>
      <c r="BN525" s="155">
        <f t="shared" si="494"/>
        <v>0</v>
      </c>
      <c r="BO525" s="155">
        <f t="shared" si="494"/>
        <v>0</v>
      </c>
    </row>
    <row r="526" spans="2:67" hidden="1" outlineLevel="1">
      <c r="B526" s="728" t="s">
        <v>846</v>
      </c>
      <c r="C526" s="60"/>
      <c r="D526" s="686" t="s">
        <v>1148</v>
      </c>
      <c r="E526" s="667" t="s">
        <v>1312</v>
      </c>
      <c r="F526" s="692"/>
      <c r="G526" s="86">
        <f t="shared" ref="G526:AK526" si="495">IF(G454="","",G454*G490/1000)</f>
        <v>0</v>
      </c>
      <c r="H526" s="86">
        <f t="shared" si="495"/>
        <v>0</v>
      </c>
      <c r="I526" s="86">
        <f t="shared" si="495"/>
        <v>0</v>
      </c>
      <c r="J526" s="86">
        <f t="shared" si="495"/>
        <v>0</v>
      </c>
      <c r="K526" s="86">
        <f t="shared" si="495"/>
        <v>0</v>
      </c>
      <c r="L526" s="86">
        <f t="shared" si="495"/>
        <v>0</v>
      </c>
      <c r="M526" s="86">
        <f t="shared" si="495"/>
        <v>0</v>
      </c>
      <c r="N526" s="86">
        <f t="shared" si="495"/>
        <v>0</v>
      </c>
      <c r="O526" s="86">
        <f t="shared" si="495"/>
        <v>0</v>
      </c>
      <c r="P526" s="86">
        <f t="shared" si="495"/>
        <v>0</v>
      </c>
      <c r="Q526" s="86">
        <f t="shared" si="495"/>
        <v>0</v>
      </c>
      <c r="R526" s="86">
        <f t="shared" si="495"/>
        <v>0</v>
      </c>
      <c r="S526" s="86">
        <f t="shared" si="495"/>
        <v>0</v>
      </c>
      <c r="T526" s="86">
        <f t="shared" si="495"/>
        <v>0</v>
      </c>
      <c r="U526" s="86">
        <f t="shared" si="495"/>
        <v>0</v>
      </c>
      <c r="V526" s="86">
        <f t="shared" si="495"/>
        <v>0</v>
      </c>
      <c r="W526" s="86">
        <f t="shared" si="495"/>
        <v>0</v>
      </c>
      <c r="X526" s="86">
        <f t="shared" si="495"/>
        <v>0</v>
      </c>
      <c r="Y526" s="86">
        <f t="shared" si="495"/>
        <v>0</v>
      </c>
      <c r="Z526" s="86">
        <f t="shared" si="495"/>
        <v>0</v>
      </c>
      <c r="AA526" s="86">
        <f t="shared" si="495"/>
        <v>0</v>
      </c>
      <c r="AB526" s="86">
        <f t="shared" si="495"/>
        <v>0</v>
      </c>
      <c r="AC526" s="86">
        <f t="shared" si="495"/>
        <v>0</v>
      </c>
      <c r="AD526" s="86">
        <f t="shared" si="495"/>
        <v>0</v>
      </c>
      <c r="AE526" s="86">
        <f t="shared" si="495"/>
        <v>0</v>
      </c>
      <c r="AF526" s="86">
        <f t="shared" si="495"/>
        <v>0</v>
      </c>
      <c r="AG526" s="86">
        <f t="shared" si="495"/>
        <v>0</v>
      </c>
      <c r="AH526" s="86">
        <f t="shared" si="495"/>
        <v>0</v>
      </c>
      <c r="AI526" s="86">
        <f t="shared" si="495"/>
        <v>0</v>
      </c>
      <c r="AJ526" s="86">
        <f t="shared" si="495"/>
        <v>0</v>
      </c>
      <c r="AK526" s="86">
        <f t="shared" si="495"/>
        <v>0</v>
      </c>
      <c r="AL526" s="86">
        <f t="shared" ref="AL526:AP531" si="496">IF(AL454="","",AL454*AL490/1000)</f>
        <v>0</v>
      </c>
      <c r="AM526" s="86">
        <f t="shared" si="496"/>
        <v>0</v>
      </c>
      <c r="AN526" s="86">
        <f t="shared" si="496"/>
        <v>0</v>
      </c>
      <c r="AO526" s="86">
        <f t="shared" si="496"/>
        <v>0</v>
      </c>
      <c r="AP526" s="86">
        <f t="shared" si="496"/>
        <v>0</v>
      </c>
      <c r="AQ526" s="86">
        <f t="shared" ref="AQ526:BO526" si="497">IF(AQ454="","",AQ454*AQ490/1000)</f>
        <v>0</v>
      </c>
      <c r="AR526" s="86">
        <f t="shared" si="497"/>
        <v>0</v>
      </c>
      <c r="AS526" s="86">
        <f t="shared" si="497"/>
        <v>0</v>
      </c>
      <c r="AT526" s="86">
        <f t="shared" si="497"/>
        <v>0</v>
      </c>
      <c r="AU526" s="86">
        <f t="shared" si="497"/>
        <v>0</v>
      </c>
      <c r="AV526" s="86">
        <f t="shared" si="497"/>
        <v>0</v>
      </c>
      <c r="AW526" s="86">
        <f t="shared" si="497"/>
        <v>0</v>
      </c>
      <c r="AX526" s="86">
        <f t="shared" si="497"/>
        <v>0</v>
      </c>
      <c r="AY526" s="86">
        <f t="shared" si="497"/>
        <v>0</v>
      </c>
      <c r="AZ526" s="86">
        <f t="shared" si="497"/>
        <v>0</v>
      </c>
      <c r="BA526" s="86">
        <f t="shared" si="497"/>
        <v>0</v>
      </c>
      <c r="BB526" s="86">
        <f t="shared" si="497"/>
        <v>0</v>
      </c>
      <c r="BC526" s="86">
        <f t="shared" si="497"/>
        <v>0</v>
      </c>
      <c r="BD526" s="86">
        <f t="shared" si="497"/>
        <v>0</v>
      </c>
      <c r="BE526" s="86">
        <f t="shared" si="497"/>
        <v>0</v>
      </c>
      <c r="BF526" s="86">
        <f t="shared" si="497"/>
        <v>0</v>
      </c>
      <c r="BG526" s="86">
        <f t="shared" si="497"/>
        <v>0</v>
      </c>
      <c r="BH526" s="86">
        <f t="shared" si="497"/>
        <v>0</v>
      </c>
      <c r="BI526" s="86">
        <f t="shared" si="497"/>
        <v>0</v>
      </c>
      <c r="BJ526" s="86">
        <f t="shared" si="497"/>
        <v>0</v>
      </c>
      <c r="BK526" s="86">
        <f t="shared" si="497"/>
        <v>0</v>
      </c>
      <c r="BL526" s="86">
        <f t="shared" si="497"/>
        <v>0</v>
      </c>
      <c r="BM526" s="86">
        <f t="shared" si="497"/>
        <v>0</v>
      </c>
      <c r="BN526" s="86">
        <f t="shared" si="497"/>
        <v>0</v>
      </c>
      <c r="BO526" s="86">
        <f t="shared" si="497"/>
        <v>0</v>
      </c>
    </row>
    <row r="527" spans="2:67" hidden="1" outlineLevel="1">
      <c r="B527" s="728" t="s">
        <v>847</v>
      </c>
      <c r="C527" s="60"/>
      <c r="D527" s="686" t="s">
        <v>776</v>
      </c>
      <c r="E527" s="667" t="s">
        <v>1312</v>
      </c>
      <c r="F527" s="692"/>
      <c r="G527" s="86">
        <f t="shared" ref="G527:AK527" si="498">IF(G455="","",G455*G491/1000)</f>
        <v>0</v>
      </c>
      <c r="H527" s="86">
        <f t="shared" si="498"/>
        <v>0</v>
      </c>
      <c r="I527" s="86">
        <f t="shared" si="498"/>
        <v>0</v>
      </c>
      <c r="J527" s="86">
        <f t="shared" si="498"/>
        <v>0</v>
      </c>
      <c r="K527" s="86">
        <f t="shared" si="498"/>
        <v>0</v>
      </c>
      <c r="L527" s="86">
        <f t="shared" si="498"/>
        <v>0</v>
      </c>
      <c r="M527" s="86">
        <f t="shared" si="498"/>
        <v>0</v>
      </c>
      <c r="N527" s="86">
        <f t="shared" si="498"/>
        <v>0</v>
      </c>
      <c r="O527" s="86">
        <f t="shared" si="498"/>
        <v>0</v>
      </c>
      <c r="P527" s="86">
        <f t="shared" si="498"/>
        <v>0</v>
      </c>
      <c r="Q527" s="86">
        <f t="shared" si="498"/>
        <v>0</v>
      </c>
      <c r="R527" s="86">
        <f t="shared" si="498"/>
        <v>0</v>
      </c>
      <c r="S527" s="86">
        <f t="shared" si="498"/>
        <v>0</v>
      </c>
      <c r="T527" s="86">
        <f t="shared" si="498"/>
        <v>0</v>
      </c>
      <c r="U527" s="86">
        <f t="shared" si="498"/>
        <v>0</v>
      </c>
      <c r="V527" s="86">
        <f t="shared" si="498"/>
        <v>0</v>
      </c>
      <c r="W527" s="86">
        <f t="shared" si="498"/>
        <v>0</v>
      </c>
      <c r="X527" s="86">
        <f t="shared" si="498"/>
        <v>0</v>
      </c>
      <c r="Y527" s="86">
        <f t="shared" si="498"/>
        <v>0</v>
      </c>
      <c r="Z527" s="86">
        <f t="shared" si="498"/>
        <v>0</v>
      </c>
      <c r="AA527" s="86">
        <f t="shared" si="498"/>
        <v>0</v>
      </c>
      <c r="AB527" s="86">
        <f t="shared" si="498"/>
        <v>0</v>
      </c>
      <c r="AC527" s="86">
        <f t="shared" si="498"/>
        <v>0</v>
      </c>
      <c r="AD527" s="86">
        <f t="shared" si="498"/>
        <v>0</v>
      </c>
      <c r="AE527" s="86">
        <f t="shared" si="498"/>
        <v>0</v>
      </c>
      <c r="AF527" s="86">
        <f t="shared" si="498"/>
        <v>0</v>
      </c>
      <c r="AG527" s="86">
        <f t="shared" si="498"/>
        <v>0</v>
      </c>
      <c r="AH527" s="86">
        <f t="shared" si="498"/>
        <v>0</v>
      </c>
      <c r="AI527" s="86">
        <f t="shared" si="498"/>
        <v>0</v>
      </c>
      <c r="AJ527" s="86">
        <f t="shared" si="498"/>
        <v>0</v>
      </c>
      <c r="AK527" s="86">
        <f t="shared" si="498"/>
        <v>0</v>
      </c>
      <c r="AL527" s="86">
        <f t="shared" si="496"/>
        <v>0</v>
      </c>
      <c r="AM527" s="86">
        <f t="shared" si="496"/>
        <v>0</v>
      </c>
      <c r="AN527" s="86">
        <f t="shared" si="496"/>
        <v>0</v>
      </c>
      <c r="AO527" s="86">
        <f t="shared" si="496"/>
        <v>0</v>
      </c>
      <c r="AP527" s="86">
        <f t="shared" si="496"/>
        <v>0</v>
      </c>
      <c r="AQ527" s="86">
        <f t="shared" ref="AQ527:BO527" si="499">IF(AQ455="","",AQ455*AQ491/1000)</f>
        <v>0</v>
      </c>
      <c r="AR527" s="86">
        <f t="shared" si="499"/>
        <v>0</v>
      </c>
      <c r="AS527" s="86">
        <f t="shared" si="499"/>
        <v>0</v>
      </c>
      <c r="AT527" s="86">
        <f t="shared" si="499"/>
        <v>0</v>
      </c>
      <c r="AU527" s="86">
        <f t="shared" si="499"/>
        <v>0</v>
      </c>
      <c r="AV527" s="86">
        <f t="shared" si="499"/>
        <v>0</v>
      </c>
      <c r="AW527" s="86">
        <f t="shared" si="499"/>
        <v>0</v>
      </c>
      <c r="AX527" s="86">
        <f t="shared" si="499"/>
        <v>0</v>
      </c>
      <c r="AY527" s="86">
        <f t="shared" si="499"/>
        <v>0</v>
      </c>
      <c r="AZ527" s="86">
        <f t="shared" si="499"/>
        <v>0</v>
      </c>
      <c r="BA527" s="86">
        <f t="shared" si="499"/>
        <v>0</v>
      </c>
      <c r="BB527" s="86">
        <f t="shared" si="499"/>
        <v>0</v>
      </c>
      <c r="BC527" s="86">
        <f t="shared" si="499"/>
        <v>0</v>
      </c>
      <c r="BD527" s="86">
        <f t="shared" si="499"/>
        <v>0</v>
      </c>
      <c r="BE527" s="86">
        <f t="shared" si="499"/>
        <v>0</v>
      </c>
      <c r="BF527" s="86">
        <f t="shared" si="499"/>
        <v>0</v>
      </c>
      <c r="BG527" s="86">
        <f t="shared" si="499"/>
        <v>0</v>
      </c>
      <c r="BH527" s="86">
        <f t="shared" si="499"/>
        <v>0</v>
      </c>
      <c r="BI527" s="86">
        <f t="shared" si="499"/>
        <v>0</v>
      </c>
      <c r="BJ527" s="86">
        <f t="shared" si="499"/>
        <v>0</v>
      </c>
      <c r="BK527" s="86">
        <f t="shared" si="499"/>
        <v>0</v>
      </c>
      <c r="BL527" s="86">
        <f t="shared" si="499"/>
        <v>0</v>
      </c>
      <c r="BM527" s="86">
        <f t="shared" si="499"/>
        <v>0</v>
      </c>
      <c r="BN527" s="86">
        <f t="shared" si="499"/>
        <v>0</v>
      </c>
      <c r="BO527" s="86">
        <f t="shared" si="499"/>
        <v>0</v>
      </c>
    </row>
    <row r="528" spans="2:67" hidden="1" outlineLevel="1">
      <c r="B528" s="728" t="s">
        <v>848</v>
      </c>
      <c r="C528" s="60"/>
      <c r="D528" s="686" t="s">
        <v>1120</v>
      </c>
      <c r="E528" s="667" t="s">
        <v>1312</v>
      </c>
      <c r="F528" s="692"/>
      <c r="G528" s="86">
        <f t="shared" ref="G528:AK528" si="500">IF(G456="","",G456*G492/1000)</f>
        <v>0</v>
      </c>
      <c r="H528" s="86">
        <f t="shared" si="500"/>
        <v>0</v>
      </c>
      <c r="I528" s="86">
        <f t="shared" si="500"/>
        <v>0</v>
      </c>
      <c r="J528" s="86">
        <f t="shared" si="500"/>
        <v>0</v>
      </c>
      <c r="K528" s="86">
        <f t="shared" si="500"/>
        <v>0</v>
      </c>
      <c r="L528" s="86">
        <f t="shared" si="500"/>
        <v>0</v>
      </c>
      <c r="M528" s="86">
        <f t="shared" si="500"/>
        <v>0</v>
      </c>
      <c r="N528" s="86">
        <f t="shared" si="500"/>
        <v>0</v>
      </c>
      <c r="O528" s="86">
        <f t="shared" si="500"/>
        <v>0</v>
      </c>
      <c r="P528" s="86">
        <f t="shared" si="500"/>
        <v>0</v>
      </c>
      <c r="Q528" s="86">
        <f t="shared" si="500"/>
        <v>0</v>
      </c>
      <c r="R528" s="86">
        <f t="shared" si="500"/>
        <v>0</v>
      </c>
      <c r="S528" s="86">
        <f t="shared" si="500"/>
        <v>0</v>
      </c>
      <c r="T528" s="86">
        <f t="shared" si="500"/>
        <v>0</v>
      </c>
      <c r="U528" s="86">
        <f t="shared" si="500"/>
        <v>0</v>
      </c>
      <c r="V528" s="86">
        <f t="shared" si="500"/>
        <v>0</v>
      </c>
      <c r="W528" s="86">
        <f t="shared" si="500"/>
        <v>0</v>
      </c>
      <c r="X528" s="86">
        <f t="shared" si="500"/>
        <v>0</v>
      </c>
      <c r="Y528" s="86">
        <f t="shared" si="500"/>
        <v>0</v>
      </c>
      <c r="Z528" s="86">
        <f t="shared" si="500"/>
        <v>0</v>
      </c>
      <c r="AA528" s="86">
        <f t="shared" si="500"/>
        <v>0</v>
      </c>
      <c r="AB528" s="86">
        <f t="shared" si="500"/>
        <v>0</v>
      </c>
      <c r="AC528" s="86">
        <f t="shared" si="500"/>
        <v>0</v>
      </c>
      <c r="AD528" s="86">
        <f t="shared" si="500"/>
        <v>0</v>
      </c>
      <c r="AE528" s="86">
        <f t="shared" si="500"/>
        <v>0</v>
      </c>
      <c r="AF528" s="86">
        <f t="shared" si="500"/>
        <v>0</v>
      </c>
      <c r="AG528" s="86">
        <f t="shared" si="500"/>
        <v>0</v>
      </c>
      <c r="AH528" s="86">
        <f t="shared" si="500"/>
        <v>0</v>
      </c>
      <c r="AI528" s="86">
        <f t="shared" si="500"/>
        <v>0</v>
      </c>
      <c r="AJ528" s="86">
        <f t="shared" si="500"/>
        <v>0</v>
      </c>
      <c r="AK528" s="86">
        <f t="shared" si="500"/>
        <v>0</v>
      </c>
      <c r="AL528" s="86">
        <f t="shared" si="496"/>
        <v>0</v>
      </c>
      <c r="AM528" s="86">
        <f t="shared" si="496"/>
        <v>0</v>
      </c>
      <c r="AN528" s="86">
        <f t="shared" si="496"/>
        <v>0</v>
      </c>
      <c r="AO528" s="86">
        <f t="shared" si="496"/>
        <v>0</v>
      </c>
      <c r="AP528" s="86">
        <f t="shared" si="496"/>
        <v>0</v>
      </c>
      <c r="AQ528" s="86">
        <f t="shared" ref="AQ528:BO528" si="501">IF(AQ456="","",AQ456*AQ492/1000)</f>
        <v>0</v>
      </c>
      <c r="AR528" s="86">
        <f t="shared" si="501"/>
        <v>0</v>
      </c>
      <c r="AS528" s="86">
        <f t="shared" si="501"/>
        <v>0</v>
      </c>
      <c r="AT528" s="86">
        <f t="shared" si="501"/>
        <v>0</v>
      </c>
      <c r="AU528" s="86">
        <f t="shared" si="501"/>
        <v>0</v>
      </c>
      <c r="AV528" s="86">
        <f t="shared" si="501"/>
        <v>0</v>
      </c>
      <c r="AW528" s="86">
        <f t="shared" si="501"/>
        <v>0</v>
      </c>
      <c r="AX528" s="86">
        <f t="shared" si="501"/>
        <v>0</v>
      </c>
      <c r="AY528" s="86">
        <f t="shared" si="501"/>
        <v>0</v>
      </c>
      <c r="AZ528" s="86">
        <f t="shared" si="501"/>
        <v>0</v>
      </c>
      <c r="BA528" s="86">
        <f t="shared" si="501"/>
        <v>0</v>
      </c>
      <c r="BB528" s="86">
        <f t="shared" si="501"/>
        <v>0</v>
      </c>
      <c r="BC528" s="86">
        <f t="shared" si="501"/>
        <v>0</v>
      </c>
      <c r="BD528" s="86">
        <f t="shared" si="501"/>
        <v>0</v>
      </c>
      <c r="BE528" s="86">
        <f t="shared" si="501"/>
        <v>0</v>
      </c>
      <c r="BF528" s="86">
        <f t="shared" si="501"/>
        <v>0</v>
      </c>
      <c r="BG528" s="86">
        <f t="shared" si="501"/>
        <v>0</v>
      </c>
      <c r="BH528" s="86">
        <f t="shared" si="501"/>
        <v>0</v>
      </c>
      <c r="BI528" s="86">
        <f t="shared" si="501"/>
        <v>0</v>
      </c>
      <c r="BJ528" s="86">
        <f t="shared" si="501"/>
        <v>0</v>
      </c>
      <c r="BK528" s="86">
        <f t="shared" si="501"/>
        <v>0</v>
      </c>
      <c r="BL528" s="86">
        <f t="shared" si="501"/>
        <v>0</v>
      </c>
      <c r="BM528" s="86">
        <f t="shared" si="501"/>
        <v>0</v>
      </c>
      <c r="BN528" s="86">
        <f t="shared" si="501"/>
        <v>0</v>
      </c>
      <c r="BO528" s="86">
        <f t="shared" si="501"/>
        <v>0</v>
      </c>
    </row>
    <row r="529" spans="1:67" hidden="1" outlineLevel="1">
      <c r="B529" s="728" t="s">
        <v>1237</v>
      </c>
      <c r="C529" s="60"/>
      <c r="D529" s="686" t="s">
        <v>1121</v>
      </c>
      <c r="E529" s="667" t="s">
        <v>1312</v>
      </c>
      <c r="F529" s="692"/>
      <c r="G529" s="86">
        <f t="shared" ref="G529:AK529" si="502">IF(G457="","",G457*G493/1000)</f>
        <v>0</v>
      </c>
      <c r="H529" s="86">
        <f t="shared" si="502"/>
        <v>0</v>
      </c>
      <c r="I529" s="86">
        <f t="shared" si="502"/>
        <v>0</v>
      </c>
      <c r="J529" s="86">
        <f t="shared" si="502"/>
        <v>0</v>
      </c>
      <c r="K529" s="86">
        <f t="shared" si="502"/>
        <v>0</v>
      </c>
      <c r="L529" s="86">
        <f t="shared" si="502"/>
        <v>0</v>
      </c>
      <c r="M529" s="86">
        <f t="shared" si="502"/>
        <v>0</v>
      </c>
      <c r="N529" s="86">
        <f t="shared" si="502"/>
        <v>0</v>
      </c>
      <c r="O529" s="86">
        <f t="shared" si="502"/>
        <v>0</v>
      </c>
      <c r="P529" s="86">
        <f t="shared" si="502"/>
        <v>0</v>
      </c>
      <c r="Q529" s="86">
        <f t="shared" si="502"/>
        <v>0</v>
      </c>
      <c r="R529" s="86">
        <f t="shared" si="502"/>
        <v>0</v>
      </c>
      <c r="S529" s="86">
        <f t="shared" si="502"/>
        <v>0</v>
      </c>
      <c r="T529" s="86">
        <f t="shared" si="502"/>
        <v>0</v>
      </c>
      <c r="U529" s="86">
        <f t="shared" si="502"/>
        <v>0</v>
      </c>
      <c r="V529" s="86">
        <f t="shared" si="502"/>
        <v>0</v>
      </c>
      <c r="W529" s="86">
        <f t="shared" si="502"/>
        <v>0</v>
      </c>
      <c r="X529" s="86">
        <f t="shared" si="502"/>
        <v>0</v>
      </c>
      <c r="Y529" s="86">
        <f t="shared" si="502"/>
        <v>0</v>
      </c>
      <c r="Z529" s="86">
        <f t="shared" si="502"/>
        <v>0</v>
      </c>
      <c r="AA529" s="86">
        <f t="shared" si="502"/>
        <v>0</v>
      </c>
      <c r="AB529" s="86">
        <f t="shared" si="502"/>
        <v>0</v>
      </c>
      <c r="AC529" s="86">
        <f t="shared" si="502"/>
        <v>0</v>
      </c>
      <c r="AD529" s="86">
        <f t="shared" si="502"/>
        <v>0</v>
      </c>
      <c r="AE529" s="86">
        <f t="shared" si="502"/>
        <v>0</v>
      </c>
      <c r="AF529" s="86">
        <f t="shared" si="502"/>
        <v>0</v>
      </c>
      <c r="AG529" s="86">
        <f t="shared" si="502"/>
        <v>0</v>
      </c>
      <c r="AH529" s="86">
        <f t="shared" si="502"/>
        <v>0</v>
      </c>
      <c r="AI529" s="86">
        <f t="shared" si="502"/>
        <v>0</v>
      </c>
      <c r="AJ529" s="86">
        <f t="shared" si="502"/>
        <v>0</v>
      </c>
      <c r="AK529" s="86">
        <f t="shared" si="502"/>
        <v>0</v>
      </c>
      <c r="AL529" s="86">
        <f t="shared" si="496"/>
        <v>0</v>
      </c>
      <c r="AM529" s="86">
        <f t="shared" si="496"/>
        <v>0</v>
      </c>
      <c r="AN529" s="86">
        <f t="shared" si="496"/>
        <v>0</v>
      </c>
      <c r="AO529" s="86">
        <f t="shared" si="496"/>
        <v>0</v>
      </c>
      <c r="AP529" s="86">
        <f t="shared" si="496"/>
        <v>0</v>
      </c>
      <c r="AQ529" s="86">
        <f t="shared" ref="AQ529:BO529" si="503">IF(AQ457="","",AQ457*AQ493/1000)</f>
        <v>0</v>
      </c>
      <c r="AR529" s="86">
        <f t="shared" si="503"/>
        <v>0</v>
      </c>
      <c r="AS529" s="86">
        <f t="shared" si="503"/>
        <v>0</v>
      </c>
      <c r="AT529" s="86">
        <f t="shared" si="503"/>
        <v>0</v>
      </c>
      <c r="AU529" s="86">
        <f t="shared" si="503"/>
        <v>0</v>
      </c>
      <c r="AV529" s="86">
        <f t="shared" si="503"/>
        <v>0</v>
      </c>
      <c r="AW529" s="86">
        <f t="shared" si="503"/>
        <v>0</v>
      </c>
      <c r="AX529" s="86">
        <f t="shared" si="503"/>
        <v>0</v>
      </c>
      <c r="AY529" s="86">
        <f t="shared" si="503"/>
        <v>0</v>
      </c>
      <c r="AZ529" s="86">
        <f t="shared" si="503"/>
        <v>0</v>
      </c>
      <c r="BA529" s="86">
        <f t="shared" si="503"/>
        <v>0</v>
      </c>
      <c r="BB529" s="86">
        <f t="shared" si="503"/>
        <v>0</v>
      </c>
      <c r="BC529" s="86">
        <f t="shared" si="503"/>
        <v>0</v>
      </c>
      <c r="BD529" s="86">
        <f t="shared" si="503"/>
        <v>0</v>
      </c>
      <c r="BE529" s="86">
        <f t="shared" si="503"/>
        <v>0</v>
      </c>
      <c r="BF529" s="86">
        <f t="shared" si="503"/>
        <v>0</v>
      </c>
      <c r="BG529" s="86">
        <f t="shared" si="503"/>
        <v>0</v>
      </c>
      <c r="BH529" s="86">
        <f t="shared" si="503"/>
        <v>0</v>
      </c>
      <c r="BI529" s="86">
        <f t="shared" si="503"/>
        <v>0</v>
      </c>
      <c r="BJ529" s="86">
        <f t="shared" si="503"/>
        <v>0</v>
      </c>
      <c r="BK529" s="86">
        <f t="shared" si="503"/>
        <v>0</v>
      </c>
      <c r="BL529" s="86">
        <f t="shared" si="503"/>
        <v>0</v>
      </c>
      <c r="BM529" s="86">
        <f t="shared" si="503"/>
        <v>0</v>
      </c>
      <c r="BN529" s="86">
        <f t="shared" si="503"/>
        <v>0</v>
      </c>
      <c r="BO529" s="86">
        <f t="shared" si="503"/>
        <v>0</v>
      </c>
    </row>
    <row r="530" spans="1:67" hidden="1" outlineLevel="1">
      <c r="B530" s="786" t="s">
        <v>1028</v>
      </c>
      <c r="C530" s="60"/>
      <c r="D530" s="669" t="s">
        <v>1119</v>
      </c>
      <c r="E530" s="667" t="s">
        <v>1312</v>
      </c>
      <c r="F530" s="699"/>
      <c r="G530" s="86">
        <f t="shared" ref="G530:AK530" si="504">IF(G458="","",G458*G494/1000)</f>
        <v>0</v>
      </c>
      <c r="H530" s="86">
        <f t="shared" si="504"/>
        <v>0</v>
      </c>
      <c r="I530" s="86">
        <f t="shared" si="504"/>
        <v>0</v>
      </c>
      <c r="J530" s="86">
        <f t="shared" si="504"/>
        <v>0</v>
      </c>
      <c r="K530" s="86">
        <f t="shared" si="504"/>
        <v>0</v>
      </c>
      <c r="L530" s="86">
        <f t="shared" si="504"/>
        <v>0</v>
      </c>
      <c r="M530" s="86">
        <f t="shared" si="504"/>
        <v>0</v>
      </c>
      <c r="N530" s="86">
        <f t="shared" si="504"/>
        <v>0</v>
      </c>
      <c r="O530" s="86">
        <f t="shared" si="504"/>
        <v>0</v>
      </c>
      <c r="P530" s="86">
        <f t="shared" si="504"/>
        <v>0</v>
      </c>
      <c r="Q530" s="86">
        <f t="shared" si="504"/>
        <v>0</v>
      </c>
      <c r="R530" s="86">
        <f t="shared" si="504"/>
        <v>0</v>
      </c>
      <c r="S530" s="86">
        <f t="shared" si="504"/>
        <v>0</v>
      </c>
      <c r="T530" s="86">
        <f t="shared" si="504"/>
        <v>0</v>
      </c>
      <c r="U530" s="86">
        <f t="shared" si="504"/>
        <v>0</v>
      </c>
      <c r="V530" s="86">
        <f t="shared" si="504"/>
        <v>0</v>
      </c>
      <c r="W530" s="86">
        <f t="shared" si="504"/>
        <v>0</v>
      </c>
      <c r="X530" s="86">
        <f t="shared" si="504"/>
        <v>0</v>
      </c>
      <c r="Y530" s="86">
        <f t="shared" si="504"/>
        <v>0</v>
      </c>
      <c r="Z530" s="86">
        <f t="shared" si="504"/>
        <v>0</v>
      </c>
      <c r="AA530" s="86">
        <f t="shared" si="504"/>
        <v>0</v>
      </c>
      <c r="AB530" s="86">
        <f t="shared" si="504"/>
        <v>0</v>
      </c>
      <c r="AC530" s="86">
        <f t="shared" si="504"/>
        <v>0</v>
      </c>
      <c r="AD530" s="86">
        <f t="shared" si="504"/>
        <v>0</v>
      </c>
      <c r="AE530" s="86">
        <f t="shared" si="504"/>
        <v>0</v>
      </c>
      <c r="AF530" s="86">
        <f t="shared" si="504"/>
        <v>0</v>
      </c>
      <c r="AG530" s="86">
        <f t="shared" si="504"/>
        <v>0</v>
      </c>
      <c r="AH530" s="86">
        <f t="shared" si="504"/>
        <v>0</v>
      </c>
      <c r="AI530" s="86">
        <f t="shared" si="504"/>
        <v>0</v>
      </c>
      <c r="AJ530" s="86">
        <f t="shared" si="504"/>
        <v>0</v>
      </c>
      <c r="AK530" s="86">
        <f t="shared" si="504"/>
        <v>0</v>
      </c>
      <c r="AL530" s="86">
        <f t="shared" si="496"/>
        <v>0</v>
      </c>
      <c r="AM530" s="86">
        <f t="shared" si="496"/>
        <v>0</v>
      </c>
      <c r="AN530" s="86">
        <f t="shared" si="496"/>
        <v>0</v>
      </c>
      <c r="AO530" s="86">
        <f t="shared" si="496"/>
        <v>0</v>
      </c>
      <c r="AP530" s="86">
        <f t="shared" si="496"/>
        <v>0</v>
      </c>
      <c r="AQ530" s="86">
        <f t="shared" ref="AQ530:BO530" si="505">IF(AQ458="","",AQ458*AQ494/1000)</f>
        <v>0</v>
      </c>
      <c r="AR530" s="86">
        <f t="shared" si="505"/>
        <v>0</v>
      </c>
      <c r="AS530" s="86">
        <f t="shared" si="505"/>
        <v>0</v>
      </c>
      <c r="AT530" s="86">
        <f t="shared" si="505"/>
        <v>0</v>
      </c>
      <c r="AU530" s="86">
        <f t="shared" si="505"/>
        <v>0</v>
      </c>
      <c r="AV530" s="86">
        <f t="shared" si="505"/>
        <v>0</v>
      </c>
      <c r="AW530" s="86">
        <f t="shared" si="505"/>
        <v>0</v>
      </c>
      <c r="AX530" s="86">
        <f t="shared" si="505"/>
        <v>0</v>
      </c>
      <c r="AY530" s="86">
        <f t="shared" si="505"/>
        <v>0</v>
      </c>
      <c r="AZ530" s="86">
        <f t="shared" si="505"/>
        <v>0</v>
      </c>
      <c r="BA530" s="86">
        <f t="shared" si="505"/>
        <v>0</v>
      </c>
      <c r="BB530" s="86">
        <f t="shared" si="505"/>
        <v>0</v>
      </c>
      <c r="BC530" s="86">
        <f t="shared" si="505"/>
        <v>0</v>
      </c>
      <c r="BD530" s="86">
        <f t="shared" si="505"/>
        <v>0</v>
      </c>
      <c r="BE530" s="86">
        <f t="shared" si="505"/>
        <v>0</v>
      </c>
      <c r="BF530" s="86">
        <f t="shared" si="505"/>
        <v>0</v>
      </c>
      <c r="BG530" s="86">
        <f t="shared" si="505"/>
        <v>0</v>
      </c>
      <c r="BH530" s="86">
        <f t="shared" si="505"/>
        <v>0</v>
      </c>
      <c r="BI530" s="86">
        <f t="shared" si="505"/>
        <v>0</v>
      </c>
      <c r="BJ530" s="86">
        <f t="shared" si="505"/>
        <v>0</v>
      </c>
      <c r="BK530" s="86">
        <f t="shared" si="505"/>
        <v>0</v>
      </c>
      <c r="BL530" s="86">
        <f t="shared" si="505"/>
        <v>0</v>
      </c>
      <c r="BM530" s="86">
        <f t="shared" si="505"/>
        <v>0</v>
      </c>
      <c r="BN530" s="86">
        <f t="shared" si="505"/>
        <v>0</v>
      </c>
      <c r="BO530" s="86">
        <f t="shared" si="505"/>
        <v>0</v>
      </c>
    </row>
    <row r="531" spans="1:67" hidden="1" outlineLevel="1">
      <c r="B531" s="786" t="s">
        <v>1086</v>
      </c>
      <c r="C531" s="60"/>
      <c r="D531" s="686" t="s">
        <v>1306</v>
      </c>
      <c r="E531" s="667" t="s">
        <v>1312</v>
      </c>
      <c r="F531" s="699"/>
      <c r="G531" s="86">
        <f t="shared" ref="G531:AK531" si="506">IF(G459="","",G459*G495/1000)</f>
        <v>0</v>
      </c>
      <c r="H531" s="86">
        <f t="shared" si="506"/>
        <v>0</v>
      </c>
      <c r="I531" s="86">
        <f t="shared" si="506"/>
        <v>0</v>
      </c>
      <c r="J531" s="86">
        <f t="shared" si="506"/>
        <v>0</v>
      </c>
      <c r="K531" s="86">
        <f t="shared" si="506"/>
        <v>0</v>
      </c>
      <c r="L531" s="86">
        <f t="shared" si="506"/>
        <v>0</v>
      </c>
      <c r="M531" s="86">
        <f t="shared" si="506"/>
        <v>0</v>
      </c>
      <c r="N531" s="86">
        <f t="shared" si="506"/>
        <v>0</v>
      </c>
      <c r="O531" s="86">
        <f t="shared" si="506"/>
        <v>0</v>
      </c>
      <c r="P531" s="86">
        <f t="shared" si="506"/>
        <v>0</v>
      </c>
      <c r="Q531" s="86">
        <f t="shared" si="506"/>
        <v>0</v>
      </c>
      <c r="R531" s="86">
        <f t="shared" si="506"/>
        <v>0</v>
      </c>
      <c r="S531" s="86">
        <f t="shared" si="506"/>
        <v>0</v>
      </c>
      <c r="T531" s="86">
        <f t="shared" si="506"/>
        <v>0</v>
      </c>
      <c r="U531" s="86">
        <f t="shared" si="506"/>
        <v>0</v>
      </c>
      <c r="V531" s="86">
        <f t="shared" si="506"/>
        <v>0</v>
      </c>
      <c r="W531" s="86">
        <f t="shared" si="506"/>
        <v>0</v>
      </c>
      <c r="X531" s="86">
        <f t="shared" si="506"/>
        <v>0</v>
      </c>
      <c r="Y531" s="86">
        <f t="shared" si="506"/>
        <v>0</v>
      </c>
      <c r="Z531" s="86">
        <f t="shared" si="506"/>
        <v>0</v>
      </c>
      <c r="AA531" s="86">
        <f t="shared" si="506"/>
        <v>0</v>
      </c>
      <c r="AB531" s="86">
        <f t="shared" si="506"/>
        <v>0</v>
      </c>
      <c r="AC531" s="86">
        <f t="shared" si="506"/>
        <v>0</v>
      </c>
      <c r="AD531" s="86">
        <f t="shared" si="506"/>
        <v>0</v>
      </c>
      <c r="AE531" s="86">
        <f t="shared" si="506"/>
        <v>0</v>
      </c>
      <c r="AF531" s="86">
        <f t="shared" si="506"/>
        <v>0</v>
      </c>
      <c r="AG531" s="86">
        <f t="shared" si="506"/>
        <v>0</v>
      </c>
      <c r="AH531" s="86">
        <f t="shared" si="506"/>
        <v>0</v>
      </c>
      <c r="AI531" s="86">
        <f t="shared" si="506"/>
        <v>0</v>
      </c>
      <c r="AJ531" s="86">
        <f t="shared" si="506"/>
        <v>0</v>
      </c>
      <c r="AK531" s="86">
        <f t="shared" si="506"/>
        <v>0</v>
      </c>
      <c r="AL531" s="86">
        <f t="shared" si="496"/>
        <v>0</v>
      </c>
      <c r="AM531" s="86">
        <f t="shared" si="496"/>
        <v>0</v>
      </c>
      <c r="AN531" s="86">
        <f t="shared" si="496"/>
        <v>0</v>
      </c>
      <c r="AO531" s="86">
        <f t="shared" si="496"/>
        <v>0</v>
      </c>
      <c r="AP531" s="86">
        <f t="shared" si="496"/>
        <v>0</v>
      </c>
      <c r="AQ531" s="86">
        <f t="shared" ref="AQ531:BO531" si="507">IF(AQ459="","",AQ459*AQ495/1000)</f>
        <v>0</v>
      </c>
      <c r="AR531" s="86">
        <f t="shared" si="507"/>
        <v>0</v>
      </c>
      <c r="AS531" s="86">
        <f t="shared" si="507"/>
        <v>0</v>
      </c>
      <c r="AT531" s="86">
        <f t="shared" si="507"/>
        <v>0</v>
      </c>
      <c r="AU531" s="86">
        <f t="shared" si="507"/>
        <v>0</v>
      </c>
      <c r="AV531" s="86">
        <f t="shared" si="507"/>
        <v>0</v>
      </c>
      <c r="AW531" s="86">
        <f t="shared" si="507"/>
        <v>0</v>
      </c>
      <c r="AX531" s="86">
        <f t="shared" si="507"/>
        <v>0</v>
      </c>
      <c r="AY531" s="86">
        <f t="shared" si="507"/>
        <v>0</v>
      </c>
      <c r="AZ531" s="86">
        <f t="shared" si="507"/>
        <v>0</v>
      </c>
      <c r="BA531" s="86">
        <f t="shared" si="507"/>
        <v>0</v>
      </c>
      <c r="BB531" s="86">
        <f t="shared" si="507"/>
        <v>0</v>
      </c>
      <c r="BC531" s="86">
        <f t="shared" si="507"/>
        <v>0</v>
      </c>
      <c r="BD531" s="86">
        <f t="shared" si="507"/>
        <v>0</v>
      </c>
      <c r="BE531" s="86">
        <f t="shared" si="507"/>
        <v>0</v>
      </c>
      <c r="BF531" s="86">
        <f t="shared" si="507"/>
        <v>0</v>
      </c>
      <c r="BG531" s="86">
        <f t="shared" si="507"/>
        <v>0</v>
      </c>
      <c r="BH531" s="86">
        <f t="shared" si="507"/>
        <v>0</v>
      </c>
      <c r="BI531" s="86">
        <f t="shared" si="507"/>
        <v>0</v>
      </c>
      <c r="BJ531" s="86">
        <f t="shared" si="507"/>
        <v>0</v>
      </c>
      <c r="BK531" s="86">
        <f t="shared" si="507"/>
        <v>0</v>
      </c>
      <c r="BL531" s="86">
        <f t="shared" si="507"/>
        <v>0</v>
      </c>
      <c r="BM531" s="86">
        <f t="shared" si="507"/>
        <v>0</v>
      </c>
      <c r="BN531" s="86">
        <f t="shared" si="507"/>
        <v>0</v>
      </c>
      <c r="BO531" s="86">
        <f t="shared" si="507"/>
        <v>0</v>
      </c>
    </row>
    <row r="532" spans="1:67" hidden="1" outlineLevel="1">
      <c r="B532" s="786" t="s">
        <v>96</v>
      </c>
      <c r="C532" s="59" t="s">
        <v>261</v>
      </c>
      <c r="D532" s="640"/>
      <c r="E532" s="667" t="s">
        <v>1312</v>
      </c>
      <c r="F532" s="699"/>
      <c r="G532" s="155">
        <f t="shared" ref="G532:BO532" si="508">G533</f>
        <v>0</v>
      </c>
      <c r="H532" s="155">
        <f t="shared" si="508"/>
        <v>0</v>
      </c>
      <c r="I532" s="155">
        <f t="shared" si="508"/>
        <v>0</v>
      </c>
      <c r="J532" s="155">
        <f t="shared" si="508"/>
        <v>0</v>
      </c>
      <c r="K532" s="155">
        <f t="shared" si="508"/>
        <v>0</v>
      </c>
      <c r="L532" s="155">
        <f t="shared" si="508"/>
        <v>0</v>
      </c>
      <c r="M532" s="155">
        <f t="shared" si="508"/>
        <v>0</v>
      </c>
      <c r="N532" s="155">
        <f t="shared" si="508"/>
        <v>0</v>
      </c>
      <c r="O532" s="155">
        <f t="shared" si="508"/>
        <v>0</v>
      </c>
      <c r="P532" s="155">
        <f t="shared" si="508"/>
        <v>0</v>
      </c>
      <c r="Q532" s="155">
        <f t="shared" si="508"/>
        <v>0</v>
      </c>
      <c r="R532" s="155">
        <f t="shared" si="508"/>
        <v>0</v>
      </c>
      <c r="S532" s="155">
        <f t="shared" si="508"/>
        <v>0</v>
      </c>
      <c r="T532" s="155">
        <f t="shared" si="508"/>
        <v>0</v>
      </c>
      <c r="U532" s="155">
        <f t="shared" si="508"/>
        <v>0</v>
      </c>
      <c r="V532" s="155">
        <f t="shared" si="508"/>
        <v>0</v>
      </c>
      <c r="W532" s="155">
        <f t="shared" si="508"/>
        <v>0</v>
      </c>
      <c r="X532" s="155">
        <f t="shared" si="508"/>
        <v>0</v>
      </c>
      <c r="Y532" s="155">
        <f t="shared" si="508"/>
        <v>0</v>
      </c>
      <c r="Z532" s="155">
        <f t="shared" si="508"/>
        <v>0</v>
      </c>
      <c r="AA532" s="155">
        <f t="shared" si="508"/>
        <v>0</v>
      </c>
      <c r="AB532" s="155">
        <f t="shared" si="508"/>
        <v>0</v>
      </c>
      <c r="AC532" s="155">
        <f t="shared" si="508"/>
        <v>0</v>
      </c>
      <c r="AD532" s="155">
        <f t="shared" si="508"/>
        <v>0</v>
      </c>
      <c r="AE532" s="155">
        <f t="shared" si="508"/>
        <v>0</v>
      </c>
      <c r="AF532" s="155">
        <f t="shared" si="508"/>
        <v>0</v>
      </c>
      <c r="AG532" s="155">
        <f t="shared" si="508"/>
        <v>0</v>
      </c>
      <c r="AH532" s="155">
        <f t="shared" si="508"/>
        <v>0</v>
      </c>
      <c r="AI532" s="155">
        <f t="shared" si="508"/>
        <v>0</v>
      </c>
      <c r="AJ532" s="155">
        <f t="shared" si="508"/>
        <v>0</v>
      </c>
      <c r="AK532" s="155">
        <f t="shared" si="508"/>
        <v>0</v>
      </c>
      <c r="AL532" s="155">
        <f t="shared" si="508"/>
        <v>0</v>
      </c>
      <c r="AM532" s="155">
        <f t="shared" si="508"/>
        <v>0</v>
      </c>
      <c r="AN532" s="155">
        <f t="shared" si="508"/>
        <v>0</v>
      </c>
      <c r="AO532" s="155">
        <f t="shared" si="508"/>
        <v>0</v>
      </c>
      <c r="AP532" s="155">
        <f t="shared" si="508"/>
        <v>0</v>
      </c>
      <c r="AQ532" s="155">
        <f t="shared" si="508"/>
        <v>0</v>
      </c>
      <c r="AR532" s="155">
        <f t="shared" si="508"/>
        <v>0</v>
      </c>
      <c r="AS532" s="155">
        <f t="shared" si="508"/>
        <v>0</v>
      </c>
      <c r="AT532" s="155">
        <f t="shared" si="508"/>
        <v>0</v>
      </c>
      <c r="AU532" s="155">
        <f t="shared" si="508"/>
        <v>0</v>
      </c>
      <c r="AV532" s="155">
        <f t="shared" si="508"/>
        <v>0</v>
      </c>
      <c r="AW532" s="155">
        <f t="shared" si="508"/>
        <v>0</v>
      </c>
      <c r="AX532" s="155">
        <f t="shared" si="508"/>
        <v>0</v>
      </c>
      <c r="AY532" s="155">
        <f t="shared" si="508"/>
        <v>0</v>
      </c>
      <c r="AZ532" s="155">
        <f t="shared" si="508"/>
        <v>0</v>
      </c>
      <c r="BA532" s="155">
        <f t="shared" si="508"/>
        <v>0</v>
      </c>
      <c r="BB532" s="155">
        <f t="shared" si="508"/>
        <v>0</v>
      </c>
      <c r="BC532" s="155">
        <f t="shared" si="508"/>
        <v>0</v>
      </c>
      <c r="BD532" s="155">
        <f t="shared" si="508"/>
        <v>0</v>
      </c>
      <c r="BE532" s="155">
        <f t="shared" si="508"/>
        <v>0</v>
      </c>
      <c r="BF532" s="155">
        <f t="shared" si="508"/>
        <v>0</v>
      </c>
      <c r="BG532" s="155">
        <f t="shared" si="508"/>
        <v>0</v>
      </c>
      <c r="BH532" s="155">
        <f t="shared" si="508"/>
        <v>0</v>
      </c>
      <c r="BI532" s="155">
        <f t="shared" si="508"/>
        <v>0</v>
      </c>
      <c r="BJ532" s="155">
        <f t="shared" si="508"/>
        <v>0</v>
      </c>
      <c r="BK532" s="155">
        <f t="shared" si="508"/>
        <v>0</v>
      </c>
      <c r="BL532" s="155">
        <f t="shared" si="508"/>
        <v>0</v>
      </c>
      <c r="BM532" s="155">
        <f t="shared" si="508"/>
        <v>0</v>
      </c>
      <c r="BN532" s="155">
        <f t="shared" si="508"/>
        <v>0</v>
      </c>
      <c r="BO532" s="155">
        <f t="shared" si="508"/>
        <v>0</v>
      </c>
    </row>
    <row r="533" spans="1:67" hidden="1" outlineLevel="1">
      <c r="A533" s="762"/>
      <c r="B533" s="728" t="s">
        <v>1199</v>
      </c>
      <c r="C533" s="60"/>
      <c r="D533" s="669" t="s">
        <v>587</v>
      </c>
      <c r="E533" s="667" t="s">
        <v>1312</v>
      </c>
      <c r="F533" s="699"/>
      <c r="G533" s="86">
        <f t="shared" ref="G533:AK533" si="509">IF(G461="","",G461*G497/1000)</f>
        <v>0</v>
      </c>
      <c r="H533" s="86">
        <f t="shared" si="509"/>
        <v>0</v>
      </c>
      <c r="I533" s="86">
        <f t="shared" si="509"/>
        <v>0</v>
      </c>
      <c r="J533" s="86">
        <f t="shared" si="509"/>
        <v>0</v>
      </c>
      <c r="K533" s="86">
        <f t="shared" si="509"/>
        <v>0</v>
      </c>
      <c r="L533" s="86">
        <f t="shared" si="509"/>
        <v>0</v>
      </c>
      <c r="M533" s="86">
        <f t="shared" si="509"/>
        <v>0</v>
      </c>
      <c r="N533" s="86">
        <f t="shared" si="509"/>
        <v>0</v>
      </c>
      <c r="O533" s="86">
        <f t="shared" si="509"/>
        <v>0</v>
      </c>
      <c r="P533" s="86">
        <f t="shared" si="509"/>
        <v>0</v>
      </c>
      <c r="Q533" s="86">
        <f t="shared" si="509"/>
        <v>0</v>
      </c>
      <c r="R533" s="86">
        <f t="shared" si="509"/>
        <v>0</v>
      </c>
      <c r="S533" s="86">
        <f t="shared" si="509"/>
        <v>0</v>
      </c>
      <c r="T533" s="86">
        <f t="shared" si="509"/>
        <v>0</v>
      </c>
      <c r="U533" s="86">
        <f t="shared" si="509"/>
        <v>0</v>
      </c>
      <c r="V533" s="86">
        <f t="shared" si="509"/>
        <v>0</v>
      </c>
      <c r="W533" s="86">
        <f t="shared" si="509"/>
        <v>0</v>
      </c>
      <c r="X533" s="86">
        <f t="shared" si="509"/>
        <v>0</v>
      </c>
      <c r="Y533" s="86">
        <f t="shared" si="509"/>
        <v>0</v>
      </c>
      <c r="Z533" s="86">
        <f t="shared" si="509"/>
        <v>0</v>
      </c>
      <c r="AA533" s="86">
        <f t="shared" si="509"/>
        <v>0</v>
      </c>
      <c r="AB533" s="86">
        <f t="shared" si="509"/>
        <v>0</v>
      </c>
      <c r="AC533" s="86">
        <f t="shared" si="509"/>
        <v>0</v>
      </c>
      <c r="AD533" s="86">
        <f t="shared" si="509"/>
        <v>0</v>
      </c>
      <c r="AE533" s="86">
        <f t="shared" si="509"/>
        <v>0</v>
      </c>
      <c r="AF533" s="86">
        <f t="shared" si="509"/>
        <v>0</v>
      </c>
      <c r="AG533" s="86">
        <f t="shared" si="509"/>
        <v>0</v>
      </c>
      <c r="AH533" s="86">
        <f t="shared" si="509"/>
        <v>0</v>
      </c>
      <c r="AI533" s="86">
        <f t="shared" si="509"/>
        <v>0</v>
      </c>
      <c r="AJ533" s="86">
        <f t="shared" si="509"/>
        <v>0</v>
      </c>
      <c r="AK533" s="86">
        <f t="shared" si="509"/>
        <v>0</v>
      </c>
      <c r="AL533" s="86">
        <f>IF(AL461="","",AL461*AL497/1000)</f>
        <v>0</v>
      </c>
      <c r="AM533" s="86">
        <f>IF(AM461="","",AM461*AM497/1000)</f>
        <v>0</v>
      </c>
      <c r="AN533" s="86">
        <f>IF(AN461="","",AN461*AN497/1000)</f>
        <v>0</v>
      </c>
      <c r="AO533" s="86">
        <f>IF(AO461="","",AO461*AO497/1000)</f>
        <v>0</v>
      </c>
      <c r="AP533" s="86">
        <f>IF(AP461="","",AP461*AP497/1000)</f>
        <v>0</v>
      </c>
      <c r="AQ533" s="86">
        <f t="shared" ref="AQ533:BO533" si="510">IF(AQ461="","",AQ461*AQ497/1000)</f>
        <v>0</v>
      </c>
      <c r="AR533" s="86">
        <f t="shared" si="510"/>
        <v>0</v>
      </c>
      <c r="AS533" s="86">
        <f t="shared" si="510"/>
        <v>0</v>
      </c>
      <c r="AT533" s="86">
        <f t="shared" si="510"/>
        <v>0</v>
      </c>
      <c r="AU533" s="86">
        <f t="shared" si="510"/>
        <v>0</v>
      </c>
      <c r="AV533" s="86">
        <f t="shared" si="510"/>
        <v>0</v>
      </c>
      <c r="AW533" s="86">
        <f t="shared" si="510"/>
        <v>0</v>
      </c>
      <c r="AX533" s="86">
        <f t="shared" si="510"/>
        <v>0</v>
      </c>
      <c r="AY533" s="86">
        <f t="shared" si="510"/>
        <v>0</v>
      </c>
      <c r="AZ533" s="86">
        <f t="shared" si="510"/>
        <v>0</v>
      </c>
      <c r="BA533" s="86">
        <f t="shared" si="510"/>
        <v>0</v>
      </c>
      <c r="BB533" s="86">
        <f t="shared" si="510"/>
        <v>0</v>
      </c>
      <c r="BC533" s="86">
        <f t="shared" si="510"/>
        <v>0</v>
      </c>
      <c r="BD533" s="86">
        <f t="shared" si="510"/>
        <v>0</v>
      </c>
      <c r="BE533" s="86">
        <f t="shared" si="510"/>
        <v>0</v>
      </c>
      <c r="BF533" s="86">
        <f t="shared" si="510"/>
        <v>0</v>
      </c>
      <c r="BG533" s="86">
        <f t="shared" si="510"/>
        <v>0</v>
      </c>
      <c r="BH533" s="86">
        <f t="shared" si="510"/>
        <v>0</v>
      </c>
      <c r="BI533" s="86">
        <f t="shared" si="510"/>
        <v>0</v>
      </c>
      <c r="BJ533" s="86">
        <f t="shared" si="510"/>
        <v>0</v>
      </c>
      <c r="BK533" s="86">
        <f t="shared" si="510"/>
        <v>0</v>
      </c>
      <c r="BL533" s="86">
        <f t="shared" si="510"/>
        <v>0</v>
      </c>
      <c r="BM533" s="86">
        <f t="shared" si="510"/>
        <v>0</v>
      </c>
      <c r="BN533" s="86">
        <f t="shared" si="510"/>
        <v>0</v>
      </c>
      <c r="BO533" s="86">
        <f t="shared" si="510"/>
        <v>0</v>
      </c>
    </row>
    <row r="534" spans="1:67" hidden="1" outlineLevel="1">
      <c r="B534" s="786" t="s">
        <v>1200</v>
      </c>
      <c r="C534" s="59" t="s">
        <v>1339</v>
      </c>
      <c r="D534" s="640"/>
      <c r="E534" s="667" t="s">
        <v>1312</v>
      </c>
      <c r="F534" s="699"/>
      <c r="G534" s="155">
        <f t="shared" ref="G534:BO534" si="511">G535</f>
        <v>0</v>
      </c>
      <c r="H534" s="155">
        <f t="shared" si="511"/>
        <v>0</v>
      </c>
      <c r="I534" s="155">
        <f t="shared" si="511"/>
        <v>0</v>
      </c>
      <c r="J534" s="155">
        <f t="shared" si="511"/>
        <v>0</v>
      </c>
      <c r="K534" s="155">
        <f t="shared" si="511"/>
        <v>0</v>
      </c>
      <c r="L534" s="155">
        <f t="shared" si="511"/>
        <v>0</v>
      </c>
      <c r="M534" s="155">
        <f t="shared" si="511"/>
        <v>0</v>
      </c>
      <c r="N534" s="155">
        <f t="shared" si="511"/>
        <v>0</v>
      </c>
      <c r="O534" s="155">
        <f t="shared" si="511"/>
        <v>0</v>
      </c>
      <c r="P534" s="155">
        <f t="shared" si="511"/>
        <v>0</v>
      </c>
      <c r="Q534" s="155">
        <f t="shared" si="511"/>
        <v>0</v>
      </c>
      <c r="R534" s="155">
        <f t="shared" si="511"/>
        <v>0</v>
      </c>
      <c r="S534" s="155">
        <f t="shared" si="511"/>
        <v>0</v>
      </c>
      <c r="T534" s="155">
        <f t="shared" si="511"/>
        <v>0</v>
      </c>
      <c r="U534" s="155">
        <f t="shared" si="511"/>
        <v>0</v>
      </c>
      <c r="V534" s="155">
        <f t="shared" si="511"/>
        <v>0</v>
      </c>
      <c r="W534" s="155">
        <f t="shared" si="511"/>
        <v>0</v>
      </c>
      <c r="X534" s="155">
        <f t="shared" si="511"/>
        <v>0</v>
      </c>
      <c r="Y534" s="155">
        <f t="shared" si="511"/>
        <v>0</v>
      </c>
      <c r="Z534" s="155">
        <f t="shared" si="511"/>
        <v>0</v>
      </c>
      <c r="AA534" s="155">
        <f t="shared" si="511"/>
        <v>0</v>
      </c>
      <c r="AB534" s="155">
        <f t="shared" si="511"/>
        <v>0</v>
      </c>
      <c r="AC534" s="155">
        <f t="shared" si="511"/>
        <v>0</v>
      </c>
      <c r="AD534" s="155">
        <f t="shared" si="511"/>
        <v>0</v>
      </c>
      <c r="AE534" s="155">
        <f t="shared" si="511"/>
        <v>0</v>
      </c>
      <c r="AF534" s="155">
        <f t="shared" si="511"/>
        <v>0</v>
      </c>
      <c r="AG534" s="155">
        <f t="shared" si="511"/>
        <v>0</v>
      </c>
      <c r="AH534" s="155">
        <f t="shared" si="511"/>
        <v>0</v>
      </c>
      <c r="AI534" s="155">
        <f t="shared" si="511"/>
        <v>0</v>
      </c>
      <c r="AJ534" s="155">
        <f t="shared" si="511"/>
        <v>0</v>
      </c>
      <c r="AK534" s="155">
        <f t="shared" si="511"/>
        <v>0</v>
      </c>
      <c r="AL534" s="155">
        <f t="shared" si="511"/>
        <v>0</v>
      </c>
      <c r="AM534" s="155">
        <f t="shared" si="511"/>
        <v>0</v>
      </c>
      <c r="AN534" s="155">
        <f t="shared" si="511"/>
        <v>0</v>
      </c>
      <c r="AO534" s="155">
        <f t="shared" si="511"/>
        <v>0</v>
      </c>
      <c r="AP534" s="155">
        <f t="shared" si="511"/>
        <v>0</v>
      </c>
      <c r="AQ534" s="155">
        <f t="shared" si="511"/>
        <v>0</v>
      </c>
      <c r="AR534" s="155">
        <f t="shared" si="511"/>
        <v>0</v>
      </c>
      <c r="AS534" s="155">
        <f t="shared" si="511"/>
        <v>0</v>
      </c>
      <c r="AT534" s="155">
        <f t="shared" si="511"/>
        <v>0</v>
      </c>
      <c r="AU534" s="155">
        <f t="shared" si="511"/>
        <v>0</v>
      </c>
      <c r="AV534" s="155">
        <f t="shared" si="511"/>
        <v>0</v>
      </c>
      <c r="AW534" s="155">
        <f t="shared" si="511"/>
        <v>0</v>
      </c>
      <c r="AX534" s="155">
        <f t="shared" si="511"/>
        <v>0</v>
      </c>
      <c r="AY534" s="155">
        <f t="shared" si="511"/>
        <v>0</v>
      </c>
      <c r="AZ534" s="155">
        <f t="shared" si="511"/>
        <v>0</v>
      </c>
      <c r="BA534" s="155">
        <f t="shared" si="511"/>
        <v>0</v>
      </c>
      <c r="BB534" s="155">
        <f t="shared" si="511"/>
        <v>0</v>
      </c>
      <c r="BC534" s="155">
        <f t="shared" si="511"/>
        <v>0</v>
      </c>
      <c r="BD534" s="155">
        <f t="shared" si="511"/>
        <v>0</v>
      </c>
      <c r="BE534" s="155">
        <f t="shared" si="511"/>
        <v>0</v>
      </c>
      <c r="BF534" s="155">
        <f t="shared" si="511"/>
        <v>0</v>
      </c>
      <c r="BG534" s="155">
        <f t="shared" si="511"/>
        <v>0</v>
      </c>
      <c r="BH534" s="155">
        <f t="shared" si="511"/>
        <v>0</v>
      </c>
      <c r="BI534" s="155">
        <f t="shared" si="511"/>
        <v>0</v>
      </c>
      <c r="BJ534" s="155">
        <f t="shared" si="511"/>
        <v>0</v>
      </c>
      <c r="BK534" s="155">
        <f t="shared" si="511"/>
        <v>0</v>
      </c>
      <c r="BL534" s="155">
        <f t="shared" si="511"/>
        <v>0</v>
      </c>
      <c r="BM534" s="155">
        <f t="shared" si="511"/>
        <v>0</v>
      </c>
      <c r="BN534" s="155">
        <f t="shared" si="511"/>
        <v>0</v>
      </c>
      <c r="BO534" s="155">
        <f t="shared" si="511"/>
        <v>0</v>
      </c>
    </row>
    <row r="535" spans="1:67" hidden="1" outlineLevel="1">
      <c r="B535" s="728" t="s">
        <v>1238</v>
      </c>
      <c r="C535" s="60"/>
      <c r="D535" s="640" t="s">
        <v>799</v>
      </c>
      <c r="E535" s="667" t="s">
        <v>1312</v>
      </c>
      <c r="F535" s="692"/>
      <c r="G535" s="86">
        <f t="shared" ref="G535:AK535" si="512">IF(G463="","",G463*G499/1000)</f>
        <v>0</v>
      </c>
      <c r="H535" s="86">
        <f t="shared" si="512"/>
        <v>0</v>
      </c>
      <c r="I535" s="86">
        <f t="shared" si="512"/>
        <v>0</v>
      </c>
      <c r="J535" s="86">
        <f t="shared" si="512"/>
        <v>0</v>
      </c>
      <c r="K535" s="86">
        <f t="shared" si="512"/>
        <v>0</v>
      </c>
      <c r="L535" s="86">
        <f t="shared" si="512"/>
        <v>0</v>
      </c>
      <c r="M535" s="86">
        <f t="shared" si="512"/>
        <v>0</v>
      </c>
      <c r="N535" s="86">
        <f t="shared" si="512"/>
        <v>0</v>
      </c>
      <c r="O535" s="86">
        <f t="shared" si="512"/>
        <v>0</v>
      </c>
      <c r="P535" s="86">
        <f t="shared" si="512"/>
        <v>0</v>
      </c>
      <c r="Q535" s="86">
        <f t="shared" si="512"/>
        <v>0</v>
      </c>
      <c r="R535" s="86">
        <f t="shared" si="512"/>
        <v>0</v>
      </c>
      <c r="S535" s="86">
        <f t="shared" si="512"/>
        <v>0</v>
      </c>
      <c r="T535" s="86">
        <f t="shared" si="512"/>
        <v>0</v>
      </c>
      <c r="U535" s="86">
        <f t="shared" si="512"/>
        <v>0</v>
      </c>
      <c r="V535" s="86">
        <f t="shared" si="512"/>
        <v>0</v>
      </c>
      <c r="W535" s="86">
        <f t="shared" si="512"/>
        <v>0</v>
      </c>
      <c r="X535" s="86">
        <f t="shared" si="512"/>
        <v>0</v>
      </c>
      <c r="Y535" s="86">
        <f t="shared" si="512"/>
        <v>0</v>
      </c>
      <c r="Z535" s="86">
        <f t="shared" si="512"/>
        <v>0</v>
      </c>
      <c r="AA535" s="86">
        <f t="shared" si="512"/>
        <v>0</v>
      </c>
      <c r="AB535" s="86">
        <f t="shared" si="512"/>
        <v>0</v>
      </c>
      <c r="AC535" s="86">
        <f t="shared" si="512"/>
        <v>0</v>
      </c>
      <c r="AD535" s="86">
        <f t="shared" si="512"/>
        <v>0</v>
      </c>
      <c r="AE535" s="86">
        <f t="shared" si="512"/>
        <v>0</v>
      </c>
      <c r="AF535" s="86">
        <f t="shared" si="512"/>
        <v>0</v>
      </c>
      <c r="AG535" s="86">
        <f t="shared" si="512"/>
        <v>0</v>
      </c>
      <c r="AH535" s="86">
        <f t="shared" si="512"/>
        <v>0</v>
      </c>
      <c r="AI535" s="86">
        <f t="shared" si="512"/>
        <v>0</v>
      </c>
      <c r="AJ535" s="86">
        <f t="shared" si="512"/>
        <v>0</v>
      </c>
      <c r="AK535" s="86">
        <f t="shared" si="512"/>
        <v>0</v>
      </c>
      <c r="AL535" s="86">
        <f>IF(AL463="","",AL463*AL499/1000)</f>
        <v>0</v>
      </c>
      <c r="AM535" s="86">
        <f>IF(AM463="","",AM463*AM499/1000)</f>
        <v>0</v>
      </c>
      <c r="AN535" s="86">
        <f>IF(AN463="","",AN463*AN499/1000)</f>
        <v>0</v>
      </c>
      <c r="AO535" s="86">
        <f>IF(AO463="","",AO463*AO499/1000)</f>
        <v>0</v>
      </c>
      <c r="AP535" s="86">
        <f>IF(AP463="","",AP463*AP499/1000)</f>
        <v>0</v>
      </c>
      <c r="AQ535" s="86">
        <f t="shared" ref="AQ535:BO535" si="513">IF(AQ463="","",AQ463*AQ499/1000)</f>
        <v>0</v>
      </c>
      <c r="AR535" s="86">
        <f t="shared" si="513"/>
        <v>0</v>
      </c>
      <c r="AS535" s="86">
        <f t="shared" si="513"/>
        <v>0</v>
      </c>
      <c r="AT535" s="86">
        <f t="shared" si="513"/>
        <v>0</v>
      </c>
      <c r="AU535" s="86">
        <f t="shared" si="513"/>
        <v>0</v>
      </c>
      <c r="AV535" s="86">
        <f t="shared" si="513"/>
        <v>0</v>
      </c>
      <c r="AW535" s="86">
        <f t="shared" si="513"/>
        <v>0</v>
      </c>
      <c r="AX535" s="86">
        <f t="shared" si="513"/>
        <v>0</v>
      </c>
      <c r="AY535" s="86">
        <f t="shared" si="513"/>
        <v>0</v>
      </c>
      <c r="AZ535" s="86">
        <f t="shared" si="513"/>
        <v>0</v>
      </c>
      <c r="BA535" s="86">
        <f t="shared" si="513"/>
        <v>0</v>
      </c>
      <c r="BB535" s="86">
        <f t="shared" si="513"/>
        <v>0</v>
      </c>
      <c r="BC535" s="86">
        <f t="shared" si="513"/>
        <v>0</v>
      </c>
      <c r="BD535" s="86">
        <f t="shared" si="513"/>
        <v>0</v>
      </c>
      <c r="BE535" s="86">
        <f t="shared" si="513"/>
        <v>0</v>
      </c>
      <c r="BF535" s="86">
        <f t="shared" si="513"/>
        <v>0</v>
      </c>
      <c r="BG535" s="86">
        <f t="shared" si="513"/>
        <v>0</v>
      </c>
      <c r="BH535" s="86">
        <f t="shared" si="513"/>
        <v>0</v>
      </c>
      <c r="BI535" s="86">
        <f t="shared" si="513"/>
        <v>0</v>
      </c>
      <c r="BJ535" s="86">
        <f t="shared" si="513"/>
        <v>0</v>
      </c>
      <c r="BK535" s="86">
        <f t="shared" si="513"/>
        <v>0</v>
      </c>
      <c r="BL535" s="86">
        <f t="shared" si="513"/>
        <v>0</v>
      </c>
      <c r="BM535" s="86">
        <f t="shared" si="513"/>
        <v>0</v>
      </c>
      <c r="BN535" s="86">
        <f t="shared" si="513"/>
        <v>0</v>
      </c>
      <c r="BO535" s="86">
        <f t="shared" si="513"/>
        <v>0</v>
      </c>
    </row>
    <row r="536" spans="1:67" ht="13.5" collapsed="1" thickBot="1">
      <c r="G536" s="856"/>
      <c r="H536" s="856"/>
      <c r="I536" s="856"/>
      <c r="J536" s="856"/>
      <c r="K536" s="856"/>
      <c r="L536" s="856"/>
      <c r="M536" s="856"/>
      <c r="N536" s="856"/>
      <c r="O536" s="856"/>
      <c r="P536" s="856"/>
      <c r="Q536" s="856"/>
      <c r="R536" s="856"/>
      <c r="S536" s="856"/>
      <c r="T536" s="856"/>
      <c r="U536" s="856"/>
      <c r="V536" s="856"/>
      <c r="W536" s="856"/>
      <c r="X536" s="856"/>
      <c r="Y536" s="856"/>
      <c r="Z536" s="856"/>
      <c r="AA536" s="856"/>
      <c r="AB536" s="856"/>
      <c r="AC536" s="856"/>
      <c r="AD536" s="856"/>
      <c r="AE536" s="856"/>
      <c r="AF536" s="856"/>
      <c r="AG536" s="856"/>
      <c r="AH536" s="856"/>
      <c r="AI536" s="856"/>
      <c r="AJ536" s="856"/>
      <c r="AK536" s="856"/>
      <c r="AL536" s="856"/>
      <c r="AM536" s="856"/>
      <c r="AN536" s="856"/>
      <c r="AO536" s="856"/>
      <c r="AP536" s="856"/>
      <c r="AQ536" s="856"/>
      <c r="AR536" s="856"/>
      <c r="AS536" s="856"/>
      <c r="AT536" s="856"/>
      <c r="AU536" s="856"/>
      <c r="AV536" s="856"/>
      <c r="AW536" s="856"/>
      <c r="AX536" s="856"/>
      <c r="AY536" s="856"/>
      <c r="AZ536" s="856"/>
      <c r="BA536" s="856"/>
      <c r="BB536" s="856"/>
      <c r="BC536" s="856"/>
      <c r="BD536" s="856"/>
      <c r="BE536" s="856"/>
      <c r="BF536" s="856"/>
      <c r="BG536" s="856"/>
      <c r="BH536" s="856"/>
      <c r="BI536" s="856"/>
      <c r="BJ536" s="856"/>
      <c r="BK536" s="856"/>
      <c r="BL536" s="856"/>
      <c r="BM536" s="856"/>
      <c r="BN536" s="856"/>
      <c r="BO536" s="856"/>
    </row>
    <row r="537" spans="1:67" ht="15" thickBot="1">
      <c r="B537" s="17" t="s">
        <v>811</v>
      </c>
      <c r="C537" s="781"/>
      <c r="D537" s="781"/>
      <c r="E537" s="813"/>
      <c r="F537" s="814"/>
      <c r="G537" s="147">
        <f t="shared" ref="G537:BO537" si="514">G$7</f>
        <v>1990</v>
      </c>
      <c r="H537" s="147">
        <f t="shared" si="514"/>
        <v>1991</v>
      </c>
      <c r="I537" s="147">
        <f t="shared" si="514"/>
        <v>1992</v>
      </c>
      <c r="J537" s="147">
        <f t="shared" si="514"/>
        <v>1993</v>
      </c>
      <c r="K537" s="147">
        <f t="shared" si="514"/>
        <v>1994</v>
      </c>
      <c r="L537" s="147">
        <f t="shared" si="514"/>
        <v>1995</v>
      </c>
      <c r="M537" s="147">
        <f t="shared" si="514"/>
        <v>1996</v>
      </c>
      <c r="N537" s="147">
        <f t="shared" si="514"/>
        <v>1997</v>
      </c>
      <c r="O537" s="147">
        <f t="shared" si="514"/>
        <v>1998</v>
      </c>
      <c r="P537" s="147">
        <f t="shared" si="514"/>
        <v>1999</v>
      </c>
      <c r="Q537" s="147">
        <f t="shared" si="514"/>
        <v>2000</v>
      </c>
      <c r="R537" s="147">
        <f t="shared" si="514"/>
        <v>2001</v>
      </c>
      <c r="S537" s="147">
        <f t="shared" si="514"/>
        <v>2002</v>
      </c>
      <c r="T537" s="147">
        <f t="shared" si="514"/>
        <v>2003</v>
      </c>
      <c r="U537" s="147">
        <f t="shared" si="514"/>
        <v>2004</v>
      </c>
      <c r="V537" s="147">
        <f t="shared" si="514"/>
        <v>2005</v>
      </c>
      <c r="W537" s="147">
        <f t="shared" si="514"/>
        <v>2006</v>
      </c>
      <c r="X537" s="147">
        <f t="shared" si="514"/>
        <v>2007</v>
      </c>
      <c r="Y537" s="147">
        <f t="shared" si="514"/>
        <v>2008</v>
      </c>
      <c r="Z537" s="147">
        <f t="shared" si="514"/>
        <v>2009</v>
      </c>
      <c r="AA537" s="147">
        <f t="shared" si="514"/>
        <v>2010</v>
      </c>
      <c r="AB537" s="147">
        <f t="shared" si="514"/>
        <v>2011</v>
      </c>
      <c r="AC537" s="147">
        <f t="shared" si="514"/>
        <v>2012</v>
      </c>
      <c r="AD537" s="147">
        <f t="shared" si="514"/>
        <v>2013</v>
      </c>
      <c r="AE537" s="147">
        <f t="shared" si="514"/>
        <v>2014</v>
      </c>
      <c r="AF537" s="147">
        <f t="shared" si="514"/>
        <v>2015</v>
      </c>
      <c r="AG537" s="147">
        <f t="shared" si="514"/>
        <v>2016</v>
      </c>
      <c r="AH537" s="147">
        <f t="shared" si="514"/>
        <v>2017</v>
      </c>
      <c r="AI537" s="147">
        <f t="shared" si="514"/>
        <v>2018</v>
      </c>
      <c r="AJ537" s="147">
        <f t="shared" si="514"/>
        <v>2019</v>
      </c>
      <c r="AK537" s="147">
        <f t="shared" si="514"/>
        <v>2020</v>
      </c>
      <c r="AL537" s="147">
        <f t="shared" si="514"/>
        <v>2021</v>
      </c>
      <c r="AM537" s="147">
        <f t="shared" si="514"/>
        <v>2022</v>
      </c>
      <c r="AN537" s="147">
        <f t="shared" si="514"/>
        <v>2023</v>
      </c>
      <c r="AO537" s="147">
        <f t="shared" si="514"/>
        <v>2024</v>
      </c>
      <c r="AP537" s="147">
        <f t="shared" si="514"/>
        <v>2025</v>
      </c>
      <c r="AQ537" s="147">
        <f t="shared" si="514"/>
        <v>2026</v>
      </c>
      <c r="AR537" s="147">
        <f t="shared" si="514"/>
        <v>2027</v>
      </c>
      <c r="AS537" s="147">
        <f t="shared" si="514"/>
        <v>2028</v>
      </c>
      <c r="AT537" s="147">
        <f t="shared" si="514"/>
        <v>2029</v>
      </c>
      <c r="AU537" s="147">
        <f t="shared" si="514"/>
        <v>2030</v>
      </c>
      <c r="AV537" s="147">
        <f t="shared" si="514"/>
        <v>2031</v>
      </c>
      <c r="AW537" s="147">
        <f t="shared" si="514"/>
        <v>2032</v>
      </c>
      <c r="AX537" s="147">
        <f t="shared" si="514"/>
        <v>2033</v>
      </c>
      <c r="AY537" s="147">
        <f t="shared" si="514"/>
        <v>2034</v>
      </c>
      <c r="AZ537" s="147">
        <f t="shared" si="514"/>
        <v>2035</v>
      </c>
      <c r="BA537" s="147">
        <f t="shared" si="514"/>
        <v>2036</v>
      </c>
      <c r="BB537" s="147">
        <f t="shared" si="514"/>
        <v>2037</v>
      </c>
      <c r="BC537" s="147">
        <f t="shared" si="514"/>
        <v>2038</v>
      </c>
      <c r="BD537" s="147">
        <f t="shared" si="514"/>
        <v>2039</v>
      </c>
      <c r="BE537" s="147">
        <f t="shared" si="514"/>
        <v>2040</v>
      </c>
      <c r="BF537" s="147">
        <f t="shared" si="514"/>
        <v>2041</v>
      </c>
      <c r="BG537" s="147">
        <f t="shared" si="514"/>
        <v>2042</v>
      </c>
      <c r="BH537" s="147">
        <f t="shared" si="514"/>
        <v>2043</v>
      </c>
      <c r="BI537" s="147">
        <f t="shared" si="514"/>
        <v>2044</v>
      </c>
      <c r="BJ537" s="147">
        <f t="shared" si="514"/>
        <v>2045</v>
      </c>
      <c r="BK537" s="147">
        <f t="shared" si="514"/>
        <v>2046</v>
      </c>
      <c r="BL537" s="147">
        <f t="shared" si="514"/>
        <v>2047</v>
      </c>
      <c r="BM537" s="147">
        <f t="shared" si="514"/>
        <v>2048</v>
      </c>
      <c r="BN537" s="147">
        <f t="shared" si="514"/>
        <v>2049</v>
      </c>
      <c r="BO537" s="147">
        <f t="shared" si="514"/>
        <v>2050</v>
      </c>
    </row>
    <row r="538" spans="1:67" s="15" customFormat="1" ht="12.75" customHeight="1">
      <c r="B538" s="786">
        <v>331</v>
      </c>
      <c r="C538" s="58" t="s">
        <v>1149</v>
      </c>
      <c r="D538" s="689"/>
      <c r="E538" s="667" t="s">
        <v>151</v>
      </c>
      <c r="F538" s="690"/>
      <c r="G538" s="158">
        <f>IF(COUNTBLANK(G539:G541)=3,"",SUM(G539:G541))</f>
        <v>0</v>
      </c>
      <c r="H538" s="158">
        <f t="shared" ref="H538:AF538" si="515">IF(COUNTBLANK(H539:H541)=3,"",SUM(H539:H541))</f>
        <v>0</v>
      </c>
      <c r="I538" s="158">
        <f t="shared" si="515"/>
        <v>0</v>
      </c>
      <c r="J538" s="158">
        <f t="shared" si="515"/>
        <v>0</v>
      </c>
      <c r="K538" s="158">
        <f t="shared" si="515"/>
        <v>0</v>
      </c>
      <c r="L538" s="158">
        <f t="shared" si="515"/>
        <v>0</v>
      </c>
      <c r="M538" s="158">
        <f t="shared" si="515"/>
        <v>0</v>
      </c>
      <c r="N538" s="158">
        <f t="shared" si="515"/>
        <v>0</v>
      </c>
      <c r="O538" s="158">
        <f t="shared" si="515"/>
        <v>0</v>
      </c>
      <c r="P538" s="158">
        <f t="shared" si="515"/>
        <v>0</v>
      </c>
      <c r="Q538" s="158">
        <f t="shared" si="515"/>
        <v>0</v>
      </c>
      <c r="R538" s="158">
        <f t="shared" si="515"/>
        <v>0</v>
      </c>
      <c r="S538" s="158">
        <f t="shared" si="515"/>
        <v>0</v>
      </c>
      <c r="T538" s="158">
        <f t="shared" si="515"/>
        <v>0</v>
      </c>
      <c r="U538" s="158">
        <f t="shared" si="515"/>
        <v>0</v>
      </c>
      <c r="V538" s="158">
        <f t="shared" si="515"/>
        <v>0</v>
      </c>
      <c r="W538" s="158">
        <f t="shared" si="515"/>
        <v>0</v>
      </c>
      <c r="X538" s="158">
        <f t="shared" si="515"/>
        <v>0</v>
      </c>
      <c r="Y538" s="158">
        <f t="shared" si="515"/>
        <v>0</v>
      </c>
      <c r="Z538" s="158">
        <f t="shared" si="515"/>
        <v>0</v>
      </c>
      <c r="AA538" s="158">
        <f t="shared" si="515"/>
        <v>0</v>
      </c>
      <c r="AB538" s="158">
        <f t="shared" si="515"/>
        <v>0</v>
      </c>
      <c r="AC538" s="158">
        <f t="shared" si="515"/>
        <v>0</v>
      </c>
      <c r="AD538" s="158">
        <f t="shared" si="515"/>
        <v>0</v>
      </c>
      <c r="AE538" s="158">
        <f t="shared" si="515"/>
        <v>0</v>
      </c>
      <c r="AF538" s="158">
        <f t="shared" si="515"/>
        <v>0</v>
      </c>
      <c r="AG538" s="158">
        <f t="shared" ref="AG538:AP538" si="516">IF(COUNTBLANK(AG539:AG541)=3,"",SUM(AG539:AG541))</f>
        <v>0</v>
      </c>
      <c r="AH538" s="158">
        <f t="shared" si="516"/>
        <v>0</v>
      </c>
      <c r="AI538" s="158">
        <f t="shared" si="516"/>
        <v>0</v>
      </c>
      <c r="AJ538" s="158">
        <f t="shared" si="516"/>
        <v>0</v>
      </c>
      <c r="AK538" s="158">
        <f t="shared" si="516"/>
        <v>0</v>
      </c>
      <c r="AL538" s="158">
        <f t="shared" si="516"/>
        <v>0</v>
      </c>
      <c r="AM538" s="158">
        <f t="shared" si="516"/>
        <v>0</v>
      </c>
      <c r="AN538" s="158">
        <f t="shared" si="516"/>
        <v>0</v>
      </c>
      <c r="AO538" s="158">
        <f t="shared" si="516"/>
        <v>0</v>
      </c>
      <c r="AP538" s="158">
        <f t="shared" si="516"/>
        <v>0</v>
      </c>
      <c r="AQ538" s="158">
        <f t="shared" ref="AQ538:BO538" si="517">IF(COUNTBLANK(AQ539:AQ541)=3,"",SUM(AQ539:AQ541))</f>
        <v>0</v>
      </c>
      <c r="AR538" s="158">
        <f t="shared" si="517"/>
        <v>0</v>
      </c>
      <c r="AS538" s="158">
        <f t="shared" si="517"/>
        <v>0</v>
      </c>
      <c r="AT538" s="158">
        <f t="shared" si="517"/>
        <v>0</v>
      </c>
      <c r="AU538" s="158">
        <f t="shared" si="517"/>
        <v>0</v>
      </c>
      <c r="AV538" s="158">
        <f t="shared" si="517"/>
        <v>0</v>
      </c>
      <c r="AW538" s="158">
        <f t="shared" si="517"/>
        <v>0</v>
      </c>
      <c r="AX538" s="158">
        <f t="shared" si="517"/>
        <v>0</v>
      </c>
      <c r="AY538" s="158">
        <f t="shared" si="517"/>
        <v>0</v>
      </c>
      <c r="AZ538" s="158">
        <f t="shared" si="517"/>
        <v>0</v>
      </c>
      <c r="BA538" s="158">
        <f t="shared" si="517"/>
        <v>0</v>
      </c>
      <c r="BB538" s="158">
        <f t="shared" si="517"/>
        <v>0</v>
      </c>
      <c r="BC538" s="158">
        <f t="shared" si="517"/>
        <v>0</v>
      </c>
      <c r="BD538" s="158">
        <f t="shared" si="517"/>
        <v>0</v>
      </c>
      <c r="BE538" s="158">
        <f t="shared" si="517"/>
        <v>0</v>
      </c>
      <c r="BF538" s="158">
        <f t="shared" si="517"/>
        <v>0</v>
      </c>
      <c r="BG538" s="158">
        <f t="shared" si="517"/>
        <v>0</v>
      </c>
      <c r="BH538" s="158">
        <f t="shared" si="517"/>
        <v>0</v>
      </c>
      <c r="BI538" s="158">
        <f t="shared" si="517"/>
        <v>0</v>
      </c>
      <c r="BJ538" s="158">
        <f t="shared" si="517"/>
        <v>0</v>
      </c>
      <c r="BK538" s="158">
        <f t="shared" si="517"/>
        <v>0</v>
      </c>
      <c r="BL538" s="158">
        <f t="shared" si="517"/>
        <v>0</v>
      </c>
      <c r="BM538" s="158">
        <f t="shared" si="517"/>
        <v>0</v>
      </c>
      <c r="BN538" s="158">
        <f t="shared" si="517"/>
        <v>0</v>
      </c>
      <c r="BO538" s="158">
        <f t="shared" si="517"/>
        <v>0</v>
      </c>
    </row>
    <row r="539" spans="1:67" ht="12.75" customHeight="1">
      <c r="B539" s="728" t="s">
        <v>849</v>
      </c>
      <c r="C539" s="60"/>
      <c r="D539" s="686" t="s">
        <v>397</v>
      </c>
      <c r="E539" s="667" t="s">
        <v>151</v>
      </c>
      <c r="F539" s="692"/>
      <c r="G539" s="86">
        <f t="shared" ref="G539:AK539" si="518">IF(OR(G503="",G506=""),"",G503*G$352+G507*G367*(1-G375))</f>
        <v>0</v>
      </c>
      <c r="H539" s="86">
        <f t="shared" si="518"/>
        <v>0</v>
      </c>
      <c r="I539" s="86">
        <f t="shared" si="518"/>
        <v>0</v>
      </c>
      <c r="J539" s="86">
        <f t="shared" si="518"/>
        <v>0</v>
      </c>
      <c r="K539" s="86">
        <f t="shared" si="518"/>
        <v>0</v>
      </c>
      <c r="L539" s="86">
        <f t="shared" si="518"/>
        <v>0</v>
      </c>
      <c r="M539" s="86">
        <f t="shared" si="518"/>
        <v>0</v>
      </c>
      <c r="N539" s="86">
        <f t="shared" si="518"/>
        <v>0</v>
      </c>
      <c r="O539" s="86">
        <f t="shared" si="518"/>
        <v>0</v>
      </c>
      <c r="P539" s="86">
        <f t="shared" si="518"/>
        <v>0</v>
      </c>
      <c r="Q539" s="86">
        <f t="shared" si="518"/>
        <v>0</v>
      </c>
      <c r="R539" s="86">
        <f t="shared" si="518"/>
        <v>0</v>
      </c>
      <c r="S539" s="86">
        <f t="shared" si="518"/>
        <v>0</v>
      </c>
      <c r="T539" s="86">
        <f t="shared" si="518"/>
        <v>0</v>
      </c>
      <c r="U539" s="86">
        <f t="shared" si="518"/>
        <v>0</v>
      </c>
      <c r="V539" s="86">
        <f t="shared" si="518"/>
        <v>0</v>
      </c>
      <c r="W539" s="86">
        <f t="shared" si="518"/>
        <v>0</v>
      </c>
      <c r="X539" s="86">
        <f t="shared" si="518"/>
        <v>0</v>
      </c>
      <c r="Y539" s="86">
        <f t="shared" si="518"/>
        <v>0</v>
      </c>
      <c r="Z539" s="86">
        <f t="shared" si="518"/>
        <v>0</v>
      </c>
      <c r="AA539" s="86">
        <f t="shared" si="518"/>
        <v>0</v>
      </c>
      <c r="AB539" s="86">
        <f t="shared" si="518"/>
        <v>0</v>
      </c>
      <c r="AC539" s="86">
        <f t="shared" si="518"/>
        <v>0</v>
      </c>
      <c r="AD539" s="86">
        <f t="shared" si="518"/>
        <v>0</v>
      </c>
      <c r="AE539" s="86">
        <f t="shared" si="518"/>
        <v>0</v>
      </c>
      <c r="AF539" s="86">
        <f t="shared" si="518"/>
        <v>0</v>
      </c>
      <c r="AG539" s="86">
        <f t="shared" si="518"/>
        <v>0</v>
      </c>
      <c r="AH539" s="86">
        <f t="shared" si="518"/>
        <v>0</v>
      </c>
      <c r="AI539" s="86">
        <f t="shared" si="518"/>
        <v>0</v>
      </c>
      <c r="AJ539" s="86">
        <f t="shared" si="518"/>
        <v>0</v>
      </c>
      <c r="AK539" s="86">
        <f t="shared" si="518"/>
        <v>0</v>
      </c>
      <c r="AL539" s="86">
        <f>IF(OR(AL503="",AL506=""),"",AL503*AL$352+AL507*AL367*(1-AL375))</f>
        <v>0</v>
      </c>
      <c r="AM539" s="86">
        <f>IF(OR(AM503="",AM506=""),"",AM503*AM$352+AM507*AM367*(1-AM375))</f>
        <v>0</v>
      </c>
      <c r="AN539" s="86">
        <f>IF(OR(AN503="",AN506=""),"",AN503*AN$352+AN507*AN367*(1-AN375))</f>
        <v>0</v>
      </c>
      <c r="AO539" s="86">
        <f>IF(OR(AO503="",AO506=""),"",AO503*AO$352+AO507*AO367*(1-AO375))</f>
        <v>0</v>
      </c>
      <c r="AP539" s="86">
        <f>IF(OR(AP503="",AP506=""),"",AP503*AP$352+AP507*AP367*(1-AP375))</f>
        <v>0</v>
      </c>
      <c r="AQ539" s="86">
        <f t="shared" ref="AQ539:BO539" si="519">IF(OR(AQ503="",AQ506=""),"",AQ503*AQ$352+AQ507*AQ367*(1-AQ375))</f>
        <v>0</v>
      </c>
      <c r="AR539" s="86">
        <f t="shared" si="519"/>
        <v>0</v>
      </c>
      <c r="AS539" s="86">
        <f t="shared" si="519"/>
        <v>0</v>
      </c>
      <c r="AT539" s="86">
        <f t="shared" si="519"/>
        <v>0</v>
      </c>
      <c r="AU539" s="86">
        <f t="shared" si="519"/>
        <v>0</v>
      </c>
      <c r="AV539" s="86">
        <f t="shared" si="519"/>
        <v>0</v>
      </c>
      <c r="AW539" s="86">
        <f t="shared" si="519"/>
        <v>0</v>
      </c>
      <c r="AX539" s="86">
        <f t="shared" si="519"/>
        <v>0</v>
      </c>
      <c r="AY539" s="86">
        <f t="shared" si="519"/>
        <v>0</v>
      </c>
      <c r="AZ539" s="86">
        <f t="shared" si="519"/>
        <v>0</v>
      </c>
      <c r="BA539" s="86">
        <f t="shared" si="519"/>
        <v>0</v>
      </c>
      <c r="BB539" s="86">
        <f t="shared" si="519"/>
        <v>0</v>
      </c>
      <c r="BC539" s="86">
        <f t="shared" si="519"/>
        <v>0</v>
      </c>
      <c r="BD539" s="86">
        <f t="shared" si="519"/>
        <v>0</v>
      </c>
      <c r="BE539" s="86">
        <f t="shared" si="519"/>
        <v>0</v>
      </c>
      <c r="BF539" s="86">
        <f t="shared" si="519"/>
        <v>0</v>
      </c>
      <c r="BG539" s="86">
        <f t="shared" si="519"/>
        <v>0</v>
      </c>
      <c r="BH539" s="86">
        <f t="shared" si="519"/>
        <v>0</v>
      </c>
      <c r="BI539" s="86">
        <f t="shared" si="519"/>
        <v>0</v>
      </c>
      <c r="BJ539" s="86">
        <f t="shared" si="519"/>
        <v>0</v>
      </c>
      <c r="BK539" s="86">
        <f t="shared" si="519"/>
        <v>0</v>
      </c>
      <c r="BL539" s="86">
        <f t="shared" si="519"/>
        <v>0</v>
      </c>
      <c r="BM539" s="86">
        <f t="shared" si="519"/>
        <v>0</v>
      </c>
      <c r="BN539" s="86">
        <f t="shared" si="519"/>
        <v>0</v>
      </c>
      <c r="BO539" s="86">
        <f t="shared" si="519"/>
        <v>0</v>
      </c>
    </row>
    <row r="540" spans="1:67" ht="12.75" customHeight="1">
      <c r="B540" s="728" t="s">
        <v>1277</v>
      </c>
      <c r="C540" s="60"/>
      <c r="D540" s="686" t="s">
        <v>32</v>
      </c>
      <c r="E540" s="667" t="s">
        <v>151</v>
      </c>
      <c r="F540" s="692"/>
      <c r="G540" s="86">
        <f t="shared" ref="G540:AK540" si="520">IF(G504="","",G504*G356)</f>
        <v>0</v>
      </c>
      <c r="H540" s="86">
        <f t="shared" si="520"/>
        <v>0</v>
      </c>
      <c r="I540" s="86">
        <f t="shared" si="520"/>
        <v>0</v>
      </c>
      <c r="J540" s="86">
        <f t="shared" si="520"/>
        <v>0</v>
      </c>
      <c r="K540" s="86">
        <f t="shared" si="520"/>
        <v>0</v>
      </c>
      <c r="L540" s="86">
        <f t="shared" si="520"/>
        <v>0</v>
      </c>
      <c r="M540" s="86">
        <f t="shared" si="520"/>
        <v>0</v>
      </c>
      <c r="N540" s="86">
        <f t="shared" si="520"/>
        <v>0</v>
      </c>
      <c r="O540" s="86">
        <f t="shared" si="520"/>
        <v>0</v>
      </c>
      <c r="P540" s="86">
        <f t="shared" si="520"/>
        <v>0</v>
      </c>
      <c r="Q540" s="86">
        <f t="shared" si="520"/>
        <v>0</v>
      </c>
      <c r="R540" s="86">
        <f t="shared" si="520"/>
        <v>0</v>
      </c>
      <c r="S540" s="86">
        <f t="shared" si="520"/>
        <v>0</v>
      </c>
      <c r="T540" s="86">
        <f t="shared" si="520"/>
        <v>0</v>
      </c>
      <c r="U540" s="86">
        <f t="shared" si="520"/>
        <v>0</v>
      </c>
      <c r="V540" s="86">
        <f t="shared" si="520"/>
        <v>0</v>
      </c>
      <c r="W540" s="86">
        <f t="shared" si="520"/>
        <v>0</v>
      </c>
      <c r="X540" s="86">
        <f t="shared" si="520"/>
        <v>0</v>
      </c>
      <c r="Y540" s="86">
        <f t="shared" si="520"/>
        <v>0</v>
      </c>
      <c r="Z540" s="86">
        <f t="shared" si="520"/>
        <v>0</v>
      </c>
      <c r="AA540" s="86">
        <f t="shared" si="520"/>
        <v>0</v>
      </c>
      <c r="AB540" s="86">
        <f t="shared" si="520"/>
        <v>0</v>
      </c>
      <c r="AC540" s="86">
        <f t="shared" si="520"/>
        <v>0</v>
      </c>
      <c r="AD540" s="86">
        <f t="shared" si="520"/>
        <v>0</v>
      </c>
      <c r="AE540" s="86">
        <f t="shared" si="520"/>
        <v>0</v>
      </c>
      <c r="AF540" s="86">
        <f t="shared" si="520"/>
        <v>0</v>
      </c>
      <c r="AG540" s="86">
        <f t="shared" si="520"/>
        <v>0</v>
      </c>
      <c r="AH540" s="86">
        <f t="shared" si="520"/>
        <v>0</v>
      </c>
      <c r="AI540" s="86">
        <f t="shared" si="520"/>
        <v>0</v>
      </c>
      <c r="AJ540" s="86">
        <f t="shared" si="520"/>
        <v>0</v>
      </c>
      <c r="AK540" s="86">
        <f t="shared" si="520"/>
        <v>0</v>
      </c>
      <c r="AL540" s="86">
        <f>IF(AL504="","",AL504*AL356)</f>
        <v>0</v>
      </c>
      <c r="AM540" s="86">
        <f>IF(AM504="","",AM504*AM356)</f>
        <v>0</v>
      </c>
      <c r="AN540" s="86">
        <f>IF(AN504="","",AN504*AN356)</f>
        <v>0</v>
      </c>
      <c r="AO540" s="86">
        <f>IF(AO504="","",AO504*AO356)</f>
        <v>0</v>
      </c>
      <c r="AP540" s="86">
        <f>IF(AP504="","",AP504*AP356)</f>
        <v>0</v>
      </c>
      <c r="AQ540" s="86">
        <f t="shared" ref="AQ540:BO540" si="521">IF(AQ504="","",AQ504*AQ356)</f>
        <v>0</v>
      </c>
      <c r="AR540" s="86">
        <f t="shared" si="521"/>
        <v>0</v>
      </c>
      <c r="AS540" s="86">
        <f t="shared" si="521"/>
        <v>0</v>
      </c>
      <c r="AT540" s="86">
        <f t="shared" si="521"/>
        <v>0</v>
      </c>
      <c r="AU540" s="86">
        <f t="shared" si="521"/>
        <v>0</v>
      </c>
      <c r="AV540" s="86">
        <f t="shared" si="521"/>
        <v>0</v>
      </c>
      <c r="AW540" s="86">
        <f t="shared" si="521"/>
        <v>0</v>
      </c>
      <c r="AX540" s="86">
        <f t="shared" si="521"/>
        <v>0</v>
      </c>
      <c r="AY540" s="86">
        <f t="shared" si="521"/>
        <v>0</v>
      </c>
      <c r="AZ540" s="86">
        <f t="shared" si="521"/>
        <v>0</v>
      </c>
      <c r="BA540" s="86">
        <f t="shared" si="521"/>
        <v>0</v>
      </c>
      <c r="BB540" s="86">
        <f t="shared" si="521"/>
        <v>0</v>
      </c>
      <c r="BC540" s="86">
        <f t="shared" si="521"/>
        <v>0</v>
      </c>
      <c r="BD540" s="86">
        <f t="shared" si="521"/>
        <v>0</v>
      </c>
      <c r="BE540" s="86">
        <f t="shared" si="521"/>
        <v>0</v>
      </c>
      <c r="BF540" s="86">
        <f t="shared" si="521"/>
        <v>0</v>
      </c>
      <c r="BG540" s="86">
        <f t="shared" si="521"/>
        <v>0</v>
      </c>
      <c r="BH540" s="86">
        <f t="shared" si="521"/>
        <v>0</v>
      </c>
      <c r="BI540" s="86">
        <f t="shared" si="521"/>
        <v>0</v>
      </c>
      <c r="BJ540" s="86">
        <f t="shared" si="521"/>
        <v>0</v>
      </c>
      <c r="BK540" s="86">
        <f t="shared" si="521"/>
        <v>0</v>
      </c>
      <c r="BL540" s="86">
        <f t="shared" si="521"/>
        <v>0</v>
      </c>
      <c r="BM540" s="86">
        <f t="shared" si="521"/>
        <v>0</v>
      </c>
      <c r="BN540" s="86">
        <f t="shared" si="521"/>
        <v>0</v>
      </c>
      <c r="BO540" s="86">
        <f t="shared" si="521"/>
        <v>0</v>
      </c>
    </row>
    <row r="541" spans="1:67" ht="12.75" customHeight="1">
      <c r="B541" s="728" t="s">
        <v>1046</v>
      </c>
      <c r="C541" s="668"/>
      <c r="D541" s="669" t="s">
        <v>1306</v>
      </c>
      <c r="E541" s="667" t="s">
        <v>151</v>
      </c>
      <c r="F541" s="692"/>
      <c r="G541" s="86">
        <f>IF(G505="","",G505*G$357)</f>
        <v>0</v>
      </c>
      <c r="H541" s="86">
        <f t="shared" ref="H541:AF541" si="522">IF(H505="","",H505*H$357)</f>
        <v>0</v>
      </c>
      <c r="I541" s="86">
        <f t="shared" si="522"/>
        <v>0</v>
      </c>
      <c r="J541" s="86">
        <f t="shared" si="522"/>
        <v>0</v>
      </c>
      <c r="K541" s="86">
        <f t="shared" si="522"/>
        <v>0</v>
      </c>
      <c r="L541" s="86">
        <f t="shared" si="522"/>
        <v>0</v>
      </c>
      <c r="M541" s="86">
        <f t="shared" si="522"/>
        <v>0</v>
      </c>
      <c r="N541" s="86">
        <f t="shared" si="522"/>
        <v>0</v>
      </c>
      <c r="O541" s="86">
        <f t="shared" si="522"/>
        <v>0</v>
      </c>
      <c r="P541" s="86">
        <f t="shared" si="522"/>
        <v>0</v>
      </c>
      <c r="Q541" s="86">
        <f t="shared" si="522"/>
        <v>0</v>
      </c>
      <c r="R541" s="86">
        <f t="shared" si="522"/>
        <v>0</v>
      </c>
      <c r="S541" s="86">
        <f t="shared" si="522"/>
        <v>0</v>
      </c>
      <c r="T541" s="86">
        <f t="shared" si="522"/>
        <v>0</v>
      </c>
      <c r="U541" s="86">
        <f t="shared" si="522"/>
        <v>0</v>
      </c>
      <c r="V541" s="86">
        <f t="shared" si="522"/>
        <v>0</v>
      </c>
      <c r="W541" s="86">
        <f t="shared" si="522"/>
        <v>0</v>
      </c>
      <c r="X541" s="86">
        <f t="shared" si="522"/>
        <v>0</v>
      </c>
      <c r="Y541" s="86">
        <f t="shared" si="522"/>
        <v>0</v>
      </c>
      <c r="Z541" s="86">
        <f t="shared" si="522"/>
        <v>0</v>
      </c>
      <c r="AA541" s="86">
        <f t="shared" si="522"/>
        <v>0</v>
      </c>
      <c r="AB541" s="86">
        <f t="shared" si="522"/>
        <v>0</v>
      </c>
      <c r="AC541" s="86">
        <f t="shared" si="522"/>
        <v>0</v>
      </c>
      <c r="AD541" s="86">
        <f t="shared" si="522"/>
        <v>0</v>
      </c>
      <c r="AE541" s="86">
        <f t="shared" si="522"/>
        <v>0</v>
      </c>
      <c r="AF541" s="86">
        <f t="shared" si="522"/>
        <v>0</v>
      </c>
      <c r="AG541" s="86">
        <f t="shared" ref="AG541:AP541" si="523">IF(AG505="","",AG505*AG$357)</f>
        <v>0</v>
      </c>
      <c r="AH541" s="86">
        <f t="shared" si="523"/>
        <v>0</v>
      </c>
      <c r="AI541" s="86">
        <f t="shared" si="523"/>
        <v>0</v>
      </c>
      <c r="AJ541" s="86">
        <f t="shared" si="523"/>
        <v>0</v>
      </c>
      <c r="AK541" s="86">
        <f t="shared" si="523"/>
        <v>0</v>
      </c>
      <c r="AL541" s="86">
        <f t="shared" si="523"/>
        <v>0</v>
      </c>
      <c r="AM541" s="86">
        <f t="shared" si="523"/>
        <v>0</v>
      </c>
      <c r="AN541" s="86">
        <f t="shared" si="523"/>
        <v>0</v>
      </c>
      <c r="AO541" s="86">
        <f t="shared" si="523"/>
        <v>0</v>
      </c>
      <c r="AP541" s="86">
        <f t="shared" si="523"/>
        <v>0</v>
      </c>
      <c r="AQ541" s="86">
        <f t="shared" ref="AQ541:BO541" si="524">IF(AQ505="","",AQ505*AQ$357)</f>
        <v>0</v>
      </c>
      <c r="AR541" s="86">
        <f t="shared" si="524"/>
        <v>0</v>
      </c>
      <c r="AS541" s="86">
        <f t="shared" si="524"/>
        <v>0</v>
      </c>
      <c r="AT541" s="86">
        <f t="shared" si="524"/>
        <v>0</v>
      </c>
      <c r="AU541" s="86">
        <f t="shared" si="524"/>
        <v>0</v>
      </c>
      <c r="AV541" s="86">
        <f t="shared" si="524"/>
        <v>0</v>
      </c>
      <c r="AW541" s="86">
        <f t="shared" si="524"/>
        <v>0</v>
      </c>
      <c r="AX541" s="86">
        <f t="shared" si="524"/>
        <v>0</v>
      </c>
      <c r="AY541" s="86">
        <f t="shared" si="524"/>
        <v>0</v>
      </c>
      <c r="AZ541" s="86">
        <f t="shared" si="524"/>
        <v>0</v>
      </c>
      <c r="BA541" s="86">
        <f t="shared" si="524"/>
        <v>0</v>
      </c>
      <c r="BB541" s="86">
        <f t="shared" si="524"/>
        <v>0</v>
      </c>
      <c r="BC541" s="86">
        <f t="shared" si="524"/>
        <v>0</v>
      </c>
      <c r="BD541" s="86">
        <f t="shared" si="524"/>
        <v>0</v>
      </c>
      <c r="BE541" s="86">
        <f t="shared" si="524"/>
        <v>0</v>
      </c>
      <c r="BF541" s="86">
        <f t="shared" si="524"/>
        <v>0</v>
      </c>
      <c r="BG541" s="86">
        <f t="shared" si="524"/>
        <v>0</v>
      </c>
      <c r="BH541" s="86">
        <f t="shared" si="524"/>
        <v>0</v>
      </c>
      <c r="BI541" s="86">
        <f t="shared" si="524"/>
        <v>0</v>
      </c>
      <c r="BJ541" s="86">
        <f t="shared" si="524"/>
        <v>0</v>
      </c>
      <c r="BK541" s="86">
        <f t="shared" si="524"/>
        <v>0</v>
      </c>
      <c r="BL541" s="86">
        <f t="shared" si="524"/>
        <v>0</v>
      </c>
      <c r="BM541" s="86">
        <f t="shared" si="524"/>
        <v>0</v>
      </c>
      <c r="BN541" s="86">
        <f t="shared" si="524"/>
        <v>0</v>
      </c>
      <c r="BO541" s="86">
        <f t="shared" si="524"/>
        <v>0</v>
      </c>
    </row>
    <row r="542" spans="1:67" ht="12.75" customHeight="1">
      <c r="B542" s="728" t="s">
        <v>1181</v>
      </c>
      <c r="C542" s="58" t="s">
        <v>1180</v>
      </c>
      <c r="D542" s="689"/>
      <c r="E542" s="667" t="s">
        <v>151</v>
      </c>
      <c r="F542" s="692"/>
      <c r="G542" s="936">
        <f t="shared" ref="G542:BO542" si="525">G543</f>
        <v>0</v>
      </c>
      <c r="H542" s="936">
        <f t="shared" si="525"/>
        <v>0</v>
      </c>
      <c r="I542" s="936">
        <f t="shared" si="525"/>
        <v>0</v>
      </c>
      <c r="J542" s="936">
        <f t="shared" si="525"/>
        <v>0</v>
      </c>
      <c r="K542" s="936">
        <f t="shared" si="525"/>
        <v>0</v>
      </c>
      <c r="L542" s="936">
        <f t="shared" si="525"/>
        <v>0</v>
      </c>
      <c r="M542" s="936">
        <f t="shared" si="525"/>
        <v>0</v>
      </c>
      <c r="N542" s="936">
        <f t="shared" si="525"/>
        <v>0</v>
      </c>
      <c r="O542" s="936">
        <f t="shared" si="525"/>
        <v>0</v>
      </c>
      <c r="P542" s="936">
        <f t="shared" si="525"/>
        <v>0</v>
      </c>
      <c r="Q542" s="936">
        <f t="shared" si="525"/>
        <v>0</v>
      </c>
      <c r="R542" s="936">
        <f t="shared" si="525"/>
        <v>0</v>
      </c>
      <c r="S542" s="936">
        <f t="shared" si="525"/>
        <v>0</v>
      </c>
      <c r="T542" s="936">
        <f t="shared" si="525"/>
        <v>0</v>
      </c>
      <c r="U542" s="936">
        <f t="shared" si="525"/>
        <v>0</v>
      </c>
      <c r="V542" s="936">
        <f t="shared" si="525"/>
        <v>0</v>
      </c>
      <c r="W542" s="936">
        <f t="shared" si="525"/>
        <v>0</v>
      </c>
      <c r="X542" s="936">
        <f t="shared" si="525"/>
        <v>0</v>
      </c>
      <c r="Y542" s="936">
        <f t="shared" si="525"/>
        <v>0</v>
      </c>
      <c r="Z542" s="936">
        <f t="shared" si="525"/>
        <v>0</v>
      </c>
      <c r="AA542" s="936">
        <f t="shared" si="525"/>
        <v>0</v>
      </c>
      <c r="AB542" s="936">
        <f t="shared" si="525"/>
        <v>0</v>
      </c>
      <c r="AC542" s="936">
        <f t="shared" si="525"/>
        <v>0</v>
      </c>
      <c r="AD542" s="936">
        <f t="shared" si="525"/>
        <v>0</v>
      </c>
      <c r="AE542" s="936">
        <f t="shared" si="525"/>
        <v>0</v>
      </c>
      <c r="AF542" s="936">
        <f t="shared" si="525"/>
        <v>0</v>
      </c>
      <c r="AG542" s="936">
        <f t="shared" si="525"/>
        <v>0</v>
      </c>
      <c r="AH542" s="936">
        <f t="shared" si="525"/>
        <v>0</v>
      </c>
      <c r="AI542" s="936">
        <f t="shared" si="525"/>
        <v>0</v>
      </c>
      <c r="AJ542" s="936">
        <f t="shared" si="525"/>
        <v>0</v>
      </c>
      <c r="AK542" s="936">
        <f t="shared" si="525"/>
        <v>0</v>
      </c>
      <c r="AL542" s="936">
        <f t="shared" si="525"/>
        <v>0</v>
      </c>
      <c r="AM542" s="936">
        <f t="shared" si="525"/>
        <v>0</v>
      </c>
      <c r="AN542" s="936">
        <f t="shared" si="525"/>
        <v>0</v>
      </c>
      <c r="AO542" s="936">
        <f t="shared" si="525"/>
        <v>0</v>
      </c>
      <c r="AP542" s="936">
        <f t="shared" si="525"/>
        <v>0</v>
      </c>
      <c r="AQ542" s="936">
        <f t="shared" si="525"/>
        <v>0</v>
      </c>
      <c r="AR542" s="936">
        <f t="shared" si="525"/>
        <v>0</v>
      </c>
      <c r="AS542" s="936">
        <f t="shared" si="525"/>
        <v>0</v>
      </c>
      <c r="AT542" s="936">
        <f t="shared" si="525"/>
        <v>0</v>
      </c>
      <c r="AU542" s="936">
        <f t="shared" si="525"/>
        <v>0</v>
      </c>
      <c r="AV542" s="936">
        <f t="shared" si="525"/>
        <v>0</v>
      </c>
      <c r="AW542" s="936">
        <f t="shared" si="525"/>
        <v>0</v>
      </c>
      <c r="AX542" s="936">
        <f t="shared" si="525"/>
        <v>0</v>
      </c>
      <c r="AY542" s="936">
        <f t="shared" si="525"/>
        <v>0</v>
      </c>
      <c r="AZ542" s="936">
        <f t="shared" si="525"/>
        <v>0</v>
      </c>
      <c r="BA542" s="936">
        <f t="shared" si="525"/>
        <v>0</v>
      </c>
      <c r="BB542" s="936">
        <f t="shared" si="525"/>
        <v>0</v>
      </c>
      <c r="BC542" s="936">
        <f t="shared" si="525"/>
        <v>0</v>
      </c>
      <c r="BD542" s="936">
        <f t="shared" si="525"/>
        <v>0</v>
      </c>
      <c r="BE542" s="936">
        <f t="shared" si="525"/>
        <v>0</v>
      </c>
      <c r="BF542" s="936">
        <f t="shared" si="525"/>
        <v>0</v>
      </c>
      <c r="BG542" s="936">
        <f t="shared" si="525"/>
        <v>0</v>
      </c>
      <c r="BH542" s="936">
        <f t="shared" si="525"/>
        <v>0</v>
      </c>
      <c r="BI542" s="936">
        <f t="shared" si="525"/>
        <v>0</v>
      </c>
      <c r="BJ542" s="936">
        <f t="shared" si="525"/>
        <v>0</v>
      </c>
      <c r="BK542" s="936">
        <f t="shared" si="525"/>
        <v>0</v>
      </c>
      <c r="BL542" s="936">
        <f t="shared" si="525"/>
        <v>0</v>
      </c>
      <c r="BM542" s="936">
        <f t="shared" si="525"/>
        <v>0</v>
      </c>
      <c r="BN542" s="936">
        <f t="shared" si="525"/>
        <v>0</v>
      </c>
      <c r="BO542" s="936">
        <f t="shared" si="525"/>
        <v>0</v>
      </c>
    </row>
    <row r="543" spans="1:67" ht="12.75" customHeight="1">
      <c r="B543" s="728" t="s">
        <v>1182</v>
      </c>
      <c r="C543" s="60"/>
      <c r="D543" s="686" t="s">
        <v>398</v>
      </c>
      <c r="E543" s="667" t="s">
        <v>151</v>
      </c>
      <c r="F543" s="692"/>
      <c r="G543" s="86">
        <f t="shared" ref="G543:AK543" si="526">IF(G507="","",G507*G367*G375)</f>
        <v>0</v>
      </c>
      <c r="H543" s="86">
        <f t="shared" si="526"/>
        <v>0</v>
      </c>
      <c r="I543" s="86">
        <f t="shared" si="526"/>
        <v>0</v>
      </c>
      <c r="J543" s="86">
        <f t="shared" si="526"/>
        <v>0</v>
      </c>
      <c r="K543" s="86">
        <f t="shared" si="526"/>
        <v>0</v>
      </c>
      <c r="L543" s="86">
        <f t="shared" si="526"/>
        <v>0</v>
      </c>
      <c r="M543" s="86">
        <f t="shared" si="526"/>
        <v>0</v>
      </c>
      <c r="N543" s="86">
        <f t="shared" si="526"/>
        <v>0</v>
      </c>
      <c r="O543" s="86">
        <f t="shared" si="526"/>
        <v>0</v>
      </c>
      <c r="P543" s="86">
        <f t="shared" si="526"/>
        <v>0</v>
      </c>
      <c r="Q543" s="86">
        <f t="shared" si="526"/>
        <v>0</v>
      </c>
      <c r="R543" s="86">
        <f t="shared" si="526"/>
        <v>0</v>
      </c>
      <c r="S543" s="86">
        <f t="shared" si="526"/>
        <v>0</v>
      </c>
      <c r="T543" s="86">
        <f t="shared" si="526"/>
        <v>0</v>
      </c>
      <c r="U543" s="86">
        <f t="shared" si="526"/>
        <v>0</v>
      </c>
      <c r="V543" s="86">
        <f t="shared" si="526"/>
        <v>0</v>
      </c>
      <c r="W543" s="86">
        <f t="shared" si="526"/>
        <v>0</v>
      </c>
      <c r="X543" s="86">
        <f t="shared" si="526"/>
        <v>0</v>
      </c>
      <c r="Y543" s="86">
        <f t="shared" si="526"/>
        <v>0</v>
      </c>
      <c r="Z543" s="86">
        <f t="shared" si="526"/>
        <v>0</v>
      </c>
      <c r="AA543" s="86">
        <f t="shared" si="526"/>
        <v>0</v>
      </c>
      <c r="AB543" s="86">
        <f t="shared" si="526"/>
        <v>0</v>
      </c>
      <c r="AC543" s="86">
        <f t="shared" si="526"/>
        <v>0</v>
      </c>
      <c r="AD543" s="86">
        <f t="shared" si="526"/>
        <v>0</v>
      </c>
      <c r="AE543" s="86">
        <f t="shared" si="526"/>
        <v>0</v>
      </c>
      <c r="AF543" s="86">
        <f t="shared" si="526"/>
        <v>0</v>
      </c>
      <c r="AG543" s="86">
        <f t="shared" si="526"/>
        <v>0</v>
      </c>
      <c r="AH543" s="86">
        <f t="shared" si="526"/>
        <v>0</v>
      </c>
      <c r="AI543" s="86">
        <f t="shared" si="526"/>
        <v>0</v>
      </c>
      <c r="AJ543" s="86">
        <f t="shared" si="526"/>
        <v>0</v>
      </c>
      <c r="AK543" s="86">
        <f t="shared" si="526"/>
        <v>0</v>
      </c>
      <c r="AL543" s="86">
        <f>IF(AL507="","",AL507*AL367*AL375)</f>
        <v>0</v>
      </c>
      <c r="AM543" s="86">
        <f>IF(AM507="","",AM507*AM367*AM375)</f>
        <v>0</v>
      </c>
      <c r="AN543" s="86">
        <f>IF(AN507="","",AN507*AN367*AN375)</f>
        <v>0</v>
      </c>
      <c r="AO543" s="86">
        <f>IF(AO507="","",AO507*AO367*AO375)</f>
        <v>0</v>
      </c>
      <c r="AP543" s="86">
        <f>IF(AP507="","",AP507*AP367*AP375)</f>
        <v>0</v>
      </c>
      <c r="AQ543" s="86">
        <f t="shared" ref="AQ543:BO543" si="527">IF(AQ507="","",AQ507*AQ367*AQ375)</f>
        <v>0</v>
      </c>
      <c r="AR543" s="86">
        <f t="shared" si="527"/>
        <v>0</v>
      </c>
      <c r="AS543" s="86">
        <f t="shared" si="527"/>
        <v>0</v>
      </c>
      <c r="AT543" s="86">
        <f t="shared" si="527"/>
        <v>0</v>
      </c>
      <c r="AU543" s="86">
        <f t="shared" si="527"/>
        <v>0</v>
      </c>
      <c r="AV543" s="86">
        <f t="shared" si="527"/>
        <v>0</v>
      </c>
      <c r="AW543" s="86">
        <f t="shared" si="527"/>
        <v>0</v>
      </c>
      <c r="AX543" s="86">
        <f t="shared" si="527"/>
        <v>0</v>
      </c>
      <c r="AY543" s="86">
        <f t="shared" si="527"/>
        <v>0</v>
      </c>
      <c r="AZ543" s="86">
        <f t="shared" si="527"/>
        <v>0</v>
      </c>
      <c r="BA543" s="86">
        <f t="shared" si="527"/>
        <v>0</v>
      </c>
      <c r="BB543" s="86">
        <f t="shared" si="527"/>
        <v>0</v>
      </c>
      <c r="BC543" s="86">
        <f t="shared" si="527"/>
        <v>0</v>
      </c>
      <c r="BD543" s="86">
        <f t="shared" si="527"/>
        <v>0</v>
      </c>
      <c r="BE543" s="86">
        <f t="shared" si="527"/>
        <v>0</v>
      </c>
      <c r="BF543" s="86">
        <f t="shared" si="527"/>
        <v>0</v>
      </c>
      <c r="BG543" s="86">
        <f t="shared" si="527"/>
        <v>0</v>
      </c>
      <c r="BH543" s="86">
        <f t="shared" si="527"/>
        <v>0</v>
      </c>
      <c r="BI543" s="86">
        <f t="shared" si="527"/>
        <v>0</v>
      </c>
      <c r="BJ543" s="86">
        <f t="shared" si="527"/>
        <v>0</v>
      </c>
      <c r="BK543" s="86">
        <f t="shared" si="527"/>
        <v>0</v>
      </c>
      <c r="BL543" s="86">
        <f t="shared" si="527"/>
        <v>0</v>
      </c>
      <c r="BM543" s="86">
        <f t="shared" si="527"/>
        <v>0</v>
      </c>
      <c r="BN543" s="86">
        <f t="shared" si="527"/>
        <v>0</v>
      </c>
      <c r="BO543" s="86">
        <f t="shared" si="527"/>
        <v>0</v>
      </c>
    </row>
    <row r="544" spans="1:67" s="15" customFormat="1" ht="12.75" customHeight="1">
      <c r="B544" s="728">
        <v>332</v>
      </c>
      <c r="C544" s="59" t="s">
        <v>69</v>
      </c>
      <c r="D544" s="686"/>
      <c r="E544" s="667" t="s">
        <v>151</v>
      </c>
      <c r="F544" s="692"/>
      <c r="G544" s="155">
        <f>IF(COUNTBLANK(G545:G547)=3,"",SUM(G545:G547))</f>
        <v>0</v>
      </c>
      <c r="H544" s="155">
        <f t="shared" ref="H544:AF544" si="528">IF(COUNTBLANK(H545:H547)=3,"",SUM(H545:H547))</f>
        <v>0</v>
      </c>
      <c r="I544" s="155">
        <f t="shared" si="528"/>
        <v>0</v>
      </c>
      <c r="J544" s="155">
        <f t="shared" si="528"/>
        <v>0</v>
      </c>
      <c r="K544" s="155">
        <f t="shared" si="528"/>
        <v>0</v>
      </c>
      <c r="L544" s="155">
        <f t="shared" si="528"/>
        <v>0</v>
      </c>
      <c r="M544" s="155">
        <f t="shared" si="528"/>
        <v>0</v>
      </c>
      <c r="N544" s="155">
        <f t="shared" si="528"/>
        <v>0</v>
      </c>
      <c r="O544" s="155">
        <f t="shared" si="528"/>
        <v>0</v>
      </c>
      <c r="P544" s="155">
        <f t="shared" si="528"/>
        <v>0</v>
      </c>
      <c r="Q544" s="155">
        <f t="shared" si="528"/>
        <v>0</v>
      </c>
      <c r="R544" s="155">
        <f t="shared" si="528"/>
        <v>0</v>
      </c>
      <c r="S544" s="155">
        <f t="shared" si="528"/>
        <v>0</v>
      </c>
      <c r="T544" s="155">
        <f t="shared" si="528"/>
        <v>0</v>
      </c>
      <c r="U544" s="155">
        <f t="shared" si="528"/>
        <v>0</v>
      </c>
      <c r="V544" s="155">
        <f t="shared" si="528"/>
        <v>0</v>
      </c>
      <c r="W544" s="155">
        <f t="shared" si="528"/>
        <v>0</v>
      </c>
      <c r="X544" s="155">
        <f t="shared" si="528"/>
        <v>0</v>
      </c>
      <c r="Y544" s="155">
        <f t="shared" si="528"/>
        <v>0</v>
      </c>
      <c r="Z544" s="155">
        <f t="shared" si="528"/>
        <v>0</v>
      </c>
      <c r="AA544" s="155">
        <f t="shared" si="528"/>
        <v>0</v>
      </c>
      <c r="AB544" s="155">
        <f t="shared" si="528"/>
        <v>0</v>
      </c>
      <c r="AC544" s="155">
        <f t="shared" si="528"/>
        <v>0</v>
      </c>
      <c r="AD544" s="155">
        <f t="shared" si="528"/>
        <v>0</v>
      </c>
      <c r="AE544" s="155">
        <f t="shared" si="528"/>
        <v>0</v>
      </c>
      <c r="AF544" s="155">
        <f t="shared" si="528"/>
        <v>0</v>
      </c>
      <c r="AG544" s="155">
        <f t="shared" ref="AG544:AP544" si="529">IF(COUNTBLANK(AG545:AG547)=3,"",SUM(AG545:AG547))</f>
        <v>0</v>
      </c>
      <c r="AH544" s="155">
        <f t="shared" si="529"/>
        <v>0</v>
      </c>
      <c r="AI544" s="155">
        <f t="shared" si="529"/>
        <v>0</v>
      </c>
      <c r="AJ544" s="155">
        <f t="shared" si="529"/>
        <v>0</v>
      </c>
      <c r="AK544" s="155">
        <f t="shared" si="529"/>
        <v>0</v>
      </c>
      <c r="AL544" s="155">
        <f t="shared" si="529"/>
        <v>0</v>
      </c>
      <c r="AM544" s="155">
        <f t="shared" si="529"/>
        <v>0</v>
      </c>
      <c r="AN544" s="155">
        <f t="shared" si="529"/>
        <v>0</v>
      </c>
      <c r="AO544" s="155">
        <f t="shared" si="529"/>
        <v>0</v>
      </c>
      <c r="AP544" s="155">
        <f t="shared" si="529"/>
        <v>0</v>
      </c>
      <c r="AQ544" s="155">
        <f t="shared" ref="AQ544:BO544" si="530">IF(COUNTBLANK(AQ545:AQ547)=3,"",SUM(AQ545:AQ547))</f>
        <v>0</v>
      </c>
      <c r="AR544" s="155">
        <f t="shared" si="530"/>
        <v>0</v>
      </c>
      <c r="AS544" s="155">
        <f t="shared" si="530"/>
        <v>0</v>
      </c>
      <c r="AT544" s="155">
        <f t="shared" si="530"/>
        <v>0</v>
      </c>
      <c r="AU544" s="155">
        <f t="shared" si="530"/>
        <v>0</v>
      </c>
      <c r="AV544" s="155">
        <f t="shared" si="530"/>
        <v>0</v>
      </c>
      <c r="AW544" s="155">
        <f t="shared" si="530"/>
        <v>0</v>
      </c>
      <c r="AX544" s="155">
        <f t="shared" si="530"/>
        <v>0</v>
      </c>
      <c r="AY544" s="155">
        <f t="shared" si="530"/>
        <v>0</v>
      </c>
      <c r="AZ544" s="155">
        <f t="shared" si="530"/>
        <v>0</v>
      </c>
      <c r="BA544" s="155">
        <f t="shared" si="530"/>
        <v>0</v>
      </c>
      <c r="BB544" s="155">
        <f t="shared" si="530"/>
        <v>0</v>
      </c>
      <c r="BC544" s="155">
        <f t="shared" si="530"/>
        <v>0</v>
      </c>
      <c r="BD544" s="155">
        <f t="shared" si="530"/>
        <v>0</v>
      </c>
      <c r="BE544" s="155">
        <f t="shared" si="530"/>
        <v>0</v>
      </c>
      <c r="BF544" s="155">
        <f t="shared" si="530"/>
        <v>0</v>
      </c>
      <c r="BG544" s="155">
        <f t="shared" si="530"/>
        <v>0</v>
      </c>
      <c r="BH544" s="155">
        <f t="shared" si="530"/>
        <v>0</v>
      </c>
      <c r="BI544" s="155">
        <f t="shared" si="530"/>
        <v>0</v>
      </c>
      <c r="BJ544" s="155">
        <f t="shared" si="530"/>
        <v>0</v>
      </c>
      <c r="BK544" s="155">
        <f t="shared" si="530"/>
        <v>0</v>
      </c>
      <c r="BL544" s="155">
        <f t="shared" si="530"/>
        <v>0</v>
      </c>
      <c r="BM544" s="155">
        <f t="shared" si="530"/>
        <v>0</v>
      </c>
      <c r="BN544" s="155">
        <f t="shared" si="530"/>
        <v>0</v>
      </c>
      <c r="BO544" s="155">
        <f t="shared" si="530"/>
        <v>0</v>
      </c>
    </row>
    <row r="545" spans="1:67" ht="12.75" customHeight="1">
      <c r="B545" s="728" t="s">
        <v>1280</v>
      </c>
      <c r="C545" s="60"/>
      <c r="D545" s="686" t="s">
        <v>1120</v>
      </c>
      <c r="E545" s="667" t="s">
        <v>151</v>
      </c>
      <c r="F545" s="692"/>
      <c r="G545" s="86">
        <f>IF(G509="","",G509*G$352)</f>
        <v>0</v>
      </c>
      <c r="H545" s="86">
        <f t="shared" ref="H545:AF545" si="531">IF(H509="","",H509*H$352)</f>
        <v>0</v>
      </c>
      <c r="I545" s="86">
        <f t="shared" si="531"/>
        <v>0</v>
      </c>
      <c r="J545" s="86">
        <f t="shared" si="531"/>
        <v>0</v>
      </c>
      <c r="K545" s="86">
        <f t="shared" si="531"/>
        <v>0</v>
      </c>
      <c r="L545" s="86">
        <f t="shared" si="531"/>
        <v>0</v>
      </c>
      <c r="M545" s="86">
        <f t="shared" si="531"/>
        <v>0</v>
      </c>
      <c r="N545" s="86">
        <f t="shared" si="531"/>
        <v>0</v>
      </c>
      <c r="O545" s="86">
        <f t="shared" si="531"/>
        <v>0</v>
      </c>
      <c r="P545" s="86">
        <f t="shared" si="531"/>
        <v>0</v>
      </c>
      <c r="Q545" s="86">
        <f t="shared" si="531"/>
        <v>0</v>
      </c>
      <c r="R545" s="86">
        <f t="shared" si="531"/>
        <v>0</v>
      </c>
      <c r="S545" s="86">
        <f t="shared" si="531"/>
        <v>0</v>
      </c>
      <c r="T545" s="86">
        <f t="shared" si="531"/>
        <v>0</v>
      </c>
      <c r="U545" s="86">
        <f t="shared" si="531"/>
        <v>0</v>
      </c>
      <c r="V545" s="86">
        <f t="shared" si="531"/>
        <v>0</v>
      </c>
      <c r="W545" s="86">
        <f t="shared" si="531"/>
        <v>0</v>
      </c>
      <c r="X545" s="86">
        <f t="shared" si="531"/>
        <v>0</v>
      </c>
      <c r="Y545" s="86">
        <f t="shared" si="531"/>
        <v>0</v>
      </c>
      <c r="Z545" s="86">
        <f t="shared" si="531"/>
        <v>0</v>
      </c>
      <c r="AA545" s="86">
        <f t="shared" si="531"/>
        <v>0</v>
      </c>
      <c r="AB545" s="86">
        <f t="shared" si="531"/>
        <v>0</v>
      </c>
      <c r="AC545" s="86">
        <f t="shared" si="531"/>
        <v>0</v>
      </c>
      <c r="AD545" s="86">
        <f t="shared" si="531"/>
        <v>0</v>
      </c>
      <c r="AE545" s="86">
        <f t="shared" si="531"/>
        <v>0</v>
      </c>
      <c r="AF545" s="86">
        <f t="shared" si="531"/>
        <v>0</v>
      </c>
      <c r="AG545" s="86">
        <f t="shared" ref="AG545:AP545" si="532">IF(AG509="","",AG509*AG$352)</f>
        <v>0</v>
      </c>
      <c r="AH545" s="86">
        <f t="shared" si="532"/>
        <v>0</v>
      </c>
      <c r="AI545" s="86">
        <f t="shared" si="532"/>
        <v>0</v>
      </c>
      <c r="AJ545" s="86">
        <f t="shared" si="532"/>
        <v>0</v>
      </c>
      <c r="AK545" s="86">
        <f t="shared" si="532"/>
        <v>0</v>
      </c>
      <c r="AL545" s="86">
        <f t="shared" si="532"/>
        <v>0</v>
      </c>
      <c r="AM545" s="86">
        <f t="shared" si="532"/>
        <v>0</v>
      </c>
      <c r="AN545" s="86">
        <f t="shared" si="532"/>
        <v>0</v>
      </c>
      <c r="AO545" s="86">
        <f t="shared" si="532"/>
        <v>0</v>
      </c>
      <c r="AP545" s="86">
        <f t="shared" si="532"/>
        <v>0</v>
      </c>
      <c r="AQ545" s="86">
        <f t="shared" ref="AQ545:BO545" si="533">IF(AQ509="","",AQ509*AQ$352)</f>
        <v>0</v>
      </c>
      <c r="AR545" s="86">
        <f t="shared" si="533"/>
        <v>0</v>
      </c>
      <c r="AS545" s="86">
        <f t="shared" si="533"/>
        <v>0</v>
      </c>
      <c r="AT545" s="86">
        <f t="shared" si="533"/>
        <v>0</v>
      </c>
      <c r="AU545" s="86">
        <f t="shared" si="533"/>
        <v>0</v>
      </c>
      <c r="AV545" s="86">
        <f t="shared" si="533"/>
        <v>0</v>
      </c>
      <c r="AW545" s="86">
        <f t="shared" si="533"/>
        <v>0</v>
      </c>
      <c r="AX545" s="86">
        <f t="shared" si="533"/>
        <v>0</v>
      </c>
      <c r="AY545" s="86">
        <f t="shared" si="533"/>
        <v>0</v>
      </c>
      <c r="AZ545" s="86">
        <f t="shared" si="533"/>
        <v>0</v>
      </c>
      <c r="BA545" s="86">
        <f t="shared" si="533"/>
        <v>0</v>
      </c>
      <c r="BB545" s="86">
        <f t="shared" si="533"/>
        <v>0</v>
      </c>
      <c r="BC545" s="86">
        <f t="shared" si="533"/>
        <v>0</v>
      </c>
      <c r="BD545" s="86">
        <f t="shared" si="533"/>
        <v>0</v>
      </c>
      <c r="BE545" s="86">
        <f t="shared" si="533"/>
        <v>0</v>
      </c>
      <c r="BF545" s="86">
        <f t="shared" si="533"/>
        <v>0</v>
      </c>
      <c r="BG545" s="86">
        <f t="shared" si="533"/>
        <v>0</v>
      </c>
      <c r="BH545" s="86">
        <f t="shared" si="533"/>
        <v>0</v>
      </c>
      <c r="BI545" s="86">
        <f t="shared" si="533"/>
        <v>0</v>
      </c>
      <c r="BJ545" s="86">
        <f t="shared" si="533"/>
        <v>0</v>
      </c>
      <c r="BK545" s="86">
        <f t="shared" si="533"/>
        <v>0</v>
      </c>
      <c r="BL545" s="86">
        <f t="shared" si="533"/>
        <v>0</v>
      </c>
      <c r="BM545" s="86">
        <f t="shared" si="533"/>
        <v>0</v>
      </c>
      <c r="BN545" s="86">
        <f t="shared" si="533"/>
        <v>0</v>
      </c>
      <c r="BO545" s="86">
        <f t="shared" si="533"/>
        <v>0</v>
      </c>
    </row>
    <row r="546" spans="1:67" ht="12.75" customHeight="1">
      <c r="B546" s="728" t="s">
        <v>1281</v>
      </c>
      <c r="C546" s="60"/>
      <c r="D546" s="686" t="s">
        <v>73</v>
      </c>
      <c r="E546" s="667" t="s">
        <v>151</v>
      </c>
      <c r="F546" s="692"/>
      <c r="G546" s="86">
        <f>IF(G510="","",G510*G$353)</f>
        <v>0</v>
      </c>
      <c r="H546" s="86">
        <f t="shared" ref="H546:AF546" si="534">IF(H510="","",H510*H$353)</f>
        <v>0</v>
      </c>
      <c r="I546" s="86">
        <f t="shared" si="534"/>
        <v>0</v>
      </c>
      <c r="J546" s="86">
        <f t="shared" si="534"/>
        <v>0</v>
      </c>
      <c r="K546" s="86">
        <f t="shared" si="534"/>
        <v>0</v>
      </c>
      <c r="L546" s="86">
        <f t="shared" si="534"/>
        <v>0</v>
      </c>
      <c r="M546" s="86">
        <f t="shared" si="534"/>
        <v>0</v>
      </c>
      <c r="N546" s="86">
        <f t="shared" si="534"/>
        <v>0</v>
      </c>
      <c r="O546" s="86">
        <f t="shared" si="534"/>
        <v>0</v>
      </c>
      <c r="P546" s="86">
        <f t="shared" si="534"/>
        <v>0</v>
      </c>
      <c r="Q546" s="86">
        <f t="shared" si="534"/>
        <v>0</v>
      </c>
      <c r="R546" s="86">
        <f t="shared" si="534"/>
        <v>0</v>
      </c>
      <c r="S546" s="86">
        <f t="shared" si="534"/>
        <v>0</v>
      </c>
      <c r="T546" s="86">
        <f t="shared" si="534"/>
        <v>0</v>
      </c>
      <c r="U546" s="86">
        <f t="shared" si="534"/>
        <v>0</v>
      </c>
      <c r="V546" s="86">
        <f t="shared" si="534"/>
        <v>0</v>
      </c>
      <c r="W546" s="86">
        <f t="shared" si="534"/>
        <v>0</v>
      </c>
      <c r="X546" s="86">
        <f t="shared" si="534"/>
        <v>0</v>
      </c>
      <c r="Y546" s="86">
        <f t="shared" si="534"/>
        <v>0</v>
      </c>
      <c r="Z546" s="86">
        <f t="shared" si="534"/>
        <v>0</v>
      </c>
      <c r="AA546" s="86">
        <f t="shared" si="534"/>
        <v>0</v>
      </c>
      <c r="AB546" s="86">
        <f t="shared" si="534"/>
        <v>0</v>
      </c>
      <c r="AC546" s="86">
        <f t="shared" si="534"/>
        <v>0</v>
      </c>
      <c r="AD546" s="86">
        <f t="shared" si="534"/>
        <v>0</v>
      </c>
      <c r="AE546" s="86">
        <f t="shared" si="534"/>
        <v>0</v>
      </c>
      <c r="AF546" s="86">
        <f t="shared" si="534"/>
        <v>0</v>
      </c>
      <c r="AG546" s="86">
        <f t="shared" ref="AG546:AP546" si="535">IF(AG510="","",AG510*AG$353)</f>
        <v>0</v>
      </c>
      <c r="AH546" s="86">
        <f t="shared" si="535"/>
        <v>0</v>
      </c>
      <c r="AI546" s="86">
        <f t="shared" si="535"/>
        <v>0</v>
      </c>
      <c r="AJ546" s="86">
        <f t="shared" si="535"/>
        <v>0</v>
      </c>
      <c r="AK546" s="86">
        <f t="shared" si="535"/>
        <v>0</v>
      </c>
      <c r="AL546" s="86">
        <f t="shared" si="535"/>
        <v>0</v>
      </c>
      <c r="AM546" s="86">
        <f t="shared" si="535"/>
        <v>0</v>
      </c>
      <c r="AN546" s="86">
        <f t="shared" si="535"/>
        <v>0</v>
      </c>
      <c r="AO546" s="86">
        <f t="shared" si="535"/>
        <v>0</v>
      </c>
      <c r="AP546" s="86">
        <f t="shared" si="535"/>
        <v>0</v>
      </c>
      <c r="AQ546" s="86">
        <f t="shared" ref="AQ546:BO546" si="536">IF(AQ510="","",AQ510*AQ$353)</f>
        <v>0</v>
      </c>
      <c r="AR546" s="86">
        <f t="shared" si="536"/>
        <v>0</v>
      </c>
      <c r="AS546" s="86">
        <f t="shared" si="536"/>
        <v>0</v>
      </c>
      <c r="AT546" s="86">
        <f t="shared" si="536"/>
        <v>0</v>
      </c>
      <c r="AU546" s="86">
        <f t="shared" si="536"/>
        <v>0</v>
      </c>
      <c r="AV546" s="86">
        <f t="shared" si="536"/>
        <v>0</v>
      </c>
      <c r="AW546" s="86">
        <f t="shared" si="536"/>
        <v>0</v>
      </c>
      <c r="AX546" s="86">
        <f t="shared" si="536"/>
        <v>0</v>
      </c>
      <c r="AY546" s="86">
        <f t="shared" si="536"/>
        <v>0</v>
      </c>
      <c r="AZ546" s="86">
        <f t="shared" si="536"/>
        <v>0</v>
      </c>
      <c r="BA546" s="86">
        <f t="shared" si="536"/>
        <v>0</v>
      </c>
      <c r="BB546" s="86">
        <f t="shared" si="536"/>
        <v>0</v>
      </c>
      <c r="BC546" s="86">
        <f t="shared" si="536"/>
        <v>0</v>
      </c>
      <c r="BD546" s="86">
        <f t="shared" si="536"/>
        <v>0</v>
      </c>
      <c r="BE546" s="86">
        <f t="shared" si="536"/>
        <v>0</v>
      </c>
      <c r="BF546" s="86">
        <f t="shared" si="536"/>
        <v>0</v>
      </c>
      <c r="BG546" s="86">
        <f t="shared" si="536"/>
        <v>0</v>
      </c>
      <c r="BH546" s="86">
        <f t="shared" si="536"/>
        <v>0</v>
      </c>
      <c r="BI546" s="86">
        <f t="shared" si="536"/>
        <v>0</v>
      </c>
      <c r="BJ546" s="86">
        <f t="shared" si="536"/>
        <v>0</v>
      </c>
      <c r="BK546" s="86">
        <f t="shared" si="536"/>
        <v>0</v>
      </c>
      <c r="BL546" s="86">
        <f t="shared" si="536"/>
        <v>0</v>
      </c>
      <c r="BM546" s="86">
        <f t="shared" si="536"/>
        <v>0</v>
      </c>
      <c r="BN546" s="86">
        <f t="shared" si="536"/>
        <v>0</v>
      </c>
      <c r="BO546" s="86">
        <f t="shared" si="536"/>
        <v>0</v>
      </c>
    </row>
    <row r="547" spans="1:67" ht="12.75" customHeight="1">
      <c r="B547" s="728" t="s">
        <v>1310</v>
      </c>
      <c r="C547" s="60"/>
      <c r="D547" s="686" t="s">
        <v>1306</v>
      </c>
      <c r="E547" s="667" t="s">
        <v>151</v>
      </c>
      <c r="F547" s="692"/>
      <c r="G547" s="86">
        <f>IF(G511="","",G511*G$358)</f>
        <v>0</v>
      </c>
      <c r="H547" s="86">
        <f t="shared" ref="H547:AF547" si="537">IF(H511="","",H511*H$358)</f>
        <v>0</v>
      </c>
      <c r="I547" s="86">
        <f t="shared" si="537"/>
        <v>0</v>
      </c>
      <c r="J547" s="86">
        <f t="shared" si="537"/>
        <v>0</v>
      </c>
      <c r="K547" s="86">
        <f t="shared" si="537"/>
        <v>0</v>
      </c>
      <c r="L547" s="86">
        <f t="shared" si="537"/>
        <v>0</v>
      </c>
      <c r="M547" s="86">
        <f t="shared" si="537"/>
        <v>0</v>
      </c>
      <c r="N547" s="86">
        <f t="shared" si="537"/>
        <v>0</v>
      </c>
      <c r="O547" s="86">
        <f t="shared" si="537"/>
        <v>0</v>
      </c>
      <c r="P547" s="86">
        <f t="shared" si="537"/>
        <v>0</v>
      </c>
      <c r="Q547" s="86">
        <f t="shared" si="537"/>
        <v>0</v>
      </c>
      <c r="R547" s="86">
        <f t="shared" si="537"/>
        <v>0</v>
      </c>
      <c r="S547" s="86">
        <f t="shared" si="537"/>
        <v>0</v>
      </c>
      <c r="T547" s="86">
        <f t="shared" si="537"/>
        <v>0</v>
      </c>
      <c r="U547" s="86">
        <f t="shared" si="537"/>
        <v>0</v>
      </c>
      <c r="V547" s="86">
        <f t="shared" si="537"/>
        <v>0</v>
      </c>
      <c r="W547" s="86">
        <f t="shared" si="537"/>
        <v>0</v>
      </c>
      <c r="X547" s="86">
        <f t="shared" si="537"/>
        <v>0</v>
      </c>
      <c r="Y547" s="86">
        <f t="shared" si="537"/>
        <v>0</v>
      </c>
      <c r="Z547" s="86">
        <f t="shared" si="537"/>
        <v>0</v>
      </c>
      <c r="AA547" s="86">
        <f t="shared" si="537"/>
        <v>0</v>
      </c>
      <c r="AB547" s="86">
        <f t="shared" si="537"/>
        <v>0</v>
      </c>
      <c r="AC547" s="86">
        <f t="shared" si="537"/>
        <v>0</v>
      </c>
      <c r="AD547" s="86">
        <f t="shared" si="537"/>
        <v>0</v>
      </c>
      <c r="AE547" s="86">
        <f t="shared" si="537"/>
        <v>0</v>
      </c>
      <c r="AF547" s="86">
        <f t="shared" si="537"/>
        <v>0</v>
      </c>
      <c r="AG547" s="86">
        <f t="shared" ref="AG547:AP547" si="538">IF(AG511="","",AG511*AG$358)</f>
        <v>0</v>
      </c>
      <c r="AH547" s="86">
        <f t="shared" si="538"/>
        <v>0</v>
      </c>
      <c r="AI547" s="86">
        <f t="shared" si="538"/>
        <v>0</v>
      </c>
      <c r="AJ547" s="86">
        <f t="shared" si="538"/>
        <v>0</v>
      </c>
      <c r="AK547" s="86">
        <f t="shared" si="538"/>
        <v>0</v>
      </c>
      <c r="AL547" s="86">
        <f t="shared" si="538"/>
        <v>0</v>
      </c>
      <c r="AM547" s="86">
        <f t="shared" si="538"/>
        <v>0</v>
      </c>
      <c r="AN547" s="86">
        <f t="shared" si="538"/>
        <v>0</v>
      </c>
      <c r="AO547" s="86">
        <f t="shared" si="538"/>
        <v>0</v>
      </c>
      <c r="AP547" s="86">
        <f t="shared" si="538"/>
        <v>0</v>
      </c>
      <c r="AQ547" s="86">
        <f t="shared" ref="AQ547:BO547" si="539">IF(AQ511="","",AQ511*AQ$358)</f>
        <v>0</v>
      </c>
      <c r="AR547" s="86">
        <f t="shared" si="539"/>
        <v>0</v>
      </c>
      <c r="AS547" s="86">
        <f t="shared" si="539"/>
        <v>0</v>
      </c>
      <c r="AT547" s="86">
        <f t="shared" si="539"/>
        <v>0</v>
      </c>
      <c r="AU547" s="86">
        <f t="shared" si="539"/>
        <v>0</v>
      </c>
      <c r="AV547" s="86">
        <f t="shared" si="539"/>
        <v>0</v>
      </c>
      <c r="AW547" s="86">
        <f t="shared" si="539"/>
        <v>0</v>
      </c>
      <c r="AX547" s="86">
        <f t="shared" si="539"/>
        <v>0</v>
      </c>
      <c r="AY547" s="86">
        <f t="shared" si="539"/>
        <v>0</v>
      </c>
      <c r="AZ547" s="86">
        <f t="shared" si="539"/>
        <v>0</v>
      </c>
      <c r="BA547" s="86">
        <f t="shared" si="539"/>
        <v>0</v>
      </c>
      <c r="BB547" s="86">
        <f t="shared" si="539"/>
        <v>0</v>
      </c>
      <c r="BC547" s="86">
        <f t="shared" si="539"/>
        <v>0</v>
      </c>
      <c r="BD547" s="86">
        <f t="shared" si="539"/>
        <v>0</v>
      </c>
      <c r="BE547" s="86">
        <f t="shared" si="539"/>
        <v>0</v>
      </c>
      <c r="BF547" s="86">
        <f t="shared" si="539"/>
        <v>0</v>
      </c>
      <c r="BG547" s="86">
        <f t="shared" si="539"/>
        <v>0</v>
      </c>
      <c r="BH547" s="86">
        <f t="shared" si="539"/>
        <v>0</v>
      </c>
      <c r="BI547" s="86">
        <f t="shared" si="539"/>
        <v>0</v>
      </c>
      <c r="BJ547" s="86">
        <f t="shared" si="539"/>
        <v>0</v>
      </c>
      <c r="BK547" s="86">
        <f t="shared" si="539"/>
        <v>0</v>
      </c>
      <c r="BL547" s="86">
        <f t="shared" si="539"/>
        <v>0</v>
      </c>
      <c r="BM547" s="86">
        <f t="shared" si="539"/>
        <v>0</v>
      </c>
      <c r="BN547" s="86">
        <f t="shared" si="539"/>
        <v>0</v>
      </c>
      <c r="BO547" s="86">
        <f t="shared" si="539"/>
        <v>0</v>
      </c>
    </row>
    <row r="548" spans="1:67" s="15" customFormat="1" hidden="1" outlineLevel="1">
      <c r="B548" s="728">
        <v>333</v>
      </c>
      <c r="C548" s="59" t="s">
        <v>842</v>
      </c>
      <c r="D548" s="686"/>
      <c r="E548" s="812"/>
      <c r="F548" s="829"/>
      <c r="G548" s="143"/>
      <c r="H548" s="212"/>
      <c r="I548" s="212"/>
      <c r="J548" s="212"/>
      <c r="K548" s="212"/>
      <c r="L548" s="212"/>
      <c r="M548" s="212"/>
      <c r="N548" s="212"/>
      <c r="O548" s="212"/>
      <c r="P548" s="212"/>
      <c r="Q548" s="212"/>
      <c r="R548" s="212"/>
      <c r="S548" s="212"/>
      <c r="T548" s="212"/>
      <c r="U548" s="212"/>
      <c r="V548" s="212"/>
      <c r="W548" s="212"/>
      <c r="X548" s="212"/>
      <c r="Y548" s="212"/>
      <c r="Z548" s="212"/>
      <c r="AA548" s="212"/>
      <c r="AB548" s="212"/>
      <c r="AC548" s="212"/>
      <c r="AD548" s="212"/>
      <c r="AE548" s="212"/>
      <c r="AF548" s="212"/>
      <c r="AG548" s="212"/>
      <c r="AH548" s="212"/>
      <c r="AI548" s="212"/>
      <c r="AJ548" s="212"/>
      <c r="AK548" s="212"/>
      <c r="AL548" s="212"/>
      <c r="AM548" s="212"/>
      <c r="AN548" s="212"/>
      <c r="AO548" s="212"/>
      <c r="AP548" s="212"/>
      <c r="AQ548" s="212"/>
      <c r="AR548" s="212"/>
      <c r="AS548" s="212"/>
      <c r="AT548" s="212"/>
      <c r="AU548" s="212"/>
      <c r="AV548" s="212"/>
      <c r="AW548" s="212"/>
      <c r="AX548" s="212"/>
      <c r="AY548" s="212"/>
      <c r="AZ548" s="212"/>
      <c r="BA548" s="212"/>
      <c r="BB548" s="212"/>
      <c r="BC548" s="212"/>
      <c r="BD548" s="212"/>
      <c r="BE548" s="212"/>
      <c r="BF548" s="212"/>
      <c r="BG548" s="212"/>
      <c r="BH548" s="212"/>
      <c r="BI548" s="212"/>
      <c r="BJ548" s="212"/>
      <c r="BK548" s="212"/>
      <c r="BL548" s="212"/>
      <c r="BM548" s="212"/>
      <c r="BN548" s="212"/>
      <c r="BO548" s="212"/>
    </row>
    <row r="549" spans="1:67" s="15" customFormat="1" ht="12.75" hidden="1" customHeight="1" outlineLevel="1">
      <c r="B549" s="728" t="s">
        <v>47</v>
      </c>
      <c r="C549" s="58" t="s">
        <v>1337</v>
      </c>
      <c r="D549" s="686"/>
      <c r="E549" s="667" t="s">
        <v>151</v>
      </c>
      <c r="F549" s="699"/>
      <c r="G549" s="155">
        <f>IF(COUNTBLANK(G550:G555)=6,"",SUM(G550:G555))</f>
        <v>0</v>
      </c>
      <c r="H549" s="155">
        <f t="shared" ref="H549:AF549" si="540">IF(COUNTBLANK(H550:H555)=6,"",SUM(H550:H555))</f>
        <v>0</v>
      </c>
      <c r="I549" s="155">
        <f t="shared" si="540"/>
        <v>0</v>
      </c>
      <c r="J549" s="155">
        <f t="shared" si="540"/>
        <v>0</v>
      </c>
      <c r="K549" s="155">
        <f t="shared" si="540"/>
        <v>0</v>
      </c>
      <c r="L549" s="155">
        <f t="shared" si="540"/>
        <v>0</v>
      </c>
      <c r="M549" s="155">
        <f t="shared" si="540"/>
        <v>0</v>
      </c>
      <c r="N549" s="155">
        <f t="shared" si="540"/>
        <v>0</v>
      </c>
      <c r="O549" s="155">
        <f t="shared" si="540"/>
        <v>0</v>
      </c>
      <c r="P549" s="155">
        <f t="shared" si="540"/>
        <v>0</v>
      </c>
      <c r="Q549" s="155">
        <f t="shared" si="540"/>
        <v>0</v>
      </c>
      <c r="R549" s="155">
        <f t="shared" si="540"/>
        <v>0</v>
      </c>
      <c r="S549" s="155">
        <f t="shared" si="540"/>
        <v>0</v>
      </c>
      <c r="T549" s="155">
        <f t="shared" si="540"/>
        <v>0</v>
      </c>
      <c r="U549" s="155">
        <f t="shared" si="540"/>
        <v>0</v>
      </c>
      <c r="V549" s="155">
        <f t="shared" si="540"/>
        <v>0</v>
      </c>
      <c r="W549" s="155">
        <f t="shared" si="540"/>
        <v>0</v>
      </c>
      <c r="X549" s="155">
        <f t="shared" si="540"/>
        <v>0</v>
      </c>
      <c r="Y549" s="155">
        <f t="shared" si="540"/>
        <v>0</v>
      </c>
      <c r="Z549" s="155">
        <f t="shared" si="540"/>
        <v>0</v>
      </c>
      <c r="AA549" s="155">
        <f t="shared" si="540"/>
        <v>0</v>
      </c>
      <c r="AB549" s="155">
        <f t="shared" si="540"/>
        <v>0</v>
      </c>
      <c r="AC549" s="155">
        <f t="shared" si="540"/>
        <v>0</v>
      </c>
      <c r="AD549" s="155">
        <f t="shared" si="540"/>
        <v>0</v>
      </c>
      <c r="AE549" s="155">
        <f t="shared" si="540"/>
        <v>0</v>
      </c>
      <c r="AF549" s="155">
        <f t="shared" si="540"/>
        <v>0</v>
      </c>
      <c r="AG549" s="155">
        <f t="shared" ref="AG549:AP549" si="541">IF(COUNTBLANK(AG550:AG555)=6,"",SUM(AG550:AG555))</f>
        <v>0</v>
      </c>
      <c r="AH549" s="155">
        <f t="shared" si="541"/>
        <v>0</v>
      </c>
      <c r="AI549" s="155">
        <f t="shared" si="541"/>
        <v>0</v>
      </c>
      <c r="AJ549" s="155">
        <f t="shared" si="541"/>
        <v>0</v>
      </c>
      <c r="AK549" s="155">
        <f t="shared" si="541"/>
        <v>0</v>
      </c>
      <c r="AL549" s="155">
        <f t="shared" si="541"/>
        <v>0</v>
      </c>
      <c r="AM549" s="155">
        <f t="shared" si="541"/>
        <v>0</v>
      </c>
      <c r="AN549" s="155">
        <f t="shared" si="541"/>
        <v>0</v>
      </c>
      <c r="AO549" s="155">
        <f t="shared" si="541"/>
        <v>0</v>
      </c>
      <c r="AP549" s="155">
        <f t="shared" si="541"/>
        <v>0</v>
      </c>
      <c r="AQ549" s="155">
        <f t="shared" ref="AQ549:BO549" si="542">IF(COUNTBLANK(AQ550:AQ555)=6,"",SUM(AQ550:AQ555))</f>
        <v>0</v>
      </c>
      <c r="AR549" s="155">
        <f t="shared" si="542"/>
        <v>0</v>
      </c>
      <c r="AS549" s="155">
        <f t="shared" si="542"/>
        <v>0</v>
      </c>
      <c r="AT549" s="155">
        <f t="shared" si="542"/>
        <v>0</v>
      </c>
      <c r="AU549" s="155">
        <f t="shared" si="542"/>
        <v>0</v>
      </c>
      <c r="AV549" s="155">
        <f t="shared" si="542"/>
        <v>0</v>
      </c>
      <c r="AW549" s="155">
        <f t="shared" si="542"/>
        <v>0</v>
      </c>
      <c r="AX549" s="155">
        <f t="shared" si="542"/>
        <v>0</v>
      </c>
      <c r="AY549" s="155">
        <f t="shared" si="542"/>
        <v>0</v>
      </c>
      <c r="AZ549" s="155">
        <f t="shared" si="542"/>
        <v>0</v>
      </c>
      <c r="BA549" s="155">
        <f t="shared" si="542"/>
        <v>0</v>
      </c>
      <c r="BB549" s="155">
        <f t="shared" si="542"/>
        <v>0</v>
      </c>
      <c r="BC549" s="155">
        <f t="shared" si="542"/>
        <v>0</v>
      </c>
      <c r="BD549" s="155">
        <f t="shared" si="542"/>
        <v>0</v>
      </c>
      <c r="BE549" s="155">
        <f t="shared" si="542"/>
        <v>0</v>
      </c>
      <c r="BF549" s="155">
        <f t="shared" si="542"/>
        <v>0</v>
      </c>
      <c r="BG549" s="155">
        <f t="shared" si="542"/>
        <v>0</v>
      </c>
      <c r="BH549" s="155">
        <f t="shared" si="542"/>
        <v>0</v>
      </c>
      <c r="BI549" s="155">
        <f t="shared" si="542"/>
        <v>0</v>
      </c>
      <c r="BJ549" s="155">
        <f t="shared" si="542"/>
        <v>0</v>
      </c>
      <c r="BK549" s="155">
        <f t="shared" si="542"/>
        <v>0</v>
      </c>
      <c r="BL549" s="155">
        <f t="shared" si="542"/>
        <v>0</v>
      </c>
      <c r="BM549" s="155">
        <f t="shared" si="542"/>
        <v>0</v>
      </c>
      <c r="BN549" s="155">
        <f t="shared" si="542"/>
        <v>0</v>
      </c>
      <c r="BO549" s="155">
        <f t="shared" si="542"/>
        <v>0</v>
      </c>
    </row>
    <row r="550" spans="1:67" ht="12.75" hidden="1" customHeight="1" outlineLevel="1">
      <c r="B550" s="728" t="s">
        <v>1282</v>
      </c>
      <c r="C550" s="60"/>
      <c r="D550" s="686" t="s">
        <v>1148</v>
      </c>
      <c r="E550" s="667" t="s">
        <v>151</v>
      </c>
      <c r="F550" s="699"/>
      <c r="G550" s="86">
        <f>IF(G514="","",G514*G$349)</f>
        <v>0</v>
      </c>
      <c r="H550" s="86">
        <f t="shared" ref="H550:AF550" si="543">IF(H514="","",H514*H$349)</f>
        <v>0</v>
      </c>
      <c r="I550" s="86">
        <f t="shared" si="543"/>
        <v>0</v>
      </c>
      <c r="J550" s="86">
        <f t="shared" si="543"/>
        <v>0</v>
      </c>
      <c r="K550" s="86">
        <f t="shared" si="543"/>
        <v>0</v>
      </c>
      <c r="L550" s="86">
        <f t="shared" si="543"/>
        <v>0</v>
      </c>
      <c r="M550" s="86">
        <f t="shared" si="543"/>
        <v>0</v>
      </c>
      <c r="N550" s="86">
        <f t="shared" si="543"/>
        <v>0</v>
      </c>
      <c r="O550" s="86">
        <f t="shared" si="543"/>
        <v>0</v>
      </c>
      <c r="P550" s="86">
        <f t="shared" si="543"/>
        <v>0</v>
      </c>
      <c r="Q550" s="86">
        <f t="shared" si="543"/>
        <v>0</v>
      </c>
      <c r="R550" s="86">
        <f t="shared" si="543"/>
        <v>0</v>
      </c>
      <c r="S550" s="86">
        <f t="shared" si="543"/>
        <v>0</v>
      </c>
      <c r="T550" s="86">
        <f t="shared" si="543"/>
        <v>0</v>
      </c>
      <c r="U550" s="86">
        <f t="shared" si="543"/>
        <v>0</v>
      </c>
      <c r="V550" s="86">
        <f t="shared" si="543"/>
        <v>0</v>
      </c>
      <c r="W550" s="86">
        <f t="shared" si="543"/>
        <v>0</v>
      </c>
      <c r="X550" s="86">
        <f t="shared" si="543"/>
        <v>0</v>
      </c>
      <c r="Y550" s="86">
        <f t="shared" si="543"/>
        <v>0</v>
      </c>
      <c r="Z550" s="86">
        <f t="shared" si="543"/>
        <v>0</v>
      </c>
      <c r="AA550" s="86">
        <f t="shared" si="543"/>
        <v>0</v>
      </c>
      <c r="AB550" s="86">
        <f t="shared" si="543"/>
        <v>0</v>
      </c>
      <c r="AC550" s="86">
        <f t="shared" si="543"/>
        <v>0</v>
      </c>
      <c r="AD550" s="86">
        <f t="shared" si="543"/>
        <v>0</v>
      </c>
      <c r="AE550" s="86">
        <f t="shared" si="543"/>
        <v>0</v>
      </c>
      <c r="AF550" s="86">
        <f t="shared" si="543"/>
        <v>0</v>
      </c>
      <c r="AG550" s="86">
        <f t="shared" ref="AG550:AP550" si="544">IF(AG514="","",AG514*AG$349)</f>
        <v>0</v>
      </c>
      <c r="AH550" s="86">
        <f t="shared" si="544"/>
        <v>0</v>
      </c>
      <c r="AI550" s="86">
        <f t="shared" si="544"/>
        <v>0</v>
      </c>
      <c r="AJ550" s="86">
        <f t="shared" si="544"/>
        <v>0</v>
      </c>
      <c r="AK550" s="86">
        <f t="shared" si="544"/>
        <v>0</v>
      </c>
      <c r="AL550" s="86">
        <f t="shared" si="544"/>
        <v>0</v>
      </c>
      <c r="AM550" s="86">
        <f t="shared" si="544"/>
        <v>0</v>
      </c>
      <c r="AN550" s="86">
        <f t="shared" si="544"/>
        <v>0</v>
      </c>
      <c r="AO550" s="86">
        <f t="shared" si="544"/>
        <v>0</v>
      </c>
      <c r="AP550" s="86">
        <f t="shared" si="544"/>
        <v>0</v>
      </c>
      <c r="AQ550" s="86">
        <f t="shared" ref="AQ550:BO550" si="545">IF(AQ514="","",AQ514*AQ$349)</f>
        <v>0</v>
      </c>
      <c r="AR550" s="86">
        <f t="shared" si="545"/>
        <v>0</v>
      </c>
      <c r="AS550" s="86">
        <f t="shared" si="545"/>
        <v>0</v>
      </c>
      <c r="AT550" s="86">
        <f t="shared" si="545"/>
        <v>0</v>
      </c>
      <c r="AU550" s="86">
        <f t="shared" si="545"/>
        <v>0</v>
      </c>
      <c r="AV550" s="86">
        <f t="shared" si="545"/>
        <v>0</v>
      </c>
      <c r="AW550" s="86">
        <f t="shared" si="545"/>
        <v>0</v>
      </c>
      <c r="AX550" s="86">
        <f t="shared" si="545"/>
        <v>0</v>
      </c>
      <c r="AY550" s="86">
        <f t="shared" si="545"/>
        <v>0</v>
      </c>
      <c r="AZ550" s="86">
        <f t="shared" si="545"/>
        <v>0</v>
      </c>
      <c r="BA550" s="86">
        <f t="shared" si="545"/>
        <v>0</v>
      </c>
      <c r="BB550" s="86">
        <f t="shared" si="545"/>
        <v>0</v>
      </c>
      <c r="BC550" s="86">
        <f t="shared" si="545"/>
        <v>0</v>
      </c>
      <c r="BD550" s="86">
        <f t="shared" si="545"/>
        <v>0</v>
      </c>
      <c r="BE550" s="86">
        <f t="shared" si="545"/>
        <v>0</v>
      </c>
      <c r="BF550" s="86">
        <f t="shared" si="545"/>
        <v>0</v>
      </c>
      <c r="BG550" s="86">
        <f t="shared" si="545"/>
        <v>0</v>
      </c>
      <c r="BH550" s="86">
        <f t="shared" si="545"/>
        <v>0</v>
      </c>
      <c r="BI550" s="86">
        <f t="shared" si="545"/>
        <v>0</v>
      </c>
      <c r="BJ550" s="86">
        <f t="shared" si="545"/>
        <v>0</v>
      </c>
      <c r="BK550" s="86">
        <f t="shared" si="545"/>
        <v>0</v>
      </c>
      <c r="BL550" s="86">
        <f t="shared" si="545"/>
        <v>0</v>
      </c>
      <c r="BM550" s="86">
        <f t="shared" si="545"/>
        <v>0</v>
      </c>
      <c r="BN550" s="86">
        <f t="shared" si="545"/>
        <v>0</v>
      </c>
      <c r="BO550" s="86">
        <f t="shared" si="545"/>
        <v>0</v>
      </c>
    </row>
    <row r="551" spans="1:67" ht="12.75" hidden="1" customHeight="1" outlineLevel="1">
      <c r="B551" s="728" t="s">
        <v>24</v>
      </c>
      <c r="C551" s="60"/>
      <c r="D551" s="686" t="s">
        <v>1119</v>
      </c>
      <c r="E551" s="667" t="s">
        <v>151</v>
      </c>
      <c r="F551" s="699"/>
      <c r="G551" s="86">
        <f>IF(G515="","",G515*G$350)</f>
        <v>0</v>
      </c>
      <c r="H551" s="86">
        <f t="shared" ref="H551:AF551" si="546">IF(H515="","",H515*H$350)</f>
        <v>0</v>
      </c>
      <c r="I551" s="86">
        <f t="shared" si="546"/>
        <v>0</v>
      </c>
      <c r="J551" s="86">
        <f t="shared" si="546"/>
        <v>0</v>
      </c>
      <c r="K551" s="86">
        <f t="shared" si="546"/>
        <v>0</v>
      </c>
      <c r="L551" s="86">
        <f t="shared" si="546"/>
        <v>0</v>
      </c>
      <c r="M551" s="86">
        <f t="shared" si="546"/>
        <v>0</v>
      </c>
      <c r="N551" s="86">
        <f t="shared" si="546"/>
        <v>0</v>
      </c>
      <c r="O551" s="86">
        <f t="shared" si="546"/>
        <v>0</v>
      </c>
      <c r="P551" s="86">
        <f t="shared" si="546"/>
        <v>0</v>
      </c>
      <c r="Q551" s="86">
        <f t="shared" si="546"/>
        <v>0</v>
      </c>
      <c r="R551" s="86">
        <f t="shared" si="546"/>
        <v>0</v>
      </c>
      <c r="S551" s="86">
        <f t="shared" si="546"/>
        <v>0</v>
      </c>
      <c r="T551" s="86">
        <f t="shared" si="546"/>
        <v>0</v>
      </c>
      <c r="U551" s="86">
        <f t="shared" si="546"/>
        <v>0</v>
      </c>
      <c r="V551" s="86">
        <f t="shared" si="546"/>
        <v>0</v>
      </c>
      <c r="W551" s="86">
        <f t="shared" si="546"/>
        <v>0</v>
      </c>
      <c r="X551" s="86">
        <f t="shared" si="546"/>
        <v>0</v>
      </c>
      <c r="Y551" s="86">
        <f t="shared" si="546"/>
        <v>0</v>
      </c>
      <c r="Z551" s="86">
        <f t="shared" si="546"/>
        <v>0</v>
      </c>
      <c r="AA551" s="86">
        <f t="shared" si="546"/>
        <v>0</v>
      </c>
      <c r="AB551" s="86">
        <f t="shared" si="546"/>
        <v>0</v>
      </c>
      <c r="AC551" s="86">
        <f t="shared" si="546"/>
        <v>0</v>
      </c>
      <c r="AD551" s="86">
        <f t="shared" si="546"/>
        <v>0</v>
      </c>
      <c r="AE551" s="86">
        <f t="shared" si="546"/>
        <v>0</v>
      </c>
      <c r="AF551" s="86">
        <f t="shared" si="546"/>
        <v>0</v>
      </c>
      <c r="AG551" s="86">
        <f t="shared" ref="AG551:AP551" si="547">IF(AG515="","",AG515*AG$350)</f>
        <v>0</v>
      </c>
      <c r="AH551" s="86">
        <f t="shared" si="547"/>
        <v>0</v>
      </c>
      <c r="AI551" s="86">
        <f t="shared" si="547"/>
        <v>0</v>
      </c>
      <c r="AJ551" s="86">
        <f t="shared" si="547"/>
        <v>0</v>
      </c>
      <c r="AK551" s="86">
        <f t="shared" si="547"/>
        <v>0</v>
      </c>
      <c r="AL551" s="86">
        <f t="shared" si="547"/>
        <v>0</v>
      </c>
      <c r="AM551" s="86">
        <f t="shared" si="547"/>
        <v>0</v>
      </c>
      <c r="AN551" s="86">
        <f t="shared" si="547"/>
        <v>0</v>
      </c>
      <c r="AO551" s="86">
        <f t="shared" si="547"/>
        <v>0</v>
      </c>
      <c r="AP551" s="86">
        <f t="shared" si="547"/>
        <v>0</v>
      </c>
      <c r="AQ551" s="86">
        <f t="shared" ref="AQ551:BO551" si="548">IF(AQ515="","",AQ515*AQ$350)</f>
        <v>0</v>
      </c>
      <c r="AR551" s="86">
        <f t="shared" si="548"/>
        <v>0</v>
      </c>
      <c r="AS551" s="86">
        <f t="shared" si="548"/>
        <v>0</v>
      </c>
      <c r="AT551" s="86">
        <f t="shared" si="548"/>
        <v>0</v>
      </c>
      <c r="AU551" s="86">
        <f t="shared" si="548"/>
        <v>0</v>
      </c>
      <c r="AV551" s="86">
        <f t="shared" si="548"/>
        <v>0</v>
      </c>
      <c r="AW551" s="86">
        <f t="shared" si="548"/>
        <v>0</v>
      </c>
      <c r="AX551" s="86">
        <f t="shared" si="548"/>
        <v>0</v>
      </c>
      <c r="AY551" s="86">
        <f t="shared" si="548"/>
        <v>0</v>
      </c>
      <c r="AZ551" s="86">
        <f t="shared" si="548"/>
        <v>0</v>
      </c>
      <c r="BA551" s="86">
        <f t="shared" si="548"/>
        <v>0</v>
      </c>
      <c r="BB551" s="86">
        <f t="shared" si="548"/>
        <v>0</v>
      </c>
      <c r="BC551" s="86">
        <f t="shared" si="548"/>
        <v>0</v>
      </c>
      <c r="BD551" s="86">
        <f t="shared" si="548"/>
        <v>0</v>
      </c>
      <c r="BE551" s="86">
        <f t="shared" si="548"/>
        <v>0</v>
      </c>
      <c r="BF551" s="86">
        <f t="shared" si="548"/>
        <v>0</v>
      </c>
      <c r="BG551" s="86">
        <f t="shared" si="548"/>
        <v>0</v>
      </c>
      <c r="BH551" s="86">
        <f t="shared" si="548"/>
        <v>0</v>
      </c>
      <c r="BI551" s="86">
        <f t="shared" si="548"/>
        <v>0</v>
      </c>
      <c r="BJ551" s="86">
        <f t="shared" si="548"/>
        <v>0</v>
      </c>
      <c r="BK551" s="86">
        <f t="shared" si="548"/>
        <v>0</v>
      </c>
      <c r="BL551" s="86">
        <f t="shared" si="548"/>
        <v>0</v>
      </c>
      <c r="BM551" s="86">
        <f t="shared" si="548"/>
        <v>0</v>
      </c>
      <c r="BN551" s="86">
        <f t="shared" si="548"/>
        <v>0</v>
      </c>
      <c r="BO551" s="86">
        <f t="shared" si="548"/>
        <v>0</v>
      </c>
    </row>
    <row r="552" spans="1:67" ht="12.75" hidden="1" customHeight="1" outlineLevel="1">
      <c r="B552" s="728" t="s">
        <v>25</v>
      </c>
      <c r="C552" s="60"/>
      <c r="D552" s="686" t="s">
        <v>776</v>
      </c>
      <c r="E552" s="667" t="s">
        <v>151</v>
      </c>
      <c r="F552" s="699"/>
      <c r="G552" s="86">
        <f>IF(G516="","",G516*G$351)</f>
        <v>0</v>
      </c>
      <c r="H552" s="86">
        <f t="shared" ref="H552:AF552" si="549">IF(H516="","",H516*H$351)</f>
        <v>0</v>
      </c>
      <c r="I552" s="86">
        <f t="shared" si="549"/>
        <v>0</v>
      </c>
      <c r="J552" s="86">
        <f t="shared" si="549"/>
        <v>0</v>
      </c>
      <c r="K552" s="86">
        <f t="shared" si="549"/>
        <v>0</v>
      </c>
      <c r="L552" s="86">
        <f t="shared" si="549"/>
        <v>0</v>
      </c>
      <c r="M552" s="86">
        <f t="shared" si="549"/>
        <v>0</v>
      </c>
      <c r="N552" s="86">
        <f t="shared" si="549"/>
        <v>0</v>
      </c>
      <c r="O552" s="86">
        <f t="shared" si="549"/>
        <v>0</v>
      </c>
      <c r="P552" s="86">
        <f t="shared" si="549"/>
        <v>0</v>
      </c>
      <c r="Q552" s="86">
        <f t="shared" si="549"/>
        <v>0</v>
      </c>
      <c r="R552" s="86">
        <f t="shared" si="549"/>
        <v>0</v>
      </c>
      <c r="S552" s="86">
        <f t="shared" si="549"/>
        <v>0</v>
      </c>
      <c r="T552" s="86">
        <f t="shared" si="549"/>
        <v>0</v>
      </c>
      <c r="U552" s="86">
        <f t="shared" si="549"/>
        <v>0</v>
      </c>
      <c r="V552" s="86">
        <f t="shared" si="549"/>
        <v>0</v>
      </c>
      <c r="W552" s="86">
        <f t="shared" si="549"/>
        <v>0</v>
      </c>
      <c r="X552" s="86">
        <f t="shared" si="549"/>
        <v>0</v>
      </c>
      <c r="Y552" s="86">
        <f t="shared" si="549"/>
        <v>0</v>
      </c>
      <c r="Z552" s="86">
        <f t="shared" si="549"/>
        <v>0</v>
      </c>
      <c r="AA552" s="86">
        <f t="shared" si="549"/>
        <v>0</v>
      </c>
      <c r="AB552" s="86">
        <f t="shared" si="549"/>
        <v>0</v>
      </c>
      <c r="AC552" s="86">
        <f t="shared" si="549"/>
        <v>0</v>
      </c>
      <c r="AD552" s="86">
        <f t="shared" si="549"/>
        <v>0</v>
      </c>
      <c r="AE552" s="86">
        <f t="shared" si="549"/>
        <v>0</v>
      </c>
      <c r="AF552" s="86">
        <f t="shared" si="549"/>
        <v>0</v>
      </c>
      <c r="AG552" s="86">
        <f t="shared" ref="AG552:AP552" si="550">IF(AG516="","",AG516*AG$351)</f>
        <v>0</v>
      </c>
      <c r="AH552" s="86">
        <f t="shared" si="550"/>
        <v>0</v>
      </c>
      <c r="AI552" s="86">
        <f t="shared" si="550"/>
        <v>0</v>
      </c>
      <c r="AJ552" s="86">
        <f t="shared" si="550"/>
        <v>0</v>
      </c>
      <c r="AK552" s="86">
        <f t="shared" si="550"/>
        <v>0</v>
      </c>
      <c r="AL552" s="86">
        <f t="shared" si="550"/>
        <v>0</v>
      </c>
      <c r="AM552" s="86">
        <f t="shared" si="550"/>
        <v>0</v>
      </c>
      <c r="AN552" s="86">
        <f t="shared" si="550"/>
        <v>0</v>
      </c>
      <c r="AO552" s="86">
        <f t="shared" si="550"/>
        <v>0</v>
      </c>
      <c r="AP552" s="86">
        <f t="shared" si="550"/>
        <v>0</v>
      </c>
      <c r="AQ552" s="86">
        <f t="shared" ref="AQ552:BO552" si="551">IF(AQ516="","",AQ516*AQ$351)</f>
        <v>0</v>
      </c>
      <c r="AR552" s="86">
        <f t="shared" si="551"/>
        <v>0</v>
      </c>
      <c r="AS552" s="86">
        <f t="shared" si="551"/>
        <v>0</v>
      </c>
      <c r="AT552" s="86">
        <f t="shared" si="551"/>
        <v>0</v>
      </c>
      <c r="AU552" s="86">
        <f t="shared" si="551"/>
        <v>0</v>
      </c>
      <c r="AV552" s="86">
        <f t="shared" si="551"/>
        <v>0</v>
      </c>
      <c r="AW552" s="86">
        <f t="shared" si="551"/>
        <v>0</v>
      </c>
      <c r="AX552" s="86">
        <f t="shared" si="551"/>
        <v>0</v>
      </c>
      <c r="AY552" s="86">
        <f t="shared" si="551"/>
        <v>0</v>
      </c>
      <c r="AZ552" s="86">
        <f t="shared" si="551"/>
        <v>0</v>
      </c>
      <c r="BA552" s="86">
        <f t="shared" si="551"/>
        <v>0</v>
      </c>
      <c r="BB552" s="86">
        <f t="shared" si="551"/>
        <v>0</v>
      </c>
      <c r="BC552" s="86">
        <f t="shared" si="551"/>
        <v>0</v>
      </c>
      <c r="BD552" s="86">
        <f t="shared" si="551"/>
        <v>0</v>
      </c>
      <c r="BE552" s="86">
        <f t="shared" si="551"/>
        <v>0</v>
      </c>
      <c r="BF552" s="86">
        <f t="shared" si="551"/>
        <v>0</v>
      </c>
      <c r="BG552" s="86">
        <f t="shared" si="551"/>
        <v>0</v>
      </c>
      <c r="BH552" s="86">
        <f t="shared" si="551"/>
        <v>0</v>
      </c>
      <c r="BI552" s="86">
        <f t="shared" si="551"/>
        <v>0</v>
      </c>
      <c r="BJ552" s="86">
        <f t="shared" si="551"/>
        <v>0</v>
      </c>
      <c r="BK552" s="86">
        <f t="shared" si="551"/>
        <v>0</v>
      </c>
      <c r="BL552" s="86">
        <f t="shared" si="551"/>
        <v>0</v>
      </c>
      <c r="BM552" s="86">
        <f t="shared" si="551"/>
        <v>0</v>
      </c>
      <c r="BN552" s="86">
        <f t="shared" si="551"/>
        <v>0</v>
      </c>
      <c r="BO552" s="86">
        <f t="shared" si="551"/>
        <v>0</v>
      </c>
    </row>
    <row r="553" spans="1:67" ht="12.75" hidden="1" customHeight="1" outlineLevel="1">
      <c r="B553" s="728" t="s">
        <v>26</v>
      </c>
      <c r="C553" s="60"/>
      <c r="D553" s="686" t="s">
        <v>1120</v>
      </c>
      <c r="E553" s="667" t="s">
        <v>151</v>
      </c>
      <c r="F553" s="699"/>
      <c r="G553" s="86">
        <f>IF(G517="","",G517*G$352)</f>
        <v>0</v>
      </c>
      <c r="H553" s="86">
        <f t="shared" ref="H553:AF553" si="552">IF(H517="","",H517*H$352)</f>
        <v>0</v>
      </c>
      <c r="I553" s="86">
        <f t="shared" si="552"/>
        <v>0</v>
      </c>
      <c r="J553" s="86">
        <f t="shared" si="552"/>
        <v>0</v>
      </c>
      <c r="K553" s="86">
        <f t="shared" si="552"/>
        <v>0</v>
      </c>
      <c r="L553" s="86">
        <f t="shared" si="552"/>
        <v>0</v>
      </c>
      <c r="M553" s="86">
        <f t="shared" si="552"/>
        <v>0</v>
      </c>
      <c r="N553" s="86">
        <f t="shared" si="552"/>
        <v>0</v>
      </c>
      <c r="O553" s="86">
        <f t="shared" si="552"/>
        <v>0</v>
      </c>
      <c r="P553" s="86">
        <f t="shared" si="552"/>
        <v>0</v>
      </c>
      <c r="Q553" s="86">
        <f t="shared" si="552"/>
        <v>0</v>
      </c>
      <c r="R553" s="86">
        <f t="shared" si="552"/>
        <v>0</v>
      </c>
      <c r="S553" s="86">
        <f t="shared" si="552"/>
        <v>0</v>
      </c>
      <c r="T553" s="86">
        <f t="shared" si="552"/>
        <v>0</v>
      </c>
      <c r="U553" s="86">
        <f t="shared" si="552"/>
        <v>0</v>
      </c>
      <c r="V553" s="86">
        <f t="shared" si="552"/>
        <v>0</v>
      </c>
      <c r="W553" s="86">
        <f t="shared" si="552"/>
        <v>0</v>
      </c>
      <c r="X553" s="86">
        <f t="shared" si="552"/>
        <v>0</v>
      </c>
      <c r="Y553" s="86">
        <f t="shared" si="552"/>
        <v>0</v>
      </c>
      <c r="Z553" s="86">
        <f t="shared" si="552"/>
        <v>0</v>
      </c>
      <c r="AA553" s="86">
        <f t="shared" si="552"/>
        <v>0</v>
      </c>
      <c r="AB553" s="86">
        <f t="shared" si="552"/>
        <v>0</v>
      </c>
      <c r="AC553" s="86">
        <f t="shared" si="552"/>
        <v>0</v>
      </c>
      <c r="AD553" s="86">
        <f t="shared" si="552"/>
        <v>0</v>
      </c>
      <c r="AE553" s="86">
        <f t="shared" si="552"/>
        <v>0</v>
      </c>
      <c r="AF553" s="86">
        <f t="shared" si="552"/>
        <v>0</v>
      </c>
      <c r="AG553" s="86">
        <f t="shared" ref="AG553:AP553" si="553">IF(AG517="","",AG517*AG$352)</f>
        <v>0</v>
      </c>
      <c r="AH553" s="86">
        <f t="shared" si="553"/>
        <v>0</v>
      </c>
      <c r="AI553" s="86">
        <f t="shared" si="553"/>
        <v>0</v>
      </c>
      <c r="AJ553" s="86">
        <f t="shared" si="553"/>
        <v>0</v>
      </c>
      <c r="AK553" s="86">
        <f t="shared" si="553"/>
        <v>0</v>
      </c>
      <c r="AL553" s="86">
        <f t="shared" si="553"/>
        <v>0</v>
      </c>
      <c r="AM553" s="86">
        <f t="shared" si="553"/>
        <v>0</v>
      </c>
      <c r="AN553" s="86">
        <f t="shared" si="553"/>
        <v>0</v>
      </c>
      <c r="AO553" s="86">
        <f t="shared" si="553"/>
        <v>0</v>
      </c>
      <c r="AP553" s="86">
        <f t="shared" si="553"/>
        <v>0</v>
      </c>
      <c r="AQ553" s="86">
        <f t="shared" ref="AQ553:BO553" si="554">IF(AQ517="","",AQ517*AQ$352)</f>
        <v>0</v>
      </c>
      <c r="AR553" s="86">
        <f t="shared" si="554"/>
        <v>0</v>
      </c>
      <c r="AS553" s="86">
        <f t="shared" si="554"/>
        <v>0</v>
      </c>
      <c r="AT553" s="86">
        <f t="shared" si="554"/>
        <v>0</v>
      </c>
      <c r="AU553" s="86">
        <f t="shared" si="554"/>
        <v>0</v>
      </c>
      <c r="AV553" s="86">
        <f t="shared" si="554"/>
        <v>0</v>
      </c>
      <c r="AW553" s="86">
        <f t="shared" si="554"/>
        <v>0</v>
      </c>
      <c r="AX553" s="86">
        <f t="shared" si="554"/>
        <v>0</v>
      </c>
      <c r="AY553" s="86">
        <f t="shared" si="554"/>
        <v>0</v>
      </c>
      <c r="AZ553" s="86">
        <f t="shared" si="554"/>
        <v>0</v>
      </c>
      <c r="BA553" s="86">
        <f t="shared" si="554"/>
        <v>0</v>
      </c>
      <c r="BB553" s="86">
        <f t="shared" si="554"/>
        <v>0</v>
      </c>
      <c r="BC553" s="86">
        <f t="shared" si="554"/>
        <v>0</v>
      </c>
      <c r="BD553" s="86">
        <f t="shared" si="554"/>
        <v>0</v>
      </c>
      <c r="BE553" s="86">
        <f t="shared" si="554"/>
        <v>0</v>
      </c>
      <c r="BF553" s="86">
        <f t="shared" si="554"/>
        <v>0</v>
      </c>
      <c r="BG553" s="86">
        <f t="shared" si="554"/>
        <v>0</v>
      </c>
      <c r="BH553" s="86">
        <f t="shared" si="554"/>
        <v>0</v>
      </c>
      <c r="BI553" s="86">
        <f t="shared" si="554"/>
        <v>0</v>
      </c>
      <c r="BJ553" s="86">
        <f t="shared" si="554"/>
        <v>0</v>
      </c>
      <c r="BK553" s="86">
        <f t="shared" si="554"/>
        <v>0</v>
      </c>
      <c r="BL553" s="86">
        <f t="shared" si="554"/>
        <v>0</v>
      </c>
      <c r="BM553" s="86">
        <f t="shared" si="554"/>
        <v>0</v>
      </c>
      <c r="BN553" s="86">
        <f t="shared" si="554"/>
        <v>0</v>
      </c>
      <c r="BO553" s="86">
        <f t="shared" si="554"/>
        <v>0</v>
      </c>
    </row>
    <row r="554" spans="1:67" ht="12.75" hidden="1" customHeight="1" outlineLevel="1">
      <c r="B554" s="728" t="s">
        <v>27</v>
      </c>
      <c r="C554" s="60"/>
      <c r="D554" s="686" t="s">
        <v>1121</v>
      </c>
      <c r="E554" s="667" t="s">
        <v>151</v>
      </c>
      <c r="F554" s="699"/>
      <c r="G554" s="86">
        <f>IF(G518="","",G518*G$353)</f>
        <v>0</v>
      </c>
      <c r="H554" s="86">
        <f t="shared" ref="H554:AF554" si="555">IF(H518="","",H518*H$353)</f>
        <v>0</v>
      </c>
      <c r="I554" s="86">
        <f t="shared" si="555"/>
        <v>0</v>
      </c>
      <c r="J554" s="86">
        <f t="shared" si="555"/>
        <v>0</v>
      </c>
      <c r="K554" s="86">
        <f t="shared" si="555"/>
        <v>0</v>
      </c>
      <c r="L554" s="86">
        <f t="shared" si="555"/>
        <v>0</v>
      </c>
      <c r="M554" s="86">
        <f t="shared" si="555"/>
        <v>0</v>
      </c>
      <c r="N554" s="86">
        <f t="shared" si="555"/>
        <v>0</v>
      </c>
      <c r="O554" s="86">
        <f t="shared" si="555"/>
        <v>0</v>
      </c>
      <c r="P554" s="86">
        <f t="shared" si="555"/>
        <v>0</v>
      </c>
      <c r="Q554" s="86">
        <f t="shared" si="555"/>
        <v>0</v>
      </c>
      <c r="R554" s="86">
        <f t="shared" si="555"/>
        <v>0</v>
      </c>
      <c r="S554" s="86">
        <f t="shared" si="555"/>
        <v>0</v>
      </c>
      <c r="T554" s="86">
        <f t="shared" si="555"/>
        <v>0</v>
      </c>
      <c r="U554" s="86">
        <f t="shared" si="555"/>
        <v>0</v>
      </c>
      <c r="V554" s="86">
        <f t="shared" si="555"/>
        <v>0</v>
      </c>
      <c r="W554" s="86">
        <f t="shared" si="555"/>
        <v>0</v>
      </c>
      <c r="X554" s="86">
        <f t="shared" si="555"/>
        <v>0</v>
      </c>
      <c r="Y554" s="86">
        <f t="shared" si="555"/>
        <v>0</v>
      </c>
      <c r="Z554" s="86">
        <f t="shared" si="555"/>
        <v>0</v>
      </c>
      <c r="AA554" s="86">
        <f t="shared" si="555"/>
        <v>0</v>
      </c>
      <c r="AB554" s="86">
        <f t="shared" si="555"/>
        <v>0</v>
      </c>
      <c r="AC554" s="86">
        <f t="shared" si="555"/>
        <v>0</v>
      </c>
      <c r="AD554" s="86">
        <f t="shared" si="555"/>
        <v>0</v>
      </c>
      <c r="AE554" s="86">
        <f t="shared" si="555"/>
        <v>0</v>
      </c>
      <c r="AF554" s="86">
        <f t="shared" si="555"/>
        <v>0</v>
      </c>
      <c r="AG554" s="86">
        <f t="shared" ref="AG554:AP554" si="556">IF(AG518="","",AG518*AG$353)</f>
        <v>0</v>
      </c>
      <c r="AH554" s="86">
        <f t="shared" si="556"/>
        <v>0</v>
      </c>
      <c r="AI554" s="86">
        <f t="shared" si="556"/>
        <v>0</v>
      </c>
      <c r="AJ554" s="86">
        <f t="shared" si="556"/>
        <v>0</v>
      </c>
      <c r="AK554" s="86">
        <f t="shared" si="556"/>
        <v>0</v>
      </c>
      <c r="AL554" s="86">
        <f t="shared" si="556"/>
        <v>0</v>
      </c>
      <c r="AM554" s="86">
        <f t="shared" si="556"/>
        <v>0</v>
      </c>
      <c r="AN554" s="86">
        <f t="shared" si="556"/>
        <v>0</v>
      </c>
      <c r="AO554" s="86">
        <f t="shared" si="556"/>
        <v>0</v>
      </c>
      <c r="AP554" s="86">
        <f t="shared" si="556"/>
        <v>0</v>
      </c>
      <c r="AQ554" s="86">
        <f t="shared" ref="AQ554:BO554" si="557">IF(AQ518="","",AQ518*AQ$353)</f>
        <v>0</v>
      </c>
      <c r="AR554" s="86">
        <f t="shared" si="557"/>
        <v>0</v>
      </c>
      <c r="AS554" s="86">
        <f t="shared" si="557"/>
        <v>0</v>
      </c>
      <c r="AT554" s="86">
        <f t="shared" si="557"/>
        <v>0</v>
      </c>
      <c r="AU554" s="86">
        <f t="shared" si="557"/>
        <v>0</v>
      </c>
      <c r="AV554" s="86">
        <f t="shared" si="557"/>
        <v>0</v>
      </c>
      <c r="AW554" s="86">
        <f t="shared" si="557"/>
        <v>0</v>
      </c>
      <c r="AX554" s="86">
        <f t="shared" si="557"/>
        <v>0</v>
      </c>
      <c r="AY554" s="86">
        <f t="shared" si="557"/>
        <v>0</v>
      </c>
      <c r="AZ554" s="86">
        <f t="shared" si="557"/>
        <v>0</v>
      </c>
      <c r="BA554" s="86">
        <f t="shared" si="557"/>
        <v>0</v>
      </c>
      <c r="BB554" s="86">
        <f t="shared" si="557"/>
        <v>0</v>
      </c>
      <c r="BC554" s="86">
        <f t="shared" si="557"/>
        <v>0</v>
      </c>
      <c r="BD554" s="86">
        <f t="shared" si="557"/>
        <v>0</v>
      </c>
      <c r="BE554" s="86">
        <f t="shared" si="557"/>
        <v>0</v>
      </c>
      <c r="BF554" s="86">
        <f t="shared" si="557"/>
        <v>0</v>
      </c>
      <c r="BG554" s="86">
        <f t="shared" si="557"/>
        <v>0</v>
      </c>
      <c r="BH554" s="86">
        <f t="shared" si="557"/>
        <v>0</v>
      </c>
      <c r="BI554" s="86">
        <f t="shared" si="557"/>
        <v>0</v>
      </c>
      <c r="BJ554" s="86">
        <f t="shared" si="557"/>
        <v>0</v>
      </c>
      <c r="BK554" s="86">
        <f t="shared" si="557"/>
        <v>0</v>
      </c>
      <c r="BL554" s="86">
        <f t="shared" si="557"/>
        <v>0</v>
      </c>
      <c r="BM554" s="86">
        <f t="shared" si="557"/>
        <v>0</v>
      </c>
      <c r="BN554" s="86">
        <f t="shared" si="557"/>
        <v>0</v>
      </c>
      <c r="BO554" s="86">
        <f t="shared" si="557"/>
        <v>0</v>
      </c>
    </row>
    <row r="555" spans="1:67" ht="12.75" hidden="1" customHeight="1" outlineLevel="1">
      <c r="B555" s="728" t="s">
        <v>28</v>
      </c>
      <c r="C555" s="60"/>
      <c r="D555" s="686" t="s">
        <v>1122</v>
      </c>
      <c r="E555" s="667" t="s">
        <v>151</v>
      </c>
      <c r="F555" s="699"/>
      <c r="G555" s="86">
        <f>IF(G519="","",G519*G$354)</f>
        <v>0</v>
      </c>
      <c r="H555" s="86">
        <f t="shared" ref="H555:AF555" si="558">IF(H519="","",H519*H$354)</f>
        <v>0</v>
      </c>
      <c r="I555" s="86">
        <f t="shared" si="558"/>
        <v>0</v>
      </c>
      <c r="J555" s="86">
        <f t="shared" si="558"/>
        <v>0</v>
      </c>
      <c r="K555" s="86">
        <f t="shared" si="558"/>
        <v>0</v>
      </c>
      <c r="L555" s="86">
        <f t="shared" si="558"/>
        <v>0</v>
      </c>
      <c r="M555" s="86">
        <f t="shared" si="558"/>
        <v>0</v>
      </c>
      <c r="N555" s="86">
        <f t="shared" si="558"/>
        <v>0</v>
      </c>
      <c r="O555" s="86">
        <f t="shared" si="558"/>
        <v>0</v>
      </c>
      <c r="P555" s="86">
        <f t="shared" si="558"/>
        <v>0</v>
      </c>
      <c r="Q555" s="86">
        <f t="shared" si="558"/>
        <v>0</v>
      </c>
      <c r="R555" s="86">
        <f t="shared" si="558"/>
        <v>0</v>
      </c>
      <c r="S555" s="86">
        <f t="shared" si="558"/>
        <v>0</v>
      </c>
      <c r="T555" s="86">
        <f t="shared" si="558"/>
        <v>0</v>
      </c>
      <c r="U555" s="86">
        <f t="shared" si="558"/>
        <v>0</v>
      </c>
      <c r="V555" s="86">
        <f t="shared" si="558"/>
        <v>0</v>
      </c>
      <c r="W555" s="86">
        <f t="shared" si="558"/>
        <v>0</v>
      </c>
      <c r="X555" s="86">
        <f t="shared" si="558"/>
        <v>0</v>
      </c>
      <c r="Y555" s="86">
        <f t="shared" si="558"/>
        <v>0</v>
      </c>
      <c r="Z555" s="86">
        <f t="shared" si="558"/>
        <v>0</v>
      </c>
      <c r="AA555" s="86">
        <f t="shared" si="558"/>
        <v>0</v>
      </c>
      <c r="AB555" s="86">
        <f t="shared" si="558"/>
        <v>0</v>
      </c>
      <c r="AC555" s="86">
        <f t="shared" si="558"/>
        <v>0</v>
      </c>
      <c r="AD555" s="86">
        <f t="shared" si="558"/>
        <v>0</v>
      </c>
      <c r="AE555" s="86">
        <f t="shared" si="558"/>
        <v>0</v>
      </c>
      <c r="AF555" s="86">
        <f t="shared" si="558"/>
        <v>0</v>
      </c>
      <c r="AG555" s="86">
        <f t="shared" ref="AG555:AP555" si="559">IF(AG519="","",AG519*AG$354)</f>
        <v>0</v>
      </c>
      <c r="AH555" s="86">
        <f t="shared" si="559"/>
        <v>0</v>
      </c>
      <c r="AI555" s="86">
        <f t="shared" si="559"/>
        <v>0</v>
      </c>
      <c r="AJ555" s="86">
        <f t="shared" si="559"/>
        <v>0</v>
      </c>
      <c r="AK555" s="86">
        <f t="shared" si="559"/>
        <v>0</v>
      </c>
      <c r="AL555" s="86">
        <f t="shared" si="559"/>
        <v>0</v>
      </c>
      <c r="AM555" s="86">
        <f t="shared" si="559"/>
        <v>0</v>
      </c>
      <c r="AN555" s="86">
        <f t="shared" si="559"/>
        <v>0</v>
      </c>
      <c r="AO555" s="86">
        <f t="shared" si="559"/>
        <v>0</v>
      </c>
      <c r="AP555" s="86">
        <f t="shared" si="559"/>
        <v>0</v>
      </c>
      <c r="AQ555" s="86">
        <f t="shared" ref="AQ555:BO555" si="560">IF(AQ519="","",AQ519*AQ$354)</f>
        <v>0</v>
      </c>
      <c r="AR555" s="86">
        <f t="shared" si="560"/>
        <v>0</v>
      </c>
      <c r="AS555" s="86">
        <f t="shared" si="560"/>
        <v>0</v>
      </c>
      <c r="AT555" s="86">
        <f t="shared" si="560"/>
        <v>0</v>
      </c>
      <c r="AU555" s="86">
        <f t="shared" si="560"/>
        <v>0</v>
      </c>
      <c r="AV555" s="86">
        <f t="shared" si="560"/>
        <v>0</v>
      </c>
      <c r="AW555" s="86">
        <f t="shared" si="560"/>
        <v>0</v>
      </c>
      <c r="AX555" s="86">
        <f t="shared" si="560"/>
        <v>0</v>
      </c>
      <c r="AY555" s="86">
        <f t="shared" si="560"/>
        <v>0</v>
      </c>
      <c r="AZ555" s="86">
        <f t="shared" si="560"/>
        <v>0</v>
      </c>
      <c r="BA555" s="86">
        <f t="shared" si="560"/>
        <v>0</v>
      </c>
      <c r="BB555" s="86">
        <f t="shared" si="560"/>
        <v>0</v>
      </c>
      <c r="BC555" s="86">
        <f t="shared" si="560"/>
        <v>0</v>
      </c>
      <c r="BD555" s="86">
        <f t="shared" si="560"/>
        <v>0</v>
      </c>
      <c r="BE555" s="86">
        <f t="shared" si="560"/>
        <v>0</v>
      </c>
      <c r="BF555" s="86">
        <f t="shared" si="560"/>
        <v>0</v>
      </c>
      <c r="BG555" s="86">
        <f t="shared" si="560"/>
        <v>0</v>
      </c>
      <c r="BH555" s="86">
        <f t="shared" si="560"/>
        <v>0</v>
      </c>
      <c r="BI555" s="86">
        <f t="shared" si="560"/>
        <v>0</v>
      </c>
      <c r="BJ555" s="86">
        <f t="shared" si="560"/>
        <v>0</v>
      </c>
      <c r="BK555" s="86">
        <f t="shared" si="560"/>
        <v>0</v>
      </c>
      <c r="BL555" s="86">
        <f t="shared" si="560"/>
        <v>0</v>
      </c>
      <c r="BM555" s="86">
        <f t="shared" si="560"/>
        <v>0</v>
      </c>
      <c r="BN555" s="86">
        <f t="shared" si="560"/>
        <v>0</v>
      </c>
      <c r="BO555" s="86">
        <f t="shared" si="560"/>
        <v>0</v>
      </c>
    </row>
    <row r="556" spans="1:67" ht="12.75" hidden="1" customHeight="1" outlineLevel="1">
      <c r="B556" s="786" t="s">
        <v>1190</v>
      </c>
      <c r="C556" s="59" t="s">
        <v>1089</v>
      </c>
      <c r="D556" s="640"/>
      <c r="E556" s="667" t="s">
        <v>151</v>
      </c>
      <c r="F556" s="690"/>
      <c r="G556" s="154">
        <f t="shared" ref="G556:BO556" si="561">G557</f>
        <v>0</v>
      </c>
      <c r="H556" s="154">
        <f t="shared" si="561"/>
        <v>0</v>
      </c>
      <c r="I556" s="154">
        <f t="shared" si="561"/>
        <v>0</v>
      </c>
      <c r="J556" s="154">
        <f t="shared" si="561"/>
        <v>0</v>
      </c>
      <c r="K556" s="154">
        <f t="shared" si="561"/>
        <v>0</v>
      </c>
      <c r="L556" s="154">
        <f t="shared" si="561"/>
        <v>0</v>
      </c>
      <c r="M556" s="154">
        <f t="shared" si="561"/>
        <v>0</v>
      </c>
      <c r="N556" s="154">
        <f t="shared" si="561"/>
        <v>0</v>
      </c>
      <c r="O556" s="154">
        <f t="shared" si="561"/>
        <v>0</v>
      </c>
      <c r="P556" s="154">
        <f t="shared" si="561"/>
        <v>0</v>
      </c>
      <c r="Q556" s="154">
        <f t="shared" si="561"/>
        <v>0</v>
      </c>
      <c r="R556" s="154">
        <f t="shared" si="561"/>
        <v>0</v>
      </c>
      <c r="S556" s="154">
        <f t="shared" si="561"/>
        <v>0</v>
      </c>
      <c r="T556" s="154">
        <f t="shared" si="561"/>
        <v>0</v>
      </c>
      <c r="U556" s="154">
        <f t="shared" si="561"/>
        <v>0</v>
      </c>
      <c r="V556" s="154">
        <f t="shared" si="561"/>
        <v>0</v>
      </c>
      <c r="W556" s="154">
        <f t="shared" si="561"/>
        <v>0</v>
      </c>
      <c r="X556" s="154">
        <f t="shared" si="561"/>
        <v>0</v>
      </c>
      <c r="Y556" s="154">
        <f t="shared" si="561"/>
        <v>0</v>
      </c>
      <c r="Z556" s="154">
        <f t="shared" si="561"/>
        <v>0</v>
      </c>
      <c r="AA556" s="154">
        <f t="shared" si="561"/>
        <v>0</v>
      </c>
      <c r="AB556" s="154">
        <f t="shared" si="561"/>
        <v>0</v>
      </c>
      <c r="AC556" s="154">
        <f t="shared" si="561"/>
        <v>0</v>
      </c>
      <c r="AD556" s="154">
        <f t="shared" si="561"/>
        <v>0</v>
      </c>
      <c r="AE556" s="154">
        <f t="shared" si="561"/>
        <v>0</v>
      </c>
      <c r="AF556" s="154">
        <f t="shared" si="561"/>
        <v>0</v>
      </c>
      <c r="AG556" s="154">
        <f t="shared" si="561"/>
        <v>0</v>
      </c>
      <c r="AH556" s="154">
        <f t="shared" si="561"/>
        <v>0</v>
      </c>
      <c r="AI556" s="154">
        <f t="shared" si="561"/>
        <v>0</v>
      </c>
      <c r="AJ556" s="154">
        <f t="shared" si="561"/>
        <v>0</v>
      </c>
      <c r="AK556" s="154">
        <f t="shared" si="561"/>
        <v>0</v>
      </c>
      <c r="AL556" s="154">
        <f t="shared" si="561"/>
        <v>0</v>
      </c>
      <c r="AM556" s="154">
        <f t="shared" si="561"/>
        <v>0</v>
      </c>
      <c r="AN556" s="154">
        <f t="shared" si="561"/>
        <v>0</v>
      </c>
      <c r="AO556" s="154">
        <f t="shared" si="561"/>
        <v>0</v>
      </c>
      <c r="AP556" s="154">
        <f t="shared" si="561"/>
        <v>0</v>
      </c>
      <c r="AQ556" s="154">
        <f t="shared" si="561"/>
        <v>0</v>
      </c>
      <c r="AR556" s="154">
        <f t="shared" si="561"/>
        <v>0</v>
      </c>
      <c r="AS556" s="154">
        <f t="shared" si="561"/>
        <v>0</v>
      </c>
      <c r="AT556" s="154">
        <f t="shared" si="561"/>
        <v>0</v>
      </c>
      <c r="AU556" s="154">
        <f t="shared" si="561"/>
        <v>0</v>
      </c>
      <c r="AV556" s="154">
        <f t="shared" si="561"/>
        <v>0</v>
      </c>
      <c r="AW556" s="154">
        <f t="shared" si="561"/>
        <v>0</v>
      </c>
      <c r="AX556" s="154">
        <f t="shared" si="561"/>
        <v>0</v>
      </c>
      <c r="AY556" s="154">
        <f t="shared" si="561"/>
        <v>0</v>
      </c>
      <c r="AZ556" s="154">
        <f t="shared" si="561"/>
        <v>0</v>
      </c>
      <c r="BA556" s="154">
        <f t="shared" si="561"/>
        <v>0</v>
      </c>
      <c r="BB556" s="154">
        <f t="shared" si="561"/>
        <v>0</v>
      </c>
      <c r="BC556" s="154">
        <f t="shared" si="561"/>
        <v>0</v>
      </c>
      <c r="BD556" s="154">
        <f t="shared" si="561"/>
        <v>0</v>
      </c>
      <c r="BE556" s="154">
        <f t="shared" si="561"/>
        <v>0</v>
      </c>
      <c r="BF556" s="154">
        <f t="shared" si="561"/>
        <v>0</v>
      </c>
      <c r="BG556" s="154">
        <f t="shared" si="561"/>
        <v>0</v>
      </c>
      <c r="BH556" s="154">
        <f t="shared" si="561"/>
        <v>0</v>
      </c>
      <c r="BI556" s="154">
        <f t="shared" si="561"/>
        <v>0</v>
      </c>
      <c r="BJ556" s="154">
        <f t="shared" si="561"/>
        <v>0</v>
      </c>
      <c r="BK556" s="154">
        <f t="shared" si="561"/>
        <v>0</v>
      </c>
      <c r="BL556" s="154">
        <f t="shared" si="561"/>
        <v>0</v>
      </c>
      <c r="BM556" s="154">
        <f t="shared" si="561"/>
        <v>0</v>
      </c>
      <c r="BN556" s="154">
        <f t="shared" si="561"/>
        <v>0</v>
      </c>
      <c r="BO556" s="154">
        <f t="shared" si="561"/>
        <v>0</v>
      </c>
    </row>
    <row r="557" spans="1:67" ht="12.75" hidden="1" customHeight="1" outlineLevel="1">
      <c r="A557" s="762"/>
      <c r="B557" s="728" t="s">
        <v>44</v>
      </c>
      <c r="C557" s="687"/>
      <c r="D557" s="669" t="s">
        <v>497</v>
      </c>
      <c r="E557" s="667" t="s">
        <v>151</v>
      </c>
      <c r="F557" s="690"/>
      <c r="G557" s="87">
        <f t="shared" ref="G557:AK557" si="562">IF(G521="","",G521*G$368*(1-G376))</f>
        <v>0</v>
      </c>
      <c r="H557" s="87">
        <f t="shared" si="562"/>
        <v>0</v>
      </c>
      <c r="I557" s="87">
        <f t="shared" si="562"/>
        <v>0</v>
      </c>
      <c r="J557" s="87">
        <f t="shared" si="562"/>
        <v>0</v>
      </c>
      <c r="K557" s="87">
        <f t="shared" si="562"/>
        <v>0</v>
      </c>
      <c r="L557" s="87">
        <f t="shared" si="562"/>
        <v>0</v>
      </c>
      <c r="M557" s="87">
        <f t="shared" si="562"/>
        <v>0</v>
      </c>
      <c r="N557" s="87">
        <f t="shared" si="562"/>
        <v>0</v>
      </c>
      <c r="O557" s="87">
        <f t="shared" si="562"/>
        <v>0</v>
      </c>
      <c r="P557" s="87">
        <f t="shared" si="562"/>
        <v>0</v>
      </c>
      <c r="Q557" s="87">
        <f t="shared" si="562"/>
        <v>0</v>
      </c>
      <c r="R557" s="87">
        <f t="shared" si="562"/>
        <v>0</v>
      </c>
      <c r="S557" s="87">
        <f t="shared" si="562"/>
        <v>0</v>
      </c>
      <c r="T557" s="87">
        <f t="shared" si="562"/>
        <v>0</v>
      </c>
      <c r="U557" s="87">
        <f t="shared" si="562"/>
        <v>0</v>
      </c>
      <c r="V557" s="87">
        <f t="shared" si="562"/>
        <v>0</v>
      </c>
      <c r="W557" s="87">
        <f t="shared" si="562"/>
        <v>0</v>
      </c>
      <c r="X557" s="87">
        <f t="shared" si="562"/>
        <v>0</v>
      </c>
      <c r="Y557" s="87">
        <f t="shared" si="562"/>
        <v>0</v>
      </c>
      <c r="Z557" s="87">
        <f t="shared" si="562"/>
        <v>0</v>
      </c>
      <c r="AA557" s="87">
        <f t="shared" si="562"/>
        <v>0</v>
      </c>
      <c r="AB557" s="87">
        <f t="shared" si="562"/>
        <v>0</v>
      </c>
      <c r="AC557" s="87">
        <f t="shared" si="562"/>
        <v>0</v>
      </c>
      <c r="AD557" s="87">
        <f t="shared" si="562"/>
        <v>0</v>
      </c>
      <c r="AE557" s="87">
        <f t="shared" si="562"/>
        <v>0</v>
      </c>
      <c r="AF557" s="87">
        <f t="shared" si="562"/>
        <v>0</v>
      </c>
      <c r="AG557" s="87">
        <f t="shared" si="562"/>
        <v>0</v>
      </c>
      <c r="AH557" s="87">
        <f t="shared" si="562"/>
        <v>0</v>
      </c>
      <c r="AI557" s="87">
        <f t="shared" si="562"/>
        <v>0</v>
      </c>
      <c r="AJ557" s="87">
        <f t="shared" si="562"/>
        <v>0</v>
      </c>
      <c r="AK557" s="87">
        <f t="shared" si="562"/>
        <v>0</v>
      </c>
      <c r="AL557" s="87">
        <f>IF(AL521="","",AL521*AL$368*(1-AL376))</f>
        <v>0</v>
      </c>
      <c r="AM557" s="87">
        <f>IF(AM521="","",AM521*AM$368*(1-AM376))</f>
        <v>0</v>
      </c>
      <c r="AN557" s="87">
        <f>IF(AN521="","",AN521*AN$368*(1-AN376))</f>
        <v>0</v>
      </c>
      <c r="AO557" s="87">
        <f>IF(AO521="","",AO521*AO$368*(1-AO376))</f>
        <v>0</v>
      </c>
      <c r="AP557" s="87">
        <f>IF(AP521="","",AP521*AP$368*(1-AP376))</f>
        <v>0</v>
      </c>
      <c r="AQ557" s="87">
        <f t="shared" ref="AQ557:BO557" si="563">IF(AQ521="","",AQ521*AQ$368*(1-AQ376))</f>
        <v>0</v>
      </c>
      <c r="AR557" s="87">
        <f t="shared" si="563"/>
        <v>0</v>
      </c>
      <c r="AS557" s="87">
        <f t="shared" si="563"/>
        <v>0</v>
      </c>
      <c r="AT557" s="87">
        <f t="shared" si="563"/>
        <v>0</v>
      </c>
      <c r="AU557" s="87">
        <f t="shared" si="563"/>
        <v>0</v>
      </c>
      <c r="AV557" s="87">
        <f t="shared" si="563"/>
        <v>0</v>
      </c>
      <c r="AW557" s="87">
        <f t="shared" si="563"/>
        <v>0</v>
      </c>
      <c r="AX557" s="87">
        <f t="shared" si="563"/>
        <v>0</v>
      </c>
      <c r="AY557" s="87">
        <f t="shared" si="563"/>
        <v>0</v>
      </c>
      <c r="AZ557" s="87">
        <f t="shared" si="563"/>
        <v>0</v>
      </c>
      <c r="BA557" s="87">
        <f t="shared" si="563"/>
        <v>0</v>
      </c>
      <c r="BB557" s="87">
        <f t="shared" si="563"/>
        <v>0</v>
      </c>
      <c r="BC557" s="87">
        <f t="shared" si="563"/>
        <v>0</v>
      </c>
      <c r="BD557" s="87">
        <f t="shared" si="563"/>
        <v>0</v>
      </c>
      <c r="BE557" s="87">
        <f t="shared" si="563"/>
        <v>0</v>
      </c>
      <c r="BF557" s="87">
        <f t="shared" si="563"/>
        <v>0</v>
      </c>
      <c r="BG557" s="87">
        <f t="shared" si="563"/>
        <v>0</v>
      </c>
      <c r="BH557" s="87">
        <f t="shared" si="563"/>
        <v>0</v>
      </c>
      <c r="BI557" s="87">
        <f t="shared" si="563"/>
        <v>0</v>
      </c>
      <c r="BJ557" s="87">
        <f t="shared" si="563"/>
        <v>0</v>
      </c>
      <c r="BK557" s="87">
        <f t="shared" si="563"/>
        <v>0</v>
      </c>
      <c r="BL557" s="87">
        <f t="shared" si="563"/>
        <v>0</v>
      </c>
      <c r="BM557" s="87">
        <f t="shared" si="563"/>
        <v>0</v>
      </c>
      <c r="BN557" s="87">
        <f t="shared" si="563"/>
        <v>0</v>
      </c>
      <c r="BO557" s="87">
        <f t="shared" si="563"/>
        <v>0</v>
      </c>
    </row>
    <row r="558" spans="1:67" ht="12.75" hidden="1" customHeight="1" outlineLevel="1">
      <c r="A558" s="762"/>
      <c r="B558" s="728" t="s">
        <v>45</v>
      </c>
      <c r="C558" s="59" t="s">
        <v>399</v>
      </c>
      <c r="D558" s="689"/>
      <c r="E558" s="667" t="s">
        <v>151</v>
      </c>
      <c r="F558" s="690"/>
      <c r="G558" s="154">
        <f t="shared" ref="G558:BO558" si="564">G559</f>
        <v>0</v>
      </c>
      <c r="H558" s="154">
        <f t="shared" si="564"/>
        <v>0</v>
      </c>
      <c r="I558" s="154">
        <f t="shared" si="564"/>
        <v>0</v>
      </c>
      <c r="J558" s="154">
        <f t="shared" si="564"/>
        <v>0</v>
      </c>
      <c r="K558" s="154">
        <f t="shared" si="564"/>
        <v>0</v>
      </c>
      <c r="L558" s="154">
        <f t="shared" si="564"/>
        <v>0</v>
      </c>
      <c r="M558" s="154">
        <f t="shared" si="564"/>
        <v>0</v>
      </c>
      <c r="N558" s="154">
        <f t="shared" si="564"/>
        <v>0</v>
      </c>
      <c r="O558" s="154">
        <f t="shared" si="564"/>
        <v>0</v>
      </c>
      <c r="P558" s="154">
        <f t="shared" si="564"/>
        <v>0</v>
      </c>
      <c r="Q558" s="154">
        <f t="shared" si="564"/>
        <v>0</v>
      </c>
      <c r="R558" s="154">
        <f t="shared" si="564"/>
        <v>0</v>
      </c>
      <c r="S558" s="154">
        <f t="shared" si="564"/>
        <v>0</v>
      </c>
      <c r="T558" s="154">
        <f t="shared" si="564"/>
        <v>0</v>
      </c>
      <c r="U558" s="154">
        <f t="shared" si="564"/>
        <v>0</v>
      </c>
      <c r="V558" s="154">
        <f t="shared" si="564"/>
        <v>0</v>
      </c>
      <c r="W558" s="154">
        <f t="shared" si="564"/>
        <v>0</v>
      </c>
      <c r="X558" s="154">
        <f t="shared" si="564"/>
        <v>0</v>
      </c>
      <c r="Y558" s="154">
        <f t="shared" si="564"/>
        <v>0</v>
      </c>
      <c r="Z558" s="154">
        <f t="shared" si="564"/>
        <v>0</v>
      </c>
      <c r="AA558" s="154">
        <f t="shared" si="564"/>
        <v>0</v>
      </c>
      <c r="AB558" s="154">
        <f t="shared" si="564"/>
        <v>0</v>
      </c>
      <c r="AC558" s="154">
        <f t="shared" si="564"/>
        <v>0</v>
      </c>
      <c r="AD558" s="154">
        <f t="shared" si="564"/>
        <v>0</v>
      </c>
      <c r="AE558" s="154">
        <f t="shared" si="564"/>
        <v>0</v>
      </c>
      <c r="AF558" s="154">
        <f t="shared" si="564"/>
        <v>0</v>
      </c>
      <c r="AG558" s="154">
        <f t="shared" si="564"/>
        <v>0</v>
      </c>
      <c r="AH558" s="154">
        <f t="shared" si="564"/>
        <v>0</v>
      </c>
      <c r="AI558" s="154">
        <f t="shared" si="564"/>
        <v>0</v>
      </c>
      <c r="AJ558" s="154">
        <f t="shared" si="564"/>
        <v>0</v>
      </c>
      <c r="AK558" s="154">
        <f t="shared" si="564"/>
        <v>0</v>
      </c>
      <c r="AL558" s="154">
        <f t="shared" si="564"/>
        <v>0</v>
      </c>
      <c r="AM558" s="154">
        <f t="shared" si="564"/>
        <v>0</v>
      </c>
      <c r="AN558" s="154">
        <f t="shared" si="564"/>
        <v>0</v>
      </c>
      <c r="AO558" s="154">
        <f t="shared" si="564"/>
        <v>0</v>
      </c>
      <c r="AP558" s="154">
        <f t="shared" si="564"/>
        <v>0</v>
      </c>
      <c r="AQ558" s="154">
        <f t="shared" si="564"/>
        <v>0</v>
      </c>
      <c r="AR558" s="154">
        <f t="shared" si="564"/>
        <v>0</v>
      </c>
      <c r="AS558" s="154">
        <f t="shared" si="564"/>
        <v>0</v>
      </c>
      <c r="AT558" s="154">
        <f t="shared" si="564"/>
        <v>0</v>
      </c>
      <c r="AU558" s="154">
        <f t="shared" si="564"/>
        <v>0</v>
      </c>
      <c r="AV558" s="154">
        <f t="shared" si="564"/>
        <v>0</v>
      </c>
      <c r="AW558" s="154">
        <f t="shared" si="564"/>
        <v>0</v>
      </c>
      <c r="AX558" s="154">
        <f t="shared" si="564"/>
        <v>0</v>
      </c>
      <c r="AY558" s="154">
        <f t="shared" si="564"/>
        <v>0</v>
      </c>
      <c r="AZ558" s="154">
        <f t="shared" si="564"/>
        <v>0</v>
      </c>
      <c r="BA558" s="154">
        <f t="shared" si="564"/>
        <v>0</v>
      </c>
      <c r="BB558" s="154">
        <f t="shared" si="564"/>
        <v>0</v>
      </c>
      <c r="BC558" s="154">
        <f t="shared" si="564"/>
        <v>0</v>
      </c>
      <c r="BD558" s="154">
        <f t="shared" si="564"/>
        <v>0</v>
      </c>
      <c r="BE558" s="154">
        <f t="shared" si="564"/>
        <v>0</v>
      </c>
      <c r="BF558" s="154">
        <f t="shared" si="564"/>
        <v>0</v>
      </c>
      <c r="BG558" s="154">
        <f t="shared" si="564"/>
        <v>0</v>
      </c>
      <c r="BH558" s="154">
        <f t="shared" si="564"/>
        <v>0</v>
      </c>
      <c r="BI558" s="154">
        <f t="shared" si="564"/>
        <v>0</v>
      </c>
      <c r="BJ558" s="154">
        <f t="shared" si="564"/>
        <v>0</v>
      </c>
      <c r="BK558" s="154">
        <f t="shared" si="564"/>
        <v>0</v>
      </c>
      <c r="BL558" s="154">
        <f t="shared" si="564"/>
        <v>0</v>
      </c>
      <c r="BM558" s="154">
        <f t="shared" si="564"/>
        <v>0</v>
      </c>
      <c r="BN558" s="154">
        <f t="shared" si="564"/>
        <v>0</v>
      </c>
      <c r="BO558" s="154">
        <f t="shared" si="564"/>
        <v>0</v>
      </c>
    </row>
    <row r="559" spans="1:67" ht="12.75" hidden="1" customHeight="1" outlineLevel="1">
      <c r="A559" s="762"/>
      <c r="B559" s="728" t="s">
        <v>46</v>
      </c>
      <c r="C559" s="719"/>
      <c r="D559" s="640" t="s">
        <v>192</v>
      </c>
      <c r="E559" s="667" t="s">
        <v>151</v>
      </c>
      <c r="F559" s="690"/>
      <c r="G559" s="87">
        <f t="shared" ref="G559:AK559" si="565">IF(G523="","",(G523*G385)+(G521*G368*G376))</f>
        <v>0</v>
      </c>
      <c r="H559" s="87">
        <f t="shared" si="565"/>
        <v>0</v>
      </c>
      <c r="I559" s="87">
        <f t="shared" si="565"/>
        <v>0</v>
      </c>
      <c r="J559" s="87">
        <f t="shared" si="565"/>
        <v>0</v>
      </c>
      <c r="K559" s="87">
        <f t="shared" si="565"/>
        <v>0</v>
      </c>
      <c r="L559" s="87">
        <f t="shared" si="565"/>
        <v>0</v>
      </c>
      <c r="M559" s="87">
        <f t="shared" si="565"/>
        <v>0</v>
      </c>
      <c r="N559" s="87">
        <f t="shared" si="565"/>
        <v>0</v>
      </c>
      <c r="O559" s="87">
        <f t="shared" si="565"/>
        <v>0</v>
      </c>
      <c r="P559" s="87">
        <f t="shared" si="565"/>
        <v>0</v>
      </c>
      <c r="Q559" s="87">
        <f t="shared" si="565"/>
        <v>0</v>
      </c>
      <c r="R559" s="87">
        <f t="shared" si="565"/>
        <v>0</v>
      </c>
      <c r="S559" s="87">
        <f t="shared" si="565"/>
        <v>0</v>
      </c>
      <c r="T559" s="87">
        <f t="shared" si="565"/>
        <v>0</v>
      </c>
      <c r="U559" s="87">
        <f t="shared" si="565"/>
        <v>0</v>
      </c>
      <c r="V559" s="87">
        <f t="shared" si="565"/>
        <v>0</v>
      </c>
      <c r="W559" s="87">
        <f t="shared" si="565"/>
        <v>0</v>
      </c>
      <c r="X559" s="87">
        <f t="shared" si="565"/>
        <v>0</v>
      </c>
      <c r="Y559" s="87">
        <f t="shared" si="565"/>
        <v>0</v>
      </c>
      <c r="Z559" s="87">
        <f t="shared" si="565"/>
        <v>0</v>
      </c>
      <c r="AA559" s="87">
        <f t="shared" si="565"/>
        <v>0</v>
      </c>
      <c r="AB559" s="87">
        <f t="shared" si="565"/>
        <v>0</v>
      </c>
      <c r="AC559" s="87">
        <f t="shared" si="565"/>
        <v>0</v>
      </c>
      <c r="AD559" s="87">
        <f t="shared" si="565"/>
        <v>0</v>
      </c>
      <c r="AE559" s="87">
        <f t="shared" si="565"/>
        <v>0</v>
      </c>
      <c r="AF559" s="87">
        <f t="shared" si="565"/>
        <v>0</v>
      </c>
      <c r="AG559" s="87">
        <f t="shared" si="565"/>
        <v>0</v>
      </c>
      <c r="AH559" s="87">
        <f t="shared" si="565"/>
        <v>0</v>
      </c>
      <c r="AI559" s="87">
        <f t="shared" si="565"/>
        <v>0</v>
      </c>
      <c r="AJ559" s="87">
        <f t="shared" si="565"/>
        <v>0</v>
      </c>
      <c r="AK559" s="87">
        <f t="shared" si="565"/>
        <v>0</v>
      </c>
      <c r="AL559" s="87">
        <f>IF(AL523="","",(AL523*AL385)+(AL521*AL368*AL376))</f>
        <v>0</v>
      </c>
      <c r="AM559" s="87">
        <f>IF(AM523="","",(AM523*AM385)+(AM521*AM368*AM376))</f>
        <v>0</v>
      </c>
      <c r="AN559" s="87">
        <f>IF(AN523="","",(AN523*AN385)+(AN521*AN368*AN376))</f>
        <v>0</v>
      </c>
      <c r="AO559" s="87">
        <f>IF(AO523="","",(AO523*AO385)+(AO521*AO368*AO376))</f>
        <v>0</v>
      </c>
      <c r="AP559" s="87">
        <f>IF(AP523="","",(AP523*AP385)+(AP521*AP368*AP376))</f>
        <v>0</v>
      </c>
      <c r="AQ559" s="87">
        <f t="shared" ref="AQ559:BO559" si="566">IF(AQ523="","",(AQ523*AQ385)+(AQ521*AQ368*AQ376))</f>
        <v>0</v>
      </c>
      <c r="AR559" s="87">
        <f t="shared" si="566"/>
        <v>0</v>
      </c>
      <c r="AS559" s="87">
        <f t="shared" si="566"/>
        <v>0</v>
      </c>
      <c r="AT559" s="87">
        <f t="shared" si="566"/>
        <v>0</v>
      </c>
      <c r="AU559" s="87">
        <f t="shared" si="566"/>
        <v>0</v>
      </c>
      <c r="AV559" s="87">
        <f t="shared" si="566"/>
        <v>0</v>
      </c>
      <c r="AW559" s="87">
        <f t="shared" si="566"/>
        <v>0</v>
      </c>
      <c r="AX559" s="87">
        <f t="shared" si="566"/>
        <v>0</v>
      </c>
      <c r="AY559" s="87">
        <f t="shared" si="566"/>
        <v>0</v>
      </c>
      <c r="AZ559" s="87">
        <f t="shared" si="566"/>
        <v>0</v>
      </c>
      <c r="BA559" s="87">
        <f t="shared" si="566"/>
        <v>0</v>
      </c>
      <c r="BB559" s="87">
        <f t="shared" si="566"/>
        <v>0</v>
      </c>
      <c r="BC559" s="87">
        <f t="shared" si="566"/>
        <v>0</v>
      </c>
      <c r="BD559" s="87">
        <f t="shared" si="566"/>
        <v>0</v>
      </c>
      <c r="BE559" s="87">
        <f t="shared" si="566"/>
        <v>0</v>
      </c>
      <c r="BF559" s="87">
        <f t="shared" si="566"/>
        <v>0</v>
      </c>
      <c r="BG559" s="87">
        <f t="shared" si="566"/>
        <v>0</v>
      </c>
      <c r="BH559" s="87">
        <f t="shared" si="566"/>
        <v>0</v>
      </c>
      <c r="BI559" s="87">
        <f t="shared" si="566"/>
        <v>0</v>
      </c>
      <c r="BJ559" s="87">
        <f t="shared" si="566"/>
        <v>0</v>
      </c>
      <c r="BK559" s="87">
        <f t="shared" si="566"/>
        <v>0</v>
      </c>
      <c r="BL559" s="87">
        <f t="shared" si="566"/>
        <v>0</v>
      </c>
      <c r="BM559" s="87">
        <f t="shared" si="566"/>
        <v>0</v>
      </c>
      <c r="BN559" s="87">
        <f t="shared" si="566"/>
        <v>0</v>
      </c>
      <c r="BO559" s="87">
        <f t="shared" si="566"/>
        <v>0</v>
      </c>
    </row>
    <row r="560" spans="1:67" collapsed="1">
      <c r="A560" s="762"/>
      <c r="B560" s="728">
        <v>334</v>
      </c>
      <c r="C560" s="59" t="s">
        <v>280</v>
      </c>
      <c r="D560" s="640"/>
      <c r="E560" s="670"/>
      <c r="F560" s="690"/>
      <c r="G560" s="1008"/>
      <c r="H560" s="1009"/>
      <c r="I560" s="1009"/>
      <c r="J560" s="1009"/>
      <c r="K560" s="1009"/>
      <c r="L560" s="1009"/>
      <c r="M560" s="1009"/>
      <c r="N560" s="1009"/>
      <c r="O560" s="1009"/>
      <c r="P560" s="1009"/>
      <c r="Q560" s="1009"/>
      <c r="R560" s="1009"/>
      <c r="S560" s="1009"/>
      <c r="T560" s="1009"/>
      <c r="U560" s="1009"/>
      <c r="V560" s="1009"/>
      <c r="W560" s="1009"/>
      <c r="X560" s="1009"/>
      <c r="Y560" s="1009"/>
      <c r="Z560" s="1009"/>
      <c r="AA560" s="1009"/>
      <c r="AB560" s="1009"/>
      <c r="AC560" s="1009"/>
      <c r="AD560" s="1009"/>
      <c r="AE560" s="1009"/>
      <c r="AF560" s="1009"/>
      <c r="AG560" s="1009"/>
      <c r="AH560" s="1009"/>
      <c r="AI560" s="1009"/>
      <c r="AJ560" s="1009"/>
      <c r="AK560" s="1009"/>
      <c r="AL560" s="1009"/>
      <c r="AM560" s="1009"/>
      <c r="AN560" s="1009"/>
      <c r="AO560" s="1009"/>
      <c r="AP560" s="1009"/>
      <c r="AQ560" s="1009"/>
      <c r="AR560" s="1009"/>
      <c r="AS560" s="1009"/>
      <c r="AT560" s="1009"/>
      <c r="AU560" s="1009"/>
      <c r="AV560" s="1009"/>
      <c r="AW560" s="1009"/>
      <c r="AX560" s="1009"/>
      <c r="AY560" s="1009"/>
      <c r="AZ560" s="1009"/>
      <c r="BA560" s="1009"/>
      <c r="BB560" s="1009"/>
      <c r="BC560" s="1009"/>
      <c r="BD560" s="1009"/>
      <c r="BE560" s="1009"/>
      <c r="BF560" s="1009"/>
      <c r="BG560" s="1009"/>
      <c r="BH560" s="1009"/>
      <c r="BI560" s="1009"/>
      <c r="BJ560" s="1009"/>
      <c r="BK560" s="1009"/>
      <c r="BL560" s="1009"/>
      <c r="BM560" s="1009"/>
      <c r="BN560" s="1009"/>
      <c r="BO560" s="1009"/>
    </row>
    <row r="561" spans="1:67" s="15" customFormat="1" ht="12.75" hidden="1" customHeight="1" outlineLevel="1">
      <c r="A561" s="160"/>
      <c r="B561" s="728" t="s">
        <v>107</v>
      </c>
      <c r="C561" s="58" t="s">
        <v>1337</v>
      </c>
      <c r="D561" s="685"/>
      <c r="E561" s="667" t="s">
        <v>151</v>
      </c>
      <c r="F561" s="692"/>
      <c r="G561" s="155">
        <f>IF(COUNTBLANK(G562:G567)=6,"",SUM(G562:G567))</f>
        <v>0</v>
      </c>
      <c r="H561" s="155">
        <f t="shared" ref="H561:AF561" si="567">IF(COUNTBLANK(H562:H567)=6,"",SUM(H562:H567))</f>
        <v>0</v>
      </c>
      <c r="I561" s="155">
        <f t="shared" si="567"/>
        <v>0</v>
      </c>
      <c r="J561" s="155">
        <f t="shared" si="567"/>
        <v>0</v>
      </c>
      <c r="K561" s="155">
        <f t="shared" si="567"/>
        <v>0</v>
      </c>
      <c r="L561" s="155">
        <f t="shared" si="567"/>
        <v>0</v>
      </c>
      <c r="M561" s="155">
        <f t="shared" si="567"/>
        <v>0</v>
      </c>
      <c r="N561" s="155">
        <f t="shared" si="567"/>
        <v>0</v>
      </c>
      <c r="O561" s="155">
        <f t="shared" si="567"/>
        <v>0</v>
      </c>
      <c r="P561" s="155">
        <f t="shared" si="567"/>
        <v>0</v>
      </c>
      <c r="Q561" s="155">
        <f t="shared" si="567"/>
        <v>0</v>
      </c>
      <c r="R561" s="155">
        <f t="shared" si="567"/>
        <v>0</v>
      </c>
      <c r="S561" s="155">
        <f t="shared" si="567"/>
        <v>0</v>
      </c>
      <c r="T561" s="155">
        <f t="shared" si="567"/>
        <v>0</v>
      </c>
      <c r="U561" s="155">
        <f t="shared" si="567"/>
        <v>0</v>
      </c>
      <c r="V561" s="155">
        <f t="shared" si="567"/>
        <v>0</v>
      </c>
      <c r="W561" s="155">
        <f t="shared" si="567"/>
        <v>0</v>
      </c>
      <c r="X561" s="155">
        <f t="shared" si="567"/>
        <v>0</v>
      </c>
      <c r="Y561" s="155">
        <f t="shared" si="567"/>
        <v>0</v>
      </c>
      <c r="Z561" s="155">
        <f t="shared" si="567"/>
        <v>0</v>
      </c>
      <c r="AA561" s="155">
        <f t="shared" si="567"/>
        <v>0</v>
      </c>
      <c r="AB561" s="155">
        <f t="shared" si="567"/>
        <v>0</v>
      </c>
      <c r="AC561" s="155">
        <f t="shared" si="567"/>
        <v>0</v>
      </c>
      <c r="AD561" s="155">
        <f t="shared" si="567"/>
        <v>0</v>
      </c>
      <c r="AE561" s="155">
        <f t="shared" si="567"/>
        <v>0</v>
      </c>
      <c r="AF561" s="155">
        <f t="shared" si="567"/>
        <v>0</v>
      </c>
      <c r="AG561" s="155">
        <f t="shared" ref="AG561:AP561" si="568">IF(COUNTBLANK(AG562:AG567)=6,"",SUM(AG562:AG567))</f>
        <v>0</v>
      </c>
      <c r="AH561" s="155">
        <f t="shared" si="568"/>
        <v>0</v>
      </c>
      <c r="AI561" s="155">
        <f t="shared" si="568"/>
        <v>0</v>
      </c>
      <c r="AJ561" s="155">
        <f t="shared" si="568"/>
        <v>0</v>
      </c>
      <c r="AK561" s="155">
        <f t="shared" si="568"/>
        <v>0</v>
      </c>
      <c r="AL561" s="155">
        <f t="shared" si="568"/>
        <v>0</v>
      </c>
      <c r="AM561" s="155">
        <f t="shared" si="568"/>
        <v>0</v>
      </c>
      <c r="AN561" s="155">
        <f t="shared" si="568"/>
        <v>0</v>
      </c>
      <c r="AO561" s="155">
        <f t="shared" si="568"/>
        <v>0</v>
      </c>
      <c r="AP561" s="155">
        <f t="shared" si="568"/>
        <v>0</v>
      </c>
      <c r="AQ561" s="155">
        <f t="shared" ref="AQ561:BO561" si="569">IF(COUNTBLANK(AQ562:AQ567)=6,"",SUM(AQ562:AQ567))</f>
        <v>0</v>
      </c>
      <c r="AR561" s="155">
        <f t="shared" si="569"/>
        <v>0</v>
      </c>
      <c r="AS561" s="155">
        <f t="shared" si="569"/>
        <v>0</v>
      </c>
      <c r="AT561" s="155">
        <f t="shared" si="569"/>
        <v>0</v>
      </c>
      <c r="AU561" s="155">
        <f t="shared" si="569"/>
        <v>0</v>
      </c>
      <c r="AV561" s="155">
        <f t="shared" si="569"/>
        <v>0</v>
      </c>
      <c r="AW561" s="155">
        <f t="shared" si="569"/>
        <v>0</v>
      </c>
      <c r="AX561" s="155">
        <f t="shared" si="569"/>
        <v>0</v>
      </c>
      <c r="AY561" s="155">
        <f t="shared" si="569"/>
        <v>0</v>
      </c>
      <c r="AZ561" s="155">
        <f t="shared" si="569"/>
        <v>0</v>
      </c>
      <c r="BA561" s="155">
        <f t="shared" si="569"/>
        <v>0</v>
      </c>
      <c r="BB561" s="155">
        <f t="shared" si="569"/>
        <v>0</v>
      </c>
      <c r="BC561" s="155">
        <f t="shared" si="569"/>
        <v>0</v>
      </c>
      <c r="BD561" s="155">
        <f t="shared" si="569"/>
        <v>0</v>
      </c>
      <c r="BE561" s="155">
        <f t="shared" si="569"/>
        <v>0</v>
      </c>
      <c r="BF561" s="155">
        <f t="shared" si="569"/>
        <v>0</v>
      </c>
      <c r="BG561" s="155">
        <f t="shared" si="569"/>
        <v>0</v>
      </c>
      <c r="BH561" s="155">
        <f t="shared" si="569"/>
        <v>0</v>
      </c>
      <c r="BI561" s="155">
        <f t="shared" si="569"/>
        <v>0</v>
      </c>
      <c r="BJ561" s="155">
        <f t="shared" si="569"/>
        <v>0</v>
      </c>
      <c r="BK561" s="155">
        <f t="shared" si="569"/>
        <v>0</v>
      </c>
      <c r="BL561" s="155">
        <f t="shared" si="569"/>
        <v>0</v>
      </c>
      <c r="BM561" s="155">
        <f t="shared" si="569"/>
        <v>0</v>
      </c>
      <c r="BN561" s="155">
        <f t="shared" si="569"/>
        <v>0</v>
      </c>
      <c r="BO561" s="155">
        <f t="shared" si="569"/>
        <v>0</v>
      </c>
    </row>
    <row r="562" spans="1:67" ht="12.75" hidden="1" customHeight="1" outlineLevel="1">
      <c r="A562" s="762"/>
      <c r="B562" s="728" t="s">
        <v>29</v>
      </c>
      <c r="C562" s="60"/>
      <c r="D562" s="686" t="s">
        <v>1148</v>
      </c>
      <c r="E562" s="667" t="s">
        <v>151</v>
      </c>
      <c r="F562" s="692"/>
      <c r="G562" s="86">
        <f>IF(G526="","",G526*G$349)</f>
        <v>0</v>
      </c>
      <c r="H562" s="86">
        <f t="shared" ref="H562:AF562" si="570">IF(H526="","",H526*H$349)</f>
        <v>0</v>
      </c>
      <c r="I562" s="86">
        <f t="shared" si="570"/>
        <v>0</v>
      </c>
      <c r="J562" s="86">
        <f t="shared" si="570"/>
        <v>0</v>
      </c>
      <c r="K562" s="86">
        <f t="shared" si="570"/>
        <v>0</v>
      </c>
      <c r="L562" s="86">
        <f t="shared" si="570"/>
        <v>0</v>
      </c>
      <c r="M562" s="86">
        <f t="shared" si="570"/>
        <v>0</v>
      </c>
      <c r="N562" s="86">
        <f t="shared" si="570"/>
        <v>0</v>
      </c>
      <c r="O562" s="86">
        <f t="shared" si="570"/>
        <v>0</v>
      </c>
      <c r="P562" s="86">
        <f t="shared" si="570"/>
        <v>0</v>
      </c>
      <c r="Q562" s="86">
        <f t="shared" si="570"/>
        <v>0</v>
      </c>
      <c r="R562" s="86">
        <f t="shared" si="570"/>
        <v>0</v>
      </c>
      <c r="S562" s="86">
        <f t="shared" si="570"/>
        <v>0</v>
      </c>
      <c r="T562" s="86">
        <f t="shared" si="570"/>
        <v>0</v>
      </c>
      <c r="U562" s="86">
        <f t="shared" si="570"/>
        <v>0</v>
      </c>
      <c r="V562" s="86">
        <f t="shared" si="570"/>
        <v>0</v>
      </c>
      <c r="W562" s="86">
        <f t="shared" si="570"/>
        <v>0</v>
      </c>
      <c r="X562" s="86">
        <f t="shared" si="570"/>
        <v>0</v>
      </c>
      <c r="Y562" s="86">
        <f t="shared" si="570"/>
        <v>0</v>
      </c>
      <c r="Z562" s="86">
        <f t="shared" si="570"/>
        <v>0</v>
      </c>
      <c r="AA562" s="86">
        <f t="shared" si="570"/>
        <v>0</v>
      </c>
      <c r="AB562" s="86">
        <f t="shared" si="570"/>
        <v>0</v>
      </c>
      <c r="AC562" s="86">
        <f t="shared" si="570"/>
        <v>0</v>
      </c>
      <c r="AD562" s="86">
        <f t="shared" si="570"/>
        <v>0</v>
      </c>
      <c r="AE562" s="86">
        <f t="shared" si="570"/>
        <v>0</v>
      </c>
      <c r="AF562" s="86">
        <f t="shared" si="570"/>
        <v>0</v>
      </c>
      <c r="AG562" s="86">
        <f t="shared" ref="AG562:AP562" si="571">IF(AG526="","",AG526*AG$349)</f>
        <v>0</v>
      </c>
      <c r="AH562" s="86">
        <f t="shared" si="571"/>
        <v>0</v>
      </c>
      <c r="AI562" s="86">
        <f t="shared" si="571"/>
        <v>0</v>
      </c>
      <c r="AJ562" s="86">
        <f t="shared" si="571"/>
        <v>0</v>
      </c>
      <c r="AK562" s="86">
        <f t="shared" si="571"/>
        <v>0</v>
      </c>
      <c r="AL562" s="86">
        <f t="shared" si="571"/>
        <v>0</v>
      </c>
      <c r="AM562" s="86">
        <f t="shared" si="571"/>
        <v>0</v>
      </c>
      <c r="AN562" s="86">
        <f t="shared" si="571"/>
        <v>0</v>
      </c>
      <c r="AO562" s="86">
        <f t="shared" si="571"/>
        <v>0</v>
      </c>
      <c r="AP562" s="86">
        <f t="shared" si="571"/>
        <v>0</v>
      </c>
      <c r="AQ562" s="86">
        <f t="shared" ref="AQ562:BO562" si="572">IF(AQ526="","",AQ526*AQ$349)</f>
        <v>0</v>
      </c>
      <c r="AR562" s="86">
        <f t="shared" si="572"/>
        <v>0</v>
      </c>
      <c r="AS562" s="86">
        <f t="shared" si="572"/>
        <v>0</v>
      </c>
      <c r="AT562" s="86">
        <f t="shared" si="572"/>
        <v>0</v>
      </c>
      <c r="AU562" s="86">
        <f t="shared" si="572"/>
        <v>0</v>
      </c>
      <c r="AV562" s="86">
        <f t="shared" si="572"/>
        <v>0</v>
      </c>
      <c r="AW562" s="86">
        <f t="shared" si="572"/>
        <v>0</v>
      </c>
      <c r="AX562" s="86">
        <f t="shared" si="572"/>
        <v>0</v>
      </c>
      <c r="AY562" s="86">
        <f t="shared" si="572"/>
        <v>0</v>
      </c>
      <c r="AZ562" s="86">
        <f t="shared" si="572"/>
        <v>0</v>
      </c>
      <c r="BA562" s="86">
        <f t="shared" si="572"/>
        <v>0</v>
      </c>
      <c r="BB562" s="86">
        <f t="shared" si="572"/>
        <v>0</v>
      </c>
      <c r="BC562" s="86">
        <f t="shared" si="572"/>
        <v>0</v>
      </c>
      <c r="BD562" s="86">
        <f t="shared" si="572"/>
        <v>0</v>
      </c>
      <c r="BE562" s="86">
        <f t="shared" si="572"/>
        <v>0</v>
      </c>
      <c r="BF562" s="86">
        <f t="shared" si="572"/>
        <v>0</v>
      </c>
      <c r="BG562" s="86">
        <f t="shared" si="572"/>
        <v>0</v>
      </c>
      <c r="BH562" s="86">
        <f t="shared" si="572"/>
        <v>0</v>
      </c>
      <c r="BI562" s="86">
        <f t="shared" si="572"/>
        <v>0</v>
      </c>
      <c r="BJ562" s="86">
        <f t="shared" si="572"/>
        <v>0</v>
      </c>
      <c r="BK562" s="86">
        <f t="shared" si="572"/>
        <v>0</v>
      </c>
      <c r="BL562" s="86">
        <f t="shared" si="572"/>
        <v>0</v>
      </c>
      <c r="BM562" s="86">
        <f t="shared" si="572"/>
        <v>0</v>
      </c>
      <c r="BN562" s="86">
        <f t="shared" si="572"/>
        <v>0</v>
      </c>
      <c r="BO562" s="86">
        <f t="shared" si="572"/>
        <v>0</v>
      </c>
    </row>
    <row r="563" spans="1:67" ht="12.75" hidden="1" customHeight="1" outlineLevel="1">
      <c r="A563" s="762"/>
      <c r="B563" s="728" t="s">
        <v>30</v>
      </c>
      <c r="C563" s="60"/>
      <c r="D563" s="686" t="s">
        <v>776</v>
      </c>
      <c r="E563" s="667" t="s">
        <v>151</v>
      </c>
      <c r="F563" s="692"/>
      <c r="G563" s="86">
        <f>IF(G527="","",G527*G$351)</f>
        <v>0</v>
      </c>
      <c r="H563" s="86">
        <f t="shared" ref="H563:AF563" si="573">IF(H527="","",H527*H$351)</f>
        <v>0</v>
      </c>
      <c r="I563" s="86">
        <f t="shared" si="573"/>
        <v>0</v>
      </c>
      <c r="J563" s="86">
        <f t="shared" si="573"/>
        <v>0</v>
      </c>
      <c r="K563" s="86">
        <f t="shared" si="573"/>
        <v>0</v>
      </c>
      <c r="L563" s="86">
        <f t="shared" si="573"/>
        <v>0</v>
      </c>
      <c r="M563" s="86">
        <f t="shared" si="573"/>
        <v>0</v>
      </c>
      <c r="N563" s="86">
        <f t="shared" si="573"/>
        <v>0</v>
      </c>
      <c r="O563" s="86">
        <f t="shared" si="573"/>
        <v>0</v>
      </c>
      <c r="P563" s="86">
        <f t="shared" si="573"/>
        <v>0</v>
      </c>
      <c r="Q563" s="86">
        <f t="shared" si="573"/>
        <v>0</v>
      </c>
      <c r="R563" s="86">
        <f t="shared" si="573"/>
        <v>0</v>
      </c>
      <c r="S563" s="86">
        <f t="shared" si="573"/>
        <v>0</v>
      </c>
      <c r="T563" s="86">
        <f t="shared" si="573"/>
        <v>0</v>
      </c>
      <c r="U563" s="86">
        <f t="shared" si="573"/>
        <v>0</v>
      </c>
      <c r="V563" s="86">
        <f t="shared" si="573"/>
        <v>0</v>
      </c>
      <c r="W563" s="86">
        <f t="shared" si="573"/>
        <v>0</v>
      </c>
      <c r="X563" s="86">
        <f t="shared" si="573"/>
        <v>0</v>
      </c>
      <c r="Y563" s="86">
        <f t="shared" si="573"/>
        <v>0</v>
      </c>
      <c r="Z563" s="86">
        <f t="shared" si="573"/>
        <v>0</v>
      </c>
      <c r="AA563" s="86">
        <f t="shared" si="573"/>
        <v>0</v>
      </c>
      <c r="AB563" s="86">
        <f t="shared" si="573"/>
        <v>0</v>
      </c>
      <c r="AC563" s="86">
        <f t="shared" si="573"/>
        <v>0</v>
      </c>
      <c r="AD563" s="86">
        <f t="shared" si="573"/>
        <v>0</v>
      </c>
      <c r="AE563" s="86">
        <f t="shared" si="573"/>
        <v>0</v>
      </c>
      <c r="AF563" s="86">
        <f t="shared" si="573"/>
        <v>0</v>
      </c>
      <c r="AG563" s="86">
        <f t="shared" ref="AG563:AP563" si="574">IF(AG527="","",AG527*AG$351)</f>
        <v>0</v>
      </c>
      <c r="AH563" s="86">
        <f t="shared" si="574"/>
        <v>0</v>
      </c>
      <c r="AI563" s="86">
        <f t="shared" si="574"/>
        <v>0</v>
      </c>
      <c r="AJ563" s="86">
        <f t="shared" si="574"/>
        <v>0</v>
      </c>
      <c r="AK563" s="86">
        <f t="shared" si="574"/>
        <v>0</v>
      </c>
      <c r="AL563" s="86">
        <f t="shared" si="574"/>
        <v>0</v>
      </c>
      <c r="AM563" s="86">
        <f t="shared" si="574"/>
        <v>0</v>
      </c>
      <c r="AN563" s="86">
        <f t="shared" si="574"/>
        <v>0</v>
      </c>
      <c r="AO563" s="86">
        <f t="shared" si="574"/>
        <v>0</v>
      </c>
      <c r="AP563" s="86">
        <f t="shared" si="574"/>
        <v>0</v>
      </c>
      <c r="AQ563" s="86">
        <f t="shared" ref="AQ563:BO563" si="575">IF(AQ527="","",AQ527*AQ$351)</f>
        <v>0</v>
      </c>
      <c r="AR563" s="86">
        <f t="shared" si="575"/>
        <v>0</v>
      </c>
      <c r="AS563" s="86">
        <f t="shared" si="575"/>
        <v>0</v>
      </c>
      <c r="AT563" s="86">
        <f t="shared" si="575"/>
        <v>0</v>
      </c>
      <c r="AU563" s="86">
        <f t="shared" si="575"/>
        <v>0</v>
      </c>
      <c r="AV563" s="86">
        <f t="shared" si="575"/>
        <v>0</v>
      </c>
      <c r="AW563" s="86">
        <f t="shared" si="575"/>
        <v>0</v>
      </c>
      <c r="AX563" s="86">
        <f t="shared" si="575"/>
        <v>0</v>
      </c>
      <c r="AY563" s="86">
        <f t="shared" si="575"/>
        <v>0</v>
      </c>
      <c r="AZ563" s="86">
        <f t="shared" si="575"/>
        <v>0</v>
      </c>
      <c r="BA563" s="86">
        <f t="shared" si="575"/>
        <v>0</v>
      </c>
      <c r="BB563" s="86">
        <f t="shared" si="575"/>
        <v>0</v>
      </c>
      <c r="BC563" s="86">
        <f t="shared" si="575"/>
        <v>0</v>
      </c>
      <c r="BD563" s="86">
        <f t="shared" si="575"/>
        <v>0</v>
      </c>
      <c r="BE563" s="86">
        <f t="shared" si="575"/>
        <v>0</v>
      </c>
      <c r="BF563" s="86">
        <f t="shared" si="575"/>
        <v>0</v>
      </c>
      <c r="BG563" s="86">
        <f t="shared" si="575"/>
        <v>0</v>
      </c>
      <c r="BH563" s="86">
        <f t="shared" si="575"/>
        <v>0</v>
      </c>
      <c r="BI563" s="86">
        <f t="shared" si="575"/>
        <v>0</v>
      </c>
      <c r="BJ563" s="86">
        <f t="shared" si="575"/>
        <v>0</v>
      </c>
      <c r="BK563" s="86">
        <f t="shared" si="575"/>
        <v>0</v>
      </c>
      <c r="BL563" s="86">
        <f t="shared" si="575"/>
        <v>0</v>
      </c>
      <c r="BM563" s="86">
        <f t="shared" si="575"/>
        <v>0</v>
      </c>
      <c r="BN563" s="86">
        <f t="shared" si="575"/>
        <v>0</v>
      </c>
      <c r="BO563" s="86">
        <f t="shared" si="575"/>
        <v>0</v>
      </c>
    </row>
    <row r="564" spans="1:67" ht="12.75" hidden="1" customHeight="1" outlineLevel="1">
      <c r="A564" s="762"/>
      <c r="B564" s="728" t="s">
        <v>31</v>
      </c>
      <c r="C564" s="60"/>
      <c r="D564" s="686" t="s">
        <v>1120</v>
      </c>
      <c r="E564" s="667" t="s">
        <v>151</v>
      </c>
      <c r="F564" s="692"/>
      <c r="G564" s="86">
        <f>IF(G528="","",G528*G$352)</f>
        <v>0</v>
      </c>
      <c r="H564" s="86">
        <f t="shared" ref="H564:AF564" si="576">IF(H528="","",H528*H$352)</f>
        <v>0</v>
      </c>
      <c r="I564" s="86">
        <f t="shared" si="576"/>
        <v>0</v>
      </c>
      <c r="J564" s="86">
        <f t="shared" si="576"/>
        <v>0</v>
      </c>
      <c r="K564" s="86">
        <f t="shared" si="576"/>
        <v>0</v>
      </c>
      <c r="L564" s="86">
        <f t="shared" si="576"/>
        <v>0</v>
      </c>
      <c r="M564" s="86">
        <f t="shared" si="576"/>
        <v>0</v>
      </c>
      <c r="N564" s="86">
        <f t="shared" si="576"/>
        <v>0</v>
      </c>
      <c r="O564" s="86">
        <f t="shared" si="576"/>
        <v>0</v>
      </c>
      <c r="P564" s="86">
        <f t="shared" si="576"/>
        <v>0</v>
      </c>
      <c r="Q564" s="86">
        <f t="shared" si="576"/>
        <v>0</v>
      </c>
      <c r="R564" s="86">
        <f t="shared" si="576"/>
        <v>0</v>
      </c>
      <c r="S564" s="86">
        <f t="shared" si="576"/>
        <v>0</v>
      </c>
      <c r="T564" s="86">
        <f t="shared" si="576"/>
        <v>0</v>
      </c>
      <c r="U564" s="86">
        <f t="shared" si="576"/>
        <v>0</v>
      </c>
      <c r="V564" s="86">
        <f t="shared" si="576"/>
        <v>0</v>
      </c>
      <c r="W564" s="86">
        <f t="shared" si="576"/>
        <v>0</v>
      </c>
      <c r="X564" s="86">
        <f t="shared" si="576"/>
        <v>0</v>
      </c>
      <c r="Y564" s="86">
        <f t="shared" si="576"/>
        <v>0</v>
      </c>
      <c r="Z564" s="86">
        <f t="shared" si="576"/>
        <v>0</v>
      </c>
      <c r="AA564" s="86">
        <f t="shared" si="576"/>
        <v>0</v>
      </c>
      <c r="AB564" s="86">
        <f t="shared" si="576"/>
        <v>0</v>
      </c>
      <c r="AC564" s="86">
        <f t="shared" si="576"/>
        <v>0</v>
      </c>
      <c r="AD564" s="86">
        <f t="shared" si="576"/>
        <v>0</v>
      </c>
      <c r="AE564" s="86">
        <f t="shared" si="576"/>
        <v>0</v>
      </c>
      <c r="AF564" s="86">
        <f t="shared" si="576"/>
        <v>0</v>
      </c>
      <c r="AG564" s="86">
        <f t="shared" ref="AG564:AP564" si="577">IF(AG528="","",AG528*AG$352)</f>
        <v>0</v>
      </c>
      <c r="AH564" s="86">
        <f t="shared" si="577"/>
        <v>0</v>
      </c>
      <c r="AI564" s="86">
        <f t="shared" si="577"/>
        <v>0</v>
      </c>
      <c r="AJ564" s="86">
        <f t="shared" si="577"/>
        <v>0</v>
      </c>
      <c r="AK564" s="86">
        <f t="shared" si="577"/>
        <v>0</v>
      </c>
      <c r="AL564" s="86">
        <f t="shared" si="577"/>
        <v>0</v>
      </c>
      <c r="AM564" s="86">
        <f t="shared" si="577"/>
        <v>0</v>
      </c>
      <c r="AN564" s="86">
        <f t="shared" si="577"/>
        <v>0</v>
      </c>
      <c r="AO564" s="86">
        <f t="shared" si="577"/>
        <v>0</v>
      </c>
      <c r="AP564" s="86">
        <f t="shared" si="577"/>
        <v>0</v>
      </c>
      <c r="AQ564" s="86">
        <f t="shared" ref="AQ564:BO564" si="578">IF(AQ528="","",AQ528*AQ$352)</f>
        <v>0</v>
      </c>
      <c r="AR564" s="86">
        <f t="shared" si="578"/>
        <v>0</v>
      </c>
      <c r="AS564" s="86">
        <f t="shared" si="578"/>
        <v>0</v>
      </c>
      <c r="AT564" s="86">
        <f t="shared" si="578"/>
        <v>0</v>
      </c>
      <c r="AU564" s="86">
        <f t="shared" si="578"/>
        <v>0</v>
      </c>
      <c r="AV564" s="86">
        <f t="shared" si="578"/>
        <v>0</v>
      </c>
      <c r="AW564" s="86">
        <f t="shared" si="578"/>
        <v>0</v>
      </c>
      <c r="AX564" s="86">
        <f t="shared" si="578"/>
        <v>0</v>
      </c>
      <c r="AY564" s="86">
        <f t="shared" si="578"/>
        <v>0</v>
      </c>
      <c r="AZ564" s="86">
        <f t="shared" si="578"/>
        <v>0</v>
      </c>
      <c r="BA564" s="86">
        <f t="shared" si="578"/>
        <v>0</v>
      </c>
      <c r="BB564" s="86">
        <f t="shared" si="578"/>
        <v>0</v>
      </c>
      <c r="BC564" s="86">
        <f t="shared" si="578"/>
        <v>0</v>
      </c>
      <c r="BD564" s="86">
        <f t="shared" si="578"/>
        <v>0</v>
      </c>
      <c r="BE564" s="86">
        <f t="shared" si="578"/>
        <v>0</v>
      </c>
      <c r="BF564" s="86">
        <f t="shared" si="578"/>
        <v>0</v>
      </c>
      <c r="BG564" s="86">
        <f t="shared" si="578"/>
        <v>0</v>
      </c>
      <c r="BH564" s="86">
        <f t="shared" si="578"/>
        <v>0</v>
      </c>
      <c r="BI564" s="86">
        <f t="shared" si="578"/>
        <v>0</v>
      </c>
      <c r="BJ564" s="86">
        <f t="shared" si="578"/>
        <v>0</v>
      </c>
      <c r="BK564" s="86">
        <f t="shared" si="578"/>
        <v>0</v>
      </c>
      <c r="BL564" s="86">
        <f t="shared" si="578"/>
        <v>0</v>
      </c>
      <c r="BM564" s="86">
        <f t="shared" si="578"/>
        <v>0</v>
      </c>
      <c r="BN564" s="86">
        <f t="shared" si="578"/>
        <v>0</v>
      </c>
      <c r="BO564" s="86">
        <f t="shared" si="578"/>
        <v>0</v>
      </c>
    </row>
    <row r="565" spans="1:67" ht="12.75" hidden="1" customHeight="1" outlineLevel="1">
      <c r="A565" s="762"/>
      <c r="B565" s="728" t="s">
        <v>1239</v>
      </c>
      <c r="C565" s="60"/>
      <c r="D565" s="686" t="s">
        <v>1121</v>
      </c>
      <c r="E565" s="667" t="s">
        <v>151</v>
      </c>
      <c r="F565" s="692"/>
      <c r="G565" s="86">
        <f>IF(G529="","",G529*G$353)</f>
        <v>0</v>
      </c>
      <c r="H565" s="86">
        <f t="shared" ref="H565:AF565" si="579">IF(H529="","",H529*H$353)</f>
        <v>0</v>
      </c>
      <c r="I565" s="86">
        <f t="shared" si="579"/>
        <v>0</v>
      </c>
      <c r="J565" s="86">
        <f t="shared" si="579"/>
        <v>0</v>
      </c>
      <c r="K565" s="86">
        <f t="shared" si="579"/>
        <v>0</v>
      </c>
      <c r="L565" s="86">
        <f t="shared" si="579"/>
        <v>0</v>
      </c>
      <c r="M565" s="86">
        <f t="shared" si="579"/>
        <v>0</v>
      </c>
      <c r="N565" s="86">
        <f t="shared" si="579"/>
        <v>0</v>
      </c>
      <c r="O565" s="86">
        <f t="shared" si="579"/>
        <v>0</v>
      </c>
      <c r="P565" s="86">
        <f t="shared" si="579"/>
        <v>0</v>
      </c>
      <c r="Q565" s="86">
        <f t="shared" si="579"/>
        <v>0</v>
      </c>
      <c r="R565" s="86">
        <f t="shared" si="579"/>
        <v>0</v>
      </c>
      <c r="S565" s="86">
        <f t="shared" si="579"/>
        <v>0</v>
      </c>
      <c r="T565" s="86">
        <f t="shared" si="579"/>
        <v>0</v>
      </c>
      <c r="U565" s="86">
        <f t="shared" si="579"/>
        <v>0</v>
      </c>
      <c r="V565" s="86">
        <f t="shared" si="579"/>
        <v>0</v>
      </c>
      <c r="W565" s="86">
        <f t="shared" si="579"/>
        <v>0</v>
      </c>
      <c r="X565" s="86">
        <f t="shared" si="579"/>
        <v>0</v>
      </c>
      <c r="Y565" s="86">
        <f t="shared" si="579"/>
        <v>0</v>
      </c>
      <c r="Z565" s="86">
        <f t="shared" si="579"/>
        <v>0</v>
      </c>
      <c r="AA565" s="86">
        <f t="shared" si="579"/>
        <v>0</v>
      </c>
      <c r="AB565" s="86">
        <f t="shared" si="579"/>
        <v>0</v>
      </c>
      <c r="AC565" s="86">
        <f t="shared" si="579"/>
        <v>0</v>
      </c>
      <c r="AD565" s="86">
        <f t="shared" si="579"/>
        <v>0</v>
      </c>
      <c r="AE565" s="86">
        <f t="shared" si="579"/>
        <v>0</v>
      </c>
      <c r="AF565" s="86">
        <f t="shared" si="579"/>
        <v>0</v>
      </c>
      <c r="AG565" s="86">
        <f t="shared" ref="AG565:AP565" si="580">IF(AG529="","",AG529*AG$353)</f>
        <v>0</v>
      </c>
      <c r="AH565" s="86">
        <f t="shared" si="580"/>
        <v>0</v>
      </c>
      <c r="AI565" s="86">
        <f t="shared" si="580"/>
        <v>0</v>
      </c>
      <c r="AJ565" s="86">
        <f t="shared" si="580"/>
        <v>0</v>
      </c>
      <c r="AK565" s="86">
        <f t="shared" si="580"/>
        <v>0</v>
      </c>
      <c r="AL565" s="86">
        <f t="shared" si="580"/>
        <v>0</v>
      </c>
      <c r="AM565" s="86">
        <f t="shared" si="580"/>
        <v>0</v>
      </c>
      <c r="AN565" s="86">
        <f t="shared" si="580"/>
        <v>0</v>
      </c>
      <c r="AO565" s="86">
        <f t="shared" si="580"/>
        <v>0</v>
      </c>
      <c r="AP565" s="86">
        <f t="shared" si="580"/>
        <v>0</v>
      </c>
      <c r="AQ565" s="86">
        <f t="shared" ref="AQ565:BO565" si="581">IF(AQ529="","",AQ529*AQ$353)</f>
        <v>0</v>
      </c>
      <c r="AR565" s="86">
        <f t="shared" si="581"/>
        <v>0</v>
      </c>
      <c r="AS565" s="86">
        <f t="shared" si="581"/>
        <v>0</v>
      </c>
      <c r="AT565" s="86">
        <f t="shared" si="581"/>
        <v>0</v>
      </c>
      <c r="AU565" s="86">
        <f t="shared" si="581"/>
        <v>0</v>
      </c>
      <c r="AV565" s="86">
        <f t="shared" si="581"/>
        <v>0</v>
      </c>
      <c r="AW565" s="86">
        <f t="shared" si="581"/>
        <v>0</v>
      </c>
      <c r="AX565" s="86">
        <f t="shared" si="581"/>
        <v>0</v>
      </c>
      <c r="AY565" s="86">
        <f t="shared" si="581"/>
        <v>0</v>
      </c>
      <c r="AZ565" s="86">
        <f t="shared" si="581"/>
        <v>0</v>
      </c>
      <c r="BA565" s="86">
        <f t="shared" si="581"/>
        <v>0</v>
      </c>
      <c r="BB565" s="86">
        <f t="shared" si="581"/>
        <v>0</v>
      </c>
      <c r="BC565" s="86">
        <f t="shared" si="581"/>
        <v>0</v>
      </c>
      <c r="BD565" s="86">
        <f t="shared" si="581"/>
        <v>0</v>
      </c>
      <c r="BE565" s="86">
        <f t="shared" si="581"/>
        <v>0</v>
      </c>
      <c r="BF565" s="86">
        <f t="shared" si="581"/>
        <v>0</v>
      </c>
      <c r="BG565" s="86">
        <f t="shared" si="581"/>
        <v>0</v>
      </c>
      <c r="BH565" s="86">
        <f t="shared" si="581"/>
        <v>0</v>
      </c>
      <c r="BI565" s="86">
        <f t="shared" si="581"/>
        <v>0</v>
      </c>
      <c r="BJ565" s="86">
        <f t="shared" si="581"/>
        <v>0</v>
      </c>
      <c r="BK565" s="86">
        <f t="shared" si="581"/>
        <v>0</v>
      </c>
      <c r="BL565" s="86">
        <f t="shared" si="581"/>
        <v>0</v>
      </c>
      <c r="BM565" s="86">
        <f t="shared" si="581"/>
        <v>0</v>
      </c>
      <c r="BN565" s="86">
        <f t="shared" si="581"/>
        <v>0</v>
      </c>
      <c r="BO565" s="86">
        <f t="shared" si="581"/>
        <v>0</v>
      </c>
    </row>
    <row r="566" spans="1:67" ht="12.75" hidden="1" customHeight="1" outlineLevel="1">
      <c r="A566" s="762"/>
      <c r="B566" s="786" t="s">
        <v>1027</v>
      </c>
      <c r="C566" s="60"/>
      <c r="D566" s="669" t="s">
        <v>1119</v>
      </c>
      <c r="E566" s="667" t="s">
        <v>151</v>
      </c>
      <c r="F566" s="692"/>
      <c r="G566" s="86">
        <f>IF(G530="","",G530*G$350)</f>
        <v>0</v>
      </c>
      <c r="H566" s="86">
        <f t="shared" ref="H566:AF566" si="582">IF(H530="","",H530*H$350)</f>
        <v>0</v>
      </c>
      <c r="I566" s="86">
        <f t="shared" si="582"/>
        <v>0</v>
      </c>
      <c r="J566" s="86">
        <f t="shared" si="582"/>
        <v>0</v>
      </c>
      <c r="K566" s="86">
        <f t="shared" si="582"/>
        <v>0</v>
      </c>
      <c r="L566" s="86">
        <f t="shared" si="582"/>
        <v>0</v>
      </c>
      <c r="M566" s="86">
        <f t="shared" si="582"/>
        <v>0</v>
      </c>
      <c r="N566" s="86">
        <f t="shared" si="582"/>
        <v>0</v>
      </c>
      <c r="O566" s="86">
        <f t="shared" si="582"/>
        <v>0</v>
      </c>
      <c r="P566" s="86">
        <f t="shared" si="582"/>
        <v>0</v>
      </c>
      <c r="Q566" s="86">
        <f t="shared" si="582"/>
        <v>0</v>
      </c>
      <c r="R566" s="86">
        <f t="shared" si="582"/>
        <v>0</v>
      </c>
      <c r="S566" s="86">
        <f t="shared" si="582"/>
        <v>0</v>
      </c>
      <c r="T566" s="86">
        <f t="shared" si="582"/>
        <v>0</v>
      </c>
      <c r="U566" s="86">
        <f t="shared" si="582"/>
        <v>0</v>
      </c>
      <c r="V566" s="86">
        <f t="shared" si="582"/>
        <v>0</v>
      </c>
      <c r="W566" s="86">
        <f t="shared" si="582"/>
        <v>0</v>
      </c>
      <c r="X566" s="86">
        <f t="shared" si="582"/>
        <v>0</v>
      </c>
      <c r="Y566" s="86">
        <f t="shared" si="582"/>
        <v>0</v>
      </c>
      <c r="Z566" s="86">
        <f t="shared" si="582"/>
        <v>0</v>
      </c>
      <c r="AA566" s="86">
        <f t="shared" si="582"/>
        <v>0</v>
      </c>
      <c r="AB566" s="86">
        <f t="shared" si="582"/>
        <v>0</v>
      </c>
      <c r="AC566" s="86">
        <f t="shared" si="582"/>
        <v>0</v>
      </c>
      <c r="AD566" s="86">
        <f t="shared" si="582"/>
        <v>0</v>
      </c>
      <c r="AE566" s="86">
        <f t="shared" si="582"/>
        <v>0</v>
      </c>
      <c r="AF566" s="86">
        <f t="shared" si="582"/>
        <v>0</v>
      </c>
      <c r="AG566" s="86">
        <f t="shared" ref="AG566:AP566" si="583">IF(AG530="","",AG530*AG$350)</f>
        <v>0</v>
      </c>
      <c r="AH566" s="86">
        <f t="shared" si="583"/>
        <v>0</v>
      </c>
      <c r="AI566" s="86">
        <f t="shared" si="583"/>
        <v>0</v>
      </c>
      <c r="AJ566" s="86">
        <f t="shared" si="583"/>
        <v>0</v>
      </c>
      <c r="AK566" s="86">
        <f t="shared" si="583"/>
        <v>0</v>
      </c>
      <c r="AL566" s="86">
        <f t="shared" si="583"/>
        <v>0</v>
      </c>
      <c r="AM566" s="86">
        <f t="shared" si="583"/>
        <v>0</v>
      </c>
      <c r="AN566" s="86">
        <f t="shared" si="583"/>
        <v>0</v>
      </c>
      <c r="AO566" s="86">
        <f t="shared" si="583"/>
        <v>0</v>
      </c>
      <c r="AP566" s="86">
        <f t="shared" si="583"/>
        <v>0</v>
      </c>
      <c r="AQ566" s="86">
        <f t="shared" ref="AQ566:BO566" si="584">IF(AQ530="","",AQ530*AQ$350)</f>
        <v>0</v>
      </c>
      <c r="AR566" s="86">
        <f t="shared" si="584"/>
        <v>0</v>
      </c>
      <c r="AS566" s="86">
        <f t="shared" si="584"/>
        <v>0</v>
      </c>
      <c r="AT566" s="86">
        <f t="shared" si="584"/>
        <v>0</v>
      </c>
      <c r="AU566" s="86">
        <f t="shared" si="584"/>
        <v>0</v>
      </c>
      <c r="AV566" s="86">
        <f t="shared" si="584"/>
        <v>0</v>
      </c>
      <c r="AW566" s="86">
        <f t="shared" si="584"/>
        <v>0</v>
      </c>
      <c r="AX566" s="86">
        <f t="shared" si="584"/>
        <v>0</v>
      </c>
      <c r="AY566" s="86">
        <f t="shared" si="584"/>
        <v>0</v>
      </c>
      <c r="AZ566" s="86">
        <f t="shared" si="584"/>
        <v>0</v>
      </c>
      <c r="BA566" s="86">
        <f t="shared" si="584"/>
        <v>0</v>
      </c>
      <c r="BB566" s="86">
        <f t="shared" si="584"/>
        <v>0</v>
      </c>
      <c r="BC566" s="86">
        <f t="shared" si="584"/>
        <v>0</v>
      </c>
      <c r="BD566" s="86">
        <f t="shared" si="584"/>
        <v>0</v>
      </c>
      <c r="BE566" s="86">
        <f t="shared" si="584"/>
        <v>0</v>
      </c>
      <c r="BF566" s="86">
        <f t="shared" si="584"/>
        <v>0</v>
      </c>
      <c r="BG566" s="86">
        <f t="shared" si="584"/>
        <v>0</v>
      </c>
      <c r="BH566" s="86">
        <f t="shared" si="584"/>
        <v>0</v>
      </c>
      <c r="BI566" s="86">
        <f t="shared" si="584"/>
        <v>0</v>
      </c>
      <c r="BJ566" s="86">
        <f t="shared" si="584"/>
        <v>0</v>
      </c>
      <c r="BK566" s="86">
        <f t="shared" si="584"/>
        <v>0</v>
      </c>
      <c r="BL566" s="86">
        <f t="shared" si="584"/>
        <v>0</v>
      </c>
      <c r="BM566" s="86">
        <f t="shared" si="584"/>
        <v>0</v>
      </c>
      <c r="BN566" s="86">
        <f t="shared" si="584"/>
        <v>0</v>
      </c>
      <c r="BO566" s="86">
        <f t="shared" si="584"/>
        <v>0</v>
      </c>
    </row>
    <row r="567" spans="1:67" ht="12.75" hidden="1" customHeight="1" outlineLevel="1">
      <c r="A567" s="762"/>
      <c r="B567" s="786" t="s">
        <v>1087</v>
      </c>
      <c r="C567" s="60"/>
      <c r="D567" s="686" t="s">
        <v>1306</v>
      </c>
      <c r="E567" s="667" t="s">
        <v>151</v>
      </c>
      <c r="F567" s="692"/>
      <c r="G567" s="86">
        <f>IF(G531="","",G531*G$359)</f>
        <v>0</v>
      </c>
      <c r="H567" s="86">
        <f t="shared" ref="H567:AF567" si="585">IF(H531="","",H531*H$359)</f>
        <v>0</v>
      </c>
      <c r="I567" s="86">
        <f t="shared" si="585"/>
        <v>0</v>
      </c>
      <c r="J567" s="86">
        <f t="shared" si="585"/>
        <v>0</v>
      </c>
      <c r="K567" s="86">
        <f t="shared" si="585"/>
        <v>0</v>
      </c>
      <c r="L567" s="86">
        <f t="shared" si="585"/>
        <v>0</v>
      </c>
      <c r="M567" s="86">
        <f t="shared" si="585"/>
        <v>0</v>
      </c>
      <c r="N567" s="86">
        <f t="shared" si="585"/>
        <v>0</v>
      </c>
      <c r="O567" s="86">
        <f t="shared" si="585"/>
        <v>0</v>
      </c>
      <c r="P567" s="86">
        <f t="shared" si="585"/>
        <v>0</v>
      </c>
      <c r="Q567" s="86">
        <f t="shared" si="585"/>
        <v>0</v>
      </c>
      <c r="R567" s="86">
        <f t="shared" si="585"/>
        <v>0</v>
      </c>
      <c r="S567" s="86">
        <f t="shared" si="585"/>
        <v>0</v>
      </c>
      <c r="T567" s="86">
        <f t="shared" si="585"/>
        <v>0</v>
      </c>
      <c r="U567" s="86">
        <f t="shared" si="585"/>
        <v>0</v>
      </c>
      <c r="V567" s="86">
        <f t="shared" si="585"/>
        <v>0</v>
      </c>
      <c r="W567" s="86">
        <f t="shared" si="585"/>
        <v>0</v>
      </c>
      <c r="X567" s="86">
        <f t="shared" si="585"/>
        <v>0</v>
      </c>
      <c r="Y567" s="86">
        <f t="shared" si="585"/>
        <v>0</v>
      </c>
      <c r="Z567" s="86">
        <f t="shared" si="585"/>
        <v>0</v>
      </c>
      <c r="AA567" s="86">
        <f t="shared" si="585"/>
        <v>0</v>
      </c>
      <c r="AB567" s="86">
        <f t="shared" si="585"/>
        <v>0</v>
      </c>
      <c r="AC567" s="86">
        <f t="shared" si="585"/>
        <v>0</v>
      </c>
      <c r="AD567" s="86">
        <f t="shared" si="585"/>
        <v>0</v>
      </c>
      <c r="AE567" s="86">
        <f t="shared" si="585"/>
        <v>0</v>
      </c>
      <c r="AF567" s="86">
        <f t="shared" si="585"/>
        <v>0</v>
      </c>
      <c r="AG567" s="86">
        <f t="shared" ref="AG567:AP567" si="586">IF(AG531="","",AG531*AG$359)</f>
        <v>0</v>
      </c>
      <c r="AH567" s="86">
        <f t="shared" si="586"/>
        <v>0</v>
      </c>
      <c r="AI567" s="86">
        <f t="shared" si="586"/>
        <v>0</v>
      </c>
      <c r="AJ567" s="86">
        <f t="shared" si="586"/>
        <v>0</v>
      </c>
      <c r="AK567" s="86">
        <f t="shared" si="586"/>
        <v>0</v>
      </c>
      <c r="AL567" s="86">
        <f t="shared" si="586"/>
        <v>0</v>
      </c>
      <c r="AM567" s="86">
        <f t="shared" si="586"/>
        <v>0</v>
      </c>
      <c r="AN567" s="86">
        <f t="shared" si="586"/>
        <v>0</v>
      </c>
      <c r="AO567" s="86">
        <f t="shared" si="586"/>
        <v>0</v>
      </c>
      <c r="AP567" s="86">
        <f t="shared" si="586"/>
        <v>0</v>
      </c>
      <c r="AQ567" s="86">
        <f t="shared" ref="AQ567:BO567" si="587">IF(AQ531="","",AQ531*AQ$359)</f>
        <v>0</v>
      </c>
      <c r="AR567" s="86">
        <f t="shared" si="587"/>
        <v>0</v>
      </c>
      <c r="AS567" s="86">
        <f t="shared" si="587"/>
        <v>0</v>
      </c>
      <c r="AT567" s="86">
        <f t="shared" si="587"/>
        <v>0</v>
      </c>
      <c r="AU567" s="86">
        <f t="shared" si="587"/>
        <v>0</v>
      </c>
      <c r="AV567" s="86">
        <f t="shared" si="587"/>
        <v>0</v>
      </c>
      <c r="AW567" s="86">
        <f t="shared" si="587"/>
        <v>0</v>
      </c>
      <c r="AX567" s="86">
        <f t="shared" si="587"/>
        <v>0</v>
      </c>
      <c r="AY567" s="86">
        <f t="shared" si="587"/>
        <v>0</v>
      </c>
      <c r="AZ567" s="86">
        <f t="shared" si="587"/>
        <v>0</v>
      </c>
      <c r="BA567" s="86">
        <f t="shared" si="587"/>
        <v>0</v>
      </c>
      <c r="BB567" s="86">
        <f t="shared" si="587"/>
        <v>0</v>
      </c>
      <c r="BC567" s="86">
        <f t="shared" si="587"/>
        <v>0</v>
      </c>
      <c r="BD567" s="86">
        <f t="shared" si="587"/>
        <v>0</v>
      </c>
      <c r="BE567" s="86">
        <f t="shared" si="587"/>
        <v>0</v>
      </c>
      <c r="BF567" s="86">
        <f t="shared" si="587"/>
        <v>0</v>
      </c>
      <c r="BG567" s="86">
        <f t="shared" si="587"/>
        <v>0</v>
      </c>
      <c r="BH567" s="86">
        <f t="shared" si="587"/>
        <v>0</v>
      </c>
      <c r="BI567" s="86">
        <f t="shared" si="587"/>
        <v>0</v>
      </c>
      <c r="BJ567" s="86">
        <f t="shared" si="587"/>
        <v>0</v>
      </c>
      <c r="BK567" s="86">
        <f t="shared" si="587"/>
        <v>0</v>
      </c>
      <c r="BL567" s="86">
        <f t="shared" si="587"/>
        <v>0</v>
      </c>
      <c r="BM567" s="86">
        <f t="shared" si="587"/>
        <v>0</v>
      </c>
      <c r="BN567" s="86">
        <f t="shared" si="587"/>
        <v>0</v>
      </c>
      <c r="BO567" s="86">
        <f t="shared" si="587"/>
        <v>0</v>
      </c>
    </row>
    <row r="568" spans="1:67" ht="12.75" hidden="1" customHeight="1" outlineLevel="1">
      <c r="A568" s="762"/>
      <c r="B568" s="728" t="s">
        <v>97</v>
      </c>
      <c r="C568" s="59" t="s">
        <v>1089</v>
      </c>
      <c r="D568" s="686"/>
      <c r="E568" s="667" t="s">
        <v>151</v>
      </c>
      <c r="F568" s="692"/>
      <c r="G568" s="155">
        <f t="shared" ref="G568:BO568" si="588">G569</f>
        <v>0</v>
      </c>
      <c r="H568" s="155">
        <f t="shared" si="588"/>
        <v>0</v>
      </c>
      <c r="I568" s="155">
        <f t="shared" si="588"/>
        <v>0</v>
      </c>
      <c r="J568" s="155">
        <f t="shared" si="588"/>
        <v>0</v>
      </c>
      <c r="K568" s="155">
        <f t="shared" si="588"/>
        <v>0</v>
      </c>
      <c r="L568" s="155">
        <f t="shared" si="588"/>
        <v>0</v>
      </c>
      <c r="M568" s="155">
        <f t="shared" si="588"/>
        <v>0</v>
      </c>
      <c r="N568" s="155">
        <f t="shared" si="588"/>
        <v>0</v>
      </c>
      <c r="O568" s="155">
        <f t="shared" si="588"/>
        <v>0</v>
      </c>
      <c r="P568" s="155">
        <f t="shared" si="588"/>
        <v>0</v>
      </c>
      <c r="Q568" s="155">
        <f t="shared" si="588"/>
        <v>0</v>
      </c>
      <c r="R568" s="155">
        <f t="shared" si="588"/>
        <v>0</v>
      </c>
      <c r="S568" s="155">
        <f t="shared" si="588"/>
        <v>0</v>
      </c>
      <c r="T568" s="155">
        <f t="shared" si="588"/>
        <v>0</v>
      </c>
      <c r="U568" s="155">
        <f t="shared" si="588"/>
        <v>0</v>
      </c>
      <c r="V568" s="155">
        <f t="shared" si="588"/>
        <v>0</v>
      </c>
      <c r="W568" s="155">
        <f t="shared" si="588"/>
        <v>0</v>
      </c>
      <c r="X568" s="155">
        <f t="shared" si="588"/>
        <v>0</v>
      </c>
      <c r="Y568" s="155">
        <f t="shared" si="588"/>
        <v>0</v>
      </c>
      <c r="Z568" s="155">
        <f t="shared" si="588"/>
        <v>0</v>
      </c>
      <c r="AA568" s="155">
        <f t="shared" si="588"/>
        <v>0</v>
      </c>
      <c r="AB568" s="155">
        <f t="shared" si="588"/>
        <v>0</v>
      </c>
      <c r="AC568" s="155">
        <f t="shared" si="588"/>
        <v>0</v>
      </c>
      <c r="AD568" s="155">
        <f t="shared" si="588"/>
        <v>0</v>
      </c>
      <c r="AE568" s="155">
        <f t="shared" si="588"/>
        <v>0</v>
      </c>
      <c r="AF568" s="155">
        <f t="shared" si="588"/>
        <v>0</v>
      </c>
      <c r="AG568" s="155">
        <f t="shared" si="588"/>
        <v>0</v>
      </c>
      <c r="AH568" s="155">
        <f t="shared" si="588"/>
        <v>0</v>
      </c>
      <c r="AI568" s="155">
        <f t="shared" si="588"/>
        <v>0</v>
      </c>
      <c r="AJ568" s="155">
        <f t="shared" si="588"/>
        <v>0</v>
      </c>
      <c r="AK568" s="155">
        <f t="shared" si="588"/>
        <v>0</v>
      </c>
      <c r="AL568" s="155">
        <f t="shared" si="588"/>
        <v>0</v>
      </c>
      <c r="AM568" s="155">
        <f t="shared" si="588"/>
        <v>0</v>
      </c>
      <c r="AN568" s="155">
        <f t="shared" si="588"/>
        <v>0</v>
      </c>
      <c r="AO568" s="155">
        <f t="shared" si="588"/>
        <v>0</v>
      </c>
      <c r="AP568" s="155">
        <f t="shared" si="588"/>
        <v>0</v>
      </c>
      <c r="AQ568" s="155">
        <f t="shared" si="588"/>
        <v>0</v>
      </c>
      <c r="AR568" s="155">
        <f t="shared" si="588"/>
        <v>0</v>
      </c>
      <c r="AS568" s="155">
        <f t="shared" si="588"/>
        <v>0</v>
      </c>
      <c r="AT568" s="155">
        <f t="shared" si="588"/>
        <v>0</v>
      </c>
      <c r="AU568" s="155">
        <f t="shared" si="588"/>
        <v>0</v>
      </c>
      <c r="AV568" s="155">
        <f t="shared" si="588"/>
        <v>0</v>
      </c>
      <c r="AW568" s="155">
        <f t="shared" si="588"/>
        <v>0</v>
      </c>
      <c r="AX568" s="155">
        <f t="shared" si="588"/>
        <v>0</v>
      </c>
      <c r="AY568" s="155">
        <f t="shared" si="588"/>
        <v>0</v>
      </c>
      <c r="AZ568" s="155">
        <f t="shared" si="588"/>
        <v>0</v>
      </c>
      <c r="BA568" s="155">
        <f t="shared" si="588"/>
        <v>0</v>
      </c>
      <c r="BB568" s="155">
        <f t="shared" si="588"/>
        <v>0</v>
      </c>
      <c r="BC568" s="155">
        <f t="shared" si="588"/>
        <v>0</v>
      </c>
      <c r="BD568" s="155">
        <f t="shared" si="588"/>
        <v>0</v>
      </c>
      <c r="BE568" s="155">
        <f t="shared" si="588"/>
        <v>0</v>
      </c>
      <c r="BF568" s="155">
        <f t="shared" si="588"/>
        <v>0</v>
      </c>
      <c r="BG568" s="155">
        <f t="shared" si="588"/>
        <v>0</v>
      </c>
      <c r="BH568" s="155">
        <f t="shared" si="588"/>
        <v>0</v>
      </c>
      <c r="BI568" s="155">
        <f t="shared" si="588"/>
        <v>0</v>
      </c>
      <c r="BJ568" s="155">
        <f t="shared" si="588"/>
        <v>0</v>
      </c>
      <c r="BK568" s="155">
        <f t="shared" si="588"/>
        <v>0</v>
      </c>
      <c r="BL568" s="155">
        <f t="shared" si="588"/>
        <v>0</v>
      </c>
      <c r="BM568" s="155">
        <f t="shared" si="588"/>
        <v>0</v>
      </c>
      <c r="BN568" s="155">
        <f t="shared" si="588"/>
        <v>0</v>
      </c>
      <c r="BO568" s="155">
        <f t="shared" si="588"/>
        <v>0</v>
      </c>
    </row>
    <row r="569" spans="1:67" ht="12.75" hidden="1" customHeight="1" outlineLevel="1">
      <c r="A569" s="762"/>
      <c r="B569" s="728" t="s">
        <v>48</v>
      </c>
      <c r="C569" s="60"/>
      <c r="D569" s="669" t="s">
        <v>497</v>
      </c>
      <c r="E569" s="667" t="s">
        <v>151</v>
      </c>
      <c r="F569" s="690"/>
      <c r="G569" s="87">
        <f t="shared" ref="G569:AK569" si="589">IF(G533="","",G533*G$368*(1-G376))</f>
        <v>0</v>
      </c>
      <c r="H569" s="87">
        <f t="shared" si="589"/>
        <v>0</v>
      </c>
      <c r="I569" s="87">
        <f t="shared" si="589"/>
        <v>0</v>
      </c>
      <c r="J569" s="87">
        <f t="shared" si="589"/>
        <v>0</v>
      </c>
      <c r="K569" s="87">
        <f t="shared" si="589"/>
        <v>0</v>
      </c>
      <c r="L569" s="87">
        <f t="shared" si="589"/>
        <v>0</v>
      </c>
      <c r="M569" s="87">
        <f t="shared" si="589"/>
        <v>0</v>
      </c>
      <c r="N569" s="87">
        <f t="shared" si="589"/>
        <v>0</v>
      </c>
      <c r="O569" s="87">
        <f t="shared" si="589"/>
        <v>0</v>
      </c>
      <c r="P569" s="87">
        <f t="shared" si="589"/>
        <v>0</v>
      </c>
      <c r="Q569" s="87">
        <f t="shared" si="589"/>
        <v>0</v>
      </c>
      <c r="R569" s="87">
        <f t="shared" si="589"/>
        <v>0</v>
      </c>
      <c r="S569" s="87">
        <f t="shared" si="589"/>
        <v>0</v>
      </c>
      <c r="T569" s="87">
        <f t="shared" si="589"/>
        <v>0</v>
      </c>
      <c r="U569" s="87">
        <f t="shared" si="589"/>
        <v>0</v>
      </c>
      <c r="V569" s="87">
        <f t="shared" si="589"/>
        <v>0</v>
      </c>
      <c r="W569" s="87">
        <f t="shared" si="589"/>
        <v>0</v>
      </c>
      <c r="X569" s="87">
        <f t="shared" si="589"/>
        <v>0</v>
      </c>
      <c r="Y569" s="87">
        <f t="shared" si="589"/>
        <v>0</v>
      </c>
      <c r="Z569" s="87">
        <f t="shared" si="589"/>
        <v>0</v>
      </c>
      <c r="AA569" s="87">
        <f t="shared" si="589"/>
        <v>0</v>
      </c>
      <c r="AB569" s="87">
        <f t="shared" si="589"/>
        <v>0</v>
      </c>
      <c r="AC569" s="87">
        <f t="shared" si="589"/>
        <v>0</v>
      </c>
      <c r="AD569" s="87">
        <f t="shared" si="589"/>
        <v>0</v>
      </c>
      <c r="AE569" s="87">
        <f t="shared" si="589"/>
        <v>0</v>
      </c>
      <c r="AF569" s="87">
        <f t="shared" si="589"/>
        <v>0</v>
      </c>
      <c r="AG569" s="87">
        <f t="shared" si="589"/>
        <v>0</v>
      </c>
      <c r="AH569" s="87">
        <f t="shared" si="589"/>
        <v>0</v>
      </c>
      <c r="AI569" s="87">
        <f t="shared" si="589"/>
        <v>0</v>
      </c>
      <c r="AJ569" s="87">
        <f t="shared" si="589"/>
        <v>0</v>
      </c>
      <c r="AK569" s="87">
        <f t="shared" si="589"/>
        <v>0</v>
      </c>
      <c r="AL569" s="87">
        <f>IF(AL533="","",AL533*AL$368*(1-AL376))</f>
        <v>0</v>
      </c>
      <c r="AM569" s="87">
        <f>IF(AM533="","",AM533*AM$368*(1-AM376))</f>
        <v>0</v>
      </c>
      <c r="AN569" s="87">
        <f>IF(AN533="","",AN533*AN$368*(1-AN376))</f>
        <v>0</v>
      </c>
      <c r="AO569" s="87">
        <f>IF(AO533="","",AO533*AO$368*(1-AO376))</f>
        <v>0</v>
      </c>
      <c r="AP569" s="87">
        <f>IF(AP533="","",AP533*AP$368*(1-AP376))</f>
        <v>0</v>
      </c>
      <c r="AQ569" s="87">
        <f t="shared" ref="AQ569:BO569" si="590">IF(AQ533="","",AQ533*AQ$368*(1-AQ376))</f>
        <v>0</v>
      </c>
      <c r="AR569" s="87">
        <f t="shared" si="590"/>
        <v>0</v>
      </c>
      <c r="AS569" s="87">
        <f t="shared" si="590"/>
        <v>0</v>
      </c>
      <c r="AT569" s="87">
        <f t="shared" si="590"/>
        <v>0</v>
      </c>
      <c r="AU569" s="87">
        <f t="shared" si="590"/>
        <v>0</v>
      </c>
      <c r="AV569" s="87">
        <f t="shared" si="590"/>
        <v>0</v>
      </c>
      <c r="AW569" s="87">
        <f t="shared" si="590"/>
        <v>0</v>
      </c>
      <c r="AX569" s="87">
        <f t="shared" si="590"/>
        <v>0</v>
      </c>
      <c r="AY569" s="87">
        <f t="shared" si="590"/>
        <v>0</v>
      </c>
      <c r="AZ569" s="87">
        <f t="shared" si="590"/>
        <v>0</v>
      </c>
      <c r="BA569" s="87">
        <f t="shared" si="590"/>
        <v>0</v>
      </c>
      <c r="BB569" s="87">
        <f t="shared" si="590"/>
        <v>0</v>
      </c>
      <c r="BC569" s="87">
        <f t="shared" si="590"/>
        <v>0</v>
      </c>
      <c r="BD569" s="87">
        <f t="shared" si="590"/>
        <v>0</v>
      </c>
      <c r="BE569" s="87">
        <f t="shared" si="590"/>
        <v>0</v>
      </c>
      <c r="BF569" s="87">
        <f t="shared" si="590"/>
        <v>0</v>
      </c>
      <c r="BG569" s="87">
        <f t="shared" si="590"/>
        <v>0</v>
      </c>
      <c r="BH569" s="87">
        <f t="shared" si="590"/>
        <v>0</v>
      </c>
      <c r="BI569" s="87">
        <f t="shared" si="590"/>
        <v>0</v>
      </c>
      <c r="BJ569" s="87">
        <f t="shared" si="590"/>
        <v>0</v>
      </c>
      <c r="BK569" s="87">
        <f t="shared" si="590"/>
        <v>0</v>
      </c>
      <c r="BL569" s="87">
        <f t="shared" si="590"/>
        <v>0</v>
      </c>
      <c r="BM569" s="87">
        <f t="shared" si="590"/>
        <v>0</v>
      </c>
      <c r="BN569" s="87">
        <f t="shared" si="590"/>
        <v>0</v>
      </c>
      <c r="BO569" s="87">
        <f t="shared" si="590"/>
        <v>0</v>
      </c>
    </row>
    <row r="570" spans="1:67" ht="12.75" hidden="1" customHeight="1" outlineLevel="1">
      <c r="A570" s="762"/>
      <c r="B570" s="728" t="s">
        <v>49</v>
      </c>
      <c r="C570" s="59" t="s">
        <v>399</v>
      </c>
      <c r="D570" s="689"/>
      <c r="E570" s="667" t="s">
        <v>151</v>
      </c>
      <c r="F570" s="692"/>
      <c r="G570" s="155">
        <f t="shared" ref="G570:BO570" si="591">G571</f>
        <v>0</v>
      </c>
      <c r="H570" s="155">
        <f t="shared" si="591"/>
        <v>0</v>
      </c>
      <c r="I570" s="155">
        <f t="shared" si="591"/>
        <v>0</v>
      </c>
      <c r="J570" s="155">
        <f t="shared" si="591"/>
        <v>0</v>
      </c>
      <c r="K570" s="155">
        <f t="shared" si="591"/>
        <v>0</v>
      </c>
      <c r="L570" s="155">
        <f t="shared" si="591"/>
        <v>0</v>
      </c>
      <c r="M570" s="155">
        <f t="shared" si="591"/>
        <v>0</v>
      </c>
      <c r="N570" s="155">
        <f t="shared" si="591"/>
        <v>0</v>
      </c>
      <c r="O570" s="155">
        <f t="shared" si="591"/>
        <v>0</v>
      </c>
      <c r="P570" s="155">
        <f t="shared" si="591"/>
        <v>0</v>
      </c>
      <c r="Q570" s="155">
        <f t="shared" si="591"/>
        <v>0</v>
      </c>
      <c r="R570" s="155">
        <f t="shared" si="591"/>
        <v>0</v>
      </c>
      <c r="S570" s="155">
        <f t="shared" si="591"/>
        <v>0</v>
      </c>
      <c r="T570" s="155">
        <f t="shared" si="591"/>
        <v>0</v>
      </c>
      <c r="U570" s="155">
        <f t="shared" si="591"/>
        <v>0</v>
      </c>
      <c r="V570" s="155">
        <f t="shared" si="591"/>
        <v>0</v>
      </c>
      <c r="W570" s="155">
        <f t="shared" si="591"/>
        <v>0</v>
      </c>
      <c r="X570" s="155">
        <f t="shared" si="591"/>
        <v>0</v>
      </c>
      <c r="Y570" s="155">
        <f t="shared" si="591"/>
        <v>0</v>
      </c>
      <c r="Z570" s="155">
        <f t="shared" si="591"/>
        <v>0</v>
      </c>
      <c r="AA570" s="155">
        <f t="shared" si="591"/>
        <v>0</v>
      </c>
      <c r="AB570" s="155">
        <f t="shared" si="591"/>
        <v>0</v>
      </c>
      <c r="AC570" s="155">
        <f t="shared" si="591"/>
        <v>0</v>
      </c>
      <c r="AD570" s="155">
        <f t="shared" si="591"/>
        <v>0</v>
      </c>
      <c r="AE570" s="155">
        <f t="shared" si="591"/>
        <v>0</v>
      </c>
      <c r="AF570" s="155">
        <f t="shared" si="591"/>
        <v>0</v>
      </c>
      <c r="AG570" s="155">
        <f t="shared" si="591"/>
        <v>0</v>
      </c>
      <c r="AH570" s="155">
        <f t="shared" si="591"/>
        <v>0</v>
      </c>
      <c r="AI570" s="155">
        <f t="shared" si="591"/>
        <v>0</v>
      </c>
      <c r="AJ570" s="155">
        <f t="shared" si="591"/>
        <v>0</v>
      </c>
      <c r="AK570" s="155">
        <f t="shared" si="591"/>
        <v>0</v>
      </c>
      <c r="AL570" s="155">
        <f t="shared" si="591"/>
        <v>0</v>
      </c>
      <c r="AM570" s="155">
        <f t="shared" si="591"/>
        <v>0</v>
      </c>
      <c r="AN570" s="155">
        <f t="shared" si="591"/>
        <v>0</v>
      </c>
      <c r="AO570" s="155">
        <f t="shared" si="591"/>
        <v>0</v>
      </c>
      <c r="AP570" s="155">
        <f t="shared" si="591"/>
        <v>0</v>
      </c>
      <c r="AQ570" s="155">
        <f t="shared" si="591"/>
        <v>0</v>
      </c>
      <c r="AR570" s="155">
        <f t="shared" si="591"/>
        <v>0</v>
      </c>
      <c r="AS570" s="155">
        <f t="shared" si="591"/>
        <v>0</v>
      </c>
      <c r="AT570" s="155">
        <f t="shared" si="591"/>
        <v>0</v>
      </c>
      <c r="AU570" s="155">
        <f t="shared" si="591"/>
        <v>0</v>
      </c>
      <c r="AV570" s="155">
        <f t="shared" si="591"/>
        <v>0</v>
      </c>
      <c r="AW570" s="155">
        <f t="shared" si="591"/>
        <v>0</v>
      </c>
      <c r="AX570" s="155">
        <f t="shared" si="591"/>
        <v>0</v>
      </c>
      <c r="AY570" s="155">
        <f t="shared" si="591"/>
        <v>0</v>
      </c>
      <c r="AZ570" s="155">
        <f t="shared" si="591"/>
        <v>0</v>
      </c>
      <c r="BA570" s="155">
        <f t="shared" si="591"/>
        <v>0</v>
      </c>
      <c r="BB570" s="155">
        <f t="shared" si="591"/>
        <v>0</v>
      </c>
      <c r="BC570" s="155">
        <f t="shared" si="591"/>
        <v>0</v>
      </c>
      <c r="BD570" s="155">
        <f t="shared" si="591"/>
        <v>0</v>
      </c>
      <c r="BE570" s="155">
        <f t="shared" si="591"/>
        <v>0</v>
      </c>
      <c r="BF570" s="155">
        <f t="shared" si="591"/>
        <v>0</v>
      </c>
      <c r="BG570" s="155">
        <f t="shared" si="591"/>
        <v>0</v>
      </c>
      <c r="BH570" s="155">
        <f t="shared" si="591"/>
        <v>0</v>
      </c>
      <c r="BI570" s="155">
        <f t="shared" si="591"/>
        <v>0</v>
      </c>
      <c r="BJ570" s="155">
        <f t="shared" si="591"/>
        <v>0</v>
      </c>
      <c r="BK570" s="155">
        <f t="shared" si="591"/>
        <v>0</v>
      </c>
      <c r="BL570" s="155">
        <f t="shared" si="591"/>
        <v>0</v>
      </c>
      <c r="BM570" s="155">
        <f t="shared" si="591"/>
        <v>0</v>
      </c>
      <c r="BN570" s="155">
        <f t="shared" si="591"/>
        <v>0</v>
      </c>
      <c r="BO570" s="155">
        <f t="shared" si="591"/>
        <v>0</v>
      </c>
    </row>
    <row r="571" spans="1:67" ht="12.75" hidden="1" customHeight="1" outlineLevel="1">
      <c r="B571" s="728" t="s">
        <v>1016</v>
      </c>
      <c r="C571" s="60"/>
      <c r="D571" s="640" t="s">
        <v>192</v>
      </c>
      <c r="E571" s="667" t="s">
        <v>151</v>
      </c>
      <c r="F571" s="692"/>
      <c r="G571" s="86">
        <f t="shared" ref="G571:AK571" si="592">IF(G535="","",(G535*G$385)+(G533*G368*G376))</f>
        <v>0</v>
      </c>
      <c r="H571" s="86">
        <f t="shared" si="592"/>
        <v>0</v>
      </c>
      <c r="I571" s="86">
        <f t="shared" si="592"/>
        <v>0</v>
      </c>
      <c r="J571" s="86">
        <f t="shared" si="592"/>
        <v>0</v>
      </c>
      <c r="K571" s="86">
        <f t="shared" si="592"/>
        <v>0</v>
      </c>
      <c r="L571" s="86">
        <f t="shared" si="592"/>
        <v>0</v>
      </c>
      <c r="M571" s="86">
        <f t="shared" si="592"/>
        <v>0</v>
      </c>
      <c r="N571" s="86">
        <f t="shared" si="592"/>
        <v>0</v>
      </c>
      <c r="O571" s="86">
        <f t="shared" si="592"/>
        <v>0</v>
      </c>
      <c r="P571" s="86">
        <f t="shared" si="592"/>
        <v>0</v>
      </c>
      <c r="Q571" s="86">
        <f t="shared" si="592"/>
        <v>0</v>
      </c>
      <c r="R571" s="86">
        <f t="shared" si="592"/>
        <v>0</v>
      </c>
      <c r="S571" s="86">
        <f t="shared" si="592"/>
        <v>0</v>
      </c>
      <c r="T571" s="86">
        <f t="shared" si="592"/>
        <v>0</v>
      </c>
      <c r="U571" s="86">
        <f t="shared" si="592"/>
        <v>0</v>
      </c>
      <c r="V571" s="86">
        <f t="shared" si="592"/>
        <v>0</v>
      </c>
      <c r="W571" s="86">
        <f t="shared" si="592"/>
        <v>0</v>
      </c>
      <c r="X571" s="86">
        <f t="shared" si="592"/>
        <v>0</v>
      </c>
      <c r="Y571" s="86">
        <f t="shared" si="592"/>
        <v>0</v>
      </c>
      <c r="Z571" s="86">
        <f t="shared" si="592"/>
        <v>0</v>
      </c>
      <c r="AA571" s="86">
        <f t="shared" si="592"/>
        <v>0</v>
      </c>
      <c r="AB571" s="86">
        <f t="shared" si="592"/>
        <v>0</v>
      </c>
      <c r="AC571" s="86">
        <f t="shared" si="592"/>
        <v>0</v>
      </c>
      <c r="AD571" s="86">
        <f t="shared" si="592"/>
        <v>0</v>
      </c>
      <c r="AE571" s="86">
        <f t="shared" si="592"/>
        <v>0</v>
      </c>
      <c r="AF571" s="86">
        <f t="shared" si="592"/>
        <v>0</v>
      </c>
      <c r="AG571" s="86">
        <f t="shared" si="592"/>
        <v>0</v>
      </c>
      <c r="AH571" s="86">
        <f t="shared" si="592"/>
        <v>0</v>
      </c>
      <c r="AI571" s="86">
        <f t="shared" si="592"/>
        <v>0</v>
      </c>
      <c r="AJ571" s="86">
        <f t="shared" si="592"/>
        <v>0</v>
      </c>
      <c r="AK571" s="86">
        <f t="shared" si="592"/>
        <v>0</v>
      </c>
      <c r="AL571" s="86">
        <f>IF(AL535="","",(AL535*AL$385)+(AL533*AL368*AL376))</f>
        <v>0</v>
      </c>
      <c r="AM571" s="86">
        <f>IF(AM535="","",(AM535*AM$385)+(AM533*AM368*AM376))</f>
        <v>0</v>
      </c>
      <c r="AN571" s="86">
        <f>IF(AN535="","",(AN535*AN$385)+(AN533*AN368*AN376))</f>
        <v>0</v>
      </c>
      <c r="AO571" s="86">
        <f>IF(AO535="","",(AO535*AO$385)+(AO533*AO368*AO376))</f>
        <v>0</v>
      </c>
      <c r="AP571" s="86">
        <f>IF(AP535="","",(AP535*AP$385)+(AP533*AP368*AP376))</f>
        <v>0</v>
      </c>
      <c r="AQ571" s="86">
        <f t="shared" ref="AQ571:BO571" si="593">IF(AQ535="","",(AQ535*AQ$385)+(AQ533*AQ368*AQ376))</f>
        <v>0</v>
      </c>
      <c r="AR571" s="86">
        <f t="shared" si="593"/>
        <v>0</v>
      </c>
      <c r="AS571" s="86">
        <f t="shared" si="593"/>
        <v>0</v>
      </c>
      <c r="AT571" s="86">
        <f t="shared" si="593"/>
        <v>0</v>
      </c>
      <c r="AU571" s="86">
        <f t="shared" si="593"/>
        <v>0</v>
      </c>
      <c r="AV571" s="86">
        <f t="shared" si="593"/>
        <v>0</v>
      </c>
      <c r="AW571" s="86">
        <f t="shared" si="593"/>
        <v>0</v>
      </c>
      <c r="AX571" s="86">
        <f t="shared" si="593"/>
        <v>0</v>
      </c>
      <c r="AY571" s="86">
        <f t="shared" si="593"/>
        <v>0</v>
      </c>
      <c r="AZ571" s="86">
        <f t="shared" si="593"/>
        <v>0</v>
      </c>
      <c r="BA571" s="86">
        <f t="shared" si="593"/>
        <v>0</v>
      </c>
      <c r="BB571" s="86">
        <f t="shared" si="593"/>
        <v>0</v>
      </c>
      <c r="BC571" s="86">
        <f t="shared" si="593"/>
        <v>0</v>
      </c>
      <c r="BD571" s="86">
        <f t="shared" si="593"/>
        <v>0</v>
      </c>
      <c r="BE571" s="86">
        <f t="shared" si="593"/>
        <v>0</v>
      </c>
      <c r="BF571" s="86">
        <f t="shared" si="593"/>
        <v>0</v>
      </c>
      <c r="BG571" s="86">
        <f t="shared" si="593"/>
        <v>0</v>
      </c>
      <c r="BH571" s="86">
        <f t="shared" si="593"/>
        <v>0</v>
      </c>
      <c r="BI571" s="86">
        <f t="shared" si="593"/>
        <v>0</v>
      </c>
      <c r="BJ571" s="86">
        <f t="shared" si="593"/>
        <v>0</v>
      </c>
      <c r="BK571" s="86">
        <f t="shared" si="593"/>
        <v>0</v>
      </c>
      <c r="BL571" s="86">
        <f t="shared" si="593"/>
        <v>0</v>
      </c>
      <c r="BM571" s="86">
        <f t="shared" si="593"/>
        <v>0</v>
      </c>
      <c r="BN571" s="86">
        <f t="shared" si="593"/>
        <v>0</v>
      </c>
      <c r="BO571" s="86">
        <f t="shared" si="593"/>
        <v>0</v>
      </c>
    </row>
    <row r="572" spans="1:67" collapsed="1"/>
    <row r="613" spans="4:8">
      <c r="D613" s="764"/>
      <c r="E613" s="763"/>
      <c r="F613" s="809"/>
      <c r="G613" s="764"/>
      <c r="H613" s="763"/>
    </row>
  </sheetData>
  <sheetProtection password="8E85" sheet="1" objects="1" scenarios="1" selectLockedCells="1"/>
  <mergeCells count="10">
    <mergeCell ref="B195:F195"/>
    <mergeCell ref="B189:F189"/>
    <mergeCell ref="B172:F172"/>
    <mergeCell ref="B183:F183"/>
    <mergeCell ref="B180:F180"/>
    <mergeCell ref="A1:D1"/>
    <mergeCell ref="E1:P1"/>
    <mergeCell ref="C36:D36"/>
    <mergeCell ref="C32:D32"/>
    <mergeCell ref="E33:F33"/>
  </mergeCells>
  <phoneticPr fontId="0" type="noConversion"/>
  <conditionalFormatting sqref="G349:BO349">
    <cfRule type="expression" dxfId="196" priority="1" stopIfTrue="1">
      <formula>ISERROR(MATCH(G$349,CoalEmi,))</formula>
    </cfRule>
  </conditionalFormatting>
  <conditionalFormatting sqref="G350:BO350">
    <cfRule type="expression" dxfId="195" priority="2" stopIfTrue="1">
      <formula>ISERROR(MATCH(G$350,PetCoEmi,))</formula>
    </cfRule>
  </conditionalFormatting>
  <conditionalFormatting sqref="G351:BO351">
    <cfRule type="expression" dxfId="194" priority="3" stopIfTrue="1">
      <formula>ISERROR(MATCH(G$351,HeavyEmi,))</formula>
    </cfRule>
  </conditionalFormatting>
  <conditionalFormatting sqref="G361:BO361">
    <cfRule type="expression" dxfId="193" priority="4" stopIfTrue="1">
      <formula>ISERROR(MATCH(G$361,WasteOilEmi,))</formula>
    </cfRule>
  </conditionalFormatting>
  <conditionalFormatting sqref="G368:BO368">
    <cfRule type="expression" dxfId="192" priority="5" stopIfTrue="1">
      <formula>ISERROR(MATCH(G$368,OthFossEmi,))</formula>
    </cfRule>
  </conditionalFormatting>
  <conditionalFormatting sqref="G378:BO378">
    <cfRule type="expression" dxfId="191" priority="6" stopIfTrue="1">
      <formula>ISERROR(MATCH(G$378,SludgeEmi,))</formula>
    </cfRule>
  </conditionalFormatting>
  <conditionalFormatting sqref="G370:BO370">
    <cfRule type="expression" dxfId="190" priority="7" stopIfTrue="1">
      <formula>ISERROR(MATCH(G$370,TyresBio,))</formula>
    </cfRule>
  </conditionalFormatting>
  <conditionalFormatting sqref="G490:BO490 G478:BO478 G296:BO296">
    <cfRule type="cellIs" dxfId="189" priority="8" stopIfTrue="1" operator="equal">
      <formula>G$270</formula>
    </cfRule>
    <cfRule type="cellIs" dxfId="188" priority="9" stopIfTrue="1" operator="notEqual">
      <formula>G$270</formula>
    </cfRule>
  </conditionalFormatting>
  <conditionalFormatting sqref="G494:BO494 G479:BO479 G297:BO297">
    <cfRule type="cellIs" dxfId="187" priority="10" stopIfTrue="1" operator="equal">
      <formula>G$271</formula>
    </cfRule>
    <cfRule type="cellIs" dxfId="186" priority="11" stopIfTrue="1" operator="notEqual">
      <formula>G$271</formula>
    </cfRule>
  </conditionalFormatting>
  <conditionalFormatting sqref="G491:BO491 G480:BO480 G298:BO298">
    <cfRule type="cellIs" dxfId="185" priority="12" stopIfTrue="1" operator="equal">
      <formula>G$272</formula>
    </cfRule>
    <cfRule type="cellIs" dxfId="184" priority="13" stopIfTrue="1" operator="notEqual">
      <formula>G$272</formula>
    </cfRule>
  </conditionalFormatting>
  <conditionalFormatting sqref="G492:BO492 G481:BO481 G467:BO467 G473:BO473 G299:BO299">
    <cfRule type="cellIs" dxfId="183" priority="14" stopIfTrue="1" operator="equal">
      <formula>G$273</formula>
    </cfRule>
    <cfRule type="cellIs" dxfId="182" priority="15" stopIfTrue="1" operator="notEqual">
      <formula>G$273</formula>
    </cfRule>
  </conditionalFormatting>
  <conditionalFormatting sqref="G493:BO493 G474:BO474 G482:BO482 G300:BO300">
    <cfRule type="cellIs" dxfId="181" priority="16" stopIfTrue="1" operator="equal">
      <formula>G$274</formula>
    </cfRule>
    <cfRule type="cellIs" dxfId="180" priority="17" stopIfTrue="1" operator="notEqual">
      <formula>G$274</formula>
    </cfRule>
  </conditionalFormatting>
  <conditionalFormatting sqref="G483:BO483 G301:BO301">
    <cfRule type="cellIs" dxfId="179" priority="18" stopIfTrue="1" operator="equal">
      <formula>G$275</formula>
    </cfRule>
    <cfRule type="cellIs" dxfId="178" priority="19" stopIfTrue="1" operator="notEqual">
      <formula>G$275</formula>
    </cfRule>
  </conditionalFormatting>
  <conditionalFormatting sqref="G362:BO362">
    <cfRule type="expression" dxfId="177" priority="20" stopIfTrue="1">
      <formula>ISERROR(MATCH(G$362,TyresEmi,))</formula>
    </cfRule>
  </conditionalFormatting>
  <conditionalFormatting sqref="G363:BO363">
    <cfRule type="expression" dxfId="176" priority="21" stopIfTrue="1">
      <formula>ISERROR(MATCH(G$363,PlasticsEmi,))</formula>
    </cfRule>
  </conditionalFormatting>
  <conditionalFormatting sqref="G364:BO364">
    <cfRule type="expression" dxfId="175" priority="22" stopIfTrue="1">
      <formula>ISERROR(MATCH(G$364,SolventEmi,))</formula>
    </cfRule>
  </conditionalFormatting>
  <conditionalFormatting sqref="G365:BO365">
    <cfRule type="expression" dxfId="174" priority="23" stopIfTrue="1">
      <formula>ISERROR(MATCH(G$365,SawDustEmi,))</formula>
    </cfRule>
  </conditionalFormatting>
  <conditionalFormatting sqref="G366:BO366">
    <cfRule type="expression" dxfId="173" priority="24" stopIfTrue="1">
      <formula>ISERROR(MATCH(G$366,IndWasteEmi,))</formula>
    </cfRule>
  </conditionalFormatting>
  <conditionalFormatting sqref="G379:BO379">
    <cfRule type="expression" dxfId="172" priority="25" stopIfTrue="1">
      <formula>ISERROR(MATCH(G$379,WoodEmi,))</formula>
    </cfRule>
  </conditionalFormatting>
  <conditionalFormatting sqref="G380:BO380">
    <cfRule type="expression" dxfId="171" priority="26" stopIfTrue="1">
      <formula>ISERROR(MATCH(G$380,PaperEmi,))</formula>
    </cfRule>
  </conditionalFormatting>
  <conditionalFormatting sqref="G381:BO381">
    <cfRule type="expression" dxfId="170" priority="27" stopIfTrue="1">
      <formula>ISERROR(MATCH(G$381,MealEmi,))</formula>
    </cfRule>
  </conditionalFormatting>
  <conditionalFormatting sqref="G382:BO382">
    <cfRule type="expression" dxfId="169" priority="28" stopIfTrue="1">
      <formula>ISERROR(MATCH(G$382,BMealEmi,))</formula>
    </cfRule>
  </conditionalFormatting>
  <conditionalFormatting sqref="G383:BO383">
    <cfRule type="expression" dxfId="168" priority="29" stopIfTrue="1">
      <formula>ISERROR(MATCH(G$383,FatEmi,))</formula>
    </cfRule>
  </conditionalFormatting>
  <conditionalFormatting sqref="G384:BO384">
    <cfRule type="expression" dxfId="167" priority="30" stopIfTrue="1">
      <formula>ISERROR(MATCH(G$384,AgriEmi,))</formula>
    </cfRule>
  </conditionalFormatting>
  <conditionalFormatting sqref="G385:BO385">
    <cfRule type="expression" dxfId="166" priority="31" stopIfTrue="1">
      <formula>ISERROR(MATCH(G$385,OthBioEmi,))</formula>
    </cfRule>
  </conditionalFormatting>
  <conditionalFormatting sqref="G352:BO352">
    <cfRule type="expression" dxfId="165" priority="32" stopIfTrue="1">
      <formula>ISERROR(MATCH(G$352,DieselEmi,))</formula>
    </cfRule>
  </conditionalFormatting>
  <conditionalFormatting sqref="G353:BO353">
    <cfRule type="expression" dxfId="164" priority="33" stopIfTrue="1">
      <formula>ISERROR(MATCH(G$353,GasEmi,))</formula>
    </cfRule>
  </conditionalFormatting>
  <conditionalFormatting sqref="G354:BO354">
    <cfRule type="expression" dxfId="163" priority="34" stopIfTrue="1">
      <formula>ISERROR(MATCH(G$354,ShaleEmi,))</formula>
    </cfRule>
  </conditionalFormatting>
  <conditionalFormatting sqref="G355:BO355">
    <cfRule type="expression" dxfId="162" priority="35" stopIfTrue="1">
      <formula>ISERROR(MATCH(G$355,LigniteEmi,))</formula>
    </cfRule>
  </conditionalFormatting>
  <conditionalFormatting sqref="G356:BO356">
    <cfRule type="expression" dxfId="161" priority="36" stopIfTrue="1">
      <formula>ISERROR(MATCH(G$356,GasolineEmi,))</formula>
    </cfRule>
  </conditionalFormatting>
  <dataValidations xWindow="936" yWindow="768" count="14">
    <dataValidation type="decimal" operator="greaterThanOrEqual" allowBlank="1" showInputMessage="1" showErrorMessage="1" sqref="G49:BO54 G108 H108:BO109 G40:BO42 G90:BO92 G59:BO60 G71:BO73 G357:BO359 G95:BO97 G371:BO376 G266:BO266 G499:BO499 G461:BO461 G369:BO369 G100:BO104 G231:BO237 G449:BO449 G454:BO459 G367:BO367 G303:BO303 G305:BO305 G239:BO245 G247:BO254 G451:BO451 G257:BO262 G270:BO276 G278:BO284 G286:BO293 G442:BO447 G264:BO264 G487:BO487 G497:BO497 G431:BO433 G435:BO435 G437:BO439 G467:BO469 G490:BO495 G485:BO485 G478:BO483 G473:BO475 G463:BO463 G471:BO471 G296:BO301">
      <formula1>0</formula1>
    </dataValidation>
    <dataValidation type="decimal" allowBlank="1" showInputMessage="1" showErrorMessage="1" sqref="G61:BO61 G55:BO55 G43:BO45">
      <formula1>-10000000</formula1>
      <formula2>10000000</formula2>
    </dataValidation>
    <dataValidation type="list" allowBlank="1" showErrorMessage="1" sqref="G34:BO34">
      <formula1>Def_Method</formula1>
    </dataValidation>
    <dataValidation type="list" allowBlank="1" showInputMessage="1" showErrorMessage="1" sqref="G15:BO15">
      <formula1>Def_PlantType</formula1>
    </dataValidation>
    <dataValidation type="list" allowBlank="1" showInputMessage="1" showErrorMessage="1" sqref="E22:E31">
      <formula1>Def_yes_no</formula1>
    </dataValidation>
    <dataValidation type="list" allowBlank="1" showInputMessage="1" showErrorMessage="1" sqref="G17:BO17">
      <formula1>Def_Verification</formula1>
    </dataValidation>
    <dataValidation type="list" allowBlank="1" showInputMessage="1" showErrorMessage="1" sqref="G14:BO14">
      <formula1>Def_ClinkerCap</formula1>
    </dataValidation>
    <dataValidation type="list" allowBlank="1" showInputMessage="1" showErrorMessage="1" sqref="G13:BO13">
      <formula1>Def_KilnType</formula1>
    </dataValidation>
    <dataValidation type="list" allowBlank="1" showInputMessage="1" showErrorMessage="1" sqref="G10:BO10">
      <formula1>CountryDef</formula1>
    </dataValidation>
    <dataValidation type="list" allowBlank="1" showInputMessage="1" showErrorMessage="1" sqref="G11:BO11">
      <formula1>Def_Continent</formula1>
    </dataValidation>
    <dataValidation type="list" allowBlank="1" showInputMessage="1" showErrorMessage="1" sqref="G12:BO12">
      <formula1>Def_Annex</formula1>
    </dataValidation>
    <dataValidation type="list" allowBlank="1" showInputMessage="1" showErrorMessage="1" sqref="E32">
      <formula1>Year</formula1>
    </dataValidation>
    <dataValidation type="decimal" allowBlank="1" showInputMessage="1" showErrorMessage="1" sqref="G16:BO16">
      <formula1>0</formula1>
      <formula2>1</formula2>
    </dataValidation>
    <dataValidation operator="greaterThanOrEqual" allowBlank="1" showInputMessage="1" showErrorMessage="1" sqref="G109"/>
  </dataValidations>
  <pageMargins left="0.39370078740157483" right="0.23622047244094491" top="0.47244094488188981" bottom="0.51181102362204722" header="0.39370078740157483" footer="0.35433070866141736"/>
  <pageSetup paperSize="9" scale="49" fitToWidth="3" fitToHeight="7" orientation="landscape" cellComments="asDisplayed" r:id="rId1"/>
  <headerFooter alignWithMargins="0">
    <oddFooter>&amp;L&amp;8&amp;F\&amp;A&amp;CPage &amp;P of &amp;N&amp;RDate: &amp;D; Time: &amp;T</oddFooter>
  </headerFooter>
  <rowBreaks count="7" manualBreakCount="7">
    <brk id="80" max="36" man="1"/>
    <brk id="168" max="36" man="1"/>
    <brk id="225" max="36" man="1"/>
    <brk id="305" max="36" man="1"/>
    <brk id="385" max="36" man="1"/>
    <brk id="464" max="36" man="1"/>
    <brk id="536" max="36" man="1"/>
  </rowBreaks>
  <ignoredErrors>
    <ignoredError sqref="G506 G508 G173:AK173 G179:AK179 G343:AK343 G423:AK423 H508:AK508 H505:AK506 G520:AK520 G522:AK522 G532:AK534 G557:AK557 G569:AK569 AL343:AP343" formula="1"/>
    <ignoredError sqref="G238:AK238 H360:AK360 AL367:AP367 AL98:AL100 AL103:AL104 G246:AK246 G263:AK263 AL108:AP108 G360 H98:AK99 H93:AK93 AL357:AO360 G93 AM98:AP100 AL93:AL94 AM103:AP104 AM93:AP94 G98:G99 G265:AK265 G255:AK256 AP357:AP360" unlockedFormula="1"/>
    <ignoredError sqref="G76:AK77 G80:AK80 G83:AK83 G87:AK87 AL217:AP219 G168:AK168 G181:AK181 G213:AK215 G217:AK219 G324:AK324 G333:AK333 G404:AK404 G413:AK413 AL87:AP87 AL83:AP83 G106:G107 AL106:AP107 H106:AK107 G165:AK165" evalError="1"/>
    <ignoredError sqref="G94:AK94" evalError="1" unlockedFormula="1"/>
  </ignoredErrors>
  <drawing r:id="rId2"/>
  <legacyDrawing r:id="rId3"/>
  <controls>
    <mc:AlternateContent xmlns:mc="http://schemas.openxmlformats.org/markup-compatibility/2006">
      <mc:Choice Requires="x14">
        <control shapeId="17127" r:id="rId4" name="takeLastBoundaries">
          <controlPr defaultSize="0" autoLine="0" r:id="rId5">
            <anchor moveWithCells="1">
              <from>
                <xdr:col>4</xdr:col>
                <xdr:colOff>9525</xdr:colOff>
                <xdr:row>32</xdr:row>
                <xdr:rowOff>9525</xdr:rowOff>
              </from>
              <to>
                <xdr:col>6</xdr:col>
                <xdr:colOff>0</xdr:colOff>
                <xdr:row>33</xdr:row>
                <xdr:rowOff>9525</xdr:rowOff>
              </to>
            </anchor>
          </controlPr>
        </control>
      </mc:Choice>
      <mc:Fallback>
        <control shapeId="17127" r:id="rId4" name="takeLastBoundaries"/>
      </mc:Fallback>
    </mc:AlternateContent>
    <mc:AlternateContent xmlns:mc="http://schemas.openxmlformats.org/markup-compatibility/2006">
      <mc:Choice Requires="x14">
        <control shapeId="17125" r:id="rId6" name="copyPlantSheetTransfer">
          <controlPr defaultSize="0" autoLine="0" r:id="rId7">
            <anchor moveWithCells="1">
              <from>
                <xdr:col>3</xdr:col>
                <xdr:colOff>1885950</xdr:colOff>
                <xdr:row>7</xdr:row>
                <xdr:rowOff>9525</xdr:rowOff>
              </from>
              <to>
                <xdr:col>4</xdr:col>
                <xdr:colOff>0</xdr:colOff>
                <xdr:row>8</xdr:row>
                <xdr:rowOff>9525</xdr:rowOff>
              </to>
            </anchor>
          </controlPr>
        </control>
      </mc:Choice>
      <mc:Fallback>
        <control shapeId="17125" r:id="rId6" name="copyPlantSheetTransfer"/>
      </mc:Fallback>
    </mc:AlternateContent>
    <mc:AlternateContent xmlns:mc="http://schemas.openxmlformats.org/markup-compatibility/2006">
      <mc:Choice Requires="x14">
        <control shapeId="17043" r:id="rId8" name="CopyPlantSheet">
          <controlPr defaultSize="0" autoFill="0" autoLine="0" r:id="rId9">
            <anchor moveWithCells="1">
              <from>
                <xdr:col>4</xdr:col>
                <xdr:colOff>9525</xdr:colOff>
                <xdr:row>7</xdr:row>
                <xdr:rowOff>9525</xdr:rowOff>
              </from>
              <to>
                <xdr:col>6</xdr:col>
                <xdr:colOff>0</xdr:colOff>
                <xdr:row>8</xdr:row>
                <xdr:rowOff>9525</xdr:rowOff>
              </to>
            </anchor>
          </controlPr>
        </control>
      </mc:Choice>
      <mc:Fallback>
        <control shapeId="17043" r:id="rId8" name="CopyPlantSheet"/>
      </mc:Fallback>
    </mc:AlternateContent>
    <mc:AlternateContent xmlns:mc="http://schemas.openxmlformats.org/markup-compatibility/2006">
      <mc:Choice Requires="x14">
        <control shapeId="16461" r:id="rId10" name="CreateCalcinationSheet">
          <controlPr locked="0" defaultSize="0" disabled="1" autoLine="0" r:id="rId11">
            <anchor moveWithCells="1" sizeWithCells="1">
              <from>
                <xdr:col>4</xdr:col>
                <xdr:colOff>9525</xdr:colOff>
                <xdr:row>35</xdr:row>
                <xdr:rowOff>9525</xdr:rowOff>
              </from>
              <to>
                <xdr:col>6</xdr:col>
                <xdr:colOff>9525</xdr:colOff>
                <xdr:row>36</xdr:row>
                <xdr:rowOff>9525</xdr:rowOff>
              </to>
            </anchor>
          </controlPr>
        </control>
      </mc:Choice>
      <mc:Fallback>
        <control shapeId="16461" r:id="rId10" name="CreateCalcinationShe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13">
    <pageSetUpPr fitToPage="1"/>
  </sheetPr>
  <dimension ref="A1:BO620"/>
  <sheetViews>
    <sheetView showGridLines="0" zoomScaleNormal="100" zoomScaleSheetLayoutView="100" workbookViewId="0">
      <selection activeCell="G8" sqref="G8"/>
    </sheetView>
  </sheetViews>
  <sheetFormatPr baseColWidth="10" defaultColWidth="9.140625" defaultRowHeight="12.75" outlineLevelCol="1"/>
  <cols>
    <col min="1" max="1" width="4.7109375" style="763" customWidth="1"/>
    <col min="2" max="2" width="6.85546875" style="763" customWidth="1"/>
    <col min="3" max="3" width="21.5703125" style="763" customWidth="1"/>
    <col min="4" max="4" width="59.85546875" style="763" customWidth="1"/>
    <col min="5" max="5" width="17.7109375" style="764" customWidth="1"/>
    <col min="6" max="6" width="2.140625" style="807" customWidth="1"/>
    <col min="7" max="7" width="10.7109375" style="763" customWidth="1"/>
    <col min="8" max="8" width="10.7109375" style="764" customWidth="1" outlineLevel="1"/>
    <col min="9" max="26" width="10.7109375" style="763" customWidth="1" outlineLevel="1"/>
    <col min="27" max="47" width="10.7109375" style="763" customWidth="1"/>
    <col min="48" max="67" width="10.7109375" style="763" customWidth="1" outlineLevel="1"/>
    <col min="68" max="69" width="9.7109375" style="763" customWidth="1"/>
    <col min="70" max="16384" width="9.140625" style="763"/>
  </cols>
  <sheetData>
    <row r="1" spans="1:67" s="806" customFormat="1" ht="90" customHeight="1" thickBot="1">
      <c r="A1" s="1220" t="s">
        <v>1440</v>
      </c>
      <c r="B1" s="1221"/>
      <c r="C1" s="1221"/>
      <c r="D1" s="1221"/>
      <c r="E1" s="1515"/>
      <c r="F1" s="1515"/>
      <c r="G1" s="1515"/>
      <c r="H1" s="1515"/>
      <c r="I1" s="1515"/>
      <c r="J1" s="1515"/>
      <c r="K1" s="1515"/>
      <c r="L1" s="1515"/>
      <c r="M1" s="1515"/>
      <c r="N1" s="1515"/>
      <c r="O1" s="1515"/>
      <c r="P1" s="1515"/>
      <c r="Q1" s="939"/>
      <c r="R1" s="939"/>
      <c r="S1" s="939"/>
      <c r="T1" s="939"/>
      <c r="U1" s="939"/>
      <c r="V1" s="939"/>
      <c r="W1" s="939"/>
      <c r="X1" s="939"/>
      <c r="Y1" s="939"/>
      <c r="Z1" s="939"/>
      <c r="AA1" s="939"/>
      <c r="AB1" s="939"/>
      <c r="AC1" s="939"/>
      <c r="AD1" s="939"/>
      <c r="AE1" s="939"/>
      <c r="AF1" s="1179"/>
      <c r="AG1" s="1179"/>
      <c r="AH1" s="1179"/>
      <c r="AI1" s="1179"/>
      <c r="AJ1" s="1179"/>
      <c r="AK1" s="1179"/>
      <c r="AL1" s="1179"/>
      <c r="AM1" s="1179"/>
      <c r="AN1" s="1179"/>
      <c r="AO1" s="1179"/>
      <c r="AP1" s="1179"/>
      <c r="AQ1" s="1179"/>
      <c r="AR1" s="1179"/>
      <c r="AS1" s="1179"/>
      <c r="AT1" s="1179"/>
      <c r="AU1" s="1179"/>
      <c r="AV1" s="1179"/>
      <c r="AW1" s="1179"/>
      <c r="AX1" s="1179"/>
      <c r="AY1" s="1179"/>
      <c r="AZ1" s="1179"/>
      <c r="BA1" s="1179"/>
      <c r="BB1" s="1179"/>
      <c r="BC1" s="1179"/>
      <c r="BD1" s="1179"/>
      <c r="BE1" s="1179"/>
      <c r="BF1" s="1179"/>
      <c r="BG1" s="1179"/>
      <c r="BH1" s="1179"/>
      <c r="BI1" s="1179"/>
      <c r="BJ1" s="1179"/>
      <c r="BK1" s="1179"/>
      <c r="BL1" s="1179"/>
      <c r="BM1" s="1179"/>
      <c r="BN1" s="1179"/>
      <c r="BO1" s="1180"/>
    </row>
    <row r="2" spans="1:67" ht="13.9" customHeight="1" thickBot="1">
      <c r="A2" s="9"/>
      <c r="B2" s="10"/>
      <c r="C2" s="10"/>
      <c r="D2" s="10"/>
      <c r="E2" s="11"/>
      <c r="F2" s="11"/>
      <c r="G2" s="10"/>
      <c r="H2" s="11"/>
      <c r="Q2" s="809"/>
      <c r="R2" s="809"/>
      <c r="S2" s="809"/>
      <c r="T2" s="809"/>
      <c r="U2" s="809"/>
      <c r="V2" s="809"/>
      <c r="W2" s="809"/>
      <c r="X2" s="809"/>
      <c r="Y2" s="809"/>
      <c r="Z2" s="809"/>
      <c r="AA2" s="809"/>
      <c r="AB2" s="809"/>
      <c r="AC2" s="809"/>
      <c r="AD2" s="809"/>
      <c r="AE2" s="809"/>
      <c r="AF2" s="809"/>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row>
    <row r="3" spans="1:67" ht="18.75" thickBot="1">
      <c r="A3" s="9"/>
      <c r="B3" s="64" t="s">
        <v>775</v>
      </c>
      <c r="C3" s="8"/>
      <c r="D3" s="8"/>
      <c r="E3" s="1094">
        <f>'Read Me'!B4</f>
        <v>41617</v>
      </c>
      <c r="F3" s="216"/>
      <c r="G3" s="10" t="s">
        <v>955</v>
      </c>
      <c r="H3" s="11"/>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row>
    <row r="4" spans="1:67" ht="13.9" customHeight="1" thickBot="1">
      <c r="A4" s="9"/>
      <c r="B4" s="10"/>
      <c r="C4" s="10"/>
      <c r="D4" s="10"/>
      <c r="E4" s="1096"/>
      <c r="F4" s="11"/>
      <c r="G4" s="10"/>
      <c r="H4" s="11"/>
      <c r="Q4" s="809"/>
      <c r="R4" s="809"/>
      <c r="S4" s="809"/>
      <c r="T4" s="809"/>
      <c r="U4" s="809"/>
      <c r="V4" s="809"/>
      <c r="W4" s="809"/>
      <c r="X4" s="809"/>
      <c r="Y4" s="809"/>
      <c r="Z4" s="809"/>
      <c r="AA4" s="809"/>
      <c r="AB4" s="809"/>
      <c r="AC4" s="809"/>
      <c r="AD4" s="809"/>
      <c r="AE4" s="809"/>
      <c r="AF4" s="809"/>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row>
    <row r="5" spans="1:67" s="809" customFormat="1" ht="13.5" thickBot="1">
      <c r="A5" s="12" t="s">
        <v>559</v>
      </c>
      <c r="B5" s="765"/>
      <c r="C5" s="765"/>
      <c r="D5" s="765"/>
      <c r="E5" s="779"/>
      <c r="F5" s="779"/>
      <c r="G5" s="765"/>
      <c r="H5" s="779"/>
      <c r="I5" s="779"/>
      <c r="J5" s="779"/>
      <c r="K5" s="779"/>
      <c r="L5" s="779"/>
      <c r="M5" s="779"/>
      <c r="N5" s="779"/>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79"/>
      <c r="AQ5" s="779"/>
      <c r="AR5" s="779"/>
      <c r="AS5" s="779"/>
      <c r="AT5" s="779"/>
      <c r="AU5" s="779"/>
      <c r="AV5" s="779"/>
      <c r="AW5" s="779"/>
      <c r="AX5" s="779"/>
      <c r="AY5" s="779"/>
      <c r="AZ5" s="779"/>
      <c r="BA5" s="779"/>
      <c r="BB5" s="779"/>
      <c r="BC5" s="779"/>
      <c r="BD5" s="779"/>
      <c r="BE5" s="779"/>
      <c r="BF5" s="779"/>
      <c r="BG5" s="779"/>
      <c r="BH5" s="779"/>
      <c r="BI5" s="779"/>
      <c r="BJ5" s="779"/>
      <c r="BK5" s="779"/>
      <c r="BL5" s="779"/>
      <c r="BM5" s="779"/>
      <c r="BN5" s="779"/>
      <c r="BO5" s="790"/>
    </row>
    <row r="6" spans="1:67" ht="13.5" thickBot="1">
      <c r="A6" s="15"/>
      <c r="Q6" s="809"/>
      <c r="R6" s="809"/>
      <c r="S6" s="809"/>
      <c r="T6" s="809"/>
      <c r="U6" s="809"/>
      <c r="V6" s="809"/>
      <c r="W6" s="809"/>
      <c r="X6" s="809"/>
      <c r="Y6" s="809"/>
      <c r="Z6" s="809"/>
      <c r="AA6" s="809"/>
      <c r="AB6" s="809"/>
      <c r="AC6" s="809"/>
      <c r="AD6" s="809"/>
      <c r="AE6" s="809"/>
      <c r="AF6" s="809"/>
      <c r="AG6" s="809"/>
      <c r="AH6" s="809"/>
      <c r="AI6" s="809"/>
      <c r="AJ6" s="809"/>
      <c r="AK6" s="809"/>
      <c r="AL6" s="809"/>
      <c r="AM6" s="809"/>
      <c r="AN6" s="809"/>
      <c r="AO6" s="809"/>
      <c r="AP6" s="809"/>
      <c r="AQ6" s="1178"/>
      <c r="AR6" s="1178"/>
      <c r="AS6" s="1178"/>
      <c r="AT6" s="1178"/>
      <c r="AU6" s="1178"/>
      <c r="AV6" s="1178"/>
      <c r="AW6" s="1178"/>
      <c r="AX6" s="1178"/>
      <c r="AY6" s="1178"/>
      <c r="AZ6" s="1178"/>
      <c r="BA6" s="1178"/>
      <c r="BB6" s="1178"/>
      <c r="BC6" s="1178"/>
      <c r="BD6" s="1178"/>
      <c r="BE6" s="1178"/>
      <c r="BF6" s="1178"/>
      <c r="BG6" s="1178"/>
      <c r="BH6" s="1178"/>
      <c r="BI6" s="1178"/>
      <c r="BJ6" s="1178"/>
      <c r="BK6" s="1178"/>
      <c r="BL6" s="1178"/>
      <c r="BM6" s="1178"/>
      <c r="BN6" s="1178"/>
      <c r="BO6" s="1178"/>
    </row>
    <row r="7" spans="1:67" ht="13.5" thickBot="1">
      <c r="B7" s="12" t="s">
        <v>560</v>
      </c>
      <c r="C7" s="765"/>
      <c r="D7" s="765"/>
      <c r="E7" s="779"/>
      <c r="F7" s="779"/>
      <c r="G7" s="147">
        <v>1990</v>
      </c>
      <c r="H7" s="147">
        <f t="shared" ref="H7:AF7" si="0">G7+1</f>
        <v>1991</v>
      </c>
      <c r="I7" s="147">
        <f t="shared" si="0"/>
        <v>1992</v>
      </c>
      <c r="J7" s="147">
        <f t="shared" si="0"/>
        <v>1993</v>
      </c>
      <c r="K7" s="147">
        <f t="shared" si="0"/>
        <v>1994</v>
      </c>
      <c r="L7" s="147">
        <f t="shared" si="0"/>
        <v>1995</v>
      </c>
      <c r="M7" s="147">
        <f t="shared" si="0"/>
        <v>1996</v>
      </c>
      <c r="N7" s="147">
        <f t="shared" si="0"/>
        <v>1997</v>
      </c>
      <c r="O7" s="147">
        <f t="shared" si="0"/>
        <v>1998</v>
      </c>
      <c r="P7" s="147">
        <f t="shared" si="0"/>
        <v>1999</v>
      </c>
      <c r="Q7" s="147">
        <f t="shared" si="0"/>
        <v>2000</v>
      </c>
      <c r="R7" s="147">
        <f t="shared" si="0"/>
        <v>2001</v>
      </c>
      <c r="S7" s="147">
        <f t="shared" si="0"/>
        <v>2002</v>
      </c>
      <c r="T7" s="147">
        <f t="shared" si="0"/>
        <v>2003</v>
      </c>
      <c r="U7" s="147">
        <f t="shared" si="0"/>
        <v>2004</v>
      </c>
      <c r="V7" s="147">
        <f t="shared" si="0"/>
        <v>2005</v>
      </c>
      <c r="W7" s="147">
        <f t="shared" si="0"/>
        <v>2006</v>
      </c>
      <c r="X7" s="147">
        <f t="shared" si="0"/>
        <v>2007</v>
      </c>
      <c r="Y7" s="147">
        <f t="shared" si="0"/>
        <v>2008</v>
      </c>
      <c r="Z7" s="147">
        <f t="shared" si="0"/>
        <v>2009</v>
      </c>
      <c r="AA7" s="147">
        <f t="shared" si="0"/>
        <v>2010</v>
      </c>
      <c r="AB7" s="147">
        <f t="shared" si="0"/>
        <v>2011</v>
      </c>
      <c r="AC7" s="147">
        <f t="shared" si="0"/>
        <v>2012</v>
      </c>
      <c r="AD7" s="147">
        <f t="shared" si="0"/>
        <v>2013</v>
      </c>
      <c r="AE7" s="147">
        <f t="shared" si="0"/>
        <v>2014</v>
      </c>
      <c r="AF7" s="147">
        <f t="shared" si="0"/>
        <v>2015</v>
      </c>
      <c r="AG7" s="147">
        <f t="shared" ref="AG7:AP7" si="1">AF7+1</f>
        <v>2016</v>
      </c>
      <c r="AH7" s="147">
        <f t="shared" si="1"/>
        <v>2017</v>
      </c>
      <c r="AI7" s="147">
        <f t="shared" si="1"/>
        <v>2018</v>
      </c>
      <c r="AJ7" s="147">
        <f t="shared" si="1"/>
        <v>2019</v>
      </c>
      <c r="AK7" s="147">
        <f t="shared" si="1"/>
        <v>2020</v>
      </c>
      <c r="AL7" s="147">
        <f t="shared" si="1"/>
        <v>2021</v>
      </c>
      <c r="AM7" s="147">
        <f t="shared" si="1"/>
        <v>2022</v>
      </c>
      <c r="AN7" s="147">
        <f t="shared" si="1"/>
        <v>2023</v>
      </c>
      <c r="AO7" s="147">
        <f t="shared" si="1"/>
        <v>2024</v>
      </c>
      <c r="AP7" s="147">
        <f t="shared" si="1"/>
        <v>2025</v>
      </c>
      <c r="AQ7" s="147">
        <f t="shared" ref="AQ7" si="2">AP7+1</f>
        <v>2026</v>
      </c>
      <c r="AR7" s="147">
        <f t="shared" ref="AR7" si="3">AQ7+1</f>
        <v>2027</v>
      </c>
      <c r="AS7" s="147">
        <f t="shared" ref="AS7" si="4">AR7+1</f>
        <v>2028</v>
      </c>
      <c r="AT7" s="147">
        <f t="shared" ref="AT7" si="5">AS7+1</f>
        <v>2029</v>
      </c>
      <c r="AU7" s="147">
        <f t="shared" ref="AU7" si="6">AT7+1</f>
        <v>2030</v>
      </c>
      <c r="AV7" s="147">
        <f t="shared" ref="AV7" si="7">AU7+1</f>
        <v>2031</v>
      </c>
      <c r="AW7" s="147">
        <f t="shared" ref="AW7" si="8">AV7+1</f>
        <v>2032</v>
      </c>
      <c r="AX7" s="147">
        <f t="shared" ref="AX7" si="9">AW7+1</f>
        <v>2033</v>
      </c>
      <c r="AY7" s="147">
        <f t="shared" ref="AY7" si="10">AX7+1</f>
        <v>2034</v>
      </c>
      <c r="AZ7" s="147">
        <f t="shared" ref="AZ7" si="11">AY7+1</f>
        <v>2035</v>
      </c>
      <c r="BA7" s="147">
        <f t="shared" ref="BA7" si="12">AZ7+1</f>
        <v>2036</v>
      </c>
      <c r="BB7" s="147">
        <f t="shared" ref="BB7" si="13">BA7+1</f>
        <v>2037</v>
      </c>
      <c r="BC7" s="147">
        <f t="shared" ref="BC7" si="14">BB7+1</f>
        <v>2038</v>
      </c>
      <c r="BD7" s="147">
        <f t="shared" ref="BD7" si="15">BC7+1</f>
        <v>2039</v>
      </c>
      <c r="BE7" s="147">
        <f t="shared" ref="BE7" si="16">BD7+1</f>
        <v>2040</v>
      </c>
      <c r="BF7" s="147">
        <f t="shared" ref="BF7" si="17">BE7+1</f>
        <v>2041</v>
      </c>
      <c r="BG7" s="147">
        <f t="shared" ref="BG7" si="18">BF7+1</f>
        <v>2042</v>
      </c>
      <c r="BH7" s="147">
        <f t="shared" ref="BH7" si="19">BG7+1</f>
        <v>2043</v>
      </c>
      <c r="BI7" s="147">
        <f t="shared" ref="BI7" si="20">BH7+1</f>
        <v>2044</v>
      </c>
      <c r="BJ7" s="147">
        <f t="shared" ref="BJ7" si="21">BI7+1</f>
        <v>2045</v>
      </c>
      <c r="BK7" s="147">
        <f t="shared" ref="BK7" si="22">BJ7+1</f>
        <v>2046</v>
      </c>
      <c r="BL7" s="147">
        <f t="shared" ref="BL7" si="23">BK7+1</f>
        <v>2047</v>
      </c>
      <c r="BM7" s="147">
        <f t="shared" ref="BM7" si="24">BL7+1</f>
        <v>2048</v>
      </c>
      <c r="BN7" s="147">
        <f t="shared" ref="BN7" si="25">BM7+1</f>
        <v>2049</v>
      </c>
      <c r="BO7" s="147">
        <f t="shared" ref="BO7" si="26">BN7+1</f>
        <v>2050</v>
      </c>
    </row>
    <row r="8" spans="1:67">
      <c r="B8" s="772">
        <v>1</v>
      </c>
      <c r="C8" s="767" t="s">
        <v>431</v>
      </c>
      <c r="D8" s="787"/>
      <c r="E8" s="810"/>
      <c r="F8" s="1010"/>
      <c r="G8" s="1011"/>
      <c r="H8" s="1011"/>
      <c r="I8" s="1011"/>
      <c r="J8" s="1011"/>
      <c r="K8" s="1011"/>
      <c r="L8" s="1011"/>
      <c r="M8" s="1011"/>
      <c r="N8" s="1011"/>
      <c r="O8" s="1011"/>
      <c r="P8" s="1011"/>
      <c r="Q8" s="1011"/>
      <c r="R8" s="1011"/>
      <c r="S8" s="1011"/>
      <c r="T8" s="1011"/>
      <c r="U8" s="1011"/>
      <c r="V8" s="1011"/>
      <c r="W8" s="1011"/>
      <c r="X8" s="1011"/>
      <c r="Y8" s="1011"/>
      <c r="Z8" s="1011"/>
      <c r="AA8" s="1011"/>
      <c r="AB8" s="1011"/>
      <c r="AC8" s="1011"/>
      <c r="AD8" s="1011"/>
      <c r="AE8" s="1011"/>
      <c r="AF8" s="1011"/>
      <c r="AG8" s="1011"/>
      <c r="AH8" s="1011"/>
      <c r="AI8" s="1011"/>
      <c r="AJ8" s="1011"/>
      <c r="AK8" s="1011"/>
      <c r="AL8" s="1011"/>
      <c r="AM8" s="1011"/>
      <c r="AN8" s="1011"/>
      <c r="AO8" s="1011"/>
      <c r="AP8" s="1011"/>
      <c r="AQ8" s="1011"/>
      <c r="AR8" s="1011"/>
      <c r="AS8" s="1011"/>
      <c r="AT8" s="1011"/>
      <c r="AU8" s="1011"/>
      <c r="AV8" s="1011"/>
      <c r="AW8" s="1011"/>
      <c r="AX8" s="1011"/>
      <c r="AY8" s="1011"/>
      <c r="AZ8" s="1011"/>
      <c r="BA8" s="1011"/>
      <c r="BB8" s="1011"/>
      <c r="BC8" s="1011"/>
      <c r="BD8" s="1011"/>
      <c r="BE8" s="1011"/>
      <c r="BF8" s="1011"/>
      <c r="BG8" s="1011"/>
      <c r="BH8" s="1011"/>
      <c r="BI8" s="1011"/>
      <c r="BJ8" s="1011"/>
      <c r="BK8" s="1011"/>
      <c r="BL8" s="1011"/>
      <c r="BM8" s="1011"/>
      <c r="BN8" s="1011"/>
      <c r="BO8" s="1011"/>
    </row>
    <row r="9" spans="1:67">
      <c r="B9" s="772">
        <v>2</v>
      </c>
      <c r="C9" s="729" t="s">
        <v>432</v>
      </c>
      <c r="D9" s="773"/>
      <c r="E9" s="731"/>
      <c r="F9" s="732"/>
      <c r="G9" s="1012"/>
      <c r="H9" s="1012"/>
      <c r="I9" s="1012"/>
      <c r="J9" s="1012"/>
      <c r="K9" s="1012"/>
      <c r="L9" s="1012"/>
      <c r="M9" s="1012"/>
      <c r="N9" s="1012"/>
      <c r="O9" s="1012"/>
      <c r="P9" s="1012"/>
      <c r="Q9" s="1012"/>
      <c r="R9" s="1012"/>
      <c r="S9" s="1012"/>
      <c r="T9" s="1012"/>
      <c r="U9" s="1012"/>
      <c r="V9" s="1012"/>
      <c r="W9" s="1012"/>
      <c r="X9" s="1012"/>
      <c r="Y9" s="1012"/>
      <c r="Z9" s="1012"/>
      <c r="AA9" s="1012"/>
      <c r="AB9" s="1012"/>
      <c r="AC9" s="1012"/>
      <c r="AD9" s="1012"/>
      <c r="AE9" s="1012"/>
      <c r="AF9" s="1012"/>
      <c r="AG9" s="1012"/>
      <c r="AH9" s="1012"/>
      <c r="AI9" s="1012"/>
      <c r="AJ9" s="1012"/>
      <c r="AK9" s="1012"/>
      <c r="AL9" s="1012"/>
      <c r="AM9" s="1012"/>
      <c r="AN9" s="1012"/>
      <c r="AO9" s="1012"/>
      <c r="AP9" s="1012"/>
      <c r="AQ9" s="1012"/>
      <c r="AR9" s="1012"/>
      <c r="AS9" s="1012"/>
      <c r="AT9" s="1012"/>
      <c r="AU9" s="1012"/>
      <c r="AV9" s="1012"/>
      <c r="AW9" s="1012"/>
      <c r="AX9" s="1012"/>
      <c r="AY9" s="1012"/>
      <c r="AZ9" s="1012"/>
      <c r="BA9" s="1012"/>
      <c r="BB9" s="1012"/>
      <c r="BC9" s="1012"/>
      <c r="BD9" s="1012"/>
      <c r="BE9" s="1012"/>
      <c r="BF9" s="1012"/>
      <c r="BG9" s="1012"/>
      <c r="BH9" s="1012"/>
      <c r="BI9" s="1012"/>
      <c r="BJ9" s="1012"/>
      <c r="BK9" s="1012"/>
      <c r="BL9" s="1012"/>
      <c r="BM9" s="1012"/>
      <c r="BN9" s="1012"/>
      <c r="BO9" s="1012"/>
    </row>
    <row r="10" spans="1:67">
      <c r="B10" s="772">
        <v>3</v>
      </c>
      <c r="C10" s="729" t="s">
        <v>433</v>
      </c>
      <c r="D10" s="773"/>
      <c r="E10" s="731"/>
      <c r="F10" s="732"/>
      <c r="G10" s="1012"/>
      <c r="H10" s="1012"/>
      <c r="I10" s="1012"/>
      <c r="J10" s="1012"/>
      <c r="K10" s="1012"/>
      <c r="L10" s="1012"/>
      <c r="M10" s="1012"/>
      <c r="N10" s="1012"/>
      <c r="O10" s="1012"/>
      <c r="P10" s="1012"/>
      <c r="Q10" s="1012"/>
      <c r="R10" s="1012"/>
      <c r="S10" s="1012"/>
      <c r="T10" s="1012"/>
      <c r="U10" s="1012"/>
      <c r="V10" s="1012"/>
      <c r="W10" s="1012"/>
      <c r="X10" s="1012"/>
      <c r="Y10" s="1012"/>
      <c r="Z10" s="1012"/>
      <c r="AA10" s="1012"/>
      <c r="AB10" s="1012"/>
      <c r="AC10" s="1012"/>
      <c r="AD10" s="1012"/>
      <c r="AE10" s="1012"/>
      <c r="AF10" s="1012"/>
      <c r="AG10" s="1012"/>
      <c r="AH10" s="1012"/>
      <c r="AI10" s="1012"/>
      <c r="AJ10" s="1012"/>
      <c r="AK10" s="1012"/>
      <c r="AL10" s="1012"/>
      <c r="AM10" s="1012"/>
      <c r="AN10" s="1012"/>
      <c r="AO10" s="1012"/>
      <c r="AP10" s="1012"/>
      <c r="AQ10" s="1012"/>
      <c r="AR10" s="1012"/>
      <c r="AS10" s="1012"/>
      <c r="AT10" s="1012"/>
      <c r="AU10" s="1012"/>
      <c r="AV10" s="1012"/>
      <c r="AW10" s="1012"/>
      <c r="AX10" s="1012"/>
      <c r="AY10" s="1012"/>
      <c r="AZ10" s="1012"/>
      <c r="BA10" s="1012"/>
      <c r="BB10" s="1012"/>
      <c r="BC10" s="1012"/>
      <c r="BD10" s="1012"/>
      <c r="BE10" s="1012"/>
      <c r="BF10" s="1012"/>
      <c r="BG10" s="1012"/>
      <c r="BH10" s="1012"/>
      <c r="BI10" s="1012"/>
      <c r="BJ10" s="1012"/>
      <c r="BK10" s="1012"/>
      <c r="BL10" s="1012"/>
      <c r="BM10" s="1012"/>
      <c r="BN10" s="1012"/>
      <c r="BO10" s="1012"/>
    </row>
    <row r="11" spans="1:67">
      <c r="B11" s="772">
        <v>4</v>
      </c>
      <c r="C11" s="729" t="s">
        <v>784</v>
      </c>
      <c r="D11" s="773"/>
      <c r="E11" s="731"/>
      <c r="F11" s="732"/>
      <c r="G11" s="1012"/>
      <c r="H11" s="1012"/>
      <c r="I11" s="1012"/>
      <c r="J11" s="1012"/>
      <c r="K11" s="1012"/>
      <c r="L11" s="1012"/>
      <c r="M11" s="1012"/>
      <c r="N11" s="1012"/>
      <c r="O11" s="1012"/>
      <c r="P11" s="1012"/>
      <c r="Q11" s="1012"/>
      <c r="R11" s="1012"/>
      <c r="S11" s="1012"/>
      <c r="T11" s="1012"/>
      <c r="U11" s="1012"/>
      <c r="V11" s="1012"/>
      <c r="W11" s="1012"/>
      <c r="X11" s="1012"/>
      <c r="Y11" s="1012"/>
      <c r="Z11" s="1012"/>
      <c r="AA11" s="1012"/>
      <c r="AB11" s="1012"/>
      <c r="AC11" s="1012"/>
      <c r="AD11" s="1012"/>
      <c r="AE11" s="1012"/>
      <c r="AF11" s="1012"/>
      <c r="AG11" s="1012"/>
      <c r="AH11" s="1012"/>
      <c r="AI11" s="1012"/>
      <c r="AJ11" s="1012"/>
      <c r="AK11" s="1012"/>
      <c r="AL11" s="1012"/>
      <c r="AM11" s="1012"/>
      <c r="AN11" s="1012"/>
      <c r="AO11" s="1012"/>
      <c r="AP11" s="1012"/>
      <c r="AQ11" s="1012"/>
      <c r="AR11" s="1012"/>
      <c r="AS11" s="1012"/>
      <c r="AT11" s="1012"/>
      <c r="AU11" s="1012"/>
      <c r="AV11" s="1012"/>
      <c r="AW11" s="1012"/>
      <c r="AX11" s="1012"/>
      <c r="AY11" s="1012"/>
      <c r="AZ11" s="1012"/>
      <c r="BA11" s="1012"/>
      <c r="BB11" s="1012"/>
      <c r="BC11" s="1012"/>
      <c r="BD11" s="1012"/>
      <c r="BE11" s="1012"/>
      <c r="BF11" s="1012"/>
      <c r="BG11" s="1012"/>
      <c r="BH11" s="1012"/>
      <c r="BI11" s="1012"/>
      <c r="BJ11" s="1012"/>
      <c r="BK11" s="1012"/>
      <c r="BL11" s="1012"/>
      <c r="BM11" s="1012"/>
      <c r="BN11" s="1012"/>
      <c r="BO11" s="1012"/>
    </row>
    <row r="12" spans="1:67">
      <c r="B12" s="772">
        <v>5</v>
      </c>
      <c r="C12" s="729" t="s">
        <v>632</v>
      </c>
      <c r="D12" s="773"/>
      <c r="E12" s="731"/>
      <c r="F12" s="732"/>
      <c r="G12" s="1012"/>
      <c r="H12" s="1012"/>
      <c r="I12" s="1012"/>
      <c r="J12" s="1012"/>
      <c r="K12" s="1012"/>
      <c r="L12" s="1012"/>
      <c r="M12" s="1012"/>
      <c r="N12" s="1012"/>
      <c r="O12" s="1012"/>
      <c r="P12" s="1012"/>
      <c r="Q12" s="1012"/>
      <c r="R12" s="1012"/>
      <c r="S12" s="1012"/>
      <c r="T12" s="1012"/>
      <c r="U12" s="1012"/>
      <c r="V12" s="1012"/>
      <c r="W12" s="1012"/>
      <c r="X12" s="1012"/>
      <c r="Y12" s="1012"/>
      <c r="Z12" s="1012"/>
      <c r="AA12" s="1012"/>
      <c r="AB12" s="1012"/>
      <c r="AC12" s="1012"/>
      <c r="AD12" s="1012"/>
      <c r="AE12" s="1012"/>
      <c r="AF12" s="1012"/>
      <c r="AG12" s="1012"/>
      <c r="AH12" s="1012"/>
      <c r="AI12" s="1012"/>
      <c r="AJ12" s="1012"/>
      <c r="AK12" s="1012"/>
      <c r="AL12" s="1012"/>
      <c r="AM12" s="1012"/>
      <c r="AN12" s="1012"/>
      <c r="AO12" s="1012"/>
      <c r="AP12" s="1012"/>
      <c r="AQ12" s="1012"/>
      <c r="AR12" s="1012"/>
      <c r="AS12" s="1012"/>
      <c r="AT12" s="1012"/>
      <c r="AU12" s="1012"/>
      <c r="AV12" s="1012"/>
      <c r="AW12" s="1012"/>
      <c r="AX12" s="1012"/>
      <c r="AY12" s="1012"/>
      <c r="AZ12" s="1012"/>
      <c r="BA12" s="1012"/>
      <c r="BB12" s="1012"/>
      <c r="BC12" s="1012"/>
      <c r="BD12" s="1012"/>
      <c r="BE12" s="1012"/>
      <c r="BF12" s="1012"/>
      <c r="BG12" s="1012"/>
      <c r="BH12" s="1012"/>
      <c r="BI12" s="1012"/>
      <c r="BJ12" s="1012"/>
      <c r="BK12" s="1012"/>
      <c r="BL12" s="1012"/>
      <c r="BM12" s="1012"/>
      <c r="BN12" s="1012"/>
      <c r="BO12" s="1012"/>
    </row>
    <row r="13" spans="1:67">
      <c r="B13" s="772">
        <v>6</v>
      </c>
      <c r="C13" s="729" t="s">
        <v>561</v>
      </c>
      <c r="D13" s="773"/>
      <c r="E13" s="731"/>
      <c r="F13" s="732"/>
      <c r="G13" s="1012"/>
      <c r="H13" s="1012"/>
      <c r="I13" s="1012"/>
      <c r="J13" s="1012"/>
      <c r="K13" s="1012"/>
      <c r="L13" s="1012"/>
      <c r="M13" s="1012"/>
      <c r="N13" s="1012"/>
      <c r="O13" s="1012"/>
      <c r="P13" s="1012"/>
      <c r="Q13" s="1012"/>
      <c r="R13" s="1012"/>
      <c r="S13" s="1012"/>
      <c r="T13" s="1012"/>
      <c r="U13" s="1012"/>
      <c r="V13" s="1012"/>
      <c r="W13" s="1012"/>
      <c r="X13" s="1012"/>
      <c r="Y13" s="1012"/>
      <c r="Z13" s="1012"/>
      <c r="AA13" s="1012"/>
      <c r="AB13" s="1012"/>
      <c r="AC13" s="1012"/>
      <c r="AD13" s="1012"/>
      <c r="AE13" s="1012"/>
      <c r="AF13" s="1012"/>
      <c r="AG13" s="1012"/>
      <c r="AH13" s="1012"/>
      <c r="AI13" s="1012"/>
      <c r="AJ13" s="1012"/>
      <c r="AK13" s="1012"/>
      <c r="AL13" s="1012"/>
      <c r="AM13" s="1012"/>
      <c r="AN13" s="1012"/>
      <c r="AO13" s="1012"/>
      <c r="AP13" s="1012"/>
      <c r="AQ13" s="1012"/>
      <c r="AR13" s="1012"/>
      <c r="AS13" s="1012"/>
      <c r="AT13" s="1012"/>
      <c r="AU13" s="1012"/>
      <c r="AV13" s="1012"/>
      <c r="AW13" s="1012"/>
      <c r="AX13" s="1012"/>
      <c r="AY13" s="1012"/>
      <c r="AZ13" s="1012"/>
      <c r="BA13" s="1012"/>
      <c r="BB13" s="1012"/>
      <c r="BC13" s="1012"/>
      <c r="BD13" s="1012"/>
      <c r="BE13" s="1012"/>
      <c r="BF13" s="1012"/>
      <c r="BG13" s="1012"/>
      <c r="BH13" s="1012"/>
      <c r="BI13" s="1012"/>
      <c r="BJ13" s="1012"/>
      <c r="BK13" s="1012"/>
      <c r="BL13" s="1012"/>
      <c r="BM13" s="1012"/>
      <c r="BN13" s="1012"/>
      <c r="BO13" s="1012"/>
    </row>
    <row r="14" spans="1:67">
      <c r="B14" s="728" t="s">
        <v>1056</v>
      </c>
      <c r="C14" s="729" t="s">
        <v>1343</v>
      </c>
      <c r="D14" s="773"/>
      <c r="E14" s="812" t="s">
        <v>426</v>
      </c>
      <c r="F14" s="838"/>
      <c r="G14" s="1012"/>
      <c r="H14" s="1012"/>
      <c r="I14" s="1012"/>
      <c r="J14" s="1012"/>
      <c r="K14" s="1012"/>
      <c r="L14" s="1012"/>
      <c r="M14" s="1012"/>
      <c r="N14" s="1012"/>
      <c r="O14" s="1012"/>
      <c r="P14" s="1012"/>
      <c r="Q14" s="1012"/>
      <c r="R14" s="1012"/>
      <c r="S14" s="1012"/>
      <c r="T14" s="1012"/>
      <c r="U14" s="1012"/>
      <c r="V14" s="1012"/>
      <c r="W14" s="1012"/>
      <c r="X14" s="1012"/>
      <c r="Y14" s="1012"/>
      <c r="Z14" s="1012"/>
      <c r="AA14" s="1012"/>
      <c r="AB14" s="1012"/>
      <c r="AC14" s="1012"/>
      <c r="AD14" s="1012"/>
      <c r="AE14" s="1012"/>
      <c r="AF14" s="1012"/>
      <c r="AG14" s="1012"/>
      <c r="AH14" s="1012"/>
      <c r="AI14" s="1012"/>
      <c r="AJ14" s="1012"/>
      <c r="AK14" s="1012"/>
      <c r="AL14" s="1012"/>
      <c r="AM14" s="1012"/>
      <c r="AN14" s="1012"/>
      <c r="AO14" s="1012"/>
      <c r="AP14" s="1012"/>
      <c r="AQ14" s="1012"/>
      <c r="AR14" s="1012"/>
      <c r="AS14" s="1012"/>
      <c r="AT14" s="1012"/>
      <c r="AU14" s="1012"/>
      <c r="AV14" s="1012"/>
      <c r="AW14" s="1012"/>
      <c r="AX14" s="1012"/>
      <c r="AY14" s="1012"/>
      <c r="AZ14" s="1012"/>
      <c r="BA14" s="1012"/>
      <c r="BB14" s="1012"/>
      <c r="BC14" s="1012"/>
      <c r="BD14" s="1012"/>
      <c r="BE14" s="1012"/>
      <c r="BF14" s="1012"/>
      <c r="BG14" s="1012"/>
      <c r="BH14" s="1012"/>
      <c r="BI14" s="1012"/>
      <c r="BJ14" s="1012"/>
      <c r="BK14" s="1012"/>
      <c r="BL14" s="1012"/>
      <c r="BM14" s="1012"/>
      <c r="BN14" s="1012"/>
      <c r="BO14" s="1012"/>
    </row>
    <row r="15" spans="1:67">
      <c r="B15" s="728" t="s">
        <v>427</v>
      </c>
      <c r="C15" s="729" t="s">
        <v>428</v>
      </c>
      <c r="D15" s="773"/>
      <c r="E15" s="812"/>
      <c r="F15" s="838"/>
      <c r="G15" s="1013"/>
      <c r="H15" s="1013"/>
      <c r="I15" s="1013"/>
      <c r="J15" s="1013"/>
      <c r="K15" s="1013"/>
      <c r="L15" s="1013"/>
      <c r="M15" s="1013"/>
      <c r="N15" s="1013"/>
      <c r="O15" s="1013"/>
      <c r="P15" s="1013"/>
      <c r="Q15" s="1013"/>
      <c r="R15" s="1013"/>
      <c r="S15" s="1013"/>
      <c r="T15" s="1013"/>
      <c r="U15" s="1013"/>
      <c r="V15" s="1013"/>
      <c r="W15" s="1013"/>
      <c r="X15" s="1013"/>
      <c r="Y15" s="1013"/>
      <c r="Z15" s="1013"/>
      <c r="AA15" s="1013"/>
      <c r="AB15" s="1013"/>
      <c r="AC15" s="1013"/>
      <c r="AD15" s="1013"/>
      <c r="AE15" s="1013"/>
      <c r="AF15" s="1013"/>
      <c r="AG15" s="1013"/>
      <c r="AH15" s="1013"/>
      <c r="AI15" s="1013"/>
      <c r="AJ15" s="1013"/>
      <c r="AK15" s="1013"/>
      <c r="AL15" s="1013"/>
      <c r="AM15" s="1013"/>
      <c r="AN15" s="1013"/>
      <c r="AO15" s="1013"/>
      <c r="AP15" s="1013"/>
      <c r="AQ15" s="1013"/>
      <c r="AR15" s="1013"/>
      <c r="AS15" s="1013"/>
      <c r="AT15" s="1013"/>
      <c r="AU15" s="1013"/>
      <c r="AV15" s="1013"/>
      <c r="AW15" s="1013"/>
      <c r="AX15" s="1013"/>
      <c r="AY15" s="1013"/>
      <c r="AZ15" s="1013"/>
      <c r="BA15" s="1013"/>
      <c r="BB15" s="1013"/>
      <c r="BC15" s="1013"/>
      <c r="BD15" s="1013"/>
      <c r="BE15" s="1013"/>
      <c r="BF15" s="1013"/>
      <c r="BG15" s="1013"/>
      <c r="BH15" s="1013"/>
      <c r="BI15" s="1013"/>
      <c r="BJ15" s="1013"/>
      <c r="BK15" s="1013"/>
      <c r="BL15" s="1013"/>
      <c r="BM15" s="1013"/>
      <c r="BN15" s="1013"/>
      <c r="BO15" s="1013"/>
    </row>
    <row r="16" spans="1:67">
      <c r="B16" s="728">
        <v>7</v>
      </c>
      <c r="C16" s="729" t="s">
        <v>108</v>
      </c>
      <c r="D16" s="773"/>
      <c r="E16" s="731" t="s">
        <v>430</v>
      </c>
      <c r="F16" s="732"/>
      <c r="G16" s="1014"/>
      <c r="H16" s="1014"/>
      <c r="I16" s="1014"/>
      <c r="J16" s="1014"/>
      <c r="K16" s="1014"/>
      <c r="L16" s="1014"/>
      <c r="M16" s="1014"/>
      <c r="N16" s="1014"/>
      <c r="O16" s="1014"/>
      <c r="P16" s="1014"/>
      <c r="Q16" s="1014"/>
      <c r="R16" s="1014"/>
      <c r="S16" s="1014"/>
      <c r="T16" s="1014"/>
      <c r="U16" s="1014"/>
      <c r="V16" s="1014"/>
      <c r="W16" s="1014"/>
      <c r="X16" s="1014"/>
      <c r="Y16" s="1014"/>
      <c r="Z16" s="1014"/>
      <c r="AA16" s="1014"/>
      <c r="AB16" s="1014"/>
      <c r="AC16" s="1014"/>
      <c r="AD16" s="1014"/>
      <c r="AE16" s="1014"/>
      <c r="AF16" s="1014"/>
      <c r="AG16" s="1014"/>
      <c r="AH16" s="1014"/>
      <c r="AI16" s="1014"/>
      <c r="AJ16" s="1014"/>
      <c r="AK16" s="1014"/>
      <c r="AL16" s="1014"/>
      <c r="AM16" s="1014"/>
      <c r="AN16" s="1014"/>
      <c r="AO16" s="1014"/>
      <c r="AP16" s="1014"/>
      <c r="AQ16" s="1014"/>
      <c r="AR16" s="1014"/>
      <c r="AS16" s="1014"/>
      <c r="AT16" s="1014"/>
      <c r="AU16" s="1014"/>
      <c r="AV16" s="1014"/>
      <c r="AW16" s="1014"/>
      <c r="AX16" s="1014"/>
      <c r="AY16" s="1014"/>
      <c r="AZ16" s="1014"/>
      <c r="BA16" s="1014"/>
      <c r="BB16" s="1014"/>
      <c r="BC16" s="1014"/>
      <c r="BD16" s="1014"/>
      <c r="BE16" s="1014"/>
      <c r="BF16" s="1014"/>
      <c r="BG16" s="1014"/>
      <c r="BH16" s="1014"/>
      <c r="BI16" s="1014"/>
      <c r="BJ16" s="1014"/>
      <c r="BK16" s="1014"/>
      <c r="BL16" s="1014"/>
      <c r="BM16" s="1014"/>
      <c r="BN16" s="1014"/>
      <c r="BO16" s="1014"/>
    </row>
    <row r="17" spans="2:67">
      <c r="B17" s="728" t="s">
        <v>496</v>
      </c>
      <c r="C17" s="729" t="s">
        <v>655</v>
      </c>
      <c r="D17" s="773"/>
      <c r="E17" s="731"/>
      <c r="F17" s="1015"/>
      <c r="G17" s="1016"/>
      <c r="H17" s="1016"/>
      <c r="I17" s="1016"/>
      <c r="J17" s="1016"/>
      <c r="K17" s="1016"/>
      <c r="L17" s="1016"/>
      <c r="M17" s="1016"/>
      <c r="N17" s="1016"/>
      <c r="O17" s="1016"/>
      <c r="P17" s="1016"/>
      <c r="Q17" s="1016"/>
      <c r="R17" s="1016"/>
      <c r="S17" s="1016"/>
      <c r="T17" s="1016"/>
      <c r="U17" s="1016"/>
      <c r="V17" s="1016"/>
      <c r="W17" s="1016"/>
      <c r="X17" s="1016"/>
      <c r="Y17" s="1016"/>
      <c r="Z17" s="1016"/>
      <c r="AA17" s="1016"/>
      <c r="AB17" s="1016"/>
      <c r="AC17" s="1016"/>
      <c r="AD17" s="1016"/>
      <c r="AE17" s="1016"/>
      <c r="AF17" s="1016"/>
      <c r="AG17" s="1016"/>
      <c r="AH17" s="1016"/>
      <c r="AI17" s="1016"/>
      <c r="AJ17" s="1016"/>
      <c r="AK17" s="1016"/>
      <c r="AL17" s="1016"/>
      <c r="AM17" s="1016"/>
      <c r="AN17" s="1016"/>
      <c r="AO17" s="1016"/>
      <c r="AP17" s="1016"/>
      <c r="AQ17" s="1016"/>
      <c r="AR17" s="1016"/>
      <c r="AS17" s="1016"/>
      <c r="AT17" s="1016"/>
      <c r="AU17" s="1016"/>
      <c r="AV17" s="1016"/>
      <c r="AW17" s="1016"/>
      <c r="AX17" s="1016"/>
      <c r="AY17" s="1016"/>
      <c r="AZ17" s="1016"/>
      <c r="BA17" s="1016"/>
      <c r="BB17" s="1016"/>
      <c r="BC17" s="1016"/>
      <c r="BD17" s="1016"/>
      <c r="BE17" s="1016"/>
      <c r="BF17" s="1016"/>
      <c r="BG17" s="1016"/>
      <c r="BH17" s="1016"/>
      <c r="BI17" s="1016"/>
      <c r="BJ17" s="1016"/>
      <c r="BK17" s="1016"/>
      <c r="BL17" s="1016"/>
      <c r="BM17" s="1016"/>
      <c r="BN17" s="1016"/>
      <c r="BO17" s="1016"/>
    </row>
    <row r="18" spans="2:67" ht="12.75" customHeight="1">
      <c r="B18" s="728" t="s">
        <v>249</v>
      </c>
      <c r="C18" s="730" t="s">
        <v>269</v>
      </c>
      <c r="D18" s="730"/>
      <c r="E18" s="731"/>
      <c r="F18" s="732"/>
      <c r="G18" s="650" t="s">
        <v>971</v>
      </c>
      <c r="H18" s="650" t="s">
        <v>971</v>
      </c>
      <c r="I18" s="650" t="s">
        <v>971</v>
      </c>
      <c r="J18" s="650" t="s">
        <v>971</v>
      </c>
      <c r="K18" s="650" t="s">
        <v>971</v>
      </c>
      <c r="L18" s="650" t="s">
        <v>971</v>
      </c>
      <c r="M18" s="650" t="s">
        <v>971</v>
      </c>
      <c r="N18" s="650" t="s">
        <v>971</v>
      </c>
      <c r="O18" s="650" t="s">
        <v>971</v>
      </c>
      <c r="P18" s="650" t="s">
        <v>971</v>
      </c>
      <c r="Q18" s="650" t="s">
        <v>971</v>
      </c>
      <c r="R18" s="650" t="s">
        <v>971</v>
      </c>
      <c r="S18" s="650" t="s">
        <v>971</v>
      </c>
      <c r="T18" s="650" t="s">
        <v>971</v>
      </c>
      <c r="U18" s="650" t="s">
        <v>971</v>
      </c>
      <c r="V18" s="650" t="s">
        <v>971</v>
      </c>
      <c r="W18" s="650" t="s">
        <v>971</v>
      </c>
      <c r="X18" s="650" t="s">
        <v>971</v>
      </c>
      <c r="Y18" s="650" t="s">
        <v>971</v>
      </c>
      <c r="Z18" s="650" t="s">
        <v>971</v>
      </c>
      <c r="AA18" s="650" t="s">
        <v>971</v>
      </c>
      <c r="AB18" s="650" t="s">
        <v>971</v>
      </c>
      <c r="AC18" s="650" t="s">
        <v>971</v>
      </c>
      <c r="AD18" s="650" t="s">
        <v>971</v>
      </c>
      <c r="AE18" s="650" t="s">
        <v>971</v>
      </c>
      <c r="AF18" s="650" t="s">
        <v>971</v>
      </c>
      <c r="AG18" s="650" t="s">
        <v>971</v>
      </c>
      <c r="AH18" s="650" t="s">
        <v>971</v>
      </c>
      <c r="AI18" s="650" t="s">
        <v>971</v>
      </c>
      <c r="AJ18" s="650" t="s">
        <v>971</v>
      </c>
      <c r="AK18" s="650" t="s">
        <v>971</v>
      </c>
      <c r="AL18" s="650" t="s">
        <v>971</v>
      </c>
      <c r="AM18" s="650" t="s">
        <v>971</v>
      </c>
      <c r="AN18" s="650" t="s">
        <v>971</v>
      </c>
      <c r="AO18" s="650" t="s">
        <v>971</v>
      </c>
      <c r="AP18" s="650" t="s">
        <v>971</v>
      </c>
      <c r="AQ18" s="650" t="s">
        <v>971</v>
      </c>
      <c r="AR18" s="650" t="s">
        <v>971</v>
      </c>
      <c r="AS18" s="650" t="s">
        <v>971</v>
      </c>
      <c r="AT18" s="650" t="s">
        <v>971</v>
      </c>
      <c r="AU18" s="650" t="s">
        <v>971</v>
      </c>
      <c r="AV18" s="650" t="s">
        <v>971</v>
      </c>
      <c r="AW18" s="650" t="s">
        <v>971</v>
      </c>
      <c r="AX18" s="650" t="s">
        <v>971</v>
      </c>
      <c r="AY18" s="650" t="s">
        <v>971</v>
      </c>
      <c r="AZ18" s="650" t="s">
        <v>971</v>
      </c>
      <c r="BA18" s="650" t="s">
        <v>971</v>
      </c>
      <c r="BB18" s="650" t="s">
        <v>971</v>
      </c>
      <c r="BC18" s="650" t="s">
        <v>971</v>
      </c>
      <c r="BD18" s="650" t="s">
        <v>971</v>
      </c>
      <c r="BE18" s="650" t="s">
        <v>971</v>
      </c>
      <c r="BF18" s="650" t="s">
        <v>971</v>
      </c>
      <c r="BG18" s="650" t="s">
        <v>971</v>
      </c>
      <c r="BH18" s="650" t="s">
        <v>971</v>
      </c>
      <c r="BI18" s="650" t="s">
        <v>971</v>
      </c>
      <c r="BJ18" s="650" t="s">
        <v>971</v>
      </c>
      <c r="BK18" s="650" t="s">
        <v>971</v>
      </c>
      <c r="BL18" s="650" t="s">
        <v>971</v>
      </c>
      <c r="BM18" s="650" t="s">
        <v>971</v>
      </c>
      <c r="BN18" s="650" t="s">
        <v>971</v>
      </c>
      <c r="BO18" s="650" t="s">
        <v>971</v>
      </c>
    </row>
    <row r="19" spans="2:67" ht="36" customHeight="1">
      <c r="B19" s="728" t="s">
        <v>244</v>
      </c>
      <c r="C19" s="729" t="s">
        <v>551</v>
      </c>
      <c r="D19" s="730"/>
      <c r="E19" s="731"/>
      <c r="F19" s="732"/>
      <c r="G19" s="649" t="s">
        <v>619</v>
      </c>
      <c r="H19" s="649"/>
      <c r="I19" s="649"/>
      <c r="J19" s="649"/>
      <c r="K19" s="649"/>
      <c r="L19" s="649"/>
      <c r="M19" s="649"/>
      <c r="N19" s="649"/>
      <c r="O19" s="649"/>
      <c r="P19" s="649"/>
      <c r="Q19" s="649" t="s">
        <v>619</v>
      </c>
      <c r="R19" s="649"/>
      <c r="S19" s="649"/>
      <c r="T19" s="649"/>
      <c r="U19" s="649"/>
      <c r="V19" s="649" t="s">
        <v>619</v>
      </c>
      <c r="W19" s="649" t="s">
        <v>619</v>
      </c>
      <c r="X19" s="649" t="s">
        <v>619</v>
      </c>
      <c r="Y19" s="649" t="s">
        <v>619</v>
      </c>
      <c r="Z19" s="649" t="s">
        <v>619</v>
      </c>
      <c r="AA19" s="649" t="s">
        <v>619</v>
      </c>
      <c r="AB19" s="649"/>
      <c r="AC19" s="649"/>
      <c r="AD19" s="649"/>
      <c r="AE19" s="649"/>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row>
    <row r="20" spans="2:67" ht="13.5" thickBot="1">
      <c r="G20" s="856"/>
      <c r="H20" s="856"/>
      <c r="I20" s="856"/>
      <c r="J20" s="856"/>
      <c r="K20" s="856"/>
      <c r="L20" s="856"/>
      <c r="M20" s="856"/>
      <c r="N20" s="856"/>
      <c r="O20" s="856"/>
      <c r="P20" s="856"/>
      <c r="Q20" s="856"/>
      <c r="R20" s="856"/>
      <c r="S20" s="856"/>
      <c r="T20" s="856"/>
      <c r="U20" s="856"/>
      <c r="V20" s="856"/>
      <c r="W20" s="856"/>
      <c r="X20" s="856"/>
      <c r="Y20" s="856"/>
      <c r="Z20" s="856"/>
      <c r="AA20" s="856"/>
      <c r="AB20" s="856"/>
      <c r="AC20" s="856"/>
      <c r="AD20" s="856"/>
      <c r="AE20" s="856"/>
      <c r="AF20" s="856"/>
      <c r="AG20" s="856"/>
      <c r="AH20" s="856"/>
      <c r="AI20" s="856"/>
      <c r="AJ20" s="856"/>
      <c r="AK20" s="856"/>
      <c r="AL20" s="856"/>
      <c r="AM20" s="856"/>
      <c r="AN20" s="856"/>
      <c r="AO20" s="856"/>
      <c r="AP20" s="856"/>
      <c r="AQ20" s="856"/>
      <c r="AR20" s="856"/>
      <c r="AS20" s="856"/>
      <c r="AT20" s="856"/>
      <c r="AU20" s="856"/>
      <c r="AV20" s="856"/>
      <c r="AW20" s="856"/>
      <c r="AX20" s="856"/>
      <c r="AY20" s="856"/>
      <c r="AZ20" s="856"/>
      <c r="BA20" s="856"/>
      <c r="BB20" s="856"/>
      <c r="BC20" s="856"/>
      <c r="BD20" s="856"/>
      <c r="BE20" s="856"/>
      <c r="BF20" s="856"/>
      <c r="BG20" s="856"/>
      <c r="BH20" s="856"/>
      <c r="BI20" s="856"/>
      <c r="BJ20" s="856"/>
      <c r="BK20" s="856"/>
      <c r="BL20" s="856"/>
      <c r="BM20" s="856"/>
      <c r="BN20" s="856"/>
      <c r="BO20" s="856"/>
    </row>
    <row r="21" spans="2:67" ht="13.5" thickBot="1">
      <c r="B21" s="17" t="s">
        <v>215</v>
      </c>
      <c r="C21" s="781"/>
      <c r="D21" s="781"/>
      <c r="E21" s="791"/>
      <c r="F21" s="791"/>
      <c r="G21" s="147">
        <f t="shared" ref="G21:BO21" si="27">G$7</f>
        <v>1990</v>
      </c>
      <c r="H21" s="147">
        <f t="shared" si="27"/>
        <v>1991</v>
      </c>
      <c r="I21" s="147">
        <f t="shared" si="27"/>
        <v>1992</v>
      </c>
      <c r="J21" s="147">
        <f t="shared" si="27"/>
        <v>1993</v>
      </c>
      <c r="K21" s="147">
        <f t="shared" si="27"/>
        <v>1994</v>
      </c>
      <c r="L21" s="147">
        <f t="shared" si="27"/>
        <v>1995</v>
      </c>
      <c r="M21" s="147">
        <f t="shared" si="27"/>
        <v>1996</v>
      </c>
      <c r="N21" s="147">
        <f t="shared" si="27"/>
        <v>1997</v>
      </c>
      <c r="O21" s="147">
        <f t="shared" si="27"/>
        <v>1998</v>
      </c>
      <c r="P21" s="147">
        <f t="shared" si="27"/>
        <v>1999</v>
      </c>
      <c r="Q21" s="147">
        <f t="shared" si="27"/>
        <v>2000</v>
      </c>
      <c r="R21" s="147">
        <f t="shared" si="27"/>
        <v>2001</v>
      </c>
      <c r="S21" s="147">
        <f t="shared" si="27"/>
        <v>2002</v>
      </c>
      <c r="T21" s="147">
        <f t="shared" si="27"/>
        <v>2003</v>
      </c>
      <c r="U21" s="147">
        <f t="shared" si="27"/>
        <v>2004</v>
      </c>
      <c r="V21" s="147">
        <f t="shared" si="27"/>
        <v>2005</v>
      </c>
      <c r="W21" s="147">
        <f t="shared" si="27"/>
        <v>2006</v>
      </c>
      <c r="X21" s="147">
        <f t="shared" si="27"/>
        <v>2007</v>
      </c>
      <c r="Y21" s="147">
        <f t="shared" si="27"/>
        <v>2008</v>
      </c>
      <c r="Z21" s="147">
        <f t="shared" si="27"/>
        <v>2009</v>
      </c>
      <c r="AA21" s="147">
        <f t="shared" si="27"/>
        <v>2010</v>
      </c>
      <c r="AB21" s="147">
        <f t="shared" si="27"/>
        <v>2011</v>
      </c>
      <c r="AC21" s="147">
        <f t="shared" si="27"/>
        <v>2012</v>
      </c>
      <c r="AD21" s="147">
        <f t="shared" si="27"/>
        <v>2013</v>
      </c>
      <c r="AE21" s="147">
        <f t="shared" si="27"/>
        <v>2014</v>
      </c>
      <c r="AF21" s="147">
        <f t="shared" si="27"/>
        <v>2015</v>
      </c>
      <c r="AG21" s="147">
        <f t="shared" si="27"/>
        <v>2016</v>
      </c>
      <c r="AH21" s="147">
        <f t="shared" si="27"/>
        <v>2017</v>
      </c>
      <c r="AI21" s="147">
        <f t="shared" si="27"/>
        <v>2018</v>
      </c>
      <c r="AJ21" s="147">
        <f t="shared" si="27"/>
        <v>2019</v>
      </c>
      <c r="AK21" s="147">
        <f t="shared" si="27"/>
        <v>2020</v>
      </c>
      <c r="AL21" s="147">
        <f t="shared" si="27"/>
        <v>2021</v>
      </c>
      <c r="AM21" s="147">
        <f t="shared" si="27"/>
        <v>2022</v>
      </c>
      <c r="AN21" s="147">
        <f t="shared" si="27"/>
        <v>2023</v>
      </c>
      <c r="AO21" s="147">
        <f t="shared" si="27"/>
        <v>2024</v>
      </c>
      <c r="AP21" s="147">
        <f t="shared" si="27"/>
        <v>2025</v>
      </c>
      <c r="AQ21" s="147">
        <f t="shared" si="27"/>
        <v>2026</v>
      </c>
      <c r="AR21" s="147">
        <f t="shared" si="27"/>
        <v>2027</v>
      </c>
      <c r="AS21" s="147">
        <f t="shared" si="27"/>
        <v>2028</v>
      </c>
      <c r="AT21" s="147">
        <f t="shared" si="27"/>
        <v>2029</v>
      </c>
      <c r="AU21" s="147">
        <f t="shared" si="27"/>
        <v>2030</v>
      </c>
      <c r="AV21" s="147">
        <f t="shared" si="27"/>
        <v>2031</v>
      </c>
      <c r="AW21" s="147">
        <f t="shared" si="27"/>
        <v>2032</v>
      </c>
      <c r="AX21" s="147">
        <f t="shared" si="27"/>
        <v>2033</v>
      </c>
      <c r="AY21" s="147">
        <f t="shared" si="27"/>
        <v>2034</v>
      </c>
      <c r="AZ21" s="147">
        <f t="shared" si="27"/>
        <v>2035</v>
      </c>
      <c r="BA21" s="147">
        <f t="shared" si="27"/>
        <v>2036</v>
      </c>
      <c r="BB21" s="147">
        <f t="shared" si="27"/>
        <v>2037</v>
      </c>
      <c r="BC21" s="147">
        <f t="shared" si="27"/>
        <v>2038</v>
      </c>
      <c r="BD21" s="147">
        <f t="shared" si="27"/>
        <v>2039</v>
      </c>
      <c r="BE21" s="147">
        <f t="shared" si="27"/>
        <v>2040</v>
      </c>
      <c r="BF21" s="147">
        <f t="shared" si="27"/>
        <v>2041</v>
      </c>
      <c r="BG21" s="147">
        <f t="shared" si="27"/>
        <v>2042</v>
      </c>
      <c r="BH21" s="147">
        <f t="shared" si="27"/>
        <v>2043</v>
      </c>
      <c r="BI21" s="147">
        <f t="shared" si="27"/>
        <v>2044</v>
      </c>
      <c r="BJ21" s="147">
        <f t="shared" si="27"/>
        <v>2045</v>
      </c>
      <c r="BK21" s="147">
        <f t="shared" si="27"/>
        <v>2046</v>
      </c>
      <c r="BL21" s="147">
        <f t="shared" si="27"/>
        <v>2047</v>
      </c>
      <c r="BM21" s="147">
        <f t="shared" si="27"/>
        <v>2048</v>
      </c>
      <c r="BN21" s="147">
        <f t="shared" si="27"/>
        <v>2049</v>
      </c>
      <c r="BO21" s="147">
        <f t="shared" si="27"/>
        <v>2050</v>
      </c>
    </row>
    <row r="22" spans="2:67">
      <c r="B22" s="772" t="s">
        <v>717</v>
      </c>
      <c r="C22" s="729" t="s">
        <v>211</v>
      </c>
      <c r="D22" s="773"/>
      <c r="E22" s="812" t="s">
        <v>23</v>
      </c>
      <c r="F22" s="838"/>
      <c r="G22" s="953"/>
      <c r="H22" s="953"/>
      <c r="I22" s="953"/>
      <c r="J22" s="953"/>
      <c r="K22" s="953"/>
      <c r="L22" s="953"/>
      <c r="M22" s="953"/>
      <c r="N22" s="953"/>
      <c r="O22" s="953"/>
      <c r="P22" s="953"/>
      <c r="Q22" s="953"/>
      <c r="R22" s="953"/>
      <c r="S22" s="953"/>
      <c r="T22" s="953"/>
      <c r="U22" s="953"/>
      <c r="V22" s="953"/>
      <c r="W22" s="953"/>
      <c r="X22" s="953"/>
      <c r="Y22" s="953"/>
      <c r="Z22" s="953"/>
      <c r="AA22" s="953"/>
      <c r="AB22" s="953"/>
      <c r="AC22" s="953"/>
      <c r="AD22" s="953"/>
      <c r="AE22" s="953"/>
      <c r="AF22" s="953"/>
      <c r="AG22" s="953"/>
      <c r="AH22" s="953"/>
      <c r="AI22" s="953"/>
      <c r="AJ22" s="953"/>
      <c r="AK22" s="953"/>
      <c r="AL22" s="953"/>
      <c r="AM22" s="953"/>
      <c r="AN22" s="953"/>
      <c r="AO22" s="953"/>
      <c r="AP22" s="953"/>
      <c r="AQ22" s="953"/>
      <c r="AR22" s="953"/>
      <c r="AS22" s="953"/>
      <c r="AT22" s="953"/>
      <c r="AU22" s="953"/>
      <c r="AV22" s="953"/>
      <c r="AW22" s="953"/>
      <c r="AX22" s="953"/>
      <c r="AY22" s="953"/>
      <c r="AZ22" s="953"/>
      <c r="BA22" s="953"/>
      <c r="BB22" s="953"/>
      <c r="BC22" s="953"/>
      <c r="BD22" s="953"/>
      <c r="BE22" s="953"/>
      <c r="BF22" s="953"/>
      <c r="BG22" s="953"/>
      <c r="BH22" s="953"/>
      <c r="BI22" s="953"/>
      <c r="BJ22" s="953"/>
      <c r="BK22" s="953"/>
      <c r="BL22" s="953"/>
      <c r="BM22" s="953"/>
      <c r="BN22" s="953"/>
      <c r="BO22" s="953"/>
    </row>
    <row r="23" spans="2:67">
      <c r="B23" s="772" t="s">
        <v>718</v>
      </c>
      <c r="C23" s="729" t="s">
        <v>212</v>
      </c>
      <c r="D23" s="773"/>
      <c r="E23" s="812" t="s">
        <v>23</v>
      </c>
      <c r="F23" s="838"/>
      <c r="G23" s="953"/>
      <c r="H23" s="953"/>
      <c r="I23" s="953"/>
      <c r="J23" s="953"/>
      <c r="K23" s="953"/>
      <c r="L23" s="953"/>
      <c r="M23" s="953"/>
      <c r="N23" s="953"/>
      <c r="O23" s="953"/>
      <c r="P23" s="953"/>
      <c r="Q23" s="953"/>
      <c r="R23" s="953"/>
      <c r="S23" s="953"/>
      <c r="T23" s="953"/>
      <c r="U23" s="953"/>
      <c r="V23" s="953"/>
      <c r="W23" s="953"/>
      <c r="X23" s="953"/>
      <c r="Y23" s="953"/>
      <c r="Z23" s="953"/>
      <c r="AA23" s="953"/>
      <c r="AB23" s="953"/>
      <c r="AC23" s="953"/>
      <c r="AD23" s="953"/>
      <c r="AE23" s="953"/>
      <c r="AF23" s="953"/>
      <c r="AG23" s="953"/>
      <c r="AH23" s="953"/>
      <c r="AI23" s="953"/>
      <c r="AJ23" s="953"/>
      <c r="AK23" s="953"/>
      <c r="AL23" s="953"/>
      <c r="AM23" s="953"/>
      <c r="AN23" s="953"/>
      <c r="AO23" s="953"/>
      <c r="AP23" s="953"/>
      <c r="AQ23" s="953"/>
      <c r="AR23" s="953"/>
      <c r="AS23" s="953"/>
      <c r="AT23" s="953"/>
      <c r="AU23" s="953"/>
      <c r="AV23" s="953"/>
      <c r="AW23" s="953"/>
      <c r="AX23" s="953"/>
      <c r="AY23" s="953"/>
      <c r="AZ23" s="953"/>
      <c r="BA23" s="953"/>
      <c r="BB23" s="953"/>
      <c r="BC23" s="953"/>
      <c r="BD23" s="953"/>
      <c r="BE23" s="953"/>
      <c r="BF23" s="953"/>
      <c r="BG23" s="953"/>
      <c r="BH23" s="953"/>
      <c r="BI23" s="953"/>
      <c r="BJ23" s="953"/>
      <c r="BK23" s="953"/>
      <c r="BL23" s="953"/>
      <c r="BM23" s="953"/>
      <c r="BN23" s="953"/>
      <c r="BO23" s="953"/>
    </row>
    <row r="24" spans="2:67">
      <c r="B24" s="772" t="s">
        <v>719</v>
      </c>
      <c r="C24" s="729" t="s">
        <v>213</v>
      </c>
      <c r="D24" s="773"/>
      <c r="E24" s="812" t="s">
        <v>23</v>
      </c>
      <c r="F24" s="838"/>
      <c r="G24" s="953"/>
      <c r="H24" s="953"/>
      <c r="I24" s="953"/>
      <c r="J24" s="953"/>
      <c r="K24" s="953"/>
      <c r="L24" s="953"/>
      <c r="M24" s="953"/>
      <c r="N24" s="953"/>
      <c r="O24" s="953"/>
      <c r="P24" s="953"/>
      <c r="Q24" s="953"/>
      <c r="R24" s="953"/>
      <c r="S24" s="953"/>
      <c r="T24" s="953"/>
      <c r="U24" s="953"/>
      <c r="V24" s="953"/>
      <c r="W24" s="953"/>
      <c r="X24" s="953"/>
      <c r="Y24" s="953"/>
      <c r="Z24" s="953"/>
      <c r="AA24" s="953"/>
      <c r="AB24" s="953"/>
      <c r="AC24" s="953"/>
      <c r="AD24" s="953"/>
      <c r="AE24" s="953"/>
      <c r="AF24" s="953"/>
      <c r="AG24" s="953"/>
      <c r="AH24" s="953"/>
      <c r="AI24" s="953"/>
      <c r="AJ24" s="953"/>
      <c r="AK24" s="953"/>
      <c r="AL24" s="953"/>
      <c r="AM24" s="953"/>
      <c r="AN24" s="953"/>
      <c r="AO24" s="953"/>
      <c r="AP24" s="953"/>
      <c r="AQ24" s="953"/>
      <c r="AR24" s="953"/>
      <c r="AS24" s="953"/>
      <c r="AT24" s="953"/>
      <c r="AU24" s="953"/>
      <c r="AV24" s="953"/>
      <c r="AW24" s="953"/>
      <c r="AX24" s="953"/>
      <c r="AY24" s="953"/>
      <c r="AZ24" s="953"/>
      <c r="BA24" s="953"/>
      <c r="BB24" s="953"/>
      <c r="BC24" s="953"/>
      <c r="BD24" s="953"/>
      <c r="BE24" s="953"/>
      <c r="BF24" s="953"/>
      <c r="BG24" s="953"/>
      <c r="BH24" s="953"/>
      <c r="BI24" s="953"/>
      <c r="BJ24" s="953"/>
      <c r="BK24" s="953"/>
      <c r="BL24" s="953"/>
      <c r="BM24" s="953"/>
      <c r="BN24" s="953"/>
      <c r="BO24" s="953"/>
    </row>
    <row r="25" spans="2:67">
      <c r="B25" s="772" t="s">
        <v>720</v>
      </c>
      <c r="C25" s="729" t="s">
        <v>214</v>
      </c>
      <c r="D25" s="773"/>
      <c r="E25" s="812" t="s">
        <v>23</v>
      </c>
      <c r="F25" s="838"/>
      <c r="G25" s="953"/>
      <c r="H25" s="953"/>
      <c r="I25" s="953"/>
      <c r="J25" s="953"/>
      <c r="K25" s="953"/>
      <c r="L25" s="953"/>
      <c r="M25" s="953"/>
      <c r="N25" s="953"/>
      <c r="O25" s="953"/>
      <c r="P25" s="953"/>
      <c r="Q25" s="953"/>
      <c r="R25" s="953"/>
      <c r="S25" s="953"/>
      <c r="T25" s="953"/>
      <c r="U25" s="953"/>
      <c r="V25" s="953"/>
      <c r="W25" s="953"/>
      <c r="X25" s="953"/>
      <c r="Y25" s="953"/>
      <c r="Z25" s="953"/>
      <c r="AA25" s="953"/>
      <c r="AB25" s="953"/>
      <c r="AC25" s="953"/>
      <c r="AD25" s="953"/>
      <c r="AE25" s="953"/>
      <c r="AF25" s="953"/>
      <c r="AG25" s="953"/>
      <c r="AH25" s="953"/>
      <c r="AI25" s="953"/>
      <c r="AJ25" s="953"/>
      <c r="AK25" s="953"/>
      <c r="AL25" s="953"/>
      <c r="AM25" s="953"/>
      <c r="AN25" s="953"/>
      <c r="AO25" s="953"/>
      <c r="AP25" s="953"/>
      <c r="AQ25" s="953"/>
      <c r="AR25" s="953"/>
      <c r="AS25" s="953"/>
      <c r="AT25" s="953"/>
      <c r="AU25" s="953"/>
      <c r="AV25" s="953"/>
      <c r="AW25" s="953"/>
      <c r="AX25" s="953"/>
      <c r="AY25" s="953"/>
      <c r="AZ25" s="953"/>
      <c r="BA25" s="953"/>
      <c r="BB25" s="953"/>
      <c r="BC25" s="953"/>
      <c r="BD25" s="953"/>
      <c r="BE25" s="953"/>
      <c r="BF25" s="953"/>
      <c r="BG25" s="953"/>
      <c r="BH25" s="953"/>
      <c r="BI25" s="953"/>
      <c r="BJ25" s="953"/>
      <c r="BK25" s="953"/>
      <c r="BL25" s="953"/>
      <c r="BM25" s="953"/>
      <c r="BN25" s="953"/>
      <c r="BO25" s="953"/>
    </row>
    <row r="26" spans="2:67">
      <c r="B26" s="772" t="s">
        <v>721</v>
      </c>
      <c r="C26" s="729" t="s">
        <v>725</v>
      </c>
      <c r="D26" s="773"/>
      <c r="E26" s="812" t="s">
        <v>23</v>
      </c>
      <c r="F26" s="838"/>
      <c r="G26" s="953"/>
      <c r="H26" s="953"/>
      <c r="I26" s="953"/>
      <c r="J26" s="953"/>
      <c r="K26" s="953"/>
      <c r="L26" s="953"/>
      <c r="M26" s="953"/>
      <c r="N26" s="953"/>
      <c r="O26" s="953"/>
      <c r="P26" s="953"/>
      <c r="Q26" s="953"/>
      <c r="R26" s="953"/>
      <c r="S26" s="953"/>
      <c r="T26" s="953"/>
      <c r="U26" s="953"/>
      <c r="V26" s="953"/>
      <c r="W26" s="953"/>
      <c r="X26" s="953"/>
      <c r="Y26" s="953"/>
      <c r="Z26" s="953"/>
      <c r="AA26" s="953"/>
      <c r="AB26" s="953"/>
      <c r="AC26" s="953"/>
      <c r="AD26" s="953"/>
      <c r="AE26" s="953"/>
      <c r="AF26" s="953"/>
      <c r="AG26" s="953"/>
      <c r="AH26" s="953"/>
      <c r="AI26" s="953"/>
      <c r="AJ26" s="953"/>
      <c r="AK26" s="953"/>
      <c r="AL26" s="953"/>
      <c r="AM26" s="953"/>
      <c r="AN26" s="953"/>
      <c r="AO26" s="953"/>
      <c r="AP26" s="953"/>
      <c r="AQ26" s="953"/>
      <c r="AR26" s="953"/>
      <c r="AS26" s="953"/>
      <c r="AT26" s="953"/>
      <c r="AU26" s="953"/>
      <c r="AV26" s="953"/>
      <c r="AW26" s="953"/>
      <c r="AX26" s="953"/>
      <c r="AY26" s="953"/>
      <c r="AZ26" s="953"/>
      <c r="BA26" s="953"/>
      <c r="BB26" s="953"/>
      <c r="BC26" s="953"/>
      <c r="BD26" s="953"/>
      <c r="BE26" s="953"/>
      <c r="BF26" s="953"/>
      <c r="BG26" s="953"/>
      <c r="BH26" s="953"/>
      <c r="BI26" s="953"/>
      <c r="BJ26" s="953"/>
      <c r="BK26" s="953"/>
      <c r="BL26" s="953"/>
      <c r="BM26" s="953"/>
      <c r="BN26" s="953"/>
      <c r="BO26" s="953"/>
    </row>
    <row r="27" spans="2:67">
      <c r="B27" s="772" t="s">
        <v>722</v>
      </c>
      <c r="C27" s="729" t="s">
        <v>1311</v>
      </c>
      <c r="D27" s="773"/>
      <c r="E27" s="812" t="s">
        <v>23</v>
      </c>
      <c r="F27" s="838"/>
      <c r="G27" s="953"/>
      <c r="H27" s="953"/>
      <c r="I27" s="953"/>
      <c r="J27" s="953"/>
      <c r="K27" s="953"/>
      <c r="L27" s="953"/>
      <c r="M27" s="953"/>
      <c r="N27" s="953"/>
      <c r="O27" s="953"/>
      <c r="P27" s="953"/>
      <c r="Q27" s="953"/>
      <c r="R27" s="953"/>
      <c r="S27" s="953"/>
      <c r="T27" s="953"/>
      <c r="U27" s="953"/>
      <c r="V27" s="953"/>
      <c r="W27" s="953"/>
      <c r="X27" s="953"/>
      <c r="Y27" s="953"/>
      <c r="Z27" s="953"/>
      <c r="AA27" s="953"/>
      <c r="AB27" s="953"/>
      <c r="AC27" s="953"/>
      <c r="AD27" s="953"/>
      <c r="AE27" s="953"/>
      <c r="AF27" s="953"/>
      <c r="AG27" s="953"/>
      <c r="AH27" s="953"/>
      <c r="AI27" s="953"/>
      <c r="AJ27" s="953"/>
      <c r="AK27" s="953"/>
      <c r="AL27" s="953"/>
      <c r="AM27" s="953"/>
      <c r="AN27" s="953"/>
      <c r="AO27" s="953"/>
      <c r="AP27" s="953"/>
      <c r="AQ27" s="953"/>
      <c r="AR27" s="953"/>
      <c r="AS27" s="953"/>
      <c r="AT27" s="953"/>
      <c r="AU27" s="953"/>
      <c r="AV27" s="953"/>
      <c r="AW27" s="953"/>
      <c r="AX27" s="953"/>
      <c r="AY27" s="953"/>
      <c r="AZ27" s="953"/>
      <c r="BA27" s="953"/>
      <c r="BB27" s="953"/>
      <c r="BC27" s="953"/>
      <c r="BD27" s="953"/>
      <c r="BE27" s="953"/>
      <c r="BF27" s="953"/>
      <c r="BG27" s="953"/>
      <c r="BH27" s="953"/>
      <c r="BI27" s="953"/>
      <c r="BJ27" s="953"/>
      <c r="BK27" s="953"/>
      <c r="BL27" s="953"/>
      <c r="BM27" s="953"/>
      <c r="BN27" s="953"/>
      <c r="BO27" s="953"/>
    </row>
    <row r="28" spans="2:67">
      <c r="B28" s="772" t="s">
        <v>723</v>
      </c>
      <c r="C28" s="729" t="s">
        <v>280</v>
      </c>
      <c r="D28" s="773"/>
      <c r="E28" s="812" t="s">
        <v>23</v>
      </c>
      <c r="F28" s="838"/>
      <c r="G28" s="953"/>
      <c r="H28" s="953"/>
      <c r="I28" s="953"/>
      <c r="J28" s="953"/>
      <c r="K28" s="953"/>
      <c r="L28" s="953"/>
      <c r="M28" s="953"/>
      <c r="N28" s="953"/>
      <c r="O28" s="953"/>
      <c r="P28" s="953"/>
      <c r="Q28" s="953"/>
      <c r="R28" s="953"/>
      <c r="S28" s="953"/>
      <c r="T28" s="953"/>
      <c r="U28" s="953"/>
      <c r="V28" s="953"/>
      <c r="W28" s="953"/>
      <c r="X28" s="953"/>
      <c r="Y28" s="953"/>
      <c r="Z28" s="953"/>
      <c r="AA28" s="953"/>
      <c r="AB28" s="953"/>
      <c r="AC28" s="953"/>
      <c r="AD28" s="953"/>
      <c r="AE28" s="953"/>
      <c r="AF28" s="953"/>
      <c r="AG28" s="953"/>
      <c r="AH28" s="953"/>
      <c r="AI28" s="953"/>
      <c r="AJ28" s="953"/>
      <c r="AK28" s="953"/>
      <c r="AL28" s="953"/>
      <c r="AM28" s="953"/>
      <c r="AN28" s="953"/>
      <c r="AO28" s="953"/>
      <c r="AP28" s="953"/>
      <c r="AQ28" s="953"/>
      <c r="AR28" s="953"/>
      <c r="AS28" s="953"/>
      <c r="AT28" s="953"/>
      <c r="AU28" s="953"/>
      <c r="AV28" s="953"/>
      <c r="AW28" s="953"/>
      <c r="AX28" s="953"/>
      <c r="AY28" s="953"/>
      <c r="AZ28" s="953"/>
      <c r="BA28" s="953"/>
      <c r="BB28" s="953"/>
      <c r="BC28" s="953"/>
      <c r="BD28" s="953"/>
      <c r="BE28" s="953"/>
      <c r="BF28" s="953"/>
      <c r="BG28" s="953"/>
      <c r="BH28" s="953"/>
      <c r="BI28" s="953"/>
      <c r="BJ28" s="953"/>
      <c r="BK28" s="953"/>
      <c r="BL28" s="953"/>
      <c r="BM28" s="953"/>
      <c r="BN28" s="953"/>
      <c r="BO28" s="953"/>
    </row>
    <row r="29" spans="2:67">
      <c r="B29" s="772" t="s">
        <v>724</v>
      </c>
      <c r="C29" s="729" t="s">
        <v>393</v>
      </c>
      <c r="D29" s="773"/>
      <c r="E29" s="812" t="s">
        <v>23</v>
      </c>
      <c r="F29" s="838"/>
      <c r="G29" s="953"/>
      <c r="H29" s="953"/>
      <c r="I29" s="953"/>
      <c r="J29" s="953"/>
      <c r="K29" s="953"/>
      <c r="L29" s="953"/>
      <c r="M29" s="953"/>
      <c r="N29" s="953"/>
      <c r="O29" s="953"/>
      <c r="P29" s="953"/>
      <c r="Q29" s="953"/>
      <c r="R29" s="953"/>
      <c r="S29" s="953"/>
      <c r="T29" s="953"/>
      <c r="U29" s="953"/>
      <c r="V29" s="953"/>
      <c r="W29" s="953"/>
      <c r="X29" s="953"/>
      <c r="Y29" s="953"/>
      <c r="Z29" s="953"/>
      <c r="AA29" s="953"/>
      <c r="AB29" s="953"/>
      <c r="AC29" s="953"/>
      <c r="AD29" s="953"/>
      <c r="AE29" s="953"/>
      <c r="AF29" s="953"/>
      <c r="AG29" s="953"/>
      <c r="AH29" s="953"/>
      <c r="AI29" s="953"/>
      <c r="AJ29" s="953"/>
      <c r="AK29" s="953"/>
      <c r="AL29" s="953"/>
      <c r="AM29" s="953"/>
      <c r="AN29" s="953"/>
      <c r="AO29" s="953"/>
      <c r="AP29" s="953"/>
      <c r="AQ29" s="953"/>
      <c r="AR29" s="953"/>
      <c r="AS29" s="953"/>
      <c r="AT29" s="953"/>
      <c r="AU29" s="953"/>
      <c r="AV29" s="953"/>
      <c r="AW29" s="953"/>
      <c r="AX29" s="953"/>
      <c r="AY29" s="953"/>
      <c r="AZ29" s="953"/>
      <c r="BA29" s="953"/>
      <c r="BB29" s="953"/>
      <c r="BC29" s="953"/>
      <c r="BD29" s="953"/>
      <c r="BE29" s="953"/>
      <c r="BF29" s="953"/>
      <c r="BG29" s="953"/>
      <c r="BH29" s="953"/>
      <c r="BI29" s="953"/>
      <c r="BJ29" s="953"/>
      <c r="BK29" s="953"/>
      <c r="BL29" s="953"/>
      <c r="BM29" s="953"/>
      <c r="BN29" s="953"/>
      <c r="BO29" s="953"/>
    </row>
    <row r="30" spans="2:67">
      <c r="B30" s="772" t="s">
        <v>22</v>
      </c>
      <c r="C30" s="729" t="s">
        <v>1033</v>
      </c>
      <c r="D30" s="773"/>
      <c r="E30" s="812" t="s">
        <v>23</v>
      </c>
      <c r="F30" s="838"/>
      <c r="G30" s="953"/>
      <c r="H30" s="953"/>
      <c r="I30" s="953"/>
      <c r="J30" s="953"/>
      <c r="K30" s="953"/>
      <c r="L30" s="953"/>
      <c r="M30" s="953"/>
      <c r="N30" s="953"/>
      <c r="O30" s="953"/>
      <c r="P30" s="953"/>
      <c r="Q30" s="953"/>
      <c r="R30" s="953"/>
      <c r="S30" s="953"/>
      <c r="T30" s="953"/>
      <c r="U30" s="953"/>
      <c r="V30" s="953"/>
      <c r="W30" s="953"/>
      <c r="X30" s="953"/>
      <c r="Y30" s="953"/>
      <c r="Z30" s="953"/>
      <c r="AA30" s="953"/>
      <c r="AB30" s="953"/>
      <c r="AC30" s="953"/>
      <c r="AD30" s="953"/>
      <c r="AE30" s="953"/>
      <c r="AF30" s="953"/>
      <c r="AG30" s="953"/>
      <c r="AH30" s="953"/>
      <c r="AI30" s="953"/>
      <c r="AJ30" s="953"/>
      <c r="AK30" s="953"/>
      <c r="AL30" s="953"/>
      <c r="AM30" s="953"/>
      <c r="AN30" s="953"/>
      <c r="AO30" s="953"/>
      <c r="AP30" s="953"/>
      <c r="AQ30" s="953"/>
      <c r="AR30" s="953"/>
      <c r="AS30" s="953"/>
      <c r="AT30" s="953"/>
      <c r="AU30" s="953"/>
      <c r="AV30" s="953"/>
      <c r="AW30" s="953"/>
      <c r="AX30" s="953"/>
      <c r="AY30" s="953"/>
      <c r="AZ30" s="953"/>
      <c r="BA30" s="953"/>
      <c r="BB30" s="953"/>
      <c r="BC30" s="953"/>
      <c r="BD30" s="953"/>
      <c r="BE30" s="953"/>
      <c r="BF30" s="953"/>
      <c r="BG30" s="953"/>
      <c r="BH30" s="953"/>
      <c r="BI30" s="953"/>
      <c r="BJ30" s="953"/>
      <c r="BK30" s="953"/>
      <c r="BL30" s="953"/>
      <c r="BM30" s="953"/>
      <c r="BN30" s="953"/>
      <c r="BO30" s="953"/>
    </row>
    <row r="31" spans="2:67">
      <c r="B31" s="728" t="s">
        <v>1114</v>
      </c>
      <c r="C31" s="729" t="s">
        <v>1106</v>
      </c>
      <c r="D31" s="730"/>
      <c r="E31" s="812" t="s">
        <v>23</v>
      </c>
      <c r="F31" s="838"/>
      <c r="G31" s="959"/>
      <c r="H31" s="959"/>
      <c r="I31" s="959"/>
      <c r="J31" s="959"/>
      <c r="K31" s="959"/>
      <c r="L31" s="959"/>
      <c r="M31" s="959"/>
      <c r="N31" s="959"/>
      <c r="O31" s="959"/>
      <c r="P31" s="959"/>
      <c r="Q31" s="959"/>
      <c r="R31" s="959"/>
      <c r="S31" s="959"/>
      <c r="T31" s="959"/>
      <c r="U31" s="959"/>
      <c r="V31" s="959"/>
      <c r="W31" s="959"/>
      <c r="X31" s="959"/>
      <c r="Y31" s="959"/>
      <c r="Z31" s="959"/>
      <c r="AA31" s="959"/>
      <c r="AB31" s="959"/>
      <c r="AC31" s="959"/>
      <c r="AD31" s="959"/>
      <c r="AE31" s="959"/>
      <c r="AF31" s="959"/>
      <c r="AG31" s="959"/>
      <c r="AH31" s="959"/>
      <c r="AI31" s="959"/>
      <c r="AJ31" s="959"/>
      <c r="AK31" s="959"/>
      <c r="AL31" s="959"/>
      <c r="AM31" s="959"/>
      <c r="AN31" s="959"/>
      <c r="AO31" s="959"/>
      <c r="AP31" s="959"/>
      <c r="AQ31" s="959"/>
      <c r="AR31" s="959"/>
      <c r="AS31" s="959"/>
      <c r="AT31" s="959"/>
      <c r="AU31" s="959"/>
      <c r="AV31" s="959"/>
      <c r="AW31" s="959"/>
      <c r="AX31" s="959"/>
      <c r="AY31" s="959"/>
      <c r="AZ31" s="959"/>
      <c r="BA31" s="959"/>
      <c r="BB31" s="959"/>
      <c r="BC31" s="959"/>
      <c r="BD31" s="959"/>
      <c r="BE31" s="959"/>
      <c r="BF31" s="959"/>
      <c r="BG31" s="959"/>
      <c r="BH31" s="959"/>
      <c r="BI31" s="959"/>
      <c r="BJ31" s="959"/>
      <c r="BK31" s="959"/>
      <c r="BL31" s="959"/>
      <c r="BM31" s="959"/>
      <c r="BN31" s="959"/>
      <c r="BO31" s="959"/>
    </row>
    <row r="32" spans="2:67">
      <c r="B32" s="728" t="s">
        <v>1116</v>
      </c>
      <c r="C32" s="730"/>
      <c r="D32" s="730"/>
      <c r="E32" s="812"/>
      <c r="F32" s="838"/>
      <c r="G32" s="960"/>
      <c r="H32" s="960"/>
      <c r="I32" s="960"/>
      <c r="J32" s="960"/>
      <c r="K32" s="960"/>
      <c r="L32" s="960"/>
      <c r="M32" s="960"/>
      <c r="N32" s="960"/>
      <c r="O32" s="960"/>
      <c r="P32" s="960"/>
      <c r="Q32" s="960"/>
      <c r="R32" s="960"/>
      <c r="S32" s="960"/>
      <c r="T32" s="960"/>
      <c r="U32" s="960"/>
      <c r="V32" s="960"/>
      <c r="W32" s="960"/>
      <c r="X32" s="960"/>
      <c r="Y32" s="960"/>
      <c r="Z32" s="960"/>
      <c r="AA32" s="960"/>
      <c r="AB32" s="960"/>
      <c r="AC32" s="960"/>
      <c r="AD32" s="960"/>
      <c r="AE32" s="960"/>
      <c r="AF32" s="960"/>
      <c r="AG32" s="960"/>
      <c r="AH32" s="960"/>
      <c r="AI32" s="960"/>
      <c r="AJ32" s="960"/>
      <c r="AK32" s="960"/>
      <c r="AL32" s="960"/>
      <c r="AM32" s="960"/>
      <c r="AN32" s="960"/>
      <c r="AO32" s="960"/>
      <c r="AP32" s="960"/>
      <c r="AQ32" s="960"/>
      <c r="AR32" s="960"/>
      <c r="AS32" s="960"/>
      <c r="AT32" s="960"/>
      <c r="AU32" s="960"/>
      <c r="AV32" s="960"/>
      <c r="AW32" s="960"/>
      <c r="AX32" s="960"/>
      <c r="AY32" s="960"/>
      <c r="AZ32" s="960"/>
      <c r="BA32" s="960"/>
      <c r="BB32" s="960"/>
      <c r="BC32" s="960"/>
      <c r="BD32" s="960"/>
      <c r="BE32" s="960"/>
      <c r="BF32" s="960"/>
      <c r="BG32" s="960"/>
      <c r="BH32" s="960"/>
      <c r="BI32" s="960"/>
      <c r="BJ32" s="960"/>
      <c r="BK32" s="960"/>
      <c r="BL32" s="960"/>
      <c r="BM32" s="960"/>
      <c r="BN32" s="960"/>
      <c r="BO32" s="960"/>
    </row>
    <row r="33" spans="1:67">
      <c r="B33" s="809"/>
      <c r="C33" s="63"/>
      <c r="G33" s="856"/>
      <c r="H33" s="856"/>
      <c r="I33" s="856"/>
      <c r="J33" s="856"/>
      <c r="K33" s="856"/>
      <c r="L33" s="856"/>
      <c r="M33" s="856"/>
      <c r="N33" s="856"/>
      <c r="O33" s="856"/>
      <c r="P33" s="856"/>
      <c r="Q33" s="856"/>
      <c r="R33" s="856"/>
      <c r="S33" s="856"/>
      <c r="T33" s="856"/>
      <c r="U33" s="856"/>
      <c r="V33" s="856"/>
      <c r="W33" s="856"/>
      <c r="X33" s="856"/>
      <c r="Y33" s="856"/>
      <c r="Z33" s="856"/>
      <c r="AA33" s="856"/>
      <c r="AB33" s="856"/>
      <c r="AC33" s="856"/>
      <c r="AD33" s="856"/>
      <c r="AE33" s="856"/>
      <c r="AF33" s="856"/>
      <c r="AG33" s="856"/>
      <c r="AH33" s="856"/>
      <c r="AI33" s="856"/>
      <c r="AJ33" s="856"/>
      <c r="AK33" s="856"/>
      <c r="AL33" s="856"/>
      <c r="AM33" s="856"/>
      <c r="AN33" s="856"/>
      <c r="AO33" s="856"/>
      <c r="AP33" s="856"/>
      <c r="AQ33" s="856"/>
      <c r="AR33" s="856"/>
      <c r="AS33" s="856"/>
      <c r="AT33" s="856"/>
      <c r="AU33" s="856"/>
      <c r="AV33" s="856"/>
      <c r="AW33" s="856"/>
      <c r="AX33" s="856"/>
      <c r="AY33" s="856"/>
      <c r="AZ33" s="856"/>
      <c r="BA33" s="856"/>
      <c r="BB33" s="856"/>
      <c r="BC33" s="856"/>
      <c r="BD33" s="856"/>
      <c r="BE33" s="856"/>
      <c r="BF33" s="856"/>
      <c r="BG33" s="856"/>
      <c r="BH33" s="856"/>
      <c r="BI33" s="856"/>
      <c r="BJ33" s="856"/>
      <c r="BK33" s="856"/>
      <c r="BL33" s="856"/>
      <c r="BM33" s="856"/>
      <c r="BN33" s="856"/>
      <c r="BO33" s="856"/>
    </row>
    <row r="34" spans="1:67">
      <c r="A34" s="809"/>
      <c r="B34" s="809"/>
      <c r="C34" s="63"/>
      <c r="G34" s="856"/>
      <c r="H34" s="856"/>
      <c r="I34" s="856"/>
      <c r="J34" s="856"/>
      <c r="K34" s="856"/>
      <c r="L34" s="856"/>
      <c r="M34" s="856"/>
      <c r="N34" s="856"/>
      <c r="O34" s="856"/>
      <c r="P34" s="856"/>
      <c r="Q34" s="856"/>
      <c r="R34" s="856"/>
      <c r="S34" s="856"/>
      <c r="T34" s="856"/>
      <c r="U34" s="856"/>
      <c r="V34" s="856"/>
      <c r="W34" s="856"/>
      <c r="X34" s="856"/>
      <c r="Y34" s="856"/>
      <c r="Z34" s="856"/>
      <c r="AA34" s="856"/>
      <c r="AB34" s="856"/>
      <c r="AC34" s="856"/>
      <c r="AD34" s="856"/>
      <c r="AE34" s="856"/>
      <c r="AF34" s="856"/>
      <c r="AG34" s="856"/>
      <c r="AH34" s="856"/>
      <c r="AI34" s="856"/>
      <c r="AJ34" s="856"/>
      <c r="AK34" s="856"/>
      <c r="AL34" s="856"/>
      <c r="AM34" s="856"/>
      <c r="AN34" s="856"/>
      <c r="AO34" s="856"/>
      <c r="AP34" s="856"/>
      <c r="AQ34" s="856"/>
      <c r="AR34" s="856"/>
      <c r="AS34" s="856"/>
      <c r="AT34" s="856"/>
      <c r="AU34" s="856"/>
      <c r="AV34" s="856"/>
      <c r="AW34" s="856"/>
      <c r="AX34" s="856"/>
      <c r="AY34" s="856"/>
      <c r="AZ34" s="856"/>
      <c r="BA34" s="856"/>
      <c r="BB34" s="856"/>
      <c r="BC34" s="856"/>
      <c r="BD34" s="856"/>
      <c r="BE34" s="856"/>
      <c r="BF34" s="856"/>
      <c r="BG34" s="856"/>
      <c r="BH34" s="856"/>
      <c r="BI34" s="856"/>
      <c r="BJ34" s="856"/>
      <c r="BK34" s="856"/>
      <c r="BL34" s="856"/>
      <c r="BM34" s="856"/>
      <c r="BN34" s="856"/>
      <c r="BO34" s="856"/>
    </row>
    <row r="35" spans="1:67">
      <c r="A35" s="809"/>
      <c r="B35" s="809"/>
      <c r="C35" s="63"/>
      <c r="G35" s="856"/>
      <c r="H35" s="856"/>
      <c r="I35" s="856"/>
      <c r="J35" s="856"/>
      <c r="K35" s="856"/>
      <c r="L35" s="856"/>
      <c r="M35" s="856"/>
      <c r="N35" s="856"/>
      <c r="O35" s="856"/>
      <c r="P35" s="856"/>
      <c r="Q35" s="856"/>
      <c r="R35" s="856"/>
      <c r="S35" s="856"/>
      <c r="T35" s="856"/>
      <c r="U35" s="856"/>
      <c r="V35" s="856"/>
      <c r="W35" s="856"/>
      <c r="X35" s="856"/>
      <c r="Y35" s="856"/>
      <c r="Z35" s="856"/>
      <c r="AA35" s="856"/>
      <c r="AB35" s="856"/>
      <c r="AC35" s="856"/>
      <c r="AD35" s="856"/>
      <c r="AE35" s="856"/>
      <c r="AF35" s="856"/>
      <c r="AG35" s="856"/>
      <c r="AH35" s="856"/>
      <c r="AI35" s="856"/>
      <c r="AJ35" s="856"/>
      <c r="AK35" s="856"/>
      <c r="AL35" s="856"/>
      <c r="AM35" s="856"/>
      <c r="AN35" s="856"/>
      <c r="AO35" s="856"/>
      <c r="AP35" s="856"/>
      <c r="AQ35" s="856"/>
      <c r="AR35" s="856"/>
      <c r="AS35" s="856"/>
      <c r="AT35" s="856"/>
      <c r="AU35" s="856"/>
      <c r="AV35" s="856"/>
      <c r="AW35" s="856"/>
      <c r="AX35" s="856"/>
      <c r="AY35" s="856"/>
      <c r="AZ35" s="856"/>
      <c r="BA35" s="856"/>
      <c r="BB35" s="856"/>
      <c r="BC35" s="856"/>
      <c r="BD35" s="856"/>
      <c r="BE35" s="856"/>
      <c r="BF35" s="856"/>
      <c r="BG35" s="856"/>
      <c r="BH35" s="856"/>
      <c r="BI35" s="856"/>
      <c r="BJ35" s="856"/>
      <c r="BK35" s="856"/>
      <c r="BL35" s="856"/>
      <c r="BM35" s="856"/>
      <c r="BN35" s="856"/>
      <c r="BO35" s="856"/>
    </row>
    <row r="36" spans="1:67">
      <c r="C36" s="809"/>
      <c r="G36" s="856"/>
      <c r="H36" s="856"/>
      <c r="I36" s="856"/>
      <c r="J36" s="856"/>
      <c r="K36" s="856"/>
      <c r="L36" s="856"/>
      <c r="M36" s="856"/>
      <c r="N36" s="856"/>
      <c r="O36" s="856"/>
      <c r="P36" s="856"/>
      <c r="Q36" s="856"/>
      <c r="R36" s="856"/>
      <c r="S36" s="856"/>
      <c r="T36" s="856"/>
      <c r="U36" s="856"/>
      <c r="V36" s="856"/>
      <c r="W36" s="856"/>
      <c r="X36" s="856"/>
      <c r="Y36" s="856"/>
      <c r="Z36" s="856"/>
      <c r="AA36" s="856"/>
      <c r="AB36" s="856"/>
      <c r="AC36" s="856"/>
      <c r="AD36" s="856"/>
      <c r="AE36" s="856"/>
      <c r="AF36" s="856"/>
      <c r="AG36" s="856"/>
      <c r="AH36" s="856"/>
      <c r="AI36" s="856"/>
      <c r="AJ36" s="856"/>
      <c r="AK36" s="856"/>
      <c r="AL36" s="856"/>
      <c r="AM36" s="856"/>
      <c r="AN36" s="856"/>
      <c r="AO36" s="856"/>
      <c r="AP36" s="856"/>
      <c r="AQ36" s="856"/>
      <c r="AR36" s="856"/>
      <c r="AS36" s="856"/>
      <c r="AT36" s="856"/>
      <c r="AU36" s="856"/>
      <c r="AV36" s="856"/>
      <c r="AW36" s="856"/>
      <c r="AX36" s="856"/>
      <c r="AY36" s="856"/>
      <c r="AZ36" s="856"/>
      <c r="BA36" s="856"/>
      <c r="BB36" s="856"/>
      <c r="BC36" s="856"/>
      <c r="BD36" s="856"/>
      <c r="BE36" s="856"/>
      <c r="BF36" s="856"/>
      <c r="BG36" s="856"/>
      <c r="BH36" s="856"/>
      <c r="BI36" s="856"/>
      <c r="BJ36" s="856"/>
      <c r="BK36" s="856"/>
      <c r="BL36" s="856"/>
      <c r="BM36" s="856"/>
      <c r="BN36" s="856"/>
      <c r="BO36" s="856"/>
    </row>
    <row r="37" spans="1:67" ht="13.5" thickBot="1">
      <c r="B37" s="938"/>
      <c r="C37" s="643"/>
      <c r="G37" s="856"/>
      <c r="H37" s="856"/>
      <c r="I37" s="856"/>
      <c r="J37" s="856"/>
      <c r="K37" s="856"/>
      <c r="L37" s="856"/>
      <c r="M37" s="856"/>
      <c r="N37" s="856"/>
      <c r="O37" s="856"/>
      <c r="P37" s="856"/>
      <c r="Q37" s="856"/>
      <c r="R37" s="856"/>
      <c r="S37" s="856"/>
      <c r="T37" s="856"/>
      <c r="U37" s="856"/>
      <c r="V37" s="856"/>
      <c r="W37" s="856"/>
      <c r="X37" s="856"/>
      <c r="Y37" s="856"/>
      <c r="Z37" s="856"/>
      <c r="AA37" s="856"/>
      <c r="AB37" s="856"/>
      <c r="AC37" s="856"/>
      <c r="AD37" s="856"/>
      <c r="AE37" s="856"/>
      <c r="AF37" s="856"/>
      <c r="AG37" s="856"/>
      <c r="AH37" s="856"/>
      <c r="AI37" s="856"/>
      <c r="AJ37" s="856"/>
      <c r="AK37" s="856"/>
      <c r="AL37" s="856"/>
      <c r="AM37" s="856"/>
      <c r="AN37" s="856"/>
      <c r="AO37" s="856"/>
      <c r="AP37" s="856"/>
      <c r="AQ37" s="856"/>
      <c r="AR37" s="856"/>
      <c r="AS37" s="856"/>
      <c r="AT37" s="856"/>
      <c r="AU37" s="856"/>
      <c r="AV37" s="856"/>
      <c r="AW37" s="856"/>
      <c r="AX37" s="856"/>
      <c r="AY37" s="856"/>
      <c r="AZ37" s="856"/>
      <c r="BA37" s="856"/>
      <c r="BB37" s="856"/>
      <c r="BC37" s="856"/>
      <c r="BD37" s="856"/>
      <c r="BE37" s="856"/>
      <c r="BF37" s="856"/>
      <c r="BG37" s="856"/>
      <c r="BH37" s="856"/>
      <c r="BI37" s="856"/>
      <c r="BJ37" s="856"/>
      <c r="BK37" s="856"/>
      <c r="BL37" s="856"/>
      <c r="BM37" s="856"/>
      <c r="BN37" s="856"/>
      <c r="BO37" s="856"/>
    </row>
    <row r="38" spans="1:67" ht="13.5" thickBot="1">
      <c r="B38" s="17" t="s">
        <v>562</v>
      </c>
      <c r="C38" s="781"/>
      <c r="D38" s="781"/>
      <c r="E38" s="791"/>
      <c r="F38" s="791"/>
      <c r="G38" s="147">
        <f t="shared" ref="G38:BO38" si="28">G$7</f>
        <v>1990</v>
      </c>
      <c r="H38" s="147">
        <f t="shared" si="28"/>
        <v>1991</v>
      </c>
      <c r="I38" s="147">
        <f t="shared" si="28"/>
        <v>1992</v>
      </c>
      <c r="J38" s="147">
        <f t="shared" si="28"/>
        <v>1993</v>
      </c>
      <c r="K38" s="147">
        <f t="shared" si="28"/>
        <v>1994</v>
      </c>
      <c r="L38" s="147">
        <f t="shared" si="28"/>
        <v>1995</v>
      </c>
      <c r="M38" s="147">
        <f t="shared" si="28"/>
        <v>1996</v>
      </c>
      <c r="N38" s="147">
        <f t="shared" si="28"/>
        <v>1997</v>
      </c>
      <c r="O38" s="147">
        <f t="shared" si="28"/>
        <v>1998</v>
      </c>
      <c r="P38" s="147">
        <f t="shared" si="28"/>
        <v>1999</v>
      </c>
      <c r="Q38" s="147">
        <f t="shared" si="28"/>
        <v>2000</v>
      </c>
      <c r="R38" s="147">
        <f t="shared" si="28"/>
        <v>2001</v>
      </c>
      <c r="S38" s="147">
        <f t="shared" si="28"/>
        <v>2002</v>
      </c>
      <c r="T38" s="147">
        <f t="shared" si="28"/>
        <v>2003</v>
      </c>
      <c r="U38" s="147">
        <f t="shared" si="28"/>
        <v>2004</v>
      </c>
      <c r="V38" s="147">
        <f t="shared" si="28"/>
        <v>2005</v>
      </c>
      <c r="W38" s="147">
        <f t="shared" si="28"/>
        <v>2006</v>
      </c>
      <c r="X38" s="147">
        <f t="shared" si="28"/>
        <v>2007</v>
      </c>
      <c r="Y38" s="147">
        <f t="shared" si="28"/>
        <v>2008</v>
      </c>
      <c r="Z38" s="147">
        <f t="shared" si="28"/>
        <v>2009</v>
      </c>
      <c r="AA38" s="147">
        <f t="shared" si="28"/>
        <v>2010</v>
      </c>
      <c r="AB38" s="147">
        <f t="shared" si="28"/>
        <v>2011</v>
      </c>
      <c r="AC38" s="147">
        <f t="shared" si="28"/>
        <v>2012</v>
      </c>
      <c r="AD38" s="147">
        <f t="shared" si="28"/>
        <v>2013</v>
      </c>
      <c r="AE38" s="147">
        <f t="shared" si="28"/>
        <v>2014</v>
      </c>
      <c r="AF38" s="147">
        <f t="shared" si="28"/>
        <v>2015</v>
      </c>
      <c r="AG38" s="147">
        <f t="shared" si="28"/>
        <v>2016</v>
      </c>
      <c r="AH38" s="147">
        <f t="shared" si="28"/>
        <v>2017</v>
      </c>
      <c r="AI38" s="147">
        <f t="shared" si="28"/>
        <v>2018</v>
      </c>
      <c r="AJ38" s="147">
        <f t="shared" si="28"/>
        <v>2019</v>
      </c>
      <c r="AK38" s="147">
        <f t="shared" si="28"/>
        <v>2020</v>
      </c>
      <c r="AL38" s="147">
        <f t="shared" si="28"/>
        <v>2021</v>
      </c>
      <c r="AM38" s="147">
        <f t="shared" si="28"/>
        <v>2022</v>
      </c>
      <c r="AN38" s="147">
        <f t="shared" si="28"/>
        <v>2023</v>
      </c>
      <c r="AO38" s="147">
        <f t="shared" si="28"/>
        <v>2024</v>
      </c>
      <c r="AP38" s="147">
        <f t="shared" si="28"/>
        <v>2025</v>
      </c>
      <c r="AQ38" s="147">
        <f t="shared" si="28"/>
        <v>2026</v>
      </c>
      <c r="AR38" s="147">
        <f t="shared" si="28"/>
        <v>2027</v>
      </c>
      <c r="AS38" s="147">
        <f t="shared" si="28"/>
        <v>2028</v>
      </c>
      <c r="AT38" s="147">
        <f t="shared" si="28"/>
        <v>2029</v>
      </c>
      <c r="AU38" s="147">
        <f t="shared" si="28"/>
        <v>2030</v>
      </c>
      <c r="AV38" s="147">
        <f t="shared" si="28"/>
        <v>2031</v>
      </c>
      <c r="AW38" s="147">
        <f t="shared" si="28"/>
        <v>2032</v>
      </c>
      <c r="AX38" s="147">
        <f t="shared" si="28"/>
        <v>2033</v>
      </c>
      <c r="AY38" s="147">
        <f t="shared" si="28"/>
        <v>2034</v>
      </c>
      <c r="AZ38" s="147">
        <f t="shared" si="28"/>
        <v>2035</v>
      </c>
      <c r="BA38" s="147">
        <f t="shared" si="28"/>
        <v>2036</v>
      </c>
      <c r="BB38" s="147">
        <f t="shared" si="28"/>
        <v>2037</v>
      </c>
      <c r="BC38" s="147">
        <f t="shared" si="28"/>
        <v>2038</v>
      </c>
      <c r="BD38" s="147">
        <f t="shared" si="28"/>
        <v>2039</v>
      </c>
      <c r="BE38" s="147">
        <f t="shared" si="28"/>
        <v>2040</v>
      </c>
      <c r="BF38" s="147">
        <f t="shared" si="28"/>
        <v>2041</v>
      </c>
      <c r="BG38" s="147">
        <f t="shared" si="28"/>
        <v>2042</v>
      </c>
      <c r="BH38" s="147">
        <f t="shared" si="28"/>
        <v>2043</v>
      </c>
      <c r="BI38" s="147">
        <f t="shared" si="28"/>
        <v>2044</v>
      </c>
      <c r="BJ38" s="147">
        <f t="shared" si="28"/>
        <v>2045</v>
      </c>
      <c r="BK38" s="147">
        <f t="shared" si="28"/>
        <v>2046</v>
      </c>
      <c r="BL38" s="147">
        <f t="shared" si="28"/>
        <v>2047</v>
      </c>
      <c r="BM38" s="147">
        <f t="shared" si="28"/>
        <v>2048</v>
      </c>
      <c r="BN38" s="147">
        <f t="shared" si="28"/>
        <v>2049</v>
      </c>
      <c r="BO38" s="147">
        <f t="shared" si="28"/>
        <v>2050</v>
      </c>
    </row>
    <row r="39" spans="1:67">
      <c r="B39" s="766"/>
      <c r="C39" s="58" t="s">
        <v>788</v>
      </c>
      <c r="D39" s="708"/>
      <c r="E39" s="702"/>
      <c r="F39" s="703"/>
      <c r="G39" s="795"/>
      <c r="H39" s="703"/>
      <c r="I39" s="726"/>
      <c r="J39" s="726"/>
      <c r="K39" s="726"/>
      <c r="L39" s="726"/>
      <c r="M39" s="726"/>
      <c r="N39" s="726"/>
      <c r="O39" s="726"/>
      <c r="P39" s="726"/>
      <c r="Q39" s="726"/>
      <c r="R39" s="726"/>
      <c r="S39" s="726"/>
      <c r="T39" s="726"/>
      <c r="U39" s="726"/>
      <c r="V39" s="726"/>
      <c r="W39" s="726"/>
      <c r="X39" s="726"/>
      <c r="Y39" s="726"/>
      <c r="Z39" s="726"/>
      <c r="AA39" s="726"/>
      <c r="AB39" s="726"/>
      <c r="AC39" s="726"/>
      <c r="AD39" s="726"/>
      <c r="AE39" s="726"/>
      <c r="AF39" s="726"/>
      <c r="AG39" s="726"/>
      <c r="AH39" s="726"/>
      <c r="AI39" s="726"/>
      <c r="AJ39" s="726"/>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793"/>
    </row>
    <row r="40" spans="1:67">
      <c r="B40" s="772">
        <f>B16+1</f>
        <v>8</v>
      </c>
      <c r="C40" s="725" t="s">
        <v>1366</v>
      </c>
      <c r="D40" s="701"/>
      <c r="E40" s="812" t="s">
        <v>1315</v>
      </c>
      <c r="F40" s="838"/>
      <c r="G40" s="666" t="s">
        <v>783</v>
      </c>
      <c r="H40" s="666" t="s">
        <v>783</v>
      </c>
      <c r="I40" s="666" t="s">
        <v>783</v>
      </c>
      <c r="J40" s="666" t="s">
        <v>783</v>
      </c>
      <c r="K40" s="666" t="s">
        <v>783</v>
      </c>
      <c r="L40" s="666" t="s">
        <v>783</v>
      </c>
      <c r="M40" s="666" t="s">
        <v>783</v>
      </c>
      <c r="N40" s="666" t="s">
        <v>783</v>
      </c>
      <c r="O40" s="666" t="s">
        <v>783</v>
      </c>
      <c r="P40" s="666" t="s">
        <v>783</v>
      </c>
      <c r="Q40" s="666" t="s">
        <v>783</v>
      </c>
      <c r="R40" s="666" t="s">
        <v>783</v>
      </c>
      <c r="S40" s="666" t="s">
        <v>783</v>
      </c>
      <c r="T40" s="666" t="s">
        <v>783</v>
      </c>
      <c r="U40" s="666" t="s">
        <v>783</v>
      </c>
      <c r="V40" s="666" t="s">
        <v>783</v>
      </c>
      <c r="W40" s="666" t="s">
        <v>783</v>
      </c>
      <c r="X40" s="666" t="s">
        <v>783</v>
      </c>
      <c r="Y40" s="666" t="s">
        <v>783</v>
      </c>
      <c r="Z40" s="666" t="s">
        <v>783</v>
      </c>
      <c r="AA40" s="666" t="s">
        <v>783</v>
      </c>
      <c r="AB40" s="666" t="s">
        <v>783</v>
      </c>
      <c r="AC40" s="666" t="s">
        <v>783</v>
      </c>
      <c r="AD40" s="666" t="s">
        <v>783</v>
      </c>
      <c r="AE40" s="666" t="s">
        <v>783</v>
      </c>
      <c r="AF40" s="666" t="s">
        <v>783</v>
      </c>
      <c r="AG40" s="666" t="s">
        <v>783</v>
      </c>
      <c r="AH40" s="666" t="s">
        <v>783</v>
      </c>
      <c r="AI40" s="666" t="s">
        <v>783</v>
      </c>
      <c r="AJ40" s="666" t="s">
        <v>783</v>
      </c>
      <c r="AK40" s="666" t="s">
        <v>783</v>
      </c>
      <c r="AL40" s="666" t="s">
        <v>783</v>
      </c>
      <c r="AM40" s="666" t="s">
        <v>783</v>
      </c>
      <c r="AN40" s="666" t="s">
        <v>783</v>
      </c>
      <c r="AO40" s="666" t="s">
        <v>783</v>
      </c>
      <c r="AP40" s="666" t="s">
        <v>783</v>
      </c>
      <c r="AQ40" s="666" t="s">
        <v>783</v>
      </c>
      <c r="AR40" s="666" t="s">
        <v>783</v>
      </c>
      <c r="AS40" s="666" t="s">
        <v>783</v>
      </c>
      <c r="AT40" s="666" t="s">
        <v>783</v>
      </c>
      <c r="AU40" s="666" t="s">
        <v>783</v>
      </c>
      <c r="AV40" s="666" t="s">
        <v>783</v>
      </c>
      <c r="AW40" s="666" t="s">
        <v>783</v>
      </c>
      <c r="AX40" s="666" t="s">
        <v>783</v>
      </c>
      <c r="AY40" s="666" t="s">
        <v>783</v>
      </c>
      <c r="AZ40" s="666" t="s">
        <v>783</v>
      </c>
      <c r="BA40" s="666" t="s">
        <v>783</v>
      </c>
      <c r="BB40" s="666" t="s">
        <v>783</v>
      </c>
      <c r="BC40" s="666" t="s">
        <v>783</v>
      </c>
      <c r="BD40" s="666" t="s">
        <v>783</v>
      </c>
      <c r="BE40" s="666" t="s">
        <v>783</v>
      </c>
      <c r="BF40" s="666" t="s">
        <v>783</v>
      </c>
      <c r="BG40" s="666" t="s">
        <v>783</v>
      </c>
      <c r="BH40" s="666" t="s">
        <v>783</v>
      </c>
      <c r="BI40" s="666" t="s">
        <v>783</v>
      </c>
      <c r="BJ40" s="666" t="s">
        <v>783</v>
      </c>
      <c r="BK40" s="666" t="s">
        <v>783</v>
      </c>
      <c r="BL40" s="666" t="s">
        <v>783</v>
      </c>
      <c r="BM40" s="666" t="s">
        <v>783</v>
      </c>
      <c r="BN40" s="666" t="s">
        <v>783</v>
      </c>
      <c r="BO40" s="666" t="s">
        <v>783</v>
      </c>
    </row>
    <row r="41" spans="1:67" ht="12.2" customHeight="1">
      <c r="B41" s="772">
        <f>B40+1</f>
        <v>9</v>
      </c>
      <c r="C41" s="725" t="s">
        <v>1259</v>
      </c>
      <c r="D41" s="701"/>
      <c r="E41" s="812" t="s">
        <v>1315</v>
      </c>
      <c r="F41" s="838"/>
      <c r="G41" s="168" t="s">
        <v>783</v>
      </c>
      <c r="H41" s="168" t="s">
        <v>783</v>
      </c>
      <c r="I41" s="168" t="s">
        <v>783</v>
      </c>
      <c r="J41" s="168" t="s">
        <v>783</v>
      </c>
      <c r="K41" s="168" t="s">
        <v>783</v>
      </c>
      <c r="L41" s="168" t="s">
        <v>783</v>
      </c>
      <c r="M41" s="168" t="s">
        <v>783</v>
      </c>
      <c r="N41" s="168" t="s">
        <v>783</v>
      </c>
      <c r="O41" s="168" t="s">
        <v>783</v>
      </c>
      <c r="P41" s="168" t="s">
        <v>783</v>
      </c>
      <c r="Q41" s="168" t="s">
        <v>783</v>
      </c>
      <c r="R41" s="168" t="s">
        <v>783</v>
      </c>
      <c r="S41" s="168" t="s">
        <v>783</v>
      </c>
      <c r="T41" s="168" t="s">
        <v>783</v>
      </c>
      <c r="U41" s="168" t="s">
        <v>783</v>
      </c>
      <c r="V41" s="168" t="s">
        <v>783</v>
      </c>
      <c r="W41" s="168" t="s">
        <v>783</v>
      </c>
      <c r="X41" s="168" t="s">
        <v>783</v>
      </c>
      <c r="Y41" s="168" t="s">
        <v>783</v>
      </c>
      <c r="Z41" s="168" t="s">
        <v>783</v>
      </c>
      <c r="AA41" s="168" t="s">
        <v>783</v>
      </c>
      <c r="AB41" s="168" t="s">
        <v>783</v>
      </c>
      <c r="AC41" s="168" t="s">
        <v>783</v>
      </c>
      <c r="AD41" s="168" t="s">
        <v>783</v>
      </c>
      <c r="AE41" s="168" t="s">
        <v>783</v>
      </c>
      <c r="AF41" s="168" t="s">
        <v>783</v>
      </c>
      <c r="AG41" s="168" t="s">
        <v>783</v>
      </c>
      <c r="AH41" s="168" t="s">
        <v>783</v>
      </c>
      <c r="AI41" s="168" t="s">
        <v>783</v>
      </c>
      <c r="AJ41" s="168" t="s">
        <v>783</v>
      </c>
      <c r="AK41" s="168" t="s">
        <v>783</v>
      </c>
      <c r="AL41" s="168" t="s">
        <v>783</v>
      </c>
      <c r="AM41" s="168" t="s">
        <v>783</v>
      </c>
      <c r="AN41" s="168" t="s">
        <v>783</v>
      </c>
      <c r="AO41" s="168" t="s">
        <v>783</v>
      </c>
      <c r="AP41" s="168" t="s">
        <v>783</v>
      </c>
      <c r="AQ41" s="168" t="s">
        <v>783</v>
      </c>
      <c r="AR41" s="168" t="s">
        <v>783</v>
      </c>
      <c r="AS41" s="168" t="s">
        <v>783</v>
      </c>
      <c r="AT41" s="168" t="s">
        <v>783</v>
      </c>
      <c r="AU41" s="168" t="s">
        <v>783</v>
      </c>
      <c r="AV41" s="168" t="s">
        <v>783</v>
      </c>
      <c r="AW41" s="168" t="s">
        <v>783</v>
      </c>
      <c r="AX41" s="168" t="s">
        <v>783</v>
      </c>
      <c r="AY41" s="168" t="s">
        <v>783</v>
      </c>
      <c r="AZ41" s="168" t="s">
        <v>783</v>
      </c>
      <c r="BA41" s="168" t="s">
        <v>783</v>
      </c>
      <c r="BB41" s="168" t="s">
        <v>783</v>
      </c>
      <c r="BC41" s="168" t="s">
        <v>783</v>
      </c>
      <c r="BD41" s="168" t="s">
        <v>783</v>
      </c>
      <c r="BE41" s="168" t="s">
        <v>783</v>
      </c>
      <c r="BF41" s="168" t="s">
        <v>783</v>
      </c>
      <c r="BG41" s="168" t="s">
        <v>783</v>
      </c>
      <c r="BH41" s="168" t="s">
        <v>783</v>
      </c>
      <c r="BI41" s="168" t="s">
        <v>783</v>
      </c>
      <c r="BJ41" s="168" t="s">
        <v>783</v>
      </c>
      <c r="BK41" s="168" t="s">
        <v>783</v>
      </c>
      <c r="BL41" s="168" t="s">
        <v>783</v>
      </c>
      <c r="BM41" s="168" t="s">
        <v>783</v>
      </c>
      <c r="BN41" s="168" t="s">
        <v>783</v>
      </c>
      <c r="BO41" s="168" t="s">
        <v>783</v>
      </c>
    </row>
    <row r="42" spans="1:67" ht="12.2" customHeight="1">
      <c r="B42" s="772">
        <f>B41+1</f>
        <v>10</v>
      </c>
      <c r="C42" s="725" t="s">
        <v>1260</v>
      </c>
      <c r="D42" s="701"/>
      <c r="E42" s="812" t="s">
        <v>1315</v>
      </c>
      <c r="F42" s="838"/>
      <c r="G42" s="168" t="s">
        <v>783</v>
      </c>
      <c r="H42" s="168" t="s">
        <v>783</v>
      </c>
      <c r="I42" s="168" t="s">
        <v>783</v>
      </c>
      <c r="J42" s="168" t="s">
        <v>783</v>
      </c>
      <c r="K42" s="168" t="s">
        <v>783</v>
      </c>
      <c r="L42" s="168" t="s">
        <v>783</v>
      </c>
      <c r="M42" s="168" t="s">
        <v>783</v>
      </c>
      <c r="N42" s="168" t="s">
        <v>783</v>
      </c>
      <c r="O42" s="168" t="s">
        <v>783</v>
      </c>
      <c r="P42" s="168" t="s">
        <v>783</v>
      </c>
      <c r="Q42" s="168" t="s">
        <v>783</v>
      </c>
      <c r="R42" s="168" t="s">
        <v>783</v>
      </c>
      <c r="S42" s="168" t="s">
        <v>783</v>
      </c>
      <c r="T42" s="168" t="s">
        <v>783</v>
      </c>
      <c r="U42" s="168" t="s">
        <v>783</v>
      </c>
      <c r="V42" s="168" t="s">
        <v>783</v>
      </c>
      <c r="W42" s="168" t="s">
        <v>783</v>
      </c>
      <c r="X42" s="168" t="s">
        <v>783</v>
      </c>
      <c r="Y42" s="168" t="s">
        <v>783</v>
      </c>
      <c r="Z42" s="168" t="s">
        <v>783</v>
      </c>
      <c r="AA42" s="168" t="s">
        <v>783</v>
      </c>
      <c r="AB42" s="168" t="s">
        <v>783</v>
      </c>
      <c r="AC42" s="168" t="s">
        <v>783</v>
      </c>
      <c r="AD42" s="168" t="s">
        <v>783</v>
      </c>
      <c r="AE42" s="168" t="s">
        <v>783</v>
      </c>
      <c r="AF42" s="168" t="s">
        <v>783</v>
      </c>
      <c r="AG42" s="168" t="s">
        <v>783</v>
      </c>
      <c r="AH42" s="168" t="s">
        <v>783</v>
      </c>
      <c r="AI42" s="168" t="s">
        <v>783</v>
      </c>
      <c r="AJ42" s="168" t="s">
        <v>783</v>
      </c>
      <c r="AK42" s="168" t="s">
        <v>783</v>
      </c>
      <c r="AL42" s="168" t="s">
        <v>783</v>
      </c>
      <c r="AM42" s="168" t="s">
        <v>783</v>
      </c>
      <c r="AN42" s="168" t="s">
        <v>783</v>
      </c>
      <c r="AO42" s="168" t="s">
        <v>783</v>
      </c>
      <c r="AP42" s="168" t="s">
        <v>783</v>
      </c>
      <c r="AQ42" s="168" t="s">
        <v>783</v>
      </c>
      <c r="AR42" s="168" t="s">
        <v>783</v>
      </c>
      <c r="AS42" s="168" t="s">
        <v>783</v>
      </c>
      <c r="AT42" s="168" t="s">
        <v>783</v>
      </c>
      <c r="AU42" s="168" t="s">
        <v>783</v>
      </c>
      <c r="AV42" s="168" t="s">
        <v>783</v>
      </c>
      <c r="AW42" s="168" t="s">
        <v>783</v>
      </c>
      <c r="AX42" s="168" t="s">
        <v>783</v>
      </c>
      <c r="AY42" s="168" t="s">
        <v>783</v>
      </c>
      <c r="AZ42" s="168" t="s">
        <v>783</v>
      </c>
      <c r="BA42" s="168" t="s">
        <v>783</v>
      </c>
      <c r="BB42" s="168" t="s">
        <v>783</v>
      </c>
      <c r="BC42" s="168" t="s">
        <v>783</v>
      </c>
      <c r="BD42" s="168" t="s">
        <v>783</v>
      </c>
      <c r="BE42" s="168" t="s">
        <v>783</v>
      </c>
      <c r="BF42" s="168" t="s">
        <v>783</v>
      </c>
      <c r="BG42" s="168" t="s">
        <v>783</v>
      </c>
      <c r="BH42" s="168" t="s">
        <v>783</v>
      </c>
      <c r="BI42" s="168" t="s">
        <v>783</v>
      </c>
      <c r="BJ42" s="168" t="s">
        <v>783</v>
      </c>
      <c r="BK42" s="168" t="s">
        <v>783</v>
      </c>
      <c r="BL42" s="168" t="s">
        <v>783</v>
      </c>
      <c r="BM42" s="168" t="s">
        <v>783</v>
      </c>
      <c r="BN42" s="168" t="s">
        <v>783</v>
      </c>
      <c r="BO42" s="168" t="s">
        <v>783</v>
      </c>
    </row>
    <row r="43" spans="1:67" ht="12.2" customHeight="1">
      <c r="B43" s="728" t="s">
        <v>372</v>
      </c>
      <c r="C43" s="725" t="s">
        <v>421</v>
      </c>
      <c r="D43" s="701"/>
      <c r="E43" s="812" t="s">
        <v>1315</v>
      </c>
      <c r="F43" s="838"/>
      <c r="G43" s="645" t="s">
        <v>783</v>
      </c>
      <c r="H43" s="645" t="s">
        <v>783</v>
      </c>
      <c r="I43" s="645" t="s">
        <v>783</v>
      </c>
      <c r="J43" s="645" t="s">
        <v>783</v>
      </c>
      <c r="K43" s="645" t="s">
        <v>783</v>
      </c>
      <c r="L43" s="645" t="s">
        <v>783</v>
      </c>
      <c r="M43" s="645" t="s">
        <v>783</v>
      </c>
      <c r="N43" s="645" t="s">
        <v>783</v>
      </c>
      <c r="O43" s="645" t="s">
        <v>783</v>
      </c>
      <c r="P43" s="645" t="s">
        <v>783</v>
      </c>
      <c r="Q43" s="645" t="s">
        <v>783</v>
      </c>
      <c r="R43" s="645" t="s">
        <v>783</v>
      </c>
      <c r="S43" s="645" t="s">
        <v>783</v>
      </c>
      <c r="T43" s="645" t="s">
        <v>783</v>
      </c>
      <c r="U43" s="645" t="s">
        <v>783</v>
      </c>
      <c r="V43" s="645" t="s">
        <v>783</v>
      </c>
      <c r="W43" s="645" t="s">
        <v>783</v>
      </c>
      <c r="X43" s="645" t="s">
        <v>783</v>
      </c>
      <c r="Y43" s="645" t="s">
        <v>783</v>
      </c>
      <c r="Z43" s="645" t="s">
        <v>783</v>
      </c>
      <c r="AA43" s="645" t="s">
        <v>783</v>
      </c>
      <c r="AB43" s="645" t="s">
        <v>783</v>
      </c>
      <c r="AC43" s="645" t="s">
        <v>783</v>
      </c>
      <c r="AD43" s="645" t="s">
        <v>783</v>
      </c>
      <c r="AE43" s="645" t="s">
        <v>783</v>
      </c>
      <c r="AF43" s="645" t="s">
        <v>783</v>
      </c>
      <c r="AG43" s="645" t="s">
        <v>783</v>
      </c>
      <c r="AH43" s="645" t="s">
        <v>783</v>
      </c>
      <c r="AI43" s="645" t="s">
        <v>783</v>
      </c>
      <c r="AJ43" s="645" t="s">
        <v>783</v>
      </c>
      <c r="AK43" s="645" t="s">
        <v>783</v>
      </c>
      <c r="AL43" s="645" t="s">
        <v>783</v>
      </c>
      <c r="AM43" s="645" t="s">
        <v>783</v>
      </c>
      <c r="AN43" s="645" t="s">
        <v>783</v>
      </c>
      <c r="AO43" s="645" t="s">
        <v>783</v>
      </c>
      <c r="AP43" s="645" t="s">
        <v>783</v>
      </c>
      <c r="AQ43" s="645" t="s">
        <v>783</v>
      </c>
      <c r="AR43" s="645" t="s">
        <v>783</v>
      </c>
      <c r="AS43" s="645" t="s">
        <v>783</v>
      </c>
      <c r="AT43" s="645" t="s">
        <v>783</v>
      </c>
      <c r="AU43" s="645" t="s">
        <v>783</v>
      </c>
      <c r="AV43" s="645" t="s">
        <v>783</v>
      </c>
      <c r="AW43" s="645" t="s">
        <v>783</v>
      </c>
      <c r="AX43" s="645" t="s">
        <v>783</v>
      </c>
      <c r="AY43" s="645" t="s">
        <v>783</v>
      </c>
      <c r="AZ43" s="645" t="s">
        <v>783</v>
      </c>
      <c r="BA43" s="645" t="s">
        <v>783</v>
      </c>
      <c r="BB43" s="645" t="s">
        <v>783</v>
      </c>
      <c r="BC43" s="645" t="s">
        <v>783</v>
      </c>
      <c r="BD43" s="645" t="s">
        <v>783</v>
      </c>
      <c r="BE43" s="645" t="s">
        <v>783</v>
      </c>
      <c r="BF43" s="645" t="s">
        <v>783</v>
      </c>
      <c r="BG43" s="645" t="s">
        <v>783</v>
      </c>
      <c r="BH43" s="645" t="s">
        <v>783</v>
      </c>
      <c r="BI43" s="645" t="s">
        <v>783</v>
      </c>
      <c r="BJ43" s="645" t="s">
        <v>783</v>
      </c>
      <c r="BK43" s="645" t="s">
        <v>783</v>
      </c>
      <c r="BL43" s="645" t="s">
        <v>783</v>
      </c>
      <c r="BM43" s="645" t="s">
        <v>783</v>
      </c>
      <c r="BN43" s="645" t="s">
        <v>783</v>
      </c>
      <c r="BO43" s="645" t="s">
        <v>783</v>
      </c>
    </row>
    <row r="44" spans="1:67" ht="12.2" customHeight="1">
      <c r="B44" s="728" t="s">
        <v>1387</v>
      </c>
      <c r="C44" s="725" t="s">
        <v>823</v>
      </c>
      <c r="D44" s="701"/>
      <c r="E44" s="812" t="s">
        <v>1315</v>
      </c>
      <c r="F44" s="838"/>
      <c r="G44" s="645" t="s">
        <v>783</v>
      </c>
      <c r="H44" s="645" t="s">
        <v>783</v>
      </c>
      <c r="I44" s="645" t="s">
        <v>783</v>
      </c>
      <c r="J44" s="645" t="s">
        <v>783</v>
      </c>
      <c r="K44" s="645" t="s">
        <v>783</v>
      </c>
      <c r="L44" s="645" t="s">
        <v>783</v>
      </c>
      <c r="M44" s="645" t="s">
        <v>783</v>
      </c>
      <c r="N44" s="645" t="s">
        <v>783</v>
      </c>
      <c r="O44" s="645" t="s">
        <v>783</v>
      </c>
      <c r="P44" s="645" t="s">
        <v>783</v>
      </c>
      <c r="Q44" s="645" t="s">
        <v>783</v>
      </c>
      <c r="R44" s="645" t="s">
        <v>783</v>
      </c>
      <c r="S44" s="645" t="s">
        <v>783</v>
      </c>
      <c r="T44" s="645" t="s">
        <v>783</v>
      </c>
      <c r="U44" s="645" t="s">
        <v>783</v>
      </c>
      <c r="V44" s="645" t="s">
        <v>783</v>
      </c>
      <c r="W44" s="645" t="s">
        <v>783</v>
      </c>
      <c r="X44" s="645" t="s">
        <v>783</v>
      </c>
      <c r="Y44" s="645" t="s">
        <v>783</v>
      </c>
      <c r="Z44" s="645" t="s">
        <v>783</v>
      </c>
      <c r="AA44" s="645" t="s">
        <v>783</v>
      </c>
      <c r="AB44" s="645" t="s">
        <v>783</v>
      </c>
      <c r="AC44" s="645" t="s">
        <v>783</v>
      </c>
      <c r="AD44" s="645" t="s">
        <v>783</v>
      </c>
      <c r="AE44" s="645" t="s">
        <v>783</v>
      </c>
      <c r="AF44" s="645" t="s">
        <v>783</v>
      </c>
      <c r="AG44" s="645" t="s">
        <v>783</v>
      </c>
      <c r="AH44" s="645" t="s">
        <v>783</v>
      </c>
      <c r="AI44" s="645" t="s">
        <v>783</v>
      </c>
      <c r="AJ44" s="645" t="s">
        <v>783</v>
      </c>
      <c r="AK44" s="645" t="s">
        <v>783</v>
      </c>
      <c r="AL44" s="645" t="s">
        <v>783</v>
      </c>
      <c r="AM44" s="645" t="s">
        <v>783</v>
      </c>
      <c r="AN44" s="645" t="s">
        <v>783</v>
      </c>
      <c r="AO44" s="645" t="s">
        <v>783</v>
      </c>
      <c r="AP44" s="645" t="s">
        <v>783</v>
      </c>
      <c r="AQ44" s="645" t="s">
        <v>783</v>
      </c>
      <c r="AR44" s="645" t="s">
        <v>783</v>
      </c>
      <c r="AS44" s="645" t="s">
        <v>783</v>
      </c>
      <c r="AT44" s="645" t="s">
        <v>783</v>
      </c>
      <c r="AU44" s="645" t="s">
        <v>783</v>
      </c>
      <c r="AV44" s="645" t="s">
        <v>783</v>
      </c>
      <c r="AW44" s="645" t="s">
        <v>783</v>
      </c>
      <c r="AX44" s="645" t="s">
        <v>783</v>
      </c>
      <c r="AY44" s="645" t="s">
        <v>783</v>
      </c>
      <c r="AZ44" s="645" t="s">
        <v>783</v>
      </c>
      <c r="BA44" s="645" t="s">
        <v>783</v>
      </c>
      <c r="BB44" s="645" t="s">
        <v>783</v>
      </c>
      <c r="BC44" s="645" t="s">
        <v>783</v>
      </c>
      <c r="BD44" s="645" t="s">
        <v>783</v>
      </c>
      <c r="BE44" s="645" t="s">
        <v>783</v>
      </c>
      <c r="BF44" s="645" t="s">
        <v>783</v>
      </c>
      <c r="BG44" s="645" t="s">
        <v>783</v>
      </c>
      <c r="BH44" s="645" t="s">
        <v>783</v>
      </c>
      <c r="BI44" s="645" t="s">
        <v>783</v>
      </c>
      <c r="BJ44" s="645" t="s">
        <v>783</v>
      </c>
      <c r="BK44" s="645" t="s">
        <v>783</v>
      </c>
      <c r="BL44" s="645" t="s">
        <v>783</v>
      </c>
      <c r="BM44" s="645" t="s">
        <v>783</v>
      </c>
      <c r="BN44" s="645" t="s">
        <v>783</v>
      </c>
      <c r="BO44" s="645" t="s">
        <v>783</v>
      </c>
    </row>
    <row r="45" spans="1:67" ht="12.2" customHeight="1">
      <c r="B45" s="728" t="s">
        <v>824</v>
      </c>
      <c r="C45" s="725" t="s">
        <v>1261</v>
      </c>
      <c r="D45" s="701"/>
      <c r="E45" s="812" t="s">
        <v>1315</v>
      </c>
      <c r="F45" s="838"/>
      <c r="G45" s="645" t="s">
        <v>783</v>
      </c>
      <c r="H45" s="645" t="s">
        <v>783</v>
      </c>
      <c r="I45" s="645" t="s">
        <v>783</v>
      </c>
      <c r="J45" s="645" t="s">
        <v>783</v>
      </c>
      <c r="K45" s="645" t="s">
        <v>783</v>
      </c>
      <c r="L45" s="645" t="s">
        <v>783</v>
      </c>
      <c r="M45" s="645" t="s">
        <v>783</v>
      </c>
      <c r="N45" s="645" t="s">
        <v>783</v>
      </c>
      <c r="O45" s="645" t="s">
        <v>783</v>
      </c>
      <c r="P45" s="645" t="s">
        <v>783</v>
      </c>
      <c r="Q45" s="645" t="s">
        <v>783</v>
      </c>
      <c r="R45" s="645" t="s">
        <v>783</v>
      </c>
      <c r="S45" s="645" t="s">
        <v>783</v>
      </c>
      <c r="T45" s="645" t="s">
        <v>783</v>
      </c>
      <c r="U45" s="645" t="s">
        <v>783</v>
      </c>
      <c r="V45" s="645" t="s">
        <v>783</v>
      </c>
      <c r="W45" s="645" t="s">
        <v>783</v>
      </c>
      <c r="X45" s="645" t="s">
        <v>783</v>
      </c>
      <c r="Y45" s="645" t="s">
        <v>783</v>
      </c>
      <c r="Z45" s="645" t="s">
        <v>783</v>
      </c>
      <c r="AA45" s="645" t="s">
        <v>783</v>
      </c>
      <c r="AB45" s="645" t="s">
        <v>783</v>
      </c>
      <c r="AC45" s="645" t="s">
        <v>783</v>
      </c>
      <c r="AD45" s="645" t="s">
        <v>783</v>
      </c>
      <c r="AE45" s="645" t="s">
        <v>783</v>
      </c>
      <c r="AF45" s="645" t="s">
        <v>783</v>
      </c>
      <c r="AG45" s="645" t="s">
        <v>783</v>
      </c>
      <c r="AH45" s="645" t="s">
        <v>783</v>
      </c>
      <c r="AI45" s="645" t="s">
        <v>783</v>
      </c>
      <c r="AJ45" s="645" t="s">
        <v>783</v>
      </c>
      <c r="AK45" s="645" t="s">
        <v>783</v>
      </c>
      <c r="AL45" s="645" t="s">
        <v>783</v>
      </c>
      <c r="AM45" s="645" t="s">
        <v>783</v>
      </c>
      <c r="AN45" s="645" t="s">
        <v>783</v>
      </c>
      <c r="AO45" s="645" t="s">
        <v>783</v>
      </c>
      <c r="AP45" s="645" t="s">
        <v>783</v>
      </c>
      <c r="AQ45" s="645" t="s">
        <v>783</v>
      </c>
      <c r="AR45" s="645" t="s">
        <v>783</v>
      </c>
      <c r="AS45" s="645" t="s">
        <v>783</v>
      </c>
      <c r="AT45" s="645" t="s">
        <v>783</v>
      </c>
      <c r="AU45" s="645" t="s">
        <v>783</v>
      </c>
      <c r="AV45" s="645" t="s">
        <v>783</v>
      </c>
      <c r="AW45" s="645" t="s">
        <v>783</v>
      </c>
      <c r="AX45" s="645" t="s">
        <v>783</v>
      </c>
      <c r="AY45" s="645" t="s">
        <v>783</v>
      </c>
      <c r="AZ45" s="645" t="s">
        <v>783</v>
      </c>
      <c r="BA45" s="645" t="s">
        <v>783</v>
      </c>
      <c r="BB45" s="645" t="s">
        <v>783</v>
      </c>
      <c r="BC45" s="645" t="s">
        <v>783</v>
      </c>
      <c r="BD45" s="645" t="s">
        <v>783</v>
      </c>
      <c r="BE45" s="645" t="s">
        <v>783</v>
      </c>
      <c r="BF45" s="645" t="s">
        <v>783</v>
      </c>
      <c r="BG45" s="645" t="s">
        <v>783</v>
      </c>
      <c r="BH45" s="645" t="s">
        <v>783</v>
      </c>
      <c r="BI45" s="645" t="s">
        <v>783</v>
      </c>
      <c r="BJ45" s="645" t="s">
        <v>783</v>
      </c>
      <c r="BK45" s="645" t="s">
        <v>783</v>
      </c>
      <c r="BL45" s="645" t="s">
        <v>783</v>
      </c>
      <c r="BM45" s="645" t="s">
        <v>783</v>
      </c>
      <c r="BN45" s="645" t="s">
        <v>783</v>
      </c>
      <c r="BO45" s="645" t="s">
        <v>783</v>
      </c>
    </row>
    <row r="46" spans="1:67" ht="12.2" customHeight="1">
      <c r="B46" s="772">
        <f>B42+1</f>
        <v>11</v>
      </c>
      <c r="C46" s="839" t="s">
        <v>786</v>
      </c>
      <c r="D46" s="840"/>
      <c r="E46" s="812" t="s">
        <v>1315</v>
      </c>
      <c r="F46" s="838"/>
      <c r="G46" s="86" t="str">
        <f>IF(OR(COUNTBLANK(G40:G45)=6,G40="SUM"),"",G40+G41-G42-G43+G44+G45)</f>
        <v/>
      </c>
      <c r="H46" s="86" t="str">
        <f t="shared" ref="H46:AK46" si="29">IF(OR(COUNTBLANK(H40:H45)=6,H40="SUM"),"",H40+H41-H42-H43+H44+H45)</f>
        <v/>
      </c>
      <c r="I46" s="86" t="str">
        <f t="shared" si="29"/>
        <v/>
      </c>
      <c r="J46" s="86" t="str">
        <f t="shared" si="29"/>
        <v/>
      </c>
      <c r="K46" s="86" t="str">
        <f t="shared" si="29"/>
        <v/>
      </c>
      <c r="L46" s="86" t="str">
        <f t="shared" si="29"/>
        <v/>
      </c>
      <c r="M46" s="86" t="str">
        <f t="shared" si="29"/>
        <v/>
      </c>
      <c r="N46" s="86" t="str">
        <f t="shared" si="29"/>
        <v/>
      </c>
      <c r="O46" s="86" t="str">
        <f t="shared" si="29"/>
        <v/>
      </c>
      <c r="P46" s="86" t="str">
        <f t="shared" si="29"/>
        <v/>
      </c>
      <c r="Q46" s="86" t="str">
        <f t="shared" si="29"/>
        <v/>
      </c>
      <c r="R46" s="86" t="str">
        <f t="shared" si="29"/>
        <v/>
      </c>
      <c r="S46" s="86" t="str">
        <f t="shared" si="29"/>
        <v/>
      </c>
      <c r="T46" s="86" t="str">
        <f t="shared" si="29"/>
        <v/>
      </c>
      <c r="U46" s="86" t="str">
        <f t="shared" si="29"/>
        <v/>
      </c>
      <c r="V46" s="86" t="str">
        <f t="shared" si="29"/>
        <v/>
      </c>
      <c r="W46" s="86" t="str">
        <f t="shared" si="29"/>
        <v/>
      </c>
      <c r="X46" s="86" t="str">
        <f t="shared" si="29"/>
        <v/>
      </c>
      <c r="Y46" s="86" t="str">
        <f t="shared" si="29"/>
        <v/>
      </c>
      <c r="Z46" s="86" t="str">
        <f t="shared" si="29"/>
        <v/>
      </c>
      <c r="AA46" s="86" t="str">
        <f t="shared" si="29"/>
        <v/>
      </c>
      <c r="AB46" s="86" t="str">
        <f t="shared" si="29"/>
        <v/>
      </c>
      <c r="AC46" s="86" t="str">
        <f t="shared" si="29"/>
        <v/>
      </c>
      <c r="AD46" s="86" t="str">
        <f t="shared" si="29"/>
        <v/>
      </c>
      <c r="AE46" s="86" t="str">
        <f t="shared" si="29"/>
        <v/>
      </c>
      <c r="AF46" s="86" t="str">
        <f t="shared" si="29"/>
        <v/>
      </c>
      <c r="AG46" s="86" t="str">
        <f t="shared" si="29"/>
        <v/>
      </c>
      <c r="AH46" s="86" t="str">
        <f t="shared" si="29"/>
        <v/>
      </c>
      <c r="AI46" s="86" t="str">
        <f t="shared" si="29"/>
        <v/>
      </c>
      <c r="AJ46" s="86" t="str">
        <f t="shared" si="29"/>
        <v/>
      </c>
      <c r="AK46" s="86" t="str">
        <f t="shared" si="29"/>
        <v/>
      </c>
      <c r="AL46" s="86" t="str">
        <f>IF(OR(COUNTBLANK(AL40:AL45)=6,AL40="SUM"),"",AL40+AL41-AL42-AL43+AL44+AL45)</f>
        <v/>
      </c>
      <c r="AM46" s="86" t="str">
        <f>IF(OR(COUNTBLANK(AM40:AM45)=6,AM40="SUM"),"",AM40+AM41-AM42-AM43+AM44+AM45)</f>
        <v/>
      </c>
      <c r="AN46" s="86" t="str">
        <f>IF(OR(COUNTBLANK(AN40:AN45)=6,AN40="SUM"),"",AN40+AN41-AN42-AN43+AN44+AN45)</f>
        <v/>
      </c>
      <c r="AO46" s="86" t="str">
        <f>IF(OR(COUNTBLANK(AO40:AO45)=6,AO40="SUM"),"",AO40+AO41-AO42-AO43+AO44+AO45)</f>
        <v/>
      </c>
      <c r="AP46" s="86" t="str">
        <f>IF(OR(COUNTBLANK(AP40:AP45)=6,AP40="SUM"),"",AP40+AP41-AP42-AP43+AP44+AP45)</f>
        <v/>
      </c>
      <c r="AQ46" s="86" t="str">
        <f t="shared" ref="AQ46:BO46" si="30">IF(OR(COUNTBLANK(AQ40:AQ45)=6,AQ40="SUM"),"",AQ40+AQ41-AQ42-AQ43+AQ44+AQ45)</f>
        <v/>
      </c>
      <c r="AR46" s="86" t="str">
        <f t="shared" si="30"/>
        <v/>
      </c>
      <c r="AS46" s="86" t="str">
        <f t="shared" si="30"/>
        <v/>
      </c>
      <c r="AT46" s="86" t="str">
        <f t="shared" si="30"/>
        <v/>
      </c>
      <c r="AU46" s="86" t="str">
        <f t="shared" si="30"/>
        <v/>
      </c>
      <c r="AV46" s="86" t="str">
        <f t="shared" si="30"/>
        <v/>
      </c>
      <c r="AW46" s="86" t="str">
        <f t="shared" si="30"/>
        <v/>
      </c>
      <c r="AX46" s="86" t="str">
        <f t="shared" si="30"/>
        <v/>
      </c>
      <c r="AY46" s="86" t="str">
        <f t="shared" si="30"/>
        <v/>
      </c>
      <c r="AZ46" s="86" t="str">
        <f t="shared" si="30"/>
        <v/>
      </c>
      <c r="BA46" s="86" t="str">
        <f t="shared" si="30"/>
        <v/>
      </c>
      <c r="BB46" s="86" t="str">
        <f t="shared" si="30"/>
        <v/>
      </c>
      <c r="BC46" s="86" t="str">
        <f t="shared" si="30"/>
        <v/>
      </c>
      <c r="BD46" s="86" t="str">
        <f t="shared" si="30"/>
        <v/>
      </c>
      <c r="BE46" s="86" t="str">
        <f t="shared" si="30"/>
        <v/>
      </c>
      <c r="BF46" s="86" t="str">
        <f t="shared" si="30"/>
        <v/>
      </c>
      <c r="BG46" s="86" t="str">
        <f t="shared" si="30"/>
        <v/>
      </c>
      <c r="BH46" s="86" t="str">
        <f t="shared" si="30"/>
        <v/>
      </c>
      <c r="BI46" s="86" t="str">
        <f t="shared" si="30"/>
        <v/>
      </c>
      <c r="BJ46" s="86" t="str">
        <f t="shared" si="30"/>
        <v/>
      </c>
      <c r="BK46" s="86" t="str">
        <f t="shared" si="30"/>
        <v/>
      </c>
      <c r="BL46" s="86" t="str">
        <f t="shared" si="30"/>
        <v/>
      </c>
      <c r="BM46" s="86" t="str">
        <f t="shared" si="30"/>
        <v/>
      </c>
      <c r="BN46" s="86" t="str">
        <f t="shared" si="30"/>
        <v/>
      </c>
      <c r="BO46" s="86" t="str">
        <f t="shared" si="30"/>
        <v/>
      </c>
    </row>
    <row r="47" spans="1:67" s="784" customFormat="1" ht="12.2" customHeight="1">
      <c r="B47" s="841"/>
      <c r="C47" s="842"/>
      <c r="D47" s="843"/>
      <c r="E47" s="841"/>
      <c r="F47" s="841"/>
      <c r="G47" s="1017"/>
      <c r="H47" s="1017"/>
      <c r="I47" s="1017"/>
      <c r="J47" s="1017"/>
      <c r="K47" s="1017"/>
      <c r="L47" s="1017"/>
      <c r="M47" s="1017"/>
      <c r="N47" s="1017"/>
      <c r="O47" s="1017"/>
      <c r="P47" s="1017"/>
      <c r="Q47" s="1017"/>
      <c r="R47" s="1017"/>
      <c r="S47" s="1017"/>
      <c r="T47" s="1017"/>
      <c r="U47" s="1017"/>
      <c r="V47" s="1017"/>
      <c r="W47" s="1017"/>
      <c r="X47" s="1017"/>
      <c r="Y47" s="1017"/>
      <c r="Z47" s="1017"/>
      <c r="AA47" s="1017"/>
      <c r="AB47" s="1017"/>
      <c r="AC47" s="1017"/>
      <c r="AD47" s="1017"/>
      <c r="AE47" s="1017"/>
      <c r="AF47" s="1017"/>
      <c r="AG47" s="1017"/>
      <c r="AH47" s="1017"/>
      <c r="AI47" s="1017"/>
      <c r="AJ47" s="1017"/>
      <c r="AK47" s="1017"/>
      <c r="AL47" s="1017"/>
      <c r="AM47" s="1017"/>
      <c r="AN47" s="1017"/>
      <c r="AO47" s="1017"/>
      <c r="AP47" s="1017"/>
      <c r="AQ47" s="1017"/>
      <c r="AR47" s="1017"/>
      <c r="AS47" s="1017"/>
      <c r="AT47" s="1017"/>
      <c r="AU47" s="1017"/>
      <c r="AV47" s="1017"/>
      <c r="AW47" s="1017"/>
      <c r="AX47" s="1017"/>
      <c r="AY47" s="1017"/>
      <c r="AZ47" s="1017"/>
      <c r="BA47" s="1017"/>
      <c r="BB47" s="1017"/>
      <c r="BC47" s="1017"/>
      <c r="BD47" s="1017"/>
      <c r="BE47" s="1017"/>
      <c r="BF47" s="1017"/>
      <c r="BG47" s="1017"/>
      <c r="BH47" s="1017"/>
      <c r="BI47" s="1017"/>
      <c r="BJ47" s="1017"/>
      <c r="BK47" s="1017"/>
      <c r="BL47" s="1017"/>
      <c r="BM47" s="1017"/>
      <c r="BN47" s="1017"/>
      <c r="BO47" s="1017"/>
    </row>
    <row r="48" spans="1:67">
      <c r="B48" s="772"/>
      <c r="C48" s="59" t="s">
        <v>317</v>
      </c>
      <c r="D48" s="701"/>
      <c r="E48" s="812"/>
      <c r="F48" s="874"/>
      <c r="G48" s="1018"/>
      <c r="H48" s="1019"/>
      <c r="I48" s="1019"/>
      <c r="J48" s="1019"/>
      <c r="K48" s="1019"/>
      <c r="L48" s="1019"/>
      <c r="M48" s="1019"/>
      <c r="N48" s="1019"/>
      <c r="O48" s="1019"/>
      <c r="P48" s="1019"/>
      <c r="Q48" s="1019"/>
      <c r="R48" s="1019"/>
      <c r="S48" s="1019"/>
      <c r="T48" s="1019"/>
      <c r="U48" s="1019"/>
      <c r="V48" s="1019"/>
      <c r="W48" s="1019"/>
      <c r="X48" s="1019"/>
      <c r="Y48" s="1019"/>
      <c r="Z48" s="1019"/>
      <c r="AA48" s="1019"/>
      <c r="AB48" s="1019"/>
      <c r="AC48" s="1019"/>
      <c r="AD48" s="1019"/>
      <c r="AE48" s="1019"/>
      <c r="AF48" s="1019"/>
      <c r="AG48" s="1019"/>
      <c r="AH48" s="1019"/>
      <c r="AI48" s="1019"/>
      <c r="AJ48" s="1019"/>
      <c r="AK48" s="1019"/>
      <c r="AL48" s="1019"/>
      <c r="AM48" s="1019"/>
      <c r="AN48" s="1019"/>
      <c r="AO48" s="1019"/>
      <c r="AP48" s="1019"/>
      <c r="AQ48" s="1019"/>
      <c r="AR48" s="1019"/>
      <c r="AS48" s="1019"/>
      <c r="AT48" s="1019"/>
      <c r="AU48" s="1019"/>
      <c r="AV48" s="1019"/>
      <c r="AW48" s="1019"/>
      <c r="AX48" s="1019"/>
      <c r="AY48" s="1019"/>
      <c r="AZ48" s="1019"/>
      <c r="BA48" s="1019"/>
      <c r="BB48" s="1019"/>
      <c r="BC48" s="1019"/>
      <c r="BD48" s="1019"/>
      <c r="BE48" s="1019"/>
      <c r="BF48" s="1019"/>
      <c r="BG48" s="1019"/>
      <c r="BH48" s="1019"/>
      <c r="BI48" s="1019"/>
      <c r="BJ48" s="1019"/>
      <c r="BK48" s="1019"/>
      <c r="BL48" s="1019"/>
      <c r="BM48" s="1019"/>
      <c r="BN48" s="1019"/>
      <c r="BO48" s="1020"/>
    </row>
    <row r="49" spans="2:67" ht="12.2" customHeight="1">
      <c r="B49" s="772">
        <f>B46+1</f>
        <v>12</v>
      </c>
      <c r="C49" s="725" t="s">
        <v>567</v>
      </c>
      <c r="D49" s="701"/>
      <c r="E49" s="812" t="s">
        <v>1386</v>
      </c>
      <c r="F49" s="838"/>
      <c r="G49" s="168" t="s">
        <v>783</v>
      </c>
      <c r="H49" s="168" t="s">
        <v>783</v>
      </c>
      <c r="I49" s="168" t="s">
        <v>783</v>
      </c>
      <c r="J49" s="168" t="s">
        <v>783</v>
      </c>
      <c r="K49" s="168" t="s">
        <v>783</v>
      </c>
      <c r="L49" s="168" t="s">
        <v>783</v>
      </c>
      <c r="M49" s="168" t="s">
        <v>783</v>
      </c>
      <c r="N49" s="168" t="s">
        <v>783</v>
      </c>
      <c r="O49" s="168" t="s">
        <v>783</v>
      </c>
      <c r="P49" s="168" t="s">
        <v>783</v>
      </c>
      <c r="Q49" s="168" t="s">
        <v>783</v>
      </c>
      <c r="R49" s="168" t="s">
        <v>783</v>
      </c>
      <c r="S49" s="168" t="s">
        <v>783</v>
      </c>
      <c r="T49" s="168" t="s">
        <v>783</v>
      </c>
      <c r="U49" s="168" t="s">
        <v>783</v>
      </c>
      <c r="V49" s="168" t="s">
        <v>783</v>
      </c>
      <c r="W49" s="168" t="s">
        <v>783</v>
      </c>
      <c r="X49" s="168" t="s">
        <v>783</v>
      </c>
      <c r="Y49" s="168" t="s">
        <v>783</v>
      </c>
      <c r="Z49" s="168" t="s">
        <v>783</v>
      </c>
      <c r="AA49" s="168" t="s">
        <v>783</v>
      </c>
      <c r="AB49" s="168" t="s">
        <v>783</v>
      </c>
      <c r="AC49" s="168" t="s">
        <v>783</v>
      </c>
      <c r="AD49" s="168" t="s">
        <v>783</v>
      </c>
      <c r="AE49" s="168" t="s">
        <v>783</v>
      </c>
      <c r="AF49" s="168" t="s">
        <v>783</v>
      </c>
      <c r="AG49" s="168" t="s">
        <v>783</v>
      </c>
      <c r="AH49" s="168" t="s">
        <v>783</v>
      </c>
      <c r="AI49" s="168" t="s">
        <v>783</v>
      </c>
      <c r="AJ49" s="168" t="s">
        <v>783</v>
      </c>
      <c r="AK49" s="168" t="s">
        <v>783</v>
      </c>
      <c r="AL49" s="168" t="s">
        <v>783</v>
      </c>
      <c r="AM49" s="168" t="s">
        <v>783</v>
      </c>
      <c r="AN49" s="168" t="s">
        <v>783</v>
      </c>
      <c r="AO49" s="168" t="s">
        <v>783</v>
      </c>
      <c r="AP49" s="168" t="s">
        <v>783</v>
      </c>
      <c r="AQ49" s="168" t="s">
        <v>783</v>
      </c>
      <c r="AR49" s="168" t="s">
        <v>783</v>
      </c>
      <c r="AS49" s="168" t="s">
        <v>783</v>
      </c>
      <c r="AT49" s="168" t="s">
        <v>783</v>
      </c>
      <c r="AU49" s="168" t="s">
        <v>783</v>
      </c>
      <c r="AV49" s="168" t="s">
        <v>783</v>
      </c>
      <c r="AW49" s="168" t="s">
        <v>783</v>
      </c>
      <c r="AX49" s="168" t="s">
        <v>783</v>
      </c>
      <c r="AY49" s="168" t="s">
        <v>783</v>
      </c>
      <c r="AZ49" s="168" t="s">
        <v>783</v>
      </c>
      <c r="BA49" s="168" t="s">
        <v>783</v>
      </c>
      <c r="BB49" s="168" t="s">
        <v>783</v>
      </c>
      <c r="BC49" s="168" t="s">
        <v>783</v>
      </c>
      <c r="BD49" s="168" t="s">
        <v>783</v>
      </c>
      <c r="BE49" s="168" t="s">
        <v>783</v>
      </c>
      <c r="BF49" s="168" t="s">
        <v>783</v>
      </c>
      <c r="BG49" s="168" t="s">
        <v>783</v>
      </c>
      <c r="BH49" s="168" t="s">
        <v>783</v>
      </c>
      <c r="BI49" s="168" t="s">
        <v>783</v>
      </c>
      <c r="BJ49" s="168" t="s">
        <v>783</v>
      </c>
      <c r="BK49" s="168" t="s">
        <v>783</v>
      </c>
      <c r="BL49" s="168" t="s">
        <v>783</v>
      </c>
      <c r="BM49" s="168" t="s">
        <v>783</v>
      </c>
      <c r="BN49" s="168" t="s">
        <v>783</v>
      </c>
      <c r="BO49" s="168" t="s">
        <v>783</v>
      </c>
    </row>
    <row r="50" spans="2:67" ht="12.2" customHeight="1">
      <c r="B50" s="772">
        <f>B49+1</f>
        <v>13</v>
      </c>
      <c r="C50" s="725" t="s">
        <v>493</v>
      </c>
      <c r="D50" s="701"/>
      <c r="E50" s="812" t="s">
        <v>1386</v>
      </c>
      <c r="F50" s="838"/>
      <c r="G50" s="168" t="s">
        <v>783</v>
      </c>
      <c r="H50" s="168" t="s">
        <v>783</v>
      </c>
      <c r="I50" s="168" t="s">
        <v>783</v>
      </c>
      <c r="J50" s="168" t="s">
        <v>783</v>
      </c>
      <c r="K50" s="168" t="s">
        <v>783</v>
      </c>
      <c r="L50" s="168" t="s">
        <v>783</v>
      </c>
      <c r="M50" s="168" t="s">
        <v>783</v>
      </c>
      <c r="N50" s="168" t="s">
        <v>783</v>
      </c>
      <c r="O50" s="168" t="s">
        <v>783</v>
      </c>
      <c r="P50" s="168" t="s">
        <v>783</v>
      </c>
      <c r="Q50" s="168" t="s">
        <v>783</v>
      </c>
      <c r="R50" s="168" t="s">
        <v>783</v>
      </c>
      <c r="S50" s="168" t="s">
        <v>783</v>
      </c>
      <c r="T50" s="168" t="s">
        <v>783</v>
      </c>
      <c r="U50" s="168" t="s">
        <v>783</v>
      </c>
      <c r="V50" s="168" t="s">
        <v>783</v>
      </c>
      <c r="W50" s="168" t="s">
        <v>783</v>
      </c>
      <c r="X50" s="168" t="s">
        <v>783</v>
      </c>
      <c r="Y50" s="168" t="s">
        <v>783</v>
      </c>
      <c r="Z50" s="168" t="s">
        <v>783</v>
      </c>
      <c r="AA50" s="168" t="s">
        <v>783</v>
      </c>
      <c r="AB50" s="168" t="s">
        <v>783</v>
      </c>
      <c r="AC50" s="168" t="s">
        <v>783</v>
      </c>
      <c r="AD50" s="168" t="s">
        <v>783</v>
      </c>
      <c r="AE50" s="168" t="s">
        <v>783</v>
      </c>
      <c r="AF50" s="168" t="s">
        <v>783</v>
      </c>
      <c r="AG50" s="168" t="s">
        <v>783</v>
      </c>
      <c r="AH50" s="168" t="s">
        <v>783</v>
      </c>
      <c r="AI50" s="168" t="s">
        <v>783</v>
      </c>
      <c r="AJ50" s="168" t="s">
        <v>783</v>
      </c>
      <c r="AK50" s="168" t="s">
        <v>783</v>
      </c>
      <c r="AL50" s="168" t="s">
        <v>783</v>
      </c>
      <c r="AM50" s="168" t="s">
        <v>783</v>
      </c>
      <c r="AN50" s="168" t="s">
        <v>783</v>
      </c>
      <c r="AO50" s="168" t="s">
        <v>783</v>
      </c>
      <c r="AP50" s="168" t="s">
        <v>783</v>
      </c>
      <c r="AQ50" s="168" t="s">
        <v>783</v>
      </c>
      <c r="AR50" s="168" t="s">
        <v>783</v>
      </c>
      <c r="AS50" s="168" t="s">
        <v>783</v>
      </c>
      <c r="AT50" s="168" t="s">
        <v>783</v>
      </c>
      <c r="AU50" s="168" t="s">
        <v>783</v>
      </c>
      <c r="AV50" s="168" t="s">
        <v>783</v>
      </c>
      <c r="AW50" s="168" t="s">
        <v>783</v>
      </c>
      <c r="AX50" s="168" t="s">
        <v>783</v>
      </c>
      <c r="AY50" s="168" t="s">
        <v>783</v>
      </c>
      <c r="AZ50" s="168" t="s">
        <v>783</v>
      </c>
      <c r="BA50" s="168" t="s">
        <v>783</v>
      </c>
      <c r="BB50" s="168" t="s">
        <v>783</v>
      </c>
      <c r="BC50" s="168" t="s">
        <v>783</v>
      </c>
      <c r="BD50" s="168" t="s">
        <v>783</v>
      </c>
      <c r="BE50" s="168" t="s">
        <v>783</v>
      </c>
      <c r="BF50" s="168" t="s">
        <v>783</v>
      </c>
      <c r="BG50" s="168" t="s">
        <v>783</v>
      </c>
      <c r="BH50" s="168" t="s">
        <v>783</v>
      </c>
      <c r="BI50" s="168" t="s">
        <v>783</v>
      </c>
      <c r="BJ50" s="168" t="s">
        <v>783</v>
      </c>
      <c r="BK50" s="168" t="s">
        <v>783</v>
      </c>
      <c r="BL50" s="168" t="s">
        <v>783</v>
      </c>
      <c r="BM50" s="168" t="s">
        <v>783</v>
      </c>
      <c r="BN50" s="168" t="s">
        <v>783</v>
      </c>
      <c r="BO50" s="168" t="s">
        <v>783</v>
      </c>
    </row>
    <row r="51" spans="2:67" ht="12.2" customHeight="1">
      <c r="B51" s="772">
        <f>B50+1</f>
        <v>14</v>
      </c>
      <c r="C51" s="725" t="s">
        <v>494</v>
      </c>
      <c r="D51" s="701"/>
      <c r="E51" s="812" t="s">
        <v>1386</v>
      </c>
      <c r="F51" s="838"/>
      <c r="G51" s="168" t="s">
        <v>783</v>
      </c>
      <c r="H51" s="168" t="s">
        <v>783</v>
      </c>
      <c r="I51" s="168" t="s">
        <v>783</v>
      </c>
      <c r="J51" s="168" t="s">
        <v>783</v>
      </c>
      <c r="K51" s="168" t="s">
        <v>783</v>
      </c>
      <c r="L51" s="168" t="s">
        <v>783</v>
      </c>
      <c r="M51" s="168" t="s">
        <v>783</v>
      </c>
      <c r="N51" s="168" t="s">
        <v>783</v>
      </c>
      <c r="O51" s="168" t="s">
        <v>783</v>
      </c>
      <c r="P51" s="168" t="s">
        <v>783</v>
      </c>
      <c r="Q51" s="168" t="s">
        <v>783</v>
      </c>
      <c r="R51" s="168" t="s">
        <v>783</v>
      </c>
      <c r="S51" s="168" t="s">
        <v>783</v>
      </c>
      <c r="T51" s="168" t="s">
        <v>783</v>
      </c>
      <c r="U51" s="168" t="s">
        <v>783</v>
      </c>
      <c r="V51" s="168" t="s">
        <v>783</v>
      </c>
      <c r="W51" s="168" t="s">
        <v>783</v>
      </c>
      <c r="X51" s="168" t="s">
        <v>783</v>
      </c>
      <c r="Y51" s="168" t="s">
        <v>783</v>
      </c>
      <c r="Z51" s="168" t="s">
        <v>783</v>
      </c>
      <c r="AA51" s="168" t="s">
        <v>783</v>
      </c>
      <c r="AB51" s="168" t="s">
        <v>783</v>
      </c>
      <c r="AC51" s="168" t="s">
        <v>783</v>
      </c>
      <c r="AD51" s="168" t="s">
        <v>783</v>
      </c>
      <c r="AE51" s="168" t="s">
        <v>783</v>
      </c>
      <c r="AF51" s="168" t="s">
        <v>783</v>
      </c>
      <c r="AG51" s="168" t="s">
        <v>783</v>
      </c>
      <c r="AH51" s="168" t="s">
        <v>783</v>
      </c>
      <c r="AI51" s="168" t="s">
        <v>783</v>
      </c>
      <c r="AJ51" s="168" t="s">
        <v>783</v>
      </c>
      <c r="AK51" s="168" t="s">
        <v>783</v>
      </c>
      <c r="AL51" s="168" t="s">
        <v>783</v>
      </c>
      <c r="AM51" s="168" t="s">
        <v>783</v>
      </c>
      <c r="AN51" s="168" t="s">
        <v>783</v>
      </c>
      <c r="AO51" s="168" t="s">
        <v>783</v>
      </c>
      <c r="AP51" s="168" t="s">
        <v>783</v>
      </c>
      <c r="AQ51" s="168" t="s">
        <v>783</v>
      </c>
      <c r="AR51" s="168" t="s">
        <v>783</v>
      </c>
      <c r="AS51" s="168" t="s">
        <v>783</v>
      </c>
      <c r="AT51" s="168" t="s">
        <v>783</v>
      </c>
      <c r="AU51" s="168" t="s">
        <v>783</v>
      </c>
      <c r="AV51" s="168" t="s">
        <v>783</v>
      </c>
      <c r="AW51" s="168" t="s">
        <v>783</v>
      </c>
      <c r="AX51" s="168" t="s">
        <v>783</v>
      </c>
      <c r="AY51" s="168" t="s">
        <v>783</v>
      </c>
      <c r="AZ51" s="168" t="s">
        <v>783</v>
      </c>
      <c r="BA51" s="168" t="s">
        <v>783</v>
      </c>
      <c r="BB51" s="168" t="s">
        <v>783</v>
      </c>
      <c r="BC51" s="168" t="s">
        <v>783</v>
      </c>
      <c r="BD51" s="168" t="s">
        <v>783</v>
      </c>
      <c r="BE51" s="168" t="s">
        <v>783</v>
      </c>
      <c r="BF51" s="168" t="s">
        <v>783</v>
      </c>
      <c r="BG51" s="168" t="s">
        <v>783</v>
      </c>
      <c r="BH51" s="168" t="s">
        <v>783</v>
      </c>
      <c r="BI51" s="168" t="s">
        <v>783</v>
      </c>
      <c r="BJ51" s="168" t="s">
        <v>783</v>
      </c>
      <c r="BK51" s="168" t="s">
        <v>783</v>
      </c>
      <c r="BL51" s="168" t="s">
        <v>783</v>
      </c>
      <c r="BM51" s="168" t="s">
        <v>783</v>
      </c>
      <c r="BN51" s="168" t="s">
        <v>783</v>
      </c>
      <c r="BO51" s="168" t="s">
        <v>783</v>
      </c>
    </row>
    <row r="52" spans="2:67" ht="12.2" customHeight="1">
      <c r="B52" s="772">
        <f>B51+1</f>
        <v>15</v>
      </c>
      <c r="C52" s="725" t="s">
        <v>787</v>
      </c>
      <c r="D52" s="701"/>
      <c r="E52" s="812" t="s">
        <v>1386</v>
      </c>
      <c r="F52" s="838"/>
      <c r="G52" s="168" t="s">
        <v>783</v>
      </c>
      <c r="H52" s="168" t="s">
        <v>783</v>
      </c>
      <c r="I52" s="168" t="s">
        <v>783</v>
      </c>
      <c r="J52" s="168" t="s">
        <v>783</v>
      </c>
      <c r="K52" s="168" t="s">
        <v>783</v>
      </c>
      <c r="L52" s="168" t="s">
        <v>783</v>
      </c>
      <c r="M52" s="168" t="s">
        <v>783</v>
      </c>
      <c r="N52" s="168" t="s">
        <v>783</v>
      </c>
      <c r="O52" s="168" t="s">
        <v>783</v>
      </c>
      <c r="P52" s="168" t="s">
        <v>783</v>
      </c>
      <c r="Q52" s="168" t="s">
        <v>783</v>
      </c>
      <c r="R52" s="168" t="s">
        <v>783</v>
      </c>
      <c r="S52" s="168" t="s">
        <v>783</v>
      </c>
      <c r="T52" s="168" t="s">
        <v>783</v>
      </c>
      <c r="U52" s="168" t="s">
        <v>783</v>
      </c>
      <c r="V52" s="168" t="s">
        <v>783</v>
      </c>
      <c r="W52" s="168" t="s">
        <v>783</v>
      </c>
      <c r="X52" s="168" t="s">
        <v>783</v>
      </c>
      <c r="Y52" s="168" t="s">
        <v>783</v>
      </c>
      <c r="Z52" s="168" t="s">
        <v>783</v>
      </c>
      <c r="AA52" s="168" t="s">
        <v>783</v>
      </c>
      <c r="AB52" s="168" t="s">
        <v>783</v>
      </c>
      <c r="AC52" s="168" t="s">
        <v>783</v>
      </c>
      <c r="AD52" s="168" t="s">
        <v>783</v>
      </c>
      <c r="AE52" s="168" t="s">
        <v>783</v>
      </c>
      <c r="AF52" s="168" t="s">
        <v>783</v>
      </c>
      <c r="AG52" s="168" t="s">
        <v>783</v>
      </c>
      <c r="AH52" s="168" t="s">
        <v>783</v>
      </c>
      <c r="AI52" s="168" t="s">
        <v>783</v>
      </c>
      <c r="AJ52" s="168" t="s">
        <v>783</v>
      </c>
      <c r="AK52" s="168" t="s">
        <v>783</v>
      </c>
      <c r="AL52" s="168" t="s">
        <v>783</v>
      </c>
      <c r="AM52" s="168" t="s">
        <v>783</v>
      </c>
      <c r="AN52" s="168" t="s">
        <v>783</v>
      </c>
      <c r="AO52" s="168" t="s">
        <v>783</v>
      </c>
      <c r="AP52" s="168" t="s">
        <v>783</v>
      </c>
      <c r="AQ52" s="168" t="s">
        <v>783</v>
      </c>
      <c r="AR52" s="168" t="s">
        <v>783</v>
      </c>
      <c r="AS52" s="168" t="s">
        <v>783</v>
      </c>
      <c r="AT52" s="168" t="s">
        <v>783</v>
      </c>
      <c r="AU52" s="168" t="s">
        <v>783</v>
      </c>
      <c r="AV52" s="168" t="s">
        <v>783</v>
      </c>
      <c r="AW52" s="168" t="s">
        <v>783</v>
      </c>
      <c r="AX52" s="168" t="s">
        <v>783</v>
      </c>
      <c r="AY52" s="168" t="s">
        <v>783</v>
      </c>
      <c r="AZ52" s="168" t="s">
        <v>783</v>
      </c>
      <c r="BA52" s="168" t="s">
        <v>783</v>
      </c>
      <c r="BB52" s="168" t="s">
        <v>783</v>
      </c>
      <c r="BC52" s="168" t="s">
        <v>783</v>
      </c>
      <c r="BD52" s="168" t="s">
        <v>783</v>
      </c>
      <c r="BE52" s="168" t="s">
        <v>783</v>
      </c>
      <c r="BF52" s="168" t="s">
        <v>783</v>
      </c>
      <c r="BG52" s="168" t="s">
        <v>783</v>
      </c>
      <c r="BH52" s="168" t="s">
        <v>783</v>
      </c>
      <c r="BI52" s="168" t="s">
        <v>783</v>
      </c>
      <c r="BJ52" s="168" t="s">
        <v>783</v>
      </c>
      <c r="BK52" s="168" t="s">
        <v>783</v>
      </c>
      <c r="BL52" s="168" t="s">
        <v>783</v>
      </c>
      <c r="BM52" s="168" t="s">
        <v>783</v>
      </c>
      <c r="BN52" s="168" t="s">
        <v>783</v>
      </c>
      <c r="BO52" s="168" t="s">
        <v>783</v>
      </c>
    </row>
    <row r="53" spans="2:67" ht="12.2" customHeight="1">
      <c r="B53" s="772">
        <f>B52+1</f>
        <v>16</v>
      </c>
      <c r="C53" s="725" t="s">
        <v>495</v>
      </c>
      <c r="D53" s="701"/>
      <c r="E53" s="812" t="s">
        <v>1386</v>
      </c>
      <c r="F53" s="838"/>
      <c r="G53" s="168" t="s">
        <v>783</v>
      </c>
      <c r="H53" s="168" t="s">
        <v>783</v>
      </c>
      <c r="I53" s="168" t="s">
        <v>783</v>
      </c>
      <c r="J53" s="168" t="s">
        <v>783</v>
      </c>
      <c r="K53" s="168" t="s">
        <v>783</v>
      </c>
      <c r="L53" s="168" t="s">
        <v>783</v>
      </c>
      <c r="M53" s="168" t="s">
        <v>783</v>
      </c>
      <c r="N53" s="168" t="s">
        <v>783</v>
      </c>
      <c r="O53" s="168" t="s">
        <v>783</v>
      </c>
      <c r="P53" s="168" t="s">
        <v>783</v>
      </c>
      <c r="Q53" s="168" t="s">
        <v>783</v>
      </c>
      <c r="R53" s="168" t="s">
        <v>783</v>
      </c>
      <c r="S53" s="168" t="s">
        <v>783</v>
      </c>
      <c r="T53" s="168" t="s">
        <v>783</v>
      </c>
      <c r="U53" s="168" t="s">
        <v>783</v>
      </c>
      <c r="V53" s="168" t="s">
        <v>783</v>
      </c>
      <c r="W53" s="168" t="s">
        <v>783</v>
      </c>
      <c r="X53" s="168" t="s">
        <v>783</v>
      </c>
      <c r="Y53" s="168" t="s">
        <v>783</v>
      </c>
      <c r="Z53" s="168" t="s">
        <v>783</v>
      </c>
      <c r="AA53" s="168" t="s">
        <v>783</v>
      </c>
      <c r="AB53" s="168" t="s">
        <v>783</v>
      </c>
      <c r="AC53" s="168" t="s">
        <v>783</v>
      </c>
      <c r="AD53" s="168" t="s">
        <v>783</v>
      </c>
      <c r="AE53" s="168" t="s">
        <v>783</v>
      </c>
      <c r="AF53" s="168" t="s">
        <v>783</v>
      </c>
      <c r="AG53" s="168" t="s">
        <v>783</v>
      </c>
      <c r="AH53" s="168" t="s">
        <v>783</v>
      </c>
      <c r="AI53" s="168" t="s">
        <v>783</v>
      </c>
      <c r="AJ53" s="168" t="s">
        <v>783</v>
      </c>
      <c r="AK53" s="168" t="s">
        <v>783</v>
      </c>
      <c r="AL53" s="168" t="s">
        <v>783</v>
      </c>
      <c r="AM53" s="168" t="s">
        <v>783</v>
      </c>
      <c r="AN53" s="168" t="s">
        <v>783</v>
      </c>
      <c r="AO53" s="168" t="s">
        <v>783</v>
      </c>
      <c r="AP53" s="168" t="s">
        <v>783</v>
      </c>
      <c r="AQ53" s="168" t="s">
        <v>783</v>
      </c>
      <c r="AR53" s="168" t="s">
        <v>783</v>
      </c>
      <c r="AS53" s="168" t="s">
        <v>783</v>
      </c>
      <c r="AT53" s="168" t="s">
        <v>783</v>
      </c>
      <c r="AU53" s="168" t="s">
        <v>783</v>
      </c>
      <c r="AV53" s="168" t="s">
        <v>783</v>
      </c>
      <c r="AW53" s="168" t="s">
        <v>783</v>
      </c>
      <c r="AX53" s="168" t="s">
        <v>783</v>
      </c>
      <c r="AY53" s="168" t="s">
        <v>783</v>
      </c>
      <c r="AZ53" s="168" t="s">
        <v>783</v>
      </c>
      <c r="BA53" s="168" t="s">
        <v>783</v>
      </c>
      <c r="BB53" s="168" t="s">
        <v>783</v>
      </c>
      <c r="BC53" s="168" t="s">
        <v>783</v>
      </c>
      <c r="BD53" s="168" t="s">
        <v>783</v>
      </c>
      <c r="BE53" s="168" t="s">
        <v>783</v>
      </c>
      <c r="BF53" s="168" t="s">
        <v>783</v>
      </c>
      <c r="BG53" s="168" t="s">
        <v>783</v>
      </c>
      <c r="BH53" s="168" t="s">
        <v>783</v>
      </c>
      <c r="BI53" s="168" t="s">
        <v>783</v>
      </c>
      <c r="BJ53" s="168" t="s">
        <v>783</v>
      </c>
      <c r="BK53" s="168" t="s">
        <v>783</v>
      </c>
      <c r="BL53" s="168" t="s">
        <v>783</v>
      </c>
      <c r="BM53" s="168" t="s">
        <v>783</v>
      </c>
      <c r="BN53" s="168" t="s">
        <v>783</v>
      </c>
      <c r="BO53" s="168" t="s">
        <v>783</v>
      </c>
    </row>
    <row r="54" spans="2:67" ht="12.2" customHeight="1">
      <c r="B54" s="772">
        <f>B53+1</f>
        <v>17</v>
      </c>
      <c r="C54" s="725" t="s">
        <v>1240</v>
      </c>
      <c r="D54" s="701"/>
      <c r="E54" s="812" t="s">
        <v>1386</v>
      </c>
      <c r="F54" s="838"/>
      <c r="G54" s="168" t="s">
        <v>783</v>
      </c>
      <c r="H54" s="168" t="s">
        <v>783</v>
      </c>
      <c r="I54" s="168" t="s">
        <v>783</v>
      </c>
      <c r="J54" s="168" t="s">
        <v>783</v>
      </c>
      <c r="K54" s="168" t="s">
        <v>783</v>
      </c>
      <c r="L54" s="168" t="s">
        <v>783</v>
      </c>
      <c r="M54" s="168" t="s">
        <v>783</v>
      </c>
      <c r="N54" s="168" t="s">
        <v>783</v>
      </c>
      <c r="O54" s="168" t="s">
        <v>783</v>
      </c>
      <c r="P54" s="168" t="s">
        <v>783</v>
      </c>
      <c r="Q54" s="168" t="s">
        <v>783</v>
      </c>
      <c r="R54" s="168" t="s">
        <v>783</v>
      </c>
      <c r="S54" s="168" t="s">
        <v>783</v>
      </c>
      <c r="T54" s="168" t="s">
        <v>783</v>
      </c>
      <c r="U54" s="168" t="s">
        <v>783</v>
      </c>
      <c r="V54" s="168" t="s">
        <v>783</v>
      </c>
      <c r="W54" s="168" t="s">
        <v>783</v>
      </c>
      <c r="X54" s="168" t="s">
        <v>783</v>
      </c>
      <c r="Y54" s="168" t="s">
        <v>783</v>
      </c>
      <c r="Z54" s="168" t="s">
        <v>783</v>
      </c>
      <c r="AA54" s="168" t="s">
        <v>783</v>
      </c>
      <c r="AB54" s="168" t="s">
        <v>783</v>
      </c>
      <c r="AC54" s="168" t="s">
        <v>783</v>
      </c>
      <c r="AD54" s="168" t="s">
        <v>783</v>
      </c>
      <c r="AE54" s="168" t="s">
        <v>783</v>
      </c>
      <c r="AF54" s="168" t="s">
        <v>783</v>
      </c>
      <c r="AG54" s="168" t="s">
        <v>783</v>
      </c>
      <c r="AH54" s="168" t="s">
        <v>783</v>
      </c>
      <c r="AI54" s="168" t="s">
        <v>783</v>
      </c>
      <c r="AJ54" s="168" t="s">
        <v>783</v>
      </c>
      <c r="AK54" s="168" t="s">
        <v>783</v>
      </c>
      <c r="AL54" s="168" t="s">
        <v>783</v>
      </c>
      <c r="AM54" s="168" t="s">
        <v>783</v>
      </c>
      <c r="AN54" s="168" t="s">
        <v>783</v>
      </c>
      <c r="AO54" s="168" t="s">
        <v>783</v>
      </c>
      <c r="AP54" s="168" t="s">
        <v>783</v>
      </c>
      <c r="AQ54" s="168" t="s">
        <v>783</v>
      </c>
      <c r="AR54" s="168" t="s">
        <v>783</v>
      </c>
      <c r="AS54" s="168" t="s">
        <v>783</v>
      </c>
      <c r="AT54" s="168" t="s">
        <v>783</v>
      </c>
      <c r="AU54" s="168" t="s">
        <v>783</v>
      </c>
      <c r="AV54" s="168" t="s">
        <v>783</v>
      </c>
      <c r="AW54" s="168" t="s">
        <v>783</v>
      </c>
      <c r="AX54" s="168" t="s">
        <v>783</v>
      </c>
      <c r="AY54" s="168" t="s">
        <v>783</v>
      </c>
      <c r="AZ54" s="168" t="s">
        <v>783</v>
      </c>
      <c r="BA54" s="168" t="s">
        <v>783</v>
      </c>
      <c r="BB54" s="168" t="s">
        <v>783</v>
      </c>
      <c r="BC54" s="168" t="s">
        <v>783</v>
      </c>
      <c r="BD54" s="168" t="s">
        <v>783</v>
      </c>
      <c r="BE54" s="168" t="s">
        <v>783</v>
      </c>
      <c r="BF54" s="168" t="s">
        <v>783</v>
      </c>
      <c r="BG54" s="168" t="s">
        <v>783</v>
      </c>
      <c r="BH54" s="168" t="s">
        <v>783</v>
      </c>
      <c r="BI54" s="168" t="s">
        <v>783</v>
      </c>
      <c r="BJ54" s="168" t="s">
        <v>783</v>
      </c>
      <c r="BK54" s="168" t="s">
        <v>783</v>
      </c>
      <c r="BL54" s="168" t="s">
        <v>783</v>
      </c>
      <c r="BM54" s="168" t="s">
        <v>783</v>
      </c>
      <c r="BN54" s="168" t="s">
        <v>783</v>
      </c>
      <c r="BO54" s="168" t="s">
        <v>783</v>
      </c>
    </row>
    <row r="55" spans="2:67" ht="12.2" customHeight="1">
      <c r="B55" s="728" t="s">
        <v>825</v>
      </c>
      <c r="C55" s="725" t="s">
        <v>120</v>
      </c>
      <c r="D55" s="701"/>
      <c r="E55" s="812" t="s">
        <v>1386</v>
      </c>
      <c r="F55" s="838"/>
      <c r="G55" s="645" t="s">
        <v>783</v>
      </c>
      <c r="H55" s="645" t="s">
        <v>783</v>
      </c>
      <c r="I55" s="645" t="s">
        <v>783</v>
      </c>
      <c r="J55" s="645" t="s">
        <v>783</v>
      </c>
      <c r="K55" s="645" t="s">
        <v>783</v>
      </c>
      <c r="L55" s="645" t="s">
        <v>783</v>
      </c>
      <c r="M55" s="645" t="s">
        <v>783</v>
      </c>
      <c r="N55" s="645" t="s">
        <v>783</v>
      </c>
      <c r="O55" s="645" t="s">
        <v>783</v>
      </c>
      <c r="P55" s="645" t="s">
        <v>783</v>
      </c>
      <c r="Q55" s="645" t="s">
        <v>783</v>
      </c>
      <c r="R55" s="645" t="s">
        <v>783</v>
      </c>
      <c r="S55" s="645" t="s">
        <v>783</v>
      </c>
      <c r="T55" s="645" t="s">
        <v>783</v>
      </c>
      <c r="U55" s="645" t="s">
        <v>783</v>
      </c>
      <c r="V55" s="645" t="s">
        <v>783</v>
      </c>
      <c r="W55" s="645" t="s">
        <v>783</v>
      </c>
      <c r="X55" s="645" t="s">
        <v>783</v>
      </c>
      <c r="Y55" s="645" t="s">
        <v>783</v>
      </c>
      <c r="Z55" s="645" t="s">
        <v>783</v>
      </c>
      <c r="AA55" s="645" t="s">
        <v>783</v>
      </c>
      <c r="AB55" s="645" t="s">
        <v>783</v>
      </c>
      <c r="AC55" s="645" t="s">
        <v>783</v>
      </c>
      <c r="AD55" s="645" t="s">
        <v>783</v>
      </c>
      <c r="AE55" s="645" t="s">
        <v>783</v>
      </c>
      <c r="AF55" s="645" t="s">
        <v>783</v>
      </c>
      <c r="AG55" s="645" t="s">
        <v>783</v>
      </c>
      <c r="AH55" s="645" t="s">
        <v>783</v>
      </c>
      <c r="AI55" s="645" t="s">
        <v>783</v>
      </c>
      <c r="AJ55" s="645" t="s">
        <v>783</v>
      </c>
      <c r="AK55" s="645" t="s">
        <v>783</v>
      </c>
      <c r="AL55" s="645" t="s">
        <v>783</v>
      </c>
      <c r="AM55" s="645" t="s">
        <v>783</v>
      </c>
      <c r="AN55" s="645" t="s">
        <v>783</v>
      </c>
      <c r="AO55" s="645" t="s">
        <v>783</v>
      </c>
      <c r="AP55" s="645" t="s">
        <v>783</v>
      </c>
      <c r="AQ55" s="645" t="s">
        <v>783</v>
      </c>
      <c r="AR55" s="645" t="s">
        <v>783</v>
      </c>
      <c r="AS55" s="645" t="s">
        <v>783</v>
      </c>
      <c r="AT55" s="645" t="s">
        <v>783</v>
      </c>
      <c r="AU55" s="645" t="s">
        <v>783</v>
      </c>
      <c r="AV55" s="645" t="s">
        <v>783</v>
      </c>
      <c r="AW55" s="645" t="s">
        <v>783</v>
      </c>
      <c r="AX55" s="645" t="s">
        <v>783</v>
      </c>
      <c r="AY55" s="645" t="s">
        <v>783</v>
      </c>
      <c r="AZ55" s="645" t="s">
        <v>783</v>
      </c>
      <c r="BA55" s="645" t="s">
        <v>783</v>
      </c>
      <c r="BB55" s="645" t="s">
        <v>783</v>
      </c>
      <c r="BC55" s="645" t="s">
        <v>783</v>
      </c>
      <c r="BD55" s="645" t="s">
        <v>783</v>
      </c>
      <c r="BE55" s="645" t="s">
        <v>783</v>
      </c>
      <c r="BF55" s="645" t="s">
        <v>783</v>
      </c>
      <c r="BG55" s="645" t="s">
        <v>783</v>
      </c>
      <c r="BH55" s="645" t="s">
        <v>783</v>
      </c>
      <c r="BI55" s="645" t="s">
        <v>783</v>
      </c>
      <c r="BJ55" s="645" t="s">
        <v>783</v>
      </c>
      <c r="BK55" s="645" t="s">
        <v>783</v>
      </c>
      <c r="BL55" s="645" t="s">
        <v>783</v>
      </c>
      <c r="BM55" s="645" t="s">
        <v>783</v>
      </c>
      <c r="BN55" s="645" t="s">
        <v>783</v>
      </c>
      <c r="BO55" s="645" t="s">
        <v>783</v>
      </c>
    </row>
    <row r="56" spans="2:67" ht="12.2" customHeight="1">
      <c r="B56" s="728">
        <f>B54+1</f>
        <v>18</v>
      </c>
      <c r="C56" s="848" t="s">
        <v>791</v>
      </c>
      <c r="D56" s="849"/>
      <c r="E56" s="812" t="s">
        <v>1386</v>
      </c>
      <c r="F56" s="838"/>
      <c r="G56" s="86" t="str">
        <f>IF(OR(COUNTBLANK(G49:G55)=7,G49="SUM"),"",SUM(G49:G55))</f>
        <v/>
      </c>
      <c r="H56" s="86" t="str">
        <f t="shared" ref="H56:AF56" si="31">IF(OR(COUNTBLANK(H49:H55)=7,H49="SUM"),"",SUM(H49:H55))</f>
        <v/>
      </c>
      <c r="I56" s="86" t="str">
        <f t="shared" si="31"/>
        <v/>
      </c>
      <c r="J56" s="86" t="str">
        <f t="shared" si="31"/>
        <v/>
      </c>
      <c r="K56" s="86" t="str">
        <f t="shared" si="31"/>
        <v/>
      </c>
      <c r="L56" s="86" t="str">
        <f t="shared" si="31"/>
        <v/>
      </c>
      <c r="M56" s="86" t="str">
        <f t="shared" si="31"/>
        <v/>
      </c>
      <c r="N56" s="86" t="str">
        <f t="shared" si="31"/>
        <v/>
      </c>
      <c r="O56" s="86" t="str">
        <f t="shared" si="31"/>
        <v/>
      </c>
      <c r="P56" s="86" t="str">
        <f t="shared" si="31"/>
        <v/>
      </c>
      <c r="Q56" s="86" t="str">
        <f t="shared" si="31"/>
        <v/>
      </c>
      <c r="R56" s="86" t="str">
        <f t="shared" si="31"/>
        <v/>
      </c>
      <c r="S56" s="86" t="str">
        <f t="shared" si="31"/>
        <v/>
      </c>
      <c r="T56" s="86" t="str">
        <f t="shared" si="31"/>
        <v/>
      </c>
      <c r="U56" s="86" t="str">
        <f t="shared" si="31"/>
        <v/>
      </c>
      <c r="V56" s="86" t="str">
        <f t="shared" si="31"/>
        <v/>
      </c>
      <c r="W56" s="86" t="str">
        <f t="shared" si="31"/>
        <v/>
      </c>
      <c r="X56" s="86" t="str">
        <f t="shared" si="31"/>
        <v/>
      </c>
      <c r="Y56" s="86" t="str">
        <f t="shared" si="31"/>
        <v/>
      </c>
      <c r="Z56" s="86" t="str">
        <f t="shared" si="31"/>
        <v/>
      </c>
      <c r="AA56" s="86" t="str">
        <f t="shared" si="31"/>
        <v/>
      </c>
      <c r="AB56" s="86" t="str">
        <f t="shared" si="31"/>
        <v/>
      </c>
      <c r="AC56" s="86" t="str">
        <f t="shared" si="31"/>
        <v/>
      </c>
      <c r="AD56" s="86" t="str">
        <f t="shared" si="31"/>
        <v/>
      </c>
      <c r="AE56" s="86" t="str">
        <f t="shared" si="31"/>
        <v/>
      </c>
      <c r="AF56" s="86" t="str">
        <f t="shared" si="31"/>
        <v/>
      </c>
      <c r="AG56" s="86" t="str">
        <f t="shared" ref="AG56:AP56" si="32">IF(OR(COUNTBLANK(AG49:AG55)=7,AG49="SUM"),"",SUM(AG49:AG55))</f>
        <v/>
      </c>
      <c r="AH56" s="86" t="str">
        <f t="shared" si="32"/>
        <v/>
      </c>
      <c r="AI56" s="86" t="str">
        <f t="shared" si="32"/>
        <v/>
      </c>
      <c r="AJ56" s="86" t="str">
        <f t="shared" si="32"/>
        <v/>
      </c>
      <c r="AK56" s="86" t="str">
        <f t="shared" si="32"/>
        <v/>
      </c>
      <c r="AL56" s="86" t="str">
        <f t="shared" si="32"/>
        <v/>
      </c>
      <c r="AM56" s="86" t="str">
        <f t="shared" si="32"/>
        <v/>
      </c>
      <c r="AN56" s="86" t="str">
        <f t="shared" si="32"/>
        <v/>
      </c>
      <c r="AO56" s="86" t="str">
        <f t="shared" si="32"/>
        <v/>
      </c>
      <c r="AP56" s="86" t="str">
        <f t="shared" si="32"/>
        <v/>
      </c>
      <c r="AQ56" s="86" t="str">
        <f t="shared" ref="AQ56:BO56" si="33">IF(OR(COUNTBLANK(AQ49:AQ55)=7,AQ49="SUM"),"",SUM(AQ49:AQ55))</f>
        <v/>
      </c>
      <c r="AR56" s="86" t="str">
        <f t="shared" si="33"/>
        <v/>
      </c>
      <c r="AS56" s="86" t="str">
        <f t="shared" si="33"/>
        <v/>
      </c>
      <c r="AT56" s="86" t="str">
        <f t="shared" si="33"/>
        <v/>
      </c>
      <c r="AU56" s="86" t="str">
        <f t="shared" si="33"/>
        <v/>
      </c>
      <c r="AV56" s="86" t="str">
        <f t="shared" si="33"/>
        <v/>
      </c>
      <c r="AW56" s="86" t="str">
        <f t="shared" si="33"/>
        <v/>
      </c>
      <c r="AX56" s="86" t="str">
        <f t="shared" si="33"/>
        <v/>
      </c>
      <c r="AY56" s="86" t="str">
        <f t="shared" si="33"/>
        <v/>
      </c>
      <c r="AZ56" s="86" t="str">
        <f t="shared" si="33"/>
        <v/>
      </c>
      <c r="BA56" s="86" t="str">
        <f t="shared" si="33"/>
        <v/>
      </c>
      <c r="BB56" s="86" t="str">
        <f t="shared" si="33"/>
        <v/>
      </c>
      <c r="BC56" s="86" t="str">
        <f t="shared" si="33"/>
        <v/>
      </c>
      <c r="BD56" s="86" t="str">
        <f t="shared" si="33"/>
        <v/>
      </c>
      <c r="BE56" s="86" t="str">
        <f t="shared" si="33"/>
        <v/>
      </c>
      <c r="BF56" s="86" t="str">
        <f t="shared" si="33"/>
        <v/>
      </c>
      <c r="BG56" s="86" t="str">
        <f t="shared" si="33"/>
        <v/>
      </c>
      <c r="BH56" s="86" t="str">
        <f t="shared" si="33"/>
        <v/>
      </c>
      <c r="BI56" s="86" t="str">
        <f t="shared" si="33"/>
        <v/>
      </c>
      <c r="BJ56" s="86" t="str">
        <f t="shared" si="33"/>
        <v/>
      </c>
      <c r="BK56" s="86" t="str">
        <f t="shared" si="33"/>
        <v/>
      </c>
      <c r="BL56" s="86" t="str">
        <f t="shared" si="33"/>
        <v/>
      </c>
      <c r="BM56" s="86" t="str">
        <f t="shared" si="33"/>
        <v/>
      </c>
      <c r="BN56" s="86" t="str">
        <f t="shared" si="33"/>
        <v/>
      </c>
      <c r="BO56" s="86" t="str">
        <f t="shared" si="33"/>
        <v/>
      </c>
    </row>
    <row r="57" spans="2:67" s="784" customFormat="1" ht="12.2" customHeight="1">
      <c r="B57" s="785"/>
      <c r="D57" s="788"/>
      <c r="E57" s="785"/>
      <c r="F57" s="785"/>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c r="AQ57" s="972"/>
      <c r="AR57" s="972"/>
      <c r="AS57" s="972"/>
      <c r="AT57" s="972"/>
      <c r="AU57" s="972"/>
      <c r="AV57" s="972"/>
      <c r="AW57" s="972"/>
      <c r="AX57" s="972"/>
      <c r="AY57" s="972"/>
      <c r="AZ57" s="972"/>
      <c r="BA57" s="972"/>
      <c r="BB57" s="972"/>
      <c r="BC57" s="972"/>
      <c r="BD57" s="972"/>
      <c r="BE57" s="972"/>
      <c r="BF57" s="972"/>
      <c r="BG57" s="972"/>
      <c r="BH57" s="972"/>
      <c r="BI57" s="972"/>
      <c r="BJ57" s="972"/>
      <c r="BK57" s="972"/>
      <c r="BL57" s="972"/>
      <c r="BM57" s="972"/>
      <c r="BN57" s="972"/>
      <c r="BO57" s="972"/>
    </row>
    <row r="58" spans="2:67">
      <c r="B58" s="772"/>
      <c r="C58" s="59" t="s">
        <v>1103</v>
      </c>
      <c r="D58" s="640"/>
      <c r="E58" s="667"/>
      <c r="F58" s="874"/>
      <c r="G58" s="1018"/>
      <c r="H58" s="1019"/>
      <c r="I58" s="1019"/>
      <c r="J58" s="1019"/>
      <c r="K58" s="1019"/>
      <c r="L58" s="1019"/>
      <c r="M58" s="1019"/>
      <c r="N58" s="1019"/>
      <c r="O58" s="1019"/>
      <c r="P58" s="1019"/>
      <c r="Q58" s="1019"/>
      <c r="R58" s="1019"/>
      <c r="S58" s="1019"/>
      <c r="T58" s="1019"/>
      <c r="U58" s="1019"/>
      <c r="V58" s="1019"/>
      <c r="W58" s="1019"/>
      <c r="X58" s="1019"/>
      <c r="Y58" s="1019"/>
      <c r="Z58" s="1019"/>
      <c r="AA58" s="1019"/>
      <c r="AB58" s="1019"/>
      <c r="AC58" s="1019"/>
      <c r="AD58" s="1019"/>
      <c r="AE58" s="1019"/>
      <c r="AF58" s="1019"/>
      <c r="AG58" s="1019"/>
      <c r="AH58" s="1019"/>
      <c r="AI58" s="1019"/>
      <c r="AJ58" s="1019"/>
      <c r="AK58" s="1019"/>
      <c r="AL58" s="1019"/>
      <c r="AM58" s="1019"/>
      <c r="AN58" s="1019"/>
      <c r="AO58" s="1019"/>
      <c r="AP58" s="1019"/>
      <c r="AQ58" s="1019"/>
      <c r="AR58" s="1019"/>
      <c r="AS58" s="1019"/>
      <c r="AT58" s="1019"/>
      <c r="AU58" s="1019"/>
      <c r="AV58" s="1019"/>
      <c r="AW58" s="1019"/>
      <c r="AX58" s="1019"/>
      <c r="AY58" s="1019"/>
      <c r="AZ58" s="1019"/>
      <c r="BA58" s="1019"/>
      <c r="BB58" s="1019"/>
      <c r="BC58" s="1019"/>
      <c r="BD58" s="1019"/>
      <c r="BE58" s="1019"/>
      <c r="BF58" s="1019"/>
      <c r="BG58" s="1019"/>
      <c r="BH58" s="1019"/>
      <c r="BI58" s="1019"/>
      <c r="BJ58" s="1019"/>
      <c r="BK58" s="1019"/>
      <c r="BL58" s="1019"/>
      <c r="BM58" s="1019"/>
      <c r="BN58" s="1019"/>
      <c r="BO58" s="1020"/>
    </row>
    <row r="59" spans="2:67" ht="12.2" customHeight="1">
      <c r="B59" s="772" t="s">
        <v>873</v>
      </c>
      <c r="C59" s="60" t="s">
        <v>1110</v>
      </c>
      <c r="D59" s="640"/>
      <c r="E59" s="667" t="s">
        <v>1386</v>
      </c>
      <c r="F59" s="838"/>
      <c r="G59" s="169" t="s">
        <v>783</v>
      </c>
      <c r="H59" s="169" t="s">
        <v>783</v>
      </c>
      <c r="I59" s="169" t="s">
        <v>783</v>
      </c>
      <c r="J59" s="169" t="s">
        <v>783</v>
      </c>
      <c r="K59" s="169" t="s">
        <v>783</v>
      </c>
      <c r="L59" s="169" t="s">
        <v>783</v>
      </c>
      <c r="M59" s="169" t="s">
        <v>783</v>
      </c>
      <c r="N59" s="169" t="s">
        <v>783</v>
      </c>
      <c r="O59" s="169" t="s">
        <v>783</v>
      </c>
      <c r="P59" s="169" t="s">
        <v>783</v>
      </c>
      <c r="Q59" s="169" t="s">
        <v>783</v>
      </c>
      <c r="R59" s="169" t="s">
        <v>783</v>
      </c>
      <c r="S59" s="169" t="s">
        <v>783</v>
      </c>
      <c r="T59" s="169" t="s">
        <v>783</v>
      </c>
      <c r="U59" s="169" t="s">
        <v>783</v>
      </c>
      <c r="V59" s="169" t="s">
        <v>783</v>
      </c>
      <c r="W59" s="169" t="s">
        <v>783</v>
      </c>
      <c r="X59" s="169" t="s">
        <v>783</v>
      </c>
      <c r="Y59" s="169" t="s">
        <v>783</v>
      </c>
      <c r="Z59" s="169" t="s">
        <v>783</v>
      </c>
      <c r="AA59" s="169" t="s">
        <v>783</v>
      </c>
      <c r="AB59" s="169" t="s">
        <v>783</v>
      </c>
      <c r="AC59" s="169" t="s">
        <v>783</v>
      </c>
      <c r="AD59" s="169" t="s">
        <v>783</v>
      </c>
      <c r="AE59" s="169" t="s">
        <v>783</v>
      </c>
      <c r="AF59" s="169" t="s">
        <v>783</v>
      </c>
      <c r="AG59" s="169" t="s">
        <v>783</v>
      </c>
      <c r="AH59" s="169" t="s">
        <v>783</v>
      </c>
      <c r="AI59" s="169" t="s">
        <v>783</v>
      </c>
      <c r="AJ59" s="169" t="s">
        <v>783</v>
      </c>
      <c r="AK59" s="169" t="s">
        <v>783</v>
      </c>
      <c r="AL59" s="169" t="s">
        <v>783</v>
      </c>
      <c r="AM59" s="169" t="s">
        <v>783</v>
      </c>
      <c r="AN59" s="169" t="s">
        <v>783</v>
      </c>
      <c r="AO59" s="169" t="s">
        <v>783</v>
      </c>
      <c r="AP59" s="169" t="s">
        <v>783</v>
      </c>
      <c r="AQ59" s="169" t="s">
        <v>783</v>
      </c>
      <c r="AR59" s="169" t="s">
        <v>783</v>
      </c>
      <c r="AS59" s="169" t="s">
        <v>783</v>
      </c>
      <c r="AT59" s="169" t="s">
        <v>783</v>
      </c>
      <c r="AU59" s="169" t="s">
        <v>783</v>
      </c>
      <c r="AV59" s="169" t="s">
        <v>783</v>
      </c>
      <c r="AW59" s="169" t="s">
        <v>783</v>
      </c>
      <c r="AX59" s="169" t="s">
        <v>783</v>
      </c>
      <c r="AY59" s="169" t="s">
        <v>783</v>
      </c>
      <c r="AZ59" s="169" t="s">
        <v>783</v>
      </c>
      <c r="BA59" s="169" t="s">
        <v>783</v>
      </c>
      <c r="BB59" s="169" t="s">
        <v>783</v>
      </c>
      <c r="BC59" s="169" t="s">
        <v>783</v>
      </c>
      <c r="BD59" s="169" t="s">
        <v>783</v>
      </c>
      <c r="BE59" s="169" t="s">
        <v>783</v>
      </c>
      <c r="BF59" s="169" t="s">
        <v>783</v>
      </c>
      <c r="BG59" s="169" t="s">
        <v>783</v>
      </c>
      <c r="BH59" s="169" t="s">
        <v>783</v>
      </c>
      <c r="BI59" s="169" t="s">
        <v>783</v>
      </c>
      <c r="BJ59" s="169" t="s">
        <v>783</v>
      </c>
      <c r="BK59" s="169" t="s">
        <v>783</v>
      </c>
      <c r="BL59" s="169" t="s">
        <v>783</v>
      </c>
      <c r="BM59" s="169" t="s">
        <v>783</v>
      </c>
      <c r="BN59" s="169" t="s">
        <v>783</v>
      </c>
      <c r="BO59" s="169" t="s">
        <v>783</v>
      </c>
    </row>
    <row r="60" spans="2:67" ht="12.2" customHeight="1">
      <c r="B60" s="772" t="s">
        <v>874</v>
      </c>
      <c r="C60" s="60" t="s">
        <v>1111</v>
      </c>
      <c r="D60" s="640"/>
      <c r="E60" s="667" t="s">
        <v>1386</v>
      </c>
      <c r="F60" s="838"/>
      <c r="G60" s="169" t="s">
        <v>783</v>
      </c>
      <c r="H60" s="169" t="s">
        <v>783</v>
      </c>
      <c r="I60" s="169" t="s">
        <v>783</v>
      </c>
      <c r="J60" s="169" t="s">
        <v>783</v>
      </c>
      <c r="K60" s="169" t="s">
        <v>783</v>
      </c>
      <c r="L60" s="169" t="s">
        <v>783</v>
      </c>
      <c r="M60" s="169" t="s">
        <v>783</v>
      </c>
      <c r="N60" s="169" t="s">
        <v>783</v>
      </c>
      <c r="O60" s="169" t="s">
        <v>783</v>
      </c>
      <c r="P60" s="169" t="s">
        <v>783</v>
      </c>
      <c r="Q60" s="169" t="s">
        <v>783</v>
      </c>
      <c r="R60" s="169" t="s">
        <v>783</v>
      </c>
      <c r="S60" s="169" t="s">
        <v>783</v>
      </c>
      <c r="T60" s="169" t="s">
        <v>783</v>
      </c>
      <c r="U60" s="169" t="s">
        <v>783</v>
      </c>
      <c r="V60" s="169" t="s">
        <v>783</v>
      </c>
      <c r="W60" s="169" t="s">
        <v>783</v>
      </c>
      <c r="X60" s="169" t="s">
        <v>783</v>
      </c>
      <c r="Y60" s="169" t="s">
        <v>783</v>
      </c>
      <c r="Z60" s="169" t="s">
        <v>783</v>
      </c>
      <c r="AA60" s="169" t="s">
        <v>783</v>
      </c>
      <c r="AB60" s="169" t="s">
        <v>783</v>
      </c>
      <c r="AC60" s="169" t="s">
        <v>783</v>
      </c>
      <c r="AD60" s="169" t="s">
        <v>783</v>
      </c>
      <c r="AE60" s="169" t="s">
        <v>783</v>
      </c>
      <c r="AF60" s="169" t="s">
        <v>783</v>
      </c>
      <c r="AG60" s="169" t="s">
        <v>783</v>
      </c>
      <c r="AH60" s="169" t="s">
        <v>783</v>
      </c>
      <c r="AI60" s="169" t="s">
        <v>783</v>
      </c>
      <c r="AJ60" s="169" t="s">
        <v>783</v>
      </c>
      <c r="AK60" s="169" t="s">
        <v>783</v>
      </c>
      <c r="AL60" s="169" t="s">
        <v>783</v>
      </c>
      <c r="AM60" s="169" t="s">
        <v>783</v>
      </c>
      <c r="AN60" s="169" t="s">
        <v>783</v>
      </c>
      <c r="AO60" s="169" t="s">
        <v>783</v>
      </c>
      <c r="AP60" s="169" t="s">
        <v>783</v>
      </c>
      <c r="AQ60" s="169" t="s">
        <v>783</v>
      </c>
      <c r="AR60" s="169" t="s">
        <v>783</v>
      </c>
      <c r="AS60" s="169" t="s">
        <v>783</v>
      </c>
      <c r="AT60" s="169" t="s">
        <v>783</v>
      </c>
      <c r="AU60" s="169" t="s">
        <v>783</v>
      </c>
      <c r="AV60" s="169" t="s">
        <v>783</v>
      </c>
      <c r="AW60" s="169" t="s">
        <v>783</v>
      </c>
      <c r="AX60" s="169" t="s">
        <v>783</v>
      </c>
      <c r="AY60" s="169" t="s">
        <v>783</v>
      </c>
      <c r="AZ60" s="169" t="s">
        <v>783</v>
      </c>
      <c r="BA60" s="169" t="s">
        <v>783</v>
      </c>
      <c r="BB60" s="169" t="s">
        <v>783</v>
      </c>
      <c r="BC60" s="169" t="s">
        <v>783</v>
      </c>
      <c r="BD60" s="169" t="s">
        <v>783</v>
      </c>
      <c r="BE60" s="169" t="s">
        <v>783</v>
      </c>
      <c r="BF60" s="169" t="s">
        <v>783</v>
      </c>
      <c r="BG60" s="169" t="s">
        <v>783</v>
      </c>
      <c r="BH60" s="169" t="s">
        <v>783</v>
      </c>
      <c r="BI60" s="169" t="s">
        <v>783</v>
      </c>
      <c r="BJ60" s="169" t="s">
        <v>783</v>
      </c>
      <c r="BK60" s="169" t="s">
        <v>783</v>
      </c>
      <c r="BL60" s="169" t="s">
        <v>783</v>
      </c>
      <c r="BM60" s="169" t="s">
        <v>783</v>
      </c>
      <c r="BN60" s="169" t="s">
        <v>783</v>
      </c>
      <c r="BO60" s="169" t="s">
        <v>783</v>
      </c>
    </row>
    <row r="61" spans="2:67" ht="12.2" customHeight="1">
      <c r="B61" s="728" t="s">
        <v>1112</v>
      </c>
      <c r="C61" s="60" t="s">
        <v>434</v>
      </c>
      <c r="D61" s="640"/>
      <c r="E61" s="667" t="s">
        <v>1386</v>
      </c>
      <c r="F61" s="838"/>
      <c r="G61" s="935" t="s">
        <v>783</v>
      </c>
      <c r="H61" s="935" t="s">
        <v>783</v>
      </c>
      <c r="I61" s="935" t="s">
        <v>783</v>
      </c>
      <c r="J61" s="935" t="s">
        <v>783</v>
      </c>
      <c r="K61" s="935" t="s">
        <v>783</v>
      </c>
      <c r="L61" s="935" t="s">
        <v>783</v>
      </c>
      <c r="M61" s="935" t="s">
        <v>783</v>
      </c>
      <c r="N61" s="935" t="s">
        <v>783</v>
      </c>
      <c r="O61" s="935" t="s">
        <v>783</v>
      </c>
      <c r="P61" s="935" t="s">
        <v>783</v>
      </c>
      <c r="Q61" s="935" t="s">
        <v>783</v>
      </c>
      <c r="R61" s="935" t="s">
        <v>783</v>
      </c>
      <c r="S61" s="935" t="s">
        <v>783</v>
      </c>
      <c r="T61" s="935" t="s">
        <v>783</v>
      </c>
      <c r="U61" s="935" t="s">
        <v>783</v>
      </c>
      <c r="V61" s="935" t="s">
        <v>783</v>
      </c>
      <c r="W61" s="935" t="s">
        <v>783</v>
      </c>
      <c r="X61" s="935" t="s">
        <v>783</v>
      </c>
      <c r="Y61" s="935" t="s">
        <v>783</v>
      </c>
      <c r="Z61" s="935" t="s">
        <v>783</v>
      </c>
      <c r="AA61" s="935" t="s">
        <v>783</v>
      </c>
      <c r="AB61" s="935" t="s">
        <v>783</v>
      </c>
      <c r="AC61" s="935" t="s">
        <v>783</v>
      </c>
      <c r="AD61" s="935" t="s">
        <v>783</v>
      </c>
      <c r="AE61" s="935" t="s">
        <v>783</v>
      </c>
      <c r="AF61" s="935" t="s">
        <v>783</v>
      </c>
      <c r="AG61" s="935" t="s">
        <v>783</v>
      </c>
      <c r="AH61" s="935" t="s">
        <v>783</v>
      </c>
      <c r="AI61" s="935" t="s">
        <v>783</v>
      </c>
      <c r="AJ61" s="935" t="s">
        <v>783</v>
      </c>
      <c r="AK61" s="935" t="s">
        <v>783</v>
      </c>
      <c r="AL61" s="935" t="s">
        <v>783</v>
      </c>
      <c r="AM61" s="935" t="s">
        <v>783</v>
      </c>
      <c r="AN61" s="935" t="s">
        <v>783</v>
      </c>
      <c r="AO61" s="935" t="s">
        <v>783</v>
      </c>
      <c r="AP61" s="935" t="s">
        <v>783</v>
      </c>
      <c r="AQ61" s="935" t="s">
        <v>783</v>
      </c>
      <c r="AR61" s="935" t="s">
        <v>783</v>
      </c>
      <c r="AS61" s="935" t="s">
        <v>783</v>
      </c>
      <c r="AT61" s="935" t="s">
        <v>783</v>
      </c>
      <c r="AU61" s="935" t="s">
        <v>783</v>
      </c>
      <c r="AV61" s="935" t="s">
        <v>783</v>
      </c>
      <c r="AW61" s="935" t="s">
        <v>783</v>
      </c>
      <c r="AX61" s="935" t="s">
        <v>783</v>
      </c>
      <c r="AY61" s="935" t="s">
        <v>783</v>
      </c>
      <c r="AZ61" s="935" t="s">
        <v>783</v>
      </c>
      <c r="BA61" s="935" t="s">
        <v>783</v>
      </c>
      <c r="BB61" s="935" t="s">
        <v>783</v>
      </c>
      <c r="BC61" s="935" t="s">
        <v>783</v>
      </c>
      <c r="BD61" s="935" t="s">
        <v>783</v>
      </c>
      <c r="BE61" s="935" t="s">
        <v>783</v>
      </c>
      <c r="BF61" s="935" t="s">
        <v>783</v>
      </c>
      <c r="BG61" s="935" t="s">
        <v>783</v>
      </c>
      <c r="BH61" s="935" t="s">
        <v>783</v>
      </c>
      <c r="BI61" s="935" t="s">
        <v>783</v>
      </c>
      <c r="BJ61" s="935" t="s">
        <v>783</v>
      </c>
      <c r="BK61" s="935" t="s">
        <v>783</v>
      </c>
      <c r="BL61" s="935" t="s">
        <v>783</v>
      </c>
      <c r="BM61" s="935" t="s">
        <v>783</v>
      </c>
      <c r="BN61" s="935" t="s">
        <v>783</v>
      </c>
      <c r="BO61" s="935" t="s">
        <v>783</v>
      </c>
    </row>
    <row r="62" spans="2:67" ht="12.2" customHeight="1">
      <c r="B62" s="772">
        <v>19</v>
      </c>
      <c r="C62" s="60" t="s">
        <v>1113</v>
      </c>
      <c r="D62" s="640"/>
      <c r="E62" s="667" t="s">
        <v>1386</v>
      </c>
      <c r="F62" s="838"/>
      <c r="G62" s="86" t="str">
        <f>IF(OR(COUNTBLANK(G59:G61)=3,G59="SUM"),"",SUM(G59:G61))</f>
        <v/>
      </c>
      <c r="H62" s="86" t="str">
        <f t="shared" ref="H62:AF62" si="34">IF(OR(COUNTBLANK(H59:H61)=3,H59="SUM"),"",SUM(H59:H61))</f>
        <v/>
      </c>
      <c r="I62" s="86" t="str">
        <f t="shared" si="34"/>
        <v/>
      </c>
      <c r="J62" s="86" t="str">
        <f t="shared" si="34"/>
        <v/>
      </c>
      <c r="K62" s="86" t="str">
        <f t="shared" si="34"/>
        <v/>
      </c>
      <c r="L62" s="86" t="str">
        <f t="shared" si="34"/>
        <v/>
      </c>
      <c r="M62" s="86" t="str">
        <f t="shared" si="34"/>
        <v/>
      </c>
      <c r="N62" s="86" t="str">
        <f t="shared" si="34"/>
        <v/>
      </c>
      <c r="O62" s="86" t="str">
        <f t="shared" si="34"/>
        <v/>
      </c>
      <c r="P62" s="86" t="str">
        <f t="shared" si="34"/>
        <v/>
      </c>
      <c r="Q62" s="86" t="str">
        <f t="shared" si="34"/>
        <v/>
      </c>
      <c r="R62" s="86" t="str">
        <f t="shared" si="34"/>
        <v/>
      </c>
      <c r="S62" s="86" t="str">
        <f t="shared" si="34"/>
        <v/>
      </c>
      <c r="T62" s="86" t="str">
        <f t="shared" si="34"/>
        <v/>
      </c>
      <c r="U62" s="86" t="str">
        <f t="shared" si="34"/>
        <v/>
      </c>
      <c r="V62" s="86" t="str">
        <f t="shared" si="34"/>
        <v/>
      </c>
      <c r="W62" s="86" t="str">
        <f t="shared" si="34"/>
        <v/>
      </c>
      <c r="X62" s="86" t="str">
        <f t="shared" si="34"/>
        <v/>
      </c>
      <c r="Y62" s="86" t="str">
        <f t="shared" si="34"/>
        <v/>
      </c>
      <c r="Z62" s="86" t="str">
        <f t="shared" si="34"/>
        <v/>
      </c>
      <c r="AA62" s="86" t="str">
        <f t="shared" si="34"/>
        <v/>
      </c>
      <c r="AB62" s="86" t="str">
        <f t="shared" si="34"/>
        <v/>
      </c>
      <c r="AC62" s="86" t="str">
        <f t="shared" si="34"/>
        <v/>
      </c>
      <c r="AD62" s="86" t="str">
        <f t="shared" si="34"/>
        <v/>
      </c>
      <c r="AE62" s="86" t="str">
        <f t="shared" si="34"/>
        <v/>
      </c>
      <c r="AF62" s="86" t="str">
        <f t="shared" si="34"/>
        <v/>
      </c>
      <c r="AG62" s="86" t="str">
        <f t="shared" ref="AG62:AP62" si="35">IF(OR(COUNTBLANK(AG59:AG61)=3,AG59="SUM"),"",SUM(AG59:AG61))</f>
        <v/>
      </c>
      <c r="AH62" s="86" t="str">
        <f t="shared" si="35"/>
        <v/>
      </c>
      <c r="AI62" s="86" t="str">
        <f t="shared" si="35"/>
        <v/>
      </c>
      <c r="AJ62" s="86" t="str">
        <f t="shared" si="35"/>
        <v/>
      </c>
      <c r="AK62" s="86" t="str">
        <f t="shared" si="35"/>
        <v/>
      </c>
      <c r="AL62" s="86" t="str">
        <f t="shared" si="35"/>
        <v/>
      </c>
      <c r="AM62" s="86" t="str">
        <f t="shared" si="35"/>
        <v/>
      </c>
      <c r="AN62" s="86" t="str">
        <f t="shared" si="35"/>
        <v/>
      </c>
      <c r="AO62" s="86" t="str">
        <f t="shared" si="35"/>
        <v/>
      </c>
      <c r="AP62" s="86" t="str">
        <f t="shared" si="35"/>
        <v/>
      </c>
      <c r="AQ62" s="86" t="str">
        <f t="shared" ref="AQ62:BO62" si="36">IF(OR(COUNTBLANK(AQ59:AQ61)=3,AQ59="SUM"),"",SUM(AQ59:AQ61))</f>
        <v/>
      </c>
      <c r="AR62" s="86" t="str">
        <f t="shared" si="36"/>
        <v/>
      </c>
      <c r="AS62" s="86" t="str">
        <f t="shared" si="36"/>
        <v/>
      </c>
      <c r="AT62" s="86" t="str">
        <f t="shared" si="36"/>
        <v/>
      </c>
      <c r="AU62" s="86" t="str">
        <f t="shared" si="36"/>
        <v/>
      </c>
      <c r="AV62" s="86" t="str">
        <f t="shared" si="36"/>
        <v/>
      </c>
      <c r="AW62" s="86" t="str">
        <f t="shared" si="36"/>
        <v/>
      </c>
      <c r="AX62" s="86" t="str">
        <f t="shared" si="36"/>
        <v/>
      </c>
      <c r="AY62" s="86" t="str">
        <f t="shared" si="36"/>
        <v/>
      </c>
      <c r="AZ62" s="86" t="str">
        <f t="shared" si="36"/>
        <v/>
      </c>
      <c r="BA62" s="86" t="str">
        <f t="shared" si="36"/>
        <v/>
      </c>
      <c r="BB62" s="86" t="str">
        <f t="shared" si="36"/>
        <v/>
      </c>
      <c r="BC62" s="86" t="str">
        <f t="shared" si="36"/>
        <v/>
      </c>
      <c r="BD62" s="86" t="str">
        <f t="shared" si="36"/>
        <v/>
      </c>
      <c r="BE62" s="86" t="str">
        <f t="shared" si="36"/>
        <v/>
      </c>
      <c r="BF62" s="86" t="str">
        <f t="shared" si="36"/>
        <v/>
      </c>
      <c r="BG62" s="86" t="str">
        <f t="shared" si="36"/>
        <v/>
      </c>
      <c r="BH62" s="86" t="str">
        <f t="shared" si="36"/>
        <v/>
      </c>
      <c r="BI62" s="86" t="str">
        <f t="shared" si="36"/>
        <v/>
      </c>
      <c r="BJ62" s="86" t="str">
        <f t="shared" si="36"/>
        <v/>
      </c>
      <c r="BK62" s="86" t="str">
        <f t="shared" si="36"/>
        <v/>
      </c>
      <c r="BL62" s="86" t="str">
        <f t="shared" si="36"/>
        <v/>
      </c>
      <c r="BM62" s="86" t="str">
        <f t="shared" si="36"/>
        <v/>
      </c>
      <c r="BN62" s="86" t="str">
        <f t="shared" si="36"/>
        <v/>
      </c>
      <c r="BO62" s="86" t="str">
        <f t="shared" si="36"/>
        <v/>
      </c>
    </row>
    <row r="63" spans="2:67" s="784" customFormat="1" ht="12.2" customHeight="1">
      <c r="B63" s="841"/>
      <c r="C63" s="842"/>
      <c r="D63" s="843"/>
      <c r="E63" s="841"/>
      <c r="F63" s="841"/>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8"/>
      <c r="AP63" s="148"/>
      <c r="AQ63" s="148"/>
      <c r="AR63" s="148"/>
      <c r="AS63" s="148"/>
      <c r="AT63" s="148"/>
      <c r="AU63" s="148"/>
      <c r="AV63" s="148"/>
      <c r="AW63" s="148"/>
      <c r="AX63" s="148"/>
      <c r="AY63" s="148"/>
      <c r="AZ63" s="148"/>
      <c r="BA63" s="148"/>
      <c r="BB63" s="148"/>
      <c r="BC63" s="148"/>
      <c r="BD63" s="148"/>
      <c r="BE63" s="148"/>
      <c r="BF63" s="148"/>
      <c r="BG63" s="148"/>
      <c r="BH63" s="148"/>
      <c r="BI63" s="148"/>
      <c r="BJ63" s="148"/>
      <c r="BK63" s="148"/>
      <c r="BL63" s="148"/>
      <c r="BM63" s="148"/>
      <c r="BN63" s="148"/>
      <c r="BO63" s="148"/>
    </row>
    <row r="64" spans="2:67">
      <c r="B64" s="772"/>
      <c r="C64" s="59" t="s">
        <v>53</v>
      </c>
      <c r="D64" s="701"/>
      <c r="E64" s="812"/>
      <c r="F64" s="874"/>
      <c r="G64" s="1018"/>
      <c r="H64" s="1019"/>
      <c r="I64" s="1019"/>
      <c r="J64" s="1019"/>
      <c r="K64" s="1019"/>
      <c r="L64" s="1019"/>
      <c r="M64" s="1019"/>
      <c r="N64" s="1019"/>
      <c r="O64" s="1019"/>
      <c r="P64" s="1019"/>
      <c r="Q64" s="1019"/>
      <c r="R64" s="1019"/>
      <c r="S64" s="1019"/>
      <c r="T64" s="1019"/>
      <c r="U64" s="1019"/>
      <c r="V64" s="1019"/>
      <c r="W64" s="1019"/>
      <c r="X64" s="1019"/>
      <c r="Y64" s="1019"/>
      <c r="Z64" s="1019"/>
      <c r="AA64" s="1019"/>
      <c r="AB64" s="1019"/>
      <c r="AC64" s="1019"/>
      <c r="AD64" s="1019"/>
      <c r="AE64" s="1019"/>
      <c r="AF64" s="1019"/>
      <c r="AG64" s="1019"/>
      <c r="AH64" s="1019"/>
      <c r="AI64" s="1019"/>
      <c r="AJ64" s="1019"/>
      <c r="AK64" s="1019"/>
      <c r="AL64" s="1019"/>
      <c r="AM64" s="1019"/>
      <c r="AN64" s="1019"/>
      <c r="AO64" s="1019"/>
      <c r="AP64" s="1019"/>
      <c r="AQ64" s="1019"/>
      <c r="AR64" s="1019"/>
      <c r="AS64" s="1019"/>
      <c r="AT64" s="1019"/>
      <c r="AU64" s="1019"/>
      <c r="AV64" s="1019"/>
      <c r="AW64" s="1019"/>
      <c r="AX64" s="1019"/>
      <c r="AY64" s="1019"/>
      <c r="AZ64" s="1019"/>
      <c r="BA64" s="1019"/>
      <c r="BB64" s="1019"/>
      <c r="BC64" s="1019"/>
      <c r="BD64" s="1019"/>
      <c r="BE64" s="1019"/>
      <c r="BF64" s="1019"/>
      <c r="BG64" s="1019"/>
      <c r="BH64" s="1019"/>
      <c r="BI64" s="1019"/>
      <c r="BJ64" s="1019"/>
      <c r="BK64" s="1019"/>
      <c r="BL64" s="1019"/>
      <c r="BM64" s="1019"/>
      <c r="BN64" s="1019"/>
      <c r="BO64" s="1020"/>
    </row>
    <row r="65" spans="1:67" ht="12.2" customHeight="1">
      <c r="B65" s="772">
        <f>B62+1</f>
        <v>20</v>
      </c>
      <c r="C65" s="725" t="s">
        <v>12</v>
      </c>
      <c r="D65" s="701"/>
      <c r="E65" s="812" t="s">
        <v>1315</v>
      </c>
      <c r="F65" s="838"/>
      <c r="G65" s="86" t="str">
        <f>IF(AND(G46="",G56=""),"",G46+G56)</f>
        <v/>
      </c>
      <c r="H65" s="86" t="str">
        <f t="shared" ref="H65:AF65" si="37">IF(AND(H46="",H56=""),"",H46+H56)</f>
        <v/>
      </c>
      <c r="I65" s="86" t="str">
        <f t="shared" si="37"/>
        <v/>
      </c>
      <c r="J65" s="86" t="str">
        <f t="shared" si="37"/>
        <v/>
      </c>
      <c r="K65" s="86" t="str">
        <f t="shared" si="37"/>
        <v/>
      </c>
      <c r="L65" s="86" t="str">
        <f t="shared" si="37"/>
        <v/>
      </c>
      <c r="M65" s="86" t="str">
        <f t="shared" si="37"/>
        <v/>
      </c>
      <c r="N65" s="86" t="str">
        <f t="shared" si="37"/>
        <v/>
      </c>
      <c r="O65" s="86" t="str">
        <f t="shared" si="37"/>
        <v/>
      </c>
      <c r="P65" s="86" t="str">
        <f t="shared" si="37"/>
        <v/>
      </c>
      <c r="Q65" s="86" t="str">
        <f t="shared" si="37"/>
        <v/>
      </c>
      <c r="R65" s="86" t="str">
        <f t="shared" si="37"/>
        <v/>
      </c>
      <c r="S65" s="86" t="str">
        <f t="shared" si="37"/>
        <v/>
      </c>
      <c r="T65" s="86" t="str">
        <f t="shared" si="37"/>
        <v/>
      </c>
      <c r="U65" s="86" t="str">
        <f t="shared" si="37"/>
        <v/>
      </c>
      <c r="V65" s="86" t="str">
        <f t="shared" si="37"/>
        <v/>
      </c>
      <c r="W65" s="86" t="str">
        <f t="shared" si="37"/>
        <v/>
      </c>
      <c r="X65" s="86" t="str">
        <f t="shared" si="37"/>
        <v/>
      </c>
      <c r="Y65" s="86" t="str">
        <f t="shared" si="37"/>
        <v/>
      </c>
      <c r="Z65" s="86" t="str">
        <f t="shared" si="37"/>
        <v/>
      </c>
      <c r="AA65" s="86" t="str">
        <f t="shared" si="37"/>
        <v/>
      </c>
      <c r="AB65" s="86" t="str">
        <f t="shared" si="37"/>
        <v/>
      </c>
      <c r="AC65" s="86" t="str">
        <f t="shared" si="37"/>
        <v/>
      </c>
      <c r="AD65" s="86" t="str">
        <f t="shared" si="37"/>
        <v/>
      </c>
      <c r="AE65" s="86" t="str">
        <f t="shared" si="37"/>
        <v/>
      </c>
      <c r="AF65" s="86" t="str">
        <f t="shared" si="37"/>
        <v/>
      </c>
      <c r="AG65" s="86" t="str">
        <f t="shared" ref="AG65:AP65" si="38">IF(AND(AG46="",AG56=""),"",AG46+AG56)</f>
        <v/>
      </c>
      <c r="AH65" s="86" t="str">
        <f t="shared" si="38"/>
        <v/>
      </c>
      <c r="AI65" s="86" t="str">
        <f t="shared" si="38"/>
        <v/>
      </c>
      <c r="AJ65" s="86" t="str">
        <f t="shared" si="38"/>
        <v/>
      </c>
      <c r="AK65" s="86" t="str">
        <f t="shared" si="38"/>
        <v/>
      </c>
      <c r="AL65" s="86" t="str">
        <f t="shared" si="38"/>
        <v/>
      </c>
      <c r="AM65" s="86" t="str">
        <f t="shared" si="38"/>
        <v/>
      </c>
      <c r="AN65" s="86" t="str">
        <f t="shared" si="38"/>
        <v/>
      </c>
      <c r="AO65" s="86" t="str">
        <f t="shared" si="38"/>
        <v/>
      </c>
      <c r="AP65" s="86" t="str">
        <f t="shared" si="38"/>
        <v/>
      </c>
      <c r="AQ65" s="86" t="str">
        <f t="shared" ref="AQ65:BO65" si="39">IF(AND(AQ46="",AQ56=""),"",AQ46+AQ56)</f>
        <v/>
      </c>
      <c r="AR65" s="86" t="str">
        <f t="shared" si="39"/>
        <v/>
      </c>
      <c r="AS65" s="86" t="str">
        <f t="shared" si="39"/>
        <v/>
      </c>
      <c r="AT65" s="86" t="str">
        <f t="shared" si="39"/>
        <v/>
      </c>
      <c r="AU65" s="86" t="str">
        <f t="shared" si="39"/>
        <v/>
      </c>
      <c r="AV65" s="86" t="str">
        <f t="shared" si="39"/>
        <v/>
      </c>
      <c r="AW65" s="86" t="str">
        <f t="shared" si="39"/>
        <v/>
      </c>
      <c r="AX65" s="86" t="str">
        <f t="shared" si="39"/>
        <v/>
      </c>
      <c r="AY65" s="86" t="str">
        <f t="shared" si="39"/>
        <v/>
      </c>
      <c r="AZ65" s="86" t="str">
        <f t="shared" si="39"/>
        <v/>
      </c>
      <c r="BA65" s="86" t="str">
        <f t="shared" si="39"/>
        <v/>
      </c>
      <c r="BB65" s="86" t="str">
        <f t="shared" si="39"/>
        <v/>
      </c>
      <c r="BC65" s="86" t="str">
        <f t="shared" si="39"/>
        <v/>
      </c>
      <c r="BD65" s="86" t="str">
        <f t="shared" si="39"/>
        <v/>
      </c>
      <c r="BE65" s="86" t="str">
        <f t="shared" si="39"/>
        <v/>
      </c>
      <c r="BF65" s="86" t="str">
        <f t="shared" si="39"/>
        <v/>
      </c>
      <c r="BG65" s="86" t="str">
        <f t="shared" si="39"/>
        <v/>
      </c>
      <c r="BH65" s="86" t="str">
        <f t="shared" si="39"/>
        <v/>
      </c>
      <c r="BI65" s="86" t="str">
        <f t="shared" si="39"/>
        <v/>
      </c>
      <c r="BJ65" s="86" t="str">
        <f t="shared" si="39"/>
        <v/>
      </c>
      <c r="BK65" s="86" t="str">
        <f t="shared" si="39"/>
        <v/>
      </c>
      <c r="BL65" s="86" t="str">
        <f t="shared" si="39"/>
        <v/>
      </c>
      <c r="BM65" s="86" t="str">
        <f t="shared" si="39"/>
        <v/>
      </c>
      <c r="BN65" s="86" t="str">
        <f t="shared" si="39"/>
        <v/>
      </c>
      <c r="BO65" s="86" t="str">
        <f t="shared" si="39"/>
        <v/>
      </c>
    </row>
    <row r="66" spans="1:67" ht="12.2" customHeight="1">
      <c r="B66" s="772">
        <f>B65+1</f>
        <v>21</v>
      </c>
      <c r="C66" s="60" t="s">
        <v>13</v>
      </c>
      <c r="D66" s="640"/>
      <c r="E66" s="812" t="s">
        <v>1315</v>
      </c>
      <c r="F66" s="838"/>
      <c r="G66" s="86" t="str">
        <f t="shared" ref="G66:AK66" si="40">IF(AND(G46="",G56="",G62=""),"",G46+G56+G62)</f>
        <v/>
      </c>
      <c r="H66" s="86" t="str">
        <f t="shared" si="40"/>
        <v/>
      </c>
      <c r="I66" s="86" t="str">
        <f t="shared" si="40"/>
        <v/>
      </c>
      <c r="J66" s="86" t="str">
        <f t="shared" si="40"/>
        <v/>
      </c>
      <c r="K66" s="86" t="str">
        <f t="shared" si="40"/>
        <v/>
      </c>
      <c r="L66" s="86" t="str">
        <f t="shared" si="40"/>
        <v/>
      </c>
      <c r="M66" s="86" t="str">
        <f t="shared" si="40"/>
        <v/>
      </c>
      <c r="N66" s="86" t="str">
        <f t="shared" si="40"/>
        <v/>
      </c>
      <c r="O66" s="86" t="str">
        <f t="shared" si="40"/>
        <v/>
      </c>
      <c r="P66" s="86" t="str">
        <f t="shared" si="40"/>
        <v/>
      </c>
      <c r="Q66" s="86" t="str">
        <f t="shared" si="40"/>
        <v/>
      </c>
      <c r="R66" s="86" t="str">
        <f t="shared" si="40"/>
        <v/>
      </c>
      <c r="S66" s="86" t="str">
        <f t="shared" si="40"/>
        <v/>
      </c>
      <c r="T66" s="86" t="str">
        <f t="shared" si="40"/>
        <v/>
      </c>
      <c r="U66" s="86" t="str">
        <f t="shared" si="40"/>
        <v/>
      </c>
      <c r="V66" s="86" t="str">
        <f t="shared" si="40"/>
        <v/>
      </c>
      <c r="W66" s="86" t="str">
        <f t="shared" si="40"/>
        <v/>
      </c>
      <c r="X66" s="86" t="str">
        <f t="shared" si="40"/>
        <v/>
      </c>
      <c r="Y66" s="86" t="str">
        <f t="shared" si="40"/>
        <v/>
      </c>
      <c r="Z66" s="86" t="str">
        <f t="shared" si="40"/>
        <v/>
      </c>
      <c r="AA66" s="86" t="str">
        <f t="shared" si="40"/>
        <v/>
      </c>
      <c r="AB66" s="86" t="str">
        <f t="shared" si="40"/>
        <v/>
      </c>
      <c r="AC66" s="86" t="str">
        <f t="shared" si="40"/>
        <v/>
      </c>
      <c r="AD66" s="86" t="str">
        <f t="shared" si="40"/>
        <v/>
      </c>
      <c r="AE66" s="86" t="str">
        <f t="shared" si="40"/>
        <v/>
      </c>
      <c r="AF66" s="86" t="str">
        <f t="shared" si="40"/>
        <v/>
      </c>
      <c r="AG66" s="86" t="str">
        <f t="shared" si="40"/>
        <v/>
      </c>
      <c r="AH66" s="86" t="str">
        <f t="shared" si="40"/>
        <v/>
      </c>
      <c r="AI66" s="86" t="str">
        <f t="shared" si="40"/>
        <v/>
      </c>
      <c r="AJ66" s="86" t="str">
        <f t="shared" si="40"/>
        <v/>
      </c>
      <c r="AK66" s="86" t="str">
        <f t="shared" si="40"/>
        <v/>
      </c>
      <c r="AL66" s="86" t="str">
        <f>IF(AND(AL46="",AL56="",AL62=""),"",AL46+AL56+AL62)</f>
        <v/>
      </c>
      <c r="AM66" s="86" t="str">
        <f>IF(AND(AM46="",AM56="",AM62=""),"",AM46+AM56+AM62)</f>
        <v/>
      </c>
      <c r="AN66" s="86" t="str">
        <f>IF(AND(AN46="",AN56="",AN62=""),"",AN46+AN56+AN62)</f>
        <v/>
      </c>
      <c r="AO66" s="86" t="str">
        <f>IF(AND(AO46="",AO56="",AO62=""),"",AO46+AO56+AO62)</f>
        <v/>
      </c>
      <c r="AP66" s="86" t="str">
        <f>IF(AND(AP46="",AP56="",AP62=""),"",AP46+AP56+AP62)</f>
        <v/>
      </c>
      <c r="AQ66" s="86" t="str">
        <f t="shared" ref="AQ66:BO66" si="41">IF(AND(AQ46="",AQ56="",AQ62=""),"",AQ46+AQ56+AQ62)</f>
        <v/>
      </c>
      <c r="AR66" s="86" t="str">
        <f t="shared" si="41"/>
        <v/>
      </c>
      <c r="AS66" s="86" t="str">
        <f t="shared" si="41"/>
        <v/>
      </c>
      <c r="AT66" s="86" t="str">
        <f t="shared" si="41"/>
        <v/>
      </c>
      <c r="AU66" s="86" t="str">
        <f t="shared" si="41"/>
        <v/>
      </c>
      <c r="AV66" s="86" t="str">
        <f t="shared" si="41"/>
        <v/>
      </c>
      <c r="AW66" s="86" t="str">
        <f t="shared" si="41"/>
        <v/>
      </c>
      <c r="AX66" s="86" t="str">
        <f t="shared" si="41"/>
        <v/>
      </c>
      <c r="AY66" s="86" t="str">
        <f t="shared" si="41"/>
        <v/>
      </c>
      <c r="AZ66" s="86" t="str">
        <f t="shared" si="41"/>
        <v/>
      </c>
      <c r="BA66" s="86" t="str">
        <f t="shared" si="41"/>
        <v/>
      </c>
      <c r="BB66" s="86" t="str">
        <f t="shared" si="41"/>
        <v/>
      </c>
      <c r="BC66" s="86" t="str">
        <f t="shared" si="41"/>
        <v/>
      </c>
      <c r="BD66" s="86" t="str">
        <f t="shared" si="41"/>
        <v/>
      </c>
      <c r="BE66" s="86" t="str">
        <f t="shared" si="41"/>
        <v/>
      </c>
      <c r="BF66" s="86" t="str">
        <f t="shared" si="41"/>
        <v/>
      </c>
      <c r="BG66" s="86" t="str">
        <f t="shared" si="41"/>
        <v/>
      </c>
      <c r="BH66" s="86" t="str">
        <f t="shared" si="41"/>
        <v/>
      </c>
      <c r="BI66" s="86" t="str">
        <f t="shared" si="41"/>
        <v/>
      </c>
      <c r="BJ66" s="86" t="str">
        <f t="shared" si="41"/>
        <v/>
      </c>
      <c r="BK66" s="86" t="str">
        <f t="shared" si="41"/>
        <v/>
      </c>
      <c r="BL66" s="86" t="str">
        <f t="shared" si="41"/>
        <v/>
      </c>
      <c r="BM66" s="86" t="str">
        <f t="shared" si="41"/>
        <v/>
      </c>
      <c r="BN66" s="86" t="str">
        <f t="shared" si="41"/>
        <v/>
      </c>
      <c r="BO66" s="86" t="str">
        <f t="shared" si="41"/>
        <v/>
      </c>
    </row>
    <row r="67" spans="1:67" ht="12.2" customHeight="1">
      <c r="B67" s="772" t="s">
        <v>278</v>
      </c>
      <c r="C67" s="204" t="s">
        <v>279</v>
      </c>
      <c r="D67" s="893"/>
      <c r="E67" s="812" t="s">
        <v>1315</v>
      </c>
      <c r="F67" s="838"/>
      <c r="G67" s="86" t="e">
        <f t="shared" ref="G67:AK67" si="42">IF(AND(G40="",G56="",G62=""),"",G40+G56+G62)</f>
        <v>#VALUE!</v>
      </c>
      <c r="H67" s="86" t="e">
        <f t="shared" si="42"/>
        <v>#VALUE!</v>
      </c>
      <c r="I67" s="86" t="e">
        <f t="shared" si="42"/>
        <v>#VALUE!</v>
      </c>
      <c r="J67" s="86" t="e">
        <f t="shared" si="42"/>
        <v>#VALUE!</v>
      </c>
      <c r="K67" s="86" t="e">
        <f t="shared" si="42"/>
        <v>#VALUE!</v>
      </c>
      <c r="L67" s="86" t="e">
        <f t="shared" si="42"/>
        <v>#VALUE!</v>
      </c>
      <c r="M67" s="86" t="e">
        <f t="shared" si="42"/>
        <v>#VALUE!</v>
      </c>
      <c r="N67" s="86" t="e">
        <f t="shared" si="42"/>
        <v>#VALUE!</v>
      </c>
      <c r="O67" s="86" t="e">
        <f t="shared" si="42"/>
        <v>#VALUE!</v>
      </c>
      <c r="P67" s="86" t="e">
        <f t="shared" si="42"/>
        <v>#VALUE!</v>
      </c>
      <c r="Q67" s="86" t="e">
        <f t="shared" si="42"/>
        <v>#VALUE!</v>
      </c>
      <c r="R67" s="86" t="e">
        <f t="shared" si="42"/>
        <v>#VALUE!</v>
      </c>
      <c r="S67" s="86" t="e">
        <f t="shared" si="42"/>
        <v>#VALUE!</v>
      </c>
      <c r="T67" s="86" t="e">
        <f t="shared" si="42"/>
        <v>#VALUE!</v>
      </c>
      <c r="U67" s="86" t="e">
        <f t="shared" si="42"/>
        <v>#VALUE!</v>
      </c>
      <c r="V67" s="86" t="e">
        <f t="shared" si="42"/>
        <v>#VALUE!</v>
      </c>
      <c r="W67" s="86" t="e">
        <f t="shared" si="42"/>
        <v>#VALUE!</v>
      </c>
      <c r="X67" s="86" t="e">
        <f t="shared" si="42"/>
        <v>#VALUE!</v>
      </c>
      <c r="Y67" s="86" t="e">
        <f t="shared" si="42"/>
        <v>#VALUE!</v>
      </c>
      <c r="Z67" s="86" t="e">
        <f t="shared" si="42"/>
        <v>#VALUE!</v>
      </c>
      <c r="AA67" s="86" t="e">
        <f t="shared" si="42"/>
        <v>#VALUE!</v>
      </c>
      <c r="AB67" s="86" t="e">
        <f t="shared" si="42"/>
        <v>#VALUE!</v>
      </c>
      <c r="AC67" s="86" t="e">
        <f t="shared" si="42"/>
        <v>#VALUE!</v>
      </c>
      <c r="AD67" s="86" t="e">
        <f t="shared" si="42"/>
        <v>#VALUE!</v>
      </c>
      <c r="AE67" s="86" t="e">
        <f t="shared" si="42"/>
        <v>#VALUE!</v>
      </c>
      <c r="AF67" s="86" t="e">
        <f t="shared" si="42"/>
        <v>#VALUE!</v>
      </c>
      <c r="AG67" s="86" t="e">
        <f t="shared" si="42"/>
        <v>#VALUE!</v>
      </c>
      <c r="AH67" s="86" t="e">
        <f t="shared" si="42"/>
        <v>#VALUE!</v>
      </c>
      <c r="AI67" s="86" t="e">
        <f t="shared" si="42"/>
        <v>#VALUE!</v>
      </c>
      <c r="AJ67" s="86" t="e">
        <f t="shared" si="42"/>
        <v>#VALUE!</v>
      </c>
      <c r="AK67" s="86" t="e">
        <f t="shared" si="42"/>
        <v>#VALUE!</v>
      </c>
      <c r="AL67" s="86" t="e">
        <f>IF(AND(AL40="",AL56="",AL62=""),"",AL40+AL56+AL62)</f>
        <v>#VALUE!</v>
      </c>
      <c r="AM67" s="86" t="e">
        <f>IF(AND(AM40="",AM56="",AM62=""),"",AM40+AM56+AM62)</f>
        <v>#VALUE!</v>
      </c>
      <c r="AN67" s="86" t="e">
        <f>IF(AND(AN40="",AN56="",AN62=""),"",AN40+AN56+AN62)</f>
        <v>#VALUE!</v>
      </c>
      <c r="AO67" s="86" t="e">
        <f>IF(AND(AO40="",AO56="",AO62=""),"",AO40+AO56+AO62)</f>
        <v>#VALUE!</v>
      </c>
      <c r="AP67" s="86" t="e">
        <f>IF(AND(AP40="",AP56="",AP62=""),"",AP40+AP56+AP62)</f>
        <v>#VALUE!</v>
      </c>
      <c r="AQ67" s="86" t="e">
        <f t="shared" ref="AQ67:BO67" si="43">IF(AND(AQ40="",AQ56="",AQ62=""),"",AQ40+AQ56+AQ62)</f>
        <v>#VALUE!</v>
      </c>
      <c r="AR67" s="86" t="e">
        <f t="shared" si="43"/>
        <v>#VALUE!</v>
      </c>
      <c r="AS67" s="86" t="e">
        <f t="shared" si="43"/>
        <v>#VALUE!</v>
      </c>
      <c r="AT67" s="86" t="e">
        <f t="shared" si="43"/>
        <v>#VALUE!</v>
      </c>
      <c r="AU67" s="86" t="e">
        <f t="shared" si="43"/>
        <v>#VALUE!</v>
      </c>
      <c r="AV67" s="86" t="e">
        <f t="shared" si="43"/>
        <v>#VALUE!</v>
      </c>
      <c r="AW67" s="86" t="e">
        <f t="shared" si="43"/>
        <v>#VALUE!</v>
      </c>
      <c r="AX67" s="86" t="e">
        <f t="shared" si="43"/>
        <v>#VALUE!</v>
      </c>
      <c r="AY67" s="86" t="e">
        <f t="shared" si="43"/>
        <v>#VALUE!</v>
      </c>
      <c r="AZ67" s="86" t="e">
        <f t="shared" si="43"/>
        <v>#VALUE!</v>
      </c>
      <c r="BA67" s="86" t="e">
        <f t="shared" si="43"/>
        <v>#VALUE!</v>
      </c>
      <c r="BB67" s="86" t="e">
        <f t="shared" si="43"/>
        <v>#VALUE!</v>
      </c>
      <c r="BC67" s="86" t="e">
        <f t="shared" si="43"/>
        <v>#VALUE!</v>
      </c>
      <c r="BD67" s="86" t="e">
        <f t="shared" si="43"/>
        <v>#VALUE!</v>
      </c>
      <c r="BE67" s="86" t="e">
        <f t="shared" si="43"/>
        <v>#VALUE!</v>
      </c>
      <c r="BF67" s="86" t="e">
        <f t="shared" si="43"/>
        <v>#VALUE!</v>
      </c>
      <c r="BG67" s="86" t="e">
        <f t="shared" si="43"/>
        <v>#VALUE!</v>
      </c>
      <c r="BH67" s="86" t="e">
        <f t="shared" si="43"/>
        <v>#VALUE!</v>
      </c>
      <c r="BI67" s="86" t="e">
        <f t="shared" si="43"/>
        <v>#VALUE!</v>
      </c>
      <c r="BJ67" s="86" t="e">
        <f t="shared" si="43"/>
        <v>#VALUE!</v>
      </c>
      <c r="BK67" s="86" t="e">
        <f t="shared" si="43"/>
        <v>#VALUE!</v>
      </c>
      <c r="BL67" s="86" t="e">
        <f t="shared" si="43"/>
        <v>#VALUE!</v>
      </c>
      <c r="BM67" s="86" t="e">
        <f t="shared" si="43"/>
        <v>#VALUE!</v>
      </c>
      <c r="BN67" s="86" t="e">
        <f t="shared" si="43"/>
        <v>#VALUE!</v>
      </c>
      <c r="BO67" s="86" t="e">
        <f t="shared" si="43"/>
        <v>#VALUE!</v>
      </c>
    </row>
    <row r="68" spans="1:67" ht="12.2" customHeight="1">
      <c r="B68" s="851" t="s">
        <v>747</v>
      </c>
      <c r="C68" s="60" t="s">
        <v>1101</v>
      </c>
      <c r="D68" s="640"/>
      <c r="E68" s="667" t="s">
        <v>1315</v>
      </c>
      <c r="F68" s="692"/>
      <c r="G68" s="86" t="str">
        <f>IF(OR(G40="",G40=0,G209="n. appl."),"n. appl.",G40/G209)</f>
        <v>n. appl.</v>
      </c>
      <c r="H68" s="86" t="str">
        <f t="shared" ref="H68:AP68" si="44">IF(OR(H40="",H40=0,H209="n. appl."),"n. appl.",H40/H209)</f>
        <v>n. appl.</v>
      </c>
      <c r="I68" s="86" t="str">
        <f t="shared" si="44"/>
        <v>n. appl.</v>
      </c>
      <c r="J68" s="86" t="str">
        <f t="shared" si="44"/>
        <v>n. appl.</v>
      </c>
      <c r="K68" s="86" t="str">
        <f t="shared" si="44"/>
        <v>n. appl.</v>
      </c>
      <c r="L68" s="86" t="str">
        <f t="shared" si="44"/>
        <v>n. appl.</v>
      </c>
      <c r="M68" s="86" t="str">
        <f t="shared" si="44"/>
        <v>n. appl.</v>
      </c>
      <c r="N68" s="86" t="str">
        <f t="shared" si="44"/>
        <v>n. appl.</v>
      </c>
      <c r="O68" s="86" t="str">
        <f t="shared" si="44"/>
        <v>n. appl.</v>
      </c>
      <c r="P68" s="86" t="str">
        <f t="shared" si="44"/>
        <v>n. appl.</v>
      </c>
      <c r="Q68" s="86" t="str">
        <f t="shared" si="44"/>
        <v>n. appl.</v>
      </c>
      <c r="R68" s="86" t="str">
        <f t="shared" si="44"/>
        <v>n. appl.</v>
      </c>
      <c r="S68" s="86" t="str">
        <f t="shared" si="44"/>
        <v>n. appl.</v>
      </c>
      <c r="T68" s="86" t="str">
        <f t="shared" si="44"/>
        <v>n. appl.</v>
      </c>
      <c r="U68" s="86" t="str">
        <f t="shared" si="44"/>
        <v>n. appl.</v>
      </c>
      <c r="V68" s="86" t="str">
        <f t="shared" si="44"/>
        <v>n. appl.</v>
      </c>
      <c r="W68" s="86" t="str">
        <f t="shared" si="44"/>
        <v>n. appl.</v>
      </c>
      <c r="X68" s="86" t="str">
        <f t="shared" si="44"/>
        <v>n. appl.</v>
      </c>
      <c r="Y68" s="86" t="str">
        <f t="shared" si="44"/>
        <v>n. appl.</v>
      </c>
      <c r="Z68" s="86" t="str">
        <f t="shared" si="44"/>
        <v>n. appl.</v>
      </c>
      <c r="AA68" s="86" t="str">
        <f t="shared" si="44"/>
        <v>n. appl.</v>
      </c>
      <c r="AB68" s="86" t="str">
        <f t="shared" si="44"/>
        <v>n. appl.</v>
      </c>
      <c r="AC68" s="86" t="str">
        <f t="shared" si="44"/>
        <v>n. appl.</v>
      </c>
      <c r="AD68" s="86" t="str">
        <f t="shared" si="44"/>
        <v>n. appl.</v>
      </c>
      <c r="AE68" s="86" t="str">
        <f t="shared" si="44"/>
        <v>n. appl.</v>
      </c>
      <c r="AF68" s="86" t="str">
        <f t="shared" si="44"/>
        <v>n. appl.</v>
      </c>
      <c r="AG68" s="86" t="str">
        <f t="shared" si="44"/>
        <v>n. appl.</v>
      </c>
      <c r="AH68" s="86" t="str">
        <f t="shared" si="44"/>
        <v>n. appl.</v>
      </c>
      <c r="AI68" s="86" t="str">
        <f t="shared" si="44"/>
        <v>n. appl.</v>
      </c>
      <c r="AJ68" s="86" t="str">
        <f t="shared" si="44"/>
        <v>n. appl.</v>
      </c>
      <c r="AK68" s="86" t="str">
        <f t="shared" si="44"/>
        <v>n. appl.</v>
      </c>
      <c r="AL68" s="86" t="str">
        <f t="shared" si="44"/>
        <v>n. appl.</v>
      </c>
      <c r="AM68" s="86" t="str">
        <f t="shared" si="44"/>
        <v>n. appl.</v>
      </c>
      <c r="AN68" s="86" t="str">
        <f t="shared" si="44"/>
        <v>n. appl.</v>
      </c>
      <c r="AO68" s="86" t="str">
        <f t="shared" si="44"/>
        <v>n. appl.</v>
      </c>
      <c r="AP68" s="86" t="str">
        <f t="shared" si="44"/>
        <v>n. appl.</v>
      </c>
      <c r="AQ68" s="86" t="str">
        <f t="shared" ref="AQ68:BO68" si="45">IF(OR(AQ40="",AQ40=0,AQ209="n. appl."),"n. appl.",AQ40/AQ209)</f>
        <v>n. appl.</v>
      </c>
      <c r="AR68" s="86" t="str">
        <f t="shared" si="45"/>
        <v>n. appl.</v>
      </c>
      <c r="AS68" s="86" t="str">
        <f t="shared" si="45"/>
        <v>n. appl.</v>
      </c>
      <c r="AT68" s="86" t="str">
        <f t="shared" si="45"/>
        <v>n. appl.</v>
      </c>
      <c r="AU68" s="86" t="str">
        <f t="shared" si="45"/>
        <v>n. appl.</v>
      </c>
      <c r="AV68" s="86" t="str">
        <f t="shared" si="45"/>
        <v>n. appl.</v>
      </c>
      <c r="AW68" s="86" t="str">
        <f t="shared" si="45"/>
        <v>n. appl.</v>
      </c>
      <c r="AX68" s="86" t="str">
        <f t="shared" si="45"/>
        <v>n. appl.</v>
      </c>
      <c r="AY68" s="86" t="str">
        <f t="shared" si="45"/>
        <v>n. appl.</v>
      </c>
      <c r="AZ68" s="86" t="str">
        <f t="shared" si="45"/>
        <v>n. appl.</v>
      </c>
      <c r="BA68" s="86" t="str">
        <f t="shared" si="45"/>
        <v>n. appl.</v>
      </c>
      <c r="BB68" s="86" t="str">
        <f t="shared" si="45"/>
        <v>n. appl.</v>
      </c>
      <c r="BC68" s="86" t="str">
        <f t="shared" si="45"/>
        <v>n. appl.</v>
      </c>
      <c r="BD68" s="86" t="str">
        <f t="shared" si="45"/>
        <v>n. appl.</v>
      </c>
      <c r="BE68" s="86" t="str">
        <f t="shared" si="45"/>
        <v>n. appl.</v>
      </c>
      <c r="BF68" s="86" t="str">
        <f t="shared" si="45"/>
        <v>n. appl.</v>
      </c>
      <c r="BG68" s="86" t="str">
        <f t="shared" si="45"/>
        <v>n. appl.</v>
      </c>
      <c r="BH68" s="86" t="str">
        <f t="shared" si="45"/>
        <v>n. appl.</v>
      </c>
      <c r="BI68" s="86" t="str">
        <f t="shared" si="45"/>
        <v>n. appl.</v>
      </c>
      <c r="BJ68" s="86" t="str">
        <f t="shared" si="45"/>
        <v>n. appl.</v>
      </c>
      <c r="BK68" s="86" t="str">
        <f t="shared" si="45"/>
        <v>n. appl.</v>
      </c>
      <c r="BL68" s="86" t="str">
        <f t="shared" si="45"/>
        <v>n. appl.</v>
      </c>
      <c r="BM68" s="86" t="str">
        <f t="shared" si="45"/>
        <v>n. appl.</v>
      </c>
      <c r="BN68" s="86" t="str">
        <f t="shared" si="45"/>
        <v>n. appl.</v>
      </c>
      <c r="BO68" s="86" t="str">
        <f t="shared" si="45"/>
        <v>n. appl.</v>
      </c>
    </row>
    <row r="69" spans="1:67" ht="13.5" thickBot="1">
      <c r="G69" s="856"/>
      <c r="H69" s="856"/>
      <c r="I69" s="856"/>
      <c r="J69" s="856"/>
      <c r="K69" s="856"/>
      <c r="L69" s="856"/>
      <c r="M69" s="856"/>
      <c r="N69" s="856"/>
      <c r="O69" s="856"/>
      <c r="P69" s="856"/>
      <c r="Q69" s="856"/>
      <c r="R69" s="856"/>
      <c r="S69" s="856"/>
      <c r="T69" s="856"/>
      <c r="U69" s="856"/>
      <c r="V69" s="856"/>
      <c r="W69" s="856"/>
      <c r="X69" s="856"/>
      <c r="Y69" s="856"/>
      <c r="Z69" s="856"/>
      <c r="AA69" s="856"/>
      <c r="AB69" s="856"/>
      <c r="AC69" s="856"/>
      <c r="AD69" s="856"/>
      <c r="AE69" s="856"/>
      <c r="AF69" s="856"/>
      <c r="AG69" s="856"/>
      <c r="AH69" s="856"/>
      <c r="AI69" s="856"/>
      <c r="AJ69" s="856"/>
      <c r="AK69" s="856"/>
      <c r="AL69" s="856"/>
      <c r="AM69" s="856"/>
      <c r="AN69" s="856"/>
      <c r="AO69" s="856"/>
      <c r="AP69" s="856"/>
      <c r="AQ69" s="856"/>
      <c r="AR69" s="856"/>
      <c r="AS69" s="856"/>
      <c r="AT69" s="856"/>
      <c r="AU69" s="856"/>
      <c r="AV69" s="856"/>
      <c r="AW69" s="856"/>
      <c r="AX69" s="856"/>
      <c r="AY69" s="856"/>
      <c r="AZ69" s="856"/>
      <c r="BA69" s="856"/>
      <c r="BB69" s="856"/>
      <c r="BC69" s="856"/>
      <c r="BD69" s="856"/>
      <c r="BE69" s="856"/>
      <c r="BF69" s="856"/>
      <c r="BG69" s="856"/>
      <c r="BH69" s="856"/>
      <c r="BI69" s="856"/>
      <c r="BJ69" s="856"/>
      <c r="BK69" s="856"/>
      <c r="BL69" s="856"/>
      <c r="BM69" s="856"/>
      <c r="BN69" s="856"/>
      <c r="BO69" s="856"/>
    </row>
    <row r="70" spans="1:67" ht="13.5" thickBot="1">
      <c r="B70" s="17" t="s">
        <v>420</v>
      </c>
      <c r="C70" s="781"/>
      <c r="D70" s="781"/>
      <c r="E70" s="791"/>
      <c r="F70" s="791"/>
      <c r="G70" s="147">
        <f t="shared" ref="G70:BO70" si="46">G$7</f>
        <v>1990</v>
      </c>
      <c r="H70" s="147">
        <f t="shared" si="46"/>
        <v>1991</v>
      </c>
      <c r="I70" s="147">
        <f t="shared" si="46"/>
        <v>1992</v>
      </c>
      <c r="J70" s="147">
        <f t="shared" si="46"/>
        <v>1993</v>
      </c>
      <c r="K70" s="147">
        <f t="shared" si="46"/>
        <v>1994</v>
      </c>
      <c r="L70" s="147">
        <f t="shared" si="46"/>
        <v>1995</v>
      </c>
      <c r="M70" s="147">
        <f t="shared" si="46"/>
        <v>1996</v>
      </c>
      <c r="N70" s="147">
        <f t="shared" si="46"/>
        <v>1997</v>
      </c>
      <c r="O70" s="147">
        <f t="shared" si="46"/>
        <v>1998</v>
      </c>
      <c r="P70" s="147">
        <f t="shared" si="46"/>
        <v>1999</v>
      </c>
      <c r="Q70" s="147">
        <f t="shared" si="46"/>
        <v>2000</v>
      </c>
      <c r="R70" s="147">
        <f t="shared" si="46"/>
        <v>2001</v>
      </c>
      <c r="S70" s="147">
        <f t="shared" si="46"/>
        <v>2002</v>
      </c>
      <c r="T70" s="147">
        <f t="shared" si="46"/>
        <v>2003</v>
      </c>
      <c r="U70" s="147">
        <f t="shared" si="46"/>
        <v>2004</v>
      </c>
      <c r="V70" s="147">
        <f t="shared" si="46"/>
        <v>2005</v>
      </c>
      <c r="W70" s="147">
        <f t="shared" si="46"/>
        <v>2006</v>
      </c>
      <c r="X70" s="147">
        <f t="shared" si="46"/>
        <v>2007</v>
      </c>
      <c r="Y70" s="147">
        <f t="shared" si="46"/>
        <v>2008</v>
      </c>
      <c r="Z70" s="147">
        <f t="shared" si="46"/>
        <v>2009</v>
      </c>
      <c r="AA70" s="147">
        <f t="shared" si="46"/>
        <v>2010</v>
      </c>
      <c r="AB70" s="147">
        <f t="shared" si="46"/>
        <v>2011</v>
      </c>
      <c r="AC70" s="147">
        <f t="shared" si="46"/>
        <v>2012</v>
      </c>
      <c r="AD70" s="147">
        <f t="shared" si="46"/>
        <v>2013</v>
      </c>
      <c r="AE70" s="147">
        <f t="shared" si="46"/>
        <v>2014</v>
      </c>
      <c r="AF70" s="147">
        <f t="shared" si="46"/>
        <v>2015</v>
      </c>
      <c r="AG70" s="147">
        <f t="shared" si="46"/>
        <v>2016</v>
      </c>
      <c r="AH70" s="147">
        <f t="shared" si="46"/>
        <v>2017</v>
      </c>
      <c r="AI70" s="147">
        <f t="shared" si="46"/>
        <v>2018</v>
      </c>
      <c r="AJ70" s="147">
        <f t="shared" si="46"/>
        <v>2019</v>
      </c>
      <c r="AK70" s="147">
        <f t="shared" si="46"/>
        <v>2020</v>
      </c>
      <c r="AL70" s="147">
        <f t="shared" si="46"/>
        <v>2021</v>
      </c>
      <c r="AM70" s="147">
        <f t="shared" si="46"/>
        <v>2022</v>
      </c>
      <c r="AN70" s="147">
        <f t="shared" si="46"/>
        <v>2023</v>
      </c>
      <c r="AO70" s="147">
        <f t="shared" si="46"/>
        <v>2024</v>
      </c>
      <c r="AP70" s="147">
        <f t="shared" si="46"/>
        <v>2025</v>
      </c>
      <c r="AQ70" s="147">
        <f t="shared" si="46"/>
        <v>2026</v>
      </c>
      <c r="AR70" s="147">
        <f t="shared" si="46"/>
        <v>2027</v>
      </c>
      <c r="AS70" s="147">
        <f t="shared" si="46"/>
        <v>2028</v>
      </c>
      <c r="AT70" s="147">
        <f t="shared" si="46"/>
        <v>2029</v>
      </c>
      <c r="AU70" s="147">
        <f t="shared" si="46"/>
        <v>2030</v>
      </c>
      <c r="AV70" s="147">
        <f t="shared" si="46"/>
        <v>2031</v>
      </c>
      <c r="AW70" s="147">
        <f t="shared" si="46"/>
        <v>2032</v>
      </c>
      <c r="AX70" s="147">
        <f t="shared" si="46"/>
        <v>2033</v>
      </c>
      <c r="AY70" s="147">
        <f t="shared" si="46"/>
        <v>2034</v>
      </c>
      <c r="AZ70" s="147">
        <f t="shared" si="46"/>
        <v>2035</v>
      </c>
      <c r="BA70" s="147">
        <f t="shared" si="46"/>
        <v>2036</v>
      </c>
      <c r="BB70" s="147">
        <f t="shared" si="46"/>
        <v>2037</v>
      </c>
      <c r="BC70" s="147">
        <f t="shared" si="46"/>
        <v>2038</v>
      </c>
      <c r="BD70" s="147">
        <f t="shared" si="46"/>
        <v>2039</v>
      </c>
      <c r="BE70" s="147">
        <f t="shared" si="46"/>
        <v>2040</v>
      </c>
      <c r="BF70" s="147">
        <f t="shared" si="46"/>
        <v>2041</v>
      </c>
      <c r="BG70" s="147">
        <f t="shared" si="46"/>
        <v>2042</v>
      </c>
      <c r="BH70" s="147">
        <f t="shared" si="46"/>
        <v>2043</v>
      </c>
      <c r="BI70" s="147">
        <f t="shared" si="46"/>
        <v>2044</v>
      </c>
      <c r="BJ70" s="147">
        <f t="shared" si="46"/>
        <v>2045</v>
      </c>
      <c r="BK70" s="147">
        <f t="shared" si="46"/>
        <v>2046</v>
      </c>
      <c r="BL70" s="147">
        <f t="shared" si="46"/>
        <v>2047</v>
      </c>
      <c r="BM70" s="147">
        <f t="shared" si="46"/>
        <v>2048</v>
      </c>
      <c r="BN70" s="147">
        <f t="shared" si="46"/>
        <v>2049</v>
      </c>
      <c r="BO70" s="147">
        <f t="shared" si="46"/>
        <v>2050</v>
      </c>
    </row>
    <row r="71" spans="1:67">
      <c r="B71" s="772">
        <v>22</v>
      </c>
      <c r="C71" s="792" t="s">
        <v>792</v>
      </c>
      <c r="D71" s="793"/>
      <c r="E71" s="812" t="s">
        <v>1386</v>
      </c>
      <c r="F71" s="838"/>
      <c r="G71" s="973" t="s">
        <v>783</v>
      </c>
      <c r="H71" s="973" t="s">
        <v>783</v>
      </c>
      <c r="I71" s="973" t="s">
        <v>783</v>
      </c>
      <c r="J71" s="973" t="s">
        <v>783</v>
      </c>
      <c r="K71" s="973" t="s">
        <v>783</v>
      </c>
      <c r="L71" s="973" t="s">
        <v>783</v>
      </c>
      <c r="M71" s="973" t="s">
        <v>783</v>
      </c>
      <c r="N71" s="973" t="s">
        <v>783</v>
      </c>
      <c r="O71" s="973" t="s">
        <v>783</v>
      </c>
      <c r="P71" s="973" t="s">
        <v>783</v>
      </c>
      <c r="Q71" s="973" t="s">
        <v>783</v>
      </c>
      <c r="R71" s="973" t="s">
        <v>783</v>
      </c>
      <c r="S71" s="973" t="s">
        <v>783</v>
      </c>
      <c r="T71" s="973" t="s">
        <v>783</v>
      </c>
      <c r="U71" s="973" t="s">
        <v>783</v>
      </c>
      <c r="V71" s="973" t="s">
        <v>783</v>
      </c>
      <c r="W71" s="973" t="s">
        <v>783</v>
      </c>
      <c r="X71" s="973" t="s">
        <v>783</v>
      </c>
      <c r="Y71" s="973" t="s">
        <v>783</v>
      </c>
      <c r="Z71" s="973" t="s">
        <v>783</v>
      </c>
      <c r="AA71" s="973" t="s">
        <v>783</v>
      </c>
      <c r="AB71" s="973" t="s">
        <v>783</v>
      </c>
      <c r="AC71" s="973" t="s">
        <v>783</v>
      </c>
      <c r="AD71" s="973" t="s">
        <v>783</v>
      </c>
      <c r="AE71" s="973" t="s">
        <v>783</v>
      </c>
      <c r="AF71" s="973" t="s">
        <v>783</v>
      </c>
      <c r="AG71" s="973" t="s">
        <v>783</v>
      </c>
      <c r="AH71" s="973" t="s">
        <v>783</v>
      </c>
      <c r="AI71" s="973" t="s">
        <v>783</v>
      </c>
      <c r="AJ71" s="973" t="s">
        <v>783</v>
      </c>
      <c r="AK71" s="973" t="s">
        <v>783</v>
      </c>
      <c r="AL71" s="973" t="s">
        <v>783</v>
      </c>
      <c r="AM71" s="973" t="s">
        <v>783</v>
      </c>
      <c r="AN71" s="973" t="s">
        <v>783</v>
      </c>
      <c r="AO71" s="973" t="s">
        <v>783</v>
      </c>
      <c r="AP71" s="973" t="s">
        <v>783</v>
      </c>
      <c r="AQ71" s="973" t="s">
        <v>783</v>
      </c>
      <c r="AR71" s="973" t="s">
        <v>783</v>
      </c>
      <c r="AS71" s="973" t="s">
        <v>783</v>
      </c>
      <c r="AT71" s="973" t="s">
        <v>783</v>
      </c>
      <c r="AU71" s="973" t="s">
        <v>783</v>
      </c>
      <c r="AV71" s="973" t="s">
        <v>783</v>
      </c>
      <c r="AW71" s="973" t="s">
        <v>783</v>
      </c>
      <c r="AX71" s="973" t="s">
        <v>783</v>
      </c>
      <c r="AY71" s="973" t="s">
        <v>783</v>
      </c>
      <c r="AZ71" s="973" t="s">
        <v>783</v>
      </c>
      <c r="BA71" s="973" t="s">
        <v>783</v>
      </c>
      <c r="BB71" s="973" t="s">
        <v>783</v>
      </c>
      <c r="BC71" s="973" t="s">
        <v>783</v>
      </c>
      <c r="BD71" s="973" t="s">
        <v>783</v>
      </c>
      <c r="BE71" s="973" t="s">
        <v>783</v>
      </c>
      <c r="BF71" s="973" t="s">
        <v>783</v>
      </c>
      <c r="BG71" s="973" t="s">
        <v>783</v>
      </c>
      <c r="BH71" s="973" t="s">
        <v>783</v>
      </c>
      <c r="BI71" s="973" t="s">
        <v>783</v>
      </c>
      <c r="BJ71" s="973" t="s">
        <v>783</v>
      </c>
      <c r="BK71" s="973" t="s">
        <v>783</v>
      </c>
      <c r="BL71" s="973" t="s">
        <v>783</v>
      </c>
      <c r="BM71" s="973" t="s">
        <v>783</v>
      </c>
      <c r="BN71" s="973" t="s">
        <v>783</v>
      </c>
      <c r="BO71" s="973" t="s">
        <v>783</v>
      </c>
    </row>
    <row r="72" spans="1:67">
      <c r="B72" s="772">
        <f>B71+1</f>
        <v>23</v>
      </c>
      <c r="C72" s="725" t="s">
        <v>1335</v>
      </c>
      <c r="D72" s="701"/>
      <c r="E72" s="812" t="s">
        <v>1386</v>
      </c>
      <c r="F72" s="838"/>
      <c r="G72" s="973" t="s">
        <v>783</v>
      </c>
      <c r="H72" s="973" t="s">
        <v>783</v>
      </c>
      <c r="I72" s="973" t="s">
        <v>783</v>
      </c>
      <c r="J72" s="973" t="s">
        <v>783</v>
      </c>
      <c r="K72" s="973" t="s">
        <v>783</v>
      </c>
      <c r="L72" s="973" t="s">
        <v>783</v>
      </c>
      <c r="M72" s="973" t="s">
        <v>783</v>
      </c>
      <c r="N72" s="973" t="s">
        <v>783</v>
      </c>
      <c r="O72" s="973" t="s">
        <v>783</v>
      </c>
      <c r="P72" s="973" t="s">
        <v>783</v>
      </c>
      <c r="Q72" s="973" t="s">
        <v>783</v>
      </c>
      <c r="R72" s="973" t="s">
        <v>783</v>
      </c>
      <c r="S72" s="973" t="s">
        <v>783</v>
      </c>
      <c r="T72" s="973" t="s">
        <v>783</v>
      </c>
      <c r="U72" s="973" t="s">
        <v>783</v>
      </c>
      <c r="V72" s="973" t="s">
        <v>783</v>
      </c>
      <c r="W72" s="973" t="s">
        <v>783</v>
      </c>
      <c r="X72" s="973" t="s">
        <v>783</v>
      </c>
      <c r="Y72" s="973" t="s">
        <v>783</v>
      </c>
      <c r="Z72" s="973" t="s">
        <v>783</v>
      </c>
      <c r="AA72" s="973" t="s">
        <v>783</v>
      </c>
      <c r="AB72" s="973" t="s">
        <v>783</v>
      </c>
      <c r="AC72" s="973" t="s">
        <v>783</v>
      </c>
      <c r="AD72" s="973" t="s">
        <v>783</v>
      </c>
      <c r="AE72" s="973" t="s">
        <v>783</v>
      </c>
      <c r="AF72" s="973" t="s">
        <v>783</v>
      </c>
      <c r="AG72" s="973" t="s">
        <v>783</v>
      </c>
      <c r="AH72" s="973" t="s">
        <v>783</v>
      </c>
      <c r="AI72" s="973" t="s">
        <v>783</v>
      </c>
      <c r="AJ72" s="973" t="s">
        <v>783</v>
      </c>
      <c r="AK72" s="973" t="s">
        <v>783</v>
      </c>
      <c r="AL72" s="973" t="s">
        <v>783</v>
      </c>
      <c r="AM72" s="973" t="s">
        <v>783</v>
      </c>
      <c r="AN72" s="973" t="s">
        <v>783</v>
      </c>
      <c r="AO72" s="973" t="s">
        <v>783</v>
      </c>
      <c r="AP72" s="973" t="s">
        <v>783</v>
      </c>
      <c r="AQ72" s="973" t="s">
        <v>783</v>
      </c>
      <c r="AR72" s="973" t="s">
        <v>783</v>
      </c>
      <c r="AS72" s="973" t="s">
        <v>783</v>
      </c>
      <c r="AT72" s="973" t="s">
        <v>783</v>
      </c>
      <c r="AU72" s="973" t="s">
        <v>783</v>
      </c>
      <c r="AV72" s="973" t="s">
        <v>783</v>
      </c>
      <c r="AW72" s="973" t="s">
        <v>783</v>
      </c>
      <c r="AX72" s="973" t="s">
        <v>783</v>
      </c>
      <c r="AY72" s="973" t="s">
        <v>783</v>
      </c>
      <c r="AZ72" s="973" t="s">
        <v>783</v>
      </c>
      <c r="BA72" s="973" t="s">
        <v>783</v>
      </c>
      <c r="BB72" s="973" t="s">
        <v>783</v>
      </c>
      <c r="BC72" s="973" t="s">
        <v>783</v>
      </c>
      <c r="BD72" s="973" t="s">
        <v>783</v>
      </c>
      <c r="BE72" s="973" t="s">
        <v>783</v>
      </c>
      <c r="BF72" s="973" t="s">
        <v>783</v>
      </c>
      <c r="BG72" s="973" t="s">
        <v>783</v>
      </c>
      <c r="BH72" s="973" t="s">
        <v>783</v>
      </c>
      <c r="BI72" s="973" t="s">
        <v>783</v>
      </c>
      <c r="BJ72" s="973" t="s">
        <v>783</v>
      </c>
      <c r="BK72" s="973" t="s">
        <v>783</v>
      </c>
      <c r="BL72" s="973" t="s">
        <v>783</v>
      </c>
      <c r="BM72" s="973" t="s">
        <v>783</v>
      </c>
      <c r="BN72" s="973" t="s">
        <v>783</v>
      </c>
      <c r="BO72" s="973" t="s">
        <v>783</v>
      </c>
    </row>
    <row r="73" spans="1:67">
      <c r="B73" s="772">
        <f>B72+1</f>
        <v>24</v>
      </c>
      <c r="C73" s="725" t="s">
        <v>4</v>
      </c>
      <c r="D73" s="701"/>
      <c r="E73" s="812" t="s">
        <v>430</v>
      </c>
      <c r="F73" s="838"/>
      <c r="G73" s="995" t="e">
        <f t="shared" ref="G73:AF73" si="47">IF(OR(G72="",G142=""),"",IF(G72=0,"not appl.",G142/G72/(G136/1000/(1+G136/1000)*(1+G142/G72))))</f>
        <v>#VALUE!</v>
      </c>
      <c r="H73" s="995" t="e">
        <f t="shared" si="47"/>
        <v>#VALUE!</v>
      </c>
      <c r="I73" s="995" t="e">
        <f t="shared" si="47"/>
        <v>#VALUE!</v>
      </c>
      <c r="J73" s="995" t="e">
        <f t="shared" si="47"/>
        <v>#VALUE!</v>
      </c>
      <c r="K73" s="995" t="e">
        <f t="shared" si="47"/>
        <v>#VALUE!</v>
      </c>
      <c r="L73" s="995" t="e">
        <f t="shared" si="47"/>
        <v>#VALUE!</v>
      </c>
      <c r="M73" s="995" t="e">
        <f t="shared" si="47"/>
        <v>#VALUE!</v>
      </c>
      <c r="N73" s="995" t="e">
        <f t="shared" si="47"/>
        <v>#VALUE!</v>
      </c>
      <c r="O73" s="995" t="e">
        <f t="shared" si="47"/>
        <v>#VALUE!</v>
      </c>
      <c r="P73" s="995" t="e">
        <f t="shared" si="47"/>
        <v>#VALUE!</v>
      </c>
      <c r="Q73" s="995" t="e">
        <f t="shared" si="47"/>
        <v>#VALUE!</v>
      </c>
      <c r="R73" s="995" t="e">
        <f t="shared" si="47"/>
        <v>#VALUE!</v>
      </c>
      <c r="S73" s="995" t="e">
        <f t="shared" si="47"/>
        <v>#VALUE!</v>
      </c>
      <c r="T73" s="995" t="e">
        <f t="shared" si="47"/>
        <v>#VALUE!</v>
      </c>
      <c r="U73" s="995" t="e">
        <f t="shared" si="47"/>
        <v>#VALUE!</v>
      </c>
      <c r="V73" s="995" t="e">
        <f t="shared" si="47"/>
        <v>#VALUE!</v>
      </c>
      <c r="W73" s="995" t="e">
        <f t="shared" si="47"/>
        <v>#VALUE!</v>
      </c>
      <c r="X73" s="995" t="e">
        <f t="shared" si="47"/>
        <v>#VALUE!</v>
      </c>
      <c r="Y73" s="995" t="e">
        <f t="shared" si="47"/>
        <v>#VALUE!</v>
      </c>
      <c r="Z73" s="995" t="e">
        <f t="shared" si="47"/>
        <v>#VALUE!</v>
      </c>
      <c r="AA73" s="995" t="e">
        <f t="shared" si="47"/>
        <v>#VALUE!</v>
      </c>
      <c r="AB73" s="995" t="e">
        <f t="shared" si="47"/>
        <v>#VALUE!</v>
      </c>
      <c r="AC73" s="995" t="e">
        <f t="shared" si="47"/>
        <v>#VALUE!</v>
      </c>
      <c r="AD73" s="995" t="e">
        <f t="shared" si="47"/>
        <v>#VALUE!</v>
      </c>
      <c r="AE73" s="995" t="e">
        <f t="shared" si="47"/>
        <v>#VALUE!</v>
      </c>
      <c r="AF73" s="995" t="e">
        <f t="shared" si="47"/>
        <v>#VALUE!</v>
      </c>
      <c r="AG73" s="995" t="e">
        <f t="shared" ref="AG73:AP73" si="48">IF(OR(AG72="",AG142=""),"",IF(AG72=0,"not appl.",AG142/AG72/(AG136/1000/(1+AG136/1000)*(1+AG142/AG72))))</f>
        <v>#VALUE!</v>
      </c>
      <c r="AH73" s="995" t="e">
        <f t="shared" si="48"/>
        <v>#VALUE!</v>
      </c>
      <c r="AI73" s="995" t="e">
        <f t="shared" si="48"/>
        <v>#VALUE!</v>
      </c>
      <c r="AJ73" s="995" t="e">
        <f t="shared" si="48"/>
        <v>#VALUE!</v>
      </c>
      <c r="AK73" s="995" t="e">
        <f t="shared" si="48"/>
        <v>#VALUE!</v>
      </c>
      <c r="AL73" s="995" t="e">
        <f t="shared" si="48"/>
        <v>#VALUE!</v>
      </c>
      <c r="AM73" s="995" t="e">
        <f t="shared" si="48"/>
        <v>#VALUE!</v>
      </c>
      <c r="AN73" s="995" t="e">
        <f t="shared" si="48"/>
        <v>#VALUE!</v>
      </c>
      <c r="AO73" s="995" t="e">
        <f t="shared" si="48"/>
        <v>#VALUE!</v>
      </c>
      <c r="AP73" s="995" t="e">
        <f t="shared" si="48"/>
        <v>#VALUE!</v>
      </c>
      <c r="AQ73" s="995" t="e">
        <f t="shared" ref="AQ73:BO73" si="49">IF(OR(AQ72="",AQ142=""),"",IF(AQ72=0,"not appl.",AQ142/AQ72/(AQ136/1000/(1+AQ136/1000)*(1+AQ142/AQ72))))</f>
        <v>#VALUE!</v>
      </c>
      <c r="AR73" s="995" t="e">
        <f t="shared" si="49"/>
        <v>#VALUE!</v>
      </c>
      <c r="AS73" s="995" t="e">
        <f t="shared" si="49"/>
        <v>#VALUE!</v>
      </c>
      <c r="AT73" s="995" t="e">
        <f t="shared" si="49"/>
        <v>#VALUE!</v>
      </c>
      <c r="AU73" s="995" t="e">
        <f t="shared" si="49"/>
        <v>#VALUE!</v>
      </c>
      <c r="AV73" s="995" t="e">
        <f t="shared" si="49"/>
        <v>#VALUE!</v>
      </c>
      <c r="AW73" s="995" t="e">
        <f t="shared" si="49"/>
        <v>#VALUE!</v>
      </c>
      <c r="AX73" s="995" t="e">
        <f t="shared" si="49"/>
        <v>#VALUE!</v>
      </c>
      <c r="AY73" s="995" t="e">
        <f t="shared" si="49"/>
        <v>#VALUE!</v>
      </c>
      <c r="AZ73" s="995" t="e">
        <f t="shared" si="49"/>
        <v>#VALUE!</v>
      </c>
      <c r="BA73" s="995" t="e">
        <f t="shared" si="49"/>
        <v>#VALUE!</v>
      </c>
      <c r="BB73" s="995" t="e">
        <f t="shared" si="49"/>
        <v>#VALUE!</v>
      </c>
      <c r="BC73" s="995" t="e">
        <f t="shared" si="49"/>
        <v>#VALUE!</v>
      </c>
      <c r="BD73" s="995" t="e">
        <f t="shared" si="49"/>
        <v>#VALUE!</v>
      </c>
      <c r="BE73" s="995" t="e">
        <f t="shared" si="49"/>
        <v>#VALUE!</v>
      </c>
      <c r="BF73" s="995" t="e">
        <f t="shared" si="49"/>
        <v>#VALUE!</v>
      </c>
      <c r="BG73" s="995" t="e">
        <f t="shared" si="49"/>
        <v>#VALUE!</v>
      </c>
      <c r="BH73" s="995" t="e">
        <f t="shared" si="49"/>
        <v>#VALUE!</v>
      </c>
      <c r="BI73" s="995" t="e">
        <f t="shared" si="49"/>
        <v>#VALUE!</v>
      </c>
      <c r="BJ73" s="995" t="e">
        <f t="shared" si="49"/>
        <v>#VALUE!</v>
      </c>
      <c r="BK73" s="995" t="e">
        <f t="shared" si="49"/>
        <v>#VALUE!</v>
      </c>
      <c r="BL73" s="995" t="e">
        <f t="shared" si="49"/>
        <v>#VALUE!</v>
      </c>
      <c r="BM73" s="995" t="e">
        <f t="shared" si="49"/>
        <v>#VALUE!</v>
      </c>
      <c r="BN73" s="995" t="e">
        <f t="shared" si="49"/>
        <v>#VALUE!</v>
      </c>
      <c r="BO73" s="995" t="e">
        <f t="shared" si="49"/>
        <v>#VALUE!</v>
      </c>
    </row>
    <row r="74" spans="1:67" ht="13.5" thickBot="1">
      <c r="G74" s="856"/>
      <c r="H74" s="856"/>
      <c r="I74" s="856"/>
      <c r="J74" s="856"/>
      <c r="K74" s="856"/>
      <c r="L74" s="856"/>
      <c r="M74" s="856"/>
      <c r="N74" s="856"/>
      <c r="O74" s="856"/>
      <c r="P74" s="856"/>
      <c r="Q74" s="856"/>
      <c r="R74" s="856"/>
      <c r="S74" s="856"/>
      <c r="T74" s="856"/>
      <c r="U74" s="856"/>
      <c r="V74" s="856"/>
      <c r="W74" s="856"/>
      <c r="X74" s="856"/>
      <c r="Y74" s="856"/>
      <c r="Z74" s="856"/>
      <c r="AA74" s="856"/>
      <c r="AB74" s="856"/>
      <c r="AC74" s="856"/>
      <c r="AD74" s="856"/>
      <c r="AE74" s="856"/>
      <c r="AF74" s="856"/>
      <c r="AG74" s="856"/>
      <c r="AH74" s="856"/>
      <c r="AI74" s="856"/>
      <c r="AJ74" s="856"/>
      <c r="AK74" s="856"/>
      <c r="AL74" s="856"/>
      <c r="AM74" s="856"/>
      <c r="AN74" s="856"/>
      <c r="AO74" s="856"/>
      <c r="AP74" s="856"/>
      <c r="AQ74" s="856"/>
      <c r="AR74" s="856"/>
      <c r="AS74" s="856"/>
      <c r="AT74" s="856"/>
      <c r="AU74" s="856"/>
      <c r="AV74" s="856"/>
      <c r="AW74" s="856"/>
      <c r="AX74" s="856"/>
      <c r="AY74" s="856"/>
      <c r="AZ74" s="856"/>
      <c r="BA74" s="856"/>
      <c r="BB74" s="856"/>
      <c r="BC74" s="856"/>
      <c r="BD74" s="856"/>
      <c r="BE74" s="856"/>
      <c r="BF74" s="856"/>
      <c r="BG74" s="856"/>
      <c r="BH74" s="856"/>
      <c r="BI74" s="856"/>
      <c r="BJ74" s="856"/>
      <c r="BK74" s="856"/>
      <c r="BL74" s="856"/>
      <c r="BM74" s="856"/>
      <c r="BN74" s="856"/>
      <c r="BO74" s="856"/>
    </row>
    <row r="75" spans="1:67" ht="13.5" thickBot="1">
      <c r="B75" s="17" t="s">
        <v>422</v>
      </c>
      <c r="C75" s="781"/>
      <c r="D75" s="781"/>
      <c r="E75" s="791"/>
      <c r="F75" s="791"/>
      <c r="G75" s="149">
        <f t="shared" ref="G75:BO75" si="50">G$7</f>
        <v>1990</v>
      </c>
      <c r="H75" s="149">
        <f t="shared" si="50"/>
        <v>1991</v>
      </c>
      <c r="I75" s="149">
        <f t="shared" si="50"/>
        <v>1992</v>
      </c>
      <c r="J75" s="149">
        <f t="shared" si="50"/>
        <v>1993</v>
      </c>
      <c r="K75" s="149">
        <f t="shared" si="50"/>
        <v>1994</v>
      </c>
      <c r="L75" s="149">
        <f t="shared" si="50"/>
        <v>1995</v>
      </c>
      <c r="M75" s="149">
        <f t="shared" si="50"/>
        <v>1996</v>
      </c>
      <c r="N75" s="149">
        <f t="shared" si="50"/>
        <v>1997</v>
      </c>
      <c r="O75" s="149">
        <f t="shared" si="50"/>
        <v>1998</v>
      </c>
      <c r="P75" s="149">
        <f t="shared" si="50"/>
        <v>1999</v>
      </c>
      <c r="Q75" s="149">
        <f t="shared" si="50"/>
        <v>2000</v>
      </c>
      <c r="R75" s="149">
        <f t="shared" si="50"/>
        <v>2001</v>
      </c>
      <c r="S75" s="149">
        <f t="shared" si="50"/>
        <v>2002</v>
      </c>
      <c r="T75" s="149">
        <f t="shared" si="50"/>
        <v>2003</v>
      </c>
      <c r="U75" s="149">
        <f t="shared" si="50"/>
        <v>2004</v>
      </c>
      <c r="V75" s="149">
        <f t="shared" si="50"/>
        <v>2005</v>
      </c>
      <c r="W75" s="149">
        <f t="shared" si="50"/>
        <v>2006</v>
      </c>
      <c r="X75" s="149">
        <f t="shared" si="50"/>
        <v>2007</v>
      </c>
      <c r="Y75" s="149">
        <f t="shared" si="50"/>
        <v>2008</v>
      </c>
      <c r="Z75" s="149">
        <f t="shared" si="50"/>
        <v>2009</v>
      </c>
      <c r="AA75" s="149">
        <f t="shared" si="50"/>
        <v>2010</v>
      </c>
      <c r="AB75" s="149">
        <f t="shared" si="50"/>
        <v>2011</v>
      </c>
      <c r="AC75" s="149">
        <f t="shared" si="50"/>
        <v>2012</v>
      </c>
      <c r="AD75" s="149">
        <f t="shared" si="50"/>
        <v>2013</v>
      </c>
      <c r="AE75" s="149">
        <f t="shared" si="50"/>
        <v>2014</v>
      </c>
      <c r="AF75" s="149">
        <f t="shared" si="50"/>
        <v>2015</v>
      </c>
      <c r="AG75" s="149">
        <f t="shared" si="50"/>
        <v>2016</v>
      </c>
      <c r="AH75" s="149">
        <f t="shared" si="50"/>
        <v>2017</v>
      </c>
      <c r="AI75" s="149">
        <f t="shared" si="50"/>
        <v>2018</v>
      </c>
      <c r="AJ75" s="149">
        <f t="shared" si="50"/>
        <v>2019</v>
      </c>
      <c r="AK75" s="149">
        <f t="shared" si="50"/>
        <v>2020</v>
      </c>
      <c r="AL75" s="149">
        <f t="shared" si="50"/>
        <v>2021</v>
      </c>
      <c r="AM75" s="149">
        <f t="shared" si="50"/>
        <v>2022</v>
      </c>
      <c r="AN75" s="149">
        <f t="shared" si="50"/>
        <v>2023</v>
      </c>
      <c r="AO75" s="149">
        <f t="shared" si="50"/>
        <v>2024</v>
      </c>
      <c r="AP75" s="149">
        <f t="shared" si="50"/>
        <v>2025</v>
      </c>
      <c r="AQ75" s="149">
        <f t="shared" si="50"/>
        <v>2026</v>
      </c>
      <c r="AR75" s="149">
        <f t="shared" si="50"/>
        <v>2027</v>
      </c>
      <c r="AS75" s="149">
        <f t="shared" si="50"/>
        <v>2028</v>
      </c>
      <c r="AT75" s="149">
        <f t="shared" si="50"/>
        <v>2029</v>
      </c>
      <c r="AU75" s="149">
        <f t="shared" si="50"/>
        <v>2030</v>
      </c>
      <c r="AV75" s="149">
        <f t="shared" si="50"/>
        <v>2031</v>
      </c>
      <c r="AW75" s="149">
        <f t="shared" si="50"/>
        <v>2032</v>
      </c>
      <c r="AX75" s="149">
        <f t="shared" si="50"/>
        <v>2033</v>
      </c>
      <c r="AY75" s="149">
        <f t="shared" si="50"/>
        <v>2034</v>
      </c>
      <c r="AZ75" s="149">
        <f t="shared" si="50"/>
        <v>2035</v>
      </c>
      <c r="BA75" s="149">
        <f t="shared" si="50"/>
        <v>2036</v>
      </c>
      <c r="BB75" s="149">
        <f t="shared" si="50"/>
        <v>2037</v>
      </c>
      <c r="BC75" s="149">
        <f t="shared" si="50"/>
        <v>2038</v>
      </c>
      <c r="BD75" s="149">
        <f t="shared" si="50"/>
        <v>2039</v>
      </c>
      <c r="BE75" s="149">
        <f t="shared" si="50"/>
        <v>2040</v>
      </c>
      <c r="BF75" s="149">
        <f t="shared" si="50"/>
        <v>2041</v>
      </c>
      <c r="BG75" s="149">
        <f t="shared" si="50"/>
        <v>2042</v>
      </c>
      <c r="BH75" s="149">
        <f t="shared" si="50"/>
        <v>2043</v>
      </c>
      <c r="BI75" s="149">
        <f t="shared" si="50"/>
        <v>2044</v>
      </c>
      <c r="BJ75" s="149">
        <f t="shared" si="50"/>
        <v>2045</v>
      </c>
      <c r="BK75" s="149">
        <f t="shared" si="50"/>
        <v>2046</v>
      </c>
      <c r="BL75" s="149">
        <f t="shared" si="50"/>
        <v>2047</v>
      </c>
      <c r="BM75" s="149">
        <f t="shared" si="50"/>
        <v>2048</v>
      </c>
      <c r="BN75" s="149">
        <f t="shared" si="50"/>
        <v>2049</v>
      </c>
      <c r="BO75" s="149">
        <f t="shared" si="50"/>
        <v>2050</v>
      </c>
    </row>
    <row r="76" spans="1:67">
      <c r="B76" s="772">
        <v>25</v>
      </c>
      <c r="C76" s="795" t="s">
        <v>571</v>
      </c>
      <c r="D76" s="708"/>
      <c r="E76" s="702" t="s">
        <v>1312</v>
      </c>
      <c r="F76" s="709"/>
      <c r="G76" s="975" t="str">
        <f>IF(COUNTBLANK(G78:G80)=3,"",SUM(G78:G80))</f>
        <v/>
      </c>
      <c r="H76" s="975" t="str">
        <f t="shared" ref="H76:AK76" si="51">IF(COUNTBLANK(H78:H80)=3,"",SUM(H78:H80))</f>
        <v/>
      </c>
      <c r="I76" s="975" t="str">
        <f t="shared" si="51"/>
        <v/>
      </c>
      <c r="J76" s="975" t="str">
        <f t="shared" si="51"/>
        <v/>
      </c>
      <c r="K76" s="975" t="str">
        <f t="shared" si="51"/>
        <v/>
      </c>
      <c r="L76" s="975" t="str">
        <f t="shared" si="51"/>
        <v/>
      </c>
      <c r="M76" s="975" t="str">
        <f t="shared" si="51"/>
        <v/>
      </c>
      <c r="N76" s="975" t="str">
        <f t="shared" si="51"/>
        <v/>
      </c>
      <c r="O76" s="975" t="str">
        <f t="shared" si="51"/>
        <v/>
      </c>
      <c r="P76" s="975" t="str">
        <f t="shared" si="51"/>
        <v/>
      </c>
      <c r="Q76" s="975" t="str">
        <f t="shared" si="51"/>
        <v/>
      </c>
      <c r="R76" s="975" t="str">
        <f t="shared" si="51"/>
        <v/>
      </c>
      <c r="S76" s="975" t="str">
        <f t="shared" si="51"/>
        <v/>
      </c>
      <c r="T76" s="975" t="str">
        <f t="shared" si="51"/>
        <v/>
      </c>
      <c r="U76" s="975" t="str">
        <f t="shared" si="51"/>
        <v/>
      </c>
      <c r="V76" s="975" t="str">
        <f t="shared" si="51"/>
        <v/>
      </c>
      <c r="W76" s="975" t="str">
        <f t="shared" si="51"/>
        <v/>
      </c>
      <c r="X76" s="975" t="str">
        <f t="shared" si="51"/>
        <v/>
      </c>
      <c r="Y76" s="975" t="str">
        <f t="shared" si="51"/>
        <v/>
      </c>
      <c r="Z76" s="975" t="str">
        <f t="shared" si="51"/>
        <v/>
      </c>
      <c r="AA76" s="975" t="str">
        <f t="shared" si="51"/>
        <v/>
      </c>
      <c r="AB76" s="975" t="str">
        <f t="shared" si="51"/>
        <v/>
      </c>
      <c r="AC76" s="975" t="str">
        <f t="shared" si="51"/>
        <v/>
      </c>
      <c r="AD76" s="975" t="str">
        <f t="shared" si="51"/>
        <v/>
      </c>
      <c r="AE76" s="975" t="str">
        <f t="shared" si="51"/>
        <v/>
      </c>
      <c r="AF76" s="975" t="str">
        <f t="shared" si="51"/>
        <v/>
      </c>
      <c r="AG76" s="975" t="str">
        <f t="shared" si="51"/>
        <v/>
      </c>
      <c r="AH76" s="975" t="str">
        <f t="shared" si="51"/>
        <v/>
      </c>
      <c r="AI76" s="975" t="str">
        <f t="shared" si="51"/>
        <v/>
      </c>
      <c r="AJ76" s="975" t="str">
        <f t="shared" si="51"/>
        <v/>
      </c>
      <c r="AK76" s="975" t="str">
        <f t="shared" si="51"/>
        <v/>
      </c>
      <c r="AL76" s="975" t="str">
        <f>IF(COUNTBLANK(AL78:AL80)=3,"",SUM(AL78:AL80))</f>
        <v/>
      </c>
      <c r="AM76" s="975" t="str">
        <f>IF(COUNTBLANK(AM78:AM80)=3,"",SUM(AM78:AM80))</f>
        <v/>
      </c>
      <c r="AN76" s="975" t="str">
        <f>IF(COUNTBLANK(AN78:AN80)=3,"",SUM(AN78:AN80))</f>
        <v/>
      </c>
      <c r="AO76" s="975" t="str">
        <f>IF(COUNTBLANK(AO78:AO80)=3,"",SUM(AO78:AO80))</f>
        <v/>
      </c>
      <c r="AP76" s="975" t="str">
        <f>IF(COUNTBLANK(AP78:AP80)=3,"",SUM(AP78:AP80))</f>
        <v/>
      </c>
      <c r="AQ76" s="975" t="str">
        <f t="shared" ref="AQ76:BO76" si="52">IF(COUNTBLANK(AQ78:AQ80)=3,"",SUM(AQ78:AQ80))</f>
        <v/>
      </c>
      <c r="AR76" s="975" t="str">
        <f t="shared" si="52"/>
        <v/>
      </c>
      <c r="AS76" s="975" t="str">
        <f t="shared" si="52"/>
        <v/>
      </c>
      <c r="AT76" s="975" t="str">
        <f t="shared" si="52"/>
        <v/>
      </c>
      <c r="AU76" s="975" t="str">
        <f t="shared" si="52"/>
        <v/>
      </c>
      <c r="AV76" s="975" t="str">
        <f t="shared" si="52"/>
        <v/>
      </c>
      <c r="AW76" s="975" t="str">
        <f t="shared" si="52"/>
        <v/>
      </c>
      <c r="AX76" s="975" t="str">
        <f t="shared" si="52"/>
        <v/>
      </c>
      <c r="AY76" s="975" t="str">
        <f t="shared" si="52"/>
        <v/>
      </c>
      <c r="AZ76" s="975" t="str">
        <f t="shared" si="52"/>
        <v/>
      </c>
      <c r="BA76" s="975" t="str">
        <f t="shared" si="52"/>
        <v/>
      </c>
      <c r="BB76" s="975" t="str">
        <f t="shared" si="52"/>
        <v/>
      </c>
      <c r="BC76" s="975" t="str">
        <f t="shared" si="52"/>
        <v/>
      </c>
      <c r="BD76" s="975" t="str">
        <f t="shared" si="52"/>
        <v/>
      </c>
      <c r="BE76" s="975" t="str">
        <f t="shared" si="52"/>
        <v/>
      </c>
      <c r="BF76" s="975" t="str">
        <f t="shared" si="52"/>
        <v/>
      </c>
      <c r="BG76" s="975" t="str">
        <f t="shared" si="52"/>
        <v/>
      </c>
      <c r="BH76" s="975" t="str">
        <f t="shared" si="52"/>
        <v/>
      </c>
      <c r="BI76" s="975" t="str">
        <f t="shared" si="52"/>
        <v/>
      </c>
      <c r="BJ76" s="975" t="str">
        <f t="shared" si="52"/>
        <v/>
      </c>
      <c r="BK76" s="975" t="str">
        <f t="shared" si="52"/>
        <v/>
      </c>
      <c r="BL76" s="975" t="str">
        <f t="shared" si="52"/>
        <v/>
      </c>
      <c r="BM76" s="975" t="str">
        <f t="shared" si="52"/>
        <v/>
      </c>
      <c r="BN76" s="975" t="str">
        <f t="shared" si="52"/>
        <v/>
      </c>
      <c r="BO76" s="975" t="str">
        <f t="shared" si="52"/>
        <v/>
      </c>
    </row>
    <row r="77" spans="1:67">
      <c r="A77" s="762"/>
      <c r="B77" s="728" t="s">
        <v>98</v>
      </c>
      <c r="C77" s="795" t="s">
        <v>423</v>
      </c>
      <c r="D77" s="708"/>
      <c r="E77" s="702" t="s">
        <v>1312</v>
      </c>
      <c r="F77" s="709"/>
      <c r="G77" s="975" t="str">
        <f t="shared" ref="G77:AK77" si="53">IF(OR(G76="",G335="",G342="",G344=""),"",G76-G335-G342-G344)</f>
        <v/>
      </c>
      <c r="H77" s="975" t="str">
        <f t="shared" si="53"/>
        <v/>
      </c>
      <c r="I77" s="975" t="str">
        <f t="shared" si="53"/>
        <v/>
      </c>
      <c r="J77" s="975" t="str">
        <f t="shared" si="53"/>
        <v/>
      </c>
      <c r="K77" s="975" t="str">
        <f t="shared" si="53"/>
        <v/>
      </c>
      <c r="L77" s="975" t="str">
        <f t="shared" si="53"/>
        <v/>
      </c>
      <c r="M77" s="975" t="str">
        <f t="shared" si="53"/>
        <v/>
      </c>
      <c r="N77" s="975" t="str">
        <f t="shared" si="53"/>
        <v/>
      </c>
      <c r="O77" s="975" t="str">
        <f t="shared" si="53"/>
        <v/>
      </c>
      <c r="P77" s="975" t="str">
        <f t="shared" si="53"/>
        <v/>
      </c>
      <c r="Q77" s="975" t="str">
        <f t="shared" si="53"/>
        <v/>
      </c>
      <c r="R77" s="975" t="str">
        <f t="shared" si="53"/>
        <v/>
      </c>
      <c r="S77" s="975" t="str">
        <f t="shared" si="53"/>
        <v/>
      </c>
      <c r="T77" s="975" t="str">
        <f t="shared" si="53"/>
        <v/>
      </c>
      <c r="U77" s="975" t="str">
        <f t="shared" si="53"/>
        <v/>
      </c>
      <c r="V77" s="975" t="str">
        <f t="shared" si="53"/>
        <v/>
      </c>
      <c r="W77" s="975" t="str">
        <f t="shared" si="53"/>
        <v/>
      </c>
      <c r="X77" s="975" t="str">
        <f t="shared" si="53"/>
        <v/>
      </c>
      <c r="Y77" s="975" t="str">
        <f t="shared" si="53"/>
        <v/>
      </c>
      <c r="Z77" s="975" t="str">
        <f t="shared" si="53"/>
        <v/>
      </c>
      <c r="AA77" s="975" t="str">
        <f t="shared" si="53"/>
        <v/>
      </c>
      <c r="AB77" s="975" t="str">
        <f t="shared" si="53"/>
        <v/>
      </c>
      <c r="AC77" s="975" t="str">
        <f t="shared" si="53"/>
        <v/>
      </c>
      <c r="AD77" s="975" t="str">
        <f t="shared" si="53"/>
        <v/>
      </c>
      <c r="AE77" s="975" t="str">
        <f t="shared" si="53"/>
        <v/>
      </c>
      <c r="AF77" s="975" t="str">
        <f t="shared" si="53"/>
        <v/>
      </c>
      <c r="AG77" s="975" t="str">
        <f t="shared" si="53"/>
        <v/>
      </c>
      <c r="AH77" s="975" t="str">
        <f t="shared" si="53"/>
        <v/>
      </c>
      <c r="AI77" s="975" t="str">
        <f t="shared" si="53"/>
        <v/>
      </c>
      <c r="AJ77" s="975" t="str">
        <f t="shared" si="53"/>
        <v/>
      </c>
      <c r="AK77" s="975" t="str">
        <f t="shared" si="53"/>
        <v/>
      </c>
      <c r="AL77" s="975" t="str">
        <f>IF(OR(AL76="",AL335="",AL342="",AL344=""),"",AL76-AL335-AL342-AL344)</f>
        <v/>
      </c>
      <c r="AM77" s="975" t="str">
        <f>IF(OR(AM76="",AM335="",AM342="",AM344=""),"",AM76-AM335-AM342-AM344)</f>
        <v/>
      </c>
      <c r="AN77" s="975" t="str">
        <f>IF(OR(AN76="",AN335="",AN342="",AN344=""),"",AN76-AN335-AN342-AN344)</f>
        <v/>
      </c>
      <c r="AO77" s="975" t="str">
        <f>IF(OR(AO76="",AO335="",AO342="",AO344=""),"",AO76-AO335-AO342-AO344)</f>
        <v/>
      </c>
      <c r="AP77" s="975" t="str">
        <f>IF(OR(AP76="",AP335="",AP342="",AP344=""),"",AP76-AP335-AP342-AP344)</f>
        <v/>
      </c>
      <c r="AQ77" s="975" t="str">
        <f t="shared" ref="AQ77:BO77" si="54">IF(OR(AQ76="",AQ335="",AQ342="",AQ344=""),"",AQ76-AQ335-AQ342-AQ344)</f>
        <v/>
      </c>
      <c r="AR77" s="975" t="str">
        <f t="shared" si="54"/>
        <v/>
      </c>
      <c r="AS77" s="975" t="str">
        <f t="shared" si="54"/>
        <v/>
      </c>
      <c r="AT77" s="975" t="str">
        <f t="shared" si="54"/>
        <v/>
      </c>
      <c r="AU77" s="975" t="str">
        <f t="shared" si="54"/>
        <v/>
      </c>
      <c r="AV77" s="975" t="str">
        <f t="shared" si="54"/>
        <v/>
      </c>
      <c r="AW77" s="975" t="str">
        <f t="shared" si="54"/>
        <v/>
      </c>
      <c r="AX77" s="975" t="str">
        <f t="shared" si="54"/>
        <v/>
      </c>
      <c r="AY77" s="975" t="str">
        <f t="shared" si="54"/>
        <v/>
      </c>
      <c r="AZ77" s="975" t="str">
        <f t="shared" si="54"/>
        <v/>
      </c>
      <c r="BA77" s="975" t="str">
        <f t="shared" si="54"/>
        <v/>
      </c>
      <c r="BB77" s="975" t="str">
        <f t="shared" si="54"/>
        <v/>
      </c>
      <c r="BC77" s="975" t="str">
        <f t="shared" si="54"/>
        <v/>
      </c>
      <c r="BD77" s="975" t="str">
        <f t="shared" si="54"/>
        <v/>
      </c>
      <c r="BE77" s="975" t="str">
        <f t="shared" si="54"/>
        <v/>
      </c>
      <c r="BF77" s="975" t="str">
        <f t="shared" si="54"/>
        <v/>
      </c>
      <c r="BG77" s="975" t="str">
        <f t="shared" si="54"/>
        <v/>
      </c>
      <c r="BH77" s="975" t="str">
        <f t="shared" si="54"/>
        <v/>
      </c>
      <c r="BI77" s="975" t="str">
        <f t="shared" si="54"/>
        <v/>
      </c>
      <c r="BJ77" s="975" t="str">
        <f t="shared" si="54"/>
        <v/>
      </c>
      <c r="BK77" s="975" t="str">
        <f t="shared" si="54"/>
        <v/>
      </c>
      <c r="BL77" s="975" t="str">
        <f t="shared" si="54"/>
        <v/>
      </c>
      <c r="BM77" s="975" t="str">
        <f t="shared" si="54"/>
        <v/>
      </c>
      <c r="BN77" s="975" t="str">
        <f t="shared" si="54"/>
        <v/>
      </c>
      <c r="BO77" s="975" t="str">
        <f t="shared" si="54"/>
        <v/>
      </c>
    </row>
    <row r="78" spans="1:67">
      <c r="B78" s="728">
        <f>B76+1</f>
        <v>26</v>
      </c>
      <c r="C78" s="795" t="s">
        <v>800</v>
      </c>
      <c r="D78" s="708"/>
      <c r="E78" s="702" t="s">
        <v>1312</v>
      </c>
      <c r="F78" s="709"/>
      <c r="G78" s="975" t="str">
        <f>IF(OR(G308="",G335=""),"",G308+G335)</f>
        <v/>
      </c>
      <c r="H78" s="975" t="str">
        <f t="shared" ref="H78:AF78" si="55">IF(OR(H308="",H335=""),"",H308+H335)</f>
        <v/>
      </c>
      <c r="I78" s="975" t="str">
        <f t="shared" si="55"/>
        <v/>
      </c>
      <c r="J78" s="975" t="str">
        <f t="shared" si="55"/>
        <v/>
      </c>
      <c r="K78" s="975" t="str">
        <f t="shared" si="55"/>
        <v/>
      </c>
      <c r="L78" s="975" t="str">
        <f t="shared" si="55"/>
        <v/>
      </c>
      <c r="M78" s="975" t="str">
        <f t="shared" si="55"/>
        <v/>
      </c>
      <c r="N78" s="975" t="str">
        <f t="shared" si="55"/>
        <v/>
      </c>
      <c r="O78" s="975" t="str">
        <f t="shared" si="55"/>
        <v/>
      </c>
      <c r="P78" s="975" t="str">
        <f t="shared" si="55"/>
        <v/>
      </c>
      <c r="Q78" s="975" t="str">
        <f t="shared" si="55"/>
        <v/>
      </c>
      <c r="R78" s="975" t="str">
        <f t="shared" si="55"/>
        <v/>
      </c>
      <c r="S78" s="975" t="str">
        <f t="shared" si="55"/>
        <v/>
      </c>
      <c r="T78" s="975" t="str">
        <f t="shared" si="55"/>
        <v/>
      </c>
      <c r="U78" s="975" t="str">
        <f t="shared" si="55"/>
        <v/>
      </c>
      <c r="V78" s="975" t="str">
        <f t="shared" si="55"/>
        <v/>
      </c>
      <c r="W78" s="975" t="str">
        <f t="shared" si="55"/>
        <v/>
      </c>
      <c r="X78" s="975" t="str">
        <f t="shared" si="55"/>
        <v/>
      </c>
      <c r="Y78" s="975" t="str">
        <f t="shared" si="55"/>
        <v/>
      </c>
      <c r="Z78" s="975" t="str">
        <f t="shared" si="55"/>
        <v/>
      </c>
      <c r="AA78" s="975" t="str">
        <f t="shared" si="55"/>
        <v/>
      </c>
      <c r="AB78" s="975" t="str">
        <f t="shared" si="55"/>
        <v/>
      </c>
      <c r="AC78" s="975" t="str">
        <f t="shared" si="55"/>
        <v/>
      </c>
      <c r="AD78" s="975" t="str">
        <f t="shared" si="55"/>
        <v/>
      </c>
      <c r="AE78" s="975" t="str">
        <f t="shared" si="55"/>
        <v/>
      </c>
      <c r="AF78" s="975" t="str">
        <f t="shared" si="55"/>
        <v/>
      </c>
      <c r="AG78" s="975" t="str">
        <f t="shared" ref="AG78:AP78" si="56">IF(OR(AG308="",AG335=""),"",AG308+AG335)</f>
        <v/>
      </c>
      <c r="AH78" s="975" t="str">
        <f t="shared" si="56"/>
        <v/>
      </c>
      <c r="AI78" s="975" t="str">
        <f t="shared" si="56"/>
        <v/>
      </c>
      <c r="AJ78" s="975" t="str">
        <f t="shared" si="56"/>
        <v/>
      </c>
      <c r="AK78" s="975" t="str">
        <f t="shared" si="56"/>
        <v/>
      </c>
      <c r="AL78" s="975" t="str">
        <f t="shared" si="56"/>
        <v/>
      </c>
      <c r="AM78" s="975" t="str">
        <f t="shared" si="56"/>
        <v/>
      </c>
      <c r="AN78" s="975" t="str">
        <f t="shared" si="56"/>
        <v/>
      </c>
      <c r="AO78" s="975" t="str">
        <f t="shared" si="56"/>
        <v/>
      </c>
      <c r="AP78" s="975" t="str">
        <f t="shared" si="56"/>
        <v/>
      </c>
      <c r="AQ78" s="975" t="str">
        <f t="shared" ref="AQ78:BO78" si="57">IF(OR(AQ308="",AQ335=""),"",AQ308+AQ335)</f>
        <v/>
      </c>
      <c r="AR78" s="975" t="str">
        <f t="shared" si="57"/>
        <v/>
      </c>
      <c r="AS78" s="975" t="str">
        <f t="shared" si="57"/>
        <v/>
      </c>
      <c r="AT78" s="975" t="str">
        <f t="shared" si="57"/>
        <v/>
      </c>
      <c r="AU78" s="975" t="str">
        <f t="shared" si="57"/>
        <v/>
      </c>
      <c r="AV78" s="975" t="str">
        <f t="shared" si="57"/>
        <v/>
      </c>
      <c r="AW78" s="975" t="str">
        <f t="shared" si="57"/>
        <v/>
      </c>
      <c r="AX78" s="975" t="str">
        <f t="shared" si="57"/>
        <v/>
      </c>
      <c r="AY78" s="975" t="str">
        <f t="shared" si="57"/>
        <v/>
      </c>
      <c r="AZ78" s="975" t="str">
        <f t="shared" si="57"/>
        <v/>
      </c>
      <c r="BA78" s="975" t="str">
        <f t="shared" si="57"/>
        <v/>
      </c>
      <c r="BB78" s="975" t="str">
        <f t="shared" si="57"/>
        <v/>
      </c>
      <c r="BC78" s="975" t="str">
        <f t="shared" si="57"/>
        <v/>
      </c>
      <c r="BD78" s="975" t="str">
        <f t="shared" si="57"/>
        <v/>
      </c>
      <c r="BE78" s="975" t="str">
        <f t="shared" si="57"/>
        <v/>
      </c>
      <c r="BF78" s="975" t="str">
        <f t="shared" si="57"/>
        <v/>
      </c>
      <c r="BG78" s="975" t="str">
        <f t="shared" si="57"/>
        <v/>
      </c>
      <c r="BH78" s="975" t="str">
        <f t="shared" si="57"/>
        <v/>
      </c>
      <c r="BI78" s="975" t="str">
        <f t="shared" si="57"/>
        <v/>
      </c>
      <c r="BJ78" s="975" t="str">
        <f t="shared" si="57"/>
        <v/>
      </c>
      <c r="BK78" s="975" t="str">
        <f t="shared" si="57"/>
        <v/>
      </c>
      <c r="BL78" s="975" t="str">
        <f t="shared" si="57"/>
        <v/>
      </c>
      <c r="BM78" s="975" t="str">
        <f t="shared" si="57"/>
        <v/>
      </c>
      <c r="BN78" s="975" t="str">
        <f t="shared" si="57"/>
        <v/>
      </c>
      <c r="BO78" s="975" t="str">
        <f t="shared" si="57"/>
        <v/>
      </c>
    </row>
    <row r="79" spans="1:67">
      <c r="B79" s="728">
        <f>B78+1</f>
        <v>27</v>
      </c>
      <c r="C79" s="725" t="s">
        <v>1299</v>
      </c>
      <c r="D79" s="701"/>
      <c r="E79" s="702" t="s">
        <v>1312</v>
      </c>
      <c r="F79" s="709"/>
      <c r="G79" s="975" t="str">
        <f>IF(OR(G316="",G342=""),"",G316+G342)</f>
        <v/>
      </c>
      <c r="H79" s="975" t="str">
        <f t="shared" ref="H79:AF79" si="58">IF(OR(H316="",H342=""),"",H316+H342)</f>
        <v/>
      </c>
      <c r="I79" s="975" t="str">
        <f t="shared" si="58"/>
        <v/>
      </c>
      <c r="J79" s="975" t="str">
        <f t="shared" si="58"/>
        <v/>
      </c>
      <c r="K79" s="975" t="str">
        <f t="shared" si="58"/>
        <v/>
      </c>
      <c r="L79" s="975" t="str">
        <f t="shared" si="58"/>
        <v/>
      </c>
      <c r="M79" s="975" t="str">
        <f t="shared" si="58"/>
        <v/>
      </c>
      <c r="N79" s="975" t="str">
        <f t="shared" si="58"/>
        <v/>
      </c>
      <c r="O79" s="975" t="str">
        <f t="shared" si="58"/>
        <v/>
      </c>
      <c r="P79" s="975" t="str">
        <f t="shared" si="58"/>
        <v/>
      </c>
      <c r="Q79" s="975" t="str">
        <f t="shared" si="58"/>
        <v/>
      </c>
      <c r="R79" s="975" t="str">
        <f t="shared" si="58"/>
        <v/>
      </c>
      <c r="S79" s="975" t="str">
        <f t="shared" si="58"/>
        <v/>
      </c>
      <c r="T79" s="975" t="str">
        <f t="shared" si="58"/>
        <v/>
      </c>
      <c r="U79" s="975" t="str">
        <f t="shared" si="58"/>
        <v/>
      </c>
      <c r="V79" s="975" t="str">
        <f t="shared" si="58"/>
        <v/>
      </c>
      <c r="W79" s="975" t="str">
        <f t="shared" si="58"/>
        <v/>
      </c>
      <c r="X79" s="975" t="str">
        <f t="shared" si="58"/>
        <v/>
      </c>
      <c r="Y79" s="975" t="str">
        <f t="shared" si="58"/>
        <v/>
      </c>
      <c r="Z79" s="975" t="str">
        <f t="shared" si="58"/>
        <v/>
      </c>
      <c r="AA79" s="975" t="str">
        <f t="shared" si="58"/>
        <v/>
      </c>
      <c r="AB79" s="975" t="str">
        <f t="shared" si="58"/>
        <v/>
      </c>
      <c r="AC79" s="975" t="str">
        <f t="shared" si="58"/>
        <v/>
      </c>
      <c r="AD79" s="975" t="str">
        <f t="shared" si="58"/>
        <v/>
      </c>
      <c r="AE79" s="975" t="str">
        <f t="shared" si="58"/>
        <v/>
      </c>
      <c r="AF79" s="975" t="str">
        <f t="shared" si="58"/>
        <v/>
      </c>
      <c r="AG79" s="975" t="str">
        <f t="shared" ref="AG79:AP79" si="59">IF(OR(AG316="",AG342=""),"",AG316+AG342)</f>
        <v/>
      </c>
      <c r="AH79" s="975" t="str">
        <f t="shared" si="59"/>
        <v/>
      </c>
      <c r="AI79" s="975" t="str">
        <f t="shared" si="59"/>
        <v/>
      </c>
      <c r="AJ79" s="975" t="str">
        <f t="shared" si="59"/>
        <v/>
      </c>
      <c r="AK79" s="975" t="str">
        <f t="shared" si="59"/>
        <v/>
      </c>
      <c r="AL79" s="975" t="str">
        <f t="shared" si="59"/>
        <v/>
      </c>
      <c r="AM79" s="975" t="str">
        <f t="shared" si="59"/>
        <v/>
      </c>
      <c r="AN79" s="975" t="str">
        <f t="shared" si="59"/>
        <v/>
      </c>
      <c r="AO79" s="975" t="str">
        <f t="shared" si="59"/>
        <v/>
      </c>
      <c r="AP79" s="975" t="str">
        <f t="shared" si="59"/>
        <v/>
      </c>
      <c r="AQ79" s="975" t="str">
        <f t="shared" ref="AQ79:BO79" si="60">IF(OR(AQ316="",AQ342=""),"",AQ316+AQ342)</f>
        <v/>
      </c>
      <c r="AR79" s="975" t="str">
        <f t="shared" si="60"/>
        <v/>
      </c>
      <c r="AS79" s="975" t="str">
        <f t="shared" si="60"/>
        <v/>
      </c>
      <c r="AT79" s="975" t="str">
        <f t="shared" si="60"/>
        <v/>
      </c>
      <c r="AU79" s="975" t="str">
        <f t="shared" si="60"/>
        <v/>
      </c>
      <c r="AV79" s="975" t="str">
        <f t="shared" si="60"/>
        <v/>
      </c>
      <c r="AW79" s="975" t="str">
        <f t="shared" si="60"/>
        <v/>
      </c>
      <c r="AX79" s="975" t="str">
        <f t="shared" si="60"/>
        <v/>
      </c>
      <c r="AY79" s="975" t="str">
        <f t="shared" si="60"/>
        <v/>
      </c>
      <c r="AZ79" s="975" t="str">
        <f t="shared" si="60"/>
        <v/>
      </c>
      <c r="BA79" s="975" t="str">
        <f t="shared" si="60"/>
        <v/>
      </c>
      <c r="BB79" s="975" t="str">
        <f t="shared" si="60"/>
        <v/>
      </c>
      <c r="BC79" s="975" t="str">
        <f t="shared" si="60"/>
        <v/>
      </c>
      <c r="BD79" s="975" t="str">
        <f t="shared" si="60"/>
        <v/>
      </c>
      <c r="BE79" s="975" t="str">
        <f t="shared" si="60"/>
        <v/>
      </c>
      <c r="BF79" s="975" t="str">
        <f t="shared" si="60"/>
        <v/>
      </c>
      <c r="BG79" s="975" t="str">
        <f t="shared" si="60"/>
        <v/>
      </c>
      <c r="BH79" s="975" t="str">
        <f t="shared" si="60"/>
        <v/>
      </c>
      <c r="BI79" s="975" t="str">
        <f t="shared" si="60"/>
        <v/>
      </c>
      <c r="BJ79" s="975" t="str">
        <f t="shared" si="60"/>
        <v/>
      </c>
      <c r="BK79" s="975" t="str">
        <f t="shared" si="60"/>
        <v/>
      </c>
      <c r="BL79" s="975" t="str">
        <f t="shared" si="60"/>
        <v/>
      </c>
      <c r="BM79" s="975" t="str">
        <f t="shared" si="60"/>
        <v/>
      </c>
      <c r="BN79" s="975" t="str">
        <f t="shared" si="60"/>
        <v/>
      </c>
      <c r="BO79" s="975" t="str">
        <f t="shared" si="60"/>
        <v/>
      </c>
    </row>
    <row r="80" spans="1:67">
      <c r="B80" s="728">
        <f>B79+1</f>
        <v>28</v>
      </c>
      <c r="C80" s="725" t="s">
        <v>461</v>
      </c>
      <c r="D80" s="701"/>
      <c r="E80" s="702" t="s">
        <v>1312</v>
      </c>
      <c r="F80" s="709"/>
      <c r="G80" s="975" t="str">
        <f>IF(OR(G324="",G344=""),"",G324+G344)</f>
        <v/>
      </c>
      <c r="H80" s="975" t="str">
        <f t="shared" ref="H80:AF80" si="61">IF(OR(H324="",H344=""),"",H324+H344)</f>
        <v/>
      </c>
      <c r="I80" s="975" t="str">
        <f t="shared" si="61"/>
        <v/>
      </c>
      <c r="J80" s="975" t="str">
        <f t="shared" si="61"/>
        <v/>
      </c>
      <c r="K80" s="975" t="str">
        <f t="shared" si="61"/>
        <v/>
      </c>
      <c r="L80" s="975" t="str">
        <f t="shared" si="61"/>
        <v/>
      </c>
      <c r="M80" s="975" t="str">
        <f t="shared" si="61"/>
        <v/>
      </c>
      <c r="N80" s="975" t="str">
        <f t="shared" si="61"/>
        <v/>
      </c>
      <c r="O80" s="975" t="str">
        <f t="shared" si="61"/>
        <v/>
      </c>
      <c r="P80" s="975" t="str">
        <f t="shared" si="61"/>
        <v/>
      </c>
      <c r="Q80" s="975" t="str">
        <f t="shared" si="61"/>
        <v/>
      </c>
      <c r="R80" s="975" t="str">
        <f t="shared" si="61"/>
        <v/>
      </c>
      <c r="S80" s="975" t="str">
        <f t="shared" si="61"/>
        <v/>
      </c>
      <c r="T80" s="975" t="str">
        <f t="shared" si="61"/>
        <v/>
      </c>
      <c r="U80" s="975" t="str">
        <f t="shared" si="61"/>
        <v/>
      </c>
      <c r="V80" s="975" t="str">
        <f t="shared" si="61"/>
        <v/>
      </c>
      <c r="W80" s="975" t="str">
        <f t="shared" si="61"/>
        <v/>
      </c>
      <c r="X80" s="975" t="str">
        <f t="shared" si="61"/>
        <v/>
      </c>
      <c r="Y80" s="975" t="str">
        <f t="shared" si="61"/>
        <v/>
      </c>
      <c r="Z80" s="975" t="str">
        <f t="shared" si="61"/>
        <v/>
      </c>
      <c r="AA80" s="975" t="str">
        <f t="shared" si="61"/>
        <v/>
      </c>
      <c r="AB80" s="975" t="str">
        <f t="shared" si="61"/>
        <v/>
      </c>
      <c r="AC80" s="975" t="str">
        <f t="shared" si="61"/>
        <v/>
      </c>
      <c r="AD80" s="975" t="str">
        <f t="shared" si="61"/>
        <v/>
      </c>
      <c r="AE80" s="975" t="str">
        <f t="shared" si="61"/>
        <v/>
      </c>
      <c r="AF80" s="975" t="str">
        <f t="shared" si="61"/>
        <v/>
      </c>
      <c r="AG80" s="975" t="str">
        <f t="shared" ref="AG80:AP80" si="62">IF(OR(AG324="",AG344=""),"",AG324+AG344)</f>
        <v/>
      </c>
      <c r="AH80" s="975" t="str">
        <f t="shared" si="62"/>
        <v/>
      </c>
      <c r="AI80" s="975" t="str">
        <f t="shared" si="62"/>
        <v/>
      </c>
      <c r="AJ80" s="975" t="str">
        <f t="shared" si="62"/>
        <v/>
      </c>
      <c r="AK80" s="975" t="str">
        <f t="shared" si="62"/>
        <v/>
      </c>
      <c r="AL80" s="975" t="str">
        <f t="shared" si="62"/>
        <v/>
      </c>
      <c r="AM80" s="975" t="str">
        <f t="shared" si="62"/>
        <v/>
      </c>
      <c r="AN80" s="975" t="str">
        <f t="shared" si="62"/>
        <v/>
      </c>
      <c r="AO80" s="975" t="str">
        <f t="shared" si="62"/>
        <v/>
      </c>
      <c r="AP80" s="975" t="str">
        <f t="shared" si="62"/>
        <v/>
      </c>
      <c r="AQ80" s="975" t="str">
        <f t="shared" ref="AQ80:BO80" si="63">IF(OR(AQ324="",AQ344=""),"",AQ324+AQ344)</f>
        <v/>
      </c>
      <c r="AR80" s="975" t="str">
        <f t="shared" si="63"/>
        <v/>
      </c>
      <c r="AS80" s="975" t="str">
        <f t="shared" si="63"/>
        <v/>
      </c>
      <c r="AT80" s="975" t="str">
        <f t="shared" si="63"/>
        <v/>
      </c>
      <c r="AU80" s="975" t="str">
        <f t="shared" si="63"/>
        <v/>
      </c>
      <c r="AV80" s="975" t="str">
        <f t="shared" si="63"/>
        <v/>
      </c>
      <c r="AW80" s="975" t="str">
        <f t="shared" si="63"/>
        <v/>
      </c>
      <c r="AX80" s="975" t="str">
        <f t="shared" si="63"/>
        <v/>
      </c>
      <c r="AY80" s="975" t="str">
        <f t="shared" si="63"/>
        <v/>
      </c>
      <c r="AZ80" s="975" t="str">
        <f t="shared" si="63"/>
        <v/>
      </c>
      <c r="BA80" s="975" t="str">
        <f t="shared" si="63"/>
        <v/>
      </c>
      <c r="BB80" s="975" t="str">
        <f t="shared" si="63"/>
        <v/>
      </c>
      <c r="BC80" s="975" t="str">
        <f t="shared" si="63"/>
        <v/>
      </c>
      <c r="BD80" s="975" t="str">
        <f t="shared" si="63"/>
        <v/>
      </c>
      <c r="BE80" s="975" t="str">
        <f t="shared" si="63"/>
        <v/>
      </c>
      <c r="BF80" s="975" t="str">
        <f t="shared" si="63"/>
        <v/>
      </c>
      <c r="BG80" s="975" t="str">
        <f t="shared" si="63"/>
        <v/>
      </c>
      <c r="BH80" s="975" t="str">
        <f t="shared" si="63"/>
        <v/>
      </c>
      <c r="BI80" s="975" t="str">
        <f t="shared" si="63"/>
        <v/>
      </c>
      <c r="BJ80" s="975" t="str">
        <f t="shared" si="63"/>
        <v/>
      </c>
      <c r="BK80" s="975" t="str">
        <f t="shared" si="63"/>
        <v/>
      </c>
      <c r="BL80" s="975" t="str">
        <f t="shared" si="63"/>
        <v/>
      </c>
      <c r="BM80" s="975" t="str">
        <f t="shared" si="63"/>
        <v/>
      </c>
      <c r="BN80" s="975" t="str">
        <f t="shared" si="63"/>
        <v/>
      </c>
      <c r="BO80" s="975" t="str">
        <f t="shared" si="63"/>
        <v/>
      </c>
    </row>
    <row r="81" spans="1:67" ht="13.5" thickBot="1">
      <c r="G81" s="856"/>
      <c r="H81" s="856"/>
      <c r="I81" s="856"/>
      <c r="J81" s="856"/>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6"/>
      <c r="AM81" s="856"/>
      <c r="AN81" s="856"/>
      <c r="AO81" s="856"/>
      <c r="AP81" s="856"/>
      <c r="AQ81" s="856"/>
      <c r="AR81" s="856"/>
      <c r="AS81" s="856"/>
      <c r="AT81" s="856"/>
      <c r="AU81" s="856"/>
      <c r="AV81" s="856"/>
      <c r="AW81" s="856"/>
      <c r="AX81" s="856"/>
      <c r="AY81" s="856"/>
      <c r="AZ81" s="856"/>
      <c r="BA81" s="856"/>
      <c r="BB81" s="856"/>
      <c r="BC81" s="856"/>
      <c r="BD81" s="856"/>
      <c r="BE81" s="856"/>
      <c r="BF81" s="856"/>
      <c r="BG81" s="856"/>
      <c r="BH81" s="856"/>
      <c r="BI81" s="856"/>
      <c r="BJ81" s="856"/>
      <c r="BK81" s="856"/>
      <c r="BL81" s="856"/>
      <c r="BM81" s="856"/>
      <c r="BN81" s="856"/>
      <c r="BO81" s="856"/>
    </row>
    <row r="82" spans="1:67" ht="13.5" thickBot="1">
      <c r="B82" s="17" t="s">
        <v>185</v>
      </c>
      <c r="C82" s="781"/>
      <c r="D82" s="781"/>
      <c r="E82" s="791"/>
      <c r="F82" s="791"/>
      <c r="G82" s="149">
        <f t="shared" ref="G82:BO82" si="64">G$7</f>
        <v>1990</v>
      </c>
      <c r="H82" s="149">
        <f t="shared" si="64"/>
        <v>1991</v>
      </c>
      <c r="I82" s="149">
        <f t="shared" si="64"/>
        <v>1992</v>
      </c>
      <c r="J82" s="149">
        <f t="shared" si="64"/>
        <v>1993</v>
      </c>
      <c r="K82" s="149">
        <f t="shared" si="64"/>
        <v>1994</v>
      </c>
      <c r="L82" s="149">
        <f t="shared" si="64"/>
        <v>1995</v>
      </c>
      <c r="M82" s="149">
        <f t="shared" si="64"/>
        <v>1996</v>
      </c>
      <c r="N82" s="149">
        <f t="shared" si="64"/>
        <v>1997</v>
      </c>
      <c r="O82" s="149">
        <f t="shared" si="64"/>
        <v>1998</v>
      </c>
      <c r="P82" s="149">
        <f t="shared" si="64"/>
        <v>1999</v>
      </c>
      <c r="Q82" s="149">
        <f t="shared" si="64"/>
        <v>2000</v>
      </c>
      <c r="R82" s="149">
        <f t="shared" si="64"/>
        <v>2001</v>
      </c>
      <c r="S82" s="149">
        <f t="shared" si="64"/>
        <v>2002</v>
      </c>
      <c r="T82" s="149">
        <f t="shared" si="64"/>
        <v>2003</v>
      </c>
      <c r="U82" s="149">
        <f t="shared" si="64"/>
        <v>2004</v>
      </c>
      <c r="V82" s="149">
        <f t="shared" si="64"/>
        <v>2005</v>
      </c>
      <c r="W82" s="149">
        <f t="shared" si="64"/>
        <v>2006</v>
      </c>
      <c r="X82" s="149">
        <f t="shared" si="64"/>
        <v>2007</v>
      </c>
      <c r="Y82" s="149">
        <f t="shared" si="64"/>
        <v>2008</v>
      </c>
      <c r="Z82" s="149">
        <f t="shared" si="64"/>
        <v>2009</v>
      </c>
      <c r="AA82" s="149">
        <f t="shared" si="64"/>
        <v>2010</v>
      </c>
      <c r="AB82" s="149">
        <f t="shared" si="64"/>
        <v>2011</v>
      </c>
      <c r="AC82" s="149">
        <f t="shared" si="64"/>
        <v>2012</v>
      </c>
      <c r="AD82" s="149">
        <f t="shared" si="64"/>
        <v>2013</v>
      </c>
      <c r="AE82" s="149">
        <f t="shared" si="64"/>
        <v>2014</v>
      </c>
      <c r="AF82" s="149">
        <f t="shared" si="64"/>
        <v>2015</v>
      </c>
      <c r="AG82" s="149">
        <f t="shared" si="64"/>
        <v>2016</v>
      </c>
      <c r="AH82" s="149">
        <f t="shared" si="64"/>
        <v>2017</v>
      </c>
      <c r="AI82" s="149">
        <f t="shared" si="64"/>
        <v>2018</v>
      </c>
      <c r="AJ82" s="149">
        <f t="shared" si="64"/>
        <v>2019</v>
      </c>
      <c r="AK82" s="149">
        <f t="shared" si="64"/>
        <v>2020</v>
      </c>
      <c r="AL82" s="149">
        <f t="shared" si="64"/>
        <v>2021</v>
      </c>
      <c r="AM82" s="149">
        <f t="shared" si="64"/>
        <v>2022</v>
      </c>
      <c r="AN82" s="149">
        <f t="shared" si="64"/>
        <v>2023</v>
      </c>
      <c r="AO82" s="149">
        <f t="shared" si="64"/>
        <v>2024</v>
      </c>
      <c r="AP82" s="149">
        <f t="shared" si="64"/>
        <v>2025</v>
      </c>
      <c r="AQ82" s="149">
        <f t="shared" si="64"/>
        <v>2026</v>
      </c>
      <c r="AR82" s="149">
        <f t="shared" si="64"/>
        <v>2027</v>
      </c>
      <c r="AS82" s="149">
        <f t="shared" si="64"/>
        <v>2028</v>
      </c>
      <c r="AT82" s="149">
        <f t="shared" si="64"/>
        <v>2029</v>
      </c>
      <c r="AU82" s="149">
        <f t="shared" si="64"/>
        <v>2030</v>
      </c>
      <c r="AV82" s="149">
        <f t="shared" si="64"/>
        <v>2031</v>
      </c>
      <c r="AW82" s="149">
        <f t="shared" si="64"/>
        <v>2032</v>
      </c>
      <c r="AX82" s="149">
        <f t="shared" si="64"/>
        <v>2033</v>
      </c>
      <c r="AY82" s="149">
        <f t="shared" si="64"/>
        <v>2034</v>
      </c>
      <c r="AZ82" s="149">
        <f t="shared" si="64"/>
        <v>2035</v>
      </c>
      <c r="BA82" s="149">
        <f t="shared" si="64"/>
        <v>2036</v>
      </c>
      <c r="BB82" s="149">
        <f t="shared" si="64"/>
        <v>2037</v>
      </c>
      <c r="BC82" s="149">
        <f t="shared" si="64"/>
        <v>2038</v>
      </c>
      <c r="BD82" s="149">
        <f t="shared" si="64"/>
        <v>2039</v>
      </c>
      <c r="BE82" s="149">
        <f t="shared" si="64"/>
        <v>2040</v>
      </c>
      <c r="BF82" s="149">
        <f t="shared" si="64"/>
        <v>2041</v>
      </c>
      <c r="BG82" s="149">
        <f t="shared" si="64"/>
        <v>2042</v>
      </c>
      <c r="BH82" s="149">
        <f t="shared" si="64"/>
        <v>2043</v>
      </c>
      <c r="BI82" s="149">
        <f t="shared" si="64"/>
        <v>2044</v>
      </c>
      <c r="BJ82" s="149">
        <f t="shared" si="64"/>
        <v>2045</v>
      </c>
      <c r="BK82" s="149">
        <f t="shared" si="64"/>
        <v>2046</v>
      </c>
      <c r="BL82" s="149">
        <f t="shared" si="64"/>
        <v>2047</v>
      </c>
      <c r="BM82" s="149">
        <f t="shared" si="64"/>
        <v>2048</v>
      </c>
      <c r="BN82" s="149">
        <f t="shared" si="64"/>
        <v>2049</v>
      </c>
      <c r="BO82" s="149">
        <f t="shared" si="64"/>
        <v>2050</v>
      </c>
    </row>
    <row r="83" spans="1:67">
      <c r="B83" s="772">
        <v>30</v>
      </c>
      <c r="C83" s="725" t="s">
        <v>1017</v>
      </c>
      <c r="D83" s="701"/>
      <c r="E83" s="702" t="s">
        <v>1312</v>
      </c>
      <c r="F83" s="709"/>
      <c r="G83" s="976" t="e">
        <f>G502+G506</f>
        <v>#VALUE!</v>
      </c>
      <c r="H83" s="976" t="e">
        <f t="shared" ref="H83:AK83" si="65">H502+H506</f>
        <v>#VALUE!</v>
      </c>
      <c r="I83" s="976" t="e">
        <f t="shared" si="65"/>
        <v>#VALUE!</v>
      </c>
      <c r="J83" s="976" t="e">
        <f t="shared" si="65"/>
        <v>#VALUE!</v>
      </c>
      <c r="K83" s="976" t="e">
        <f t="shared" si="65"/>
        <v>#VALUE!</v>
      </c>
      <c r="L83" s="976" t="e">
        <f t="shared" si="65"/>
        <v>#VALUE!</v>
      </c>
      <c r="M83" s="976" t="e">
        <f t="shared" si="65"/>
        <v>#VALUE!</v>
      </c>
      <c r="N83" s="976" t="e">
        <f t="shared" si="65"/>
        <v>#VALUE!</v>
      </c>
      <c r="O83" s="976" t="e">
        <f t="shared" si="65"/>
        <v>#VALUE!</v>
      </c>
      <c r="P83" s="976" t="e">
        <f t="shared" si="65"/>
        <v>#VALUE!</v>
      </c>
      <c r="Q83" s="976" t="e">
        <f t="shared" si="65"/>
        <v>#VALUE!</v>
      </c>
      <c r="R83" s="976" t="e">
        <f t="shared" si="65"/>
        <v>#VALUE!</v>
      </c>
      <c r="S83" s="976" t="e">
        <f t="shared" si="65"/>
        <v>#VALUE!</v>
      </c>
      <c r="T83" s="976" t="e">
        <f t="shared" si="65"/>
        <v>#VALUE!</v>
      </c>
      <c r="U83" s="976" t="e">
        <f t="shared" si="65"/>
        <v>#VALUE!</v>
      </c>
      <c r="V83" s="976" t="e">
        <f t="shared" si="65"/>
        <v>#VALUE!</v>
      </c>
      <c r="W83" s="976" t="e">
        <f t="shared" si="65"/>
        <v>#VALUE!</v>
      </c>
      <c r="X83" s="976" t="e">
        <f t="shared" si="65"/>
        <v>#VALUE!</v>
      </c>
      <c r="Y83" s="976" t="e">
        <f t="shared" si="65"/>
        <v>#VALUE!</v>
      </c>
      <c r="Z83" s="976" t="e">
        <f t="shared" si="65"/>
        <v>#VALUE!</v>
      </c>
      <c r="AA83" s="976" t="e">
        <f t="shared" si="65"/>
        <v>#VALUE!</v>
      </c>
      <c r="AB83" s="976" t="e">
        <f t="shared" si="65"/>
        <v>#VALUE!</v>
      </c>
      <c r="AC83" s="976" t="e">
        <f t="shared" si="65"/>
        <v>#VALUE!</v>
      </c>
      <c r="AD83" s="976" t="e">
        <f t="shared" si="65"/>
        <v>#VALUE!</v>
      </c>
      <c r="AE83" s="976" t="e">
        <f t="shared" si="65"/>
        <v>#VALUE!</v>
      </c>
      <c r="AF83" s="976" t="e">
        <f t="shared" si="65"/>
        <v>#VALUE!</v>
      </c>
      <c r="AG83" s="976" t="e">
        <f t="shared" si="65"/>
        <v>#VALUE!</v>
      </c>
      <c r="AH83" s="976" t="e">
        <f t="shared" si="65"/>
        <v>#VALUE!</v>
      </c>
      <c r="AI83" s="976" t="e">
        <f t="shared" si="65"/>
        <v>#VALUE!</v>
      </c>
      <c r="AJ83" s="976" t="e">
        <f t="shared" si="65"/>
        <v>#VALUE!</v>
      </c>
      <c r="AK83" s="976" t="e">
        <f t="shared" si="65"/>
        <v>#VALUE!</v>
      </c>
      <c r="AL83" s="976" t="e">
        <f>AL502+AL506</f>
        <v>#VALUE!</v>
      </c>
      <c r="AM83" s="976" t="e">
        <f>AM502+AM506</f>
        <v>#VALUE!</v>
      </c>
      <c r="AN83" s="976" t="e">
        <f>AN502+AN506</f>
        <v>#VALUE!</v>
      </c>
      <c r="AO83" s="976" t="e">
        <f>AO502+AO506</f>
        <v>#VALUE!</v>
      </c>
      <c r="AP83" s="976" t="e">
        <f>AP502+AP506</f>
        <v>#VALUE!</v>
      </c>
      <c r="AQ83" s="976" t="e">
        <f t="shared" ref="AQ83:BO83" si="66">AQ502+AQ506</f>
        <v>#VALUE!</v>
      </c>
      <c r="AR83" s="976" t="e">
        <f t="shared" si="66"/>
        <v>#VALUE!</v>
      </c>
      <c r="AS83" s="976" t="e">
        <f t="shared" si="66"/>
        <v>#VALUE!</v>
      </c>
      <c r="AT83" s="976" t="e">
        <f t="shared" si="66"/>
        <v>#VALUE!</v>
      </c>
      <c r="AU83" s="976" t="e">
        <f t="shared" si="66"/>
        <v>#VALUE!</v>
      </c>
      <c r="AV83" s="976" t="e">
        <f t="shared" si="66"/>
        <v>#VALUE!</v>
      </c>
      <c r="AW83" s="976" t="e">
        <f t="shared" si="66"/>
        <v>#VALUE!</v>
      </c>
      <c r="AX83" s="976" t="e">
        <f t="shared" si="66"/>
        <v>#VALUE!</v>
      </c>
      <c r="AY83" s="976" t="e">
        <f t="shared" si="66"/>
        <v>#VALUE!</v>
      </c>
      <c r="AZ83" s="976" t="e">
        <f t="shared" si="66"/>
        <v>#VALUE!</v>
      </c>
      <c r="BA83" s="976" t="e">
        <f t="shared" si="66"/>
        <v>#VALUE!</v>
      </c>
      <c r="BB83" s="976" t="e">
        <f t="shared" si="66"/>
        <v>#VALUE!</v>
      </c>
      <c r="BC83" s="976" t="e">
        <f t="shared" si="66"/>
        <v>#VALUE!</v>
      </c>
      <c r="BD83" s="976" t="e">
        <f t="shared" si="66"/>
        <v>#VALUE!</v>
      </c>
      <c r="BE83" s="976" t="e">
        <f t="shared" si="66"/>
        <v>#VALUE!</v>
      </c>
      <c r="BF83" s="976" t="e">
        <f t="shared" si="66"/>
        <v>#VALUE!</v>
      </c>
      <c r="BG83" s="976" t="e">
        <f t="shared" si="66"/>
        <v>#VALUE!</v>
      </c>
      <c r="BH83" s="976" t="e">
        <f t="shared" si="66"/>
        <v>#VALUE!</v>
      </c>
      <c r="BI83" s="976" t="e">
        <f t="shared" si="66"/>
        <v>#VALUE!</v>
      </c>
      <c r="BJ83" s="976" t="e">
        <f t="shared" si="66"/>
        <v>#VALUE!</v>
      </c>
      <c r="BK83" s="976" t="e">
        <f t="shared" si="66"/>
        <v>#VALUE!</v>
      </c>
      <c r="BL83" s="976" t="e">
        <f t="shared" si="66"/>
        <v>#VALUE!</v>
      </c>
      <c r="BM83" s="976" t="e">
        <f t="shared" si="66"/>
        <v>#VALUE!</v>
      </c>
      <c r="BN83" s="976" t="e">
        <f t="shared" si="66"/>
        <v>#VALUE!</v>
      </c>
      <c r="BO83" s="976" t="e">
        <f t="shared" si="66"/>
        <v>#VALUE!</v>
      </c>
    </row>
    <row r="84" spans="1:67">
      <c r="B84" s="772" t="s">
        <v>879</v>
      </c>
      <c r="C84" s="725" t="s">
        <v>393</v>
      </c>
      <c r="D84" s="701"/>
      <c r="E84" s="702" t="s">
        <v>1312</v>
      </c>
      <c r="F84" s="709"/>
      <c r="G84" s="977" t="str">
        <f>G508</f>
        <v/>
      </c>
      <c r="H84" s="977" t="str">
        <f t="shared" ref="H84:AF84" si="67">H508</f>
        <v/>
      </c>
      <c r="I84" s="977" t="str">
        <f t="shared" si="67"/>
        <v/>
      </c>
      <c r="J84" s="977" t="str">
        <f t="shared" si="67"/>
        <v/>
      </c>
      <c r="K84" s="977" t="str">
        <f t="shared" si="67"/>
        <v/>
      </c>
      <c r="L84" s="977" t="str">
        <f t="shared" si="67"/>
        <v/>
      </c>
      <c r="M84" s="977" t="str">
        <f t="shared" si="67"/>
        <v/>
      </c>
      <c r="N84" s="977" t="str">
        <f t="shared" si="67"/>
        <v/>
      </c>
      <c r="O84" s="977" t="str">
        <f t="shared" si="67"/>
        <v/>
      </c>
      <c r="P84" s="977" t="str">
        <f t="shared" si="67"/>
        <v/>
      </c>
      <c r="Q84" s="977" t="str">
        <f t="shared" si="67"/>
        <v/>
      </c>
      <c r="R84" s="977" t="str">
        <f t="shared" si="67"/>
        <v/>
      </c>
      <c r="S84" s="977" t="str">
        <f t="shared" si="67"/>
        <v/>
      </c>
      <c r="T84" s="977" t="str">
        <f t="shared" si="67"/>
        <v/>
      </c>
      <c r="U84" s="977" t="str">
        <f t="shared" si="67"/>
        <v/>
      </c>
      <c r="V84" s="977" t="str">
        <f t="shared" si="67"/>
        <v/>
      </c>
      <c r="W84" s="977" t="str">
        <f t="shared" si="67"/>
        <v/>
      </c>
      <c r="X84" s="977" t="str">
        <f t="shared" si="67"/>
        <v/>
      </c>
      <c r="Y84" s="977" t="str">
        <f t="shared" si="67"/>
        <v/>
      </c>
      <c r="Z84" s="977" t="str">
        <f t="shared" si="67"/>
        <v/>
      </c>
      <c r="AA84" s="977" t="str">
        <f t="shared" si="67"/>
        <v/>
      </c>
      <c r="AB84" s="977" t="str">
        <f t="shared" si="67"/>
        <v/>
      </c>
      <c r="AC84" s="977" t="str">
        <f t="shared" si="67"/>
        <v/>
      </c>
      <c r="AD84" s="977" t="str">
        <f t="shared" si="67"/>
        <v/>
      </c>
      <c r="AE84" s="977" t="str">
        <f t="shared" si="67"/>
        <v/>
      </c>
      <c r="AF84" s="977" t="str">
        <f t="shared" si="67"/>
        <v/>
      </c>
      <c r="AG84" s="977" t="str">
        <f t="shared" ref="AG84:AP84" si="68">AG508</f>
        <v/>
      </c>
      <c r="AH84" s="977" t="str">
        <f t="shared" si="68"/>
        <v/>
      </c>
      <c r="AI84" s="977" t="str">
        <f t="shared" si="68"/>
        <v/>
      </c>
      <c r="AJ84" s="977" t="str">
        <f t="shared" si="68"/>
        <v/>
      </c>
      <c r="AK84" s="977" t="str">
        <f t="shared" si="68"/>
        <v/>
      </c>
      <c r="AL84" s="977" t="str">
        <f t="shared" si="68"/>
        <v/>
      </c>
      <c r="AM84" s="977" t="str">
        <f t="shared" si="68"/>
        <v/>
      </c>
      <c r="AN84" s="977" t="str">
        <f t="shared" si="68"/>
        <v/>
      </c>
      <c r="AO84" s="977" t="str">
        <f t="shared" si="68"/>
        <v/>
      </c>
      <c r="AP84" s="977" t="str">
        <f t="shared" si="68"/>
        <v/>
      </c>
      <c r="AQ84" s="977" t="str">
        <f t="shared" ref="AQ84:BO84" si="69">AQ508</f>
        <v/>
      </c>
      <c r="AR84" s="977" t="str">
        <f t="shared" si="69"/>
        <v/>
      </c>
      <c r="AS84" s="977" t="str">
        <f t="shared" si="69"/>
        <v/>
      </c>
      <c r="AT84" s="977" t="str">
        <f t="shared" si="69"/>
        <v/>
      </c>
      <c r="AU84" s="977" t="str">
        <f t="shared" si="69"/>
        <v/>
      </c>
      <c r="AV84" s="977" t="str">
        <f t="shared" si="69"/>
        <v/>
      </c>
      <c r="AW84" s="977" t="str">
        <f t="shared" si="69"/>
        <v/>
      </c>
      <c r="AX84" s="977" t="str">
        <f t="shared" si="69"/>
        <v/>
      </c>
      <c r="AY84" s="977" t="str">
        <f t="shared" si="69"/>
        <v/>
      </c>
      <c r="AZ84" s="977" t="str">
        <f t="shared" si="69"/>
        <v/>
      </c>
      <c r="BA84" s="977" t="str">
        <f t="shared" si="69"/>
        <v/>
      </c>
      <c r="BB84" s="977" t="str">
        <f t="shared" si="69"/>
        <v/>
      </c>
      <c r="BC84" s="977" t="str">
        <f t="shared" si="69"/>
        <v/>
      </c>
      <c r="BD84" s="977" t="str">
        <f t="shared" si="69"/>
        <v/>
      </c>
      <c r="BE84" s="977" t="str">
        <f t="shared" si="69"/>
        <v/>
      </c>
      <c r="BF84" s="977" t="str">
        <f t="shared" si="69"/>
        <v/>
      </c>
      <c r="BG84" s="977" t="str">
        <f t="shared" si="69"/>
        <v/>
      </c>
      <c r="BH84" s="977" t="str">
        <f t="shared" si="69"/>
        <v/>
      </c>
      <c r="BI84" s="977" t="str">
        <f t="shared" si="69"/>
        <v/>
      </c>
      <c r="BJ84" s="977" t="str">
        <f t="shared" si="69"/>
        <v/>
      </c>
      <c r="BK84" s="977" t="str">
        <f t="shared" si="69"/>
        <v/>
      </c>
      <c r="BL84" s="977" t="str">
        <f t="shared" si="69"/>
        <v/>
      </c>
      <c r="BM84" s="977" t="str">
        <f t="shared" si="69"/>
        <v/>
      </c>
      <c r="BN84" s="977" t="str">
        <f t="shared" si="69"/>
        <v/>
      </c>
      <c r="BO84" s="977" t="str">
        <f t="shared" si="69"/>
        <v/>
      </c>
    </row>
    <row r="85" spans="1:67">
      <c r="B85" s="728" t="s">
        <v>370</v>
      </c>
      <c r="C85" s="725" t="s">
        <v>842</v>
      </c>
      <c r="D85" s="701"/>
      <c r="E85" s="702" t="s">
        <v>1312</v>
      </c>
      <c r="F85" s="709"/>
      <c r="G85" s="976" t="str">
        <f>IF(OR(G513="",G520="",G522=""),"",G513+G520+G522)</f>
        <v/>
      </c>
      <c r="H85" s="976" t="str">
        <f t="shared" ref="H85:AF85" si="70">IF(OR(H513="",H520="",H522=""),"",H513+H520+H522)</f>
        <v/>
      </c>
      <c r="I85" s="976" t="str">
        <f t="shared" si="70"/>
        <v/>
      </c>
      <c r="J85" s="976" t="str">
        <f t="shared" si="70"/>
        <v/>
      </c>
      <c r="K85" s="976" t="str">
        <f t="shared" si="70"/>
        <v/>
      </c>
      <c r="L85" s="976" t="str">
        <f t="shared" si="70"/>
        <v/>
      </c>
      <c r="M85" s="976" t="str">
        <f t="shared" si="70"/>
        <v/>
      </c>
      <c r="N85" s="976" t="str">
        <f t="shared" si="70"/>
        <v/>
      </c>
      <c r="O85" s="976" t="str">
        <f t="shared" si="70"/>
        <v/>
      </c>
      <c r="P85" s="976" t="str">
        <f t="shared" si="70"/>
        <v/>
      </c>
      <c r="Q85" s="976" t="str">
        <f t="shared" si="70"/>
        <v/>
      </c>
      <c r="R85" s="976" t="str">
        <f t="shared" si="70"/>
        <v/>
      </c>
      <c r="S85" s="976" t="str">
        <f t="shared" si="70"/>
        <v/>
      </c>
      <c r="T85" s="976" t="str">
        <f t="shared" si="70"/>
        <v/>
      </c>
      <c r="U85" s="976" t="str">
        <f t="shared" si="70"/>
        <v/>
      </c>
      <c r="V85" s="976" t="str">
        <f t="shared" si="70"/>
        <v/>
      </c>
      <c r="W85" s="976" t="str">
        <f t="shared" si="70"/>
        <v/>
      </c>
      <c r="X85" s="976" t="str">
        <f t="shared" si="70"/>
        <v/>
      </c>
      <c r="Y85" s="976" t="str">
        <f t="shared" si="70"/>
        <v/>
      </c>
      <c r="Z85" s="976" t="str">
        <f t="shared" si="70"/>
        <v/>
      </c>
      <c r="AA85" s="976" t="str">
        <f t="shared" si="70"/>
        <v/>
      </c>
      <c r="AB85" s="976" t="str">
        <f t="shared" si="70"/>
        <v/>
      </c>
      <c r="AC85" s="976" t="str">
        <f t="shared" si="70"/>
        <v/>
      </c>
      <c r="AD85" s="976" t="str">
        <f t="shared" si="70"/>
        <v/>
      </c>
      <c r="AE85" s="976" t="str">
        <f t="shared" si="70"/>
        <v/>
      </c>
      <c r="AF85" s="976" t="str">
        <f t="shared" si="70"/>
        <v/>
      </c>
      <c r="AG85" s="976" t="str">
        <f t="shared" ref="AG85:AP85" si="71">IF(OR(AG513="",AG520="",AG522=""),"",AG513+AG520+AG522)</f>
        <v/>
      </c>
      <c r="AH85" s="976" t="str">
        <f t="shared" si="71"/>
        <v/>
      </c>
      <c r="AI85" s="976" t="str">
        <f t="shared" si="71"/>
        <v/>
      </c>
      <c r="AJ85" s="976" t="str">
        <f t="shared" si="71"/>
        <v/>
      </c>
      <c r="AK85" s="976" t="str">
        <f t="shared" si="71"/>
        <v/>
      </c>
      <c r="AL85" s="976" t="str">
        <f t="shared" si="71"/>
        <v/>
      </c>
      <c r="AM85" s="976" t="str">
        <f t="shared" si="71"/>
        <v/>
      </c>
      <c r="AN85" s="976" t="str">
        <f t="shared" si="71"/>
        <v/>
      </c>
      <c r="AO85" s="976" t="str">
        <f t="shared" si="71"/>
        <v/>
      </c>
      <c r="AP85" s="976" t="str">
        <f t="shared" si="71"/>
        <v/>
      </c>
      <c r="AQ85" s="976" t="str">
        <f t="shared" ref="AQ85:BO85" si="72">IF(OR(AQ513="",AQ520="",AQ522=""),"",AQ513+AQ520+AQ522)</f>
        <v/>
      </c>
      <c r="AR85" s="976" t="str">
        <f t="shared" si="72"/>
        <v/>
      </c>
      <c r="AS85" s="976" t="str">
        <f t="shared" si="72"/>
        <v/>
      </c>
      <c r="AT85" s="976" t="str">
        <f t="shared" si="72"/>
        <v/>
      </c>
      <c r="AU85" s="976" t="str">
        <f t="shared" si="72"/>
        <v/>
      </c>
      <c r="AV85" s="976" t="str">
        <f t="shared" si="72"/>
        <v/>
      </c>
      <c r="AW85" s="976" t="str">
        <f t="shared" si="72"/>
        <v/>
      </c>
      <c r="AX85" s="976" t="str">
        <f t="shared" si="72"/>
        <v/>
      </c>
      <c r="AY85" s="976" t="str">
        <f t="shared" si="72"/>
        <v/>
      </c>
      <c r="AZ85" s="976" t="str">
        <f t="shared" si="72"/>
        <v/>
      </c>
      <c r="BA85" s="976" t="str">
        <f t="shared" si="72"/>
        <v/>
      </c>
      <c r="BB85" s="976" t="str">
        <f t="shared" si="72"/>
        <v/>
      </c>
      <c r="BC85" s="976" t="str">
        <f t="shared" si="72"/>
        <v/>
      </c>
      <c r="BD85" s="976" t="str">
        <f t="shared" si="72"/>
        <v/>
      </c>
      <c r="BE85" s="976" t="str">
        <f t="shared" si="72"/>
        <v/>
      </c>
      <c r="BF85" s="976" t="str">
        <f t="shared" si="72"/>
        <v/>
      </c>
      <c r="BG85" s="976" t="str">
        <f t="shared" si="72"/>
        <v/>
      </c>
      <c r="BH85" s="976" t="str">
        <f t="shared" si="72"/>
        <v/>
      </c>
      <c r="BI85" s="976" t="str">
        <f t="shared" si="72"/>
        <v/>
      </c>
      <c r="BJ85" s="976" t="str">
        <f t="shared" si="72"/>
        <v/>
      </c>
      <c r="BK85" s="976" t="str">
        <f t="shared" si="72"/>
        <v/>
      </c>
      <c r="BL85" s="976" t="str">
        <f t="shared" si="72"/>
        <v/>
      </c>
      <c r="BM85" s="976" t="str">
        <f t="shared" si="72"/>
        <v/>
      </c>
      <c r="BN85" s="976" t="str">
        <f t="shared" si="72"/>
        <v/>
      </c>
      <c r="BO85" s="976" t="str">
        <f t="shared" si="72"/>
        <v/>
      </c>
    </row>
    <row r="86" spans="1:67">
      <c r="B86" s="772" t="s">
        <v>61</v>
      </c>
      <c r="C86" s="725" t="s">
        <v>280</v>
      </c>
      <c r="D86" s="701"/>
      <c r="E86" s="702" t="s">
        <v>1312</v>
      </c>
      <c r="F86" s="709"/>
      <c r="G86" s="976" t="str">
        <f>IF(OR(G525="",G532="",G534=""),"",G525+G532+G534)</f>
        <v/>
      </c>
      <c r="H86" s="976" t="str">
        <f t="shared" ref="H86:AF86" si="73">IF(OR(H525="",H532="",H534=""),"",H525+H532+H534)</f>
        <v/>
      </c>
      <c r="I86" s="976" t="str">
        <f t="shared" si="73"/>
        <v/>
      </c>
      <c r="J86" s="976" t="str">
        <f t="shared" si="73"/>
        <v/>
      </c>
      <c r="K86" s="976" t="str">
        <f t="shared" si="73"/>
        <v/>
      </c>
      <c r="L86" s="976" t="str">
        <f t="shared" si="73"/>
        <v/>
      </c>
      <c r="M86" s="976" t="str">
        <f t="shared" si="73"/>
        <v/>
      </c>
      <c r="N86" s="976" t="str">
        <f t="shared" si="73"/>
        <v/>
      </c>
      <c r="O86" s="976" t="str">
        <f t="shared" si="73"/>
        <v/>
      </c>
      <c r="P86" s="976" t="str">
        <f t="shared" si="73"/>
        <v/>
      </c>
      <c r="Q86" s="976" t="str">
        <f t="shared" si="73"/>
        <v/>
      </c>
      <c r="R86" s="976" t="str">
        <f t="shared" si="73"/>
        <v/>
      </c>
      <c r="S86" s="976" t="str">
        <f t="shared" si="73"/>
        <v/>
      </c>
      <c r="T86" s="976" t="str">
        <f t="shared" si="73"/>
        <v/>
      </c>
      <c r="U86" s="976" t="str">
        <f t="shared" si="73"/>
        <v/>
      </c>
      <c r="V86" s="976" t="str">
        <f t="shared" si="73"/>
        <v/>
      </c>
      <c r="W86" s="976" t="str">
        <f t="shared" si="73"/>
        <v/>
      </c>
      <c r="X86" s="976" t="str">
        <f t="shared" si="73"/>
        <v/>
      </c>
      <c r="Y86" s="976" t="str">
        <f t="shared" si="73"/>
        <v/>
      </c>
      <c r="Z86" s="976" t="str">
        <f t="shared" si="73"/>
        <v/>
      </c>
      <c r="AA86" s="976" t="str">
        <f t="shared" si="73"/>
        <v/>
      </c>
      <c r="AB86" s="976" t="str">
        <f t="shared" si="73"/>
        <v/>
      </c>
      <c r="AC86" s="976" t="str">
        <f t="shared" si="73"/>
        <v/>
      </c>
      <c r="AD86" s="976" t="str">
        <f t="shared" si="73"/>
        <v/>
      </c>
      <c r="AE86" s="976" t="str">
        <f t="shared" si="73"/>
        <v/>
      </c>
      <c r="AF86" s="976" t="str">
        <f t="shared" si="73"/>
        <v/>
      </c>
      <c r="AG86" s="976" t="str">
        <f t="shared" ref="AG86:AP86" si="74">IF(OR(AG525="",AG532="",AG534=""),"",AG525+AG532+AG534)</f>
        <v/>
      </c>
      <c r="AH86" s="976" t="str">
        <f t="shared" si="74"/>
        <v/>
      </c>
      <c r="AI86" s="976" t="str">
        <f t="shared" si="74"/>
        <v/>
      </c>
      <c r="AJ86" s="976" t="str">
        <f t="shared" si="74"/>
        <v/>
      </c>
      <c r="AK86" s="976" t="str">
        <f t="shared" si="74"/>
        <v/>
      </c>
      <c r="AL86" s="976" t="str">
        <f t="shared" si="74"/>
        <v/>
      </c>
      <c r="AM86" s="976" t="str">
        <f t="shared" si="74"/>
        <v/>
      </c>
      <c r="AN86" s="976" t="str">
        <f t="shared" si="74"/>
        <v/>
      </c>
      <c r="AO86" s="976" t="str">
        <f t="shared" si="74"/>
        <v/>
      </c>
      <c r="AP86" s="976" t="str">
        <f t="shared" si="74"/>
        <v/>
      </c>
      <c r="AQ86" s="976" t="str">
        <f t="shared" ref="AQ86:BO86" si="75">IF(OR(AQ525="",AQ532="",AQ534=""),"",AQ525+AQ532+AQ534)</f>
        <v/>
      </c>
      <c r="AR86" s="976" t="str">
        <f t="shared" si="75"/>
        <v/>
      </c>
      <c r="AS86" s="976" t="str">
        <f t="shared" si="75"/>
        <v/>
      </c>
      <c r="AT86" s="976" t="str">
        <f t="shared" si="75"/>
        <v/>
      </c>
      <c r="AU86" s="976" t="str">
        <f t="shared" si="75"/>
        <v/>
      </c>
      <c r="AV86" s="976" t="str">
        <f t="shared" si="75"/>
        <v/>
      </c>
      <c r="AW86" s="976" t="str">
        <f t="shared" si="75"/>
        <v/>
      </c>
      <c r="AX86" s="976" t="str">
        <f t="shared" si="75"/>
        <v/>
      </c>
      <c r="AY86" s="976" t="str">
        <f t="shared" si="75"/>
        <v/>
      </c>
      <c r="AZ86" s="976" t="str">
        <f t="shared" si="75"/>
        <v/>
      </c>
      <c r="BA86" s="976" t="str">
        <f t="shared" si="75"/>
        <v/>
      </c>
      <c r="BB86" s="976" t="str">
        <f t="shared" si="75"/>
        <v/>
      </c>
      <c r="BC86" s="976" t="str">
        <f t="shared" si="75"/>
        <v/>
      </c>
      <c r="BD86" s="976" t="str">
        <f t="shared" si="75"/>
        <v/>
      </c>
      <c r="BE86" s="976" t="str">
        <f t="shared" si="75"/>
        <v/>
      </c>
      <c r="BF86" s="976" t="str">
        <f t="shared" si="75"/>
        <v/>
      </c>
      <c r="BG86" s="976" t="str">
        <f t="shared" si="75"/>
        <v/>
      </c>
      <c r="BH86" s="976" t="str">
        <f t="shared" si="75"/>
        <v/>
      </c>
      <c r="BI86" s="976" t="str">
        <f t="shared" si="75"/>
        <v/>
      </c>
      <c r="BJ86" s="976" t="str">
        <f t="shared" si="75"/>
        <v/>
      </c>
      <c r="BK86" s="976" t="str">
        <f t="shared" si="75"/>
        <v/>
      </c>
      <c r="BL86" s="976" t="str">
        <f t="shared" si="75"/>
        <v/>
      </c>
      <c r="BM86" s="976" t="str">
        <f t="shared" si="75"/>
        <v/>
      </c>
      <c r="BN86" s="976" t="str">
        <f t="shared" si="75"/>
        <v/>
      </c>
      <c r="BO86" s="976" t="str">
        <f t="shared" si="75"/>
        <v/>
      </c>
    </row>
    <row r="87" spans="1:67">
      <c r="B87" s="772">
        <v>32</v>
      </c>
      <c r="C87" s="725" t="s">
        <v>851</v>
      </c>
      <c r="D87" s="701"/>
      <c r="E87" s="702" t="s">
        <v>1312</v>
      </c>
      <c r="F87" s="709"/>
      <c r="G87" s="976" t="e">
        <f t="shared" ref="G87:AF87" si="76">IF(COUNTBLANK(G83:G86)=4,"",SUM(G83:G86))</f>
        <v>#VALUE!</v>
      </c>
      <c r="H87" s="976" t="e">
        <f t="shared" si="76"/>
        <v>#VALUE!</v>
      </c>
      <c r="I87" s="976" t="e">
        <f t="shared" si="76"/>
        <v>#VALUE!</v>
      </c>
      <c r="J87" s="976" t="e">
        <f t="shared" si="76"/>
        <v>#VALUE!</v>
      </c>
      <c r="K87" s="976" t="e">
        <f t="shared" si="76"/>
        <v>#VALUE!</v>
      </c>
      <c r="L87" s="976" t="e">
        <f t="shared" si="76"/>
        <v>#VALUE!</v>
      </c>
      <c r="M87" s="976" t="e">
        <f t="shared" si="76"/>
        <v>#VALUE!</v>
      </c>
      <c r="N87" s="976" t="e">
        <f t="shared" si="76"/>
        <v>#VALUE!</v>
      </c>
      <c r="O87" s="976" t="e">
        <f t="shared" si="76"/>
        <v>#VALUE!</v>
      </c>
      <c r="P87" s="976" t="e">
        <f t="shared" si="76"/>
        <v>#VALUE!</v>
      </c>
      <c r="Q87" s="976" t="e">
        <f t="shared" si="76"/>
        <v>#VALUE!</v>
      </c>
      <c r="R87" s="976" t="e">
        <f t="shared" si="76"/>
        <v>#VALUE!</v>
      </c>
      <c r="S87" s="976" t="e">
        <f t="shared" si="76"/>
        <v>#VALUE!</v>
      </c>
      <c r="T87" s="976" t="e">
        <f t="shared" si="76"/>
        <v>#VALUE!</v>
      </c>
      <c r="U87" s="976" t="e">
        <f t="shared" si="76"/>
        <v>#VALUE!</v>
      </c>
      <c r="V87" s="976" t="e">
        <f t="shared" si="76"/>
        <v>#VALUE!</v>
      </c>
      <c r="W87" s="976" t="e">
        <f t="shared" si="76"/>
        <v>#VALUE!</v>
      </c>
      <c r="X87" s="976" t="e">
        <f t="shared" si="76"/>
        <v>#VALUE!</v>
      </c>
      <c r="Y87" s="976" t="e">
        <f t="shared" si="76"/>
        <v>#VALUE!</v>
      </c>
      <c r="Z87" s="976" t="e">
        <f t="shared" si="76"/>
        <v>#VALUE!</v>
      </c>
      <c r="AA87" s="976" t="e">
        <f t="shared" si="76"/>
        <v>#VALUE!</v>
      </c>
      <c r="AB87" s="976" t="e">
        <f t="shared" si="76"/>
        <v>#VALUE!</v>
      </c>
      <c r="AC87" s="976" t="e">
        <f t="shared" si="76"/>
        <v>#VALUE!</v>
      </c>
      <c r="AD87" s="976" t="e">
        <f t="shared" si="76"/>
        <v>#VALUE!</v>
      </c>
      <c r="AE87" s="976" t="e">
        <f t="shared" si="76"/>
        <v>#VALUE!</v>
      </c>
      <c r="AF87" s="976" t="e">
        <f t="shared" si="76"/>
        <v>#VALUE!</v>
      </c>
      <c r="AG87" s="976" t="e">
        <f t="shared" ref="AG87:AP87" si="77">IF(COUNTBLANK(AG83:AG86)=4,"",SUM(AG83:AG86))</f>
        <v>#VALUE!</v>
      </c>
      <c r="AH87" s="976" t="e">
        <f t="shared" si="77"/>
        <v>#VALUE!</v>
      </c>
      <c r="AI87" s="976" t="e">
        <f t="shared" si="77"/>
        <v>#VALUE!</v>
      </c>
      <c r="AJ87" s="976" t="e">
        <f t="shared" si="77"/>
        <v>#VALUE!</v>
      </c>
      <c r="AK87" s="976" t="e">
        <f t="shared" si="77"/>
        <v>#VALUE!</v>
      </c>
      <c r="AL87" s="976" t="e">
        <f t="shared" si="77"/>
        <v>#VALUE!</v>
      </c>
      <c r="AM87" s="976" t="e">
        <f t="shared" si="77"/>
        <v>#VALUE!</v>
      </c>
      <c r="AN87" s="976" t="e">
        <f t="shared" si="77"/>
        <v>#VALUE!</v>
      </c>
      <c r="AO87" s="976" t="e">
        <f t="shared" si="77"/>
        <v>#VALUE!</v>
      </c>
      <c r="AP87" s="976" t="e">
        <f t="shared" si="77"/>
        <v>#VALUE!</v>
      </c>
      <c r="AQ87" s="976" t="e">
        <f t="shared" ref="AQ87:BO87" si="78">IF(COUNTBLANK(AQ83:AQ86)=4,"",SUM(AQ83:AQ86))</f>
        <v>#VALUE!</v>
      </c>
      <c r="AR87" s="976" t="e">
        <f t="shared" si="78"/>
        <v>#VALUE!</v>
      </c>
      <c r="AS87" s="976" t="e">
        <f t="shared" si="78"/>
        <v>#VALUE!</v>
      </c>
      <c r="AT87" s="976" t="e">
        <f t="shared" si="78"/>
        <v>#VALUE!</v>
      </c>
      <c r="AU87" s="976" t="e">
        <f t="shared" si="78"/>
        <v>#VALUE!</v>
      </c>
      <c r="AV87" s="976" t="e">
        <f t="shared" si="78"/>
        <v>#VALUE!</v>
      </c>
      <c r="AW87" s="976" t="e">
        <f t="shared" si="78"/>
        <v>#VALUE!</v>
      </c>
      <c r="AX87" s="976" t="e">
        <f t="shared" si="78"/>
        <v>#VALUE!</v>
      </c>
      <c r="AY87" s="976" t="e">
        <f t="shared" si="78"/>
        <v>#VALUE!</v>
      </c>
      <c r="AZ87" s="976" t="e">
        <f t="shared" si="78"/>
        <v>#VALUE!</v>
      </c>
      <c r="BA87" s="976" t="e">
        <f t="shared" si="78"/>
        <v>#VALUE!</v>
      </c>
      <c r="BB87" s="976" t="e">
        <f t="shared" si="78"/>
        <v>#VALUE!</v>
      </c>
      <c r="BC87" s="976" t="e">
        <f t="shared" si="78"/>
        <v>#VALUE!</v>
      </c>
      <c r="BD87" s="976" t="e">
        <f t="shared" si="78"/>
        <v>#VALUE!</v>
      </c>
      <c r="BE87" s="976" t="e">
        <f t="shared" si="78"/>
        <v>#VALUE!</v>
      </c>
      <c r="BF87" s="976" t="e">
        <f t="shared" si="78"/>
        <v>#VALUE!</v>
      </c>
      <c r="BG87" s="976" t="e">
        <f t="shared" si="78"/>
        <v>#VALUE!</v>
      </c>
      <c r="BH87" s="976" t="e">
        <f t="shared" si="78"/>
        <v>#VALUE!</v>
      </c>
      <c r="BI87" s="976" t="e">
        <f t="shared" si="78"/>
        <v>#VALUE!</v>
      </c>
      <c r="BJ87" s="976" t="e">
        <f t="shared" si="78"/>
        <v>#VALUE!</v>
      </c>
      <c r="BK87" s="976" t="e">
        <f t="shared" si="78"/>
        <v>#VALUE!</v>
      </c>
      <c r="BL87" s="976" t="e">
        <f t="shared" si="78"/>
        <v>#VALUE!</v>
      </c>
      <c r="BM87" s="976" t="e">
        <f t="shared" si="78"/>
        <v>#VALUE!</v>
      </c>
      <c r="BN87" s="976" t="e">
        <f t="shared" si="78"/>
        <v>#VALUE!</v>
      </c>
      <c r="BO87" s="976" t="e">
        <f t="shared" si="78"/>
        <v>#VALUE!</v>
      </c>
    </row>
    <row r="88" spans="1:67" s="762" customFormat="1" ht="13.5" thickBot="1">
      <c r="B88" s="785"/>
      <c r="C88" s="784"/>
      <c r="D88" s="784"/>
      <c r="E88" s="785"/>
      <c r="F88" s="785"/>
      <c r="G88" s="972"/>
      <c r="H88" s="972"/>
      <c r="I88" s="972"/>
      <c r="J88" s="972"/>
      <c r="K88" s="972"/>
      <c r="L88" s="972"/>
      <c r="M88" s="972"/>
      <c r="N88" s="972"/>
      <c r="O88" s="972"/>
      <c r="P88" s="972"/>
      <c r="Q88" s="972"/>
      <c r="R88" s="972"/>
      <c r="S88" s="972"/>
      <c r="T88" s="972"/>
      <c r="U88" s="972"/>
      <c r="V88" s="972"/>
      <c r="W88" s="972"/>
      <c r="X88" s="972"/>
      <c r="Y88" s="972"/>
      <c r="Z88" s="972"/>
      <c r="AA88" s="972"/>
      <c r="AB88" s="972"/>
      <c r="AC88" s="972"/>
      <c r="AD88" s="972"/>
      <c r="AE88" s="972"/>
      <c r="AF88" s="972"/>
      <c r="AG88" s="972"/>
      <c r="AH88" s="972"/>
      <c r="AI88" s="972"/>
      <c r="AJ88" s="972"/>
      <c r="AK88" s="972"/>
      <c r="AL88" s="972"/>
      <c r="AM88" s="972"/>
      <c r="AN88" s="972"/>
      <c r="AO88" s="972"/>
      <c r="AP88" s="972"/>
      <c r="AQ88" s="972"/>
      <c r="AR88" s="972"/>
      <c r="AS88" s="972"/>
      <c r="AT88" s="972"/>
      <c r="AU88" s="972"/>
      <c r="AV88" s="972"/>
      <c r="AW88" s="972"/>
      <c r="AX88" s="972"/>
      <c r="AY88" s="972"/>
      <c r="AZ88" s="972"/>
      <c r="BA88" s="972"/>
      <c r="BB88" s="972"/>
      <c r="BC88" s="972"/>
      <c r="BD88" s="972"/>
      <c r="BE88" s="972"/>
      <c r="BF88" s="972"/>
      <c r="BG88" s="972"/>
      <c r="BH88" s="972"/>
      <c r="BI88" s="972"/>
      <c r="BJ88" s="972"/>
      <c r="BK88" s="972"/>
      <c r="BL88" s="972"/>
      <c r="BM88" s="972"/>
      <c r="BN88" s="972"/>
      <c r="BO88" s="972"/>
    </row>
    <row r="89" spans="1:67" ht="13.5" thickBot="1">
      <c r="B89" s="17" t="s">
        <v>763</v>
      </c>
      <c r="C89" s="613"/>
      <c r="D89" s="613"/>
      <c r="E89" s="637"/>
      <c r="F89" s="637"/>
      <c r="G89" s="147">
        <f t="shared" ref="G89:BO89" si="79">G$7</f>
        <v>1990</v>
      </c>
      <c r="H89" s="147">
        <f t="shared" si="79"/>
        <v>1991</v>
      </c>
      <c r="I89" s="147">
        <f t="shared" si="79"/>
        <v>1992</v>
      </c>
      <c r="J89" s="147">
        <f t="shared" si="79"/>
        <v>1993</v>
      </c>
      <c r="K89" s="147">
        <f t="shared" si="79"/>
        <v>1994</v>
      </c>
      <c r="L89" s="147">
        <f t="shared" si="79"/>
        <v>1995</v>
      </c>
      <c r="M89" s="147">
        <f t="shared" si="79"/>
        <v>1996</v>
      </c>
      <c r="N89" s="147">
        <f t="shared" si="79"/>
        <v>1997</v>
      </c>
      <c r="O89" s="147">
        <f t="shared" si="79"/>
        <v>1998</v>
      </c>
      <c r="P89" s="147">
        <f t="shared" si="79"/>
        <v>1999</v>
      </c>
      <c r="Q89" s="147">
        <f t="shared" si="79"/>
        <v>2000</v>
      </c>
      <c r="R89" s="147">
        <f t="shared" si="79"/>
        <v>2001</v>
      </c>
      <c r="S89" s="147">
        <f t="shared" si="79"/>
        <v>2002</v>
      </c>
      <c r="T89" s="149">
        <f t="shared" si="79"/>
        <v>2003</v>
      </c>
      <c r="U89" s="149">
        <f t="shared" si="79"/>
        <v>2004</v>
      </c>
      <c r="V89" s="149">
        <f t="shared" si="79"/>
        <v>2005</v>
      </c>
      <c r="W89" s="149">
        <f t="shared" si="79"/>
        <v>2006</v>
      </c>
      <c r="X89" s="149">
        <f t="shared" si="79"/>
        <v>2007</v>
      </c>
      <c r="Y89" s="149">
        <f t="shared" si="79"/>
        <v>2008</v>
      </c>
      <c r="Z89" s="149">
        <f t="shared" si="79"/>
        <v>2009</v>
      </c>
      <c r="AA89" s="149">
        <f t="shared" si="79"/>
        <v>2010</v>
      </c>
      <c r="AB89" s="149">
        <f t="shared" si="79"/>
        <v>2011</v>
      </c>
      <c r="AC89" s="149">
        <f t="shared" si="79"/>
        <v>2012</v>
      </c>
      <c r="AD89" s="149">
        <f t="shared" si="79"/>
        <v>2013</v>
      </c>
      <c r="AE89" s="149">
        <f t="shared" si="79"/>
        <v>2014</v>
      </c>
      <c r="AF89" s="149">
        <f t="shared" si="79"/>
        <v>2015</v>
      </c>
      <c r="AG89" s="149">
        <f t="shared" si="79"/>
        <v>2016</v>
      </c>
      <c r="AH89" s="149">
        <f t="shared" si="79"/>
        <v>2017</v>
      </c>
      <c r="AI89" s="149">
        <f t="shared" si="79"/>
        <v>2018</v>
      </c>
      <c r="AJ89" s="149">
        <f t="shared" si="79"/>
        <v>2019</v>
      </c>
      <c r="AK89" s="149">
        <f t="shared" si="79"/>
        <v>2020</v>
      </c>
      <c r="AL89" s="149">
        <f t="shared" si="79"/>
        <v>2021</v>
      </c>
      <c r="AM89" s="149">
        <f t="shared" si="79"/>
        <v>2022</v>
      </c>
      <c r="AN89" s="149">
        <f t="shared" si="79"/>
        <v>2023</v>
      </c>
      <c r="AO89" s="149">
        <f t="shared" si="79"/>
        <v>2024</v>
      </c>
      <c r="AP89" s="149">
        <f t="shared" si="79"/>
        <v>2025</v>
      </c>
      <c r="AQ89" s="149">
        <f t="shared" si="79"/>
        <v>2026</v>
      </c>
      <c r="AR89" s="149">
        <f t="shared" si="79"/>
        <v>2027</v>
      </c>
      <c r="AS89" s="149">
        <f t="shared" si="79"/>
        <v>2028</v>
      </c>
      <c r="AT89" s="149">
        <f t="shared" si="79"/>
        <v>2029</v>
      </c>
      <c r="AU89" s="149">
        <f t="shared" si="79"/>
        <v>2030</v>
      </c>
      <c r="AV89" s="149">
        <f t="shared" si="79"/>
        <v>2031</v>
      </c>
      <c r="AW89" s="149">
        <f t="shared" si="79"/>
        <v>2032</v>
      </c>
      <c r="AX89" s="149">
        <f t="shared" si="79"/>
        <v>2033</v>
      </c>
      <c r="AY89" s="149">
        <f t="shared" si="79"/>
        <v>2034</v>
      </c>
      <c r="AZ89" s="149">
        <f t="shared" si="79"/>
        <v>2035</v>
      </c>
      <c r="BA89" s="149">
        <f t="shared" si="79"/>
        <v>2036</v>
      </c>
      <c r="BB89" s="149">
        <f t="shared" si="79"/>
        <v>2037</v>
      </c>
      <c r="BC89" s="149">
        <f t="shared" si="79"/>
        <v>2038</v>
      </c>
      <c r="BD89" s="149">
        <f t="shared" si="79"/>
        <v>2039</v>
      </c>
      <c r="BE89" s="149">
        <f t="shared" si="79"/>
        <v>2040</v>
      </c>
      <c r="BF89" s="149">
        <f t="shared" si="79"/>
        <v>2041</v>
      </c>
      <c r="BG89" s="149">
        <f t="shared" si="79"/>
        <v>2042</v>
      </c>
      <c r="BH89" s="149">
        <f t="shared" si="79"/>
        <v>2043</v>
      </c>
      <c r="BI89" s="149">
        <f t="shared" si="79"/>
        <v>2044</v>
      </c>
      <c r="BJ89" s="149">
        <f t="shared" si="79"/>
        <v>2045</v>
      </c>
      <c r="BK89" s="149">
        <f t="shared" si="79"/>
        <v>2046</v>
      </c>
      <c r="BL89" s="149">
        <f t="shared" si="79"/>
        <v>2047</v>
      </c>
      <c r="BM89" s="149">
        <f t="shared" si="79"/>
        <v>2048</v>
      </c>
      <c r="BN89" s="149">
        <f t="shared" si="79"/>
        <v>2049</v>
      </c>
      <c r="BO89" s="149">
        <f t="shared" si="79"/>
        <v>2050</v>
      </c>
    </row>
    <row r="90" spans="1:67">
      <c r="B90" s="342" t="s">
        <v>875</v>
      </c>
      <c r="C90" s="60" t="s">
        <v>5</v>
      </c>
      <c r="D90" s="640"/>
      <c r="E90" s="667" t="s">
        <v>1313</v>
      </c>
      <c r="F90" s="692"/>
      <c r="G90" s="170" t="s">
        <v>783</v>
      </c>
      <c r="H90" s="170" t="s">
        <v>783</v>
      </c>
      <c r="I90" s="170" t="s">
        <v>783</v>
      </c>
      <c r="J90" s="170" t="s">
        <v>783</v>
      </c>
      <c r="K90" s="170" t="s">
        <v>783</v>
      </c>
      <c r="L90" s="170" t="s">
        <v>783</v>
      </c>
      <c r="M90" s="170" t="s">
        <v>783</v>
      </c>
      <c r="N90" s="170" t="s">
        <v>783</v>
      </c>
      <c r="O90" s="170" t="s">
        <v>783</v>
      </c>
      <c r="P90" s="170" t="s">
        <v>783</v>
      </c>
      <c r="Q90" s="170" t="s">
        <v>783</v>
      </c>
      <c r="R90" s="170" t="s">
        <v>783</v>
      </c>
      <c r="S90" s="170" t="s">
        <v>783</v>
      </c>
      <c r="T90" s="170" t="s">
        <v>783</v>
      </c>
      <c r="U90" s="170" t="s">
        <v>783</v>
      </c>
      <c r="V90" s="170" t="s">
        <v>783</v>
      </c>
      <c r="W90" s="170" t="s">
        <v>783</v>
      </c>
      <c r="X90" s="170" t="s">
        <v>783</v>
      </c>
      <c r="Y90" s="170" t="s">
        <v>783</v>
      </c>
      <c r="Z90" s="170" t="s">
        <v>783</v>
      </c>
      <c r="AA90" s="170" t="s">
        <v>783</v>
      </c>
      <c r="AB90" s="170" t="s">
        <v>783</v>
      </c>
      <c r="AC90" s="170" t="s">
        <v>783</v>
      </c>
      <c r="AD90" s="170" t="s">
        <v>783</v>
      </c>
      <c r="AE90" s="170" t="s">
        <v>783</v>
      </c>
      <c r="AF90" s="170" t="s">
        <v>783</v>
      </c>
      <c r="AG90" s="170" t="s">
        <v>783</v>
      </c>
      <c r="AH90" s="170" t="s">
        <v>783</v>
      </c>
      <c r="AI90" s="170" t="s">
        <v>783</v>
      </c>
      <c r="AJ90" s="170" t="s">
        <v>783</v>
      </c>
      <c r="AK90" s="170" t="s">
        <v>783</v>
      </c>
      <c r="AL90" s="170" t="s">
        <v>783</v>
      </c>
      <c r="AM90" s="170" t="s">
        <v>783</v>
      </c>
      <c r="AN90" s="170" t="s">
        <v>783</v>
      </c>
      <c r="AO90" s="170" t="s">
        <v>783</v>
      </c>
      <c r="AP90" s="170" t="s">
        <v>783</v>
      </c>
      <c r="AQ90" s="170" t="s">
        <v>783</v>
      </c>
      <c r="AR90" s="170" t="s">
        <v>783</v>
      </c>
      <c r="AS90" s="170" t="s">
        <v>783</v>
      </c>
      <c r="AT90" s="170" t="s">
        <v>783</v>
      </c>
      <c r="AU90" s="170" t="s">
        <v>783</v>
      </c>
      <c r="AV90" s="170" t="s">
        <v>783</v>
      </c>
      <c r="AW90" s="170" t="s">
        <v>783</v>
      </c>
      <c r="AX90" s="170" t="s">
        <v>783</v>
      </c>
      <c r="AY90" s="170" t="s">
        <v>783</v>
      </c>
      <c r="AZ90" s="170" t="s">
        <v>783</v>
      </c>
      <c r="BA90" s="170" t="s">
        <v>783</v>
      </c>
      <c r="BB90" s="170" t="s">
        <v>783</v>
      </c>
      <c r="BC90" s="170" t="s">
        <v>783</v>
      </c>
      <c r="BD90" s="170" t="s">
        <v>783</v>
      </c>
      <c r="BE90" s="170" t="s">
        <v>783</v>
      </c>
      <c r="BF90" s="170" t="s">
        <v>783</v>
      </c>
      <c r="BG90" s="170" t="s">
        <v>783</v>
      </c>
      <c r="BH90" s="170" t="s">
        <v>783</v>
      </c>
      <c r="BI90" s="170" t="s">
        <v>783</v>
      </c>
      <c r="BJ90" s="170" t="s">
        <v>783</v>
      </c>
      <c r="BK90" s="170" t="s">
        <v>783</v>
      </c>
      <c r="BL90" s="170" t="s">
        <v>783</v>
      </c>
      <c r="BM90" s="170" t="s">
        <v>783</v>
      </c>
      <c r="BN90" s="170" t="s">
        <v>783</v>
      </c>
      <c r="BO90" s="170" t="s">
        <v>783</v>
      </c>
    </row>
    <row r="91" spans="1:67">
      <c r="B91" s="342" t="s">
        <v>705</v>
      </c>
      <c r="C91" s="60" t="s">
        <v>674</v>
      </c>
      <c r="D91" s="640"/>
      <c r="E91" s="667" t="s">
        <v>1313</v>
      </c>
      <c r="F91" s="692"/>
      <c r="G91" s="170" t="s">
        <v>783</v>
      </c>
      <c r="H91" s="170" t="s">
        <v>783</v>
      </c>
      <c r="I91" s="170" t="s">
        <v>783</v>
      </c>
      <c r="J91" s="170" t="s">
        <v>783</v>
      </c>
      <c r="K91" s="170" t="s">
        <v>783</v>
      </c>
      <c r="L91" s="170" t="s">
        <v>783</v>
      </c>
      <c r="M91" s="170" t="s">
        <v>783</v>
      </c>
      <c r="N91" s="170" t="s">
        <v>783</v>
      </c>
      <c r="O91" s="170" t="s">
        <v>783</v>
      </c>
      <c r="P91" s="170" t="s">
        <v>783</v>
      </c>
      <c r="Q91" s="170" t="s">
        <v>783</v>
      </c>
      <c r="R91" s="170" t="s">
        <v>783</v>
      </c>
      <c r="S91" s="170" t="s">
        <v>783</v>
      </c>
      <c r="T91" s="170" t="s">
        <v>783</v>
      </c>
      <c r="U91" s="170" t="s">
        <v>783</v>
      </c>
      <c r="V91" s="170" t="s">
        <v>783</v>
      </c>
      <c r="W91" s="170" t="s">
        <v>783</v>
      </c>
      <c r="X91" s="170" t="s">
        <v>783</v>
      </c>
      <c r="Y91" s="170" t="s">
        <v>783</v>
      </c>
      <c r="Z91" s="170" t="s">
        <v>783</v>
      </c>
      <c r="AA91" s="170" t="s">
        <v>783</v>
      </c>
      <c r="AB91" s="170" t="s">
        <v>783</v>
      </c>
      <c r="AC91" s="170" t="s">
        <v>783</v>
      </c>
      <c r="AD91" s="170" t="s">
        <v>783</v>
      </c>
      <c r="AE91" s="170" t="s">
        <v>783</v>
      </c>
      <c r="AF91" s="170" t="s">
        <v>783</v>
      </c>
      <c r="AG91" s="170" t="s">
        <v>783</v>
      </c>
      <c r="AH91" s="170" t="s">
        <v>783</v>
      </c>
      <c r="AI91" s="170" t="s">
        <v>783</v>
      </c>
      <c r="AJ91" s="170" t="s">
        <v>783</v>
      </c>
      <c r="AK91" s="170" t="s">
        <v>783</v>
      </c>
      <c r="AL91" s="170" t="s">
        <v>783</v>
      </c>
      <c r="AM91" s="170" t="s">
        <v>783</v>
      </c>
      <c r="AN91" s="170" t="s">
        <v>783</v>
      </c>
      <c r="AO91" s="170" t="s">
        <v>783</v>
      </c>
      <c r="AP91" s="170" t="s">
        <v>783</v>
      </c>
      <c r="AQ91" s="170" t="s">
        <v>783</v>
      </c>
      <c r="AR91" s="170" t="s">
        <v>783</v>
      </c>
      <c r="AS91" s="170" t="s">
        <v>783</v>
      </c>
      <c r="AT91" s="170" t="s">
        <v>783</v>
      </c>
      <c r="AU91" s="170" t="s">
        <v>783</v>
      </c>
      <c r="AV91" s="170" t="s">
        <v>783</v>
      </c>
      <c r="AW91" s="170" t="s">
        <v>783</v>
      </c>
      <c r="AX91" s="170" t="s">
        <v>783</v>
      </c>
      <c r="AY91" s="170" t="s">
        <v>783</v>
      </c>
      <c r="AZ91" s="170" t="s">
        <v>783</v>
      </c>
      <c r="BA91" s="170" t="s">
        <v>783</v>
      </c>
      <c r="BB91" s="170" t="s">
        <v>783</v>
      </c>
      <c r="BC91" s="170" t="s">
        <v>783</v>
      </c>
      <c r="BD91" s="170" t="s">
        <v>783</v>
      </c>
      <c r="BE91" s="170" t="s">
        <v>783</v>
      </c>
      <c r="BF91" s="170" t="s">
        <v>783</v>
      </c>
      <c r="BG91" s="170" t="s">
        <v>783</v>
      </c>
      <c r="BH91" s="170" t="s">
        <v>783</v>
      </c>
      <c r="BI91" s="170" t="s">
        <v>783</v>
      </c>
      <c r="BJ91" s="170" t="s">
        <v>783</v>
      </c>
      <c r="BK91" s="170" t="s">
        <v>783</v>
      </c>
      <c r="BL91" s="170" t="s">
        <v>783</v>
      </c>
      <c r="BM91" s="170" t="s">
        <v>783</v>
      </c>
      <c r="BN91" s="170" t="s">
        <v>783</v>
      </c>
      <c r="BO91" s="170" t="s">
        <v>783</v>
      </c>
    </row>
    <row r="92" spans="1:67">
      <c r="B92" s="342" t="s">
        <v>238</v>
      </c>
      <c r="C92" s="60" t="s">
        <v>675</v>
      </c>
      <c r="D92" s="640"/>
      <c r="E92" s="667" t="s">
        <v>1313</v>
      </c>
      <c r="F92" s="692"/>
      <c r="G92" s="170" t="s">
        <v>783</v>
      </c>
      <c r="H92" s="170" t="s">
        <v>783</v>
      </c>
      <c r="I92" s="170" t="s">
        <v>783</v>
      </c>
      <c r="J92" s="170" t="s">
        <v>783</v>
      </c>
      <c r="K92" s="170" t="s">
        <v>783</v>
      </c>
      <c r="L92" s="170" t="s">
        <v>783</v>
      </c>
      <c r="M92" s="170" t="s">
        <v>783</v>
      </c>
      <c r="N92" s="170" t="s">
        <v>783</v>
      </c>
      <c r="O92" s="170" t="s">
        <v>783</v>
      </c>
      <c r="P92" s="170" t="s">
        <v>783</v>
      </c>
      <c r="Q92" s="170" t="s">
        <v>783</v>
      </c>
      <c r="R92" s="170" t="s">
        <v>783</v>
      </c>
      <c r="S92" s="170" t="s">
        <v>783</v>
      </c>
      <c r="T92" s="170" t="s">
        <v>783</v>
      </c>
      <c r="U92" s="170" t="s">
        <v>783</v>
      </c>
      <c r="V92" s="170" t="s">
        <v>783</v>
      </c>
      <c r="W92" s="170" t="s">
        <v>783</v>
      </c>
      <c r="X92" s="170" t="s">
        <v>783</v>
      </c>
      <c r="Y92" s="170" t="s">
        <v>783</v>
      </c>
      <c r="Z92" s="170" t="s">
        <v>783</v>
      </c>
      <c r="AA92" s="170" t="s">
        <v>783</v>
      </c>
      <c r="AB92" s="170" t="s">
        <v>783</v>
      </c>
      <c r="AC92" s="170" t="s">
        <v>783</v>
      </c>
      <c r="AD92" s="170" t="s">
        <v>783</v>
      </c>
      <c r="AE92" s="170" t="s">
        <v>783</v>
      </c>
      <c r="AF92" s="170" t="s">
        <v>783</v>
      </c>
      <c r="AG92" s="170" t="s">
        <v>783</v>
      </c>
      <c r="AH92" s="170" t="s">
        <v>783</v>
      </c>
      <c r="AI92" s="170" t="s">
        <v>783</v>
      </c>
      <c r="AJ92" s="170" t="s">
        <v>783</v>
      </c>
      <c r="AK92" s="170" t="s">
        <v>783</v>
      </c>
      <c r="AL92" s="170" t="s">
        <v>783</v>
      </c>
      <c r="AM92" s="170" t="s">
        <v>783</v>
      </c>
      <c r="AN92" s="170" t="s">
        <v>783</v>
      </c>
      <c r="AO92" s="170" t="s">
        <v>783</v>
      </c>
      <c r="AP92" s="170" t="s">
        <v>783</v>
      </c>
      <c r="AQ92" s="170" t="s">
        <v>783</v>
      </c>
      <c r="AR92" s="170" t="s">
        <v>783</v>
      </c>
      <c r="AS92" s="170" t="s">
        <v>783</v>
      </c>
      <c r="AT92" s="170" t="s">
        <v>783</v>
      </c>
      <c r="AU92" s="170" t="s">
        <v>783</v>
      </c>
      <c r="AV92" s="170" t="s">
        <v>783</v>
      </c>
      <c r="AW92" s="170" t="s">
        <v>783</v>
      </c>
      <c r="AX92" s="170" t="s">
        <v>783</v>
      </c>
      <c r="AY92" s="170" t="s">
        <v>783</v>
      </c>
      <c r="AZ92" s="170" t="s">
        <v>783</v>
      </c>
      <c r="BA92" s="170" t="s">
        <v>783</v>
      </c>
      <c r="BB92" s="170" t="s">
        <v>783</v>
      </c>
      <c r="BC92" s="170" t="s">
        <v>783</v>
      </c>
      <c r="BD92" s="170" t="s">
        <v>783</v>
      </c>
      <c r="BE92" s="170" t="s">
        <v>783</v>
      </c>
      <c r="BF92" s="170" t="s">
        <v>783</v>
      </c>
      <c r="BG92" s="170" t="s">
        <v>783</v>
      </c>
      <c r="BH92" s="170" t="s">
        <v>783</v>
      </c>
      <c r="BI92" s="170" t="s">
        <v>783</v>
      </c>
      <c r="BJ92" s="170" t="s">
        <v>783</v>
      </c>
      <c r="BK92" s="170" t="s">
        <v>783</v>
      </c>
      <c r="BL92" s="170" t="s">
        <v>783</v>
      </c>
      <c r="BM92" s="170" t="s">
        <v>783</v>
      </c>
      <c r="BN92" s="170" t="s">
        <v>783</v>
      </c>
      <c r="BO92" s="170" t="s">
        <v>783</v>
      </c>
    </row>
    <row r="93" spans="1:67">
      <c r="A93" s="762"/>
      <c r="B93" s="342" t="s">
        <v>239</v>
      </c>
      <c r="C93" s="60" t="s">
        <v>854</v>
      </c>
      <c r="D93" s="640"/>
      <c r="E93" s="667" t="s">
        <v>1313</v>
      </c>
      <c r="F93" s="692"/>
      <c r="G93" s="654" t="e">
        <f>IF(OR(G90="",G91="",G92=""),"",G90-G91-G92)</f>
        <v>#VALUE!</v>
      </c>
      <c r="H93" s="654" t="e">
        <f t="shared" ref="H93:AF93" si="80">IF(OR(H90="",H91="",H92=""),"",H90-H91-H92)</f>
        <v>#VALUE!</v>
      </c>
      <c r="I93" s="654" t="e">
        <f t="shared" si="80"/>
        <v>#VALUE!</v>
      </c>
      <c r="J93" s="654" t="e">
        <f t="shared" si="80"/>
        <v>#VALUE!</v>
      </c>
      <c r="K93" s="654" t="e">
        <f t="shared" si="80"/>
        <v>#VALUE!</v>
      </c>
      <c r="L93" s="654" t="e">
        <f t="shared" si="80"/>
        <v>#VALUE!</v>
      </c>
      <c r="M93" s="654" t="e">
        <f t="shared" si="80"/>
        <v>#VALUE!</v>
      </c>
      <c r="N93" s="654" t="e">
        <f t="shared" si="80"/>
        <v>#VALUE!</v>
      </c>
      <c r="O93" s="654" t="e">
        <f t="shared" si="80"/>
        <v>#VALUE!</v>
      </c>
      <c r="P93" s="654" t="e">
        <f t="shared" si="80"/>
        <v>#VALUE!</v>
      </c>
      <c r="Q93" s="654" t="e">
        <f t="shared" si="80"/>
        <v>#VALUE!</v>
      </c>
      <c r="R93" s="654" t="e">
        <f t="shared" si="80"/>
        <v>#VALUE!</v>
      </c>
      <c r="S93" s="654" t="e">
        <f t="shared" si="80"/>
        <v>#VALUE!</v>
      </c>
      <c r="T93" s="654" t="e">
        <f t="shared" si="80"/>
        <v>#VALUE!</v>
      </c>
      <c r="U93" s="654" t="e">
        <f t="shared" si="80"/>
        <v>#VALUE!</v>
      </c>
      <c r="V93" s="654" t="e">
        <f t="shared" si="80"/>
        <v>#VALUE!</v>
      </c>
      <c r="W93" s="654" t="e">
        <f t="shared" si="80"/>
        <v>#VALUE!</v>
      </c>
      <c r="X93" s="654" t="e">
        <f t="shared" si="80"/>
        <v>#VALUE!</v>
      </c>
      <c r="Y93" s="654" t="e">
        <f t="shared" si="80"/>
        <v>#VALUE!</v>
      </c>
      <c r="Z93" s="654" t="e">
        <f t="shared" si="80"/>
        <v>#VALUE!</v>
      </c>
      <c r="AA93" s="654" t="e">
        <f t="shared" si="80"/>
        <v>#VALUE!</v>
      </c>
      <c r="AB93" s="654" t="e">
        <f t="shared" si="80"/>
        <v>#VALUE!</v>
      </c>
      <c r="AC93" s="654" t="e">
        <f t="shared" si="80"/>
        <v>#VALUE!</v>
      </c>
      <c r="AD93" s="654" t="e">
        <f t="shared" si="80"/>
        <v>#VALUE!</v>
      </c>
      <c r="AE93" s="654" t="e">
        <f t="shared" si="80"/>
        <v>#VALUE!</v>
      </c>
      <c r="AF93" s="654" t="e">
        <f t="shared" si="80"/>
        <v>#VALUE!</v>
      </c>
      <c r="AG93" s="654" t="e">
        <f t="shared" ref="AG93:AP93" si="81">IF(OR(AG90="",AG91="",AG92=""),"",AG90-AG91-AG92)</f>
        <v>#VALUE!</v>
      </c>
      <c r="AH93" s="654" t="e">
        <f t="shared" si="81"/>
        <v>#VALUE!</v>
      </c>
      <c r="AI93" s="654" t="e">
        <f t="shared" si="81"/>
        <v>#VALUE!</v>
      </c>
      <c r="AJ93" s="654" t="e">
        <f t="shared" si="81"/>
        <v>#VALUE!</v>
      </c>
      <c r="AK93" s="654" t="e">
        <f t="shared" si="81"/>
        <v>#VALUE!</v>
      </c>
      <c r="AL93" s="654" t="e">
        <f t="shared" si="81"/>
        <v>#VALUE!</v>
      </c>
      <c r="AM93" s="654" t="e">
        <f t="shared" si="81"/>
        <v>#VALUE!</v>
      </c>
      <c r="AN93" s="654" t="e">
        <f t="shared" si="81"/>
        <v>#VALUE!</v>
      </c>
      <c r="AO93" s="654" t="e">
        <f t="shared" si="81"/>
        <v>#VALUE!</v>
      </c>
      <c r="AP93" s="654" t="e">
        <f t="shared" si="81"/>
        <v>#VALUE!</v>
      </c>
      <c r="AQ93" s="654" t="e">
        <f t="shared" ref="AQ93:BO93" si="82">IF(OR(AQ90="",AQ91="",AQ92=""),"",AQ90-AQ91-AQ92)</f>
        <v>#VALUE!</v>
      </c>
      <c r="AR93" s="654" t="e">
        <f t="shared" si="82"/>
        <v>#VALUE!</v>
      </c>
      <c r="AS93" s="654" t="e">
        <f t="shared" si="82"/>
        <v>#VALUE!</v>
      </c>
      <c r="AT93" s="654" t="e">
        <f t="shared" si="82"/>
        <v>#VALUE!</v>
      </c>
      <c r="AU93" s="654" t="e">
        <f t="shared" si="82"/>
        <v>#VALUE!</v>
      </c>
      <c r="AV93" s="654" t="e">
        <f t="shared" si="82"/>
        <v>#VALUE!</v>
      </c>
      <c r="AW93" s="654" t="e">
        <f t="shared" si="82"/>
        <v>#VALUE!</v>
      </c>
      <c r="AX93" s="654" t="e">
        <f t="shared" si="82"/>
        <v>#VALUE!</v>
      </c>
      <c r="AY93" s="654" t="e">
        <f t="shared" si="82"/>
        <v>#VALUE!</v>
      </c>
      <c r="AZ93" s="654" t="e">
        <f t="shared" si="82"/>
        <v>#VALUE!</v>
      </c>
      <c r="BA93" s="654" t="e">
        <f t="shared" si="82"/>
        <v>#VALUE!</v>
      </c>
      <c r="BB93" s="654" t="e">
        <f t="shared" si="82"/>
        <v>#VALUE!</v>
      </c>
      <c r="BC93" s="654" t="e">
        <f t="shared" si="82"/>
        <v>#VALUE!</v>
      </c>
      <c r="BD93" s="654" t="e">
        <f t="shared" si="82"/>
        <v>#VALUE!</v>
      </c>
      <c r="BE93" s="654" t="e">
        <f t="shared" si="82"/>
        <v>#VALUE!</v>
      </c>
      <c r="BF93" s="654" t="e">
        <f t="shared" si="82"/>
        <v>#VALUE!</v>
      </c>
      <c r="BG93" s="654" t="e">
        <f t="shared" si="82"/>
        <v>#VALUE!</v>
      </c>
      <c r="BH93" s="654" t="e">
        <f t="shared" si="82"/>
        <v>#VALUE!</v>
      </c>
      <c r="BI93" s="654" t="e">
        <f t="shared" si="82"/>
        <v>#VALUE!</v>
      </c>
      <c r="BJ93" s="654" t="e">
        <f t="shared" si="82"/>
        <v>#VALUE!</v>
      </c>
      <c r="BK93" s="654" t="e">
        <f t="shared" si="82"/>
        <v>#VALUE!</v>
      </c>
      <c r="BL93" s="654" t="e">
        <f t="shared" si="82"/>
        <v>#VALUE!</v>
      </c>
      <c r="BM93" s="654" t="e">
        <f t="shared" si="82"/>
        <v>#VALUE!</v>
      </c>
      <c r="BN93" s="654" t="e">
        <f t="shared" si="82"/>
        <v>#VALUE!</v>
      </c>
      <c r="BO93" s="654" t="e">
        <f t="shared" si="82"/>
        <v>#VALUE!</v>
      </c>
    </row>
    <row r="94" spans="1:67" ht="15.75">
      <c r="B94" s="342" t="s">
        <v>761</v>
      </c>
      <c r="C94" s="60" t="s">
        <v>376</v>
      </c>
      <c r="D94" s="640"/>
      <c r="E94" s="667" t="s">
        <v>1294</v>
      </c>
      <c r="F94" s="692"/>
      <c r="G94" s="654" t="e">
        <f>IF(G90=0,"",G155/G90*1000)</f>
        <v>#VALUE!</v>
      </c>
      <c r="H94" s="654" t="e">
        <f t="shared" ref="H94:AF94" si="83">IF(H90=0,"",H155/H90*1000)</f>
        <v>#VALUE!</v>
      </c>
      <c r="I94" s="654" t="e">
        <f t="shared" si="83"/>
        <v>#VALUE!</v>
      </c>
      <c r="J94" s="654" t="e">
        <f t="shared" si="83"/>
        <v>#VALUE!</v>
      </c>
      <c r="K94" s="654" t="e">
        <f t="shared" si="83"/>
        <v>#VALUE!</v>
      </c>
      <c r="L94" s="654" t="e">
        <f t="shared" si="83"/>
        <v>#VALUE!</v>
      </c>
      <c r="M94" s="654" t="e">
        <f t="shared" si="83"/>
        <v>#VALUE!</v>
      </c>
      <c r="N94" s="654" t="e">
        <f t="shared" si="83"/>
        <v>#VALUE!</v>
      </c>
      <c r="O94" s="654" t="e">
        <f t="shared" si="83"/>
        <v>#VALUE!</v>
      </c>
      <c r="P94" s="654" t="e">
        <f t="shared" si="83"/>
        <v>#VALUE!</v>
      </c>
      <c r="Q94" s="654" t="e">
        <f t="shared" si="83"/>
        <v>#VALUE!</v>
      </c>
      <c r="R94" s="654" t="e">
        <f t="shared" si="83"/>
        <v>#VALUE!</v>
      </c>
      <c r="S94" s="654" t="e">
        <f t="shared" si="83"/>
        <v>#VALUE!</v>
      </c>
      <c r="T94" s="654" t="e">
        <f t="shared" si="83"/>
        <v>#VALUE!</v>
      </c>
      <c r="U94" s="654" t="e">
        <f t="shared" si="83"/>
        <v>#VALUE!</v>
      </c>
      <c r="V94" s="654" t="e">
        <f t="shared" si="83"/>
        <v>#VALUE!</v>
      </c>
      <c r="W94" s="654" t="e">
        <f t="shared" si="83"/>
        <v>#VALUE!</v>
      </c>
      <c r="X94" s="654" t="e">
        <f t="shared" si="83"/>
        <v>#VALUE!</v>
      </c>
      <c r="Y94" s="654" t="e">
        <f t="shared" si="83"/>
        <v>#VALUE!</v>
      </c>
      <c r="Z94" s="654" t="e">
        <f t="shared" si="83"/>
        <v>#VALUE!</v>
      </c>
      <c r="AA94" s="654" t="e">
        <f t="shared" si="83"/>
        <v>#VALUE!</v>
      </c>
      <c r="AB94" s="654" t="e">
        <f t="shared" si="83"/>
        <v>#VALUE!</v>
      </c>
      <c r="AC94" s="654" t="e">
        <f t="shared" si="83"/>
        <v>#VALUE!</v>
      </c>
      <c r="AD94" s="654" t="e">
        <f t="shared" si="83"/>
        <v>#VALUE!</v>
      </c>
      <c r="AE94" s="654" t="e">
        <f t="shared" si="83"/>
        <v>#VALUE!</v>
      </c>
      <c r="AF94" s="654" t="e">
        <f t="shared" si="83"/>
        <v>#VALUE!</v>
      </c>
      <c r="AG94" s="654" t="e">
        <f t="shared" ref="AG94:AP94" si="84">IF(AG90=0,"",AG155/AG90*1000)</f>
        <v>#VALUE!</v>
      </c>
      <c r="AH94" s="654" t="e">
        <f t="shared" si="84"/>
        <v>#VALUE!</v>
      </c>
      <c r="AI94" s="654" t="e">
        <f t="shared" si="84"/>
        <v>#VALUE!</v>
      </c>
      <c r="AJ94" s="654" t="e">
        <f t="shared" si="84"/>
        <v>#VALUE!</v>
      </c>
      <c r="AK94" s="654" t="e">
        <f t="shared" si="84"/>
        <v>#VALUE!</v>
      </c>
      <c r="AL94" s="654" t="e">
        <f t="shared" si="84"/>
        <v>#VALUE!</v>
      </c>
      <c r="AM94" s="654" t="e">
        <f t="shared" si="84"/>
        <v>#VALUE!</v>
      </c>
      <c r="AN94" s="654" t="e">
        <f t="shared" si="84"/>
        <v>#VALUE!</v>
      </c>
      <c r="AO94" s="654" t="e">
        <f t="shared" si="84"/>
        <v>#VALUE!</v>
      </c>
      <c r="AP94" s="654" t="e">
        <f t="shared" si="84"/>
        <v>#VALUE!</v>
      </c>
      <c r="AQ94" s="654" t="e">
        <f t="shared" ref="AQ94:BO94" si="85">IF(AQ90=0,"",AQ155/AQ90*1000)</f>
        <v>#VALUE!</v>
      </c>
      <c r="AR94" s="654" t="e">
        <f t="shared" si="85"/>
        <v>#VALUE!</v>
      </c>
      <c r="AS94" s="654" t="e">
        <f t="shared" si="85"/>
        <v>#VALUE!</v>
      </c>
      <c r="AT94" s="654" t="e">
        <f t="shared" si="85"/>
        <v>#VALUE!</v>
      </c>
      <c r="AU94" s="654" t="e">
        <f t="shared" si="85"/>
        <v>#VALUE!</v>
      </c>
      <c r="AV94" s="654" t="e">
        <f t="shared" si="85"/>
        <v>#VALUE!</v>
      </c>
      <c r="AW94" s="654" t="e">
        <f t="shared" si="85"/>
        <v>#VALUE!</v>
      </c>
      <c r="AX94" s="654" t="e">
        <f t="shared" si="85"/>
        <v>#VALUE!</v>
      </c>
      <c r="AY94" s="654" t="e">
        <f t="shared" si="85"/>
        <v>#VALUE!</v>
      </c>
      <c r="AZ94" s="654" t="e">
        <f t="shared" si="85"/>
        <v>#VALUE!</v>
      </c>
      <c r="BA94" s="654" t="e">
        <f t="shared" si="85"/>
        <v>#VALUE!</v>
      </c>
      <c r="BB94" s="654" t="e">
        <f t="shared" si="85"/>
        <v>#VALUE!</v>
      </c>
      <c r="BC94" s="654" t="e">
        <f t="shared" si="85"/>
        <v>#VALUE!</v>
      </c>
      <c r="BD94" s="654" t="e">
        <f t="shared" si="85"/>
        <v>#VALUE!</v>
      </c>
      <c r="BE94" s="654" t="e">
        <f t="shared" si="85"/>
        <v>#VALUE!</v>
      </c>
      <c r="BF94" s="654" t="e">
        <f t="shared" si="85"/>
        <v>#VALUE!</v>
      </c>
      <c r="BG94" s="654" t="e">
        <f t="shared" si="85"/>
        <v>#VALUE!</v>
      </c>
      <c r="BH94" s="654" t="e">
        <f t="shared" si="85"/>
        <v>#VALUE!</v>
      </c>
      <c r="BI94" s="654" t="e">
        <f t="shared" si="85"/>
        <v>#VALUE!</v>
      </c>
      <c r="BJ94" s="654" t="e">
        <f t="shared" si="85"/>
        <v>#VALUE!</v>
      </c>
      <c r="BK94" s="654" t="e">
        <f t="shared" si="85"/>
        <v>#VALUE!</v>
      </c>
      <c r="BL94" s="654" t="e">
        <f t="shared" si="85"/>
        <v>#VALUE!</v>
      </c>
      <c r="BM94" s="654" t="e">
        <f t="shared" si="85"/>
        <v>#VALUE!</v>
      </c>
      <c r="BN94" s="654" t="e">
        <f t="shared" si="85"/>
        <v>#VALUE!</v>
      </c>
      <c r="BO94" s="654" t="e">
        <f t="shared" si="85"/>
        <v>#VALUE!</v>
      </c>
    </row>
    <row r="95" spans="1:67">
      <c r="B95" s="342" t="s">
        <v>876</v>
      </c>
      <c r="C95" s="60" t="s">
        <v>1278</v>
      </c>
      <c r="D95" s="640"/>
      <c r="E95" s="667" t="s">
        <v>1313</v>
      </c>
      <c r="F95" s="692"/>
      <c r="G95" s="170" t="s">
        <v>783</v>
      </c>
      <c r="H95" s="170" t="s">
        <v>783</v>
      </c>
      <c r="I95" s="170" t="s">
        <v>783</v>
      </c>
      <c r="J95" s="170" t="s">
        <v>783</v>
      </c>
      <c r="K95" s="170" t="s">
        <v>783</v>
      </c>
      <c r="L95" s="170" t="s">
        <v>783</v>
      </c>
      <c r="M95" s="170" t="s">
        <v>783</v>
      </c>
      <c r="N95" s="170" t="s">
        <v>783</v>
      </c>
      <c r="O95" s="170" t="s">
        <v>783</v>
      </c>
      <c r="P95" s="170" t="s">
        <v>783</v>
      </c>
      <c r="Q95" s="170" t="s">
        <v>783</v>
      </c>
      <c r="R95" s="170" t="s">
        <v>783</v>
      </c>
      <c r="S95" s="170" t="s">
        <v>783</v>
      </c>
      <c r="T95" s="170" t="s">
        <v>783</v>
      </c>
      <c r="U95" s="170" t="s">
        <v>783</v>
      </c>
      <c r="V95" s="170" t="s">
        <v>783</v>
      </c>
      <c r="W95" s="170" t="s">
        <v>783</v>
      </c>
      <c r="X95" s="170" t="s">
        <v>783</v>
      </c>
      <c r="Y95" s="170" t="s">
        <v>783</v>
      </c>
      <c r="Z95" s="170" t="s">
        <v>783</v>
      </c>
      <c r="AA95" s="170" t="s">
        <v>783</v>
      </c>
      <c r="AB95" s="170" t="s">
        <v>783</v>
      </c>
      <c r="AC95" s="170" t="s">
        <v>783</v>
      </c>
      <c r="AD95" s="170" t="s">
        <v>783</v>
      </c>
      <c r="AE95" s="170" t="s">
        <v>783</v>
      </c>
      <c r="AF95" s="170" t="s">
        <v>783</v>
      </c>
      <c r="AG95" s="170" t="s">
        <v>783</v>
      </c>
      <c r="AH95" s="170" t="s">
        <v>783</v>
      </c>
      <c r="AI95" s="170" t="s">
        <v>783</v>
      </c>
      <c r="AJ95" s="170" t="s">
        <v>783</v>
      </c>
      <c r="AK95" s="170" t="s">
        <v>783</v>
      </c>
      <c r="AL95" s="170" t="s">
        <v>783</v>
      </c>
      <c r="AM95" s="170" t="s">
        <v>783</v>
      </c>
      <c r="AN95" s="170" t="s">
        <v>783</v>
      </c>
      <c r="AO95" s="170" t="s">
        <v>783</v>
      </c>
      <c r="AP95" s="170" t="s">
        <v>783</v>
      </c>
      <c r="AQ95" s="170" t="s">
        <v>783</v>
      </c>
      <c r="AR95" s="170" t="s">
        <v>783</v>
      </c>
      <c r="AS95" s="170" t="s">
        <v>783</v>
      </c>
      <c r="AT95" s="170" t="s">
        <v>783</v>
      </c>
      <c r="AU95" s="170" t="s">
        <v>783</v>
      </c>
      <c r="AV95" s="170" t="s">
        <v>783</v>
      </c>
      <c r="AW95" s="170" t="s">
        <v>783</v>
      </c>
      <c r="AX95" s="170" t="s">
        <v>783</v>
      </c>
      <c r="AY95" s="170" t="s">
        <v>783</v>
      </c>
      <c r="AZ95" s="170" t="s">
        <v>783</v>
      </c>
      <c r="BA95" s="170" t="s">
        <v>783</v>
      </c>
      <c r="BB95" s="170" t="s">
        <v>783</v>
      </c>
      <c r="BC95" s="170" t="s">
        <v>783</v>
      </c>
      <c r="BD95" s="170" t="s">
        <v>783</v>
      </c>
      <c r="BE95" s="170" t="s">
        <v>783</v>
      </c>
      <c r="BF95" s="170" t="s">
        <v>783</v>
      </c>
      <c r="BG95" s="170" t="s">
        <v>783</v>
      </c>
      <c r="BH95" s="170" t="s">
        <v>783</v>
      </c>
      <c r="BI95" s="170" t="s">
        <v>783</v>
      </c>
      <c r="BJ95" s="170" t="s">
        <v>783</v>
      </c>
      <c r="BK95" s="170" t="s">
        <v>783</v>
      </c>
      <c r="BL95" s="170" t="s">
        <v>783</v>
      </c>
      <c r="BM95" s="170" t="s">
        <v>783</v>
      </c>
      <c r="BN95" s="170" t="s">
        <v>783</v>
      </c>
      <c r="BO95" s="170" t="s">
        <v>783</v>
      </c>
    </row>
    <row r="96" spans="1:67">
      <c r="B96" s="342" t="s">
        <v>754</v>
      </c>
      <c r="C96" s="60" t="s">
        <v>674</v>
      </c>
      <c r="D96" s="640"/>
      <c r="E96" s="667" t="s">
        <v>1313</v>
      </c>
      <c r="F96" s="692"/>
      <c r="G96" s="170" t="s">
        <v>783</v>
      </c>
      <c r="H96" s="170" t="s">
        <v>783</v>
      </c>
      <c r="I96" s="170" t="s">
        <v>783</v>
      </c>
      <c r="J96" s="170" t="s">
        <v>783</v>
      </c>
      <c r="K96" s="170" t="s">
        <v>783</v>
      </c>
      <c r="L96" s="170" t="s">
        <v>783</v>
      </c>
      <c r="M96" s="170" t="s">
        <v>783</v>
      </c>
      <c r="N96" s="170" t="s">
        <v>783</v>
      </c>
      <c r="O96" s="170" t="s">
        <v>783</v>
      </c>
      <c r="P96" s="170" t="s">
        <v>783</v>
      </c>
      <c r="Q96" s="170" t="s">
        <v>783</v>
      </c>
      <c r="R96" s="170" t="s">
        <v>783</v>
      </c>
      <c r="S96" s="170" t="s">
        <v>783</v>
      </c>
      <c r="T96" s="170" t="s">
        <v>783</v>
      </c>
      <c r="U96" s="170" t="s">
        <v>783</v>
      </c>
      <c r="V96" s="170" t="s">
        <v>783</v>
      </c>
      <c r="W96" s="170" t="s">
        <v>783</v>
      </c>
      <c r="X96" s="170" t="s">
        <v>783</v>
      </c>
      <c r="Y96" s="170" t="s">
        <v>783</v>
      </c>
      <c r="Z96" s="170" t="s">
        <v>783</v>
      </c>
      <c r="AA96" s="170" t="s">
        <v>783</v>
      </c>
      <c r="AB96" s="170" t="s">
        <v>783</v>
      </c>
      <c r="AC96" s="170" t="s">
        <v>783</v>
      </c>
      <c r="AD96" s="170" t="s">
        <v>783</v>
      </c>
      <c r="AE96" s="170" t="s">
        <v>783</v>
      </c>
      <c r="AF96" s="170" t="s">
        <v>783</v>
      </c>
      <c r="AG96" s="170" t="s">
        <v>783</v>
      </c>
      <c r="AH96" s="170" t="s">
        <v>783</v>
      </c>
      <c r="AI96" s="170" t="s">
        <v>783</v>
      </c>
      <c r="AJ96" s="170" t="s">
        <v>783</v>
      </c>
      <c r="AK96" s="170" t="s">
        <v>783</v>
      </c>
      <c r="AL96" s="170" t="s">
        <v>783</v>
      </c>
      <c r="AM96" s="170" t="s">
        <v>783</v>
      </c>
      <c r="AN96" s="170" t="s">
        <v>783</v>
      </c>
      <c r="AO96" s="170" t="s">
        <v>783</v>
      </c>
      <c r="AP96" s="170" t="s">
        <v>783</v>
      </c>
      <c r="AQ96" s="170" t="s">
        <v>783</v>
      </c>
      <c r="AR96" s="170" t="s">
        <v>783</v>
      </c>
      <c r="AS96" s="170" t="s">
        <v>783</v>
      </c>
      <c r="AT96" s="170" t="s">
        <v>783</v>
      </c>
      <c r="AU96" s="170" t="s">
        <v>783</v>
      </c>
      <c r="AV96" s="170" t="s">
        <v>783</v>
      </c>
      <c r="AW96" s="170" t="s">
        <v>783</v>
      </c>
      <c r="AX96" s="170" t="s">
        <v>783</v>
      </c>
      <c r="AY96" s="170" t="s">
        <v>783</v>
      </c>
      <c r="AZ96" s="170" t="s">
        <v>783</v>
      </c>
      <c r="BA96" s="170" t="s">
        <v>783</v>
      </c>
      <c r="BB96" s="170" t="s">
        <v>783</v>
      </c>
      <c r="BC96" s="170" t="s">
        <v>783</v>
      </c>
      <c r="BD96" s="170" t="s">
        <v>783</v>
      </c>
      <c r="BE96" s="170" t="s">
        <v>783</v>
      </c>
      <c r="BF96" s="170" t="s">
        <v>783</v>
      </c>
      <c r="BG96" s="170" t="s">
        <v>783</v>
      </c>
      <c r="BH96" s="170" t="s">
        <v>783</v>
      </c>
      <c r="BI96" s="170" t="s">
        <v>783</v>
      </c>
      <c r="BJ96" s="170" t="s">
        <v>783</v>
      </c>
      <c r="BK96" s="170" t="s">
        <v>783</v>
      </c>
      <c r="BL96" s="170" t="s">
        <v>783</v>
      </c>
      <c r="BM96" s="170" t="s">
        <v>783</v>
      </c>
      <c r="BN96" s="170" t="s">
        <v>783</v>
      </c>
      <c r="BO96" s="170" t="s">
        <v>783</v>
      </c>
    </row>
    <row r="97" spans="1:67">
      <c r="B97" s="342" t="s">
        <v>546</v>
      </c>
      <c r="C97" s="60" t="s">
        <v>675</v>
      </c>
      <c r="D97" s="640"/>
      <c r="E97" s="667" t="s">
        <v>1313</v>
      </c>
      <c r="F97" s="692"/>
      <c r="G97" s="170" t="s">
        <v>783</v>
      </c>
      <c r="H97" s="170" t="s">
        <v>783</v>
      </c>
      <c r="I97" s="170" t="s">
        <v>783</v>
      </c>
      <c r="J97" s="170" t="s">
        <v>783</v>
      </c>
      <c r="K97" s="170" t="s">
        <v>783</v>
      </c>
      <c r="L97" s="170" t="s">
        <v>783</v>
      </c>
      <c r="M97" s="170" t="s">
        <v>783</v>
      </c>
      <c r="N97" s="170" t="s">
        <v>783</v>
      </c>
      <c r="O97" s="170" t="s">
        <v>783</v>
      </c>
      <c r="P97" s="170" t="s">
        <v>783</v>
      </c>
      <c r="Q97" s="170" t="s">
        <v>783</v>
      </c>
      <c r="R97" s="170" t="s">
        <v>783</v>
      </c>
      <c r="S97" s="170" t="s">
        <v>783</v>
      </c>
      <c r="T97" s="170" t="s">
        <v>783</v>
      </c>
      <c r="U97" s="170" t="s">
        <v>783</v>
      </c>
      <c r="V97" s="170" t="s">
        <v>783</v>
      </c>
      <c r="W97" s="170" t="s">
        <v>783</v>
      </c>
      <c r="X97" s="170" t="s">
        <v>783</v>
      </c>
      <c r="Y97" s="170" t="s">
        <v>783</v>
      </c>
      <c r="Z97" s="170" t="s">
        <v>783</v>
      </c>
      <c r="AA97" s="170" t="s">
        <v>783</v>
      </c>
      <c r="AB97" s="170" t="s">
        <v>783</v>
      </c>
      <c r="AC97" s="170" t="s">
        <v>783</v>
      </c>
      <c r="AD97" s="170" t="s">
        <v>783</v>
      </c>
      <c r="AE97" s="170" t="s">
        <v>783</v>
      </c>
      <c r="AF97" s="170" t="s">
        <v>783</v>
      </c>
      <c r="AG97" s="170" t="s">
        <v>783</v>
      </c>
      <c r="AH97" s="170" t="s">
        <v>783</v>
      </c>
      <c r="AI97" s="170" t="s">
        <v>783</v>
      </c>
      <c r="AJ97" s="170" t="s">
        <v>783</v>
      </c>
      <c r="AK97" s="170" t="s">
        <v>783</v>
      </c>
      <c r="AL97" s="170" t="s">
        <v>783</v>
      </c>
      <c r="AM97" s="170" t="s">
        <v>783</v>
      </c>
      <c r="AN97" s="170" t="s">
        <v>783</v>
      </c>
      <c r="AO97" s="170" t="s">
        <v>783</v>
      </c>
      <c r="AP97" s="170" t="s">
        <v>783</v>
      </c>
      <c r="AQ97" s="170" t="s">
        <v>783</v>
      </c>
      <c r="AR97" s="170" t="s">
        <v>783</v>
      </c>
      <c r="AS97" s="170" t="s">
        <v>783</v>
      </c>
      <c r="AT97" s="170" t="s">
        <v>783</v>
      </c>
      <c r="AU97" s="170" t="s">
        <v>783</v>
      </c>
      <c r="AV97" s="170" t="s">
        <v>783</v>
      </c>
      <c r="AW97" s="170" t="s">
        <v>783</v>
      </c>
      <c r="AX97" s="170" t="s">
        <v>783</v>
      </c>
      <c r="AY97" s="170" t="s">
        <v>783</v>
      </c>
      <c r="AZ97" s="170" t="s">
        <v>783</v>
      </c>
      <c r="BA97" s="170" t="s">
        <v>783</v>
      </c>
      <c r="BB97" s="170" t="s">
        <v>783</v>
      </c>
      <c r="BC97" s="170" t="s">
        <v>783</v>
      </c>
      <c r="BD97" s="170" t="s">
        <v>783</v>
      </c>
      <c r="BE97" s="170" t="s">
        <v>783</v>
      </c>
      <c r="BF97" s="170" t="s">
        <v>783</v>
      </c>
      <c r="BG97" s="170" t="s">
        <v>783</v>
      </c>
      <c r="BH97" s="170" t="s">
        <v>783</v>
      </c>
      <c r="BI97" s="170" t="s">
        <v>783</v>
      </c>
      <c r="BJ97" s="170" t="s">
        <v>783</v>
      </c>
      <c r="BK97" s="170" t="s">
        <v>783</v>
      </c>
      <c r="BL97" s="170" t="s">
        <v>783</v>
      </c>
      <c r="BM97" s="170" t="s">
        <v>783</v>
      </c>
      <c r="BN97" s="170" t="s">
        <v>783</v>
      </c>
      <c r="BO97" s="170" t="s">
        <v>783</v>
      </c>
    </row>
    <row r="98" spans="1:67">
      <c r="B98" s="342" t="s">
        <v>755</v>
      </c>
      <c r="C98" s="60" t="s">
        <v>1429</v>
      </c>
      <c r="D98" s="640"/>
      <c r="E98" s="667" t="s">
        <v>1313</v>
      </c>
      <c r="F98" s="692"/>
      <c r="G98" s="654" t="e">
        <f>IF(OR(G95="",G96="",G97=""),"",G95-G96-G97)</f>
        <v>#VALUE!</v>
      </c>
      <c r="H98" s="654" t="e">
        <f t="shared" ref="H98:AF98" si="86">IF(OR(H95="",H96="",H97=""),"",H95-H96-H97)</f>
        <v>#VALUE!</v>
      </c>
      <c r="I98" s="654" t="e">
        <f t="shared" si="86"/>
        <v>#VALUE!</v>
      </c>
      <c r="J98" s="654" t="e">
        <f t="shared" si="86"/>
        <v>#VALUE!</v>
      </c>
      <c r="K98" s="654" t="e">
        <f t="shared" si="86"/>
        <v>#VALUE!</v>
      </c>
      <c r="L98" s="654" t="e">
        <f t="shared" si="86"/>
        <v>#VALUE!</v>
      </c>
      <c r="M98" s="654" t="e">
        <f t="shared" si="86"/>
        <v>#VALUE!</v>
      </c>
      <c r="N98" s="654" t="e">
        <f t="shared" si="86"/>
        <v>#VALUE!</v>
      </c>
      <c r="O98" s="654" t="e">
        <f t="shared" si="86"/>
        <v>#VALUE!</v>
      </c>
      <c r="P98" s="654" t="e">
        <f t="shared" si="86"/>
        <v>#VALUE!</v>
      </c>
      <c r="Q98" s="654" t="e">
        <f t="shared" si="86"/>
        <v>#VALUE!</v>
      </c>
      <c r="R98" s="654" t="e">
        <f t="shared" si="86"/>
        <v>#VALUE!</v>
      </c>
      <c r="S98" s="654" t="e">
        <f t="shared" si="86"/>
        <v>#VALUE!</v>
      </c>
      <c r="T98" s="654" t="e">
        <f t="shared" si="86"/>
        <v>#VALUE!</v>
      </c>
      <c r="U98" s="654" t="e">
        <f t="shared" si="86"/>
        <v>#VALUE!</v>
      </c>
      <c r="V98" s="654" t="e">
        <f t="shared" si="86"/>
        <v>#VALUE!</v>
      </c>
      <c r="W98" s="654" t="e">
        <f t="shared" si="86"/>
        <v>#VALUE!</v>
      </c>
      <c r="X98" s="654" t="e">
        <f t="shared" si="86"/>
        <v>#VALUE!</v>
      </c>
      <c r="Y98" s="654" t="e">
        <f t="shared" si="86"/>
        <v>#VALUE!</v>
      </c>
      <c r="Z98" s="654" t="e">
        <f t="shared" si="86"/>
        <v>#VALUE!</v>
      </c>
      <c r="AA98" s="654" t="e">
        <f t="shared" si="86"/>
        <v>#VALUE!</v>
      </c>
      <c r="AB98" s="654" t="e">
        <f t="shared" si="86"/>
        <v>#VALUE!</v>
      </c>
      <c r="AC98" s="654" t="e">
        <f t="shared" si="86"/>
        <v>#VALUE!</v>
      </c>
      <c r="AD98" s="654" t="e">
        <f t="shared" si="86"/>
        <v>#VALUE!</v>
      </c>
      <c r="AE98" s="654" t="e">
        <f t="shared" si="86"/>
        <v>#VALUE!</v>
      </c>
      <c r="AF98" s="654" t="e">
        <f t="shared" si="86"/>
        <v>#VALUE!</v>
      </c>
      <c r="AG98" s="654" t="e">
        <f t="shared" ref="AG98:AP98" si="87">IF(OR(AG95="",AG96="",AG97=""),"",AG95-AG96-AG97)</f>
        <v>#VALUE!</v>
      </c>
      <c r="AH98" s="654" t="e">
        <f t="shared" si="87"/>
        <v>#VALUE!</v>
      </c>
      <c r="AI98" s="654" t="e">
        <f t="shared" si="87"/>
        <v>#VALUE!</v>
      </c>
      <c r="AJ98" s="654" t="e">
        <f t="shared" si="87"/>
        <v>#VALUE!</v>
      </c>
      <c r="AK98" s="654" t="e">
        <f t="shared" si="87"/>
        <v>#VALUE!</v>
      </c>
      <c r="AL98" s="654" t="e">
        <f t="shared" si="87"/>
        <v>#VALUE!</v>
      </c>
      <c r="AM98" s="654" t="e">
        <f t="shared" si="87"/>
        <v>#VALUE!</v>
      </c>
      <c r="AN98" s="654" t="e">
        <f t="shared" si="87"/>
        <v>#VALUE!</v>
      </c>
      <c r="AO98" s="654" t="e">
        <f t="shared" si="87"/>
        <v>#VALUE!</v>
      </c>
      <c r="AP98" s="654" t="e">
        <f t="shared" si="87"/>
        <v>#VALUE!</v>
      </c>
      <c r="AQ98" s="654" t="e">
        <f t="shared" ref="AQ98:BO98" si="88">IF(OR(AQ95="",AQ96="",AQ97=""),"",AQ95-AQ96-AQ97)</f>
        <v>#VALUE!</v>
      </c>
      <c r="AR98" s="654" t="e">
        <f t="shared" si="88"/>
        <v>#VALUE!</v>
      </c>
      <c r="AS98" s="654" t="e">
        <f t="shared" si="88"/>
        <v>#VALUE!</v>
      </c>
      <c r="AT98" s="654" t="e">
        <f t="shared" si="88"/>
        <v>#VALUE!</v>
      </c>
      <c r="AU98" s="654" t="e">
        <f t="shared" si="88"/>
        <v>#VALUE!</v>
      </c>
      <c r="AV98" s="654" t="e">
        <f t="shared" si="88"/>
        <v>#VALUE!</v>
      </c>
      <c r="AW98" s="654" t="e">
        <f t="shared" si="88"/>
        <v>#VALUE!</v>
      </c>
      <c r="AX98" s="654" t="e">
        <f t="shared" si="88"/>
        <v>#VALUE!</v>
      </c>
      <c r="AY98" s="654" t="e">
        <f t="shared" si="88"/>
        <v>#VALUE!</v>
      </c>
      <c r="AZ98" s="654" t="e">
        <f t="shared" si="88"/>
        <v>#VALUE!</v>
      </c>
      <c r="BA98" s="654" t="e">
        <f t="shared" si="88"/>
        <v>#VALUE!</v>
      </c>
      <c r="BB98" s="654" t="e">
        <f t="shared" si="88"/>
        <v>#VALUE!</v>
      </c>
      <c r="BC98" s="654" t="e">
        <f t="shared" si="88"/>
        <v>#VALUE!</v>
      </c>
      <c r="BD98" s="654" t="e">
        <f t="shared" si="88"/>
        <v>#VALUE!</v>
      </c>
      <c r="BE98" s="654" t="e">
        <f t="shared" si="88"/>
        <v>#VALUE!</v>
      </c>
      <c r="BF98" s="654" t="e">
        <f t="shared" si="88"/>
        <v>#VALUE!</v>
      </c>
      <c r="BG98" s="654" t="e">
        <f t="shared" si="88"/>
        <v>#VALUE!</v>
      </c>
      <c r="BH98" s="654" t="e">
        <f t="shared" si="88"/>
        <v>#VALUE!</v>
      </c>
      <c r="BI98" s="654" t="e">
        <f t="shared" si="88"/>
        <v>#VALUE!</v>
      </c>
      <c r="BJ98" s="654" t="e">
        <f t="shared" si="88"/>
        <v>#VALUE!</v>
      </c>
      <c r="BK98" s="654" t="e">
        <f t="shared" si="88"/>
        <v>#VALUE!</v>
      </c>
      <c r="BL98" s="654" t="e">
        <f t="shared" si="88"/>
        <v>#VALUE!</v>
      </c>
      <c r="BM98" s="654" t="e">
        <f t="shared" si="88"/>
        <v>#VALUE!</v>
      </c>
      <c r="BN98" s="654" t="e">
        <f t="shared" si="88"/>
        <v>#VALUE!</v>
      </c>
      <c r="BO98" s="654" t="e">
        <f t="shared" si="88"/>
        <v>#VALUE!</v>
      </c>
    </row>
    <row r="99" spans="1:67">
      <c r="B99" s="342" t="s">
        <v>877</v>
      </c>
      <c r="C99" s="60" t="s">
        <v>794</v>
      </c>
      <c r="D99" s="640"/>
      <c r="E99" s="667" t="s">
        <v>1313</v>
      </c>
      <c r="F99" s="692"/>
      <c r="G99" s="654">
        <f>IF(COUNTBLANK(G100:G102)=3,"",SUM(G100:G102))</f>
        <v>0</v>
      </c>
      <c r="H99" s="654">
        <f t="shared" ref="H99:AF99" si="89">IF(COUNTBLANK(H100:H102)=3,"",SUM(H100:H102))</f>
        <v>0</v>
      </c>
      <c r="I99" s="654">
        <f t="shared" si="89"/>
        <v>0</v>
      </c>
      <c r="J99" s="654">
        <f t="shared" si="89"/>
        <v>0</v>
      </c>
      <c r="K99" s="654">
        <f t="shared" si="89"/>
        <v>0</v>
      </c>
      <c r="L99" s="654">
        <f t="shared" si="89"/>
        <v>0</v>
      </c>
      <c r="M99" s="654">
        <f t="shared" si="89"/>
        <v>0</v>
      </c>
      <c r="N99" s="654">
        <f t="shared" si="89"/>
        <v>0</v>
      </c>
      <c r="O99" s="654">
        <f t="shared" si="89"/>
        <v>0</v>
      </c>
      <c r="P99" s="654">
        <f t="shared" si="89"/>
        <v>0</v>
      </c>
      <c r="Q99" s="654">
        <f t="shared" si="89"/>
        <v>0</v>
      </c>
      <c r="R99" s="654">
        <f t="shared" si="89"/>
        <v>0</v>
      </c>
      <c r="S99" s="654">
        <f t="shared" si="89"/>
        <v>0</v>
      </c>
      <c r="T99" s="654">
        <f t="shared" si="89"/>
        <v>0</v>
      </c>
      <c r="U99" s="654">
        <f t="shared" si="89"/>
        <v>0</v>
      </c>
      <c r="V99" s="654">
        <f t="shared" si="89"/>
        <v>0</v>
      </c>
      <c r="W99" s="654">
        <f t="shared" si="89"/>
        <v>0</v>
      </c>
      <c r="X99" s="654">
        <f t="shared" si="89"/>
        <v>0</v>
      </c>
      <c r="Y99" s="654">
        <f t="shared" si="89"/>
        <v>0</v>
      </c>
      <c r="Z99" s="654">
        <f t="shared" si="89"/>
        <v>0</v>
      </c>
      <c r="AA99" s="654">
        <f t="shared" si="89"/>
        <v>0</v>
      </c>
      <c r="AB99" s="654">
        <f t="shared" si="89"/>
        <v>0</v>
      </c>
      <c r="AC99" s="654">
        <f t="shared" si="89"/>
        <v>0</v>
      </c>
      <c r="AD99" s="654">
        <f t="shared" si="89"/>
        <v>0</v>
      </c>
      <c r="AE99" s="654">
        <f t="shared" si="89"/>
        <v>0</v>
      </c>
      <c r="AF99" s="654">
        <f t="shared" si="89"/>
        <v>0</v>
      </c>
      <c r="AG99" s="654">
        <f t="shared" ref="AG99:AP99" si="90">IF(COUNTBLANK(AG100:AG102)=3,"",SUM(AG100:AG102))</f>
        <v>0</v>
      </c>
      <c r="AH99" s="654">
        <f t="shared" si="90"/>
        <v>0</v>
      </c>
      <c r="AI99" s="654">
        <f t="shared" si="90"/>
        <v>0</v>
      </c>
      <c r="AJ99" s="654">
        <f t="shared" si="90"/>
        <v>0</v>
      </c>
      <c r="AK99" s="654">
        <f t="shared" si="90"/>
        <v>0</v>
      </c>
      <c r="AL99" s="654">
        <f t="shared" si="90"/>
        <v>0</v>
      </c>
      <c r="AM99" s="654">
        <f t="shared" si="90"/>
        <v>0</v>
      </c>
      <c r="AN99" s="654">
        <f t="shared" si="90"/>
        <v>0</v>
      </c>
      <c r="AO99" s="654">
        <f t="shared" si="90"/>
        <v>0</v>
      </c>
      <c r="AP99" s="654">
        <f t="shared" si="90"/>
        <v>0</v>
      </c>
      <c r="AQ99" s="654">
        <f t="shared" ref="AQ99:BO99" si="91">IF(COUNTBLANK(AQ100:AQ102)=3,"",SUM(AQ100:AQ102))</f>
        <v>0</v>
      </c>
      <c r="AR99" s="654">
        <f t="shared" si="91"/>
        <v>0</v>
      </c>
      <c r="AS99" s="654">
        <f t="shared" si="91"/>
        <v>0</v>
      </c>
      <c r="AT99" s="654">
        <f t="shared" si="91"/>
        <v>0</v>
      </c>
      <c r="AU99" s="654">
        <f t="shared" si="91"/>
        <v>0</v>
      </c>
      <c r="AV99" s="654">
        <f t="shared" si="91"/>
        <v>0</v>
      </c>
      <c r="AW99" s="654">
        <f t="shared" si="91"/>
        <v>0</v>
      </c>
      <c r="AX99" s="654">
        <f t="shared" si="91"/>
        <v>0</v>
      </c>
      <c r="AY99" s="654">
        <f t="shared" si="91"/>
        <v>0</v>
      </c>
      <c r="AZ99" s="654">
        <f t="shared" si="91"/>
        <v>0</v>
      </c>
      <c r="BA99" s="654">
        <f t="shared" si="91"/>
        <v>0</v>
      </c>
      <c r="BB99" s="654">
        <f t="shared" si="91"/>
        <v>0</v>
      </c>
      <c r="BC99" s="654">
        <f t="shared" si="91"/>
        <v>0</v>
      </c>
      <c r="BD99" s="654">
        <f t="shared" si="91"/>
        <v>0</v>
      </c>
      <c r="BE99" s="654">
        <f t="shared" si="91"/>
        <v>0</v>
      </c>
      <c r="BF99" s="654">
        <f t="shared" si="91"/>
        <v>0</v>
      </c>
      <c r="BG99" s="654">
        <f t="shared" si="91"/>
        <v>0</v>
      </c>
      <c r="BH99" s="654">
        <f t="shared" si="91"/>
        <v>0</v>
      </c>
      <c r="BI99" s="654">
        <f t="shared" si="91"/>
        <v>0</v>
      </c>
      <c r="BJ99" s="654">
        <f t="shared" si="91"/>
        <v>0</v>
      </c>
      <c r="BK99" s="654">
        <f t="shared" si="91"/>
        <v>0</v>
      </c>
      <c r="BL99" s="654">
        <f t="shared" si="91"/>
        <v>0</v>
      </c>
      <c r="BM99" s="654">
        <f t="shared" si="91"/>
        <v>0</v>
      </c>
      <c r="BN99" s="654">
        <f t="shared" si="91"/>
        <v>0</v>
      </c>
      <c r="BO99" s="654">
        <f t="shared" si="91"/>
        <v>0</v>
      </c>
    </row>
    <row r="100" spans="1:67">
      <c r="B100" s="342" t="s">
        <v>756</v>
      </c>
      <c r="C100" s="725" t="s">
        <v>451</v>
      </c>
      <c r="D100" s="640"/>
      <c r="E100" s="667" t="s">
        <v>1313</v>
      </c>
      <c r="F100" s="692"/>
      <c r="G100" s="170" t="s">
        <v>783</v>
      </c>
      <c r="H100" s="170" t="s">
        <v>783</v>
      </c>
      <c r="I100" s="170" t="s">
        <v>783</v>
      </c>
      <c r="J100" s="170" t="s">
        <v>783</v>
      </c>
      <c r="K100" s="170" t="s">
        <v>783</v>
      </c>
      <c r="L100" s="170" t="s">
        <v>783</v>
      </c>
      <c r="M100" s="170" t="s">
        <v>783</v>
      </c>
      <c r="N100" s="170" t="s">
        <v>783</v>
      </c>
      <c r="O100" s="170" t="s">
        <v>783</v>
      </c>
      <c r="P100" s="170" t="s">
        <v>783</v>
      </c>
      <c r="Q100" s="170" t="s">
        <v>783</v>
      </c>
      <c r="R100" s="170" t="s">
        <v>783</v>
      </c>
      <c r="S100" s="170" t="s">
        <v>783</v>
      </c>
      <c r="T100" s="170" t="s">
        <v>783</v>
      </c>
      <c r="U100" s="170" t="s">
        <v>783</v>
      </c>
      <c r="V100" s="170" t="s">
        <v>783</v>
      </c>
      <c r="W100" s="170" t="s">
        <v>783</v>
      </c>
      <c r="X100" s="170" t="s">
        <v>783</v>
      </c>
      <c r="Y100" s="170" t="s">
        <v>783</v>
      </c>
      <c r="Z100" s="170" t="s">
        <v>783</v>
      </c>
      <c r="AA100" s="170" t="s">
        <v>783</v>
      </c>
      <c r="AB100" s="170" t="s">
        <v>783</v>
      </c>
      <c r="AC100" s="170" t="s">
        <v>783</v>
      </c>
      <c r="AD100" s="170" t="s">
        <v>783</v>
      </c>
      <c r="AE100" s="170" t="s">
        <v>783</v>
      </c>
      <c r="AF100" s="170" t="s">
        <v>783</v>
      </c>
      <c r="AG100" s="170" t="s">
        <v>783</v>
      </c>
      <c r="AH100" s="170" t="s">
        <v>783</v>
      </c>
      <c r="AI100" s="170" t="s">
        <v>783</v>
      </c>
      <c r="AJ100" s="170" t="s">
        <v>783</v>
      </c>
      <c r="AK100" s="170" t="s">
        <v>783</v>
      </c>
      <c r="AL100" s="170" t="s">
        <v>783</v>
      </c>
      <c r="AM100" s="170" t="s">
        <v>783</v>
      </c>
      <c r="AN100" s="170" t="s">
        <v>783</v>
      </c>
      <c r="AO100" s="170" t="s">
        <v>783</v>
      </c>
      <c r="AP100" s="170" t="s">
        <v>783</v>
      </c>
      <c r="AQ100" s="170" t="s">
        <v>783</v>
      </c>
      <c r="AR100" s="170" t="s">
        <v>783</v>
      </c>
      <c r="AS100" s="170" t="s">
        <v>783</v>
      </c>
      <c r="AT100" s="170" t="s">
        <v>783</v>
      </c>
      <c r="AU100" s="170" t="s">
        <v>783</v>
      </c>
      <c r="AV100" s="170" t="s">
        <v>783</v>
      </c>
      <c r="AW100" s="170" t="s">
        <v>783</v>
      </c>
      <c r="AX100" s="170" t="s">
        <v>783</v>
      </c>
      <c r="AY100" s="170" t="s">
        <v>783</v>
      </c>
      <c r="AZ100" s="170" t="s">
        <v>783</v>
      </c>
      <c r="BA100" s="170" t="s">
        <v>783</v>
      </c>
      <c r="BB100" s="170" t="s">
        <v>783</v>
      </c>
      <c r="BC100" s="170" t="s">
        <v>783</v>
      </c>
      <c r="BD100" s="170" t="s">
        <v>783</v>
      </c>
      <c r="BE100" s="170" t="s">
        <v>783</v>
      </c>
      <c r="BF100" s="170" t="s">
        <v>783</v>
      </c>
      <c r="BG100" s="170" t="s">
        <v>783</v>
      </c>
      <c r="BH100" s="170" t="s">
        <v>783</v>
      </c>
      <c r="BI100" s="170" t="s">
        <v>783</v>
      </c>
      <c r="BJ100" s="170" t="s">
        <v>783</v>
      </c>
      <c r="BK100" s="170" t="s">
        <v>783</v>
      </c>
      <c r="BL100" s="170" t="s">
        <v>783</v>
      </c>
      <c r="BM100" s="170" t="s">
        <v>783</v>
      </c>
      <c r="BN100" s="170" t="s">
        <v>783</v>
      </c>
      <c r="BO100" s="170" t="s">
        <v>783</v>
      </c>
    </row>
    <row r="101" spans="1:67">
      <c r="B101" s="342" t="s">
        <v>757</v>
      </c>
      <c r="C101" s="725" t="s">
        <v>1093</v>
      </c>
      <c r="D101" s="640"/>
      <c r="E101" s="667" t="s">
        <v>1313</v>
      </c>
      <c r="F101" s="692"/>
      <c r="G101" s="170" t="s">
        <v>783</v>
      </c>
      <c r="H101" s="170" t="s">
        <v>783</v>
      </c>
      <c r="I101" s="170" t="s">
        <v>783</v>
      </c>
      <c r="J101" s="170" t="s">
        <v>783</v>
      </c>
      <c r="K101" s="170" t="s">
        <v>783</v>
      </c>
      <c r="L101" s="170" t="s">
        <v>783</v>
      </c>
      <c r="M101" s="170" t="s">
        <v>783</v>
      </c>
      <c r="N101" s="170" t="s">
        <v>783</v>
      </c>
      <c r="O101" s="170" t="s">
        <v>783</v>
      </c>
      <c r="P101" s="170" t="s">
        <v>783</v>
      </c>
      <c r="Q101" s="170" t="s">
        <v>783</v>
      </c>
      <c r="R101" s="170" t="s">
        <v>783</v>
      </c>
      <c r="S101" s="170" t="s">
        <v>783</v>
      </c>
      <c r="T101" s="170" t="s">
        <v>783</v>
      </c>
      <c r="U101" s="170" t="s">
        <v>783</v>
      </c>
      <c r="V101" s="170" t="s">
        <v>783</v>
      </c>
      <c r="W101" s="170" t="s">
        <v>783</v>
      </c>
      <c r="X101" s="170" t="s">
        <v>783</v>
      </c>
      <c r="Y101" s="170" t="s">
        <v>783</v>
      </c>
      <c r="Z101" s="170" t="s">
        <v>783</v>
      </c>
      <c r="AA101" s="170" t="s">
        <v>783</v>
      </c>
      <c r="AB101" s="170" t="s">
        <v>783</v>
      </c>
      <c r="AC101" s="170" t="s">
        <v>783</v>
      </c>
      <c r="AD101" s="170" t="s">
        <v>783</v>
      </c>
      <c r="AE101" s="170" t="s">
        <v>783</v>
      </c>
      <c r="AF101" s="170" t="s">
        <v>783</v>
      </c>
      <c r="AG101" s="170" t="s">
        <v>783</v>
      </c>
      <c r="AH101" s="170" t="s">
        <v>783</v>
      </c>
      <c r="AI101" s="170" t="s">
        <v>783</v>
      </c>
      <c r="AJ101" s="170" t="s">
        <v>783</v>
      </c>
      <c r="AK101" s="170" t="s">
        <v>783</v>
      </c>
      <c r="AL101" s="170" t="s">
        <v>783</v>
      </c>
      <c r="AM101" s="170" t="s">
        <v>783</v>
      </c>
      <c r="AN101" s="170" t="s">
        <v>783</v>
      </c>
      <c r="AO101" s="170" t="s">
        <v>783</v>
      </c>
      <c r="AP101" s="170" t="s">
        <v>783</v>
      </c>
      <c r="AQ101" s="170" t="s">
        <v>783</v>
      </c>
      <c r="AR101" s="170" t="s">
        <v>783</v>
      </c>
      <c r="AS101" s="170" t="s">
        <v>783</v>
      </c>
      <c r="AT101" s="170" t="s">
        <v>783</v>
      </c>
      <c r="AU101" s="170" t="s">
        <v>783</v>
      </c>
      <c r="AV101" s="170" t="s">
        <v>783</v>
      </c>
      <c r="AW101" s="170" t="s">
        <v>783</v>
      </c>
      <c r="AX101" s="170" t="s">
        <v>783</v>
      </c>
      <c r="AY101" s="170" t="s">
        <v>783</v>
      </c>
      <c r="AZ101" s="170" t="s">
        <v>783</v>
      </c>
      <c r="BA101" s="170" t="s">
        <v>783</v>
      </c>
      <c r="BB101" s="170" t="s">
        <v>783</v>
      </c>
      <c r="BC101" s="170" t="s">
        <v>783</v>
      </c>
      <c r="BD101" s="170" t="s">
        <v>783</v>
      </c>
      <c r="BE101" s="170" t="s">
        <v>783</v>
      </c>
      <c r="BF101" s="170" t="s">
        <v>783</v>
      </c>
      <c r="BG101" s="170" t="s">
        <v>783</v>
      </c>
      <c r="BH101" s="170" t="s">
        <v>783</v>
      </c>
      <c r="BI101" s="170" t="s">
        <v>783</v>
      </c>
      <c r="BJ101" s="170" t="s">
        <v>783</v>
      </c>
      <c r="BK101" s="170" t="s">
        <v>783</v>
      </c>
      <c r="BL101" s="170" t="s">
        <v>783</v>
      </c>
      <c r="BM101" s="170" t="s">
        <v>783</v>
      </c>
      <c r="BN101" s="170" t="s">
        <v>783</v>
      </c>
      <c r="BO101" s="170" t="s">
        <v>783</v>
      </c>
    </row>
    <row r="102" spans="1:67">
      <c r="B102" s="342" t="s">
        <v>758</v>
      </c>
      <c r="C102" s="725" t="s">
        <v>1094</v>
      </c>
      <c r="D102" s="640"/>
      <c r="E102" s="667" t="s">
        <v>1313</v>
      </c>
      <c r="F102" s="692"/>
      <c r="G102" s="170" t="s">
        <v>783</v>
      </c>
      <c r="H102" s="170" t="s">
        <v>783</v>
      </c>
      <c r="I102" s="170" t="s">
        <v>783</v>
      </c>
      <c r="J102" s="170" t="s">
        <v>783</v>
      </c>
      <c r="K102" s="170" t="s">
        <v>783</v>
      </c>
      <c r="L102" s="170" t="s">
        <v>783</v>
      </c>
      <c r="M102" s="170" t="s">
        <v>783</v>
      </c>
      <c r="N102" s="170" t="s">
        <v>783</v>
      </c>
      <c r="O102" s="170" t="s">
        <v>783</v>
      </c>
      <c r="P102" s="170" t="s">
        <v>783</v>
      </c>
      <c r="Q102" s="170" t="s">
        <v>783</v>
      </c>
      <c r="R102" s="170" t="s">
        <v>783</v>
      </c>
      <c r="S102" s="170" t="s">
        <v>783</v>
      </c>
      <c r="T102" s="170" t="s">
        <v>783</v>
      </c>
      <c r="U102" s="170" t="s">
        <v>783</v>
      </c>
      <c r="V102" s="170" t="s">
        <v>783</v>
      </c>
      <c r="W102" s="170" t="s">
        <v>783</v>
      </c>
      <c r="X102" s="170" t="s">
        <v>783</v>
      </c>
      <c r="Y102" s="170" t="s">
        <v>783</v>
      </c>
      <c r="Z102" s="170" t="s">
        <v>783</v>
      </c>
      <c r="AA102" s="170" t="s">
        <v>783</v>
      </c>
      <c r="AB102" s="170" t="s">
        <v>783</v>
      </c>
      <c r="AC102" s="170" t="s">
        <v>783</v>
      </c>
      <c r="AD102" s="170" t="s">
        <v>783</v>
      </c>
      <c r="AE102" s="170" t="s">
        <v>783</v>
      </c>
      <c r="AF102" s="170" t="s">
        <v>783</v>
      </c>
      <c r="AG102" s="170" t="s">
        <v>783</v>
      </c>
      <c r="AH102" s="170" t="s">
        <v>783</v>
      </c>
      <c r="AI102" s="170" t="s">
        <v>783</v>
      </c>
      <c r="AJ102" s="170" t="s">
        <v>783</v>
      </c>
      <c r="AK102" s="170" t="s">
        <v>783</v>
      </c>
      <c r="AL102" s="170" t="s">
        <v>783</v>
      </c>
      <c r="AM102" s="170" t="s">
        <v>783</v>
      </c>
      <c r="AN102" s="170" t="s">
        <v>783</v>
      </c>
      <c r="AO102" s="170" t="s">
        <v>783</v>
      </c>
      <c r="AP102" s="170" t="s">
        <v>783</v>
      </c>
      <c r="AQ102" s="170" t="s">
        <v>783</v>
      </c>
      <c r="AR102" s="170" t="s">
        <v>783</v>
      </c>
      <c r="AS102" s="170" t="s">
        <v>783</v>
      </c>
      <c r="AT102" s="170" t="s">
        <v>783</v>
      </c>
      <c r="AU102" s="170" t="s">
        <v>783</v>
      </c>
      <c r="AV102" s="170" t="s">
        <v>783</v>
      </c>
      <c r="AW102" s="170" t="s">
        <v>783</v>
      </c>
      <c r="AX102" s="170" t="s">
        <v>783</v>
      </c>
      <c r="AY102" s="170" t="s">
        <v>783</v>
      </c>
      <c r="AZ102" s="170" t="s">
        <v>783</v>
      </c>
      <c r="BA102" s="170" t="s">
        <v>783</v>
      </c>
      <c r="BB102" s="170" t="s">
        <v>783</v>
      </c>
      <c r="BC102" s="170" t="s">
        <v>783</v>
      </c>
      <c r="BD102" s="170" t="s">
        <v>783</v>
      </c>
      <c r="BE102" s="170" t="s">
        <v>783</v>
      </c>
      <c r="BF102" s="170" t="s">
        <v>783</v>
      </c>
      <c r="BG102" s="170" t="s">
        <v>783</v>
      </c>
      <c r="BH102" s="170" t="s">
        <v>783</v>
      </c>
      <c r="BI102" s="170" t="s">
        <v>783</v>
      </c>
      <c r="BJ102" s="170" t="s">
        <v>783</v>
      </c>
      <c r="BK102" s="170" t="s">
        <v>783</v>
      </c>
      <c r="BL102" s="170" t="s">
        <v>783</v>
      </c>
      <c r="BM102" s="170" t="s">
        <v>783</v>
      </c>
      <c r="BN102" s="170" t="s">
        <v>783</v>
      </c>
      <c r="BO102" s="170" t="s">
        <v>783</v>
      </c>
    </row>
    <row r="103" spans="1:67" ht="12.75" customHeight="1">
      <c r="B103" s="342" t="s">
        <v>878</v>
      </c>
      <c r="C103" s="60" t="s">
        <v>128</v>
      </c>
      <c r="D103" s="640"/>
      <c r="E103" s="667" t="s">
        <v>1294</v>
      </c>
      <c r="F103" s="692"/>
      <c r="G103" s="170" t="str">
        <f>IF(AND(G99="",G162=""),"",IF(G99=0,"not appl.",G162/G99*1000))</f>
        <v>not appl.</v>
      </c>
      <c r="H103" s="170" t="str">
        <f t="shared" ref="H103:AF103" si="92">IF(AND(H99="",H162=""),"",IF(H99=0,"not appl.",H162/H99*1000))</f>
        <v>not appl.</v>
      </c>
      <c r="I103" s="170" t="str">
        <f t="shared" si="92"/>
        <v>not appl.</v>
      </c>
      <c r="J103" s="170" t="str">
        <f t="shared" si="92"/>
        <v>not appl.</v>
      </c>
      <c r="K103" s="170" t="str">
        <f t="shared" si="92"/>
        <v>not appl.</v>
      </c>
      <c r="L103" s="170" t="str">
        <f t="shared" si="92"/>
        <v>not appl.</v>
      </c>
      <c r="M103" s="170" t="str">
        <f t="shared" si="92"/>
        <v>not appl.</v>
      </c>
      <c r="N103" s="170" t="str">
        <f t="shared" si="92"/>
        <v>not appl.</v>
      </c>
      <c r="O103" s="170" t="str">
        <f t="shared" si="92"/>
        <v>not appl.</v>
      </c>
      <c r="P103" s="170" t="str">
        <f t="shared" si="92"/>
        <v>not appl.</v>
      </c>
      <c r="Q103" s="170" t="str">
        <f t="shared" si="92"/>
        <v>not appl.</v>
      </c>
      <c r="R103" s="170" t="str">
        <f t="shared" si="92"/>
        <v>not appl.</v>
      </c>
      <c r="S103" s="170" t="str">
        <f t="shared" si="92"/>
        <v>not appl.</v>
      </c>
      <c r="T103" s="170" t="str">
        <f t="shared" si="92"/>
        <v>not appl.</v>
      </c>
      <c r="U103" s="170" t="str">
        <f t="shared" si="92"/>
        <v>not appl.</v>
      </c>
      <c r="V103" s="170" t="str">
        <f t="shared" si="92"/>
        <v>not appl.</v>
      </c>
      <c r="W103" s="170" t="str">
        <f t="shared" si="92"/>
        <v>not appl.</v>
      </c>
      <c r="X103" s="170" t="str">
        <f t="shared" si="92"/>
        <v>not appl.</v>
      </c>
      <c r="Y103" s="170" t="str">
        <f t="shared" si="92"/>
        <v>not appl.</v>
      </c>
      <c r="Z103" s="170" t="str">
        <f t="shared" si="92"/>
        <v>not appl.</v>
      </c>
      <c r="AA103" s="170" t="str">
        <f t="shared" si="92"/>
        <v>not appl.</v>
      </c>
      <c r="AB103" s="170" t="str">
        <f t="shared" si="92"/>
        <v>not appl.</v>
      </c>
      <c r="AC103" s="170" t="str">
        <f t="shared" si="92"/>
        <v>not appl.</v>
      </c>
      <c r="AD103" s="170" t="str">
        <f t="shared" si="92"/>
        <v>not appl.</v>
      </c>
      <c r="AE103" s="170" t="str">
        <f t="shared" si="92"/>
        <v>not appl.</v>
      </c>
      <c r="AF103" s="170" t="str">
        <f t="shared" si="92"/>
        <v>not appl.</v>
      </c>
      <c r="AG103" s="170" t="str">
        <f t="shared" ref="AG103:AP103" si="93">IF(AND(AG99="",AG162=""),"",IF(AG99=0,"not appl.",AG162/AG99*1000))</f>
        <v>not appl.</v>
      </c>
      <c r="AH103" s="170" t="str">
        <f t="shared" si="93"/>
        <v>not appl.</v>
      </c>
      <c r="AI103" s="170" t="str">
        <f t="shared" si="93"/>
        <v>not appl.</v>
      </c>
      <c r="AJ103" s="170" t="str">
        <f t="shared" si="93"/>
        <v>not appl.</v>
      </c>
      <c r="AK103" s="170" t="str">
        <f t="shared" si="93"/>
        <v>not appl.</v>
      </c>
      <c r="AL103" s="170" t="str">
        <f t="shared" si="93"/>
        <v>not appl.</v>
      </c>
      <c r="AM103" s="170" t="str">
        <f t="shared" si="93"/>
        <v>not appl.</v>
      </c>
      <c r="AN103" s="170" t="str">
        <f t="shared" si="93"/>
        <v>not appl.</v>
      </c>
      <c r="AO103" s="170" t="str">
        <f t="shared" si="93"/>
        <v>not appl.</v>
      </c>
      <c r="AP103" s="170" t="str">
        <f t="shared" si="93"/>
        <v>not appl.</v>
      </c>
      <c r="AQ103" s="170" t="str">
        <f t="shared" ref="AQ103:BO103" si="94">IF(AND(AQ99="",AQ162=""),"",IF(AQ99=0,"not appl.",AQ162/AQ99*1000))</f>
        <v>not appl.</v>
      </c>
      <c r="AR103" s="170" t="str">
        <f t="shared" si="94"/>
        <v>not appl.</v>
      </c>
      <c r="AS103" s="170" t="str">
        <f t="shared" si="94"/>
        <v>not appl.</v>
      </c>
      <c r="AT103" s="170" t="str">
        <f t="shared" si="94"/>
        <v>not appl.</v>
      </c>
      <c r="AU103" s="170" t="str">
        <f t="shared" si="94"/>
        <v>not appl.</v>
      </c>
      <c r="AV103" s="170" t="str">
        <f t="shared" si="94"/>
        <v>not appl.</v>
      </c>
      <c r="AW103" s="170" t="str">
        <f t="shared" si="94"/>
        <v>not appl.</v>
      </c>
      <c r="AX103" s="170" t="str">
        <f t="shared" si="94"/>
        <v>not appl.</v>
      </c>
      <c r="AY103" s="170" t="str">
        <f t="shared" si="94"/>
        <v>not appl.</v>
      </c>
      <c r="AZ103" s="170" t="str">
        <f t="shared" si="94"/>
        <v>not appl.</v>
      </c>
      <c r="BA103" s="170" t="str">
        <f t="shared" si="94"/>
        <v>not appl.</v>
      </c>
      <c r="BB103" s="170" t="str">
        <f t="shared" si="94"/>
        <v>not appl.</v>
      </c>
      <c r="BC103" s="170" t="str">
        <f t="shared" si="94"/>
        <v>not appl.</v>
      </c>
      <c r="BD103" s="170" t="str">
        <f t="shared" si="94"/>
        <v>not appl.</v>
      </c>
      <c r="BE103" s="170" t="str">
        <f t="shared" si="94"/>
        <v>not appl.</v>
      </c>
      <c r="BF103" s="170" t="str">
        <f t="shared" si="94"/>
        <v>not appl.</v>
      </c>
      <c r="BG103" s="170" t="str">
        <f t="shared" si="94"/>
        <v>not appl.</v>
      </c>
      <c r="BH103" s="170" t="str">
        <f t="shared" si="94"/>
        <v>not appl.</v>
      </c>
      <c r="BI103" s="170" t="str">
        <f t="shared" si="94"/>
        <v>not appl.</v>
      </c>
      <c r="BJ103" s="170" t="str">
        <f t="shared" si="94"/>
        <v>not appl.</v>
      </c>
      <c r="BK103" s="170" t="str">
        <f t="shared" si="94"/>
        <v>not appl.</v>
      </c>
      <c r="BL103" s="170" t="str">
        <f t="shared" si="94"/>
        <v>not appl.</v>
      </c>
      <c r="BM103" s="170" t="str">
        <f t="shared" si="94"/>
        <v>not appl.</v>
      </c>
      <c r="BN103" s="170" t="str">
        <f t="shared" si="94"/>
        <v>not appl.</v>
      </c>
      <c r="BO103" s="170" t="str">
        <f t="shared" si="94"/>
        <v>not appl.</v>
      </c>
    </row>
    <row r="104" spans="1:67">
      <c r="B104" s="342" t="s">
        <v>612</v>
      </c>
      <c r="C104" s="60" t="s">
        <v>762</v>
      </c>
      <c r="D104" s="720"/>
      <c r="E104" s="667" t="s">
        <v>1313</v>
      </c>
      <c r="F104" s="692"/>
      <c r="G104" s="170" t="s">
        <v>783</v>
      </c>
      <c r="H104" s="170" t="s">
        <v>783</v>
      </c>
      <c r="I104" s="170" t="s">
        <v>783</v>
      </c>
      <c r="J104" s="170" t="s">
        <v>783</v>
      </c>
      <c r="K104" s="170" t="s">
        <v>783</v>
      </c>
      <c r="L104" s="170" t="s">
        <v>783</v>
      </c>
      <c r="M104" s="170" t="s">
        <v>783</v>
      </c>
      <c r="N104" s="170" t="s">
        <v>783</v>
      </c>
      <c r="O104" s="170" t="s">
        <v>783</v>
      </c>
      <c r="P104" s="170" t="s">
        <v>783</v>
      </c>
      <c r="Q104" s="170" t="s">
        <v>783</v>
      </c>
      <c r="R104" s="170" t="s">
        <v>783</v>
      </c>
      <c r="S104" s="170" t="s">
        <v>783</v>
      </c>
      <c r="T104" s="170" t="s">
        <v>783</v>
      </c>
      <c r="U104" s="170" t="s">
        <v>783</v>
      </c>
      <c r="V104" s="170" t="s">
        <v>783</v>
      </c>
      <c r="W104" s="170" t="s">
        <v>783</v>
      </c>
      <c r="X104" s="170" t="s">
        <v>783</v>
      </c>
      <c r="Y104" s="170" t="s">
        <v>783</v>
      </c>
      <c r="Z104" s="170" t="s">
        <v>783</v>
      </c>
      <c r="AA104" s="170" t="s">
        <v>783</v>
      </c>
      <c r="AB104" s="170" t="s">
        <v>783</v>
      </c>
      <c r="AC104" s="170" t="s">
        <v>783</v>
      </c>
      <c r="AD104" s="170" t="s">
        <v>783</v>
      </c>
      <c r="AE104" s="170" t="s">
        <v>783</v>
      </c>
      <c r="AF104" s="170" t="s">
        <v>783</v>
      </c>
      <c r="AG104" s="170" t="s">
        <v>783</v>
      </c>
      <c r="AH104" s="170" t="s">
        <v>783</v>
      </c>
      <c r="AI104" s="170" t="s">
        <v>783</v>
      </c>
      <c r="AJ104" s="170" t="s">
        <v>783</v>
      </c>
      <c r="AK104" s="170" t="s">
        <v>783</v>
      </c>
      <c r="AL104" s="170" t="s">
        <v>783</v>
      </c>
      <c r="AM104" s="170" t="s">
        <v>783</v>
      </c>
      <c r="AN104" s="170" t="s">
        <v>783</v>
      </c>
      <c r="AO104" s="170" t="s">
        <v>783</v>
      </c>
      <c r="AP104" s="170" t="s">
        <v>783</v>
      </c>
      <c r="AQ104" s="170" t="s">
        <v>783</v>
      </c>
      <c r="AR104" s="170" t="s">
        <v>783</v>
      </c>
      <c r="AS104" s="170" t="s">
        <v>783</v>
      </c>
      <c r="AT104" s="170" t="s">
        <v>783</v>
      </c>
      <c r="AU104" s="170" t="s">
        <v>783</v>
      </c>
      <c r="AV104" s="170" t="s">
        <v>783</v>
      </c>
      <c r="AW104" s="170" t="s">
        <v>783</v>
      </c>
      <c r="AX104" s="170" t="s">
        <v>783</v>
      </c>
      <c r="AY104" s="170" t="s">
        <v>783</v>
      </c>
      <c r="AZ104" s="170" t="s">
        <v>783</v>
      </c>
      <c r="BA104" s="170" t="s">
        <v>783</v>
      </c>
      <c r="BB104" s="170" t="s">
        <v>783</v>
      </c>
      <c r="BC104" s="170" t="s">
        <v>783</v>
      </c>
      <c r="BD104" s="170" t="s">
        <v>783</v>
      </c>
      <c r="BE104" s="170" t="s">
        <v>783</v>
      </c>
      <c r="BF104" s="170" t="s">
        <v>783</v>
      </c>
      <c r="BG104" s="170" t="s">
        <v>783</v>
      </c>
      <c r="BH104" s="170" t="s">
        <v>783</v>
      </c>
      <c r="BI104" s="170" t="s">
        <v>783</v>
      </c>
      <c r="BJ104" s="170" t="s">
        <v>783</v>
      </c>
      <c r="BK104" s="170" t="s">
        <v>783</v>
      </c>
      <c r="BL104" s="170" t="s">
        <v>783</v>
      </c>
      <c r="BM104" s="170" t="s">
        <v>783</v>
      </c>
      <c r="BN104" s="170" t="s">
        <v>783</v>
      </c>
      <c r="BO104" s="170" t="s">
        <v>783</v>
      </c>
    </row>
    <row r="105" spans="1:67">
      <c r="B105" s="342">
        <v>33</v>
      </c>
      <c r="C105" s="60" t="s">
        <v>760</v>
      </c>
      <c r="D105" s="640"/>
      <c r="E105" s="667" t="s">
        <v>1313</v>
      </c>
      <c r="F105" s="692"/>
      <c r="G105" s="654" t="e">
        <f>IF(OR(G91="",G96="",G100=""),"",G91+G96+G100)</f>
        <v>#VALUE!</v>
      </c>
      <c r="H105" s="654" t="e">
        <f t="shared" ref="H105:AF105" si="95">IF(OR(H91="",H96="",H100=""),"",H91+H96+H100)</f>
        <v>#VALUE!</v>
      </c>
      <c r="I105" s="654" t="e">
        <f t="shared" si="95"/>
        <v>#VALUE!</v>
      </c>
      <c r="J105" s="654" t="e">
        <f t="shared" si="95"/>
        <v>#VALUE!</v>
      </c>
      <c r="K105" s="654" t="e">
        <f t="shared" si="95"/>
        <v>#VALUE!</v>
      </c>
      <c r="L105" s="654" t="e">
        <f t="shared" si="95"/>
        <v>#VALUE!</v>
      </c>
      <c r="M105" s="654" t="e">
        <f t="shared" si="95"/>
        <v>#VALUE!</v>
      </c>
      <c r="N105" s="654" t="e">
        <f t="shared" si="95"/>
        <v>#VALUE!</v>
      </c>
      <c r="O105" s="654" t="e">
        <f t="shared" si="95"/>
        <v>#VALUE!</v>
      </c>
      <c r="P105" s="654" t="e">
        <f t="shared" si="95"/>
        <v>#VALUE!</v>
      </c>
      <c r="Q105" s="654" t="e">
        <f t="shared" si="95"/>
        <v>#VALUE!</v>
      </c>
      <c r="R105" s="654" t="e">
        <f t="shared" si="95"/>
        <v>#VALUE!</v>
      </c>
      <c r="S105" s="654" t="e">
        <f t="shared" si="95"/>
        <v>#VALUE!</v>
      </c>
      <c r="T105" s="654" t="e">
        <f t="shared" si="95"/>
        <v>#VALUE!</v>
      </c>
      <c r="U105" s="654" t="e">
        <f t="shared" si="95"/>
        <v>#VALUE!</v>
      </c>
      <c r="V105" s="654" t="e">
        <f t="shared" si="95"/>
        <v>#VALUE!</v>
      </c>
      <c r="W105" s="654" t="e">
        <f t="shared" si="95"/>
        <v>#VALUE!</v>
      </c>
      <c r="X105" s="654" t="e">
        <f t="shared" si="95"/>
        <v>#VALUE!</v>
      </c>
      <c r="Y105" s="654" t="e">
        <f t="shared" si="95"/>
        <v>#VALUE!</v>
      </c>
      <c r="Z105" s="654" t="e">
        <f t="shared" si="95"/>
        <v>#VALUE!</v>
      </c>
      <c r="AA105" s="654" t="e">
        <f t="shared" si="95"/>
        <v>#VALUE!</v>
      </c>
      <c r="AB105" s="654" t="e">
        <f t="shared" si="95"/>
        <v>#VALUE!</v>
      </c>
      <c r="AC105" s="654" t="e">
        <f t="shared" si="95"/>
        <v>#VALUE!</v>
      </c>
      <c r="AD105" s="654" t="e">
        <f t="shared" si="95"/>
        <v>#VALUE!</v>
      </c>
      <c r="AE105" s="654" t="e">
        <f t="shared" si="95"/>
        <v>#VALUE!</v>
      </c>
      <c r="AF105" s="654" t="e">
        <f t="shared" si="95"/>
        <v>#VALUE!</v>
      </c>
      <c r="AG105" s="654" t="e">
        <f t="shared" ref="AG105:AP105" si="96">IF(OR(AG91="",AG96="",AG100=""),"",AG91+AG96+AG100)</f>
        <v>#VALUE!</v>
      </c>
      <c r="AH105" s="654" t="e">
        <f t="shared" si="96"/>
        <v>#VALUE!</v>
      </c>
      <c r="AI105" s="654" t="e">
        <f t="shared" si="96"/>
        <v>#VALUE!</v>
      </c>
      <c r="AJ105" s="654" t="e">
        <f t="shared" si="96"/>
        <v>#VALUE!</v>
      </c>
      <c r="AK105" s="654" t="e">
        <f t="shared" si="96"/>
        <v>#VALUE!</v>
      </c>
      <c r="AL105" s="654" t="e">
        <f t="shared" si="96"/>
        <v>#VALUE!</v>
      </c>
      <c r="AM105" s="654" t="e">
        <f t="shared" si="96"/>
        <v>#VALUE!</v>
      </c>
      <c r="AN105" s="654" t="e">
        <f t="shared" si="96"/>
        <v>#VALUE!</v>
      </c>
      <c r="AO105" s="654" t="e">
        <f t="shared" si="96"/>
        <v>#VALUE!</v>
      </c>
      <c r="AP105" s="654" t="e">
        <f t="shared" si="96"/>
        <v>#VALUE!</v>
      </c>
      <c r="AQ105" s="654" t="e">
        <f t="shared" ref="AQ105:BO105" si="97">IF(OR(AQ91="",AQ96="",AQ100=""),"",AQ91+AQ96+AQ100)</f>
        <v>#VALUE!</v>
      </c>
      <c r="AR105" s="654" t="e">
        <f t="shared" si="97"/>
        <v>#VALUE!</v>
      </c>
      <c r="AS105" s="654" t="e">
        <f t="shared" si="97"/>
        <v>#VALUE!</v>
      </c>
      <c r="AT105" s="654" t="e">
        <f t="shared" si="97"/>
        <v>#VALUE!</v>
      </c>
      <c r="AU105" s="654" t="e">
        <f t="shared" si="97"/>
        <v>#VALUE!</v>
      </c>
      <c r="AV105" s="654" t="e">
        <f t="shared" si="97"/>
        <v>#VALUE!</v>
      </c>
      <c r="AW105" s="654" t="e">
        <f t="shared" si="97"/>
        <v>#VALUE!</v>
      </c>
      <c r="AX105" s="654" t="e">
        <f t="shared" si="97"/>
        <v>#VALUE!</v>
      </c>
      <c r="AY105" s="654" t="e">
        <f t="shared" si="97"/>
        <v>#VALUE!</v>
      </c>
      <c r="AZ105" s="654" t="e">
        <f t="shared" si="97"/>
        <v>#VALUE!</v>
      </c>
      <c r="BA105" s="654" t="e">
        <f t="shared" si="97"/>
        <v>#VALUE!</v>
      </c>
      <c r="BB105" s="654" t="e">
        <f t="shared" si="97"/>
        <v>#VALUE!</v>
      </c>
      <c r="BC105" s="654" t="e">
        <f t="shared" si="97"/>
        <v>#VALUE!</v>
      </c>
      <c r="BD105" s="654" t="e">
        <f t="shared" si="97"/>
        <v>#VALUE!</v>
      </c>
      <c r="BE105" s="654" t="e">
        <f t="shared" si="97"/>
        <v>#VALUE!</v>
      </c>
      <c r="BF105" s="654" t="e">
        <f t="shared" si="97"/>
        <v>#VALUE!</v>
      </c>
      <c r="BG105" s="654" t="e">
        <f t="shared" si="97"/>
        <v>#VALUE!</v>
      </c>
      <c r="BH105" s="654" t="e">
        <f t="shared" si="97"/>
        <v>#VALUE!</v>
      </c>
      <c r="BI105" s="654" t="e">
        <f t="shared" si="97"/>
        <v>#VALUE!</v>
      </c>
      <c r="BJ105" s="654" t="e">
        <f t="shared" si="97"/>
        <v>#VALUE!</v>
      </c>
      <c r="BK105" s="654" t="e">
        <f t="shared" si="97"/>
        <v>#VALUE!</v>
      </c>
      <c r="BL105" s="654" t="e">
        <f t="shared" si="97"/>
        <v>#VALUE!</v>
      </c>
      <c r="BM105" s="654" t="e">
        <f t="shared" si="97"/>
        <v>#VALUE!</v>
      </c>
      <c r="BN105" s="654" t="e">
        <f t="shared" si="97"/>
        <v>#VALUE!</v>
      </c>
      <c r="BO105" s="654" t="e">
        <f t="shared" si="97"/>
        <v>#VALUE!</v>
      </c>
    </row>
    <row r="106" spans="1:67" ht="13.5" thickBot="1">
      <c r="G106" s="856"/>
      <c r="H106" s="856"/>
      <c r="I106" s="856"/>
      <c r="J106" s="856"/>
      <c r="K106" s="856"/>
      <c r="L106" s="856"/>
      <c r="M106" s="856"/>
      <c r="N106" s="856"/>
      <c r="O106" s="856"/>
      <c r="P106" s="856"/>
      <c r="Q106" s="856"/>
      <c r="R106" s="856"/>
      <c r="S106" s="856"/>
      <c r="T106" s="856"/>
      <c r="U106" s="856"/>
      <c r="V106" s="856"/>
      <c r="W106" s="856"/>
      <c r="X106" s="856"/>
      <c r="Y106" s="856"/>
      <c r="Z106" s="856"/>
      <c r="AA106" s="856"/>
      <c r="AB106" s="856"/>
      <c r="AC106" s="856"/>
      <c r="AD106" s="856"/>
      <c r="AE106" s="856"/>
      <c r="AF106" s="856"/>
      <c r="AG106" s="856"/>
      <c r="AH106" s="856"/>
      <c r="AI106" s="856"/>
      <c r="AJ106" s="856"/>
      <c r="AK106" s="856"/>
      <c r="AL106" s="856"/>
      <c r="AM106" s="856"/>
      <c r="AN106" s="856"/>
      <c r="AO106" s="856"/>
      <c r="AP106" s="856"/>
      <c r="AQ106" s="856"/>
      <c r="AR106" s="856"/>
      <c r="AS106" s="856"/>
      <c r="AT106" s="856"/>
      <c r="AU106" s="856"/>
      <c r="AV106" s="856"/>
      <c r="AW106" s="856"/>
      <c r="AX106" s="856"/>
      <c r="AY106" s="856"/>
      <c r="AZ106" s="856"/>
      <c r="BA106" s="856"/>
      <c r="BB106" s="856"/>
      <c r="BC106" s="856"/>
      <c r="BD106" s="856"/>
      <c r="BE106" s="856"/>
      <c r="BF106" s="856"/>
      <c r="BG106" s="856"/>
      <c r="BH106" s="856"/>
      <c r="BI106" s="856"/>
      <c r="BJ106" s="856"/>
      <c r="BK106" s="856"/>
      <c r="BL106" s="856"/>
      <c r="BM106" s="856"/>
      <c r="BN106" s="856"/>
      <c r="BO106" s="856"/>
    </row>
    <row r="107" spans="1:67" ht="13.5" thickBot="1">
      <c r="B107" s="17" t="s">
        <v>237</v>
      </c>
      <c r="C107" s="613"/>
      <c r="D107" s="613"/>
      <c r="E107" s="637"/>
      <c r="F107" s="791"/>
      <c r="G107" s="147">
        <f t="shared" ref="G107:BO107" si="98">G$7</f>
        <v>1990</v>
      </c>
      <c r="H107" s="147">
        <f t="shared" si="98"/>
        <v>1991</v>
      </c>
      <c r="I107" s="147">
        <f t="shared" si="98"/>
        <v>1992</v>
      </c>
      <c r="J107" s="147">
        <f t="shared" si="98"/>
        <v>1993</v>
      </c>
      <c r="K107" s="147">
        <f t="shared" si="98"/>
        <v>1994</v>
      </c>
      <c r="L107" s="147">
        <f t="shared" si="98"/>
        <v>1995</v>
      </c>
      <c r="M107" s="147">
        <f t="shared" si="98"/>
        <v>1996</v>
      </c>
      <c r="N107" s="147">
        <f t="shared" si="98"/>
        <v>1997</v>
      </c>
      <c r="O107" s="147">
        <f t="shared" si="98"/>
        <v>1998</v>
      </c>
      <c r="P107" s="147">
        <f t="shared" si="98"/>
        <v>1999</v>
      </c>
      <c r="Q107" s="147">
        <f t="shared" si="98"/>
        <v>2000</v>
      </c>
      <c r="R107" s="147">
        <f t="shared" si="98"/>
        <v>2001</v>
      </c>
      <c r="S107" s="147">
        <f t="shared" si="98"/>
        <v>2002</v>
      </c>
      <c r="T107" s="149">
        <f t="shared" si="98"/>
        <v>2003</v>
      </c>
      <c r="U107" s="149">
        <f t="shared" si="98"/>
        <v>2004</v>
      </c>
      <c r="V107" s="149">
        <f t="shared" si="98"/>
        <v>2005</v>
      </c>
      <c r="W107" s="149">
        <f t="shared" si="98"/>
        <v>2006</v>
      </c>
      <c r="X107" s="149">
        <f t="shared" si="98"/>
        <v>2007</v>
      </c>
      <c r="Y107" s="149">
        <f t="shared" si="98"/>
        <v>2008</v>
      </c>
      <c r="Z107" s="149">
        <f t="shared" si="98"/>
        <v>2009</v>
      </c>
      <c r="AA107" s="149">
        <f t="shared" si="98"/>
        <v>2010</v>
      </c>
      <c r="AB107" s="149">
        <f t="shared" si="98"/>
        <v>2011</v>
      </c>
      <c r="AC107" s="149">
        <f t="shared" si="98"/>
        <v>2012</v>
      </c>
      <c r="AD107" s="149">
        <f t="shared" si="98"/>
        <v>2013</v>
      </c>
      <c r="AE107" s="149">
        <f t="shared" si="98"/>
        <v>2014</v>
      </c>
      <c r="AF107" s="149">
        <f t="shared" si="98"/>
        <v>2015</v>
      </c>
      <c r="AG107" s="149">
        <f t="shared" si="98"/>
        <v>2016</v>
      </c>
      <c r="AH107" s="149">
        <f t="shared" si="98"/>
        <v>2017</v>
      </c>
      <c r="AI107" s="149">
        <f t="shared" si="98"/>
        <v>2018</v>
      </c>
      <c r="AJ107" s="149">
        <f t="shared" si="98"/>
        <v>2019</v>
      </c>
      <c r="AK107" s="149">
        <f t="shared" si="98"/>
        <v>2020</v>
      </c>
      <c r="AL107" s="149">
        <f t="shared" si="98"/>
        <v>2021</v>
      </c>
      <c r="AM107" s="149">
        <f t="shared" si="98"/>
        <v>2022</v>
      </c>
      <c r="AN107" s="149">
        <f t="shared" si="98"/>
        <v>2023</v>
      </c>
      <c r="AO107" s="149">
        <f t="shared" si="98"/>
        <v>2024</v>
      </c>
      <c r="AP107" s="149">
        <f t="shared" si="98"/>
        <v>2025</v>
      </c>
      <c r="AQ107" s="149">
        <f t="shared" si="98"/>
        <v>2026</v>
      </c>
      <c r="AR107" s="149">
        <f t="shared" si="98"/>
        <v>2027</v>
      </c>
      <c r="AS107" s="149">
        <f t="shared" si="98"/>
        <v>2028</v>
      </c>
      <c r="AT107" s="149">
        <f t="shared" si="98"/>
        <v>2029</v>
      </c>
      <c r="AU107" s="149">
        <f t="shared" si="98"/>
        <v>2030</v>
      </c>
      <c r="AV107" s="149">
        <f t="shared" si="98"/>
        <v>2031</v>
      </c>
      <c r="AW107" s="149">
        <f t="shared" si="98"/>
        <v>2032</v>
      </c>
      <c r="AX107" s="149">
        <f t="shared" si="98"/>
        <v>2033</v>
      </c>
      <c r="AY107" s="149">
        <f t="shared" si="98"/>
        <v>2034</v>
      </c>
      <c r="AZ107" s="149">
        <f t="shared" si="98"/>
        <v>2035</v>
      </c>
      <c r="BA107" s="149">
        <f t="shared" si="98"/>
        <v>2036</v>
      </c>
      <c r="BB107" s="149">
        <f t="shared" si="98"/>
        <v>2037</v>
      </c>
      <c r="BC107" s="149">
        <f t="shared" si="98"/>
        <v>2038</v>
      </c>
      <c r="BD107" s="149">
        <f t="shared" si="98"/>
        <v>2039</v>
      </c>
      <c r="BE107" s="149">
        <f t="shared" si="98"/>
        <v>2040</v>
      </c>
      <c r="BF107" s="149">
        <f t="shared" si="98"/>
        <v>2041</v>
      </c>
      <c r="BG107" s="149">
        <f t="shared" si="98"/>
        <v>2042</v>
      </c>
      <c r="BH107" s="149">
        <f t="shared" si="98"/>
        <v>2043</v>
      </c>
      <c r="BI107" s="149">
        <f t="shared" si="98"/>
        <v>2044</v>
      </c>
      <c r="BJ107" s="149">
        <f t="shared" si="98"/>
        <v>2045</v>
      </c>
      <c r="BK107" s="149">
        <f t="shared" si="98"/>
        <v>2046</v>
      </c>
      <c r="BL107" s="149">
        <f t="shared" si="98"/>
        <v>2047</v>
      </c>
      <c r="BM107" s="149">
        <f t="shared" si="98"/>
        <v>2048</v>
      </c>
      <c r="BN107" s="149">
        <f t="shared" si="98"/>
        <v>2049</v>
      </c>
      <c r="BO107" s="149">
        <f t="shared" si="98"/>
        <v>2050</v>
      </c>
    </row>
    <row r="108" spans="1:67">
      <c r="B108" s="611">
        <v>34</v>
      </c>
      <c r="C108" s="60" t="s">
        <v>1009</v>
      </c>
      <c r="D108" s="640"/>
      <c r="E108" s="670" t="s">
        <v>1314</v>
      </c>
      <c r="F108" s="709"/>
      <c r="G108" s="978" t="s">
        <v>783</v>
      </c>
      <c r="H108" s="978" t="s">
        <v>783</v>
      </c>
      <c r="I108" s="978" t="s">
        <v>783</v>
      </c>
      <c r="J108" s="978" t="s">
        <v>783</v>
      </c>
      <c r="K108" s="978" t="s">
        <v>783</v>
      </c>
      <c r="L108" s="978" t="s">
        <v>783</v>
      </c>
      <c r="M108" s="978" t="s">
        <v>783</v>
      </c>
      <c r="N108" s="978" t="s">
        <v>783</v>
      </c>
      <c r="O108" s="978" t="s">
        <v>783</v>
      </c>
      <c r="P108" s="978" t="s">
        <v>783</v>
      </c>
      <c r="Q108" s="978" t="s">
        <v>783</v>
      </c>
      <c r="R108" s="978" t="s">
        <v>783</v>
      </c>
      <c r="S108" s="978" t="s">
        <v>783</v>
      </c>
      <c r="T108" s="978" t="s">
        <v>783</v>
      </c>
      <c r="U108" s="978" t="s">
        <v>783</v>
      </c>
      <c r="V108" s="978" t="s">
        <v>783</v>
      </c>
      <c r="W108" s="978" t="s">
        <v>783</v>
      </c>
      <c r="X108" s="978" t="s">
        <v>783</v>
      </c>
      <c r="Y108" s="978" t="s">
        <v>783</v>
      </c>
      <c r="Z108" s="978" t="s">
        <v>783</v>
      </c>
      <c r="AA108" s="978" t="s">
        <v>783</v>
      </c>
      <c r="AB108" s="978" t="s">
        <v>783</v>
      </c>
      <c r="AC108" s="978" t="s">
        <v>783</v>
      </c>
      <c r="AD108" s="978" t="s">
        <v>783</v>
      </c>
      <c r="AE108" s="978" t="s">
        <v>783</v>
      </c>
      <c r="AF108" s="978" t="s">
        <v>783</v>
      </c>
      <c r="AG108" s="978" t="s">
        <v>783</v>
      </c>
      <c r="AH108" s="978" t="s">
        <v>783</v>
      </c>
      <c r="AI108" s="978" t="s">
        <v>783</v>
      </c>
      <c r="AJ108" s="978" t="s">
        <v>783</v>
      </c>
      <c r="AK108" s="978" t="s">
        <v>783</v>
      </c>
      <c r="AL108" s="978" t="s">
        <v>783</v>
      </c>
      <c r="AM108" s="978" t="s">
        <v>783</v>
      </c>
      <c r="AN108" s="978" t="s">
        <v>783</v>
      </c>
      <c r="AO108" s="978" t="s">
        <v>783</v>
      </c>
      <c r="AP108" s="978" t="s">
        <v>783</v>
      </c>
      <c r="AQ108" s="978" t="s">
        <v>783</v>
      </c>
      <c r="AR108" s="978" t="s">
        <v>783</v>
      </c>
      <c r="AS108" s="978" t="s">
        <v>783</v>
      </c>
      <c r="AT108" s="978" t="s">
        <v>783</v>
      </c>
      <c r="AU108" s="978" t="s">
        <v>783</v>
      </c>
      <c r="AV108" s="978" t="s">
        <v>783</v>
      </c>
      <c r="AW108" s="978" t="s">
        <v>783</v>
      </c>
      <c r="AX108" s="978" t="s">
        <v>783</v>
      </c>
      <c r="AY108" s="978" t="s">
        <v>783</v>
      </c>
      <c r="AZ108" s="978" t="s">
        <v>783</v>
      </c>
      <c r="BA108" s="978" t="s">
        <v>783</v>
      </c>
      <c r="BB108" s="978" t="s">
        <v>783</v>
      </c>
      <c r="BC108" s="978" t="s">
        <v>783</v>
      </c>
      <c r="BD108" s="978" t="s">
        <v>783</v>
      </c>
      <c r="BE108" s="978" t="s">
        <v>783</v>
      </c>
      <c r="BF108" s="978" t="s">
        <v>783</v>
      </c>
      <c r="BG108" s="978" t="s">
        <v>783</v>
      </c>
      <c r="BH108" s="978" t="s">
        <v>783</v>
      </c>
      <c r="BI108" s="978" t="s">
        <v>783</v>
      </c>
      <c r="BJ108" s="978" t="s">
        <v>783</v>
      </c>
      <c r="BK108" s="978" t="s">
        <v>783</v>
      </c>
      <c r="BL108" s="978" t="s">
        <v>783</v>
      </c>
      <c r="BM108" s="978" t="s">
        <v>783</v>
      </c>
      <c r="BN108" s="978" t="s">
        <v>783</v>
      </c>
      <c r="BO108" s="978" t="s">
        <v>783</v>
      </c>
    </row>
    <row r="109" spans="1:67">
      <c r="B109" s="611" t="s">
        <v>600</v>
      </c>
      <c r="C109" s="60" t="s">
        <v>236</v>
      </c>
      <c r="D109" s="640"/>
      <c r="E109" s="670" t="s">
        <v>1314</v>
      </c>
      <c r="F109" s="709"/>
      <c r="G109" s="979" t="s">
        <v>783</v>
      </c>
      <c r="H109" s="979" t="s">
        <v>783</v>
      </c>
      <c r="I109" s="979" t="s">
        <v>783</v>
      </c>
      <c r="J109" s="979" t="s">
        <v>783</v>
      </c>
      <c r="K109" s="979" t="s">
        <v>783</v>
      </c>
      <c r="L109" s="979" t="s">
        <v>783</v>
      </c>
      <c r="M109" s="979" t="s">
        <v>783</v>
      </c>
      <c r="N109" s="979" t="s">
        <v>783</v>
      </c>
      <c r="O109" s="979" t="s">
        <v>783</v>
      </c>
      <c r="P109" s="979" t="s">
        <v>783</v>
      </c>
      <c r="Q109" s="979" t="s">
        <v>783</v>
      </c>
      <c r="R109" s="979" t="s">
        <v>783</v>
      </c>
      <c r="S109" s="979" t="s">
        <v>783</v>
      </c>
      <c r="T109" s="979" t="s">
        <v>783</v>
      </c>
      <c r="U109" s="979" t="s">
        <v>783</v>
      </c>
      <c r="V109" s="979" t="s">
        <v>783</v>
      </c>
      <c r="W109" s="979" t="s">
        <v>783</v>
      </c>
      <c r="X109" s="979" t="s">
        <v>783</v>
      </c>
      <c r="Y109" s="979" t="s">
        <v>783</v>
      </c>
      <c r="Z109" s="979" t="s">
        <v>783</v>
      </c>
      <c r="AA109" s="979" t="s">
        <v>783</v>
      </c>
      <c r="AB109" s="979" t="s">
        <v>783</v>
      </c>
      <c r="AC109" s="979" t="s">
        <v>783</v>
      </c>
      <c r="AD109" s="979" t="s">
        <v>783</v>
      </c>
      <c r="AE109" s="979" t="s">
        <v>783</v>
      </c>
      <c r="AF109" s="979" t="s">
        <v>783</v>
      </c>
      <c r="AG109" s="979" t="s">
        <v>783</v>
      </c>
      <c r="AH109" s="979" t="s">
        <v>783</v>
      </c>
      <c r="AI109" s="979" t="s">
        <v>783</v>
      </c>
      <c r="AJ109" s="979" t="s">
        <v>783</v>
      </c>
      <c r="AK109" s="979" t="s">
        <v>783</v>
      </c>
      <c r="AL109" s="979" t="s">
        <v>783</v>
      </c>
      <c r="AM109" s="979" t="s">
        <v>783</v>
      </c>
      <c r="AN109" s="979" t="s">
        <v>783</v>
      </c>
      <c r="AO109" s="979" t="s">
        <v>783</v>
      </c>
      <c r="AP109" s="979" t="s">
        <v>783</v>
      </c>
      <c r="AQ109" s="979" t="s">
        <v>783</v>
      </c>
      <c r="AR109" s="979" t="s">
        <v>783</v>
      </c>
      <c r="AS109" s="979" t="s">
        <v>783</v>
      </c>
      <c r="AT109" s="979" t="s">
        <v>783</v>
      </c>
      <c r="AU109" s="979" t="s">
        <v>783</v>
      </c>
      <c r="AV109" s="979" t="s">
        <v>783</v>
      </c>
      <c r="AW109" s="979" t="s">
        <v>783</v>
      </c>
      <c r="AX109" s="979" t="s">
        <v>783</v>
      </c>
      <c r="AY109" s="979" t="s">
        <v>783</v>
      </c>
      <c r="AZ109" s="979" t="s">
        <v>783</v>
      </c>
      <c r="BA109" s="979" t="s">
        <v>783</v>
      </c>
      <c r="BB109" s="979" t="s">
        <v>783</v>
      </c>
      <c r="BC109" s="979" t="s">
        <v>783</v>
      </c>
      <c r="BD109" s="979" t="s">
        <v>783</v>
      </c>
      <c r="BE109" s="979" t="s">
        <v>783</v>
      </c>
      <c r="BF109" s="979" t="s">
        <v>783</v>
      </c>
      <c r="BG109" s="979" t="s">
        <v>783</v>
      </c>
      <c r="BH109" s="979" t="s">
        <v>783</v>
      </c>
      <c r="BI109" s="979" t="s">
        <v>783</v>
      </c>
      <c r="BJ109" s="979" t="s">
        <v>783</v>
      </c>
      <c r="BK109" s="979" t="s">
        <v>783</v>
      </c>
      <c r="BL109" s="979" t="s">
        <v>783</v>
      </c>
      <c r="BM109" s="979" t="s">
        <v>783</v>
      </c>
      <c r="BN109" s="979" t="s">
        <v>783</v>
      </c>
      <c r="BO109" s="979" t="s">
        <v>783</v>
      </c>
    </row>
    <row r="110" spans="1:67" ht="13.5" thickBot="1">
      <c r="G110" s="856"/>
      <c r="H110" s="856"/>
      <c r="I110" s="856"/>
      <c r="J110" s="856"/>
      <c r="K110" s="856"/>
      <c r="L110" s="856"/>
      <c r="M110" s="856"/>
      <c r="N110" s="856"/>
      <c r="O110" s="856"/>
      <c r="P110" s="856"/>
      <c r="Q110" s="856"/>
      <c r="R110" s="856"/>
      <c r="S110" s="856"/>
      <c r="T110" s="856"/>
      <c r="U110" s="856"/>
      <c r="V110" s="856"/>
      <c r="W110" s="856"/>
      <c r="X110" s="856"/>
      <c r="Y110" s="856"/>
      <c r="Z110" s="856"/>
      <c r="AA110" s="856"/>
      <c r="AB110" s="856"/>
      <c r="AC110" s="856"/>
      <c r="AD110" s="856"/>
      <c r="AE110" s="856"/>
      <c r="AF110" s="856"/>
      <c r="AG110" s="856"/>
      <c r="AH110" s="856"/>
      <c r="AI110" s="856"/>
      <c r="AJ110" s="856"/>
      <c r="AK110" s="856"/>
      <c r="AL110" s="856"/>
      <c r="AM110" s="856"/>
      <c r="AN110" s="856"/>
      <c r="AO110" s="856"/>
      <c r="AP110" s="856"/>
      <c r="AQ110" s="856"/>
      <c r="AR110" s="856"/>
      <c r="AS110" s="856"/>
      <c r="AT110" s="856"/>
      <c r="AU110" s="856"/>
      <c r="AV110" s="856"/>
      <c r="AW110" s="856"/>
      <c r="AX110" s="856"/>
      <c r="AY110" s="856"/>
      <c r="AZ110" s="856"/>
      <c r="BA110" s="856"/>
      <c r="BB110" s="856"/>
      <c r="BC110" s="856"/>
      <c r="BD110" s="856"/>
      <c r="BE110" s="856"/>
      <c r="BF110" s="856"/>
      <c r="BG110" s="856"/>
      <c r="BH110" s="856"/>
      <c r="BI110" s="856"/>
      <c r="BJ110" s="856"/>
      <c r="BK110" s="856"/>
      <c r="BL110" s="856"/>
      <c r="BM110" s="856"/>
      <c r="BN110" s="856"/>
      <c r="BO110" s="856"/>
    </row>
    <row r="111" spans="1:67" s="809" customFormat="1" ht="15" thickBot="1">
      <c r="A111" s="25" t="s">
        <v>199</v>
      </c>
      <c r="B111" s="853"/>
      <c r="C111" s="853"/>
      <c r="D111" s="853"/>
      <c r="E111" s="854"/>
      <c r="F111" s="854"/>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980"/>
      <c r="AH111" s="980"/>
      <c r="AI111" s="980"/>
      <c r="AJ111" s="980"/>
      <c r="AK111" s="980"/>
      <c r="AL111" s="980"/>
      <c r="AM111" s="980"/>
      <c r="AN111" s="980"/>
      <c r="AO111" s="980"/>
      <c r="AP111" s="980"/>
      <c r="AQ111" s="980"/>
      <c r="AR111" s="980"/>
      <c r="AS111" s="980"/>
      <c r="AT111" s="980"/>
      <c r="AU111" s="980"/>
      <c r="AV111" s="980"/>
      <c r="AW111" s="980"/>
      <c r="AX111" s="980"/>
      <c r="AY111" s="980"/>
      <c r="AZ111" s="980"/>
      <c r="BA111" s="980"/>
      <c r="BB111" s="980"/>
      <c r="BC111" s="980"/>
      <c r="BD111" s="980"/>
      <c r="BE111" s="980"/>
      <c r="BF111" s="980"/>
      <c r="BG111" s="980"/>
      <c r="BH111" s="980"/>
      <c r="BI111" s="980"/>
      <c r="BJ111" s="980"/>
      <c r="BK111" s="980"/>
      <c r="BL111" s="980"/>
      <c r="BM111" s="980"/>
      <c r="BN111" s="980"/>
      <c r="BO111" s="981"/>
    </row>
    <row r="112" spans="1:67" s="784" customFormat="1" ht="13.5" thickBot="1">
      <c r="A112" s="63"/>
      <c r="E112" s="785"/>
      <c r="F112" s="785"/>
      <c r="G112" s="1021"/>
      <c r="H112" s="1021"/>
      <c r="I112" s="1021"/>
      <c r="J112" s="1021"/>
      <c r="K112" s="1021"/>
      <c r="L112" s="1021"/>
      <c r="M112" s="1021"/>
      <c r="N112" s="1021"/>
      <c r="O112" s="1021"/>
      <c r="P112" s="1021"/>
      <c r="Q112" s="1021"/>
      <c r="R112" s="1021"/>
      <c r="S112" s="1021"/>
      <c r="T112" s="1021"/>
      <c r="U112" s="1021"/>
      <c r="V112" s="1021"/>
      <c r="W112" s="1021"/>
      <c r="X112" s="1021"/>
      <c r="Y112" s="1021"/>
      <c r="Z112" s="1021"/>
      <c r="AA112" s="1021"/>
      <c r="AB112" s="1021"/>
      <c r="AC112" s="1021"/>
      <c r="AD112" s="1021"/>
      <c r="AE112" s="1021"/>
      <c r="AF112" s="1021"/>
      <c r="AG112" s="1021"/>
      <c r="AH112" s="1021"/>
      <c r="AI112" s="1021"/>
      <c r="AJ112" s="1021"/>
      <c r="AK112" s="1021"/>
      <c r="AL112" s="1021"/>
      <c r="AM112" s="1021"/>
      <c r="AN112" s="1021"/>
      <c r="AO112" s="1021"/>
      <c r="AP112" s="1021"/>
      <c r="AQ112" s="1021"/>
      <c r="AR112" s="1021"/>
      <c r="AS112" s="1021"/>
      <c r="AT112" s="1021"/>
      <c r="AU112" s="1021"/>
      <c r="AV112" s="1021"/>
      <c r="AW112" s="1021"/>
      <c r="AX112" s="1021"/>
      <c r="AY112" s="1021"/>
      <c r="AZ112" s="1021"/>
      <c r="BA112" s="1021"/>
      <c r="BB112" s="1021"/>
      <c r="BC112" s="1021"/>
      <c r="BD112" s="1021"/>
      <c r="BE112" s="1021"/>
      <c r="BF112" s="1021"/>
      <c r="BG112" s="1021"/>
      <c r="BH112" s="1021"/>
      <c r="BI112" s="1021"/>
      <c r="BJ112" s="1021"/>
      <c r="BK112" s="1021"/>
      <c r="BL112" s="1021"/>
      <c r="BM112" s="1021"/>
      <c r="BN112" s="1021"/>
      <c r="BO112" s="1021"/>
    </row>
    <row r="113" spans="1:67" s="784" customFormat="1" ht="13.5" hidden="1" thickBot="1">
      <c r="A113" s="63"/>
      <c r="E113" s="785"/>
      <c r="F113" s="785"/>
      <c r="G113" s="1021"/>
      <c r="H113" s="1021"/>
      <c r="I113" s="1021"/>
      <c r="J113" s="1021"/>
      <c r="K113" s="1021"/>
      <c r="L113" s="1021"/>
      <c r="M113" s="1021"/>
      <c r="N113" s="1021"/>
      <c r="O113" s="1021"/>
      <c r="P113" s="1021"/>
      <c r="Q113" s="1021"/>
      <c r="R113" s="1021"/>
      <c r="S113" s="1021"/>
      <c r="T113" s="1021"/>
      <c r="U113" s="1021"/>
      <c r="V113" s="1021"/>
      <c r="W113" s="1021"/>
      <c r="X113" s="1021"/>
      <c r="Y113" s="1021"/>
      <c r="Z113" s="1021"/>
      <c r="AA113" s="1021"/>
      <c r="AB113" s="1021"/>
      <c r="AC113" s="1021"/>
      <c r="AD113" s="1021"/>
      <c r="AE113" s="1021"/>
      <c r="AF113" s="1021"/>
      <c r="AG113" s="1021"/>
      <c r="AH113" s="1021"/>
      <c r="AI113" s="1021"/>
      <c r="AJ113" s="1021"/>
      <c r="AK113" s="1021"/>
      <c r="AL113" s="1021"/>
      <c r="AM113" s="1021"/>
      <c r="AN113" s="1021"/>
      <c r="AO113" s="1021"/>
      <c r="AP113" s="1021"/>
      <c r="AQ113" s="1021"/>
      <c r="AR113" s="1021"/>
      <c r="AS113" s="1021"/>
      <c r="AT113" s="1021"/>
      <c r="AU113" s="1021"/>
      <c r="AV113" s="1021"/>
      <c r="AW113" s="1021"/>
      <c r="AX113" s="1021"/>
      <c r="AY113" s="1021"/>
      <c r="AZ113" s="1021"/>
      <c r="BA113" s="1021"/>
      <c r="BB113" s="1021"/>
      <c r="BC113" s="1021"/>
      <c r="BD113" s="1021"/>
      <c r="BE113" s="1021"/>
      <c r="BF113" s="1021"/>
      <c r="BG113" s="1021"/>
      <c r="BH113" s="1021"/>
      <c r="BI113" s="1021"/>
      <c r="BJ113" s="1021"/>
      <c r="BK113" s="1021"/>
      <c r="BL113" s="1021"/>
      <c r="BM113" s="1021"/>
      <c r="BN113" s="1021"/>
      <c r="BO113" s="1021"/>
    </row>
    <row r="114" spans="1:67" s="784" customFormat="1" ht="13.5" hidden="1" thickBot="1">
      <c r="A114" s="63"/>
      <c r="E114" s="785"/>
      <c r="F114" s="785"/>
      <c r="G114" s="1021"/>
      <c r="H114" s="1021"/>
      <c r="I114" s="1021"/>
      <c r="J114" s="1021"/>
      <c r="K114" s="1021"/>
      <c r="L114" s="1021"/>
      <c r="M114" s="1021"/>
      <c r="N114" s="1021"/>
      <c r="O114" s="1021"/>
      <c r="P114" s="1021"/>
      <c r="Q114" s="1021"/>
      <c r="R114" s="1021"/>
      <c r="S114" s="1021"/>
      <c r="T114" s="1021"/>
      <c r="U114" s="1021"/>
      <c r="V114" s="1021"/>
      <c r="W114" s="1021"/>
      <c r="X114" s="1021"/>
      <c r="Y114" s="1021"/>
      <c r="Z114" s="1021"/>
      <c r="AA114" s="1021"/>
      <c r="AB114" s="1021"/>
      <c r="AC114" s="1021"/>
      <c r="AD114" s="1021"/>
      <c r="AE114" s="1021"/>
      <c r="AF114" s="1021"/>
      <c r="AG114" s="1021"/>
      <c r="AH114" s="1021"/>
      <c r="AI114" s="1021"/>
      <c r="AJ114" s="1021"/>
      <c r="AK114" s="1021"/>
      <c r="AL114" s="1021"/>
      <c r="AM114" s="1021"/>
      <c r="AN114" s="1021"/>
      <c r="AO114" s="1021"/>
      <c r="AP114" s="1021"/>
      <c r="AQ114" s="1021"/>
      <c r="AR114" s="1021"/>
      <c r="AS114" s="1021"/>
      <c r="AT114" s="1021"/>
      <c r="AU114" s="1021"/>
      <c r="AV114" s="1021"/>
      <c r="AW114" s="1021"/>
      <c r="AX114" s="1021"/>
      <c r="AY114" s="1021"/>
      <c r="AZ114" s="1021"/>
      <c r="BA114" s="1021"/>
      <c r="BB114" s="1021"/>
      <c r="BC114" s="1021"/>
      <c r="BD114" s="1021"/>
      <c r="BE114" s="1021"/>
      <c r="BF114" s="1021"/>
      <c r="BG114" s="1021"/>
      <c r="BH114" s="1021"/>
      <c r="BI114" s="1021"/>
      <c r="BJ114" s="1021"/>
      <c r="BK114" s="1021"/>
      <c r="BL114" s="1021"/>
      <c r="BM114" s="1021"/>
      <c r="BN114" s="1021"/>
      <c r="BO114" s="1021"/>
    </row>
    <row r="115" spans="1:67" s="784" customFormat="1" ht="13.5" hidden="1" thickBot="1">
      <c r="A115" s="63"/>
      <c r="E115" s="785"/>
      <c r="F115" s="785"/>
      <c r="G115" s="1021"/>
      <c r="H115" s="1021"/>
      <c r="I115" s="1021"/>
      <c r="J115" s="1021"/>
      <c r="K115" s="1021"/>
      <c r="L115" s="1021"/>
      <c r="M115" s="1021"/>
      <c r="N115" s="1021"/>
      <c r="O115" s="1021"/>
      <c r="P115" s="1021"/>
      <c r="Q115" s="1021"/>
      <c r="R115" s="1021"/>
      <c r="S115" s="1021"/>
      <c r="T115" s="1021"/>
      <c r="U115" s="1021"/>
      <c r="V115" s="1021"/>
      <c r="W115" s="1021"/>
      <c r="X115" s="1021"/>
      <c r="Y115" s="1021"/>
      <c r="Z115" s="1021"/>
      <c r="AA115" s="1021"/>
      <c r="AB115" s="1021"/>
      <c r="AC115" s="1021"/>
      <c r="AD115" s="1021"/>
      <c r="AE115" s="1021"/>
      <c r="AF115" s="1021"/>
      <c r="AG115" s="1021"/>
      <c r="AH115" s="1021"/>
      <c r="AI115" s="1021"/>
      <c r="AJ115" s="1021"/>
      <c r="AK115" s="1021"/>
      <c r="AL115" s="1021"/>
      <c r="AM115" s="1021"/>
      <c r="AN115" s="1021"/>
      <c r="AO115" s="1021"/>
      <c r="AP115" s="1021"/>
      <c r="AQ115" s="1021"/>
      <c r="AR115" s="1021"/>
      <c r="AS115" s="1021"/>
      <c r="AT115" s="1021"/>
      <c r="AU115" s="1021"/>
      <c r="AV115" s="1021"/>
      <c r="AW115" s="1021"/>
      <c r="AX115" s="1021"/>
      <c r="AY115" s="1021"/>
      <c r="AZ115" s="1021"/>
      <c r="BA115" s="1021"/>
      <c r="BB115" s="1021"/>
      <c r="BC115" s="1021"/>
      <c r="BD115" s="1021"/>
      <c r="BE115" s="1021"/>
      <c r="BF115" s="1021"/>
      <c r="BG115" s="1021"/>
      <c r="BH115" s="1021"/>
      <c r="BI115" s="1021"/>
      <c r="BJ115" s="1021"/>
      <c r="BK115" s="1021"/>
      <c r="BL115" s="1021"/>
      <c r="BM115" s="1021"/>
      <c r="BN115" s="1021"/>
      <c r="BO115" s="1021"/>
    </row>
    <row r="116" spans="1:67" s="784" customFormat="1" ht="13.5" hidden="1" thickBot="1">
      <c r="A116" s="63"/>
      <c r="E116" s="785"/>
      <c r="F116" s="785"/>
      <c r="G116" s="1021"/>
      <c r="H116" s="1021"/>
      <c r="I116" s="1021"/>
      <c r="J116" s="1021"/>
      <c r="K116" s="1021"/>
      <c r="L116" s="1021"/>
      <c r="M116" s="1021"/>
      <c r="N116" s="1021"/>
      <c r="O116" s="1021"/>
      <c r="P116" s="1021"/>
      <c r="Q116" s="1021"/>
      <c r="R116" s="1021"/>
      <c r="S116" s="1021"/>
      <c r="T116" s="1021"/>
      <c r="U116" s="1021"/>
      <c r="V116" s="1021"/>
      <c r="W116" s="1021"/>
      <c r="X116" s="1021"/>
      <c r="Y116" s="1021"/>
      <c r="Z116" s="1021"/>
      <c r="AA116" s="1021"/>
      <c r="AB116" s="1021"/>
      <c r="AC116" s="1021"/>
      <c r="AD116" s="1021"/>
      <c r="AE116" s="1021"/>
      <c r="AF116" s="1021"/>
      <c r="AG116" s="1021"/>
      <c r="AH116" s="1021"/>
      <c r="AI116" s="1021"/>
      <c r="AJ116" s="1021"/>
      <c r="AK116" s="1021"/>
      <c r="AL116" s="1021"/>
      <c r="AM116" s="1021"/>
      <c r="AN116" s="1021"/>
      <c r="AO116" s="1021"/>
      <c r="AP116" s="1021"/>
      <c r="AQ116" s="1021"/>
      <c r="AR116" s="1021"/>
      <c r="AS116" s="1021"/>
      <c r="AT116" s="1021"/>
      <c r="AU116" s="1021"/>
      <c r="AV116" s="1021"/>
      <c r="AW116" s="1021"/>
      <c r="AX116" s="1021"/>
      <c r="AY116" s="1021"/>
      <c r="AZ116" s="1021"/>
      <c r="BA116" s="1021"/>
      <c r="BB116" s="1021"/>
      <c r="BC116" s="1021"/>
      <c r="BD116" s="1021"/>
      <c r="BE116" s="1021"/>
      <c r="BF116" s="1021"/>
      <c r="BG116" s="1021"/>
      <c r="BH116" s="1021"/>
      <c r="BI116" s="1021"/>
      <c r="BJ116" s="1021"/>
      <c r="BK116" s="1021"/>
      <c r="BL116" s="1021"/>
      <c r="BM116" s="1021"/>
      <c r="BN116" s="1021"/>
      <c r="BO116" s="1021"/>
    </row>
    <row r="117" spans="1:67" s="784" customFormat="1" ht="13.5" hidden="1" thickBot="1">
      <c r="A117" s="63"/>
      <c r="E117" s="785"/>
      <c r="F117" s="785"/>
      <c r="G117" s="1021"/>
      <c r="H117" s="1021"/>
      <c r="I117" s="1021"/>
      <c r="J117" s="1021"/>
      <c r="K117" s="1021"/>
      <c r="L117" s="1021"/>
      <c r="M117" s="1021"/>
      <c r="N117" s="1021"/>
      <c r="O117" s="1021"/>
      <c r="P117" s="1021"/>
      <c r="Q117" s="1021"/>
      <c r="R117" s="1021"/>
      <c r="S117" s="1021"/>
      <c r="T117" s="1021"/>
      <c r="U117" s="1021"/>
      <c r="V117" s="1021"/>
      <c r="W117" s="1021"/>
      <c r="X117" s="1021"/>
      <c r="Y117" s="1021"/>
      <c r="Z117" s="1021"/>
      <c r="AA117" s="1021"/>
      <c r="AB117" s="1021"/>
      <c r="AC117" s="1021"/>
      <c r="AD117" s="1021"/>
      <c r="AE117" s="1021"/>
      <c r="AF117" s="1021"/>
      <c r="AG117" s="1021"/>
      <c r="AH117" s="1021"/>
      <c r="AI117" s="1021"/>
      <c r="AJ117" s="1021"/>
      <c r="AK117" s="1021"/>
      <c r="AL117" s="1021"/>
      <c r="AM117" s="1021"/>
      <c r="AN117" s="1021"/>
      <c r="AO117" s="1021"/>
      <c r="AP117" s="1021"/>
      <c r="AQ117" s="1021"/>
      <c r="AR117" s="1021"/>
      <c r="AS117" s="1021"/>
      <c r="AT117" s="1021"/>
      <c r="AU117" s="1021"/>
      <c r="AV117" s="1021"/>
      <c r="AW117" s="1021"/>
      <c r="AX117" s="1021"/>
      <c r="AY117" s="1021"/>
      <c r="AZ117" s="1021"/>
      <c r="BA117" s="1021"/>
      <c r="BB117" s="1021"/>
      <c r="BC117" s="1021"/>
      <c r="BD117" s="1021"/>
      <c r="BE117" s="1021"/>
      <c r="BF117" s="1021"/>
      <c r="BG117" s="1021"/>
      <c r="BH117" s="1021"/>
      <c r="BI117" s="1021"/>
      <c r="BJ117" s="1021"/>
      <c r="BK117" s="1021"/>
      <c r="BL117" s="1021"/>
      <c r="BM117" s="1021"/>
      <c r="BN117" s="1021"/>
      <c r="BO117" s="1021"/>
    </row>
    <row r="118" spans="1:67" s="784" customFormat="1" ht="13.5" hidden="1" thickBot="1">
      <c r="A118" s="63"/>
      <c r="E118" s="785"/>
      <c r="F118" s="785"/>
      <c r="G118" s="1021"/>
      <c r="H118" s="1021"/>
      <c r="I118" s="1021"/>
      <c r="J118" s="1021"/>
      <c r="K118" s="1021"/>
      <c r="L118" s="1021"/>
      <c r="M118" s="1021"/>
      <c r="N118" s="1021"/>
      <c r="O118" s="1021"/>
      <c r="P118" s="1021"/>
      <c r="Q118" s="1021"/>
      <c r="R118" s="1021"/>
      <c r="S118" s="1021"/>
      <c r="T118" s="1021"/>
      <c r="U118" s="1021"/>
      <c r="V118" s="1021"/>
      <c r="W118" s="1021"/>
      <c r="X118" s="1021"/>
      <c r="Y118" s="1021"/>
      <c r="Z118" s="1021"/>
      <c r="AA118" s="1021"/>
      <c r="AB118" s="1021"/>
      <c r="AC118" s="1021"/>
      <c r="AD118" s="1021"/>
      <c r="AE118" s="1021"/>
      <c r="AF118" s="1021"/>
      <c r="AG118" s="1021"/>
      <c r="AH118" s="1021"/>
      <c r="AI118" s="1021"/>
      <c r="AJ118" s="1021"/>
      <c r="AK118" s="1021"/>
      <c r="AL118" s="1021"/>
      <c r="AM118" s="1021"/>
      <c r="AN118" s="1021"/>
      <c r="AO118" s="1021"/>
      <c r="AP118" s="1021"/>
      <c r="AQ118" s="1021"/>
      <c r="AR118" s="1021"/>
      <c r="AS118" s="1021"/>
      <c r="AT118" s="1021"/>
      <c r="AU118" s="1021"/>
      <c r="AV118" s="1021"/>
      <c r="AW118" s="1021"/>
      <c r="AX118" s="1021"/>
      <c r="AY118" s="1021"/>
      <c r="AZ118" s="1021"/>
      <c r="BA118" s="1021"/>
      <c r="BB118" s="1021"/>
      <c r="BC118" s="1021"/>
      <c r="BD118" s="1021"/>
      <c r="BE118" s="1021"/>
      <c r="BF118" s="1021"/>
      <c r="BG118" s="1021"/>
      <c r="BH118" s="1021"/>
      <c r="BI118" s="1021"/>
      <c r="BJ118" s="1021"/>
      <c r="BK118" s="1021"/>
      <c r="BL118" s="1021"/>
      <c r="BM118" s="1021"/>
      <c r="BN118" s="1021"/>
      <c r="BO118" s="1021"/>
    </row>
    <row r="119" spans="1:67" s="784" customFormat="1" ht="13.5" hidden="1" thickBot="1">
      <c r="A119" s="63"/>
      <c r="E119" s="785"/>
      <c r="F119" s="785"/>
      <c r="G119" s="1021"/>
      <c r="H119" s="1021"/>
      <c r="I119" s="1021"/>
      <c r="J119" s="1021"/>
      <c r="K119" s="1021"/>
      <c r="L119" s="1021"/>
      <c r="M119" s="1021"/>
      <c r="N119" s="1021"/>
      <c r="O119" s="1021"/>
      <c r="P119" s="1021"/>
      <c r="Q119" s="1021"/>
      <c r="R119" s="1021"/>
      <c r="S119" s="1021"/>
      <c r="T119" s="1021"/>
      <c r="U119" s="1021"/>
      <c r="V119" s="1021"/>
      <c r="W119" s="1021"/>
      <c r="X119" s="1021"/>
      <c r="Y119" s="1021"/>
      <c r="Z119" s="1021"/>
      <c r="AA119" s="1021"/>
      <c r="AB119" s="1021"/>
      <c r="AC119" s="1021"/>
      <c r="AD119" s="1021"/>
      <c r="AE119" s="1021"/>
      <c r="AF119" s="1021"/>
      <c r="AG119" s="1021"/>
      <c r="AH119" s="1021"/>
      <c r="AI119" s="1021"/>
      <c r="AJ119" s="1021"/>
      <c r="AK119" s="1021"/>
      <c r="AL119" s="1021"/>
      <c r="AM119" s="1021"/>
      <c r="AN119" s="1021"/>
      <c r="AO119" s="1021"/>
      <c r="AP119" s="1021"/>
      <c r="AQ119" s="1021"/>
      <c r="AR119" s="1021"/>
      <c r="AS119" s="1021"/>
      <c r="AT119" s="1021"/>
      <c r="AU119" s="1021"/>
      <c r="AV119" s="1021"/>
      <c r="AW119" s="1021"/>
      <c r="AX119" s="1021"/>
      <c r="AY119" s="1021"/>
      <c r="AZ119" s="1021"/>
      <c r="BA119" s="1021"/>
      <c r="BB119" s="1021"/>
      <c r="BC119" s="1021"/>
      <c r="BD119" s="1021"/>
      <c r="BE119" s="1021"/>
      <c r="BF119" s="1021"/>
      <c r="BG119" s="1021"/>
      <c r="BH119" s="1021"/>
      <c r="BI119" s="1021"/>
      <c r="BJ119" s="1021"/>
      <c r="BK119" s="1021"/>
      <c r="BL119" s="1021"/>
      <c r="BM119" s="1021"/>
      <c r="BN119" s="1021"/>
      <c r="BO119" s="1021"/>
    </row>
    <row r="120" spans="1:67" s="784" customFormat="1" ht="13.5" hidden="1" thickBot="1">
      <c r="A120" s="63"/>
      <c r="E120" s="785"/>
      <c r="F120" s="785"/>
      <c r="G120" s="1021"/>
      <c r="H120" s="1021"/>
      <c r="I120" s="1021"/>
      <c r="J120" s="1021"/>
      <c r="K120" s="1021"/>
      <c r="L120" s="1021"/>
      <c r="M120" s="1021"/>
      <c r="N120" s="1021"/>
      <c r="O120" s="1021"/>
      <c r="P120" s="1021"/>
      <c r="Q120" s="1021"/>
      <c r="R120" s="1021"/>
      <c r="S120" s="1021"/>
      <c r="T120" s="1021"/>
      <c r="U120" s="1021"/>
      <c r="V120" s="1021"/>
      <c r="W120" s="1021"/>
      <c r="X120" s="1021"/>
      <c r="Y120" s="1021"/>
      <c r="Z120" s="1021"/>
      <c r="AA120" s="1021"/>
      <c r="AB120" s="1021"/>
      <c r="AC120" s="1021"/>
      <c r="AD120" s="1021"/>
      <c r="AE120" s="1021"/>
      <c r="AF120" s="1021"/>
      <c r="AG120" s="1021"/>
      <c r="AH120" s="1021"/>
      <c r="AI120" s="1021"/>
      <c r="AJ120" s="1021"/>
      <c r="AK120" s="1021"/>
      <c r="AL120" s="1021"/>
      <c r="AM120" s="1021"/>
      <c r="AN120" s="1021"/>
      <c r="AO120" s="1021"/>
      <c r="AP120" s="1021"/>
      <c r="AQ120" s="1021"/>
      <c r="AR120" s="1021"/>
      <c r="AS120" s="1021"/>
      <c r="AT120" s="1021"/>
      <c r="AU120" s="1021"/>
      <c r="AV120" s="1021"/>
      <c r="AW120" s="1021"/>
      <c r="AX120" s="1021"/>
      <c r="AY120" s="1021"/>
      <c r="AZ120" s="1021"/>
      <c r="BA120" s="1021"/>
      <c r="BB120" s="1021"/>
      <c r="BC120" s="1021"/>
      <c r="BD120" s="1021"/>
      <c r="BE120" s="1021"/>
      <c r="BF120" s="1021"/>
      <c r="BG120" s="1021"/>
      <c r="BH120" s="1021"/>
      <c r="BI120" s="1021"/>
      <c r="BJ120" s="1021"/>
      <c r="BK120" s="1021"/>
      <c r="BL120" s="1021"/>
      <c r="BM120" s="1021"/>
      <c r="BN120" s="1021"/>
      <c r="BO120" s="1021"/>
    </row>
    <row r="121" spans="1:67" s="784" customFormat="1" ht="13.5" hidden="1" thickBot="1">
      <c r="A121" s="63"/>
      <c r="E121" s="785"/>
      <c r="F121" s="785"/>
      <c r="G121" s="1021"/>
      <c r="H121" s="1021"/>
      <c r="I121" s="1021"/>
      <c r="J121" s="1021"/>
      <c r="K121" s="1021"/>
      <c r="L121" s="1021"/>
      <c r="M121" s="1021"/>
      <c r="N121" s="1021"/>
      <c r="O121" s="1021"/>
      <c r="P121" s="1021"/>
      <c r="Q121" s="1021"/>
      <c r="R121" s="1021"/>
      <c r="S121" s="1021"/>
      <c r="T121" s="1021"/>
      <c r="U121" s="1021"/>
      <c r="V121" s="1021"/>
      <c r="W121" s="1021"/>
      <c r="X121" s="1021"/>
      <c r="Y121" s="1021"/>
      <c r="Z121" s="1021"/>
      <c r="AA121" s="1021"/>
      <c r="AB121" s="1021"/>
      <c r="AC121" s="1021"/>
      <c r="AD121" s="1021"/>
      <c r="AE121" s="1021"/>
      <c r="AF121" s="1021"/>
      <c r="AG121" s="1021"/>
      <c r="AH121" s="1021"/>
      <c r="AI121" s="1021"/>
      <c r="AJ121" s="1021"/>
      <c r="AK121" s="1021"/>
      <c r="AL121" s="1021"/>
      <c r="AM121" s="1021"/>
      <c r="AN121" s="1021"/>
      <c r="AO121" s="1021"/>
      <c r="AP121" s="1021"/>
      <c r="AQ121" s="1021"/>
      <c r="AR121" s="1021"/>
      <c r="AS121" s="1021"/>
      <c r="AT121" s="1021"/>
      <c r="AU121" s="1021"/>
      <c r="AV121" s="1021"/>
      <c r="AW121" s="1021"/>
      <c r="AX121" s="1021"/>
      <c r="AY121" s="1021"/>
      <c r="AZ121" s="1021"/>
      <c r="BA121" s="1021"/>
      <c r="BB121" s="1021"/>
      <c r="BC121" s="1021"/>
      <c r="BD121" s="1021"/>
      <c r="BE121" s="1021"/>
      <c r="BF121" s="1021"/>
      <c r="BG121" s="1021"/>
      <c r="BH121" s="1021"/>
      <c r="BI121" s="1021"/>
      <c r="BJ121" s="1021"/>
      <c r="BK121" s="1021"/>
      <c r="BL121" s="1021"/>
      <c r="BM121" s="1021"/>
      <c r="BN121" s="1021"/>
      <c r="BO121" s="1021"/>
    </row>
    <row r="122" spans="1:67" s="784" customFormat="1" ht="13.5" hidden="1" thickBot="1">
      <c r="A122" s="63"/>
      <c r="E122" s="785"/>
      <c r="F122" s="785"/>
      <c r="G122" s="1021"/>
      <c r="H122" s="1021"/>
      <c r="I122" s="1021"/>
      <c r="J122" s="1021"/>
      <c r="K122" s="1021"/>
      <c r="L122" s="1021"/>
      <c r="M122" s="1021"/>
      <c r="N122" s="1021"/>
      <c r="O122" s="1021"/>
      <c r="P122" s="1021"/>
      <c r="Q122" s="1021"/>
      <c r="R122" s="1021"/>
      <c r="S122" s="1021"/>
      <c r="T122" s="1021"/>
      <c r="U122" s="1021"/>
      <c r="V122" s="1021"/>
      <c r="W122" s="1021"/>
      <c r="X122" s="1021"/>
      <c r="Y122" s="1021"/>
      <c r="Z122" s="1021"/>
      <c r="AA122" s="1021"/>
      <c r="AB122" s="1021"/>
      <c r="AC122" s="1021"/>
      <c r="AD122" s="1021"/>
      <c r="AE122" s="1021"/>
      <c r="AF122" s="1021"/>
      <c r="AG122" s="1021"/>
      <c r="AH122" s="1021"/>
      <c r="AI122" s="1021"/>
      <c r="AJ122" s="1021"/>
      <c r="AK122" s="1021"/>
      <c r="AL122" s="1021"/>
      <c r="AM122" s="1021"/>
      <c r="AN122" s="1021"/>
      <c r="AO122" s="1021"/>
      <c r="AP122" s="1021"/>
      <c r="AQ122" s="1021"/>
      <c r="AR122" s="1021"/>
      <c r="AS122" s="1021"/>
      <c r="AT122" s="1021"/>
      <c r="AU122" s="1021"/>
      <c r="AV122" s="1021"/>
      <c r="AW122" s="1021"/>
      <c r="AX122" s="1021"/>
      <c r="AY122" s="1021"/>
      <c r="AZ122" s="1021"/>
      <c r="BA122" s="1021"/>
      <c r="BB122" s="1021"/>
      <c r="BC122" s="1021"/>
      <c r="BD122" s="1021"/>
      <c r="BE122" s="1021"/>
      <c r="BF122" s="1021"/>
      <c r="BG122" s="1021"/>
      <c r="BH122" s="1021"/>
      <c r="BI122" s="1021"/>
      <c r="BJ122" s="1021"/>
      <c r="BK122" s="1021"/>
      <c r="BL122" s="1021"/>
      <c r="BM122" s="1021"/>
      <c r="BN122" s="1021"/>
      <c r="BO122" s="1021"/>
    </row>
    <row r="123" spans="1:67" s="784" customFormat="1" ht="13.5" hidden="1" thickBot="1">
      <c r="A123" s="63"/>
      <c r="E123" s="785"/>
      <c r="F123" s="785"/>
      <c r="G123" s="1021"/>
      <c r="H123" s="1021"/>
      <c r="I123" s="1021"/>
      <c r="J123" s="1021"/>
      <c r="K123" s="1021"/>
      <c r="L123" s="1021"/>
      <c r="M123" s="1021"/>
      <c r="N123" s="1021"/>
      <c r="O123" s="1021"/>
      <c r="P123" s="1021"/>
      <c r="Q123" s="1021"/>
      <c r="R123" s="1021"/>
      <c r="S123" s="1021"/>
      <c r="T123" s="1021"/>
      <c r="U123" s="1021"/>
      <c r="V123" s="1021"/>
      <c r="W123" s="1021"/>
      <c r="X123" s="1021"/>
      <c r="Y123" s="1021"/>
      <c r="Z123" s="1021"/>
      <c r="AA123" s="1021"/>
      <c r="AB123" s="1021"/>
      <c r="AC123" s="1021"/>
      <c r="AD123" s="1021"/>
      <c r="AE123" s="1021"/>
      <c r="AF123" s="1021"/>
      <c r="AG123" s="1021"/>
      <c r="AH123" s="1021"/>
      <c r="AI123" s="1021"/>
      <c r="AJ123" s="1021"/>
      <c r="AK123" s="1021"/>
      <c r="AL123" s="1021"/>
      <c r="AM123" s="1021"/>
      <c r="AN123" s="1021"/>
      <c r="AO123" s="1021"/>
      <c r="AP123" s="1021"/>
      <c r="AQ123" s="1021"/>
      <c r="AR123" s="1021"/>
      <c r="AS123" s="1021"/>
      <c r="AT123" s="1021"/>
      <c r="AU123" s="1021"/>
      <c r="AV123" s="1021"/>
      <c r="AW123" s="1021"/>
      <c r="AX123" s="1021"/>
      <c r="AY123" s="1021"/>
      <c r="AZ123" s="1021"/>
      <c r="BA123" s="1021"/>
      <c r="BB123" s="1021"/>
      <c r="BC123" s="1021"/>
      <c r="BD123" s="1021"/>
      <c r="BE123" s="1021"/>
      <c r="BF123" s="1021"/>
      <c r="BG123" s="1021"/>
      <c r="BH123" s="1021"/>
      <c r="BI123" s="1021"/>
      <c r="BJ123" s="1021"/>
      <c r="BK123" s="1021"/>
      <c r="BL123" s="1021"/>
      <c r="BM123" s="1021"/>
      <c r="BN123" s="1021"/>
      <c r="BO123" s="1021"/>
    </row>
    <row r="124" spans="1:67" s="784" customFormat="1" ht="13.5" hidden="1" thickBot="1">
      <c r="A124" s="63"/>
      <c r="E124" s="785"/>
      <c r="F124" s="785"/>
      <c r="G124" s="1021"/>
      <c r="H124" s="1021"/>
      <c r="I124" s="1021"/>
      <c r="J124" s="1021"/>
      <c r="K124" s="1021"/>
      <c r="L124" s="1021"/>
      <c r="M124" s="1021"/>
      <c r="N124" s="1021"/>
      <c r="O124" s="1021"/>
      <c r="P124" s="1021"/>
      <c r="Q124" s="1021"/>
      <c r="R124" s="1021"/>
      <c r="S124" s="1021"/>
      <c r="T124" s="1021"/>
      <c r="U124" s="1021"/>
      <c r="V124" s="1021"/>
      <c r="W124" s="1021"/>
      <c r="X124" s="1021"/>
      <c r="Y124" s="1021"/>
      <c r="Z124" s="1021"/>
      <c r="AA124" s="1021"/>
      <c r="AB124" s="1021"/>
      <c r="AC124" s="1021"/>
      <c r="AD124" s="1021"/>
      <c r="AE124" s="1021"/>
      <c r="AF124" s="1021"/>
      <c r="AG124" s="1021"/>
      <c r="AH124" s="1021"/>
      <c r="AI124" s="1021"/>
      <c r="AJ124" s="1021"/>
      <c r="AK124" s="1021"/>
      <c r="AL124" s="1021"/>
      <c r="AM124" s="1021"/>
      <c r="AN124" s="1021"/>
      <c r="AO124" s="1021"/>
      <c r="AP124" s="1021"/>
      <c r="AQ124" s="1021"/>
      <c r="AR124" s="1021"/>
      <c r="AS124" s="1021"/>
      <c r="AT124" s="1021"/>
      <c r="AU124" s="1021"/>
      <c r="AV124" s="1021"/>
      <c r="AW124" s="1021"/>
      <c r="AX124" s="1021"/>
      <c r="AY124" s="1021"/>
      <c r="AZ124" s="1021"/>
      <c r="BA124" s="1021"/>
      <c r="BB124" s="1021"/>
      <c r="BC124" s="1021"/>
      <c r="BD124" s="1021"/>
      <c r="BE124" s="1021"/>
      <c r="BF124" s="1021"/>
      <c r="BG124" s="1021"/>
      <c r="BH124" s="1021"/>
      <c r="BI124" s="1021"/>
      <c r="BJ124" s="1021"/>
      <c r="BK124" s="1021"/>
      <c r="BL124" s="1021"/>
      <c r="BM124" s="1021"/>
      <c r="BN124" s="1021"/>
      <c r="BO124" s="1021"/>
    </row>
    <row r="125" spans="1:67" s="784" customFormat="1" ht="13.5" hidden="1" thickBot="1">
      <c r="A125" s="63"/>
      <c r="E125" s="785"/>
      <c r="F125" s="785"/>
      <c r="G125" s="1021"/>
      <c r="H125" s="1021"/>
      <c r="I125" s="1021"/>
      <c r="J125" s="1021"/>
      <c r="K125" s="1021"/>
      <c r="L125" s="1021"/>
      <c r="M125" s="1021"/>
      <c r="N125" s="1021"/>
      <c r="O125" s="1021"/>
      <c r="P125" s="1021"/>
      <c r="Q125" s="1021"/>
      <c r="R125" s="1021"/>
      <c r="S125" s="1021"/>
      <c r="T125" s="1021"/>
      <c r="U125" s="1021"/>
      <c r="V125" s="1021"/>
      <c r="W125" s="1021"/>
      <c r="X125" s="1021"/>
      <c r="Y125" s="1021"/>
      <c r="Z125" s="1021"/>
      <c r="AA125" s="1021"/>
      <c r="AB125" s="1021"/>
      <c r="AC125" s="1021"/>
      <c r="AD125" s="1021"/>
      <c r="AE125" s="1021"/>
      <c r="AF125" s="1021"/>
      <c r="AG125" s="1021"/>
      <c r="AH125" s="1021"/>
      <c r="AI125" s="1021"/>
      <c r="AJ125" s="1021"/>
      <c r="AK125" s="1021"/>
      <c r="AL125" s="1021"/>
      <c r="AM125" s="1021"/>
      <c r="AN125" s="1021"/>
      <c r="AO125" s="1021"/>
      <c r="AP125" s="1021"/>
      <c r="AQ125" s="1021"/>
      <c r="AR125" s="1021"/>
      <c r="AS125" s="1021"/>
      <c r="AT125" s="1021"/>
      <c r="AU125" s="1021"/>
      <c r="AV125" s="1021"/>
      <c r="AW125" s="1021"/>
      <c r="AX125" s="1021"/>
      <c r="AY125" s="1021"/>
      <c r="AZ125" s="1021"/>
      <c r="BA125" s="1021"/>
      <c r="BB125" s="1021"/>
      <c r="BC125" s="1021"/>
      <c r="BD125" s="1021"/>
      <c r="BE125" s="1021"/>
      <c r="BF125" s="1021"/>
      <c r="BG125" s="1021"/>
      <c r="BH125" s="1021"/>
      <c r="BI125" s="1021"/>
      <c r="BJ125" s="1021"/>
      <c r="BK125" s="1021"/>
      <c r="BL125" s="1021"/>
      <c r="BM125" s="1021"/>
      <c r="BN125" s="1021"/>
      <c r="BO125" s="1021"/>
    </row>
    <row r="126" spans="1:67" s="784" customFormat="1" ht="13.5" hidden="1" thickBot="1">
      <c r="A126" s="63"/>
      <c r="E126" s="785"/>
      <c r="F126" s="785"/>
      <c r="G126" s="1021"/>
      <c r="H126" s="1021"/>
      <c r="I126" s="1021"/>
      <c r="J126" s="1021"/>
      <c r="K126" s="1021"/>
      <c r="L126" s="1021"/>
      <c r="M126" s="1021"/>
      <c r="N126" s="1021"/>
      <c r="O126" s="1021"/>
      <c r="P126" s="1021"/>
      <c r="Q126" s="1021"/>
      <c r="R126" s="1021"/>
      <c r="S126" s="1021"/>
      <c r="T126" s="1021"/>
      <c r="U126" s="1021"/>
      <c r="V126" s="1021"/>
      <c r="W126" s="1021"/>
      <c r="X126" s="1021"/>
      <c r="Y126" s="1021"/>
      <c r="Z126" s="1021"/>
      <c r="AA126" s="1021"/>
      <c r="AB126" s="1021"/>
      <c r="AC126" s="1021"/>
      <c r="AD126" s="1021"/>
      <c r="AE126" s="1021"/>
      <c r="AF126" s="1021"/>
      <c r="AG126" s="1021"/>
      <c r="AH126" s="1021"/>
      <c r="AI126" s="1021"/>
      <c r="AJ126" s="1021"/>
      <c r="AK126" s="1021"/>
      <c r="AL126" s="1021"/>
      <c r="AM126" s="1021"/>
      <c r="AN126" s="1021"/>
      <c r="AO126" s="1021"/>
      <c r="AP126" s="1021"/>
      <c r="AQ126" s="1021"/>
      <c r="AR126" s="1021"/>
      <c r="AS126" s="1021"/>
      <c r="AT126" s="1021"/>
      <c r="AU126" s="1021"/>
      <c r="AV126" s="1021"/>
      <c r="AW126" s="1021"/>
      <c r="AX126" s="1021"/>
      <c r="AY126" s="1021"/>
      <c r="AZ126" s="1021"/>
      <c r="BA126" s="1021"/>
      <c r="BB126" s="1021"/>
      <c r="BC126" s="1021"/>
      <c r="BD126" s="1021"/>
      <c r="BE126" s="1021"/>
      <c r="BF126" s="1021"/>
      <c r="BG126" s="1021"/>
      <c r="BH126" s="1021"/>
      <c r="BI126" s="1021"/>
      <c r="BJ126" s="1021"/>
      <c r="BK126" s="1021"/>
      <c r="BL126" s="1021"/>
      <c r="BM126" s="1021"/>
      <c r="BN126" s="1021"/>
      <c r="BO126" s="1021"/>
    </row>
    <row r="127" spans="1:67" s="784" customFormat="1" ht="13.5" hidden="1" thickBot="1">
      <c r="A127" s="63"/>
      <c r="E127" s="785"/>
      <c r="F127" s="785"/>
      <c r="G127" s="1021"/>
      <c r="H127" s="1021"/>
      <c r="I127" s="1021"/>
      <c r="J127" s="1021"/>
      <c r="K127" s="1021"/>
      <c r="L127" s="1021"/>
      <c r="M127" s="1021"/>
      <c r="N127" s="1021"/>
      <c r="O127" s="1021"/>
      <c r="P127" s="1021"/>
      <c r="Q127" s="1021"/>
      <c r="R127" s="1021"/>
      <c r="S127" s="1021"/>
      <c r="T127" s="1021"/>
      <c r="U127" s="1021"/>
      <c r="V127" s="1021"/>
      <c r="W127" s="1021"/>
      <c r="X127" s="1021"/>
      <c r="Y127" s="1021"/>
      <c r="Z127" s="1021"/>
      <c r="AA127" s="1021"/>
      <c r="AB127" s="1021"/>
      <c r="AC127" s="1021"/>
      <c r="AD127" s="1021"/>
      <c r="AE127" s="1021"/>
      <c r="AF127" s="1021"/>
      <c r="AG127" s="1021"/>
      <c r="AH127" s="1021"/>
      <c r="AI127" s="1021"/>
      <c r="AJ127" s="1021"/>
      <c r="AK127" s="1021"/>
      <c r="AL127" s="1021"/>
      <c r="AM127" s="1021"/>
      <c r="AN127" s="1021"/>
      <c r="AO127" s="1021"/>
      <c r="AP127" s="1021"/>
      <c r="AQ127" s="1021"/>
      <c r="AR127" s="1021"/>
      <c r="AS127" s="1021"/>
      <c r="AT127" s="1021"/>
      <c r="AU127" s="1021"/>
      <c r="AV127" s="1021"/>
      <c r="AW127" s="1021"/>
      <c r="AX127" s="1021"/>
      <c r="AY127" s="1021"/>
      <c r="AZ127" s="1021"/>
      <c r="BA127" s="1021"/>
      <c r="BB127" s="1021"/>
      <c r="BC127" s="1021"/>
      <c r="BD127" s="1021"/>
      <c r="BE127" s="1021"/>
      <c r="BF127" s="1021"/>
      <c r="BG127" s="1021"/>
      <c r="BH127" s="1021"/>
      <c r="BI127" s="1021"/>
      <c r="BJ127" s="1021"/>
      <c r="BK127" s="1021"/>
      <c r="BL127" s="1021"/>
      <c r="BM127" s="1021"/>
      <c r="BN127" s="1021"/>
      <c r="BO127" s="1021"/>
    </row>
    <row r="128" spans="1:67" s="784" customFormat="1" ht="13.5" hidden="1" thickBot="1">
      <c r="A128" s="63"/>
      <c r="E128" s="785"/>
      <c r="F128" s="785"/>
      <c r="G128" s="1021"/>
      <c r="H128" s="1021"/>
      <c r="I128" s="1021"/>
      <c r="J128" s="1021"/>
      <c r="K128" s="1021"/>
      <c r="L128" s="1021"/>
      <c r="M128" s="1021"/>
      <c r="N128" s="1021"/>
      <c r="O128" s="1021"/>
      <c r="P128" s="1021"/>
      <c r="Q128" s="1021"/>
      <c r="R128" s="1021"/>
      <c r="S128" s="1021"/>
      <c r="T128" s="1021"/>
      <c r="U128" s="1021"/>
      <c r="V128" s="1021"/>
      <c r="W128" s="1021"/>
      <c r="X128" s="1021"/>
      <c r="Y128" s="1021"/>
      <c r="Z128" s="1021"/>
      <c r="AA128" s="1021"/>
      <c r="AB128" s="1021"/>
      <c r="AC128" s="1021"/>
      <c r="AD128" s="1021"/>
      <c r="AE128" s="1021"/>
      <c r="AF128" s="1021"/>
      <c r="AG128" s="1021"/>
      <c r="AH128" s="1021"/>
      <c r="AI128" s="1021"/>
      <c r="AJ128" s="1021"/>
      <c r="AK128" s="1021"/>
      <c r="AL128" s="1021"/>
      <c r="AM128" s="1021"/>
      <c r="AN128" s="1021"/>
      <c r="AO128" s="1021"/>
      <c r="AP128" s="1021"/>
      <c r="AQ128" s="1021"/>
      <c r="AR128" s="1021"/>
      <c r="AS128" s="1021"/>
      <c r="AT128" s="1021"/>
      <c r="AU128" s="1021"/>
      <c r="AV128" s="1021"/>
      <c r="AW128" s="1021"/>
      <c r="AX128" s="1021"/>
      <c r="AY128" s="1021"/>
      <c r="AZ128" s="1021"/>
      <c r="BA128" s="1021"/>
      <c r="BB128" s="1021"/>
      <c r="BC128" s="1021"/>
      <c r="BD128" s="1021"/>
      <c r="BE128" s="1021"/>
      <c r="BF128" s="1021"/>
      <c r="BG128" s="1021"/>
      <c r="BH128" s="1021"/>
      <c r="BI128" s="1021"/>
      <c r="BJ128" s="1021"/>
      <c r="BK128" s="1021"/>
      <c r="BL128" s="1021"/>
      <c r="BM128" s="1021"/>
      <c r="BN128" s="1021"/>
      <c r="BO128" s="1021"/>
    </row>
    <row r="129" spans="1:67" s="784" customFormat="1" ht="13.5" hidden="1" thickBot="1">
      <c r="A129" s="63"/>
      <c r="E129" s="785"/>
      <c r="F129" s="785"/>
      <c r="G129" s="1021"/>
      <c r="H129" s="1021"/>
      <c r="I129" s="1021"/>
      <c r="J129" s="1021"/>
      <c r="K129" s="1021"/>
      <c r="L129" s="1021"/>
      <c r="M129" s="1021"/>
      <c r="N129" s="1021"/>
      <c r="O129" s="1021"/>
      <c r="P129" s="1021"/>
      <c r="Q129" s="1021"/>
      <c r="R129" s="1021"/>
      <c r="S129" s="1021"/>
      <c r="T129" s="1021"/>
      <c r="U129" s="1021"/>
      <c r="V129" s="1021"/>
      <c r="W129" s="1021"/>
      <c r="X129" s="1021"/>
      <c r="Y129" s="1021"/>
      <c r="Z129" s="1021"/>
      <c r="AA129" s="1021"/>
      <c r="AB129" s="1021"/>
      <c r="AC129" s="1021"/>
      <c r="AD129" s="1021"/>
      <c r="AE129" s="1021"/>
      <c r="AF129" s="1021"/>
      <c r="AG129" s="1021"/>
      <c r="AH129" s="1021"/>
      <c r="AI129" s="1021"/>
      <c r="AJ129" s="1021"/>
      <c r="AK129" s="1021"/>
      <c r="AL129" s="1021"/>
      <c r="AM129" s="1021"/>
      <c r="AN129" s="1021"/>
      <c r="AO129" s="1021"/>
      <c r="AP129" s="1021"/>
      <c r="AQ129" s="1021"/>
      <c r="AR129" s="1021"/>
      <c r="AS129" s="1021"/>
      <c r="AT129" s="1021"/>
      <c r="AU129" s="1021"/>
      <c r="AV129" s="1021"/>
      <c r="AW129" s="1021"/>
      <c r="AX129" s="1021"/>
      <c r="AY129" s="1021"/>
      <c r="AZ129" s="1021"/>
      <c r="BA129" s="1021"/>
      <c r="BB129" s="1021"/>
      <c r="BC129" s="1021"/>
      <c r="BD129" s="1021"/>
      <c r="BE129" s="1021"/>
      <c r="BF129" s="1021"/>
      <c r="BG129" s="1021"/>
      <c r="BH129" s="1021"/>
      <c r="BI129" s="1021"/>
      <c r="BJ129" s="1021"/>
      <c r="BK129" s="1021"/>
      <c r="BL129" s="1021"/>
      <c r="BM129" s="1021"/>
      <c r="BN129" s="1021"/>
      <c r="BO129" s="1021"/>
    </row>
    <row r="130" spans="1:67" s="784" customFormat="1" ht="13.5" hidden="1" thickBot="1">
      <c r="A130" s="63"/>
      <c r="E130" s="785"/>
      <c r="F130" s="785"/>
      <c r="G130" s="1021"/>
      <c r="H130" s="1021"/>
      <c r="I130" s="1021"/>
      <c r="J130" s="1021"/>
      <c r="K130" s="1021"/>
      <c r="L130" s="1021"/>
      <c r="M130" s="1021"/>
      <c r="N130" s="1021"/>
      <c r="O130" s="1021"/>
      <c r="P130" s="1021"/>
      <c r="Q130" s="1021"/>
      <c r="R130" s="1021"/>
      <c r="S130" s="1021"/>
      <c r="T130" s="1021"/>
      <c r="U130" s="1021"/>
      <c r="V130" s="1021"/>
      <c r="W130" s="1021"/>
      <c r="X130" s="1021"/>
      <c r="Y130" s="1021"/>
      <c r="Z130" s="1021"/>
      <c r="AA130" s="1021"/>
      <c r="AB130" s="1021"/>
      <c r="AC130" s="1021"/>
      <c r="AD130" s="1021"/>
      <c r="AE130" s="1021"/>
      <c r="AF130" s="1021"/>
      <c r="AG130" s="1021"/>
      <c r="AH130" s="1021"/>
      <c r="AI130" s="1021"/>
      <c r="AJ130" s="1021"/>
      <c r="AK130" s="1021"/>
      <c r="AL130" s="1021"/>
      <c r="AM130" s="1021"/>
      <c r="AN130" s="1021"/>
      <c r="AO130" s="1021"/>
      <c r="AP130" s="1021"/>
      <c r="AQ130" s="1021"/>
      <c r="AR130" s="1021"/>
      <c r="AS130" s="1021"/>
      <c r="AT130" s="1021"/>
      <c r="AU130" s="1021"/>
      <c r="AV130" s="1021"/>
      <c r="AW130" s="1021"/>
      <c r="AX130" s="1021"/>
      <c r="AY130" s="1021"/>
      <c r="AZ130" s="1021"/>
      <c r="BA130" s="1021"/>
      <c r="BB130" s="1021"/>
      <c r="BC130" s="1021"/>
      <c r="BD130" s="1021"/>
      <c r="BE130" s="1021"/>
      <c r="BF130" s="1021"/>
      <c r="BG130" s="1021"/>
      <c r="BH130" s="1021"/>
      <c r="BI130" s="1021"/>
      <c r="BJ130" s="1021"/>
      <c r="BK130" s="1021"/>
      <c r="BL130" s="1021"/>
      <c r="BM130" s="1021"/>
      <c r="BN130" s="1021"/>
      <c r="BO130" s="1021"/>
    </row>
    <row r="131" spans="1:67" s="784" customFormat="1" ht="13.5" hidden="1" thickBot="1">
      <c r="A131" s="63"/>
      <c r="E131" s="785"/>
      <c r="F131" s="785"/>
      <c r="G131" s="1021"/>
      <c r="H131" s="1021"/>
      <c r="I131" s="1021"/>
      <c r="J131" s="1021"/>
      <c r="K131" s="1021"/>
      <c r="L131" s="1021"/>
      <c r="M131" s="1021"/>
      <c r="N131" s="1021"/>
      <c r="O131" s="1021"/>
      <c r="P131" s="1021"/>
      <c r="Q131" s="1021"/>
      <c r="R131" s="1021"/>
      <c r="S131" s="1021"/>
      <c r="T131" s="1021"/>
      <c r="U131" s="1021"/>
      <c r="V131" s="1021"/>
      <c r="W131" s="1021"/>
      <c r="X131" s="1021"/>
      <c r="Y131" s="1021"/>
      <c r="Z131" s="1021"/>
      <c r="AA131" s="1021"/>
      <c r="AB131" s="1021"/>
      <c r="AC131" s="1021"/>
      <c r="AD131" s="1021"/>
      <c r="AE131" s="1021"/>
      <c r="AF131" s="1021"/>
      <c r="AG131" s="1021"/>
      <c r="AH131" s="1021"/>
      <c r="AI131" s="1021"/>
      <c r="AJ131" s="1021"/>
      <c r="AK131" s="1021"/>
      <c r="AL131" s="1021"/>
      <c r="AM131" s="1021"/>
      <c r="AN131" s="1021"/>
      <c r="AO131" s="1021"/>
      <c r="AP131" s="1021"/>
      <c r="AQ131" s="1021"/>
      <c r="AR131" s="1021"/>
      <c r="AS131" s="1021"/>
      <c r="AT131" s="1021"/>
      <c r="AU131" s="1021"/>
      <c r="AV131" s="1021"/>
      <c r="AW131" s="1021"/>
      <c r="AX131" s="1021"/>
      <c r="AY131" s="1021"/>
      <c r="AZ131" s="1021"/>
      <c r="BA131" s="1021"/>
      <c r="BB131" s="1021"/>
      <c r="BC131" s="1021"/>
      <c r="BD131" s="1021"/>
      <c r="BE131" s="1021"/>
      <c r="BF131" s="1021"/>
      <c r="BG131" s="1021"/>
      <c r="BH131" s="1021"/>
      <c r="BI131" s="1021"/>
      <c r="BJ131" s="1021"/>
      <c r="BK131" s="1021"/>
      <c r="BL131" s="1021"/>
      <c r="BM131" s="1021"/>
      <c r="BN131" s="1021"/>
      <c r="BO131" s="1021"/>
    </row>
    <row r="132" spans="1:67" s="784" customFormat="1" ht="13.5" hidden="1" thickBot="1">
      <c r="A132" s="63"/>
      <c r="E132" s="785"/>
      <c r="F132" s="785"/>
      <c r="G132" s="1021"/>
      <c r="H132" s="1021"/>
      <c r="I132" s="1021"/>
      <c r="J132" s="1021"/>
      <c r="K132" s="1021"/>
      <c r="L132" s="1021"/>
      <c r="M132" s="1021"/>
      <c r="N132" s="1021"/>
      <c r="O132" s="1021"/>
      <c r="P132" s="1021"/>
      <c r="Q132" s="1021"/>
      <c r="R132" s="1021"/>
      <c r="S132" s="1021"/>
      <c r="T132" s="1021"/>
      <c r="U132" s="1021"/>
      <c r="V132" s="1021"/>
      <c r="W132" s="1021"/>
      <c r="X132" s="1021"/>
      <c r="Y132" s="1021"/>
      <c r="Z132" s="1021"/>
      <c r="AA132" s="1021"/>
      <c r="AB132" s="1021"/>
      <c r="AC132" s="1021"/>
      <c r="AD132" s="1021"/>
      <c r="AE132" s="1021"/>
      <c r="AF132" s="1021"/>
      <c r="AG132" s="1021"/>
      <c r="AH132" s="1021"/>
      <c r="AI132" s="1021"/>
      <c r="AJ132" s="1021"/>
      <c r="AK132" s="1021"/>
      <c r="AL132" s="1021"/>
      <c r="AM132" s="1021"/>
      <c r="AN132" s="1021"/>
      <c r="AO132" s="1021"/>
      <c r="AP132" s="1021"/>
      <c r="AQ132" s="1021"/>
      <c r="AR132" s="1021"/>
      <c r="AS132" s="1021"/>
      <c r="AT132" s="1021"/>
      <c r="AU132" s="1021"/>
      <c r="AV132" s="1021"/>
      <c r="AW132" s="1021"/>
      <c r="AX132" s="1021"/>
      <c r="AY132" s="1021"/>
      <c r="AZ132" s="1021"/>
      <c r="BA132" s="1021"/>
      <c r="BB132" s="1021"/>
      <c r="BC132" s="1021"/>
      <c r="BD132" s="1021"/>
      <c r="BE132" s="1021"/>
      <c r="BF132" s="1021"/>
      <c r="BG132" s="1021"/>
      <c r="BH132" s="1021"/>
      <c r="BI132" s="1021"/>
      <c r="BJ132" s="1021"/>
      <c r="BK132" s="1021"/>
      <c r="BL132" s="1021"/>
      <c r="BM132" s="1021"/>
      <c r="BN132" s="1021"/>
      <c r="BO132" s="1021"/>
    </row>
    <row r="133" spans="1:67" ht="13.5" hidden="1" customHeight="1" thickBot="1">
      <c r="A133" s="15"/>
      <c r="G133" s="856"/>
      <c r="H133" s="856"/>
      <c r="I133" s="856"/>
      <c r="J133" s="856"/>
      <c r="K133" s="856"/>
      <c r="L133" s="856"/>
      <c r="M133" s="856"/>
      <c r="N133" s="856"/>
      <c r="O133" s="856"/>
      <c r="P133" s="856"/>
      <c r="Q133" s="856"/>
      <c r="R133" s="856"/>
      <c r="S133" s="856"/>
      <c r="T133" s="856"/>
      <c r="U133" s="856"/>
      <c r="V133" s="856"/>
      <c r="W133" s="856"/>
      <c r="X133" s="856"/>
      <c r="Y133" s="856"/>
      <c r="Z133" s="856"/>
      <c r="AA133" s="856"/>
      <c r="AB133" s="856"/>
      <c r="AC133" s="856"/>
      <c r="AD133" s="856"/>
      <c r="AE133" s="856"/>
      <c r="AF133" s="856"/>
      <c r="AG133" s="856"/>
      <c r="AH133" s="856"/>
      <c r="AI133" s="856"/>
      <c r="AJ133" s="856"/>
      <c r="AK133" s="856"/>
      <c r="AL133" s="856"/>
      <c r="AM133" s="856"/>
      <c r="AN133" s="856"/>
      <c r="AO133" s="856"/>
      <c r="AP133" s="856"/>
      <c r="AQ133" s="856"/>
      <c r="AR133" s="856"/>
      <c r="AS133" s="856"/>
      <c r="AT133" s="856"/>
      <c r="AU133" s="856"/>
      <c r="AV133" s="856"/>
      <c r="AW133" s="856"/>
      <c r="AX133" s="856"/>
      <c r="AY133" s="856"/>
      <c r="AZ133" s="856"/>
      <c r="BA133" s="856"/>
      <c r="BB133" s="856"/>
      <c r="BC133" s="856"/>
      <c r="BD133" s="856"/>
      <c r="BE133" s="856"/>
      <c r="BF133" s="856"/>
      <c r="BG133" s="856"/>
      <c r="BH133" s="856"/>
      <c r="BI133" s="856"/>
      <c r="BJ133" s="856"/>
      <c r="BK133" s="856"/>
      <c r="BL133" s="856"/>
      <c r="BM133" s="856"/>
      <c r="BN133" s="856"/>
      <c r="BO133" s="856"/>
    </row>
    <row r="134" spans="1:67" ht="13.5" customHeight="1" thickBot="1">
      <c r="A134" s="25" t="s">
        <v>729</v>
      </c>
      <c r="B134" s="68"/>
      <c r="C134" s="68"/>
      <c r="D134" s="68"/>
      <c r="E134" s="68"/>
      <c r="F134" s="69"/>
      <c r="G134" s="856"/>
      <c r="H134" s="856"/>
      <c r="I134" s="856"/>
      <c r="J134" s="856"/>
      <c r="K134" s="856"/>
      <c r="L134" s="856"/>
      <c r="M134" s="856"/>
      <c r="N134" s="856"/>
      <c r="O134" s="856"/>
      <c r="P134" s="856"/>
      <c r="Q134" s="856"/>
      <c r="R134" s="856"/>
      <c r="S134" s="856"/>
      <c r="T134" s="856"/>
      <c r="U134" s="856"/>
      <c r="V134" s="856"/>
      <c r="W134" s="856"/>
      <c r="X134" s="856"/>
      <c r="Y134" s="856"/>
      <c r="Z134" s="856"/>
      <c r="AA134" s="856"/>
      <c r="AB134" s="856"/>
      <c r="AC134" s="856"/>
      <c r="AD134" s="856"/>
      <c r="AE134" s="856"/>
      <c r="AF134" s="856"/>
      <c r="AG134" s="856"/>
      <c r="AH134" s="856"/>
      <c r="AI134" s="856"/>
      <c r="AJ134" s="856"/>
      <c r="AK134" s="856"/>
      <c r="AL134" s="856"/>
      <c r="AM134" s="856"/>
      <c r="AN134" s="856"/>
      <c r="AO134" s="856"/>
      <c r="AP134" s="856"/>
      <c r="AQ134" s="856"/>
      <c r="AR134" s="856"/>
      <c r="AS134" s="856"/>
      <c r="AT134" s="856"/>
      <c r="AU134" s="856"/>
      <c r="AV134" s="856"/>
      <c r="AW134" s="856"/>
      <c r="AX134" s="856"/>
      <c r="AY134" s="856"/>
      <c r="AZ134" s="856"/>
      <c r="BA134" s="856"/>
      <c r="BB134" s="856"/>
      <c r="BC134" s="856"/>
      <c r="BD134" s="856"/>
      <c r="BE134" s="856"/>
      <c r="BF134" s="856"/>
      <c r="BG134" s="856"/>
      <c r="BH134" s="856"/>
      <c r="BI134" s="856"/>
      <c r="BJ134" s="856"/>
      <c r="BK134" s="856"/>
      <c r="BL134" s="856"/>
      <c r="BM134" s="856"/>
      <c r="BN134" s="856"/>
      <c r="BO134" s="856"/>
    </row>
    <row r="135" spans="1:67" ht="13.5" customHeight="1" thickBot="1">
      <c r="B135" s="25" t="s">
        <v>969</v>
      </c>
      <c r="C135" s="853"/>
      <c r="D135" s="853"/>
      <c r="E135" s="854"/>
      <c r="F135" s="854"/>
      <c r="G135" s="150">
        <f t="shared" ref="G135:BO135" si="99">G$7</f>
        <v>1990</v>
      </c>
      <c r="H135" s="150">
        <f t="shared" si="99"/>
        <v>1991</v>
      </c>
      <c r="I135" s="150">
        <f t="shared" si="99"/>
        <v>1992</v>
      </c>
      <c r="J135" s="150">
        <f t="shared" si="99"/>
        <v>1993</v>
      </c>
      <c r="K135" s="150">
        <f t="shared" si="99"/>
        <v>1994</v>
      </c>
      <c r="L135" s="150">
        <f t="shared" si="99"/>
        <v>1995</v>
      </c>
      <c r="M135" s="150">
        <f t="shared" si="99"/>
        <v>1996</v>
      </c>
      <c r="N135" s="150">
        <f t="shared" si="99"/>
        <v>1997</v>
      </c>
      <c r="O135" s="150">
        <f t="shared" si="99"/>
        <v>1998</v>
      </c>
      <c r="P135" s="150">
        <f t="shared" si="99"/>
        <v>1999</v>
      </c>
      <c r="Q135" s="150">
        <f t="shared" si="99"/>
        <v>2000</v>
      </c>
      <c r="R135" s="150">
        <f t="shared" si="99"/>
        <v>2001</v>
      </c>
      <c r="S135" s="150">
        <f t="shared" si="99"/>
        <v>2002</v>
      </c>
      <c r="T135" s="150">
        <f t="shared" si="99"/>
        <v>2003</v>
      </c>
      <c r="U135" s="150">
        <f t="shared" si="99"/>
        <v>2004</v>
      </c>
      <c r="V135" s="150">
        <f t="shared" si="99"/>
        <v>2005</v>
      </c>
      <c r="W135" s="150">
        <f t="shared" si="99"/>
        <v>2006</v>
      </c>
      <c r="X135" s="150">
        <f t="shared" si="99"/>
        <v>2007</v>
      </c>
      <c r="Y135" s="150">
        <f t="shared" si="99"/>
        <v>2008</v>
      </c>
      <c r="Z135" s="150">
        <f t="shared" si="99"/>
        <v>2009</v>
      </c>
      <c r="AA135" s="150">
        <f t="shared" si="99"/>
        <v>2010</v>
      </c>
      <c r="AB135" s="150">
        <f t="shared" si="99"/>
        <v>2011</v>
      </c>
      <c r="AC135" s="150">
        <f t="shared" si="99"/>
        <v>2012</v>
      </c>
      <c r="AD135" s="150">
        <f t="shared" si="99"/>
        <v>2013</v>
      </c>
      <c r="AE135" s="150">
        <f t="shared" si="99"/>
        <v>2014</v>
      </c>
      <c r="AF135" s="150">
        <f t="shared" si="99"/>
        <v>2015</v>
      </c>
      <c r="AG135" s="150">
        <f t="shared" si="99"/>
        <v>2016</v>
      </c>
      <c r="AH135" s="150">
        <f t="shared" si="99"/>
        <v>2017</v>
      </c>
      <c r="AI135" s="150">
        <f t="shared" si="99"/>
        <v>2018</v>
      </c>
      <c r="AJ135" s="150">
        <f t="shared" si="99"/>
        <v>2019</v>
      </c>
      <c r="AK135" s="150">
        <f t="shared" si="99"/>
        <v>2020</v>
      </c>
      <c r="AL135" s="150">
        <f t="shared" si="99"/>
        <v>2021</v>
      </c>
      <c r="AM135" s="150">
        <f t="shared" si="99"/>
        <v>2022</v>
      </c>
      <c r="AN135" s="150">
        <f t="shared" si="99"/>
        <v>2023</v>
      </c>
      <c r="AO135" s="150">
        <f t="shared" si="99"/>
        <v>2024</v>
      </c>
      <c r="AP135" s="150">
        <f t="shared" si="99"/>
        <v>2025</v>
      </c>
      <c r="AQ135" s="150">
        <f t="shared" si="99"/>
        <v>2026</v>
      </c>
      <c r="AR135" s="150">
        <f t="shared" si="99"/>
        <v>2027</v>
      </c>
      <c r="AS135" s="150">
        <f t="shared" si="99"/>
        <v>2028</v>
      </c>
      <c r="AT135" s="150">
        <f t="shared" si="99"/>
        <v>2029</v>
      </c>
      <c r="AU135" s="150">
        <f t="shared" si="99"/>
        <v>2030</v>
      </c>
      <c r="AV135" s="150">
        <f t="shared" si="99"/>
        <v>2031</v>
      </c>
      <c r="AW135" s="150">
        <f t="shared" si="99"/>
        <v>2032</v>
      </c>
      <c r="AX135" s="150">
        <f t="shared" si="99"/>
        <v>2033</v>
      </c>
      <c r="AY135" s="150">
        <f t="shared" si="99"/>
        <v>2034</v>
      </c>
      <c r="AZ135" s="150">
        <f t="shared" si="99"/>
        <v>2035</v>
      </c>
      <c r="BA135" s="150">
        <f t="shared" si="99"/>
        <v>2036</v>
      </c>
      <c r="BB135" s="150">
        <f t="shared" si="99"/>
        <v>2037</v>
      </c>
      <c r="BC135" s="150">
        <f t="shared" si="99"/>
        <v>2038</v>
      </c>
      <c r="BD135" s="150">
        <f t="shared" si="99"/>
        <v>2039</v>
      </c>
      <c r="BE135" s="150">
        <f t="shared" si="99"/>
        <v>2040</v>
      </c>
      <c r="BF135" s="150">
        <f t="shared" si="99"/>
        <v>2041</v>
      </c>
      <c r="BG135" s="150">
        <f t="shared" si="99"/>
        <v>2042</v>
      </c>
      <c r="BH135" s="150">
        <f t="shared" si="99"/>
        <v>2043</v>
      </c>
      <c r="BI135" s="150">
        <f t="shared" si="99"/>
        <v>2044</v>
      </c>
      <c r="BJ135" s="150">
        <f t="shared" si="99"/>
        <v>2045</v>
      </c>
      <c r="BK135" s="150">
        <f t="shared" si="99"/>
        <v>2046</v>
      </c>
      <c r="BL135" s="150">
        <f t="shared" si="99"/>
        <v>2047</v>
      </c>
      <c r="BM135" s="150">
        <f t="shared" si="99"/>
        <v>2048</v>
      </c>
      <c r="BN135" s="150">
        <f t="shared" si="99"/>
        <v>2049</v>
      </c>
      <c r="BO135" s="150">
        <f t="shared" si="99"/>
        <v>2050</v>
      </c>
    </row>
    <row r="136" spans="1:67" ht="13.5" customHeight="1">
      <c r="B136" s="772" t="s">
        <v>1376</v>
      </c>
      <c r="C136" s="941" t="s">
        <v>596</v>
      </c>
      <c r="D136" s="673"/>
      <c r="E136" s="942" t="s">
        <v>676</v>
      </c>
      <c r="F136" s="736"/>
      <c r="G136" s="976" t="e">
        <f t="shared" ref="G136:AK136" si="100">IF(OR(G140="",G40=""),"",IF(G40=0,"not appl.",G140/G40*1000))</f>
        <v>#VALUE!</v>
      </c>
      <c r="H136" s="976" t="e">
        <f t="shared" si="100"/>
        <v>#VALUE!</v>
      </c>
      <c r="I136" s="976" t="e">
        <f t="shared" si="100"/>
        <v>#VALUE!</v>
      </c>
      <c r="J136" s="976" t="e">
        <f t="shared" si="100"/>
        <v>#VALUE!</v>
      </c>
      <c r="K136" s="976" t="e">
        <f t="shared" si="100"/>
        <v>#VALUE!</v>
      </c>
      <c r="L136" s="976" t="e">
        <f t="shared" si="100"/>
        <v>#VALUE!</v>
      </c>
      <c r="M136" s="976" t="e">
        <f t="shared" si="100"/>
        <v>#VALUE!</v>
      </c>
      <c r="N136" s="976" t="e">
        <f t="shared" si="100"/>
        <v>#VALUE!</v>
      </c>
      <c r="O136" s="976" t="e">
        <f t="shared" si="100"/>
        <v>#VALUE!</v>
      </c>
      <c r="P136" s="976" t="e">
        <f t="shared" si="100"/>
        <v>#VALUE!</v>
      </c>
      <c r="Q136" s="976" t="e">
        <f t="shared" si="100"/>
        <v>#VALUE!</v>
      </c>
      <c r="R136" s="976" t="e">
        <f t="shared" si="100"/>
        <v>#VALUE!</v>
      </c>
      <c r="S136" s="976" t="e">
        <f t="shared" si="100"/>
        <v>#VALUE!</v>
      </c>
      <c r="T136" s="976" t="e">
        <f t="shared" si="100"/>
        <v>#VALUE!</v>
      </c>
      <c r="U136" s="976" t="e">
        <f t="shared" si="100"/>
        <v>#VALUE!</v>
      </c>
      <c r="V136" s="976" t="e">
        <f t="shared" si="100"/>
        <v>#VALUE!</v>
      </c>
      <c r="W136" s="976" t="e">
        <f t="shared" si="100"/>
        <v>#VALUE!</v>
      </c>
      <c r="X136" s="976" t="e">
        <f t="shared" si="100"/>
        <v>#VALUE!</v>
      </c>
      <c r="Y136" s="976" t="e">
        <f t="shared" si="100"/>
        <v>#VALUE!</v>
      </c>
      <c r="Z136" s="976" t="e">
        <f t="shared" si="100"/>
        <v>#VALUE!</v>
      </c>
      <c r="AA136" s="976" t="e">
        <f t="shared" si="100"/>
        <v>#VALUE!</v>
      </c>
      <c r="AB136" s="976" t="e">
        <f t="shared" si="100"/>
        <v>#VALUE!</v>
      </c>
      <c r="AC136" s="976" t="e">
        <f t="shared" si="100"/>
        <v>#VALUE!</v>
      </c>
      <c r="AD136" s="976" t="e">
        <f t="shared" si="100"/>
        <v>#VALUE!</v>
      </c>
      <c r="AE136" s="976" t="e">
        <f t="shared" si="100"/>
        <v>#VALUE!</v>
      </c>
      <c r="AF136" s="976" t="e">
        <f t="shared" si="100"/>
        <v>#VALUE!</v>
      </c>
      <c r="AG136" s="976" t="e">
        <f t="shared" si="100"/>
        <v>#VALUE!</v>
      </c>
      <c r="AH136" s="976" t="e">
        <f t="shared" si="100"/>
        <v>#VALUE!</v>
      </c>
      <c r="AI136" s="976" t="e">
        <f t="shared" si="100"/>
        <v>#VALUE!</v>
      </c>
      <c r="AJ136" s="976" t="e">
        <f t="shared" si="100"/>
        <v>#VALUE!</v>
      </c>
      <c r="AK136" s="976" t="e">
        <f t="shared" si="100"/>
        <v>#VALUE!</v>
      </c>
      <c r="AL136" s="976" t="e">
        <f>IF(OR(AL140="",AL40=""),"",IF(AL40=0,"not appl.",AL140/AL40*1000))</f>
        <v>#VALUE!</v>
      </c>
      <c r="AM136" s="976" t="e">
        <f>IF(OR(AM140="",AM40=""),"",IF(AM40=0,"not appl.",AM140/AM40*1000))</f>
        <v>#VALUE!</v>
      </c>
      <c r="AN136" s="976" t="e">
        <f>IF(OR(AN140="",AN40=""),"",IF(AN40=0,"not appl.",AN140/AN40*1000))</f>
        <v>#VALUE!</v>
      </c>
      <c r="AO136" s="976" t="e">
        <f>IF(OR(AO140="",AO40=""),"",IF(AO40=0,"not appl.",AO140/AO40*1000))</f>
        <v>#VALUE!</v>
      </c>
      <c r="AP136" s="976" t="e">
        <f>IF(OR(AP140="",AP40=""),"",IF(AP40=0,"not appl.",AP140/AP40*1000))</f>
        <v>#VALUE!</v>
      </c>
      <c r="AQ136" s="976" t="e">
        <f t="shared" ref="AQ136:BO136" si="101">IF(OR(AQ140="",AQ40=""),"",IF(AQ40=0,"not appl.",AQ140/AQ40*1000))</f>
        <v>#VALUE!</v>
      </c>
      <c r="AR136" s="976" t="e">
        <f t="shared" si="101"/>
        <v>#VALUE!</v>
      </c>
      <c r="AS136" s="976" t="e">
        <f t="shared" si="101"/>
        <v>#VALUE!</v>
      </c>
      <c r="AT136" s="976" t="e">
        <f t="shared" si="101"/>
        <v>#VALUE!</v>
      </c>
      <c r="AU136" s="976" t="e">
        <f t="shared" si="101"/>
        <v>#VALUE!</v>
      </c>
      <c r="AV136" s="976" t="e">
        <f t="shared" si="101"/>
        <v>#VALUE!</v>
      </c>
      <c r="AW136" s="976" t="e">
        <f t="shared" si="101"/>
        <v>#VALUE!</v>
      </c>
      <c r="AX136" s="976" t="e">
        <f t="shared" si="101"/>
        <v>#VALUE!</v>
      </c>
      <c r="AY136" s="976" t="e">
        <f t="shared" si="101"/>
        <v>#VALUE!</v>
      </c>
      <c r="AZ136" s="976" t="e">
        <f t="shared" si="101"/>
        <v>#VALUE!</v>
      </c>
      <c r="BA136" s="976" t="e">
        <f t="shared" si="101"/>
        <v>#VALUE!</v>
      </c>
      <c r="BB136" s="976" t="e">
        <f t="shared" si="101"/>
        <v>#VALUE!</v>
      </c>
      <c r="BC136" s="976" t="e">
        <f t="shared" si="101"/>
        <v>#VALUE!</v>
      </c>
      <c r="BD136" s="976" t="e">
        <f t="shared" si="101"/>
        <v>#VALUE!</v>
      </c>
      <c r="BE136" s="976" t="e">
        <f t="shared" si="101"/>
        <v>#VALUE!</v>
      </c>
      <c r="BF136" s="976" t="e">
        <f t="shared" si="101"/>
        <v>#VALUE!</v>
      </c>
      <c r="BG136" s="976" t="e">
        <f t="shared" si="101"/>
        <v>#VALUE!</v>
      </c>
      <c r="BH136" s="976" t="e">
        <f t="shared" si="101"/>
        <v>#VALUE!</v>
      </c>
      <c r="BI136" s="976" t="e">
        <f t="shared" si="101"/>
        <v>#VALUE!</v>
      </c>
      <c r="BJ136" s="976" t="e">
        <f t="shared" si="101"/>
        <v>#VALUE!</v>
      </c>
      <c r="BK136" s="976" t="e">
        <f t="shared" si="101"/>
        <v>#VALUE!</v>
      </c>
      <c r="BL136" s="976" t="e">
        <f t="shared" si="101"/>
        <v>#VALUE!</v>
      </c>
      <c r="BM136" s="976" t="e">
        <f t="shared" si="101"/>
        <v>#VALUE!</v>
      </c>
      <c r="BN136" s="976" t="e">
        <f t="shared" si="101"/>
        <v>#VALUE!</v>
      </c>
      <c r="BO136" s="976" t="e">
        <f t="shared" si="101"/>
        <v>#VALUE!</v>
      </c>
    </row>
    <row r="137" spans="1:67" ht="13.5" customHeight="1">
      <c r="B137" s="772" t="s">
        <v>1377</v>
      </c>
      <c r="C137" s="674" t="s">
        <v>1379</v>
      </c>
      <c r="D137" s="673"/>
      <c r="E137" s="942" t="s">
        <v>1389</v>
      </c>
      <c r="F137" s="736"/>
      <c r="G137" s="1022" t="e">
        <f>IF(OR(G139="",G143=""),"",IF(G139=0,"not appl.",G143/3.664/G139))</f>
        <v>#VALUE!</v>
      </c>
      <c r="H137" s="1022" t="e">
        <f t="shared" ref="H137:AF137" si="102">IF(OR(H139="",H143=""),"",IF(H139=0,"not appl.",H143/3.664/H139))</f>
        <v>#VALUE!</v>
      </c>
      <c r="I137" s="1022" t="e">
        <f t="shared" si="102"/>
        <v>#VALUE!</v>
      </c>
      <c r="J137" s="1022" t="e">
        <f t="shared" si="102"/>
        <v>#VALUE!</v>
      </c>
      <c r="K137" s="1022" t="e">
        <f t="shared" si="102"/>
        <v>#VALUE!</v>
      </c>
      <c r="L137" s="1022" t="e">
        <f t="shared" si="102"/>
        <v>#VALUE!</v>
      </c>
      <c r="M137" s="1022" t="e">
        <f t="shared" si="102"/>
        <v>#VALUE!</v>
      </c>
      <c r="N137" s="1022" t="e">
        <f t="shared" si="102"/>
        <v>#VALUE!</v>
      </c>
      <c r="O137" s="1022" t="e">
        <f t="shared" si="102"/>
        <v>#VALUE!</v>
      </c>
      <c r="P137" s="1022" t="e">
        <f t="shared" si="102"/>
        <v>#VALUE!</v>
      </c>
      <c r="Q137" s="1022" t="e">
        <f t="shared" si="102"/>
        <v>#VALUE!</v>
      </c>
      <c r="R137" s="1022" t="e">
        <f t="shared" si="102"/>
        <v>#VALUE!</v>
      </c>
      <c r="S137" s="1022" t="e">
        <f t="shared" si="102"/>
        <v>#VALUE!</v>
      </c>
      <c r="T137" s="1022" t="e">
        <f t="shared" si="102"/>
        <v>#VALUE!</v>
      </c>
      <c r="U137" s="1022" t="e">
        <f t="shared" si="102"/>
        <v>#VALUE!</v>
      </c>
      <c r="V137" s="1022" t="e">
        <f t="shared" si="102"/>
        <v>#VALUE!</v>
      </c>
      <c r="W137" s="1022" t="e">
        <f t="shared" si="102"/>
        <v>#VALUE!</v>
      </c>
      <c r="X137" s="1022" t="e">
        <f t="shared" si="102"/>
        <v>#VALUE!</v>
      </c>
      <c r="Y137" s="1022" t="e">
        <f t="shared" si="102"/>
        <v>#VALUE!</v>
      </c>
      <c r="Z137" s="1022" t="e">
        <f t="shared" si="102"/>
        <v>#VALUE!</v>
      </c>
      <c r="AA137" s="1022" t="e">
        <f t="shared" si="102"/>
        <v>#VALUE!</v>
      </c>
      <c r="AB137" s="1022" t="e">
        <f t="shared" si="102"/>
        <v>#VALUE!</v>
      </c>
      <c r="AC137" s="1022" t="e">
        <f t="shared" si="102"/>
        <v>#VALUE!</v>
      </c>
      <c r="AD137" s="1022" t="e">
        <f t="shared" si="102"/>
        <v>#VALUE!</v>
      </c>
      <c r="AE137" s="1022" t="e">
        <f t="shared" si="102"/>
        <v>#VALUE!</v>
      </c>
      <c r="AF137" s="1022" t="e">
        <f t="shared" si="102"/>
        <v>#VALUE!</v>
      </c>
      <c r="AG137" s="1022" t="e">
        <f t="shared" ref="AG137:AP137" si="103">IF(OR(AG139="",AG143=""),"",IF(AG139=0,"not appl.",AG143/3.664/AG139))</f>
        <v>#VALUE!</v>
      </c>
      <c r="AH137" s="1022" t="e">
        <f t="shared" si="103"/>
        <v>#VALUE!</v>
      </c>
      <c r="AI137" s="1022" t="e">
        <f t="shared" si="103"/>
        <v>#VALUE!</v>
      </c>
      <c r="AJ137" s="1022" t="e">
        <f t="shared" si="103"/>
        <v>#VALUE!</v>
      </c>
      <c r="AK137" s="1022" t="e">
        <f t="shared" si="103"/>
        <v>#VALUE!</v>
      </c>
      <c r="AL137" s="1022" t="e">
        <f t="shared" si="103"/>
        <v>#VALUE!</v>
      </c>
      <c r="AM137" s="1022" t="e">
        <f t="shared" si="103"/>
        <v>#VALUE!</v>
      </c>
      <c r="AN137" s="1022" t="e">
        <f t="shared" si="103"/>
        <v>#VALUE!</v>
      </c>
      <c r="AO137" s="1022" t="e">
        <f t="shared" si="103"/>
        <v>#VALUE!</v>
      </c>
      <c r="AP137" s="1022" t="e">
        <f t="shared" si="103"/>
        <v>#VALUE!</v>
      </c>
      <c r="AQ137" s="1022" t="e">
        <f t="shared" ref="AQ137:BO137" si="104">IF(OR(AQ139="",AQ143=""),"",IF(AQ139=0,"not appl.",AQ143/3.664/AQ139))</f>
        <v>#VALUE!</v>
      </c>
      <c r="AR137" s="1022" t="e">
        <f t="shared" si="104"/>
        <v>#VALUE!</v>
      </c>
      <c r="AS137" s="1022" t="e">
        <f t="shared" si="104"/>
        <v>#VALUE!</v>
      </c>
      <c r="AT137" s="1022" t="e">
        <f t="shared" si="104"/>
        <v>#VALUE!</v>
      </c>
      <c r="AU137" s="1022" t="e">
        <f t="shared" si="104"/>
        <v>#VALUE!</v>
      </c>
      <c r="AV137" s="1022" t="e">
        <f t="shared" si="104"/>
        <v>#VALUE!</v>
      </c>
      <c r="AW137" s="1022" t="e">
        <f t="shared" si="104"/>
        <v>#VALUE!</v>
      </c>
      <c r="AX137" s="1022" t="e">
        <f t="shared" si="104"/>
        <v>#VALUE!</v>
      </c>
      <c r="AY137" s="1022" t="e">
        <f t="shared" si="104"/>
        <v>#VALUE!</v>
      </c>
      <c r="AZ137" s="1022" t="e">
        <f t="shared" si="104"/>
        <v>#VALUE!</v>
      </c>
      <c r="BA137" s="1022" t="e">
        <f t="shared" si="104"/>
        <v>#VALUE!</v>
      </c>
      <c r="BB137" s="1022" t="e">
        <f t="shared" si="104"/>
        <v>#VALUE!</v>
      </c>
      <c r="BC137" s="1022" t="e">
        <f t="shared" si="104"/>
        <v>#VALUE!</v>
      </c>
      <c r="BD137" s="1022" t="e">
        <f t="shared" si="104"/>
        <v>#VALUE!</v>
      </c>
      <c r="BE137" s="1022" t="e">
        <f t="shared" si="104"/>
        <v>#VALUE!</v>
      </c>
      <c r="BF137" s="1022" t="e">
        <f t="shared" si="104"/>
        <v>#VALUE!</v>
      </c>
      <c r="BG137" s="1022" t="e">
        <f t="shared" si="104"/>
        <v>#VALUE!</v>
      </c>
      <c r="BH137" s="1022" t="e">
        <f t="shared" si="104"/>
        <v>#VALUE!</v>
      </c>
      <c r="BI137" s="1022" t="e">
        <f t="shared" si="104"/>
        <v>#VALUE!</v>
      </c>
      <c r="BJ137" s="1022" t="e">
        <f t="shared" si="104"/>
        <v>#VALUE!</v>
      </c>
      <c r="BK137" s="1022" t="e">
        <f t="shared" si="104"/>
        <v>#VALUE!</v>
      </c>
      <c r="BL137" s="1022" t="e">
        <f t="shared" si="104"/>
        <v>#VALUE!</v>
      </c>
      <c r="BM137" s="1022" t="e">
        <f t="shared" si="104"/>
        <v>#VALUE!</v>
      </c>
      <c r="BN137" s="1022" t="e">
        <f t="shared" si="104"/>
        <v>#VALUE!</v>
      </c>
      <c r="BO137" s="1022" t="e">
        <f t="shared" si="104"/>
        <v>#VALUE!</v>
      </c>
    </row>
    <row r="138" spans="1:67" ht="13.5" customHeight="1">
      <c r="B138" s="772" t="s">
        <v>1381</v>
      </c>
      <c r="C138" s="674" t="s">
        <v>1382</v>
      </c>
      <c r="D138" s="673"/>
      <c r="E138" s="942" t="s">
        <v>1383</v>
      </c>
      <c r="F138" s="736"/>
      <c r="G138" s="1023" t="e">
        <f t="shared" ref="G138:AK138" si="105">IF(G40="","",IF(G40=0,"not appl.",G139/G40))</f>
        <v>#VALUE!</v>
      </c>
      <c r="H138" s="1023" t="e">
        <f t="shared" si="105"/>
        <v>#VALUE!</v>
      </c>
      <c r="I138" s="1023" t="e">
        <f t="shared" si="105"/>
        <v>#VALUE!</v>
      </c>
      <c r="J138" s="1023" t="e">
        <f t="shared" si="105"/>
        <v>#VALUE!</v>
      </c>
      <c r="K138" s="1023" t="e">
        <f t="shared" si="105"/>
        <v>#VALUE!</v>
      </c>
      <c r="L138" s="1023" t="e">
        <f t="shared" si="105"/>
        <v>#VALUE!</v>
      </c>
      <c r="M138" s="1023" t="e">
        <f t="shared" si="105"/>
        <v>#VALUE!</v>
      </c>
      <c r="N138" s="1023" t="e">
        <f t="shared" si="105"/>
        <v>#VALUE!</v>
      </c>
      <c r="O138" s="1023" t="e">
        <f t="shared" si="105"/>
        <v>#VALUE!</v>
      </c>
      <c r="P138" s="1023" t="e">
        <f t="shared" si="105"/>
        <v>#VALUE!</v>
      </c>
      <c r="Q138" s="1023" t="e">
        <f t="shared" si="105"/>
        <v>#VALUE!</v>
      </c>
      <c r="R138" s="1023" t="e">
        <f t="shared" si="105"/>
        <v>#VALUE!</v>
      </c>
      <c r="S138" s="1023" t="e">
        <f t="shared" si="105"/>
        <v>#VALUE!</v>
      </c>
      <c r="T138" s="1023" t="e">
        <f t="shared" si="105"/>
        <v>#VALUE!</v>
      </c>
      <c r="U138" s="1023" t="e">
        <f t="shared" si="105"/>
        <v>#VALUE!</v>
      </c>
      <c r="V138" s="1023" t="e">
        <f t="shared" si="105"/>
        <v>#VALUE!</v>
      </c>
      <c r="W138" s="1023" t="e">
        <f t="shared" si="105"/>
        <v>#VALUE!</v>
      </c>
      <c r="X138" s="1023" t="e">
        <f t="shared" si="105"/>
        <v>#VALUE!</v>
      </c>
      <c r="Y138" s="1023" t="e">
        <f t="shared" si="105"/>
        <v>#VALUE!</v>
      </c>
      <c r="Z138" s="1023" t="e">
        <f t="shared" si="105"/>
        <v>#VALUE!</v>
      </c>
      <c r="AA138" s="1023" t="e">
        <f t="shared" si="105"/>
        <v>#VALUE!</v>
      </c>
      <c r="AB138" s="1023" t="e">
        <f t="shared" si="105"/>
        <v>#VALUE!</v>
      </c>
      <c r="AC138" s="1023" t="e">
        <f t="shared" si="105"/>
        <v>#VALUE!</v>
      </c>
      <c r="AD138" s="1023" t="e">
        <f t="shared" si="105"/>
        <v>#VALUE!</v>
      </c>
      <c r="AE138" s="1023" t="e">
        <f t="shared" si="105"/>
        <v>#VALUE!</v>
      </c>
      <c r="AF138" s="1023" t="e">
        <f t="shared" si="105"/>
        <v>#VALUE!</v>
      </c>
      <c r="AG138" s="1023" t="e">
        <f t="shared" si="105"/>
        <v>#VALUE!</v>
      </c>
      <c r="AH138" s="1023" t="e">
        <f t="shared" si="105"/>
        <v>#VALUE!</v>
      </c>
      <c r="AI138" s="1023" t="e">
        <f t="shared" si="105"/>
        <v>#VALUE!</v>
      </c>
      <c r="AJ138" s="1023" t="e">
        <f t="shared" si="105"/>
        <v>#VALUE!</v>
      </c>
      <c r="AK138" s="1023" t="e">
        <f t="shared" si="105"/>
        <v>#VALUE!</v>
      </c>
      <c r="AL138" s="1023" t="e">
        <f>IF(AL40="","",IF(AL40=0,"not appl.",AL139/AL40))</f>
        <v>#VALUE!</v>
      </c>
      <c r="AM138" s="1023" t="e">
        <f>IF(AM40="","",IF(AM40=0,"not appl.",AM139/AM40))</f>
        <v>#VALUE!</v>
      </c>
      <c r="AN138" s="1023" t="e">
        <f>IF(AN40="","",IF(AN40=0,"not appl.",AN139/AN40))</f>
        <v>#VALUE!</v>
      </c>
      <c r="AO138" s="1023" t="e">
        <f>IF(AO40="","",IF(AO40=0,"not appl.",AO139/AO40))</f>
        <v>#VALUE!</v>
      </c>
      <c r="AP138" s="1023" t="e">
        <f>IF(AP40="","",IF(AP40=0,"not appl.",AP139/AP40))</f>
        <v>#VALUE!</v>
      </c>
      <c r="AQ138" s="1023" t="e">
        <f t="shared" ref="AQ138:BO138" si="106">IF(AQ40="","",IF(AQ40=0,"not appl.",AQ139/AQ40))</f>
        <v>#VALUE!</v>
      </c>
      <c r="AR138" s="1023" t="e">
        <f t="shared" si="106"/>
        <v>#VALUE!</v>
      </c>
      <c r="AS138" s="1023" t="e">
        <f t="shared" si="106"/>
        <v>#VALUE!</v>
      </c>
      <c r="AT138" s="1023" t="e">
        <f t="shared" si="106"/>
        <v>#VALUE!</v>
      </c>
      <c r="AU138" s="1023" t="e">
        <f t="shared" si="106"/>
        <v>#VALUE!</v>
      </c>
      <c r="AV138" s="1023" t="e">
        <f t="shared" si="106"/>
        <v>#VALUE!</v>
      </c>
      <c r="AW138" s="1023" t="e">
        <f t="shared" si="106"/>
        <v>#VALUE!</v>
      </c>
      <c r="AX138" s="1023" t="e">
        <f t="shared" si="106"/>
        <v>#VALUE!</v>
      </c>
      <c r="AY138" s="1023" t="e">
        <f t="shared" si="106"/>
        <v>#VALUE!</v>
      </c>
      <c r="AZ138" s="1023" t="e">
        <f t="shared" si="106"/>
        <v>#VALUE!</v>
      </c>
      <c r="BA138" s="1023" t="e">
        <f t="shared" si="106"/>
        <v>#VALUE!</v>
      </c>
      <c r="BB138" s="1023" t="e">
        <f t="shared" si="106"/>
        <v>#VALUE!</v>
      </c>
      <c r="BC138" s="1023" t="e">
        <f t="shared" si="106"/>
        <v>#VALUE!</v>
      </c>
      <c r="BD138" s="1023" t="e">
        <f t="shared" si="106"/>
        <v>#VALUE!</v>
      </c>
      <c r="BE138" s="1023" t="e">
        <f t="shared" si="106"/>
        <v>#VALUE!</v>
      </c>
      <c r="BF138" s="1023" t="e">
        <f t="shared" si="106"/>
        <v>#VALUE!</v>
      </c>
      <c r="BG138" s="1023" t="e">
        <f t="shared" si="106"/>
        <v>#VALUE!</v>
      </c>
      <c r="BH138" s="1023" t="e">
        <f t="shared" si="106"/>
        <v>#VALUE!</v>
      </c>
      <c r="BI138" s="1023" t="e">
        <f t="shared" si="106"/>
        <v>#VALUE!</v>
      </c>
      <c r="BJ138" s="1023" t="e">
        <f t="shared" si="106"/>
        <v>#VALUE!</v>
      </c>
      <c r="BK138" s="1023" t="e">
        <f t="shared" si="106"/>
        <v>#VALUE!</v>
      </c>
      <c r="BL138" s="1023" t="e">
        <f t="shared" si="106"/>
        <v>#VALUE!</v>
      </c>
      <c r="BM138" s="1023" t="e">
        <f t="shared" si="106"/>
        <v>#VALUE!</v>
      </c>
      <c r="BN138" s="1023" t="e">
        <f t="shared" si="106"/>
        <v>#VALUE!</v>
      </c>
      <c r="BO138" s="1023" t="e">
        <f t="shared" si="106"/>
        <v>#VALUE!</v>
      </c>
    </row>
    <row r="139" spans="1:67" ht="13.5" customHeight="1">
      <c r="B139" s="772" t="s">
        <v>1384</v>
      </c>
      <c r="C139" s="674" t="s">
        <v>1385</v>
      </c>
      <c r="D139" s="673"/>
      <c r="E139" s="942" t="s">
        <v>1386</v>
      </c>
      <c r="F139" s="736"/>
      <c r="G139" s="973" t="s">
        <v>783</v>
      </c>
      <c r="H139" s="973" t="s">
        <v>783</v>
      </c>
      <c r="I139" s="973" t="s">
        <v>783</v>
      </c>
      <c r="J139" s="973" t="s">
        <v>783</v>
      </c>
      <c r="K139" s="973" t="s">
        <v>783</v>
      </c>
      <c r="L139" s="973" t="s">
        <v>783</v>
      </c>
      <c r="M139" s="973" t="s">
        <v>783</v>
      </c>
      <c r="N139" s="973" t="s">
        <v>783</v>
      </c>
      <c r="O139" s="973" t="s">
        <v>783</v>
      </c>
      <c r="P139" s="973" t="s">
        <v>783</v>
      </c>
      <c r="Q139" s="973" t="s">
        <v>783</v>
      </c>
      <c r="R139" s="973" t="s">
        <v>783</v>
      </c>
      <c r="S139" s="973" t="s">
        <v>783</v>
      </c>
      <c r="T139" s="973" t="s">
        <v>783</v>
      </c>
      <c r="U139" s="973" t="s">
        <v>783</v>
      </c>
      <c r="V139" s="973" t="s">
        <v>783</v>
      </c>
      <c r="W139" s="973" t="s">
        <v>783</v>
      </c>
      <c r="X139" s="973" t="s">
        <v>783</v>
      </c>
      <c r="Y139" s="973" t="s">
        <v>783</v>
      </c>
      <c r="Z139" s="973" t="s">
        <v>783</v>
      </c>
      <c r="AA139" s="973" t="s">
        <v>783</v>
      </c>
      <c r="AB139" s="973" t="s">
        <v>783</v>
      </c>
      <c r="AC139" s="973" t="s">
        <v>783</v>
      </c>
      <c r="AD139" s="973" t="s">
        <v>783</v>
      </c>
      <c r="AE139" s="973" t="s">
        <v>783</v>
      </c>
      <c r="AF139" s="973" t="s">
        <v>783</v>
      </c>
      <c r="AG139" s="973" t="s">
        <v>783</v>
      </c>
      <c r="AH139" s="973" t="s">
        <v>783</v>
      </c>
      <c r="AI139" s="973" t="s">
        <v>783</v>
      </c>
      <c r="AJ139" s="973" t="s">
        <v>783</v>
      </c>
      <c r="AK139" s="973" t="s">
        <v>783</v>
      </c>
      <c r="AL139" s="973" t="s">
        <v>783</v>
      </c>
      <c r="AM139" s="973" t="s">
        <v>783</v>
      </c>
      <c r="AN139" s="973" t="s">
        <v>783</v>
      </c>
      <c r="AO139" s="973" t="s">
        <v>783</v>
      </c>
      <c r="AP139" s="973" t="s">
        <v>783</v>
      </c>
      <c r="AQ139" s="973" t="s">
        <v>783</v>
      </c>
      <c r="AR139" s="973" t="s">
        <v>783</v>
      </c>
      <c r="AS139" s="973" t="s">
        <v>783</v>
      </c>
      <c r="AT139" s="973" t="s">
        <v>783</v>
      </c>
      <c r="AU139" s="973" t="s">
        <v>783</v>
      </c>
      <c r="AV139" s="973" t="s">
        <v>783</v>
      </c>
      <c r="AW139" s="973" t="s">
        <v>783</v>
      </c>
      <c r="AX139" s="973" t="s">
        <v>783</v>
      </c>
      <c r="AY139" s="973" t="s">
        <v>783</v>
      </c>
      <c r="AZ139" s="973" t="s">
        <v>783</v>
      </c>
      <c r="BA139" s="973" t="s">
        <v>783</v>
      </c>
      <c r="BB139" s="973" t="s">
        <v>783</v>
      </c>
      <c r="BC139" s="973" t="s">
        <v>783</v>
      </c>
      <c r="BD139" s="973" t="s">
        <v>783</v>
      </c>
      <c r="BE139" s="973" t="s">
        <v>783</v>
      </c>
      <c r="BF139" s="973" t="s">
        <v>783</v>
      </c>
      <c r="BG139" s="973" t="s">
        <v>783</v>
      </c>
      <c r="BH139" s="973" t="s">
        <v>783</v>
      </c>
      <c r="BI139" s="973" t="s">
        <v>783</v>
      </c>
      <c r="BJ139" s="973" t="s">
        <v>783</v>
      </c>
      <c r="BK139" s="973" t="s">
        <v>783</v>
      </c>
      <c r="BL139" s="973" t="s">
        <v>783</v>
      </c>
      <c r="BM139" s="973" t="s">
        <v>783</v>
      </c>
      <c r="BN139" s="973" t="s">
        <v>783</v>
      </c>
      <c r="BO139" s="973" t="s">
        <v>783</v>
      </c>
    </row>
    <row r="140" spans="1:67" ht="13.5" customHeight="1">
      <c r="B140" s="772">
        <v>36</v>
      </c>
      <c r="C140" s="674" t="s">
        <v>9</v>
      </c>
      <c r="D140" s="673"/>
      <c r="E140" s="942" t="s">
        <v>658</v>
      </c>
      <c r="F140" s="736"/>
      <c r="G140" s="973" t="s">
        <v>783</v>
      </c>
      <c r="H140" s="973" t="s">
        <v>783</v>
      </c>
      <c r="I140" s="973" t="s">
        <v>783</v>
      </c>
      <c r="J140" s="973" t="s">
        <v>783</v>
      </c>
      <c r="K140" s="973" t="s">
        <v>783</v>
      </c>
      <c r="L140" s="973" t="s">
        <v>783</v>
      </c>
      <c r="M140" s="973" t="s">
        <v>783</v>
      </c>
      <c r="N140" s="973" t="s">
        <v>783</v>
      </c>
      <c r="O140" s="973" t="s">
        <v>783</v>
      </c>
      <c r="P140" s="973" t="s">
        <v>783</v>
      </c>
      <c r="Q140" s="973" t="s">
        <v>783</v>
      </c>
      <c r="R140" s="973" t="s">
        <v>783</v>
      </c>
      <c r="S140" s="973" t="s">
        <v>783</v>
      </c>
      <c r="T140" s="973" t="s">
        <v>783</v>
      </c>
      <c r="U140" s="973" t="s">
        <v>783</v>
      </c>
      <c r="V140" s="973" t="s">
        <v>783</v>
      </c>
      <c r="W140" s="973" t="s">
        <v>783</v>
      </c>
      <c r="X140" s="973" t="s">
        <v>783</v>
      </c>
      <c r="Y140" s="973" t="s">
        <v>783</v>
      </c>
      <c r="Z140" s="973" t="s">
        <v>783</v>
      </c>
      <c r="AA140" s="973" t="s">
        <v>783</v>
      </c>
      <c r="AB140" s="973" t="s">
        <v>783</v>
      </c>
      <c r="AC140" s="973" t="s">
        <v>783</v>
      </c>
      <c r="AD140" s="973" t="s">
        <v>783</v>
      </c>
      <c r="AE140" s="973" t="s">
        <v>783</v>
      </c>
      <c r="AF140" s="973" t="s">
        <v>783</v>
      </c>
      <c r="AG140" s="973" t="s">
        <v>783</v>
      </c>
      <c r="AH140" s="973" t="s">
        <v>783</v>
      </c>
      <c r="AI140" s="973" t="s">
        <v>783</v>
      </c>
      <c r="AJ140" s="973" t="s">
        <v>783</v>
      </c>
      <c r="AK140" s="973" t="s">
        <v>783</v>
      </c>
      <c r="AL140" s="973" t="s">
        <v>783</v>
      </c>
      <c r="AM140" s="973" t="s">
        <v>783</v>
      </c>
      <c r="AN140" s="973" t="s">
        <v>783</v>
      </c>
      <c r="AO140" s="973" t="s">
        <v>783</v>
      </c>
      <c r="AP140" s="973" t="s">
        <v>783</v>
      </c>
      <c r="AQ140" s="973" t="s">
        <v>783</v>
      </c>
      <c r="AR140" s="973" t="s">
        <v>783</v>
      </c>
      <c r="AS140" s="973" t="s">
        <v>783</v>
      </c>
      <c r="AT140" s="973" t="s">
        <v>783</v>
      </c>
      <c r="AU140" s="973" t="s">
        <v>783</v>
      </c>
      <c r="AV140" s="973" t="s">
        <v>783</v>
      </c>
      <c r="AW140" s="973" t="s">
        <v>783</v>
      </c>
      <c r="AX140" s="973" t="s">
        <v>783</v>
      </c>
      <c r="AY140" s="973" t="s">
        <v>783</v>
      </c>
      <c r="AZ140" s="973" t="s">
        <v>783</v>
      </c>
      <c r="BA140" s="973" t="s">
        <v>783</v>
      </c>
      <c r="BB140" s="973" t="s">
        <v>783</v>
      </c>
      <c r="BC140" s="973" t="s">
        <v>783</v>
      </c>
      <c r="BD140" s="973" t="s">
        <v>783</v>
      </c>
      <c r="BE140" s="973" t="s">
        <v>783</v>
      </c>
      <c r="BF140" s="973" t="s">
        <v>783</v>
      </c>
      <c r="BG140" s="973" t="s">
        <v>783</v>
      </c>
      <c r="BH140" s="973" t="s">
        <v>783</v>
      </c>
      <c r="BI140" s="973" t="s">
        <v>783</v>
      </c>
      <c r="BJ140" s="973" t="s">
        <v>783</v>
      </c>
      <c r="BK140" s="973" t="s">
        <v>783</v>
      </c>
      <c r="BL140" s="973" t="s">
        <v>783</v>
      </c>
      <c r="BM140" s="973" t="s">
        <v>783</v>
      </c>
      <c r="BN140" s="973" t="s">
        <v>783</v>
      </c>
      <c r="BO140" s="973" t="s">
        <v>783</v>
      </c>
    </row>
    <row r="141" spans="1:67" ht="13.5" customHeight="1">
      <c r="B141" s="772">
        <f>B140+1</f>
        <v>37</v>
      </c>
      <c r="C141" s="31" t="s">
        <v>970</v>
      </c>
      <c r="D141" s="673"/>
      <c r="E141" s="942" t="s">
        <v>658</v>
      </c>
      <c r="F141" s="736"/>
      <c r="G141" s="973" t="s">
        <v>783</v>
      </c>
      <c r="H141" s="973" t="s">
        <v>783</v>
      </c>
      <c r="I141" s="973" t="s">
        <v>783</v>
      </c>
      <c r="J141" s="973" t="s">
        <v>783</v>
      </c>
      <c r="K141" s="973" t="s">
        <v>783</v>
      </c>
      <c r="L141" s="973" t="s">
        <v>783</v>
      </c>
      <c r="M141" s="973" t="s">
        <v>783</v>
      </c>
      <c r="N141" s="973" t="s">
        <v>783</v>
      </c>
      <c r="O141" s="973" t="s">
        <v>783</v>
      </c>
      <c r="P141" s="973" t="s">
        <v>783</v>
      </c>
      <c r="Q141" s="973" t="s">
        <v>783</v>
      </c>
      <c r="R141" s="973" t="s">
        <v>783</v>
      </c>
      <c r="S141" s="973" t="s">
        <v>783</v>
      </c>
      <c r="T141" s="973" t="s">
        <v>783</v>
      </c>
      <c r="U141" s="973" t="s">
        <v>783</v>
      </c>
      <c r="V141" s="973" t="s">
        <v>783</v>
      </c>
      <c r="W141" s="973" t="s">
        <v>783</v>
      </c>
      <c r="X141" s="973" t="s">
        <v>783</v>
      </c>
      <c r="Y141" s="973" t="s">
        <v>783</v>
      </c>
      <c r="Z141" s="973" t="s">
        <v>783</v>
      </c>
      <c r="AA141" s="973" t="s">
        <v>783</v>
      </c>
      <c r="AB141" s="973" t="s">
        <v>783</v>
      </c>
      <c r="AC141" s="973" t="s">
        <v>783</v>
      </c>
      <c r="AD141" s="973" t="s">
        <v>783</v>
      </c>
      <c r="AE141" s="973" t="s">
        <v>783</v>
      </c>
      <c r="AF141" s="973" t="s">
        <v>783</v>
      </c>
      <c r="AG141" s="973" t="s">
        <v>783</v>
      </c>
      <c r="AH141" s="973" t="s">
        <v>783</v>
      </c>
      <c r="AI141" s="973" t="s">
        <v>783</v>
      </c>
      <c r="AJ141" s="973" t="s">
        <v>783</v>
      </c>
      <c r="AK141" s="973" t="s">
        <v>783</v>
      </c>
      <c r="AL141" s="973" t="s">
        <v>783</v>
      </c>
      <c r="AM141" s="973" t="s">
        <v>783</v>
      </c>
      <c r="AN141" s="973" t="s">
        <v>783</v>
      </c>
      <c r="AO141" s="973" t="s">
        <v>783</v>
      </c>
      <c r="AP141" s="973" t="s">
        <v>783</v>
      </c>
      <c r="AQ141" s="973" t="s">
        <v>783</v>
      </c>
      <c r="AR141" s="973" t="s">
        <v>783</v>
      </c>
      <c r="AS141" s="973" t="s">
        <v>783</v>
      </c>
      <c r="AT141" s="973" t="s">
        <v>783</v>
      </c>
      <c r="AU141" s="973" t="s">
        <v>783</v>
      </c>
      <c r="AV141" s="973" t="s">
        <v>783</v>
      </c>
      <c r="AW141" s="973" t="s">
        <v>783</v>
      </c>
      <c r="AX141" s="973" t="s">
        <v>783</v>
      </c>
      <c r="AY141" s="973" t="s">
        <v>783</v>
      </c>
      <c r="AZ141" s="973" t="s">
        <v>783</v>
      </c>
      <c r="BA141" s="973" t="s">
        <v>783</v>
      </c>
      <c r="BB141" s="973" t="s">
        <v>783</v>
      </c>
      <c r="BC141" s="973" t="s">
        <v>783</v>
      </c>
      <c r="BD141" s="973" t="s">
        <v>783</v>
      </c>
      <c r="BE141" s="973" t="s">
        <v>783</v>
      </c>
      <c r="BF141" s="973" t="s">
        <v>783</v>
      </c>
      <c r="BG141" s="973" t="s">
        <v>783</v>
      </c>
      <c r="BH141" s="973" t="s">
        <v>783</v>
      </c>
      <c r="BI141" s="973" t="s">
        <v>783</v>
      </c>
      <c r="BJ141" s="973" t="s">
        <v>783</v>
      </c>
      <c r="BK141" s="973" t="s">
        <v>783</v>
      </c>
      <c r="BL141" s="973" t="s">
        <v>783</v>
      </c>
      <c r="BM141" s="973" t="s">
        <v>783</v>
      </c>
      <c r="BN141" s="973" t="s">
        <v>783</v>
      </c>
      <c r="BO141" s="973" t="s">
        <v>783</v>
      </c>
    </row>
    <row r="142" spans="1:67" ht="13.5" customHeight="1">
      <c r="B142" s="772" t="s">
        <v>486</v>
      </c>
      <c r="C142" s="674" t="s">
        <v>1096</v>
      </c>
      <c r="D142" s="673"/>
      <c r="E142" s="942" t="s">
        <v>658</v>
      </c>
      <c r="F142" s="736"/>
      <c r="G142" s="973" t="s">
        <v>783</v>
      </c>
      <c r="H142" s="973" t="s">
        <v>783</v>
      </c>
      <c r="I142" s="973" t="s">
        <v>783</v>
      </c>
      <c r="J142" s="973" t="s">
        <v>783</v>
      </c>
      <c r="K142" s="973" t="s">
        <v>783</v>
      </c>
      <c r="L142" s="973" t="s">
        <v>783</v>
      </c>
      <c r="M142" s="973" t="s">
        <v>783</v>
      </c>
      <c r="N142" s="973" t="s">
        <v>783</v>
      </c>
      <c r="O142" s="973" t="s">
        <v>783</v>
      </c>
      <c r="P142" s="973" t="s">
        <v>783</v>
      </c>
      <c r="Q142" s="973" t="s">
        <v>783</v>
      </c>
      <c r="R142" s="973" t="s">
        <v>783</v>
      </c>
      <c r="S142" s="973" t="s">
        <v>783</v>
      </c>
      <c r="T142" s="973" t="s">
        <v>783</v>
      </c>
      <c r="U142" s="973" t="s">
        <v>783</v>
      </c>
      <c r="V142" s="973" t="s">
        <v>783</v>
      </c>
      <c r="W142" s="973" t="s">
        <v>783</v>
      </c>
      <c r="X142" s="973" t="s">
        <v>783</v>
      </c>
      <c r="Y142" s="973" t="s">
        <v>783</v>
      </c>
      <c r="Z142" s="973" t="s">
        <v>783</v>
      </c>
      <c r="AA142" s="973" t="s">
        <v>783</v>
      </c>
      <c r="AB142" s="973" t="s">
        <v>783</v>
      </c>
      <c r="AC142" s="973" t="s">
        <v>783</v>
      </c>
      <c r="AD142" s="973" t="s">
        <v>783</v>
      </c>
      <c r="AE142" s="973" t="s">
        <v>783</v>
      </c>
      <c r="AF142" s="973" t="s">
        <v>783</v>
      </c>
      <c r="AG142" s="973" t="s">
        <v>783</v>
      </c>
      <c r="AH142" s="973" t="s">
        <v>783</v>
      </c>
      <c r="AI142" s="973" t="s">
        <v>783</v>
      </c>
      <c r="AJ142" s="973" t="s">
        <v>783</v>
      </c>
      <c r="AK142" s="973" t="s">
        <v>783</v>
      </c>
      <c r="AL142" s="973" t="s">
        <v>783</v>
      </c>
      <c r="AM142" s="973" t="s">
        <v>783</v>
      </c>
      <c r="AN142" s="973" t="s">
        <v>783</v>
      </c>
      <c r="AO142" s="973" t="s">
        <v>783</v>
      </c>
      <c r="AP142" s="973" t="s">
        <v>783</v>
      </c>
      <c r="AQ142" s="973" t="s">
        <v>783</v>
      </c>
      <c r="AR142" s="973" t="s">
        <v>783</v>
      </c>
      <c r="AS142" s="973" t="s">
        <v>783</v>
      </c>
      <c r="AT142" s="973" t="s">
        <v>783</v>
      </c>
      <c r="AU142" s="973" t="s">
        <v>783</v>
      </c>
      <c r="AV142" s="973" t="s">
        <v>783</v>
      </c>
      <c r="AW142" s="973" t="s">
        <v>783</v>
      </c>
      <c r="AX142" s="973" t="s">
        <v>783</v>
      </c>
      <c r="AY142" s="973" t="s">
        <v>783</v>
      </c>
      <c r="AZ142" s="973" t="s">
        <v>783</v>
      </c>
      <c r="BA142" s="973" t="s">
        <v>783</v>
      </c>
      <c r="BB142" s="973" t="s">
        <v>783</v>
      </c>
      <c r="BC142" s="973" t="s">
        <v>783</v>
      </c>
      <c r="BD142" s="973" t="s">
        <v>783</v>
      </c>
      <c r="BE142" s="973" t="s">
        <v>783</v>
      </c>
      <c r="BF142" s="973" t="s">
        <v>783</v>
      </c>
      <c r="BG142" s="973" t="s">
        <v>783</v>
      </c>
      <c r="BH142" s="973" t="s">
        <v>783</v>
      </c>
      <c r="BI142" s="973" t="s">
        <v>783</v>
      </c>
      <c r="BJ142" s="973" t="s">
        <v>783</v>
      </c>
      <c r="BK142" s="973" t="s">
        <v>783</v>
      </c>
      <c r="BL142" s="973" t="s">
        <v>783</v>
      </c>
      <c r="BM142" s="973" t="s">
        <v>783</v>
      </c>
      <c r="BN142" s="973" t="s">
        <v>783</v>
      </c>
      <c r="BO142" s="973" t="s">
        <v>783</v>
      </c>
    </row>
    <row r="143" spans="1:67" ht="13.5" customHeight="1">
      <c r="B143" s="772" t="s">
        <v>485</v>
      </c>
      <c r="C143" s="674" t="s">
        <v>1151</v>
      </c>
      <c r="D143" s="673"/>
      <c r="E143" s="942" t="s">
        <v>658</v>
      </c>
      <c r="F143" s="736"/>
      <c r="G143" s="973" t="s">
        <v>783</v>
      </c>
      <c r="H143" s="973" t="s">
        <v>783</v>
      </c>
      <c r="I143" s="973" t="s">
        <v>783</v>
      </c>
      <c r="J143" s="973" t="s">
        <v>783</v>
      </c>
      <c r="K143" s="973" t="s">
        <v>783</v>
      </c>
      <c r="L143" s="973" t="s">
        <v>783</v>
      </c>
      <c r="M143" s="973" t="s">
        <v>783</v>
      </c>
      <c r="N143" s="973" t="s">
        <v>783</v>
      </c>
      <c r="O143" s="973" t="s">
        <v>783</v>
      </c>
      <c r="P143" s="973" t="s">
        <v>783</v>
      </c>
      <c r="Q143" s="973" t="s">
        <v>783</v>
      </c>
      <c r="R143" s="973" t="s">
        <v>783</v>
      </c>
      <c r="S143" s="973" t="s">
        <v>783</v>
      </c>
      <c r="T143" s="973" t="s">
        <v>783</v>
      </c>
      <c r="U143" s="973" t="s">
        <v>783</v>
      </c>
      <c r="V143" s="973" t="s">
        <v>783</v>
      </c>
      <c r="W143" s="973" t="s">
        <v>783</v>
      </c>
      <c r="X143" s="973" t="s">
        <v>783</v>
      </c>
      <c r="Y143" s="973" t="s">
        <v>783</v>
      </c>
      <c r="Z143" s="973" t="s">
        <v>783</v>
      </c>
      <c r="AA143" s="973" t="s">
        <v>783</v>
      </c>
      <c r="AB143" s="973" t="s">
        <v>783</v>
      </c>
      <c r="AC143" s="973" t="s">
        <v>783</v>
      </c>
      <c r="AD143" s="973" t="s">
        <v>783</v>
      </c>
      <c r="AE143" s="973" t="s">
        <v>783</v>
      </c>
      <c r="AF143" s="973" t="s">
        <v>783</v>
      </c>
      <c r="AG143" s="973" t="s">
        <v>783</v>
      </c>
      <c r="AH143" s="973" t="s">
        <v>783</v>
      </c>
      <c r="AI143" s="973" t="s">
        <v>783</v>
      </c>
      <c r="AJ143" s="973" t="s">
        <v>783</v>
      </c>
      <c r="AK143" s="973" t="s">
        <v>783</v>
      </c>
      <c r="AL143" s="973" t="s">
        <v>783</v>
      </c>
      <c r="AM143" s="973" t="s">
        <v>783</v>
      </c>
      <c r="AN143" s="973" t="s">
        <v>783</v>
      </c>
      <c r="AO143" s="973" t="s">
        <v>783</v>
      </c>
      <c r="AP143" s="973" t="s">
        <v>783</v>
      </c>
      <c r="AQ143" s="973" t="s">
        <v>783</v>
      </c>
      <c r="AR143" s="973" t="s">
        <v>783</v>
      </c>
      <c r="AS143" s="973" t="s">
        <v>783</v>
      </c>
      <c r="AT143" s="973" t="s">
        <v>783</v>
      </c>
      <c r="AU143" s="973" t="s">
        <v>783</v>
      </c>
      <c r="AV143" s="973" t="s">
        <v>783</v>
      </c>
      <c r="AW143" s="973" t="s">
        <v>783</v>
      </c>
      <c r="AX143" s="973" t="s">
        <v>783</v>
      </c>
      <c r="AY143" s="973" t="s">
        <v>783</v>
      </c>
      <c r="AZ143" s="973" t="s">
        <v>783</v>
      </c>
      <c r="BA143" s="973" t="s">
        <v>783</v>
      </c>
      <c r="BB143" s="973" t="s">
        <v>783</v>
      </c>
      <c r="BC143" s="973" t="s">
        <v>783</v>
      </c>
      <c r="BD143" s="973" t="s">
        <v>783</v>
      </c>
      <c r="BE143" s="973" t="s">
        <v>783</v>
      </c>
      <c r="BF143" s="973" t="s">
        <v>783</v>
      </c>
      <c r="BG143" s="973" t="s">
        <v>783</v>
      </c>
      <c r="BH143" s="973" t="s">
        <v>783</v>
      </c>
      <c r="BI143" s="973" t="s">
        <v>783</v>
      </c>
      <c r="BJ143" s="973" t="s">
        <v>783</v>
      </c>
      <c r="BK143" s="973" t="s">
        <v>783</v>
      </c>
      <c r="BL143" s="973" t="s">
        <v>783</v>
      </c>
      <c r="BM143" s="973" t="s">
        <v>783</v>
      </c>
      <c r="BN143" s="973" t="s">
        <v>783</v>
      </c>
      <c r="BO143" s="973" t="s">
        <v>783</v>
      </c>
    </row>
    <row r="144" spans="1:67" ht="13.5" customHeight="1">
      <c r="B144" s="772">
        <v>39</v>
      </c>
      <c r="C144" s="674" t="s">
        <v>1152</v>
      </c>
      <c r="D144" s="673"/>
      <c r="E144" s="942" t="s">
        <v>658</v>
      </c>
      <c r="F144" s="736"/>
      <c r="G144" s="973" t="s">
        <v>783</v>
      </c>
      <c r="H144" s="973" t="s">
        <v>783</v>
      </c>
      <c r="I144" s="973" t="s">
        <v>783</v>
      </c>
      <c r="J144" s="973" t="s">
        <v>783</v>
      </c>
      <c r="K144" s="973" t="s">
        <v>783</v>
      </c>
      <c r="L144" s="973" t="s">
        <v>783</v>
      </c>
      <c r="M144" s="973" t="s">
        <v>783</v>
      </c>
      <c r="N144" s="973" t="s">
        <v>783</v>
      </c>
      <c r="O144" s="973" t="s">
        <v>783</v>
      </c>
      <c r="P144" s="973" t="s">
        <v>783</v>
      </c>
      <c r="Q144" s="973" t="s">
        <v>783</v>
      </c>
      <c r="R144" s="973" t="s">
        <v>783</v>
      </c>
      <c r="S144" s="973" t="s">
        <v>783</v>
      </c>
      <c r="T144" s="973" t="s">
        <v>783</v>
      </c>
      <c r="U144" s="973" t="s">
        <v>783</v>
      </c>
      <c r="V144" s="973" t="s">
        <v>783</v>
      </c>
      <c r="W144" s="973" t="s">
        <v>783</v>
      </c>
      <c r="X144" s="973" t="s">
        <v>783</v>
      </c>
      <c r="Y144" s="973" t="s">
        <v>783</v>
      </c>
      <c r="Z144" s="973" t="s">
        <v>783</v>
      </c>
      <c r="AA144" s="973" t="s">
        <v>783</v>
      </c>
      <c r="AB144" s="973" t="s">
        <v>783</v>
      </c>
      <c r="AC144" s="973" t="s">
        <v>783</v>
      </c>
      <c r="AD144" s="973" t="s">
        <v>783</v>
      </c>
      <c r="AE144" s="973" t="s">
        <v>783</v>
      </c>
      <c r="AF144" s="973" t="s">
        <v>783</v>
      </c>
      <c r="AG144" s="973" t="s">
        <v>783</v>
      </c>
      <c r="AH144" s="973" t="s">
        <v>783</v>
      </c>
      <c r="AI144" s="973" t="s">
        <v>783</v>
      </c>
      <c r="AJ144" s="973" t="s">
        <v>783</v>
      </c>
      <c r="AK144" s="973" t="s">
        <v>783</v>
      </c>
      <c r="AL144" s="973" t="s">
        <v>783</v>
      </c>
      <c r="AM144" s="973" t="s">
        <v>783</v>
      </c>
      <c r="AN144" s="973" t="s">
        <v>783</v>
      </c>
      <c r="AO144" s="973" t="s">
        <v>783</v>
      </c>
      <c r="AP144" s="973" t="s">
        <v>783</v>
      </c>
      <c r="AQ144" s="973" t="s">
        <v>783</v>
      </c>
      <c r="AR144" s="973" t="s">
        <v>783</v>
      </c>
      <c r="AS144" s="973" t="s">
        <v>783</v>
      </c>
      <c r="AT144" s="973" t="s">
        <v>783</v>
      </c>
      <c r="AU144" s="973" t="s">
        <v>783</v>
      </c>
      <c r="AV144" s="973" t="s">
        <v>783</v>
      </c>
      <c r="AW144" s="973" t="s">
        <v>783</v>
      </c>
      <c r="AX144" s="973" t="s">
        <v>783</v>
      </c>
      <c r="AY144" s="973" t="s">
        <v>783</v>
      </c>
      <c r="AZ144" s="973" t="s">
        <v>783</v>
      </c>
      <c r="BA144" s="973" t="s">
        <v>783</v>
      </c>
      <c r="BB144" s="973" t="s">
        <v>783</v>
      </c>
      <c r="BC144" s="973" t="s">
        <v>783</v>
      </c>
      <c r="BD144" s="973" t="s">
        <v>783</v>
      </c>
      <c r="BE144" s="973" t="s">
        <v>783</v>
      </c>
      <c r="BF144" s="973" t="s">
        <v>783</v>
      </c>
      <c r="BG144" s="973" t="s">
        <v>783</v>
      </c>
      <c r="BH144" s="973" t="s">
        <v>783</v>
      </c>
      <c r="BI144" s="973" t="s">
        <v>783</v>
      </c>
      <c r="BJ144" s="973" t="s">
        <v>783</v>
      </c>
      <c r="BK144" s="973" t="s">
        <v>783</v>
      </c>
      <c r="BL144" s="973" t="s">
        <v>783</v>
      </c>
      <c r="BM144" s="973" t="s">
        <v>783</v>
      </c>
      <c r="BN144" s="973" t="s">
        <v>783</v>
      </c>
      <c r="BO144" s="973" t="s">
        <v>783</v>
      </c>
    </row>
    <row r="145" spans="2:67" ht="13.5" customHeight="1" thickBot="1">
      <c r="G145" s="856"/>
      <c r="H145" s="856"/>
      <c r="I145" s="856"/>
      <c r="J145" s="856"/>
      <c r="K145" s="856"/>
      <c r="L145" s="856"/>
      <c r="M145" s="856"/>
      <c r="N145" s="856"/>
      <c r="O145" s="856"/>
      <c r="P145" s="856"/>
      <c r="Q145" s="856"/>
      <c r="R145" s="856"/>
      <c r="S145" s="856"/>
      <c r="T145" s="856"/>
      <c r="U145" s="856"/>
      <c r="V145" s="856"/>
      <c r="W145" s="856"/>
      <c r="X145" s="856"/>
      <c r="Y145" s="856"/>
      <c r="Z145" s="856"/>
      <c r="AA145" s="856"/>
      <c r="AB145" s="856"/>
      <c r="AC145" s="856"/>
      <c r="AD145" s="856"/>
      <c r="AE145" s="856"/>
      <c r="AF145" s="856"/>
      <c r="AG145" s="856"/>
      <c r="AH145" s="856"/>
      <c r="AI145" s="856"/>
      <c r="AJ145" s="856"/>
      <c r="AK145" s="856"/>
      <c r="AL145" s="856"/>
      <c r="AM145" s="856"/>
      <c r="AN145" s="856"/>
      <c r="AO145" s="856"/>
      <c r="AP145" s="856"/>
      <c r="AQ145" s="856"/>
      <c r="AR145" s="856"/>
      <c r="AS145" s="856"/>
      <c r="AT145" s="856"/>
      <c r="AU145" s="856"/>
      <c r="AV145" s="856"/>
      <c r="AW145" s="856"/>
      <c r="AX145" s="856"/>
      <c r="AY145" s="856"/>
      <c r="AZ145" s="856"/>
      <c r="BA145" s="856"/>
      <c r="BB145" s="856"/>
      <c r="BC145" s="856"/>
      <c r="BD145" s="856"/>
      <c r="BE145" s="856"/>
      <c r="BF145" s="856"/>
      <c r="BG145" s="856"/>
      <c r="BH145" s="856"/>
      <c r="BI145" s="856"/>
      <c r="BJ145" s="856"/>
      <c r="BK145" s="856"/>
      <c r="BL145" s="856"/>
      <c r="BM145" s="856"/>
      <c r="BN145" s="856"/>
      <c r="BO145" s="856"/>
    </row>
    <row r="146" spans="2:67" ht="13.5" customHeight="1" thickBot="1">
      <c r="B146" s="25" t="s">
        <v>10</v>
      </c>
      <c r="C146" s="853"/>
      <c r="D146" s="853"/>
      <c r="E146" s="854"/>
      <c r="F146" s="854"/>
      <c r="G146" s="150">
        <f t="shared" ref="G146:BO146" si="107">G$7</f>
        <v>1990</v>
      </c>
      <c r="H146" s="150">
        <f t="shared" si="107"/>
        <v>1991</v>
      </c>
      <c r="I146" s="150">
        <f t="shared" si="107"/>
        <v>1992</v>
      </c>
      <c r="J146" s="150">
        <f t="shared" si="107"/>
        <v>1993</v>
      </c>
      <c r="K146" s="150">
        <f t="shared" si="107"/>
        <v>1994</v>
      </c>
      <c r="L146" s="150">
        <f t="shared" si="107"/>
        <v>1995</v>
      </c>
      <c r="M146" s="150">
        <f t="shared" si="107"/>
        <v>1996</v>
      </c>
      <c r="N146" s="150">
        <f t="shared" si="107"/>
        <v>1997</v>
      </c>
      <c r="O146" s="150">
        <f t="shared" si="107"/>
        <v>1998</v>
      </c>
      <c r="P146" s="150">
        <f t="shared" si="107"/>
        <v>1999</v>
      </c>
      <c r="Q146" s="150">
        <f t="shared" si="107"/>
        <v>2000</v>
      </c>
      <c r="R146" s="150">
        <f t="shared" si="107"/>
        <v>2001</v>
      </c>
      <c r="S146" s="150">
        <f t="shared" si="107"/>
        <v>2002</v>
      </c>
      <c r="T146" s="150">
        <f t="shared" si="107"/>
        <v>2003</v>
      </c>
      <c r="U146" s="150">
        <f t="shared" si="107"/>
        <v>2004</v>
      </c>
      <c r="V146" s="150">
        <f t="shared" si="107"/>
        <v>2005</v>
      </c>
      <c r="W146" s="150">
        <f t="shared" si="107"/>
        <v>2006</v>
      </c>
      <c r="X146" s="150">
        <f t="shared" si="107"/>
        <v>2007</v>
      </c>
      <c r="Y146" s="150">
        <f t="shared" si="107"/>
        <v>2008</v>
      </c>
      <c r="Z146" s="150">
        <f t="shared" si="107"/>
        <v>2009</v>
      </c>
      <c r="AA146" s="150">
        <f t="shared" si="107"/>
        <v>2010</v>
      </c>
      <c r="AB146" s="150">
        <f t="shared" si="107"/>
        <v>2011</v>
      </c>
      <c r="AC146" s="150">
        <f t="shared" si="107"/>
        <v>2012</v>
      </c>
      <c r="AD146" s="150">
        <f t="shared" si="107"/>
        <v>2013</v>
      </c>
      <c r="AE146" s="150">
        <f t="shared" si="107"/>
        <v>2014</v>
      </c>
      <c r="AF146" s="150">
        <f t="shared" si="107"/>
        <v>2015</v>
      </c>
      <c r="AG146" s="150">
        <f t="shared" si="107"/>
        <v>2016</v>
      </c>
      <c r="AH146" s="150">
        <f t="shared" si="107"/>
        <v>2017</v>
      </c>
      <c r="AI146" s="150">
        <f t="shared" si="107"/>
        <v>2018</v>
      </c>
      <c r="AJ146" s="150">
        <f t="shared" si="107"/>
        <v>2019</v>
      </c>
      <c r="AK146" s="150">
        <f t="shared" si="107"/>
        <v>2020</v>
      </c>
      <c r="AL146" s="150">
        <f t="shared" si="107"/>
        <v>2021</v>
      </c>
      <c r="AM146" s="150">
        <f t="shared" si="107"/>
        <v>2022</v>
      </c>
      <c r="AN146" s="150">
        <f t="shared" si="107"/>
        <v>2023</v>
      </c>
      <c r="AO146" s="150">
        <f t="shared" si="107"/>
        <v>2024</v>
      </c>
      <c r="AP146" s="150">
        <f t="shared" si="107"/>
        <v>2025</v>
      </c>
      <c r="AQ146" s="150">
        <f t="shared" si="107"/>
        <v>2026</v>
      </c>
      <c r="AR146" s="150">
        <f t="shared" si="107"/>
        <v>2027</v>
      </c>
      <c r="AS146" s="150">
        <f t="shared" si="107"/>
        <v>2028</v>
      </c>
      <c r="AT146" s="150">
        <f t="shared" si="107"/>
        <v>2029</v>
      </c>
      <c r="AU146" s="150">
        <f t="shared" si="107"/>
        <v>2030</v>
      </c>
      <c r="AV146" s="150">
        <f t="shared" si="107"/>
        <v>2031</v>
      </c>
      <c r="AW146" s="150">
        <f t="shared" si="107"/>
        <v>2032</v>
      </c>
      <c r="AX146" s="150">
        <f t="shared" si="107"/>
        <v>2033</v>
      </c>
      <c r="AY146" s="150">
        <f t="shared" si="107"/>
        <v>2034</v>
      </c>
      <c r="AZ146" s="150">
        <f t="shared" si="107"/>
        <v>2035</v>
      </c>
      <c r="BA146" s="150">
        <f t="shared" si="107"/>
        <v>2036</v>
      </c>
      <c r="BB146" s="150">
        <f t="shared" si="107"/>
        <v>2037</v>
      </c>
      <c r="BC146" s="150">
        <f t="shared" si="107"/>
        <v>2038</v>
      </c>
      <c r="BD146" s="150">
        <f t="shared" si="107"/>
        <v>2039</v>
      </c>
      <c r="BE146" s="150">
        <f t="shared" si="107"/>
        <v>2040</v>
      </c>
      <c r="BF146" s="150">
        <f t="shared" si="107"/>
        <v>2041</v>
      </c>
      <c r="BG146" s="150">
        <f t="shared" si="107"/>
        <v>2042</v>
      </c>
      <c r="BH146" s="150">
        <f t="shared" si="107"/>
        <v>2043</v>
      </c>
      <c r="BI146" s="150">
        <f t="shared" si="107"/>
        <v>2044</v>
      </c>
      <c r="BJ146" s="150">
        <f t="shared" si="107"/>
        <v>2045</v>
      </c>
      <c r="BK146" s="150">
        <f t="shared" si="107"/>
        <v>2046</v>
      </c>
      <c r="BL146" s="150">
        <f t="shared" si="107"/>
        <v>2047</v>
      </c>
      <c r="BM146" s="150">
        <f t="shared" si="107"/>
        <v>2048</v>
      </c>
      <c r="BN146" s="150">
        <f t="shared" si="107"/>
        <v>2049</v>
      </c>
      <c r="BO146" s="150">
        <f t="shared" si="107"/>
        <v>2050</v>
      </c>
    </row>
    <row r="147" spans="2:67" ht="13.5" customHeight="1">
      <c r="B147" s="772">
        <f>B144+1</f>
        <v>40</v>
      </c>
      <c r="C147" s="941" t="s">
        <v>1153</v>
      </c>
      <c r="D147" s="943"/>
      <c r="E147" s="942" t="s">
        <v>658</v>
      </c>
      <c r="F147" s="857"/>
      <c r="G147" s="988" t="str">
        <f>IF(OR(G388="",G415=""),"",G388+G415)</f>
        <v/>
      </c>
      <c r="H147" s="988" t="str">
        <f t="shared" ref="H147:AF147" si="108">IF(OR(H388="",H415=""),"",H388+H415)</f>
        <v/>
      </c>
      <c r="I147" s="988" t="str">
        <f t="shared" si="108"/>
        <v/>
      </c>
      <c r="J147" s="988" t="str">
        <f t="shared" si="108"/>
        <v/>
      </c>
      <c r="K147" s="988" t="str">
        <f t="shared" si="108"/>
        <v/>
      </c>
      <c r="L147" s="988" t="str">
        <f t="shared" si="108"/>
        <v/>
      </c>
      <c r="M147" s="988" t="str">
        <f t="shared" si="108"/>
        <v/>
      </c>
      <c r="N147" s="988" t="str">
        <f t="shared" si="108"/>
        <v/>
      </c>
      <c r="O147" s="988" t="str">
        <f t="shared" si="108"/>
        <v/>
      </c>
      <c r="P147" s="988" t="str">
        <f t="shared" si="108"/>
        <v/>
      </c>
      <c r="Q147" s="988" t="str">
        <f t="shared" si="108"/>
        <v/>
      </c>
      <c r="R147" s="988" t="str">
        <f t="shared" si="108"/>
        <v/>
      </c>
      <c r="S147" s="988" t="str">
        <f t="shared" si="108"/>
        <v/>
      </c>
      <c r="T147" s="988" t="str">
        <f t="shared" si="108"/>
        <v/>
      </c>
      <c r="U147" s="988" t="str">
        <f t="shared" si="108"/>
        <v/>
      </c>
      <c r="V147" s="988" t="str">
        <f t="shared" si="108"/>
        <v/>
      </c>
      <c r="W147" s="988" t="str">
        <f t="shared" si="108"/>
        <v/>
      </c>
      <c r="X147" s="988" t="str">
        <f t="shared" si="108"/>
        <v/>
      </c>
      <c r="Y147" s="988" t="str">
        <f t="shared" si="108"/>
        <v/>
      </c>
      <c r="Z147" s="988" t="str">
        <f t="shared" si="108"/>
        <v/>
      </c>
      <c r="AA147" s="988" t="str">
        <f t="shared" si="108"/>
        <v/>
      </c>
      <c r="AB147" s="988" t="str">
        <f t="shared" si="108"/>
        <v/>
      </c>
      <c r="AC147" s="988" t="str">
        <f t="shared" si="108"/>
        <v/>
      </c>
      <c r="AD147" s="988" t="str">
        <f t="shared" si="108"/>
        <v/>
      </c>
      <c r="AE147" s="988" t="str">
        <f t="shared" si="108"/>
        <v/>
      </c>
      <c r="AF147" s="988" t="str">
        <f t="shared" si="108"/>
        <v/>
      </c>
      <c r="AG147" s="988" t="str">
        <f t="shared" ref="AG147:AP147" si="109">IF(OR(AG388="",AG415=""),"",AG388+AG415)</f>
        <v/>
      </c>
      <c r="AH147" s="988" t="str">
        <f t="shared" si="109"/>
        <v/>
      </c>
      <c r="AI147" s="988" t="str">
        <f t="shared" si="109"/>
        <v/>
      </c>
      <c r="AJ147" s="988" t="str">
        <f t="shared" si="109"/>
        <v/>
      </c>
      <c r="AK147" s="988" t="str">
        <f t="shared" si="109"/>
        <v/>
      </c>
      <c r="AL147" s="988" t="str">
        <f t="shared" si="109"/>
        <v/>
      </c>
      <c r="AM147" s="988" t="str">
        <f t="shared" si="109"/>
        <v/>
      </c>
      <c r="AN147" s="988" t="str">
        <f t="shared" si="109"/>
        <v/>
      </c>
      <c r="AO147" s="988" t="str">
        <f t="shared" si="109"/>
        <v/>
      </c>
      <c r="AP147" s="988" t="str">
        <f t="shared" si="109"/>
        <v/>
      </c>
      <c r="AQ147" s="988" t="str">
        <f t="shared" ref="AQ147:BO147" si="110">IF(OR(AQ388="",AQ415=""),"",AQ388+AQ415)</f>
        <v/>
      </c>
      <c r="AR147" s="988" t="str">
        <f t="shared" si="110"/>
        <v/>
      </c>
      <c r="AS147" s="988" t="str">
        <f t="shared" si="110"/>
        <v/>
      </c>
      <c r="AT147" s="988" t="str">
        <f t="shared" si="110"/>
        <v/>
      </c>
      <c r="AU147" s="988" t="str">
        <f t="shared" si="110"/>
        <v/>
      </c>
      <c r="AV147" s="988" t="str">
        <f t="shared" si="110"/>
        <v/>
      </c>
      <c r="AW147" s="988" t="str">
        <f t="shared" si="110"/>
        <v/>
      </c>
      <c r="AX147" s="988" t="str">
        <f t="shared" si="110"/>
        <v/>
      </c>
      <c r="AY147" s="988" t="str">
        <f t="shared" si="110"/>
        <v/>
      </c>
      <c r="AZ147" s="988" t="str">
        <f t="shared" si="110"/>
        <v/>
      </c>
      <c r="BA147" s="988" t="str">
        <f t="shared" si="110"/>
        <v/>
      </c>
      <c r="BB147" s="988" t="str">
        <f t="shared" si="110"/>
        <v/>
      </c>
      <c r="BC147" s="988" t="str">
        <f t="shared" si="110"/>
        <v/>
      </c>
      <c r="BD147" s="988" t="str">
        <f t="shared" si="110"/>
        <v/>
      </c>
      <c r="BE147" s="988" t="str">
        <f t="shared" si="110"/>
        <v/>
      </c>
      <c r="BF147" s="988" t="str">
        <f t="shared" si="110"/>
        <v/>
      </c>
      <c r="BG147" s="988" t="str">
        <f t="shared" si="110"/>
        <v/>
      </c>
      <c r="BH147" s="988" t="str">
        <f t="shared" si="110"/>
        <v/>
      </c>
      <c r="BI147" s="988" t="str">
        <f t="shared" si="110"/>
        <v/>
      </c>
      <c r="BJ147" s="988" t="str">
        <f t="shared" si="110"/>
        <v/>
      </c>
      <c r="BK147" s="988" t="str">
        <f t="shared" si="110"/>
        <v/>
      </c>
      <c r="BL147" s="988" t="str">
        <f t="shared" si="110"/>
        <v/>
      </c>
      <c r="BM147" s="988" t="str">
        <f t="shared" si="110"/>
        <v/>
      </c>
      <c r="BN147" s="988" t="str">
        <f t="shared" si="110"/>
        <v/>
      </c>
      <c r="BO147" s="988" t="str">
        <f t="shared" si="110"/>
        <v/>
      </c>
    </row>
    <row r="148" spans="2:67" ht="13.5" customHeight="1">
      <c r="B148" s="772">
        <f>B147+1</f>
        <v>41</v>
      </c>
      <c r="C148" s="674" t="s">
        <v>1154</v>
      </c>
      <c r="D148" s="673"/>
      <c r="E148" s="942" t="s">
        <v>658</v>
      </c>
      <c r="F148" s="736"/>
      <c r="G148" s="796" t="str">
        <f>IF(OR(G396="",G422=""),"",G396+G422)</f>
        <v/>
      </c>
      <c r="H148" s="796" t="str">
        <f t="shared" ref="H148:AF148" si="111">IF(OR(H396="",H422=""),"",H396+H422)</f>
        <v/>
      </c>
      <c r="I148" s="796" t="str">
        <f t="shared" si="111"/>
        <v/>
      </c>
      <c r="J148" s="796" t="str">
        <f t="shared" si="111"/>
        <v/>
      </c>
      <c r="K148" s="796" t="str">
        <f t="shared" si="111"/>
        <v/>
      </c>
      <c r="L148" s="796" t="str">
        <f t="shared" si="111"/>
        <v/>
      </c>
      <c r="M148" s="796" t="str">
        <f t="shared" si="111"/>
        <v/>
      </c>
      <c r="N148" s="796" t="str">
        <f t="shared" si="111"/>
        <v/>
      </c>
      <c r="O148" s="796" t="str">
        <f t="shared" si="111"/>
        <v/>
      </c>
      <c r="P148" s="796" t="str">
        <f t="shared" si="111"/>
        <v/>
      </c>
      <c r="Q148" s="796" t="str">
        <f t="shared" si="111"/>
        <v/>
      </c>
      <c r="R148" s="796" t="str">
        <f t="shared" si="111"/>
        <v/>
      </c>
      <c r="S148" s="796" t="str">
        <f t="shared" si="111"/>
        <v/>
      </c>
      <c r="T148" s="796" t="str">
        <f t="shared" si="111"/>
        <v/>
      </c>
      <c r="U148" s="796" t="str">
        <f t="shared" si="111"/>
        <v/>
      </c>
      <c r="V148" s="796" t="str">
        <f t="shared" si="111"/>
        <v/>
      </c>
      <c r="W148" s="796" t="str">
        <f t="shared" si="111"/>
        <v/>
      </c>
      <c r="X148" s="796" t="str">
        <f t="shared" si="111"/>
        <v/>
      </c>
      <c r="Y148" s="796" t="str">
        <f t="shared" si="111"/>
        <v/>
      </c>
      <c r="Z148" s="796" t="str">
        <f t="shared" si="111"/>
        <v/>
      </c>
      <c r="AA148" s="796" t="str">
        <f t="shared" si="111"/>
        <v/>
      </c>
      <c r="AB148" s="796" t="str">
        <f t="shared" si="111"/>
        <v/>
      </c>
      <c r="AC148" s="796" t="str">
        <f t="shared" si="111"/>
        <v/>
      </c>
      <c r="AD148" s="796" t="str">
        <f t="shared" si="111"/>
        <v/>
      </c>
      <c r="AE148" s="796" t="str">
        <f t="shared" si="111"/>
        <v/>
      </c>
      <c r="AF148" s="796" t="str">
        <f t="shared" si="111"/>
        <v/>
      </c>
      <c r="AG148" s="796" t="str">
        <f t="shared" ref="AG148:AP148" si="112">IF(OR(AG396="",AG422=""),"",AG396+AG422)</f>
        <v/>
      </c>
      <c r="AH148" s="796" t="str">
        <f t="shared" si="112"/>
        <v/>
      </c>
      <c r="AI148" s="796" t="str">
        <f t="shared" si="112"/>
        <v/>
      </c>
      <c r="AJ148" s="796" t="str">
        <f t="shared" si="112"/>
        <v/>
      </c>
      <c r="AK148" s="796" t="str">
        <f t="shared" si="112"/>
        <v/>
      </c>
      <c r="AL148" s="796" t="str">
        <f t="shared" si="112"/>
        <v/>
      </c>
      <c r="AM148" s="796" t="str">
        <f t="shared" si="112"/>
        <v/>
      </c>
      <c r="AN148" s="796" t="str">
        <f t="shared" si="112"/>
        <v/>
      </c>
      <c r="AO148" s="796" t="str">
        <f t="shared" si="112"/>
        <v/>
      </c>
      <c r="AP148" s="796" t="str">
        <f t="shared" si="112"/>
        <v/>
      </c>
      <c r="AQ148" s="796" t="str">
        <f t="shared" ref="AQ148:BO148" si="113">IF(OR(AQ396="",AQ422=""),"",AQ396+AQ422)</f>
        <v/>
      </c>
      <c r="AR148" s="796" t="str">
        <f t="shared" si="113"/>
        <v/>
      </c>
      <c r="AS148" s="796" t="str">
        <f t="shared" si="113"/>
        <v/>
      </c>
      <c r="AT148" s="796" t="str">
        <f t="shared" si="113"/>
        <v/>
      </c>
      <c r="AU148" s="796" t="str">
        <f t="shared" si="113"/>
        <v/>
      </c>
      <c r="AV148" s="796" t="str">
        <f t="shared" si="113"/>
        <v/>
      </c>
      <c r="AW148" s="796" t="str">
        <f t="shared" si="113"/>
        <v/>
      </c>
      <c r="AX148" s="796" t="str">
        <f t="shared" si="113"/>
        <v/>
      </c>
      <c r="AY148" s="796" t="str">
        <f t="shared" si="113"/>
        <v/>
      </c>
      <c r="AZ148" s="796" t="str">
        <f t="shared" si="113"/>
        <v/>
      </c>
      <c r="BA148" s="796" t="str">
        <f t="shared" si="113"/>
        <v/>
      </c>
      <c r="BB148" s="796" t="str">
        <f t="shared" si="113"/>
        <v/>
      </c>
      <c r="BC148" s="796" t="str">
        <f t="shared" si="113"/>
        <v/>
      </c>
      <c r="BD148" s="796" t="str">
        <f t="shared" si="113"/>
        <v/>
      </c>
      <c r="BE148" s="796" t="str">
        <f t="shared" si="113"/>
        <v/>
      </c>
      <c r="BF148" s="796" t="str">
        <f t="shared" si="113"/>
        <v/>
      </c>
      <c r="BG148" s="796" t="str">
        <f t="shared" si="113"/>
        <v/>
      </c>
      <c r="BH148" s="796" t="str">
        <f t="shared" si="113"/>
        <v/>
      </c>
      <c r="BI148" s="796" t="str">
        <f t="shared" si="113"/>
        <v/>
      </c>
      <c r="BJ148" s="796" t="str">
        <f t="shared" si="113"/>
        <v/>
      </c>
      <c r="BK148" s="796" t="str">
        <f t="shared" si="113"/>
        <v/>
      </c>
      <c r="BL148" s="796" t="str">
        <f t="shared" si="113"/>
        <v/>
      </c>
      <c r="BM148" s="796" t="str">
        <f t="shared" si="113"/>
        <v/>
      </c>
      <c r="BN148" s="796" t="str">
        <f t="shared" si="113"/>
        <v/>
      </c>
      <c r="BO148" s="796" t="str">
        <f t="shared" si="113"/>
        <v/>
      </c>
    </row>
    <row r="149" spans="2:67" ht="13.5" customHeight="1">
      <c r="B149" s="772">
        <v>43</v>
      </c>
      <c r="C149" s="674" t="s">
        <v>1155</v>
      </c>
      <c r="D149" s="673"/>
      <c r="E149" s="942" t="s">
        <v>658</v>
      </c>
      <c r="F149" s="736"/>
      <c r="G149" s="976" t="str">
        <f t="shared" ref="G149:AF149" si="114">IF(COUNTBLANK(G147:G148)=2,"",SUM(G147:G148))</f>
        <v/>
      </c>
      <c r="H149" s="976" t="str">
        <f t="shared" si="114"/>
        <v/>
      </c>
      <c r="I149" s="976" t="str">
        <f t="shared" si="114"/>
        <v/>
      </c>
      <c r="J149" s="976" t="str">
        <f t="shared" si="114"/>
        <v/>
      </c>
      <c r="K149" s="976" t="str">
        <f t="shared" si="114"/>
        <v/>
      </c>
      <c r="L149" s="976" t="str">
        <f t="shared" si="114"/>
        <v/>
      </c>
      <c r="M149" s="976" t="str">
        <f t="shared" si="114"/>
        <v/>
      </c>
      <c r="N149" s="976" t="str">
        <f t="shared" si="114"/>
        <v/>
      </c>
      <c r="O149" s="976" t="str">
        <f t="shared" si="114"/>
        <v/>
      </c>
      <c r="P149" s="976" t="str">
        <f t="shared" si="114"/>
        <v/>
      </c>
      <c r="Q149" s="976" t="str">
        <f t="shared" si="114"/>
        <v/>
      </c>
      <c r="R149" s="976" t="str">
        <f t="shared" si="114"/>
        <v/>
      </c>
      <c r="S149" s="976" t="str">
        <f t="shared" si="114"/>
        <v/>
      </c>
      <c r="T149" s="976" t="str">
        <f t="shared" si="114"/>
        <v/>
      </c>
      <c r="U149" s="976" t="str">
        <f t="shared" si="114"/>
        <v/>
      </c>
      <c r="V149" s="976" t="str">
        <f t="shared" si="114"/>
        <v/>
      </c>
      <c r="W149" s="976" t="str">
        <f t="shared" si="114"/>
        <v/>
      </c>
      <c r="X149" s="976" t="str">
        <f t="shared" si="114"/>
        <v/>
      </c>
      <c r="Y149" s="976" t="str">
        <f t="shared" si="114"/>
        <v/>
      </c>
      <c r="Z149" s="976" t="str">
        <f t="shared" si="114"/>
        <v/>
      </c>
      <c r="AA149" s="976" t="str">
        <f t="shared" si="114"/>
        <v/>
      </c>
      <c r="AB149" s="976" t="str">
        <f t="shared" si="114"/>
        <v/>
      </c>
      <c r="AC149" s="976" t="str">
        <f t="shared" si="114"/>
        <v/>
      </c>
      <c r="AD149" s="976" t="str">
        <f t="shared" si="114"/>
        <v/>
      </c>
      <c r="AE149" s="976" t="str">
        <f t="shared" si="114"/>
        <v/>
      </c>
      <c r="AF149" s="976" t="str">
        <f t="shared" si="114"/>
        <v/>
      </c>
      <c r="AG149" s="976" t="str">
        <f t="shared" ref="AG149:AP149" si="115">IF(COUNTBLANK(AG147:AG148)=2,"",SUM(AG147:AG148))</f>
        <v/>
      </c>
      <c r="AH149" s="976" t="str">
        <f t="shared" si="115"/>
        <v/>
      </c>
      <c r="AI149" s="976" t="str">
        <f t="shared" si="115"/>
        <v/>
      </c>
      <c r="AJ149" s="976" t="str">
        <f t="shared" si="115"/>
        <v/>
      </c>
      <c r="AK149" s="976" t="str">
        <f t="shared" si="115"/>
        <v/>
      </c>
      <c r="AL149" s="976" t="str">
        <f t="shared" si="115"/>
        <v/>
      </c>
      <c r="AM149" s="976" t="str">
        <f t="shared" si="115"/>
        <v/>
      </c>
      <c r="AN149" s="976" t="str">
        <f t="shared" si="115"/>
        <v/>
      </c>
      <c r="AO149" s="976" t="str">
        <f t="shared" si="115"/>
        <v/>
      </c>
      <c r="AP149" s="976" t="str">
        <f t="shared" si="115"/>
        <v/>
      </c>
      <c r="AQ149" s="976" t="str">
        <f t="shared" ref="AQ149:BO149" si="116">IF(COUNTBLANK(AQ147:AQ148)=2,"",SUM(AQ147:AQ148))</f>
        <v/>
      </c>
      <c r="AR149" s="976" t="str">
        <f t="shared" si="116"/>
        <v/>
      </c>
      <c r="AS149" s="976" t="str">
        <f t="shared" si="116"/>
        <v/>
      </c>
      <c r="AT149" s="976" t="str">
        <f t="shared" si="116"/>
        <v/>
      </c>
      <c r="AU149" s="976" t="str">
        <f t="shared" si="116"/>
        <v/>
      </c>
      <c r="AV149" s="976" t="str">
        <f t="shared" si="116"/>
        <v/>
      </c>
      <c r="AW149" s="976" t="str">
        <f t="shared" si="116"/>
        <v/>
      </c>
      <c r="AX149" s="976" t="str">
        <f t="shared" si="116"/>
        <v/>
      </c>
      <c r="AY149" s="976" t="str">
        <f t="shared" si="116"/>
        <v/>
      </c>
      <c r="AZ149" s="976" t="str">
        <f t="shared" si="116"/>
        <v/>
      </c>
      <c r="BA149" s="976" t="str">
        <f t="shared" si="116"/>
        <v/>
      </c>
      <c r="BB149" s="976" t="str">
        <f t="shared" si="116"/>
        <v/>
      </c>
      <c r="BC149" s="976" t="str">
        <f t="shared" si="116"/>
        <v/>
      </c>
      <c r="BD149" s="976" t="str">
        <f t="shared" si="116"/>
        <v/>
      </c>
      <c r="BE149" s="976" t="str">
        <f t="shared" si="116"/>
        <v/>
      </c>
      <c r="BF149" s="976" t="str">
        <f t="shared" si="116"/>
        <v/>
      </c>
      <c r="BG149" s="976" t="str">
        <f t="shared" si="116"/>
        <v/>
      </c>
      <c r="BH149" s="976" t="str">
        <f t="shared" si="116"/>
        <v/>
      </c>
      <c r="BI149" s="976" t="str">
        <f t="shared" si="116"/>
        <v/>
      </c>
      <c r="BJ149" s="976" t="str">
        <f t="shared" si="116"/>
        <v/>
      </c>
      <c r="BK149" s="976" t="str">
        <f t="shared" si="116"/>
        <v/>
      </c>
      <c r="BL149" s="976" t="str">
        <f t="shared" si="116"/>
        <v/>
      </c>
      <c r="BM149" s="976" t="str">
        <f t="shared" si="116"/>
        <v/>
      </c>
      <c r="BN149" s="976" t="str">
        <f t="shared" si="116"/>
        <v/>
      </c>
      <c r="BO149" s="976" t="str">
        <f t="shared" si="116"/>
        <v/>
      </c>
    </row>
    <row r="150" spans="2:67" ht="13.5" customHeight="1" thickBot="1">
      <c r="G150" s="856"/>
      <c r="H150" s="856"/>
      <c r="I150" s="856"/>
      <c r="J150" s="856"/>
      <c r="K150" s="856"/>
      <c r="L150" s="856"/>
      <c r="M150" s="856"/>
      <c r="N150" s="856"/>
      <c r="O150" s="856"/>
      <c r="P150" s="856"/>
      <c r="Q150" s="856"/>
      <c r="R150" s="856"/>
      <c r="S150" s="856"/>
      <c r="T150" s="856"/>
      <c r="U150" s="856"/>
      <c r="V150" s="856"/>
      <c r="W150" s="856"/>
      <c r="X150" s="856"/>
      <c r="Y150" s="856"/>
      <c r="Z150" s="856"/>
      <c r="AA150" s="856"/>
      <c r="AB150" s="856"/>
      <c r="AC150" s="856"/>
      <c r="AD150" s="856"/>
      <c r="AE150" s="856"/>
      <c r="AF150" s="856"/>
      <c r="AG150" s="856"/>
      <c r="AH150" s="856"/>
      <c r="AI150" s="856"/>
      <c r="AJ150" s="856"/>
      <c r="AK150" s="856"/>
      <c r="AL150" s="856"/>
      <c r="AM150" s="856"/>
      <c r="AN150" s="856"/>
      <c r="AO150" s="856"/>
      <c r="AP150" s="856"/>
      <c r="AQ150" s="856"/>
      <c r="AR150" s="856"/>
      <c r="AS150" s="856"/>
      <c r="AT150" s="856"/>
      <c r="AU150" s="856"/>
      <c r="AV150" s="856"/>
      <c r="AW150" s="856"/>
      <c r="AX150" s="856"/>
      <c r="AY150" s="856"/>
      <c r="AZ150" s="856"/>
      <c r="BA150" s="856"/>
      <c r="BB150" s="856"/>
      <c r="BC150" s="856"/>
      <c r="BD150" s="856"/>
      <c r="BE150" s="856"/>
      <c r="BF150" s="856"/>
      <c r="BG150" s="856"/>
      <c r="BH150" s="856"/>
      <c r="BI150" s="856"/>
      <c r="BJ150" s="856"/>
      <c r="BK150" s="856"/>
      <c r="BL150" s="856"/>
      <c r="BM150" s="856"/>
      <c r="BN150" s="856"/>
      <c r="BO150" s="856"/>
    </row>
    <row r="151" spans="2:67" ht="13.5" customHeight="1" thickBot="1">
      <c r="B151" s="25" t="s">
        <v>281</v>
      </c>
      <c r="C151" s="853"/>
      <c r="D151" s="853"/>
      <c r="E151" s="854"/>
      <c r="F151" s="854"/>
      <c r="G151" s="150">
        <f t="shared" ref="G151:BO151" si="117">G$7</f>
        <v>1990</v>
      </c>
      <c r="H151" s="150">
        <f t="shared" si="117"/>
        <v>1991</v>
      </c>
      <c r="I151" s="150">
        <f t="shared" si="117"/>
        <v>1992</v>
      </c>
      <c r="J151" s="150">
        <f t="shared" si="117"/>
        <v>1993</v>
      </c>
      <c r="K151" s="150">
        <f t="shared" si="117"/>
        <v>1994</v>
      </c>
      <c r="L151" s="150">
        <f t="shared" si="117"/>
        <v>1995</v>
      </c>
      <c r="M151" s="150">
        <f t="shared" si="117"/>
        <v>1996</v>
      </c>
      <c r="N151" s="150">
        <f t="shared" si="117"/>
        <v>1997</v>
      </c>
      <c r="O151" s="150">
        <f t="shared" si="117"/>
        <v>1998</v>
      </c>
      <c r="P151" s="150">
        <f t="shared" si="117"/>
        <v>1999</v>
      </c>
      <c r="Q151" s="150">
        <f t="shared" si="117"/>
        <v>2000</v>
      </c>
      <c r="R151" s="150">
        <f t="shared" si="117"/>
        <v>2001</v>
      </c>
      <c r="S151" s="150">
        <f t="shared" si="117"/>
        <v>2002</v>
      </c>
      <c r="T151" s="150">
        <f t="shared" si="117"/>
        <v>2003</v>
      </c>
      <c r="U151" s="150">
        <f t="shared" si="117"/>
        <v>2004</v>
      </c>
      <c r="V151" s="150">
        <f t="shared" si="117"/>
        <v>2005</v>
      </c>
      <c r="W151" s="150">
        <f t="shared" si="117"/>
        <v>2006</v>
      </c>
      <c r="X151" s="150">
        <f t="shared" si="117"/>
        <v>2007</v>
      </c>
      <c r="Y151" s="150">
        <f t="shared" si="117"/>
        <v>2008</v>
      </c>
      <c r="Z151" s="150">
        <f t="shared" si="117"/>
        <v>2009</v>
      </c>
      <c r="AA151" s="150">
        <f t="shared" si="117"/>
        <v>2010</v>
      </c>
      <c r="AB151" s="150">
        <f t="shared" si="117"/>
        <v>2011</v>
      </c>
      <c r="AC151" s="150">
        <f t="shared" si="117"/>
        <v>2012</v>
      </c>
      <c r="AD151" s="150">
        <f t="shared" si="117"/>
        <v>2013</v>
      </c>
      <c r="AE151" s="150">
        <f t="shared" si="117"/>
        <v>2014</v>
      </c>
      <c r="AF151" s="150">
        <f t="shared" si="117"/>
        <v>2015</v>
      </c>
      <c r="AG151" s="150">
        <f t="shared" si="117"/>
        <v>2016</v>
      </c>
      <c r="AH151" s="150">
        <f t="shared" si="117"/>
        <v>2017</v>
      </c>
      <c r="AI151" s="150">
        <f t="shared" si="117"/>
        <v>2018</v>
      </c>
      <c r="AJ151" s="150">
        <f t="shared" si="117"/>
        <v>2019</v>
      </c>
      <c r="AK151" s="150">
        <f t="shared" si="117"/>
        <v>2020</v>
      </c>
      <c r="AL151" s="150">
        <f t="shared" si="117"/>
        <v>2021</v>
      </c>
      <c r="AM151" s="150">
        <f t="shared" si="117"/>
        <v>2022</v>
      </c>
      <c r="AN151" s="150">
        <f t="shared" si="117"/>
        <v>2023</v>
      </c>
      <c r="AO151" s="150">
        <f t="shared" si="117"/>
        <v>2024</v>
      </c>
      <c r="AP151" s="150">
        <f t="shared" si="117"/>
        <v>2025</v>
      </c>
      <c r="AQ151" s="150">
        <f t="shared" si="117"/>
        <v>2026</v>
      </c>
      <c r="AR151" s="150">
        <f t="shared" si="117"/>
        <v>2027</v>
      </c>
      <c r="AS151" s="150">
        <f t="shared" si="117"/>
        <v>2028</v>
      </c>
      <c r="AT151" s="150">
        <f t="shared" si="117"/>
        <v>2029</v>
      </c>
      <c r="AU151" s="150">
        <f t="shared" si="117"/>
        <v>2030</v>
      </c>
      <c r="AV151" s="150">
        <f t="shared" si="117"/>
        <v>2031</v>
      </c>
      <c r="AW151" s="150">
        <f t="shared" si="117"/>
        <v>2032</v>
      </c>
      <c r="AX151" s="150">
        <f t="shared" si="117"/>
        <v>2033</v>
      </c>
      <c r="AY151" s="150">
        <f t="shared" si="117"/>
        <v>2034</v>
      </c>
      <c r="AZ151" s="150">
        <f t="shared" si="117"/>
        <v>2035</v>
      </c>
      <c r="BA151" s="150">
        <f t="shared" si="117"/>
        <v>2036</v>
      </c>
      <c r="BB151" s="150">
        <f t="shared" si="117"/>
        <v>2037</v>
      </c>
      <c r="BC151" s="150">
        <f t="shared" si="117"/>
        <v>2038</v>
      </c>
      <c r="BD151" s="150">
        <f t="shared" si="117"/>
        <v>2039</v>
      </c>
      <c r="BE151" s="150">
        <f t="shared" si="117"/>
        <v>2040</v>
      </c>
      <c r="BF151" s="150">
        <f t="shared" si="117"/>
        <v>2041</v>
      </c>
      <c r="BG151" s="150">
        <f t="shared" si="117"/>
        <v>2042</v>
      </c>
      <c r="BH151" s="150">
        <f t="shared" si="117"/>
        <v>2043</v>
      </c>
      <c r="BI151" s="150">
        <f t="shared" si="117"/>
        <v>2044</v>
      </c>
      <c r="BJ151" s="150">
        <f t="shared" si="117"/>
        <v>2045</v>
      </c>
      <c r="BK151" s="150">
        <f t="shared" si="117"/>
        <v>2046</v>
      </c>
      <c r="BL151" s="150">
        <f t="shared" si="117"/>
        <v>2047</v>
      </c>
      <c r="BM151" s="150">
        <f t="shared" si="117"/>
        <v>2048</v>
      </c>
      <c r="BN151" s="150">
        <f t="shared" si="117"/>
        <v>2049</v>
      </c>
      <c r="BO151" s="150">
        <f t="shared" si="117"/>
        <v>2050</v>
      </c>
    </row>
    <row r="152" spans="2:67" ht="13.5" customHeight="1">
      <c r="B152" s="772">
        <v>44</v>
      </c>
      <c r="C152" s="31" t="s">
        <v>327</v>
      </c>
      <c r="D152" s="671"/>
      <c r="E152" s="942" t="s">
        <v>658</v>
      </c>
      <c r="F152" s="857"/>
      <c r="G152" s="989" t="str">
        <f>G538</f>
        <v/>
      </c>
      <c r="H152" s="989" t="str">
        <f t="shared" ref="H152:AF152" si="118">H538</f>
        <v/>
      </c>
      <c r="I152" s="989" t="str">
        <f t="shared" si="118"/>
        <v/>
      </c>
      <c r="J152" s="989" t="str">
        <f t="shared" si="118"/>
        <v/>
      </c>
      <c r="K152" s="989" t="str">
        <f t="shared" si="118"/>
        <v/>
      </c>
      <c r="L152" s="989" t="str">
        <f t="shared" si="118"/>
        <v/>
      </c>
      <c r="M152" s="989" t="str">
        <f t="shared" si="118"/>
        <v/>
      </c>
      <c r="N152" s="989" t="str">
        <f t="shared" si="118"/>
        <v/>
      </c>
      <c r="O152" s="989" t="str">
        <f t="shared" si="118"/>
        <v/>
      </c>
      <c r="P152" s="989" t="str">
        <f t="shared" si="118"/>
        <v/>
      </c>
      <c r="Q152" s="989" t="str">
        <f t="shared" si="118"/>
        <v/>
      </c>
      <c r="R152" s="989" t="str">
        <f t="shared" si="118"/>
        <v/>
      </c>
      <c r="S152" s="989" t="str">
        <f t="shared" si="118"/>
        <v/>
      </c>
      <c r="T152" s="989" t="str">
        <f t="shared" si="118"/>
        <v/>
      </c>
      <c r="U152" s="989" t="str">
        <f t="shared" si="118"/>
        <v/>
      </c>
      <c r="V152" s="989" t="str">
        <f t="shared" si="118"/>
        <v/>
      </c>
      <c r="W152" s="989" t="str">
        <f t="shared" si="118"/>
        <v/>
      </c>
      <c r="X152" s="989" t="str">
        <f t="shared" si="118"/>
        <v/>
      </c>
      <c r="Y152" s="989" t="str">
        <f t="shared" si="118"/>
        <v/>
      </c>
      <c r="Z152" s="989" t="str">
        <f t="shared" si="118"/>
        <v/>
      </c>
      <c r="AA152" s="989" t="str">
        <f t="shared" si="118"/>
        <v/>
      </c>
      <c r="AB152" s="989" t="str">
        <f t="shared" si="118"/>
        <v/>
      </c>
      <c r="AC152" s="989" t="str">
        <f t="shared" si="118"/>
        <v/>
      </c>
      <c r="AD152" s="989" t="str">
        <f t="shared" si="118"/>
        <v/>
      </c>
      <c r="AE152" s="989" t="str">
        <f t="shared" si="118"/>
        <v/>
      </c>
      <c r="AF152" s="989" t="str">
        <f t="shared" si="118"/>
        <v/>
      </c>
      <c r="AG152" s="989" t="str">
        <f t="shared" ref="AG152:AP152" si="119">AG538</f>
        <v/>
      </c>
      <c r="AH152" s="989" t="str">
        <f t="shared" si="119"/>
        <v/>
      </c>
      <c r="AI152" s="989" t="str">
        <f t="shared" si="119"/>
        <v/>
      </c>
      <c r="AJ152" s="989" t="str">
        <f t="shared" si="119"/>
        <v/>
      </c>
      <c r="AK152" s="989" t="str">
        <f t="shared" si="119"/>
        <v/>
      </c>
      <c r="AL152" s="989" t="str">
        <f t="shared" si="119"/>
        <v/>
      </c>
      <c r="AM152" s="989" t="str">
        <f t="shared" si="119"/>
        <v/>
      </c>
      <c r="AN152" s="989" t="str">
        <f t="shared" si="119"/>
        <v/>
      </c>
      <c r="AO152" s="989" t="str">
        <f t="shared" si="119"/>
        <v/>
      </c>
      <c r="AP152" s="989" t="str">
        <f t="shared" si="119"/>
        <v/>
      </c>
      <c r="AQ152" s="989" t="str">
        <f t="shared" ref="AQ152:BO152" si="120">AQ538</f>
        <v/>
      </c>
      <c r="AR152" s="989" t="str">
        <f t="shared" si="120"/>
        <v/>
      </c>
      <c r="AS152" s="989" t="str">
        <f t="shared" si="120"/>
        <v/>
      </c>
      <c r="AT152" s="989" t="str">
        <f t="shared" si="120"/>
        <v/>
      </c>
      <c r="AU152" s="989" t="str">
        <f t="shared" si="120"/>
        <v/>
      </c>
      <c r="AV152" s="989" t="str">
        <f t="shared" si="120"/>
        <v/>
      </c>
      <c r="AW152" s="989" t="str">
        <f t="shared" si="120"/>
        <v/>
      </c>
      <c r="AX152" s="989" t="str">
        <f t="shared" si="120"/>
        <v/>
      </c>
      <c r="AY152" s="989" t="str">
        <f t="shared" si="120"/>
        <v/>
      </c>
      <c r="AZ152" s="989" t="str">
        <f t="shared" si="120"/>
        <v/>
      </c>
      <c r="BA152" s="989" t="str">
        <f t="shared" si="120"/>
        <v/>
      </c>
      <c r="BB152" s="989" t="str">
        <f t="shared" si="120"/>
        <v/>
      </c>
      <c r="BC152" s="989" t="str">
        <f t="shared" si="120"/>
        <v/>
      </c>
      <c r="BD152" s="989" t="str">
        <f t="shared" si="120"/>
        <v/>
      </c>
      <c r="BE152" s="989" t="str">
        <f t="shared" si="120"/>
        <v/>
      </c>
      <c r="BF152" s="989" t="str">
        <f t="shared" si="120"/>
        <v/>
      </c>
      <c r="BG152" s="989" t="str">
        <f t="shared" si="120"/>
        <v/>
      </c>
      <c r="BH152" s="989" t="str">
        <f t="shared" si="120"/>
        <v/>
      </c>
      <c r="BI152" s="989" t="str">
        <f t="shared" si="120"/>
        <v/>
      </c>
      <c r="BJ152" s="989" t="str">
        <f t="shared" si="120"/>
        <v/>
      </c>
      <c r="BK152" s="989" t="str">
        <f t="shared" si="120"/>
        <v/>
      </c>
      <c r="BL152" s="989" t="str">
        <f t="shared" si="120"/>
        <v/>
      </c>
      <c r="BM152" s="989" t="str">
        <f t="shared" si="120"/>
        <v/>
      </c>
      <c r="BN152" s="989" t="str">
        <f t="shared" si="120"/>
        <v/>
      </c>
      <c r="BO152" s="989" t="str">
        <f t="shared" si="120"/>
        <v/>
      </c>
    </row>
    <row r="153" spans="2:67" ht="13.5" customHeight="1">
      <c r="B153" s="772" t="s">
        <v>371</v>
      </c>
      <c r="C153" s="31" t="s">
        <v>1348</v>
      </c>
      <c r="D153" s="671"/>
      <c r="E153" s="942" t="s">
        <v>658</v>
      </c>
      <c r="F153" s="736"/>
      <c r="G153" s="977" t="str">
        <f>G544</f>
        <v/>
      </c>
      <c r="H153" s="977" t="str">
        <f t="shared" ref="H153:AF153" si="121">H544</f>
        <v/>
      </c>
      <c r="I153" s="977" t="str">
        <f t="shared" si="121"/>
        <v/>
      </c>
      <c r="J153" s="977" t="str">
        <f t="shared" si="121"/>
        <v/>
      </c>
      <c r="K153" s="977" t="str">
        <f t="shared" si="121"/>
        <v/>
      </c>
      <c r="L153" s="977" t="str">
        <f t="shared" si="121"/>
        <v/>
      </c>
      <c r="M153" s="977" t="str">
        <f t="shared" si="121"/>
        <v/>
      </c>
      <c r="N153" s="977" t="str">
        <f t="shared" si="121"/>
        <v/>
      </c>
      <c r="O153" s="977" t="str">
        <f t="shared" si="121"/>
        <v/>
      </c>
      <c r="P153" s="977" t="str">
        <f t="shared" si="121"/>
        <v/>
      </c>
      <c r="Q153" s="977" t="str">
        <f t="shared" si="121"/>
        <v/>
      </c>
      <c r="R153" s="977" t="str">
        <f t="shared" si="121"/>
        <v/>
      </c>
      <c r="S153" s="977" t="str">
        <f t="shared" si="121"/>
        <v/>
      </c>
      <c r="T153" s="977" t="str">
        <f t="shared" si="121"/>
        <v/>
      </c>
      <c r="U153" s="977" t="str">
        <f t="shared" si="121"/>
        <v/>
      </c>
      <c r="V153" s="977" t="str">
        <f t="shared" si="121"/>
        <v/>
      </c>
      <c r="W153" s="977" t="str">
        <f t="shared" si="121"/>
        <v/>
      </c>
      <c r="X153" s="977" t="str">
        <f t="shared" si="121"/>
        <v/>
      </c>
      <c r="Y153" s="977" t="str">
        <f t="shared" si="121"/>
        <v/>
      </c>
      <c r="Z153" s="977" t="str">
        <f t="shared" si="121"/>
        <v/>
      </c>
      <c r="AA153" s="977" t="str">
        <f t="shared" si="121"/>
        <v/>
      </c>
      <c r="AB153" s="977" t="str">
        <f t="shared" si="121"/>
        <v/>
      </c>
      <c r="AC153" s="977" t="str">
        <f t="shared" si="121"/>
        <v/>
      </c>
      <c r="AD153" s="977" t="str">
        <f t="shared" si="121"/>
        <v/>
      </c>
      <c r="AE153" s="977" t="str">
        <f t="shared" si="121"/>
        <v/>
      </c>
      <c r="AF153" s="977" t="str">
        <f t="shared" si="121"/>
        <v/>
      </c>
      <c r="AG153" s="977" t="str">
        <f t="shared" ref="AG153:AP153" si="122">AG544</f>
        <v/>
      </c>
      <c r="AH153" s="977" t="str">
        <f t="shared" si="122"/>
        <v/>
      </c>
      <c r="AI153" s="977" t="str">
        <f t="shared" si="122"/>
        <v/>
      </c>
      <c r="AJ153" s="977" t="str">
        <f t="shared" si="122"/>
        <v/>
      </c>
      <c r="AK153" s="977" t="str">
        <f t="shared" si="122"/>
        <v/>
      </c>
      <c r="AL153" s="977" t="str">
        <f t="shared" si="122"/>
        <v/>
      </c>
      <c r="AM153" s="977" t="str">
        <f t="shared" si="122"/>
        <v/>
      </c>
      <c r="AN153" s="977" t="str">
        <f t="shared" si="122"/>
        <v/>
      </c>
      <c r="AO153" s="977" t="str">
        <f t="shared" si="122"/>
        <v/>
      </c>
      <c r="AP153" s="977" t="str">
        <f t="shared" si="122"/>
        <v/>
      </c>
      <c r="AQ153" s="977" t="str">
        <f t="shared" ref="AQ153:BO153" si="123">AQ544</f>
        <v/>
      </c>
      <c r="AR153" s="977" t="str">
        <f t="shared" si="123"/>
        <v/>
      </c>
      <c r="AS153" s="977" t="str">
        <f t="shared" si="123"/>
        <v/>
      </c>
      <c r="AT153" s="977" t="str">
        <f t="shared" si="123"/>
        <v/>
      </c>
      <c r="AU153" s="977" t="str">
        <f t="shared" si="123"/>
        <v/>
      </c>
      <c r="AV153" s="977" t="str">
        <f t="shared" si="123"/>
        <v/>
      </c>
      <c r="AW153" s="977" t="str">
        <f t="shared" si="123"/>
        <v/>
      </c>
      <c r="AX153" s="977" t="str">
        <f t="shared" si="123"/>
        <v/>
      </c>
      <c r="AY153" s="977" t="str">
        <f t="shared" si="123"/>
        <v/>
      </c>
      <c r="AZ153" s="977" t="str">
        <f t="shared" si="123"/>
        <v/>
      </c>
      <c r="BA153" s="977" t="str">
        <f t="shared" si="123"/>
        <v/>
      </c>
      <c r="BB153" s="977" t="str">
        <f t="shared" si="123"/>
        <v/>
      </c>
      <c r="BC153" s="977" t="str">
        <f t="shared" si="123"/>
        <v/>
      </c>
      <c r="BD153" s="977" t="str">
        <f t="shared" si="123"/>
        <v/>
      </c>
      <c r="BE153" s="977" t="str">
        <f t="shared" si="123"/>
        <v/>
      </c>
      <c r="BF153" s="977" t="str">
        <f t="shared" si="123"/>
        <v/>
      </c>
      <c r="BG153" s="977" t="str">
        <f t="shared" si="123"/>
        <v/>
      </c>
      <c r="BH153" s="977" t="str">
        <f t="shared" si="123"/>
        <v/>
      </c>
      <c r="BI153" s="977" t="str">
        <f t="shared" si="123"/>
        <v/>
      </c>
      <c r="BJ153" s="977" t="str">
        <f t="shared" si="123"/>
        <v/>
      </c>
      <c r="BK153" s="977" t="str">
        <f t="shared" si="123"/>
        <v/>
      </c>
      <c r="BL153" s="977" t="str">
        <f t="shared" si="123"/>
        <v/>
      </c>
      <c r="BM153" s="977" t="str">
        <f t="shared" si="123"/>
        <v/>
      </c>
      <c r="BN153" s="977" t="str">
        <f t="shared" si="123"/>
        <v/>
      </c>
      <c r="BO153" s="977" t="str">
        <f t="shared" si="123"/>
        <v/>
      </c>
    </row>
    <row r="154" spans="2:67" ht="13.5" customHeight="1">
      <c r="B154" s="728" t="s">
        <v>367</v>
      </c>
      <c r="C154" s="31" t="s">
        <v>328</v>
      </c>
      <c r="D154" s="671"/>
      <c r="E154" s="942" t="s">
        <v>658</v>
      </c>
      <c r="F154" s="736"/>
      <c r="G154" s="976" t="str">
        <f>IF(OR(G549="",G556=""),"",G549+G556)</f>
        <v/>
      </c>
      <c r="H154" s="976" t="str">
        <f t="shared" ref="H154:AF154" si="124">IF(OR(H549="",H556=""),"",H549+H556)</f>
        <v/>
      </c>
      <c r="I154" s="976" t="str">
        <f t="shared" si="124"/>
        <v/>
      </c>
      <c r="J154" s="976" t="str">
        <f t="shared" si="124"/>
        <v/>
      </c>
      <c r="K154" s="976" t="str">
        <f t="shared" si="124"/>
        <v/>
      </c>
      <c r="L154" s="976" t="str">
        <f t="shared" si="124"/>
        <v/>
      </c>
      <c r="M154" s="976" t="str">
        <f t="shared" si="124"/>
        <v/>
      </c>
      <c r="N154" s="976" t="str">
        <f t="shared" si="124"/>
        <v/>
      </c>
      <c r="O154" s="976" t="str">
        <f t="shared" si="124"/>
        <v/>
      </c>
      <c r="P154" s="976" t="str">
        <f t="shared" si="124"/>
        <v/>
      </c>
      <c r="Q154" s="976" t="str">
        <f t="shared" si="124"/>
        <v/>
      </c>
      <c r="R154" s="976" t="str">
        <f t="shared" si="124"/>
        <v/>
      </c>
      <c r="S154" s="976" t="str">
        <f t="shared" si="124"/>
        <v/>
      </c>
      <c r="T154" s="976" t="str">
        <f t="shared" si="124"/>
        <v/>
      </c>
      <c r="U154" s="976" t="str">
        <f t="shared" si="124"/>
        <v/>
      </c>
      <c r="V154" s="976" t="str">
        <f t="shared" si="124"/>
        <v/>
      </c>
      <c r="W154" s="976" t="str">
        <f t="shared" si="124"/>
        <v/>
      </c>
      <c r="X154" s="976" t="str">
        <f t="shared" si="124"/>
        <v/>
      </c>
      <c r="Y154" s="976" t="str">
        <f t="shared" si="124"/>
        <v/>
      </c>
      <c r="Z154" s="976" t="str">
        <f t="shared" si="124"/>
        <v/>
      </c>
      <c r="AA154" s="976" t="str">
        <f t="shared" si="124"/>
        <v/>
      </c>
      <c r="AB154" s="976" t="str">
        <f t="shared" si="124"/>
        <v/>
      </c>
      <c r="AC154" s="976" t="str">
        <f t="shared" si="124"/>
        <v/>
      </c>
      <c r="AD154" s="976" t="str">
        <f t="shared" si="124"/>
        <v/>
      </c>
      <c r="AE154" s="976" t="str">
        <f t="shared" si="124"/>
        <v/>
      </c>
      <c r="AF154" s="976" t="str">
        <f t="shared" si="124"/>
        <v/>
      </c>
      <c r="AG154" s="976" t="str">
        <f t="shared" ref="AG154:AP154" si="125">IF(OR(AG549="",AG556=""),"",AG549+AG556)</f>
        <v/>
      </c>
      <c r="AH154" s="976" t="str">
        <f t="shared" si="125"/>
        <v/>
      </c>
      <c r="AI154" s="976" t="str">
        <f t="shared" si="125"/>
        <v/>
      </c>
      <c r="AJ154" s="976" t="str">
        <f t="shared" si="125"/>
        <v/>
      </c>
      <c r="AK154" s="976" t="str">
        <f t="shared" si="125"/>
        <v/>
      </c>
      <c r="AL154" s="976" t="str">
        <f t="shared" si="125"/>
        <v/>
      </c>
      <c r="AM154" s="976" t="str">
        <f t="shared" si="125"/>
        <v/>
      </c>
      <c r="AN154" s="976" t="str">
        <f t="shared" si="125"/>
        <v/>
      </c>
      <c r="AO154" s="976" t="str">
        <f t="shared" si="125"/>
        <v/>
      </c>
      <c r="AP154" s="976" t="str">
        <f t="shared" si="125"/>
        <v/>
      </c>
      <c r="AQ154" s="976" t="str">
        <f t="shared" ref="AQ154:BO154" si="126">IF(OR(AQ549="",AQ556=""),"",AQ549+AQ556)</f>
        <v/>
      </c>
      <c r="AR154" s="976" t="str">
        <f t="shared" si="126"/>
        <v/>
      </c>
      <c r="AS154" s="976" t="str">
        <f t="shared" si="126"/>
        <v/>
      </c>
      <c r="AT154" s="976" t="str">
        <f t="shared" si="126"/>
        <v/>
      </c>
      <c r="AU154" s="976" t="str">
        <f t="shared" si="126"/>
        <v/>
      </c>
      <c r="AV154" s="976" t="str">
        <f t="shared" si="126"/>
        <v/>
      </c>
      <c r="AW154" s="976" t="str">
        <f t="shared" si="126"/>
        <v/>
      </c>
      <c r="AX154" s="976" t="str">
        <f t="shared" si="126"/>
        <v/>
      </c>
      <c r="AY154" s="976" t="str">
        <f t="shared" si="126"/>
        <v/>
      </c>
      <c r="AZ154" s="976" t="str">
        <f t="shared" si="126"/>
        <v/>
      </c>
      <c r="BA154" s="976" t="str">
        <f t="shared" si="126"/>
        <v/>
      </c>
      <c r="BB154" s="976" t="str">
        <f t="shared" si="126"/>
        <v/>
      </c>
      <c r="BC154" s="976" t="str">
        <f t="shared" si="126"/>
        <v/>
      </c>
      <c r="BD154" s="976" t="str">
        <f t="shared" si="126"/>
        <v/>
      </c>
      <c r="BE154" s="976" t="str">
        <f t="shared" si="126"/>
        <v/>
      </c>
      <c r="BF154" s="976" t="str">
        <f t="shared" si="126"/>
        <v/>
      </c>
      <c r="BG154" s="976" t="str">
        <f t="shared" si="126"/>
        <v/>
      </c>
      <c r="BH154" s="976" t="str">
        <f t="shared" si="126"/>
        <v/>
      </c>
      <c r="BI154" s="976" t="str">
        <f t="shared" si="126"/>
        <v/>
      </c>
      <c r="BJ154" s="976" t="str">
        <f t="shared" si="126"/>
        <v/>
      </c>
      <c r="BK154" s="976" t="str">
        <f t="shared" si="126"/>
        <v/>
      </c>
      <c r="BL154" s="976" t="str">
        <f t="shared" si="126"/>
        <v/>
      </c>
      <c r="BM154" s="976" t="str">
        <f t="shared" si="126"/>
        <v/>
      </c>
      <c r="BN154" s="976" t="str">
        <f t="shared" si="126"/>
        <v/>
      </c>
      <c r="BO154" s="976" t="str">
        <f t="shared" si="126"/>
        <v/>
      </c>
    </row>
    <row r="155" spans="2:67" ht="13.5" customHeight="1">
      <c r="B155" s="772" t="s">
        <v>58</v>
      </c>
      <c r="C155" s="31" t="s">
        <v>329</v>
      </c>
      <c r="D155" s="671"/>
      <c r="E155" s="942" t="s">
        <v>658</v>
      </c>
      <c r="F155" s="736"/>
      <c r="G155" s="976" t="str">
        <f>IF(OR(G561="",G568=""),"",G561+G568)</f>
        <v/>
      </c>
      <c r="H155" s="976" t="str">
        <f t="shared" ref="H155:AF155" si="127">IF(OR(H561="",H568=""),"",H561+H568)</f>
        <v/>
      </c>
      <c r="I155" s="976" t="str">
        <f t="shared" si="127"/>
        <v/>
      </c>
      <c r="J155" s="976" t="str">
        <f t="shared" si="127"/>
        <v/>
      </c>
      <c r="K155" s="976" t="str">
        <f t="shared" si="127"/>
        <v/>
      </c>
      <c r="L155" s="976" t="str">
        <f t="shared" si="127"/>
        <v/>
      </c>
      <c r="M155" s="976" t="str">
        <f t="shared" si="127"/>
        <v/>
      </c>
      <c r="N155" s="976" t="str">
        <f t="shared" si="127"/>
        <v/>
      </c>
      <c r="O155" s="976" t="str">
        <f t="shared" si="127"/>
        <v/>
      </c>
      <c r="P155" s="976" t="str">
        <f t="shared" si="127"/>
        <v/>
      </c>
      <c r="Q155" s="976" t="str">
        <f t="shared" si="127"/>
        <v/>
      </c>
      <c r="R155" s="976" t="str">
        <f t="shared" si="127"/>
        <v/>
      </c>
      <c r="S155" s="976" t="str">
        <f t="shared" si="127"/>
        <v/>
      </c>
      <c r="T155" s="976" t="str">
        <f t="shared" si="127"/>
        <v/>
      </c>
      <c r="U155" s="976" t="str">
        <f t="shared" si="127"/>
        <v/>
      </c>
      <c r="V155" s="976" t="str">
        <f t="shared" si="127"/>
        <v/>
      </c>
      <c r="W155" s="976" t="str">
        <f t="shared" si="127"/>
        <v/>
      </c>
      <c r="X155" s="976" t="str">
        <f t="shared" si="127"/>
        <v/>
      </c>
      <c r="Y155" s="976" t="str">
        <f t="shared" si="127"/>
        <v/>
      </c>
      <c r="Z155" s="976" t="str">
        <f t="shared" si="127"/>
        <v/>
      </c>
      <c r="AA155" s="976" t="str">
        <f t="shared" si="127"/>
        <v/>
      </c>
      <c r="AB155" s="976" t="str">
        <f t="shared" si="127"/>
        <v/>
      </c>
      <c r="AC155" s="976" t="str">
        <f t="shared" si="127"/>
        <v/>
      </c>
      <c r="AD155" s="976" t="str">
        <f t="shared" si="127"/>
        <v/>
      </c>
      <c r="AE155" s="976" t="str">
        <f t="shared" si="127"/>
        <v/>
      </c>
      <c r="AF155" s="976" t="str">
        <f t="shared" si="127"/>
        <v/>
      </c>
      <c r="AG155" s="976" t="str">
        <f t="shared" ref="AG155:AP155" si="128">IF(OR(AG561="",AG568=""),"",AG561+AG568)</f>
        <v/>
      </c>
      <c r="AH155" s="976" t="str">
        <f t="shared" si="128"/>
        <v/>
      </c>
      <c r="AI155" s="976" t="str">
        <f t="shared" si="128"/>
        <v/>
      </c>
      <c r="AJ155" s="976" t="str">
        <f t="shared" si="128"/>
        <v/>
      </c>
      <c r="AK155" s="976" t="str">
        <f t="shared" si="128"/>
        <v/>
      </c>
      <c r="AL155" s="976" t="str">
        <f t="shared" si="128"/>
        <v/>
      </c>
      <c r="AM155" s="976" t="str">
        <f t="shared" si="128"/>
        <v/>
      </c>
      <c r="AN155" s="976" t="str">
        <f t="shared" si="128"/>
        <v/>
      </c>
      <c r="AO155" s="976" t="str">
        <f t="shared" si="128"/>
        <v/>
      </c>
      <c r="AP155" s="976" t="str">
        <f t="shared" si="128"/>
        <v/>
      </c>
      <c r="AQ155" s="976" t="str">
        <f t="shared" ref="AQ155:BO155" si="129">IF(OR(AQ561="",AQ568=""),"",AQ561+AQ568)</f>
        <v/>
      </c>
      <c r="AR155" s="976" t="str">
        <f t="shared" si="129"/>
        <v/>
      </c>
      <c r="AS155" s="976" t="str">
        <f t="shared" si="129"/>
        <v/>
      </c>
      <c r="AT155" s="976" t="str">
        <f t="shared" si="129"/>
        <v/>
      </c>
      <c r="AU155" s="976" t="str">
        <f t="shared" si="129"/>
        <v/>
      </c>
      <c r="AV155" s="976" t="str">
        <f t="shared" si="129"/>
        <v/>
      </c>
      <c r="AW155" s="976" t="str">
        <f t="shared" si="129"/>
        <v/>
      </c>
      <c r="AX155" s="976" t="str">
        <f t="shared" si="129"/>
        <v/>
      </c>
      <c r="AY155" s="976" t="str">
        <f t="shared" si="129"/>
        <v/>
      </c>
      <c r="AZ155" s="976" t="str">
        <f t="shared" si="129"/>
        <v/>
      </c>
      <c r="BA155" s="976" t="str">
        <f t="shared" si="129"/>
        <v/>
      </c>
      <c r="BB155" s="976" t="str">
        <f t="shared" si="129"/>
        <v/>
      </c>
      <c r="BC155" s="976" t="str">
        <f t="shared" si="129"/>
        <v/>
      </c>
      <c r="BD155" s="976" t="str">
        <f t="shared" si="129"/>
        <v/>
      </c>
      <c r="BE155" s="976" t="str">
        <f t="shared" si="129"/>
        <v/>
      </c>
      <c r="BF155" s="976" t="str">
        <f t="shared" si="129"/>
        <v/>
      </c>
      <c r="BG155" s="976" t="str">
        <f t="shared" si="129"/>
        <v/>
      </c>
      <c r="BH155" s="976" t="str">
        <f t="shared" si="129"/>
        <v/>
      </c>
      <c r="BI155" s="976" t="str">
        <f t="shared" si="129"/>
        <v/>
      </c>
      <c r="BJ155" s="976" t="str">
        <f t="shared" si="129"/>
        <v/>
      </c>
      <c r="BK155" s="976" t="str">
        <f t="shared" si="129"/>
        <v/>
      </c>
      <c r="BL155" s="976" t="str">
        <f t="shared" si="129"/>
        <v/>
      </c>
      <c r="BM155" s="976" t="str">
        <f t="shared" si="129"/>
        <v/>
      </c>
      <c r="BN155" s="976" t="str">
        <f t="shared" si="129"/>
        <v/>
      </c>
      <c r="BO155" s="976" t="str">
        <f t="shared" si="129"/>
        <v/>
      </c>
    </row>
    <row r="156" spans="2:67" ht="13.5" customHeight="1">
      <c r="B156" s="772">
        <v>46</v>
      </c>
      <c r="C156" s="31" t="s">
        <v>330</v>
      </c>
      <c r="D156" s="671"/>
      <c r="E156" s="942" t="s">
        <v>658</v>
      </c>
      <c r="F156" s="736"/>
      <c r="G156" s="976" t="str">
        <f t="shared" ref="G156:AF156" si="130">IF(COUNTBLANK(G152:G155)=4,"",SUM(G152:G155))</f>
        <v/>
      </c>
      <c r="H156" s="976" t="str">
        <f t="shared" si="130"/>
        <v/>
      </c>
      <c r="I156" s="976" t="str">
        <f t="shared" si="130"/>
        <v/>
      </c>
      <c r="J156" s="976" t="str">
        <f t="shared" si="130"/>
        <v/>
      </c>
      <c r="K156" s="976" t="str">
        <f t="shared" si="130"/>
        <v/>
      </c>
      <c r="L156" s="976" t="str">
        <f t="shared" si="130"/>
        <v/>
      </c>
      <c r="M156" s="976" t="str">
        <f t="shared" si="130"/>
        <v/>
      </c>
      <c r="N156" s="976" t="str">
        <f t="shared" si="130"/>
        <v/>
      </c>
      <c r="O156" s="976" t="str">
        <f t="shared" si="130"/>
        <v/>
      </c>
      <c r="P156" s="976" t="str">
        <f t="shared" si="130"/>
        <v/>
      </c>
      <c r="Q156" s="976" t="str">
        <f t="shared" si="130"/>
        <v/>
      </c>
      <c r="R156" s="976" t="str">
        <f t="shared" si="130"/>
        <v/>
      </c>
      <c r="S156" s="976" t="str">
        <f t="shared" si="130"/>
        <v/>
      </c>
      <c r="T156" s="976" t="str">
        <f t="shared" si="130"/>
        <v/>
      </c>
      <c r="U156" s="976" t="str">
        <f t="shared" si="130"/>
        <v/>
      </c>
      <c r="V156" s="976" t="str">
        <f t="shared" si="130"/>
        <v/>
      </c>
      <c r="W156" s="976" t="str">
        <f t="shared" si="130"/>
        <v/>
      </c>
      <c r="X156" s="976" t="str">
        <f t="shared" si="130"/>
        <v/>
      </c>
      <c r="Y156" s="976" t="str">
        <f t="shared" si="130"/>
        <v/>
      </c>
      <c r="Z156" s="976" t="str">
        <f t="shared" si="130"/>
        <v/>
      </c>
      <c r="AA156" s="976" t="str">
        <f t="shared" si="130"/>
        <v/>
      </c>
      <c r="AB156" s="976" t="str">
        <f t="shared" si="130"/>
        <v/>
      </c>
      <c r="AC156" s="976" t="str">
        <f t="shared" si="130"/>
        <v/>
      </c>
      <c r="AD156" s="976" t="str">
        <f t="shared" si="130"/>
        <v/>
      </c>
      <c r="AE156" s="976" t="str">
        <f t="shared" si="130"/>
        <v/>
      </c>
      <c r="AF156" s="976" t="str">
        <f t="shared" si="130"/>
        <v/>
      </c>
      <c r="AG156" s="976" t="str">
        <f t="shared" ref="AG156:AP156" si="131">IF(COUNTBLANK(AG152:AG155)=4,"",SUM(AG152:AG155))</f>
        <v/>
      </c>
      <c r="AH156" s="976" t="str">
        <f t="shared" si="131"/>
        <v/>
      </c>
      <c r="AI156" s="976" t="str">
        <f t="shared" si="131"/>
        <v/>
      </c>
      <c r="AJ156" s="976" t="str">
        <f t="shared" si="131"/>
        <v/>
      </c>
      <c r="AK156" s="976" t="str">
        <f t="shared" si="131"/>
        <v/>
      </c>
      <c r="AL156" s="976" t="str">
        <f t="shared" si="131"/>
        <v/>
      </c>
      <c r="AM156" s="976" t="str">
        <f t="shared" si="131"/>
        <v/>
      </c>
      <c r="AN156" s="976" t="str">
        <f t="shared" si="131"/>
        <v/>
      </c>
      <c r="AO156" s="976" t="str">
        <f t="shared" si="131"/>
        <v/>
      </c>
      <c r="AP156" s="976" t="str">
        <f t="shared" si="131"/>
        <v/>
      </c>
      <c r="AQ156" s="976" t="str">
        <f t="shared" ref="AQ156:BO156" si="132">IF(COUNTBLANK(AQ152:AQ155)=4,"",SUM(AQ152:AQ155))</f>
        <v/>
      </c>
      <c r="AR156" s="976" t="str">
        <f t="shared" si="132"/>
        <v/>
      </c>
      <c r="AS156" s="976" t="str">
        <f t="shared" si="132"/>
        <v/>
      </c>
      <c r="AT156" s="976" t="str">
        <f t="shared" si="132"/>
        <v/>
      </c>
      <c r="AU156" s="976" t="str">
        <f t="shared" si="132"/>
        <v/>
      </c>
      <c r="AV156" s="976" t="str">
        <f t="shared" si="132"/>
        <v/>
      </c>
      <c r="AW156" s="976" t="str">
        <f t="shared" si="132"/>
        <v/>
      </c>
      <c r="AX156" s="976" t="str">
        <f t="shared" si="132"/>
        <v/>
      </c>
      <c r="AY156" s="976" t="str">
        <f t="shared" si="132"/>
        <v/>
      </c>
      <c r="AZ156" s="976" t="str">
        <f t="shared" si="132"/>
        <v/>
      </c>
      <c r="BA156" s="976" t="str">
        <f t="shared" si="132"/>
        <v/>
      </c>
      <c r="BB156" s="976" t="str">
        <f t="shared" si="132"/>
        <v/>
      </c>
      <c r="BC156" s="976" t="str">
        <f t="shared" si="132"/>
        <v/>
      </c>
      <c r="BD156" s="976" t="str">
        <f t="shared" si="132"/>
        <v/>
      </c>
      <c r="BE156" s="976" t="str">
        <f t="shared" si="132"/>
        <v/>
      </c>
      <c r="BF156" s="976" t="str">
        <f t="shared" si="132"/>
        <v/>
      </c>
      <c r="BG156" s="976" t="str">
        <f t="shared" si="132"/>
        <v/>
      </c>
      <c r="BH156" s="976" t="str">
        <f t="shared" si="132"/>
        <v/>
      </c>
      <c r="BI156" s="976" t="str">
        <f t="shared" si="132"/>
        <v/>
      </c>
      <c r="BJ156" s="976" t="str">
        <f t="shared" si="132"/>
        <v/>
      </c>
      <c r="BK156" s="976" t="str">
        <f t="shared" si="132"/>
        <v/>
      </c>
      <c r="BL156" s="976" t="str">
        <f t="shared" si="132"/>
        <v/>
      </c>
      <c r="BM156" s="976" t="str">
        <f t="shared" si="132"/>
        <v/>
      </c>
      <c r="BN156" s="976" t="str">
        <f t="shared" si="132"/>
        <v/>
      </c>
      <c r="BO156" s="976" t="str">
        <f t="shared" si="132"/>
        <v/>
      </c>
    </row>
    <row r="157" spans="2:67" ht="13.5" customHeight="1" thickBot="1">
      <c r="G157" s="856"/>
      <c r="H157" s="856"/>
      <c r="I157" s="856"/>
      <c r="J157" s="856"/>
      <c r="K157" s="856"/>
      <c r="L157" s="856"/>
      <c r="M157" s="856"/>
      <c r="N157" s="856"/>
      <c r="O157" s="856"/>
      <c r="P157" s="856"/>
      <c r="Q157" s="856"/>
      <c r="R157" s="856"/>
      <c r="S157" s="856"/>
      <c r="T157" s="856"/>
      <c r="U157" s="856"/>
      <c r="V157" s="856"/>
      <c r="W157" s="856"/>
      <c r="X157" s="856"/>
      <c r="Y157" s="856"/>
      <c r="Z157" s="856"/>
      <c r="AA157" s="856"/>
      <c r="AB157" s="856"/>
      <c r="AC157" s="856"/>
      <c r="AD157" s="856"/>
      <c r="AE157" s="856"/>
      <c r="AF157" s="856"/>
      <c r="AG157" s="856"/>
      <c r="AH157" s="856"/>
      <c r="AI157" s="856"/>
      <c r="AJ157" s="856"/>
      <c r="AK157" s="856"/>
      <c r="AL157" s="856"/>
      <c r="AM157" s="856"/>
      <c r="AN157" s="856"/>
      <c r="AO157" s="856"/>
      <c r="AP157" s="856"/>
      <c r="AQ157" s="856"/>
      <c r="AR157" s="856"/>
      <c r="AS157" s="856"/>
      <c r="AT157" s="856"/>
      <c r="AU157" s="856"/>
      <c r="AV157" s="856"/>
      <c r="AW157" s="856"/>
      <c r="AX157" s="856"/>
      <c r="AY157" s="856"/>
      <c r="AZ157" s="856"/>
      <c r="BA157" s="856"/>
      <c r="BB157" s="856"/>
      <c r="BC157" s="856"/>
      <c r="BD157" s="856"/>
      <c r="BE157" s="856"/>
      <c r="BF157" s="856"/>
      <c r="BG157" s="856"/>
      <c r="BH157" s="856"/>
      <c r="BI157" s="856"/>
      <c r="BJ157" s="856"/>
      <c r="BK157" s="856"/>
      <c r="BL157" s="856"/>
      <c r="BM157" s="856"/>
      <c r="BN157" s="856"/>
      <c r="BO157" s="856"/>
    </row>
    <row r="158" spans="2:67" s="762" customFormat="1" ht="13.5" customHeight="1" thickBot="1">
      <c r="B158" s="25" t="s">
        <v>282</v>
      </c>
      <c r="C158" s="853"/>
      <c r="D158" s="853"/>
      <c r="E158" s="854"/>
      <c r="F158" s="854"/>
      <c r="G158" s="150">
        <f t="shared" ref="G158:BO158" si="133">G$7</f>
        <v>1990</v>
      </c>
      <c r="H158" s="150">
        <f t="shared" si="133"/>
        <v>1991</v>
      </c>
      <c r="I158" s="150">
        <f t="shared" si="133"/>
        <v>1992</v>
      </c>
      <c r="J158" s="150">
        <f t="shared" si="133"/>
        <v>1993</v>
      </c>
      <c r="K158" s="150">
        <f t="shared" si="133"/>
        <v>1994</v>
      </c>
      <c r="L158" s="150">
        <f t="shared" si="133"/>
        <v>1995</v>
      </c>
      <c r="M158" s="150">
        <f t="shared" si="133"/>
        <v>1996</v>
      </c>
      <c r="N158" s="150">
        <f t="shared" si="133"/>
        <v>1997</v>
      </c>
      <c r="O158" s="150">
        <f t="shared" si="133"/>
        <v>1998</v>
      </c>
      <c r="P158" s="150">
        <f t="shared" si="133"/>
        <v>1999</v>
      </c>
      <c r="Q158" s="150">
        <f t="shared" si="133"/>
        <v>2000</v>
      </c>
      <c r="R158" s="150">
        <f t="shared" si="133"/>
        <v>2001</v>
      </c>
      <c r="S158" s="150">
        <f t="shared" si="133"/>
        <v>2002</v>
      </c>
      <c r="T158" s="150">
        <f t="shared" si="133"/>
        <v>2003</v>
      </c>
      <c r="U158" s="150">
        <f t="shared" si="133"/>
        <v>2004</v>
      </c>
      <c r="V158" s="150">
        <f t="shared" si="133"/>
        <v>2005</v>
      </c>
      <c r="W158" s="150">
        <f t="shared" si="133"/>
        <v>2006</v>
      </c>
      <c r="X158" s="150">
        <f t="shared" si="133"/>
        <v>2007</v>
      </c>
      <c r="Y158" s="150">
        <f t="shared" si="133"/>
        <v>2008</v>
      </c>
      <c r="Z158" s="150">
        <f t="shared" si="133"/>
        <v>2009</v>
      </c>
      <c r="AA158" s="150">
        <f t="shared" si="133"/>
        <v>2010</v>
      </c>
      <c r="AB158" s="150">
        <f t="shared" si="133"/>
        <v>2011</v>
      </c>
      <c r="AC158" s="150">
        <f t="shared" si="133"/>
        <v>2012</v>
      </c>
      <c r="AD158" s="150">
        <f t="shared" si="133"/>
        <v>2013</v>
      </c>
      <c r="AE158" s="150">
        <f t="shared" si="133"/>
        <v>2014</v>
      </c>
      <c r="AF158" s="150">
        <f t="shared" si="133"/>
        <v>2015</v>
      </c>
      <c r="AG158" s="150">
        <f t="shared" si="133"/>
        <v>2016</v>
      </c>
      <c r="AH158" s="150">
        <f t="shared" si="133"/>
        <v>2017</v>
      </c>
      <c r="AI158" s="150">
        <f t="shared" si="133"/>
        <v>2018</v>
      </c>
      <c r="AJ158" s="150">
        <f t="shared" si="133"/>
        <v>2019</v>
      </c>
      <c r="AK158" s="150">
        <f t="shared" si="133"/>
        <v>2020</v>
      </c>
      <c r="AL158" s="150">
        <f t="shared" si="133"/>
        <v>2021</v>
      </c>
      <c r="AM158" s="150">
        <f t="shared" si="133"/>
        <v>2022</v>
      </c>
      <c r="AN158" s="150">
        <f t="shared" si="133"/>
        <v>2023</v>
      </c>
      <c r="AO158" s="150">
        <f t="shared" si="133"/>
        <v>2024</v>
      </c>
      <c r="AP158" s="150">
        <f t="shared" si="133"/>
        <v>2025</v>
      </c>
      <c r="AQ158" s="150">
        <f t="shared" si="133"/>
        <v>2026</v>
      </c>
      <c r="AR158" s="150">
        <f t="shared" si="133"/>
        <v>2027</v>
      </c>
      <c r="AS158" s="150">
        <f t="shared" si="133"/>
        <v>2028</v>
      </c>
      <c r="AT158" s="150">
        <f t="shared" si="133"/>
        <v>2029</v>
      </c>
      <c r="AU158" s="150">
        <f t="shared" si="133"/>
        <v>2030</v>
      </c>
      <c r="AV158" s="150">
        <f t="shared" si="133"/>
        <v>2031</v>
      </c>
      <c r="AW158" s="150">
        <f t="shared" si="133"/>
        <v>2032</v>
      </c>
      <c r="AX158" s="150">
        <f t="shared" si="133"/>
        <v>2033</v>
      </c>
      <c r="AY158" s="150">
        <f t="shared" si="133"/>
        <v>2034</v>
      </c>
      <c r="AZ158" s="150">
        <f t="shared" si="133"/>
        <v>2035</v>
      </c>
      <c r="BA158" s="150">
        <f t="shared" si="133"/>
        <v>2036</v>
      </c>
      <c r="BB158" s="150">
        <f t="shared" si="133"/>
        <v>2037</v>
      </c>
      <c r="BC158" s="150">
        <f t="shared" si="133"/>
        <v>2038</v>
      </c>
      <c r="BD158" s="150">
        <f t="shared" si="133"/>
        <v>2039</v>
      </c>
      <c r="BE158" s="150">
        <f t="shared" si="133"/>
        <v>2040</v>
      </c>
      <c r="BF158" s="150">
        <f t="shared" si="133"/>
        <v>2041</v>
      </c>
      <c r="BG158" s="150">
        <f t="shared" si="133"/>
        <v>2042</v>
      </c>
      <c r="BH158" s="150">
        <f t="shared" si="133"/>
        <v>2043</v>
      </c>
      <c r="BI158" s="150">
        <f t="shared" si="133"/>
        <v>2044</v>
      </c>
      <c r="BJ158" s="150">
        <f t="shared" si="133"/>
        <v>2045</v>
      </c>
      <c r="BK158" s="150">
        <f t="shared" si="133"/>
        <v>2046</v>
      </c>
      <c r="BL158" s="150">
        <f t="shared" si="133"/>
        <v>2047</v>
      </c>
      <c r="BM158" s="150">
        <f t="shared" si="133"/>
        <v>2048</v>
      </c>
      <c r="BN158" s="150">
        <f t="shared" si="133"/>
        <v>2049</v>
      </c>
      <c r="BO158" s="150">
        <f t="shared" si="133"/>
        <v>2050</v>
      </c>
    </row>
    <row r="159" spans="2:67" s="762" customFormat="1" ht="13.5" customHeight="1">
      <c r="B159" s="858">
        <v>48</v>
      </c>
      <c r="C159" s="126" t="s">
        <v>331</v>
      </c>
      <c r="D159" s="943"/>
      <c r="E159" s="942" t="s">
        <v>658</v>
      </c>
      <c r="F159" s="857"/>
      <c r="G159" s="151" t="str">
        <f>IF(OR(G144="",G149="",G156=""),"",G144+G149+G156)</f>
        <v/>
      </c>
      <c r="H159" s="151" t="str">
        <f t="shared" ref="H159:AF159" si="134">IF(OR(H144="",H149="",H156=""),"",H144+H149+H156)</f>
        <v/>
      </c>
      <c r="I159" s="151" t="str">
        <f t="shared" si="134"/>
        <v/>
      </c>
      <c r="J159" s="151" t="str">
        <f t="shared" si="134"/>
        <v/>
      </c>
      <c r="K159" s="151" t="str">
        <f t="shared" si="134"/>
        <v/>
      </c>
      <c r="L159" s="151" t="str">
        <f t="shared" si="134"/>
        <v/>
      </c>
      <c r="M159" s="151" t="str">
        <f t="shared" si="134"/>
        <v/>
      </c>
      <c r="N159" s="151" t="str">
        <f t="shared" si="134"/>
        <v/>
      </c>
      <c r="O159" s="151" t="str">
        <f t="shared" si="134"/>
        <v/>
      </c>
      <c r="P159" s="151" t="str">
        <f t="shared" si="134"/>
        <v/>
      </c>
      <c r="Q159" s="151" t="str">
        <f t="shared" si="134"/>
        <v/>
      </c>
      <c r="R159" s="151" t="str">
        <f t="shared" si="134"/>
        <v/>
      </c>
      <c r="S159" s="151" t="str">
        <f t="shared" si="134"/>
        <v/>
      </c>
      <c r="T159" s="151" t="str">
        <f t="shared" si="134"/>
        <v/>
      </c>
      <c r="U159" s="151" t="str">
        <f t="shared" si="134"/>
        <v/>
      </c>
      <c r="V159" s="151" t="str">
        <f t="shared" si="134"/>
        <v/>
      </c>
      <c r="W159" s="151" t="str">
        <f t="shared" si="134"/>
        <v/>
      </c>
      <c r="X159" s="151" t="str">
        <f t="shared" si="134"/>
        <v/>
      </c>
      <c r="Y159" s="151" t="str">
        <f t="shared" si="134"/>
        <v/>
      </c>
      <c r="Z159" s="151" t="str">
        <f t="shared" si="134"/>
        <v/>
      </c>
      <c r="AA159" s="151" t="str">
        <f t="shared" si="134"/>
        <v/>
      </c>
      <c r="AB159" s="151" t="str">
        <f t="shared" si="134"/>
        <v/>
      </c>
      <c r="AC159" s="151" t="str">
        <f t="shared" si="134"/>
        <v/>
      </c>
      <c r="AD159" s="151" t="str">
        <f t="shared" si="134"/>
        <v/>
      </c>
      <c r="AE159" s="151" t="str">
        <f t="shared" si="134"/>
        <v/>
      </c>
      <c r="AF159" s="151" t="str">
        <f t="shared" si="134"/>
        <v/>
      </c>
      <c r="AG159" s="151" t="str">
        <f t="shared" ref="AG159:AP159" si="135">IF(OR(AG144="",AG149="",AG156=""),"",AG144+AG149+AG156)</f>
        <v/>
      </c>
      <c r="AH159" s="151" t="str">
        <f t="shared" si="135"/>
        <v/>
      </c>
      <c r="AI159" s="151" t="str">
        <f t="shared" si="135"/>
        <v/>
      </c>
      <c r="AJ159" s="151" t="str">
        <f t="shared" si="135"/>
        <v/>
      </c>
      <c r="AK159" s="151" t="str">
        <f t="shared" si="135"/>
        <v/>
      </c>
      <c r="AL159" s="151" t="str">
        <f t="shared" si="135"/>
        <v/>
      </c>
      <c r="AM159" s="151" t="str">
        <f t="shared" si="135"/>
        <v/>
      </c>
      <c r="AN159" s="151" t="str">
        <f t="shared" si="135"/>
        <v/>
      </c>
      <c r="AO159" s="151" t="str">
        <f t="shared" si="135"/>
        <v/>
      </c>
      <c r="AP159" s="151" t="str">
        <f t="shared" si="135"/>
        <v/>
      </c>
      <c r="AQ159" s="151" t="str">
        <f t="shared" ref="AQ159:BO159" si="136">IF(OR(AQ144="",AQ149="",AQ156=""),"",AQ144+AQ149+AQ156)</f>
        <v/>
      </c>
      <c r="AR159" s="151" t="str">
        <f t="shared" si="136"/>
        <v/>
      </c>
      <c r="AS159" s="151" t="str">
        <f t="shared" si="136"/>
        <v/>
      </c>
      <c r="AT159" s="151" t="str">
        <f t="shared" si="136"/>
        <v/>
      </c>
      <c r="AU159" s="151" t="str">
        <f t="shared" si="136"/>
        <v/>
      </c>
      <c r="AV159" s="151" t="str">
        <f t="shared" si="136"/>
        <v/>
      </c>
      <c r="AW159" s="151" t="str">
        <f t="shared" si="136"/>
        <v/>
      </c>
      <c r="AX159" s="151" t="str">
        <f t="shared" si="136"/>
        <v/>
      </c>
      <c r="AY159" s="151" t="str">
        <f t="shared" si="136"/>
        <v/>
      </c>
      <c r="AZ159" s="151" t="str">
        <f t="shared" si="136"/>
        <v/>
      </c>
      <c r="BA159" s="151" t="str">
        <f t="shared" si="136"/>
        <v/>
      </c>
      <c r="BB159" s="151" t="str">
        <f t="shared" si="136"/>
        <v/>
      </c>
      <c r="BC159" s="151" t="str">
        <f t="shared" si="136"/>
        <v/>
      </c>
      <c r="BD159" s="151" t="str">
        <f t="shared" si="136"/>
        <v/>
      </c>
      <c r="BE159" s="151" t="str">
        <f t="shared" si="136"/>
        <v/>
      </c>
      <c r="BF159" s="151" t="str">
        <f t="shared" si="136"/>
        <v/>
      </c>
      <c r="BG159" s="151" t="str">
        <f t="shared" si="136"/>
        <v/>
      </c>
      <c r="BH159" s="151" t="str">
        <f t="shared" si="136"/>
        <v/>
      </c>
      <c r="BI159" s="151" t="str">
        <f t="shared" si="136"/>
        <v/>
      </c>
      <c r="BJ159" s="151" t="str">
        <f t="shared" si="136"/>
        <v/>
      </c>
      <c r="BK159" s="151" t="str">
        <f t="shared" si="136"/>
        <v/>
      </c>
      <c r="BL159" s="151" t="str">
        <f t="shared" si="136"/>
        <v/>
      </c>
      <c r="BM159" s="151" t="str">
        <f t="shared" si="136"/>
        <v/>
      </c>
      <c r="BN159" s="151" t="str">
        <f t="shared" si="136"/>
        <v/>
      </c>
      <c r="BO159" s="151" t="str">
        <f t="shared" si="136"/>
        <v/>
      </c>
    </row>
    <row r="160" spans="2:67" s="762" customFormat="1" ht="13.5" customHeight="1" thickBot="1">
      <c r="B160" s="785"/>
      <c r="C160" s="127"/>
      <c r="D160" s="784"/>
      <c r="E160" s="785"/>
      <c r="F160" s="785"/>
      <c r="G160" s="972"/>
      <c r="H160" s="972"/>
      <c r="I160" s="972"/>
      <c r="J160" s="972"/>
      <c r="K160" s="972"/>
      <c r="L160" s="972"/>
      <c r="M160" s="972"/>
      <c r="N160" s="972"/>
      <c r="O160" s="972"/>
      <c r="P160" s="972"/>
      <c r="Q160" s="972"/>
      <c r="R160" s="972"/>
      <c r="S160" s="972"/>
      <c r="T160" s="972"/>
      <c r="U160" s="972"/>
      <c r="V160" s="972"/>
      <c r="W160" s="972"/>
      <c r="X160" s="972"/>
      <c r="Y160" s="972"/>
      <c r="Z160" s="972"/>
      <c r="AA160" s="972"/>
      <c r="AB160" s="972"/>
      <c r="AC160" s="972"/>
      <c r="AD160" s="972"/>
      <c r="AE160" s="972"/>
      <c r="AF160" s="972"/>
      <c r="AG160" s="972"/>
      <c r="AH160" s="972"/>
      <c r="AI160" s="972"/>
      <c r="AJ160" s="972"/>
      <c r="AK160" s="972"/>
      <c r="AL160" s="972"/>
      <c r="AM160" s="972"/>
      <c r="AN160" s="972"/>
      <c r="AO160" s="972"/>
      <c r="AP160" s="972"/>
      <c r="AQ160" s="972"/>
      <c r="AR160" s="972"/>
      <c r="AS160" s="972"/>
      <c r="AT160" s="972"/>
      <c r="AU160" s="972"/>
      <c r="AV160" s="972"/>
      <c r="AW160" s="972"/>
      <c r="AX160" s="972"/>
      <c r="AY160" s="972"/>
      <c r="AZ160" s="972"/>
      <c r="BA160" s="972"/>
      <c r="BB160" s="972"/>
      <c r="BC160" s="972"/>
      <c r="BD160" s="972"/>
      <c r="BE160" s="972"/>
      <c r="BF160" s="972"/>
      <c r="BG160" s="972"/>
      <c r="BH160" s="972"/>
      <c r="BI160" s="972"/>
      <c r="BJ160" s="972"/>
      <c r="BK160" s="972"/>
      <c r="BL160" s="972"/>
      <c r="BM160" s="972"/>
      <c r="BN160" s="972"/>
      <c r="BO160" s="972"/>
    </row>
    <row r="161" spans="1:67" ht="13.5" customHeight="1" thickBot="1">
      <c r="A161" s="25" t="s">
        <v>283</v>
      </c>
      <c r="B161" s="68"/>
      <c r="C161" s="68"/>
      <c r="D161" s="68"/>
      <c r="E161" s="68"/>
      <c r="F161" s="69"/>
      <c r="G161" s="150">
        <f t="shared" ref="G161:BO161" si="137">G$7</f>
        <v>1990</v>
      </c>
      <c r="H161" s="150">
        <f t="shared" si="137"/>
        <v>1991</v>
      </c>
      <c r="I161" s="150">
        <f t="shared" si="137"/>
        <v>1992</v>
      </c>
      <c r="J161" s="150">
        <f t="shared" si="137"/>
        <v>1993</v>
      </c>
      <c r="K161" s="150">
        <f t="shared" si="137"/>
        <v>1994</v>
      </c>
      <c r="L161" s="150">
        <f t="shared" si="137"/>
        <v>1995</v>
      </c>
      <c r="M161" s="150">
        <f t="shared" si="137"/>
        <v>1996</v>
      </c>
      <c r="N161" s="150">
        <f t="shared" si="137"/>
        <v>1997</v>
      </c>
      <c r="O161" s="150">
        <f t="shared" si="137"/>
        <v>1998</v>
      </c>
      <c r="P161" s="150">
        <f t="shared" si="137"/>
        <v>1999</v>
      </c>
      <c r="Q161" s="150">
        <f t="shared" si="137"/>
        <v>2000</v>
      </c>
      <c r="R161" s="150">
        <f t="shared" si="137"/>
        <v>2001</v>
      </c>
      <c r="S161" s="150">
        <f t="shared" si="137"/>
        <v>2002</v>
      </c>
      <c r="T161" s="150">
        <f t="shared" si="137"/>
        <v>2003</v>
      </c>
      <c r="U161" s="150">
        <f t="shared" si="137"/>
        <v>2004</v>
      </c>
      <c r="V161" s="150">
        <f t="shared" si="137"/>
        <v>2005</v>
      </c>
      <c r="W161" s="150">
        <f t="shared" si="137"/>
        <v>2006</v>
      </c>
      <c r="X161" s="150">
        <f t="shared" si="137"/>
        <v>2007</v>
      </c>
      <c r="Y161" s="150">
        <f t="shared" si="137"/>
        <v>2008</v>
      </c>
      <c r="Z161" s="150">
        <f t="shared" si="137"/>
        <v>2009</v>
      </c>
      <c r="AA161" s="150">
        <f t="shared" si="137"/>
        <v>2010</v>
      </c>
      <c r="AB161" s="150">
        <f t="shared" si="137"/>
        <v>2011</v>
      </c>
      <c r="AC161" s="150">
        <f t="shared" si="137"/>
        <v>2012</v>
      </c>
      <c r="AD161" s="150">
        <f t="shared" si="137"/>
        <v>2013</v>
      </c>
      <c r="AE161" s="150">
        <f t="shared" si="137"/>
        <v>2014</v>
      </c>
      <c r="AF161" s="150">
        <f t="shared" si="137"/>
        <v>2015</v>
      </c>
      <c r="AG161" s="150">
        <f t="shared" si="137"/>
        <v>2016</v>
      </c>
      <c r="AH161" s="150">
        <f t="shared" si="137"/>
        <v>2017</v>
      </c>
      <c r="AI161" s="150">
        <f t="shared" si="137"/>
        <v>2018</v>
      </c>
      <c r="AJ161" s="150">
        <f t="shared" si="137"/>
        <v>2019</v>
      </c>
      <c r="AK161" s="150">
        <f t="shared" si="137"/>
        <v>2020</v>
      </c>
      <c r="AL161" s="150">
        <f t="shared" si="137"/>
        <v>2021</v>
      </c>
      <c r="AM161" s="150">
        <f t="shared" si="137"/>
        <v>2022</v>
      </c>
      <c r="AN161" s="150">
        <f t="shared" si="137"/>
        <v>2023</v>
      </c>
      <c r="AO161" s="150">
        <f t="shared" si="137"/>
        <v>2024</v>
      </c>
      <c r="AP161" s="150">
        <f t="shared" si="137"/>
        <v>2025</v>
      </c>
      <c r="AQ161" s="150">
        <f t="shared" si="137"/>
        <v>2026</v>
      </c>
      <c r="AR161" s="150">
        <f t="shared" si="137"/>
        <v>2027</v>
      </c>
      <c r="AS161" s="150">
        <f t="shared" si="137"/>
        <v>2028</v>
      </c>
      <c r="AT161" s="150">
        <f t="shared" si="137"/>
        <v>2029</v>
      </c>
      <c r="AU161" s="150">
        <f t="shared" si="137"/>
        <v>2030</v>
      </c>
      <c r="AV161" s="150">
        <f t="shared" si="137"/>
        <v>2031</v>
      </c>
      <c r="AW161" s="150">
        <f t="shared" si="137"/>
        <v>2032</v>
      </c>
      <c r="AX161" s="150">
        <f t="shared" si="137"/>
        <v>2033</v>
      </c>
      <c r="AY161" s="150">
        <f t="shared" si="137"/>
        <v>2034</v>
      </c>
      <c r="AZ161" s="150">
        <f t="shared" si="137"/>
        <v>2035</v>
      </c>
      <c r="BA161" s="150">
        <f t="shared" si="137"/>
        <v>2036</v>
      </c>
      <c r="BB161" s="150">
        <f t="shared" si="137"/>
        <v>2037</v>
      </c>
      <c r="BC161" s="150">
        <f t="shared" si="137"/>
        <v>2038</v>
      </c>
      <c r="BD161" s="150">
        <f t="shared" si="137"/>
        <v>2039</v>
      </c>
      <c r="BE161" s="150">
        <f t="shared" si="137"/>
        <v>2040</v>
      </c>
      <c r="BF161" s="150">
        <f t="shared" si="137"/>
        <v>2041</v>
      </c>
      <c r="BG161" s="150">
        <f t="shared" si="137"/>
        <v>2042</v>
      </c>
      <c r="BH161" s="150">
        <f t="shared" si="137"/>
        <v>2043</v>
      </c>
      <c r="BI161" s="150">
        <f t="shared" si="137"/>
        <v>2044</v>
      </c>
      <c r="BJ161" s="150">
        <f t="shared" si="137"/>
        <v>2045</v>
      </c>
      <c r="BK161" s="150">
        <f t="shared" si="137"/>
        <v>2046</v>
      </c>
      <c r="BL161" s="150">
        <f t="shared" si="137"/>
        <v>2047</v>
      </c>
      <c r="BM161" s="150">
        <f t="shared" si="137"/>
        <v>2048</v>
      </c>
      <c r="BN161" s="150">
        <f t="shared" si="137"/>
        <v>2049</v>
      </c>
      <c r="BO161" s="150">
        <f t="shared" si="137"/>
        <v>2050</v>
      </c>
    </row>
    <row r="162" spans="1:67" ht="13.5" customHeight="1">
      <c r="A162" s="762"/>
      <c r="B162" s="728" t="s">
        <v>54</v>
      </c>
      <c r="C162" s="674" t="s">
        <v>547</v>
      </c>
      <c r="D162" s="673"/>
      <c r="E162" s="942" t="s">
        <v>658</v>
      </c>
      <c r="F162" s="736"/>
      <c r="G162" s="973" t="s">
        <v>783</v>
      </c>
      <c r="H162" s="973" t="s">
        <v>783</v>
      </c>
      <c r="I162" s="973" t="s">
        <v>783</v>
      </c>
      <c r="J162" s="973" t="s">
        <v>783</v>
      </c>
      <c r="K162" s="973" t="s">
        <v>783</v>
      </c>
      <c r="L162" s="973" t="s">
        <v>783</v>
      </c>
      <c r="M162" s="973" t="s">
        <v>783</v>
      </c>
      <c r="N162" s="973" t="s">
        <v>783</v>
      </c>
      <c r="O162" s="973" t="s">
        <v>783</v>
      </c>
      <c r="P162" s="973" t="s">
        <v>783</v>
      </c>
      <c r="Q162" s="973" t="s">
        <v>783</v>
      </c>
      <c r="R162" s="973" t="s">
        <v>783</v>
      </c>
      <c r="S162" s="973" t="s">
        <v>783</v>
      </c>
      <c r="T162" s="973" t="s">
        <v>783</v>
      </c>
      <c r="U162" s="973" t="s">
        <v>783</v>
      </c>
      <c r="V162" s="973" t="s">
        <v>783</v>
      </c>
      <c r="W162" s="973" t="s">
        <v>783</v>
      </c>
      <c r="X162" s="973" t="s">
        <v>783</v>
      </c>
      <c r="Y162" s="973" t="s">
        <v>783</v>
      </c>
      <c r="Z162" s="973" t="s">
        <v>783</v>
      </c>
      <c r="AA162" s="973" t="s">
        <v>783</v>
      </c>
      <c r="AB162" s="973" t="s">
        <v>783</v>
      </c>
      <c r="AC162" s="973" t="s">
        <v>783</v>
      </c>
      <c r="AD162" s="973" t="s">
        <v>783</v>
      </c>
      <c r="AE162" s="973" t="s">
        <v>783</v>
      </c>
      <c r="AF162" s="973" t="s">
        <v>783</v>
      </c>
      <c r="AG162" s="973" t="s">
        <v>783</v>
      </c>
      <c r="AH162" s="973" t="s">
        <v>783</v>
      </c>
      <c r="AI162" s="973" t="s">
        <v>783</v>
      </c>
      <c r="AJ162" s="973" t="s">
        <v>783</v>
      </c>
      <c r="AK162" s="973" t="s">
        <v>783</v>
      </c>
      <c r="AL162" s="973" t="s">
        <v>783</v>
      </c>
      <c r="AM162" s="973" t="s">
        <v>783</v>
      </c>
      <c r="AN162" s="973" t="s">
        <v>783</v>
      </c>
      <c r="AO162" s="973" t="s">
        <v>783</v>
      </c>
      <c r="AP162" s="973" t="s">
        <v>783</v>
      </c>
      <c r="AQ162" s="973" t="s">
        <v>783</v>
      </c>
      <c r="AR162" s="973" t="s">
        <v>783</v>
      </c>
      <c r="AS162" s="973" t="s">
        <v>783</v>
      </c>
      <c r="AT162" s="973" t="s">
        <v>783</v>
      </c>
      <c r="AU162" s="973" t="s">
        <v>783</v>
      </c>
      <c r="AV162" s="973" t="s">
        <v>783</v>
      </c>
      <c r="AW162" s="973" t="s">
        <v>783</v>
      </c>
      <c r="AX162" s="973" t="s">
        <v>783</v>
      </c>
      <c r="AY162" s="973" t="s">
        <v>783</v>
      </c>
      <c r="AZ162" s="973" t="s">
        <v>783</v>
      </c>
      <c r="BA162" s="973" t="s">
        <v>783</v>
      </c>
      <c r="BB162" s="973" t="s">
        <v>783</v>
      </c>
      <c r="BC162" s="973" t="s">
        <v>783</v>
      </c>
      <c r="BD162" s="973" t="s">
        <v>783</v>
      </c>
      <c r="BE162" s="973" t="s">
        <v>783</v>
      </c>
      <c r="BF162" s="973" t="s">
        <v>783</v>
      </c>
      <c r="BG162" s="973" t="s">
        <v>783</v>
      </c>
      <c r="BH162" s="973" t="s">
        <v>783</v>
      </c>
      <c r="BI162" s="973" t="s">
        <v>783</v>
      </c>
      <c r="BJ162" s="973" t="s">
        <v>783</v>
      </c>
      <c r="BK162" s="973" t="s">
        <v>783</v>
      </c>
      <c r="BL162" s="973" t="s">
        <v>783</v>
      </c>
      <c r="BM162" s="973" t="s">
        <v>783</v>
      </c>
      <c r="BN162" s="973" t="s">
        <v>783</v>
      </c>
      <c r="BO162" s="973" t="s">
        <v>783</v>
      </c>
    </row>
    <row r="163" spans="1:67" ht="13.5" customHeight="1">
      <c r="A163" s="762"/>
      <c r="B163" s="728" t="s">
        <v>55</v>
      </c>
      <c r="C163" s="674" t="s">
        <v>332</v>
      </c>
      <c r="D163" s="673"/>
      <c r="E163" s="942" t="s">
        <v>1319</v>
      </c>
      <c r="F163" s="736"/>
      <c r="G163" s="796" t="e">
        <f>IF(AND(G164="",G41="",G42=""),"",IF(G41-G42=0,"not appl.",G164/(G41-G42)*1000))</f>
        <v>#VALUE!</v>
      </c>
      <c r="H163" s="796" t="e">
        <f t="shared" ref="H163:AK163" si="138">IF(AND(H164="",H41="",H42=""),"",IF(H41-H42=0,"not appl.",H164/(H41-H42)*1000))</f>
        <v>#VALUE!</v>
      </c>
      <c r="I163" s="796" t="e">
        <f t="shared" si="138"/>
        <v>#VALUE!</v>
      </c>
      <c r="J163" s="796" t="e">
        <f t="shared" si="138"/>
        <v>#VALUE!</v>
      </c>
      <c r="K163" s="796" t="e">
        <f t="shared" si="138"/>
        <v>#VALUE!</v>
      </c>
      <c r="L163" s="796" t="e">
        <f t="shared" si="138"/>
        <v>#VALUE!</v>
      </c>
      <c r="M163" s="796" t="e">
        <f t="shared" si="138"/>
        <v>#VALUE!</v>
      </c>
      <c r="N163" s="796" t="e">
        <f t="shared" si="138"/>
        <v>#VALUE!</v>
      </c>
      <c r="O163" s="796" t="e">
        <f t="shared" si="138"/>
        <v>#VALUE!</v>
      </c>
      <c r="P163" s="796" t="e">
        <f t="shared" si="138"/>
        <v>#VALUE!</v>
      </c>
      <c r="Q163" s="796" t="e">
        <f t="shared" si="138"/>
        <v>#VALUE!</v>
      </c>
      <c r="R163" s="796" t="e">
        <f t="shared" si="138"/>
        <v>#VALUE!</v>
      </c>
      <c r="S163" s="796" t="e">
        <f t="shared" si="138"/>
        <v>#VALUE!</v>
      </c>
      <c r="T163" s="796" t="e">
        <f t="shared" si="138"/>
        <v>#VALUE!</v>
      </c>
      <c r="U163" s="796" t="e">
        <f t="shared" si="138"/>
        <v>#VALUE!</v>
      </c>
      <c r="V163" s="796" t="e">
        <f t="shared" si="138"/>
        <v>#VALUE!</v>
      </c>
      <c r="W163" s="796" t="e">
        <f t="shared" si="138"/>
        <v>#VALUE!</v>
      </c>
      <c r="X163" s="796" t="e">
        <f t="shared" si="138"/>
        <v>#VALUE!</v>
      </c>
      <c r="Y163" s="796" t="e">
        <f t="shared" si="138"/>
        <v>#VALUE!</v>
      </c>
      <c r="Z163" s="796" t="e">
        <f t="shared" si="138"/>
        <v>#VALUE!</v>
      </c>
      <c r="AA163" s="796" t="e">
        <f t="shared" si="138"/>
        <v>#VALUE!</v>
      </c>
      <c r="AB163" s="796" t="e">
        <f t="shared" si="138"/>
        <v>#VALUE!</v>
      </c>
      <c r="AC163" s="796" t="e">
        <f t="shared" si="138"/>
        <v>#VALUE!</v>
      </c>
      <c r="AD163" s="796" t="e">
        <f t="shared" si="138"/>
        <v>#VALUE!</v>
      </c>
      <c r="AE163" s="796" t="e">
        <f t="shared" si="138"/>
        <v>#VALUE!</v>
      </c>
      <c r="AF163" s="796" t="e">
        <f t="shared" si="138"/>
        <v>#VALUE!</v>
      </c>
      <c r="AG163" s="796" t="e">
        <f t="shared" si="138"/>
        <v>#VALUE!</v>
      </c>
      <c r="AH163" s="796" t="e">
        <f t="shared" si="138"/>
        <v>#VALUE!</v>
      </c>
      <c r="AI163" s="796" t="e">
        <f t="shared" si="138"/>
        <v>#VALUE!</v>
      </c>
      <c r="AJ163" s="796" t="e">
        <f t="shared" si="138"/>
        <v>#VALUE!</v>
      </c>
      <c r="AK163" s="796" t="e">
        <f t="shared" si="138"/>
        <v>#VALUE!</v>
      </c>
      <c r="AL163" s="796" t="e">
        <f>IF(AND(AL164="",AL41="",AL42=""),"",IF(AL41-AL42=0,"not appl.",AL164/(AL41-AL42)*1000))</f>
        <v>#VALUE!</v>
      </c>
      <c r="AM163" s="796" t="e">
        <f>IF(AND(AM164="",AM41="",AM42=""),"",IF(AM41-AM42=0,"not appl.",AM164/(AM41-AM42)*1000))</f>
        <v>#VALUE!</v>
      </c>
      <c r="AN163" s="796" t="e">
        <f>IF(AND(AN164="",AN41="",AN42=""),"",IF(AN41-AN42=0,"not appl.",AN164/(AN41-AN42)*1000))</f>
        <v>#VALUE!</v>
      </c>
      <c r="AO163" s="796" t="e">
        <f>IF(AND(AO164="",AO41="",AO42=""),"",IF(AO41-AO42=0,"not appl.",AO164/(AO41-AO42)*1000))</f>
        <v>#VALUE!</v>
      </c>
      <c r="AP163" s="796" t="e">
        <f>IF(AND(AP164="",AP41="",AP42=""),"",IF(AP41-AP42=0,"not appl.",AP164/(AP41-AP42)*1000))</f>
        <v>#VALUE!</v>
      </c>
      <c r="AQ163" s="796" t="e">
        <f t="shared" ref="AQ163:BO163" si="139">IF(AND(AQ164="",AQ41="",AQ42=""),"",IF(AQ41-AQ42=0,"not appl.",AQ164/(AQ41-AQ42)*1000))</f>
        <v>#VALUE!</v>
      </c>
      <c r="AR163" s="796" t="e">
        <f t="shared" si="139"/>
        <v>#VALUE!</v>
      </c>
      <c r="AS163" s="796" t="e">
        <f t="shared" si="139"/>
        <v>#VALUE!</v>
      </c>
      <c r="AT163" s="796" t="e">
        <f t="shared" si="139"/>
        <v>#VALUE!</v>
      </c>
      <c r="AU163" s="796" t="e">
        <f t="shared" si="139"/>
        <v>#VALUE!</v>
      </c>
      <c r="AV163" s="796" t="e">
        <f t="shared" si="139"/>
        <v>#VALUE!</v>
      </c>
      <c r="AW163" s="796" t="e">
        <f t="shared" si="139"/>
        <v>#VALUE!</v>
      </c>
      <c r="AX163" s="796" t="e">
        <f t="shared" si="139"/>
        <v>#VALUE!</v>
      </c>
      <c r="AY163" s="796" t="e">
        <f t="shared" si="139"/>
        <v>#VALUE!</v>
      </c>
      <c r="AZ163" s="796" t="e">
        <f t="shared" si="139"/>
        <v>#VALUE!</v>
      </c>
      <c r="BA163" s="796" t="e">
        <f t="shared" si="139"/>
        <v>#VALUE!</v>
      </c>
      <c r="BB163" s="796" t="e">
        <f t="shared" si="139"/>
        <v>#VALUE!</v>
      </c>
      <c r="BC163" s="796" t="e">
        <f t="shared" si="139"/>
        <v>#VALUE!</v>
      </c>
      <c r="BD163" s="796" t="e">
        <f t="shared" si="139"/>
        <v>#VALUE!</v>
      </c>
      <c r="BE163" s="796" t="e">
        <f t="shared" si="139"/>
        <v>#VALUE!</v>
      </c>
      <c r="BF163" s="796" t="e">
        <f t="shared" si="139"/>
        <v>#VALUE!</v>
      </c>
      <c r="BG163" s="796" t="e">
        <f t="shared" si="139"/>
        <v>#VALUE!</v>
      </c>
      <c r="BH163" s="796" t="e">
        <f t="shared" si="139"/>
        <v>#VALUE!</v>
      </c>
      <c r="BI163" s="796" t="e">
        <f t="shared" si="139"/>
        <v>#VALUE!</v>
      </c>
      <c r="BJ163" s="796" t="e">
        <f t="shared" si="139"/>
        <v>#VALUE!</v>
      </c>
      <c r="BK163" s="796" t="e">
        <f t="shared" si="139"/>
        <v>#VALUE!</v>
      </c>
      <c r="BL163" s="796" t="e">
        <f t="shared" si="139"/>
        <v>#VALUE!</v>
      </c>
      <c r="BM163" s="796" t="e">
        <f t="shared" si="139"/>
        <v>#VALUE!</v>
      </c>
      <c r="BN163" s="796" t="e">
        <f t="shared" si="139"/>
        <v>#VALUE!</v>
      </c>
      <c r="BO163" s="796" t="e">
        <f t="shared" si="139"/>
        <v>#VALUE!</v>
      </c>
    </row>
    <row r="164" spans="1:67" ht="13.5" customHeight="1">
      <c r="A164" s="762"/>
      <c r="B164" s="728" t="s">
        <v>56</v>
      </c>
      <c r="C164" s="159" t="s">
        <v>709</v>
      </c>
      <c r="D164" s="673"/>
      <c r="E164" s="942" t="s">
        <v>658</v>
      </c>
      <c r="F164" s="736"/>
      <c r="G164" s="973" t="s">
        <v>783</v>
      </c>
      <c r="H164" s="973" t="s">
        <v>783</v>
      </c>
      <c r="I164" s="973" t="s">
        <v>783</v>
      </c>
      <c r="J164" s="973" t="s">
        <v>783</v>
      </c>
      <c r="K164" s="973" t="s">
        <v>783</v>
      </c>
      <c r="L164" s="973" t="s">
        <v>783</v>
      </c>
      <c r="M164" s="973" t="s">
        <v>783</v>
      </c>
      <c r="N164" s="973" t="s">
        <v>783</v>
      </c>
      <c r="O164" s="973" t="s">
        <v>783</v>
      </c>
      <c r="P164" s="973" t="s">
        <v>783</v>
      </c>
      <c r="Q164" s="973" t="s">
        <v>783</v>
      </c>
      <c r="R164" s="973" t="s">
        <v>783</v>
      </c>
      <c r="S164" s="973" t="s">
        <v>783</v>
      </c>
      <c r="T164" s="973" t="s">
        <v>783</v>
      </c>
      <c r="U164" s="973" t="s">
        <v>783</v>
      </c>
      <c r="V164" s="973" t="s">
        <v>783</v>
      </c>
      <c r="W164" s="973" t="s">
        <v>783</v>
      </c>
      <c r="X164" s="973" t="s">
        <v>783</v>
      </c>
      <c r="Y164" s="973" t="s">
        <v>783</v>
      </c>
      <c r="Z164" s="973" t="s">
        <v>783</v>
      </c>
      <c r="AA164" s="973" t="s">
        <v>783</v>
      </c>
      <c r="AB164" s="973" t="s">
        <v>783</v>
      </c>
      <c r="AC164" s="973" t="s">
        <v>783</v>
      </c>
      <c r="AD164" s="973" t="s">
        <v>783</v>
      </c>
      <c r="AE164" s="973" t="s">
        <v>783</v>
      </c>
      <c r="AF164" s="973" t="s">
        <v>783</v>
      </c>
      <c r="AG164" s="973" t="s">
        <v>783</v>
      </c>
      <c r="AH164" s="973" t="s">
        <v>783</v>
      </c>
      <c r="AI164" s="973" t="s">
        <v>783</v>
      </c>
      <c r="AJ164" s="973" t="s">
        <v>783</v>
      </c>
      <c r="AK164" s="973" t="s">
        <v>783</v>
      </c>
      <c r="AL164" s="973" t="s">
        <v>783</v>
      </c>
      <c r="AM164" s="973" t="s">
        <v>783</v>
      </c>
      <c r="AN164" s="973" t="s">
        <v>783</v>
      </c>
      <c r="AO164" s="973" t="s">
        <v>783</v>
      </c>
      <c r="AP164" s="973" t="s">
        <v>783</v>
      </c>
      <c r="AQ164" s="973" t="s">
        <v>783</v>
      </c>
      <c r="AR164" s="973" t="s">
        <v>783</v>
      </c>
      <c r="AS164" s="973" t="s">
        <v>783</v>
      </c>
      <c r="AT164" s="973" t="s">
        <v>783</v>
      </c>
      <c r="AU164" s="973" t="s">
        <v>783</v>
      </c>
      <c r="AV164" s="973" t="s">
        <v>783</v>
      </c>
      <c r="AW164" s="973" t="s">
        <v>783</v>
      </c>
      <c r="AX164" s="973" t="s">
        <v>783</v>
      </c>
      <c r="AY164" s="973" t="s">
        <v>783</v>
      </c>
      <c r="AZ164" s="973" t="s">
        <v>783</v>
      </c>
      <c r="BA164" s="973" t="s">
        <v>783</v>
      </c>
      <c r="BB164" s="973" t="s">
        <v>783</v>
      </c>
      <c r="BC164" s="973" t="s">
        <v>783</v>
      </c>
      <c r="BD164" s="973" t="s">
        <v>783</v>
      </c>
      <c r="BE164" s="973" t="s">
        <v>783</v>
      </c>
      <c r="BF164" s="973" t="s">
        <v>783</v>
      </c>
      <c r="BG164" s="973" t="s">
        <v>783</v>
      </c>
      <c r="BH164" s="973" t="s">
        <v>783</v>
      </c>
      <c r="BI164" s="973" t="s">
        <v>783</v>
      </c>
      <c r="BJ164" s="973" t="s">
        <v>783</v>
      </c>
      <c r="BK164" s="973" t="s">
        <v>783</v>
      </c>
      <c r="BL164" s="973" t="s">
        <v>783</v>
      </c>
      <c r="BM164" s="973" t="s">
        <v>783</v>
      </c>
      <c r="BN164" s="973" t="s">
        <v>783</v>
      </c>
      <c r="BO164" s="973" t="s">
        <v>783</v>
      </c>
    </row>
    <row r="165" spans="1:67" ht="13.5" customHeight="1">
      <c r="A165" s="762"/>
      <c r="B165" s="728" t="s">
        <v>417</v>
      </c>
      <c r="C165" s="674" t="s">
        <v>548</v>
      </c>
      <c r="D165" s="673"/>
      <c r="E165" s="942" t="s">
        <v>658</v>
      </c>
      <c r="F165" s="736"/>
      <c r="G165" s="976" t="e">
        <f t="shared" ref="G165:AF165" si="140">IF(AND(G162="",G164=""),"",G162+G164)</f>
        <v>#VALUE!</v>
      </c>
      <c r="H165" s="976" t="e">
        <f t="shared" si="140"/>
        <v>#VALUE!</v>
      </c>
      <c r="I165" s="976" t="e">
        <f t="shared" si="140"/>
        <v>#VALUE!</v>
      </c>
      <c r="J165" s="976" t="e">
        <f t="shared" si="140"/>
        <v>#VALUE!</v>
      </c>
      <c r="K165" s="976" t="e">
        <f t="shared" si="140"/>
        <v>#VALUE!</v>
      </c>
      <c r="L165" s="976" t="e">
        <f t="shared" si="140"/>
        <v>#VALUE!</v>
      </c>
      <c r="M165" s="976" t="e">
        <f t="shared" si="140"/>
        <v>#VALUE!</v>
      </c>
      <c r="N165" s="976" t="e">
        <f t="shared" si="140"/>
        <v>#VALUE!</v>
      </c>
      <c r="O165" s="976" t="e">
        <f t="shared" si="140"/>
        <v>#VALUE!</v>
      </c>
      <c r="P165" s="976" t="e">
        <f t="shared" si="140"/>
        <v>#VALUE!</v>
      </c>
      <c r="Q165" s="976" t="e">
        <f t="shared" si="140"/>
        <v>#VALUE!</v>
      </c>
      <c r="R165" s="976" t="e">
        <f t="shared" si="140"/>
        <v>#VALUE!</v>
      </c>
      <c r="S165" s="976" t="e">
        <f t="shared" si="140"/>
        <v>#VALUE!</v>
      </c>
      <c r="T165" s="976" t="e">
        <f t="shared" si="140"/>
        <v>#VALUE!</v>
      </c>
      <c r="U165" s="976" t="e">
        <f t="shared" si="140"/>
        <v>#VALUE!</v>
      </c>
      <c r="V165" s="976" t="e">
        <f t="shared" si="140"/>
        <v>#VALUE!</v>
      </c>
      <c r="W165" s="976" t="e">
        <f t="shared" si="140"/>
        <v>#VALUE!</v>
      </c>
      <c r="X165" s="976" t="e">
        <f t="shared" si="140"/>
        <v>#VALUE!</v>
      </c>
      <c r="Y165" s="976" t="e">
        <f t="shared" si="140"/>
        <v>#VALUE!</v>
      </c>
      <c r="Z165" s="976" t="e">
        <f t="shared" si="140"/>
        <v>#VALUE!</v>
      </c>
      <c r="AA165" s="976" t="e">
        <f t="shared" si="140"/>
        <v>#VALUE!</v>
      </c>
      <c r="AB165" s="976" t="e">
        <f t="shared" si="140"/>
        <v>#VALUE!</v>
      </c>
      <c r="AC165" s="976" t="e">
        <f t="shared" si="140"/>
        <v>#VALUE!</v>
      </c>
      <c r="AD165" s="976" t="e">
        <f t="shared" si="140"/>
        <v>#VALUE!</v>
      </c>
      <c r="AE165" s="976" t="e">
        <f t="shared" si="140"/>
        <v>#VALUE!</v>
      </c>
      <c r="AF165" s="976" t="e">
        <f t="shared" si="140"/>
        <v>#VALUE!</v>
      </c>
      <c r="AG165" s="976" t="e">
        <f t="shared" ref="AG165:AP165" si="141">IF(AND(AG162="",AG164=""),"",AG162+AG164)</f>
        <v>#VALUE!</v>
      </c>
      <c r="AH165" s="976" t="e">
        <f t="shared" si="141"/>
        <v>#VALUE!</v>
      </c>
      <c r="AI165" s="976" t="e">
        <f t="shared" si="141"/>
        <v>#VALUE!</v>
      </c>
      <c r="AJ165" s="976" t="e">
        <f t="shared" si="141"/>
        <v>#VALUE!</v>
      </c>
      <c r="AK165" s="976" t="e">
        <f t="shared" si="141"/>
        <v>#VALUE!</v>
      </c>
      <c r="AL165" s="976" t="e">
        <f t="shared" si="141"/>
        <v>#VALUE!</v>
      </c>
      <c r="AM165" s="976" t="e">
        <f t="shared" si="141"/>
        <v>#VALUE!</v>
      </c>
      <c r="AN165" s="976" t="e">
        <f t="shared" si="141"/>
        <v>#VALUE!</v>
      </c>
      <c r="AO165" s="976" t="e">
        <f t="shared" si="141"/>
        <v>#VALUE!</v>
      </c>
      <c r="AP165" s="976" t="e">
        <f t="shared" si="141"/>
        <v>#VALUE!</v>
      </c>
      <c r="AQ165" s="976" t="e">
        <f t="shared" ref="AQ165:BO165" si="142">IF(AND(AQ162="",AQ164=""),"",AQ162+AQ164)</f>
        <v>#VALUE!</v>
      </c>
      <c r="AR165" s="976" t="e">
        <f t="shared" si="142"/>
        <v>#VALUE!</v>
      </c>
      <c r="AS165" s="976" t="e">
        <f t="shared" si="142"/>
        <v>#VALUE!</v>
      </c>
      <c r="AT165" s="976" t="e">
        <f t="shared" si="142"/>
        <v>#VALUE!</v>
      </c>
      <c r="AU165" s="976" t="e">
        <f t="shared" si="142"/>
        <v>#VALUE!</v>
      </c>
      <c r="AV165" s="976" t="e">
        <f t="shared" si="142"/>
        <v>#VALUE!</v>
      </c>
      <c r="AW165" s="976" t="e">
        <f t="shared" si="142"/>
        <v>#VALUE!</v>
      </c>
      <c r="AX165" s="976" t="e">
        <f t="shared" si="142"/>
        <v>#VALUE!</v>
      </c>
      <c r="AY165" s="976" t="e">
        <f t="shared" si="142"/>
        <v>#VALUE!</v>
      </c>
      <c r="AZ165" s="976" t="e">
        <f t="shared" si="142"/>
        <v>#VALUE!</v>
      </c>
      <c r="BA165" s="976" t="e">
        <f t="shared" si="142"/>
        <v>#VALUE!</v>
      </c>
      <c r="BB165" s="976" t="e">
        <f t="shared" si="142"/>
        <v>#VALUE!</v>
      </c>
      <c r="BC165" s="976" t="e">
        <f t="shared" si="142"/>
        <v>#VALUE!</v>
      </c>
      <c r="BD165" s="976" t="e">
        <f t="shared" si="142"/>
        <v>#VALUE!</v>
      </c>
      <c r="BE165" s="976" t="e">
        <f t="shared" si="142"/>
        <v>#VALUE!</v>
      </c>
      <c r="BF165" s="976" t="e">
        <f t="shared" si="142"/>
        <v>#VALUE!</v>
      </c>
      <c r="BG165" s="976" t="e">
        <f t="shared" si="142"/>
        <v>#VALUE!</v>
      </c>
      <c r="BH165" s="976" t="e">
        <f t="shared" si="142"/>
        <v>#VALUE!</v>
      </c>
      <c r="BI165" s="976" t="e">
        <f t="shared" si="142"/>
        <v>#VALUE!</v>
      </c>
      <c r="BJ165" s="976" t="e">
        <f t="shared" si="142"/>
        <v>#VALUE!</v>
      </c>
      <c r="BK165" s="976" t="e">
        <f t="shared" si="142"/>
        <v>#VALUE!</v>
      </c>
      <c r="BL165" s="976" t="e">
        <f t="shared" si="142"/>
        <v>#VALUE!</v>
      </c>
      <c r="BM165" s="976" t="e">
        <f t="shared" si="142"/>
        <v>#VALUE!</v>
      </c>
      <c r="BN165" s="976" t="e">
        <f t="shared" si="142"/>
        <v>#VALUE!</v>
      </c>
      <c r="BO165" s="976" t="e">
        <f t="shared" si="142"/>
        <v>#VALUE!</v>
      </c>
    </row>
    <row r="166" spans="1:67" s="762" customFormat="1" ht="13.5" customHeight="1" thickBot="1">
      <c r="B166" s="785"/>
      <c r="C166" s="80"/>
      <c r="D166" s="784"/>
      <c r="E166" s="785"/>
      <c r="F166" s="785"/>
      <c r="G166" s="972"/>
      <c r="H166" s="972"/>
      <c r="I166" s="972"/>
      <c r="J166" s="972"/>
      <c r="K166" s="972"/>
      <c r="L166" s="972"/>
      <c r="M166" s="972"/>
      <c r="N166" s="972"/>
      <c r="O166" s="972"/>
      <c r="P166" s="972"/>
      <c r="Q166" s="972"/>
      <c r="R166" s="972"/>
      <c r="S166" s="972"/>
      <c r="T166" s="972"/>
      <c r="U166" s="972"/>
      <c r="V166" s="972"/>
      <c r="W166" s="972"/>
      <c r="X166" s="972"/>
      <c r="Y166" s="972"/>
      <c r="Z166" s="972"/>
      <c r="AA166" s="972"/>
      <c r="AB166" s="972"/>
      <c r="AC166" s="972"/>
      <c r="AD166" s="972"/>
      <c r="AE166" s="972"/>
      <c r="AF166" s="972"/>
      <c r="AG166" s="972"/>
      <c r="AH166" s="972"/>
      <c r="AI166" s="972"/>
      <c r="AJ166" s="972"/>
      <c r="AK166" s="972"/>
      <c r="AL166" s="972"/>
      <c r="AM166" s="972"/>
      <c r="AN166" s="972"/>
      <c r="AO166" s="972"/>
      <c r="AP166" s="972"/>
      <c r="AQ166" s="972"/>
      <c r="AR166" s="972"/>
      <c r="AS166" s="972"/>
      <c r="AT166" s="972"/>
      <c r="AU166" s="972"/>
      <c r="AV166" s="972"/>
      <c r="AW166" s="972"/>
      <c r="AX166" s="972"/>
      <c r="AY166" s="972"/>
      <c r="AZ166" s="972"/>
      <c r="BA166" s="972"/>
      <c r="BB166" s="972"/>
      <c r="BC166" s="972"/>
      <c r="BD166" s="972"/>
      <c r="BE166" s="972"/>
      <c r="BF166" s="972"/>
      <c r="BG166" s="972"/>
      <c r="BH166" s="972"/>
      <c r="BI166" s="972"/>
      <c r="BJ166" s="972"/>
      <c r="BK166" s="972"/>
      <c r="BL166" s="972"/>
      <c r="BM166" s="972"/>
      <c r="BN166" s="972"/>
      <c r="BO166" s="972"/>
    </row>
    <row r="167" spans="1:67" s="762" customFormat="1" ht="13.5" customHeight="1" thickBot="1">
      <c r="A167" s="25" t="s">
        <v>672</v>
      </c>
      <c r="B167" s="25"/>
      <c r="C167" s="853"/>
      <c r="D167" s="853"/>
      <c r="E167" s="854"/>
      <c r="F167" s="854"/>
      <c r="G167" s="150">
        <f t="shared" ref="G167:BO167" si="143">G$7</f>
        <v>1990</v>
      </c>
      <c r="H167" s="150">
        <f t="shared" si="143"/>
        <v>1991</v>
      </c>
      <c r="I167" s="150">
        <f t="shared" si="143"/>
        <v>1992</v>
      </c>
      <c r="J167" s="150">
        <f t="shared" si="143"/>
        <v>1993</v>
      </c>
      <c r="K167" s="150">
        <f t="shared" si="143"/>
        <v>1994</v>
      </c>
      <c r="L167" s="150">
        <f t="shared" si="143"/>
        <v>1995</v>
      </c>
      <c r="M167" s="150">
        <f t="shared" si="143"/>
        <v>1996</v>
      </c>
      <c r="N167" s="150">
        <f t="shared" si="143"/>
        <v>1997</v>
      </c>
      <c r="O167" s="150">
        <f t="shared" si="143"/>
        <v>1998</v>
      </c>
      <c r="P167" s="150">
        <f t="shared" si="143"/>
        <v>1999</v>
      </c>
      <c r="Q167" s="150">
        <f t="shared" si="143"/>
        <v>2000</v>
      </c>
      <c r="R167" s="150">
        <f t="shared" si="143"/>
        <v>2001</v>
      </c>
      <c r="S167" s="150">
        <f t="shared" si="143"/>
        <v>2002</v>
      </c>
      <c r="T167" s="150">
        <f t="shared" si="143"/>
        <v>2003</v>
      </c>
      <c r="U167" s="150">
        <f t="shared" si="143"/>
        <v>2004</v>
      </c>
      <c r="V167" s="150">
        <f t="shared" si="143"/>
        <v>2005</v>
      </c>
      <c r="W167" s="150">
        <f t="shared" si="143"/>
        <v>2006</v>
      </c>
      <c r="X167" s="150">
        <f t="shared" si="143"/>
        <v>2007</v>
      </c>
      <c r="Y167" s="150">
        <f t="shared" si="143"/>
        <v>2008</v>
      </c>
      <c r="Z167" s="150">
        <f t="shared" si="143"/>
        <v>2009</v>
      </c>
      <c r="AA167" s="150">
        <f t="shared" si="143"/>
        <v>2010</v>
      </c>
      <c r="AB167" s="150">
        <f t="shared" si="143"/>
        <v>2011</v>
      </c>
      <c r="AC167" s="150">
        <f t="shared" si="143"/>
        <v>2012</v>
      </c>
      <c r="AD167" s="150">
        <f t="shared" si="143"/>
        <v>2013</v>
      </c>
      <c r="AE167" s="150">
        <f t="shared" si="143"/>
        <v>2014</v>
      </c>
      <c r="AF167" s="150">
        <f t="shared" si="143"/>
        <v>2015</v>
      </c>
      <c r="AG167" s="150">
        <f t="shared" si="143"/>
        <v>2016</v>
      </c>
      <c r="AH167" s="150">
        <f t="shared" si="143"/>
        <v>2017</v>
      </c>
      <c r="AI167" s="150">
        <f t="shared" si="143"/>
        <v>2018</v>
      </c>
      <c r="AJ167" s="150">
        <f t="shared" si="143"/>
        <v>2019</v>
      </c>
      <c r="AK167" s="150">
        <f t="shared" si="143"/>
        <v>2020</v>
      </c>
      <c r="AL167" s="150">
        <f t="shared" si="143"/>
        <v>2021</v>
      </c>
      <c r="AM167" s="150">
        <f t="shared" si="143"/>
        <v>2022</v>
      </c>
      <c r="AN167" s="150">
        <f t="shared" si="143"/>
        <v>2023</v>
      </c>
      <c r="AO167" s="150">
        <f t="shared" si="143"/>
        <v>2024</v>
      </c>
      <c r="AP167" s="150">
        <f t="shared" si="143"/>
        <v>2025</v>
      </c>
      <c r="AQ167" s="150">
        <f t="shared" si="143"/>
        <v>2026</v>
      </c>
      <c r="AR167" s="150">
        <f t="shared" si="143"/>
        <v>2027</v>
      </c>
      <c r="AS167" s="150">
        <f t="shared" si="143"/>
        <v>2028</v>
      </c>
      <c r="AT167" s="150">
        <f t="shared" si="143"/>
        <v>2029</v>
      </c>
      <c r="AU167" s="150">
        <f t="shared" si="143"/>
        <v>2030</v>
      </c>
      <c r="AV167" s="150">
        <f t="shared" si="143"/>
        <v>2031</v>
      </c>
      <c r="AW167" s="150">
        <f t="shared" si="143"/>
        <v>2032</v>
      </c>
      <c r="AX167" s="150">
        <f t="shared" si="143"/>
        <v>2033</v>
      </c>
      <c r="AY167" s="150">
        <f t="shared" si="143"/>
        <v>2034</v>
      </c>
      <c r="AZ167" s="150">
        <f t="shared" si="143"/>
        <v>2035</v>
      </c>
      <c r="BA167" s="150">
        <f t="shared" si="143"/>
        <v>2036</v>
      </c>
      <c r="BB167" s="150">
        <f t="shared" si="143"/>
        <v>2037</v>
      </c>
      <c r="BC167" s="150">
        <f t="shared" si="143"/>
        <v>2038</v>
      </c>
      <c r="BD167" s="150">
        <f t="shared" si="143"/>
        <v>2039</v>
      </c>
      <c r="BE167" s="150">
        <f t="shared" si="143"/>
        <v>2040</v>
      </c>
      <c r="BF167" s="150">
        <f t="shared" si="143"/>
        <v>2041</v>
      </c>
      <c r="BG167" s="150">
        <f t="shared" si="143"/>
        <v>2042</v>
      </c>
      <c r="BH167" s="150">
        <f t="shared" si="143"/>
        <v>2043</v>
      </c>
      <c r="BI167" s="150">
        <f t="shared" si="143"/>
        <v>2044</v>
      </c>
      <c r="BJ167" s="150">
        <f t="shared" si="143"/>
        <v>2045</v>
      </c>
      <c r="BK167" s="150">
        <f t="shared" si="143"/>
        <v>2046</v>
      </c>
      <c r="BL167" s="150">
        <f t="shared" si="143"/>
        <v>2047</v>
      </c>
      <c r="BM167" s="150">
        <f t="shared" si="143"/>
        <v>2048</v>
      </c>
      <c r="BN167" s="150">
        <f t="shared" si="143"/>
        <v>2049</v>
      </c>
      <c r="BO167" s="150">
        <f t="shared" si="143"/>
        <v>2050</v>
      </c>
    </row>
    <row r="168" spans="1:67" ht="13.5" customHeight="1">
      <c r="A168" s="762"/>
      <c r="B168" s="728">
        <v>50</v>
      </c>
      <c r="C168" s="126" t="s">
        <v>710</v>
      </c>
      <c r="D168" s="944"/>
      <c r="E168" s="942" t="s">
        <v>658</v>
      </c>
      <c r="F168" s="857"/>
      <c r="G168" s="976" t="str">
        <f t="shared" ref="G168:AK168" si="144">IF(OR(G404="",G559="",G571=""),"",G404+G424+G558+G570)</f>
        <v/>
      </c>
      <c r="H168" s="976" t="str">
        <f t="shared" si="144"/>
        <v/>
      </c>
      <c r="I168" s="976" t="str">
        <f t="shared" si="144"/>
        <v/>
      </c>
      <c r="J168" s="976" t="str">
        <f t="shared" si="144"/>
        <v/>
      </c>
      <c r="K168" s="976" t="str">
        <f t="shared" si="144"/>
        <v/>
      </c>
      <c r="L168" s="976" t="str">
        <f t="shared" si="144"/>
        <v/>
      </c>
      <c r="M168" s="976" t="str">
        <f t="shared" si="144"/>
        <v/>
      </c>
      <c r="N168" s="976" t="str">
        <f t="shared" si="144"/>
        <v/>
      </c>
      <c r="O168" s="976" t="str">
        <f t="shared" si="144"/>
        <v/>
      </c>
      <c r="P168" s="976" t="str">
        <f t="shared" si="144"/>
        <v/>
      </c>
      <c r="Q168" s="976" t="str">
        <f t="shared" si="144"/>
        <v/>
      </c>
      <c r="R168" s="976" t="str">
        <f t="shared" si="144"/>
        <v/>
      </c>
      <c r="S168" s="976" t="str">
        <f t="shared" si="144"/>
        <v/>
      </c>
      <c r="T168" s="976" t="str">
        <f t="shared" si="144"/>
        <v/>
      </c>
      <c r="U168" s="976" t="str">
        <f t="shared" si="144"/>
        <v/>
      </c>
      <c r="V168" s="976" t="str">
        <f t="shared" si="144"/>
        <v/>
      </c>
      <c r="W168" s="976" t="str">
        <f t="shared" si="144"/>
        <v/>
      </c>
      <c r="X168" s="976" t="str">
        <f t="shared" si="144"/>
        <v/>
      </c>
      <c r="Y168" s="976" t="str">
        <f t="shared" si="144"/>
        <v/>
      </c>
      <c r="Z168" s="976" t="str">
        <f t="shared" si="144"/>
        <v/>
      </c>
      <c r="AA168" s="976" t="str">
        <f t="shared" si="144"/>
        <v/>
      </c>
      <c r="AB168" s="976" t="str">
        <f t="shared" si="144"/>
        <v/>
      </c>
      <c r="AC168" s="976" t="str">
        <f t="shared" si="144"/>
        <v/>
      </c>
      <c r="AD168" s="976" t="str">
        <f t="shared" si="144"/>
        <v/>
      </c>
      <c r="AE168" s="976" t="str">
        <f t="shared" si="144"/>
        <v/>
      </c>
      <c r="AF168" s="976" t="str">
        <f t="shared" si="144"/>
        <v/>
      </c>
      <c r="AG168" s="976" t="str">
        <f t="shared" si="144"/>
        <v/>
      </c>
      <c r="AH168" s="976" t="str">
        <f t="shared" si="144"/>
        <v/>
      </c>
      <c r="AI168" s="976" t="str">
        <f t="shared" si="144"/>
        <v/>
      </c>
      <c r="AJ168" s="976" t="str">
        <f t="shared" si="144"/>
        <v/>
      </c>
      <c r="AK168" s="976" t="str">
        <f t="shared" si="144"/>
        <v/>
      </c>
      <c r="AL168" s="976" t="str">
        <f>IF(OR(AL404="",AL559="",AL571=""),"",AL404+AL424+AL558+AL570)</f>
        <v/>
      </c>
      <c r="AM168" s="976" t="str">
        <f>IF(OR(AM404="",AM559="",AM571=""),"",AM404+AM424+AM558+AM570)</f>
        <v/>
      </c>
      <c r="AN168" s="976" t="str">
        <f>IF(OR(AN404="",AN559="",AN571=""),"",AN404+AN424+AN558+AN570)</f>
        <v/>
      </c>
      <c r="AO168" s="976" t="str">
        <f>IF(OR(AO404="",AO559="",AO571=""),"",AO404+AO424+AO558+AO570)</f>
        <v/>
      </c>
      <c r="AP168" s="976" t="str">
        <f>IF(OR(AP404="",AP559="",AP571=""),"",AP404+AP424+AP558+AP570)</f>
        <v/>
      </c>
      <c r="AQ168" s="976" t="str">
        <f t="shared" ref="AQ168:BO168" si="145">IF(OR(AQ404="",AQ559="",AQ571=""),"",AQ404+AQ424+AQ558+AQ570)</f>
        <v/>
      </c>
      <c r="AR168" s="976" t="str">
        <f t="shared" si="145"/>
        <v/>
      </c>
      <c r="AS168" s="976" t="str">
        <f t="shared" si="145"/>
        <v/>
      </c>
      <c r="AT168" s="976" t="str">
        <f t="shared" si="145"/>
        <v/>
      </c>
      <c r="AU168" s="976" t="str">
        <f t="shared" si="145"/>
        <v/>
      </c>
      <c r="AV168" s="976" t="str">
        <f t="shared" si="145"/>
        <v/>
      </c>
      <c r="AW168" s="976" t="str">
        <f t="shared" si="145"/>
        <v/>
      </c>
      <c r="AX168" s="976" t="str">
        <f t="shared" si="145"/>
        <v/>
      </c>
      <c r="AY168" s="976" t="str">
        <f t="shared" si="145"/>
        <v/>
      </c>
      <c r="AZ168" s="976" t="str">
        <f t="shared" si="145"/>
        <v/>
      </c>
      <c r="BA168" s="976" t="str">
        <f t="shared" si="145"/>
        <v/>
      </c>
      <c r="BB168" s="976" t="str">
        <f t="shared" si="145"/>
        <v/>
      </c>
      <c r="BC168" s="976" t="str">
        <f t="shared" si="145"/>
        <v/>
      </c>
      <c r="BD168" s="976" t="str">
        <f t="shared" si="145"/>
        <v/>
      </c>
      <c r="BE168" s="976" t="str">
        <f t="shared" si="145"/>
        <v/>
      </c>
      <c r="BF168" s="976" t="str">
        <f t="shared" si="145"/>
        <v/>
      </c>
      <c r="BG168" s="976" t="str">
        <f t="shared" si="145"/>
        <v/>
      </c>
      <c r="BH168" s="976" t="str">
        <f t="shared" si="145"/>
        <v/>
      </c>
      <c r="BI168" s="976" t="str">
        <f t="shared" si="145"/>
        <v/>
      </c>
      <c r="BJ168" s="976" t="str">
        <f t="shared" si="145"/>
        <v/>
      </c>
      <c r="BK168" s="976" t="str">
        <f t="shared" si="145"/>
        <v/>
      </c>
      <c r="BL168" s="976" t="str">
        <f t="shared" si="145"/>
        <v/>
      </c>
      <c r="BM168" s="976" t="str">
        <f t="shared" si="145"/>
        <v/>
      </c>
      <c r="BN168" s="976" t="str">
        <f t="shared" si="145"/>
        <v/>
      </c>
      <c r="BO168" s="976" t="str">
        <f t="shared" si="145"/>
        <v/>
      </c>
    </row>
    <row r="169" spans="1:67" s="762" customFormat="1" ht="13.5" customHeight="1" thickBot="1">
      <c r="B169" s="785"/>
      <c r="C169" s="80"/>
      <c r="D169" s="784"/>
      <c r="E169" s="785"/>
      <c r="F169" s="785"/>
      <c r="G169" s="972"/>
      <c r="H169" s="972"/>
      <c r="I169" s="972"/>
      <c r="J169" s="972"/>
      <c r="K169" s="972"/>
      <c r="L169" s="972"/>
      <c r="M169" s="972"/>
      <c r="N169" s="972"/>
      <c r="O169" s="972"/>
      <c r="P169" s="972"/>
      <c r="Q169" s="972"/>
      <c r="R169" s="972"/>
      <c r="S169" s="972"/>
      <c r="T169" s="972"/>
      <c r="U169" s="972"/>
      <c r="V169" s="972"/>
      <c r="W169" s="972"/>
      <c r="X169" s="972"/>
      <c r="Y169" s="972"/>
      <c r="Z169" s="972"/>
      <c r="AA169" s="972"/>
      <c r="AB169" s="972"/>
      <c r="AC169" s="972"/>
      <c r="AD169" s="972"/>
      <c r="AE169" s="972"/>
      <c r="AF169" s="972"/>
      <c r="AG169" s="972"/>
      <c r="AH169" s="972"/>
      <c r="AI169" s="972"/>
      <c r="AJ169" s="972"/>
      <c r="AK169" s="972"/>
      <c r="AL169" s="972"/>
      <c r="AM169" s="972"/>
      <c r="AN169" s="972"/>
      <c r="AO169" s="972"/>
      <c r="AP169" s="972"/>
      <c r="AQ169" s="972"/>
      <c r="AR169" s="972"/>
      <c r="AS169" s="972"/>
      <c r="AT169" s="972"/>
      <c r="AU169" s="972"/>
      <c r="AV169" s="972"/>
      <c r="AW169" s="972"/>
      <c r="AX169" s="972"/>
      <c r="AY169" s="972"/>
      <c r="AZ169" s="972"/>
      <c r="BA169" s="972"/>
      <c r="BB169" s="972"/>
      <c r="BC169" s="972"/>
      <c r="BD169" s="972"/>
      <c r="BE169" s="972"/>
      <c r="BF169" s="972"/>
      <c r="BG169" s="972"/>
      <c r="BH169" s="972"/>
      <c r="BI169" s="972"/>
      <c r="BJ169" s="972"/>
      <c r="BK169" s="972"/>
      <c r="BL169" s="972"/>
      <c r="BM169" s="972"/>
      <c r="BN169" s="972"/>
      <c r="BO169" s="972"/>
    </row>
    <row r="170" spans="1:67" s="809" customFormat="1" ht="13.5" customHeight="1" thickBot="1">
      <c r="A170" s="32" t="s">
        <v>40</v>
      </c>
      <c r="B170" s="859"/>
      <c r="C170" s="859"/>
      <c r="D170" s="859"/>
      <c r="E170" s="860"/>
      <c r="F170" s="860"/>
      <c r="G170" s="991"/>
      <c r="H170" s="991"/>
      <c r="I170" s="991"/>
      <c r="J170" s="991"/>
      <c r="K170" s="991"/>
      <c r="L170" s="991"/>
      <c r="M170" s="991"/>
      <c r="N170" s="991"/>
      <c r="O170" s="991"/>
      <c r="P170" s="991"/>
      <c r="Q170" s="991"/>
      <c r="R170" s="991"/>
      <c r="S170" s="991"/>
      <c r="T170" s="991"/>
      <c r="U170" s="991"/>
      <c r="V170" s="991"/>
      <c r="W170" s="991"/>
      <c r="X170" s="991"/>
      <c r="Y170" s="991"/>
      <c r="Z170" s="991"/>
      <c r="AA170" s="991"/>
      <c r="AB170" s="991"/>
      <c r="AC170" s="991"/>
      <c r="AD170" s="991"/>
      <c r="AE170" s="991"/>
      <c r="AF170" s="991"/>
      <c r="AG170" s="991"/>
      <c r="AH170" s="991"/>
      <c r="AI170" s="991"/>
      <c r="AJ170" s="991"/>
      <c r="AK170" s="991"/>
      <c r="AL170" s="991"/>
      <c r="AM170" s="991"/>
      <c r="AN170" s="991"/>
      <c r="AO170" s="991"/>
      <c r="AP170" s="991"/>
      <c r="AQ170" s="991"/>
      <c r="AR170" s="991"/>
      <c r="AS170" s="991"/>
      <c r="AT170" s="991"/>
      <c r="AU170" s="991"/>
      <c r="AV170" s="991"/>
      <c r="AW170" s="991"/>
      <c r="AX170" s="991"/>
      <c r="AY170" s="991"/>
      <c r="AZ170" s="991"/>
      <c r="BA170" s="991"/>
      <c r="BB170" s="991"/>
      <c r="BC170" s="991"/>
      <c r="BD170" s="991"/>
      <c r="BE170" s="991"/>
      <c r="BF170" s="991"/>
      <c r="BG170" s="991"/>
      <c r="BH170" s="991"/>
      <c r="BI170" s="991"/>
      <c r="BJ170" s="991"/>
      <c r="BK170" s="991"/>
      <c r="BL170" s="991"/>
      <c r="BM170" s="991"/>
      <c r="BN170" s="991"/>
      <c r="BO170" s="992"/>
    </row>
    <row r="171" spans="1:67" ht="13.5" thickBot="1">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row>
    <row r="172" spans="1:67" ht="13.5" customHeight="1" thickBot="1">
      <c r="B172" s="32" t="s">
        <v>1157</v>
      </c>
      <c r="C172" s="721"/>
      <c r="D172" s="721"/>
      <c r="E172" s="722"/>
      <c r="F172" s="860"/>
      <c r="G172" s="152">
        <f t="shared" ref="G172:AL174" si="146">G$7</f>
        <v>1990</v>
      </c>
      <c r="H172" s="152">
        <f t="shared" si="146"/>
        <v>1991</v>
      </c>
      <c r="I172" s="152">
        <f t="shared" si="146"/>
        <v>1992</v>
      </c>
      <c r="J172" s="152">
        <f t="shared" si="146"/>
        <v>1993</v>
      </c>
      <c r="K172" s="152">
        <f t="shared" si="146"/>
        <v>1994</v>
      </c>
      <c r="L172" s="152">
        <f t="shared" si="146"/>
        <v>1995</v>
      </c>
      <c r="M172" s="152">
        <f t="shared" si="146"/>
        <v>1996</v>
      </c>
      <c r="N172" s="152">
        <f t="shared" si="146"/>
        <v>1997</v>
      </c>
      <c r="O172" s="152">
        <f t="shared" si="146"/>
        <v>1998</v>
      </c>
      <c r="P172" s="152">
        <f t="shared" si="146"/>
        <v>1999</v>
      </c>
      <c r="Q172" s="152">
        <f t="shared" si="146"/>
        <v>2000</v>
      </c>
      <c r="R172" s="152">
        <f t="shared" si="146"/>
        <v>2001</v>
      </c>
      <c r="S172" s="152">
        <f t="shared" si="146"/>
        <v>2002</v>
      </c>
      <c r="T172" s="152">
        <f t="shared" si="146"/>
        <v>2003</v>
      </c>
      <c r="U172" s="152">
        <f t="shared" si="146"/>
        <v>2004</v>
      </c>
      <c r="V172" s="152">
        <f t="shared" si="146"/>
        <v>2005</v>
      </c>
      <c r="W172" s="152">
        <f t="shared" si="146"/>
        <v>2006</v>
      </c>
      <c r="X172" s="152">
        <f t="shared" si="146"/>
        <v>2007</v>
      </c>
      <c r="Y172" s="152">
        <f t="shared" si="146"/>
        <v>2008</v>
      </c>
      <c r="Z172" s="152">
        <f t="shared" si="146"/>
        <v>2009</v>
      </c>
      <c r="AA172" s="152">
        <f t="shared" si="146"/>
        <v>2010</v>
      </c>
      <c r="AB172" s="152">
        <f t="shared" si="146"/>
        <v>2011</v>
      </c>
      <c r="AC172" s="152">
        <f t="shared" si="146"/>
        <v>2012</v>
      </c>
      <c r="AD172" s="152">
        <f t="shared" si="146"/>
        <v>2013</v>
      </c>
      <c r="AE172" s="152">
        <f t="shared" si="146"/>
        <v>2014</v>
      </c>
      <c r="AF172" s="152">
        <f t="shared" si="146"/>
        <v>2015</v>
      </c>
      <c r="AG172" s="152">
        <f t="shared" si="146"/>
        <v>2016</v>
      </c>
      <c r="AH172" s="152">
        <f t="shared" si="146"/>
        <v>2017</v>
      </c>
      <c r="AI172" s="152">
        <f t="shared" si="146"/>
        <v>2018</v>
      </c>
      <c r="AJ172" s="152">
        <f t="shared" si="146"/>
        <v>2019</v>
      </c>
      <c r="AK172" s="152">
        <f t="shared" si="146"/>
        <v>2020</v>
      </c>
      <c r="AL172" s="152">
        <f t="shared" si="146"/>
        <v>2021</v>
      </c>
      <c r="AM172" s="152">
        <f t="shared" ref="AL172:BA174" si="147">AM$7</f>
        <v>2022</v>
      </c>
      <c r="AN172" s="152">
        <f t="shared" si="147"/>
        <v>2023</v>
      </c>
      <c r="AO172" s="152">
        <f t="shared" si="147"/>
        <v>2024</v>
      </c>
      <c r="AP172" s="152">
        <f t="shared" si="147"/>
        <v>2025</v>
      </c>
      <c r="AQ172" s="152">
        <f t="shared" si="147"/>
        <v>2026</v>
      </c>
      <c r="AR172" s="152">
        <f t="shared" si="147"/>
        <v>2027</v>
      </c>
      <c r="AS172" s="152">
        <f t="shared" si="147"/>
        <v>2028</v>
      </c>
      <c r="AT172" s="152">
        <f t="shared" si="147"/>
        <v>2029</v>
      </c>
      <c r="AU172" s="152">
        <f t="shared" si="147"/>
        <v>2030</v>
      </c>
      <c r="AV172" s="152">
        <f t="shared" si="147"/>
        <v>2031</v>
      </c>
      <c r="AW172" s="152">
        <f t="shared" si="147"/>
        <v>2032</v>
      </c>
      <c r="AX172" s="152">
        <f t="shared" si="147"/>
        <v>2033</v>
      </c>
      <c r="AY172" s="152">
        <f t="shared" si="147"/>
        <v>2034</v>
      </c>
      <c r="AZ172" s="152">
        <f t="shared" si="147"/>
        <v>2035</v>
      </c>
      <c r="BA172" s="152">
        <f t="shared" si="147"/>
        <v>2036</v>
      </c>
      <c r="BB172" s="152">
        <f t="shared" ref="AQ172:BO174" si="148">BB$7</f>
        <v>2037</v>
      </c>
      <c r="BC172" s="152">
        <f t="shared" si="148"/>
        <v>2038</v>
      </c>
      <c r="BD172" s="152">
        <f t="shared" si="148"/>
        <v>2039</v>
      </c>
      <c r="BE172" s="152">
        <f t="shared" si="148"/>
        <v>2040</v>
      </c>
      <c r="BF172" s="152">
        <f t="shared" si="148"/>
        <v>2041</v>
      </c>
      <c r="BG172" s="152">
        <f t="shared" si="148"/>
        <v>2042</v>
      </c>
      <c r="BH172" s="152">
        <f t="shared" si="148"/>
        <v>2043</v>
      </c>
      <c r="BI172" s="152">
        <f t="shared" si="148"/>
        <v>2044</v>
      </c>
      <c r="BJ172" s="152">
        <f t="shared" si="148"/>
        <v>2045</v>
      </c>
      <c r="BK172" s="152">
        <f t="shared" si="148"/>
        <v>2046</v>
      </c>
      <c r="BL172" s="152">
        <f t="shared" si="148"/>
        <v>2047</v>
      </c>
      <c r="BM172" s="152">
        <f t="shared" si="148"/>
        <v>2048</v>
      </c>
      <c r="BN172" s="152">
        <f t="shared" si="148"/>
        <v>2049</v>
      </c>
      <c r="BO172" s="152">
        <f t="shared" si="148"/>
        <v>2050</v>
      </c>
    </row>
    <row r="173" spans="1:67" ht="13.5" customHeight="1" thickBot="1">
      <c r="B173" s="611">
        <v>59</v>
      </c>
      <c r="C173" s="124" t="s">
        <v>320</v>
      </c>
      <c r="D173" s="247"/>
      <c r="E173" s="675" t="s">
        <v>151</v>
      </c>
      <c r="F173" s="861"/>
      <c r="G173" s="976" t="str">
        <f>IF(OR(G144="",G149="",G156=""),"",G144+G149+G156)</f>
        <v/>
      </c>
      <c r="H173" s="976" t="str">
        <f t="shared" ref="H173:AK173" si="149">IF(OR(H144="",H149="",H156=""),"",H144+H149+H156)</f>
        <v/>
      </c>
      <c r="I173" s="976" t="str">
        <f t="shared" si="149"/>
        <v/>
      </c>
      <c r="J173" s="976" t="str">
        <f t="shared" si="149"/>
        <v/>
      </c>
      <c r="K173" s="976" t="str">
        <f t="shared" si="149"/>
        <v/>
      </c>
      <c r="L173" s="976" t="str">
        <f t="shared" si="149"/>
        <v/>
      </c>
      <c r="M173" s="976" t="str">
        <f t="shared" si="149"/>
        <v/>
      </c>
      <c r="N173" s="976" t="str">
        <f t="shared" si="149"/>
        <v/>
      </c>
      <c r="O173" s="976" t="str">
        <f t="shared" si="149"/>
        <v/>
      </c>
      <c r="P173" s="976" t="str">
        <f t="shared" si="149"/>
        <v/>
      </c>
      <c r="Q173" s="976" t="str">
        <f t="shared" si="149"/>
        <v/>
      </c>
      <c r="R173" s="976" t="str">
        <f t="shared" si="149"/>
        <v/>
      </c>
      <c r="S173" s="976" t="str">
        <f t="shared" si="149"/>
        <v/>
      </c>
      <c r="T173" s="976" t="str">
        <f t="shared" si="149"/>
        <v/>
      </c>
      <c r="U173" s="976" t="str">
        <f t="shared" si="149"/>
        <v/>
      </c>
      <c r="V173" s="976" t="str">
        <f t="shared" si="149"/>
        <v/>
      </c>
      <c r="W173" s="976" t="str">
        <f t="shared" si="149"/>
        <v/>
      </c>
      <c r="X173" s="976" t="str">
        <f t="shared" si="149"/>
        <v/>
      </c>
      <c r="Y173" s="976" t="str">
        <f t="shared" si="149"/>
        <v/>
      </c>
      <c r="Z173" s="976" t="str">
        <f t="shared" si="149"/>
        <v/>
      </c>
      <c r="AA173" s="976" t="str">
        <f t="shared" si="149"/>
        <v/>
      </c>
      <c r="AB173" s="976" t="str">
        <f t="shared" si="149"/>
        <v/>
      </c>
      <c r="AC173" s="976" t="str">
        <f t="shared" si="149"/>
        <v/>
      </c>
      <c r="AD173" s="976" t="str">
        <f t="shared" si="149"/>
        <v/>
      </c>
      <c r="AE173" s="976" t="str">
        <f t="shared" si="149"/>
        <v/>
      </c>
      <c r="AF173" s="976" t="str">
        <f t="shared" si="149"/>
        <v/>
      </c>
      <c r="AG173" s="976" t="str">
        <f t="shared" si="149"/>
        <v/>
      </c>
      <c r="AH173" s="976" t="str">
        <f t="shared" si="149"/>
        <v/>
      </c>
      <c r="AI173" s="976" t="str">
        <f t="shared" si="149"/>
        <v/>
      </c>
      <c r="AJ173" s="976" t="str">
        <f t="shared" si="149"/>
        <v/>
      </c>
      <c r="AK173" s="976" t="str">
        <f t="shared" si="149"/>
        <v/>
      </c>
      <c r="AL173" s="976" t="str">
        <f>IF(OR(AL144="",AL149="",AL156=""),"",AL144+AL149+AL156)</f>
        <v/>
      </c>
      <c r="AM173" s="976" t="str">
        <f>IF(OR(AM144="",AM149="",AM156=""),"",AM144+AM149+AM156)</f>
        <v/>
      </c>
      <c r="AN173" s="976" t="str">
        <f>IF(OR(AN144="",AN149="",AN156=""),"",AN144+AN149+AN156)</f>
        <v/>
      </c>
      <c r="AO173" s="976" t="str">
        <f>IF(OR(AO144="",AO149="",AO156=""),"",AO144+AO149+AO156)</f>
        <v/>
      </c>
      <c r="AP173" s="976" t="str">
        <f>IF(OR(AP144="",AP149="",AP156=""),"",AP144+AP149+AP156)</f>
        <v/>
      </c>
      <c r="AQ173" s="976" t="str">
        <f t="shared" ref="AQ173:BO173" si="150">IF(OR(AQ144="",AQ149="",AQ156=""),"",AQ144+AQ149+AQ156)</f>
        <v/>
      </c>
      <c r="AR173" s="976" t="str">
        <f t="shared" si="150"/>
        <v/>
      </c>
      <c r="AS173" s="976" t="str">
        <f t="shared" si="150"/>
        <v/>
      </c>
      <c r="AT173" s="976" t="str">
        <f t="shared" si="150"/>
        <v/>
      </c>
      <c r="AU173" s="976" t="str">
        <f t="shared" si="150"/>
        <v/>
      </c>
      <c r="AV173" s="976" t="str">
        <f t="shared" si="150"/>
        <v/>
      </c>
      <c r="AW173" s="976" t="str">
        <f t="shared" si="150"/>
        <v/>
      </c>
      <c r="AX173" s="976" t="str">
        <f t="shared" si="150"/>
        <v/>
      </c>
      <c r="AY173" s="976" t="str">
        <f t="shared" si="150"/>
        <v/>
      </c>
      <c r="AZ173" s="976" t="str">
        <f t="shared" si="150"/>
        <v/>
      </c>
      <c r="BA173" s="976" t="str">
        <f t="shared" si="150"/>
        <v/>
      </c>
      <c r="BB173" s="976" t="str">
        <f t="shared" si="150"/>
        <v/>
      </c>
      <c r="BC173" s="976" t="str">
        <f t="shared" si="150"/>
        <v/>
      </c>
      <c r="BD173" s="976" t="str">
        <f t="shared" si="150"/>
        <v/>
      </c>
      <c r="BE173" s="976" t="str">
        <f t="shared" si="150"/>
        <v/>
      </c>
      <c r="BF173" s="976" t="str">
        <f t="shared" si="150"/>
        <v/>
      </c>
      <c r="BG173" s="976" t="str">
        <f t="shared" si="150"/>
        <v/>
      </c>
      <c r="BH173" s="976" t="str">
        <f t="shared" si="150"/>
        <v/>
      </c>
      <c r="BI173" s="976" t="str">
        <f t="shared" si="150"/>
        <v/>
      </c>
      <c r="BJ173" s="976" t="str">
        <f t="shared" si="150"/>
        <v/>
      </c>
      <c r="BK173" s="976" t="str">
        <f t="shared" si="150"/>
        <v/>
      </c>
      <c r="BL173" s="976" t="str">
        <f t="shared" si="150"/>
        <v/>
      </c>
      <c r="BM173" s="976" t="str">
        <f t="shared" si="150"/>
        <v/>
      </c>
      <c r="BN173" s="976" t="str">
        <f t="shared" si="150"/>
        <v/>
      </c>
      <c r="BO173" s="976" t="str">
        <f t="shared" si="150"/>
        <v/>
      </c>
    </row>
    <row r="174" spans="1:67" ht="13.5" customHeight="1" thickBot="1">
      <c r="B174" s="32" t="s">
        <v>1158</v>
      </c>
      <c r="C174" s="721"/>
      <c r="D174" s="721"/>
      <c r="E174" s="722"/>
      <c r="F174" s="860"/>
      <c r="G174" s="152">
        <f t="shared" si="146"/>
        <v>1990</v>
      </c>
      <c r="H174" s="152">
        <f t="shared" si="146"/>
        <v>1991</v>
      </c>
      <c r="I174" s="152">
        <f t="shared" si="146"/>
        <v>1992</v>
      </c>
      <c r="J174" s="152">
        <f t="shared" si="146"/>
        <v>1993</v>
      </c>
      <c r="K174" s="152">
        <f t="shared" si="146"/>
        <v>1994</v>
      </c>
      <c r="L174" s="152">
        <f t="shared" si="146"/>
        <v>1995</v>
      </c>
      <c r="M174" s="152">
        <f t="shared" si="146"/>
        <v>1996</v>
      </c>
      <c r="N174" s="152">
        <f t="shared" si="146"/>
        <v>1997</v>
      </c>
      <c r="O174" s="152">
        <f t="shared" si="146"/>
        <v>1998</v>
      </c>
      <c r="P174" s="152">
        <f t="shared" si="146"/>
        <v>1999</v>
      </c>
      <c r="Q174" s="152">
        <f t="shared" si="146"/>
        <v>2000</v>
      </c>
      <c r="R174" s="152">
        <f t="shared" si="146"/>
        <v>2001</v>
      </c>
      <c r="S174" s="152">
        <f t="shared" si="146"/>
        <v>2002</v>
      </c>
      <c r="T174" s="152">
        <f t="shared" si="146"/>
        <v>2003</v>
      </c>
      <c r="U174" s="152">
        <f t="shared" si="146"/>
        <v>2004</v>
      </c>
      <c r="V174" s="152">
        <f t="shared" si="146"/>
        <v>2005</v>
      </c>
      <c r="W174" s="152">
        <f t="shared" si="146"/>
        <v>2006</v>
      </c>
      <c r="X174" s="152">
        <f t="shared" si="146"/>
        <v>2007</v>
      </c>
      <c r="Y174" s="152">
        <f t="shared" si="146"/>
        <v>2008</v>
      </c>
      <c r="Z174" s="152">
        <f t="shared" si="146"/>
        <v>2009</v>
      </c>
      <c r="AA174" s="152">
        <f t="shared" si="146"/>
        <v>2010</v>
      </c>
      <c r="AB174" s="152">
        <f t="shared" si="146"/>
        <v>2011</v>
      </c>
      <c r="AC174" s="152">
        <f t="shared" si="146"/>
        <v>2012</v>
      </c>
      <c r="AD174" s="152">
        <f t="shared" si="146"/>
        <v>2013</v>
      </c>
      <c r="AE174" s="152">
        <f t="shared" si="146"/>
        <v>2014</v>
      </c>
      <c r="AF174" s="152">
        <f t="shared" si="146"/>
        <v>2015</v>
      </c>
      <c r="AG174" s="152">
        <f t="shared" si="146"/>
        <v>2016</v>
      </c>
      <c r="AH174" s="152">
        <f t="shared" si="146"/>
        <v>2017</v>
      </c>
      <c r="AI174" s="152">
        <f t="shared" si="146"/>
        <v>2018</v>
      </c>
      <c r="AJ174" s="152">
        <f t="shared" si="146"/>
        <v>2019</v>
      </c>
      <c r="AK174" s="152">
        <f t="shared" si="146"/>
        <v>2020</v>
      </c>
      <c r="AL174" s="152">
        <f t="shared" si="147"/>
        <v>2021</v>
      </c>
      <c r="AM174" s="152">
        <f t="shared" si="147"/>
        <v>2022</v>
      </c>
      <c r="AN174" s="152">
        <f t="shared" si="147"/>
        <v>2023</v>
      </c>
      <c r="AO174" s="152">
        <f t="shared" si="147"/>
        <v>2024</v>
      </c>
      <c r="AP174" s="152">
        <f t="shared" si="147"/>
        <v>2025</v>
      </c>
      <c r="AQ174" s="152">
        <f t="shared" si="148"/>
        <v>2026</v>
      </c>
      <c r="AR174" s="152">
        <f t="shared" si="148"/>
        <v>2027</v>
      </c>
      <c r="AS174" s="152">
        <f t="shared" si="148"/>
        <v>2028</v>
      </c>
      <c r="AT174" s="152">
        <f t="shared" si="148"/>
        <v>2029</v>
      </c>
      <c r="AU174" s="152">
        <f t="shared" si="148"/>
        <v>2030</v>
      </c>
      <c r="AV174" s="152">
        <f t="shared" si="148"/>
        <v>2031</v>
      </c>
      <c r="AW174" s="152">
        <f t="shared" si="148"/>
        <v>2032</v>
      </c>
      <c r="AX174" s="152">
        <f t="shared" si="148"/>
        <v>2033</v>
      </c>
      <c r="AY174" s="152">
        <f t="shared" si="148"/>
        <v>2034</v>
      </c>
      <c r="AZ174" s="152">
        <f t="shared" si="148"/>
        <v>2035</v>
      </c>
      <c r="BA174" s="152">
        <f t="shared" si="148"/>
        <v>2036</v>
      </c>
      <c r="BB174" s="152">
        <f t="shared" si="148"/>
        <v>2037</v>
      </c>
      <c r="BC174" s="152">
        <f t="shared" si="148"/>
        <v>2038</v>
      </c>
      <c r="BD174" s="152">
        <f t="shared" si="148"/>
        <v>2039</v>
      </c>
      <c r="BE174" s="152">
        <f t="shared" si="148"/>
        <v>2040</v>
      </c>
      <c r="BF174" s="152">
        <f t="shared" si="148"/>
        <v>2041</v>
      </c>
      <c r="BG174" s="152">
        <f t="shared" si="148"/>
        <v>2042</v>
      </c>
      <c r="BH174" s="152">
        <f t="shared" si="148"/>
        <v>2043</v>
      </c>
      <c r="BI174" s="152">
        <f t="shared" si="148"/>
        <v>2044</v>
      </c>
      <c r="BJ174" s="152">
        <f t="shared" si="148"/>
        <v>2045</v>
      </c>
      <c r="BK174" s="152">
        <f t="shared" si="148"/>
        <v>2046</v>
      </c>
      <c r="BL174" s="152">
        <f t="shared" si="148"/>
        <v>2047</v>
      </c>
      <c r="BM174" s="152">
        <f t="shared" si="148"/>
        <v>2048</v>
      </c>
      <c r="BN174" s="152">
        <f t="shared" si="148"/>
        <v>2049</v>
      </c>
      <c r="BO174" s="152">
        <f t="shared" si="148"/>
        <v>2050</v>
      </c>
    </row>
    <row r="175" spans="1:67" ht="13.5" customHeight="1">
      <c r="B175" s="611" t="s">
        <v>1303</v>
      </c>
      <c r="C175" s="43" t="s">
        <v>861</v>
      </c>
      <c r="D175" s="247"/>
      <c r="E175" s="675" t="s">
        <v>151</v>
      </c>
      <c r="F175" s="676"/>
      <c r="G175" s="976" t="str">
        <f>IF(OR(G173="",G155=""),"",G173-G155)</f>
        <v/>
      </c>
      <c r="H175" s="976" t="str">
        <f t="shared" ref="H175:AK175" si="151">IF(OR(H173="",H155=""),"",H173-H155)</f>
        <v/>
      </c>
      <c r="I175" s="976" t="str">
        <f t="shared" si="151"/>
        <v/>
      </c>
      <c r="J175" s="976" t="str">
        <f t="shared" si="151"/>
        <v/>
      </c>
      <c r="K175" s="976" t="str">
        <f t="shared" si="151"/>
        <v/>
      </c>
      <c r="L175" s="976" t="str">
        <f t="shared" si="151"/>
        <v/>
      </c>
      <c r="M175" s="976" t="str">
        <f t="shared" si="151"/>
        <v/>
      </c>
      <c r="N175" s="976" t="str">
        <f t="shared" si="151"/>
        <v/>
      </c>
      <c r="O175" s="976" t="str">
        <f t="shared" si="151"/>
        <v/>
      </c>
      <c r="P175" s="976" t="str">
        <f t="shared" si="151"/>
        <v/>
      </c>
      <c r="Q175" s="976" t="str">
        <f t="shared" si="151"/>
        <v/>
      </c>
      <c r="R175" s="976" t="str">
        <f t="shared" si="151"/>
        <v/>
      </c>
      <c r="S175" s="976" t="str">
        <f t="shared" si="151"/>
        <v/>
      </c>
      <c r="T175" s="976" t="str">
        <f t="shared" si="151"/>
        <v/>
      </c>
      <c r="U175" s="976" t="str">
        <f t="shared" si="151"/>
        <v/>
      </c>
      <c r="V175" s="976" t="str">
        <f t="shared" si="151"/>
        <v/>
      </c>
      <c r="W175" s="976" t="str">
        <f t="shared" si="151"/>
        <v/>
      </c>
      <c r="X175" s="976" t="str">
        <f t="shared" si="151"/>
        <v/>
      </c>
      <c r="Y175" s="976" t="str">
        <f t="shared" si="151"/>
        <v/>
      </c>
      <c r="Z175" s="976" t="str">
        <f t="shared" si="151"/>
        <v/>
      </c>
      <c r="AA175" s="976" t="str">
        <f t="shared" si="151"/>
        <v/>
      </c>
      <c r="AB175" s="976" t="str">
        <f t="shared" si="151"/>
        <v/>
      </c>
      <c r="AC175" s="976" t="str">
        <f t="shared" si="151"/>
        <v/>
      </c>
      <c r="AD175" s="976" t="str">
        <f t="shared" si="151"/>
        <v/>
      </c>
      <c r="AE175" s="976" t="str">
        <f t="shared" si="151"/>
        <v/>
      </c>
      <c r="AF175" s="976" t="str">
        <f t="shared" si="151"/>
        <v/>
      </c>
      <c r="AG175" s="976" t="str">
        <f t="shared" si="151"/>
        <v/>
      </c>
      <c r="AH175" s="976" t="str">
        <f t="shared" si="151"/>
        <v/>
      </c>
      <c r="AI175" s="976" t="str">
        <f t="shared" si="151"/>
        <v/>
      </c>
      <c r="AJ175" s="976" t="str">
        <f t="shared" si="151"/>
        <v/>
      </c>
      <c r="AK175" s="976" t="str">
        <f t="shared" si="151"/>
        <v/>
      </c>
      <c r="AL175" s="976" t="str">
        <f>IF(OR(AL173="",AL155=""),"",AL173-AL155)</f>
        <v/>
      </c>
      <c r="AM175" s="976" t="str">
        <f>IF(OR(AM173="",AM155=""),"",AM173-AM155)</f>
        <v/>
      </c>
      <c r="AN175" s="976" t="str">
        <f>IF(OR(AN173="",AN155=""),"",AN173-AN155)</f>
        <v/>
      </c>
      <c r="AO175" s="976" t="str">
        <f>IF(OR(AO173="",AO155=""),"",AO173-AO155)</f>
        <v/>
      </c>
      <c r="AP175" s="976" t="str">
        <f>IF(OR(AP173="",AP155=""),"",AP173-AP155)</f>
        <v/>
      </c>
      <c r="AQ175" s="976" t="str">
        <f t="shared" ref="AQ175:BO175" si="152">IF(OR(AQ173="",AQ155=""),"",AQ173-AQ155)</f>
        <v/>
      </c>
      <c r="AR175" s="976" t="str">
        <f t="shared" si="152"/>
        <v/>
      </c>
      <c r="AS175" s="976" t="str">
        <f t="shared" si="152"/>
        <v/>
      </c>
      <c r="AT175" s="976" t="str">
        <f t="shared" si="152"/>
        <v/>
      </c>
      <c r="AU175" s="976" t="str">
        <f t="shared" si="152"/>
        <v/>
      </c>
      <c r="AV175" s="976" t="str">
        <f t="shared" si="152"/>
        <v/>
      </c>
      <c r="AW175" s="976" t="str">
        <f t="shared" si="152"/>
        <v/>
      </c>
      <c r="AX175" s="976" t="str">
        <f t="shared" si="152"/>
        <v/>
      </c>
      <c r="AY175" s="976" t="str">
        <f t="shared" si="152"/>
        <v/>
      </c>
      <c r="AZ175" s="976" t="str">
        <f t="shared" si="152"/>
        <v/>
      </c>
      <c r="BA175" s="976" t="str">
        <f t="shared" si="152"/>
        <v/>
      </c>
      <c r="BB175" s="976" t="str">
        <f t="shared" si="152"/>
        <v/>
      </c>
      <c r="BC175" s="976" t="str">
        <f t="shared" si="152"/>
        <v/>
      </c>
      <c r="BD175" s="976" t="str">
        <f t="shared" si="152"/>
        <v/>
      </c>
      <c r="BE175" s="976" t="str">
        <f t="shared" si="152"/>
        <v/>
      </c>
      <c r="BF175" s="976" t="str">
        <f t="shared" si="152"/>
        <v/>
      </c>
      <c r="BG175" s="976" t="str">
        <f t="shared" si="152"/>
        <v/>
      </c>
      <c r="BH175" s="976" t="str">
        <f t="shared" si="152"/>
        <v/>
      </c>
      <c r="BI175" s="976" t="str">
        <f t="shared" si="152"/>
        <v/>
      </c>
      <c r="BJ175" s="976" t="str">
        <f t="shared" si="152"/>
        <v/>
      </c>
      <c r="BK175" s="976" t="str">
        <f t="shared" si="152"/>
        <v/>
      </c>
      <c r="BL175" s="976" t="str">
        <f t="shared" si="152"/>
        <v/>
      </c>
      <c r="BM175" s="976" t="str">
        <f t="shared" si="152"/>
        <v/>
      </c>
      <c r="BN175" s="976" t="str">
        <f t="shared" si="152"/>
        <v/>
      </c>
      <c r="BO175" s="976" t="str">
        <f t="shared" si="152"/>
        <v/>
      </c>
    </row>
    <row r="176" spans="1:67" ht="13.5" customHeight="1">
      <c r="B176" s="611" t="s">
        <v>880</v>
      </c>
      <c r="C176" s="73"/>
      <c r="D176" s="247" t="s">
        <v>364</v>
      </c>
      <c r="E176" s="675" t="s">
        <v>151</v>
      </c>
      <c r="F176" s="861"/>
      <c r="G176" s="977" t="str">
        <f>G144</f>
        <v>SUM</v>
      </c>
      <c r="H176" s="977" t="str">
        <f t="shared" ref="H176:AK176" si="153">H144</f>
        <v>SUM</v>
      </c>
      <c r="I176" s="977" t="str">
        <f t="shared" si="153"/>
        <v>SUM</v>
      </c>
      <c r="J176" s="977" t="str">
        <f t="shared" si="153"/>
        <v>SUM</v>
      </c>
      <c r="K176" s="977" t="str">
        <f t="shared" si="153"/>
        <v>SUM</v>
      </c>
      <c r="L176" s="977" t="str">
        <f t="shared" si="153"/>
        <v>SUM</v>
      </c>
      <c r="M176" s="977" t="str">
        <f t="shared" si="153"/>
        <v>SUM</v>
      </c>
      <c r="N176" s="977" t="str">
        <f t="shared" si="153"/>
        <v>SUM</v>
      </c>
      <c r="O176" s="977" t="str">
        <f t="shared" si="153"/>
        <v>SUM</v>
      </c>
      <c r="P176" s="977" t="str">
        <f t="shared" si="153"/>
        <v>SUM</v>
      </c>
      <c r="Q176" s="977" t="str">
        <f t="shared" si="153"/>
        <v>SUM</v>
      </c>
      <c r="R176" s="977" t="str">
        <f t="shared" si="153"/>
        <v>SUM</v>
      </c>
      <c r="S176" s="977" t="str">
        <f t="shared" si="153"/>
        <v>SUM</v>
      </c>
      <c r="T176" s="977" t="str">
        <f t="shared" si="153"/>
        <v>SUM</v>
      </c>
      <c r="U176" s="977" t="str">
        <f t="shared" si="153"/>
        <v>SUM</v>
      </c>
      <c r="V176" s="977" t="str">
        <f t="shared" si="153"/>
        <v>SUM</v>
      </c>
      <c r="W176" s="977" t="str">
        <f t="shared" si="153"/>
        <v>SUM</v>
      </c>
      <c r="X176" s="977" t="str">
        <f t="shared" si="153"/>
        <v>SUM</v>
      </c>
      <c r="Y176" s="977" t="str">
        <f t="shared" si="153"/>
        <v>SUM</v>
      </c>
      <c r="Z176" s="977" t="str">
        <f t="shared" si="153"/>
        <v>SUM</v>
      </c>
      <c r="AA176" s="977" t="str">
        <f t="shared" si="153"/>
        <v>SUM</v>
      </c>
      <c r="AB176" s="977" t="str">
        <f t="shared" si="153"/>
        <v>SUM</v>
      </c>
      <c r="AC176" s="977" t="str">
        <f t="shared" si="153"/>
        <v>SUM</v>
      </c>
      <c r="AD176" s="977" t="str">
        <f t="shared" si="153"/>
        <v>SUM</v>
      </c>
      <c r="AE176" s="977" t="str">
        <f t="shared" si="153"/>
        <v>SUM</v>
      </c>
      <c r="AF176" s="977" t="str">
        <f t="shared" si="153"/>
        <v>SUM</v>
      </c>
      <c r="AG176" s="977" t="str">
        <f t="shared" si="153"/>
        <v>SUM</v>
      </c>
      <c r="AH176" s="977" t="str">
        <f t="shared" si="153"/>
        <v>SUM</v>
      </c>
      <c r="AI176" s="977" t="str">
        <f t="shared" si="153"/>
        <v>SUM</v>
      </c>
      <c r="AJ176" s="977" t="str">
        <f t="shared" si="153"/>
        <v>SUM</v>
      </c>
      <c r="AK176" s="977" t="str">
        <f t="shared" si="153"/>
        <v>SUM</v>
      </c>
      <c r="AL176" s="977" t="str">
        <f>AL144</f>
        <v>SUM</v>
      </c>
      <c r="AM176" s="977" t="str">
        <f>AM144</f>
        <v>SUM</v>
      </c>
      <c r="AN176" s="977" t="str">
        <f>AN144</f>
        <v>SUM</v>
      </c>
      <c r="AO176" s="977" t="str">
        <f>AO144</f>
        <v>SUM</v>
      </c>
      <c r="AP176" s="977" t="str">
        <f>AP144</f>
        <v>SUM</v>
      </c>
      <c r="AQ176" s="977" t="str">
        <f t="shared" ref="AQ176:BO176" si="154">AQ144</f>
        <v>SUM</v>
      </c>
      <c r="AR176" s="977" t="str">
        <f t="shared" si="154"/>
        <v>SUM</v>
      </c>
      <c r="AS176" s="977" t="str">
        <f t="shared" si="154"/>
        <v>SUM</v>
      </c>
      <c r="AT176" s="977" t="str">
        <f t="shared" si="154"/>
        <v>SUM</v>
      </c>
      <c r="AU176" s="977" t="str">
        <f t="shared" si="154"/>
        <v>SUM</v>
      </c>
      <c r="AV176" s="977" t="str">
        <f t="shared" si="154"/>
        <v>SUM</v>
      </c>
      <c r="AW176" s="977" t="str">
        <f t="shared" si="154"/>
        <v>SUM</v>
      </c>
      <c r="AX176" s="977" t="str">
        <f t="shared" si="154"/>
        <v>SUM</v>
      </c>
      <c r="AY176" s="977" t="str">
        <f t="shared" si="154"/>
        <v>SUM</v>
      </c>
      <c r="AZ176" s="977" t="str">
        <f t="shared" si="154"/>
        <v>SUM</v>
      </c>
      <c r="BA176" s="977" t="str">
        <f t="shared" si="154"/>
        <v>SUM</v>
      </c>
      <c r="BB176" s="977" t="str">
        <f t="shared" si="154"/>
        <v>SUM</v>
      </c>
      <c r="BC176" s="977" t="str">
        <f t="shared" si="154"/>
        <v>SUM</v>
      </c>
      <c r="BD176" s="977" t="str">
        <f t="shared" si="154"/>
        <v>SUM</v>
      </c>
      <c r="BE176" s="977" t="str">
        <f t="shared" si="154"/>
        <v>SUM</v>
      </c>
      <c r="BF176" s="977" t="str">
        <f t="shared" si="154"/>
        <v>SUM</v>
      </c>
      <c r="BG176" s="977" t="str">
        <f t="shared" si="154"/>
        <v>SUM</v>
      </c>
      <c r="BH176" s="977" t="str">
        <f t="shared" si="154"/>
        <v>SUM</v>
      </c>
      <c r="BI176" s="977" t="str">
        <f t="shared" si="154"/>
        <v>SUM</v>
      </c>
      <c r="BJ176" s="977" t="str">
        <f t="shared" si="154"/>
        <v>SUM</v>
      </c>
      <c r="BK176" s="977" t="str">
        <f t="shared" si="154"/>
        <v>SUM</v>
      </c>
      <c r="BL176" s="977" t="str">
        <f t="shared" si="154"/>
        <v>SUM</v>
      </c>
      <c r="BM176" s="977" t="str">
        <f t="shared" si="154"/>
        <v>SUM</v>
      </c>
      <c r="BN176" s="977" t="str">
        <f t="shared" si="154"/>
        <v>SUM</v>
      </c>
      <c r="BO176" s="977" t="str">
        <f t="shared" si="154"/>
        <v>SUM</v>
      </c>
    </row>
    <row r="177" spans="1:67" ht="13.5" customHeight="1" thickBot="1">
      <c r="B177" s="611" t="s">
        <v>363</v>
      </c>
      <c r="C177" s="73"/>
      <c r="D177" s="247" t="s">
        <v>859</v>
      </c>
      <c r="E177" s="675" t="s">
        <v>151</v>
      </c>
      <c r="F177" s="861"/>
      <c r="G177" s="976" t="str">
        <f>IF(OR(G149="",G152="",G153="",G154=""),"",G149+G152+G153+G154)</f>
        <v/>
      </c>
      <c r="H177" s="976" t="str">
        <f t="shared" ref="H177:AK177" si="155">IF(OR(H149="",H152="",H153="",H154=""),"",H149+H152+H153+H154)</f>
        <v/>
      </c>
      <c r="I177" s="976" t="str">
        <f t="shared" si="155"/>
        <v/>
      </c>
      <c r="J177" s="976" t="str">
        <f t="shared" si="155"/>
        <v/>
      </c>
      <c r="K177" s="976" t="str">
        <f t="shared" si="155"/>
        <v/>
      </c>
      <c r="L177" s="976" t="str">
        <f t="shared" si="155"/>
        <v/>
      </c>
      <c r="M177" s="976" t="str">
        <f t="shared" si="155"/>
        <v/>
      </c>
      <c r="N177" s="976" t="str">
        <f t="shared" si="155"/>
        <v/>
      </c>
      <c r="O177" s="976" t="str">
        <f t="shared" si="155"/>
        <v/>
      </c>
      <c r="P177" s="976" t="str">
        <f t="shared" si="155"/>
        <v/>
      </c>
      <c r="Q177" s="976" t="str">
        <f t="shared" si="155"/>
        <v/>
      </c>
      <c r="R177" s="976" t="str">
        <f t="shared" si="155"/>
        <v/>
      </c>
      <c r="S177" s="976" t="str">
        <f t="shared" si="155"/>
        <v/>
      </c>
      <c r="T177" s="976" t="str">
        <f t="shared" si="155"/>
        <v/>
      </c>
      <c r="U177" s="976" t="str">
        <f t="shared" si="155"/>
        <v/>
      </c>
      <c r="V177" s="976" t="str">
        <f t="shared" si="155"/>
        <v/>
      </c>
      <c r="W177" s="976" t="str">
        <f t="shared" si="155"/>
        <v/>
      </c>
      <c r="X177" s="976" t="str">
        <f t="shared" si="155"/>
        <v/>
      </c>
      <c r="Y177" s="976" t="str">
        <f t="shared" si="155"/>
        <v/>
      </c>
      <c r="Z177" s="976" t="str">
        <f t="shared" si="155"/>
        <v/>
      </c>
      <c r="AA177" s="976" t="str">
        <f t="shared" si="155"/>
        <v/>
      </c>
      <c r="AB177" s="976" t="str">
        <f t="shared" si="155"/>
        <v/>
      </c>
      <c r="AC177" s="976" t="str">
        <f t="shared" si="155"/>
        <v/>
      </c>
      <c r="AD177" s="976" t="str">
        <f t="shared" si="155"/>
        <v/>
      </c>
      <c r="AE177" s="976" t="str">
        <f t="shared" si="155"/>
        <v/>
      </c>
      <c r="AF177" s="976" t="str">
        <f t="shared" si="155"/>
        <v/>
      </c>
      <c r="AG177" s="976" t="str">
        <f t="shared" si="155"/>
        <v/>
      </c>
      <c r="AH177" s="976" t="str">
        <f t="shared" si="155"/>
        <v/>
      </c>
      <c r="AI177" s="976" t="str">
        <f t="shared" si="155"/>
        <v/>
      </c>
      <c r="AJ177" s="976" t="str">
        <f t="shared" si="155"/>
        <v/>
      </c>
      <c r="AK177" s="976" t="str">
        <f t="shared" si="155"/>
        <v/>
      </c>
      <c r="AL177" s="976" t="str">
        <f>IF(OR(AL149="",AL152="",AL153="",AL154=""),"",AL149+AL152+AL153+AL154)</f>
        <v/>
      </c>
      <c r="AM177" s="976" t="str">
        <f>IF(OR(AM149="",AM152="",AM153="",AM154=""),"",AM149+AM152+AM153+AM154)</f>
        <v/>
      </c>
      <c r="AN177" s="976" t="str">
        <f>IF(OR(AN149="",AN152="",AN153="",AN154=""),"",AN149+AN152+AN153+AN154)</f>
        <v/>
      </c>
      <c r="AO177" s="976" t="str">
        <f>IF(OR(AO149="",AO152="",AO153="",AO154=""),"",AO149+AO152+AO153+AO154)</f>
        <v/>
      </c>
      <c r="AP177" s="976" t="str">
        <f>IF(OR(AP149="",AP152="",AP153="",AP154=""),"",AP149+AP152+AP153+AP154)</f>
        <v/>
      </c>
      <c r="AQ177" s="976" t="str">
        <f t="shared" ref="AQ177:BO177" si="156">IF(OR(AQ149="",AQ152="",AQ153="",AQ154=""),"",AQ149+AQ152+AQ153+AQ154)</f>
        <v/>
      </c>
      <c r="AR177" s="976" t="str">
        <f t="shared" si="156"/>
        <v/>
      </c>
      <c r="AS177" s="976" t="str">
        <f t="shared" si="156"/>
        <v/>
      </c>
      <c r="AT177" s="976" t="str">
        <f t="shared" si="156"/>
        <v/>
      </c>
      <c r="AU177" s="976" t="str">
        <f t="shared" si="156"/>
        <v/>
      </c>
      <c r="AV177" s="976" t="str">
        <f t="shared" si="156"/>
        <v/>
      </c>
      <c r="AW177" s="976" t="str">
        <f t="shared" si="156"/>
        <v/>
      </c>
      <c r="AX177" s="976" t="str">
        <f t="shared" si="156"/>
        <v/>
      </c>
      <c r="AY177" s="976" t="str">
        <f t="shared" si="156"/>
        <v/>
      </c>
      <c r="AZ177" s="976" t="str">
        <f t="shared" si="156"/>
        <v/>
      </c>
      <c r="BA177" s="976" t="str">
        <f t="shared" si="156"/>
        <v/>
      </c>
      <c r="BB177" s="976" t="str">
        <f t="shared" si="156"/>
        <v/>
      </c>
      <c r="BC177" s="976" t="str">
        <f t="shared" si="156"/>
        <v/>
      </c>
      <c r="BD177" s="976" t="str">
        <f t="shared" si="156"/>
        <v/>
      </c>
      <c r="BE177" s="976" t="str">
        <f t="shared" si="156"/>
        <v/>
      </c>
      <c r="BF177" s="976" t="str">
        <f t="shared" si="156"/>
        <v/>
      </c>
      <c r="BG177" s="976" t="str">
        <f t="shared" si="156"/>
        <v/>
      </c>
      <c r="BH177" s="976" t="str">
        <f t="shared" si="156"/>
        <v/>
      </c>
      <c r="BI177" s="976" t="str">
        <f t="shared" si="156"/>
        <v/>
      </c>
      <c r="BJ177" s="976" t="str">
        <f t="shared" si="156"/>
        <v/>
      </c>
      <c r="BK177" s="976" t="str">
        <f t="shared" si="156"/>
        <v/>
      </c>
      <c r="BL177" s="976" t="str">
        <f t="shared" si="156"/>
        <v/>
      </c>
      <c r="BM177" s="976" t="str">
        <f t="shared" si="156"/>
        <v/>
      </c>
      <c r="BN177" s="976" t="str">
        <f t="shared" si="156"/>
        <v/>
      </c>
      <c r="BO177" s="976" t="str">
        <f t="shared" si="156"/>
        <v/>
      </c>
    </row>
    <row r="178" spans="1:67" s="79" customFormat="1" ht="13.5" customHeight="1" thickBot="1">
      <c r="B178" s="32" t="s">
        <v>391</v>
      </c>
      <c r="C178" s="859"/>
      <c r="D178" s="859"/>
      <c r="E178" s="860"/>
      <c r="F178" s="860"/>
      <c r="G178" s="152">
        <f t="shared" ref="G178:BO178" si="157">G$7</f>
        <v>1990</v>
      </c>
      <c r="H178" s="152">
        <f t="shared" si="157"/>
        <v>1991</v>
      </c>
      <c r="I178" s="152">
        <f t="shared" si="157"/>
        <v>1992</v>
      </c>
      <c r="J178" s="152">
        <f t="shared" si="157"/>
        <v>1993</v>
      </c>
      <c r="K178" s="152">
        <f t="shared" si="157"/>
        <v>1994</v>
      </c>
      <c r="L178" s="152">
        <f t="shared" si="157"/>
        <v>1995</v>
      </c>
      <c r="M178" s="152">
        <f t="shared" si="157"/>
        <v>1996</v>
      </c>
      <c r="N178" s="152">
        <f t="shared" si="157"/>
        <v>1997</v>
      </c>
      <c r="O178" s="152">
        <f t="shared" si="157"/>
        <v>1998</v>
      </c>
      <c r="P178" s="152">
        <f t="shared" si="157"/>
        <v>1999</v>
      </c>
      <c r="Q178" s="152">
        <f t="shared" si="157"/>
        <v>2000</v>
      </c>
      <c r="R178" s="152">
        <f t="shared" si="157"/>
        <v>2001</v>
      </c>
      <c r="S178" s="152">
        <f t="shared" si="157"/>
        <v>2002</v>
      </c>
      <c r="T178" s="152">
        <f t="shared" si="157"/>
        <v>2003</v>
      </c>
      <c r="U178" s="152">
        <f t="shared" si="157"/>
        <v>2004</v>
      </c>
      <c r="V178" s="152">
        <f t="shared" si="157"/>
        <v>2005</v>
      </c>
      <c r="W178" s="152">
        <f t="shared" si="157"/>
        <v>2006</v>
      </c>
      <c r="X178" s="152">
        <f t="shared" si="157"/>
        <v>2007</v>
      </c>
      <c r="Y178" s="152">
        <f t="shared" si="157"/>
        <v>2008</v>
      </c>
      <c r="Z178" s="152">
        <f t="shared" si="157"/>
        <v>2009</v>
      </c>
      <c r="AA178" s="152">
        <f t="shared" si="157"/>
        <v>2010</v>
      </c>
      <c r="AB178" s="152">
        <f t="shared" si="157"/>
        <v>2011</v>
      </c>
      <c r="AC178" s="152">
        <f t="shared" si="157"/>
        <v>2012</v>
      </c>
      <c r="AD178" s="152">
        <f t="shared" si="157"/>
        <v>2013</v>
      </c>
      <c r="AE178" s="152">
        <f t="shared" si="157"/>
        <v>2014</v>
      </c>
      <c r="AF178" s="152">
        <f t="shared" si="157"/>
        <v>2015</v>
      </c>
      <c r="AG178" s="152">
        <f t="shared" si="157"/>
        <v>2016</v>
      </c>
      <c r="AH178" s="152">
        <f t="shared" si="157"/>
        <v>2017</v>
      </c>
      <c r="AI178" s="152">
        <f t="shared" si="157"/>
        <v>2018</v>
      </c>
      <c r="AJ178" s="152">
        <f t="shared" si="157"/>
        <v>2019</v>
      </c>
      <c r="AK178" s="152">
        <f t="shared" si="157"/>
        <v>2020</v>
      </c>
      <c r="AL178" s="152">
        <f t="shared" si="157"/>
        <v>2021</v>
      </c>
      <c r="AM178" s="152">
        <f t="shared" si="157"/>
        <v>2022</v>
      </c>
      <c r="AN178" s="152">
        <f t="shared" si="157"/>
        <v>2023</v>
      </c>
      <c r="AO178" s="152">
        <f t="shared" si="157"/>
        <v>2024</v>
      </c>
      <c r="AP178" s="152">
        <f t="shared" si="157"/>
        <v>2025</v>
      </c>
      <c r="AQ178" s="152">
        <f t="shared" si="157"/>
        <v>2026</v>
      </c>
      <c r="AR178" s="152">
        <f t="shared" si="157"/>
        <v>2027</v>
      </c>
      <c r="AS178" s="152">
        <f t="shared" si="157"/>
        <v>2028</v>
      </c>
      <c r="AT178" s="152">
        <f t="shared" si="157"/>
        <v>2029</v>
      </c>
      <c r="AU178" s="152">
        <f t="shared" si="157"/>
        <v>2030</v>
      </c>
      <c r="AV178" s="152">
        <f t="shared" si="157"/>
        <v>2031</v>
      </c>
      <c r="AW178" s="152">
        <f t="shared" si="157"/>
        <v>2032</v>
      </c>
      <c r="AX178" s="152">
        <f t="shared" si="157"/>
        <v>2033</v>
      </c>
      <c r="AY178" s="152">
        <f t="shared" si="157"/>
        <v>2034</v>
      </c>
      <c r="AZ178" s="152">
        <f t="shared" si="157"/>
        <v>2035</v>
      </c>
      <c r="BA178" s="152">
        <f t="shared" si="157"/>
        <v>2036</v>
      </c>
      <c r="BB178" s="152">
        <f t="shared" si="157"/>
        <v>2037</v>
      </c>
      <c r="BC178" s="152">
        <f t="shared" si="157"/>
        <v>2038</v>
      </c>
      <c r="BD178" s="152">
        <f t="shared" si="157"/>
        <v>2039</v>
      </c>
      <c r="BE178" s="152">
        <f t="shared" si="157"/>
        <v>2040</v>
      </c>
      <c r="BF178" s="152">
        <f t="shared" si="157"/>
        <v>2041</v>
      </c>
      <c r="BG178" s="152">
        <f t="shared" si="157"/>
        <v>2042</v>
      </c>
      <c r="BH178" s="152">
        <f t="shared" si="157"/>
        <v>2043</v>
      </c>
      <c r="BI178" s="152">
        <f t="shared" si="157"/>
        <v>2044</v>
      </c>
      <c r="BJ178" s="152">
        <f t="shared" si="157"/>
        <v>2045</v>
      </c>
      <c r="BK178" s="152">
        <f t="shared" si="157"/>
        <v>2046</v>
      </c>
      <c r="BL178" s="152">
        <f t="shared" si="157"/>
        <v>2047</v>
      </c>
      <c r="BM178" s="152">
        <f t="shared" si="157"/>
        <v>2048</v>
      </c>
      <c r="BN178" s="152">
        <f t="shared" si="157"/>
        <v>2049</v>
      </c>
      <c r="BO178" s="152">
        <f t="shared" si="157"/>
        <v>2050</v>
      </c>
    </row>
    <row r="179" spans="1:67" s="79" customFormat="1" ht="13.5" customHeight="1" thickBot="1">
      <c r="B179" s="772">
        <v>71</v>
      </c>
      <c r="C179" s="124" t="s">
        <v>549</v>
      </c>
      <c r="D179" s="945"/>
      <c r="E179" s="946" t="s">
        <v>658</v>
      </c>
      <c r="F179" s="861"/>
      <c r="G179" s="976" t="str">
        <f>IF(OR(G173="",G148=""),"",G175-G148)</f>
        <v/>
      </c>
      <c r="H179" s="976" t="str">
        <f t="shared" ref="H179:AK179" si="158">IF(OR(H173="",H148=""),"",H175-H148)</f>
        <v/>
      </c>
      <c r="I179" s="976" t="str">
        <f t="shared" si="158"/>
        <v/>
      </c>
      <c r="J179" s="976" t="str">
        <f t="shared" si="158"/>
        <v/>
      </c>
      <c r="K179" s="976" t="str">
        <f t="shared" si="158"/>
        <v/>
      </c>
      <c r="L179" s="976" t="str">
        <f t="shared" si="158"/>
        <v/>
      </c>
      <c r="M179" s="976" t="str">
        <f t="shared" si="158"/>
        <v/>
      </c>
      <c r="N179" s="976" t="str">
        <f t="shared" si="158"/>
        <v/>
      </c>
      <c r="O179" s="976" t="str">
        <f t="shared" si="158"/>
        <v/>
      </c>
      <c r="P179" s="976" t="str">
        <f t="shared" si="158"/>
        <v/>
      </c>
      <c r="Q179" s="976" t="str">
        <f t="shared" si="158"/>
        <v/>
      </c>
      <c r="R179" s="976" t="str">
        <f t="shared" si="158"/>
        <v/>
      </c>
      <c r="S179" s="976" t="str">
        <f t="shared" si="158"/>
        <v/>
      </c>
      <c r="T179" s="976" t="str">
        <f t="shared" si="158"/>
        <v/>
      </c>
      <c r="U179" s="976" t="str">
        <f t="shared" si="158"/>
        <v/>
      </c>
      <c r="V179" s="976" t="str">
        <f t="shared" si="158"/>
        <v/>
      </c>
      <c r="W179" s="976" t="str">
        <f t="shared" si="158"/>
        <v/>
      </c>
      <c r="X179" s="976" t="str">
        <f t="shared" si="158"/>
        <v/>
      </c>
      <c r="Y179" s="976" t="str">
        <f t="shared" si="158"/>
        <v/>
      </c>
      <c r="Z179" s="976" t="str">
        <f t="shared" si="158"/>
        <v/>
      </c>
      <c r="AA179" s="976" t="str">
        <f t="shared" si="158"/>
        <v/>
      </c>
      <c r="AB179" s="976" t="str">
        <f t="shared" si="158"/>
        <v/>
      </c>
      <c r="AC179" s="976" t="str">
        <f t="shared" si="158"/>
        <v/>
      </c>
      <c r="AD179" s="976" t="str">
        <f t="shared" si="158"/>
        <v/>
      </c>
      <c r="AE179" s="976" t="str">
        <f t="shared" si="158"/>
        <v/>
      </c>
      <c r="AF179" s="976" t="str">
        <f t="shared" si="158"/>
        <v/>
      </c>
      <c r="AG179" s="976" t="str">
        <f t="shared" si="158"/>
        <v/>
      </c>
      <c r="AH179" s="976" t="str">
        <f t="shared" si="158"/>
        <v/>
      </c>
      <c r="AI179" s="976" t="str">
        <f t="shared" si="158"/>
        <v/>
      </c>
      <c r="AJ179" s="976" t="str">
        <f t="shared" si="158"/>
        <v/>
      </c>
      <c r="AK179" s="976" t="str">
        <f t="shared" si="158"/>
        <v/>
      </c>
      <c r="AL179" s="976" t="str">
        <f>IF(OR(AL173="",AL148=""),"",AL175-AL148)</f>
        <v/>
      </c>
      <c r="AM179" s="976" t="str">
        <f>IF(OR(AM173="",AM148=""),"",AM175-AM148)</f>
        <v/>
      </c>
      <c r="AN179" s="976" t="str">
        <f>IF(OR(AN173="",AN148=""),"",AN175-AN148)</f>
        <v/>
      </c>
      <c r="AO179" s="976" t="str">
        <f>IF(OR(AO173="",AO148=""),"",AO175-AO148)</f>
        <v/>
      </c>
      <c r="AP179" s="976" t="str">
        <f>IF(OR(AP173="",AP148=""),"",AP175-AP148)</f>
        <v/>
      </c>
      <c r="AQ179" s="976" t="str">
        <f t="shared" ref="AQ179:BO179" si="159">IF(OR(AQ173="",AQ148=""),"",AQ175-AQ148)</f>
        <v/>
      </c>
      <c r="AR179" s="976" t="str">
        <f t="shared" si="159"/>
        <v/>
      </c>
      <c r="AS179" s="976" t="str">
        <f t="shared" si="159"/>
        <v/>
      </c>
      <c r="AT179" s="976" t="str">
        <f t="shared" si="159"/>
        <v/>
      </c>
      <c r="AU179" s="976" t="str">
        <f t="shared" si="159"/>
        <v/>
      </c>
      <c r="AV179" s="976" t="str">
        <f t="shared" si="159"/>
        <v/>
      </c>
      <c r="AW179" s="976" t="str">
        <f t="shared" si="159"/>
        <v/>
      </c>
      <c r="AX179" s="976" t="str">
        <f t="shared" si="159"/>
        <v/>
      </c>
      <c r="AY179" s="976" t="str">
        <f t="shared" si="159"/>
        <v/>
      </c>
      <c r="AZ179" s="976" t="str">
        <f t="shared" si="159"/>
        <v/>
      </c>
      <c r="BA179" s="976" t="str">
        <f t="shared" si="159"/>
        <v/>
      </c>
      <c r="BB179" s="976" t="str">
        <f t="shared" si="159"/>
        <v/>
      </c>
      <c r="BC179" s="976" t="str">
        <f t="shared" si="159"/>
        <v/>
      </c>
      <c r="BD179" s="976" t="str">
        <f t="shared" si="159"/>
        <v/>
      </c>
      <c r="BE179" s="976" t="str">
        <f t="shared" si="159"/>
        <v/>
      </c>
      <c r="BF179" s="976" t="str">
        <f t="shared" si="159"/>
        <v/>
      </c>
      <c r="BG179" s="976" t="str">
        <f t="shared" si="159"/>
        <v/>
      </c>
      <c r="BH179" s="976" t="str">
        <f t="shared" si="159"/>
        <v/>
      </c>
      <c r="BI179" s="976" t="str">
        <f t="shared" si="159"/>
        <v/>
      </c>
      <c r="BJ179" s="976" t="str">
        <f t="shared" si="159"/>
        <v/>
      </c>
      <c r="BK179" s="976" t="str">
        <f t="shared" si="159"/>
        <v/>
      </c>
      <c r="BL179" s="976" t="str">
        <f t="shared" si="159"/>
        <v/>
      </c>
      <c r="BM179" s="976" t="str">
        <f t="shared" si="159"/>
        <v/>
      </c>
      <c r="BN179" s="976" t="str">
        <f t="shared" si="159"/>
        <v/>
      </c>
      <c r="BO179" s="976" t="str">
        <f t="shared" si="159"/>
        <v/>
      </c>
    </row>
    <row r="180" spans="1:67" s="79" customFormat="1" ht="13.5" customHeight="1" thickBot="1">
      <c r="B180" s="32" t="s">
        <v>1160</v>
      </c>
      <c r="C180" s="859"/>
      <c r="D180" s="859"/>
      <c r="E180" s="860"/>
      <c r="F180" s="860"/>
      <c r="G180" s="152">
        <f t="shared" ref="G180:BO180" si="160">G$7</f>
        <v>1990</v>
      </c>
      <c r="H180" s="152">
        <f t="shared" si="160"/>
        <v>1991</v>
      </c>
      <c r="I180" s="152">
        <f t="shared" si="160"/>
        <v>1992</v>
      </c>
      <c r="J180" s="152">
        <f t="shared" si="160"/>
        <v>1993</v>
      </c>
      <c r="K180" s="152">
        <f t="shared" si="160"/>
        <v>1994</v>
      </c>
      <c r="L180" s="152">
        <f t="shared" si="160"/>
        <v>1995</v>
      </c>
      <c r="M180" s="152">
        <f t="shared" si="160"/>
        <v>1996</v>
      </c>
      <c r="N180" s="152">
        <f t="shared" si="160"/>
        <v>1997</v>
      </c>
      <c r="O180" s="152">
        <f t="shared" si="160"/>
        <v>1998</v>
      </c>
      <c r="P180" s="152">
        <f t="shared" si="160"/>
        <v>1999</v>
      </c>
      <c r="Q180" s="152">
        <f t="shared" si="160"/>
        <v>2000</v>
      </c>
      <c r="R180" s="152">
        <f t="shared" si="160"/>
        <v>2001</v>
      </c>
      <c r="S180" s="152">
        <f t="shared" si="160"/>
        <v>2002</v>
      </c>
      <c r="T180" s="152">
        <f t="shared" si="160"/>
        <v>2003</v>
      </c>
      <c r="U180" s="152">
        <f t="shared" si="160"/>
        <v>2004</v>
      </c>
      <c r="V180" s="152">
        <f t="shared" si="160"/>
        <v>2005</v>
      </c>
      <c r="W180" s="152">
        <f t="shared" si="160"/>
        <v>2006</v>
      </c>
      <c r="X180" s="152">
        <f t="shared" si="160"/>
        <v>2007</v>
      </c>
      <c r="Y180" s="152">
        <f t="shared" si="160"/>
        <v>2008</v>
      </c>
      <c r="Z180" s="152">
        <f t="shared" si="160"/>
        <v>2009</v>
      </c>
      <c r="AA180" s="152">
        <f t="shared" si="160"/>
        <v>2010</v>
      </c>
      <c r="AB180" s="152">
        <f t="shared" si="160"/>
        <v>2011</v>
      </c>
      <c r="AC180" s="152">
        <f t="shared" si="160"/>
        <v>2012</v>
      </c>
      <c r="AD180" s="152">
        <f t="shared" si="160"/>
        <v>2013</v>
      </c>
      <c r="AE180" s="152">
        <f t="shared" si="160"/>
        <v>2014</v>
      </c>
      <c r="AF180" s="152">
        <f t="shared" si="160"/>
        <v>2015</v>
      </c>
      <c r="AG180" s="152">
        <f t="shared" si="160"/>
        <v>2016</v>
      </c>
      <c r="AH180" s="152">
        <f t="shared" si="160"/>
        <v>2017</v>
      </c>
      <c r="AI180" s="152">
        <f t="shared" si="160"/>
        <v>2018</v>
      </c>
      <c r="AJ180" s="152">
        <f t="shared" si="160"/>
        <v>2019</v>
      </c>
      <c r="AK180" s="152">
        <f t="shared" si="160"/>
        <v>2020</v>
      </c>
      <c r="AL180" s="152">
        <f t="shared" si="160"/>
        <v>2021</v>
      </c>
      <c r="AM180" s="152">
        <f t="shared" si="160"/>
        <v>2022</v>
      </c>
      <c r="AN180" s="152">
        <f t="shared" si="160"/>
        <v>2023</v>
      </c>
      <c r="AO180" s="152">
        <f t="shared" si="160"/>
        <v>2024</v>
      </c>
      <c r="AP180" s="152">
        <f t="shared" si="160"/>
        <v>2025</v>
      </c>
      <c r="AQ180" s="152">
        <f t="shared" si="160"/>
        <v>2026</v>
      </c>
      <c r="AR180" s="152">
        <f t="shared" si="160"/>
        <v>2027</v>
      </c>
      <c r="AS180" s="152">
        <f t="shared" si="160"/>
        <v>2028</v>
      </c>
      <c r="AT180" s="152">
        <f t="shared" si="160"/>
        <v>2029</v>
      </c>
      <c r="AU180" s="152">
        <f t="shared" si="160"/>
        <v>2030</v>
      </c>
      <c r="AV180" s="152">
        <f t="shared" si="160"/>
        <v>2031</v>
      </c>
      <c r="AW180" s="152">
        <f t="shared" si="160"/>
        <v>2032</v>
      </c>
      <c r="AX180" s="152">
        <f t="shared" si="160"/>
        <v>2033</v>
      </c>
      <c r="AY180" s="152">
        <f t="shared" si="160"/>
        <v>2034</v>
      </c>
      <c r="AZ180" s="152">
        <f t="shared" si="160"/>
        <v>2035</v>
      </c>
      <c r="BA180" s="152">
        <f t="shared" si="160"/>
        <v>2036</v>
      </c>
      <c r="BB180" s="152">
        <f t="shared" si="160"/>
        <v>2037</v>
      </c>
      <c r="BC180" s="152">
        <f t="shared" si="160"/>
        <v>2038</v>
      </c>
      <c r="BD180" s="152">
        <f t="shared" si="160"/>
        <v>2039</v>
      </c>
      <c r="BE180" s="152">
        <f t="shared" si="160"/>
        <v>2040</v>
      </c>
      <c r="BF180" s="152">
        <f t="shared" si="160"/>
        <v>2041</v>
      </c>
      <c r="BG180" s="152">
        <f t="shared" si="160"/>
        <v>2042</v>
      </c>
      <c r="BH180" s="152">
        <f t="shared" si="160"/>
        <v>2043</v>
      </c>
      <c r="BI180" s="152">
        <f t="shared" si="160"/>
        <v>2044</v>
      </c>
      <c r="BJ180" s="152">
        <f t="shared" si="160"/>
        <v>2045</v>
      </c>
      <c r="BK180" s="152">
        <f t="shared" si="160"/>
        <v>2046</v>
      </c>
      <c r="BL180" s="152">
        <f t="shared" si="160"/>
        <v>2047</v>
      </c>
      <c r="BM180" s="152">
        <f t="shared" si="160"/>
        <v>2048</v>
      </c>
      <c r="BN180" s="152">
        <f t="shared" si="160"/>
        <v>2049</v>
      </c>
      <c r="BO180" s="152">
        <f t="shared" si="160"/>
        <v>2050</v>
      </c>
    </row>
    <row r="181" spans="1:67" ht="13.5" customHeight="1">
      <c r="A181" s="762"/>
      <c r="B181" s="342" t="s">
        <v>1301</v>
      </c>
      <c r="C181" s="129" t="s">
        <v>1161</v>
      </c>
      <c r="D181" s="862"/>
      <c r="E181" s="274" t="s">
        <v>151</v>
      </c>
      <c r="F181" s="864"/>
      <c r="G181" s="977" t="str">
        <f>G168</f>
        <v/>
      </c>
      <c r="H181" s="977" t="str">
        <f t="shared" ref="H181:AK181" si="161">H168</f>
        <v/>
      </c>
      <c r="I181" s="977" t="str">
        <f t="shared" si="161"/>
        <v/>
      </c>
      <c r="J181" s="977" t="str">
        <f t="shared" si="161"/>
        <v/>
      </c>
      <c r="K181" s="977" t="str">
        <f t="shared" si="161"/>
        <v/>
      </c>
      <c r="L181" s="977" t="str">
        <f t="shared" si="161"/>
        <v/>
      </c>
      <c r="M181" s="977" t="str">
        <f t="shared" si="161"/>
        <v/>
      </c>
      <c r="N181" s="977" t="str">
        <f t="shared" si="161"/>
        <v/>
      </c>
      <c r="O181" s="977" t="str">
        <f t="shared" si="161"/>
        <v/>
      </c>
      <c r="P181" s="977" t="str">
        <f t="shared" si="161"/>
        <v/>
      </c>
      <c r="Q181" s="977" t="str">
        <f t="shared" si="161"/>
        <v/>
      </c>
      <c r="R181" s="977" t="str">
        <f t="shared" si="161"/>
        <v/>
      </c>
      <c r="S181" s="977" t="str">
        <f t="shared" si="161"/>
        <v/>
      </c>
      <c r="T181" s="977" t="str">
        <f t="shared" si="161"/>
        <v/>
      </c>
      <c r="U181" s="977" t="str">
        <f t="shared" si="161"/>
        <v/>
      </c>
      <c r="V181" s="977" t="str">
        <f t="shared" si="161"/>
        <v/>
      </c>
      <c r="W181" s="977" t="str">
        <f t="shared" si="161"/>
        <v/>
      </c>
      <c r="X181" s="977" t="str">
        <f t="shared" si="161"/>
        <v/>
      </c>
      <c r="Y181" s="977" t="str">
        <f t="shared" si="161"/>
        <v/>
      </c>
      <c r="Z181" s="977" t="str">
        <f t="shared" si="161"/>
        <v/>
      </c>
      <c r="AA181" s="977" t="str">
        <f t="shared" si="161"/>
        <v/>
      </c>
      <c r="AB181" s="977" t="str">
        <f t="shared" si="161"/>
        <v/>
      </c>
      <c r="AC181" s="977" t="str">
        <f t="shared" si="161"/>
        <v/>
      </c>
      <c r="AD181" s="977" t="str">
        <f t="shared" si="161"/>
        <v/>
      </c>
      <c r="AE181" s="977" t="str">
        <f t="shared" si="161"/>
        <v/>
      </c>
      <c r="AF181" s="977" t="str">
        <f t="shared" si="161"/>
        <v/>
      </c>
      <c r="AG181" s="977" t="str">
        <f t="shared" si="161"/>
        <v/>
      </c>
      <c r="AH181" s="977" t="str">
        <f t="shared" si="161"/>
        <v/>
      </c>
      <c r="AI181" s="977" t="str">
        <f t="shared" si="161"/>
        <v/>
      </c>
      <c r="AJ181" s="977" t="str">
        <f t="shared" si="161"/>
        <v/>
      </c>
      <c r="AK181" s="977" t="str">
        <f t="shared" si="161"/>
        <v/>
      </c>
      <c r="AL181" s="977" t="str">
        <f>AL168</f>
        <v/>
      </c>
      <c r="AM181" s="977" t="str">
        <f>AM168</f>
        <v/>
      </c>
      <c r="AN181" s="977" t="str">
        <f>AN168</f>
        <v/>
      </c>
      <c r="AO181" s="977" t="str">
        <f>AO168</f>
        <v/>
      </c>
      <c r="AP181" s="977" t="str">
        <f>AP168</f>
        <v/>
      </c>
      <c r="AQ181" s="977" t="str">
        <f t="shared" ref="AQ181:BO181" si="162">AQ168</f>
        <v/>
      </c>
      <c r="AR181" s="977" t="str">
        <f t="shared" si="162"/>
        <v/>
      </c>
      <c r="AS181" s="977" t="str">
        <f t="shared" si="162"/>
        <v/>
      </c>
      <c r="AT181" s="977" t="str">
        <f t="shared" si="162"/>
        <v/>
      </c>
      <c r="AU181" s="977" t="str">
        <f t="shared" si="162"/>
        <v/>
      </c>
      <c r="AV181" s="977" t="str">
        <f t="shared" si="162"/>
        <v/>
      </c>
      <c r="AW181" s="977" t="str">
        <f t="shared" si="162"/>
        <v/>
      </c>
      <c r="AX181" s="977" t="str">
        <f t="shared" si="162"/>
        <v/>
      </c>
      <c r="AY181" s="977" t="str">
        <f t="shared" si="162"/>
        <v/>
      </c>
      <c r="AZ181" s="977" t="str">
        <f t="shared" si="162"/>
        <v/>
      </c>
      <c r="BA181" s="977" t="str">
        <f t="shared" si="162"/>
        <v/>
      </c>
      <c r="BB181" s="977" t="str">
        <f t="shared" si="162"/>
        <v/>
      </c>
      <c r="BC181" s="977" t="str">
        <f t="shared" si="162"/>
        <v/>
      </c>
      <c r="BD181" s="977" t="str">
        <f t="shared" si="162"/>
        <v/>
      </c>
      <c r="BE181" s="977" t="str">
        <f t="shared" si="162"/>
        <v/>
      </c>
      <c r="BF181" s="977" t="str">
        <f t="shared" si="162"/>
        <v/>
      </c>
      <c r="BG181" s="977" t="str">
        <f t="shared" si="162"/>
        <v/>
      </c>
      <c r="BH181" s="977" t="str">
        <f t="shared" si="162"/>
        <v/>
      </c>
      <c r="BI181" s="977" t="str">
        <f t="shared" si="162"/>
        <v/>
      </c>
      <c r="BJ181" s="977" t="str">
        <f t="shared" si="162"/>
        <v/>
      </c>
      <c r="BK181" s="977" t="str">
        <f t="shared" si="162"/>
        <v/>
      </c>
      <c r="BL181" s="977" t="str">
        <f t="shared" si="162"/>
        <v/>
      </c>
      <c r="BM181" s="977" t="str">
        <f t="shared" si="162"/>
        <v/>
      </c>
      <c r="BN181" s="977" t="str">
        <f t="shared" si="162"/>
        <v/>
      </c>
      <c r="BO181" s="977" t="str">
        <f t="shared" si="162"/>
        <v/>
      </c>
    </row>
    <row r="182" spans="1:67" ht="13.5" customHeight="1" thickBot="1">
      <c r="G182" s="856"/>
      <c r="H182" s="856"/>
      <c r="I182" s="856"/>
      <c r="J182" s="856"/>
      <c r="K182" s="856"/>
      <c r="L182" s="856"/>
      <c r="M182" s="856"/>
      <c r="N182" s="856"/>
      <c r="O182" s="856"/>
      <c r="P182" s="856"/>
      <c r="Q182" s="856"/>
      <c r="R182" s="856"/>
      <c r="S182" s="856"/>
      <c r="T182" s="856"/>
      <c r="U182" s="856"/>
      <c r="V182" s="856"/>
      <c r="W182" s="856"/>
      <c r="X182" s="856"/>
      <c r="Y182" s="856"/>
      <c r="Z182" s="856"/>
      <c r="AA182" s="856"/>
      <c r="AB182" s="856"/>
      <c r="AC182" s="856"/>
      <c r="AD182" s="856"/>
      <c r="AE182" s="856"/>
      <c r="AF182" s="856"/>
      <c r="AG182" s="856"/>
      <c r="AH182" s="856"/>
      <c r="AI182" s="856"/>
      <c r="AJ182" s="856"/>
      <c r="AK182" s="856"/>
      <c r="AL182" s="856"/>
      <c r="AM182" s="856"/>
      <c r="AN182" s="856"/>
      <c r="AO182" s="856"/>
      <c r="AP182" s="856"/>
      <c r="AQ182" s="856"/>
      <c r="AR182" s="856"/>
      <c r="AS182" s="856"/>
      <c r="AT182" s="856"/>
      <c r="AU182" s="856"/>
      <c r="AV182" s="856"/>
      <c r="AW182" s="856"/>
      <c r="AX182" s="856"/>
      <c r="AY182" s="856"/>
      <c r="AZ182" s="856"/>
      <c r="BA182" s="856"/>
      <c r="BB182" s="856"/>
      <c r="BC182" s="856"/>
      <c r="BD182" s="856"/>
      <c r="BE182" s="856"/>
      <c r="BF182" s="856"/>
      <c r="BG182" s="856"/>
      <c r="BH182" s="856"/>
      <c r="BI182" s="856"/>
      <c r="BJ182" s="856"/>
      <c r="BK182" s="856"/>
      <c r="BL182" s="856"/>
      <c r="BM182" s="856"/>
      <c r="BN182" s="856"/>
      <c r="BO182" s="856"/>
    </row>
    <row r="183" spans="1:67" ht="13.5" customHeight="1" thickBot="1">
      <c r="B183" s="32" t="s">
        <v>1162</v>
      </c>
      <c r="C183" s="721"/>
      <c r="D183" s="721"/>
      <c r="E183" s="722"/>
      <c r="F183" s="860"/>
      <c r="G183" s="152">
        <f t="shared" ref="G183:BO183" si="163">G$7</f>
        <v>1990</v>
      </c>
      <c r="H183" s="152">
        <f t="shared" si="163"/>
        <v>1991</v>
      </c>
      <c r="I183" s="152">
        <f t="shared" si="163"/>
        <v>1992</v>
      </c>
      <c r="J183" s="152">
        <f t="shared" si="163"/>
        <v>1993</v>
      </c>
      <c r="K183" s="152">
        <f t="shared" si="163"/>
        <v>1994</v>
      </c>
      <c r="L183" s="152">
        <f t="shared" si="163"/>
        <v>1995</v>
      </c>
      <c r="M183" s="152">
        <f t="shared" si="163"/>
        <v>1996</v>
      </c>
      <c r="N183" s="152">
        <f t="shared" si="163"/>
        <v>1997</v>
      </c>
      <c r="O183" s="152">
        <f t="shared" si="163"/>
        <v>1998</v>
      </c>
      <c r="P183" s="152">
        <f t="shared" si="163"/>
        <v>1999</v>
      </c>
      <c r="Q183" s="152">
        <f t="shared" si="163"/>
        <v>2000</v>
      </c>
      <c r="R183" s="152">
        <f t="shared" si="163"/>
        <v>2001</v>
      </c>
      <c r="S183" s="152">
        <f t="shared" si="163"/>
        <v>2002</v>
      </c>
      <c r="T183" s="152">
        <f t="shared" si="163"/>
        <v>2003</v>
      </c>
      <c r="U183" s="152">
        <f t="shared" si="163"/>
        <v>2004</v>
      </c>
      <c r="V183" s="152">
        <f t="shared" si="163"/>
        <v>2005</v>
      </c>
      <c r="W183" s="152">
        <f t="shared" si="163"/>
        <v>2006</v>
      </c>
      <c r="X183" s="152">
        <f t="shared" si="163"/>
        <v>2007</v>
      </c>
      <c r="Y183" s="152">
        <f t="shared" si="163"/>
        <v>2008</v>
      </c>
      <c r="Z183" s="152">
        <f t="shared" si="163"/>
        <v>2009</v>
      </c>
      <c r="AA183" s="152">
        <f t="shared" si="163"/>
        <v>2010</v>
      </c>
      <c r="AB183" s="152">
        <f t="shared" si="163"/>
        <v>2011</v>
      </c>
      <c r="AC183" s="152">
        <f t="shared" si="163"/>
        <v>2012</v>
      </c>
      <c r="AD183" s="152">
        <f t="shared" si="163"/>
        <v>2013</v>
      </c>
      <c r="AE183" s="152">
        <f t="shared" si="163"/>
        <v>2014</v>
      </c>
      <c r="AF183" s="152">
        <f t="shared" si="163"/>
        <v>2015</v>
      </c>
      <c r="AG183" s="152">
        <f t="shared" si="163"/>
        <v>2016</v>
      </c>
      <c r="AH183" s="152">
        <f t="shared" si="163"/>
        <v>2017</v>
      </c>
      <c r="AI183" s="152">
        <f t="shared" si="163"/>
        <v>2018</v>
      </c>
      <c r="AJ183" s="152">
        <f t="shared" si="163"/>
        <v>2019</v>
      </c>
      <c r="AK183" s="152">
        <f t="shared" si="163"/>
        <v>2020</v>
      </c>
      <c r="AL183" s="152">
        <f t="shared" si="163"/>
        <v>2021</v>
      </c>
      <c r="AM183" s="152">
        <f t="shared" si="163"/>
        <v>2022</v>
      </c>
      <c r="AN183" s="152">
        <f t="shared" si="163"/>
        <v>2023</v>
      </c>
      <c r="AO183" s="152">
        <f t="shared" si="163"/>
        <v>2024</v>
      </c>
      <c r="AP183" s="152">
        <f t="shared" si="163"/>
        <v>2025</v>
      </c>
      <c r="AQ183" s="152">
        <f t="shared" si="163"/>
        <v>2026</v>
      </c>
      <c r="AR183" s="152">
        <f t="shared" si="163"/>
        <v>2027</v>
      </c>
      <c r="AS183" s="152">
        <f t="shared" si="163"/>
        <v>2028</v>
      </c>
      <c r="AT183" s="152">
        <f t="shared" si="163"/>
        <v>2029</v>
      </c>
      <c r="AU183" s="152">
        <f t="shared" si="163"/>
        <v>2030</v>
      </c>
      <c r="AV183" s="152">
        <f t="shared" si="163"/>
        <v>2031</v>
      </c>
      <c r="AW183" s="152">
        <f t="shared" si="163"/>
        <v>2032</v>
      </c>
      <c r="AX183" s="152">
        <f t="shared" si="163"/>
        <v>2033</v>
      </c>
      <c r="AY183" s="152">
        <f t="shared" si="163"/>
        <v>2034</v>
      </c>
      <c r="AZ183" s="152">
        <f t="shared" si="163"/>
        <v>2035</v>
      </c>
      <c r="BA183" s="152">
        <f t="shared" si="163"/>
        <v>2036</v>
      </c>
      <c r="BB183" s="152">
        <f t="shared" si="163"/>
        <v>2037</v>
      </c>
      <c r="BC183" s="152">
        <f t="shared" si="163"/>
        <v>2038</v>
      </c>
      <c r="BD183" s="152">
        <f t="shared" si="163"/>
        <v>2039</v>
      </c>
      <c r="BE183" s="152">
        <f t="shared" si="163"/>
        <v>2040</v>
      </c>
      <c r="BF183" s="152">
        <f t="shared" si="163"/>
        <v>2041</v>
      </c>
      <c r="BG183" s="152">
        <f t="shared" si="163"/>
        <v>2042</v>
      </c>
      <c r="BH183" s="152">
        <f t="shared" si="163"/>
        <v>2043</v>
      </c>
      <c r="BI183" s="152">
        <f t="shared" si="163"/>
        <v>2044</v>
      </c>
      <c r="BJ183" s="152">
        <f t="shared" si="163"/>
        <v>2045</v>
      </c>
      <c r="BK183" s="152">
        <f t="shared" si="163"/>
        <v>2046</v>
      </c>
      <c r="BL183" s="152">
        <f t="shared" si="163"/>
        <v>2047</v>
      </c>
      <c r="BM183" s="152">
        <f t="shared" si="163"/>
        <v>2048</v>
      </c>
      <c r="BN183" s="152">
        <f t="shared" si="163"/>
        <v>2049</v>
      </c>
      <c r="BO183" s="152">
        <f t="shared" si="163"/>
        <v>2050</v>
      </c>
    </row>
    <row r="184" spans="1:67" s="41" customFormat="1" ht="13.5" customHeight="1">
      <c r="B184" s="611">
        <v>60</v>
      </c>
      <c r="C184" s="36" t="s">
        <v>862</v>
      </c>
      <c r="D184" s="42" t="s">
        <v>682</v>
      </c>
      <c r="E184" s="274" t="s">
        <v>152</v>
      </c>
      <c r="F184" s="288"/>
      <c r="G184" s="976" t="e">
        <f>IF(G$40="","",IF(G$40=0,"n. appl.",G175/G$40*1000))</f>
        <v>#VALUE!</v>
      </c>
      <c r="H184" s="976" t="e">
        <f t="shared" ref="H184:AK184" si="164">IF(H$40="","",IF(H$40=0,"n. appl.",H175/H$40*1000))</f>
        <v>#VALUE!</v>
      </c>
      <c r="I184" s="976" t="e">
        <f t="shared" si="164"/>
        <v>#VALUE!</v>
      </c>
      <c r="J184" s="976" t="e">
        <f t="shared" si="164"/>
        <v>#VALUE!</v>
      </c>
      <c r="K184" s="976" t="e">
        <f t="shared" si="164"/>
        <v>#VALUE!</v>
      </c>
      <c r="L184" s="976" t="e">
        <f t="shared" si="164"/>
        <v>#VALUE!</v>
      </c>
      <c r="M184" s="976" t="e">
        <f t="shared" si="164"/>
        <v>#VALUE!</v>
      </c>
      <c r="N184" s="976" t="e">
        <f t="shared" si="164"/>
        <v>#VALUE!</v>
      </c>
      <c r="O184" s="976" t="e">
        <f t="shared" si="164"/>
        <v>#VALUE!</v>
      </c>
      <c r="P184" s="976" t="e">
        <f t="shared" si="164"/>
        <v>#VALUE!</v>
      </c>
      <c r="Q184" s="976" t="e">
        <f t="shared" si="164"/>
        <v>#VALUE!</v>
      </c>
      <c r="R184" s="976" t="e">
        <f t="shared" si="164"/>
        <v>#VALUE!</v>
      </c>
      <c r="S184" s="976" t="e">
        <f t="shared" si="164"/>
        <v>#VALUE!</v>
      </c>
      <c r="T184" s="976" t="e">
        <f t="shared" si="164"/>
        <v>#VALUE!</v>
      </c>
      <c r="U184" s="976" t="e">
        <f t="shared" si="164"/>
        <v>#VALUE!</v>
      </c>
      <c r="V184" s="976" t="e">
        <f t="shared" si="164"/>
        <v>#VALUE!</v>
      </c>
      <c r="W184" s="976" t="e">
        <f t="shared" si="164"/>
        <v>#VALUE!</v>
      </c>
      <c r="X184" s="976" t="e">
        <f t="shared" si="164"/>
        <v>#VALUE!</v>
      </c>
      <c r="Y184" s="976" t="e">
        <f t="shared" si="164"/>
        <v>#VALUE!</v>
      </c>
      <c r="Z184" s="976" t="e">
        <f t="shared" si="164"/>
        <v>#VALUE!</v>
      </c>
      <c r="AA184" s="976" t="e">
        <f t="shared" si="164"/>
        <v>#VALUE!</v>
      </c>
      <c r="AB184" s="976" t="e">
        <f t="shared" si="164"/>
        <v>#VALUE!</v>
      </c>
      <c r="AC184" s="976" t="e">
        <f t="shared" si="164"/>
        <v>#VALUE!</v>
      </c>
      <c r="AD184" s="976" t="e">
        <f t="shared" si="164"/>
        <v>#VALUE!</v>
      </c>
      <c r="AE184" s="976" t="e">
        <f t="shared" si="164"/>
        <v>#VALUE!</v>
      </c>
      <c r="AF184" s="976" t="e">
        <f t="shared" si="164"/>
        <v>#VALUE!</v>
      </c>
      <c r="AG184" s="976" t="e">
        <f t="shared" si="164"/>
        <v>#VALUE!</v>
      </c>
      <c r="AH184" s="976" t="e">
        <f t="shared" si="164"/>
        <v>#VALUE!</v>
      </c>
      <c r="AI184" s="976" t="e">
        <f t="shared" si="164"/>
        <v>#VALUE!</v>
      </c>
      <c r="AJ184" s="976" t="e">
        <f t="shared" si="164"/>
        <v>#VALUE!</v>
      </c>
      <c r="AK184" s="976" t="e">
        <f t="shared" si="164"/>
        <v>#VALUE!</v>
      </c>
      <c r="AL184" s="976" t="e">
        <f t="shared" ref="AL184:AP186" si="165">IF(AL$40="","",IF(AL$40=0,"n. appl.",AL175/AL$40*1000))</f>
        <v>#VALUE!</v>
      </c>
      <c r="AM184" s="976" t="e">
        <f t="shared" si="165"/>
        <v>#VALUE!</v>
      </c>
      <c r="AN184" s="976" t="e">
        <f t="shared" si="165"/>
        <v>#VALUE!</v>
      </c>
      <c r="AO184" s="976" t="e">
        <f t="shared" si="165"/>
        <v>#VALUE!</v>
      </c>
      <c r="AP184" s="976" t="e">
        <f t="shared" si="165"/>
        <v>#VALUE!</v>
      </c>
      <c r="AQ184" s="976" t="e">
        <f t="shared" ref="AQ184:BO184" si="166">IF(AQ$40="","",IF(AQ$40=0,"n. appl.",AQ175/AQ$40*1000))</f>
        <v>#VALUE!</v>
      </c>
      <c r="AR184" s="976" t="e">
        <f t="shared" si="166"/>
        <v>#VALUE!</v>
      </c>
      <c r="AS184" s="976" t="e">
        <f t="shared" si="166"/>
        <v>#VALUE!</v>
      </c>
      <c r="AT184" s="976" t="e">
        <f t="shared" si="166"/>
        <v>#VALUE!</v>
      </c>
      <c r="AU184" s="976" t="e">
        <f t="shared" si="166"/>
        <v>#VALUE!</v>
      </c>
      <c r="AV184" s="976" t="e">
        <f t="shared" si="166"/>
        <v>#VALUE!</v>
      </c>
      <c r="AW184" s="976" t="e">
        <f t="shared" si="166"/>
        <v>#VALUE!</v>
      </c>
      <c r="AX184" s="976" t="e">
        <f t="shared" si="166"/>
        <v>#VALUE!</v>
      </c>
      <c r="AY184" s="976" t="e">
        <f t="shared" si="166"/>
        <v>#VALUE!</v>
      </c>
      <c r="AZ184" s="976" t="e">
        <f t="shared" si="166"/>
        <v>#VALUE!</v>
      </c>
      <c r="BA184" s="976" t="e">
        <f t="shared" si="166"/>
        <v>#VALUE!</v>
      </c>
      <c r="BB184" s="976" t="e">
        <f t="shared" si="166"/>
        <v>#VALUE!</v>
      </c>
      <c r="BC184" s="976" t="e">
        <f t="shared" si="166"/>
        <v>#VALUE!</v>
      </c>
      <c r="BD184" s="976" t="e">
        <f t="shared" si="166"/>
        <v>#VALUE!</v>
      </c>
      <c r="BE184" s="976" t="e">
        <f t="shared" si="166"/>
        <v>#VALUE!</v>
      </c>
      <c r="BF184" s="976" t="e">
        <f t="shared" si="166"/>
        <v>#VALUE!</v>
      </c>
      <c r="BG184" s="976" t="e">
        <f t="shared" si="166"/>
        <v>#VALUE!</v>
      </c>
      <c r="BH184" s="976" t="e">
        <f t="shared" si="166"/>
        <v>#VALUE!</v>
      </c>
      <c r="BI184" s="976" t="e">
        <f t="shared" si="166"/>
        <v>#VALUE!</v>
      </c>
      <c r="BJ184" s="976" t="e">
        <f t="shared" si="166"/>
        <v>#VALUE!</v>
      </c>
      <c r="BK184" s="976" t="e">
        <f t="shared" si="166"/>
        <v>#VALUE!</v>
      </c>
      <c r="BL184" s="976" t="e">
        <f t="shared" si="166"/>
        <v>#VALUE!</v>
      </c>
      <c r="BM184" s="976" t="e">
        <f t="shared" si="166"/>
        <v>#VALUE!</v>
      </c>
      <c r="BN184" s="976" t="e">
        <f t="shared" si="166"/>
        <v>#VALUE!</v>
      </c>
      <c r="BO184" s="976" t="e">
        <f t="shared" si="166"/>
        <v>#VALUE!</v>
      </c>
    </row>
    <row r="185" spans="1:67" s="41" customFormat="1" ht="13.5" customHeight="1">
      <c r="B185" s="611" t="s">
        <v>270</v>
      </c>
      <c r="C185" s="36"/>
      <c r="D185" s="74" t="s">
        <v>364</v>
      </c>
      <c r="E185" s="274" t="s">
        <v>152</v>
      </c>
      <c r="F185" s="288"/>
      <c r="G185" s="976" t="e">
        <f>IF(G$40="","",IF(G$40=0,"n. appl.",G176/G$40*1000))</f>
        <v>#VALUE!</v>
      </c>
      <c r="H185" s="976" t="e">
        <f t="shared" ref="H185:AK185" si="167">IF(H$40="","",IF(H$40=0,"n. appl.",H176/H$40*1000))</f>
        <v>#VALUE!</v>
      </c>
      <c r="I185" s="976" t="e">
        <f t="shared" si="167"/>
        <v>#VALUE!</v>
      </c>
      <c r="J185" s="976" t="e">
        <f t="shared" si="167"/>
        <v>#VALUE!</v>
      </c>
      <c r="K185" s="976" t="e">
        <f t="shared" si="167"/>
        <v>#VALUE!</v>
      </c>
      <c r="L185" s="976" t="e">
        <f t="shared" si="167"/>
        <v>#VALUE!</v>
      </c>
      <c r="M185" s="976" t="e">
        <f t="shared" si="167"/>
        <v>#VALUE!</v>
      </c>
      <c r="N185" s="976" t="e">
        <f t="shared" si="167"/>
        <v>#VALUE!</v>
      </c>
      <c r="O185" s="976" t="e">
        <f t="shared" si="167"/>
        <v>#VALUE!</v>
      </c>
      <c r="P185" s="976" t="e">
        <f t="shared" si="167"/>
        <v>#VALUE!</v>
      </c>
      <c r="Q185" s="976" t="e">
        <f t="shared" si="167"/>
        <v>#VALUE!</v>
      </c>
      <c r="R185" s="976" t="e">
        <f t="shared" si="167"/>
        <v>#VALUE!</v>
      </c>
      <c r="S185" s="976" t="e">
        <f t="shared" si="167"/>
        <v>#VALUE!</v>
      </c>
      <c r="T185" s="976" t="e">
        <f t="shared" si="167"/>
        <v>#VALUE!</v>
      </c>
      <c r="U185" s="976" t="e">
        <f t="shared" si="167"/>
        <v>#VALUE!</v>
      </c>
      <c r="V185" s="976" t="e">
        <f t="shared" si="167"/>
        <v>#VALUE!</v>
      </c>
      <c r="W185" s="976" t="e">
        <f t="shared" si="167"/>
        <v>#VALUE!</v>
      </c>
      <c r="X185" s="976" t="e">
        <f t="shared" si="167"/>
        <v>#VALUE!</v>
      </c>
      <c r="Y185" s="976" t="e">
        <f t="shared" si="167"/>
        <v>#VALUE!</v>
      </c>
      <c r="Z185" s="976" t="e">
        <f t="shared" si="167"/>
        <v>#VALUE!</v>
      </c>
      <c r="AA185" s="976" t="e">
        <f t="shared" si="167"/>
        <v>#VALUE!</v>
      </c>
      <c r="AB185" s="976" t="e">
        <f t="shared" si="167"/>
        <v>#VALUE!</v>
      </c>
      <c r="AC185" s="976" t="e">
        <f t="shared" si="167"/>
        <v>#VALUE!</v>
      </c>
      <c r="AD185" s="976" t="e">
        <f t="shared" si="167"/>
        <v>#VALUE!</v>
      </c>
      <c r="AE185" s="976" t="e">
        <f t="shared" si="167"/>
        <v>#VALUE!</v>
      </c>
      <c r="AF185" s="976" t="e">
        <f t="shared" si="167"/>
        <v>#VALUE!</v>
      </c>
      <c r="AG185" s="976" t="e">
        <f t="shared" si="167"/>
        <v>#VALUE!</v>
      </c>
      <c r="AH185" s="976" t="e">
        <f t="shared" si="167"/>
        <v>#VALUE!</v>
      </c>
      <c r="AI185" s="976" t="e">
        <f t="shared" si="167"/>
        <v>#VALUE!</v>
      </c>
      <c r="AJ185" s="976" t="e">
        <f t="shared" si="167"/>
        <v>#VALUE!</v>
      </c>
      <c r="AK185" s="976" t="e">
        <f t="shared" si="167"/>
        <v>#VALUE!</v>
      </c>
      <c r="AL185" s="976" t="e">
        <f t="shared" si="165"/>
        <v>#VALUE!</v>
      </c>
      <c r="AM185" s="976" t="e">
        <f t="shared" si="165"/>
        <v>#VALUE!</v>
      </c>
      <c r="AN185" s="976" t="e">
        <f t="shared" si="165"/>
        <v>#VALUE!</v>
      </c>
      <c r="AO185" s="976" t="e">
        <f t="shared" si="165"/>
        <v>#VALUE!</v>
      </c>
      <c r="AP185" s="976" t="e">
        <f t="shared" si="165"/>
        <v>#VALUE!</v>
      </c>
      <c r="AQ185" s="976" t="e">
        <f t="shared" ref="AQ185:BO185" si="168">IF(AQ$40="","",IF(AQ$40=0,"n. appl.",AQ176/AQ$40*1000))</f>
        <v>#VALUE!</v>
      </c>
      <c r="AR185" s="976" t="e">
        <f t="shared" si="168"/>
        <v>#VALUE!</v>
      </c>
      <c r="AS185" s="976" t="e">
        <f t="shared" si="168"/>
        <v>#VALUE!</v>
      </c>
      <c r="AT185" s="976" t="e">
        <f t="shared" si="168"/>
        <v>#VALUE!</v>
      </c>
      <c r="AU185" s="976" t="e">
        <f t="shared" si="168"/>
        <v>#VALUE!</v>
      </c>
      <c r="AV185" s="976" t="e">
        <f t="shared" si="168"/>
        <v>#VALUE!</v>
      </c>
      <c r="AW185" s="976" t="e">
        <f t="shared" si="168"/>
        <v>#VALUE!</v>
      </c>
      <c r="AX185" s="976" t="e">
        <f t="shared" si="168"/>
        <v>#VALUE!</v>
      </c>
      <c r="AY185" s="976" t="e">
        <f t="shared" si="168"/>
        <v>#VALUE!</v>
      </c>
      <c r="AZ185" s="976" t="e">
        <f t="shared" si="168"/>
        <v>#VALUE!</v>
      </c>
      <c r="BA185" s="976" t="e">
        <f t="shared" si="168"/>
        <v>#VALUE!</v>
      </c>
      <c r="BB185" s="976" t="e">
        <f t="shared" si="168"/>
        <v>#VALUE!</v>
      </c>
      <c r="BC185" s="976" t="e">
        <f t="shared" si="168"/>
        <v>#VALUE!</v>
      </c>
      <c r="BD185" s="976" t="e">
        <f t="shared" si="168"/>
        <v>#VALUE!</v>
      </c>
      <c r="BE185" s="976" t="e">
        <f t="shared" si="168"/>
        <v>#VALUE!</v>
      </c>
      <c r="BF185" s="976" t="e">
        <f t="shared" si="168"/>
        <v>#VALUE!</v>
      </c>
      <c r="BG185" s="976" t="e">
        <f t="shared" si="168"/>
        <v>#VALUE!</v>
      </c>
      <c r="BH185" s="976" t="e">
        <f t="shared" si="168"/>
        <v>#VALUE!</v>
      </c>
      <c r="BI185" s="976" t="e">
        <f t="shared" si="168"/>
        <v>#VALUE!</v>
      </c>
      <c r="BJ185" s="976" t="e">
        <f t="shared" si="168"/>
        <v>#VALUE!</v>
      </c>
      <c r="BK185" s="976" t="e">
        <f t="shared" si="168"/>
        <v>#VALUE!</v>
      </c>
      <c r="BL185" s="976" t="e">
        <f t="shared" si="168"/>
        <v>#VALUE!</v>
      </c>
      <c r="BM185" s="976" t="e">
        <f t="shared" si="168"/>
        <v>#VALUE!</v>
      </c>
      <c r="BN185" s="976" t="e">
        <f t="shared" si="168"/>
        <v>#VALUE!</v>
      </c>
      <c r="BO185" s="976" t="e">
        <f t="shared" si="168"/>
        <v>#VALUE!</v>
      </c>
    </row>
    <row r="186" spans="1:67" s="41" customFormat="1" ht="13.5" customHeight="1">
      <c r="B186" s="611" t="s">
        <v>271</v>
      </c>
      <c r="C186" s="36"/>
      <c r="D186" s="74" t="s">
        <v>859</v>
      </c>
      <c r="E186" s="274" t="s">
        <v>152</v>
      </c>
      <c r="F186" s="288"/>
      <c r="G186" s="976" t="e">
        <f>IF(G$40="","",IF(G$40=0,"n. appl.",G177/G$40*1000))</f>
        <v>#VALUE!</v>
      </c>
      <c r="H186" s="976" t="e">
        <f t="shared" ref="H186:AK186" si="169">IF(H$40="","",IF(H$40=0,"n. appl.",H177/H$40*1000))</f>
        <v>#VALUE!</v>
      </c>
      <c r="I186" s="976" t="e">
        <f t="shared" si="169"/>
        <v>#VALUE!</v>
      </c>
      <c r="J186" s="976" t="e">
        <f t="shared" si="169"/>
        <v>#VALUE!</v>
      </c>
      <c r="K186" s="976" t="e">
        <f t="shared" si="169"/>
        <v>#VALUE!</v>
      </c>
      <c r="L186" s="976" t="e">
        <f t="shared" si="169"/>
        <v>#VALUE!</v>
      </c>
      <c r="M186" s="976" t="e">
        <f t="shared" si="169"/>
        <v>#VALUE!</v>
      </c>
      <c r="N186" s="976" t="e">
        <f t="shared" si="169"/>
        <v>#VALUE!</v>
      </c>
      <c r="O186" s="976" t="e">
        <f t="shared" si="169"/>
        <v>#VALUE!</v>
      </c>
      <c r="P186" s="976" t="e">
        <f t="shared" si="169"/>
        <v>#VALUE!</v>
      </c>
      <c r="Q186" s="976" t="e">
        <f t="shared" si="169"/>
        <v>#VALUE!</v>
      </c>
      <c r="R186" s="976" t="e">
        <f t="shared" si="169"/>
        <v>#VALUE!</v>
      </c>
      <c r="S186" s="976" t="e">
        <f t="shared" si="169"/>
        <v>#VALUE!</v>
      </c>
      <c r="T186" s="976" t="e">
        <f t="shared" si="169"/>
        <v>#VALUE!</v>
      </c>
      <c r="U186" s="976" t="e">
        <f t="shared" si="169"/>
        <v>#VALUE!</v>
      </c>
      <c r="V186" s="976" t="e">
        <f t="shared" si="169"/>
        <v>#VALUE!</v>
      </c>
      <c r="W186" s="976" t="e">
        <f t="shared" si="169"/>
        <v>#VALUE!</v>
      </c>
      <c r="X186" s="976" t="e">
        <f t="shared" si="169"/>
        <v>#VALUE!</v>
      </c>
      <c r="Y186" s="976" t="e">
        <f t="shared" si="169"/>
        <v>#VALUE!</v>
      </c>
      <c r="Z186" s="976" t="e">
        <f t="shared" si="169"/>
        <v>#VALUE!</v>
      </c>
      <c r="AA186" s="976" t="e">
        <f t="shared" si="169"/>
        <v>#VALUE!</v>
      </c>
      <c r="AB186" s="976" t="e">
        <f t="shared" si="169"/>
        <v>#VALUE!</v>
      </c>
      <c r="AC186" s="976" t="e">
        <f t="shared" si="169"/>
        <v>#VALUE!</v>
      </c>
      <c r="AD186" s="976" t="e">
        <f t="shared" si="169"/>
        <v>#VALUE!</v>
      </c>
      <c r="AE186" s="976" t="e">
        <f t="shared" si="169"/>
        <v>#VALUE!</v>
      </c>
      <c r="AF186" s="976" t="e">
        <f t="shared" si="169"/>
        <v>#VALUE!</v>
      </c>
      <c r="AG186" s="976" t="e">
        <f t="shared" si="169"/>
        <v>#VALUE!</v>
      </c>
      <c r="AH186" s="976" t="e">
        <f t="shared" si="169"/>
        <v>#VALUE!</v>
      </c>
      <c r="AI186" s="976" t="e">
        <f t="shared" si="169"/>
        <v>#VALUE!</v>
      </c>
      <c r="AJ186" s="976" t="e">
        <f t="shared" si="169"/>
        <v>#VALUE!</v>
      </c>
      <c r="AK186" s="976" t="e">
        <f t="shared" si="169"/>
        <v>#VALUE!</v>
      </c>
      <c r="AL186" s="976" t="e">
        <f t="shared" si="165"/>
        <v>#VALUE!</v>
      </c>
      <c r="AM186" s="976" t="e">
        <f t="shared" si="165"/>
        <v>#VALUE!</v>
      </c>
      <c r="AN186" s="976" t="e">
        <f t="shared" si="165"/>
        <v>#VALUE!</v>
      </c>
      <c r="AO186" s="976" t="e">
        <f t="shared" si="165"/>
        <v>#VALUE!</v>
      </c>
      <c r="AP186" s="976" t="e">
        <f t="shared" si="165"/>
        <v>#VALUE!</v>
      </c>
      <c r="AQ186" s="976" t="e">
        <f t="shared" ref="AQ186:BO186" si="170">IF(AQ$40="","",IF(AQ$40=0,"n. appl.",AQ177/AQ$40*1000))</f>
        <v>#VALUE!</v>
      </c>
      <c r="AR186" s="976" t="e">
        <f t="shared" si="170"/>
        <v>#VALUE!</v>
      </c>
      <c r="AS186" s="976" t="e">
        <f t="shared" si="170"/>
        <v>#VALUE!</v>
      </c>
      <c r="AT186" s="976" t="e">
        <f t="shared" si="170"/>
        <v>#VALUE!</v>
      </c>
      <c r="AU186" s="976" t="e">
        <f t="shared" si="170"/>
        <v>#VALUE!</v>
      </c>
      <c r="AV186" s="976" t="e">
        <f t="shared" si="170"/>
        <v>#VALUE!</v>
      </c>
      <c r="AW186" s="976" t="e">
        <f t="shared" si="170"/>
        <v>#VALUE!</v>
      </c>
      <c r="AX186" s="976" t="e">
        <f t="shared" si="170"/>
        <v>#VALUE!</v>
      </c>
      <c r="AY186" s="976" t="e">
        <f t="shared" si="170"/>
        <v>#VALUE!</v>
      </c>
      <c r="AZ186" s="976" t="e">
        <f t="shared" si="170"/>
        <v>#VALUE!</v>
      </c>
      <c r="BA186" s="976" t="e">
        <f t="shared" si="170"/>
        <v>#VALUE!</v>
      </c>
      <c r="BB186" s="976" t="e">
        <f t="shared" si="170"/>
        <v>#VALUE!</v>
      </c>
      <c r="BC186" s="976" t="e">
        <f t="shared" si="170"/>
        <v>#VALUE!</v>
      </c>
      <c r="BD186" s="976" t="e">
        <f t="shared" si="170"/>
        <v>#VALUE!</v>
      </c>
      <c r="BE186" s="976" t="e">
        <f t="shared" si="170"/>
        <v>#VALUE!</v>
      </c>
      <c r="BF186" s="976" t="e">
        <f t="shared" si="170"/>
        <v>#VALUE!</v>
      </c>
      <c r="BG186" s="976" t="e">
        <f t="shared" si="170"/>
        <v>#VALUE!</v>
      </c>
      <c r="BH186" s="976" t="e">
        <f t="shared" si="170"/>
        <v>#VALUE!</v>
      </c>
      <c r="BI186" s="976" t="e">
        <f t="shared" si="170"/>
        <v>#VALUE!</v>
      </c>
      <c r="BJ186" s="976" t="e">
        <f t="shared" si="170"/>
        <v>#VALUE!</v>
      </c>
      <c r="BK186" s="976" t="e">
        <f t="shared" si="170"/>
        <v>#VALUE!</v>
      </c>
      <c r="BL186" s="976" t="e">
        <f t="shared" si="170"/>
        <v>#VALUE!</v>
      </c>
      <c r="BM186" s="976" t="e">
        <f t="shared" si="170"/>
        <v>#VALUE!</v>
      </c>
      <c r="BN186" s="976" t="e">
        <f t="shared" si="170"/>
        <v>#VALUE!</v>
      </c>
      <c r="BO186" s="976" t="e">
        <f t="shared" si="170"/>
        <v>#VALUE!</v>
      </c>
    </row>
    <row r="187" spans="1:67" s="79" customFormat="1" ht="13.5" customHeight="1">
      <c r="B187" s="772">
        <v>73</v>
      </c>
      <c r="C187" s="36" t="s">
        <v>321</v>
      </c>
      <c r="D187" s="42" t="s">
        <v>682</v>
      </c>
      <c r="E187" s="274" t="s">
        <v>152</v>
      </c>
      <c r="F187" s="288"/>
      <c r="G187" s="976" t="e">
        <f>IF(G$40="","",IF(G$40=0,"n. appl.",G179/G$40*1000))</f>
        <v>#VALUE!</v>
      </c>
      <c r="H187" s="976" t="e">
        <f t="shared" ref="H187:AK187" si="171">IF(H$40="","",IF(H$40=0,"n. appl.",H179/H$40*1000))</f>
        <v>#VALUE!</v>
      </c>
      <c r="I187" s="976" t="e">
        <f t="shared" si="171"/>
        <v>#VALUE!</v>
      </c>
      <c r="J187" s="976" t="e">
        <f t="shared" si="171"/>
        <v>#VALUE!</v>
      </c>
      <c r="K187" s="976" t="e">
        <f t="shared" si="171"/>
        <v>#VALUE!</v>
      </c>
      <c r="L187" s="976" t="e">
        <f t="shared" si="171"/>
        <v>#VALUE!</v>
      </c>
      <c r="M187" s="976" t="e">
        <f t="shared" si="171"/>
        <v>#VALUE!</v>
      </c>
      <c r="N187" s="976" t="e">
        <f t="shared" si="171"/>
        <v>#VALUE!</v>
      </c>
      <c r="O187" s="976" t="e">
        <f t="shared" si="171"/>
        <v>#VALUE!</v>
      </c>
      <c r="P187" s="976" t="e">
        <f t="shared" si="171"/>
        <v>#VALUE!</v>
      </c>
      <c r="Q187" s="976" t="e">
        <f t="shared" si="171"/>
        <v>#VALUE!</v>
      </c>
      <c r="R187" s="976" t="e">
        <f t="shared" si="171"/>
        <v>#VALUE!</v>
      </c>
      <c r="S187" s="976" t="e">
        <f t="shared" si="171"/>
        <v>#VALUE!</v>
      </c>
      <c r="T187" s="976" t="e">
        <f t="shared" si="171"/>
        <v>#VALUE!</v>
      </c>
      <c r="U187" s="976" t="e">
        <f t="shared" si="171"/>
        <v>#VALUE!</v>
      </c>
      <c r="V187" s="976" t="e">
        <f t="shared" si="171"/>
        <v>#VALUE!</v>
      </c>
      <c r="W187" s="976" t="e">
        <f t="shared" si="171"/>
        <v>#VALUE!</v>
      </c>
      <c r="X187" s="976" t="e">
        <f t="shared" si="171"/>
        <v>#VALUE!</v>
      </c>
      <c r="Y187" s="976" t="e">
        <f t="shared" si="171"/>
        <v>#VALUE!</v>
      </c>
      <c r="Z187" s="976" t="e">
        <f t="shared" si="171"/>
        <v>#VALUE!</v>
      </c>
      <c r="AA187" s="976" t="e">
        <f t="shared" si="171"/>
        <v>#VALUE!</v>
      </c>
      <c r="AB187" s="976" t="e">
        <f t="shared" si="171"/>
        <v>#VALUE!</v>
      </c>
      <c r="AC187" s="976" t="e">
        <f t="shared" si="171"/>
        <v>#VALUE!</v>
      </c>
      <c r="AD187" s="976" t="e">
        <f t="shared" si="171"/>
        <v>#VALUE!</v>
      </c>
      <c r="AE187" s="976" t="e">
        <f t="shared" si="171"/>
        <v>#VALUE!</v>
      </c>
      <c r="AF187" s="976" t="e">
        <f t="shared" si="171"/>
        <v>#VALUE!</v>
      </c>
      <c r="AG187" s="976" t="e">
        <f t="shared" si="171"/>
        <v>#VALUE!</v>
      </c>
      <c r="AH187" s="976" t="e">
        <f t="shared" si="171"/>
        <v>#VALUE!</v>
      </c>
      <c r="AI187" s="976" t="e">
        <f t="shared" si="171"/>
        <v>#VALUE!</v>
      </c>
      <c r="AJ187" s="976" t="e">
        <f t="shared" si="171"/>
        <v>#VALUE!</v>
      </c>
      <c r="AK187" s="976" t="e">
        <f t="shared" si="171"/>
        <v>#VALUE!</v>
      </c>
      <c r="AL187" s="976" t="e">
        <f>IF(AL$40="","",IF(AL$40=0,"n. appl.",AL179/AL$40*1000))</f>
        <v>#VALUE!</v>
      </c>
      <c r="AM187" s="976" t="e">
        <f>IF(AM$40="","",IF(AM$40=0,"n. appl.",AM179/AM$40*1000))</f>
        <v>#VALUE!</v>
      </c>
      <c r="AN187" s="976" t="e">
        <f>IF(AN$40="","",IF(AN$40=0,"n. appl.",AN179/AN$40*1000))</f>
        <v>#VALUE!</v>
      </c>
      <c r="AO187" s="976" t="e">
        <f>IF(AO$40="","",IF(AO$40=0,"n. appl.",AO179/AO$40*1000))</f>
        <v>#VALUE!</v>
      </c>
      <c r="AP187" s="976" t="e">
        <f>IF(AP$40="","",IF(AP$40=0,"n. appl.",AP179/AP$40*1000))</f>
        <v>#VALUE!</v>
      </c>
      <c r="AQ187" s="976" t="e">
        <f t="shared" ref="AQ187:BO187" si="172">IF(AQ$40="","",IF(AQ$40=0,"n. appl.",AQ179/AQ$40*1000))</f>
        <v>#VALUE!</v>
      </c>
      <c r="AR187" s="976" t="e">
        <f t="shared" si="172"/>
        <v>#VALUE!</v>
      </c>
      <c r="AS187" s="976" t="e">
        <f t="shared" si="172"/>
        <v>#VALUE!</v>
      </c>
      <c r="AT187" s="976" t="e">
        <f t="shared" si="172"/>
        <v>#VALUE!</v>
      </c>
      <c r="AU187" s="976" t="e">
        <f t="shared" si="172"/>
        <v>#VALUE!</v>
      </c>
      <c r="AV187" s="976" t="e">
        <f t="shared" si="172"/>
        <v>#VALUE!</v>
      </c>
      <c r="AW187" s="976" t="e">
        <f t="shared" si="172"/>
        <v>#VALUE!</v>
      </c>
      <c r="AX187" s="976" t="e">
        <f t="shared" si="172"/>
        <v>#VALUE!</v>
      </c>
      <c r="AY187" s="976" t="e">
        <f t="shared" si="172"/>
        <v>#VALUE!</v>
      </c>
      <c r="AZ187" s="976" t="e">
        <f t="shared" si="172"/>
        <v>#VALUE!</v>
      </c>
      <c r="BA187" s="976" t="e">
        <f t="shared" si="172"/>
        <v>#VALUE!</v>
      </c>
      <c r="BB187" s="976" t="e">
        <f t="shared" si="172"/>
        <v>#VALUE!</v>
      </c>
      <c r="BC187" s="976" t="e">
        <f t="shared" si="172"/>
        <v>#VALUE!</v>
      </c>
      <c r="BD187" s="976" t="e">
        <f t="shared" si="172"/>
        <v>#VALUE!</v>
      </c>
      <c r="BE187" s="976" t="e">
        <f t="shared" si="172"/>
        <v>#VALUE!</v>
      </c>
      <c r="BF187" s="976" t="e">
        <f t="shared" si="172"/>
        <v>#VALUE!</v>
      </c>
      <c r="BG187" s="976" t="e">
        <f t="shared" si="172"/>
        <v>#VALUE!</v>
      </c>
      <c r="BH187" s="976" t="e">
        <f t="shared" si="172"/>
        <v>#VALUE!</v>
      </c>
      <c r="BI187" s="976" t="e">
        <f t="shared" si="172"/>
        <v>#VALUE!</v>
      </c>
      <c r="BJ187" s="976" t="e">
        <f t="shared" si="172"/>
        <v>#VALUE!</v>
      </c>
      <c r="BK187" s="976" t="e">
        <f t="shared" si="172"/>
        <v>#VALUE!</v>
      </c>
      <c r="BL187" s="976" t="e">
        <f t="shared" si="172"/>
        <v>#VALUE!</v>
      </c>
      <c r="BM187" s="976" t="e">
        <f t="shared" si="172"/>
        <v>#VALUE!</v>
      </c>
      <c r="BN187" s="976" t="e">
        <f t="shared" si="172"/>
        <v>#VALUE!</v>
      </c>
      <c r="BO187" s="976" t="e">
        <f t="shared" si="172"/>
        <v>#VALUE!</v>
      </c>
    </row>
    <row r="188" spans="1:67" ht="13.5" customHeight="1" thickBot="1">
      <c r="G188" s="856"/>
      <c r="H188" s="856"/>
      <c r="I188" s="856"/>
      <c r="J188" s="856"/>
      <c r="K188" s="856"/>
      <c r="L188" s="856"/>
      <c r="M188" s="856"/>
      <c r="N188" s="856"/>
      <c r="O188" s="856"/>
      <c r="P188" s="856"/>
      <c r="Q188" s="856"/>
      <c r="R188" s="856"/>
      <c r="S188" s="856"/>
      <c r="T188" s="856"/>
      <c r="U188" s="856"/>
      <c r="V188" s="856"/>
      <c r="W188" s="856"/>
      <c r="X188" s="856"/>
      <c r="Y188" s="856"/>
      <c r="Z188" s="856"/>
      <c r="AA188" s="856"/>
      <c r="AB188" s="856"/>
      <c r="AC188" s="856"/>
      <c r="AD188" s="856"/>
      <c r="AE188" s="856"/>
      <c r="AF188" s="856"/>
      <c r="AG188" s="856"/>
      <c r="AH188" s="856"/>
      <c r="AI188" s="856"/>
      <c r="AJ188" s="856"/>
      <c r="AK188" s="856"/>
      <c r="AL188" s="856"/>
      <c r="AM188" s="856"/>
      <c r="AN188" s="856"/>
      <c r="AO188" s="856"/>
      <c r="AP188" s="856"/>
      <c r="AQ188" s="856"/>
      <c r="AR188" s="856"/>
      <c r="AS188" s="856"/>
      <c r="AT188" s="856"/>
      <c r="AU188" s="856"/>
      <c r="AV188" s="856"/>
      <c r="AW188" s="856"/>
      <c r="AX188" s="856"/>
      <c r="AY188" s="856"/>
      <c r="AZ188" s="856"/>
      <c r="BA188" s="856"/>
      <c r="BB188" s="856"/>
      <c r="BC188" s="856"/>
      <c r="BD188" s="856"/>
      <c r="BE188" s="856"/>
      <c r="BF188" s="856"/>
      <c r="BG188" s="856"/>
      <c r="BH188" s="856"/>
      <c r="BI188" s="856"/>
      <c r="BJ188" s="856"/>
      <c r="BK188" s="856"/>
      <c r="BL188" s="856"/>
      <c r="BM188" s="856"/>
      <c r="BN188" s="856"/>
      <c r="BO188" s="856"/>
    </row>
    <row r="189" spans="1:67" ht="13.5" customHeight="1" thickBot="1">
      <c r="B189" s="32" t="s">
        <v>1163</v>
      </c>
      <c r="C189" s="721"/>
      <c r="D189" s="721"/>
      <c r="E189" s="722"/>
      <c r="F189" s="860"/>
      <c r="G189" s="152">
        <f t="shared" ref="G189:BO189" si="173">G$7</f>
        <v>1990</v>
      </c>
      <c r="H189" s="152">
        <f t="shared" si="173"/>
        <v>1991</v>
      </c>
      <c r="I189" s="152">
        <f t="shared" si="173"/>
        <v>1992</v>
      </c>
      <c r="J189" s="152">
        <f t="shared" si="173"/>
        <v>1993</v>
      </c>
      <c r="K189" s="152">
        <f t="shared" si="173"/>
        <v>1994</v>
      </c>
      <c r="L189" s="152">
        <f t="shared" si="173"/>
        <v>1995</v>
      </c>
      <c r="M189" s="152">
        <f t="shared" si="173"/>
        <v>1996</v>
      </c>
      <c r="N189" s="152">
        <f t="shared" si="173"/>
        <v>1997</v>
      </c>
      <c r="O189" s="152">
        <f t="shared" si="173"/>
        <v>1998</v>
      </c>
      <c r="P189" s="152">
        <f t="shared" si="173"/>
        <v>1999</v>
      </c>
      <c r="Q189" s="152">
        <f t="shared" si="173"/>
        <v>2000</v>
      </c>
      <c r="R189" s="152">
        <f t="shared" si="173"/>
        <v>2001</v>
      </c>
      <c r="S189" s="152">
        <f t="shared" si="173"/>
        <v>2002</v>
      </c>
      <c r="T189" s="152">
        <f t="shared" si="173"/>
        <v>2003</v>
      </c>
      <c r="U189" s="152">
        <f t="shared" si="173"/>
        <v>2004</v>
      </c>
      <c r="V189" s="152">
        <f t="shared" si="173"/>
        <v>2005</v>
      </c>
      <c r="W189" s="152">
        <f t="shared" si="173"/>
        <v>2006</v>
      </c>
      <c r="X189" s="152">
        <f t="shared" si="173"/>
        <v>2007</v>
      </c>
      <c r="Y189" s="152">
        <f t="shared" si="173"/>
        <v>2008</v>
      </c>
      <c r="Z189" s="152">
        <f t="shared" si="173"/>
        <v>2009</v>
      </c>
      <c r="AA189" s="152">
        <f t="shared" si="173"/>
        <v>2010</v>
      </c>
      <c r="AB189" s="152">
        <f t="shared" si="173"/>
        <v>2011</v>
      </c>
      <c r="AC189" s="152">
        <f t="shared" si="173"/>
        <v>2012</v>
      </c>
      <c r="AD189" s="152">
        <f t="shared" si="173"/>
        <v>2013</v>
      </c>
      <c r="AE189" s="152">
        <f t="shared" si="173"/>
        <v>2014</v>
      </c>
      <c r="AF189" s="152">
        <f t="shared" si="173"/>
        <v>2015</v>
      </c>
      <c r="AG189" s="152">
        <f t="shared" si="173"/>
        <v>2016</v>
      </c>
      <c r="AH189" s="152">
        <f t="shared" si="173"/>
        <v>2017</v>
      </c>
      <c r="AI189" s="152">
        <f t="shared" si="173"/>
        <v>2018</v>
      </c>
      <c r="AJ189" s="152">
        <f t="shared" si="173"/>
        <v>2019</v>
      </c>
      <c r="AK189" s="152">
        <f t="shared" si="173"/>
        <v>2020</v>
      </c>
      <c r="AL189" s="152">
        <f t="shared" si="173"/>
        <v>2021</v>
      </c>
      <c r="AM189" s="152">
        <f t="shared" si="173"/>
        <v>2022</v>
      </c>
      <c r="AN189" s="152">
        <f t="shared" si="173"/>
        <v>2023</v>
      </c>
      <c r="AO189" s="152">
        <f t="shared" si="173"/>
        <v>2024</v>
      </c>
      <c r="AP189" s="152">
        <f t="shared" si="173"/>
        <v>2025</v>
      </c>
      <c r="AQ189" s="152">
        <f t="shared" si="173"/>
        <v>2026</v>
      </c>
      <c r="AR189" s="152">
        <f t="shared" si="173"/>
        <v>2027</v>
      </c>
      <c r="AS189" s="152">
        <f t="shared" si="173"/>
        <v>2028</v>
      </c>
      <c r="AT189" s="152">
        <f t="shared" si="173"/>
        <v>2029</v>
      </c>
      <c r="AU189" s="152">
        <f t="shared" si="173"/>
        <v>2030</v>
      </c>
      <c r="AV189" s="152">
        <f t="shared" si="173"/>
        <v>2031</v>
      </c>
      <c r="AW189" s="152">
        <f t="shared" si="173"/>
        <v>2032</v>
      </c>
      <c r="AX189" s="152">
        <f t="shared" si="173"/>
        <v>2033</v>
      </c>
      <c r="AY189" s="152">
        <f t="shared" si="173"/>
        <v>2034</v>
      </c>
      <c r="AZ189" s="152">
        <f t="shared" si="173"/>
        <v>2035</v>
      </c>
      <c r="BA189" s="152">
        <f t="shared" si="173"/>
        <v>2036</v>
      </c>
      <c r="BB189" s="152">
        <f t="shared" si="173"/>
        <v>2037</v>
      </c>
      <c r="BC189" s="152">
        <f t="shared" si="173"/>
        <v>2038</v>
      </c>
      <c r="BD189" s="152">
        <f t="shared" si="173"/>
        <v>2039</v>
      </c>
      <c r="BE189" s="152">
        <f t="shared" si="173"/>
        <v>2040</v>
      </c>
      <c r="BF189" s="152">
        <f t="shared" si="173"/>
        <v>2041</v>
      </c>
      <c r="BG189" s="152">
        <f t="shared" si="173"/>
        <v>2042</v>
      </c>
      <c r="BH189" s="152">
        <f t="shared" si="173"/>
        <v>2043</v>
      </c>
      <c r="BI189" s="152">
        <f t="shared" si="173"/>
        <v>2044</v>
      </c>
      <c r="BJ189" s="152">
        <f t="shared" si="173"/>
        <v>2045</v>
      </c>
      <c r="BK189" s="152">
        <f t="shared" si="173"/>
        <v>2046</v>
      </c>
      <c r="BL189" s="152">
        <f t="shared" si="173"/>
        <v>2047</v>
      </c>
      <c r="BM189" s="152">
        <f t="shared" si="173"/>
        <v>2048</v>
      </c>
      <c r="BN189" s="152">
        <f t="shared" si="173"/>
        <v>2049</v>
      </c>
      <c r="BO189" s="152">
        <f t="shared" si="173"/>
        <v>2050</v>
      </c>
    </row>
    <row r="190" spans="1:67" s="41" customFormat="1" ht="13.5" customHeight="1">
      <c r="B190" s="728">
        <v>63</v>
      </c>
      <c r="C190" s="36" t="s">
        <v>684</v>
      </c>
      <c r="D190" s="42" t="s">
        <v>125</v>
      </c>
      <c r="E190" s="863" t="s">
        <v>153</v>
      </c>
      <c r="F190" s="288"/>
      <c r="G190" s="976" t="str">
        <f>IF(OR(G175="",G68="n.appl."),"n.appl.",G175/G68*1000)</f>
        <v>n.appl.</v>
      </c>
      <c r="H190" s="976" t="str">
        <f>IF(OR(H175="",H68="n.appl."),"n.appl.",H175/H68*1000)</f>
        <v>n.appl.</v>
      </c>
      <c r="I190" s="976" t="str">
        <f t="shared" ref="I190:AP190" si="174">IF(OR(I175="",I68="n.appl."),"n.appl.",I175/I68*1000)</f>
        <v>n.appl.</v>
      </c>
      <c r="J190" s="976" t="str">
        <f t="shared" si="174"/>
        <v>n.appl.</v>
      </c>
      <c r="K190" s="976" t="str">
        <f t="shared" si="174"/>
        <v>n.appl.</v>
      </c>
      <c r="L190" s="976" t="str">
        <f t="shared" si="174"/>
        <v>n.appl.</v>
      </c>
      <c r="M190" s="976" t="str">
        <f t="shared" si="174"/>
        <v>n.appl.</v>
      </c>
      <c r="N190" s="976" t="str">
        <f t="shared" si="174"/>
        <v>n.appl.</v>
      </c>
      <c r="O190" s="976" t="str">
        <f t="shared" si="174"/>
        <v>n.appl.</v>
      </c>
      <c r="P190" s="976" t="str">
        <f t="shared" si="174"/>
        <v>n.appl.</v>
      </c>
      <c r="Q190" s="976" t="str">
        <f t="shared" si="174"/>
        <v>n.appl.</v>
      </c>
      <c r="R190" s="976" t="str">
        <f t="shared" si="174"/>
        <v>n.appl.</v>
      </c>
      <c r="S190" s="976" t="str">
        <f t="shared" si="174"/>
        <v>n.appl.</v>
      </c>
      <c r="T190" s="976" t="str">
        <f t="shared" si="174"/>
        <v>n.appl.</v>
      </c>
      <c r="U190" s="976" t="str">
        <f t="shared" si="174"/>
        <v>n.appl.</v>
      </c>
      <c r="V190" s="976" t="str">
        <f t="shared" si="174"/>
        <v>n.appl.</v>
      </c>
      <c r="W190" s="976" t="str">
        <f t="shared" si="174"/>
        <v>n.appl.</v>
      </c>
      <c r="X190" s="976" t="str">
        <f t="shared" si="174"/>
        <v>n.appl.</v>
      </c>
      <c r="Y190" s="976" t="str">
        <f t="shared" si="174"/>
        <v>n.appl.</v>
      </c>
      <c r="Z190" s="976" t="str">
        <f t="shared" si="174"/>
        <v>n.appl.</v>
      </c>
      <c r="AA190" s="976" t="str">
        <f t="shared" si="174"/>
        <v>n.appl.</v>
      </c>
      <c r="AB190" s="976" t="str">
        <f t="shared" si="174"/>
        <v>n.appl.</v>
      </c>
      <c r="AC190" s="976" t="str">
        <f t="shared" si="174"/>
        <v>n.appl.</v>
      </c>
      <c r="AD190" s="976" t="str">
        <f t="shared" si="174"/>
        <v>n.appl.</v>
      </c>
      <c r="AE190" s="976" t="str">
        <f t="shared" si="174"/>
        <v>n.appl.</v>
      </c>
      <c r="AF190" s="976" t="str">
        <f t="shared" si="174"/>
        <v>n.appl.</v>
      </c>
      <c r="AG190" s="976" t="str">
        <f t="shared" si="174"/>
        <v>n.appl.</v>
      </c>
      <c r="AH190" s="976" t="str">
        <f t="shared" si="174"/>
        <v>n.appl.</v>
      </c>
      <c r="AI190" s="976" t="str">
        <f t="shared" si="174"/>
        <v>n.appl.</v>
      </c>
      <c r="AJ190" s="976" t="str">
        <f t="shared" si="174"/>
        <v>n.appl.</v>
      </c>
      <c r="AK190" s="976" t="str">
        <f t="shared" si="174"/>
        <v>n.appl.</v>
      </c>
      <c r="AL190" s="976" t="str">
        <f t="shared" si="174"/>
        <v>n.appl.</v>
      </c>
      <c r="AM190" s="976" t="str">
        <f t="shared" si="174"/>
        <v>n.appl.</v>
      </c>
      <c r="AN190" s="976" t="str">
        <f t="shared" si="174"/>
        <v>n.appl.</v>
      </c>
      <c r="AO190" s="976" t="str">
        <f t="shared" si="174"/>
        <v>n.appl.</v>
      </c>
      <c r="AP190" s="976" t="str">
        <f t="shared" si="174"/>
        <v>n.appl.</v>
      </c>
      <c r="AQ190" s="976" t="str">
        <f t="shared" ref="AQ190:BO190" si="175">IF(OR(AQ175="",AQ68="n.appl."),"n.appl.",AQ175/AQ68*1000)</f>
        <v>n.appl.</v>
      </c>
      <c r="AR190" s="976" t="str">
        <f t="shared" si="175"/>
        <v>n.appl.</v>
      </c>
      <c r="AS190" s="976" t="str">
        <f t="shared" si="175"/>
        <v>n.appl.</v>
      </c>
      <c r="AT190" s="976" t="str">
        <f t="shared" si="175"/>
        <v>n.appl.</v>
      </c>
      <c r="AU190" s="976" t="str">
        <f t="shared" si="175"/>
        <v>n.appl.</v>
      </c>
      <c r="AV190" s="976" t="str">
        <f t="shared" si="175"/>
        <v>n.appl.</v>
      </c>
      <c r="AW190" s="976" t="str">
        <f t="shared" si="175"/>
        <v>n.appl.</v>
      </c>
      <c r="AX190" s="976" t="str">
        <f t="shared" si="175"/>
        <v>n.appl.</v>
      </c>
      <c r="AY190" s="976" t="str">
        <f t="shared" si="175"/>
        <v>n.appl.</v>
      </c>
      <c r="AZ190" s="976" t="str">
        <f t="shared" si="175"/>
        <v>n.appl.</v>
      </c>
      <c r="BA190" s="976" t="str">
        <f t="shared" si="175"/>
        <v>n.appl.</v>
      </c>
      <c r="BB190" s="976" t="str">
        <f t="shared" si="175"/>
        <v>n.appl.</v>
      </c>
      <c r="BC190" s="976" t="str">
        <f t="shared" si="175"/>
        <v>n.appl.</v>
      </c>
      <c r="BD190" s="976" t="str">
        <f t="shared" si="175"/>
        <v>n.appl.</v>
      </c>
      <c r="BE190" s="976" t="str">
        <f t="shared" si="175"/>
        <v>n.appl.</v>
      </c>
      <c r="BF190" s="976" t="str">
        <f t="shared" si="175"/>
        <v>n.appl.</v>
      </c>
      <c r="BG190" s="976" t="str">
        <f t="shared" si="175"/>
        <v>n.appl.</v>
      </c>
      <c r="BH190" s="976" t="str">
        <f t="shared" si="175"/>
        <v>n.appl.</v>
      </c>
      <c r="BI190" s="976" t="str">
        <f t="shared" si="175"/>
        <v>n.appl.</v>
      </c>
      <c r="BJ190" s="976" t="str">
        <f t="shared" si="175"/>
        <v>n.appl.</v>
      </c>
      <c r="BK190" s="976" t="str">
        <f t="shared" si="175"/>
        <v>n.appl.</v>
      </c>
      <c r="BL190" s="976" t="str">
        <f t="shared" si="175"/>
        <v>n.appl.</v>
      </c>
      <c r="BM190" s="976" t="str">
        <f t="shared" si="175"/>
        <v>n.appl.</v>
      </c>
      <c r="BN190" s="976" t="str">
        <f t="shared" si="175"/>
        <v>n.appl.</v>
      </c>
      <c r="BO190" s="976" t="str">
        <f t="shared" si="175"/>
        <v>n.appl.</v>
      </c>
    </row>
    <row r="191" spans="1:67" s="41" customFormat="1" ht="13.5" customHeight="1">
      <c r="B191" s="611" t="s">
        <v>272</v>
      </c>
      <c r="C191" s="36"/>
      <c r="D191" s="74" t="s">
        <v>364</v>
      </c>
      <c r="E191" s="863" t="s">
        <v>153</v>
      </c>
      <c r="F191" s="288"/>
      <c r="G191" s="976" t="e">
        <f>IF(G$40="","",IF(OR(G$40=0,G46=0),"n. appl.",G176/G$68*1000))</f>
        <v>#VALUE!</v>
      </c>
      <c r="H191" s="976" t="e">
        <f t="shared" ref="H191:AP191" si="176">IF(H$40="","",IF(OR(H$40=0,H46=0),"n. appl.",H176/H$68*1000))</f>
        <v>#VALUE!</v>
      </c>
      <c r="I191" s="976" t="e">
        <f t="shared" si="176"/>
        <v>#VALUE!</v>
      </c>
      <c r="J191" s="976" t="e">
        <f t="shared" si="176"/>
        <v>#VALUE!</v>
      </c>
      <c r="K191" s="976" t="e">
        <f t="shared" si="176"/>
        <v>#VALUE!</v>
      </c>
      <c r="L191" s="976" t="e">
        <f t="shared" si="176"/>
        <v>#VALUE!</v>
      </c>
      <c r="M191" s="976" t="e">
        <f t="shared" si="176"/>
        <v>#VALUE!</v>
      </c>
      <c r="N191" s="976" t="e">
        <f t="shared" si="176"/>
        <v>#VALUE!</v>
      </c>
      <c r="O191" s="976" t="e">
        <f t="shared" si="176"/>
        <v>#VALUE!</v>
      </c>
      <c r="P191" s="976" t="e">
        <f t="shared" si="176"/>
        <v>#VALUE!</v>
      </c>
      <c r="Q191" s="976" t="e">
        <f t="shared" si="176"/>
        <v>#VALUE!</v>
      </c>
      <c r="R191" s="976" t="e">
        <f t="shared" si="176"/>
        <v>#VALUE!</v>
      </c>
      <c r="S191" s="976" t="e">
        <f t="shared" si="176"/>
        <v>#VALUE!</v>
      </c>
      <c r="T191" s="976" t="e">
        <f t="shared" si="176"/>
        <v>#VALUE!</v>
      </c>
      <c r="U191" s="976" t="e">
        <f t="shared" si="176"/>
        <v>#VALUE!</v>
      </c>
      <c r="V191" s="976" t="e">
        <f t="shared" si="176"/>
        <v>#VALUE!</v>
      </c>
      <c r="W191" s="976" t="e">
        <f t="shared" si="176"/>
        <v>#VALUE!</v>
      </c>
      <c r="X191" s="976" t="e">
        <f t="shared" si="176"/>
        <v>#VALUE!</v>
      </c>
      <c r="Y191" s="976" t="e">
        <f t="shared" si="176"/>
        <v>#VALUE!</v>
      </c>
      <c r="Z191" s="976" t="e">
        <f t="shared" si="176"/>
        <v>#VALUE!</v>
      </c>
      <c r="AA191" s="976" t="e">
        <f t="shared" si="176"/>
        <v>#VALUE!</v>
      </c>
      <c r="AB191" s="976" t="e">
        <f t="shared" si="176"/>
        <v>#VALUE!</v>
      </c>
      <c r="AC191" s="976" t="e">
        <f t="shared" si="176"/>
        <v>#VALUE!</v>
      </c>
      <c r="AD191" s="976" t="e">
        <f t="shared" si="176"/>
        <v>#VALUE!</v>
      </c>
      <c r="AE191" s="976" t="e">
        <f t="shared" si="176"/>
        <v>#VALUE!</v>
      </c>
      <c r="AF191" s="976" t="e">
        <f t="shared" si="176"/>
        <v>#VALUE!</v>
      </c>
      <c r="AG191" s="976" t="e">
        <f t="shared" si="176"/>
        <v>#VALUE!</v>
      </c>
      <c r="AH191" s="976" t="e">
        <f t="shared" si="176"/>
        <v>#VALUE!</v>
      </c>
      <c r="AI191" s="976" t="e">
        <f t="shared" si="176"/>
        <v>#VALUE!</v>
      </c>
      <c r="AJ191" s="976" t="e">
        <f t="shared" si="176"/>
        <v>#VALUE!</v>
      </c>
      <c r="AK191" s="976" t="e">
        <f t="shared" si="176"/>
        <v>#VALUE!</v>
      </c>
      <c r="AL191" s="976" t="e">
        <f t="shared" si="176"/>
        <v>#VALUE!</v>
      </c>
      <c r="AM191" s="976" t="e">
        <f t="shared" si="176"/>
        <v>#VALUE!</v>
      </c>
      <c r="AN191" s="976" t="e">
        <f t="shared" si="176"/>
        <v>#VALUE!</v>
      </c>
      <c r="AO191" s="976" t="e">
        <f t="shared" si="176"/>
        <v>#VALUE!</v>
      </c>
      <c r="AP191" s="976" t="e">
        <f t="shared" si="176"/>
        <v>#VALUE!</v>
      </c>
      <c r="AQ191" s="976" t="e">
        <f t="shared" ref="AQ191:BO191" si="177">IF(AQ$40="","",IF(OR(AQ$40=0,AQ46=0),"n. appl.",AQ176/AQ$68*1000))</f>
        <v>#VALUE!</v>
      </c>
      <c r="AR191" s="976" t="e">
        <f t="shared" si="177"/>
        <v>#VALUE!</v>
      </c>
      <c r="AS191" s="976" t="e">
        <f t="shared" si="177"/>
        <v>#VALUE!</v>
      </c>
      <c r="AT191" s="976" t="e">
        <f t="shared" si="177"/>
        <v>#VALUE!</v>
      </c>
      <c r="AU191" s="976" t="e">
        <f t="shared" si="177"/>
        <v>#VALUE!</v>
      </c>
      <c r="AV191" s="976" t="e">
        <f t="shared" si="177"/>
        <v>#VALUE!</v>
      </c>
      <c r="AW191" s="976" t="e">
        <f t="shared" si="177"/>
        <v>#VALUE!</v>
      </c>
      <c r="AX191" s="976" t="e">
        <f t="shared" si="177"/>
        <v>#VALUE!</v>
      </c>
      <c r="AY191" s="976" t="e">
        <f t="shared" si="177"/>
        <v>#VALUE!</v>
      </c>
      <c r="AZ191" s="976" t="e">
        <f t="shared" si="177"/>
        <v>#VALUE!</v>
      </c>
      <c r="BA191" s="976" t="e">
        <f t="shared" si="177"/>
        <v>#VALUE!</v>
      </c>
      <c r="BB191" s="976" t="e">
        <f t="shared" si="177"/>
        <v>#VALUE!</v>
      </c>
      <c r="BC191" s="976" t="e">
        <f t="shared" si="177"/>
        <v>#VALUE!</v>
      </c>
      <c r="BD191" s="976" t="e">
        <f t="shared" si="177"/>
        <v>#VALUE!</v>
      </c>
      <c r="BE191" s="976" t="e">
        <f t="shared" si="177"/>
        <v>#VALUE!</v>
      </c>
      <c r="BF191" s="976" t="e">
        <f t="shared" si="177"/>
        <v>#VALUE!</v>
      </c>
      <c r="BG191" s="976" t="e">
        <f t="shared" si="177"/>
        <v>#VALUE!</v>
      </c>
      <c r="BH191" s="976" t="e">
        <f t="shared" si="177"/>
        <v>#VALUE!</v>
      </c>
      <c r="BI191" s="976" t="e">
        <f t="shared" si="177"/>
        <v>#VALUE!</v>
      </c>
      <c r="BJ191" s="976" t="e">
        <f t="shared" si="177"/>
        <v>#VALUE!</v>
      </c>
      <c r="BK191" s="976" t="e">
        <f t="shared" si="177"/>
        <v>#VALUE!</v>
      </c>
      <c r="BL191" s="976" t="e">
        <f t="shared" si="177"/>
        <v>#VALUE!</v>
      </c>
      <c r="BM191" s="976" t="e">
        <f t="shared" si="177"/>
        <v>#VALUE!</v>
      </c>
      <c r="BN191" s="976" t="e">
        <f t="shared" si="177"/>
        <v>#VALUE!</v>
      </c>
      <c r="BO191" s="976" t="e">
        <f t="shared" si="177"/>
        <v>#VALUE!</v>
      </c>
    </row>
    <row r="192" spans="1:67" s="41" customFormat="1" ht="13.5" customHeight="1">
      <c r="B192" s="611" t="s">
        <v>273</v>
      </c>
      <c r="C192" s="36"/>
      <c r="D192" s="74" t="s">
        <v>859</v>
      </c>
      <c r="E192" s="863" t="s">
        <v>153</v>
      </c>
      <c r="F192" s="288"/>
      <c r="G192" s="976" t="e">
        <f>IF(G$40="","",IF(OR(G$40=0,G46=0),"n. appl.",G177/G$68*1000))</f>
        <v>#VALUE!</v>
      </c>
      <c r="H192" s="976" t="e">
        <f t="shared" ref="H192:AP192" si="178">IF(H$40="","",IF(OR(H$40=0,H46=0),"n. appl.",H177/H$68*1000))</f>
        <v>#VALUE!</v>
      </c>
      <c r="I192" s="976" t="e">
        <f t="shared" si="178"/>
        <v>#VALUE!</v>
      </c>
      <c r="J192" s="976" t="e">
        <f t="shared" si="178"/>
        <v>#VALUE!</v>
      </c>
      <c r="K192" s="976" t="e">
        <f t="shared" si="178"/>
        <v>#VALUE!</v>
      </c>
      <c r="L192" s="976" t="e">
        <f t="shared" si="178"/>
        <v>#VALUE!</v>
      </c>
      <c r="M192" s="976" t="e">
        <f t="shared" si="178"/>
        <v>#VALUE!</v>
      </c>
      <c r="N192" s="976" t="e">
        <f t="shared" si="178"/>
        <v>#VALUE!</v>
      </c>
      <c r="O192" s="976" t="e">
        <f t="shared" si="178"/>
        <v>#VALUE!</v>
      </c>
      <c r="P192" s="976" t="e">
        <f t="shared" si="178"/>
        <v>#VALUE!</v>
      </c>
      <c r="Q192" s="976" t="e">
        <f t="shared" si="178"/>
        <v>#VALUE!</v>
      </c>
      <c r="R192" s="976" t="e">
        <f t="shared" si="178"/>
        <v>#VALUE!</v>
      </c>
      <c r="S192" s="976" t="e">
        <f t="shared" si="178"/>
        <v>#VALUE!</v>
      </c>
      <c r="T192" s="976" t="e">
        <f t="shared" si="178"/>
        <v>#VALUE!</v>
      </c>
      <c r="U192" s="976" t="e">
        <f t="shared" si="178"/>
        <v>#VALUE!</v>
      </c>
      <c r="V192" s="976" t="e">
        <f t="shared" si="178"/>
        <v>#VALUE!</v>
      </c>
      <c r="W192" s="976" t="e">
        <f t="shared" si="178"/>
        <v>#VALUE!</v>
      </c>
      <c r="X192" s="976" t="e">
        <f t="shared" si="178"/>
        <v>#VALUE!</v>
      </c>
      <c r="Y192" s="976" t="e">
        <f t="shared" si="178"/>
        <v>#VALUE!</v>
      </c>
      <c r="Z192" s="976" t="e">
        <f t="shared" si="178"/>
        <v>#VALUE!</v>
      </c>
      <c r="AA192" s="976" t="e">
        <f t="shared" si="178"/>
        <v>#VALUE!</v>
      </c>
      <c r="AB192" s="976" t="e">
        <f t="shared" si="178"/>
        <v>#VALUE!</v>
      </c>
      <c r="AC192" s="976" t="e">
        <f t="shared" si="178"/>
        <v>#VALUE!</v>
      </c>
      <c r="AD192" s="976" t="e">
        <f t="shared" si="178"/>
        <v>#VALUE!</v>
      </c>
      <c r="AE192" s="976" t="e">
        <f t="shared" si="178"/>
        <v>#VALUE!</v>
      </c>
      <c r="AF192" s="976" t="e">
        <f t="shared" si="178"/>
        <v>#VALUE!</v>
      </c>
      <c r="AG192" s="976" t="e">
        <f t="shared" si="178"/>
        <v>#VALUE!</v>
      </c>
      <c r="AH192" s="976" t="e">
        <f t="shared" si="178"/>
        <v>#VALUE!</v>
      </c>
      <c r="AI192" s="976" t="e">
        <f t="shared" si="178"/>
        <v>#VALUE!</v>
      </c>
      <c r="AJ192" s="976" t="e">
        <f t="shared" si="178"/>
        <v>#VALUE!</v>
      </c>
      <c r="AK192" s="976" t="e">
        <f t="shared" si="178"/>
        <v>#VALUE!</v>
      </c>
      <c r="AL192" s="976" t="e">
        <f t="shared" si="178"/>
        <v>#VALUE!</v>
      </c>
      <c r="AM192" s="976" t="e">
        <f t="shared" si="178"/>
        <v>#VALUE!</v>
      </c>
      <c r="AN192" s="976" t="e">
        <f t="shared" si="178"/>
        <v>#VALUE!</v>
      </c>
      <c r="AO192" s="976" t="e">
        <f t="shared" si="178"/>
        <v>#VALUE!</v>
      </c>
      <c r="AP192" s="976" t="e">
        <f t="shared" si="178"/>
        <v>#VALUE!</v>
      </c>
      <c r="AQ192" s="976" t="e">
        <f t="shared" ref="AQ192:BO192" si="179">IF(AQ$40="","",IF(OR(AQ$40=0,AQ46=0),"n. appl.",AQ177/AQ$68*1000))</f>
        <v>#VALUE!</v>
      </c>
      <c r="AR192" s="976" t="e">
        <f t="shared" si="179"/>
        <v>#VALUE!</v>
      </c>
      <c r="AS192" s="976" t="e">
        <f t="shared" si="179"/>
        <v>#VALUE!</v>
      </c>
      <c r="AT192" s="976" t="e">
        <f t="shared" si="179"/>
        <v>#VALUE!</v>
      </c>
      <c r="AU192" s="976" t="e">
        <f t="shared" si="179"/>
        <v>#VALUE!</v>
      </c>
      <c r="AV192" s="976" t="e">
        <f t="shared" si="179"/>
        <v>#VALUE!</v>
      </c>
      <c r="AW192" s="976" t="e">
        <f t="shared" si="179"/>
        <v>#VALUE!</v>
      </c>
      <c r="AX192" s="976" t="e">
        <f t="shared" si="179"/>
        <v>#VALUE!</v>
      </c>
      <c r="AY192" s="976" t="e">
        <f t="shared" si="179"/>
        <v>#VALUE!</v>
      </c>
      <c r="AZ192" s="976" t="e">
        <f t="shared" si="179"/>
        <v>#VALUE!</v>
      </c>
      <c r="BA192" s="976" t="e">
        <f t="shared" si="179"/>
        <v>#VALUE!</v>
      </c>
      <c r="BB192" s="976" t="e">
        <f t="shared" si="179"/>
        <v>#VALUE!</v>
      </c>
      <c r="BC192" s="976" t="e">
        <f t="shared" si="179"/>
        <v>#VALUE!</v>
      </c>
      <c r="BD192" s="976" t="e">
        <f t="shared" si="179"/>
        <v>#VALUE!</v>
      </c>
      <c r="BE192" s="976" t="e">
        <f t="shared" si="179"/>
        <v>#VALUE!</v>
      </c>
      <c r="BF192" s="976" t="e">
        <f t="shared" si="179"/>
        <v>#VALUE!</v>
      </c>
      <c r="BG192" s="976" t="e">
        <f t="shared" si="179"/>
        <v>#VALUE!</v>
      </c>
      <c r="BH192" s="976" t="e">
        <f t="shared" si="179"/>
        <v>#VALUE!</v>
      </c>
      <c r="BI192" s="976" t="e">
        <f t="shared" si="179"/>
        <v>#VALUE!</v>
      </c>
      <c r="BJ192" s="976" t="e">
        <f t="shared" si="179"/>
        <v>#VALUE!</v>
      </c>
      <c r="BK192" s="976" t="e">
        <f t="shared" si="179"/>
        <v>#VALUE!</v>
      </c>
      <c r="BL192" s="976" t="e">
        <f t="shared" si="179"/>
        <v>#VALUE!</v>
      </c>
      <c r="BM192" s="976" t="e">
        <f t="shared" si="179"/>
        <v>#VALUE!</v>
      </c>
      <c r="BN192" s="976" t="e">
        <f t="shared" si="179"/>
        <v>#VALUE!</v>
      </c>
      <c r="BO192" s="976" t="e">
        <f t="shared" si="179"/>
        <v>#VALUE!</v>
      </c>
    </row>
    <row r="193" spans="1:67" s="79" customFormat="1" ht="13.5" customHeight="1">
      <c r="B193" s="772">
        <f>B199+1</f>
        <v>75</v>
      </c>
      <c r="C193" s="994" t="s">
        <v>1349</v>
      </c>
      <c r="D193" s="862" t="s">
        <v>125</v>
      </c>
      <c r="E193" s="863" t="s">
        <v>153</v>
      </c>
      <c r="F193" s="864"/>
      <c r="G193" s="976" t="e">
        <f>IF(OR(G$68="n.appl.",G$68=0),"n. appl.",G179/G$68*1000)</f>
        <v>#VALUE!</v>
      </c>
      <c r="H193" s="976" t="e">
        <f>IF(OR(H$68="n.appl.",H$68=0),"n. appl.",H179/H$68*1000)</f>
        <v>#VALUE!</v>
      </c>
      <c r="I193" s="976" t="e">
        <f t="shared" ref="I193:AP193" si="180">IF(OR(I$68="n.appl.",I$68=0),"n. appl.",I179/I$68*1000)</f>
        <v>#VALUE!</v>
      </c>
      <c r="J193" s="976" t="e">
        <f t="shared" si="180"/>
        <v>#VALUE!</v>
      </c>
      <c r="K193" s="976" t="e">
        <f t="shared" si="180"/>
        <v>#VALUE!</v>
      </c>
      <c r="L193" s="976" t="e">
        <f t="shared" si="180"/>
        <v>#VALUE!</v>
      </c>
      <c r="M193" s="976" t="e">
        <f t="shared" si="180"/>
        <v>#VALUE!</v>
      </c>
      <c r="N193" s="976" t="e">
        <f t="shared" si="180"/>
        <v>#VALUE!</v>
      </c>
      <c r="O193" s="976" t="e">
        <f t="shared" si="180"/>
        <v>#VALUE!</v>
      </c>
      <c r="P193" s="976" t="e">
        <f t="shared" si="180"/>
        <v>#VALUE!</v>
      </c>
      <c r="Q193" s="976" t="e">
        <f t="shared" si="180"/>
        <v>#VALUE!</v>
      </c>
      <c r="R193" s="976" t="e">
        <f t="shared" si="180"/>
        <v>#VALUE!</v>
      </c>
      <c r="S193" s="976" t="e">
        <f t="shared" si="180"/>
        <v>#VALUE!</v>
      </c>
      <c r="T193" s="976" t="e">
        <f t="shared" si="180"/>
        <v>#VALUE!</v>
      </c>
      <c r="U193" s="976" t="e">
        <f t="shared" si="180"/>
        <v>#VALUE!</v>
      </c>
      <c r="V193" s="976" t="e">
        <f t="shared" si="180"/>
        <v>#VALUE!</v>
      </c>
      <c r="W193" s="976" t="e">
        <f t="shared" si="180"/>
        <v>#VALUE!</v>
      </c>
      <c r="X193" s="976" t="e">
        <f t="shared" si="180"/>
        <v>#VALUE!</v>
      </c>
      <c r="Y193" s="976" t="e">
        <f t="shared" si="180"/>
        <v>#VALUE!</v>
      </c>
      <c r="Z193" s="976" t="e">
        <f t="shared" si="180"/>
        <v>#VALUE!</v>
      </c>
      <c r="AA193" s="976" t="e">
        <f t="shared" si="180"/>
        <v>#VALUE!</v>
      </c>
      <c r="AB193" s="976" t="e">
        <f t="shared" si="180"/>
        <v>#VALUE!</v>
      </c>
      <c r="AC193" s="976" t="e">
        <f t="shared" si="180"/>
        <v>#VALUE!</v>
      </c>
      <c r="AD193" s="976" t="e">
        <f t="shared" si="180"/>
        <v>#VALUE!</v>
      </c>
      <c r="AE193" s="976" t="e">
        <f t="shared" si="180"/>
        <v>#VALUE!</v>
      </c>
      <c r="AF193" s="976" t="e">
        <f t="shared" si="180"/>
        <v>#VALUE!</v>
      </c>
      <c r="AG193" s="976" t="e">
        <f t="shared" si="180"/>
        <v>#VALUE!</v>
      </c>
      <c r="AH193" s="976" t="e">
        <f t="shared" si="180"/>
        <v>#VALUE!</v>
      </c>
      <c r="AI193" s="976" t="e">
        <f t="shared" si="180"/>
        <v>#VALUE!</v>
      </c>
      <c r="AJ193" s="976" t="e">
        <f t="shared" si="180"/>
        <v>#VALUE!</v>
      </c>
      <c r="AK193" s="976" t="e">
        <f t="shared" si="180"/>
        <v>#VALUE!</v>
      </c>
      <c r="AL193" s="976" t="e">
        <f t="shared" si="180"/>
        <v>#VALUE!</v>
      </c>
      <c r="AM193" s="976" t="e">
        <f t="shared" si="180"/>
        <v>#VALUE!</v>
      </c>
      <c r="AN193" s="976" t="e">
        <f t="shared" si="180"/>
        <v>#VALUE!</v>
      </c>
      <c r="AO193" s="976" t="e">
        <f t="shared" si="180"/>
        <v>#VALUE!</v>
      </c>
      <c r="AP193" s="976" t="e">
        <f t="shared" si="180"/>
        <v>#VALUE!</v>
      </c>
      <c r="AQ193" s="976" t="e">
        <f t="shared" ref="AQ193:BO193" si="181">IF(OR(AQ$68="n.appl.",AQ$68=0),"n. appl.",AQ179/AQ$68*1000)</f>
        <v>#VALUE!</v>
      </c>
      <c r="AR193" s="976" t="e">
        <f t="shared" si="181"/>
        <v>#VALUE!</v>
      </c>
      <c r="AS193" s="976" t="e">
        <f t="shared" si="181"/>
        <v>#VALUE!</v>
      </c>
      <c r="AT193" s="976" t="e">
        <f t="shared" si="181"/>
        <v>#VALUE!</v>
      </c>
      <c r="AU193" s="976" t="e">
        <f t="shared" si="181"/>
        <v>#VALUE!</v>
      </c>
      <c r="AV193" s="976" t="e">
        <f t="shared" si="181"/>
        <v>#VALUE!</v>
      </c>
      <c r="AW193" s="976" t="e">
        <f t="shared" si="181"/>
        <v>#VALUE!</v>
      </c>
      <c r="AX193" s="976" t="e">
        <f t="shared" si="181"/>
        <v>#VALUE!</v>
      </c>
      <c r="AY193" s="976" t="e">
        <f t="shared" si="181"/>
        <v>#VALUE!</v>
      </c>
      <c r="AZ193" s="976" t="e">
        <f t="shared" si="181"/>
        <v>#VALUE!</v>
      </c>
      <c r="BA193" s="976" t="e">
        <f t="shared" si="181"/>
        <v>#VALUE!</v>
      </c>
      <c r="BB193" s="976" t="e">
        <f t="shared" si="181"/>
        <v>#VALUE!</v>
      </c>
      <c r="BC193" s="976" t="e">
        <f t="shared" si="181"/>
        <v>#VALUE!</v>
      </c>
      <c r="BD193" s="976" t="e">
        <f t="shared" si="181"/>
        <v>#VALUE!</v>
      </c>
      <c r="BE193" s="976" t="e">
        <f t="shared" si="181"/>
        <v>#VALUE!</v>
      </c>
      <c r="BF193" s="976" t="e">
        <f t="shared" si="181"/>
        <v>#VALUE!</v>
      </c>
      <c r="BG193" s="976" t="e">
        <f t="shared" si="181"/>
        <v>#VALUE!</v>
      </c>
      <c r="BH193" s="976" t="e">
        <f t="shared" si="181"/>
        <v>#VALUE!</v>
      </c>
      <c r="BI193" s="976" t="e">
        <f t="shared" si="181"/>
        <v>#VALUE!</v>
      </c>
      <c r="BJ193" s="976" t="e">
        <f t="shared" si="181"/>
        <v>#VALUE!</v>
      </c>
      <c r="BK193" s="976" t="e">
        <f t="shared" si="181"/>
        <v>#VALUE!</v>
      </c>
      <c r="BL193" s="976" t="e">
        <f t="shared" si="181"/>
        <v>#VALUE!</v>
      </c>
      <c r="BM193" s="976" t="e">
        <f t="shared" si="181"/>
        <v>#VALUE!</v>
      </c>
      <c r="BN193" s="976" t="e">
        <f t="shared" si="181"/>
        <v>#VALUE!</v>
      </c>
      <c r="BO193" s="976" t="e">
        <f t="shared" si="181"/>
        <v>#VALUE!</v>
      </c>
    </row>
    <row r="194" spans="1:67" ht="13.5" customHeight="1" thickBot="1">
      <c r="G194" s="856"/>
      <c r="H194" s="856"/>
      <c r="I194" s="856"/>
      <c r="J194" s="856"/>
      <c r="K194" s="856"/>
      <c r="L194" s="856"/>
      <c r="M194" s="856"/>
      <c r="N194" s="856"/>
      <c r="O194" s="856"/>
      <c r="P194" s="856"/>
      <c r="Q194" s="856"/>
      <c r="R194" s="856"/>
      <c r="S194" s="856"/>
      <c r="T194" s="856"/>
      <c r="U194" s="856"/>
      <c r="V194" s="856"/>
      <c r="W194" s="856"/>
      <c r="X194" s="856"/>
      <c r="Y194" s="856"/>
      <c r="Z194" s="856"/>
      <c r="AA194" s="856"/>
      <c r="AB194" s="856"/>
      <c r="AC194" s="856"/>
      <c r="AD194" s="856"/>
      <c r="AE194" s="856"/>
      <c r="AF194" s="856"/>
      <c r="AG194" s="856"/>
      <c r="AH194" s="856"/>
      <c r="AI194" s="856"/>
      <c r="AJ194" s="856"/>
      <c r="AK194" s="856"/>
      <c r="AL194" s="856"/>
      <c r="AM194" s="856"/>
      <c r="AN194" s="856"/>
      <c r="AO194" s="856"/>
      <c r="AP194" s="856"/>
      <c r="AQ194" s="856"/>
      <c r="AR194" s="856"/>
      <c r="AS194" s="856"/>
      <c r="AT194" s="856"/>
      <c r="AU194" s="856"/>
      <c r="AV194" s="856"/>
      <c r="AW194" s="856"/>
      <c r="AX194" s="856"/>
      <c r="AY194" s="856"/>
      <c r="AZ194" s="856"/>
      <c r="BA194" s="856"/>
      <c r="BB194" s="856"/>
      <c r="BC194" s="856"/>
      <c r="BD194" s="856"/>
      <c r="BE194" s="856"/>
      <c r="BF194" s="856"/>
      <c r="BG194" s="856"/>
      <c r="BH194" s="856"/>
      <c r="BI194" s="856"/>
      <c r="BJ194" s="856"/>
      <c r="BK194" s="856"/>
      <c r="BL194" s="856"/>
      <c r="BM194" s="856"/>
      <c r="BN194" s="856"/>
      <c r="BO194" s="856"/>
    </row>
    <row r="195" spans="1:67" ht="13.5" customHeight="1" thickBot="1">
      <c r="B195" s="32" t="s">
        <v>1350</v>
      </c>
      <c r="C195" s="721"/>
      <c r="D195" s="721"/>
      <c r="E195" s="722"/>
      <c r="F195" s="860"/>
      <c r="G195" s="152">
        <f t="shared" ref="G195:BO195" si="182">G$7</f>
        <v>1990</v>
      </c>
      <c r="H195" s="152">
        <f t="shared" si="182"/>
        <v>1991</v>
      </c>
      <c r="I195" s="152">
        <f t="shared" si="182"/>
        <v>1992</v>
      </c>
      <c r="J195" s="152">
        <f t="shared" si="182"/>
        <v>1993</v>
      </c>
      <c r="K195" s="152">
        <f t="shared" si="182"/>
        <v>1994</v>
      </c>
      <c r="L195" s="152">
        <f t="shared" si="182"/>
        <v>1995</v>
      </c>
      <c r="M195" s="152">
        <f t="shared" si="182"/>
        <v>1996</v>
      </c>
      <c r="N195" s="152">
        <f t="shared" si="182"/>
        <v>1997</v>
      </c>
      <c r="O195" s="152">
        <f t="shared" si="182"/>
        <v>1998</v>
      </c>
      <c r="P195" s="152">
        <f t="shared" si="182"/>
        <v>1999</v>
      </c>
      <c r="Q195" s="152">
        <f t="shared" si="182"/>
        <v>2000</v>
      </c>
      <c r="R195" s="152">
        <f t="shared" si="182"/>
        <v>2001</v>
      </c>
      <c r="S195" s="152">
        <f t="shared" si="182"/>
        <v>2002</v>
      </c>
      <c r="T195" s="152">
        <f t="shared" si="182"/>
        <v>2003</v>
      </c>
      <c r="U195" s="152">
        <f t="shared" si="182"/>
        <v>2004</v>
      </c>
      <c r="V195" s="152">
        <f t="shared" si="182"/>
        <v>2005</v>
      </c>
      <c r="W195" s="152">
        <f t="shared" si="182"/>
        <v>2006</v>
      </c>
      <c r="X195" s="152">
        <f t="shared" si="182"/>
        <v>2007</v>
      </c>
      <c r="Y195" s="152">
        <f t="shared" si="182"/>
        <v>2008</v>
      </c>
      <c r="Z195" s="152">
        <f t="shared" si="182"/>
        <v>2009</v>
      </c>
      <c r="AA195" s="152">
        <f t="shared" si="182"/>
        <v>2010</v>
      </c>
      <c r="AB195" s="152">
        <f t="shared" si="182"/>
        <v>2011</v>
      </c>
      <c r="AC195" s="152">
        <f t="shared" si="182"/>
        <v>2012</v>
      </c>
      <c r="AD195" s="152">
        <f t="shared" si="182"/>
        <v>2013</v>
      </c>
      <c r="AE195" s="152">
        <f t="shared" si="182"/>
        <v>2014</v>
      </c>
      <c r="AF195" s="152">
        <f t="shared" si="182"/>
        <v>2015</v>
      </c>
      <c r="AG195" s="152">
        <f t="shared" si="182"/>
        <v>2016</v>
      </c>
      <c r="AH195" s="152">
        <f t="shared" si="182"/>
        <v>2017</v>
      </c>
      <c r="AI195" s="152">
        <f t="shared" si="182"/>
        <v>2018</v>
      </c>
      <c r="AJ195" s="152">
        <f t="shared" si="182"/>
        <v>2019</v>
      </c>
      <c r="AK195" s="152">
        <f t="shared" si="182"/>
        <v>2020</v>
      </c>
      <c r="AL195" s="152">
        <f t="shared" si="182"/>
        <v>2021</v>
      </c>
      <c r="AM195" s="152">
        <f t="shared" si="182"/>
        <v>2022</v>
      </c>
      <c r="AN195" s="152">
        <f t="shared" si="182"/>
        <v>2023</v>
      </c>
      <c r="AO195" s="152">
        <f t="shared" si="182"/>
        <v>2024</v>
      </c>
      <c r="AP195" s="152">
        <f t="shared" si="182"/>
        <v>2025</v>
      </c>
      <c r="AQ195" s="152">
        <f t="shared" si="182"/>
        <v>2026</v>
      </c>
      <c r="AR195" s="152">
        <f t="shared" si="182"/>
        <v>2027</v>
      </c>
      <c r="AS195" s="152">
        <f t="shared" si="182"/>
        <v>2028</v>
      </c>
      <c r="AT195" s="152">
        <f t="shared" si="182"/>
        <v>2029</v>
      </c>
      <c r="AU195" s="152">
        <f t="shared" si="182"/>
        <v>2030</v>
      </c>
      <c r="AV195" s="152">
        <f t="shared" si="182"/>
        <v>2031</v>
      </c>
      <c r="AW195" s="152">
        <f t="shared" si="182"/>
        <v>2032</v>
      </c>
      <c r="AX195" s="152">
        <f t="shared" si="182"/>
        <v>2033</v>
      </c>
      <c r="AY195" s="152">
        <f t="shared" si="182"/>
        <v>2034</v>
      </c>
      <c r="AZ195" s="152">
        <f t="shared" si="182"/>
        <v>2035</v>
      </c>
      <c r="BA195" s="152">
        <f t="shared" si="182"/>
        <v>2036</v>
      </c>
      <c r="BB195" s="152">
        <f t="shared" si="182"/>
        <v>2037</v>
      </c>
      <c r="BC195" s="152">
        <f t="shared" si="182"/>
        <v>2038</v>
      </c>
      <c r="BD195" s="152">
        <f t="shared" si="182"/>
        <v>2039</v>
      </c>
      <c r="BE195" s="152">
        <f t="shared" si="182"/>
        <v>2040</v>
      </c>
      <c r="BF195" s="152">
        <f t="shared" si="182"/>
        <v>2041</v>
      </c>
      <c r="BG195" s="152">
        <f t="shared" si="182"/>
        <v>2042</v>
      </c>
      <c r="BH195" s="152">
        <f t="shared" si="182"/>
        <v>2043</v>
      </c>
      <c r="BI195" s="152">
        <f t="shared" si="182"/>
        <v>2044</v>
      </c>
      <c r="BJ195" s="152">
        <f t="shared" si="182"/>
        <v>2045</v>
      </c>
      <c r="BK195" s="152">
        <f t="shared" si="182"/>
        <v>2046</v>
      </c>
      <c r="BL195" s="152">
        <f t="shared" si="182"/>
        <v>2047</v>
      </c>
      <c r="BM195" s="152">
        <f t="shared" si="182"/>
        <v>2048</v>
      </c>
      <c r="BN195" s="152">
        <f t="shared" si="182"/>
        <v>2049</v>
      </c>
      <c r="BO195" s="152">
        <f t="shared" si="182"/>
        <v>2050</v>
      </c>
    </row>
    <row r="196" spans="1:67" s="41" customFormat="1" ht="13.5" customHeight="1">
      <c r="B196" s="611">
        <v>62</v>
      </c>
      <c r="C196" s="36" t="s">
        <v>862</v>
      </c>
      <c r="D196" s="42" t="s">
        <v>683</v>
      </c>
      <c r="E196" s="274" t="s">
        <v>809</v>
      </c>
      <c r="F196" s="288"/>
      <c r="G196" s="976" t="e">
        <f>IF(G$67="","",IF(G$67=0,"n. appl.",G175/G$67*1000))</f>
        <v>#VALUE!</v>
      </c>
      <c r="H196" s="976" t="e">
        <f t="shared" ref="H196:AK196" si="183">IF(H$67="","",IF(H$67=0,"n. appl.",H175/H$67*1000))</f>
        <v>#VALUE!</v>
      </c>
      <c r="I196" s="976" t="e">
        <f t="shared" si="183"/>
        <v>#VALUE!</v>
      </c>
      <c r="J196" s="976" t="e">
        <f t="shared" si="183"/>
        <v>#VALUE!</v>
      </c>
      <c r="K196" s="976" t="e">
        <f t="shared" si="183"/>
        <v>#VALUE!</v>
      </c>
      <c r="L196" s="976" t="e">
        <f t="shared" si="183"/>
        <v>#VALUE!</v>
      </c>
      <c r="M196" s="976" t="e">
        <f t="shared" si="183"/>
        <v>#VALUE!</v>
      </c>
      <c r="N196" s="976" t="e">
        <f t="shared" si="183"/>
        <v>#VALUE!</v>
      </c>
      <c r="O196" s="976" t="e">
        <f t="shared" si="183"/>
        <v>#VALUE!</v>
      </c>
      <c r="P196" s="976" t="e">
        <f t="shared" si="183"/>
        <v>#VALUE!</v>
      </c>
      <c r="Q196" s="976" t="e">
        <f t="shared" si="183"/>
        <v>#VALUE!</v>
      </c>
      <c r="R196" s="976" t="e">
        <f t="shared" si="183"/>
        <v>#VALUE!</v>
      </c>
      <c r="S196" s="976" t="e">
        <f t="shared" si="183"/>
        <v>#VALUE!</v>
      </c>
      <c r="T196" s="976" t="e">
        <f t="shared" si="183"/>
        <v>#VALUE!</v>
      </c>
      <c r="U196" s="976" t="e">
        <f t="shared" si="183"/>
        <v>#VALUE!</v>
      </c>
      <c r="V196" s="976" t="e">
        <f t="shared" si="183"/>
        <v>#VALUE!</v>
      </c>
      <c r="W196" s="976" t="e">
        <f t="shared" si="183"/>
        <v>#VALUE!</v>
      </c>
      <c r="X196" s="976" t="e">
        <f t="shared" si="183"/>
        <v>#VALUE!</v>
      </c>
      <c r="Y196" s="976" t="e">
        <f t="shared" si="183"/>
        <v>#VALUE!</v>
      </c>
      <c r="Z196" s="976" t="e">
        <f t="shared" si="183"/>
        <v>#VALUE!</v>
      </c>
      <c r="AA196" s="976" t="e">
        <f t="shared" si="183"/>
        <v>#VALUE!</v>
      </c>
      <c r="AB196" s="976" t="e">
        <f t="shared" si="183"/>
        <v>#VALUE!</v>
      </c>
      <c r="AC196" s="976" t="e">
        <f t="shared" si="183"/>
        <v>#VALUE!</v>
      </c>
      <c r="AD196" s="976" t="e">
        <f t="shared" si="183"/>
        <v>#VALUE!</v>
      </c>
      <c r="AE196" s="976" t="e">
        <f t="shared" si="183"/>
        <v>#VALUE!</v>
      </c>
      <c r="AF196" s="976" t="e">
        <f t="shared" si="183"/>
        <v>#VALUE!</v>
      </c>
      <c r="AG196" s="976" t="e">
        <f t="shared" si="183"/>
        <v>#VALUE!</v>
      </c>
      <c r="AH196" s="976" t="e">
        <f t="shared" si="183"/>
        <v>#VALUE!</v>
      </c>
      <c r="AI196" s="976" t="e">
        <f t="shared" si="183"/>
        <v>#VALUE!</v>
      </c>
      <c r="AJ196" s="976" t="e">
        <f t="shared" si="183"/>
        <v>#VALUE!</v>
      </c>
      <c r="AK196" s="976" t="e">
        <f t="shared" si="183"/>
        <v>#VALUE!</v>
      </c>
      <c r="AL196" s="976" t="e">
        <f t="shared" ref="AL196:AP198" si="184">IF(AL$67="","",IF(AL$67=0,"n. appl.",AL175/AL$67*1000))</f>
        <v>#VALUE!</v>
      </c>
      <c r="AM196" s="976" t="e">
        <f t="shared" si="184"/>
        <v>#VALUE!</v>
      </c>
      <c r="AN196" s="976" t="e">
        <f t="shared" si="184"/>
        <v>#VALUE!</v>
      </c>
      <c r="AO196" s="976" t="e">
        <f t="shared" si="184"/>
        <v>#VALUE!</v>
      </c>
      <c r="AP196" s="976" t="e">
        <f t="shared" si="184"/>
        <v>#VALUE!</v>
      </c>
      <c r="AQ196" s="976" t="e">
        <f t="shared" ref="AQ196:BO196" si="185">IF(AQ$67="","",IF(AQ$67=0,"n. appl.",AQ175/AQ$67*1000))</f>
        <v>#VALUE!</v>
      </c>
      <c r="AR196" s="976" t="e">
        <f t="shared" si="185"/>
        <v>#VALUE!</v>
      </c>
      <c r="AS196" s="976" t="e">
        <f t="shared" si="185"/>
        <v>#VALUE!</v>
      </c>
      <c r="AT196" s="976" t="e">
        <f t="shared" si="185"/>
        <v>#VALUE!</v>
      </c>
      <c r="AU196" s="976" t="e">
        <f t="shared" si="185"/>
        <v>#VALUE!</v>
      </c>
      <c r="AV196" s="976" t="e">
        <f t="shared" si="185"/>
        <v>#VALUE!</v>
      </c>
      <c r="AW196" s="976" t="e">
        <f t="shared" si="185"/>
        <v>#VALUE!</v>
      </c>
      <c r="AX196" s="976" t="e">
        <f t="shared" si="185"/>
        <v>#VALUE!</v>
      </c>
      <c r="AY196" s="976" t="e">
        <f t="shared" si="185"/>
        <v>#VALUE!</v>
      </c>
      <c r="AZ196" s="976" t="e">
        <f t="shared" si="185"/>
        <v>#VALUE!</v>
      </c>
      <c r="BA196" s="976" t="e">
        <f t="shared" si="185"/>
        <v>#VALUE!</v>
      </c>
      <c r="BB196" s="976" t="e">
        <f t="shared" si="185"/>
        <v>#VALUE!</v>
      </c>
      <c r="BC196" s="976" t="e">
        <f t="shared" si="185"/>
        <v>#VALUE!</v>
      </c>
      <c r="BD196" s="976" t="e">
        <f t="shared" si="185"/>
        <v>#VALUE!</v>
      </c>
      <c r="BE196" s="976" t="e">
        <f t="shared" si="185"/>
        <v>#VALUE!</v>
      </c>
      <c r="BF196" s="976" t="e">
        <f t="shared" si="185"/>
        <v>#VALUE!</v>
      </c>
      <c r="BG196" s="976" t="e">
        <f t="shared" si="185"/>
        <v>#VALUE!</v>
      </c>
      <c r="BH196" s="976" t="e">
        <f t="shared" si="185"/>
        <v>#VALUE!</v>
      </c>
      <c r="BI196" s="976" t="e">
        <f t="shared" si="185"/>
        <v>#VALUE!</v>
      </c>
      <c r="BJ196" s="976" t="e">
        <f t="shared" si="185"/>
        <v>#VALUE!</v>
      </c>
      <c r="BK196" s="976" t="e">
        <f t="shared" si="185"/>
        <v>#VALUE!</v>
      </c>
      <c r="BL196" s="976" t="e">
        <f t="shared" si="185"/>
        <v>#VALUE!</v>
      </c>
      <c r="BM196" s="976" t="e">
        <f t="shared" si="185"/>
        <v>#VALUE!</v>
      </c>
      <c r="BN196" s="976" t="e">
        <f t="shared" si="185"/>
        <v>#VALUE!</v>
      </c>
      <c r="BO196" s="976" t="e">
        <f t="shared" si="185"/>
        <v>#VALUE!</v>
      </c>
    </row>
    <row r="197" spans="1:67" s="41" customFormat="1" ht="13.5" customHeight="1">
      <c r="B197" s="611" t="s">
        <v>365</v>
      </c>
      <c r="C197" s="36"/>
      <c r="D197" s="74" t="s">
        <v>364</v>
      </c>
      <c r="E197" s="274" t="s">
        <v>809</v>
      </c>
      <c r="F197" s="288"/>
      <c r="G197" s="976" t="e">
        <f>IF(G$67="","",IF(G$67=0,"n. appl.",G176/G$67*1000))</f>
        <v>#VALUE!</v>
      </c>
      <c r="H197" s="976" t="e">
        <f t="shared" ref="H197:AK197" si="186">IF(H$67="","",IF(H$67=0,"n. appl.",H176/H$67*1000))</f>
        <v>#VALUE!</v>
      </c>
      <c r="I197" s="976" t="e">
        <f t="shared" si="186"/>
        <v>#VALUE!</v>
      </c>
      <c r="J197" s="976" t="e">
        <f t="shared" si="186"/>
        <v>#VALUE!</v>
      </c>
      <c r="K197" s="976" t="e">
        <f t="shared" si="186"/>
        <v>#VALUE!</v>
      </c>
      <c r="L197" s="976" t="e">
        <f t="shared" si="186"/>
        <v>#VALUE!</v>
      </c>
      <c r="M197" s="976" t="e">
        <f t="shared" si="186"/>
        <v>#VALUE!</v>
      </c>
      <c r="N197" s="976" t="e">
        <f t="shared" si="186"/>
        <v>#VALUE!</v>
      </c>
      <c r="O197" s="976" t="e">
        <f t="shared" si="186"/>
        <v>#VALUE!</v>
      </c>
      <c r="P197" s="976" t="e">
        <f t="shared" si="186"/>
        <v>#VALUE!</v>
      </c>
      <c r="Q197" s="976" t="e">
        <f t="shared" si="186"/>
        <v>#VALUE!</v>
      </c>
      <c r="R197" s="976" t="e">
        <f t="shared" si="186"/>
        <v>#VALUE!</v>
      </c>
      <c r="S197" s="976" t="e">
        <f t="shared" si="186"/>
        <v>#VALUE!</v>
      </c>
      <c r="T197" s="976" t="e">
        <f t="shared" si="186"/>
        <v>#VALUE!</v>
      </c>
      <c r="U197" s="976" t="e">
        <f t="shared" si="186"/>
        <v>#VALUE!</v>
      </c>
      <c r="V197" s="976" t="e">
        <f t="shared" si="186"/>
        <v>#VALUE!</v>
      </c>
      <c r="W197" s="976" t="e">
        <f t="shared" si="186"/>
        <v>#VALUE!</v>
      </c>
      <c r="X197" s="976" t="e">
        <f t="shared" si="186"/>
        <v>#VALUE!</v>
      </c>
      <c r="Y197" s="976" t="e">
        <f t="shared" si="186"/>
        <v>#VALUE!</v>
      </c>
      <c r="Z197" s="976" t="e">
        <f t="shared" si="186"/>
        <v>#VALUE!</v>
      </c>
      <c r="AA197" s="976" t="e">
        <f t="shared" si="186"/>
        <v>#VALUE!</v>
      </c>
      <c r="AB197" s="976" t="e">
        <f t="shared" si="186"/>
        <v>#VALUE!</v>
      </c>
      <c r="AC197" s="976" t="e">
        <f t="shared" si="186"/>
        <v>#VALUE!</v>
      </c>
      <c r="AD197" s="976" t="e">
        <f t="shared" si="186"/>
        <v>#VALUE!</v>
      </c>
      <c r="AE197" s="976" t="e">
        <f t="shared" si="186"/>
        <v>#VALUE!</v>
      </c>
      <c r="AF197" s="976" t="e">
        <f t="shared" si="186"/>
        <v>#VALUE!</v>
      </c>
      <c r="AG197" s="976" t="e">
        <f t="shared" si="186"/>
        <v>#VALUE!</v>
      </c>
      <c r="AH197" s="976" t="e">
        <f t="shared" si="186"/>
        <v>#VALUE!</v>
      </c>
      <c r="AI197" s="976" t="e">
        <f t="shared" si="186"/>
        <v>#VALUE!</v>
      </c>
      <c r="AJ197" s="976" t="e">
        <f t="shared" si="186"/>
        <v>#VALUE!</v>
      </c>
      <c r="AK197" s="976" t="e">
        <f t="shared" si="186"/>
        <v>#VALUE!</v>
      </c>
      <c r="AL197" s="976" t="e">
        <f t="shared" si="184"/>
        <v>#VALUE!</v>
      </c>
      <c r="AM197" s="976" t="e">
        <f t="shared" si="184"/>
        <v>#VALUE!</v>
      </c>
      <c r="AN197" s="976" t="e">
        <f t="shared" si="184"/>
        <v>#VALUE!</v>
      </c>
      <c r="AO197" s="976" t="e">
        <f t="shared" si="184"/>
        <v>#VALUE!</v>
      </c>
      <c r="AP197" s="976" t="e">
        <f t="shared" si="184"/>
        <v>#VALUE!</v>
      </c>
      <c r="AQ197" s="976" t="e">
        <f t="shared" ref="AQ197:BO197" si="187">IF(AQ$67="","",IF(AQ$67=0,"n. appl.",AQ176/AQ$67*1000))</f>
        <v>#VALUE!</v>
      </c>
      <c r="AR197" s="976" t="e">
        <f t="shared" si="187"/>
        <v>#VALUE!</v>
      </c>
      <c r="AS197" s="976" t="e">
        <f t="shared" si="187"/>
        <v>#VALUE!</v>
      </c>
      <c r="AT197" s="976" t="e">
        <f t="shared" si="187"/>
        <v>#VALUE!</v>
      </c>
      <c r="AU197" s="976" t="e">
        <f t="shared" si="187"/>
        <v>#VALUE!</v>
      </c>
      <c r="AV197" s="976" t="e">
        <f t="shared" si="187"/>
        <v>#VALUE!</v>
      </c>
      <c r="AW197" s="976" t="e">
        <f t="shared" si="187"/>
        <v>#VALUE!</v>
      </c>
      <c r="AX197" s="976" t="e">
        <f t="shared" si="187"/>
        <v>#VALUE!</v>
      </c>
      <c r="AY197" s="976" t="e">
        <f t="shared" si="187"/>
        <v>#VALUE!</v>
      </c>
      <c r="AZ197" s="976" t="e">
        <f t="shared" si="187"/>
        <v>#VALUE!</v>
      </c>
      <c r="BA197" s="976" t="e">
        <f t="shared" si="187"/>
        <v>#VALUE!</v>
      </c>
      <c r="BB197" s="976" t="e">
        <f t="shared" si="187"/>
        <v>#VALUE!</v>
      </c>
      <c r="BC197" s="976" t="e">
        <f t="shared" si="187"/>
        <v>#VALUE!</v>
      </c>
      <c r="BD197" s="976" t="e">
        <f t="shared" si="187"/>
        <v>#VALUE!</v>
      </c>
      <c r="BE197" s="976" t="e">
        <f t="shared" si="187"/>
        <v>#VALUE!</v>
      </c>
      <c r="BF197" s="976" t="e">
        <f t="shared" si="187"/>
        <v>#VALUE!</v>
      </c>
      <c r="BG197" s="976" t="e">
        <f t="shared" si="187"/>
        <v>#VALUE!</v>
      </c>
      <c r="BH197" s="976" t="e">
        <f t="shared" si="187"/>
        <v>#VALUE!</v>
      </c>
      <c r="BI197" s="976" t="e">
        <f t="shared" si="187"/>
        <v>#VALUE!</v>
      </c>
      <c r="BJ197" s="976" t="e">
        <f t="shared" si="187"/>
        <v>#VALUE!</v>
      </c>
      <c r="BK197" s="976" t="e">
        <f t="shared" si="187"/>
        <v>#VALUE!</v>
      </c>
      <c r="BL197" s="976" t="e">
        <f t="shared" si="187"/>
        <v>#VALUE!</v>
      </c>
      <c r="BM197" s="976" t="e">
        <f t="shared" si="187"/>
        <v>#VALUE!</v>
      </c>
      <c r="BN197" s="976" t="e">
        <f t="shared" si="187"/>
        <v>#VALUE!</v>
      </c>
      <c r="BO197" s="976" t="e">
        <f t="shared" si="187"/>
        <v>#VALUE!</v>
      </c>
    </row>
    <row r="198" spans="1:67" s="41" customFormat="1" ht="13.5" customHeight="1">
      <c r="B198" s="772" t="s">
        <v>366</v>
      </c>
      <c r="C198" s="36"/>
      <c r="D198" s="74" t="s">
        <v>859</v>
      </c>
      <c r="E198" s="274" t="s">
        <v>809</v>
      </c>
      <c r="F198" s="288"/>
      <c r="G198" s="976" t="e">
        <f>IF(G$67="","",IF(G$67=0,"n. appl.",G177/G$67*1000))</f>
        <v>#VALUE!</v>
      </c>
      <c r="H198" s="976" t="e">
        <f t="shared" ref="H198:AK198" si="188">IF(H$67="","",IF(H$67=0,"n. appl.",H177/H$67*1000))</f>
        <v>#VALUE!</v>
      </c>
      <c r="I198" s="976" t="e">
        <f t="shared" si="188"/>
        <v>#VALUE!</v>
      </c>
      <c r="J198" s="976" t="e">
        <f t="shared" si="188"/>
        <v>#VALUE!</v>
      </c>
      <c r="K198" s="976" t="e">
        <f t="shared" si="188"/>
        <v>#VALUE!</v>
      </c>
      <c r="L198" s="976" t="e">
        <f t="shared" si="188"/>
        <v>#VALUE!</v>
      </c>
      <c r="M198" s="976" t="e">
        <f t="shared" si="188"/>
        <v>#VALUE!</v>
      </c>
      <c r="N198" s="976" t="e">
        <f t="shared" si="188"/>
        <v>#VALUE!</v>
      </c>
      <c r="O198" s="976" t="e">
        <f t="shared" si="188"/>
        <v>#VALUE!</v>
      </c>
      <c r="P198" s="976" t="e">
        <f t="shared" si="188"/>
        <v>#VALUE!</v>
      </c>
      <c r="Q198" s="976" t="e">
        <f t="shared" si="188"/>
        <v>#VALUE!</v>
      </c>
      <c r="R198" s="976" t="e">
        <f t="shared" si="188"/>
        <v>#VALUE!</v>
      </c>
      <c r="S198" s="976" t="e">
        <f t="shared" si="188"/>
        <v>#VALUE!</v>
      </c>
      <c r="T198" s="976" t="e">
        <f t="shared" si="188"/>
        <v>#VALUE!</v>
      </c>
      <c r="U198" s="976" t="e">
        <f t="shared" si="188"/>
        <v>#VALUE!</v>
      </c>
      <c r="V198" s="976" t="e">
        <f t="shared" si="188"/>
        <v>#VALUE!</v>
      </c>
      <c r="W198" s="976" t="e">
        <f t="shared" si="188"/>
        <v>#VALUE!</v>
      </c>
      <c r="X198" s="976" t="e">
        <f t="shared" si="188"/>
        <v>#VALUE!</v>
      </c>
      <c r="Y198" s="976" t="e">
        <f t="shared" si="188"/>
        <v>#VALUE!</v>
      </c>
      <c r="Z198" s="976" t="e">
        <f t="shared" si="188"/>
        <v>#VALUE!</v>
      </c>
      <c r="AA198" s="976" t="e">
        <f t="shared" si="188"/>
        <v>#VALUE!</v>
      </c>
      <c r="AB198" s="976" t="e">
        <f t="shared" si="188"/>
        <v>#VALUE!</v>
      </c>
      <c r="AC198" s="976" t="e">
        <f t="shared" si="188"/>
        <v>#VALUE!</v>
      </c>
      <c r="AD198" s="976" t="e">
        <f t="shared" si="188"/>
        <v>#VALUE!</v>
      </c>
      <c r="AE198" s="976" t="e">
        <f t="shared" si="188"/>
        <v>#VALUE!</v>
      </c>
      <c r="AF198" s="976" t="e">
        <f t="shared" si="188"/>
        <v>#VALUE!</v>
      </c>
      <c r="AG198" s="976" t="e">
        <f t="shared" si="188"/>
        <v>#VALUE!</v>
      </c>
      <c r="AH198" s="976" t="e">
        <f t="shared" si="188"/>
        <v>#VALUE!</v>
      </c>
      <c r="AI198" s="976" t="e">
        <f t="shared" si="188"/>
        <v>#VALUE!</v>
      </c>
      <c r="AJ198" s="976" t="e">
        <f t="shared" si="188"/>
        <v>#VALUE!</v>
      </c>
      <c r="AK198" s="976" t="e">
        <f t="shared" si="188"/>
        <v>#VALUE!</v>
      </c>
      <c r="AL198" s="976" t="e">
        <f t="shared" si="184"/>
        <v>#VALUE!</v>
      </c>
      <c r="AM198" s="976" t="e">
        <f t="shared" si="184"/>
        <v>#VALUE!</v>
      </c>
      <c r="AN198" s="976" t="e">
        <f t="shared" si="184"/>
        <v>#VALUE!</v>
      </c>
      <c r="AO198" s="976" t="e">
        <f t="shared" si="184"/>
        <v>#VALUE!</v>
      </c>
      <c r="AP198" s="976" t="e">
        <f t="shared" si="184"/>
        <v>#VALUE!</v>
      </c>
      <c r="AQ198" s="976" t="e">
        <f t="shared" ref="AQ198:BO198" si="189">IF(AQ$67="","",IF(AQ$67=0,"n. appl.",AQ177/AQ$67*1000))</f>
        <v>#VALUE!</v>
      </c>
      <c r="AR198" s="976" t="e">
        <f t="shared" si="189"/>
        <v>#VALUE!</v>
      </c>
      <c r="AS198" s="976" t="e">
        <f t="shared" si="189"/>
        <v>#VALUE!</v>
      </c>
      <c r="AT198" s="976" t="e">
        <f t="shared" si="189"/>
        <v>#VALUE!</v>
      </c>
      <c r="AU198" s="976" t="e">
        <f t="shared" si="189"/>
        <v>#VALUE!</v>
      </c>
      <c r="AV198" s="976" t="e">
        <f t="shared" si="189"/>
        <v>#VALUE!</v>
      </c>
      <c r="AW198" s="976" t="e">
        <f t="shared" si="189"/>
        <v>#VALUE!</v>
      </c>
      <c r="AX198" s="976" t="e">
        <f t="shared" si="189"/>
        <v>#VALUE!</v>
      </c>
      <c r="AY198" s="976" t="e">
        <f t="shared" si="189"/>
        <v>#VALUE!</v>
      </c>
      <c r="AZ198" s="976" t="e">
        <f t="shared" si="189"/>
        <v>#VALUE!</v>
      </c>
      <c r="BA198" s="976" t="e">
        <f t="shared" si="189"/>
        <v>#VALUE!</v>
      </c>
      <c r="BB198" s="976" t="e">
        <f t="shared" si="189"/>
        <v>#VALUE!</v>
      </c>
      <c r="BC198" s="976" t="e">
        <f t="shared" si="189"/>
        <v>#VALUE!</v>
      </c>
      <c r="BD198" s="976" t="e">
        <f t="shared" si="189"/>
        <v>#VALUE!</v>
      </c>
      <c r="BE198" s="976" t="e">
        <f t="shared" si="189"/>
        <v>#VALUE!</v>
      </c>
      <c r="BF198" s="976" t="e">
        <f t="shared" si="189"/>
        <v>#VALUE!</v>
      </c>
      <c r="BG198" s="976" t="e">
        <f t="shared" si="189"/>
        <v>#VALUE!</v>
      </c>
      <c r="BH198" s="976" t="e">
        <f t="shared" si="189"/>
        <v>#VALUE!</v>
      </c>
      <c r="BI198" s="976" t="e">
        <f t="shared" si="189"/>
        <v>#VALUE!</v>
      </c>
      <c r="BJ198" s="976" t="e">
        <f t="shared" si="189"/>
        <v>#VALUE!</v>
      </c>
      <c r="BK198" s="976" t="e">
        <f t="shared" si="189"/>
        <v>#VALUE!</v>
      </c>
      <c r="BL198" s="976" t="e">
        <f t="shared" si="189"/>
        <v>#VALUE!</v>
      </c>
      <c r="BM198" s="976" t="e">
        <f t="shared" si="189"/>
        <v>#VALUE!</v>
      </c>
      <c r="BN198" s="976" t="e">
        <f t="shared" si="189"/>
        <v>#VALUE!</v>
      </c>
      <c r="BO198" s="976" t="e">
        <f t="shared" si="189"/>
        <v>#VALUE!</v>
      </c>
    </row>
    <row r="199" spans="1:67" s="79" customFormat="1" ht="13.5" customHeight="1">
      <c r="B199" s="772">
        <f>B187+1</f>
        <v>74</v>
      </c>
      <c r="C199" s="994" t="s">
        <v>1349</v>
      </c>
      <c r="D199" s="42" t="s">
        <v>683</v>
      </c>
      <c r="E199" s="274" t="s">
        <v>809</v>
      </c>
      <c r="F199" s="288"/>
      <c r="G199" s="976" t="e">
        <f>IF(G$67="","",IF(G$67=0,"n. appl.",G179/G$67*1000))</f>
        <v>#VALUE!</v>
      </c>
      <c r="H199" s="976" t="e">
        <f t="shared" ref="H199:AK199" si="190">IF(H$67="","",IF(H$67=0,"n. appl.",H179/H$67*1000))</f>
        <v>#VALUE!</v>
      </c>
      <c r="I199" s="976" t="e">
        <f t="shared" si="190"/>
        <v>#VALUE!</v>
      </c>
      <c r="J199" s="976" t="e">
        <f t="shared" si="190"/>
        <v>#VALUE!</v>
      </c>
      <c r="K199" s="976" t="e">
        <f t="shared" si="190"/>
        <v>#VALUE!</v>
      </c>
      <c r="L199" s="976" t="e">
        <f t="shared" si="190"/>
        <v>#VALUE!</v>
      </c>
      <c r="M199" s="976" t="e">
        <f t="shared" si="190"/>
        <v>#VALUE!</v>
      </c>
      <c r="N199" s="976" t="e">
        <f t="shared" si="190"/>
        <v>#VALUE!</v>
      </c>
      <c r="O199" s="976" t="e">
        <f t="shared" si="190"/>
        <v>#VALUE!</v>
      </c>
      <c r="P199" s="976" t="e">
        <f t="shared" si="190"/>
        <v>#VALUE!</v>
      </c>
      <c r="Q199" s="976" t="e">
        <f t="shared" si="190"/>
        <v>#VALUE!</v>
      </c>
      <c r="R199" s="976" t="e">
        <f t="shared" si="190"/>
        <v>#VALUE!</v>
      </c>
      <c r="S199" s="976" t="e">
        <f t="shared" si="190"/>
        <v>#VALUE!</v>
      </c>
      <c r="T199" s="976" t="e">
        <f t="shared" si="190"/>
        <v>#VALUE!</v>
      </c>
      <c r="U199" s="976" t="e">
        <f t="shared" si="190"/>
        <v>#VALUE!</v>
      </c>
      <c r="V199" s="976" t="e">
        <f t="shared" si="190"/>
        <v>#VALUE!</v>
      </c>
      <c r="W199" s="976" t="e">
        <f t="shared" si="190"/>
        <v>#VALUE!</v>
      </c>
      <c r="X199" s="976" t="e">
        <f t="shared" si="190"/>
        <v>#VALUE!</v>
      </c>
      <c r="Y199" s="976" t="e">
        <f t="shared" si="190"/>
        <v>#VALUE!</v>
      </c>
      <c r="Z199" s="976" t="e">
        <f t="shared" si="190"/>
        <v>#VALUE!</v>
      </c>
      <c r="AA199" s="976" t="e">
        <f t="shared" si="190"/>
        <v>#VALUE!</v>
      </c>
      <c r="AB199" s="976" t="e">
        <f t="shared" si="190"/>
        <v>#VALUE!</v>
      </c>
      <c r="AC199" s="976" t="e">
        <f t="shared" si="190"/>
        <v>#VALUE!</v>
      </c>
      <c r="AD199" s="976" t="e">
        <f t="shared" si="190"/>
        <v>#VALUE!</v>
      </c>
      <c r="AE199" s="976" t="e">
        <f t="shared" si="190"/>
        <v>#VALUE!</v>
      </c>
      <c r="AF199" s="976" t="e">
        <f t="shared" si="190"/>
        <v>#VALUE!</v>
      </c>
      <c r="AG199" s="976" t="e">
        <f t="shared" si="190"/>
        <v>#VALUE!</v>
      </c>
      <c r="AH199" s="976" t="e">
        <f t="shared" si="190"/>
        <v>#VALUE!</v>
      </c>
      <c r="AI199" s="976" t="e">
        <f t="shared" si="190"/>
        <v>#VALUE!</v>
      </c>
      <c r="AJ199" s="976" t="e">
        <f t="shared" si="190"/>
        <v>#VALUE!</v>
      </c>
      <c r="AK199" s="976" t="e">
        <f t="shared" si="190"/>
        <v>#VALUE!</v>
      </c>
      <c r="AL199" s="976" t="e">
        <f>IF(AL$67="","",IF(AL$67=0,"n. appl.",AL179/AL$67*1000))</f>
        <v>#VALUE!</v>
      </c>
      <c r="AM199" s="976" t="e">
        <f>IF(AM$67="","",IF(AM$67=0,"n. appl.",AM179/AM$67*1000))</f>
        <v>#VALUE!</v>
      </c>
      <c r="AN199" s="976" t="e">
        <f>IF(AN$67="","",IF(AN$67=0,"n. appl.",AN179/AN$67*1000))</f>
        <v>#VALUE!</v>
      </c>
      <c r="AO199" s="976" t="e">
        <f>IF(AO$67="","",IF(AO$67=0,"n. appl.",AO179/AO$67*1000))</f>
        <v>#VALUE!</v>
      </c>
      <c r="AP199" s="976" t="e">
        <f>IF(AP$67="","",IF(AP$67=0,"n. appl.",AP179/AP$67*1000))</f>
        <v>#VALUE!</v>
      </c>
      <c r="AQ199" s="976" t="e">
        <f t="shared" ref="AQ199:BO199" si="191">IF(AQ$67="","",IF(AQ$67=0,"n. appl.",AQ179/AQ$67*1000))</f>
        <v>#VALUE!</v>
      </c>
      <c r="AR199" s="976" t="e">
        <f t="shared" si="191"/>
        <v>#VALUE!</v>
      </c>
      <c r="AS199" s="976" t="e">
        <f t="shared" si="191"/>
        <v>#VALUE!</v>
      </c>
      <c r="AT199" s="976" t="e">
        <f t="shared" si="191"/>
        <v>#VALUE!</v>
      </c>
      <c r="AU199" s="976" t="e">
        <f t="shared" si="191"/>
        <v>#VALUE!</v>
      </c>
      <c r="AV199" s="976" t="e">
        <f t="shared" si="191"/>
        <v>#VALUE!</v>
      </c>
      <c r="AW199" s="976" t="e">
        <f t="shared" si="191"/>
        <v>#VALUE!</v>
      </c>
      <c r="AX199" s="976" t="e">
        <f t="shared" si="191"/>
        <v>#VALUE!</v>
      </c>
      <c r="AY199" s="976" t="e">
        <f t="shared" si="191"/>
        <v>#VALUE!</v>
      </c>
      <c r="AZ199" s="976" t="e">
        <f t="shared" si="191"/>
        <v>#VALUE!</v>
      </c>
      <c r="BA199" s="976" t="e">
        <f t="shared" si="191"/>
        <v>#VALUE!</v>
      </c>
      <c r="BB199" s="976" t="e">
        <f t="shared" si="191"/>
        <v>#VALUE!</v>
      </c>
      <c r="BC199" s="976" t="e">
        <f t="shared" si="191"/>
        <v>#VALUE!</v>
      </c>
      <c r="BD199" s="976" t="e">
        <f t="shared" si="191"/>
        <v>#VALUE!</v>
      </c>
      <c r="BE199" s="976" t="e">
        <f t="shared" si="191"/>
        <v>#VALUE!</v>
      </c>
      <c r="BF199" s="976" t="e">
        <f t="shared" si="191"/>
        <v>#VALUE!</v>
      </c>
      <c r="BG199" s="976" t="e">
        <f t="shared" si="191"/>
        <v>#VALUE!</v>
      </c>
      <c r="BH199" s="976" t="e">
        <f t="shared" si="191"/>
        <v>#VALUE!</v>
      </c>
      <c r="BI199" s="976" t="e">
        <f t="shared" si="191"/>
        <v>#VALUE!</v>
      </c>
      <c r="BJ199" s="976" t="e">
        <f t="shared" si="191"/>
        <v>#VALUE!</v>
      </c>
      <c r="BK199" s="976" t="e">
        <f t="shared" si="191"/>
        <v>#VALUE!</v>
      </c>
      <c r="BL199" s="976" t="e">
        <f t="shared" si="191"/>
        <v>#VALUE!</v>
      </c>
      <c r="BM199" s="976" t="e">
        <f t="shared" si="191"/>
        <v>#VALUE!</v>
      </c>
      <c r="BN199" s="976" t="e">
        <f t="shared" si="191"/>
        <v>#VALUE!</v>
      </c>
      <c r="BO199" s="976" t="e">
        <f t="shared" si="191"/>
        <v>#VALUE!</v>
      </c>
    </row>
    <row r="200" spans="1:67" s="79" customFormat="1" ht="13.5" customHeight="1">
      <c r="B200" s="772">
        <v>77</v>
      </c>
      <c r="C200" s="36" t="s">
        <v>808</v>
      </c>
      <c r="D200" s="74"/>
      <c r="E200" s="274" t="s">
        <v>1010</v>
      </c>
      <c r="F200" s="288"/>
      <c r="G200" s="995" t="e">
        <f t="shared" ref="G200:AF200" si="192">IF(G199="","",IF(OR($G199="n. appl.",$G199=0),"n. appl.",(G199-$G199)/$G199))</f>
        <v>#VALUE!</v>
      </c>
      <c r="H200" s="995" t="e">
        <f t="shared" si="192"/>
        <v>#VALUE!</v>
      </c>
      <c r="I200" s="995" t="e">
        <f t="shared" si="192"/>
        <v>#VALUE!</v>
      </c>
      <c r="J200" s="995" t="e">
        <f t="shared" si="192"/>
        <v>#VALUE!</v>
      </c>
      <c r="K200" s="995" t="e">
        <f t="shared" si="192"/>
        <v>#VALUE!</v>
      </c>
      <c r="L200" s="995" t="e">
        <f t="shared" si="192"/>
        <v>#VALUE!</v>
      </c>
      <c r="M200" s="995" t="e">
        <f t="shared" si="192"/>
        <v>#VALUE!</v>
      </c>
      <c r="N200" s="995" t="e">
        <f t="shared" si="192"/>
        <v>#VALUE!</v>
      </c>
      <c r="O200" s="995" t="e">
        <f t="shared" si="192"/>
        <v>#VALUE!</v>
      </c>
      <c r="P200" s="995" t="e">
        <f t="shared" si="192"/>
        <v>#VALUE!</v>
      </c>
      <c r="Q200" s="995" t="e">
        <f t="shared" si="192"/>
        <v>#VALUE!</v>
      </c>
      <c r="R200" s="995" t="e">
        <f t="shared" si="192"/>
        <v>#VALUE!</v>
      </c>
      <c r="S200" s="995" t="e">
        <f t="shared" si="192"/>
        <v>#VALUE!</v>
      </c>
      <c r="T200" s="995" t="e">
        <f t="shared" si="192"/>
        <v>#VALUE!</v>
      </c>
      <c r="U200" s="995" t="e">
        <f t="shared" si="192"/>
        <v>#VALUE!</v>
      </c>
      <c r="V200" s="995" t="e">
        <f t="shared" si="192"/>
        <v>#VALUE!</v>
      </c>
      <c r="W200" s="995" t="e">
        <f t="shared" si="192"/>
        <v>#VALUE!</v>
      </c>
      <c r="X200" s="995" t="e">
        <f t="shared" si="192"/>
        <v>#VALUE!</v>
      </c>
      <c r="Y200" s="995" t="e">
        <f t="shared" si="192"/>
        <v>#VALUE!</v>
      </c>
      <c r="Z200" s="995" t="e">
        <f t="shared" si="192"/>
        <v>#VALUE!</v>
      </c>
      <c r="AA200" s="995" t="e">
        <f t="shared" si="192"/>
        <v>#VALUE!</v>
      </c>
      <c r="AB200" s="995" t="e">
        <f t="shared" si="192"/>
        <v>#VALUE!</v>
      </c>
      <c r="AC200" s="995" t="e">
        <f t="shared" si="192"/>
        <v>#VALUE!</v>
      </c>
      <c r="AD200" s="995" t="e">
        <f t="shared" si="192"/>
        <v>#VALUE!</v>
      </c>
      <c r="AE200" s="995" t="e">
        <f t="shared" si="192"/>
        <v>#VALUE!</v>
      </c>
      <c r="AF200" s="995" t="e">
        <f t="shared" si="192"/>
        <v>#VALUE!</v>
      </c>
      <c r="AG200" s="995" t="e">
        <f t="shared" ref="AG200:AP200" si="193">IF(AG199="","",IF(OR($G199="n. appl.",$G199=0),"n. appl.",(AG199-$G199)/$G199))</f>
        <v>#VALUE!</v>
      </c>
      <c r="AH200" s="995" t="e">
        <f t="shared" si="193"/>
        <v>#VALUE!</v>
      </c>
      <c r="AI200" s="995" t="e">
        <f t="shared" si="193"/>
        <v>#VALUE!</v>
      </c>
      <c r="AJ200" s="995" t="e">
        <f t="shared" si="193"/>
        <v>#VALUE!</v>
      </c>
      <c r="AK200" s="995" t="e">
        <f t="shared" si="193"/>
        <v>#VALUE!</v>
      </c>
      <c r="AL200" s="995" t="e">
        <f t="shared" si="193"/>
        <v>#VALUE!</v>
      </c>
      <c r="AM200" s="995" t="e">
        <f t="shared" si="193"/>
        <v>#VALUE!</v>
      </c>
      <c r="AN200" s="995" t="e">
        <f t="shared" si="193"/>
        <v>#VALUE!</v>
      </c>
      <c r="AO200" s="995" t="e">
        <f t="shared" si="193"/>
        <v>#VALUE!</v>
      </c>
      <c r="AP200" s="995" t="e">
        <f t="shared" si="193"/>
        <v>#VALUE!</v>
      </c>
      <c r="AQ200" s="995" t="e">
        <f t="shared" ref="AQ200:BO200" si="194">IF(AQ199="","",IF(OR($G199="n. appl.",$G199=0),"n. appl.",(AQ199-$G199)/$G199))</f>
        <v>#VALUE!</v>
      </c>
      <c r="AR200" s="995" t="e">
        <f t="shared" si="194"/>
        <v>#VALUE!</v>
      </c>
      <c r="AS200" s="995" t="e">
        <f t="shared" si="194"/>
        <v>#VALUE!</v>
      </c>
      <c r="AT200" s="995" t="e">
        <f t="shared" si="194"/>
        <v>#VALUE!</v>
      </c>
      <c r="AU200" s="995" t="e">
        <f t="shared" si="194"/>
        <v>#VALUE!</v>
      </c>
      <c r="AV200" s="995" t="e">
        <f t="shared" si="194"/>
        <v>#VALUE!</v>
      </c>
      <c r="AW200" s="995" t="e">
        <f t="shared" si="194"/>
        <v>#VALUE!</v>
      </c>
      <c r="AX200" s="995" t="e">
        <f t="shared" si="194"/>
        <v>#VALUE!</v>
      </c>
      <c r="AY200" s="995" t="e">
        <f t="shared" si="194"/>
        <v>#VALUE!</v>
      </c>
      <c r="AZ200" s="995" t="e">
        <f t="shared" si="194"/>
        <v>#VALUE!</v>
      </c>
      <c r="BA200" s="995" t="e">
        <f t="shared" si="194"/>
        <v>#VALUE!</v>
      </c>
      <c r="BB200" s="995" t="e">
        <f t="shared" si="194"/>
        <v>#VALUE!</v>
      </c>
      <c r="BC200" s="995" t="e">
        <f t="shared" si="194"/>
        <v>#VALUE!</v>
      </c>
      <c r="BD200" s="995" t="e">
        <f t="shared" si="194"/>
        <v>#VALUE!</v>
      </c>
      <c r="BE200" s="995" t="e">
        <f t="shared" si="194"/>
        <v>#VALUE!</v>
      </c>
      <c r="BF200" s="995" t="e">
        <f t="shared" si="194"/>
        <v>#VALUE!</v>
      </c>
      <c r="BG200" s="995" t="e">
        <f t="shared" si="194"/>
        <v>#VALUE!</v>
      </c>
      <c r="BH200" s="995" t="e">
        <f t="shared" si="194"/>
        <v>#VALUE!</v>
      </c>
      <c r="BI200" s="995" t="e">
        <f t="shared" si="194"/>
        <v>#VALUE!</v>
      </c>
      <c r="BJ200" s="995" t="e">
        <f t="shared" si="194"/>
        <v>#VALUE!</v>
      </c>
      <c r="BK200" s="995" t="e">
        <f t="shared" si="194"/>
        <v>#VALUE!</v>
      </c>
      <c r="BL200" s="995" t="e">
        <f t="shared" si="194"/>
        <v>#VALUE!</v>
      </c>
      <c r="BM200" s="995" t="e">
        <f t="shared" si="194"/>
        <v>#VALUE!</v>
      </c>
      <c r="BN200" s="995" t="e">
        <f t="shared" si="194"/>
        <v>#VALUE!</v>
      </c>
      <c r="BO200" s="995" t="e">
        <f t="shared" si="194"/>
        <v>#VALUE!</v>
      </c>
    </row>
    <row r="201" spans="1:67" s="79" customFormat="1" ht="13.5" customHeight="1" thickBot="1">
      <c r="B201" s="785"/>
      <c r="C201" s="80"/>
      <c r="D201" s="80"/>
      <c r="E201" s="785"/>
      <c r="F201" s="785"/>
      <c r="G201" s="972"/>
      <c r="H201" s="972"/>
      <c r="I201" s="972"/>
      <c r="J201" s="972"/>
      <c r="K201" s="972"/>
      <c r="L201" s="972"/>
      <c r="M201" s="972"/>
      <c r="N201" s="972"/>
      <c r="O201" s="972"/>
      <c r="P201" s="972"/>
      <c r="Q201" s="972"/>
      <c r="R201" s="972"/>
      <c r="S201" s="972"/>
      <c r="T201" s="972"/>
      <c r="U201" s="972"/>
      <c r="V201" s="972"/>
      <c r="W201" s="972"/>
      <c r="X201" s="972"/>
      <c r="Y201" s="972"/>
      <c r="Z201" s="972"/>
      <c r="AA201" s="972"/>
      <c r="AB201" s="972"/>
      <c r="AC201" s="972"/>
      <c r="AD201" s="972"/>
      <c r="AE201" s="972"/>
      <c r="AF201" s="972"/>
      <c r="AG201" s="972"/>
      <c r="AH201" s="972"/>
      <c r="AI201" s="972"/>
      <c r="AJ201" s="972"/>
      <c r="AK201" s="972"/>
      <c r="AL201" s="972"/>
      <c r="AM201" s="972"/>
      <c r="AN201" s="972"/>
      <c r="AO201" s="972"/>
      <c r="AP201" s="972"/>
      <c r="AQ201" s="972"/>
      <c r="AR201" s="972"/>
      <c r="AS201" s="972"/>
      <c r="AT201" s="972"/>
      <c r="AU201" s="972"/>
      <c r="AV201" s="972"/>
      <c r="AW201" s="972"/>
      <c r="AX201" s="972"/>
      <c r="AY201" s="972"/>
      <c r="AZ201" s="972"/>
      <c r="BA201" s="972"/>
      <c r="BB201" s="972"/>
      <c r="BC201" s="972"/>
      <c r="BD201" s="972"/>
      <c r="BE201" s="972"/>
      <c r="BF201" s="972"/>
      <c r="BG201" s="972"/>
      <c r="BH201" s="972"/>
      <c r="BI201" s="972"/>
      <c r="BJ201" s="972"/>
      <c r="BK201" s="972"/>
      <c r="BL201" s="972"/>
      <c r="BM201" s="972"/>
      <c r="BN201" s="972"/>
      <c r="BO201" s="972"/>
    </row>
    <row r="202" spans="1:67" s="79" customFormat="1" ht="13.5" customHeight="1" thickBot="1">
      <c r="B202" s="32" t="s">
        <v>801</v>
      </c>
      <c r="C202" s="859"/>
      <c r="D202" s="859"/>
      <c r="E202" s="860"/>
      <c r="F202" s="860"/>
      <c r="G202" s="152">
        <f t="shared" ref="G202:BO202" si="195">G$7</f>
        <v>1990</v>
      </c>
      <c r="H202" s="152">
        <f t="shared" si="195"/>
        <v>1991</v>
      </c>
      <c r="I202" s="152">
        <f t="shared" si="195"/>
        <v>1992</v>
      </c>
      <c r="J202" s="152">
        <f t="shared" si="195"/>
        <v>1993</v>
      </c>
      <c r="K202" s="152">
        <f t="shared" si="195"/>
        <v>1994</v>
      </c>
      <c r="L202" s="152">
        <f t="shared" si="195"/>
        <v>1995</v>
      </c>
      <c r="M202" s="152">
        <f t="shared" si="195"/>
        <v>1996</v>
      </c>
      <c r="N202" s="152">
        <f t="shared" si="195"/>
        <v>1997</v>
      </c>
      <c r="O202" s="152">
        <f t="shared" si="195"/>
        <v>1998</v>
      </c>
      <c r="P202" s="152">
        <f t="shared" si="195"/>
        <v>1999</v>
      </c>
      <c r="Q202" s="152">
        <f t="shared" si="195"/>
        <v>2000</v>
      </c>
      <c r="R202" s="152">
        <f t="shared" si="195"/>
        <v>2001</v>
      </c>
      <c r="S202" s="152">
        <f t="shared" si="195"/>
        <v>2002</v>
      </c>
      <c r="T202" s="152">
        <f t="shared" si="195"/>
        <v>2003</v>
      </c>
      <c r="U202" s="152">
        <f t="shared" si="195"/>
        <v>2004</v>
      </c>
      <c r="V202" s="152">
        <f t="shared" si="195"/>
        <v>2005</v>
      </c>
      <c r="W202" s="152">
        <f t="shared" si="195"/>
        <v>2006</v>
      </c>
      <c r="X202" s="152">
        <f t="shared" si="195"/>
        <v>2007</v>
      </c>
      <c r="Y202" s="152">
        <f t="shared" si="195"/>
        <v>2008</v>
      </c>
      <c r="Z202" s="152">
        <f t="shared" si="195"/>
        <v>2009</v>
      </c>
      <c r="AA202" s="152">
        <f t="shared" si="195"/>
        <v>2010</v>
      </c>
      <c r="AB202" s="152">
        <f t="shared" si="195"/>
        <v>2011</v>
      </c>
      <c r="AC202" s="152">
        <f t="shared" si="195"/>
        <v>2012</v>
      </c>
      <c r="AD202" s="152">
        <f t="shared" si="195"/>
        <v>2013</v>
      </c>
      <c r="AE202" s="152">
        <f t="shared" si="195"/>
        <v>2014</v>
      </c>
      <c r="AF202" s="152">
        <f t="shared" si="195"/>
        <v>2015</v>
      </c>
      <c r="AG202" s="152">
        <f t="shared" si="195"/>
        <v>2016</v>
      </c>
      <c r="AH202" s="152">
        <f t="shared" si="195"/>
        <v>2017</v>
      </c>
      <c r="AI202" s="152">
        <f t="shared" si="195"/>
        <v>2018</v>
      </c>
      <c r="AJ202" s="152">
        <f t="shared" si="195"/>
        <v>2019</v>
      </c>
      <c r="AK202" s="152">
        <f t="shared" si="195"/>
        <v>2020</v>
      </c>
      <c r="AL202" s="152">
        <f t="shared" si="195"/>
        <v>2021</v>
      </c>
      <c r="AM202" s="152">
        <f t="shared" si="195"/>
        <v>2022</v>
      </c>
      <c r="AN202" s="152">
        <f t="shared" si="195"/>
        <v>2023</v>
      </c>
      <c r="AO202" s="152">
        <f t="shared" si="195"/>
        <v>2024</v>
      </c>
      <c r="AP202" s="152">
        <f t="shared" si="195"/>
        <v>2025</v>
      </c>
      <c r="AQ202" s="152">
        <f t="shared" si="195"/>
        <v>2026</v>
      </c>
      <c r="AR202" s="152">
        <f t="shared" si="195"/>
        <v>2027</v>
      </c>
      <c r="AS202" s="152">
        <f t="shared" si="195"/>
        <v>2028</v>
      </c>
      <c r="AT202" s="152">
        <f t="shared" si="195"/>
        <v>2029</v>
      </c>
      <c r="AU202" s="152">
        <f t="shared" si="195"/>
        <v>2030</v>
      </c>
      <c r="AV202" s="152">
        <f t="shared" si="195"/>
        <v>2031</v>
      </c>
      <c r="AW202" s="152">
        <f t="shared" si="195"/>
        <v>2032</v>
      </c>
      <c r="AX202" s="152">
        <f t="shared" si="195"/>
        <v>2033</v>
      </c>
      <c r="AY202" s="152">
        <f t="shared" si="195"/>
        <v>2034</v>
      </c>
      <c r="AZ202" s="152">
        <f t="shared" si="195"/>
        <v>2035</v>
      </c>
      <c r="BA202" s="152">
        <f t="shared" si="195"/>
        <v>2036</v>
      </c>
      <c r="BB202" s="152">
        <f t="shared" si="195"/>
        <v>2037</v>
      </c>
      <c r="BC202" s="152">
        <f t="shared" si="195"/>
        <v>2038</v>
      </c>
      <c r="BD202" s="152">
        <f t="shared" si="195"/>
        <v>2039</v>
      </c>
      <c r="BE202" s="152">
        <f t="shared" si="195"/>
        <v>2040</v>
      </c>
      <c r="BF202" s="152">
        <f t="shared" si="195"/>
        <v>2041</v>
      </c>
      <c r="BG202" s="152">
        <f t="shared" si="195"/>
        <v>2042</v>
      </c>
      <c r="BH202" s="152">
        <f t="shared" si="195"/>
        <v>2043</v>
      </c>
      <c r="BI202" s="152">
        <f t="shared" si="195"/>
        <v>2044</v>
      </c>
      <c r="BJ202" s="152">
        <f t="shared" si="195"/>
        <v>2045</v>
      </c>
      <c r="BK202" s="152">
        <f t="shared" si="195"/>
        <v>2046</v>
      </c>
      <c r="BL202" s="152">
        <f t="shared" si="195"/>
        <v>2047</v>
      </c>
      <c r="BM202" s="152">
        <f t="shared" si="195"/>
        <v>2048</v>
      </c>
      <c r="BN202" s="152">
        <f t="shared" si="195"/>
        <v>2049</v>
      </c>
      <c r="BO202" s="152">
        <f t="shared" si="195"/>
        <v>2050</v>
      </c>
    </row>
    <row r="203" spans="1:67" ht="13.5" customHeight="1">
      <c r="A203" s="762"/>
      <c r="B203" s="728" t="s">
        <v>274</v>
      </c>
      <c r="C203" s="129" t="s">
        <v>802</v>
      </c>
      <c r="D203" s="947"/>
      <c r="E203" s="274" t="s">
        <v>154</v>
      </c>
      <c r="F203" s="864"/>
      <c r="G203" s="976" t="e">
        <f>IF(OR(G$68="n.appl.",G$68=0),"n. appl.",G162/G$68*1000)</f>
        <v>#VALUE!</v>
      </c>
      <c r="H203" s="976" t="e">
        <f>IF(OR(H$68="n.appl.",H$68=0),"n. appl.",H162/H$68*1000)</f>
        <v>#VALUE!</v>
      </c>
      <c r="I203" s="976" t="e">
        <f t="shared" ref="I203:AP203" si="196">IF(OR(I$68="n.appl.",I$68=0),"n. appl.",I162/I$68*1000)</f>
        <v>#VALUE!</v>
      </c>
      <c r="J203" s="976" t="e">
        <f t="shared" si="196"/>
        <v>#VALUE!</v>
      </c>
      <c r="K203" s="976" t="e">
        <f t="shared" si="196"/>
        <v>#VALUE!</v>
      </c>
      <c r="L203" s="976" t="e">
        <f t="shared" si="196"/>
        <v>#VALUE!</v>
      </c>
      <c r="M203" s="976" t="e">
        <f t="shared" si="196"/>
        <v>#VALUE!</v>
      </c>
      <c r="N203" s="976" t="e">
        <f t="shared" si="196"/>
        <v>#VALUE!</v>
      </c>
      <c r="O203" s="976" t="e">
        <f t="shared" si="196"/>
        <v>#VALUE!</v>
      </c>
      <c r="P203" s="976" t="e">
        <f t="shared" si="196"/>
        <v>#VALUE!</v>
      </c>
      <c r="Q203" s="976" t="e">
        <f t="shared" si="196"/>
        <v>#VALUE!</v>
      </c>
      <c r="R203" s="976" t="e">
        <f t="shared" si="196"/>
        <v>#VALUE!</v>
      </c>
      <c r="S203" s="976" t="e">
        <f t="shared" si="196"/>
        <v>#VALUE!</v>
      </c>
      <c r="T203" s="976" t="e">
        <f t="shared" si="196"/>
        <v>#VALUE!</v>
      </c>
      <c r="U203" s="976" t="e">
        <f t="shared" si="196"/>
        <v>#VALUE!</v>
      </c>
      <c r="V203" s="976" t="e">
        <f t="shared" si="196"/>
        <v>#VALUE!</v>
      </c>
      <c r="W203" s="976" t="e">
        <f t="shared" si="196"/>
        <v>#VALUE!</v>
      </c>
      <c r="X203" s="976" t="e">
        <f t="shared" si="196"/>
        <v>#VALUE!</v>
      </c>
      <c r="Y203" s="976" t="e">
        <f t="shared" si="196"/>
        <v>#VALUE!</v>
      </c>
      <c r="Z203" s="976" t="e">
        <f t="shared" si="196"/>
        <v>#VALUE!</v>
      </c>
      <c r="AA203" s="976" t="e">
        <f t="shared" si="196"/>
        <v>#VALUE!</v>
      </c>
      <c r="AB203" s="976" t="e">
        <f t="shared" si="196"/>
        <v>#VALUE!</v>
      </c>
      <c r="AC203" s="976" t="e">
        <f t="shared" si="196"/>
        <v>#VALUE!</v>
      </c>
      <c r="AD203" s="976" t="e">
        <f t="shared" si="196"/>
        <v>#VALUE!</v>
      </c>
      <c r="AE203" s="976" t="e">
        <f t="shared" si="196"/>
        <v>#VALUE!</v>
      </c>
      <c r="AF203" s="976" t="e">
        <f t="shared" si="196"/>
        <v>#VALUE!</v>
      </c>
      <c r="AG203" s="976" t="e">
        <f t="shared" si="196"/>
        <v>#VALUE!</v>
      </c>
      <c r="AH203" s="976" t="e">
        <f t="shared" si="196"/>
        <v>#VALUE!</v>
      </c>
      <c r="AI203" s="976" t="e">
        <f t="shared" si="196"/>
        <v>#VALUE!</v>
      </c>
      <c r="AJ203" s="976" t="e">
        <f t="shared" si="196"/>
        <v>#VALUE!</v>
      </c>
      <c r="AK203" s="976" t="e">
        <f t="shared" si="196"/>
        <v>#VALUE!</v>
      </c>
      <c r="AL203" s="976" t="e">
        <f t="shared" si="196"/>
        <v>#VALUE!</v>
      </c>
      <c r="AM203" s="976" t="e">
        <f t="shared" si="196"/>
        <v>#VALUE!</v>
      </c>
      <c r="AN203" s="976" t="e">
        <f t="shared" si="196"/>
        <v>#VALUE!</v>
      </c>
      <c r="AO203" s="976" t="e">
        <f t="shared" si="196"/>
        <v>#VALUE!</v>
      </c>
      <c r="AP203" s="976" t="e">
        <f t="shared" si="196"/>
        <v>#VALUE!</v>
      </c>
      <c r="AQ203" s="976" t="e">
        <f t="shared" ref="AQ203:BO203" si="197">IF(OR(AQ$68="n.appl.",AQ$68=0),"n. appl.",AQ162/AQ$68*1000)</f>
        <v>#VALUE!</v>
      </c>
      <c r="AR203" s="976" t="e">
        <f t="shared" si="197"/>
        <v>#VALUE!</v>
      </c>
      <c r="AS203" s="976" t="e">
        <f t="shared" si="197"/>
        <v>#VALUE!</v>
      </c>
      <c r="AT203" s="976" t="e">
        <f t="shared" si="197"/>
        <v>#VALUE!</v>
      </c>
      <c r="AU203" s="976" t="e">
        <f t="shared" si="197"/>
        <v>#VALUE!</v>
      </c>
      <c r="AV203" s="976" t="e">
        <f t="shared" si="197"/>
        <v>#VALUE!</v>
      </c>
      <c r="AW203" s="976" t="e">
        <f t="shared" si="197"/>
        <v>#VALUE!</v>
      </c>
      <c r="AX203" s="976" t="e">
        <f t="shared" si="197"/>
        <v>#VALUE!</v>
      </c>
      <c r="AY203" s="976" t="e">
        <f t="shared" si="197"/>
        <v>#VALUE!</v>
      </c>
      <c r="AZ203" s="976" t="e">
        <f t="shared" si="197"/>
        <v>#VALUE!</v>
      </c>
      <c r="BA203" s="976" t="e">
        <f t="shared" si="197"/>
        <v>#VALUE!</v>
      </c>
      <c r="BB203" s="976" t="e">
        <f t="shared" si="197"/>
        <v>#VALUE!</v>
      </c>
      <c r="BC203" s="976" t="e">
        <f t="shared" si="197"/>
        <v>#VALUE!</v>
      </c>
      <c r="BD203" s="976" t="e">
        <f t="shared" si="197"/>
        <v>#VALUE!</v>
      </c>
      <c r="BE203" s="976" t="e">
        <f t="shared" si="197"/>
        <v>#VALUE!</v>
      </c>
      <c r="BF203" s="976" t="e">
        <f t="shared" si="197"/>
        <v>#VALUE!</v>
      </c>
      <c r="BG203" s="976" t="e">
        <f t="shared" si="197"/>
        <v>#VALUE!</v>
      </c>
      <c r="BH203" s="976" t="e">
        <f t="shared" si="197"/>
        <v>#VALUE!</v>
      </c>
      <c r="BI203" s="976" t="e">
        <f t="shared" si="197"/>
        <v>#VALUE!</v>
      </c>
      <c r="BJ203" s="976" t="e">
        <f t="shared" si="197"/>
        <v>#VALUE!</v>
      </c>
      <c r="BK203" s="976" t="e">
        <f t="shared" si="197"/>
        <v>#VALUE!</v>
      </c>
      <c r="BL203" s="976" t="e">
        <f t="shared" si="197"/>
        <v>#VALUE!</v>
      </c>
      <c r="BM203" s="976" t="e">
        <f t="shared" si="197"/>
        <v>#VALUE!</v>
      </c>
      <c r="BN203" s="976" t="e">
        <f t="shared" si="197"/>
        <v>#VALUE!</v>
      </c>
      <c r="BO203" s="976" t="e">
        <f t="shared" si="197"/>
        <v>#VALUE!</v>
      </c>
    </row>
    <row r="204" spans="1:67" ht="13.5" customHeight="1">
      <c r="A204" s="762"/>
      <c r="B204" s="728" t="s">
        <v>403</v>
      </c>
      <c r="C204" s="129" t="s">
        <v>804</v>
      </c>
      <c r="D204" s="947"/>
      <c r="E204" s="274" t="s">
        <v>809</v>
      </c>
      <c r="F204" s="864"/>
      <c r="G204" s="976" t="e">
        <f>IF(G$67="","",IF(G$67=0,"n. appl.",G162/G$67*1000))</f>
        <v>#VALUE!</v>
      </c>
      <c r="H204" s="976" t="e">
        <f t="shared" ref="H204:AK204" si="198">IF(H$67="","",IF(H$67=0,"n. appl.",H162/H$67*1000))</f>
        <v>#VALUE!</v>
      </c>
      <c r="I204" s="976" t="e">
        <f t="shared" si="198"/>
        <v>#VALUE!</v>
      </c>
      <c r="J204" s="976" t="e">
        <f t="shared" si="198"/>
        <v>#VALUE!</v>
      </c>
      <c r="K204" s="976" t="e">
        <f t="shared" si="198"/>
        <v>#VALUE!</v>
      </c>
      <c r="L204" s="976" t="e">
        <f t="shared" si="198"/>
        <v>#VALUE!</v>
      </c>
      <c r="M204" s="976" t="e">
        <f t="shared" si="198"/>
        <v>#VALUE!</v>
      </c>
      <c r="N204" s="976" t="e">
        <f t="shared" si="198"/>
        <v>#VALUE!</v>
      </c>
      <c r="O204" s="976" t="e">
        <f t="shared" si="198"/>
        <v>#VALUE!</v>
      </c>
      <c r="P204" s="976" t="e">
        <f t="shared" si="198"/>
        <v>#VALUE!</v>
      </c>
      <c r="Q204" s="976" t="e">
        <f t="shared" si="198"/>
        <v>#VALUE!</v>
      </c>
      <c r="R204" s="976" t="e">
        <f t="shared" si="198"/>
        <v>#VALUE!</v>
      </c>
      <c r="S204" s="976" t="e">
        <f t="shared" si="198"/>
        <v>#VALUE!</v>
      </c>
      <c r="T204" s="976" t="e">
        <f t="shared" si="198"/>
        <v>#VALUE!</v>
      </c>
      <c r="U204" s="976" t="e">
        <f t="shared" si="198"/>
        <v>#VALUE!</v>
      </c>
      <c r="V204" s="976" t="e">
        <f t="shared" si="198"/>
        <v>#VALUE!</v>
      </c>
      <c r="W204" s="976" t="e">
        <f t="shared" si="198"/>
        <v>#VALUE!</v>
      </c>
      <c r="X204" s="976" t="e">
        <f t="shared" si="198"/>
        <v>#VALUE!</v>
      </c>
      <c r="Y204" s="976" t="e">
        <f t="shared" si="198"/>
        <v>#VALUE!</v>
      </c>
      <c r="Z204" s="976" t="e">
        <f t="shared" si="198"/>
        <v>#VALUE!</v>
      </c>
      <c r="AA204" s="976" t="e">
        <f t="shared" si="198"/>
        <v>#VALUE!</v>
      </c>
      <c r="AB204" s="976" t="e">
        <f t="shared" si="198"/>
        <v>#VALUE!</v>
      </c>
      <c r="AC204" s="976" t="e">
        <f t="shared" si="198"/>
        <v>#VALUE!</v>
      </c>
      <c r="AD204" s="976" t="e">
        <f t="shared" si="198"/>
        <v>#VALUE!</v>
      </c>
      <c r="AE204" s="976" t="e">
        <f t="shared" si="198"/>
        <v>#VALUE!</v>
      </c>
      <c r="AF204" s="976" t="e">
        <f t="shared" si="198"/>
        <v>#VALUE!</v>
      </c>
      <c r="AG204" s="976" t="e">
        <f t="shared" si="198"/>
        <v>#VALUE!</v>
      </c>
      <c r="AH204" s="976" t="e">
        <f t="shared" si="198"/>
        <v>#VALUE!</v>
      </c>
      <c r="AI204" s="976" t="e">
        <f t="shared" si="198"/>
        <v>#VALUE!</v>
      </c>
      <c r="AJ204" s="976" t="e">
        <f t="shared" si="198"/>
        <v>#VALUE!</v>
      </c>
      <c r="AK204" s="976" t="e">
        <f t="shared" si="198"/>
        <v>#VALUE!</v>
      </c>
      <c r="AL204" s="976" t="e">
        <f>IF(AL$67="","",IF(AL$67=0,"n. appl.",AL162/AL$67*1000))</f>
        <v>#VALUE!</v>
      </c>
      <c r="AM204" s="976" t="e">
        <f>IF(AM$67="","",IF(AM$67=0,"n. appl.",AM162/AM$67*1000))</f>
        <v>#VALUE!</v>
      </c>
      <c r="AN204" s="976" t="e">
        <f>IF(AN$67="","",IF(AN$67=0,"n. appl.",AN162/AN$67*1000))</f>
        <v>#VALUE!</v>
      </c>
      <c r="AO204" s="976" t="e">
        <f>IF(AO$67="","",IF(AO$67=0,"n. appl.",AO162/AO$67*1000))</f>
        <v>#VALUE!</v>
      </c>
      <c r="AP204" s="976" t="e">
        <f>IF(AP$67="","",IF(AP$67=0,"n. appl.",AP162/AP$67*1000))</f>
        <v>#VALUE!</v>
      </c>
      <c r="AQ204" s="976" t="e">
        <f t="shared" ref="AQ204:BO204" si="199">IF(AQ$67="","",IF(AQ$67=0,"n. appl.",AQ162/AQ$67*1000))</f>
        <v>#VALUE!</v>
      </c>
      <c r="AR204" s="976" t="e">
        <f t="shared" si="199"/>
        <v>#VALUE!</v>
      </c>
      <c r="AS204" s="976" t="e">
        <f t="shared" si="199"/>
        <v>#VALUE!</v>
      </c>
      <c r="AT204" s="976" t="e">
        <f t="shared" si="199"/>
        <v>#VALUE!</v>
      </c>
      <c r="AU204" s="976" t="e">
        <f t="shared" si="199"/>
        <v>#VALUE!</v>
      </c>
      <c r="AV204" s="976" t="e">
        <f t="shared" si="199"/>
        <v>#VALUE!</v>
      </c>
      <c r="AW204" s="976" t="e">
        <f t="shared" si="199"/>
        <v>#VALUE!</v>
      </c>
      <c r="AX204" s="976" t="e">
        <f t="shared" si="199"/>
        <v>#VALUE!</v>
      </c>
      <c r="AY204" s="976" t="e">
        <f t="shared" si="199"/>
        <v>#VALUE!</v>
      </c>
      <c r="AZ204" s="976" t="e">
        <f t="shared" si="199"/>
        <v>#VALUE!</v>
      </c>
      <c r="BA204" s="976" t="e">
        <f t="shared" si="199"/>
        <v>#VALUE!</v>
      </c>
      <c r="BB204" s="976" t="e">
        <f t="shared" si="199"/>
        <v>#VALUE!</v>
      </c>
      <c r="BC204" s="976" t="e">
        <f t="shared" si="199"/>
        <v>#VALUE!</v>
      </c>
      <c r="BD204" s="976" t="e">
        <f t="shared" si="199"/>
        <v>#VALUE!</v>
      </c>
      <c r="BE204" s="976" t="e">
        <f t="shared" si="199"/>
        <v>#VALUE!</v>
      </c>
      <c r="BF204" s="976" t="e">
        <f t="shared" si="199"/>
        <v>#VALUE!</v>
      </c>
      <c r="BG204" s="976" t="e">
        <f t="shared" si="199"/>
        <v>#VALUE!</v>
      </c>
      <c r="BH204" s="976" t="e">
        <f t="shared" si="199"/>
        <v>#VALUE!</v>
      </c>
      <c r="BI204" s="976" t="e">
        <f t="shared" si="199"/>
        <v>#VALUE!</v>
      </c>
      <c r="BJ204" s="976" t="e">
        <f t="shared" si="199"/>
        <v>#VALUE!</v>
      </c>
      <c r="BK204" s="976" t="e">
        <f t="shared" si="199"/>
        <v>#VALUE!</v>
      </c>
      <c r="BL204" s="976" t="e">
        <f t="shared" si="199"/>
        <v>#VALUE!</v>
      </c>
      <c r="BM204" s="976" t="e">
        <f t="shared" si="199"/>
        <v>#VALUE!</v>
      </c>
      <c r="BN204" s="976" t="e">
        <f t="shared" si="199"/>
        <v>#VALUE!</v>
      </c>
      <c r="BO204" s="976" t="e">
        <f t="shared" si="199"/>
        <v>#VALUE!</v>
      </c>
    </row>
    <row r="205" spans="1:67" ht="13.5" customHeight="1">
      <c r="A205" s="762"/>
      <c r="B205" s="728" t="s">
        <v>404</v>
      </c>
      <c r="C205" s="129" t="s">
        <v>381</v>
      </c>
      <c r="D205" s="862"/>
      <c r="E205" s="274" t="s">
        <v>809</v>
      </c>
      <c r="F205" s="864"/>
      <c r="G205" s="976" t="e">
        <f>IF(G$67="","",IF(G$67=0,"n. appl.",G164/G$67*1000))</f>
        <v>#VALUE!</v>
      </c>
      <c r="H205" s="976" t="e">
        <f t="shared" ref="H205:AK205" si="200">IF(H$67="","",IF(H$67=0,"n. appl.",H164/H$67*1000))</f>
        <v>#VALUE!</v>
      </c>
      <c r="I205" s="976" t="e">
        <f t="shared" si="200"/>
        <v>#VALUE!</v>
      </c>
      <c r="J205" s="976" t="e">
        <f t="shared" si="200"/>
        <v>#VALUE!</v>
      </c>
      <c r="K205" s="976" t="e">
        <f t="shared" si="200"/>
        <v>#VALUE!</v>
      </c>
      <c r="L205" s="976" t="e">
        <f t="shared" si="200"/>
        <v>#VALUE!</v>
      </c>
      <c r="M205" s="976" t="e">
        <f t="shared" si="200"/>
        <v>#VALUE!</v>
      </c>
      <c r="N205" s="976" t="e">
        <f t="shared" si="200"/>
        <v>#VALUE!</v>
      </c>
      <c r="O205" s="976" t="e">
        <f t="shared" si="200"/>
        <v>#VALUE!</v>
      </c>
      <c r="P205" s="976" t="e">
        <f t="shared" si="200"/>
        <v>#VALUE!</v>
      </c>
      <c r="Q205" s="976" t="e">
        <f t="shared" si="200"/>
        <v>#VALUE!</v>
      </c>
      <c r="R205" s="976" t="e">
        <f t="shared" si="200"/>
        <v>#VALUE!</v>
      </c>
      <c r="S205" s="976" t="e">
        <f t="shared" si="200"/>
        <v>#VALUE!</v>
      </c>
      <c r="T205" s="976" t="e">
        <f t="shared" si="200"/>
        <v>#VALUE!</v>
      </c>
      <c r="U205" s="976" t="e">
        <f t="shared" si="200"/>
        <v>#VALUE!</v>
      </c>
      <c r="V205" s="976" t="e">
        <f t="shared" si="200"/>
        <v>#VALUE!</v>
      </c>
      <c r="W205" s="976" t="e">
        <f t="shared" si="200"/>
        <v>#VALUE!</v>
      </c>
      <c r="X205" s="976" t="e">
        <f t="shared" si="200"/>
        <v>#VALUE!</v>
      </c>
      <c r="Y205" s="976" t="e">
        <f t="shared" si="200"/>
        <v>#VALUE!</v>
      </c>
      <c r="Z205" s="976" t="e">
        <f t="shared" si="200"/>
        <v>#VALUE!</v>
      </c>
      <c r="AA205" s="976" t="e">
        <f t="shared" si="200"/>
        <v>#VALUE!</v>
      </c>
      <c r="AB205" s="976" t="e">
        <f t="shared" si="200"/>
        <v>#VALUE!</v>
      </c>
      <c r="AC205" s="976" t="e">
        <f t="shared" si="200"/>
        <v>#VALUE!</v>
      </c>
      <c r="AD205" s="976" t="e">
        <f t="shared" si="200"/>
        <v>#VALUE!</v>
      </c>
      <c r="AE205" s="976" t="e">
        <f t="shared" si="200"/>
        <v>#VALUE!</v>
      </c>
      <c r="AF205" s="976" t="e">
        <f t="shared" si="200"/>
        <v>#VALUE!</v>
      </c>
      <c r="AG205" s="976" t="e">
        <f t="shared" si="200"/>
        <v>#VALUE!</v>
      </c>
      <c r="AH205" s="976" t="e">
        <f t="shared" si="200"/>
        <v>#VALUE!</v>
      </c>
      <c r="AI205" s="976" t="e">
        <f t="shared" si="200"/>
        <v>#VALUE!</v>
      </c>
      <c r="AJ205" s="976" t="e">
        <f t="shared" si="200"/>
        <v>#VALUE!</v>
      </c>
      <c r="AK205" s="976" t="e">
        <f t="shared" si="200"/>
        <v>#VALUE!</v>
      </c>
      <c r="AL205" s="976" t="e">
        <f>IF(AL$67="","",IF(AL$67=0,"n. appl.",AL164/AL$67*1000))</f>
        <v>#VALUE!</v>
      </c>
      <c r="AM205" s="976" t="e">
        <f>IF(AM$67="","",IF(AM$67=0,"n. appl.",AM164/AM$67*1000))</f>
        <v>#VALUE!</v>
      </c>
      <c r="AN205" s="976" t="e">
        <f>IF(AN$67="","",IF(AN$67=0,"n. appl.",AN164/AN$67*1000))</f>
        <v>#VALUE!</v>
      </c>
      <c r="AO205" s="976" t="e">
        <f>IF(AO$67="","",IF(AO$67=0,"n. appl.",AO164/AO$67*1000))</f>
        <v>#VALUE!</v>
      </c>
      <c r="AP205" s="976" t="e">
        <f>IF(AP$67="","",IF(AP$67=0,"n. appl.",AP164/AP$67*1000))</f>
        <v>#VALUE!</v>
      </c>
      <c r="AQ205" s="976" t="e">
        <f t="shared" ref="AQ205:BO205" si="201">IF(AQ$67="","",IF(AQ$67=0,"n. appl.",AQ164/AQ$67*1000))</f>
        <v>#VALUE!</v>
      </c>
      <c r="AR205" s="976" t="e">
        <f t="shared" si="201"/>
        <v>#VALUE!</v>
      </c>
      <c r="AS205" s="976" t="e">
        <f t="shared" si="201"/>
        <v>#VALUE!</v>
      </c>
      <c r="AT205" s="976" t="e">
        <f t="shared" si="201"/>
        <v>#VALUE!</v>
      </c>
      <c r="AU205" s="976" t="e">
        <f t="shared" si="201"/>
        <v>#VALUE!</v>
      </c>
      <c r="AV205" s="976" t="e">
        <f t="shared" si="201"/>
        <v>#VALUE!</v>
      </c>
      <c r="AW205" s="976" t="e">
        <f t="shared" si="201"/>
        <v>#VALUE!</v>
      </c>
      <c r="AX205" s="976" t="e">
        <f t="shared" si="201"/>
        <v>#VALUE!</v>
      </c>
      <c r="AY205" s="976" t="e">
        <f t="shared" si="201"/>
        <v>#VALUE!</v>
      </c>
      <c r="AZ205" s="976" t="e">
        <f t="shared" si="201"/>
        <v>#VALUE!</v>
      </c>
      <c r="BA205" s="976" t="e">
        <f t="shared" si="201"/>
        <v>#VALUE!</v>
      </c>
      <c r="BB205" s="976" t="e">
        <f t="shared" si="201"/>
        <v>#VALUE!</v>
      </c>
      <c r="BC205" s="976" t="e">
        <f t="shared" si="201"/>
        <v>#VALUE!</v>
      </c>
      <c r="BD205" s="976" t="e">
        <f t="shared" si="201"/>
        <v>#VALUE!</v>
      </c>
      <c r="BE205" s="976" t="e">
        <f t="shared" si="201"/>
        <v>#VALUE!</v>
      </c>
      <c r="BF205" s="976" t="e">
        <f t="shared" si="201"/>
        <v>#VALUE!</v>
      </c>
      <c r="BG205" s="976" t="e">
        <f t="shared" si="201"/>
        <v>#VALUE!</v>
      </c>
      <c r="BH205" s="976" t="e">
        <f t="shared" si="201"/>
        <v>#VALUE!</v>
      </c>
      <c r="BI205" s="976" t="e">
        <f t="shared" si="201"/>
        <v>#VALUE!</v>
      </c>
      <c r="BJ205" s="976" t="e">
        <f t="shared" si="201"/>
        <v>#VALUE!</v>
      </c>
      <c r="BK205" s="976" t="e">
        <f t="shared" si="201"/>
        <v>#VALUE!</v>
      </c>
      <c r="BL205" s="976" t="e">
        <f t="shared" si="201"/>
        <v>#VALUE!</v>
      </c>
      <c r="BM205" s="976" t="e">
        <f t="shared" si="201"/>
        <v>#VALUE!</v>
      </c>
      <c r="BN205" s="976" t="e">
        <f t="shared" si="201"/>
        <v>#VALUE!</v>
      </c>
      <c r="BO205" s="976" t="e">
        <f t="shared" si="201"/>
        <v>#VALUE!</v>
      </c>
    </row>
    <row r="206" spans="1:67" ht="13.5" customHeight="1" thickBot="1">
      <c r="G206" s="856"/>
      <c r="H206" s="856"/>
      <c r="I206" s="856"/>
      <c r="J206" s="856"/>
      <c r="K206" s="856"/>
      <c r="L206" s="856"/>
      <c r="M206" s="856"/>
      <c r="N206" s="856"/>
      <c r="O206" s="856"/>
      <c r="P206" s="856"/>
      <c r="Q206" s="856"/>
      <c r="R206" s="856"/>
      <c r="S206" s="856"/>
      <c r="T206" s="856"/>
      <c r="U206" s="856"/>
      <c r="V206" s="856"/>
      <c r="W206" s="856"/>
      <c r="X206" s="856"/>
      <c r="Y206" s="856"/>
      <c r="Z206" s="856"/>
      <c r="AA206" s="856"/>
      <c r="AB206" s="856"/>
      <c r="AC206" s="856"/>
      <c r="AD206" s="856"/>
      <c r="AE206" s="856"/>
      <c r="AF206" s="856"/>
      <c r="AG206" s="856"/>
      <c r="AH206" s="856"/>
      <c r="AI206" s="856"/>
      <c r="AJ206" s="856"/>
      <c r="AK206" s="856"/>
      <c r="AL206" s="856"/>
      <c r="AM206" s="856"/>
      <c r="AN206" s="856"/>
      <c r="AO206" s="856"/>
      <c r="AP206" s="856"/>
      <c r="AQ206" s="856"/>
      <c r="AR206" s="856"/>
      <c r="AS206" s="856"/>
      <c r="AT206" s="856"/>
      <c r="AU206" s="856"/>
      <c r="AV206" s="856"/>
      <c r="AW206" s="856"/>
      <c r="AX206" s="856"/>
      <c r="AY206" s="856"/>
      <c r="AZ206" s="856"/>
      <c r="BA206" s="856"/>
      <c r="BB206" s="856"/>
      <c r="BC206" s="856"/>
      <c r="BD206" s="856"/>
      <c r="BE206" s="856"/>
      <c r="BF206" s="856"/>
      <c r="BG206" s="856"/>
      <c r="BH206" s="856"/>
      <c r="BI206" s="856"/>
      <c r="BJ206" s="856"/>
      <c r="BK206" s="856"/>
      <c r="BL206" s="856"/>
      <c r="BM206" s="856"/>
      <c r="BN206" s="856"/>
      <c r="BO206" s="856"/>
    </row>
    <row r="207" spans="1:67" ht="13.5" customHeight="1" thickBot="1">
      <c r="B207" s="32" t="s">
        <v>806</v>
      </c>
      <c r="C207" s="859"/>
      <c r="D207" s="859"/>
      <c r="E207" s="860"/>
      <c r="F207" s="865"/>
      <c r="G207" s="152">
        <f t="shared" ref="G207:BO207" si="202">G$7</f>
        <v>1990</v>
      </c>
      <c r="H207" s="152">
        <f t="shared" si="202"/>
        <v>1991</v>
      </c>
      <c r="I207" s="152">
        <f t="shared" si="202"/>
        <v>1992</v>
      </c>
      <c r="J207" s="152">
        <f t="shared" si="202"/>
        <v>1993</v>
      </c>
      <c r="K207" s="152">
        <f t="shared" si="202"/>
        <v>1994</v>
      </c>
      <c r="L207" s="152">
        <f t="shared" si="202"/>
        <v>1995</v>
      </c>
      <c r="M207" s="152">
        <f t="shared" si="202"/>
        <v>1996</v>
      </c>
      <c r="N207" s="152">
        <f t="shared" si="202"/>
        <v>1997</v>
      </c>
      <c r="O207" s="152">
        <f t="shared" si="202"/>
        <v>1998</v>
      </c>
      <c r="P207" s="152">
        <f t="shared" si="202"/>
        <v>1999</v>
      </c>
      <c r="Q207" s="152">
        <f t="shared" si="202"/>
        <v>2000</v>
      </c>
      <c r="R207" s="152">
        <f t="shared" si="202"/>
        <v>2001</v>
      </c>
      <c r="S207" s="152">
        <f t="shared" si="202"/>
        <v>2002</v>
      </c>
      <c r="T207" s="152">
        <f t="shared" si="202"/>
        <v>2003</v>
      </c>
      <c r="U207" s="152">
        <f t="shared" si="202"/>
        <v>2004</v>
      </c>
      <c r="V207" s="152">
        <f t="shared" si="202"/>
        <v>2005</v>
      </c>
      <c r="W207" s="152">
        <f t="shared" si="202"/>
        <v>2006</v>
      </c>
      <c r="X207" s="152">
        <f t="shared" si="202"/>
        <v>2007</v>
      </c>
      <c r="Y207" s="152">
        <f t="shared" si="202"/>
        <v>2008</v>
      </c>
      <c r="Z207" s="152">
        <f t="shared" si="202"/>
        <v>2009</v>
      </c>
      <c r="AA207" s="152">
        <f t="shared" si="202"/>
        <v>2010</v>
      </c>
      <c r="AB207" s="152">
        <f t="shared" si="202"/>
        <v>2011</v>
      </c>
      <c r="AC207" s="152">
        <f t="shared" si="202"/>
        <v>2012</v>
      </c>
      <c r="AD207" s="152">
        <f t="shared" si="202"/>
        <v>2013</v>
      </c>
      <c r="AE207" s="152">
        <f t="shared" si="202"/>
        <v>2014</v>
      </c>
      <c r="AF207" s="152">
        <f t="shared" si="202"/>
        <v>2015</v>
      </c>
      <c r="AG207" s="152">
        <f t="shared" si="202"/>
        <v>2016</v>
      </c>
      <c r="AH207" s="152">
        <f t="shared" si="202"/>
        <v>2017</v>
      </c>
      <c r="AI207" s="152">
        <f t="shared" si="202"/>
        <v>2018</v>
      </c>
      <c r="AJ207" s="152">
        <f t="shared" si="202"/>
        <v>2019</v>
      </c>
      <c r="AK207" s="152">
        <f t="shared" si="202"/>
        <v>2020</v>
      </c>
      <c r="AL207" s="152">
        <f t="shared" si="202"/>
        <v>2021</v>
      </c>
      <c r="AM207" s="152">
        <f t="shared" si="202"/>
        <v>2022</v>
      </c>
      <c r="AN207" s="152">
        <f t="shared" si="202"/>
        <v>2023</v>
      </c>
      <c r="AO207" s="152">
        <f t="shared" si="202"/>
        <v>2024</v>
      </c>
      <c r="AP207" s="152">
        <f t="shared" si="202"/>
        <v>2025</v>
      </c>
      <c r="AQ207" s="152">
        <f t="shared" si="202"/>
        <v>2026</v>
      </c>
      <c r="AR207" s="152">
        <f t="shared" si="202"/>
        <v>2027</v>
      </c>
      <c r="AS207" s="152">
        <f t="shared" si="202"/>
        <v>2028</v>
      </c>
      <c r="AT207" s="152">
        <f t="shared" si="202"/>
        <v>2029</v>
      </c>
      <c r="AU207" s="152">
        <f t="shared" si="202"/>
        <v>2030</v>
      </c>
      <c r="AV207" s="152">
        <f t="shared" si="202"/>
        <v>2031</v>
      </c>
      <c r="AW207" s="152">
        <f t="shared" si="202"/>
        <v>2032</v>
      </c>
      <c r="AX207" s="152">
        <f t="shared" si="202"/>
        <v>2033</v>
      </c>
      <c r="AY207" s="152">
        <f t="shared" si="202"/>
        <v>2034</v>
      </c>
      <c r="AZ207" s="152">
        <f t="shared" si="202"/>
        <v>2035</v>
      </c>
      <c r="BA207" s="152">
        <f t="shared" si="202"/>
        <v>2036</v>
      </c>
      <c r="BB207" s="152">
        <f t="shared" si="202"/>
        <v>2037</v>
      </c>
      <c r="BC207" s="152">
        <f t="shared" si="202"/>
        <v>2038</v>
      </c>
      <c r="BD207" s="152">
        <f t="shared" si="202"/>
        <v>2039</v>
      </c>
      <c r="BE207" s="152">
        <f t="shared" si="202"/>
        <v>2040</v>
      </c>
      <c r="BF207" s="152">
        <f t="shared" si="202"/>
        <v>2041</v>
      </c>
      <c r="BG207" s="152">
        <f t="shared" si="202"/>
        <v>2042</v>
      </c>
      <c r="BH207" s="152">
        <f t="shared" si="202"/>
        <v>2043</v>
      </c>
      <c r="BI207" s="152">
        <f t="shared" si="202"/>
        <v>2044</v>
      </c>
      <c r="BJ207" s="152">
        <f t="shared" si="202"/>
        <v>2045</v>
      </c>
      <c r="BK207" s="152">
        <f t="shared" si="202"/>
        <v>2046</v>
      </c>
      <c r="BL207" s="152">
        <f t="shared" si="202"/>
        <v>2047</v>
      </c>
      <c r="BM207" s="152">
        <f t="shared" si="202"/>
        <v>2048</v>
      </c>
      <c r="BN207" s="152">
        <f t="shared" si="202"/>
        <v>2049</v>
      </c>
      <c r="BO207" s="152">
        <f t="shared" si="202"/>
        <v>2050</v>
      </c>
    </row>
    <row r="208" spans="1:67" ht="13.5" customHeight="1">
      <c r="B208" s="766">
        <v>91</v>
      </c>
      <c r="C208" s="43" t="s">
        <v>1293</v>
      </c>
      <c r="D208" s="945"/>
      <c r="E208" s="946" t="s">
        <v>430</v>
      </c>
      <c r="F208" s="861"/>
      <c r="G208" s="995" t="str">
        <f>IF(G46="","",IF(G46=0,"n. appl.",(G42-G41-G44-G45)/G46))</f>
        <v/>
      </c>
      <c r="H208" s="995" t="str">
        <f t="shared" ref="H208:AF208" si="203">IF(H46="","",IF(H46=0,"n. appl.",(H42-H41-H44-H45)/H46))</f>
        <v/>
      </c>
      <c r="I208" s="995" t="str">
        <f t="shared" si="203"/>
        <v/>
      </c>
      <c r="J208" s="995" t="str">
        <f t="shared" si="203"/>
        <v/>
      </c>
      <c r="K208" s="995" t="str">
        <f t="shared" si="203"/>
        <v/>
      </c>
      <c r="L208" s="995" t="str">
        <f t="shared" si="203"/>
        <v/>
      </c>
      <c r="M208" s="995" t="str">
        <f t="shared" si="203"/>
        <v/>
      </c>
      <c r="N208" s="995" t="str">
        <f t="shared" si="203"/>
        <v/>
      </c>
      <c r="O208" s="995" t="str">
        <f t="shared" si="203"/>
        <v/>
      </c>
      <c r="P208" s="995" t="str">
        <f t="shared" si="203"/>
        <v/>
      </c>
      <c r="Q208" s="995" t="str">
        <f t="shared" si="203"/>
        <v/>
      </c>
      <c r="R208" s="995" t="str">
        <f t="shared" si="203"/>
        <v/>
      </c>
      <c r="S208" s="995" t="str">
        <f t="shared" si="203"/>
        <v/>
      </c>
      <c r="T208" s="995" t="str">
        <f t="shared" si="203"/>
        <v/>
      </c>
      <c r="U208" s="995" t="str">
        <f t="shared" si="203"/>
        <v/>
      </c>
      <c r="V208" s="995" t="str">
        <f t="shared" si="203"/>
        <v/>
      </c>
      <c r="W208" s="995" t="str">
        <f t="shared" si="203"/>
        <v/>
      </c>
      <c r="X208" s="995" t="str">
        <f t="shared" si="203"/>
        <v/>
      </c>
      <c r="Y208" s="995" t="str">
        <f t="shared" si="203"/>
        <v/>
      </c>
      <c r="Z208" s="995" t="str">
        <f t="shared" si="203"/>
        <v/>
      </c>
      <c r="AA208" s="995" t="str">
        <f t="shared" si="203"/>
        <v/>
      </c>
      <c r="AB208" s="995" t="str">
        <f t="shared" si="203"/>
        <v/>
      </c>
      <c r="AC208" s="995" t="str">
        <f t="shared" si="203"/>
        <v/>
      </c>
      <c r="AD208" s="995" t="str">
        <f t="shared" si="203"/>
        <v/>
      </c>
      <c r="AE208" s="995" t="str">
        <f t="shared" si="203"/>
        <v/>
      </c>
      <c r="AF208" s="995" t="str">
        <f t="shared" si="203"/>
        <v/>
      </c>
      <c r="AG208" s="995" t="str">
        <f t="shared" ref="AG208:AP208" si="204">IF(AG46="","",IF(AG46=0,"n. appl.",(AG42-AG41-AG44-AG45)/AG46))</f>
        <v/>
      </c>
      <c r="AH208" s="995" t="str">
        <f t="shared" si="204"/>
        <v/>
      </c>
      <c r="AI208" s="995" t="str">
        <f t="shared" si="204"/>
        <v/>
      </c>
      <c r="AJ208" s="995" t="str">
        <f t="shared" si="204"/>
        <v/>
      </c>
      <c r="AK208" s="995" t="str">
        <f t="shared" si="204"/>
        <v/>
      </c>
      <c r="AL208" s="995" t="str">
        <f t="shared" si="204"/>
        <v/>
      </c>
      <c r="AM208" s="995" t="str">
        <f t="shared" si="204"/>
        <v/>
      </c>
      <c r="AN208" s="995" t="str">
        <f t="shared" si="204"/>
        <v/>
      </c>
      <c r="AO208" s="995" t="str">
        <f t="shared" si="204"/>
        <v/>
      </c>
      <c r="AP208" s="995" t="str">
        <f t="shared" si="204"/>
        <v/>
      </c>
      <c r="AQ208" s="995" t="str">
        <f t="shared" ref="AQ208:BO208" si="205">IF(AQ46="","",IF(AQ46=0,"n. appl.",(AQ42-AQ41-AQ44-AQ45)/AQ46))</f>
        <v/>
      </c>
      <c r="AR208" s="995" t="str">
        <f t="shared" si="205"/>
        <v/>
      </c>
      <c r="AS208" s="995" t="str">
        <f t="shared" si="205"/>
        <v/>
      </c>
      <c r="AT208" s="995" t="str">
        <f t="shared" si="205"/>
        <v/>
      </c>
      <c r="AU208" s="995" t="str">
        <f t="shared" si="205"/>
        <v/>
      </c>
      <c r="AV208" s="995" t="str">
        <f t="shared" si="205"/>
        <v/>
      </c>
      <c r="AW208" s="995" t="str">
        <f t="shared" si="205"/>
        <v/>
      </c>
      <c r="AX208" s="995" t="str">
        <f t="shared" si="205"/>
        <v/>
      </c>
      <c r="AY208" s="995" t="str">
        <f t="shared" si="205"/>
        <v/>
      </c>
      <c r="AZ208" s="995" t="str">
        <f t="shared" si="205"/>
        <v/>
      </c>
      <c r="BA208" s="995" t="str">
        <f t="shared" si="205"/>
        <v/>
      </c>
      <c r="BB208" s="995" t="str">
        <f t="shared" si="205"/>
        <v/>
      </c>
      <c r="BC208" s="995" t="str">
        <f t="shared" si="205"/>
        <v/>
      </c>
      <c r="BD208" s="995" t="str">
        <f t="shared" si="205"/>
        <v/>
      </c>
      <c r="BE208" s="995" t="str">
        <f t="shared" si="205"/>
        <v/>
      </c>
      <c r="BF208" s="995" t="str">
        <f t="shared" si="205"/>
        <v/>
      </c>
      <c r="BG208" s="995" t="str">
        <f t="shared" si="205"/>
        <v/>
      </c>
      <c r="BH208" s="995" t="str">
        <f t="shared" si="205"/>
        <v/>
      </c>
      <c r="BI208" s="995" t="str">
        <f t="shared" si="205"/>
        <v/>
      </c>
      <c r="BJ208" s="995" t="str">
        <f t="shared" si="205"/>
        <v/>
      </c>
      <c r="BK208" s="995" t="str">
        <f t="shared" si="205"/>
        <v/>
      </c>
      <c r="BL208" s="995" t="str">
        <f t="shared" si="205"/>
        <v/>
      </c>
      <c r="BM208" s="995" t="str">
        <f t="shared" si="205"/>
        <v/>
      </c>
      <c r="BN208" s="995" t="str">
        <f t="shared" si="205"/>
        <v/>
      </c>
      <c r="BO208" s="995" t="str">
        <f t="shared" si="205"/>
        <v/>
      </c>
    </row>
    <row r="209" spans="1:67" ht="12.2" customHeight="1">
      <c r="B209" s="728" t="s">
        <v>558</v>
      </c>
      <c r="C209" s="36" t="s">
        <v>1252</v>
      </c>
      <c r="D209" s="868"/>
      <c r="E209" s="863" t="s">
        <v>430</v>
      </c>
      <c r="F209" s="864"/>
      <c r="G209" s="184" t="str">
        <f>IF(OR(G46="",G65="",G46=0,G65=0),"n. appl.",G46/G65)</f>
        <v>n. appl.</v>
      </c>
      <c r="H209" s="184" t="str">
        <f t="shared" ref="H209:AP209" si="206">IF(OR(H46="",H65="",H46=0,H65=0),"n. appl.",H46/H65)</f>
        <v>n. appl.</v>
      </c>
      <c r="I209" s="184" t="str">
        <f t="shared" si="206"/>
        <v>n. appl.</v>
      </c>
      <c r="J209" s="184" t="str">
        <f t="shared" si="206"/>
        <v>n. appl.</v>
      </c>
      <c r="K209" s="184" t="str">
        <f t="shared" si="206"/>
        <v>n. appl.</v>
      </c>
      <c r="L209" s="184" t="str">
        <f t="shared" si="206"/>
        <v>n. appl.</v>
      </c>
      <c r="M209" s="184" t="str">
        <f t="shared" si="206"/>
        <v>n. appl.</v>
      </c>
      <c r="N209" s="184" t="str">
        <f t="shared" si="206"/>
        <v>n. appl.</v>
      </c>
      <c r="O209" s="184" t="str">
        <f t="shared" si="206"/>
        <v>n. appl.</v>
      </c>
      <c r="P209" s="184" t="str">
        <f t="shared" si="206"/>
        <v>n. appl.</v>
      </c>
      <c r="Q209" s="184" t="str">
        <f t="shared" si="206"/>
        <v>n. appl.</v>
      </c>
      <c r="R209" s="184" t="str">
        <f t="shared" si="206"/>
        <v>n. appl.</v>
      </c>
      <c r="S209" s="184" t="str">
        <f t="shared" si="206"/>
        <v>n. appl.</v>
      </c>
      <c r="T209" s="184" t="str">
        <f t="shared" si="206"/>
        <v>n. appl.</v>
      </c>
      <c r="U209" s="184" t="str">
        <f t="shared" si="206"/>
        <v>n. appl.</v>
      </c>
      <c r="V209" s="184" t="str">
        <f t="shared" si="206"/>
        <v>n. appl.</v>
      </c>
      <c r="W209" s="184" t="str">
        <f t="shared" si="206"/>
        <v>n. appl.</v>
      </c>
      <c r="X209" s="184" t="str">
        <f t="shared" si="206"/>
        <v>n. appl.</v>
      </c>
      <c r="Y209" s="184" t="str">
        <f t="shared" si="206"/>
        <v>n. appl.</v>
      </c>
      <c r="Z209" s="184" t="str">
        <f t="shared" si="206"/>
        <v>n. appl.</v>
      </c>
      <c r="AA209" s="184" t="str">
        <f t="shared" si="206"/>
        <v>n. appl.</v>
      </c>
      <c r="AB209" s="184" t="str">
        <f t="shared" si="206"/>
        <v>n. appl.</v>
      </c>
      <c r="AC209" s="184" t="str">
        <f t="shared" si="206"/>
        <v>n. appl.</v>
      </c>
      <c r="AD209" s="184" t="str">
        <f t="shared" si="206"/>
        <v>n. appl.</v>
      </c>
      <c r="AE209" s="184" t="str">
        <f t="shared" si="206"/>
        <v>n. appl.</v>
      </c>
      <c r="AF209" s="184" t="str">
        <f t="shared" si="206"/>
        <v>n. appl.</v>
      </c>
      <c r="AG209" s="184" t="str">
        <f t="shared" si="206"/>
        <v>n. appl.</v>
      </c>
      <c r="AH209" s="184" t="str">
        <f t="shared" si="206"/>
        <v>n. appl.</v>
      </c>
      <c r="AI209" s="184" t="str">
        <f t="shared" si="206"/>
        <v>n. appl.</v>
      </c>
      <c r="AJ209" s="184" t="str">
        <f t="shared" si="206"/>
        <v>n. appl.</v>
      </c>
      <c r="AK209" s="184" t="str">
        <f t="shared" si="206"/>
        <v>n. appl.</v>
      </c>
      <c r="AL209" s="184" t="str">
        <f t="shared" si="206"/>
        <v>n. appl.</v>
      </c>
      <c r="AM209" s="184" t="str">
        <f t="shared" si="206"/>
        <v>n. appl.</v>
      </c>
      <c r="AN209" s="184" t="str">
        <f t="shared" si="206"/>
        <v>n. appl.</v>
      </c>
      <c r="AO209" s="184" t="str">
        <f t="shared" si="206"/>
        <v>n. appl.</v>
      </c>
      <c r="AP209" s="184" t="str">
        <f t="shared" si="206"/>
        <v>n. appl.</v>
      </c>
      <c r="AQ209" s="184" t="str">
        <f t="shared" ref="AQ209:BO209" si="207">IF(OR(AQ46="",AQ65="",AQ46=0,AQ65=0),"n. appl.",AQ46/AQ65)</f>
        <v>n. appl.</v>
      </c>
      <c r="AR209" s="184" t="str">
        <f t="shared" si="207"/>
        <v>n. appl.</v>
      </c>
      <c r="AS209" s="184" t="str">
        <f t="shared" si="207"/>
        <v>n. appl.</v>
      </c>
      <c r="AT209" s="184" t="str">
        <f t="shared" si="207"/>
        <v>n. appl.</v>
      </c>
      <c r="AU209" s="184" t="str">
        <f t="shared" si="207"/>
        <v>n. appl.</v>
      </c>
      <c r="AV209" s="184" t="str">
        <f t="shared" si="207"/>
        <v>n. appl.</v>
      </c>
      <c r="AW209" s="184" t="str">
        <f t="shared" si="207"/>
        <v>n. appl.</v>
      </c>
      <c r="AX209" s="184" t="str">
        <f t="shared" si="207"/>
        <v>n. appl.</v>
      </c>
      <c r="AY209" s="184" t="str">
        <f t="shared" si="207"/>
        <v>n. appl.</v>
      </c>
      <c r="AZ209" s="184" t="str">
        <f t="shared" si="207"/>
        <v>n. appl.</v>
      </c>
      <c r="BA209" s="184" t="str">
        <f t="shared" si="207"/>
        <v>n. appl.</v>
      </c>
      <c r="BB209" s="184" t="str">
        <f t="shared" si="207"/>
        <v>n. appl.</v>
      </c>
      <c r="BC209" s="184" t="str">
        <f t="shared" si="207"/>
        <v>n. appl.</v>
      </c>
      <c r="BD209" s="184" t="str">
        <f t="shared" si="207"/>
        <v>n. appl.</v>
      </c>
      <c r="BE209" s="184" t="str">
        <f t="shared" si="207"/>
        <v>n. appl.</v>
      </c>
      <c r="BF209" s="184" t="str">
        <f t="shared" si="207"/>
        <v>n. appl.</v>
      </c>
      <c r="BG209" s="184" t="str">
        <f t="shared" si="207"/>
        <v>n. appl.</v>
      </c>
      <c r="BH209" s="184" t="str">
        <f t="shared" si="207"/>
        <v>n. appl.</v>
      </c>
      <c r="BI209" s="184" t="str">
        <f t="shared" si="207"/>
        <v>n. appl.</v>
      </c>
      <c r="BJ209" s="184" t="str">
        <f t="shared" si="207"/>
        <v>n. appl.</v>
      </c>
      <c r="BK209" s="184" t="str">
        <f t="shared" si="207"/>
        <v>n. appl.</v>
      </c>
      <c r="BL209" s="184" t="str">
        <f t="shared" si="207"/>
        <v>n. appl.</v>
      </c>
      <c r="BM209" s="184" t="str">
        <f t="shared" si="207"/>
        <v>n. appl.</v>
      </c>
      <c r="BN209" s="184" t="str">
        <f t="shared" si="207"/>
        <v>n. appl.</v>
      </c>
      <c r="BO209" s="184" t="str">
        <f t="shared" si="207"/>
        <v>n. appl.</v>
      </c>
    </row>
    <row r="210" spans="1:67" ht="13.5" customHeight="1">
      <c r="A210" s="937"/>
      <c r="B210" s="772">
        <f>B208+1</f>
        <v>92</v>
      </c>
      <c r="C210" s="43" t="s">
        <v>1254</v>
      </c>
      <c r="D210" s="42"/>
      <c r="E210" s="863" t="s">
        <v>430</v>
      </c>
      <c r="F210" s="864"/>
      <c r="G210" s="995" t="str">
        <f t="shared" ref="G210:AK210" si="208">IF(G66="","",IF(G66=0,"n. appl.",G46/G66))</f>
        <v/>
      </c>
      <c r="H210" s="995" t="str">
        <f t="shared" si="208"/>
        <v/>
      </c>
      <c r="I210" s="995" t="str">
        <f t="shared" si="208"/>
        <v/>
      </c>
      <c r="J210" s="995" t="str">
        <f t="shared" si="208"/>
        <v/>
      </c>
      <c r="K210" s="995" t="str">
        <f t="shared" si="208"/>
        <v/>
      </c>
      <c r="L210" s="995" t="str">
        <f t="shared" si="208"/>
        <v/>
      </c>
      <c r="M210" s="995" t="str">
        <f t="shared" si="208"/>
        <v/>
      </c>
      <c r="N210" s="995" t="str">
        <f t="shared" si="208"/>
        <v/>
      </c>
      <c r="O210" s="995" t="str">
        <f t="shared" si="208"/>
        <v/>
      </c>
      <c r="P210" s="995" t="str">
        <f t="shared" si="208"/>
        <v/>
      </c>
      <c r="Q210" s="995" t="str">
        <f t="shared" si="208"/>
        <v/>
      </c>
      <c r="R210" s="995" t="str">
        <f t="shared" si="208"/>
        <v/>
      </c>
      <c r="S210" s="995" t="str">
        <f t="shared" si="208"/>
        <v/>
      </c>
      <c r="T210" s="995" t="str">
        <f t="shared" si="208"/>
        <v/>
      </c>
      <c r="U210" s="995" t="str">
        <f t="shared" si="208"/>
        <v/>
      </c>
      <c r="V210" s="995" t="str">
        <f t="shared" si="208"/>
        <v/>
      </c>
      <c r="W210" s="995" t="str">
        <f t="shared" si="208"/>
        <v/>
      </c>
      <c r="X210" s="995" t="str">
        <f t="shared" si="208"/>
        <v/>
      </c>
      <c r="Y210" s="995" t="str">
        <f t="shared" si="208"/>
        <v/>
      </c>
      <c r="Z210" s="995" t="str">
        <f t="shared" si="208"/>
        <v/>
      </c>
      <c r="AA210" s="995" t="str">
        <f t="shared" si="208"/>
        <v/>
      </c>
      <c r="AB210" s="995" t="str">
        <f t="shared" si="208"/>
        <v/>
      </c>
      <c r="AC210" s="995" t="str">
        <f t="shared" si="208"/>
        <v/>
      </c>
      <c r="AD210" s="995" t="str">
        <f t="shared" si="208"/>
        <v/>
      </c>
      <c r="AE210" s="995" t="str">
        <f t="shared" si="208"/>
        <v/>
      </c>
      <c r="AF210" s="995" t="str">
        <f t="shared" si="208"/>
        <v/>
      </c>
      <c r="AG210" s="995" t="str">
        <f t="shared" si="208"/>
        <v/>
      </c>
      <c r="AH210" s="995" t="str">
        <f t="shared" si="208"/>
        <v/>
      </c>
      <c r="AI210" s="995" t="str">
        <f t="shared" si="208"/>
        <v/>
      </c>
      <c r="AJ210" s="995" t="str">
        <f t="shared" si="208"/>
        <v/>
      </c>
      <c r="AK210" s="995" t="str">
        <f t="shared" si="208"/>
        <v/>
      </c>
      <c r="AL210" s="995" t="str">
        <f>IF(AL66="","",IF(AL66=0,"n. appl.",AL46/AL66))</f>
        <v/>
      </c>
      <c r="AM210" s="995" t="str">
        <f>IF(AM66="","",IF(AM66=0,"n. appl.",AM46/AM66))</f>
        <v/>
      </c>
      <c r="AN210" s="995" t="str">
        <f>IF(AN66="","",IF(AN66=0,"n. appl.",AN46/AN66))</f>
        <v/>
      </c>
      <c r="AO210" s="995" t="str">
        <f>IF(AO66="","",IF(AO66=0,"n. appl.",AO46/AO66))</f>
        <v/>
      </c>
      <c r="AP210" s="995" t="str">
        <f>IF(AP66="","",IF(AP66=0,"n. appl.",AP46/AP66))</f>
        <v/>
      </c>
      <c r="AQ210" s="995" t="str">
        <f t="shared" ref="AQ210:BO210" si="209">IF(AQ66="","",IF(AQ66=0,"n. appl.",AQ46/AQ66))</f>
        <v/>
      </c>
      <c r="AR210" s="995" t="str">
        <f t="shared" si="209"/>
        <v/>
      </c>
      <c r="AS210" s="995" t="str">
        <f t="shared" si="209"/>
        <v/>
      </c>
      <c r="AT210" s="995" t="str">
        <f t="shared" si="209"/>
        <v/>
      </c>
      <c r="AU210" s="995" t="str">
        <f t="shared" si="209"/>
        <v/>
      </c>
      <c r="AV210" s="995" t="str">
        <f t="shared" si="209"/>
        <v/>
      </c>
      <c r="AW210" s="995" t="str">
        <f t="shared" si="209"/>
        <v/>
      </c>
      <c r="AX210" s="995" t="str">
        <f t="shared" si="209"/>
        <v/>
      </c>
      <c r="AY210" s="995" t="str">
        <f t="shared" si="209"/>
        <v/>
      </c>
      <c r="AZ210" s="995" t="str">
        <f t="shared" si="209"/>
        <v/>
      </c>
      <c r="BA210" s="995" t="str">
        <f t="shared" si="209"/>
        <v/>
      </c>
      <c r="BB210" s="995" t="str">
        <f t="shared" si="209"/>
        <v/>
      </c>
      <c r="BC210" s="995" t="str">
        <f t="shared" si="209"/>
        <v/>
      </c>
      <c r="BD210" s="995" t="str">
        <f t="shared" si="209"/>
        <v/>
      </c>
      <c r="BE210" s="995" t="str">
        <f t="shared" si="209"/>
        <v/>
      </c>
      <c r="BF210" s="995" t="str">
        <f t="shared" si="209"/>
        <v/>
      </c>
      <c r="BG210" s="995" t="str">
        <f t="shared" si="209"/>
        <v/>
      </c>
      <c r="BH210" s="995" t="str">
        <f t="shared" si="209"/>
        <v/>
      </c>
      <c r="BI210" s="995" t="str">
        <f t="shared" si="209"/>
        <v/>
      </c>
      <c r="BJ210" s="995" t="str">
        <f t="shared" si="209"/>
        <v/>
      </c>
      <c r="BK210" s="995" t="str">
        <f t="shared" si="209"/>
        <v/>
      </c>
      <c r="BL210" s="995" t="str">
        <f t="shared" si="209"/>
        <v/>
      </c>
      <c r="BM210" s="995" t="str">
        <f t="shared" si="209"/>
        <v/>
      </c>
      <c r="BN210" s="995" t="str">
        <f t="shared" si="209"/>
        <v/>
      </c>
      <c r="BO210" s="995" t="str">
        <f t="shared" si="209"/>
        <v/>
      </c>
    </row>
    <row r="211" spans="1:67" ht="13.5" customHeight="1">
      <c r="A211" s="809"/>
      <c r="B211" s="805"/>
      <c r="C211" s="41"/>
      <c r="D211" s="128"/>
      <c r="E211" s="871"/>
      <c r="F211" s="871"/>
      <c r="G211" s="996"/>
      <c r="H211" s="996"/>
      <c r="I211" s="996"/>
      <c r="J211" s="996"/>
      <c r="K211" s="996"/>
      <c r="L211" s="996"/>
      <c r="M211" s="996"/>
      <c r="N211" s="996"/>
      <c r="O211" s="996"/>
      <c r="P211" s="996"/>
      <c r="Q211" s="996"/>
      <c r="R211" s="996"/>
      <c r="S211" s="996"/>
      <c r="T211" s="996"/>
      <c r="U211" s="996"/>
      <c r="V211" s="996"/>
      <c r="W211" s="996"/>
      <c r="X211" s="996"/>
      <c r="Y211" s="996"/>
      <c r="Z211" s="996"/>
      <c r="AA211" s="996"/>
      <c r="AB211" s="996"/>
      <c r="AC211" s="996"/>
      <c r="AD211" s="996"/>
      <c r="AE211" s="996"/>
      <c r="AF211" s="996"/>
      <c r="AG211" s="996"/>
      <c r="AH211" s="996"/>
      <c r="AI211" s="996"/>
      <c r="AJ211" s="996"/>
      <c r="AK211" s="996"/>
      <c r="AL211" s="996"/>
      <c r="AM211" s="996"/>
      <c r="AN211" s="996"/>
      <c r="AO211" s="996"/>
      <c r="AP211" s="996"/>
      <c r="AQ211" s="996"/>
      <c r="AR211" s="996"/>
      <c r="AS211" s="996"/>
      <c r="AT211" s="996"/>
      <c r="AU211" s="996"/>
      <c r="AV211" s="996"/>
      <c r="AW211" s="996"/>
      <c r="AX211" s="996"/>
      <c r="AY211" s="996"/>
      <c r="AZ211" s="996"/>
      <c r="BA211" s="996"/>
      <c r="BB211" s="996"/>
      <c r="BC211" s="996"/>
      <c r="BD211" s="996"/>
      <c r="BE211" s="996"/>
      <c r="BF211" s="996"/>
      <c r="BG211" s="996"/>
      <c r="BH211" s="996"/>
      <c r="BI211" s="996"/>
      <c r="BJ211" s="996"/>
      <c r="BK211" s="996"/>
      <c r="BL211" s="996"/>
      <c r="BM211" s="996"/>
      <c r="BN211" s="996"/>
      <c r="BO211" s="996"/>
    </row>
    <row r="212" spans="1:67" ht="13.5" customHeight="1">
      <c r="A212" s="937"/>
      <c r="B212" s="772">
        <f>B210+1</f>
        <v>93</v>
      </c>
      <c r="C212" s="36" t="s">
        <v>1224</v>
      </c>
      <c r="D212" s="42"/>
      <c r="E212" s="274" t="s">
        <v>1318</v>
      </c>
      <c r="F212" s="864"/>
      <c r="G212" s="1024" t="e">
        <f t="shared" ref="G212:AK212" si="210">IF(G40="","",IF(G40=0,"n. appl.",G76*10^6/G40))</f>
        <v>#VALUE!</v>
      </c>
      <c r="H212" s="1024" t="e">
        <f t="shared" si="210"/>
        <v>#VALUE!</v>
      </c>
      <c r="I212" s="1024" t="e">
        <f t="shared" si="210"/>
        <v>#VALUE!</v>
      </c>
      <c r="J212" s="1024" t="e">
        <f t="shared" si="210"/>
        <v>#VALUE!</v>
      </c>
      <c r="K212" s="1024" t="e">
        <f t="shared" si="210"/>
        <v>#VALUE!</v>
      </c>
      <c r="L212" s="1024" t="e">
        <f t="shared" si="210"/>
        <v>#VALUE!</v>
      </c>
      <c r="M212" s="1024" t="e">
        <f t="shared" si="210"/>
        <v>#VALUE!</v>
      </c>
      <c r="N212" s="1024" t="e">
        <f t="shared" si="210"/>
        <v>#VALUE!</v>
      </c>
      <c r="O212" s="1024" t="e">
        <f t="shared" si="210"/>
        <v>#VALUE!</v>
      </c>
      <c r="P212" s="1024" t="e">
        <f t="shared" si="210"/>
        <v>#VALUE!</v>
      </c>
      <c r="Q212" s="1024" t="e">
        <f t="shared" si="210"/>
        <v>#VALUE!</v>
      </c>
      <c r="R212" s="1024" t="e">
        <f t="shared" si="210"/>
        <v>#VALUE!</v>
      </c>
      <c r="S212" s="1024" t="e">
        <f t="shared" si="210"/>
        <v>#VALUE!</v>
      </c>
      <c r="T212" s="1024" t="e">
        <f t="shared" si="210"/>
        <v>#VALUE!</v>
      </c>
      <c r="U212" s="1024" t="e">
        <f t="shared" si="210"/>
        <v>#VALUE!</v>
      </c>
      <c r="V212" s="1024" t="e">
        <f t="shared" si="210"/>
        <v>#VALUE!</v>
      </c>
      <c r="W212" s="1024" t="e">
        <f t="shared" si="210"/>
        <v>#VALUE!</v>
      </c>
      <c r="X212" s="1024" t="e">
        <f t="shared" si="210"/>
        <v>#VALUE!</v>
      </c>
      <c r="Y212" s="1024" t="e">
        <f t="shared" si="210"/>
        <v>#VALUE!</v>
      </c>
      <c r="Z212" s="1024" t="e">
        <f t="shared" si="210"/>
        <v>#VALUE!</v>
      </c>
      <c r="AA212" s="1024" t="e">
        <f t="shared" si="210"/>
        <v>#VALUE!</v>
      </c>
      <c r="AB212" s="1024" t="e">
        <f t="shared" si="210"/>
        <v>#VALUE!</v>
      </c>
      <c r="AC212" s="1024" t="e">
        <f t="shared" si="210"/>
        <v>#VALUE!</v>
      </c>
      <c r="AD212" s="1024" t="e">
        <f t="shared" si="210"/>
        <v>#VALUE!</v>
      </c>
      <c r="AE212" s="1024" t="e">
        <f t="shared" si="210"/>
        <v>#VALUE!</v>
      </c>
      <c r="AF212" s="1024" t="e">
        <f t="shared" si="210"/>
        <v>#VALUE!</v>
      </c>
      <c r="AG212" s="1024" t="e">
        <f t="shared" si="210"/>
        <v>#VALUE!</v>
      </c>
      <c r="AH212" s="1024" t="e">
        <f t="shared" si="210"/>
        <v>#VALUE!</v>
      </c>
      <c r="AI212" s="1024" t="e">
        <f t="shared" si="210"/>
        <v>#VALUE!</v>
      </c>
      <c r="AJ212" s="1024" t="e">
        <f t="shared" si="210"/>
        <v>#VALUE!</v>
      </c>
      <c r="AK212" s="1024" t="e">
        <f t="shared" si="210"/>
        <v>#VALUE!</v>
      </c>
      <c r="AL212" s="1024" t="e">
        <f>IF(AL40="","",IF(AL40=0,"n. appl.",AL76*10^6/AL40))</f>
        <v>#VALUE!</v>
      </c>
      <c r="AM212" s="1024" t="e">
        <f>IF(AM40="","",IF(AM40=0,"n. appl.",AM76*10^6/AM40))</f>
        <v>#VALUE!</v>
      </c>
      <c r="AN212" s="1024" t="e">
        <f>IF(AN40="","",IF(AN40=0,"n. appl.",AN76*10^6/AN40))</f>
        <v>#VALUE!</v>
      </c>
      <c r="AO212" s="1024" t="e">
        <f>IF(AO40="","",IF(AO40=0,"n. appl.",AO76*10^6/AO40))</f>
        <v>#VALUE!</v>
      </c>
      <c r="AP212" s="1024" t="e">
        <f>IF(AP40="","",IF(AP40=0,"n. appl.",AP76*10^6/AP40))</f>
        <v>#VALUE!</v>
      </c>
      <c r="AQ212" s="1024" t="e">
        <f t="shared" ref="AQ212:BO212" si="211">IF(AQ40="","",IF(AQ40=0,"n. appl.",AQ76*10^6/AQ40))</f>
        <v>#VALUE!</v>
      </c>
      <c r="AR212" s="1024" t="e">
        <f t="shared" si="211"/>
        <v>#VALUE!</v>
      </c>
      <c r="AS212" s="1024" t="e">
        <f t="shared" si="211"/>
        <v>#VALUE!</v>
      </c>
      <c r="AT212" s="1024" t="e">
        <f t="shared" si="211"/>
        <v>#VALUE!</v>
      </c>
      <c r="AU212" s="1024" t="e">
        <f t="shared" si="211"/>
        <v>#VALUE!</v>
      </c>
      <c r="AV212" s="1024" t="e">
        <f t="shared" si="211"/>
        <v>#VALUE!</v>
      </c>
      <c r="AW212" s="1024" t="e">
        <f t="shared" si="211"/>
        <v>#VALUE!</v>
      </c>
      <c r="AX212" s="1024" t="e">
        <f t="shared" si="211"/>
        <v>#VALUE!</v>
      </c>
      <c r="AY212" s="1024" t="e">
        <f t="shared" si="211"/>
        <v>#VALUE!</v>
      </c>
      <c r="AZ212" s="1024" t="e">
        <f t="shared" si="211"/>
        <v>#VALUE!</v>
      </c>
      <c r="BA212" s="1024" t="e">
        <f t="shared" si="211"/>
        <v>#VALUE!</v>
      </c>
      <c r="BB212" s="1024" t="e">
        <f t="shared" si="211"/>
        <v>#VALUE!</v>
      </c>
      <c r="BC212" s="1024" t="e">
        <f t="shared" si="211"/>
        <v>#VALUE!</v>
      </c>
      <c r="BD212" s="1024" t="e">
        <f t="shared" si="211"/>
        <v>#VALUE!</v>
      </c>
      <c r="BE212" s="1024" t="e">
        <f t="shared" si="211"/>
        <v>#VALUE!</v>
      </c>
      <c r="BF212" s="1024" t="e">
        <f t="shared" si="211"/>
        <v>#VALUE!</v>
      </c>
      <c r="BG212" s="1024" t="e">
        <f t="shared" si="211"/>
        <v>#VALUE!</v>
      </c>
      <c r="BH212" s="1024" t="e">
        <f t="shared" si="211"/>
        <v>#VALUE!</v>
      </c>
      <c r="BI212" s="1024" t="e">
        <f t="shared" si="211"/>
        <v>#VALUE!</v>
      </c>
      <c r="BJ212" s="1024" t="e">
        <f t="shared" si="211"/>
        <v>#VALUE!</v>
      </c>
      <c r="BK212" s="1024" t="e">
        <f t="shared" si="211"/>
        <v>#VALUE!</v>
      </c>
      <c r="BL212" s="1024" t="e">
        <f t="shared" si="211"/>
        <v>#VALUE!</v>
      </c>
      <c r="BM212" s="1024" t="e">
        <f t="shared" si="211"/>
        <v>#VALUE!</v>
      </c>
      <c r="BN212" s="1024" t="e">
        <f t="shared" si="211"/>
        <v>#VALUE!</v>
      </c>
      <c r="BO212" s="1024" t="e">
        <f t="shared" si="211"/>
        <v>#VALUE!</v>
      </c>
    </row>
    <row r="213" spans="1:67" ht="13.5" customHeight="1">
      <c r="B213" s="772">
        <f>B212+1</f>
        <v>94</v>
      </c>
      <c r="C213" s="36" t="s">
        <v>863</v>
      </c>
      <c r="D213" s="42"/>
      <c r="E213" s="274" t="s">
        <v>430</v>
      </c>
      <c r="F213" s="864"/>
      <c r="G213" s="1025" t="str">
        <f>IF(G$76="","",IF(G$76=0,"n. appl.",G78/G$76))</f>
        <v/>
      </c>
      <c r="H213" s="1025" t="str">
        <f t="shared" ref="H213:AF213" si="212">IF(H$76="","",IF(H$76=0,"n. appl.",H78/H$76))</f>
        <v/>
      </c>
      <c r="I213" s="1025" t="str">
        <f t="shared" si="212"/>
        <v/>
      </c>
      <c r="J213" s="1025" t="str">
        <f t="shared" si="212"/>
        <v/>
      </c>
      <c r="K213" s="1025" t="str">
        <f t="shared" si="212"/>
        <v/>
      </c>
      <c r="L213" s="1025" t="str">
        <f t="shared" si="212"/>
        <v/>
      </c>
      <c r="M213" s="1025" t="str">
        <f t="shared" si="212"/>
        <v/>
      </c>
      <c r="N213" s="1025" t="str">
        <f t="shared" si="212"/>
        <v/>
      </c>
      <c r="O213" s="1025" t="str">
        <f t="shared" si="212"/>
        <v/>
      </c>
      <c r="P213" s="1025" t="str">
        <f t="shared" si="212"/>
        <v/>
      </c>
      <c r="Q213" s="1025" t="str">
        <f t="shared" si="212"/>
        <v/>
      </c>
      <c r="R213" s="1025" t="str">
        <f t="shared" si="212"/>
        <v/>
      </c>
      <c r="S213" s="1025" t="str">
        <f t="shared" si="212"/>
        <v/>
      </c>
      <c r="T213" s="1025" t="str">
        <f t="shared" si="212"/>
        <v/>
      </c>
      <c r="U213" s="1025" t="str">
        <f t="shared" si="212"/>
        <v/>
      </c>
      <c r="V213" s="1025" t="str">
        <f t="shared" si="212"/>
        <v/>
      </c>
      <c r="W213" s="1025" t="str">
        <f t="shared" si="212"/>
        <v/>
      </c>
      <c r="X213" s="1025" t="str">
        <f t="shared" si="212"/>
        <v/>
      </c>
      <c r="Y213" s="1025" t="str">
        <f t="shared" si="212"/>
        <v/>
      </c>
      <c r="Z213" s="1025" t="str">
        <f t="shared" si="212"/>
        <v/>
      </c>
      <c r="AA213" s="1025" t="str">
        <f t="shared" si="212"/>
        <v/>
      </c>
      <c r="AB213" s="1025" t="str">
        <f t="shared" si="212"/>
        <v/>
      </c>
      <c r="AC213" s="1025" t="str">
        <f t="shared" si="212"/>
        <v/>
      </c>
      <c r="AD213" s="1025" t="str">
        <f t="shared" si="212"/>
        <v/>
      </c>
      <c r="AE213" s="1025" t="str">
        <f t="shared" si="212"/>
        <v/>
      </c>
      <c r="AF213" s="1025" t="str">
        <f t="shared" si="212"/>
        <v/>
      </c>
      <c r="AG213" s="1025" t="str">
        <f t="shared" ref="AG213:AK215" si="213">IF(AG$76="","",IF(AG$76=0,"n. appl.",AG78/AG$76))</f>
        <v/>
      </c>
      <c r="AH213" s="1025" t="str">
        <f t="shared" si="213"/>
        <v/>
      </c>
      <c r="AI213" s="1025" t="str">
        <f t="shared" si="213"/>
        <v/>
      </c>
      <c r="AJ213" s="1025" t="str">
        <f t="shared" si="213"/>
        <v/>
      </c>
      <c r="AK213" s="1025" t="str">
        <f t="shared" si="213"/>
        <v/>
      </c>
      <c r="AL213" s="1025" t="str">
        <f t="shared" ref="AL213:AP215" si="214">IF(AL$76="","",IF(AL$76=0,"n. appl.",AL78/AL$76))</f>
        <v/>
      </c>
      <c r="AM213" s="1025" t="str">
        <f t="shared" si="214"/>
        <v/>
      </c>
      <c r="AN213" s="1025" t="str">
        <f t="shared" si="214"/>
        <v/>
      </c>
      <c r="AO213" s="1025" t="str">
        <f t="shared" si="214"/>
        <v/>
      </c>
      <c r="AP213" s="1025" t="str">
        <f t="shared" si="214"/>
        <v/>
      </c>
      <c r="AQ213" s="1025" t="str">
        <f t="shared" ref="AQ213:BO213" si="215">IF(AQ$76="","",IF(AQ$76=0,"n. appl.",AQ78/AQ$76))</f>
        <v/>
      </c>
      <c r="AR213" s="1025" t="str">
        <f t="shared" si="215"/>
        <v/>
      </c>
      <c r="AS213" s="1025" t="str">
        <f t="shared" si="215"/>
        <v/>
      </c>
      <c r="AT213" s="1025" t="str">
        <f t="shared" si="215"/>
        <v/>
      </c>
      <c r="AU213" s="1025" t="str">
        <f t="shared" si="215"/>
        <v/>
      </c>
      <c r="AV213" s="1025" t="str">
        <f t="shared" si="215"/>
        <v/>
      </c>
      <c r="AW213" s="1025" t="str">
        <f t="shared" si="215"/>
        <v/>
      </c>
      <c r="AX213" s="1025" t="str">
        <f t="shared" si="215"/>
        <v/>
      </c>
      <c r="AY213" s="1025" t="str">
        <f t="shared" si="215"/>
        <v/>
      </c>
      <c r="AZ213" s="1025" t="str">
        <f t="shared" si="215"/>
        <v/>
      </c>
      <c r="BA213" s="1025" t="str">
        <f t="shared" si="215"/>
        <v/>
      </c>
      <c r="BB213" s="1025" t="str">
        <f t="shared" si="215"/>
        <v/>
      </c>
      <c r="BC213" s="1025" t="str">
        <f t="shared" si="215"/>
        <v/>
      </c>
      <c r="BD213" s="1025" t="str">
        <f t="shared" si="215"/>
        <v/>
      </c>
      <c r="BE213" s="1025" t="str">
        <f t="shared" si="215"/>
        <v/>
      </c>
      <c r="BF213" s="1025" t="str">
        <f t="shared" si="215"/>
        <v/>
      </c>
      <c r="BG213" s="1025" t="str">
        <f t="shared" si="215"/>
        <v/>
      </c>
      <c r="BH213" s="1025" t="str">
        <f t="shared" si="215"/>
        <v/>
      </c>
      <c r="BI213" s="1025" t="str">
        <f t="shared" si="215"/>
        <v/>
      </c>
      <c r="BJ213" s="1025" t="str">
        <f t="shared" si="215"/>
        <v/>
      </c>
      <c r="BK213" s="1025" t="str">
        <f t="shared" si="215"/>
        <v/>
      </c>
      <c r="BL213" s="1025" t="str">
        <f t="shared" si="215"/>
        <v/>
      </c>
      <c r="BM213" s="1025" t="str">
        <f t="shared" si="215"/>
        <v/>
      </c>
      <c r="BN213" s="1025" t="str">
        <f t="shared" si="215"/>
        <v/>
      </c>
      <c r="BO213" s="1025" t="str">
        <f t="shared" si="215"/>
        <v/>
      </c>
    </row>
    <row r="214" spans="1:67" ht="13.5" customHeight="1">
      <c r="B214" s="772">
        <f>B213+1</f>
        <v>95</v>
      </c>
      <c r="C214" s="36" t="s">
        <v>582</v>
      </c>
      <c r="D214" s="42"/>
      <c r="E214" s="274" t="s">
        <v>430</v>
      </c>
      <c r="F214" s="864"/>
      <c r="G214" s="1025" t="str">
        <f>IF(G$76="","",IF(G$76=0,"n. appl.",G79/G$76))</f>
        <v/>
      </c>
      <c r="H214" s="1025" t="str">
        <f t="shared" ref="H214:AF214" si="216">IF(H$76="","",IF(H$76=0,"n. appl.",H79/H$76))</f>
        <v/>
      </c>
      <c r="I214" s="1025" t="str">
        <f t="shared" si="216"/>
        <v/>
      </c>
      <c r="J214" s="1025" t="str">
        <f t="shared" si="216"/>
        <v/>
      </c>
      <c r="K214" s="1025" t="str">
        <f t="shared" si="216"/>
        <v/>
      </c>
      <c r="L214" s="1025" t="str">
        <f t="shared" si="216"/>
        <v/>
      </c>
      <c r="M214" s="1025" t="str">
        <f t="shared" si="216"/>
        <v/>
      </c>
      <c r="N214" s="1025" t="str">
        <f t="shared" si="216"/>
        <v/>
      </c>
      <c r="O214" s="1025" t="str">
        <f t="shared" si="216"/>
        <v/>
      </c>
      <c r="P214" s="1025" t="str">
        <f t="shared" si="216"/>
        <v/>
      </c>
      <c r="Q214" s="1025" t="str">
        <f t="shared" si="216"/>
        <v/>
      </c>
      <c r="R214" s="1025" t="str">
        <f t="shared" si="216"/>
        <v/>
      </c>
      <c r="S214" s="1025" t="str">
        <f t="shared" si="216"/>
        <v/>
      </c>
      <c r="T214" s="1025" t="str">
        <f t="shared" si="216"/>
        <v/>
      </c>
      <c r="U214" s="1025" t="str">
        <f t="shared" si="216"/>
        <v/>
      </c>
      <c r="V214" s="1025" t="str">
        <f t="shared" si="216"/>
        <v/>
      </c>
      <c r="W214" s="1025" t="str">
        <f t="shared" si="216"/>
        <v/>
      </c>
      <c r="X214" s="1025" t="str">
        <f t="shared" si="216"/>
        <v/>
      </c>
      <c r="Y214" s="1025" t="str">
        <f t="shared" si="216"/>
        <v/>
      </c>
      <c r="Z214" s="1025" t="str">
        <f t="shared" si="216"/>
        <v/>
      </c>
      <c r="AA214" s="1025" t="str">
        <f t="shared" si="216"/>
        <v/>
      </c>
      <c r="AB214" s="1025" t="str">
        <f t="shared" si="216"/>
        <v/>
      </c>
      <c r="AC214" s="1025" t="str">
        <f t="shared" si="216"/>
        <v/>
      </c>
      <c r="AD214" s="1025" t="str">
        <f t="shared" si="216"/>
        <v/>
      </c>
      <c r="AE214" s="1025" t="str">
        <f t="shared" si="216"/>
        <v/>
      </c>
      <c r="AF214" s="1025" t="str">
        <f t="shared" si="216"/>
        <v/>
      </c>
      <c r="AG214" s="1025" t="str">
        <f t="shared" si="213"/>
        <v/>
      </c>
      <c r="AH214" s="1025" t="str">
        <f t="shared" si="213"/>
        <v/>
      </c>
      <c r="AI214" s="1025" t="str">
        <f t="shared" si="213"/>
        <v/>
      </c>
      <c r="AJ214" s="1025" t="str">
        <f t="shared" si="213"/>
        <v/>
      </c>
      <c r="AK214" s="1025" t="str">
        <f t="shared" si="213"/>
        <v/>
      </c>
      <c r="AL214" s="1025" t="str">
        <f t="shared" si="214"/>
        <v/>
      </c>
      <c r="AM214" s="1025" t="str">
        <f t="shared" si="214"/>
        <v/>
      </c>
      <c r="AN214" s="1025" t="str">
        <f t="shared" si="214"/>
        <v/>
      </c>
      <c r="AO214" s="1025" t="str">
        <f t="shared" si="214"/>
        <v/>
      </c>
      <c r="AP214" s="1025" t="str">
        <f t="shared" si="214"/>
        <v/>
      </c>
      <c r="AQ214" s="1025" t="str">
        <f t="shared" ref="AQ214:BO214" si="217">IF(AQ$76="","",IF(AQ$76=0,"n. appl.",AQ79/AQ$76))</f>
        <v/>
      </c>
      <c r="AR214" s="1025" t="str">
        <f t="shared" si="217"/>
        <v/>
      </c>
      <c r="AS214" s="1025" t="str">
        <f t="shared" si="217"/>
        <v/>
      </c>
      <c r="AT214" s="1025" t="str">
        <f t="shared" si="217"/>
        <v/>
      </c>
      <c r="AU214" s="1025" t="str">
        <f t="shared" si="217"/>
        <v/>
      </c>
      <c r="AV214" s="1025" t="str">
        <f t="shared" si="217"/>
        <v/>
      </c>
      <c r="AW214" s="1025" t="str">
        <f t="shared" si="217"/>
        <v/>
      </c>
      <c r="AX214" s="1025" t="str">
        <f t="shared" si="217"/>
        <v/>
      </c>
      <c r="AY214" s="1025" t="str">
        <f t="shared" si="217"/>
        <v/>
      </c>
      <c r="AZ214" s="1025" t="str">
        <f t="shared" si="217"/>
        <v/>
      </c>
      <c r="BA214" s="1025" t="str">
        <f t="shared" si="217"/>
        <v/>
      </c>
      <c r="BB214" s="1025" t="str">
        <f t="shared" si="217"/>
        <v/>
      </c>
      <c r="BC214" s="1025" t="str">
        <f t="shared" si="217"/>
        <v/>
      </c>
      <c r="BD214" s="1025" t="str">
        <f t="shared" si="217"/>
        <v/>
      </c>
      <c r="BE214" s="1025" t="str">
        <f t="shared" si="217"/>
        <v/>
      </c>
      <c r="BF214" s="1025" t="str">
        <f t="shared" si="217"/>
        <v/>
      </c>
      <c r="BG214" s="1025" t="str">
        <f t="shared" si="217"/>
        <v/>
      </c>
      <c r="BH214" s="1025" t="str">
        <f t="shared" si="217"/>
        <v/>
      </c>
      <c r="BI214" s="1025" t="str">
        <f t="shared" si="217"/>
        <v/>
      </c>
      <c r="BJ214" s="1025" t="str">
        <f t="shared" si="217"/>
        <v/>
      </c>
      <c r="BK214" s="1025" t="str">
        <f t="shared" si="217"/>
        <v/>
      </c>
      <c r="BL214" s="1025" t="str">
        <f t="shared" si="217"/>
        <v/>
      </c>
      <c r="BM214" s="1025" t="str">
        <f t="shared" si="217"/>
        <v/>
      </c>
      <c r="BN214" s="1025" t="str">
        <f t="shared" si="217"/>
        <v/>
      </c>
      <c r="BO214" s="1025" t="str">
        <f t="shared" si="217"/>
        <v/>
      </c>
    </row>
    <row r="215" spans="1:67" ht="13.5" customHeight="1">
      <c r="A215" s="937"/>
      <c r="B215" s="728">
        <f>B214+1</f>
        <v>96</v>
      </c>
      <c r="C215" s="36" t="s">
        <v>583</v>
      </c>
      <c r="D215" s="42"/>
      <c r="E215" s="274" t="s">
        <v>430</v>
      </c>
      <c r="F215" s="864"/>
      <c r="G215" s="1025" t="str">
        <f>IF(G$76="","",IF(G$76=0,"n. appl.",G80/G$76))</f>
        <v/>
      </c>
      <c r="H215" s="1025" t="str">
        <f t="shared" ref="H215:AF215" si="218">IF(H$76="","",IF(H$76=0,"n. appl.",H80/H$76))</f>
        <v/>
      </c>
      <c r="I215" s="1025" t="str">
        <f t="shared" si="218"/>
        <v/>
      </c>
      <c r="J215" s="1025" t="str">
        <f t="shared" si="218"/>
        <v/>
      </c>
      <c r="K215" s="1025" t="str">
        <f t="shared" si="218"/>
        <v/>
      </c>
      <c r="L215" s="1025" t="str">
        <f t="shared" si="218"/>
        <v/>
      </c>
      <c r="M215" s="1025" t="str">
        <f t="shared" si="218"/>
        <v/>
      </c>
      <c r="N215" s="1025" t="str">
        <f t="shared" si="218"/>
        <v/>
      </c>
      <c r="O215" s="1025" t="str">
        <f t="shared" si="218"/>
        <v/>
      </c>
      <c r="P215" s="1025" t="str">
        <f t="shared" si="218"/>
        <v/>
      </c>
      <c r="Q215" s="1025" t="str">
        <f t="shared" si="218"/>
        <v/>
      </c>
      <c r="R215" s="1025" t="str">
        <f t="shared" si="218"/>
        <v/>
      </c>
      <c r="S215" s="1025" t="str">
        <f t="shared" si="218"/>
        <v/>
      </c>
      <c r="T215" s="1025" t="str">
        <f t="shared" si="218"/>
        <v/>
      </c>
      <c r="U215" s="1025" t="str">
        <f t="shared" si="218"/>
        <v/>
      </c>
      <c r="V215" s="1025" t="str">
        <f t="shared" si="218"/>
        <v/>
      </c>
      <c r="W215" s="1025" t="str">
        <f t="shared" si="218"/>
        <v/>
      </c>
      <c r="X215" s="1025" t="str">
        <f t="shared" si="218"/>
        <v/>
      </c>
      <c r="Y215" s="1025" t="str">
        <f t="shared" si="218"/>
        <v/>
      </c>
      <c r="Z215" s="1025" t="str">
        <f t="shared" si="218"/>
        <v/>
      </c>
      <c r="AA215" s="1025" t="str">
        <f t="shared" si="218"/>
        <v/>
      </c>
      <c r="AB215" s="1025" t="str">
        <f t="shared" si="218"/>
        <v/>
      </c>
      <c r="AC215" s="1025" t="str">
        <f t="shared" si="218"/>
        <v/>
      </c>
      <c r="AD215" s="1025" t="str">
        <f t="shared" si="218"/>
        <v/>
      </c>
      <c r="AE215" s="1025" t="str">
        <f t="shared" si="218"/>
        <v/>
      </c>
      <c r="AF215" s="1025" t="str">
        <f t="shared" si="218"/>
        <v/>
      </c>
      <c r="AG215" s="1025" t="str">
        <f t="shared" si="213"/>
        <v/>
      </c>
      <c r="AH215" s="1025" t="str">
        <f t="shared" si="213"/>
        <v/>
      </c>
      <c r="AI215" s="1025" t="str">
        <f t="shared" si="213"/>
        <v/>
      </c>
      <c r="AJ215" s="1025" t="str">
        <f t="shared" si="213"/>
        <v/>
      </c>
      <c r="AK215" s="1025" t="str">
        <f t="shared" si="213"/>
        <v/>
      </c>
      <c r="AL215" s="1025" t="str">
        <f t="shared" si="214"/>
        <v/>
      </c>
      <c r="AM215" s="1025" t="str">
        <f t="shared" si="214"/>
        <v/>
      </c>
      <c r="AN215" s="1025" t="str">
        <f t="shared" si="214"/>
        <v/>
      </c>
      <c r="AO215" s="1025" t="str">
        <f t="shared" si="214"/>
        <v/>
      </c>
      <c r="AP215" s="1025" t="str">
        <f t="shared" si="214"/>
        <v/>
      </c>
      <c r="AQ215" s="1025" t="str">
        <f t="shared" ref="AQ215:BO215" si="219">IF(AQ$76="","",IF(AQ$76=0,"n. appl.",AQ80/AQ$76))</f>
        <v/>
      </c>
      <c r="AR215" s="1025" t="str">
        <f t="shared" si="219"/>
        <v/>
      </c>
      <c r="AS215" s="1025" t="str">
        <f t="shared" si="219"/>
        <v/>
      </c>
      <c r="AT215" s="1025" t="str">
        <f t="shared" si="219"/>
        <v/>
      </c>
      <c r="AU215" s="1025" t="str">
        <f t="shared" si="219"/>
        <v/>
      </c>
      <c r="AV215" s="1025" t="str">
        <f t="shared" si="219"/>
        <v/>
      </c>
      <c r="AW215" s="1025" t="str">
        <f t="shared" si="219"/>
        <v/>
      </c>
      <c r="AX215" s="1025" t="str">
        <f t="shared" si="219"/>
        <v/>
      </c>
      <c r="AY215" s="1025" t="str">
        <f t="shared" si="219"/>
        <v/>
      </c>
      <c r="AZ215" s="1025" t="str">
        <f t="shared" si="219"/>
        <v/>
      </c>
      <c r="BA215" s="1025" t="str">
        <f t="shared" si="219"/>
        <v/>
      </c>
      <c r="BB215" s="1025" t="str">
        <f t="shared" si="219"/>
        <v/>
      </c>
      <c r="BC215" s="1025" t="str">
        <f t="shared" si="219"/>
        <v/>
      </c>
      <c r="BD215" s="1025" t="str">
        <f t="shared" si="219"/>
        <v/>
      </c>
      <c r="BE215" s="1025" t="str">
        <f t="shared" si="219"/>
        <v/>
      </c>
      <c r="BF215" s="1025" t="str">
        <f t="shared" si="219"/>
        <v/>
      </c>
      <c r="BG215" s="1025" t="str">
        <f t="shared" si="219"/>
        <v/>
      </c>
      <c r="BH215" s="1025" t="str">
        <f t="shared" si="219"/>
        <v/>
      </c>
      <c r="BI215" s="1025" t="str">
        <f t="shared" si="219"/>
        <v/>
      </c>
      <c r="BJ215" s="1025" t="str">
        <f t="shared" si="219"/>
        <v/>
      </c>
      <c r="BK215" s="1025" t="str">
        <f t="shared" si="219"/>
        <v/>
      </c>
      <c r="BL215" s="1025" t="str">
        <f t="shared" si="219"/>
        <v/>
      </c>
      <c r="BM215" s="1025" t="str">
        <f t="shared" si="219"/>
        <v/>
      </c>
      <c r="BN215" s="1025" t="str">
        <f t="shared" si="219"/>
        <v/>
      </c>
      <c r="BO215" s="1025" t="str">
        <f t="shared" si="219"/>
        <v/>
      </c>
    </row>
    <row r="216" spans="1:67" ht="13.5" customHeight="1">
      <c r="A216" s="784"/>
      <c r="B216" s="728" t="s">
        <v>1222</v>
      </c>
      <c r="C216" s="36" t="s">
        <v>584</v>
      </c>
      <c r="D216" s="42"/>
      <c r="E216" s="274" t="s">
        <v>585</v>
      </c>
      <c r="F216" s="864"/>
      <c r="G216" s="1026" t="str">
        <f>IF(G149="","",IF(G149=0,"n.appl.",G149/G76))</f>
        <v/>
      </c>
      <c r="H216" s="1026" t="str">
        <f t="shared" ref="H216:AK216" si="220">IF(H149="","",IF(H149=0,"n.appl.",H149/H76))</f>
        <v/>
      </c>
      <c r="I216" s="1026" t="str">
        <f t="shared" si="220"/>
        <v/>
      </c>
      <c r="J216" s="1026" t="str">
        <f t="shared" si="220"/>
        <v/>
      </c>
      <c r="K216" s="1026" t="str">
        <f t="shared" si="220"/>
        <v/>
      </c>
      <c r="L216" s="1026" t="str">
        <f t="shared" si="220"/>
        <v/>
      </c>
      <c r="M216" s="1026" t="str">
        <f t="shared" si="220"/>
        <v/>
      </c>
      <c r="N216" s="1026" t="str">
        <f t="shared" si="220"/>
        <v/>
      </c>
      <c r="O216" s="1026" t="str">
        <f t="shared" si="220"/>
        <v/>
      </c>
      <c r="P216" s="1026" t="str">
        <f t="shared" si="220"/>
        <v/>
      </c>
      <c r="Q216" s="1026" t="str">
        <f t="shared" si="220"/>
        <v/>
      </c>
      <c r="R216" s="1026" t="str">
        <f t="shared" si="220"/>
        <v/>
      </c>
      <c r="S216" s="1026" t="str">
        <f t="shared" si="220"/>
        <v/>
      </c>
      <c r="T216" s="1026" t="str">
        <f t="shared" si="220"/>
        <v/>
      </c>
      <c r="U216" s="1026" t="str">
        <f t="shared" si="220"/>
        <v/>
      </c>
      <c r="V216" s="1026" t="str">
        <f t="shared" si="220"/>
        <v/>
      </c>
      <c r="W216" s="1026" t="str">
        <f t="shared" si="220"/>
        <v/>
      </c>
      <c r="X216" s="1026" t="str">
        <f t="shared" si="220"/>
        <v/>
      </c>
      <c r="Y216" s="1026" t="str">
        <f t="shared" si="220"/>
        <v/>
      </c>
      <c r="Z216" s="1026" t="str">
        <f t="shared" si="220"/>
        <v/>
      </c>
      <c r="AA216" s="1026" t="str">
        <f t="shared" si="220"/>
        <v/>
      </c>
      <c r="AB216" s="1026" t="str">
        <f t="shared" si="220"/>
        <v/>
      </c>
      <c r="AC216" s="1026" t="str">
        <f t="shared" si="220"/>
        <v/>
      </c>
      <c r="AD216" s="1026" t="str">
        <f t="shared" si="220"/>
        <v/>
      </c>
      <c r="AE216" s="1026" t="str">
        <f t="shared" si="220"/>
        <v/>
      </c>
      <c r="AF216" s="1026" t="str">
        <f t="shared" si="220"/>
        <v/>
      </c>
      <c r="AG216" s="1026" t="str">
        <f t="shared" si="220"/>
        <v/>
      </c>
      <c r="AH216" s="1026" t="str">
        <f t="shared" si="220"/>
        <v/>
      </c>
      <c r="AI216" s="1026" t="str">
        <f t="shared" si="220"/>
        <v/>
      </c>
      <c r="AJ216" s="1026" t="str">
        <f t="shared" si="220"/>
        <v/>
      </c>
      <c r="AK216" s="1026" t="str">
        <f t="shared" si="220"/>
        <v/>
      </c>
      <c r="AL216" s="1026" t="str">
        <f>IF(AL149="","",IF(AL149=0,"n.appl.",AL149/AL76))</f>
        <v/>
      </c>
      <c r="AM216" s="1026" t="str">
        <f>IF(AM149="","",IF(AM149=0,"n.appl.",AM149/AM76))</f>
        <v/>
      </c>
      <c r="AN216" s="1026" t="str">
        <f>IF(AN149="","",IF(AN149=0,"n.appl.",AN149/AN76))</f>
        <v/>
      </c>
      <c r="AO216" s="1026" t="str">
        <f>IF(AO149="","",IF(AO149=0,"n.appl.",AO149/AO76))</f>
        <v/>
      </c>
      <c r="AP216" s="1026" t="str">
        <f>IF(AP149="","",IF(AP149=0,"n.appl.",AP149/AP76))</f>
        <v/>
      </c>
      <c r="AQ216" s="1026" t="str">
        <f t="shared" ref="AQ216:BO216" si="221">IF(AQ149="","",IF(AQ149=0,"n.appl.",AQ149/AQ76))</f>
        <v/>
      </c>
      <c r="AR216" s="1026" t="str">
        <f t="shared" si="221"/>
        <v/>
      </c>
      <c r="AS216" s="1026" t="str">
        <f t="shared" si="221"/>
        <v/>
      </c>
      <c r="AT216" s="1026" t="str">
        <f t="shared" si="221"/>
        <v/>
      </c>
      <c r="AU216" s="1026" t="str">
        <f t="shared" si="221"/>
        <v/>
      </c>
      <c r="AV216" s="1026" t="str">
        <f t="shared" si="221"/>
        <v/>
      </c>
      <c r="AW216" s="1026" t="str">
        <f t="shared" si="221"/>
        <v/>
      </c>
      <c r="AX216" s="1026" t="str">
        <f t="shared" si="221"/>
        <v/>
      </c>
      <c r="AY216" s="1026" t="str">
        <f t="shared" si="221"/>
        <v/>
      </c>
      <c r="AZ216" s="1026" t="str">
        <f t="shared" si="221"/>
        <v/>
      </c>
      <c r="BA216" s="1026" t="str">
        <f t="shared" si="221"/>
        <v/>
      </c>
      <c r="BB216" s="1026" t="str">
        <f t="shared" si="221"/>
        <v/>
      </c>
      <c r="BC216" s="1026" t="str">
        <f t="shared" si="221"/>
        <v/>
      </c>
      <c r="BD216" s="1026" t="str">
        <f t="shared" si="221"/>
        <v/>
      </c>
      <c r="BE216" s="1026" t="str">
        <f t="shared" si="221"/>
        <v/>
      </c>
      <c r="BF216" s="1026" t="str">
        <f t="shared" si="221"/>
        <v/>
      </c>
      <c r="BG216" s="1026" t="str">
        <f t="shared" si="221"/>
        <v/>
      </c>
      <c r="BH216" s="1026" t="str">
        <f t="shared" si="221"/>
        <v/>
      </c>
      <c r="BI216" s="1026" t="str">
        <f t="shared" si="221"/>
        <v/>
      </c>
      <c r="BJ216" s="1026" t="str">
        <f t="shared" si="221"/>
        <v/>
      </c>
      <c r="BK216" s="1026" t="str">
        <f t="shared" si="221"/>
        <v/>
      </c>
      <c r="BL216" s="1026" t="str">
        <f t="shared" si="221"/>
        <v/>
      </c>
      <c r="BM216" s="1026" t="str">
        <f t="shared" si="221"/>
        <v/>
      </c>
      <c r="BN216" s="1026" t="str">
        <f t="shared" si="221"/>
        <v/>
      </c>
      <c r="BO216" s="1026" t="str">
        <f t="shared" si="221"/>
        <v/>
      </c>
    </row>
    <row r="217" spans="1:67" ht="13.5" customHeight="1">
      <c r="A217" s="784"/>
      <c r="B217" s="728" t="s">
        <v>1191</v>
      </c>
      <c r="C217" s="680" t="s">
        <v>1130</v>
      </c>
      <c r="D217" s="42"/>
      <c r="E217" s="274" t="s">
        <v>430</v>
      </c>
      <c r="F217" s="864"/>
      <c r="G217" s="1027" t="e">
        <f t="shared" ref="G217:AK217" si="222">IF(AND(G$76=0,G$502=0,G$506=0,G$508=0,G$513=0,G$520=0,G$522=0,G$525=0,G$532=0,G$534=0),"n. appl.",(G78+G502+(G506*(1-G375))+G508+G513+G525)/(G$76+G$502+G$506+G$508+G$513+G$520+G$522+G$525+G$532+G$534))</f>
        <v>#VALUE!</v>
      </c>
      <c r="H217" s="1027" t="e">
        <f t="shared" si="222"/>
        <v>#VALUE!</v>
      </c>
      <c r="I217" s="1027" t="e">
        <f t="shared" si="222"/>
        <v>#VALUE!</v>
      </c>
      <c r="J217" s="1027" t="e">
        <f t="shared" si="222"/>
        <v>#VALUE!</v>
      </c>
      <c r="K217" s="1027" t="e">
        <f t="shared" si="222"/>
        <v>#VALUE!</v>
      </c>
      <c r="L217" s="1027" t="e">
        <f t="shared" si="222"/>
        <v>#VALUE!</v>
      </c>
      <c r="M217" s="1027" t="e">
        <f t="shared" si="222"/>
        <v>#VALUE!</v>
      </c>
      <c r="N217" s="1027" t="e">
        <f t="shared" si="222"/>
        <v>#VALUE!</v>
      </c>
      <c r="O217" s="1027" t="e">
        <f t="shared" si="222"/>
        <v>#VALUE!</v>
      </c>
      <c r="P217" s="1027" t="e">
        <f t="shared" si="222"/>
        <v>#VALUE!</v>
      </c>
      <c r="Q217" s="1027" t="e">
        <f t="shared" si="222"/>
        <v>#VALUE!</v>
      </c>
      <c r="R217" s="1027" t="e">
        <f t="shared" si="222"/>
        <v>#VALUE!</v>
      </c>
      <c r="S217" s="1027" t="e">
        <f t="shared" si="222"/>
        <v>#VALUE!</v>
      </c>
      <c r="T217" s="1027" t="e">
        <f t="shared" si="222"/>
        <v>#VALUE!</v>
      </c>
      <c r="U217" s="1027" t="e">
        <f t="shared" si="222"/>
        <v>#VALUE!</v>
      </c>
      <c r="V217" s="1027" t="e">
        <f t="shared" si="222"/>
        <v>#VALUE!</v>
      </c>
      <c r="W217" s="1027" t="e">
        <f t="shared" si="222"/>
        <v>#VALUE!</v>
      </c>
      <c r="X217" s="1027" t="e">
        <f t="shared" si="222"/>
        <v>#VALUE!</v>
      </c>
      <c r="Y217" s="1027" t="e">
        <f t="shared" si="222"/>
        <v>#VALUE!</v>
      </c>
      <c r="Z217" s="1027" t="e">
        <f t="shared" si="222"/>
        <v>#VALUE!</v>
      </c>
      <c r="AA217" s="1027" t="e">
        <f t="shared" si="222"/>
        <v>#VALUE!</v>
      </c>
      <c r="AB217" s="1027" t="e">
        <f t="shared" si="222"/>
        <v>#VALUE!</v>
      </c>
      <c r="AC217" s="1027" t="e">
        <f t="shared" si="222"/>
        <v>#VALUE!</v>
      </c>
      <c r="AD217" s="1027" t="e">
        <f t="shared" si="222"/>
        <v>#VALUE!</v>
      </c>
      <c r="AE217" s="1027" t="e">
        <f t="shared" si="222"/>
        <v>#VALUE!</v>
      </c>
      <c r="AF217" s="1027" t="e">
        <f t="shared" si="222"/>
        <v>#VALUE!</v>
      </c>
      <c r="AG217" s="1027" t="e">
        <f t="shared" si="222"/>
        <v>#VALUE!</v>
      </c>
      <c r="AH217" s="1027" t="e">
        <f t="shared" si="222"/>
        <v>#VALUE!</v>
      </c>
      <c r="AI217" s="1027" t="e">
        <f t="shared" si="222"/>
        <v>#VALUE!</v>
      </c>
      <c r="AJ217" s="1027" t="e">
        <f t="shared" si="222"/>
        <v>#VALUE!</v>
      </c>
      <c r="AK217" s="1027" t="e">
        <f t="shared" si="222"/>
        <v>#VALUE!</v>
      </c>
      <c r="AL217" s="1027" t="e">
        <f>IF(AND(AL$76=0,AL$502=0,AL$506=0,AL$508=0,AL$513=0,AL$520=0,AL$522=0,AL$525=0,AL$532=0,AL$534=0),"n. appl.",(AL78+AL502+(AL506*(1-AL375))+AL508+AL513+AL525)/(AL$76+AL$502+AL$506+AL$508+AL$513+AL$520+AL$522+AL$525+AL$532+AL$534))</f>
        <v>#VALUE!</v>
      </c>
      <c r="AM217" s="1027" t="e">
        <f>IF(AND(AM$76=0,AM$502=0,AM$506=0,AM$508=0,AM$513=0,AM$520=0,AM$522=0,AM$525=0,AM$532=0,AM$534=0),"n. appl.",(AM78+AM502+(AM506*(1-AM375))+AM508+AM513+AM525)/(AM$76+AM$502+AM$506+AM$508+AM$513+AM$520+AM$522+AM$525+AM$532+AM$534))</f>
        <v>#VALUE!</v>
      </c>
      <c r="AN217" s="1027" t="e">
        <f>IF(AND(AN$76=0,AN$502=0,AN$506=0,AN$508=0,AN$513=0,AN$520=0,AN$522=0,AN$525=0,AN$532=0,AN$534=0),"n. appl.",(AN78+AN502+(AN506*(1-AN375))+AN508+AN513+AN525)/(AN$76+AN$502+AN$506+AN$508+AN$513+AN$520+AN$522+AN$525+AN$532+AN$534))</f>
        <v>#VALUE!</v>
      </c>
      <c r="AO217" s="1027" t="e">
        <f>IF(AND(AO$76=0,AO$502=0,AO$506=0,AO$508=0,AO$513=0,AO$520=0,AO$522=0,AO$525=0,AO$532=0,AO$534=0),"n. appl.",(AO78+AO502+(AO506*(1-AO375))+AO508+AO513+AO525)/(AO$76+AO$502+AO$506+AO$508+AO$513+AO$520+AO$522+AO$525+AO$532+AO$534))</f>
        <v>#VALUE!</v>
      </c>
      <c r="AP217" s="1027" t="e">
        <f>IF(AND(AP$76=0,AP$502=0,AP$506=0,AP$508=0,AP$513=0,AP$520=0,AP$522=0,AP$525=0,AP$532=0,AP$534=0),"n. appl.",(AP78+AP502+(AP506*(1-AP375))+AP508+AP513+AP525)/(AP$76+AP$502+AP$506+AP$508+AP$513+AP$520+AP$522+AP$525+AP$532+AP$534))</f>
        <v>#VALUE!</v>
      </c>
      <c r="AQ217" s="1027" t="e">
        <f t="shared" ref="AQ217:BO217" si="223">IF(AND(AQ$76=0,AQ$502=0,AQ$506=0,AQ$508=0,AQ$513=0,AQ$520=0,AQ$522=0,AQ$525=0,AQ$532=0,AQ$534=0),"n. appl.",(AQ78+AQ502+(AQ506*(1-AQ375))+AQ508+AQ513+AQ525)/(AQ$76+AQ$502+AQ$506+AQ$508+AQ$513+AQ$520+AQ$522+AQ$525+AQ$532+AQ$534))</f>
        <v>#VALUE!</v>
      </c>
      <c r="AR217" s="1027" t="e">
        <f t="shared" si="223"/>
        <v>#VALUE!</v>
      </c>
      <c r="AS217" s="1027" t="e">
        <f t="shared" si="223"/>
        <v>#VALUE!</v>
      </c>
      <c r="AT217" s="1027" t="e">
        <f t="shared" si="223"/>
        <v>#VALUE!</v>
      </c>
      <c r="AU217" s="1027" t="e">
        <f t="shared" si="223"/>
        <v>#VALUE!</v>
      </c>
      <c r="AV217" s="1027" t="e">
        <f t="shared" si="223"/>
        <v>#VALUE!</v>
      </c>
      <c r="AW217" s="1027" t="e">
        <f t="shared" si="223"/>
        <v>#VALUE!</v>
      </c>
      <c r="AX217" s="1027" t="e">
        <f t="shared" si="223"/>
        <v>#VALUE!</v>
      </c>
      <c r="AY217" s="1027" t="e">
        <f t="shared" si="223"/>
        <v>#VALUE!</v>
      </c>
      <c r="AZ217" s="1027" t="e">
        <f t="shared" si="223"/>
        <v>#VALUE!</v>
      </c>
      <c r="BA217" s="1027" t="e">
        <f t="shared" si="223"/>
        <v>#VALUE!</v>
      </c>
      <c r="BB217" s="1027" t="e">
        <f t="shared" si="223"/>
        <v>#VALUE!</v>
      </c>
      <c r="BC217" s="1027" t="e">
        <f t="shared" si="223"/>
        <v>#VALUE!</v>
      </c>
      <c r="BD217" s="1027" t="e">
        <f t="shared" si="223"/>
        <v>#VALUE!</v>
      </c>
      <c r="BE217" s="1027" t="e">
        <f t="shared" si="223"/>
        <v>#VALUE!</v>
      </c>
      <c r="BF217" s="1027" t="e">
        <f t="shared" si="223"/>
        <v>#VALUE!</v>
      </c>
      <c r="BG217" s="1027" t="e">
        <f t="shared" si="223"/>
        <v>#VALUE!</v>
      </c>
      <c r="BH217" s="1027" t="e">
        <f t="shared" si="223"/>
        <v>#VALUE!</v>
      </c>
      <c r="BI217" s="1027" t="e">
        <f t="shared" si="223"/>
        <v>#VALUE!</v>
      </c>
      <c r="BJ217" s="1027" t="e">
        <f t="shared" si="223"/>
        <v>#VALUE!</v>
      </c>
      <c r="BK217" s="1027" t="e">
        <f t="shared" si="223"/>
        <v>#VALUE!</v>
      </c>
      <c r="BL217" s="1027" t="e">
        <f t="shared" si="223"/>
        <v>#VALUE!</v>
      </c>
      <c r="BM217" s="1027" t="e">
        <f t="shared" si="223"/>
        <v>#VALUE!</v>
      </c>
      <c r="BN217" s="1027" t="e">
        <f t="shared" si="223"/>
        <v>#VALUE!</v>
      </c>
      <c r="BO217" s="1027" t="e">
        <f t="shared" si="223"/>
        <v>#VALUE!</v>
      </c>
    </row>
    <row r="218" spans="1:67" ht="13.5" customHeight="1">
      <c r="A218" s="784"/>
      <c r="B218" s="728" t="s">
        <v>1192</v>
      </c>
      <c r="C218" s="682" t="s">
        <v>322</v>
      </c>
      <c r="D218" s="247"/>
      <c r="E218" s="274" t="s">
        <v>430</v>
      </c>
      <c r="F218" s="864"/>
      <c r="G218" s="1027" t="e">
        <f t="shared" ref="G218:AK218" si="224">IF(AND(G$76=0,G$502=0,G$506=0,G$508=0,G$513=0,G$520=0,G$522=0,G$525=0,G$532=0,G$534=0),"n. appl.",(G79+G520+G532)/(G$76+G$502+G$506+G$508+G$513+G$520+G$522+G$525+G$532+G$534))</f>
        <v>#VALUE!</v>
      </c>
      <c r="H218" s="1027" t="e">
        <f t="shared" si="224"/>
        <v>#VALUE!</v>
      </c>
      <c r="I218" s="1027" t="e">
        <f t="shared" si="224"/>
        <v>#VALUE!</v>
      </c>
      <c r="J218" s="1027" t="e">
        <f t="shared" si="224"/>
        <v>#VALUE!</v>
      </c>
      <c r="K218" s="1027" t="e">
        <f t="shared" si="224"/>
        <v>#VALUE!</v>
      </c>
      <c r="L218" s="1027" t="e">
        <f t="shared" si="224"/>
        <v>#VALUE!</v>
      </c>
      <c r="M218" s="1027" t="e">
        <f t="shared" si="224"/>
        <v>#VALUE!</v>
      </c>
      <c r="N218" s="1027" t="e">
        <f t="shared" si="224"/>
        <v>#VALUE!</v>
      </c>
      <c r="O218" s="1027" t="e">
        <f t="shared" si="224"/>
        <v>#VALUE!</v>
      </c>
      <c r="P218" s="1027" t="e">
        <f t="shared" si="224"/>
        <v>#VALUE!</v>
      </c>
      <c r="Q218" s="1027" t="e">
        <f t="shared" si="224"/>
        <v>#VALUE!</v>
      </c>
      <c r="R218" s="1027" t="e">
        <f t="shared" si="224"/>
        <v>#VALUE!</v>
      </c>
      <c r="S218" s="1027" t="e">
        <f t="shared" si="224"/>
        <v>#VALUE!</v>
      </c>
      <c r="T218" s="1027" t="e">
        <f t="shared" si="224"/>
        <v>#VALUE!</v>
      </c>
      <c r="U218" s="1027" t="e">
        <f t="shared" si="224"/>
        <v>#VALUE!</v>
      </c>
      <c r="V218" s="1027" t="e">
        <f t="shared" si="224"/>
        <v>#VALUE!</v>
      </c>
      <c r="W218" s="1027" t="e">
        <f t="shared" si="224"/>
        <v>#VALUE!</v>
      </c>
      <c r="X218" s="1027" t="e">
        <f t="shared" si="224"/>
        <v>#VALUE!</v>
      </c>
      <c r="Y218" s="1027" t="e">
        <f t="shared" si="224"/>
        <v>#VALUE!</v>
      </c>
      <c r="Z218" s="1027" t="e">
        <f t="shared" si="224"/>
        <v>#VALUE!</v>
      </c>
      <c r="AA218" s="1027" t="e">
        <f t="shared" si="224"/>
        <v>#VALUE!</v>
      </c>
      <c r="AB218" s="1027" t="e">
        <f t="shared" si="224"/>
        <v>#VALUE!</v>
      </c>
      <c r="AC218" s="1027" t="e">
        <f t="shared" si="224"/>
        <v>#VALUE!</v>
      </c>
      <c r="AD218" s="1027" t="e">
        <f t="shared" si="224"/>
        <v>#VALUE!</v>
      </c>
      <c r="AE218" s="1027" t="e">
        <f t="shared" si="224"/>
        <v>#VALUE!</v>
      </c>
      <c r="AF218" s="1027" t="e">
        <f t="shared" si="224"/>
        <v>#VALUE!</v>
      </c>
      <c r="AG218" s="1027" t="e">
        <f t="shared" si="224"/>
        <v>#VALUE!</v>
      </c>
      <c r="AH218" s="1027" t="e">
        <f t="shared" si="224"/>
        <v>#VALUE!</v>
      </c>
      <c r="AI218" s="1027" t="e">
        <f t="shared" si="224"/>
        <v>#VALUE!</v>
      </c>
      <c r="AJ218" s="1027" t="e">
        <f t="shared" si="224"/>
        <v>#VALUE!</v>
      </c>
      <c r="AK218" s="1027" t="e">
        <f t="shared" si="224"/>
        <v>#VALUE!</v>
      </c>
      <c r="AL218" s="1027" t="e">
        <f>IF(AND(AL$76=0,AL$502=0,AL$506=0,AL$508=0,AL$513=0,AL$520=0,AL$522=0,AL$525=0,AL$532=0,AL$534=0),"n. appl.",(AL79+AL520+AL532)/(AL$76+AL$502+AL$506+AL$508+AL$513+AL$520+AL$522+AL$525+AL$532+AL$534))</f>
        <v>#VALUE!</v>
      </c>
      <c r="AM218" s="1027" t="e">
        <f>IF(AND(AM$76=0,AM$502=0,AM$506=0,AM$508=0,AM$513=0,AM$520=0,AM$522=0,AM$525=0,AM$532=0,AM$534=0),"n. appl.",(AM79+AM520+AM532)/(AM$76+AM$502+AM$506+AM$508+AM$513+AM$520+AM$522+AM$525+AM$532+AM$534))</f>
        <v>#VALUE!</v>
      </c>
      <c r="AN218" s="1027" t="e">
        <f>IF(AND(AN$76=0,AN$502=0,AN$506=0,AN$508=0,AN$513=0,AN$520=0,AN$522=0,AN$525=0,AN$532=0,AN$534=0),"n. appl.",(AN79+AN520+AN532)/(AN$76+AN$502+AN$506+AN$508+AN$513+AN$520+AN$522+AN$525+AN$532+AN$534))</f>
        <v>#VALUE!</v>
      </c>
      <c r="AO218" s="1027" t="e">
        <f>IF(AND(AO$76=0,AO$502=0,AO$506=0,AO$508=0,AO$513=0,AO$520=0,AO$522=0,AO$525=0,AO$532=0,AO$534=0),"n. appl.",(AO79+AO520+AO532)/(AO$76+AO$502+AO$506+AO$508+AO$513+AO$520+AO$522+AO$525+AO$532+AO$534))</f>
        <v>#VALUE!</v>
      </c>
      <c r="AP218" s="1027" t="e">
        <f>IF(AND(AP$76=0,AP$502=0,AP$506=0,AP$508=0,AP$513=0,AP$520=0,AP$522=0,AP$525=0,AP$532=0,AP$534=0),"n. appl.",(AP79+AP520+AP532)/(AP$76+AP$502+AP$506+AP$508+AP$513+AP$520+AP$522+AP$525+AP$532+AP$534))</f>
        <v>#VALUE!</v>
      </c>
      <c r="AQ218" s="1027" t="e">
        <f t="shared" ref="AQ218:BO218" si="225">IF(AND(AQ$76=0,AQ$502=0,AQ$506=0,AQ$508=0,AQ$513=0,AQ$520=0,AQ$522=0,AQ$525=0,AQ$532=0,AQ$534=0),"n. appl.",(AQ79+AQ520+AQ532)/(AQ$76+AQ$502+AQ$506+AQ$508+AQ$513+AQ$520+AQ$522+AQ$525+AQ$532+AQ$534))</f>
        <v>#VALUE!</v>
      </c>
      <c r="AR218" s="1027" t="e">
        <f t="shared" si="225"/>
        <v>#VALUE!</v>
      </c>
      <c r="AS218" s="1027" t="e">
        <f t="shared" si="225"/>
        <v>#VALUE!</v>
      </c>
      <c r="AT218" s="1027" t="e">
        <f t="shared" si="225"/>
        <v>#VALUE!</v>
      </c>
      <c r="AU218" s="1027" t="e">
        <f t="shared" si="225"/>
        <v>#VALUE!</v>
      </c>
      <c r="AV218" s="1027" t="e">
        <f t="shared" si="225"/>
        <v>#VALUE!</v>
      </c>
      <c r="AW218" s="1027" t="e">
        <f t="shared" si="225"/>
        <v>#VALUE!</v>
      </c>
      <c r="AX218" s="1027" t="e">
        <f t="shared" si="225"/>
        <v>#VALUE!</v>
      </c>
      <c r="AY218" s="1027" t="e">
        <f t="shared" si="225"/>
        <v>#VALUE!</v>
      </c>
      <c r="AZ218" s="1027" t="e">
        <f t="shared" si="225"/>
        <v>#VALUE!</v>
      </c>
      <c r="BA218" s="1027" t="e">
        <f t="shared" si="225"/>
        <v>#VALUE!</v>
      </c>
      <c r="BB218" s="1027" t="e">
        <f t="shared" si="225"/>
        <v>#VALUE!</v>
      </c>
      <c r="BC218" s="1027" t="e">
        <f t="shared" si="225"/>
        <v>#VALUE!</v>
      </c>
      <c r="BD218" s="1027" t="e">
        <f t="shared" si="225"/>
        <v>#VALUE!</v>
      </c>
      <c r="BE218" s="1027" t="e">
        <f t="shared" si="225"/>
        <v>#VALUE!</v>
      </c>
      <c r="BF218" s="1027" t="e">
        <f t="shared" si="225"/>
        <v>#VALUE!</v>
      </c>
      <c r="BG218" s="1027" t="e">
        <f t="shared" si="225"/>
        <v>#VALUE!</v>
      </c>
      <c r="BH218" s="1027" t="e">
        <f t="shared" si="225"/>
        <v>#VALUE!</v>
      </c>
      <c r="BI218" s="1027" t="e">
        <f t="shared" si="225"/>
        <v>#VALUE!</v>
      </c>
      <c r="BJ218" s="1027" t="e">
        <f t="shared" si="225"/>
        <v>#VALUE!</v>
      </c>
      <c r="BK218" s="1027" t="e">
        <f t="shared" si="225"/>
        <v>#VALUE!</v>
      </c>
      <c r="BL218" s="1027" t="e">
        <f t="shared" si="225"/>
        <v>#VALUE!</v>
      </c>
      <c r="BM218" s="1027" t="e">
        <f t="shared" si="225"/>
        <v>#VALUE!</v>
      </c>
      <c r="BN218" s="1027" t="e">
        <f t="shared" si="225"/>
        <v>#VALUE!</v>
      </c>
      <c r="BO218" s="1027" t="e">
        <f t="shared" si="225"/>
        <v>#VALUE!</v>
      </c>
    </row>
    <row r="219" spans="1:67" ht="13.5" customHeight="1">
      <c r="A219" s="784"/>
      <c r="B219" s="728" t="s">
        <v>1193</v>
      </c>
      <c r="C219" s="682" t="s">
        <v>323</v>
      </c>
      <c r="D219" s="247"/>
      <c r="E219" s="274" t="s">
        <v>430</v>
      </c>
      <c r="F219" s="864"/>
      <c r="G219" s="1027" t="e">
        <f t="shared" ref="G219:AK219" si="226">IF(AND(G$76=0,G$502=0,G$506=0,G$508=0,G$513=0,G$520=0,G$522=0,G$525=0,G$532=0,G$534=0),"n. appl.",(G80+(G506*G375)+G522+G534)/(G$76+G$502+G$506+G$508+G$513+G$520+G$522+G$525+G$532+G$534))</f>
        <v>#VALUE!</v>
      </c>
      <c r="H219" s="1027" t="e">
        <f t="shared" si="226"/>
        <v>#VALUE!</v>
      </c>
      <c r="I219" s="1027" t="e">
        <f t="shared" si="226"/>
        <v>#VALUE!</v>
      </c>
      <c r="J219" s="1027" t="e">
        <f t="shared" si="226"/>
        <v>#VALUE!</v>
      </c>
      <c r="K219" s="1027" t="e">
        <f t="shared" si="226"/>
        <v>#VALUE!</v>
      </c>
      <c r="L219" s="1027" t="e">
        <f t="shared" si="226"/>
        <v>#VALUE!</v>
      </c>
      <c r="M219" s="1027" t="e">
        <f t="shared" si="226"/>
        <v>#VALUE!</v>
      </c>
      <c r="N219" s="1027" t="e">
        <f t="shared" si="226"/>
        <v>#VALUE!</v>
      </c>
      <c r="O219" s="1027" t="e">
        <f t="shared" si="226"/>
        <v>#VALUE!</v>
      </c>
      <c r="P219" s="1027" t="e">
        <f t="shared" si="226"/>
        <v>#VALUE!</v>
      </c>
      <c r="Q219" s="1027" t="e">
        <f t="shared" si="226"/>
        <v>#VALUE!</v>
      </c>
      <c r="R219" s="1027" t="e">
        <f t="shared" si="226"/>
        <v>#VALUE!</v>
      </c>
      <c r="S219" s="1027" t="e">
        <f t="shared" si="226"/>
        <v>#VALUE!</v>
      </c>
      <c r="T219" s="1027" t="e">
        <f t="shared" si="226"/>
        <v>#VALUE!</v>
      </c>
      <c r="U219" s="1027" t="e">
        <f t="shared" si="226"/>
        <v>#VALUE!</v>
      </c>
      <c r="V219" s="1027" t="e">
        <f t="shared" si="226"/>
        <v>#VALUE!</v>
      </c>
      <c r="W219" s="1027" t="e">
        <f t="shared" si="226"/>
        <v>#VALUE!</v>
      </c>
      <c r="X219" s="1027" t="e">
        <f t="shared" si="226"/>
        <v>#VALUE!</v>
      </c>
      <c r="Y219" s="1027" t="e">
        <f t="shared" si="226"/>
        <v>#VALUE!</v>
      </c>
      <c r="Z219" s="1027" t="e">
        <f t="shared" si="226"/>
        <v>#VALUE!</v>
      </c>
      <c r="AA219" s="1027" t="e">
        <f t="shared" si="226"/>
        <v>#VALUE!</v>
      </c>
      <c r="AB219" s="1027" t="e">
        <f t="shared" si="226"/>
        <v>#VALUE!</v>
      </c>
      <c r="AC219" s="1027" t="e">
        <f t="shared" si="226"/>
        <v>#VALUE!</v>
      </c>
      <c r="AD219" s="1027" t="e">
        <f t="shared" si="226"/>
        <v>#VALUE!</v>
      </c>
      <c r="AE219" s="1027" t="e">
        <f t="shared" si="226"/>
        <v>#VALUE!</v>
      </c>
      <c r="AF219" s="1027" t="e">
        <f t="shared" si="226"/>
        <v>#VALUE!</v>
      </c>
      <c r="AG219" s="1027" t="e">
        <f t="shared" si="226"/>
        <v>#VALUE!</v>
      </c>
      <c r="AH219" s="1027" t="e">
        <f t="shared" si="226"/>
        <v>#VALUE!</v>
      </c>
      <c r="AI219" s="1027" t="e">
        <f t="shared" si="226"/>
        <v>#VALUE!</v>
      </c>
      <c r="AJ219" s="1027" t="e">
        <f t="shared" si="226"/>
        <v>#VALUE!</v>
      </c>
      <c r="AK219" s="1027" t="e">
        <f t="shared" si="226"/>
        <v>#VALUE!</v>
      </c>
      <c r="AL219" s="1027" t="e">
        <f>IF(AND(AL$76=0,AL$502=0,AL$506=0,AL$508=0,AL$513=0,AL$520=0,AL$522=0,AL$525=0,AL$532=0,AL$534=0),"n. appl.",(AL80+(AL506*AL375)+AL522+AL534)/(AL$76+AL$502+AL$506+AL$508+AL$513+AL$520+AL$522+AL$525+AL$532+AL$534))</f>
        <v>#VALUE!</v>
      </c>
      <c r="AM219" s="1027" t="e">
        <f>IF(AND(AM$76=0,AM$502=0,AM$506=0,AM$508=0,AM$513=0,AM$520=0,AM$522=0,AM$525=0,AM$532=0,AM$534=0),"n. appl.",(AM80+(AM506*AM375)+AM522+AM534)/(AM$76+AM$502+AM$506+AM$508+AM$513+AM$520+AM$522+AM$525+AM$532+AM$534))</f>
        <v>#VALUE!</v>
      </c>
      <c r="AN219" s="1027" t="e">
        <f>IF(AND(AN$76=0,AN$502=0,AN$506=0,AN$508=0,AN$513=0,AN$520=0,AN$522=0,AN$525=0,AN$532=0,AN$534=0),"n. appl.",(AN80+(AN506*AN375)+AN522+AN534)/(AN$76+AN$502+AN$506+AN$508+AN$513+AN$520+AN$522+AN$525+AN$532+AN$534))</f>
        <v>#VALUE!</v>
      </c>
      <c r="AO219" s="1027" t="e">
        <f>IF(AND(AO$76=0,AO$502=0,AO$506=0,AO$508=0,AO$513=0,AO$520=0,AO$522=0,AO$525=0,AO$532=0,AO$534=0),"n. appl.",(AO80+(AO506*AO375)+AO522+AO534)/(AO$76+AO$502+AO$506+AO$508+AO$513+AO$520+AO$522+AO$525+AO$532+AO$534))</f>
        <v>#VALUE!</v>
      </c>
      <c r="AP219" s="1027" t="e">
        <f>IF(AND(AP$76=0,AP$502=0,AP$506=0,AP$508=0,AP$513=0,AP$520=0,AP$522=0,AP$525=0,AP$532=0,AP$534=0),"n. appl.",(AP80+(AP506*AP375)+AP522+AP534)/(AP$76+AP$502+AP$506+AP$508+AP$513+AP$520+AP$522+AP$525+AP$532+AP$534))</f>
        <v>#VALUE!</v>
      </c>
      <c r="AQ219" s="1027" t="e">
        <f t="shared" ref="AQ219:BO219" si="227">IF(AND(AQ$76=0,AQ$502=0,AQ$506=0,AQ$508=0,AQ$513=0,AQ$520=0,AQ$522=0,AQ$525=0,AQ$532=0,AQ$534=0),"n. appl.",(AQ80+(AQ506*AQ375)+AQ522+AQ534)/(AQ$76+AQ$502+AQ$506+AQ$508+AQ$513+AQ$520+AQ$522+AQ$525+AQ$532+AQ$534))</f>
        <v>#VALUE!</v>
      </c>
      <c r="AR219" s="1027" t="e">
        <f t="shared" si="227"/>
        <v>#VALUE!</v>
      </c>
      <c r="AS219" s="1027" t="e">
        <f t="shared" si="227"/>
        <v>#VALUE!</v>
      </c>
      <c r="AT219" s="1027" t="e">
        <f t="shared" si="227"/>
        <v>#VALUE!</v>
      </c>
      <c r="AU219" s="1027" t="e">
        <f t="shared" si="227"/>
        <v>#VALUE!</v>
      </c>
      <c r="AV219" s="1027" t="e">
        <f t="shared" si="227"/>
        <v>#VALUE!</v>
      </c>
      <c r="AW219" s="1027" t="e">
        <f t="shared" si="227"/>
        <v>#VALUE!</v>
      </c>
      <c r="AX219" s="1027" t="e">
        <f t="shared" si="227"/>
        <v>#VALUE!</v>
      </c>
      <c r="AY219" s="1027" t="e">
        <f t="shared" si="227"/>
        <v>#VALUE!</v>
      </c>
      <c r="AZ219" s="1027" t="e">
        <f t="shared" si="227"/>
        <v>#VALUE!</v>
      </c>
      <c r="BA219" s="1027" t="e">
        <f t="shared" si="227"/>
        <v>#VALUE!</v>
      </c>
      <c r="BB219" s="1027" t="e">
        <f t="shared" si="227"/>
        <v>#VALUE!</v>
      </c>
      <c r="BC219" s="1027" t="e">
        <f t="shared" si="227"/>
        <v>#VALUE!</v>
      </c>
      <c r="BD219" s="1027" t="e">
        <f t="shared" si="227"/>
        <v>#VALUE!</v>
      </c>
      <c r="BE219" s="1027" t="e">
        <f t="shared" si="227"/>
        <v>#VALUE!</v>
      </c>
      <c r="BF219" s="1027" t="e">
        <f t="shared" si="227"/>
        <v>#VALUE!</v>
      </c>
      <c r="BG219" s="1027" t="e">
        <f t="shared" si="227"/>
        <v>#VALUE!</v>
      </c>
      <c r="BH219" s="1027" t="e">
        <f t="shared" si="227"/>
        <v>#VALUE!</v>
      </c>
      <c r="BI219" s="1027" t="e">
        <f t="shared" si="227"/>
        <v>#VALUE!</v>
      </c>
      <c r="BJ219" s="1027" t="e">
        <f t="shared" si="227"/>
        <v>#VALUE!</v>
      </c>
      <c r="BK219" s="1027" t="e">
        <f t="shared" si="227"/>
        <v>#VALUE!</v>
      </c>
      <c r="BL219" s="1027" t="e">
        <f t="shared" si="227"/>
        <v>#VALUE!</v>
      </c>
      <c r="BM219" s="1027" t="e">
        <f t="shared" si="227"/>
        <v>#VALUE!</v>
      </c>
      <c r="BN219" s="1027" t="e">
        <f t="shared" si="227"/>
        <v>#VALUE!</v>
      </c>
      <c r="BO219" s="1027" t="e">
        <f t="shared" si="227"/>
        <v>#VALUE!</v>
      </c>
    </row>
    <row r="220" spans="1:67" ht="13.5" customHeight="1">
      <c r="A220" s="809"/>
      <c r="B220" s="805"/>
      <c r="D220" s="873"/>
      <c r="E220" s="871"/>
      <c r="F220" s="871"/>
      <c r="G220" s="996"/>
      <c r="H220" s="996"/>
      <c r="I220" s="996"/>
      <c r="J220" s="996"/>
      <c r="K220" s="996"/>
      <c r="L220" s="996"/>
      <c r="M220" s="996"/>
      <c r="N220" s="996"/>
      <c r="O220" s="996"/>
      <c r="P220" s="996"/>
      <c r="Q220" s="996"/>
      <c r="R220" s="996"/>
      <c r="S220" s="996"/>
      <c r="T220" s="996"/>
      <c r="U220" s="996"/>
      <c r="V220" s="996"/>
      <c r="W220" s="996"/>
      <c r="X220" s="996"/>
      <c r="Y220" s="996"/>
      <c r="Z220" s="996"/>
      <c r="AA220" s="996"/>
      <c r="AB220" s="996"/>
      <c r="AC220" s="996"/>
      <c r="AD220" s="996"/>
      <c r="AE220" s="996"/>
      <c r="AF220" s="996"/>
      <c r="AG220" s="996"/>
      <c r="AH220" s="996"/>
      <c r="AI220" s="996"/>
      <c r="AJ220" s="996"/>
      <c r="AK220" s="996"/>
      <c r="AL220" s="996"/>
      <c r="AM220" s="996"/>
      <c r="AN220" s="996"/>
      <c r="AO220" s="996"/>
      <c r="AP220" s="996"/>
      <c r="AQ220" s="996"/>
      <c r="AR220" s="996"/>
      <c r="AS220" s="996"/>
      <c r="AT220" s="996"/>
      <c r="AU220" s="996"/>
      <c r="AV220" s="996"/>
      <c r="AW220" s="996"/>
      <c r="AX220" s="996"/>
      <c r="AY220" s="996"/>
      <c r="AZ220" s="996"/>
      <c r="BA220" s="996"/>
      <c r="BB220" s="996"/>
      <c r="BC220" s="996"/>
      <c r="BD220" s="996"/>
      <c r="BE220" s="996"/>
      <c r="BF220" s="996"/>
      <c r="BG220" s="996"/>
      <c r="BH220" s="996"/>
      <c r="BI220" s="996"/>
      <c r="BJ220" s="996"/>
      <c r="BK220" s="996"/>
      <c r="BL220" s="996"/>
      <c r="BM220" s="996"/>
      <c r="BN220" s="996"/>
      <c r="BO220" s="996"/>
    </row>
    <row r="221" spans="1:67" ht="13.5" customHeight="1">
      <c r="A221" s="937"/>
      <c r="B221" s="772">
        <f>B215+1</f>
        <v>97</v>
      </c>
      <c r="C221" s="36" t="s">
        <v>1255</v>
      </c>
      <c r="D221" s="862"/>
      <c r="E221" s="274" t="s">
        <v>113</v>
      </c>
      <c r="F221" s="864"/>
      <c r="G221" s="1028" t="str">
        <f>IF(G66="","",IF(G66=0,"n. appl.",G105/G66*1000))</f>
        <v/>
      </c>
      <c r="H221" s="1028" t="str">
        <f t="shared" ref="H221:AF221" si="228">IF(H66="","",IF(H66=0,"n. appl.",H105/H66*1000))</f>
        <v/>
      </c>
      <c r="I221" s="1028" t="str">
        <f t="shared" si="228"/>
        <v/>
      </c>
      <c r="J221" s="1028" t="str">
        <f t="shared" si="228"/>
        <v/>
      </c>
      <c r="K221" s="1028" t="str">
        <f t="shared" si="228"/>
        <v/>
      </c>
      <c r="L221" s="1028" t="str">
        <f t="shared" si="228"/>
        <v/>
      </c>
      <c r="M221" s="1028" t="str">
        <f t="shared" si="228"/>
        <v/>
      </c>
      <c r="N221" s="1028" t="str">
        <f t="shared" si="228"/>
        <v/>
      </c>
      <c r="O221" s="1028" t="str">
        <f t="shared" si="228"/>
        <v/>
      </c>
      <c r="P221" s="1028" t="str">
        <f t="shared" si="228"/>
        <v/>
      </c>
      <c r="Q221" s="1028" t="str">
        <f t="shared" si="228"/>
        <v/>
      </c>
      <c r="R221" s="1028" t="str">
        <f t="shared" si="228"/>
        <v/>
      </c>
      <c r="S221" s="1028" t="str">
        <f t="shared" si="228"/>
        <v/>
      </c>
      <c r="T221" s="1028" t="str">
        <f t="shared" si="228"/>
        <v/>
      </c>
      <c r="U221" s="1028" t="str">
        <f t="shared" si="228"/>
        <v/>
      </c>
      <c r="V221" s="1028" t="str">
        <f t="shared" si="228"/>
        <v/>
      </c>
      <c r="W221" s="1028" t="str">
        <f t="shared" si="228"/>
        <v/>
      </c>
      <c r="X221" s="1028" t="str">
        <f t="shared" si="228"/>
        <v/>
      </c>
      <c r="Y221" s="1028" t="str">
        <f t="shared" si="228"/>
        <v/>
      </c>
      <c r="Z221" s="1028" t="str">
        <f t="shared" si="228"/>
        <v/>
      </c>
      <c r="AA221" s="1028" t="str">
        <f t="shared" si="228"/>
        <v/>
      </c>
      <c r="AB221" s="1028" t="str">
        <f t="shared" si="228"/>
        <v/>
      </c>
      <c r="AC221" s="1028" t="str">
        <f t="shared" si="228"/>
        <v/>
      </c>
      <c r="AD221" s="1028" t="str">
        <f t="shared" si="228"/>
        <v/>
      </c>
      <c r="AE221" s="1028" t="str">
        <f t="shared" si="228"/>
        <v/>
      </c>
      <c r="AF221" s="1028" t="str">
        <f t="shared" si="228"/>
        <v/>
      </c>
      <c r="AG221" s="1028" t="str">
        <f t="shared" ref="AG221:AP221" si="229">IF(AG66="","",IF(AG66=0,"n. appl.",AG105/AG66*1000))</f>
        <v/>
      </c>
      <c r="AH221" s="1028" t="str">
        <f t="shared" si="229"/>
        <v/>
      </c>
      <c r="AI221" s="1028" t="str">
        <f t="shared" si="229"/>
        <v/>
      </c>
      <c r="AJ221" s="1028" t="str">
        <f t="shared" si="229"/>
        <v/>
      </c>
      <c r="AK221" s="1028" t="str">
        <f t="shared" si="229"/>
        <v/>
      </c>
      <c r="AL221" s="1028" t="str">
        <f t="shared" si="229"/>
        <v/>
      </c>
      <c r="AM221" s="1028" t="str">
        <f t="shared" si="229"/>
        <v/>
      </c>
      <c r="AN221" s="1028" t="str">
        <f t="shared" si="229"/>
        <v/>
      </c>
      <c r="AO221" s="1028" t="str">
        <f t="shared" si="229"/>
        <v/>
      </c>
      <c r="AP221" s="1028" t="str">
        <f t="shared" si="229"/>
        <v/>
      </c>
      <c r="AQ221" s="1028" t="str">
        <f t="shared" ref="AQ221:BO221" si="230">IF(AQ66="","",IF(AQ66=0,"n. appl.",AQ105/AQ66*1000))</f>
        <v/>
      </c>
      <c r="AR221" s="1028" t="str">
        <f t="shared" si="230"/>
        <v/>
      </c>
      <c r="AS221" s="1028" t="str">
        <f t="shared" si="230"/>
        <v/>
      </c>
      <c r="AT221" s="1028" t="str">
        <f t="shared" si="230"/>
        <v/>
      </c>
      <c r="AU221" s="1028" t="str">
        <f t="shared" si="230"/>
        <v/>
      </c>
      <c r="AV221" s="1028" t="str">
        <f t="shared" si="230"/>
        <v/>
      </c>
      <c r="AW221" s="1028" t="str">
        <f t="shared" si="230"/>
        <v/>
      </c>
      <c r="AX221" s="1028" t="str">
        <f t="shared" si="230"/>
        <v/>
      </c>
      <c r="AY221" s="1028" t="str">
        <f t="shared" si="230"/>
        <v/>
      </c>
      <c r="AZ221" s="1028" t="str">
        <f t="shared" si="230"/>
        <v/>
      </c>
      <c r="BA221" s="1028" t="str">
        <f t="shared" si="230"/>
        <v/>
      </c>
      <c r="BB221" s="1028" t="str">
        <f t="shared" si="230"/>
        <v/>
      </c>
      <c r="BC221" s="1028" t="str">
        <f t="shared" si="230"/>
        <v/>
      </c>
      <c r="BD221" s="1028" t="str">
        <f t="shared" si="230"/>
        <v/>
      </c>
      <c r="BE221" s="1028" t="str">
        <f t="shared" si="230"/>
        <v/>
      </c>
      <c r="BF221" s="1028" t="str">
        <f t="shared" si="230"/>
        <v/>
      </c>
      <c r="BG221" s="1028" t="str">
        <f t="shared" si="230"/>
        <v/>
      </c>
      <c r="BH221" s="1028" t="str">
        <f t="shared" si="230"/>
        <v/>
      </c>
      <c r="BI221" s="1028" t="str">
        <f t="shared" si="230"/>
        <v/>
      </c>
      <c r="BJ221" s="1028" t="str">
        <f t="shared" si="230"/>
        <v/>
      </c>
      <c r="BK221" s="1028" t="str">
        <f t="shared" si="230"/>
        <v/>
      </c>
      <c r="BL221" s="1028" t="str">
        <f t="shared" si="230"/>
        <v/>
      </c>
      <c r="BM221" s="1028" t="str">
        <f t="shared" si="230"/>
        <v/>
      </c>
      <c r="BN221" s="1028" t="str">
        <f t="shared" si="230"/>
        <v/>
      </c>
      <c r="BO221" s="1028" t="str">
        <f t="shared" si="230"/>
        <v/>
      </c>
    </row>
    <row r="222" spans="1:67" ht="13.5" customHeight="1">
      <c r="A222" s="937"/>
      <c r="B222" s="728">
        <v>98</v>
      </c>
      <c r="C222" s="36" t="s">
        <v>1341</v>
      </c>
      <c r="D222" s="42"/>
      <c r="E222" s="274" t="s">
        <v>275</v>
      </c>
      <c r="F222" s="288"/>
      <c r="G222" s="683" t="e">
        <f t="shared" ref="G222:AK222" si="231">IF(G40="","",IF(G40=0,"n. appl.",G104/G40*1000))</f>
        <v>#VALUE!</v>
      </c>
      <c r="H222" s="683" t="e">
        <f t="shared" si="231"/>
        <v>#VALUE!</v>
      </c>
      <c r="I222" s="683" t="e">
        <f t="shared" si="231"/>
        <v>#VALUE!</v>
      </c>
      <c r="J222" s="683" t="e">
        <f t="shared" si="231"/>
        <v>#VALUE!</v>
      </c>
      <c r="K222" s="683" t="e">
        <f t="shared" si="231"/>
        <v>#VALUE!</v>
      </c>
      <c r="L222" s="683" t="e">
        <f t="shared" si="231"/>
        <v>#VALUE!</v>
      </c>
      <c r="M222" s="683" t="e">
        <f t="shared" si="231"/>
        <v>#VALUE!</v>
      </c>
      <c r="N222" s="683" t="e">
        <f t="shared" si="231"/>
        <v>#VALUE!</v>
      </c>
      <c r="O222" s="683" t="e">
        <f t="shared" si="231"/>
        <v>#VALUE!</v>
      </c>
      <c r="P222" s="683" t="e">
        <f t="shared" si="231"/>
        <v>#VALUE!</v>
      </c>
      <c r="Q222" s="683" t="e">
        <f t="shared" si="231"/>
        <v>#VALUE!</v>
      </c>
      <c r="R222" s="683" t="e">
        <f t="shared" si="231"/>
        <v>#VALUE!</v>
      </c>
      <c r="S222" s="683" t="e">
        <f t="shared" si="231"/>
        <v>#VALUE!</v>
      </c>
      <c r="T222" s="683" t="e">
        <f t="shared" si="231"/>
        <v>#VALUE!</v>
      </c>
      <c r="U222" s="683" t="e">
        <f t="shared" si="231"/>
        <v>#VALUE!</v>
      </c>
      <c r="V222" s="683" t="e">
        <f t="shared" si="231"/>
        <v>#VALUE!</v>
      </c>
      <c r="W222" s="683" t="e">
        <f t="shared" si="231"/>
        <v>#VALUE!</v>
      </c>
      <c r="X222" s="683" t="e">
        <f t="shared" si="231"/>
        <v>#VALUE!</v>
      </c>
      <c r="Y222" s="683" t="e">
        <f t="shared" si="231"/>
        <v>#VALUE!</v>
      </c>
      <c r="Z222" s="683" t="e">
        <f t="shared" si="231"/>
        <v>#VALUE!</v>
      </c>
      <c r="AA222" s="683" t="e">
        <f t="shared" si="231"/>
        <v>#VALUE!</v>
      </c>
      <c r="AB222" s="683" t="e">
        <f t="shared" si="231"/>
        <v>#VALUE!</v>
      </c>
      <c r="AC222" s="683" t="e">
        <f t="shared" si="231"/>
        <v>#VALUE!</v>
      </c>
      <c r="AD222" s="683" t="e">
        <f t="shared" si="231"/>
        <v>#VALUE!</v>
      </c>
      <c r="AE222" s="683" t="e">
        <f t="shared" si="231"/>
        <v>#VALUE!</v>
      </c>
      <c r="AF222" s="683" t="e">
        <f t="shared" si="231"/>
        <v>#VALUE!</v>
      </c>
      <c r="AG222" s="683" t="e">
        <f t="shared" si="231"/>
        <v>#VALUE!</v>
      </c>
      <c r="AH222" s="683" t="e">
        <f t="shared" si="231"/>
        <v>#VALUE!</v>
      </c>
      <c r="AI222" s="683" t="e">
        <f t="shared" si="231"/>
        <v>#VALUE!</v>
      </c>
      <c r="AJ222" s="683" t="e">
        <f t="shared" si="231"/>
        <v>#VALUE!</v>
      </c>
      <c r="AK222" s="683" t="e">
        <f t="shared" si="231"/>
        <v>#VALUE!</v>
      </c>
      <c r="AL222" s="683" t="e">
        <f>IF(AL40="","",IF(AL40=0,"n. appl.",AL104/AL40*1000))</f>
        <v>#VALUE!</v>
      </c>
      <c r="AM222" s="683" t="e">
        <f>IF(AM40="","",IF(AM40=0,"n. appl.",AM104/AM40*1000))</f>
        <v>#VALUE!</v>
      </c>
      <c r="AN222" s="683" t="e">
        <f>IF(AN40="","",IF(AN40=0,"n. appl.",AN104/AN40*1000))</f>
        <v>#VALUE!</v>
      </c>
      <c r="AO222" s="683" t="e">
        <f>IF(AO40="","",IF(AO40=0,"n. appl.",AO104/AO40*1000))</f>
        <v>#VALUE!</v>
      </c>
      <c r="AP222" s="683" t="e">
        <f>IF(AP40="","",IF(AP40=0,"n. appl.",AP104/AP40*1000))</f>
        <v>#VALUE!</v>
      </c>
      <c r="AQ222" s="683" t="e">
        <f t="shared" ref="AQ222:BO222" si="232">IF(AQ40="","",IF(AQ40=0,"n. appl.",AQ104/AQ40*1000))</f>
        <v>#VALUE!</v>
      </c>
      <c r="AR222" s="683" t="e">
        <f t="shared" si="232"/>
        <v>#VALUE!</v>
      </c>
      <c r="AS222" s="683" t="e">
        <f t="shared" si="232"/>
        <v>#VALUE!</v>
      </c>
      <c r="AT222" s="683" t="e">
        <f t="shared" si="232"/>
        <v>#VALUE!</v>
      </c>
      <c r="AU222" s="683" t="e">
        <f t="shared" si="232"/>
        <v>#VALUE!</v>
      </c>
      <c r="AV222" s="683" t="e">
        <f t="shared" si="232"/>
        <v>#VALUE!</v>
      </c>
      <c r="AW222" s="683" t="e">
        <f t="shared" si="232"/>
        <v>#VALUE!</v>
      </c>
      <c r="AX222" s="683" t="e">
        <f t="shared" si="232"/>
        <v>#VALUE!</v>
      </c>
      <c r="AY222" s="683" t="e">
        <f t="shared" si="232"/>
        <v>#VALUE!</v>
      </c>
      <c r="AZ222" s="683" t="e">
        <f t="shared" si="232"/>
        <v>#VALUE!</v>
      </c>
      <c r="BA222" s="683" t="e">
        <f t="shared" si="232"/>
        <v>#VALUE!</v>
      </c>
      <c r="BB222" s="683" t="e">
        <f t="shared" si="232"/>
        <v>#VALUE!</v>
      </c>
      <c r="BC222" s="683" t="e">
        <f t="shared" si="232"/>
        <v>#VALUE!</v>
      </c>
      <c r="BD222" s="683" t="e">
        <f t="shared" si="232"/>
        <v>#VALUE!</v>
      </c>
      <c r="BE222" s="683" t="e">
        <f t="shared" si="232"/>
        <v>#VALUE!</v>
      </c>
      <c r="BF222" s="683" t="e">
        <f t="shared" si="232"/>
        <v>#VALUE!</v>
      </c>
      <c r="BG222" s="683" t="e">
        <f t="shared" si="232"/>
        <v>#VALUE!</v>
      </c>
      <c r="BH222" s="683" t="e">
        <f t="shared" si="232"/>
        <v>#VALUE!</v>
      </c>
      <c r="BI222" s="683" t="e">
        <f t="shared" si="232"/>
        <v>#VALUE!</v>
      </c>
      <c r="BJ222" s="683" t="e">
        <f t="shared" si="232"/>
        <v>#VALUE!</v>
      </c>
      <c r="BK222" s="683" t="e">
        <f t="shared" si="232"/>
        <v>#VALUE!</v>
      </c>
      <c r="BL222" s="683" t="e">
        <f t="shared" si="232"/>
        <v>#VALUE!</v>
      </c>
      <c r="BM222" s="683" t="e">
        <f t="shared" si="232"/>
        <v>#VALUE!</v>
      </c>
      <c r="BN222" s="683" t="e">
        <f t="shared" si="232"/>
        <v>#VALUE!</v>
      </c>
      <c r="BO222" s="683" t="e">
        <f t="shared" si="232"/>
        <v>#VALUE!</v>
      </c>
    </row>
    <row r="223" spans="1:67" ht="13.5" customHeight="1">
      <c r="A223" s="809"/>
      <c r="B223" s="728" t="s">
        <v>250</v>
      </c>
      <c r="C223" s="36" t="s">
        <v>112</v>
      </c>
      <c r="D223" s="42"/>
      <c r="E223" s="274" t="s">
        <v>113</v>
      </c>
      <c r="F223" s="288"/>
      <c r="G223" s="683" t="str">
        <f>IF(OR(G66="",G66=0),"n. appl.",IF(G222&lt;&gt;"n. appl.",(G222*G210)+(G105-G104)*1000/G66,(G105-G104)*1000/G66))</f>
        <v>n. appl.</v>
      </c>
      <c r="H223" s="683" t="str">
        <f t="shared" ref="H223:AP223" si="233">IF(OR(H66="",H66=0),"n. appl.",IF(H222&lt;&gt;"n. appl.",(H222*H210)+(H105-H104)*1000/H66,(H105-H104)*1000/H66))</f>
        <v>n. appl.</v>
      </c>
      <c r="I223" s="683" t="str">
        <f t="shared" si="233"/>
        <v>n. appl.</v>
      </c>
      <c r="J223" s="683" t="str">
        <f t="shared" si="233"/>
        <v>n. appl.</v>
      </c>
      <c r="K223" s="683" t="str">
        <f t="shared" si="233"/>
        <v>n. appl.</v>
      </c>
      <c r="L223" s="683" t="str">
        <f t="shared" si="233"/>
        <v>n. appl.</v>
      </c>
      <c r="M223" s="683" t="str">
        <f t="shared" si="233"/>
        <v>n. appl.</v>
      </c>
      <c r="N223" s="683" t="str">
        <f t="shared" si="233"/>
        <v>n. appl.</v>
      </c>
      <c r="O223" s="683" t="str">
        <f t="shared" si="233"/>
        <v>n. appl.</v>
      </c>
      <c r="P223" s="683" t="str">
        <f t="shared" si="233"/>
        <v>n. appl.</v>
      </c>
      <c r="Q223" s="683" t="str">
        <f t="shared" si="233"/>
        <v>n. appl.</v>
      </c>
      <c r="R223" s="683" t="str">
        <f t="shared" si="233"/>
        <v>n. appl.</v>
      </c>
      <c r="S223" s="683" t="str">
        <f t="shared" si="233"/>
        <v>n. appl.</v>
      </c>
      <c r="T223" s="683" t="str">
        <f t="shared" si="233"/>
        <v>n. appl.</v>
      </c>
      <c r="U223" s="683" t="str">
        <f t="shared" si="233"/>
        <v>n. appl.</v>
      </c>
      <c r="V223" s="683" t="str">
        <f t="shared" si="233"/>
        <v>n. appl.</v>
      </c>
      <c r="W223" s="683" t="str">
        <f t="shared" si="233"/>
        <v>n. appl.</v>
      </c>
      <c r="X223" s="683" t="str">
        <f t="shared" si="233"/>
        <v>n. appl.</v>
      </c>
      <c r="Y223" s="683" t="str">
        <f t="shared" si="233"/>
        <v>n. appl.</v>
      </c>
      <c r="Z223" s="683" t="str">
        <f t="shared" si="233"/>
        <v>n. appl.</v>
      </c>
      <c r="AA223" s="683" t="str">
        <f t="shared" si="233"/>
        <v>n. appl.</v>
      </c>
      <c r="AB223" s="683" t="str">
        <f t="shared" si="233"/>
        <v>n. appl.</v>
      </c>
      <c r="AC223" s="683" t="str">
        <f t="shared" si="233"/>
        <v>n. appl.</v>
      </c>
      <c r="AD223" s="683" t="str">
        <f t="shared" si="233"/>
        <v>n. appl.</v>
      </c>
      <c r="AE223" s="683" t="str">
        <f t="shared" si="233"/>
        <v>n. appl.</v>
      </c>
      <c r="AF223" s="683" t="str">
        <f t="shared" si="233"/>
        <v>n. appl.</v>
      </c>
      <c r="AG223" s="683" t="str">
        <f t="shared" si="233"/>
        <v>n. appl.</v>
      </c>
      <c r="AH223" s="683" t="str">
        <f t="shared" si="233"/>
        <v>n. appl.</v>
      </c>
      <c r="AI223" s="683" t="str">
        <f t="shared" si="233"/>
        <v>n. appl.</v>
      </c>
      <c r="AJ223" s="683" t="str">
        <f t="shared" si="233"/>
        <v>n. appl.</v>
      </c>
      <c r="AK223" s="683" t="str">
        <f t="shared" si="233"/>
        <v>n. appl.</v>
      </c>
      <c r="AL223" s="683" t="str">
        <f t="shared" si="233"/>
        <v>n. appl.</v>
      </c>
      <c r="AM223" s="683" t="str">
        <f t="shared" si="233"/>
        <v>n. appl.</v>
      </c>
      <c r="AN223" s="683" t="str">
        <f t="shared" si="233"/>
        <v>n. appl.</v>
      </c>
      <c r="AO223" s="683" t="str">
        <f t="shared" si="233"/>
        <v>n. appl.</v>
      </c>
      <c r="AP223" s="683" t="str">
        <f t="shared" si="233"/>
        <v>n. appl.</v>
      </c>
      <c r="AQ223" s="683" t="str">
        <f t="shared" ref="AQ223:BO223" si="234">IF(OR(AQ66="",AQ66=0),"n. appl.",IF(AQ222&lt;&gt;"n. appl.",(AQ222*AQ210)+(AQ105-AQ104)*1000/AQ66,(AQ105-AQ104)*1000/AQ66))</f>
        <v>n. appl.</v>
      </c>
      <c r="AR223" s="683" t="str">
        <f t="shared" si="234"/>
        <v>n. appl.</v>
      </c>
      <c r="AS223" s="683" t="str">
        <f t="shared" si="234"/>
        <v>n. appl.</v>
      </c>
      <c r="AT223" s="683" t="str">
        <f t="shared" si="234"/>
        <v>n. appl.</v>
      </c>
      <c r="AU223" s="683" t="str">
        <f t="shared" si="234"/>
        <v>n. appl.</v>
      </c>
      <c r="AV223" s="683" t="str">
        <f t="shared" si="234"/>
        <v>n. appl.</v>
      </c>
      <c r="AW223" s="683" t="str">
        <f t="shared" si="234"/>
        <v>n. appl.</v>
      </c>
      <c r="AX223" s="683" t="str">
        <f t="shared" si="234"/>
        <v>n. appl.</v>
      </c>
      <c r="AY223" s="683" t="str">
        <f t="shared" si="234"/>
        <v>n. appl.</v>
      </c>
      <c r="AZ223" s="683" t="str">
        <f t="shared" si="234"/>
        <v>n. appl.</v>
      </c>
      <c r="BA223" s="683" t="str">
        <f t="shared" si="234"/>
        <v>n. appl.</v>
      </c>
      <c r="BB223" s="683" t="str">
        <f t="shared" si="234"/>
        <v>n. appl.</v>
      </c>
      <c r="BC223" s="683" t="str">
        <f t="shared" si="234"/>
        <v>n. appl.</v>
      </c>
      <c r="BD223" s="683" t="str">
        <f t="shared" si="234"/>
        <v>n. appl.</v>
      </c>
      <c r="BE223" s="683" t="str">
        <f t="shared" si="234"/>
        <v>n. appl.</v>
      </c>
      <c r="BF223" s="683" t="str">
        <f t="shared" si="234"/>
        <v>n. appl.</v>
      </c>
      <c r="BG223" s="683" t="str">
        <f t="shared" si="234"/>
        <v>n. appl.</v>
      </c>
      <c r="BH223" s="683" t="str">
        <f t="shared" si="234"/>
        <v>n. appl.</v>
      </c>
      <c r="BI223" s="683" t="str">
        <f t="shared" si="234"/>
        <v>n. appl.</v>
      </c>
      <c r="BJ223" s="683" t="str">
        <f t="shared" si="234"/>
        <v>n. appl.</v>
      </c>
      <c r="BK223" s="683" t="str">
        <f t="shared" si="234"/>
        <v>n. appl.</v>
      </c>
      <c r="BL223" s="683" t="str">
        <f t="shared" si="234"/>
        <v>n. appl.</v>
      </c>
      <c r="BM223" s="683" t="str">
        <f t="shared" si="234"/>
        <v>n. appl.</v>
      </c>
      <c r="BN223" s="683" t="str">
        <f t="shared" si="234"/>
        <v>n. appl.</v>
      </c>
      <c r="BO223" s="683" t="str">
        <f t="shared" si="234"/>
        <v>n. appl.</v>
      </c>
    </row>
    <row r="224" spans="1:67" ht="13.5" customHeight="1">
      <c r="A224" s="809"/>
      <c r="B224" s="728" t="s">
        <v>1284</v>
      </c>
      <c r="C224" s="36" t="s">
        <v>1285</v>
      </c>
      <c r="D224" s="42"/>
      <c r="E224" s="274" t="s">
        <v>294</v>
      </c>
      <c r="F224" s="288"/>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0"/>
      <c r="AK224" s="1060"/>
      <c r="AL224" s="1060"/>
      <c r="AM224" s="1060"/>
      <c r="AN224" s="1060"/>
      <c r="AO224" s="1060"/>
      <c r="AP224" s="1060"/>
      <c r="AQ224" s="1060"/>
      <c r="AR224" s="1060"/>
      <c r="AS224" s="1060"/>
      <c r="AT224" s="1060"/>
      <c r="AU224" s="1060"/>
      <c r="AV224" s="1060"/>
      <c r="AW224" s="1060"/>
      <c r="AX224" s="1060"/>
      <c r="AY224" s="1060"/>
      <c r="AZ224" s="1060"/>
      <c r="BA224" s="1060"/>
      <c r="BB224" s="1060"/>
      <c r="BC224" s="1060"/>
      <c r="BD224" s="1060"/>
      <c r="BE224" s="1060"/>
      <c r="BF224" s="1060"/>
      <c r="BG224" s="1060"/>
      <c r="BH224" s="1060"/>
      <c r="BI224" s="1060"/>
      <c r="BJ224" s="1060"/>
      <c r="BK224" s="1060"/>
      <c r="BL224" s="1060"/>
      <c r="BM224" s="1060"/>
      <c r="BN224" s="1060"/>
      <c r="BO224" s="1060"/>
    </row>
    <row r="225" spans="1:67" ht="13.5" customHeight="1">
      <c r="A225" s="809"/>
      <c r="B225" s="728" t="s">
        <v>1283</v>
      </c>
      <c r="C225" s="36" t="s">
        <v>822</v>
      </c>
      <c r="D225" s="42"/>
      <c r="E225" s="274" t="s">
        <v>1318</v>
      </c>
      <c r="F225" s="288"/>
      <c r="G225" s="683" t="str">
        <f t="shared" ref="G225:AF225" si="235">IF(G224&lt;&gt;"",G222*G224+G212,"")</f>
        <v/>
      </c>
      <c r="H225" s="683" t="str">
        <f t="shared" si="235"/>
        <v/>
      </c>
      <c r="I225" s="683" t="str">
        <f t="shared" si="235"/>
        <v/>
      </c>
      <c r="J225" s="683" t="str">
        <f t="shared" si="235"/>
        <v/>
      </c>
      <c r="K225" s="683" t="str">
        <f t="shared" si="235"/>
        <v/>
      </c>
      <c r="L225" s="683" t="str">
        <f t="shared" si="235"/>
        <v/>
      </c>
      <c r="M225" s="683" t="str">
        <f t="shared" si="235"/>
        <v/>
      </c>
      <c r="N225" s="683" t="str">
        <f t="shared" si="235"/>
        <v/>
      </c>
      <c r="O225" s="683" t="str">
        <f t="shared" si="235"/>
        <v/>
      </c>
      <c r="P225" s="683" t="str">
        <f t="shared" si="235"/>
        <v/>
      </c>
      <c r="Q225" s="683" t="str">
        <f t="shared" si="235"/>
        <v/>
      </c>
      <c r="R225" s="683" t="str">
        <f t="shared" si="235"/>
        <v/>
      </c>
      <c r="S225" s="683" t="str">
        <f t="shared" si="235"/>
        <v/>
      </c>
      <c r="T225" s="683" t="str">
        <f t="shared" si="235"/>
        <v/>
      </c>
      <c r="U225" s="683" t="str">
        <f t="shared" si="235"/>
        <v/>
      </c>
      <c r="V225" s="683" t="str">
        <f t="shared" si="235"/>
        <v/>
      </c>
      <c r="W225" s="683" t="str">
        <f t="shared" si="235"/>
        <v/>
      </c>
      <c r="X225" s="683" t="str">
        <f t="shared" si="235"/>
        <v/>
      </c>
      <c r="Y225" s="683" t="str">
        <f t="shared" si="235"/>
        <v/>
      </c>
      <c r="Z225" s="683" t="str">
        <f t="shared" si="235"/>
        <v/>
      </c>
      <c r="AA225" s="683" t="str">
        <f t="shared" si="235"/>
        <v/>
      </c>
      <c r="AB225" s="683" t="str">
        <f t="shared" si="235"/>
        <v/>
      </c>
      <c r="AC225" s="683" t="str">
        <f t="shared" si="235"/>
        <v/>
      </c>
      <c r="AD225" s="683" t="str">
        <f t="shared" si="235"/>
        <v/>
      </c>
      <c r="AE225" s="683" t="str">
        <f t="shared" si="235"/>
        <v/>
      </c>
      <c r="AF225" s="683" t="str">
        <f t="shared" si="235"/>
        <v/>
      </c>
      <c r="AG225" s="683" t="str">
        <f t="shared" ref="AG225:AP225" si="236">IF(AG224&lt;&gt;"",AG222*AG224+AG212,"")</f>
        <v/>
      </c>
      <c r="AH225" s="683" t="str">
        <f t="shared" si="236"/>
        <v/>
      </c>
      <c r="AI225" s="683" t="str">
        <f t="shared" si="236"/>
        <v/>
      </c>
      <c r="AJ225" s="683" t="str">
        <f t="shared" si="236"/>
        <v/>
      </c>
      <c r="AK225" s="683" t="str">
        <f t="shared" si="236"/>
        <v/>
      </c>
      <c r="AL225" s="683" t="str">
        <f t="shared" si="236"/>
        <v/>
      </c>
      <c r="AM225" s="683" t="str">
        <f t="shared" si="236"/>
        <v/>
      </c>
      <c r="AN225" s="683" t="str">
        <f t="shared" si="236"/>
        <v/>
      </c>
      <c r="AO225" s="683" t="str">
        <f t="shared" si="236"/>
        <v/>
      </c>
      <c r="AP225" s="683" t="str">
        <f t="shared" si="236"/>
        <v/>
      </c>
      <c r="AQ225" s="683" t="str">
        <f t="shared" ref="AQ225:BO225" si="237">IF(AQ224&lt;&gt;"",AQ222*AQ224+AQ212,"")</f>
        <v/>
      </c>
      <c r="AR225" s="683" t="str">
        <f t="shared" si="237"/>
        <v/>
      </c>
      <c r="AS225" s="683" t="str">
        <f t="shared" si="237"/>
        <v/>
      </c>
      <c r="AT225" s="683" t="str">
        <f t="shared" si="237"/>
        <v/>
      </c>
      <c r="AU225" s="683" t="str">
        <f t="shared" si="237"/>
        <v/>
      </c>
      <c r="AV225" s="683" t="str">
        <f t="shared" si="237"/>
        <v/>
      </c>
      <c r="AW225" s="683" t="str">
        <f t="shared" si="237"/>
        <v/>
      </c>
      <c r="AX225" s="683" t="str">
        <f t="shared" si="237"/>
        <v/>
      </c>
      <c r="AY225" s="683" t="str">
        <f t="shared" si="237"/>
        <v/>
      </c>
      <c r="AZ225" s="683" t="str">
        <f t="shared" si="237"/>
        <v/>
      </c>
      <c r="BA225" s="683" t="str">
        <f t="shared" si="237"/>
        <v/>
      </c>
      <c r="BB225" s="683" t="str">
        <f t="shared" si="237"/>
        <v/>
      </c>
      <c r="BC225" s="683" t="str">
        <f t="shared" si="237"/>
        <v/>
      </c>
      <c r="BD225" s="683" t="str">
        <f t="shared" si="237"/>
        <v/>
      </c>
      <c r="BE225" s="683" t="str">
        <f t="shared" si="237"/>
        <v/>
      </c>
      <c r="BF225" s="683" t="str">
        <f t="shared" si="237"/>
        <v/>
      </c>
      <c r="BG225" s="683" t="str">
        <f t="shared" si="237"/>
        <v/>
      </c>
      <c r="BH225" s="683" t="str">
        <f t="shared" si="237"/>
        <v/>
      </c>
      <c r="BI225" s="683" t="str">
        <f t="shared" si="237"/>
        <v/>
      </c>
      <c r="BJ225" s="683" t="str">
        <f t="shared" si="237"/>
        <v/>
      </c>
      <c r="BK225" s="683" t="str">
        <f t="shared" si="237"/>
        <v/>
      </c>
      <c r="BL225" s="683" t="str">
        <f t="shared" si="237"/>
        <v/>
      </c>
      <c r="BM225" s="683" t="str">
        <f t="shared" si="237"/>
        <v/>
      </c>
      <c r="BN225" s="683" t="str">
        <f t="shared" si="237"/>
        <v/>
      </c>
      <c r="BO225" s="683" t="str">
        <f t="shared" si="237"/>
        <v/>
      </c>
    </row>
    <row r="226" spans="1:67" ht="13.5" thickBot="1">
      <c r="G226" s="856"/>
      <c r="H226" s="856"/>
      <c r="I226" s="856"/>
      <c r="J226" s="856"/>
      <c r="K226" s="856"/>
      <c r="L226" s="856"/>
      <c r="M226" s="856"/>
      <c r="N226" s="856"/>
      <c r="O226" s="856"/>
      <c r="P226" s="856"/>
      <c r="Q226" s="856"/>
      <c r="R226" s="856"/>
      <c r="S226" s="856"/>
      <c r="T226" s="856"/>
      <c r="U226" s="856"/>
      <c r="V226" s="856"/>
      <c r="W226" s="856"/>
      <c r="X226" s="856"/>
      <c r="Y226" s="856"/>
      <c r="Z226" s="856"/>
      <c r="AA226" s="856"/>
      <c r="AB226" s="856"/>
      <c r="AC226" s="856"/>
      <c r="AD226" s="856"/>
      <c r="AE226" s="856"/>
      <c r="AF226" s="856"/>
      <c r="AG226" s="856"/>
      <c r="AH226" s="856"/>
      <c r="AI226" s="856"/>
      <c r="AJ226" s="856"/>
      <c r="AK226" s="856"/>
      <c r="AL226" s="856"/>
      <c r="AM226" s="856"/>
      <c r="AN226" s="856"/>
      <c r="AO226" s="856"/>
      <c r="AP226" s="856"/>
      <c r="AQ226" s="856"/>
      <c r="AR226" s="856"/>
      <c r="AS226" s="856"/>
      <c r="AT226" s="856"/>
      <c r="AU226" s="856"/>
      <c r="AV226" s="856"/>
      <c r="AW226" s="856"/>
      <c r="AX226" s="856"/>
      <c r="AY226" s="856"/>
      <c r="AZ226" s="856"/>
      <c r="BA226" s="856"/>
      <c r="BB226" s="856"/>
      <c r="BC226" s="856"/>
      <c r="BD226" s="856"/>
      <c r="BE226" s="856"/>
      <c r="BF226" s="856"/>
      <c r="BG226" s="856"/>
      <c r="BH226" s="856"/>
      <c r="BI226" s="856"/>
      <c r="BJ226" s="856"/>
      <c r="BK226" s="856"/>
      <c r="BL226" s="856"/>
      <c r="BM226" s="856"/>
      <c r="BN226" s="856"/>
      <c r="BO226" s="856"/>
    </row>
    <row r="227" spans="1:67" s="809" customFormat="1" ht="13.5" thickBot="1">
      <c r="A227" s="12" t="s">
        <v>298</v>
      </c>
      <c r="B227" s="765"/>
      <c r="C227" s="765"/>
      <c r="D227" s="765"/>
      <c r="E227" s="779"/>
      <c r="F227" s="779"/>
      <c r="G227" s="997"/>
      <c r="H227" s="997"/>
      <c r="I227" s="997"/>
      <c r="J227" s="997"/>
      <c r="K227" s="997"/>
      <c r="L227" s="997"/>
      <c r="M227" s="997"/>
      <c r="N227" s="997"/>
      <c r="O227" s="997"/>
      <c r="P227" s="997"/>
      <c r="Q227" s="997"/>
      <c r="R227" s="997"/>
      <c r="S227" s="997"/>
      <c r="T227" s="997"/>
      <c r="U227" s="997"/>
      <c r="V227" s="997"/>
      <c r="W227" s="997"/>
      <c r="X227" s="997"/>
      <c r="Y227" s="997"/>
      <c r="Z227" s="997"/>
      <c r="AA227" s="997"/>
      <c r="AB227" s="997"/>
      <c r="AC227" s="997"/>
      <c r="AD227" s="997"/>
      <c r="AE227" s="997"/>
      <c r="AF227" s="997"/>
      <c r="AG227" s="997"/>
      <c r="AH227" s="997"/>
      <c r="AI227" s="997"/>
      <c r="AJ227" s="997"/>
      <c r="AK227" s="997"/>
      <c r="AL227" s="997"/>
      <c r="AM227" s="997"/>
      <c r="AN227" s="997"/>
      <c r="AO227" s="997"/>
      <c r="AP227" s="997"/>
      <c r="AQ227" s="997"/>
      <c r="AR227" s="997"/>
      <c r="AS227" s="997"/>
      <c r="AT227" s="997"/>
      <c r="AU227" s="997"/>
      <c r="AV227" s="997"/>
      <c r="AW227" s="997"/>
      <c r="AX227" s="997"/>
      <c r="AY227" s="997"/>
      <c r="AZ227" s="997"/>
      <c r="BA227" s="997"/>
      <c r="BB227" s="997"/>
      <c r="BC227" s="997"/>
      <c r="BD227" s="997"/>
      <c r="BE227" s="997"/>
      <c r="BF227" s="997"/>
      <c r="BG227" s="997"/>
      <c r="BH227" s="997"/>
      <c r="BI227" s="997"/>
      <c r="BJ227" s="997"/>
      <c r="BK227" s="997"/>
      <c r="BL227" s="997"/>
      <c r="BM227" s="997"/>
      <c r="BN227" s="997"/>
      <c r="BO227" s="998"/>
    </row>
    <row r="228" spans="1:67" ht="13.5" thickBot="1">
      <c r="G228" s="856"/>
      <c r="H228" s="856"/>
      <c r="I228" s="856"/>
      <c r="J228" s="856"/>
      <c r="K228" s="856"/>
      <c r="L228" s="856"/>
      <c r="M228" s="856"/>
      <c r="N228" s="856"/>
      <c r="O228" s="856"/>
      <c r="P228" s="856"/>
      <c r="Q228" s="856"/>
      <c r="R228" s="856"/>
      <c r="S228" s="856"/>
      <c r="T228" s="856"/>
      <c r="U228" s="856"/>
      <c r="V228" s="856"/>
      <c r="W228" s="856"/>
      <c r="X228" s="856"/>
      <c r="Y228" s="856"/>
      <c r="Z228" s="856"/>
      <c r="AA228" s="856"/>
      <c r="AB228" s="856"/>
      <c r="AC228" s="856"/>
      <c r="AD228" s="856"/>
      <c r="AE228" s="856"/>
      <c r="AF228" s="856"/>
      <c r="AG228" s="856"/>
      <c r="AH228" s="856"/>
      <c r="AI228" s="856"/>
      <c r="AJ228" s="856"/>
      <c r="AK228" s="856"/>
      <c r="AL228" s="856"/>
      <c r="AM228" s="856"/>
      <c r="AN228" s="856"/>
      <c r="AO228" s="856"/>
      <c r="AP228" s="856"/>
      <c r="AQ228" s="856"/>
      <c r="AR228" s="856"/>
      <c r="AS228" s="856"/>
      <c r="AT228" s="856"/>
      <c r="AU228" s="856"/>
      <c r="AV228" s="856"/>
      <c r="AW228" s="856"/>
      <c r="AX228" s="856"/>
      <c r="AY228" s="856"/>
      <c r="AZ228" s="856"/>
      <c r="BA228" s="856"/>
      <c r="BB228" s="856"/>
      <c r="BC228" s="856"/>
      <c r="BD228" s="856"/>
      <c r="BE228" s="856"/>
      <c r="BF228" s="856"/>
      <c r="BG228" s="856"/>
      <c r="BH228" s="856"/>
      <c r="BI228" s="856"/>
      <c r="BJ228" s="856"/>
      <c r="BK228" s="856"/>
      <c r="BL228" s="856"/>
      <c r="BM228" s="856"/>
      <c r="BN228" s="856"/>
      <c r="BO228" s="856"/>
    </row>
    <row r="229" spans="1:67" s="784" customFormat="1" ht="13.5" thickBot="1">
      <c r="A229" s="763"/>
      <c r="B229" s="17" t="s">
        <v>857</v>
      </c>
      <c r="C229" s="781"/>
      <c r="D229" s="781"/>
      <c r="E229" s="791"/>
      <c r="F229" s="791"/>
      <c r="G229" s="147">
        <f t="shared" ref="G229:BO229" si="238">G$7</f>
        <v>1990</v>
      </c>
      <c r="H229" s="147">
        <f t="shared" si="238"/>
        <v>1991</v>
      </c>
      <c r="I229" s="147">
        <f t="shared" si="238"/>
        <v>1992</v>
      </c>
      <c r="J229" s="147">
        <f t="shared" si="238"/>
        <v>1993</v>
      </c>
      <c r="K229" s="147">
        <f t="shared" si="238"/>
        <v>1994</v>
      </c>
      <c r="L229" s="147">
        <f t="shared" si="238"/>
        <v>1995</v>
      </c>
      <c r="M229" s="147">
        <f t="shared" si="238"/>
        <v>1996</v>
      </c>
      <c r="N229" s="147">
        <f t="shared" si="238"/>
        <v>1997</v>
      </c>
      <c r="O229" s="147">
        <f t="shared" si="238"/>
        <v>1998</v>
      </c>
      <c r="P229" s="153">
        <f t="shared" si="238"/>
        <v>1999</v>
      </c>
      <c r="Q229" s="147">
        <f t="shared" si="238"/>
        <v>2000</v>
      </c>
      <c r="R229" s="147">
        <f t="shared" si="238"/>
        <v>2001</v>
      </c>
      <c r="S229" s="147">
        <f t="shared" si="238"/>
        <v>2002</v>
      </c>
      <c r="T229" s="147">
        <f t="shared" si="238"/>
        <v>2003</v>
      </c>
      <c r="U229" s="147">
        <f t="shared" si="238"/>
        <v>2004</v>
      </c>
      <c r="V229" s="147">
        <f t="shared" si="238"/>
        <v>2005</v>
      </c>
      <c r="W229" s="147">
        <f t="shared" si="238"/>
        <v>2006</v>
      </c>
      <c r="X229" s="147">
        <f t="shared" si="238"/>
        <v>2007</v>
      </c>
      <c r="Y229" s="147">
        <f t="shared" si="238"/>
        <v>2008</v>
      </c>
      <c r="Z229" s="147">
        <f t="shared" si="238"/>
        <v>2009</v>
      </c>
      <c r="AA229" s="147">
        <f t="shared" si="238"/>
        <v>2010</v>
      </c>
      <c r="AB229" s="147">
        <f t="shared" si="238"/>
        <v>2011</v>
      </c>
      <c r="AC229" s="147">
        <f t="shared" si="238"/>
        <v>2012</v>
      </c>
      <c r="AD229" s="147">
        <f t="shared" si="238"/>
        <v>2013</v>
      </c>
      <c r="AE229" s="147">
        <f t="shared" si="238"/>
        <v>2014</v>
      </c>
      <c r="AF229" s="147">
        <f t="shared" si="238"/>
        <v>2015</v>
      </c>
      <c r="AG229" s="147">
        <f t="shared" si="238"/>
        <v>2016</v>
      </c>
      <c r="AH229" s="147">
        <f t="shared" si="238"/>
        <v>2017</v>
      </c>
      <c r="AI229" s="147">
        <f t="shared" si="238"/>
        <v>2018</v>
      </c>
      <c r="AJ229" s="147">
        <f t="shared" si="238"/>
        <v>2019</v>
      </c>
      <c r="AK229" s="147">
        <f t="shared" si="238"/>
        <v>2020</v>
      </c>
      <c r="AL229" s="147">
        <f t="shared" si="238"/>
        <v>2021</v>
      </c>
      <c r="AM229" s="147">
        <f t="shared" si="238"/>
        <v>2022</v>
      </c>
      <c r="AN229" s="147">
        <f t="shared" si="238"/>
        <v>2023</v>
      </c>
      <c r="AO229" s="147">
        <f t="shared" si="238"/>
        <v>2024</v>
      </c>
      <c r="AP229" s="147">
        <f t="shared" si="238"/>
        <v>2025</v>
      </c>
      <c r="AQ229" s="147">
        <f t="shared" si="238"/>
        <v>2026</v>
      </c>
      <c r="AR229" s="147">
        <f t="shared" si="238"/>
        <v>2027</v>
      </c>
      <c r="AS229" s="147">
        <f t="shared" si="238"/>
        <v>2028</v>
      </c>
      <c r="AT229" s="147">
        <f t="shared" si="238"/>
        <v>2029</v>
      </c>
      <c r="AU229" s="147">
        <f t="shared" si="238"/>
        <v>2030</v>
      </c>
      <c r="AV229" s="147">
        <f t="shared" si="238"/>
        <v>2031</v>
      </c>
      <c r="AW229" s="147">
        <f t="shared" si="238"/>
        <v>2032</v>
      </c>
      <c r="AX229" s="147">
        <f t="shared" si="238"/>
        <v>2033</v>
      </c>
      <c r="AY229" s="147">
        <f t="shared" si="238"/>
        <v>2034</v>
      </c>
      <c r="AZ229" s="147">
        <f t="shared" si="238"/>
        <v>2035</v>
      </c>
      <c r="BA229" s="147">
        <f t="shared" si="238"/>
        <v>2036</v>
      </c>
      <c r="BB229" s="147">
        <f t="shared" si="238"/>
        <v>2037</v>
      </c>
      <c r="BC229" s="147">
        <f t="shared" si="238"/>
        <v>2038</v>
      </c>
      <c r="BD229" s="147">
        <f t="shared" si="238"/>
        <v>2039</v>
      </c>
      <c r="BE229" s="147">
        <f t="shared" si="238"/>
        <v>2040</v>
      </c>
      <c r="BF229" s="147">
        <f t="shared" si="238"/>
        <v>2041</v>
      </c>
      <c r="BG229" s="147">
        <f t="shared" si="238"/>
        <v>2042</v>
      </c>
      <c r="BH229" s="147">
        <f t="shared" si="238"/>
        <v>2043</v>
      </c>
      <c r="BI229" s="147">
        <f t="shared" si="238"/>
        <v>2044</v>
      </c>
      <c r="BJ229" s="147">
        <f t="shared" si="238"/>
        <v>2045</v>
      </c>
      <c r="BK229" s="147">
        <f t="shared" si="238"/>
        <v>2046</v>
      </c>
      <c r="BL229" s="147">
        <f t="shared" si="238"/>
        <v>2047</v>
      </c>
      <c r="BM229" s="147">
        <f t="shared" si="238"/>
        <v>2048</v>
      </c>
      <c r="BN229" s="147">
        <f t="shared" si="238"/>
        <v>2049</v>
      </c>
      <c r="BO229" s="147">
        <f t="shared" si="238"/>
        <v>2050</v>
      </c>
    </row>
    <row r="230" spans="1:67">
      <c r="B230" s="772">
        <v>101</v>
      </c>
      <c r="C230" s="59" t="s">
        <v>586</v>
      </c>
      <c r="D230" s="701"/>
      <c r="E230" s="812"/>
      <c r="F230" s="874"/>
      <c r="G230" s="1018"/>
      <c r="H230" s="1019"/>
      <c r="I230" s="1019"/>
      <c r="J230" s="1019"/>
      <c r="K230" s="1019"/>
      <c r="L230" s="1019"/>
      <c r="M230" s="1019"/>
      <c r="N230" s="1019"/>
      <c r="O230" s="1019"/>
      <c r="P230" s="1019"/>
      <c r="Q230" s="1019"/>
      <c r="R230" s="1019"/>
      <c r="S230" s="1019"/>
      <c r="T230" s="1019"/>
      <c r="U230" s="1019"/>
      <c r="V230" s="1019"/>
      <c r="W230" s="1019"/>
      <c r="X230" s="1019"/>
      <c r="Y230" s="1019"/>
      <c r="Z230" s="1019"/>
      <c r="AA230" s="1019"/>
      <c r="AB230" s="1019"/>
      <c r="AC230" s="1019"/>
      <c r="AD230" s="1019"/>
      <c r="AE230" s="1019"/>
      <c r="AF230" s="1019"/>
      <c r="AG230" s="1019"/>
      <c r="AH230" s="1019"/>
      <c r="AI230" s="1019"/>
      <c r="AJ230" s="1019"/>
      <c r="AK230" s="1194"/>
      <c r="AL230" s="1194"/>
      <c r="AM230" s="1194"/>
      <c r="AN230" s="1194"/>
      <c r="AO230" s="1194"/>
      <c r="AP230" s="1194"/>
      <c r="AQ230" s="1194"/>
      <c r="AR230" s="1194"/>
      <c r="AS230" s="1194"/>
      <c r="AT230" s="1194"/>
      <c r="AU230" s="1194"/>
      <c r="AV230" s="1194"/>
      <c r="AW230" s="1194"/>
      <c r="AX230" s="1194"/>
      <c r="AY230" s="1194"/>
      <c r="AZ230" s="1194"/>
      <c r="BA230" s="1194"/>
      <c r="BB230" s="1194"/>
      <c r="BC230" s="1194"/>
      <c r="BD230" s="1194"/>
      <c r="BE230" s="1194"/>
      <c r="BF230" s="1194"/>
      <c r="BG230" s="1194"/>
      <c r="BH230" s="1194"/>
      <c r="BI230" s="1194"/>
      <c r="BJ230" s="1194"/>
      <c r="BK230" s="1194"/>
      <c r="BL230" s="1194"/>
      <c r="BM230" s="1194"/>
      <c r="BN230" s="1194"/>
      <c r="BO230" s="1195"/>
    </row>
    <row r="231" spans="1:67">
      <c r="B231" s="772">
        <f t="shared" ref="B231:B236" si="239">B230+1</f>
        <v>102</v>
      </c>
      <c r="C231" s="710"/>
      <c r="D231" s="669" t="s">
        <v>1147</v>
      </c>
      <c r="E231" s="702" t="s">
        <v>1315</v>
      </c>
      <c r="F231" s="709"/>
      <c r="G231" s="973" t="s">
        <v>783</v>
      </c>
      <c r="H231" s="973" t="s">
        <v>783</v>
      </c>
      <c r="I231" s="973" t="s">
        <v>783</v>
      </c>
      <c r="J231" s="973" t="s">
        <v>783</v>
      </c>
      <c r="K231" s="973" t="s">
        <v>783</v>
      </c>
      <c r="L231" s="973" t="s">
        <v>783</v>
      </c>
      <c r="M231" s="973" t="s">
        <v>783</v>
      </c>
      <c r="N231" s="973" t="s">
        <v>783</v>
      </c>
      <c r="O231" s="973" t="s">
        <v>783</v>
      </c>
      <c r="P231" s="973" t="s">
        <v>783</v>
      </c>
      <c r="Q231" s="973" t="s">
        <v>783</v>
      </c>
      <c r="R231" s="973" t="s">
        <v>783</v>
      </c>
      <c r="S231" s="973" t="s">
        <v>783</v>
      </c>
      <c r="T231" s="973" t="s">
        <v>783</v>
      </c>
      <c r="U231" s="973" t="s">
        <v>783</v>
      </c>
      <c r="V231" s="973" t="s">
        <v>783</v>
      </c>
      <c r="W231" s="973" t="s">
        <v>783</v>
      </c>
      <c r="X231" s="973" t="s">
        <v>783</v>
      </c>
      <c r="Y231" s="973" t="s">
        <v>783</v>
      </c>
      <c r="Z231" s="973" t="s">
        <v>783</v>
      </c>
      <c r="AA231" s="973" t="s">
        <v>783</v>
      </c>
      <c r="AB231" s="973" t="s">
        <v>783</v>
      </c>
      <c r="AC231" s="973" t="s">
        <v>783</v>
      </c>
      <c r="AD231" s="973" t="s">
        <v>783</v>
      </c>
      <c r="AE231" s="973" t="s">
        <v>783</v>
      </c>
      <c r="AF231" s="973" t="s">
        <v>783</v>
      </c>
      <c r="AG231" s="973" t="s">
        <v>783</v>
      </c>
      <c r="AH231" s="973" t="s">
        <v>783</v>
      </c>
      <c r="AI231" s="973" t="s">
        <v>783</v>
      </c>
      <c r="AJ231" s="973" t="s">
        <v>783</v>
      </c>
      <c r="AK231" s="973" t="s">
        <v>783</v>
      </c>
      <c r="AL231" s="973" t="s">
        <v>783</v>
      </c>
      <c r="AM231" s="973" t="s">
        <v>783</v>
      </c>
      <c r="AN231" s="973" t="s">
        <v>783</v>
      </c>
      <c r="AO231" s="973" t="s">
        <v>783</v>
      </c>
      <c r="AP231" s="973" t="s">
        <v>783</v>
      </c>
      <c r="AQ231" s="973" t="s">
        <v>783</v>
      </c>
      <c r="AR231" s="973" t="s">
        <v>783</v>
      </c>
      <c r="AS231" s="973" t="s">
        <v>783</v>
      </c>
      <c r="AT231" s="973" t="s">
        <v>783</v>
      </c>
      <c r="AU231" s="973" t="s">
        <v>783</v>
      </c>
      <c r="AV231" s="973" t="s">
        <v>783</v>
      </c>
      <c r="AW231" s="973" t="s">
        <v>783</v>
      </c>
      <c r="AX231" s="973" t="s">
        <v>783</v>
      </c>
      <c r="AY231" s="973" t="s">
        <v>783</v>
      </c>
      <c r="AZ231" s="973" t="s">
        <v>783</v>
      </c>
      <c r="BA231" s="973" t="s">
        <v>783</v>
      </c>
      <c r="BB231" s="973" t="s">
        <v>783</v>
      </c>
      <c r="BC231" s="973" t="s">
        <v>783</v>
      </c>
      <c r="BD231" s="973" t="s">
        <v>783</v>
      </c>
      <c r="BE231" s="973" t="s">
        <v>783</v>
      </c>
      <c r="BF231" s="973" t="s">
        <v>783</v>
      </c>
      <c r="BG231" s="973" t="s">
        <v>783</v>
      </c>
      <c r="BH231" s="973" t="s">
        <v>783</v>
      </c>
      <c r="BI231" s="973" t="s">
        <v>783</v>
      </c>
      <c r="BJ231" s="973" t="s">
        <v>783</v>
      </c>
      <c r="BK231" s="973" t="s">
        <v>783</v>
      </c>
      <c r="BL231" s="973" t="s">
        <v>783</v>
      </c>
      <c r="BM231" s="973" t="s">
        <v>783</v>
      </c>
      <c r="BN231" s="973" t="s">
        <v>783</v>
      </c>
      <c r="BO231" s="973" t="s">
        <v>783</v>
      </c>
    </row>
    <row r="232" spans="1:67">
      <c r="B232" s="772">
        <f t="shared" si="239"/>
        <v>103</v>
      </c>
      <c r="C232" s="707"/>
      <c r="D232" s="708" t="s">
        <v>1119</v>
      </c>
      <c r="E232" s="702" t="s">
        <v>1315</v>
      </c>
      <c r="F232" s="709"/>
      <c r="G232" s="973" t="s">
        <v>783</v>
      </c>
      <c r="H232" s="973" t="s">
        <v>783</v>
      </c>
      <c r="I232" s="973" t="s">
        <v>783</v>
      </c>
      <c r="J232" s="973" t="s">
        <v>783</v>
      </c>
      <c r="K232" s="973" t="s">
        <v>783</v>
      </c>
      <c r="L232" s="973" t="s">
        <v>783</v>
      </c>
      <c r="M232" s="973" t="s">
        <v>783</v>
      </c>
      <c r="N232" s="973" t="s">
        <v>783</v>
      </c>
      <c r="O232" s="973" t="s">
        <v>783</v>
      </c>
      <c r="P232" s="973" t="s">
        <v>783</v>
      </c>
      <c r="Q232" s="973" t="s">
        <v>783</v>
      </c>
      <c r="R232" s="973" t="s">
        <v>783</v>
      </c>
      <c r="S232" s="973" t="s">
        <v>783</v>
      </c>
      <c r="T232" s="973" t="s">
        <v>783</v>
      </c>
      <c r="U232" s="973" t="s">
        <v>783</v>
      </c>
      <c r="V232" s="973" t="s">
        <v>783</v>
      </c>
      <c r="W232" s="973" t="s">
        <v>783</v>
      </c>
      <c r="X232" s="973" t="s">
        <v>783</v>
      </c>
      <c r="Y232" s="973" t="s">
        <v>783</v>
      </c>
      <c r="Z232" s="973" t="s">
        <v>783</v>
      </c>
      <c r="AA232" s="973" t="s">
        <v>783</v>
      </c>
      <c r="AB232" s="973" t="s">
        <v>783</v>
      </c>
      <c r="AC232" s="973" t="s">
        <v>783</v>
      </c>
      <c r="AD232" s="973" t="s">
        <v>783</v>
      </c>
      <c r="AE232" s="973" t="s">
        <v>783</v>
      </c>
      <c r="AF232" s="973" t="s">
        <v>783</v>
      </c>
      <c r="AG232" s="973" t="s">
        <v>783</v>
      </c>
      <c r="AH232" s="973" t="s">
        <v>783</v>
      </c>
      <c r="AI232" s="973" t="s">
        <v>783</v>
      </c>
      <c r="AJ232" s="973" t="s">
        <v>783</v>
      </c>
      <c r="AK232" s="973" t="s">
        <v>783</v>
      </c>
      <c r="AL232" s="973" t="s">
        <v>783</v>
      </c>
      <c r="AM232" s="973" t="s">
        <v>783</v>
      </c>
      <c r="AN232" s="973" t="s">
        <v>783</v>
      </c>
      <c r="AO232" s="973" t="s">
        <v>783</v>
      </c>
      <c r="AP232" s="973" t="s">
        <v>783</v>
      </c>
      <c r="AQ232" s="973" t="s">
        <v>783</v>
      </c>
      <c r="AR232" s="973" t="s">
        <v>783</v>
      </c>
      <c r="AS232" s="973" t="s">
        <v>783</v>
      </c>
      <c r="AT232" s="973" t="s">
        <v>783</v>
      </c>
      <c r="AU232" s="973" t="s">
        <v>783</v>
      </c>
      <c r="AV232" s="973" t="s">
        <v>783</v>
      </c>
      <c r="AW232" s="973" t="s">
        <v>783</v>
      </c>
      <c r="AX232" s="973" t="s">
        <v>783</v>
      </c>
      <c r="AY232" s="973" t="s">
        <v>783</v>
      </c>
      <c r="AZ232" s="973" t="s">
        <v>783</v>
      </c>
      <c r="BA232" s="973" t="s">
        <v>783</v>
      </c>
      <c r="BB232" s="973" t="s">
        <v>783</v>
      </c>
      <c r="BC232" s="973" t="s">
        <v>783</v>
      </c>
      <c r="BD232" s="973" t="s">
        <v>783</v>
      </c>
      <c r="BE232" s="973" t="s">
        <v>783</v>
      </c>
      <c r="BF232" s="973" t="s">
        <v>783</v>
      </c>
      <c r="BG232" s="973" t="s">
        <v>783</v>
      </c>
      <c r="BH232" s="973" t="s">
        <v>783</v>
      </c>
      <c r="BI232" s="973" t="s">
        <v>783</v>
      </c>
      <c r="BJ232" s="973" t="s">
        <v>783</v>
      </c>
      <c r="BK232" s="973" t="s">
        <v>783</v>
      </c>
      <c r="BL232" s="973" t="s">
        <v>783</v>
      </c>
      <c r="BM232" s="973" t="s">
        <v>783</v>
      </c>
      <c r="BN232" s="973" t="s">
        <v>783</v>
      </c>
      <c r="BO232" s="973" t="s">
        <v>783</v>
      </c>
    </row>
    <row r="233" spans="1:67">
      <c r="B233" s="772">
        <f t="shared" si="239"/>
        <v>104</v>
      </c>
      <c r="C233" s="710"/>
      <c r="D233" s="708" t="s">
        <v>776</v>
      </c>
      <c r="E233" s="702" t="s">
        <v>1315</v>
      </c>
      <c r="F233" s="709"/>
      <c r="G233" s="973" t="s">
        <v>783</v>
      </c>
      <c r="H233" s="973" t="s">
        <v>783</v>
      </c>
      <c r="I233" s="973" t="s">
        <v>783</v>
      </c>
      <c r="J233" s="973" t="s">
        <v>783</v>
      </c>
      <c r="K233" s="973" t="s">
        <v>783</v>
      </c>
      <c r="L233" s="973" t="s">
        <v>783</v>
      </c>
      <c r="M233" s="973" t="s">
        <v>783</v>
      </c>
      <c r="N233" s="973" t="s">
        <v>783</v>
      </c>
      <c r="O233" s="973" t="s">
        <v>783</v>
      </c>
      <c r="P233" s="973" t="s">
        <v>783</v>
      </c>
      <c r="Q233" s="973" t="s">
        <v>783</v>
      </c>
      <c r="R233" s="973" t="s">
        <v>783</v>
      </c>
      <c r="S233" s="973" t="s">
        <v>783</v>
      </c>
      <c r="T233" s="973" t="s">
        <v>783</v>
      </c>
      <c r="U233" s="973" t="s">
        <v>783</v>
      </c>
      <c r="V233" s="973" t="s">
        <v>783</v>
      </c>
      <c r="W233" s="973" t="s">
        <v>783</v>
      </c>
      <c r="X233" s="973" t="s">
        <v>783</v>
      </c>
      <c r="Y233" s="973" t="s">
        <v>783</v>
      </c>
      <c r="Z233" s="973" t="s">
        <v>783</v>
      </c>
      <c r="AA233" s="973" t="s">
        <v>783</v>
      </c>
      <c r="AB233" s="973" t="s">
        <v>783</v>
      </c>
      <c r="AC233" s="973" t="s">
        <v>783</v>
      </c>
      <c r="AD233" s="973" t="s">
        <v>783</v>
      </c>
      <c r="AE233" s="973" t="s">
        <v>783</v>
      </c>
      <c r="AF233" s="973" t="s">
        <v>783</v>
      </c>
      <c r="AG233" s="973" t="s">
        <v>783</v>
      </c>
      <c r="AH233" s="973" t="s">
        <v>783</v>
      </c>
      <c r="AI233" s="973" t="s">
        <v>783</v>
      </c>
      <c r="AJ233" s="973" t="s">
        <v>783</v>
      </c>
      <c r="AK233" s="973" t="s">
        <v>783</v>
      </c>
      <c r="AL233" s="973" t="s">
        <v>783</v>
      </c>
      <c r="AM233" s="973" t="s">
        <v>783</v>
      </c>
      <c r="AN233" s="973" t="s">
        <v>783</v>
      </c>
      <c r="AO233" s="973" t="s">
        <v>783</v>
      </c>
      <c r="AP233" s="973" t="s">
        <v>783</v>
      </c>
      <c r="AQ233" s="973" t="s">
        <v>783</v>
      </c>
      <c r="AR233" s="973" t="s">
        <v>783</v>
      </c>
      <c r="AS233" s="973" t="s">
        <v>783</v>
      </c>
      <c r="AT233" s="973" t="s">
        <v>783</v>
      </c>
      <c r="AU233" s="973" t="s">
        <v>783</v>
      </c>
      <c r="AV233" s="973" t="s">
        <v>783</v>
      </c>
      <c r="AW233" s="973" t="s">
        <v>783</v>
      </c>
      <c r="AX233" s="973" t="s">
        <v>783</v>
      </c>
      <c r="AY233" s="973" t="s">
        <v>783</v>
      </c>
      <c r="AZ233" s="973" t="s">
        <v>783</v>
      </c>
      <c r="BA233" s="973" t="s">
        <v>783</v>
      </c>
      <c r="BB233" s="973" t="s">
        <v>783</v>
      </c>
      <c r="BC233" s="973" t="s">
        <v>783</v>
      </c>
      <c r="BD233" s="973" t="s">
        <v>783</v>
      </c>
      <c r="BE233" s="973" t="s">
        <v>783</v>
      </c>
      <c r="BF233" s="973" t="s">
        <v>783</v>
      </c>
      <c r="BG233" s="973" t="s">
        <v>783</v>
      </c>
      <c r="BH233" s="973" t="s">
        <v>783</v>
      </c>
      <c r="BI233" s="973" t="s">
        <v>783</v>
      </c>
      <c r="BJ233" s="973" t="s">
        <v>783</v>
      </c>
      <c r="BK233" s="973" t="s">
        <v>783</v>
      </c>
      <c r="BL233" s="973" t="s">
        <v>783</v>
      </c>
      <c r="BM233" s="973" t="s">
        <v>783</v>
      </c>
      <c r="BN233" s="973" t="s">
        <v>783</v>
      </c>
      <c r="BO233" s="973" t="s">
        <v>783</v>
      </c>
    </row>
    <row r="234" spans="1:67">
      <c r="B234" s="772">
        <f t="shared" si="239"/>
        <v>105</v>
      </c>
      <c r="C234" s="707"/>
      <c r="D234" s="708" t="s">
        <v>1120</v>
      </c>
      <c r="E234" s="702" t="s">
        <v>1315</v>
      </c>
      <c r="F234" s="709"/>
      <c r="G234" s="973" t="s">
        <v>783</v>
      </c>
      <c r="H234" s="973" t="s">
        <v>783</v>
      </c>
      <c r="I234" s="973" t="s">
        <v>783</v>
      </c>
      <c r="J234" s="973" t="s">
        <v>783</v>
      </c>
      <c r="K234" s="973" t="s">
        <v>783</v>
      </c>
      <c r="L234" s="973" t="s">
        <v>783</v>
      </c>
      <c r="M234" s="973" t="s">
        <v>783</v>
      </c>
      <c r="N234" s="973" t="s">
        <v>783</v>
      </c>
      <c r="O234" s="973" t="s">
        <v>783</v>
      </c>
      <c r="P234" s="973" t="s">
        <v>783</v>
      </c>
      <c r="Q234" s="973" t="s">
        <v>783</v>
      </c>
      <c r="R234" s="973" t="s">
        <v>783</v>
      </c>
      <c r="S234" s="973" t="s">
        <v>783</v>
      </c>
      <c r="T234" s="973" t="s">
        <v>783</v>
      </c>
      <c r="U234" s="973" t="s">
        <v>783</v>
      </c>
      <c r="V234" s="973" t="s">
        <v>783</v>
      </c>
      <c r="W234" s="973" t="s">
        <v>783</v>
      </c>
      <c r="X234" s="973" t="s">
        <v>783</v>
      </c>
      <c r="Y234" s="973" t="s">
        <v>783</v>
      </c>
      <c r="Z234" s="973" t="s">
        <v>783</v>
      </c>
      <c r="AA234" s="973" t="s">
        <v>783</v>
      </c>
      <c r="AB234" s="973" t="s">
        <v>783</v>
      </c>
      <c r="AC234" s="973" t="s">
        <v>783</v>
      </c>
      <c r="AD234" s="973" t="s">
        <v>783</v>
      </c>
      <c r="AE234" s="973" t="s">
        <v>783</v>
      </c>
      <c r="AF234" s="973" t="s">
        <v>783</v>
      </c>
      <c r="AG234" s="973" t="s">
        <v>783</v>
      </c>
      <c r="AH234" s="973" t="s">
        <v>783</v>
      </c>
      <c r="AI234" s="973" t="s">
        <v>783</v>
      </c>
      <c r="AJ234" s="973" t="s">
        <v>783</v>
      </c>
      <c r="AK234" s="973" t="s">
        <v>783</v>
      </c>
      <c r="AL234" s="973" t="s">
        <v>783</v>
      </c>
      <c r="AM234" s="973" t="s">
        <v>783</v>
      </c>
      <c r="AN234" s="973" t="s">
        <v>783</v>
      </c>
      <c r="AO234" s="973" t="s">
        <v>783</v>
      </c>
      <c r="AP234" s="973" t="s">
        <v>783</v>
      </c>
      <c r="AQ234" s="973" t="s">
        <v>783</v>
      </c>
      <c r="AR234" s="973" t="s">
        <v>783</v>
      </c>
      <c r="AS234" s="973" t="s">
        <v>783</v>
      </c>
      <c r="AT234" s="973" t="s">
        <v>783</v>
      </c>
      <c r="AU234" s="973" t="s">
        <v>783</v>
      </c>
      <c r="AV234" s="973" t="s">
        <v>783</v>
      </c>
      <c r="AW234" s="973" t="s">
        <v>783</v>
      </c>
      <c r="AX234" s="973" t="s">
        <v>783</v>
      </c>
      <c r="AY234" s="973" t="s">
        <v>783</v>
      </c>
      <c r="AZ234" s="973" t="s">
        <v>783</v>
      </c>
      <c r="BA234" s="973" t="s">
        <v>783</v>
      </c>
      <c r="BB234" s="973" t="s">
        <v>783</v>
      </c>
      <c r="BC234" s="973" t="s">
        <v>783</v>
      </c>
      <c r="BD234" s="973" t="s">
        <v>783</v>
      </c>
      <c r="BE234" s="973" t="s">
        <v>783</v>
      </c>
      <c r="BF234" s="973" t="s">
        <v>783</v>
      </c>
      <c r="BG234" s="973" t="s">
        <v>783</v>
      </c>
      <c r="BH234" s="973" t="s">
        <v>783</v>
      </c>
      <c r="BI234" s="973" t="s">
        <v>783</v>
      </c>
      <c r="BJ234" s="973" t="s">
        <v>783</v>
      </c>
      <c r="BK234" s="973" t="s">
        <v>783</v>
      </c>
      <c r="BL234" s="973" t="s">
        <v>783</v>
      </c>
      <c r="BM234" s="973" t="s">
        <v>783</v>
      </c>
      <c r="BN234" s="973" t="s">
        <v>783</v>
      </c>
      <c r="BO234" s="973" t="s">
        <v>783</v>
      </c>
    </row>
    <row r="235" spans="1:67" ht="12.75" customHeight="1">
      <c r="B235" s="772">
        <f t="shared" si="239"/>
        <v>106</v>
      </c>
      <c r="C235" s="707"/>
      <c r="D235" s="708" t="s">
        <v>1121</v>
      </c>
      <c r="E235" s="702" t="s">
        <v>115</v>
      </c>
      <c r="F235" s="709"/>
      <c r="G235" s="973" t="s">
        <v>783</v>
      </c>
      <c r="H235" s="973" t="s">
        <v>783</v>
      </c>
      <c r="I235" s="973" t="s">
        <v>783</v>
      </c>
      <c r="J235" s="973" t="s">
        <v>783</v>
      </c>
      <c r="K235" s="973" t="s">
        <v>783</v>
      </c>
      <c r="L235" s="973" t="s">
        <v>783</v>
      </c>
      <c r="M235" s="973" t="s">
        <v>783</v>
      </c>
      <c r="N235" s="973" t="s">
        <v>783</v>
      </c>
      <c r="O235" s="973" t="s">
        <v>783</v>
      </c>
      <c r="P235" s="973" t="s">
        <v>783</v>
      </c>
      <c r="Q235" s="973" t="s">
        <v>783</v>
      </c>
      <c r="R235" s="973" t="s">
        <v>783</v>
      </c>
      <c r="S235" s="973" t="s">
        <v>783</v>
      </c>
      <c r="T235" s="973" t="s">
        <v>783</v>
      </c>
      <c r="U235" s="973" t="s">
        <v>783</v>
      </c>
      <c r="V235" s="973" t="s">
        <v>783</v>
      </c>
      <c r="W235" s="973" t="s">
        <v>783</v>
      </c>
      <c r="X235" s="973" t="s">
        <v>783</v>
      </c>
      <c r="Y235" s="973" t="s">
        <v>783</v>
      </c>
      <c r="Z235" s="973" t="s">
        <v>783</v>
      </c>
      <c r="AA235" s="973" t="s">
        <v>783</v>
      </c>
      <c r="AB235" s="973" t="s">
        <v>783</v>
      </c>
      <c r="AC235" s="973" t="s">
        <v>783</v>
      </c>
      <c r="AD235" s="973" t="s">
        <v>783</v>
      </c>
      <c r="AE235" s="973" t="s">
        <v>783</v>
      </c>
      <c r="AF235" s="973" t="s">
        <v>783</v>
      </c>
      <c r="AG235" s="973" t="s">
        <v>783</v>
      </c>
      <c r="AH235" s="973" t="s">
        <v>783</v>
      </c>
      <c r="AI235" s="973" t="s">
        <v>783</v>
      </c>
      <c r="AJ235" s="973" t="s">
        <v>783</v>
      </c>
      <c r="AK235" s="973" t="s">
        <v>783</v>
      </c>
      <c r="AL235" s="973" t="s">
        <v>783</v>
      </c>
      <c r="AM235" s="973" t="s">
        <v>783</v>
      </c>
      <c r="AN235" s="973" t="s">
        <v>783</v>
      </c>
      <c r="AO235" s="973" t="s">
        <v>783</v>
      </c>
      <c r="AP235" s="973" t="s">
        <v>783</v>
      </c>
      <c r="AQ235" s="973" t="s">
        <v>783</v>
      </c>
      <c r="AR235" s="973" t="s">
        <v>783</v>
      </c>
      <c r="AS235" s="973" t="s">
        <v>783</v>
      </c>
      <c r="AT235" s="973" t="s">
        <v>783</v>
      </c>
      <c r="AU235" s="973" t="s">
        <v>783</v>
      </c>
      <c r="AV235" s="973" t="s">
        <v>783</v>
      </c>
      <c r="AW235" s="973" t="s">
        <v>783</v>
      </c>
      <c r="AX235" s="973" t="s">
        <v>783</v>
      </c>
      <c r="AY235" s="973" t="s">
        <v>783</v>
      </c>
      <c r="AZ235" s="973" t="s">
        <v>783</v>
      </c>
      <c r="BA235" s="973" t="s">
        <v>783</v>
      </c>
      <c r="BB235" s="973" t="s">
        <v>783</v>
      </c>
      <c r="BC235" s="973" t="s">
        <v>783</v>
      </c>
      <c r="BD235" s="973" t="s">
        <v>783</v>
      </c>
      <c r="BE235" s="973" t="s">
        <v>783</v>
      </c>
      <c r="BF235" s="973" t="s">
        <v>783</v>
      </c>
      <c r="BG235" s="973" t="s">
        <v>783</v>
      </c>
      <c r="BH235" s="973" t="s">
        <v>783</v>
      </c>
      <c r="BI235" s="973" t="s">
        <v>783</v>
      </c>
      <c r="BJ235" s="973" t="s">
        <v>783</v>
      </c>
      <c r="BK235" s="973" t="s">
        <v>783</v>
      </c>
      <c r="BL235" s="973" t="s">
        <v>783</v>
      </c>
      <c r="BM235" s="973" t="s">
        <v>783</v>
      </c>
      <c r="BN235" s="973" t="s">
        <v>783</v>
      </c>
      <c r="BO235" s="973" t="s">
        <v>783</v>
      </c>
    </row>
    <row r="236" spans="1:67">
      <c r="B236" s="772">
        <f t="shared" si="239"/>
        <v>107</v>
      </c>
      <c r="C236" s="707"/>
      <c r="D236" s="708" t="s">
        <v>1122</v>
      </c>
      <c r="E236" s="702" t="s">
        <v>1315</v>
      </c>
      <c r="F236" s="709"/>
      <c r="G236" s="973" t="s">
        <v>783</v>
      </c>
      <c r="H236" s="973" t="s">
        <v>783</v>
      </c>
      <c r="I236" s="973" t="s">
        <v>783</v>
      </c>
      <c r="J236" s="973" t="s">
        <v>783</v>
      </c>
      <c r="K236" s="973" t="s">
        <v>783</v>
      </c>
      <c r="L236" s="973" t="s">
        <v>783</v>
      </c>
      <c r="M236" s="973" t="s">
        <v>783</v>
      </c>
      <c r="N236" s="973" t="s">
        <v>783</v>
      </c>
      <c r="O236" s="973" t="s">
        <v>783</v>
      </c>
      <c r="P236" s="973" t="s">
        <v>783</v>
      </c>
      <c r="Q236" s="973" t="s">
        <v>783</v>
      </c>
      <c r="R236" s="973" t="s">
        <v>783</v>
      </c>
      <c r="S236" s="973" t="s">
        <v>783</v>
      </c>
      <c r="T236" s="973" t="s">
        <v>783</v>
      </c>
      <c r="U236" s="973" t="s">
        <v>783</v>
      </c>
      <c r="V236" s="973" t="s">
        <v>783</v>
      </c>
      <c r="W236" s="973" t="s">
        <v>783</v>
      </c>
      <c r="X236" s="973" t="s">
        <v>783</v>
      </c>
      <c r="Y236" s="973" t="s">
        <v>783</v>
      </c>
      <c r="Z236" s="973" t="s">
        <v>783</v>
      </c>
      <c r="AA236" s="973" t="s">
        <v>783</v>
      </c>
      <c r="AB236" s="973" t="s">
        <v>783</v>
      </c>
      <c r="AC236" s="973" t="s">
        <v>783</v>
      </c>
      <c r="AD236" s="973" t="s">
        <v>783</v>
      </c>
      <c r="AE236" s="973" t="s">
        <v>783</v>
      </c>
      <c r="AF236" s="973" t="s">
        <v>783</v>
      </c>
      <c r="AG236" s="973" t="s">
        <v>783</v>
      </c>
      <c r="AH236" s="973" t="s">
        <v>783</v>
      </c>
      <c r="AI236" s="973" t="s">
        <v>783</v>
      </c>
      <c r="AJ236" s="973" t="s">
        <v>783</v>
      </c>
      <c r="AK236" s="973" t="s">
        <v>783</v>
      </c>
      <c r="AL236" s="973" t="s">
        <v>783</v>
      </c>
      <c r="AM236" s="973" t="s">
        <v>783</v>
      </c>
      <c r="AN236" s="973" t="s">
        <v>783</v>
      </c>
      <c r="AO236" s="973" t="s">
        <v>783</v>
      </c>
      <c r="AP236" s="973" t="s">
        <v>783</v>
      </c>
      <c r="AQ236" s="973" t="s">
        <v>783</v>
      </c>
      <c r="AR236" s="973" t="s">
        <v>783</v>
      </c>
      <c r="AS236" s="973" t="s">
        <v>783</v>
      </c>
      <c r="AT236" s="973" t="s">
        <v>783</v>
      </c>
      <c r="AU236" s="973" t="s">
        <v>783</v>
      </c>
      <c r="AV236" s="973" t="s">
        <v>783</v>
      </c>
      <c r="AW236" s="973" t="s">
        <v>783</v>
      </c>
      <c r="AX236" s="973" t="s">
        <v>783</v>
      </c>
      <c r="AY236" s="973" t="s">
        <v>783</v>
      </c>
      <c r="AZ236" s="973" t="s">
        <v>783</v>
      </c>
      <c r="BA236" s="973" t="s">
        <v>783</v>
      </c>
      <c r="BB236" s="973" t="s">
        <v>783</v>
      </c>
      <c r="BC236" s="973" t="s">
        <v>783</v>
      </c>
      <c r="BD236" s="973" t="s">
        <v>783</v>
      </c>
      <c r="BE236" s="973" t="s">
        <v>783</v>
      </c>
      <c r="BF236" s="973" t="s">
        <v>783</v>
      </c>
      <c r="BG236" s="973" t="s">
        <v>783</v>
      </c>
      <c r="BH236" s="973" t="s">
        <v>783</v>
      </c>
      <c r="BI236" s="973" t="s">
        <v>783</v>
      </c>
      <c r="BJ236" s="973" t="s">
        <v>783</v>
      </c>
      <c r="BK236" s="973" t="s">
        <v>783</v>
      </c>
      <c r="BL236" s="973" t="s">
        <v>783</v>
      </c>
      <c r="BM236" s="973" t="s">
        <v>783</v>
      </c>
      <c r="BN236" s="973" t="s">
        <v>783</v>
      </c>
      <c r="BO236" s="973" t="s">
        <v>783</v>
      </c>
    </row>
    <row r="237" spans="1:67">
      <c r="B237" s="772" t="s">
        <v>1051</v>
      </c>
      <c r="C237" s="707"/>
      <c r="D237" s="708" t="s">
        <v>1052</v>
      </c>
      <c r="E237" s="702" t="s">
        <v>1315</v>
      </c>
      <c r="F237" s="709"/>
      <c r="G237" s="973" t="s">
        <v>783</v>
      </c>
      <c r="H237" s="973" t="s">
        <v>783</v>
      </c>
      <c r="I237" s="973" t="s">
        <v>783</v>
      </c>
      <c r="J237" s="973" t="s">
        <v>783</v>
      </c>
      <c r="K237" s="973" t="s">
        <v>783</v>
      </c>
      <c r="L237" s="973" t="s">
        <v>783</v>
      </c>
      <c r="M237" s="973" t="s">
        <v>783</v>
      </c>
      <c r="N237" s="973" t="s">
        <v>783</v>
      </c>
      <c r="O237" s="973" t="s">
        <v>783</v>
      </c>
      <c r="P237" s="973" t="s">
        <v>783</v>
      </c>
      <c r="Q237" s="973" t="s">
        <v>783</v>
      </c>
      <c r="R237" s="973" t="s">
        <v>783</v>
      </c>
      <c r="S237" s="973" t="s">
        <v>783</v>
      </c>
      <c r="T237" s="973" t="s">
        <v>783</v>
      </c>
      <c r="U237" s="973" t="s">
        <v>783</v>
      </c>
      <c r="V237" s="973" t="s">
        <v>783</v>
      </c>
      <c r="W237" s="973" t="s">
        <v>783</v>
      </c>
      <c r="X237" s="973" t="s">
        <v>783</v>
      </c>
      <c r="Y237" s="973" t="s">
        <v>783</v>
      </c>
      <c r="Z237" s="973" t="s">
        <v>783</v>
      </c>
      <c r="AA237" s="973" t="s">
        <v>783</v>
      </c>
      <c r="AB237" s="973" t="s">
        <v>783</v>
      </c>
      <c r="AC237" s="973" t="s">
        <v>783</v>
      </c>
      <c r="AD237" s="973" t="s">
        <v>783</v>
      </c>
      <c r="AE237" s="973" t="s">
        <v>783</v>
      </c>
      <c r="AF237" s="973" t="s">
        <v>783</v>
      </c>
      <c r="AG237" s="973" t="s">
        <v>783</v>
      </c>
      <c r="AH237" s="973" t="s">
        <v>783</v>
      </c>
      <c r="AI237" s="973" t="s">
        <v>783</v>
      </c>
      <c r="AJ237" s="973" t="s">
        <v>783</v>
      </c>
      <c r="AK237" s="973" t="s">
        <v>783</v>
      </c>
      <c r="AL237" s="973" t="s">
        <v>783</v>
      </c>
      <c r="AM237" s="973" t="s">
        <v>783</v>
      </c>
      <c r="AN237" s="973" t="s">
        <v>783</v>
      </c>
      <c r="AO237" s="973" t="s">
        <v>783</v>
      </c>
      <c r="AP237" s="973" t="s">
        <v>783</v>
      </c>
      <c r="AQ237" s="973" t="s">
        <v>783</v>
      </c>
      <c r="AR237" s="973" t="s">
        <v>783</v>
      </c>
      <c r="AS237" s="973" t="s">
        <v>783</v>
      </c>
      <c r="AT237" s="973" t="s">
        <v>783</v>
      </c>
      <c r="AU237" s="973" t="s">
        <v>783</v>
      </c>
      <c r="AV237" s="973" t="s">
        <v>783</v>
      </c>
      <c r="AW237" s="973" t="s">
        <v>783</v>
      </c>
      <c r="AX237" s="973" t="s">
        <v>783</v>
      </c>
      <c r="AY237" s="973" t="s">
        <v>783</v>
      </c>
      <c r="AZ237" s="973" t="s">
        <v>783</v>
      </c>
      <c r="BA237" s="973" t="s">
        <v>783</v>
      </c>
      <c r="BB237" s="973" t="s">
        <v>783</v>
      </c>
      <c r="BC237" s="973" t="s">
        <v>783</v>
      </c>
      <c r="BD237" s="973" t="s">
        <v>783</v>
      </c>
      <c r="BE237" s="973" t="s">
        <v>783</v>
      </c>
      <c r="BF237" s="973" t="s">
        <v>783</v>
      </c>
      <c r="BG237" s="973" t="s">
        <v>783</v>
      </c>
      <c r="BH237" s="973" t="s">
        <v>783</v>
      </c>
      <c r="BI237" s="973" t="s">
        <v>783</v>
      </c>
      <c r="BJ237" s="973" t="s">
        <v>783</v>
      </c>
      <c r="BK237" s="973" t="s">
        <v>783</v>
      </c>
      <c r="BL237" s="973" t="s">
        <v>783</v>
      </c>
      <c r="BM237" s="973" t="s">
        <v>783</v>
      </c>
      <c r="BN237" s="973" t="s">
        <v>783</v>
      </c>
      <c r="BO237" s="973" t="s">
        <v>783</v>
      </c>
    </row>
    <row r="238" spans="1:67">
      <c r="B238" s="772">
        <f>B236+1</f>
        <v>108</v>
      </c>
      <c r="C238" s="59" t="s">
        <v>1034</v>
      </c>
      <c r="D238" s="701"/>
      <c r="E238" s="702"/>
      <c r="F238" s="838"/>
      <c r="G238" s="1018"/>
      <c r="H238" s="1019"/>
      <c r="I238" s="1019"/>
      <c r="J238" s="1019"/>
      <c r="K238" s="1019"/>
      <c r="L238" s="1019"/>
      <c r="M238" s="1019"/>
      <c r="N238" s="1019"/>
      <c r="O238" s="1019"/>
      <c r="P238" s="1019"/>
      <c r="Q238" s="1019"/>
      <c r="R238" s="1019"/>
      <c r="S238" s="1019"/>
      <c r="T238" s="1019"/>
      <c r="U238" s="1019"/>
      <c r="V238" s="1019"/>
      <c r="W238" s="1019"/>
      <c r="X238" s="1019"/>
      <c r="Y238" s="1019"/>
      <c r="Z238" s="1019"/>
      <c r="AA238" s="1019"/>
      <c r="AB238" s="1019"/>
      <c r="AC238" s="1019"/>
      <c r="AD238" s="1019"/>
      <c r="AE238" s="1019"/>
      <c r="AF238" s="1019"/>
      <c r="AG238" s="1019"/>
      <c r="AH238" s="1019"/>
      <c r="AI238" s="1019"/>
      <c r="AJ238" s="1019"/>
      <c r="AK238" s="1019"/>
      <c r="AL238" s="1019"/>
      <c r="AM238" s="1019"/>
      <c r="AN238" s="1019"/>
      <c r="AO238" s="1019"/>
      <c r="AP238" s="1019"/>
      <c r="AQ238" s="1019"/>
      <c r="AR238" s="1019"/>
      <c r="AS238" s="1019"/>
      <c r="AT238" s="1019"/>
      <c r="AU238" s="1019"/>
      <c r="AV238" s="1019"/>
      <c r="AW238" s="1019"/>
      <c r="AX238" s="1019"/>
      <c r="AY238" s="1019"/>
      <c r="AZ238" s="1019"/>
      <c r="BA238" s="1019"/>
      <c r="BB238" s="1019"/>
      <c r="BC238" s="1019"/>
      <c r="BD238" s="1019"/>
      <c r="BE238" s="1019"/>
      <c r="BF238" s="1019"/>
      <c r="BG238" s="1019"/>
      <c r="BH238" s="1019"/>
      <c r="BI238" s="1019"/>
      <c r="BJ238" s="1019"/>
      <c r="BK238" s="1019"/>
      <c r="BL238" s="1019"/>
      <c r="BM238" s="1019"/>
      <c r="BN238" s="1019"/>
      <c r="BO238" s="1020"/>
    </row>
    <row r="239" spans="1:67">
      <c r="B239" s="772">
        <f>B238+1</f>
        <v>109</v>
      </c>
      <c r="C239" s="707"/>
      <c r="D239" s="708" t="s">
        <v>1123</v>
      </c>
      <c r="E239" s="702" t="s">
        <v>1315</v>
      </c>
      <c r="F239" s="709"/>
      <c r="G239" s="170" t="s">
        <v>783</v>
      </c>
      <c r="H239" s="170" t="s">
        <v>783</v>
      </c>
      <c r="I239" s="170" t="s">
        <v>783</v>
      </c>
      <c r="J239" s="170" t="s">
        <v>783</v>
      </c>
      <c r="K239" s="170" t="s">
        <v>783</v>
      </c>
      <c r="L239" s="170" t="s">
        <v>783</v>
      </c>
      <c r="M239" s="170" t="s">
        <v>783</v>
      </c>
      <c r="N239" s="170" t="s">
        <v>783</v>
      </c>
      <c r="O239" s="170" t="s">
        <v>783</v>
      </c>
      <c r="P239" s="170" t="s">
        <v>783</v>
      </c>
      <c r="Q239" s="170" t="s">
        <v>783</v>
      </c>
      <c r="R239" s="170" t="s">
        <v>783</v>
      </c>
      <c r="S239" s="170" t="s">
        <v>783</v>
      </c>
      <c r="T239" s="170" t="s">
        <v>783</v>
      </c>
      <c r="U239" s="170" t="s">
        <v>783</v>
      </c>
      <c r="V239" s="170" t="s">
        <v>783</v>
      </c>
      <c r="W239" s="170" t="s">
        <v>783</v>
      </c>
      <c r="X239" s="170" t="s">
        <v>783</v>
      </c>
      <c r="Y239" s="170" t="s">
        <v>783</v>
      </c>
      <c r="Z239" s="170" t="s">
        <v>783</v>
      </c>
      <c r="AA239" s="170" t="s">
        <v>783</v>
      </c>
      <c r="AB239" s="170" t="s">
        <v>783</v>
      </c>
      <c r="AC239" s="170" t="s">
        <v>783</v>
      </c>
      <c r="AD239" s="170" t="s">
        <v>783</v>
      </c>
      <c r="AE239" s="170" t="s">
        <v>783</v>
      </c>
      <c r="AF239" s="170" t="s">
        <v>783</v>
      </c>
      <c r="AG239" s="170" t="s">
        <v>783</v>
      </c>
      <c r="AH239" s="170" t="s">
        <v>783</v>
      </c>
      <c r="AI239" s="170" t="s">
        <v>783</v>
      </c>
      <c r="AJ239" s="170" t="s">
        <v>783</v>
      </c>
      <c r="AK239" s="170" t="s">
        <v>783</v>
      </c>
      <c r="AL239" s="170" t="s">
        <v>783</v>
      </c>
      <c r="AM239" s="170" t="s">
        <v>783</v>
      </c>
      <c r="AN239" s="170" t="s">
        <v>783</v>
      </c>
      <c r="AO239" s="170" t="s">
        <v>783</v>
      </c>
      <c r="AP239" s="170" t="s">
        <v>783</v>
      </c>
      <c r="AQ239" s="170" t="s">
        <v>783</v>
      </c>
      <c r="AR239" s="170" t="s">
        <v>783</v>
      </c>
      <c r="AS239" s="170" t="s">
        <v>783</v>
      </c>
      <c r="AT239" s="170" t="s">
        <v>783</v>
      </c>
      <c r="AU239" s="170" t="s">
        <v>783</v>
      </c>
      <c r="AV239" s="170" t="s">
        <v>783</v>
      </c>
      <c r="AW239" s="170" t="s">
        <v>783</v>
      </c>
      <c r="AX239" s="170" t="s">
        <v>783</v>
      </c>
      <c r="AY239" s="170" t="s">
        <v>783</v>
      </c>
      <c r="AZ239" s="170" t="s">
        <v>783</v>
      </c>
      <c r="BA239" s="170" t="s">
        <v>783</v>
      </c>
      <c r="BB239" s="170" t="s">
        <v>783</v>
      </c>
      <c r="BC239" s="170" t="s">
        <v>783</v>
      </c>
      <c r="BD239" s="170" t="s">
        <v>783</v>
      </c>
      <c r="BE239" s="170" t="s">
        <v>783</v>
      </c>
      <c r="BF239" s="170" t="s">
        <v>783</v>
      </c>
      <c r="BG239" s="170" t="s">
        <v>783</v>
      </c>
      <c r="BH239" s="170" t="s">
        <v>783</v>
      </c>
      <c r="BI239" s="170" t="s">
        <v>783</v>
      </c>
      <c r="BJ239" s="170" t="s">
        <v>783</v>
      </c>
      <c r="BK239" s="170" t="s">
        <v>783</v>
      </c>
      <c r="BL239" s="170" t="s">
        <v>783</v>
      </c>
      <c r="BM239" s="170" t="s">
        <v>783</v>
      </c>
      <c r="BN239" s="170" t="s">
        <v>783</v>
      </c>
      <c r="BO239" s="170" t="s">
        <v>783</v>
      </c>
    </row>
    <row r="240" spans="1:67">
      <c r="B240" s="772">
        <f>B239+1</f>
        <v>110</v>
      </c>
      <c r="C240" s="710"/>
      <c r="D240" s="708" t="s">
        <v>777</v>
      </c>
      <c r="E240" s="702" t="s">
        <v>1315</v>
      </c>
      <c r="F240" s="709"/>
      <c r="G240" s="973" t="s">
        <v>783</v>
      </c>
      <c r="H240" s="973" t="s">
        <v>783</v>
      </c>
      <c r="I240" s="973" t="s">
        <v>783</v>
      </c>
      <c r="J240" s="973" t="s">
        <v>783</v>
      </c>
      <c r="K240" s="973" t="s">
        <v>783</v>
      </c>
      <c r="L240" s="973" t="s">
        <v>783</v>
      </c>
      <c r="M240" s="973" t="s">
        <v>783</v>
      </c>
      <c r="N240" s="973" t="s">
        <v>783</v>
      </c>
      <c r="O240" s="973" t="s">
        <v>783</v>
      </c>
      <c r="P240" s="973" t="s">
        <v>783</v>
      </c>
      <c r="Q240" s="973" t="s">
        <v>783</v>
      </c>
      <c r="R240" s="973" t="s">
        <v>783</v>
      </c>
      <c r="S240" s="973" t="s">
        <v>783</v>
      </c>
      <c r="T240" s="973" t="s">
        <v>783</v>
      </c>
      <c r="U240" s="973" t="s">
        <v>783</v>
      </c>
      <c r="V240" s="973" t="s">
        <v>783</v>
      </c>
      <c r="W240" s="973" t="s">
        <v>783</v>
      </c>
      <c r="X240" s="973" t="s">
        <v>783</v>
      </c>
      <c r="Y240" s="973" t="s">
        <v>783</v>
      </c>
      <c r="Z240" s="973" t="s">
        <v>783</v>
      </c>
      <c r="AA240" s="973" t="s">
        <v>783</v>
      </c>
      <c r="AB240" s="973" t="s">
        <v>783</v>
      </c>
      <c r="AC240" s="973" t="s">
        <v>783</v>
      </c>
      <c r="AD240" s="973" t="s">
        <v>783</v>
      </c>
      <c r="AE240" s="973" t="s">
        <v>783</v>
      </c>
      <c r="AF240" s="973" t="s">
        <v>783</v>
      </c>
      <c r="AG240" s="973" t="s">
        <v>783</v>
      </c>
      <c r="AH240" s="973" t="s">
        <v>783</v>
      </c>
      <c r="AI240" s="973" t="s">
        <v>783</v>
      </c>
      <c r="AJ240" s="973" t="s">
        <v>783</v>
      </c>
      <c r="AK240" s="973" t="s">
        <v>783</v>
      </c>
      <c r="AL240" s="973" t="s">
        <v>783</v>
      </c>
      <c r="AM240" s="973" t="s">
        <v>783</v>
      </c>
      <c r="AN240" s="973" t="s">
        <v>783</v>
      </c>
      <c r="AO240" s="973" t="s">
        <v>783</v>
      </c>
      <c r="AP240" s="973" t="s">
        <v>783</v>
      </c>
      <c r="AQ240" s="973" t="s">
        <v>783</v>
      </c>
      <c r="AR240" s="973" t="s">
        <v>783</v>
      </c>
      <c r="AS240" s="973" t="s">
        <v>783</v>
      </c>
      <c r="AT240" s="973" t="s">
        <v>783</v>
      </c>
      <c r="AU240" s="973" t="s">
        <v>783</v>
      </c>
      <c r="AV240" s="973" t="s">
        <v>783</v>
      </c>
      <c r="AW240" s="973" t="s">
        <v>783</v>
      </c>
      <c r="AX240" s="973" t="s">
        <v>783</v>
      </c>
      <c r="AY240" s="973" t="s">
        <v>783</v>
      </c>
      <c r="AZ240" s="973" t="s">
        <v>783</v>
      </c>
      <c r="BA240" s="973" t="s">
        <v>783</v>
      </c>
      <c r="BB240" s="973" t="s">
        <v>783</v>
      </c>
      <c r="BC240" s="973" t="s">
        <v>783</v>
      </c>
      <c r="BD240" s="973" t="s">
        <v>783</v>
      </c>
      <c r="BE240" s="973" t="s">
        <v>783</v>
      </c>
      <c r="BF240" s="973" t="s">
        <v>783</v>
      </c>
      <c r="BG240" s="973" t="s">
        <v>783</v>
      </c>
      <c r="BH240" s="973" t="s">
        <v>783</v>
      </c>
      <c r="BI240" s="973" t="s">
        <v>783</v>
      </c>
      <c r="BJ240" s="973" t="s">
        <v>783</v>
      </c>
      <c r="BK240" s="973" t="s">
        <v>783</v>
      </c>
      <c r="BL240" s="973" t="s">
        <v>783</v>
      </c>
      <c r="BM240" s="973" t="s">
        <v>783</v>
      </c>
      <c r="BN240" s="973" t="s">
        <v>783</v>
      </c>
      <c r="BO240" s="973" t="s">
        <v>783</v>
      </c>
    </row>
    <row r="241" spans="2:67">
      <c r="B241" s="772">
        <f>B240+1</f>
        <v>111</v>
      </c>
      <c r="C241" s="707"/>
      <c r="D241" s="708" t="s">
        <v>795</v>
      </c>
      <c r="E241" s="702" t="s">
        <v>1315</v>
      </c>
      <c r="F241" s="709"/>
      <c r="G241" s="973" t="s">
        <v>783</v>
      </c>
      <c r="H241" s="973" t="s">
        <v>783</v>
      </c>
      <c r="I241" s="973" t="s">
        <v>783</v>
      </c>
      <c r="J241" s="973" t="s">
        <v>783</v>
      </c>
      <c r="K241" s="973" t="s">
        <v>783</v>
      </c>
      <c r="L241" s="973" t="s">
        <v>783</v>
      </c>
      <c r="M241" s="973" t="s">
        <v>783</v>
      </c>
      <c r="N241" s="973" t="s">
        <v>783</v>
      </c>
      <c r="O241" s="973" t="s">
        <v>783</v>
      </c>
      <c r="P241" s="973" t="s">
        <v>783</v>
      </c>
      <c r="Q241" s="973" t="s">
        <v>783</v>
      </c>
      <c r="R241" s="973" t="s">
        <v>783</v>
      </c>
      <c r="S241" s="973" t="s">
        <v>783</v>
      </c>
      <c r="T241" s="973" t="s">
        <v>783</v>
      </c>
      <c r="U241" s="973" t="s">
        <v>783</v>
      </c>
      <c r="V241" s="973" t="s">
        <v>783</v>
      </c>
      <c r="W241" s="973" t="s">
        <v>783</v>
      </c>
      <c r="X241" s="973" t="s">
        <v>783</v>
      </c>
      <c r="Y241" s="973" t="s">
        <v>783</v>
      </c>
      <c r="Z241" s="973" t="s">
        <v>783</v>
      </c>
      <c r="AA241" s="973" t="s">
        <v>783</v>
      </c>
      <c r="AB241" s="973" t="s">
        <v>783</v>
      </c>
      <c r="AC241" s="973" t="s">
        <v>783</v>
      </c>
      <c r="AD241" s="973" t="s">
        <v>783</v>
      </c>
      <c r="AE241" s="973" t="s">
        <v>783</v>
      </c>
      <c r="AF241" s="973" t="s">
        <v>783</v>
      </c>
      <c r="AG241" s="973" t="s">
        <v>783</v>
      </c>
      <c r="AH241" s="973" t="s">
        <v>783</v>
      </c>
      <c r="AI241" s="973" t="s">
        <v>783</v>
      </c>
      <c r="AJ241" s="973" t="s">
        <v>783</v>
      </c>
      <c r="AK241" s="973" t="s">
        <v>783</v>
      </c>
      <c r="AL241" s="973" t="s">
        <v>783</v>
      </c>
      <c r="AM241" s="973" t="s">
        <v>783</v>
      </c>
      <c r="AN241" s="973" t="s">
        <v>783</v>
      </c>
      <c r="AO241" s="973" t="s">
        <v>783</v>
      </c>
      <c r="AP241" s="973" t="s">
        <v>783</v>
      </c>
      <c r="AQ241" s="973" t="s">
        <v>783</v>
      </c>
      <c r="AR241" s="973" t="s">
        <v>783</v>
      </c>
      <c r="AS241" s="973" t="s">
        <v>783</v>
      </c>
      <c r="AT241" s="973" t="s">
        <v>783</v>
      </c>
      <c r="AU241" s="973" t="s">
        <v>783</v>
      </c>
      <c r="AV241" s="973" t="s">
        <v>783</v>
      </c>
      <c r="AW241" s="973" t="s">
        <v>783</v>
      </c>
      <c r="AX241" s="973" t="s">
        <v>783</v>
      </c>
      <c r="AY241" s="973" t="s">
        <v>783</v>
      </c>
      <c r="AZ241" s="973" t="s">
        <v>783</v>
      </c>
      <c r="BA241" s="973" t="s">
        <v>783</v>
      </c>
      <c r="BB241" s="973" t="s">
        <v>783</v>
      </c>
      <c r="BC241" s="973" t="s">
        <v>783</v>
      </c>
      <c r="BD241" s="973" t="s">
        <v>783</v>
      </c>
      <c r="BE241" s="973" t="s">
        <v>783</v>
      </c>
      <c r="BF241" s="973" t="s">
        <v>783</v>
      </c>
      <c r="BG241" s="973" t="s">
        <v>783</v>
      </c>
      <c r="BH241" s="973" t="s">
        <v>783</v>
      </c>
      <c r="BI241" s="973" t="s">
        <v>783</v>
      </c>
      <c r="BJ241" s="973" t="s">
        <v>783</v>
      </c>
      <c r="BK241" s="973" t="s">
        <v>783</v>
      </c>
      <c r="BL241" s="973" t="s">
        <v>783</v>
      </c>
      <c r="BM241" s="973" t="s">
        <v>783</v>
      </c>
      <c r="BN241" s="973" t="s">
        <v>783</v>
      </c>
      <c r="BO241" s="973" t="s">
        <v>783</v>
      </c>
    </row>
    <row r="242" spans="2:67">
      <c r="B242" s="772">
        <f>B241+1</f>
        <v>112</v>
      </c>
      <c r="C242" s="710"/>
      <c r="D242" s="708" t="s">
        <v>1125</v>
      </c>
      <c r="E242" s="702" t="s">
        <v>1315</v>
      </c>
      <c r="F242" s="709"/>
      <c r="G242" s="973" t="s">
        <v>783</v>
      </c>
      <c r="H242" s="973" t="s">
        <v>783</v>
      </c>
      <c r="I242" s="973" t="s">
        <v>783</v>
      </c>
      <c r="J242" s="973" t="s">
        <v>783</v>
      </c>
      <c r="K242" s="973" t="s">
        <v>783</v>
      </c>
      <c r="L242" s="973" t="s">
        <v>783</v>
      </c>
      <c r="M242" s="973" t="s">
        <v>783</v>
      </c>
      <c r="N242" s="973" t="s">
        <v>783</v>
      </c>
      <c r="O242" s="973" t="s">
        <v>783</v>
      </c>
      <c r="P242" s="973" t="s">
        <v>783</v>
      </c>
      <c r="Q242" s="973" t="s">
        <v>783</v>
      </c>
      <c r="R242" s="973" t="s">
        <v>783</v>
      </c>
      <c r="S242" s="973" t="s">
        <v>783</v>
      </c>
      <c r="T242" s="973" t="s">
        <v>783</v>
      </c>
      <c r="U242" s="973" t="s">
        <v>783</v>
      </c>
      <c r="V242" s="973" t="s">
        <v>783</v>
      </c>
      <c r="W242" s="973" t="s">
        <v>783</v>
      </c>
      <c r="X242" s="973" t="s">
        <v>783</v>
      </c>
      <c r="Y242" s="973" t="s">
        <v>783</v>
      </c>
      <c r="Z242" s="973" t="s">
        <v>783</v>
      </c>
      <c r="AA242" s="973" t="s">
        <v>783</v>
      </c>
      <c r="AB242" s="973" t="s">
        <v>783</v>
      </c>
      <c r="AC242" s="973" t="s">
        <v>783</v>
      </c>
      <c r="AD242" s="973" t="s">
        <v>783</v>
      </c>
      <c r="AE242" s="973" t="s">
        <v>783</v>
      </c>
      <c r="AF242" s="973" t="s">
        <v>783</v>
      </c>
      <c r="AG242" s="973" t="s">
        <v>783</v>
      </c>
      <c r="AH242" s="973" t="s">
        <v>783</v>
      </c>
      <c r="AI242" s="973" t="s">
        <v>783</v>
      </c>
      <c r="AJ242" s="973" t="s">
        <v>783</v>
      </c>
      <c r="AK242" s="973" t="s">
        <v>783</v>
      </c>
      <c r="AL242" s="973" t="s">
        <v>783</v>
      </c>
      <c r="AM242" s="973" t="s">
        <v>783</v>
      </c>
      <c r="AN242" s="973" t="s">
        <v>783</v>
      </c>
      <c r="AO242" s="973" t="s">
        <v>783</v>
      </c>
      <c r="AP242" s="973" t="s">
        <v>783</v>
      </c>
      <c r="AQ242" s="973" t="s">
        <v>783</v>
      </c>
      <c r="AR242" s="973" t="s">
        <v>783</v>
      </c>
      <c r="AS242" s="973" t="s">
        <v>783</v>
      </c>
      <c r="AT242" s="973" t="s">
        <v>783</v>
      </c>
      <c r="AU242" s="973" t="s">
        <v>783</v>
      </c>
      <c r="AV242" s="973" t="s">
        <v>783</v>
      </c>
      <c r="AW242" s="973" t="s">
        <v>783</v>
      </c>
      <c r="AX242" s="973" t="s">
        <v>783</v>
      </c>
      <c r="AY242" s="973" t="s">
        <v>783</v>
      </c>
      <c r="AZ242" s="973" t="s">
        <v>783</v>
      </c>
      <c r="BA242" s="973" t="s">
        <v>783</v>
      </c>
      <c r="BB242" s="973" t="s">
        <v>783</v>
      </c>
      <c r="BC242" s="973" t="s">
        <v>783</v>
      </c>
      <c r="BD242" s="973" t="s">
        <v>783</v>
      </c>
      <c r="BE242" s="973" t="s">
        <v>783</v>
      </c>
      <c r="BF242" s="973" t="s">
        <v>783</v>
      </c>
      <c r="BG242" s="973" t="s">
        <v>783</v>
      </c>
      <c r="BH242" s="973" t="s">
        <v>783</v>
      </c>
      <c r="BI242" s="973" t="s">
        <v>783</v>
      </c>
      <c r="BJ242" s="973" t="s">
        <v>783</v>
      </c>
      <c r="BK242" s="973" t="s">
        <v>783</v>
      </c>
      <c r="BL242" s="973" t="s">
        <v>783</v>
      </c>
      <c r="BM242" s="973" t="s">
        <v>783</v>
      </c>
      <c r="BN242" s="973" t="s">
        <v>783</v>
      </c>
      <c r="BO242" s="973" t="s">
        <v>783</v>
      </c>
    </row>
    <row r="243" spans="2:67">
      <c r="B243" s="772">
        <f>B242+1</f>
        <v>113</v>
      </c>
      <c r="C243" s="707"/>
      <c r="D243" s="708" t="s">
        <v>1126</v>
      </c>
      <c r="E243" s="702" t="s">
        <v>1315</v>
      </c>
      <c r="F243" s="709"/>
      <c r="G243" s="973" t="s">
        <v>783</v>
      </c>
      <c r="H243" s="973" t="s">
        <v>783</v>
      </c>
      <c r="I243" s="973" t="s">
        <v>783</v>
      </c>
      <c r="J243" s="973" t="s">
        <v>783</v>
      </c>
      <c r="K243" s="973" t="s">
        <v>783</v>
      </c>
      <c r="L243" s="973" t="s">
        <v>783</v>
      </c>
      <c r="M243" s="973" t="s">
        <v>783</v>
      </c>
      <c r="N243" s="973" t="s">
        <v>783</v>
      </c>
      <c r="O243" s="973" t="s">
        <v>783</v>
      </c>
      <c r="P243" s="973" t="s">
        <v>783</v>
      </c>
      <c r="Q243" s="973" t="s">
        <v>783</v>
      </c>
      <c r="R243" s="973" t="s">
        <v>783</v>
      </c>
      <c r="S243" s="973" t="s">
        <v>783</v>
      </c>
      <c r="T243" s="973" t="s">
        <v>783</v>
      </c>
      <c r="U243" s="973" t="s">
        <v>783</v>
      </c>
      <c r="V243" s="973" t="s">
        <v>783</v>
      </c>
      <c r="W243" s="973" t="s">
        <v>783</v>
      </c>
      <c r="X243" s="973" t="s">
        <v>783</v>
      </c>
      <c r="Y243" s="973" t="s">
        <v>783</v>
      </c>
      <c r="Z243" s="973" t="s">
        <v>783</v>
      </c>
      <c r="AA243" s="973" t="s">
        <v>783</v>
      </c>
      <c r="AB243" s="973" t="s">
        <v>783</v>
      </c>
      <c r="AC243" s="973" t="s">
        <v>783</v>
      </c>
      <c r="AD243" s="973" t="s">
        <v>783</v>
      </c>
      <c r="AE243" s="973" t="s">
        <v>783</v>
      </c>
      <c r="AF243" s="973" t="s">
        <v>783</v>
      </c>
      <c r="AG243" s="973" t="s">
        <v>783</v>
      </c>
      <c r="AH243" s="973" t="s">
        <v>783</v>
      </c>
      <c r="AI243" s="973" t="s">
        <v>783</v>
      </c>
      <c r="AJ243" s="973" t="s">
        <v>783</v>
      </c>
      <c r="AK243" s="973" t="s">
        <v>783</v>
      </c>
      <c r="AL243" s="973" t="s">
        <v>783</v>
      </c>
      <c r="AM243" s="973" t="s">
        <v>783</v>
      </c>
      <c r="AN243" s="973" t="s">
        <v>783</v>
      </c>
      <c r="AO243" s="973" t="s">
        <v>783</v>
      </c>
      <c r="AP243" s="973" t="s">
        <v>783</v>
      </c>
      <c r="AQ243" s="973" t="s">
        <v>783</v>
      </c>
      <c r="AR243" s="973" t="s">
        <v>783</v>
      </c>
      <c r="AS243" s="973" t="s">
        <v>783</v>
      </c>
      <c r="AT243" s="973" t="s">
        <v>783</v>
      </c>
      <c r="AU243" s="973" t="s">
        <v>783</v>
      </c>
      <c r="AV243" s="973" t="s">
        <v>783</v>
      </c>
      <c r="AW243" s="973" t="s">
        <v>783</v>
      </c>
      <c r="AX243" s="973" t="s">
        <v>783</v>
      </c>
      <c r="AY243" s="973" t="s">
        <v>783</v>
      </c>
      <c r="AZ243" s="973" t="s">
        <v>783</v>
      </c>
      <c r="BA243" s="973" t="s">
        <v>783</v>
      </c>
      <c r="BB243" s="973" t="s">
        <v>783</v>
      </c>
      <c r="BC243" s="973" t="s">
        <v>783</v>
      </c>
      <c r="BD243" s="973" t="s">
        <v>783</v>
      </c>
      <c r="BE243" s="973" t="s">
        <v>783</v>
      </c>
      <c r="BF243" s="973" t="s">
        <v>783</v>
      </c>
      <c r="BG243" s="973" t="s">
        <v>783</v>
      </c>
      <c r="BH243" s="973" t="s">
        <v>783</v>
      </c>
      <c r="BI243" s="973" t="s">
        <v>783</v>
      </c>
      <c r="BJ243" s="973" t="s">
        <v>783</v>
      </c>
      <c r="BK243" s="973" t="s">
        <v>783</v>
      </c>
      <c r="BL243" s="973" t="s">
        <v>783</v>
      </c>
      <c r="BM243" s="973" t="s">
        <v>783</v>
      </c>
      <c r="BN243" s="973" t="s">
        <v>783</v>
      </c>
      <c r="BO243" s="973" t="s">
        <v>783</v>
      </c>
    </row>
    <row r="244" spans="2:67">
      <c r="B244" s="772" t="s">
        <v>835</v>
      </c>
      <c r="C244" s="707"/>
      <c r="D244" s="708" t="s">
        <v>831</v>
      </c>
      <c r="E244" s="702" t="s">
        <v>1315</v>
      </c>
      <c r="F244" s="709"/>
      <c r="G244" s="973" t="s">
        <v>783</v>
      </c>
      <c r="H244" s="973" t="s">
        <v>783</v>
      </c>
      <c r="I244" s="973" t="s">
        <v>783</v>
      </c>
      <c r="J244" s="973" t="s">
        <v>783</v>
      </c>
      <c r="K244" s="973" t="s">
        <v>783</v>
      </c>
      <c r="L244" s="973" t="s">
        <v>783</v>
      </c>
      <c r="M244" s="973" t="s">
        <v>783</v>
      </c>
      <c r="N244" s="973" t="s">
        <v>783</v>
      </c>
      <c r="O244" s="973" t="s">
        <v>783</v>
      </c>
      <c r="P244" s="973" t="s">
        <v>783</v>
      </c>
      <c r="Q244" s="973" t="s">
        <v>783</v>
      </c>
      <c r="R244" s="973" t="s">
        <v>783</v>
      </c>
      <c r="S244" s="973" t="s">
        <v>783</v>
      </c>
      <c r="T244" s="973" t="s">
        <v>783</v>
      </c>
      <c r="U244" s="973" t="s">
        <v>783</v>
      </c>
      <c r="V244" s="973" t="s">
        <v>783</v>
      </c>
      <c r="W244" s="973" t="s">
        <v>783</v>
      </c>
      <c r="X244" s="973" t="s">
        <v>783</v>
      </c>
      <c r="Y244" s="973" t="s">
        <v>783</v>
      </c>
      <c r="Z244" s="973" t="s">
        <v>783</v>
      </c>
      <c r="AA244" s="973" t="s">
        <v>783</v>
      </c>
      <c r="AB244" s="973" t="s">
        <v>783</v>
      </c>
      <c r="AC244" s="973" t="s">
        <v>783</v>
      </c>
      <c r="AD244" s="973" t="s">
        <v>783</v>
      </c>
      <c r="AE244" s="973" t="s">
        <v>783</v>
      </c>
      <c r="AF244" s="973" t="s">
        <v>783</v>
      </c>
      <c r="AG244" s="973" t="s">
        <v>783</v>
      </c>
      <c r="AH244" s="973" t="s">
        <v>783</v>
      </c>
      <c r="AI244" s="973" t="s">
        <v>783</v>
      </c>
      <c r="AJ244" s="973" t="s">
        <v>783</v>
      </c>
      <c r="AK244" s="973" t="s">
        <v>783</v>
      </c>
      <c r="AL244" s="973" t="s">
        <v>783</v>
      </c>
      <c r="AM244" s="973" t="s">
        <v>783</v>
      </c>
      <c r="AN244" s="973" t="s">
        <v>783</v>
      </c>
      <c r="AO244" s="973" t="s">
        <v>783</v>
      </c>
      <c r="AP244" s="973" t="s">
        <v>783</v>
      </c>
      <c r="AQ244" s="973" t="s">
        <v>783</v>
      </c>
      <c r="AR244" s="973" t="s">
        <v>783</v>
      </c>
      <c r="AS244" s="973" t="s">
        <v>783</v>
      </c>
      <c r="AT244" s="973" t="s">
        <v>783</v>
      </c>
      <c r="AU244" s="973" t="s">
        <v>783</v>
      </c>
      <c r="AV244" s="973" t="s">
        <v>783</v>
      </c>
      <c r="AW244" s="973" t="s">
        <v>783</v>
      </c>
      <c r="AX244" s="973" t="s">
        <v>783</v>
      </c>
      <c r="AY244" s="973" t="s">
        <v>783</v>
      </c>
      <c r="AZ244" s="973" t="s">
        <v>783</v>
      </c>
      <c r="BA244" s="973" t="s">
        <v>783</v>
      </c>
      <c r="BB244" s="973" t="s">
        <v>783</v>
      </c>
      <c r="BC244" s="973" t="s">
        <v>783</v>
      </c>
      <c r="BD244" s="973" t="s">
        <v>783</v>
      </c>
      <c r="BE244" s="973" t="s">
        <v>783</v>
      </c>
      <c r="BF244" s="973" t="s">
        <v>783</v>
      </c>
      <c r="BG244" s="973" t="s">
        <v>783</v>
      </c>
      <c r="BH244" s="973" t="s">
        <v>783</v>
      </c>
      <c r="BI244" s="973" t="s">
        <v>783</v>
      </c>
      <c r="BJ244" s="973" t="s">
        <v>783</v>
      </c>
      <c r="BK244" s="973" t="s">
        <v>783</v>
      </c>
      <c r="BL244" s="973" t="s">
        <v>783</v>
      </c>
      <c r="BM244" s="973" t="s">
        <v>783</v>
      </c>
      <c r="BN244" s="973" t="s">
        <v>783</v>
      </c>
      <c r="BO244" s="973" t="s">
        <v>783</v>
      </c>
    </row>
    <row r="245" spans="2:67">
      <c r="B245" s="772">
        <v>114</v>
      </c>
      <c r="C245" s="710"/>
      <c r="D245" s="669" t="s">
        <v>587</v>
      </c>
      <c r="E245" s="702" t="s">
        <v>1315</v>
      </c>
      <c r="F245" s="709"/>
      <c r="G245" s="973" t="s">
        <v>783</v>
      </c>
      <c r="H245" s="973" t="s">
        <v>783</v>
      </c>
      <c r="I245" s="973" t="s">
        <v>783</v>
      </c>
      <c r="J245" s="973" t="s">
        <v>783</v>
      </c>
      <c r="K245" s="973" t="s">
        <v>783</v>
      </c>
      <c r="L245" s="973" t="s">
        <v>783</v>
      </c>
      <c r="M245" s="973" t="s">
        <v>783</v>
      </c>
      <c r="N245" s="973" t="s">
        <v>783</v>
      </c>
      <c r="O245" s="973" t="s">
        <v>783</v>
      </c>
      <c r="P245" s="973" t="s">
        <v>783</v>
      </c>
      <c r="Q245" s="973" t="s">
        <v>783</v>
      </c>
      <c r="R245" s="973" t="s">
        <v>783</v>
      </c>
      <c r="S245" s="973" t="s">
        <v>783</v>
      </c>
      <c r="T245" s="973" t="s">
        <v>783</v>
      </c>
      <c r="U245" s="973" t="s">
        <v>783</v>
      </c>
      <c r="V245" s="973" t="s">
        <v>783</v>
      </c>
      <c r="W245" s="973" t="s">
        <v>783</v>
      </c>
      <c r="X245" s="973" t="s">
        <v>783</v>
      </c>
      <c r="Y245" s="973" t="s">
        <v>783</v>
      </c>
      <c r="Z245" s="973" t="s">
        <v>783</v>
      </c>
      <c r="AA245" s="973" t="s">
        <v>783</v>
      </c>
      <c r="AB245" s="973" t="s">
        <v>783</v>
      </c>
      <c r="AC245" s="973" t="s">
        <v>783</v>
      </c>
      <c r="AD245" s="973" t="s">
        <v>783</v>
      </c>
      <c r="AE245" s="973" t="s">
        <v>783</v>
      </c>
      <c r="AF245" s="973" t="s">
        <v>783</v>
      </c>
      <c r="AG245" s="973" t="s">
        <v>783</v>
      </c>
      <c r="AH245" s="973" t="s">
        <v>783</v>
      </c>
      <c r="AI245" s="973" t="s">
        <v>783</v>
      </c>
      <c r="AJ245" s="973" t="s">
        <v>783</v>
      </c>
      <c r="AK245" s="973" t="s">
        <v>783</v>
      </c>
      <c r="AL245" s="973" t="s">
        <v>783</v>
      </c>
      <c r="AM245" s="973" t="s">
        <v>783</v>
      </c>
      <c r="AN245" s="973" t="s">
        <v>783</v>
      </c>
      <c r="AO245" s="973" t="s">
        <v>783</v>
      </c>
      <c r="AP245" s="973" t="s">
        <v>783</v>
      </c>
      <c r="AQ245" s="973" t="s">
        <v>783</v>
      </c>
      <c r="AR245" s="973" t="s">
        <v>783</v>
      </c>
      <c r="AS245" s="973" t="s">
        <v>783</v>
      </c>
      <c r="AT245" s="973" t="s">
        <v>783</v>
      </c>
      <c r="AU245" s="973" t="s">
        <v>783</v>
      </c>
      <c r="AV245" s="973" t="s">
        <v>783</v>
      </c>
      <c r="AW245" s="973" t="s">
        <v>783</v>
      </c>
      <c r="AX245" s="973" t="s">
        <v>783</v>
      </c>
      <c r="AY245" s="973" t="s">
        <v>783</v>
      </c>
      <c r="AZ245" s="973" t="s">
        <v>783</v>
      </c>
      <c r="BA245" s="973" t="s">
        <v>783</v>
      </c>
      <c r="BB245" s="973" t="s">
        <v>783</v>
      </c>
      <c r="BC245" s="973" t="s">
        <v>783</v>
      </c>
      <c r="BD245" s="973" t="s">
        <v>783</v>
      </c>
      <c r="BE245" s="973" t="s">
        <v>783</v>
      </c>
      <c r="BF245" s="973" t="s">
        <v>783</v>
      </c>
      <c r="BG245" s="973" t="s">
        <v>783</v>
      </c>
      <c r="BH245" s="973" t="s">
        <v>783</v>
      </c>
      <c r="BI245" s="973" t="s">
        <v>783</v>
      </c>
      <c r="BJ245" s="973" t="s">
        <v>783</v>
      </c>
      <c r="BK245" s="973" t="s">
        <v>783</v>
      </c>
      <c r="BL245" s="973" t="s">
        <v>783</v>
      </c>
      <c r="BM245" s="973" t="s">
        <v>783</v>
      </c>
      <c r="BN245" s="973" t="s">
        <v>783</v>
      </c>
      <c r="BO245" s="973" t="s">
        <v>783</v>
      </c>
    </row>
    <row r="246" spans="2:67">
      <c r="B246" s="772">
        <f t="shared" ref="B246:B254" si="240">B245+1</f>
        <v>115</v>
      </c>
      <c r="C246" s="59" t="s">
        <v>187</v>
      </c>
      <c r="D246" s="701"/>
      <c r="E246" s="702"/>
      <c r="F246" s="838"/>
      <c r="G246" s="1018"/>
      <c r="H246" s="1019"/>
      <c r="I246" s="1019"/>
      <c r="J246" s="1019"/>
      <c r="K246" s="1019"/>
      <c r="L246" s="1019"/>
      <c r="M246" s="1019"/>
      <c r="N246" s="1019"/>
      <c r="O246" s="1019"/>
      <c r="P246" s="1019"/>
      <c r="Q246" s="1019"/>
      <c r="R246" s="1019"/>
      <c r="S246" s="1019"/>
      <c r="T246" s="1019"/>
      <c r="U246" s="1019"/>
      <c r="V246" s="1019"/>
      <c r="W246" s="1019"/>
      <c r="X246" s="1019"/>
      <c r="Y246" s="1019"/>
      <c r="Z246" s="1019"/>
      <c r="AA246" s="1019"/>
      <c r="AB246" s="1019"/>
      <c r="AC246" s="1019"/>
      <c r="AD246" s="1019"/>
      <c r="AE246" s="1019"/>
      <c r="AF246" s="1019"/>
      <c r="AG246" s="1019"/>
      <c r="AH246" s="1019"/>
      <c r="AI246" s="1019"/>
      <c r="AJ246" s="1019"/>
      <c r="AK246" s="1019"/>
      <c r="AL246" s="1019"/>
      <c r="AM246" s="1019"/>
      <c r="AN246" s="1019"/>
      <c r="AO246" s="1019"/>
      <c r="AP246" s="1019"/>
      <c r="AQ246" s="1019"/>
      <c r="AR246" s="1019"/>
      <c r="AS246" s="1019"/>
      <c r="AT246" s="1019"/>
      <c r="AU246" s="1019"/>
      <c r="AV246" s="1019"/>
      <c r="AW246" s="1019"/>
      <c r="AX246" s="1019"/>
      <c r="AY246" s="1019"/>
      <c r="AZ246" s="1019"/>
      <c r="BA246" s="1019"/>
      <c r="BB246" s="1019"/>
      <c r="BC246" s="1019"/>
      <c r="BD246" s="1019"/>
      <c r="BE246" s="1019"/>
      <c r="BF246" s="1019"/>
      <c r="BG246" s="1019"/>
      <c r="BH246" s="1019"/>
      <c r="BI246" s="1019"/>
      <c r="BJ246" s="1019"/>
      <c r="BK246" s="1019"/>
      <c r="BL246" s="1019"/>
      <c r="BM246" s="1019"/>
      <c r="BN246" s="1019"/>
      <c r="BO246" s="1020"/>
    </row>
    <row r="247" spans="2:67">
      <c r="B247" s="772">
        <f t="shared" si="240"/>
        <v>116</v>
      </c>
      <c r="C247" s="60"/>
      <c r="D247" s="701" t="s">
        <v>770</v>
      </c>
      <c r="E247" s="702" t="s">
        <v>1315</v>
      </c>
      <c r="F247" s="709"/>
      <c r="G247" s="973" t="s">
        <v>783</v>
      </c>
      <c r="H247" s="973" t="s">
        <v>783</v>
      </c>
      <c r="I247" s="973" t="s">
        <v>783</v>
      </c>
      <c r="J247" s="973" t="s">
        <v>783</v>
      </c>
      <c r="K247" s="973" t="s">
        <v>783</v>
      </c>
      <c r="L247" s="973" t="s">
        <v>783</v>
      </c>
      <c r="M247" s="973" t="s">
        <v>783</v>
      </c>
      <c r="N247" s="973" t="s">
        <v>783</v>
      </c>
      <c r="O247" s="973" t="s">
        <v>783</v>
      </c>
      <c r="P247" s="973" t="s">
        <v>783</v>
      </c>
      <c r="Q247" s="973" t="s">
        <v>783</v>
      </c>
      <c r="R247" s="973" t="s">
        <v>783</v>
      </c>
      <c r="S247" s="973" t="s">
        <v>783</v>
      </c>
      <c r="T247" s="973" t="s">
        <v>783</v>
      </c>
      <c r="U247" s="973" t="s">
        <v>783</v>
      </c>
      <c r="V247" s="973" t="s">
        <v>783</v>
      </c>
      <c r="W247" s="973" t="s">
        <v>783</v>
      </c>
      <c r="X247" s="973" t="s">
        <v>783</v>
      </c>
      <c r="Y247" s="973" t="s">
        <v>783</v>
      </c>
      <c r="Z247" s="973" t="s">
        <v>783</v>
      </c>
      <c r="AA247" s="973" t="s">
        <v>783</v>
      </c>
      <c r="AB247" s="973" t="s">
        <v>783</v>
      </c>
      <c r="AC247" s="973" t="s">
        <v>783</v>
      </c>
      <c r="AD247" s="973" t="s">
        <v>783</v>
      </c>
      <c r="AE247" s="973" t="s">
        <v>783</v>
      </c>
      <c r="AF247" s="973" t="s">
        <v>783</v>
      </c>
      <c r="AG247" s="973" t="s">
        <v>783</v>
      </c>
      <c r="AH247" s="973" t="s">
        <v>783</v>
      </c>
      <c r="AI247" s="973" t="s">
        <v>783</v>
      </c>
      <c r="AJ247" s="973" t="s">
        <v>783</v>
      </c>
      <c r="AK247" s="973" t="s">
        <v>783</v>
      </c>
      <c r="AL247" s="973" t="s">
        <v>783</v>
      </c>
      <c r="AM247" s="973" t="s">
        <v>783</v>
      </c>
      <c r="AN247" s="973" t="s">
        <v>783</v>
      </c>
      <c r="AO247" s="973" t="s">
        <v>783</v>
      </c>
      <c r="AP247" s="973" t="s">
        <v>783</v>
      </c>
      <c r="AQ247" s="973" t="s">
        <v>783</v>
      </c>
      <c r="AR247" s="973" t="s">
        <v>783</v>
      </c>
      <c r="AS247" s="973" t="s">
        <v>783</v>
      </c>
      <c r="AT247" s="973" t="s">
        <v>783</v>
      </c>
      <c r="AU247" s="973" t="s">
        <v>783</v>
      </c>
      <c r="AV247" s="973" t="s">
        <v>783</v>
      </c>
      <c r="AW247" s="973" t="s">
        <v>783</v>
      </c>
      <c r="AX247" s="973" t="s">
        <v>783</v>
      </c>
      <c r="AY247" s="973" t="s">
        <v>783</v>
      </c>
      <c r="AZ247" s="973" t="s">
        <v>783</v>
      </c>
      <c r="BA247" s="973" t="s">
        <v>783</v>
      </c>
      <c r="BB247" s="973" t="s">
        <v>783</v>
      </c>
      <c r="BC247" s="973" t="s">
        <v>783</v>
      </c>
      <c r="BD247" s="973" t="s">
        <v>783</v>
      </c>
      <c r="BE247" s="973" t="s">
        <v>783</v>
      </c>
      <c r="BF247" s="973" t="s">
        <v>783</v>
      </c>
      <c r="BG247" s="973" t="s">
        <v>783</v>
      </c>
      <c r="BH247" s="973" t="s">
        <v>783</v>
      </c>
      <c r="BI247" s="973" t="s">
        <v>783</v>
      </c>
      <c r="BJ247" s="973" t="s">
        <v>783</v>
      </c>
      <c r="BK247" s="973" t="s">
        <v>783</v>
      </c>
      <c r="BL247" s="973" t="s">
        <v>783</v>
      </c>
      <c r="BM247" s="973" t="s">
        <v>783</v>
      </c>
      <c r="BN247" s="973" t="s">
        <v>783</v>
      </c>
      <c r="BO247" s="973" t="s">
        <v>783</v>
      </c>
    </row>
    <row r="248" spans="2:67">
      <c r="B248" s="772">
        <f t="shared" si="240"/>
        <v>117</v>
      </c>
      <c r="C248" s="61"/>
      <c r="D248" s="701" t="s">
        <v>1128</v>
      </c>
      <c r="E248" s="702" t="s">
        <v>1315</v>
      </c>
      <c r="F248" s="709"/>
      <c r="G248" s="973" t="s">
        <v>783</v>
      </c>
      <c r="H248" s="973" t="s">
        <v>783</v>
      </c>
      <c r="I248" s="973" t="s">
        <v>783</v>
      </c>
      <c r="J248" s="973" t="s">
        <v>783</v>
      </c>
      <c r="K248" s="973" t="s">
        <v>783</v>
      </c>
      <c r="L248" s="973" t="s">
        <v>783</v>
      </c>
      <c r="M248" s="973" t="s">
        <v>783</v>
      </c>
      <c r="N248" s="973" t="s">
        <v>783</v>
      </c>
      <c r="O248" s="973" t="s">
        <v>783</v>
      </c>
      <c r="P248" s="973" t="s">
        <v>783</v>
      </c>
      <c r="Q248" s="973" t="s">
        <v>783</v>
      </c>
      <c r="R248" s="973" t="s">
        <v>783</v>
      </c>
      <c r="S248" s="973" t="s">
        <v>783</v>
      </c>
      <c r="T248" s="973" t="s">
        <v>783</v>
      </c>
      <c r="U248" s="973" t="s">
        <v>783</v>
      </c>
      <c r="V248" s="973" t="s">
        <v>783</v>
      </c>
      <c r="W248" s="973" t="s">
        <v>783</v>
      </c>
      <c r="X248" s="973" t="s">
        <v>783</v>
      </c>
      <c r="Y248" s="973" t="s">
        <v>783</v>
      </c>
      <c r="Z248" s="973" t="s">
        <v>783</v>
      </c>
      <c r="AA248" s="973" t="s">
        <v>783</v>
      </c>
      <c r="AB248" s="973" t="s">
        <v>783</v>
      </c>
      <c r="AC248" s="973" t="s">
        <v>783</v>
      </c>
      <c r="AD248" s="973" t="s">
        <v>783</v>
      </c>
      <c r="AE248" s="973" t="s">
        <v>783</v>
      </c>
      <c r="AF248" s="973" t="s">
        <v>783</v>
      </c>
      <c r="AG248" s="973" t="s">
        <v>783</v>
      </c>
      <c r="AH248" s="973" t="s">
        <v>783</v>
      </c>
      <c r="AI248" s="973" t="s">
        <v>783</v>
      </c>
      <c r="AJ248" s="973" t="s">
        <v>783</v>
      </c>
      <c r="AK248" s="973" t="s">
        <v>783</v>
      </c>
      <c r="AL248" s="973" t="s">
        <v>783</v>
      </c>
      <c r="AM248" s="973" t="s">
        <v>783</v>
      </c>
      <c r="AN248" s="973" t="s">
        <v>783</v>
      </c>
      <c r="AO248" s="973" t="s">
        <v>783</v>
      </c>
      <c r="AP248" s="973" t="s">
        <v>783</v>
      </c>
      <c r="AQ248" s="973" t="s">
        <v>783</v>
      </c>
      <c r="AR248" s="973" t="s">
        <v>783</v>
      </c>
      <c r="AS248" s="973" t="s">
        <v>783</v>
      </c>
      <c r="AT248" s="973" t="s">
        <v>783</v>
      </c>
      <c r="AU248" s="973" t="s">
        <v>783</v>
      </c>
      <c r="AV248" s="973" t="s">
        <v>783</v>
      </c>
      <c r="AW248" s="973" t="s">
        <v>783</v>
      </c>
      <c r="AX248" s="973" t="s">
        <v>783</v>
      </c>
      <c r="AY248" s="973" t="s">
        <v>783</v>
      </c>
      <c r="AZ248" s="973" t="s">
        <v>783</v>
      </c>
      <c r="BA248" s="973" t="s">
        <v>783</v>
      </c>
      <c r="BB248" s="973" t="s">
        <v>783</v>
      </c>
      <c r="BC248" s="973" t="s">
        <v>783</v>
      </c>
      <c r="BD248" s="973" t="s">
        <v>783</v>
      </c>
      <c r="BE248" s="973" t="s">
        <v>783</v>
      </c>
      <c r="BF248" s="973" t="s">
        <v>783</v>
      </c>
      <c r="BG248" s="973" t="s">
        <v>783</v>
      </c>
      <c r="BH248" s="973" t="s">
        <v>783</v>
      </c>
      <c r="BI248" s="973" t="s">
        <v>783</v>
      </c>
      <c r="BJ248" s="973" t="s">
        <v>783</v>
      </c>
      <c r="BK248" s="973" t="s">
        <v>783</v>
      </c>
      <c r="BL248" s="973" t="s">
        <v>783</v>
      </c>
      <c r="BM248" s="973" t="s">
        <v>783</v>
      </c>
      <c r="BN248" s="973" t="s">
        <v>783</v>
      </c>
      <c r="BO248" s="973" t="s">
        <v>783</v>
      </c>
    </row>
    <row r="249" spans="2:67">
      <c r="B249" s="772">
        <f t="shared" si="240"/>
        <v>118</v>
      </c>
      <c r="C249" s="60"/>
      <c r="D249" s="701" t="s">
        <v>1127</v>
      </c>
      <c r="E249" s="702" t="s">
        <v>1315</v>
      </c>
      <c r="F249" s="709"/>
      <c r="G249" s="973" t="s">
        <v>783</v>
      </c>
      <c r="H249" s="973" t="s">
        <v>783</v>
      </c>
      <c r="I249" s="973" t="s">
        <v>783</v>
      </c>
      <c r="J249" s="973" t="s">
        <v>783</v>
      </c>
      <c r="K249" s="973" t="s">
        <v>783</v>
      </c>
      <c r="L249" s="973" t="s">
        <v>783</v>
      </c>
      <c r="M249" s="973" t="s">
        <v>783</v>
      </c>
      <c r="N249" s="973" t="s">
        <v>783</v>
      </c>
      <c r="O249" s="973" t="s">
        <v>783</v>
      </c>
      <c r="P249" s="973" t="s">
        <v>783</v>
      </c>
      <c r="Q249" s="973" t="s">
        <v>783</v>
      </c>
      <c r="R249" s="973" t="s">
        <v>783</v>
      </c>
      <c r="S249" s="973" t="s">
        <v>783</v>
      </c>
      <c r="T249" s="973" t="s">
        <v>783</v>
      </c>
      <c r="U249" s="973" t="s">
        <v>783</v>
      </c>
      <c r="V249" s="973" t="s">
        <v>783</v>
      </c>
      <c r="W249" s="973" t="s">
        <v>783</v>
      </c>
      <c r="X249" s="973" t="s">
        <v>783</v>
      </c>
      <c r="Y249" s="973" t="s">
        <v>783</v>
      </c>
      <c r="Z249" s="973" t="s">
        <v>783</v>
      </c>
      <c r="AA249" s="973" t="s">
        <v>783</v>
      </c>
      <c r="AB249" s="973" t="s">
        <v>783</v>
      </c>
      <c r="AC249" s="973" t="s">
        <v>783</v>
      </c>
      <c r="AD249" s="973" t="s">
        <v>783</v>
      </c>
      <c r="AE249" s="973" t="s">
        <v>783</v>
      </c>
      <c r="AF249" s="973" t="s">
        <v>783</v>
      </c>
      <c r="AG249" s="973" t="s">
        <v>783</v>
      </c>
      <c r="AH249" s="973" t="s">
        <v>783</v>
      </c>
      <c r="AI249" s="973" t="s">
        <v>783</v>
      </c>
      <c r="AJ249" s="973" t="s">
        <v>783</v>
      </c>
      <c r="AK249" s="973" t="s">
        <v>783</v>
      </c>
      <c r="AL249" s="973" t="s">
        <v>783</v>
      </c>
      <c r="AM249" s="973" t="s">
        <v>783</v>
      </c>
      <c r="AN249" s="973" t="s">
        <v>783</v>
      </c>
      <c r="AO249" s="973" t="s">
        <v>783</v>
      </c>
      <c r="AP249" s="973" t="s">
        <v>783</v>
      </c>
      <c r="AQ249" s="973" t="s">
        <v>783</v>
      </c>
      <c r="AR249" s="973" t="s">
        <v>783</v>
      </c>
      <c r="AS249" s="973" t="s">
        <v>783</v>
      </c>
      <c r="AT249" s="973" t="s">
        <v>783</v>
      </c>
      <c r="AU249" s="973" t="s">
        <v>783</v>
      </c>
      <c r="AV249" s="973" t="s">
        <v>783</v>
      </c>
      <c r="AW249" s="973" t="s">
        <v>783</v>
      </c>
      <c r="AX249" s="973" t="s">
        <v>783</v>
      </c>
      <c r="AY249" s="973" t="s">
        <v>783</v>
      </c>
      <c r="AZ249" s="973" t="s">
        <v>783</v>
      </c>
      <c r="BA249" s="973" t="s">
        <v>783</v>
      </c>
      <c r="BB249" s="973" t="s">
        <v>783</v>
      </c>
      <c r="BC249" s="973" t="s">
        <v>783</v>
      </c>
      <c r="BD249" s="973" t="s">
        <v>783</v>
      </c>
      <c r="BE249" s="973" t="s">
        <v>783</v>
      </c>
      <c r="BF249" s="973" t="s">
        <v>783</v>
      </c>
      <c r="BG249" s="973" t="s">
        <v>783</v>
      </c>
      <c r="BH249" s="973" t="s">
        <v>783</v>
      </c>
      <c r="BI249" s="973" t="s">
        <v>783</v>
      </c>
      <c r="BJ249" s="973" t="s">
        <v>783</v>
      </c>
      <c r="BK249" s="973" t="s">
        <v>783</v>
      </c>
      <c r="BL249" s="973" t="s">
        <v>783</v>
      </c>
      <c r="BM249" s="973" t="s">
        <v>783</v>
      </c>
      <c r="BN249" s="973" t="s">
        <v>783</v>
      </c>
      <c r="BO249" s="973" t="s">
        <v>783</v>
      </c>
    </row>
    <row r="250" spans="2:67">
      <c r="B250" s="772">
        <f t="shared" si="240"/>
        <v>119</v>
      </c>
      <c r="C250" s="60"/>
      <c r="D250" s="701" t="s">
        <v>771</v>
      </c>
      <c r="E250" s="702" t="s">
        <v>1315</v>
      </c>
      <c r="F250" s="709"/>
      <c r="G250" s="973" t="s">
        <v>783</v>
      </c>
      <c r="H250" s="973" t="s">
        <v>783</v>
      </c>
      <c r="I250" s="973" t="s">
        <v>783</v>
      </c>
      <c r="J250" s="973" t="s">
        <v>783</v>
      </c>
      <c r="K250" s="973" t="s">
        <v>783</v>
      </c>
      <c r="L250" s="973" t="s">
        <v>783</v>
      </c>
      <c r="M250" s="973" t="s">
        <v>783</v>
      </c>
      <c r="N250" s="973" t="s">
        <v>783</v>
      </c>
      <c r="O250" s="973" t="s">
        <v>783</v>
      </c>
      <c r="P250" s="973" t="s">
        <v>783</v>
      </c>
      <c r="Q250" s="973" t="s">
        <v>783</v>
      </c>
      <c r="R250" s="973" t="s">
        <v>783</v>
      </c>
      <c r="S250" s="973" t="s">
        <v>783</v>
      </c>
      <c r="T250" s="973" t="s">
        <v>783</v>
      </c>
      <c r="U250" s="973" t="s">
        <v>783</v>
      </c>
      <c r="V250" s="973" t="s">
        <v>783</v>
      </c>
      <c r="W250" s="973" t="s">
        <v>783</v>
      </c>
      <c r="X250" s="973" t="s">
        <v>783</v>
      </c>
      <c r="Y250" s="973" t="s">
        <v>783</v>
      </c>
      <c r="Z250" s="973" t="s">
        <v>783</v>
      </c>
      <c r="AA250" s="973" t="s">
        <v>783</v>
      </c>
      <c r="AB250" s="973" t="s">
        <v>783</v>
      </c>
      <c r="AC250" s="973" t="s">
        <v>783</v>
      </c>
      <c r="AD250" s="973" t="s">
        <v>783</v>
      </c>
      <c r="AE250" s="973" t="s">
        <v>783</v>
      </c>
      <c r="AF250" s="973" t="s">
        <v>783</v>
      </c>
      <c r="AG250" s="973" t="s">
        <v>783</v>
      </c>
      <c r="AH250" s="973" t="s">
        <v>783</v>
      </c>
      <c r="AI250" s="973" t="s">
        <v>783</v>
      </c>
      <c r="AJ250" s="973" t="s">
        <v>783</v>
      </c>
      <c r="AK250" s="973" t="s">
        <v>783</v>
      </c>
      <c r="AL250" s="973" t="s">
        <v>783</v>
      </c>
      <c r="AM250" s="973" t="s">
        <v>783</v>
      </c>
      <c r="AN250" s="973" t="s">
        <v>783</v>
      </c>
      <c r="AO250" s="973" t="s">
        <v>783</v>
      </c>
      <c r="AP250" s="973" t="s">
        <v>783</v>
      </c>
      <c r="AQ250" s="973" t="s">
        <v>783</v>
      </c>
      <c r="AR250" s="973" t="s">
        <v>783</v>
      </c>
      <c r="AS250" s="973" t="s">
        <v>783</v>
      </c>
      <c r="AT250" s="973" t="s">
        <v>783</v>
      </c>
      <c r="AU250" s="973" t="s">
        <v>783</v>
      </c>
      <c r="AV250" s="973" t="s">
        <v>783</v>
      </c>
      <c r="AW250" s="973" t="s">
        <v>783</v>
      </c>
      <c r="AX250" s="973" t="s">
        <v>783</v>
      </c>
      <c r="AY250" s="973" t="s">
        <v>783</v>
      </c>
      <c r="AZ250" s="973" t="s">
        <v>783</v>
      </c>
      <c r="BA250" s="973" t="s">
        <v>783</v>
      </c>
      <c r="BB250" s="973" t="s">
        <v>783</v>
      </c>
      <c r="BC250" s="973" t="s">
        <v>783</v>
      </c>
      <c r="BD250" s="973" t="s">
        <v>783</v>
      </c>
      <c r="BE250" s="973" t="s">
        <v>783</v>
      </c>
      <c r="BF250" s="973" t="s">
        <v>783</v>
      </c>
      <c r="BG250" s="973" t="s">
        <v>783</v>
      </c>
      <c r="BH250" s="973" t="s">
        <v>783</v>
      </c>
      <c r="BI250" s="973" t="s">
        <v>783</v>
      </c>
      <c r="BJ250" s="973" t="s">
        <v>783</v>
      </c>
      <c r="BK250" s="973" t="s">
        <v>783</v>
      </c>
      <c r="BL250" s="973" t="s">
        <v>783</v>
      </c>
      <c r="BM250" s="973" t="s">
        <v>783</v>
      </c>
      <c r="BN250" s="973" t="s">
        <v>783</v>
      </c>
      <c r="BO250" s="973" t="s">
        <v>783</v>
      </c>
    </row>
    <row r="251" spans="2:67">
      <c r="B251" s="772">
        <f t="shared" si="240"/>
        <v>120</v>
      </c>
      <c r="C251" s="60"/>
      <c r="D251" s="701" t="s">
        <v>797</v>
      </c>
      <c r="E251" s="702" t="s">
        <v>1315</v>
      </c>
      <c r="F251" s="709"/>
      <c r="G251" s="973" t="s">
        <v>783</v>
      </c>
      <c r="H251" s="973" t="s">
        <v>783</v>
      </c>
      <c r="I251" s="973" t="s">
        <v>783</v>
      </c>
      <c r="J251" s="973" t="s">
        <v>783</v>
      </c>
      <c r="K251" s="973" t="s">
        <v>783</v>
      </c>
      <c r="L251" s="973" t="s">
        <v>783</v>
      </c>
      <c r="M251" s="973" t="s">
        <v>783</v>
      </c>
      <c r="N251" s="973" t="s">
        <v>783</v>
      </c>
      <c r="O251" s="973" t="s">
        <v>783</v>
      </c>
      <c r="P251" s="973" t="s">
        <v>783</v>
      </c>
      <c r="Q251" s="973" t="s">
        <v>783</v>
      </c>
      <c r="R251" s="973" t="s">
        <v>783</v>
      </c>
      <c r="S251" s="973" t="s">
        <v>783</v>
      </c>
      <c r="T251" s="973" t="s">
        <v>783</v>
      </c>
      <c r="U251" s="973" t="s">
        <v>783</v>
      </c>
      <c r="V251" s="973" t="s">
        <v>783</v>
      </c>
      <c r="W251" s="973" t="s">
        <v>783</v>
      </c>
      <c r="X251" s="973" t="s">
        <v>783</v>
      </c>
      <c r="Y251" s="973" t="s">
        <v>783</v>
      </c>
      <c r="Z251" s="973" t="s">
        <v>783</v>
      </c>
      <c r="AA251" s="973" t="s">
        <v>783</v>
      </c>
      <c r="AB251" s="973" t="s">
        <v>783</v>
      </c>
      <c r="AC251" s="973" t="s">
        <v>783</v>
      </c>
      <c r="AD251" s="973" t="s">
        <v>783</v>
      </c>
      <c r="AE251" s="973" t="s">
        <v>783</v>
      </c>
      <c r="AF251" s="973" t="s">
        <v>783</v>
      </c>
      <c r="AG251" s="973" t="s">
        <v>783</v>
      </c>
      <c r="AH251" s="973" t="s">
        <v>783</v>
      </c>
      <c r="AI251" s="973" t="s">
        <v>783</v>
      </c>
      <c r="AJ251" s="973" t="s">
        <v>783</v>
      </c>
      <c r="AK251" s="973" t="s">
        <v>783</v>
      </c>
      <c r="AL251" s="973" t="s">
        <v>783</v>
      </c>
      <c r="AM251" s="973" t="s">
        <v>783</v>
      </c>
      <c r="AN251" s="973" t="s">
        <v>783</v>
      </c>
      <c r="AO251" s="973" t="s">
        <v>783</v>
      </c>
      <c r="AP251" s="973" t="s">
        <v>783</v>
      </c>
      <c r="AQ251" s="973" t="s">
        <v>783</v>
      </c>
      <c r="AR251" s="973" t="s">
        <v>783</v>
      </c>
      <c r="AS251" s="973" t="s">
        <v>783</v>
      </c>
      <c r="AT251" s="973" t="s">
        <v>783</v>
      </c>
      <c r="AU251" s="973" t="s">
        <v>783</v>
      </c>
      <c r="AV251" s="973" t="s">
        <v>783</v>
      </c>
      <c r="AW251" s="973" t="s">
        <v>783</v>
      </c>
      <c r="AX251" s="973" t="s">
        <v>783</v>
      </c>
      <c r="AY251" s="973" t="s">
        <v>783</v>
      </c>
      <c r="AZ251" s="973" t="s">
        <v>783</v>
      </c>
      <c r="BA251" s="973" t="s">
        <v>783</v>
      </c>
      <c r="BB251" s="973" t="s">
        <v>783</v>
      </c>
      <c r="BC251" s="973" t="s">
        <v>783</v>
      </c>
      <c r="BD251" s="973" t="s">
        <v>783</v>
      </c>
      <c r="BE251" s="973" t="s">
        <v>783</v>
      </c>
      <c r="BF251" s="973" t="s">
        <v>783</v>
      </c>
      <c r="BG251" s="973" t="s">
        <v>783</v>
      </c>
      <c r="BH251" s="973" t="s">
        <v>783</v>
      </c>
      <c r="BI251" s="973" t="s">
        <v>783</v>
      </c>
      <c r="BJ251" s="973" t="s">
        <v>783</v>
      </c>
      <c r="BK251" s="973" t="s">
        <v>783</v>
      </c>
      <c r="BL251" s="973" t="s">
        <v>783</v>
      </c>
      <c r="BM251" s="973" t="s">
        <v>783</v>
      </c>
      <c r="BN251" s="973" t="s">
        <v>783</v>
      </c>
      <c r="BO251" s="973" t="s">
        <v>783</v>
      </c>
    </row>
    <row r="252" spans="2:67">
      <c r="B252" s="772">
        <f t="shared" si="240"/>
        <v>121</v>
      </c>
      <c r="C252" s="60"/>
      <c r="D252" s="701" t="s">
        <v>798</v>
      </c>
      <c r="E252" s="702" t="s">
        <v>1315</v>
      </c>
      <c r="F252" s="709"/>
      <c r="G252" s="973" t="s">
        <v>783</v>
      </c>
      <c r="H252" s="973" t="s">
        <v>783</v>
      </c>
      <c r="I252" s="973" t="s">
        <v>783</v>
      </c>
      <c r="J252" s="973" t="s">
        <v>783</v>
      </c>
      <c r="K252" s="973" t="s">
        <v>783</v>
      </c>
      <c r="L252" s="973" t="s">
        <v>783</v>
      </c>
      <c r="M252" s="973" t="s">
        <v>783</v>
      </c>
      <c r="N252" s="973" t="s">
        <v>783</v>
      </c>
      <c r="O252" s="973" t="s">
        <v>783</v>
      </c>
      <c r="P252" s="973" t="s">
        <v>783</v>
      </c>
      <c r="Q252" s="973" t="s">
        <v>783</v>
      </c>
      <c r="R252" s="973" t="s">
        <v>783</v>
      </c>
      <c r="S252" s="973" t="s">
        <v>783</v>
      </c>
      <c r="T252" s="973" t="s">
        <v>783</v>
      </c>
      <c r="U252" s="973" t="s">
        <v>783</v>
      </c>
      <c r="V252" s="973" t="s">
        <v>783</v>
      </c>
      <c r="W252" s="973" t="s">
        <v>783</v>
      </c>
      <c r="X252" s="973" t="s">
        <v>783</v>
      </c>
      <c r="Y252" s="973" t="s">
        <v>783</v>
      </c>
      <c r="Z252" s="973" t="s">
        <v>783</v>
      </c>
      <c r="AA252" s="973" t="s">
        <v>783</v>
      </c>
      <c r="AB252" s="973" t="s">
        <v>783</v>
      </c>
      <c r="AC252" s="973" t="s">
        <v>783</v>
      </c>
      <c r="AD252" s="973" t="s">
        <v>783</v>
      </c>
      <c r="AE252" s="973" t="s">
        <v>783</v>
      </c>
      <c r="AF252" s="973" t="s">
        <v>783</v>
      </c>
      <c r="AG252" s="973" t="s">
        <v>783</v>
      </c>
      <c r="AH252" s="973" t="s">
        <v>783</v>
      </c>
      <c r="AI252" s="973" t="s">
        <v>783</v>
      </c>
      <c r="AJ252" s="973" t="s">
        <v>783</v>
      </c>
      <c r="AK252" s="973" t="s">
        <v>783</v>
      </c>
      <c r="AL252" s="973" t="s">
        <v>783</v>
      </c>
      <c r="AM252" s="973" t="s">
        <v>783</v>
      </c>
      <c r="AN252" s="973" t="s">
        <v>783</v>
      </c>
      <c r="AO252" s="973" t="s">
        <v>783</v>
      </c>
      <c r="AP252" s="973" t="s">
        <v>783</v>
      </c>
      <c r="AQ252" s="973" t="s">
        <v>783</v>
      </c>
      <c r="AR252" s="973" t="s">
        <v>783</v>
      </c>
      <c r="AS252" s="973" t="s">
        <v>783</v>
      </c>
      <c r="AT252" s="973" t="s">
        <v>783</v>
      </c>
      <c r="AU252" s="973" t="s">
        <v>783</v>
      </c>
      <c r="AV252" s="973" t="s">
        <v>783</v>
      </c>
      <c r="AW252" s="973" t="s">
        <v>783</v>
      </c>
      <c r="AX252" s="973" t="s">
        <v>783</v>
      </c>
      <c r="AY252" s="973" t="s">
        <v>783</v>
      </c>
      <c r="AZ252" s="973" t="s">
        <v>783</v>
      </c>
      <c r="BA252" s="973" t="s">
        <v>783</v>
      </c>
      <c r="BB252" s="973" t="s">
        <v>783</v>
      </c>
      <c r="BC252" s="973" t="s">
        <v>783</v>
      </c>
      <c r="BD252" s="973" t="s">
        <v>783</v>
      </c>
      <c r="BE252" s="973" t="s">
        <v>783</v>
      </c>
      <c r="BF252" s="973" t="s">
        <v>783</v>
      </c>
      <c r="BG252" s="973" t="s">
        <v>783</v>
      </c>
      <c r="BH252" s="973" t="s">
        <v>783</v>
      </c>
      <c r="BI252" s="973" t="s">
        <v>783</v>
      </c>
      <c r="BJ252" s="973" t="s">
        <v>783</v>
      </c>
      <c r="BK252" s="973" t="s">
        <v>783</v>
      </c>
      <c r="BL252" s="973" t="s">
        <v>783</v>
      </c>
      <c r="BM252" s="973" t="s">
        <v>783</v>
      </c>
      <c r="BN252" s="973" t="s">
        <v>783</v>
      </c>
      <c r="BO252" s="973" t="s">
        <v>783</v>
      </c>
    </row>
    <row r="253" spans="2:67">
      <c r="B253" s="772">
        <f t="shared" si="240"/>
        <v>122</v>
      </c>
      <c r="C253" s="60"/>
      <c r="D253" s="701" t="s">
        <v>772</v>
      </c>
      <c r="E253" s="702" t="s">
        <v>1315</v>
      </c>
      <c r="F253" s="709"/>
      <c r="G253" s="973" t="s">
        <v>783</v>
      </c>
      <c r="H253" s="973" t="s">
        <v>783</v>
      </c>
      <c r="I253" s="973" t="s">
        <v>783</v>
      </c>
      <c r="J253" s="973" t="s">
        <v>783</v>
      </c>
      <c r="K253" s="973" t="s">
        <v>783</v>
      </c>
      <c r="L253" s="973" t="s">
        <v>783</v>
      </c>
      <c r="M253" s="973" t="s">
        <v>783</v>
      </c>
      <c r="N253" s="973" t="s">
        <v>783</v>
      </c>
      <c r="O253" s="973" t="s">
        <v>783</v>
      </c>
      <c r="P253" s="973" t="s">
        <v>783</v>
      </c>
      <c r="Q253" s="973" t="s">
        <v>783</v>
      </c>
      <c r="R253" s="973" t="s">
        <v>783</v>
      </c>
      <c r="S253" s="973" t="s">
        <v>783</v>
      </c>
      <c r="T253" s="973" t="s">
        <v>783</v>
      </c>
      <c r="U253" s="973" t="s">
        <v>783</v>
      </c>
      <c r="V253" s="973" t="s">
        <v>783</v>
      </c>
      <c r="W253" s="973" t="s">
        <v>783</v>
      </c>
      <c r="X253" s="973" t="s">
        <v>783</v>
      </c>
      <c r="Y253" s="973" t="s">
        <v>783</v>
      </c>
      <c r="Z253" s="973" t="s">
        <v>783</v>
      </c>
      <c r="AA253" s="973" t="s">
        <v>783</v>
      </c>
      <c r="AB253" s="973" t="s">
        <v>783</v>
      </c>
      <c r="AC253" s="973" t="s">
        <v>783</v>
      </c>
      <c r="AD253" s="973" t="s">
        <v>783</v>
      </c>
      <c r="AE253" s="973" t="s">
        <v>783</v>
      </c>
      <c r="AF253" s="973" t="s">
        <v>783</v>
      </c>
      <c r="AG253" s="973" t="s">
        <v>783</v>
      </c>
      <c r="AH253" s="973" t="s">
        <v>783</v>
      </c>
      <c r="AI253" s="973" t="s">
        <v>783</v>
      </c>
      <c r="AJ253" s="973" t="s">
        <v>783</v>
      </c>
      <c r="AK253" s="973" t="s">
        <v>783</v>
      </c>
      <c r="AL253" s="973" t="s">
        <v>783</v>
      </c>
      <c r="AM253" s="973" t="s">
        <v>783</v>
      </c>
      <c r="AN253" s="973" t="s">
        <v>783</v>
      </c>
      <c r="AO253" s="973" t="s">
        <v>783</v>
      </c>
      <c r="AP253" s="973" t="s">
        <v>783</v>
      </c>
      <c r="AQ253" s="973" t="s">
        <v>783</v>
      </c>
      <c r="AR253" s="973" t="s">
        <v>783</v>
      </c>
      <c r="AS253" s="973" t="s">
        <v>783</v>
      </c>
      <c r="AT253" s="973" t="s">
        <v>783</v>
      </c>
      <c r="AU253" s="973" t="s">
        <v>783</v>
      </c>
      <c r="AV253" s="973" t="s">
        <v>783</v>
      </c>
      <c r="AW253" s="973" t="s">
        <v>783</v>
      </c>
      <c r="AX253" s="973" t="s">
        <v>783</v>
      </c>
      <c r="AY253" s="973" t="s">
        <v>783</v>
      </c>
      <c r="AZ253" s="973" t="s">
        <v>783</v>
      </c>
      <c r="BA253" s="973" t="s">
        <v>783</v>
      </c>
      <c r="BB253" s="973" t="s">
        <v>783</v>
      </c>
      <c r="BC253" s="973" t="s">
        <v>783</v>
      </c>
      <c r="BD253" s="973" t="s">
        <v>783</v>
      </c>
      <c r="BE253" s="973" t="s">
        <v>783</v>
      </c>
      <c r="BF253" s="973" t="s">
        <v>783</v>
      </c>
      <c r="BG253" s="973" t="s">
        <v>783</v>
      </c>
      <c r="BH253" s="973" t="s">
        <v>783</v>
      </c>
      <c r="BI253" s="973" t="s">
        <v>783</v>
      </c>
      <c r="BJ253" s="973" t="s">
        <v>783</v>
      </c>
      <c r="BK253" s="973" t="s">
        <v>783</v>
      </c>
      <c r="BL253" s="973" t="s">
        <v>783</v>
      </c>
      <c r="BM253" s="973" t="s">
        <v>783</v>
      </c>
      <c r="BN253" s="973" t="s">
        <v>783</v>
      </c>
      <c r="BO253" s="973" t="s">
        <v>783</v>
      </c>
    </row>
    <row r="254" spans="2:67" ht="13.5" thickBot="1">
      <c r="B254" s="879">
        <f t="shared" si="240"/>
        <v>123</v>
      </c>
      <c r="C254" s="200"/>
      <c r="D254" s="880" t="s">
        <v>799</v>
      </c>
      <c r="E254" s="881" t="s">
        <v>1315</v>
      </c>
      <c r="F254" s="882"/>
      <c r="G254" s="1003" t="s">
        <v>783</v>
      </c>
      <c r="H254" s="1003" t="s">
        <v>783</v>
      </c>
      <c r="I254" s="1003" t="s">
        <v>783</v>
      </c>
      <c r="J254" s="1003" t="s">
        <v>783</v>
      </c>
      <c r="K254" s="1003" t="s">
        <v>783</v>
      </c>
      <c r="L254" s="1003" t="s">
        <v>783</v>
      </c>
      <c r="M254" s="1003" t="s">
        <v>783</v>
      </c>
      <c r="N254" s="1003" t="s">
        <v>783</v>
      </c>
      <c r="O254" s="1003" t="s">
        <v>783</v>
      </c>
      <c r="P254" s="1003" t="s">
        <v>783</v>
      </c>
      <c r="Q254" s="1003" t="s">
        <v>783</v>
      </c>
      <c r="R254" s="1003" t="s">
        <v>783</v>
      </c>
      <c r="S254" s="1003" t="s">
        <v>783</v>
      </c>
      <c r="T254" s="1003" t="s">
        <v>783</v>
      </c>
      <c r="U254" s="1003" t="s">
        <v>783</v>
      </c>
      <c r="V254" s="1003" t="s">
        <v>783</v>
      </c>
      <c r="W254" s="1003" t="s">
        <v>783</v>
      </c>
      <c r="X254" s="1003" t="s">
        <v>783</v>
      </c>
      <c r="Y254" s="1003" t="s">
        <v>783</v>
      </c>
      <c r="Z254" s="1003" t="s">
        <v>783</v>
      </c>
      <c r="AA254" s="1003" t="s">
        <v>783</v>
      </c>
      <c r="AB254" s="1003" t="s">
        <v>783</v>
      </c>
      <c r="AC254" s="1003" t="s">
        <v>783</v>
      </c>
      <c r="AD254" s="1003" t="s">
        <v>783</v>
      </c>
      <c r="AE254" s="1003" t="s">
        <v>783</v>
      </c>
      <c r="AF254" s="1003" t="s">
        <v>783</v>
      </c>
      <c r="AG254" s="1003" t="s">
        <v>783</v>
      </c>
      <c r="AH254" s="1003" t="s">
        <v>783</v>
      </c>
      <c r="AI254" s="1003" t="s">
        <v>783</v>
      </c>
      <c r="AJ254" s="1003" t="s">
        <v>783</v>
      </c>
      <c r="AK254" s="1003" t="s">
        <v>783</v>
      </c>
      <c r="AL254" s="1003" t="s">
        <v>783</v>
      </c>
      <c r="AM254" s="1003" t="s">
        <v>783</v>
      </c>
      <c r="AN254" s="1003" t="s">
        <v>783</v>
      </c>
      <c r="AO254" s="1003" t="s">
        <v>783</v>
      </c>
      <c r="AP254" s="1003" t="s">
        <v>783</v>
      </c>
      <c r="AQ254" s="1003" t="s">
        <v>783</v>
      </c>
      <c r="AR254" s="1003" t="s">
        <v>783</v>
      </c>
      <c r="AS254" s="1003" t="s">
        <v>783</v>
      </c>
      <c r="AT254" s="1003" t="s">
        <v>783</v>
      </c>
      <c r="AU254" s="1003" t="s">
        <v>783</v>
      </c>
      <c r="AV254" s="1003" t="s">
        <v>783</v>
      </c>
      <c r="AW254" s="1003" t="s">
        <v>783</v>
      </c>
      <c r="AX254" s="1003" t="s">
        <v>783</v>
      </c>
      <c r="AY254" s="1003" t="s">
        <v>783</v>
      </c>
      <c r="AZ254" s="1003" t="s">
        <v>783</v>
      </c>
      <c r="BA254" s="1003" t="s">
        <v>783</v>
      </c>
      <c r="BB254" s="1003" t="s">
        <v>783</v>
      </c>
      <c r="BC254" s="1003" t="s">
        <v>783</v>
      </c>
      <c r="BD254" s="1003" t="s">
        <v>783</v>
      </c>
      <c r="BE254" s="1003" t="s">
        <v>783</v>
      </c>
      <c r="BF254" s="1003" t="s">
        <v>783</v>
      </c>
      <c r="BG254" s="1003" t="s">
        <v>783</v>
      </c>
      <c r="BH254" s="1003" t="s">
        <v>783</v>
      </c>
      <c r="BI254" s="1003" t="s">
        <v>783</v>
      </c>
      <c r="BJ254" s="1003" t="s">
        <v>783</v>
      </c>
      <c r="BK254" s="1003" t="s">
        <v>783</v>
      </c>
      <c r="BL254" s="1003" t="s">
        <v>783</v>
      </c>
      <c r="BM254" s="1003" t="s">
        <v>783</v>
      </c>
      <c r="BN254" s="1003" t="s">
        <v>783</v>
      </c>
      <c r="BO254" s="1003" t="s">
        <v>783</v>
      </c>
    </row>
    <row r="255" spans="2:67" ht="13.5" thickBot="1">
      <c r="B255" s="17" t="s">
        <v>16</v>
      </c>
      <c r="C255" s="613"/>
      <c r="D255" s="613"/>
      <c r="E255" s="684"/>
      <c r="F255" s="637"/>
      <c r="G255" s="147">
        <f t="shared" ref="G255:BO255" si="241">G$7</f>
        <v>1990</v>
      </c>
      <c r="H255" s="147">
        <f t="shared" si="241"/>
        <v>1991</v>
      </c>
      <c r="I255" s="147">
        <f t="shared" si="241"/>
        <v>1992</v>
      </c>
      <c r="J255" s="147">
        <f t="shared" si="241"/>
        <v>1993</v>
      </c>
      <c r="K255" s="147">
        <f t="shared" si="241"/>
        <v>1994</v>
      </c>
      <c r="L255" s="147">
        <f t="shared" si="241"/>
        <v>1995</v>
      </c>
      <c r="M255" s="147">
        <f t="shared" si="241"/>
        <v>1996</v>
      </c>
      <c r="N255" s="147">
        <f t="shared" si="241"/>
        <v>1997</v>
      </c>
      <c r="O255" s="147">
        <f t="shared" si="241"/>
        <v>1998</v>
      </c>
      <c r="P255" s="147">
        <f t="shared" si="241"/>
        <v>1999</v>
      </c>
      <c r="Q255" s="147">
        <f t="shared" si="241"/>
        <v>2000</v>
      </c>
      <c r="R255" s="147">
        <f t="shared" si="241"/>
        <v>2001</v>
      </c>
      <c r="S255" s="147">
        <f t="shared" si="241"/>
        <v>2002</v>
      </c>
      <c r="T255" s="147">
        <f t="shared" si="241"/>
        <v>2003</v>
      </c>
      <c r="U255" s="147">
        <f t="shared" si="241"/>
        <v>2004</v>
      </c>
      <c r="V255" s="147">
        <f t="shared" si="241"/>
        <v>2005</v>
      </c>
      <c r="W255" s="147">
        <f t="shared" si="241"/>
        <v>2006</v>
      </c>
      <c r="X255" s="147">
        <f t="shared" si="241"/>
        <v>2007</v>
      </c>
      <c r="Y255" s="147">
        <f t="shared" si="241"/>
        <v>2008</v>
      </c>
      <c r="Z255" s="147">
        <f t="shared" si="241"/>
        <v>2009</v>
      </c>
      <c r="AA255" s="147">
        <f t="shared" si="241"/>
        <v>2010</v>
      </c>
      <c r="AB255" s="147">
        <f t="shared" si="241"/>
        <v>2011</v>
      </c>
      <c r="AC255" s="147">
        <f t="shared" si="241"/>
        <v>2012</v>
      </c>
      <c r="AD255" s="147">
        <f t="shared" si="241"/>
        <v>2013</v>
      </c>
      <c r="AE255" s="147">
        <f t="shared" si="241"/>
        <v>2014</v>
      </c>
      <c r="AF255" s="147">
        <f t="shared" si="241"/>
        <v>2015</v>
      </c>
      <c r="AG255" s="147">
        <f t="shared" si="241"/>
        <v>2016</v>
      </c>
      <c r="AH255" s="147">
        <f t="shared" si="241"/>
        <v>2017</v>
      </c>
      <c r="AI255" s="147">
        <f t="shared" si="241"/>
        <v>2018</v>
      </c>
      <c r="AJ255" s="147">
        <f t="shared" si="241"/>
        <v>2019</v>
      </c>
      <c r="AK255" s="147">
        <f t="shared" si="241"/>
        <v>2020</v>
      </c>
      <c r="AL255" s="147">
        <f t="shared" si="241"/>
        <v>2021</v>
      </c>
      <c r="AM255" s="147">
        <f t="shared" si="241"/>
        <v>2022</v>
      </c>
      <c r="AN255" s="147">
        <f t="shared" si="241"/>
        <v>2023</v>
      </c>
      <c r="AO255" s="147">
        <f t="shared" si="241"/>
        <v>2024</v>
      </c>
      <c r="AP255" s="147">
        <f t="shared" si="241"/>
        <v>2025</v>
      </c>
      <c r="AQ255" s="147">
        <f t="shared" si="241"/>
        <v>2026</v>
      </c>
      <c r="AR255" s="147">
        <f t="shared" si="241"/>
        <v>2027</v>
      </c>
      <c r="AS255" s="147">
        <f t="shared" si="241"/>
        <v>2028</v>
      </c>
      <c r="AT255" s="147">
        <f t="shared" si="241"/>
        <v>2029</v>
      </c>
      <c r="AU255" s="147">
        <f t="shared" si="241"/>
        <v>2030</v>
      </c>
      <c r="AV255" s="147">
        <f t="shared" si="241"/>
        <v>2031</v>
      </c>
      <c r="AW255" s="147">
        <f t="shared" si="241"/>
        <v>2032</v>
      </c>
      <c r="AX255" s="147">
        <f t="shared" si="241"/>
        <v>2033</v>
      </c>
      <c r="AY255" s="147">
        <f t="shared" si="241"/>
        <v>2034</v>
      </c>
      <c r="AZ255" s="147">
        <f t="shared" si="241"/>
        <v>2035</v>
      </c>
      <c r="BA255" s="147">
        <f t="shared" si="241"/>
        <v>2036</v>
      </c>
      <c r="BB255" s="147">
        <f t="shared" si="241"/>
        <v>2037</v>
      </c>
      <c r="BC255" s="147">
        <f t="shared" si="241"/>
        <v>2038</v>
      </c>
      <c r="BD255" s="147">
        <f t="shared" si="241"/>
        <v>2039</v>
      </c>
      <c r="BE255" s="147">
        <f t="shared" si="241"/>
        <v>2040</v>
      </c>
      <c r="BF255" s="147">
        <f t="shared" si="241"/>
        <v>2041</v>
      </c>
      <c r="BG255" s="147">
        <f t="shared" si="241"/>
        <v>2042</v>
      </c>
      <c r="BH255" s="147">
        <f t="shared" si="241"/>
        <v>2043</v>
      </c>
      <c r="BI255" s="147">
        <f t="shared" si="241"/>
        <v>2044</v>
      </c>
      <c r="BJ255" s="147">
        <f t="shared" si="241"/>
        <v>2045</v>
      </c>
      <c r="BK255" s="147">
        <f t="shared" si="241"/>
        <v>2046</v>
      </c>
      <c r="BL255" s="147">
        <f t="shared" si="241"/>
        <v>2047</v>
      </c>
      <c r="BM255" s="147">
        <f t="shared" si="241"/>
        <v>2048</v>
      </c>
      <c r="BN255" s="147">
        <f t="shared" si="241"/>
        <v>2049</v>
      </c>
      <c r="BO255" s="147">
        <f t="shared" si="241"/>
        <v>2050</v>
      </c>
    </row>
    <row r="256" spans="2:67">
      <c r="B256" s="786">
        <v>124</v>
      </c>
      <c r="C256" s="58" t="s">
        <v>800</v>
      </c>
      <c r="D256" s="685"/>
      <c r="E256" s="670"/>
      <c r="F256" s="698"/>
      <c r="G256" s="1029"/>
      <c r="H256" s="1029"/>
      <c r="I256" s="1029"/>
      <c r="J256" s="1029"/>
      <c r="K256" s="1029"/>
      <c r="L256" s="1029"/>
      <c r="M256" s="1029"/>
      <c r="N256" s="1029"/>
      <c r="O256" s="1029"/>
      <c r="P256" s="1029"/>
      <c r="Q256" s="1029"/>
      <c r="R256" s="1029"/>
      <c r="S256" s="1029"/>
      <c r="T256" s="1029"/>
      <c r="U256" s="1029"/>
      <c r="V256" s="1029"/>
      <c r="W256" s="1029"/>
      <c r="X256" s="1029"/>
      <c r="Y256" s="1029"/>
      <c r="Z256" s="1029"/>
      <c r="AA256" s="1029"/>
      <c r="AB256" s="1029"/>
      <c r="AC256" s="1029"/>
      <c r="AD256" s="1029"/>
      <c r="AE256" s="1029"/>
      <c r="AF256" s="1029"/>
      <c r="AG256" s="1029"/>
      <c r="AH256" s="1029"/>
      <c r="AI256" s="1029"/>
      <c r="AJ256" s="1029"/>
      <c r="AK256" s="1029"/>
      <c r="AL256" s="1029"/>
      <c r="AM256" s="1029"/>
      <c r="AN256" s="1029"/>
      <c r="AO256" s="1029"/>
      <c r="AP256" s="1029"/>
      <c r="AQ256" s="1029"/>
      <c r="AR256" s="1029"/>
      <c r="AS256" s="1029"/>
      <c r="AT256" s="1029"/>
      <c r="AU256" s="1029"/>
      <c r="AV256" s="1029"/>
      <c r="AW256" s="1029"/>
      <c r="AX256" s="1029"/>
      <c r="AY256" s="1029"/>
      <c r="AZ256" s="1029"/>
      <c r="BA256" s="1029"/>
      <c r="BB256" s="1029"/>
      <c r="BC256" s="1029"/>
      <c r="BD256" s="1029"/>
      <c r="BE256" s="1029"/>
      <c r="BF256" s="1029"/>
      <c r="BG256" s="1029"/>
      <c r="BH256" s="1029"/>
      <c r="BI256" s="1029"/>
      <c r="BJ256" s="1029"/>
      <c r="BK256" s="1029"/>
      <c r="BL256" s="1029"/>
      <c r="BM256" s="1029"/>
      <c r="BN256" s="1029"/>
      <c r="BO256" s="1029"/>
    </row>
    <row r="257" spans="2:67">
      <c r="B257" s="728" t="s">
        <v>815</v>
      </c>
      <c r="C257" s="60"/>
      <c r="D257" s="686" t="s">
        <v>1148</v>
      </c>
      <c r="E257" s="667" t="s">
        <v>1315</v>
      </c>
      <c r="F257" s="699"/>
      <c r="G257" s="1002" t="s">
        <v>783</v>
      </c>
      <c r="H257" s="1002" t="s">
        <v>783</v>
      </c>
      <c r="I257" s="1002" t="s">
        <v>783</v>
      </c>
      <c r="J257" s="1002" t="s">
        <v>783</v>
      </c>
      <c r="K257" s="1002" t="s">
        <v>783</v>
      </c>
      <c r="L257" s="1002" t="s">
        <v>783</v>
      </c>
      <c r="M257" s="1002" t="s">
        <v>783</v>
      </c>
      <c r="N257" s="1002" t="s">
        <v>783</v>
      </c>
      <c r="O257" s="1002" t="s">
        <v>783</v>
      </c>
      <c r="P257" s="1002" t="s">
        <v>783</v>
      </c>
      <c r="Q257" s="1002" t="s">
        <v>783</v>
      </c>
      <c r="R257" s="1002" t="s">
        <v>783</v>
      </c>
      <c r="S257" s="1002" t="s">
        <v>783</v>
      </c>
      <c r="T257" s="1002" t="s">
        <v>783</v>
      </c>
      <c r="U257" s="1002" t="s">
        <v>783</v>
      </c>
      <c r="V257" s="1002" t="s">
        <v>783</v>
      </c>
      <c r="W257" s="1002" t="s">
        <v>783</v>
      </c>
      <c r="X257" s="1002" t="s">
        <v>783</v>
      </c>
      <c r="Y257" s="1002" t="s">
        <v>783</v>
      </c>
      <c r="Z257" s="1002" t="s">
        <v>783</v>
      </c>
      <c r="AA257" s="1002" t="s">
        <v>783</v>
      </c>
      <c r="AB257" s="1002" t="s">
        <v>783</v>
      </c>
      <c r="AC257" s="1002" t="s">
        <v>783</v>
      </c>
      <c r="AD257" s="1002" t="s">
        <v>783</v>
      </c>
      <c r="AE257" s="1002" t="s">
        <v>783</v>
      </c>
      <c r="AF257" s="1002" t="s">
        <v>783</v>
      </c>
      <c r="AG257" s="1002" t="s">
        <v>783</v>
      </c>
      <c r="AH257" s="1002" t="s">
        <v>783</v>
      </c>
      <c r="AI257" s="1002" t="s">
        <v>783</v>
      </c>
      <c r="AJ257" s="1002" t="s">
        <v>783</v>
      </c>
      <c r="AK257" s="1002" t="s">
        <v>783</v>
      </c>
      <c r="AL257" s="1002" t="s">
        <v>783</v>
      </c>
      <c r="AM257" s="1002" t="s">
        <v>783</v>
      </c>
      <c r="AN257" s="1002" t="s">
        <v>783</v>
      </c>
      <c r="AO257" s="1002" t="s">
        <v>783</v>
      </c>
      <c r="AP257" s="1002" t="s">
        <v>783</v>
      </c>
      <c r="AQ257" s="1002" t="s">
        <v>783</v>
      </c>
      <c r="AR257" s="1002" t="s">
        <v>783</v>
      </c>
      <c r="AS257" s="1002" t="s">
        <v>783</v>
      </c>
      <c r="AT257" s="1002" t="s">
        <v>783</v>
      </c>
      <c r="AU257" s="1002" t="s">
        <v>783</v>
      </c>
      <c r="AV257" s="1002" t="s">
        <v>783</v>
      </c>
      <c r="AW257" s="1002" t="s">
        <v>783</v>
      </c>
      <c r="AX257" s="1002" t="s">
        <v>783</v>
      </c>
      <c r="AY257" s="1002" t="s">
        <v>783</v>
      </c>
      <c r="AZ257" s="1002" t="s">
        <v>783</v>
      </c>
      <c r="BA257" s="1002" t="s">
        <v>783</v>
      </c>
      <c r="BB257" s="1002" t="s">
        <v>783</v>
      </c>
      <c r="BC257" s="1002" t="s">
        <v>783</v>
      </c>
      <c r="BD257" s="1002" t="s">
        <v>783</v>
      </c>
      <c r="BE257" s="1002" t="s">
        <v>783</v>
      </c>
      <c r="BF257" s="1002" t="s">
        <v>783</v>
      </c>
      <c r="BG257" s="1002" t="s">
        <v>783</v>
      </c>
      <c r="BH257" s="1002" t="s">
        <v>783</v>
      </c>
      <c r="BI257" s="1002" t="s">
        <v>783</v>
      </c>
      <c r="BJ257" s="1002" t="s">
        <v>783</v>
      </c>
      <c r="BK257" s="1002" t="s">
        <v>783</v>
      </c>
      <c r="BL257" s="1002" t="s">
        <v>783</v>
      </c>
      <c r="BM257" s="1002" t="s">
        <v>783</v>
      </c>
      <c r="BN257" s="1002" t="s">
        <v>783</v>
      </c>
      <c r="BO257" s="1002" t="s">
        <v>783</v>
      </c>
    </row>
    <row r="258" spans="2:67">
      <c r="B258" s="728" t="s">
        <v>816</v>
      </c>
      <c r="C258" s="60"/>
      <c r="D258" s="686" t="s">
        <v>1119</v>
      </c>
      <c r="E258" s="667" t="s">
        <v>1315</v>
      </c>
      <c r="F258" s="699"/>
      <c r="G258" s="973" t="s">
        <v>783</v>
      </c>
      <c r="H258" s="973" t="s">
        <v>783</v>
      </c>
      <c r="I258" s="973" t="s">
        <v>783</v>
      </c>
      <c r="J258" s="973" t="s">
        <v>783</v>
      </c>
      <c r="K258" s="973" t="s">
        <v>783</v>
      </c>
      <c r="L258" s="973" t="s">
        <v>783</v>
      </c>
      <c r="M258" s="973" t="s">
        <v>783</v>
      </c>
      <c r="N258" s="973" t="s">
        <v>783</v>
      </c>
      <c r="O258" s="973" t="s">
        <v>783</v>
      </c>
      <c r="P258" s="973" t="s">
        <v>783</v>
      </c>
      <c r="Q258" s="973" t="s">
        <v>783</v>
      </c>
      <c r="R258" s="973" t="s">
        <v>783</v>
      </c>
      <c r="S258" s="973" t="s">
        <v>783</v>
      </c>
      <c r="T258" s="973" t="s">
        <v>783</v>
      </c>
      <c r="U258" s="973" t="s">
        <v>783</v>
      </c>
      <c r="V258" s="973" t="s">
        <v>783</v>
      </c>
      <c r="W258" s="973" t="s">
        <v>783</v>
      </c>
      <c r="X258" s="973" t="s">
        <v>783</v>
      </c>
      <c r="Y258" s="973" t="s">
        <v>783</v>
      </c>
      <c r="Z258" s="973" t="s">
        <v>783</v>
      </c>
      <c r="AA258" s="973" t="s">
        <v>783</v>
      </c>
      <c r="AB258" s="973" t="s">
        <v>783</v>
      </c>
      <c r="AC258" s="973" t="s">
        <v>783</v>
      </c>
      <c r="AD258" s="973" t="s">
        <v>783</v>
      </c>
      <c r="AE258" s="973" t="s">
        <v>783</v>
      </c>
      <c r="AF258" s="973" t="s">
        <v>783</v>
      </c>
      <c r="AG258" s="973" t="s">
        <v>783</v>
      </c>
      <c r="AH258" s="973" t="s">
        <v>783</v>
      </c>
      <c r="AI258" s="973" t="s">
        <v>783</v>
      </c>
      <c r="AJ258" s="973" t="s">
        <v>783</v>
      </c>
      <c r="AK258" s="973" t="s">
        <v>783</v>
      </c>
      <c r="AL258" s="973" t="s">
        <v>783</v>
      </c>
      <c r="AM258" s="973" t="s">
        <v>783</v>
      </c>
      <c r="AN258" s="973" t="s">
        <v>783</v>
      </c>
      <c r="AO258" s="973" t="s">
        <v>783</v>
      </c>
      <c r="AP258" s="973" t="s">
        <v>783</v>
      </c>
      <c r="AQ258" s="973" t="s">
        <v>783</v>
      </c>
      <c r="AR258" s="973" t="s">
        <v>783</v>
      </c>
      <c r="AS258" s="973" t="s">
        <v>783</v>
      </c>
      <c r="AT258" s="973" t="s">
        <v>783</v>
      </c>
      <c r="AU258" s="973" t="s">
        <v>783</v>
      </c>
      <c r="AV258" s="973" t="s">
        <v>783</v>
      </c>
      <c r="AW258" s="973" t="s">
        <v>783</v>
      </c>
      <c r="AX258" s="973" t="s">
        <v>783</v>
      </c>
      <c r="AY258" s="973" t="s">
        <v>783</v>
      </c>
      <c r="AZ258" s="973" t="s">
        <v>783</v>
      </c>
      <c r="BA258" s="973" t="s">
        <v>783</v>
      </c>
      <c r="BB258" s="973" t="s">
        <v>783</v>
      </c>
      <c r="BC258" s="973" t="s">
        <v>783</v>
      </c>
      <c r="BD258" s="973" t="s">
        <v>783</v>
      </c>
      <c r="BE258" s="973" t="s">
        <v>783</v>
      </c>
      <c r="BF258" s="973" t="s">
        <v>783</v>
      </c>
      <c r="BG258" s="973" t="s">
        <v>783</v>
      </c>
      <c r="BH258" s="973" t="s">
        <v>783</v>
      </c>
      <c r="BI258" s="973" t="s">
        <v>783</v>
      </c>
      <c r="BJ258" s="973" t="s">
        <v>783</v>
      </c>
      <c r="BK258" s="973" t="s">
        <v>783</v>
      </c>
      <c r="BL258" s="973" t="s">
        <v>783</v>
      </c>
      <c r="BM258" s="973" t="s">
        <v>783</v>
      </c>
      <c r="BN258" s="973" t="s">
        <v>783</v>
      </c>
      <c r="BO258" s="973" t="s">
        <v>783</v>
      </c>
    </row>
    <row r="259" spans="2:67">
      <c r="B259" s="728" t="s">
        <v>817</v>
      </c>
      <c r="C259" s="60"/>
      <c r="D259" s="686" t="s">
        <v>776</v>
      </c>
      <c r="E259" s="667" t="s">
        <v>1315</v>
      </c>
      <c r="F259" s="699"/>
      <c r="G259" s="973" t="s">
        <v>783</v>
      </c>
      <c r="H259" s="973" t="s">
        <v>783</v>
      </c>
      <c r="I259" s="973" t="s">
        <v>783</v>
      </c>
      <c r="J259" s="973" t="s">
        <v>783</v>
      </c>
      <c r="K259" s="973" t="s">
        <v>783</v>
      </c>
      <c r="L259" s="973" t="s">
        <v>783</v>
      </c>
      <c r="M259" s="973" t="s">
        <v>783</v>
      </c>
      <c r="N259" s="973" t="s">
        <v>783</v>
      </c>
      <c r="O259" s="973" t="s">
        <v>783</v>
      </c>
      <c r="P259" s="973" t="s">
        <v>783</v>
      </c>
      <c r="Q259" s="973" t="s">
        <v>783</v>
      </c>
      <c r="R259" s="973" t="s">
        <v>783</v>
      </c>
      <c r="S259" s="973" t="s">
        <v>783</v>
      </c>
      <c r="T259" s="973" t="s">
        <v>783</v>
      </c>
      <c r="U259" s="973" t="s">
        <v>783</v>
      </c>
      <c r="V259" s="973" t="s">
        <v>783</v>
      </c>
      <c r="W259" s="973" t="s">
        <v>783</v>
      </c>
      <c r="X259" s="973" t="s">
        <v>783</v>
      </c>
      <c r="Y259" s="973" t="s">
        <v>783</v>
      </c>
      <c r="Z259" s="973" t="s">
        <v>783</v>
      </c>
      <c r="AA259" s="973" t="s">
        <v>783</v>
      </c>
      <c r="AB259" s="973" t="s">
        <v>783</v>
      </c>
      <c r="AC259" s="973" t="s">
        <v>783</v>
      </c>
      <c r="AD259" s="973" t="s">
        <v>783</v>
      </c>
      <c r="AE259" s="973" t="s">
        <v>783</v>
      </c>
      <c r="AF259" s="973" t="s">
        <v>783</v>
      </c>
      <c r="AG259" s="973" t="s">
        <v>783</v>
      </c>
      <c r="AH259" s="973" t="s">
        <v>783</v>
      </c>
      <c r="AI259" s="973" t="s">
        <v>783</v>
      </c>
      <c r="AJ259" s="973" t="s">
        <v>783</v>
      </c>
      <c r="AK259" s="973" t="s">
        <v>783</v>
      </c>
      <c r="AL259" s="973" t="s">
        <v>783</v>
      </c>
      <c r="AM259" s="973" t="s">
        <v>783</v>
      </c>
      <c r="AN259" s="973" t="s">
        <v>783</v>
      </c>
      <c r="AO259" s="973" t="s">
        <v>783</v>
      </c>
      <c r="AP259" s="973" t="s">
        <v>783</v>
      </c>
      <c r="AQ259" s="973" t="s">
        <v>783</v>
      </c>
      <c r="AR259" s="973" t="s">
        <v>783</v>
      </c>
      <c r="AS259" s="973" t="s">
        <v>783</v>
      </c>
      <c r="AT259" s="973" t="s">
        <v>783</v>
      </c>
      <c r="AU259" s="973" t="s">
        <v>783</v>
      </c>
      <c r="AV259" s="973" t="s">
        <v>783</v>
      </c>
      <c r="AW259" s="973" t="s">
        <v>783</v>
      </c>
      <c r="AX259" s="973" t="s">
        <v>783</v>
      </c>
      <c r="AY259" s="973" t="s">
        <v>783</v>
      </c>
      <c r="AZ259" s="973" t="s">
        <v>783</v>
      </c>
      <c r="BA259" s="973" t="s">
        <v>783</v>
      </c>
      <c r="BB259" s="973" t="s">
        <v>783</v>
      </c>
      <c r="BC259" s="973" t="s">
        <v>783</v>
      </c>
      <c r="BD259" s="973" t="s">
        <v>783</v>
      </c>
      <c r="BE259" s="973" t="s">
        <v>783</v>
      </c>
      <c r="BF259" s="973" t="s">
        <v>783</v>
      </c>
      <c r="BG259" s="973" t="s">
        <v>783</v>
      </c>
      <c r="BH259" s="973" t="s">
        <v>783</v>
      </c>
      <c r="BI259" s="973" t="s">
        <v>783</v>
      </c>
      <c r="BJ259" s="973" t="s">
        <v>783</v>
      </c>
      <c r="BK259" s="973" t="s">
        <v>783</v>
      </c>
      <c r="BL259" s="973" t="s">
        <v>783</v>
      </c>
      <c r="BM259" s="973" t="s">
        <v>783</v>
      </c>
      <c r="BN259" s="973" t="s">
        <v>783</v>
      </c>
      <c r="BO259" s="973" t="s">
        <v>783</v>
      </c>
    </row>
    <row r="260" spans="2:67">
      <c r="B260" s="728" t="s">
        <v>818</v>
      </c>
      <c r="C260" s="60"/>
      <c r="D260" s="686" t="s">
        <v>1120</v>
      </c>
      <c r="E260" s="667" t="s">
        <v>1315</v>
      </c>
      <c r="F260" s="692"/>
      <c r="G260" s="973" t="s">
        <v>783</v>
      </c>
      <c r="H260" s="973" t="s">
        <v>783</v>
      </c>
      <c r="I260" s="973" t="s">
        <v>783</v>
      </c>
      <c r="J260" s="973" t="s">
        <v>783</v>
      </c>
      <c r="K260" s="973" t="s">
        <v>783</v>
      </c>
      <c r="L260" s="973" t="s">
        <v>783</v>
      </c>
      <c r="M260" s="973" t="s">
        <v>783</v>
      </c>
      <c r="N260" s="973" t="s">
        <v>783</v>
      </c>
      <c r="O260" s="973" t="s">
        <v>783</v>
      </c>
      <c r="P260" s="973" t="s">
        <v>783</v>
      </c>
      <c r="Q260" s="973" t="s">
        <v>783</v>
      </c>
      <c r="R260" s="973" t="s">
        <v>783</v>
      </c>
      <c r="S260" s="973" t="s">
        <v>783</v>
      </c>
      <c r="T260" s="973" t="s">
        <v>783</v>
      </c>
      <c r="U260" s="973" t="s">
        <v>783</v>
      </c>
      <c r="V260" s="973" t="s">
        <v>783</v>
      </c>
      <c r="W260" s="973" t="s">
        <v>783</v>
      </c>
      <c r="X260" s="973" t="s">
        <v>783</v>
      </c>
      <c r="Y260" s="973" t="s">
        <v>783</v>
      </c>
      <c r="Z260" s="973" t="s">
        <v>783</v>
      </c>
      <c r="AA260" s="973" t="s">
        <v>783</v>
      </c>
      <c r="AB260" s="973" t="s">
        <v>783</v>
      </c>
      <c r="AC260" s="973" t="s">
        <v>783</v>
      </c>
      <c r="AD260" s="973" t="s">
        <v>783</v>
      </c>
      <c r="AE260" s="973" t="s">
        <v>783</v>
      </c>
      <c r="AF260" s="973" t="s">
        <v>783</v>
      </c>
      <c r="AG260" s="973" t="s">
        <v>783</v>
      </c>
      <c r="AH260" s="973" t="s">
        <v>783</v>
      </c>
      <c r="AI260" s="973" t="s">
        <v>783</v>
      </c>
      <c r="AJ260" s="973" t="s">
        <v>783</v>
      </c>
      <c r="AK260" s="973" t="s">
        <v>783</v>
      </c>
      <c r="AL260" s="973" t="s">
        <v>783</v>
      </c>
      <c r="AM260" s="973" t="s">
        <v>783</v>
      </c>
      <c r="AN260" s="973" t="s">
        <v>783</v>
      </c>
      <c r="AO260" s="973" t="s">
        <v>783</v>
      </c>
      <c r="AP260" s="973" t="s">
        <v>783</v>
      </c>
      <c r="AQ260" s="973" t="s">
        <v>783</v>
      </c>
      <c r="AR260" s="973" t="s">
        <v>783</v>
      </c>
      <c r="AS260" s="973" t="s">
        <v>783</v>
      </c>
      <c r="AT260" s="973" t="s">
        <v>783</v>
      </c>
      <c r="AU260" s="973" t="s">
        <v>783</v>
      </c>
      <c r="AV260" s="973" t="s">
        <v>783</v>
      </c>
      <c r="AW260" s="973" t="s">
        <v>783</v>
      </c>
      <c r="AX260" s="973" t="s">
        <v>783</v>
      </c>
      <c r="AY260" s="973" t="s">
        <v>783</v>
      </c>
      <c r="AZ260" s="973" t="s">
        <v>783</v>
      </c>
      <c r="BA260" s="973" t="s">
        <v>783</v>
      </c>
      <c r="BB260" s="973" t="s">
        <v>783</v>
      </c>
      <c r="BC260" s="973" t="s">
        <v>783</v>
      </c>
      <c r="BD260" s="973" t="s">
        <v>783</v>
      </c>
      <c r="BE260" s="973" t="s">
        <v>783</v>
      </c>
      <c r="BF260" s="973" t="s">
        <v>783</v>
      </c>
      <c r="BG260" s="973" t="s">
        <v>783</v>
      </c>
      <c r="BH260" s="973" t="s">
        <v>783</v>
      </c>
      <c r="BI260" s="973" t="s">
        <v>783</v>
      </c>
      <c r="BJ260" s="973" t="s">
        <v>783</v>
      </c>
      <c r="BK260" s="973" t="s">
        <v>783</v>
      </c>
      <c r="BL260" s="973" t="s">
        <v>783</v>
      </c>
      <c r="BM260" s="973" t="s">
        <v>783</v>
      </c>
      <c r="BN260" s="973" t="s">
        <v>783</v>
      </c>
      <c r="BO260" s="973" t="s">
        <v>783</v>
      </c>
    </row>
    <row r="261" spans="2:67" ht="14.25">
      <c r="B261" s="728" t="s">
        <v>819</v>
      </c>
      <c r="C261" s="60"/>
      <c r="D261" s="686" t="s">
        <v>1121</v>
      </c>
      <c r="E261" s="670" t="s">
        <v>188</v>
      </c>
      <c r="F261" s="699"/>
      <c r="G261" s="973" t="s">
        <v>783</v>
      </c>
      <c r="H261" s="973" t="s">
        <v>783</v>
      </c>
      <c r="I261" s="973" t="s">
        <v>783</v>
      </c>
      <c r="J261" s="973" t="s">
        <v>783</v>
      </c>
      <c r="K261" s="973" t="s">
        <v>783</v>
      </c>
      <c r="L261" s="973" t="s">
        <v>783</v>
      </c>
      <c r="M261" s="973" t="s">
        <v>783</v>
      </c>
      <c r="N261" s="973" t="s">
        <v>783</v>
      </c>
      <c r="O261" s="973" t="s">
        <v>783</v>
      </c>
      <c r="P261" s="973" t="s">
        <v>783</v>
      </c>
      <c r="Q261" s="973" t="s">
        <v>783</v>
      </c>
      <c r="R261" s="973" t="s">
        <v>783</v>
      </c>
      <c r="S261" s="973" t="s">
        <v>783</v>
      </c>
      <c r="T261" s="973" t="s">
        <v>783</v>
      </c>
      <c r="U261" s="973" t="s">
        <v>783</v>
      </c>
      <c r="V261" s="973" t="s">
        <v>783</v>
      </c>
      <c r="W261" s="973" t="s">
        <v>783</v>
      </c>
      <c r="X261" s="973" t="s">
        <v>783</v>
      </c>
      <c r="Y261" s="973" t="s">
        <v>783</v>
      </c>
      <c r="Z261" s="973" t="s">
        <v>783</v>
      </c>
      <c r="AA261" s="973" t="s">
        <v>783</v>
      </c>
      <c r="AB261" s="973" t="s">
        <v>783</v>
      </c>
      <c r="AC261" s="973" t="s">
        <v>783</v>
      </c>
      <c r="AD261" s="973" t="s">
        <v>783</v>
      </c>
      <c r="AE261" s="973" t="s">
        <v>783</v>
      </c>
      <c r="AF261" s="973" t="s">
        <v>783</v>
      </c>
      <c r="AG261" s="973" t="s">
        <v>783</v>
      </c>
      <c r="AH261" s="973" t="s">
        <v>783</v>
      </c>
      <c r="AI261" s="973" t="s">
        <v>783</v>
      </c>
      <c r="AJ261" s="973" t="s">
        <v>783</v>
      </c>
      <c r="AK261" s="973" t="s">
        <v>783</v>
      </c>
      <c r="AL261" s="973" t="s">
        <v>783</v>
      </c>
      <c r="AM261" s="973" t="s">
        <v>783</v>
      </c>
      <c r="AN261" s="973" t="s">
        <v>783</v>
      </c>
      <c r="AO261" s="973" t="s">
        <v>783</v>
      </c>
      <c r="AP261" s="973" t="s">
        <v>783</v>
      </c>
      <c r="AQ261" s="973" t="s">
        <v>783</v>
      </c>
      <c r="AR261" s="973" t="s">
        <v>783</v>
      </c>
      <c r="AS261" s="973" t="s">
        <v>783</v>
      </c>
      <c r="AT261" s="973" t="s">
        <v>783</v>
      </c>
      <c r="AU261" s="973" t="s">
        <v>783</v>
      </c>
      <c r="AV261" s="973" t="s">
        <v>783</v>
      </c>
      <c r="AW261" s="973" t="s">
        <v>783</v>
      </c>
      <c r="AX261" s="973" t="s">
        <v>783</v>
      </c>
      <c r="AY261" s="973" t="s">
        <v>783</v>
      </c>
      <c r="AZ261" s="973" t="s">
        <v>783</v>
      </c>
      <c r="BA261" s="973" t="s">
        <v>783</v>
      </c>
      <c r="BB261" s="973" t="s">
        <v>783</v>
      </c>
      <c r="BC261" s="973" t="s">
        <v>783</v>
      </c>
      <c r="BD261" s="973" t="s">
        <v>783</v>
      </c>
      <c r="BE261" s="973" t="s">
        <v>783</v>
      </c>
      <c r="BF261" s="973" t="s">
        <v>783</v>
      </c>
      <c r="BG261" s="973" t="s">
        <v>783</v>
      </c>
      <c r="BH261" s="973" t="s">
        <v>783</v>
      </c>
      <c r="BI261" s="973" t="s">
        <v>783</v>
      </c>
      <c r="BJ261" s="973" t="s">
        <v>783</v>
      </c>
      <c r="BK261" s="973" t="s">
        <v>783</v>
      </c>
      <c r="BL261" s="973" t="s">
        <v>783</v>
      </c>
      <c r="BM261" s="973" t="s">
        <v>783</v>
      </c>
      <c r="BN261" s="973" t="s">
        <v>783</v>
      </c>
      <c r="BO261" s="973" t="s">
        <v>783</v>
      </c>
    </row>
    <row r="262" spans="2:67">
      <c r="B262" s="728" t="s">
        <v>820</v>
      </c>
      <c r="C262" s="60"/>
      <c r="D262" s="686" t="s">
        <v>1122</v>
      </c>
      <c r="E262" s="667" t="s">
        <v>1315</v>
      </c>
      <c r="F262" s="699"/>
      <c r="G262" s="973" t="s">
        <v>783</v>
      </c>
      <c r="H262" s="973" t="s">
        <v>783</v>
      </c>
      <c r="I262" s="973" t="s">
        <v>783</v>
      </c>
      <c r="J262" s="973" t="s">
        <v>783</v>
      </c>
      <c r="K262" s="973" t="s">
        <v>783</v>
      </c>
      <c r="L262" s="973" t="s">
        <v>783</v>
      </c>
      <c r="M262" s="973" t="s">
        <v>783</v>
      </c>
      <c r="N262" s="973" t="s">
        <v>783</v>
      </c>
      <c r="O262" s="973" t="s">
        <v>783</v>
      </c>
      <c r="P262" s="973" t="s">
        <v>783</v>
      </c>
      <c r="Q262" s="973" t="s">
        <v>783</v>
      </c>
      <c r="R262" s="973" t="s">
        <v>783</v>
      </c>
      <c r="S262" s="973" t="s">
        <v>783</v>
      </c>
      <c r="T262" s="973" t="s">
        <v>783</v>
      </c>
      <c r="U262" s="973" t="s">
        <v>783</v>
      </c>
      <c r="V262" s="973" t="s">
        <v>783</v>
      </c>
      <c r="W262" s="973" t="s">
        <v>783</v>
      </c>
      <c r="X262" s="973" t="s">
        <v>783</v>
      </c>
      <c r="Y262" s="973" t="s">
        <v>783</v>
      </c>
      <c r="Z262" s="973" t="s">
        <v>783</v>
      </c>
      <c r="AA262" s="973" t="s">
        <v>783</v>
      </c>
      <c r="AB262" s="973" t="s">
        <v>783</v>
      </c>
      <c r="AC262" s="973" t="s">
        <v>783</v>
      </c>
      <c r="AD262" s="973" t="s">
        <v>783</v>
      </c>
      <c r="AE262" s="973" t="s">
        <v>783</v>
      </c>
      <c r="AF262" s="973" t="s">
        <v>783</v>
      </c>
      <c r="AG262" s="973" t="s">
        <v>783</v>
      </c>
      <c r="AH262" s="973" t="s">
        <v>783</v>
      </c>
      <c r="AI262" s="973" t="s">
        <v>783</v>
      </c>
      <c r="AJ262" s="973" t="s">
        <v>783</v>
      </c>
      <c r="AK262" s="973" t="s">
        <v>783</v>
      </c>
      <c r="AL262" s="973" t="s">
        <v>783</v>
      </c>
      <c r="AM262" s="973" t="s">
        <v>783</v>
      </c>
      <c r="AN262" s="973" t="s">
        <v>783</v>
      </c>
      <c r="AO262" s="973" t="s">
        <v>783</v>
      </c>
      <c r="AP262" s="973" t="s">
        <v>783</v>
      </c>
      <c r="AQ262" s="973" t="s">
        <v>783</v>
      </c>
      <c r="AR262" s="973" t="s">
        <v>783</v>
      </c>
      <c r="AS262" s="973" t="s">
        <v>783</v>
      </c>
      <c r="AT262" s="973" t="s">
        <v>783</v>
      </c>
      <c r="AU262" s="973" t="s">
        <v>783</v>
      </c>
      <c r="AV262" s="973" t="s">
        <v>783</v>
      </c>
      <c r="AW262" s="973" t="s">
        <v>783</v>
      </c>
      <c r="AX262" s="973" t="s">
        <v>783</v>
      </c>
      <c r="AY262" s="973" t="s">
        <v>783</v>
      </c>
      <c r="AZ262" s="973" t="s">
        <v>783</v>
      </c>
      <c r="BA262" s="973" t="s">
        <v>783</v>
      </c>
      <c r="BB262" s="973" t="s">
        <v>783</v>
      </c>
      <c r="BC262" s="973" t="s">
        <v>783</v>
      </c>
      <c r="BD262" s="973" t="s">
        <v>783</v>
      </c>
      <c r="BE262" s="973" t="s">
        <v>783</v>
      </c>
      <c r="BF262" s="973" t="s">
        <v>783</v>
      </c>
      <c r="BG262" s="973" t="s">
        <v>783</v>
      </c>
      <c r="BH262" s="973" t="s">
        <v>783</v>
      </c>
      <c r="BI262" s="973" t="s">
        <v>783</v>
      </c>
      <c r="BJ262" s="973" t="s">
        <v>783</v>
      </c>
      <c r="BK262" s="973" t="s">
        <v>783</v>
      </c>
      <c r="BL262" s="973" t="s">
        <v>783</v>
      </c>
      <c r="BM262" s="973" t="s">
        <v>783</v>
      </c>
      <c r="BN262" s="973" t="s">
        <v>783</v>
      </c>
      <c r="BO262" s="973" t="s">
        <v>783</v>
      </c>
    </row>
    <row r="263" spans="2:67">
      <c r="B263" s="786">
        <v>125</v>
      </c>
      <c r="C263" s="59" t="s">
        <v>144</v>
      </c>
      <c r="D263" s="640"/>
      <c r="E263" s="670"/>
      <c r="F263" s="692"/>
      <c r="G263" s="1018"/>
      <c r="H263" s="1019"/>
      <c r="I263" s="1019"/>
      <c r="J263" s="1019"/>
      <c r="K263" s="1019"/>
      <c r="L263" s="1019"/>
      <c r="M263" s="1019"/>
      <c r="N263" s="1019"/>
      <c r="O263" s="1019"/>
      <c r="P263" s="1019"/>
      <c r="Q263" s="1019"/>
      <c r="R263" s="1019"/>
      <c r="S263" s="1019"/>
      <c r="T263" s="1019"/>
      <c r="U263" s="1019"/>
      <c r="V263" s="1019"/>
      <c r="W263" s="1019"/>
      <c r="X263" s="1019"/>
      <c r="Y263" s="1019"/>
      <c r="Z263" s="1019"/>
      <c r="AA263" s="1019"/>
      <c r="AB263" s="1019"/>
      <c r="AC263" s="1019"/>
      <c r="AD263" s="1019"/>
      <c r="AE263" s="1019"/>
      <c r="AF263" s="1019"/>
      <c r="AG263" s="1019"/>
      <c r="AH263" s="1019"/>
      <c r="AI263" s="1019"/>
      <c r="AJ263" s="1019"/>
      <c r="AK263" s="1019"/>
      <c r="AL263" s="1019"/>
      <c r="AM263" s="1019"/>
      <c r="AN263" s="1019"/>
      <c r="AO263" s="1019"/>
      <c r="AP263" s="1019"/>
      <c r="AQ263" s="1019"/>
      <c r="AR263" s="1019"/>
      <c r="AS263" s="1019"/>
      <c r="AT263" s="1019"/>
      <c r="AU263" s="1019"/>
      <c r="AV263" s="1019"/>
      <c r="AW263" s="1019"/>
      <c r="AX263" s="1019"/>
      <c r="AY263" s="1019"/>
      <c r="AZ263" s="1019"/>
      <c r="BA263" s="1019"/>
      <c r="BB263" s="1019"/>
      <c r="BC263" s="1019"/>
      <c r="BD263" s="1019"/>
      <c r="BE263" s="1019"/>
      <c r="BF263" s="1019"/>
      <c r="BG263" s="1019"/>
      <c r="BH263" s="1019"/>
      <c r="BI263" s="1019"/>
      <c r="BJ263" s="1019"/>
      <c r="BK263" s="1019"/>
      <c r="BL263" s="1019"/>
      <c r="BM263" s="1019"/>
      <c r="BN263" s="1019"/>
      <c r="BO263" s="1020"/>
    </row>
    <row r="264" spans="2:67">
      <c r="B264" s="728" t="s">
        <v>501</v>
      </c>
      <c r="C264" s="687"/>
      <c r="D264" s="669" t="s">
        <v>587</v>
      </c>
      <c r="E264" s="670" t="s">
        <v>1315</v>
      </c>
      <c r="F264" s="690"/>
      <c r="G264" s="973" t="s">
        <v>783</v>
      </c>
      <c r="H264" s="973" t="s">
        <v>783</v>
      </c>
      <c r="I264" s="973" t="s">
        <v>783</v>
      </c>
      <c r="J264" s="973" t="s">
        <v>783</v>
      </c>
      <c r="K264" s="973" t="s">
        <v>783</v>
      </c>
      <c r="L264" s="973" t="s">
        <v>783</v>
      </c>
      <c r="M264" s="973" t="s">
        <v>783</v>
      </c>
      <c r="N264" s="973" t="s">
        <v>783</v>
      </c>
      <c r="O264" s="973" t="s">
        <v>783</v>
      </c>
      <c r="P264" s="973" t="s">
        <v>783</v>
      </c>
      <c r="Q264" s="973" t="s">
        <v>783</v>
      </c>
      <c r="R264" s="973" t="s">
        <v>783</v>
      </c>
      <c r="S264" s="973" t="s">
        <v>783</v>
      </c>
      <c r="T264" s="973" t="s">
        <v>783</v>
      </c>
      <c r="U264" s="973" t="s">
        <v>783</v>
      </c>
      <c r="V264" s="973" t="s">
        <v>783</v>
      </c>
      <c r="W264" s="973" t="s">
        <v>783</v>
      </c>
      <c r="X264" s="973" t="s">
        <v>783</v>
      </c>
      <c r="Y264" s="973" t="s">
        <v>783</v>
      </c>
      <c r="Z264" s="973" t="s">
        <v>783</v>
      </c>
      <c r="AA264" s="973" t="s">
        <v>783</v>
      </c>
      <c r="AB264" s="973" t="s">
        <v>783</v>
      </c>
      <c r="AC264" s="973" t="s">
        <v>783</v>
      </c>
      <c r="AD264" s="973" t="s">
        <v>783</v>
      </c>
      <c r="AE264" s="973" t="s">
        <v>783</v>
      </c>
      <c r="AF264" s="973" t="s">
        <v>783</v>
      </c>
      <c r="AG264" s="973" t="s">
        <v>783</v>
      </c>
      <c r="AH264" s="973" t="s">
        <v>783</v>
      </c>
      <c r="AI264" s="973" t="s">
        <v>783</v>
      </c>
      <c r="AJ264" s="973" t="s">
        <v>783</v>
      </c>
      <c r="AK264" s="973" t="s">
        <v>783</v>
      </c>
      <c r="AL264" s="973" t="s">
        <v>783</v>
      </c>
      <c r="AM264" s="973" t="s">
        <v>783</v>
      </c>
      <c r="AN264" s="973" t="s">
        <v>783</v>
      </c>
      <c r="AO264" s="973" t="s">
        <v>783</v>
      </c>
      <c r="AP264" s="973" t="s">
        <v>783</v>
      </c>
      <c r="AQ264" s="973" t="s">
        <v>783</v>
      </c>
      <c r="AR264" s="973" t="s">
        <v>783</v>
      </c>
      <c r="AS264" s="973" t="s">
        <v>783</v>
      </c>
      <c r="AT264" s="973" t="s">
        <v>783</v>
      </c>
      <c r="AU264" s="973" t="s">
        <v>783</v>
      </c>
      <c r="AV264" s="973" t="s">
        <v>783</v>
      </c>
      <c r="AW264" s="973" t="s">
        <v>783</v>
      </c>
      <c r="AX264" s="973" t="s">
        <v>783</v>
      </c>
      <c r="AY264" s="973" t="s">
        <v>783</v>
      </c>
      <c r="AZ264" s="973" t="s">
        <v>783</v>
      </c>
      <c r="BA264" s="973" t="s">
        <v>783</v>
      </c>
      <c r="BB264" s="973" t="s">
        <v>783</v>
      </c>
      <c r="BC264" s="973" t="s">
        <v>783</v>
      </c>
      <c r="BD264" s="973" t="s">
        <v>783</v>
      </c>
      <c r="BE264" s="973" t="s">
        <v>783</v>
      </c>
      <c r="BF264" s="973" t="s">
        <v>783</v>
      </c>
      <c r="BG264" s="973" t="s">
        <v>783</v>
      </c>
      <c r="BH264" s="973" t="s">
        <v>783</v>
      </c>
      <c r="BI264" s="973" t="s">
        <v>783</v>
      </c>
      <c r="BJ264" s="973" t="s">
        <v>783</v>
      </c>
      <c r="BK264" s="973" t="s">
        <v>783</v>
      </c>
      <c r="BL264" s="973" t="s">
        <v>783</v>
      </c>
      <c r="BM264" s="973" t="s">
        <v>783</v>
      </c>
      <c r="BN264" s="973" t="s">
        <v>783</v>
      </c>
      <c r="BO264" s="973" t="s">
        <v>783</v>
      </c>
    </row>
    <row r="265" spans="2:67">
      <c r="B265" s="786">
        <v>126</v>
      </c>
      <c r="C265" s="59" t="s">
        <v>305</v>
      </c>
      <c r="D265" s="640"/>
      <c r="E265" s="670"/>
      <c r="F265" s="716"/>
      <c r="G265" s="1018"/>
      <c r="H265" s="1019"/>
      <c r="I265" s="1019"/>
      <c r="J265" s="1019"/>
      <c r="K265" s="1019"/>
      <c r="L265" s="1019"/>
      <c r="M265" s="1019"/>
      <c r="N265" s="1019"/>
      <c r="O265" s="1019"/>
      <c r="P265" s="1019"/>
      <c r="Q265" s="1019"/>
      <c r="R265" s="1019"/>
      <c r="S265" s="1019"/>
      <c r="T265" s="1019"/>
      <c r="U265" s="1019"/>
      <c r="V265" s="1019"/>
      <c r="W265" s="1019"/>
      <c r="X265" s="1019"/>
      <c r="Y265" s="1019"/>
      <c r="Z265" s="1019"/>
      <c r="AA265" s="1019"/>
      <c r="AB265" s="1019"/>
      <c r="AC265" s="1019"/>
      <c r="AD265" s="1019"/>
      <c r="AE265" s="1019"/>
      <c r="AF265" s="1019"/>
      <c r="AG265" s="1019"/>
      <c r="AH265" s="1019"/>
      <c r="AI265" s="1019"/>
      <c r="AJ265" s="1019"/>
      <c r="AK265" s="1019"/>
      <c r="AL265" s="1019"/>
      <c r="AM265" s="1019"/>
      <c r="AN265" s="1019"/>
      <c r="AO265" s="1019"/>
      <c r="AP265" s="1019"/>
      <c r="AQ265" s="1019"/>
      <c r="AR265" s="1019"/>
      <c r="AS265" s="1019"/>
      <c r="AT265" s="1019"/>
      <c r="AU265" s="1019"/>
      <c r="AV265" s="1019"/>
      <c r="AW265" s="1019"/>
      <c r="AX265" s="1019"/>
      <c r="AY265" s="1019"/>
      <c r="AZ265" s="1019"/>
      <c r="BA265" s="1019"/>
      <c r="BB265" s="1019"/>
      <c r="BC265" s="1019"/>
      <c r="BD265" s="1019"/>
      <c r="BE265" s="1019"/>
      <c r="BF265" s="1019"/>
      <c r="BG265" s="1019"/>
      <c r="BH265" s="1019"/>
      <c r="BI265" s="1019"/>
      <c r="BJ265" s="1019"/>
      <c r="BK265" s="1019"/>
      <c r="BL265" s="1019"/>
      <c r="BM265" s="1019"/>
      <c r="BN265" s="1019"/>
      <c r="BO265" s="1020"/>
    </row>
    <row r="266" spans="2:67">
      <c r="B266" s="728" t="s">
        <v>502</v>
      </c>
      <c r="C266" s="61"/>
      <c r="D266" s="640" t="s">
        <v>799</v>
      </c>
      <c r="E266" s="667" t="s">
        <v>1315</v>
      </c>
      <c r="F266" s="692"/>
      <c r="G266" s="973" t="s">
        <v>783</v>
      </c>
      <c r="H266" s="973" t="s">
        <v>783</v>
      </c>
      <c r="I266" s="973" t="s">
        <v>783</v>
      </c>
      <c r="J266" s="973" t="s">
        <v>783</v>
      </c>
      <c r="K266" s="973" t="s">
        <v>783</v>
      </c>
      <c r="L266" s="973" t="s">
        <v>783</v>
      </c>
      <c r="M266" s="973" t="s">
        <v>783</v>
      </c>
      <c r="N266" s="973" t="s">
        <v>783</v>
      </c>
      <c r="O266" s="973" t="s">
        <v>783</v>
      </c>
      <c r="P266" s="973" t="s">
        <v>783</v>
      </c>
      <c r="Q266" s="973" t="s">
        <v>783</v>
      </c>
      <c r="R266" s="973" t="s">
        <v>783</v>
      </c>
      <c r="S266" s="973" t="s">
        <v>783</v>
      </c>
      <c r="T266" s="973" t="s">
        <v>783</v>
      </c>
      <c r="U266" s="973" t="s">
        <v>783</v>
      </c>
      <c r="V266" s="973" t="s">
        <v>783</v>
      </c>
      <c r="W266" s="973" t="s">
        <v>783</v>
      </c>
      <c r="X266" s="973" t="s">
        <v>783</v>
      </c>
      <c r="Y266" s="973" t="s">
        <v>783</v>
      </c>
      <c r="Z266" s="973" t="s">
        <v>783</v>
      </c>
      <c r="AA266" s="973" t="s">
        <v>783</v>
      </c>
      <c r="AB266" s="973" t="s">
        <v>783</v>
      </c>
      <c r="AC266" s="973" t="s">
        <v>783</v>
      </c>
      <c r="AD266" s="973" t="s">
        <v>783</v>
      </c>
      <c r="AE266" s="973" t="s">
        <v>783</v>
      </c>
      <c r="AF266" s="973" t="s">
        <v>783</v>
      </c>
      <c r="AG266" s="973" t="s">
        <v>783</v>
      </c>
      <c r="AH266" s="973" t="s">
        <v>783</v>
      </c>
      <c r="AI266" s="973" t="s">
        <v>783</v>
      </c>
      <c r="AJ266" s="973" t="s">
        <v>783</v>
      </c>
      <c r="AK266" s="973" t="s">
        <v>783</v>
      </c>
      <c r="AL266" s="973" t="s">
        <v>783</v>
      </c>
      <c r="AM266" s="973" t="s">
        <v>783</v>
      </c>
      <c r="AN266" s="973" t="s">
        <v>783</v>
      </c>
      <c r="AO266" s="973" t="s">
        <v>783</v>
      </c>
      <c r="AP266" s="973" t="s">
        <v>783</v>
      </c>
      <c r="AQ266" s="973" t="s">
        <v>783</v>
      </c>
      <c r="AR266" s="973" t="s">
        <v>783</v>
      </c>
      <c r="AS266" s="973" t="s">
        <v>783</v>
      </c>
      <c r="AT266" s="973" t="s">
        <v>783</v>
      </c>
      <c r="AU266" s="973" t="s">
        <v>783</v>
      </c>
      <c r="AV266" s="973" t="s">
        <v>783</v>
      </c>
      <c r="AW266" s="973" t="s">
        <v>783</v>
      </c>
      <c r="AX266" s="973" t="s">
        <v>783</v>
      </c>
      <c r="AY266" s="973" t="s">
        <v>783</v>
      </c>
      <c r="AZ266" s="973" t="s">
        <v>783</v>
      </c>
      <c r="BA266" s="973" t="s">
        <v>783</v>
      </c>
      <c r="BB266" s="973" t="s">
        <v>783</v>
      </c>
      <c r="BC266" s="973" t="s">
        <v>783</v>
      </c>
      <c r="BD266" s="973" t="s">
        <v>783</v>
      </c>
      <c r="BE266" s="973" t="s">
        <v>783</v>
      </c>
      <c r="BF266" s="973" t="s">
        <v>783</v>
      </c>
      <c r="BG266" s="973" t="s">
        <v>783</v>
      </c>
      <c r="BH266" s="973" t="s">
        <v>783</v>
      </c>
      <c r="BI266" s="973" t="s">
        <v>783</v>
      </c>
      <c r="BJ266" s="973" t="s">
        <v>783</v>
      </c>
      <c r="BK266" s="973" t="s">
        <v>783</v>
      </c>
      <c r="BL266" s="973" t="s">
        <v>783</v>
      </c>
      <c r="BM266" s="973" t="s">
        <v>783</v>
      </c>
      <c r="BN266" s="973" t="s">
        <v>783</v>
      </c>
      <c r="BO266" s="973" t="s">
        <v>783</v>
      </c>
    </row>
    <row r="267" spans="2:67" ht="13.5" thickBot="1">
      <c r="G267" s="856"/>
      <c r="H267" s="856"/>
      <c r="I267" s="856"/>
      <c r="J267" s="856"/>
      <c r="K267" s="856"/>
      <c r="L267" s="856"/>
      <c r="M267" s="856"/>
      <c r="N267" s="856"/>
      <c r="O267" s="856"/>
      <c r="P267" s="856"/>
      <c r="Q267" s="856"/>
      <c r="R267" s="856"/>
      <c r="S267" s="856"/>
      <c r="T267" s="856"/>
      <c r="U267" s="856"/>
      <c r="V267" s="856"/>
      <c r="W267" s="856"/>
      <c r="X267" s="856"/>
      <c r="Y267" s="856"/>
      <c r="Z267" s="856"/>
      <c r="AA267" s="856"/>
      <c r="AB267" s="856"/>
      <c r="AC267" s="856"/>
      <c r="AD267" s="856"/>
      <c r="AE267" s="856"/>
      <c r="AF267" s="856"/>
      <c r="AG267" s="856"/>
      <c r="AH267" s="856"/>
      <c r="AI267" s="856"/>
      <c r="AJ267" s="856"/>
      <c r="AK267" s="856"/>
      <c r="AL267" s="856"/>
      <c r="AM267" s="856"/>
      <c r="AN267" s="856"/>
      <c r="AO267" s="856"/>
      <c r="AP267" s="856"/>
      <c r="AQ267" s="856"/>
      <c r="AR267" s="856"/>
      <c r="AS267" s="856"/>
      <c r="AT267" s="856"/>
      <c r="AU267" s="856"/>
      <c r="AV267" s="856"/>
      <c r="AW267" s="856"/>
      <c r="AX267" s="856"/>
      <c r="AY267" s="856"/>
      <c r="AZ267" s="856"/>
      <c r="BA267" s="856"/>
      <c r="BB267" s="856"/>
      <c r="BC267" s="856"/>
      <c r="BD267" s="856"/>
      <c r="BE267" s="856"/>
      <c r="BF267" s="856"/>
      <c r="BG267" s="856"/>
      <c r="BH267" s="856"/>
      <c r="BI267" s="856"/>
      <c r="BJ267" s="856"/>
      <c r="BK267" s="856"/>
      <c r="BL267" s="856"/>
      <c r="BM267" s="856"/>
      <c r="BN267" s="856"/>
      <c r="BO267" s="856"/>
    </row>
    <row r="268" spans="2:67" ht="13.5" thickBot="1">
      <c r="B268" s="17" t="s">
        <v>716</v>
      </c>
      <c r="C268" s="781"/>
      <c r="D268" s="781"/>
      <c r="E268" s="791"/>
      <c r="F268" s="791"/>
      <c r="G268" s="147">
        <f t="shared" ref="G268:BO268" si="242">G$7</f>
        <v>1990</v>
      </c>
      <c r="H268" s="147">
        <f t="shared" si="242"/>
        <v>1991</v>
      </c>
      <c r="I268" s="147">
        <f t="shared" si="242"/>
        <v>1992</v>
      </c>
      <c r="J268" s="147">
        <f t="shared" si="242"/>
        <v>1993</v>
      </c>
      <c r="K268" s="147">
        <f t="shared" si="242"/>
        <v>1994</v>
      </c>
      <c r="L268" s="147">
        <f t="shared" si="242"/>
        <v>1995</v>
      </c>
      <c r="M268" s="147">
        <f t="shared" si="242"/>
        <v>1996</v>
      </c>
      <c r="N268" s="147">
        <f t="shared" si="242"/>
        <v>1997</v>
      </c>
      <c r="O268" s="147">
        <f t="shared" si="242"/>
        <v>1998</v>
      </c>
      <c r="P268" s="147">
        <f t="shared" si="242"/>
        <v>1999</v>
      </c>
      <c r="Q268" s="147">
        <f t="shared" si="242"/>
        <v>2000</v>
      </c>
      <c r="R268" s="147">
        <f t="shared" si="242"/>
        <v>2001</v>
      </c>
      <c r="S268" s="147">
        <f t="shared" si="242"/>
        <v>2002</v>
      </c>
      <c r="T268" s="147">
        <f t="shared" si="242"/>
        <v>2003</v>
      </c>
      <c r="U268" s="147">
        <f t="shared" si="242"/>
        <v>2004</v>
      </c>
      <c r="V268" s="147">
        <f t="shared" si="242"/>
        <v>2005</v>
      </c>
      <c r="W268" s="147">
        <f t="shared" si="242"/>
        <v>2006</v>
      </c>
      <c r="X268" s="147">
        <f t="shared" si="242"/>
        <v>2007</v>
      </c>
      <c r="Y268" s="147">
        <f t="shared" si="242"/>
        <v>2008</v>
      </c>
      <c r="Z268" s="147">
        <f t="shared" si="242"/>
        <v>2009</v>
      </c>
      <c r="AA268" s="147">
        <f t="shared" si="242"/>
        <v>2010</v>
      </c>
      <c r="AB268" s="147">
        <f t="shared" si="242"/>
        <v>2011</v>
      </c>
      <c r="AC268" s="147">
        <f t="shared" si="242"/>
        <v>2012</v>
      </c>
      <c r="AD268" s="147">
        <f t="shared" si="242"/>
        <v>2013</v>
      </c>
      <c r="AE268" s="147">
        <f t="shared" si="242"/>
        <v>2014</v>
      </c>
      <c r="AF268" s="147">
        <f t="shared" si="242"/>
        <v>2015</v>
      </c>
      <c r="AG268" s="147">
        <f t="shared" si="242"/>
        <v>2016</v>
      </c>
      <c r="AH268" s="147">
        <f t="shared" si="242"/>
        <v>2017</v>
      </c>
      <c r="AI268" s="147">
        <f t="shared" si="242"/>
        <v>2018</v>
      </c>
      <c r="AJ268" s="147">
        <f t="shared" si="242"/>
        <v>2019</v>
      </c>
      <c r="AK268" s="147">
        <f t="shared" si="242"/>
        <v>2020</v>
      </c>
      <c r="AL268" s="147">
        <f t="shared" si="242"/>
        <v>2021</v>
      </c>
      <c r="AM268" s="147">
        <f t="shared" si="242"/>
        <v>2022</v>
      </c>
      <c r="AN268" s="147">
        <f t="shared" si="242"/>
        <v>2023</v>
      </c>
      <c r="AO268" s="147">
        <f t="shared" si="242"/>
        <v>2024</v>
      </c>
      <c r="AP268" s="147">
        <f t="shared" si="242"/>
        <v>2025</v>
      </c>
      <c r="AQ268" s="147">
        <f t="shared" si="242"/>
        <v>2026</v>
      </c>
      <c r="AR268" s="147">
        <f t="shared" si="242"/>
        <v>2027</v>
      </c>
      <c r="AS268" s="147">
        <f t="shared" si="242"/>
        <v>2028</v>
      </c>
      <c r="AT268" s="147">
        <f t="shared" si="242"/>
        <v>2029</v>
      </c>
      <c r="AU268" s="147">
        <f t="shared" si="242"/>
        <v>2030</v>
      </c>
      <c r="AV268" s="147">
        <f t="shared" si="242"/>
        <v>2031</v>
      </c>
      <c r="AW268" s="147">
        <f t="shared" si="242"/>
        <v>2032</v>
      </c>
      <c r="AX268" s="147">
        <f t="shared" si="242"/>
        <v>2033</v>
      </c>
      <c r="AY268" s="147">
        <f t="shared" si="242"/>
        <v>2034</v>
      </c>
      <c r="AZ268" s="147">
        <f t="shared" si="242"/>
        <v>2035</v>
      </c>
      <c r="BA268" s="147">
        <f t="shared" si="242"/>
        <v>2036</v>
      </c>
      <c r="BB268" s="147">
        <f t="shared" si="242"/>
        <v>2037</v>
      </c>
      <c r="BC268" s="147">
        <f t="shared" si="242"/>
        <v>2038</v>
      </c>
      <c r="BD268" s="147">
        <f t="shared" si="242"/>
        <v>2039</v>
      </c>
      <c r="BE268" s="147">
        <f t="shared" si="242"/>
        <v>2040</v>
      </c>
      <c r="BF268" s="147">
        <f t="shared" si="242"/>
        <v>2041</v>
      </c>
      <c r="BG268" s="147">
        <f t="shared" si="242"/>
        <v>2042</v>
      </c>
      <c r="BH268" s="147">
        <f t="shared" si="242"/>
        <v>2043</v>
      </c>
      <c r="BI268" s="147">
        <f t="shared" si="242"/>
        <v>2044</v>
      </c>
      <c r="BJ268" s="147">
        <f t="shared" si="242"/>
        <v>2045</v>
      </c>
      <c r="BK268" s="147">
        <f t="shared" si="242"/>
        <v>2046</v>
      </c>
      <c r="BL268" s="147">
        <f t="shared" si="242"/>
        <v>2047</v>
      </c>
      <c r="BM268" s="147">
        <f t="shared" si="242"/>
        <v>2048</v>
      </c>
      <c r="BN268" s="147">
        <f t="shared" si="242"/>
        <v>2049</v>
      </c>
      <c r="BO268" s="147">
        <f t="shared" si="242"/>
        <v>2050</v>
      </c>
    </row>
    <row r="269" spans="2:67">
      <c r="B269" s="772">
        <v>131</v>
      </c>
      <c r="C269" s="59" t="s">
        <v>800</v>
      </c>
      <c r="D269" s="708"/>
      <c r="E269" s="702"/>
      <c r="F269" s="703"/>
      <c r="G269" s="1018"/>
      <c r="H269" s="1019"/>
      <c r="I269" s="1019"/>
      <c r="J269" s="1019"/>
      <c r="K269" s="1019"/>
      <c r="L269" s="1019"/>
      <c r="M269" s="1019"/>
      <c r="N269" s="1019"/>
      <c r="O269" s="1019"/>
      <c r="P269" s="1019"/>
      <c r="Q269" s="1019"/>
      <c r="R269" s="1019"/>
      <c r="S269" s="1019"/>
      <c r="T269" s="1019"/>
      <c r="U269" s="1019"/>
      <c r="V269" s="1019"/>
      <c r="W269" s="1019"/>
      <c r="X269" s="1019"/>
      <c r="Y269" s="1019"/>
      <c r="Z269" s="1019"/>
      <c r="AA269" s="1019"/>
      <c r="AB269" s="1019"/>
      <c r="AC269" s="1019"/>
      <c r="AD269" s="1019"/>
      <c r="AE269" s="1019"/>
      <c r="AF269" s="1019"/>
      <c r="AG269" s="1019"/>
      <c r="AH269" s="1019"/>
      <c r="AI269" s="1019"/>
      <c r="AJ269" s="1019"/>
      <c r="AK269" s="1194"/>
      <c r="AL269" s="1194"/>
      <c r="AM269" s="1194"/>
      <c r="AN269" s="1194"/>
      <c r="AO269" s="1194"/>
      <c r="AP269" s="1194"/>
      <c r="AQ269" s="1194"/>
      <c r="AR269" s="1194"/>
      <c r="AS269" s="1194"/>
      <c r="AT269" s="1194"/>
      <c r="AU269" s="1194"/>
      <c r="AV269" s="1194"/>
      <c r="AW269" s="1194"/>
      <c r="AX269" s="1194"/>
      <c r="AY269" s="1194"/>
      <c r="AZ269" s="1194"/>
      <c r="BA269" s="1194"/>
      <c r="BB269" s="1194"/>
      <c r="BC269" s="1194"/>
      <c r="BD269" s="1194"/>
      <c r="BE269" s="1194"/>
      <c r="BF269" s="1194"/>
      <c r="BG269" s="1194"/>
      <c r="BH269" s="1194"/>
      <c r="BI269" s="1194"/>
      <c r="BJ269" s="1194"/>
      <c r="BK269" s="1194"/>
      <c r="BL269" s="1194"/>
      <c r="BM269" s="1194"/>
      <c r="BN269" s="1194"/>
      <c r="BO269" s="1195"/>
    </row>
    <row r="270" spans="2:67">
      <c r="B270" s="772">
        <f t="shared" ref="B270:B275" si="243">B269+1</f>
        <v>132</v>
      </c>
      <c r="C270" s="883"/>
      <c r="D270" s="708" t="s">
        <v>1147</v>
      </c>
      <c r="E270" s="702" t="s">
        <v>1321</v>
      </c>
      <c r="F270" s="709"/>
      <c r="G270" s="1030" t="e">
        <f t="shared" ref="G270:V270" si="244">IF(AND(G231="",G309=""),"",IF(G231=0,"not appl.",G309*1000/G231))</f>
        <v>#VALUE!</v>
      </c>
      <c r="H270" s="1030" t="e">
        <f t="shared" si="244"/>
        <v>#VALUE!</v>
      </c>
      <c r="I270" s="1030" t="e">
        <f t="shared" si="244"/>
        <v>#VALUE!</v>
      </c>
      <c r="J270" s="1030" t="e">
        <f t="shared" si="244"/>
        <v>#VALUE!</v>
      </c>
      <c r="K270" s="1030" t="e">
        <f t="shared" si="244"/>
        <v>#VALUE!</v>
      </c>
      <c r="L270" s="1030" t="e">
        <f t="shared" si="244"/>
        <v>#VALUE!</v>
      </c>
      <c r="M270" s="1030" t="e">
        <f t="shared" si="244"/>
        <v>#VALUE!</v>
      </c>
      <c r="N270" s="1030" t="e">
        <f t="shared" si="244"/>
        <v>#VALUE!</v>
      </c>
      <c r="O270" s="1030" t="e">
        <f t="shared" si="244"/>
        <v>#VALUE!</v>
      </c>
      <c r="P270" s="1030" t="e">
        <f t="shared" si="244"/>
        <v>#VALUE!</v>
      </c>
      <c r="Q270" s="1030" t="e">
        <f t="shared" si="244"/>
        <v>#VALUE!</v>
      </c>
      <c r="R270" s="1030" t="e">
        <f t="shared" si="244"/>
        <v>#VALUE!</v>
      </c>
      <c r="S270" s="1030" t="e">
        <f t="shared" si="244"/>
        <v>#VALUE!</v>
      </c>
      <c r="T270" s="1030" t="e">
        <f t="shared" si="244"/>
        <v>#VALUE!</v>
      </c>
      <c r="U270" s="1030" t="e">
        <f t="shared" si="244"/>
        <v>#VALUE!</v>
      </c>
      <c r="V270" s="1030" t="e">
        <f t="shared" si="244"/>
        <v>#VALUE!</v>
      </c>
      <c r="W270" s="1030" t="e">
        <f t="shared" ref="H270:AF276" si="245">IF(AND(W231="",W309=""),"",IF(W231=0,"not appl.",W309*1000/W231))</f>
        <v>#VALUE!</v>
      </c>
      <c r="X270" s="1030" t="e">
        <f t="shared" si="245"/>
        <v>#VALUE!</v>
      </c>
      <c r="Y270" s="1030" t="e">
        <f t="shared" si="245"/>
        <v>#VALUE!</v>
      </c>
      <c r="Z270" s="1030" t="e">
        <f t="shared" si="245"/>
        <v>#VALUE!</v>
      </c>
      <c r="AA270" s="1030" t="e">
        <f t="shared" si="245"/>
        <v>#VALUE!</v>
      </c>
      <c r="AB270" s="1030" t="e">
        <f t="shared" si="245"/>
        <v>#VALUE!</v>
      </c>
      <c r="AC270" s="1030" t="e">
        <f t="shared" si="245"/>
        <v>#VALUE!</v>
      </c>
      <c r="AD270" s="1030" t="e">
        <f t="shared" si="245"/>
        <v>#VALUE!</v>
      </c>
      <c r="AE270" s="1030" t="e">
        <f t="shared" si="245"/>
        <v>#VALUE!</v>
      </c>
      <c r="AF270" s="1030" t="e">
        <f t="shared" si="245"/>
        <v>#VALUE!</v>
      </c>
      <c r="AG270" s="1030" t="e">
        <f t="shared" ref="AG270:AK276" si="246">IF(AND(AG231="",AG309=""),"",IF(AG231=0,"not appl.",AG309*1000/AG231))</f>
        <v>#VALUE!</v>
      </c>
      <c r="AH270" s="1030" t="e">
        <f t="shared" si="246"/>
        <v>#VALUE!</v>
      </c>
      <c r="AI270" s="1030" t="e">
        <f t="shared" si="246"/>
        <v>#VALUE!</v>
      </c>
      <c r="AJ270" s="1030" t="e">
        <f t="shared" si="246"/>
        <v>#VALUE!</v>
      </c>
      <c r="AK270" s="1030" t="e">
        <f t="shared" si="246"/>
        <v>#VALUE!</v>
      </c>
      <c r="AL270" s="1030" t="e">
        <f t="shared" ref="AL270:AP276" si="247">IF(AND(AL231="",AL309=""),"",IF(AL231=0,"not appl.",AL309*1000/AL231))</f>
        <v>#VALUE!</v>
      </c>
      <c r="AM270" s="1030" t="e">
        <f t="shared" si="247"/>
        <v>#VALUE!</v>
      </c>
      <c r="AN270" s="1030" t="e">
        <f t="shared" si="247"/>
        <v>#VALUE!</v>
      </c>
      <c r="AO270" s="1030" t="e">
        <f t="shared" si="247"/>
        <v>#VALUE!</v>
      </c>
      <c r="AP270" s="1030" t="e">
        <f t="shared" si="247"/>
        <v>#VALUE!</v>
      </c>
      <c r="AQ270" s="1030" t="e">
        <f t="shared" ref="AQ270:BO270" si="248">IF(AND(AQ231="",AQ309=""),"",IF(AQ231=0,"not appl.",AQ309*1000/AQ231))</f>
        <v>#VALUE!</v>
      </c>
      <c r="AR270" s="1030" t="e">
        <f t="shared" si="248"/>
        <v>#VALUE!</v>
      </c>
      <c r="AS270" s="1030" t="e">
        <f t="shared" si="248"/>
        <v>#VALUE!</v>
      </c>
      <c r="AT270" s="1030" t="e">
        <f t="shared" si="248"/>
        <v>#VALUE!</v>
      </c>
      <c r="AU270" s="1030" t="e">
        <f t="shared" si="248"/>
        <v>#VALUE!</v>
      </c>
      <c r="AV270" s="1030" t="e">
        <f t="shared" si="248"/>
        <v>#VALUE!</v>
      </c>
      <c r="AW270" s="1030" t="e">
        <f t="shared" si="248"/>
        <v>#VALUE!</v>
      </c>
      <c r="AX270" s="1030" t="e">
        <f t="shared" si="248"/>
        <v>#VALUE!</v>
      </c>
      <c r="AY270" s="1030" t="e">
        <f t="shared" si="248"/>
        <v>#VALUE!</v>
      </c>
      <c r="AZ270" s="1030" t="e">
        <f t="shared" si="248"/>
        <v>#VALUE!</v>
      </c>
      <c r="BA270" s="1030" t="e">
        <f t="shared" si="248"/>
        <v>#VALUE!</v>
      </c>
      <c r="BB270" s="1030" t="e">
        <f t="shared" si="248"/>
        <v>#VALUE!</v>
      </c>
      <c r="BC270" s="1030" t="e">
        <f t="shared" si="248"/>
        <v>#VALUE!</v>
      </c>
      <c r="BD270" s="1030" t="e">
        <f t="shared" si="248"/>
        <v>#VALUE!</v>
      </c>
      <c r="BE270" s="1030" t="e">
        <f t="shared" si="248"/>
        <v>#VALUE!</v>
      </c>
      <c r="BF270" s="1030" t="e">
        <f t="shared" si="248"/>
        <v>#VALUE!</v>
      </c>
      <c r="BG270" s="1030" t="e">
        <f t="shared" si="248"/>
        <v>#VALUE!</v>
      </c>
      <c r="BH270" s="1030" t="e">
        <f t="shared" si="248"/>
        <v>#VALUE!</v>
      </c>
      <c r="BI270" s="1030" t="e">
        <f t="shared" si="248"/>
        <v>#VALUE!</v>
      </c>
      <c r="BJ270" s="1030" t="e">
        <f t="shared" si="248"/>
        <v>#VALUE!</v>
      </c>
      <c r="BK270" s="1030" t="e">
        <f t="shared" si="248"/>
        <v>#VALUE!</v>
      </c>
      <c r="BL270" s="1030" t="e">
        <f t="shared" si="248"/>
        <v>#VALUE!</v>
      </c>
      <c r="BM270" s="1030" t="e">
        <f t="shared" si="248"/>
        <v>#VALUE!</v>
      </c>
      <c r="BN270" s="1030" t="e">
        <f t="shared" si="248"/>
        <v>#VALUE!</v>
      </c>
      <c r="BO270" s="1030" t="e">
        <f t="shared" si="248"/>
        <v>#VALUE!</v>
      </c>
    </row>
    <row r="271" spans="2:67">
      <c r="B271" s="772">
        <f t="shared" si="243"/>
        <v>133</v>
      </c>
      <c r="C271" s="707"/>
      <c r="D271" s="708" t="s">
        <v>1119</v>
      </c>
      <c r="E271" s="702" t="s">
        <v>1321</v>
      </c>
      <c r="F271" s="709"/>
      <c r="G271" s="1030" t="e">
        <f t="shared" ref="G271:G276" si="249">IF(AND(G232="",G310=""),"",IF(G232=0,"not appl.",G310*1000/G232))</f>
        <v>#VALUE!</v>
      </c>
      <c r="H271" s="1030" t="e">
        <f t="shared" si="245"/>
        <v>#VALUE!</v>
      </c>
      <c r="I271" s="1030" t="e">
        <f t="shared" si="245"/>
        <v>#VALUE!</v>
      </c>
      <c r="J271" s="1030" t="e">
        <f t="shared" si="245"/>
        <v>#VALUE!</v>
      </c>
      <c r="K271" s="1030" t="e">
        <f t="shared" si="245"/>
        <v>#VALUE!</v>
      </c>
      <c r="L271" s="1030" t="e">
        <f t="shared" si="245"/>
        <v>#VALUE!</v>
      </c>
      <c r="M271" s="1030" t="e">
        <f t="shared" si="245"/>
        <v>#VALUE!</v>
      </c>
      <c r="N271" s="1030" t="e">
        <f t="shared" si="245"/>
        <v>#VALUE!</v>
      </c>
      <c r="O271" s="1030" t="e">
        <f t="shared" si="245"/>
        <v>#VALUE!</v>
      </c>
      <c r="P271" s="1030" t="e">
        <f t="shared" si="245"/>
        <v>#VALUE!</v>
      </c>
      <c r="Q271" s="1030" t="e">
        <f t="shared" si="245"/>
        <v>#VALUE!</v>
      </c>
      <c r="R271" s="1030" t="e">
        <f t="shared" si="245"/>
        <v>#VALUE!</v>
      </c>
      <c r="S271" s="1030" t="e">
        <f t="shared" si="245"/>
        <v>#VALUE!</v>
      </c>
      <c r="T271" s="1030" t="e">
        <f t="shared" si="245"/>
        <v>#VALUE!</v>
      </c>
      <c r="U271" s="1030" t="e">
        <f t="shared" si="245"/>
        <v>#VALUE!</v>
      </c>
      <c r="V271" s="1030" t="e">
        <f t="shared" si="245"/>
        <v>#VALUE!</v>
      </c>
      <c r="W271" s="1030" t="e">
        <f t="shared" si="245"/>
        <v>#VALUE!</v>
      </c>
      <c r="X271" s="1030" t="e">
        <f t="shared" si="245"/>
        <v>#VALUE!</v>
      </c>
      <c r="Y271" s="1030" t="e">
        <f t="shared" si="245"/>
        <v>#VALUE!</v>
      </c>
      <c r="Z271" s="1030" t="e">
        <f t="shared" si="245"/>
        <v>#VALUE!</v>
      </c>
      <c r="AA271" s="1030" t="e">
        <f t="shared" si="245"/>
        <v>#VALUE!</v>
      </c>
      <c r="AB271" s="1030" t="e">
        <f t="shared" si="245"/>
        <v>#VALUE!</v>
      </c>
      <c r="AC271" s="1030" t="e">
        <f t="shared" si="245"/>
        <v>#VALUE!</v>
      </c>
      <c r="AD271" s="1030" t="e">
        <f t="shared" si="245"/>
        <v>#VALUE!</v>
      </c>
      <c r="AE271" s="1030" t="e">
        <f t="shared" si="245"/>
        <v>#VALUE!</v>
      </c>
      <c r="AF271" s="1030" t="e">
        <f t="shared" si="245"/>
        <v>#VALUE!</v>
      </c>
      <c r="AG271" s="1030" t="e">
        <f t="shared" si="246"/>
        <v>#VALUE!</v>
      </c>
      <c r="AH271" s="1030" t="e">
        <f t="shared" si="246"/>
        <v>#VALUE!</v>
      </c>
      <c r="AI271" s="1030" t="e">
        <f t="shared" si="246"/>
        <v>#VALUE!</v>
      </c>
      <c r="AJ271" s="1030" t="e">
        <f t="shared" si="246"/>
        <v>#VALUE!</v>
      </c>
      <c r="AK271" s="1030" t="e">
        <f t="shared" si="246"/>
        <v>#VALUE!</v>
      </c>
      <c r="AL271" s="1030" t="e">
        <f t="shared" si="247"/>
        <v>#VALUE!</v>
      </c>
      <c r="AM271" s="1030" t="e">
        <f t="shared" si="247"/>
        <v>#VALUE!</v>
      </c>
      <c r="AN271" s="1030" t="e">
        <f t="shared" si="247"/>
        <v>#VALUE!</v>
      </c>
      <c r="AO271" s="1030" t="e">
        <f t="shared" si="247"/>
        <v>#VALUE!</v>
      </c>
      <c r="AP271" s="1030" t="e">
        <f t="shared" si="247"/>
        <v>#VALUE!</v>
      </c>
      <c r="AQ271" s="1030" t="e">
        <f t="shared" ref="AQ271:BO271" si="250">IF(AND(AQ232="",AQ310=""),"",IF(AQ232=0,"not appl.",AQ310*1000/AQ232))</f>
        <v>#VALUE!</v>
      </c>
      <c r="AR271" s="1030" t="e">
        <f t="shared" si="250"/>
        <v>#VALUE!</v>
      </c>
      <c r="AS271" s="1030" t="e">
        <f t="shared" si="250"/>
        <v>#VALUE!</v>
      </c>
      <c r="AT271" s="1030" t="e">
        <f t="shared" si="250"/>
        <v>#VALUE!</v>
      </c>
      <c r="AU271" s="1030" t="e">
        <f t="shared" si="250"/>
        <v>#VALUE!</v>
      </c>
      <c r="AV271" s="1030" t="e">
        <f t="shared" si="250"/>
        <v>#VALUE!</v>
      </c>
      <c r="AW271" s="1030" t="e">
        <f t="shared" si="250"/>
        <v>#VALUE!</v>
      </c>
      <c r="AX271" s="1030" t="e">
        <f t="shared" si="250"/>
        <v>#VALUE!</v>
      </c>
      <c r="AY271" s="1030" t="e">
        <f t="shared" si="250"/>
        <v>#VALUE!</v>
      </c>
      <c r="AZ271" s="1030" t="e">
        <f t="shared" si="250"/>
        <v>#VALUE!</v>
      </c>
      <c r="BA271" s="1030" t="e">
        <f t="shared" si="250"/>
        <v>#VALUE!</v>
      </c>
      <c r="BB271" s="1030" t="e">
        <f t="shared" si="250"/>
        <v>#VALUE!</v>
      </c>
      <c r="BC271" s="1030" t="e">
        <f t="shared" si="250"/>
        <v>#VALUE!</v>
      </c>
      <c r="BD271" s="1030" t="e">
        <f t="shared" si="250"/>
        <v>#VALUE!</v>
      </c>
      <c r="BE271" s="1030" t="e">
        <f t="shared" si="250"/>
        <v>#VALUE!</v>
      </c>
      <c r="BF271" s="1030" t="e">
        <f t="shared" si="250"/>
        <v>#VALUE!</v>
      </c>
      <c r="BG271" s="1030" t="e">
        <f t="shared" si="250"/>
        <v>#VALUE!</v>
      </c>
      <c r="BH271" s="1030" t="e">
        <f t="shared" si="250"/>
        <v>#VALUE!</v>
      </c>
      <c r="BI271" s="1030" t="e">
        <f t="shared" si="250"/>
        <v>#VALUE!</v>
      </c>
      <c r="BJ271" s="1030" t="e">
        <f t="shared" si="250"/>
        <v>#VALUE!</v>
      </c>
      <c r="BK271" s="1030" t="e">
        <f t="shared" si="250"/>
        <v>#VALUE!</v>
      </c>
      <c r="BL271" s="1030" t="e">
        <f t="shared" si="250"/>
        <v>#VALUE!</v>
      </c>
      <c r="BM271" s="1030" t="e">
        <f t="shared" si="250"/>
        <v>#VALUE!</v>
      </c>
      <c r="BN271" s="1030" t="e">
        <f t="shared" si="250"/>
        <v>#VALUE!</v>
      </c>
      <c r="BO271" s="1030" t="e">
        <f t="shared" si="250"/>
        <v>#VALUE!</v>
      </c>
    </row>
    <row r="272" spans="2:67">
      <c r="B272" s="772">
        <f t="shared" si="243"/>
        <v>134</v>
      </c>
      <c r="C272" s="707"/>
      <c r="D272" s="708" t="s">
        <v>776</v>
      </c>
      <c r="E272" s="702" t="s">
        <v>1321</v>
      </c>
      <c r="F272" s="709"/>
      <c r="G272" s="1030" t="e">
        <f t="shared" si="249"/>
        <v>#VALUE!</v>
      </c>
      <c r="H272" s="1030" t="e">
        <f t="shared" si="245"/>
        <v>#VALUE!</v>
      </c>
      <c r="I272" s="1030" t="e">
        <f t="shared" si="245"/>
        <v>#VALUE!</v>
      </c>
      <c r="J272" s="1030" t="e">
        <f t="shared" si="245"/>
        <v>#VALUE!</v>
      </c>
      <c r="K272" s="1030" t="e">
        <f t="shared" si="245"/>
        <v>#VALUE!</v>
      </c>
      <c r="L272" s="1030" t="e">
        <f t="shared" si="245"/>
        <v>#VALUE!</v>
      </c>
      <c r="M272" s="1030" t="e">
        <f t="shared" si="245"/>
        <v>#VALUE!</v>
      </c>
      <c r="N272" s="1030" t="e">
        <f t="shared" si="245"/>
        <v>#VALUE!</v>
      </c>
      <c r="O272" s="1030" t="e">
        <f t="shared" si="245"/>
        <v>#VALUE!</v>
      </c>
      <c r="P272" s="1030" t="e">
        <f t="shared" si="245"/>
        <v>#VALUE!</v>
      </c>
      <c r="Q272" s="1030" t="e">
        <f t="shared" si="245"/>
        <v>#VALUE!</v>
      </c>
      <c r="R272" s="1030" t="e">
        <f t="shared" si="245"/>
        <v>#VALUE!</v>
      </c>
      <c r="S272" s="1030" t="e">
        <f t="shared" si="245"/>
        <v>#VALUE!</v>
      </c>
      <c r="T272" s="1030" t="e">
        <f t="shared" si="245"/>
        <v>#VALUE!</v>
      </c>
      <c r="U272" s="1030" t="e">
        <f t="shared" si="245"/>
        <v>#VALUE!</v>
      </c>
      <c r="V272" s="1030" t="e">
        <f t="shared" si="245"/>
        <v>#VALUE!</v>
      </c>
      <c r="W272" s="1030" t="e">
        <f t="shared" si="245"/>
        <v>#VALUE!</v>
      </c>
      <c r="X272" s="1030" t="e">
        <f t="shared" si="245"/>
        <v>#VALUE!</v>
      </c>
      <c r="Y272" s="1030" t="e">
        <f t="shared" si="245"/>
        <v>#VALUE!</v>
      </c>
      <c r="Z272" s="1030" t="e">
        <f t="shared" si="245"/>
        <v>#VALUE!</v>
      </c>
      <c r="AA272" s="1030" t="e">
        <f t="shared" si="245"/>
        <v>#VALUE!</v>
      </c>
      <c r="AB272" s="1030" t="e">
        <f t="shared" si="245"/>
        <v>#VALUE!</v>
      </c>
      <c r="AC272" s="1030" t="e">
        <f t="shared" si="245"/>
        <v>#VALUE!</v>
      </c>
      <c r="AD272" s="1030" t="e">
        <f t="shared" si="245"/>
        <v>#VALUE!</v>
      </c>
      <c r="AE272" s="1030" t="e">
        <f t="shared" si="245"/>
        <v>#VALUE!</v>
      </c>
      <c r="AF272" s="1030" t="e">
        <f t="shared" si="245"/>
        <v>#VALUE!</v>
      </c>
      <c r="AG272" s="1030" t="e">
        <f t="shared" si="246"/>
        <v>#VALUE!</v>
      </c>
      <c r="AH272" s="1030" t="e">
        <f t="shared" si="246"/>
        <v>#VALUE!</v>
      </c>
      <c r="AI272" s="1030" t="e">
        <f t="shared" si="246"/>
        <v>#VALUE!</v>
      </c>
      <c r="AJ272" s="1030" t="e">
        <f t="shared" si="246"/>
        <v>#VALUE!</v>
      </c>
      <c r="AK272" s="1030" t="e">
        <f t="shared" si="246"/>
        <v>#VALUE!</v>
      </c>
      <c r="AL272" s="1030" t="e">
        <f t="shared" si="247"/>
        <v>#VALUE!</v>
      </c>
      <c r="AM272" s="1030" t="e">
        <f t="shared" si="247"/>
        <v>#VALUE!</v>
      </c>
      <c r="AN272" s="1030" t="e">
        <f t="shared" si="247"/>
        <v>#VALUE!</v>
      </c>
      <c r="AO272" s="1030" t="e">
        <f t="shared" si="247"/>
        <v>#VALUE!</v>
      </c>
      <c r="AP272" s="1030" t="e">
        <f t="shared" si="247"/>
        <v>#VALUE!</v>
      </c>
      <c r="AQ272" s="1030" t="e">
        <f t="shared" ref="AQ272:BO272" si="251">IF(AND(AQ233="",AQ311=""),"",IF(AQ233=0,"not appl.",AQ311*1000/AQ233))</f>
        <v>#VALUE!</v>
      </c>
      <c r="AR272" s="1030" t="e">
        <f t="shared" si="251"/>
        <v>#VALUE!</v>
      </c>
      <c r="AS272" s="1030" t="e">
        <f t="shared" si="251"/>
        <v>#VALUE!</v>
      </c>
      <c r="AT272" s="1030" t="e">
        <f t="shared" si="251"/>
        <v>#VALUE!</v>
      </c>
      <c r="AU272" s="1030" t="e">
        <f t="shared" si="251"/>
        <v>#VALUE!</v>
      </c>
      <c r="AV272" s="1030" t="e">
        <f t="shared" si="251"/>
        <v>#VALUE!</v>
      </c>
      <c r="AW272" s="1030" t="e">
        <f t="shared" si="251"/>
        <v>#VALUE!</v>
      </c>
      <c r="AX272" s="1030" t="e">
        <f t="shared" si="251"/>
        <v>#VALUE!</v>
      </c>
      <c r="AY272" s="1030" t="e">
        <f t="shared" si="251"/>
        <v>#VALUE!</v>
      </c>
      <c r="AZ272" s="1030" t="e">
        <f t="shared" si="251"/>
        <v>#VALUE!</v>
      </c>
      <c r="BA272" s="1030" t="e">
        <f t="shared" si="251"/>
        <v>#VALUE!</v>
      </c>
      <c r="BB272" s="1030" t="e">
        <f t="shared" si="251"/>
        <v>#VALUE!</v>
      </c>
      <c r="BC272" s="1030" t="e">
        <f t="shared" si="251"/>
        <v>#VALUE!</v>
      </c>
      <c r="BD272" s="1030" t="e">
        <f t="shared" si="251"/>
        <v>#VALUE!</v>
      </c>
      <c r="BE272" s="1030" t="e">
        <f t="shared" si="251"/>
        <v>#VALUE!</v>
      </c>
      <c r="BF272" s="1030" t="e">
        <f t="shared" si="251"/>
        <v>#VALUE!</v>
      </c>
      <c r="BG272" s="1030" t="e">
        <f t="shared" si="251"/>
        <v>#VALUE!</v>
      </c>
      <c r="BH272" s="1030" t="e">
        <f t="shared" si="251"/>
        <v>#VALUE!</v>
      </c>
      <c r="BI272" s="1030" t="e">
        <f t="shared" si="251"/>
        <v>#VALUE!</v>
      </c>
      <c r="BJ272" s="1030" t="e">
        <f t="shared" si="251"/>
        <v>#VALUE!</v>
      </c>
      <c r="BK272" s="1030" t="e">
        <f t="shared" si="251"/>
        <v>#VALUE!</v>
      </c>
      <c r="BL272" s="1030" t="e">
        <f t="shared" si="251"/>
        <v>#VALUE!</v>
      </c>
      <c r="BM272" s="1030" t="e">
        <f t="shared" si="251"/>
        <v>#VALUE!</v>
      </c>
      <c r="BN272" s="1030" t="e">
        <f t="shared" si="251"/>
        <v>#VALUE!</v>
      </c>
      <c r="BO272" s="1030" t="e">
        <f t="shared" si="251"/>
        <v>#VALUE!</v>
      </c>
    </row>
    <row r="273" spans="2:67">
      <c r="B273" s="772">
        <f t="shared" si="243"/>
        <v>135</v>
      </c>
      <c r="C273" s="884"/>
      <c r="D273" s="708" t="s">
        <v>1120</v>
      </c>
      <c r="E273" s="702" t="s">
        <v>1321</v>
      </c>
      <c r="F273" s="709"/>
      <c r="G273" s="1030" t="e">
        <f t="shared" si="249"/>
        <v>#VALUE!</v>
      </c>
      <c r="H273" s="1030" t="e">
        <f t="shared" si="245"/>
        <v>#VALUE!</v>
      </c>
      <c r="I273" s="1030" t="e">
        <f t="shared" si="245"/>
        <v>#VALUE!</v>
      </c>
      <c r="J273" s="1030" t="e">
        <f t="shared" si="245"/>
        <v>#VALUE!</v>
      </c>
      <c r="K273" s="1030" t="e">
        <f t="shared" si="245"/>
        <v>#VALUE!</v>
      </c>
      <c r="L273" s="1030" t="e">
        <f t="shared" si="245"/>
        <v>#VALUE!</v>
      </c>
      <c r="M273" s="1030" t="e">
        <f t="shared" si="245"/>
        <v>#VALUE!</v>
      </c>
      <c r="N273" s="1030" t="e">
        <f t="shared" si="245"/>
        <v>#VALUE!</v>
      </c>
      <c r="O273" s="1030" t="e">
        <f t="shared" si="245"/>
        <v>#VALUE!</v>
      </c>
      <c r="P273" s="1030" t="e">
        <f t="shared" si="245"/>
        <v>#VALUE!</v>
      </c>
      <c r="Q273" s="1030" t="e">
        <f t="shared" si="245"/>
        <v>#VALUE!</v>
      </c>
      <c r="R273" s="1030" t="e">
        <f t="shared" si="245"/>
        <v>#VALUE!</v>
      </c>
      <c r="S273" s="1030" t="e">
        <f t="shared" si="245"/>
        <v>#VALUE!</v>
      </c>
      <c r="T273" s="1030" t="e">
        <f t="shared" si="245"/>
        <v>#VALUE!</v>
      </c>
      <c r="U273" s="1030" t="e">
        <f t="shared" si="245"/>
        <v>#VALUE!</v>
      </c>
      <c r="V273" s="1030" t="e">
        <f t="shared" si="245"/>
        <v>#VALUE!</v>
      </c>
      <c r="W273" s="1030" t="e">
        <f t="shared" si="245"/>
        <v>#VALUE!</v>
      </c>
      <c r="X273" s="1030" t="e">
        <f t="shared" si="245"/>
        <v>#VALUE!</v>
      </c>
      <c r="Y273" s="1030" t="e">
        <f t="shared" si="245"/>
        <v>#VALUE!</v>
      </c>
      <c r="Z273" s="1030" t="e">
        <f t="shared" si="245"/>
        <v>#VALUE!</v>
      </c>
      <c r="AA273" s="1030" t="e">
        <f t="shared" si="245"/>
        <v>#VALUE!</v>
      </c>
      <c r="AB273" s="1030" t="e">
        <f t="shared" si="245"/>
        <v>#VALUE!</v>
      </c>
      <c r="AC273" s="1030" t="e">
        <f t="shared" si="245"/>
        <v>#VALUE!</v>
      </c>
      <c r="AD273" s="1030" t="e">
        <f t="shared" si="245"/>
        <v>#VALUE!</v>
      </c>
      <c r="AE273" s="1030" t="e">
        <f t="shared" si="245"/>
        <v>#VALUE!</v>
      </c>
      <c r="AF273" s="1030" t="e">
        <f t="shared" si="245"/>
        <v>#VALUE!</v>
      </c>
      <c r="AG273" s="1030" t="e">
        <f t="shared" si="246"/>
        <v>#VALUE!</v>
      </c>
      <c r="AH273" s="1030" t="e">
        <f t="shared" si="246"/>
        <v>#VALUE!</v>
      </c>
      <c r="AI273" s="1030" t="e">
        <f t="shared" si="246"/>
        <v>#VALUE!</v>
      </c>
      <c r="AJ273" s="1030" t="e">
        <f t="shared" si="246"/>
        <v>#VALUE!</v>
      </c>
      <c r="AK273" s="1030" t="e">
        <f t="shared" si="246"/>
        <v>#VALUE!</v>
      </c>
      <c r="AL273" s="1030" t="e">
        <f t="shared" si="247"/>
        <v>#VALUE!</v>
      </c>
      <c r="AM273" s="1030" t="e">
        <f t="shared" si="247"/>
        <v>#VALUE!</v>
      </c>
      <c r="AN273" s="1030" t="e">
        <f t="shared" si="247"/>
        <v>#VALUE!</v>
      </c>
      <c r="AO273" s="1030" t="e">
        <f t="shared" si="247"/>
        <v>#VALUE!</v>
      </c>
      <c r="AP273" s="1030" t="e">
        <f t="shared" si="247"/>
        <v>#VALUE!</v>
      </c>
      <c r="AQ273" s="1030" t="e">
        <f t="shared" ref="AQ273:BO273" si="252">IF(AND(AQ234="",AQ312=""),"",IF(AQ234=0,"not appl.",AQ312*1000/AQ234))</f>
        <v>#VALUE!</v>
      </c>
      <c r="AR273" s="1030" t="e">
        <f t="shared" si="252"/>
        <v>#VALUE!</v>
      </c>
      <c r="AS273" s="1030" t="e">
        <f t="shared" si="252"/>
        <v>#VALUE!</v>
      </c>
      <c r="AT273" s="1030" t="e">
        <f t="shared" si="252"/>
        <v>#VALUE!</v>
      </c>
      <c r="AU273" s="1030" t="e">
        <f t="shared" si="252"/>
        <v>#VALUE!</v>
      </c>
      <c r="AV273" s="1030" t="e">
        <f t="shared" si="252"/>
        <v>#VALUE!</v>
      </c>
      <c r="AW273" s="1030" t="e">
        <f t="shared" si="252"/>
        <v>#VALUE!</v>
      </c>
      <c r="AX273" s="1030" t="e">
        <f t="shared" si="252"/>
        <v>#VALUE!</v>
      </c>
      <c r="AY273" s="1030" t="e">
        <f t="shared" si="252"/>
        <v>#VALUE!</v>
      </c>
      <c r="AZ273" s="1030" t="e">
        <f t="shared" si="252"/>
        <v>#VALUE!</v>
      </c>
      <c r="BA273" s="1030" t="e">
        <f t="shared" si="252"/>
        <v>#VALUE!</v>
      </c>
      <c r="BB273" s="1030" t="e">
        <f t="shared" si="252"/>
        <v>#VALUE!</v>
      </c>
      <c r="BC273" s="1030" t="e">
        <f t="shared" si="252"/>
        <v>#VALUE!</v>
      </c>
      <c r="BD273" s="1030" t="e">
        <f t="shared" si="252"/>
        <v>#VALUE!</v>
      </c>
      <c r="BE273" s="1030" t="e">
        <f t="shared" si="252"/>
        <v>#VALUE!</v>
      </c>
      <c r="BF273" s="1030" t="e">
        <f t="shared" si="252"/>
        <v>#VALUE!</v>
      </c>
      <c r="BG273" s="1030" t="e">
        <f t="shared" si="252"/>
        <v>#VALUE!</v>
      </c>
      <c r="BH273" s="1030" t="e">
        <f t="shared" si="252"/>
        <v>#VALUE!</v>
      </c>
      <c r="BI273" s="1030" t="e">
        <f t="shared" si="252"/>
        <v>#VALUE!</v>
      </c>
      <c r="BJ273" s="1030" t="e">
        <f t="shared" si="252"/>
        <v>#VALUE!</v>
      </c>
      <c r="BK273" s="1030" t="e">
        <f t="shared" si="252"/>
        <v>#VALUE!</v>
      </c>
      <c r="BL273" s="1030" t="e">
        <f t="shared" si="252"/>
        <v>#VALUE!</v>
      </c>
      <c r="BM273" s="1030" t="e">
        <f t="shared" si="252"/>
        <v>#VALUE!</v>
      </c>
      <c r="BN273" s="1030" t="e">
        <f t="shared" si="252"/>
        <v>#VALUE!</v>
      </c>
      <c r="BO273" s="1030" t="e">
        <f t="shared" si="252"/>
        <v>#VALUE!</v>
      </c>
    </row>
    <row r="274" spans="2:67" ht="14.25">
      <c r="B274" s="772">
        <f t="shared" si="243"/>
        <v>136</v>
      </c>
      <c r="C274" s="707"/>
      <c r="D274" s="708" t="s">
        <v>1121</v>
      </c>
      <c r="E274" s="702" t="s">
        <v>116</v>
      </c>
      <c r="F274" s="709"/>
      <c r="G274" s="1030" t="e">
        <f t="shared" si="249"/>
        <v>#VALUE!</v>
      </c>
      <c r="H274" s="1030" t="e">
        <f t="shared" si="245"/>
        <v>#VALUE!</v>
      </c>
      <c r="I274" s="1030" t="e">
        <f t="shared" si="245"/>
        <v>#VALUE!</v>
      </c>
      <c r="J274" s="1030" t="e">
        <f t="shared" si="245"/>
        <v>#VALUE!</v>
      </c>
      <c r="K274" s="1030" t="e">
        <f t="shared" si="245"/>
        <v>#VALUE!</v>
      </c>
      <c r="L274" s="1030" t="e">
        <f t="shared" si="245"/>
        <v>#VALUE!</v>
      </c>
      <c r="M274" s="1030" t="e">
        <f t="shared" si="245"/>
        <v>#VALUE!</v>
      </c>
      <c r="N274" s="1030" t="e">
        <f t="shared" si="245"/>
        <v>#VALUE!</v>
      </c>
      <c r="O274" s="1030" t="e">
        <f t="shared" si="245"/>
        <v>#VALUE!</v>
      </c>
      <c r="P274" s="1030" t="e">
        <f t="shared" si="245"/>
        <v>#VALUE!</v>
      </c>
      <c r="Q274" s="1030" t="e">
        <f t="shared" si="245"/>
        <v>#VALUE!</v>
      </c>
      <c r="R274" s="1030" t="e">
        <f t="shared" si="245"/>
        <v>#VALUE!</v>
      </c>
      <c r="S274" s="1030" t="e">
        <f t="shared" si="245"/>
        <v>#VALUE!</v>
      </c>
      <c r="T274" s="1030" t="e">
        <f t="shared" si="245"/>
        <v>#VALUE!</v>
      </c>
      <c r="U274" s="1030" t="e">
        <f t="shared" si="245"/>
        <v>#VALUE!</v>
      </c>
      <c r="V274" s="1030" t="e">
        <f t="shared" si="245"/>
        <v>#VALUE!</v>
      </c>
      <c r="W274" s="1030" t="e">
        <f t="shared" si="245"/>
        <v>#VALUE!</v>
      </c>
      <c r="X274" s="1030" t="e">
        <f t="shared" si="245"/>
        <v>#VALUE!</v>
      </c>
      <c r="Y274" s="1030" t="e">
        <f t="shared" si="245"/>
        <v>#VALUE!</v>
      </c>
      <c r="Z274" s="1030" t="e">
        <f t="shared" si="245"/>
        <v>#VALUE!</v>
      </c>
      <c r="AA274" s="1030" t="e">
        <f t="shared" si="245"/>
        <v>#VALUE!</v>
      </c>
      <c r="AB274" s="1030" t="e">
        <f t="shared" si="245"/>
        <v>#VALUE!</v>
      </c>
      <c r="AC274" s="1030" t="e">
        <f t="shared" si="245"/>
        <v>#VALUE!</v>
      </c>
      <c r="AD274" s="1030" t="e">
        <f t="shared" si="245"/>
        <v>#VALUE!</v>
      </c>
      <c r="AE274" s="1030" t="e">
        <f t="shared" si="245"/>
        <v>#VALUE!</v>
      </c>
      <c r="AF274" s="1030" t="e">
        <f t="shared" si="245"/>
        <v>#VALUE!</v>
      </c>
      <c r="AG274" s="1030" t="e">
        <f t="shared" si="246"/>
        <v>#VALUE!</v>
      </c>
      <c r="AH274" s="1030" t="e">
        <f t="shared" si="246"/>
        <v>#VALUE!</v>
      </c>
      <c r="AI274" s="1030" t="e">
        <f t="shared" si="246"/>
        <v>#VALUE!</v>
      </c>
      <c r="AJ274" s="1030" t="e">
        <f t="shared" si="246"/>
        <v>#VALUE!</v>
      </c>
      <c r="AK274" s="1030" t="e">
        <f t="shared" si="246"/>
        <v>#VALUE!</v>
      </c>
      <c r="AL274" s="1030" t="e">
        <f t="shared" si="247"/>
        <v>#VALUE!</v>
      </c>
      <c r="AM274" s="1030" t="e">
        <f t="shared" si="247"/>
        <v>#VALUE!</v>
      </c>
      <c r="AN274" s="1030" t="e">
        <f t="shared" si="247"/>
        <v>#VALUE!</v>
      </c>
      <c r="AO274" s="1030" t="e">
        <f t="shared" si="247"/>
        <v>#VALUE!</v>
      </c>
      <c r="AP274" s="1030" t="e">
        <f t="shared" si="247"/>
        <v>#VALUE!</v>
      </c>
      <c r="AQ274" s="1030" t="e">
        <f t="shared" ref="AQ274:BO274" si="253">IF(AND(AQ235="",AQ313=""),"",IF(AQ235=0,"not appl.",AQ313*1000/AQ235))</f>
        <v>#VALUE!</v>
      </c>
      <c r="AR274" s="1030" t="e">
        <f t="shared" si="253"/>
        <v>#VALUE!</v>
      </c>
      <c r="AS274" s="1030" t="e">
        <f t="shared" si="253"/>
        <v>#VALUE!</v>
      </c>
      <c r="AT274" s="1030" t="e">
        <f t="shared" si="253"/>
        <v>#VALUE!</v>
      </c>
      <c r="AU274" s="1030" t="e">
        <f t="shared" si="253"/>
        <v>#VALUE!</v>
      </c>
      <c r="AV274" s="1030" t="e">
        <f t="shared" si="253"/>
        <v>#VALUE!</v>
      </c>
      <c r="AW274" s="1030" t="e">
        <f t="shared" si="253"/>
        <v>#VALUE!</v>
      </c>
      <c r="AX274" s="1030" t="e">
        <f t="shared" si="253"/>
        <v>#VALUE!</v>
      </c>
      <c r="AY274" s="1030" t="e">
        <f t="shared" si="253"/>
        <v>#VALUE!</v>
      </c>
      <c r="AZ274" s="1030" t="e">
        <f t="shared" si="253"/>
        <v>#VALUE!</v>
      </c>
      <c r="BA274" s="1030" t="e">
        <f t="shared" si="253"/>
        <v>#VALUE!</v>
      </c>
      <c r="BB274" s="1030" t="e">
        <f t="shared" si="253"/>
        <v>#VALUE!</v>
      </c>
      <c r="BC274" s="1030" t="e">
        <f t="shared" si="253"/>
        <v>#VALUE!</v>
      </c>
      <c r="BD274" s="1030" t="e">
        <f t="shared" si="253"/>
        <v>#VALUE!</v>
      </c>
      <c r="BE274" s="1030" t="e">
        <f t="shared" si="253"/>
        <v>#VALUE!</v>
      </c>
      <c r="BF274" s="1030" t="e">
        <f t="shared" si="253"/>
        <v>#VALUE!</v>
      </c>
      <c r="BG274" s="1030" t="e">
        <f t="shared" si="253"/>
        <v>#VALUE!</v>
      </c>
      <c r="BH274" s="1030" t="e">
        <f t="shared" si="253"/>
        <v>#VALUE!</v>
      </c>
      <c r="BI274" s="1030" t="e">
        <f t="shared" si="253"/>
        <v>#VALUE!</v>
      </c>
      <c r="BJ274" s="1030" t="e">
        <f t="shared" si="253"/>
        <v>#VALUE!</v>
      </c>
      <c r="BK274" s="1030" t="e">
        <f t="shared" si="253"/>
        <v>#VALUE!</v>
      </c>
      <c r="BL274" s="1030" t="e">
        <f t="shared" si="253"/>
        <v>#VALUE!</v>
      </c>
      <c r="BM274" s="1030" t="e">
        <f t="shared" si="253"/>
        <v>#VALUE!</v>
      </c>
      <c r="BN274" s="1030" t="e">
        <f t="shared" si="253"/>
        <v>#VALUE!</v>
      </c>
      <c r="BO274" s="1030" t="e">
        <f t="shared" si="253"/>
        <v>#VALUE!</v>
      </c>
    </row>
    <row r="275" spans="2:67">
      <c r="B275" s="772">
        <f t="shared" si="243"/>
        <v>137</v>
      </c>
      <c r="C275" s="707"/>
      <c r="D275" s="708" t="s">
        <v>1122</v>
      </c>
      <c r="E275" s="702" t="s">
        <v>1321</v>
      </c>
      <c r="F275" s="709"/>
      <c r="G275" s="1030" t="e">
        <f t="shared" si="249"/>
        <v>#VALUE!</v>
      </c>
      <c r="H275" s="1030" t="e">
        <f t="shared" si="245"/>
        <v>#VALUE!</v>
      </c>
      <c r="I275" s="1030" t="e">
        <f t="shared" si="245"/>
        <v>#VALUE!</v>
      </c>
      <c r="J275" s="1030" t="e">
        <f t="shared" si="245"/>
        <v>#VALUE!</v>
      </c>
      <c r="K275" s="1030" t="e">
        <f t="shared" si="245"/>
        <v>#VALUE!</v>
      </c>
      <c r="L275" s="1030" t="e">
        <f t="shared" si="245"/>
        <v>#VALUE!</v>
      </c>
      <c r="M275" s="1030" t="e">
        <f t="shared" si="245"/>
        <v>#VALUE!</v>
      </c>
      <c r="N275" s="1030" t="e">
        <f t="shared" si="245"/>
        <v>#VALUE!</v>
      </c>
      <c r="O275" s="1030" t="e">
        <f t="shared" si="245"/>
        <v>#VALUE!</v>
      </c>
      <c r="P275" s="1030" t="e">
        <f t="shared" si="245"/>
        <v>#VALUE!</v>
      </c>
      <c r="Q275" s="1030" t="e">
        <f t="shared" si="245"/>
        <v>#VALUE!</v>
      </c>
      <c r="R275" s="1030" t="e">
        <f t="shared" si="245"/>
        <v>#VALUE!</v>
      </c>
      <c r="S275" s="1030" t="e">
        <f t="shared" si="245"/>
        <v>#VALUE!</v>
      </c>
      <c r="T275" s="1030" t="e">
        <f t="shared" si="245"/>
        <v>#VALUE!</v>
      </c>
      <c r="U275" s="1030" t="e">
        <f t="shared" si="245"/>
        <v>#VALUE!</v>
      </c>
      <c r="V275" s="1030" t="e">
        <f t="shared" si="245"/>
        <v>#VALUE!</v>
      </c>
      <c r="W275" s="1030" t="e">
        <f t="shared" si="245"/>
        <v>#VALUE!</v>
      </c>
      <c r="X275" s="1030" t="e">
        <f t="shared" si="245"/>
        <v>#VALUE!</v>
      </c>
      <c r="Y275" s="1030" t="e">
        <f t="shared" si="245"/>
        <v>#VALUE!</v>
      </c>
      <c r="Z275" s="1030" t="e">
        <f t="shared" si="245"/>
        <v>#VALUE!</v>
      </c>
      <c r="AA275" s="1030" t="e">
        <f t="shared" si="245"/>
        <v>#VALUE!</v>
      </c>
      <c r="AB275" s="1030" t="e">
        <f t="shared" si="245"/>
        <v>#VALUE!</v>
      </c>
      <c r="AC275" s="1030" t="e">
        <f t="shared" si="245"/>
        <v>#VALUE!</v>
      </c>
      <c r="AD275" s="1030" t="e">
        <f t="shared" si="245"/>
        <v>#VALUE!</v>
      </c>
      <c r="AE275" s="1030" t="e">
        <f t="shared" si="245"/>
        <v>#VALUE!</v>
      </c>
      <c r="AF275" s="1030" t="e">
        <f t="shared" si="245"/>
        <v>#VALUE!</v>
      </c>
      <c r="AG275" s="1030" t="e">
        <f t="shared" si="246"/>
        <v>#VALUE!</v>
      </c>
      <c r="AH275" s="1030" t="e">
        <f t="shared" si="246"/>
        <v>#VALUE!</v>
      </c>
      <c r="AI275" s="1030" t="e">
        <f t="shared" si="246"/>
        <v>#VALUE!</v>
      </c>
      <c r="AJ275" s="1030" t="e">
        <f t="shared" si="246"/>
        <v>#VALUE!</v>
      </c>
      <c r="AK275" s="1030" t="e">
        <f t="shared" si="246"/>
        <v>#VALUE!</v>
      </c>
      <c r="AL275" s="1030" t="e">
        <f t="shared" si="247"/>
        <v>#VALUE!</v>
      </c>
      <c r="AM275" s="1030" t="e">
        <f t="shared" si="247"/>
        <v>#VALUE!</v>
      </c>
      <c r="AN275" s="1030" t="e">
        <f t="shared" si="247"/>
        <v>#VALUE!</v>
      </c>
      <c r="AO275" s="1030" t="e">
        <f t="shared" si="247"/>
        <v>#VALUE!</v>
      </c>
      <c r="AP275" s="1030" t="e">
        <f t="shared" si="247"/>
        <v>#VALUE!</v>
      </c>
      <c r="AQ275" s="1030" t="e">
        <f t="shared" ref="AQ275:BO275" si="254">IF(AND(AQ236="",AQ314=""),"",IF(AQ236=0,"not appl.",AQ314*1000/AQ236))</f>
        <v>#VALUE!</v>
      </c>
      <c r="AR275" s="1030" t="e">
        <f t="shared" si="254"/>
        <v>#VALUE!</v>
      </c>
      <c r="AS275" s="1030" t="e">
        <f t="shared" si="254"/>
        <v>#VALUE!</v>
      </c>
      <c r="AT275" s="1030" t="e">
        <f t="shared" si="254"/>
        <v>#VALUE!</v>
      </c>
      <c r="AU275" s="1030" t="e">
        <f t="shared" si="254"/>
        <v>#VALUE!</v>
      </c>
      <c r="AV275" s="1030" t="e">
        <f t="shared" si="254"/>
        <v>#VALUE!</v>
      </c>
      <c r="AW275" s="1030" t="e">
        <f t="shared" si="254"/>
        <v>#VALUE!</v>
      </c>
      <c r="AX275" s="1030" t="e">
        <f t="shared" si="254"/>
        <v>#VALUE!</v>
      </c>
      <c r="AY275" s="1030" t="e">
        <f t="shared" si="254"/>
        <v>#VALUE!</v>
      </c>
      <c r="AZ275" s="1030" t="e">
        <f t="shared" si="254"/>
        <v>#VALUE!</v>
      </c>
      <c r="BA275" s="1030" t="e">
        <f t="shared" si="254"/>
        <v>#VALUE!</v>
      </c>
      <c r="BB275" s="1030" t="e">
        <f t="shared" si="254"/>
        <v>#VALUE!</v>
      </c>
      <c r="BC275" s="1030" t="e">
        <f t="shared" si="254"/>
        <v>#VALUE!</v>
      </c>
      <c r="BD275" s="1030" t="e">
        <f t="shared" si="254"/>
        <v>#VALUE!</v>
      </c>
      <c r="BE275" s="1030" t="e">
        <f t="shared" si="254"/>
        <v>#VALUE!</v>
      </c>
      <c r="BF275" s="1030" t="e">
        <f t="shared" si="254"/>
        <v>#VALUE!</v>
      </c>
      <c r="BG275" s="1030" t="e">
        <f t="shared" si="254"/>
        <v>#VALUE!</v>
      </c>
      <c r="BH275" s="1030" t="e">
        <f t="shared" si="254"/>
        <v>#VALUE!</v>
      </c>
      <c r="BI275" s="1030" t="e">
        <f t="shared" si="254"/>
        <v>#VALUE!</v>
      </c>
      <c r="BJ275" s="1030" t="e">
        <f t="shared" si="254"/>
        <v>#VALUE!</v>
      </c>
      <c r="BK275" s="1030" t="e">
        <f t="shared" si="254"/>
        <v>#VALUE!</v>
      </c>
      <c r="BL275" s="1030" t="e">
        <f t="shared" si="254"/>
        <v>#VALUE!</v>
      </c>
      <c r="BM275" s="1030" t="e">
        <f t="shared" si="254"/>
        <v>#VALUE!</v>
      </c>
      <c r="BN275" s="1030" t="e">
        <f t="shared" si="254"/>
        <v>#VALUE!</v>
      </c>
      <c r="BO275" s="1030" t="e">
        <f t="shared" si="254"/>
        <v>#VALUE!</v>
      </c>
    </row>
    <row r="276" spans="2:67">
      <c r="B276" s="772" t="s">
        <v>1053</v>
      </c>
      <c r="C276" s="707"/>
      <c r="D276" s="708" t="s">
        <v>1052</v>
      </c>
      <c r="E276" s="702" t="s">
        <v>1321</v>
      </c>
      <c r="F276" s="709"/>
      <c r="G276" s="1030" t="e">
        <f t="shared" si="249"/>
        <v>#VALUE!</v>
      </c>
      <c r="H276" s="1030" t="e">
        <f t="shared" si="245"/>
        <v>#VALUE!</v>
      </c>
      <c r="I276" s="1030" t="e">
        <f t="shared" si="245"/>
        <v>#VALUE!</v>
      </c>
      <c r="J276" s="1030" t="e">
        <f t="shared" si="245"/>
        <v>#VALUE!</v>
      </c>
      <c r="K276" s="1030" t="e">
        <f t="shared" si="245"/>
        <v>#VALUE!</v>
      </c>
      <c r="L276" s="1030" t="e">
        <f t="shared" si="245"/>
        <v>#VALUE!</v>
      </c>
      <c r="M276" s="1030" t="e">
        <f t="shared" si="245"/>
        <v>#VALUE!</v>
      </c>
      <c r="N276" s="1030" t="e">
        <f t="shared" si="245"/>
        <v>#VALUE!</v>
      </c>
      <c r="O276" s="1030" t="e">
        <f t="shared" si="245"/>
        <v>#VALUE!</v>
      </c>
      <c r="P276" s="1030" t="e">
        <f t="shared" si="245"/>
        <v>#VALUE!</v>
      </c>
      <c r="Q276" s="1030" t="e">
        <f t="shared" si="245"/>
        <v>#VALUE!</v>
      </c>
      <c r="R276" s="1030" t="e">
        <f t="shared" si="245"/>
        <v>#VALUE!</v>
      </c>
      <c r="S276" s="1030" t="e">
        <f t="shared" si="245"/>
        <v>#VALUE!</v>
      </c>
      <c r="T276" s="1030" t="e">
        <f t="shared" si="245"/>
        <v>#VALUE!</v>
      </c>
      <c r="U276" s="1030" t="e">
        <f t="shared" si="245"/>
        <v>#VALUE!</v>
      </c>
      <c r="V276" s="1030" t="e">
        <f t="shared" si="245"/>
        <v>#VALUE!</v>
      </c>
      <c r="W276" s="1030" t="e">
        <f t="shared" si="245"/>
        <v>#VALUE!</v>
      </c>
      <c r="X276" s="1030" t="e">
        <f t="shared" si="245"/>
        <v>#VALUE!</v>
      </c>
      <c r="Y276" s="1030" t="e">
        <f t="shared" si="245"/>
        <v>#VALUE!</v>
      </c>
      <c r="Z276" s="1030" t="e">
        <f t="shared" si="245"/>
        <v>#VALUE!</v>
      </c>
      <c r="AA276" s="1030" t="e">
        <f t="shared" si="245"/>
        <v>#VALUE!</v>
      </c>
      <c r="AB276" s="1030" t="e">
        <f t="shared" si="245"/>
        <v>#VALUE!</v>
      </c>
      <c r="AC276" s="1030" t="e">
        <f t="shared" si="245"/>
        <v>#VALUE!</v>
      </c>
      <c r="AD276" s="1030" t="e">
        <f t="shared" si="245"/>
        <v>#VALUE!</v>
      </c>
      <c r="AE276" s="1030" t="e">
        <f t="shared" si="245"/>
        <v>#VALUE!</v>
      </c>
      <c r="AF276" s="1030" t="e">
        <f t="shared" si="245"/>
        <v>#VALUE!</v>
      </c>
      <c r="AG276" s="1030" t="e">
        <f t="shared" si="246"/>
        <v>#VALUE!</v>
      </c>
      <c r="AH276" s="1030" t="e">
        <f t="shared" si="246"/>
        <v>#VALUE!</v>
      </c>
      <c r="AI276" s="1030" t="e">
        <f t="shared" si="246"/>
        <v>#VALUE!</v>
      </c>
      <c r="AJ276" s="1030" t="e">
        <f t="shared" si="246"/>
        <v>#VALUE!</v>
      </c>
      <c r="AK276" s="1030" t="e">
        <f t="shared" si="246"/>
        <v>#VALUE!</v>
      </c>
      <c r="AL276" s="1030" t="e">
        <f t="shared" si="247"/>
        <v>#VALUE!</v>
      </c>
      <c r="AM276" s="1030" t="e">
        <f t="shared" si="247"/>
        <v>#VALUE!</v>
      </c>
      <c r="AN276" s="1030" t="e">
        <f t="shared" si="247"/>
        <v>#VALUE!</v>
      </c>
      <c r="AO276" s="1030" t="e">
        <f t="shared" si="247"/>
        <v>#VALUE!</v>
      </c>
      <c r="AP276" s="1030" t="e">
        <f t="shared" si="247"/>
        <v>#VALUE!</v>
      </c>
      <c r="AQ276" s="1030" t="e">
        <f t="shared" ref="AQ276:BO276" si="255">IF(AND(AQ237="",AQ315=""),"",IF(AQ237=0,"not appl.",AQ315*1000/AQ237))</f>
        <v>#VALUE!</v>
      </c>
      <c r="AR276" s="1030" t="e">
        <f t="shared" si="255"/>
        <v>#VALUE!</v>
      </c>
      <c r="AS276" s="1030" t="e">
        <f t="shared" si="255"/>
        <v>#VALUE!</v>
      </c>
      <c r="AT276" s="1030" t="e">
        <f t="shared" si="255"/>
        <v>#VALUE!</v>
      </c>
      <c r="AU276" s="1030" t="e">
        <f t="shared" si="255"/>
        <v>#VALUE!</v>
      </c>
      <c r="AV276" s="1030" t="e">
        <f t="shared" si="255"/>
        <v>#VALUE!</v>
      </c>
      <c r="AW276" s="1030" t="e">
        <f t="shared" si="255"/>
        <v>#VALUE!</v>
      </c>
      <c r="AX276" s="1030" t="e">
        <f t="shared" si="255"/>
        <v>#VALUE!</v>
      </c>
      <c r="AY276" s="1030" t="e">
        <f t="shared" si="255"/>
        <v>#VALUE!</v>
      </c>
      <c r="AZ276" s="1030" t="e">
        <f t="shared" si="255"/>
        <v>#VALUE!</v>
      </c>
      <c r="BA276" s="1030" t="e">
        <f t="shared" si="255"/>
        <v>#VALUE!</v>
      </c>
      <c r="BB276" s="1030" t="e">
        <f t="shared" si="255"/>
        <v>#VALUE!</v>
      </c>
      <c r="BC276" s="1030" t="e">
        <f t="shared" si="255"/>
        <v>#VALUE!</v>
      </c>
      <c r="BD276" s="1030" t="e">
        <f t="shared" si="255"/>
        <v>#VALUE!</v>
      </c>
      <c r="BE276" s="1030" t="e">
        <f t="shared" si="255"/>
        <v>#VALUE!</v>
      </c>
      <c r="BF276" s="1030" t="e">
        <f t="shared" si="255"/>
        <v>#VALUE!</v>
      </c>
      <c r="BG276" s="1030" t="e">
        <f t="shared" si="255"/>
        <v>#VALUE!</v>
      </c>
      <c r="BH276" s="1030" t="e">
        <f t="shared" si="255"/>
        <v>#VALUE!</v>
      </c>
      <c r="BI276" s="1030" t="e">
        <f t="shared" si="255"/>
        <v>#VALUE!</v>
      </c>
      <c r="BJ276" s="1030" t="e">
        <f t="shared" si="255"/>
        <v>#VALUE!</v>
      </c>
      <c r="BK276" s="1030" t="e">
        <f t="shared" si="255"/>
        <v>#VALUE!</v>
      </c>
      <c r="BL276" s="1030" t="e">
        <f t="shared" si="255"/>
        <v>#VALUE!</v>
      </c>
      <c r="BM276" s="1030" t="e">
        <f t="shared" si="255"/>
        <v>#VALUE!</v>
      </c>
      <c r="BN276" s="1030" t="e">
        <f t="shared" si="255"/>
        <v>#VALUE!</v>
      </c>
      <c r="BO276" s="1030" t="e">
        <f t="shared" si="255"/>
        <v>#VALUE!</v>
      </c>
    </row>
    <row r="277" spans="2:67" hidden="1">
      <c r="B277" s="772">
        <f>B275+1</f>
        <v>138</v>
      </c>
      <c r="C277" s="59" t="s">
        <v>144</v>
      </c>
      <c r="D277" s="701"/>
      <c r="E277" s="702"/>
      <c r="F277" s="703"/>
      <c r="G277" s="1018"/>
      <c r="H277" s="1019"/>
      <c r="I277" s="1019"/>
      <c r="J277" s="1019"/>
      <c r="K277" s="1019"/>
      <c r="L277" s="1019"/>
      <c r="M277" s="1019"/>
      <c r="N277" s="1019"/>
      <c r="O277" s="1019"/>
      <c r="P277" s="1019"/>
      <c r="Q277" s="1019"/>
      <c r="R277" s="1019"/>
      <c r="S277" s="1019"/>
      <c r="T277" s="1019"/>
      <c r="U277" s="1019"/>
      <c r="V277" s="1019"/>
      <c r="W277" s="1019"/>
      <c r="X277" s="1019"/>
      <c r="Y277" s="1019"/>
      <c r="Z277" s="1019"/>
      <c r="AA277" s="1019"/>
      <c r="AB277" s="1019"/>
      <c r="AC277" s="1019"/>
      <c r="AD277" s="1019"/>
      <c r="AE277" s="1019"/>
      <c r="AF277" s="1019"/>
      <c r="AG277" s="1019"/>
      <c r="AH277" s="1019"/>
      <c r="AI277" s="1019"/>
      <c r="AJ277" s="1019"/>
      <c r="AK277" s="1020"/>
      <c r="AL277" s="1020"/>
      <c r="AM277" s="1020"/>
      <c r="AN277" s="1020"/>
      <c r="AO277" s="1020"/>
      <c r="AP277" s="1020"/>
      <c r="AQ277" s="1020"/>
      <c r="AR277" s="1020"/>
      <c r="AS277" s="1020"/>
      <c r="AT277" s="1020"/>
      <c r="AU277" s="1020"/>
      <c r="AV277" s="1020"/>
      <c r="AW277" s="1020"/>
      <c r="AX277" s="1020"/>
      <c r="AY277" s="1020"/>
      <c r="AZ277" s="1020"/>
      <c r="BA277" s="1020"/>
      <c r="BB277" s="1020"/>
      <c r="BC277" s="1020"/>
      <c r="BD277" s="1020"/>
      <c r="BE277" s="1020"/>
      <c r="BF277" s="1020"/>
      <c r="BG277" s="1020"/>
      <c r="BH277" s="1020"/>
      <c r="BI277" s="1020"/>
      <c r="BJ277" s="1020"/>
      <c r="BK277" s="1020"/>
      <c r="BL277" s="1020"/>
      <c r="BM277" s="1020"/>
      <c r="BN277" s="1020"/>
      <c r="BO277" s="1020"/>
    </row>
    <row r="278" spans="2:67" hidden="1">
      <c r="B278" s="772">
        <f>B277+1</f>
        <v>139</v>
      </c>
      <c r="C278" s="707"/>
      <c r="D278" s="708" t="s">
        <v>1123</v>
      </c>
      <c r="E278" s="702" t="s">
        <v>1321</v>
      </c>
      <c r="F278" s="709"/>
      <c r="G278" s="1030"/>
      <c r="H278" s="1030"/>
      <c r="I278" s="1030"/>
      <c r="J278" s="1030"/>
      <c r="K278" s="1030"/>
      <c r="L278" s="1030"/>
      <c r="M278" s="1030"/>
      <c r="N278" s="1030"/>
      <c r="O278" s="1030"/>
      <c r="P278" s="1030"/>
      <c r="Q278" s="1030"/>
      <c r="R278" s="1030"/>
      <c r="S278" s="1030"/>
      <c r="T278" s="1030"/>
      <c r="U278" s="1030"/>
      <c r="V278" s="1030"/>
      <c r="W278" s="1030"/>
      <c r="X278" s="1030"/>
      <c r="Y278" s="1030"/>
      <c r="Z278" s="1030"/>
      <c r="AA278" s="1030"/>
      <c r="AB278" s="1030"/>
      <c r="AC278" s="1030"/>
      <c r="AD278" s="1030"/>
      <c r="AE278" s="1030"/>
      <c r="AF278" s="1030"/>
      <c r="AG278" s="1030"/>
      <c r="AH278" s="1030"/>
      <c r="AI278" s="1030"/>
      <c r="AJ278" s="1030"/>
      <c r="AK278" s="1030"/>
      <c r="AL278" s="1030"/>
      <c r="AM278" s="1030"/>
      <c r="AN278" s="1030"/>
      <c r="AO278" s="1030"/>
      <c r="AP278" s="1030"/>
      <c r="AQ278" s="1030"/>
      <c r="AR278" s="1030"/>
      <c r="AS278" s="1030"/>
      <c r="AT278" s="1030"/>
      <c r="AU278" s="1030"/>
      <c r="AV278" s="1030"/>
      <c r="AW278" s="1030"/>
      <c r="AX278" s="1030"/>
      <c r="AY278" s="1030"/>
      <c r="AZ278" s="1030"/>
      <c r="BA278" s="1030"/>
      <c r="BB278" s="1030"/>
      <c r="BC278" s="1030"/>
      <c r="BD278" s="1030"/>
      <c r="BE278" s="1030"/>
      <c r="BF278" s="1030"/>
      <c r="BG278" s="1030"/>
      <c r="BH278" s="1030"/>
      <c r="BI278" s="1030"/>
      <c r="BJ278" s="1030"/>
      <c r="BK278" s="1030"/>
      <c r="BL278" s="1030"/>
      <c r="BM278" s="1030"/>
      <c r="BN278" s="1030"/>
      <c r="BO278" s="1030"/>
    </row>
    <row r="279" spans="2:67" hidden="1">
      <c r="B279" s="772">
        <f>B278+1</f>
        <v>140</v>
      </c>
      <c r="C279" s="707"/>
      <c r="D279" s="708" t="s">
        <v>778</v>
      </c>
      <c r="E279" s="702" t="s">
        <v>1321</v>
      </c>
      <c r="F279" s="709"/>
      <c r="G279" s="1030"/>
      <c r="H279" s="1030"/>
      <c r="I279" s="1030"/>
      <c r="J279" s="1030"/>
      <c r="K279" s="1030"/>
      <c r="L279" s="1030"/>
      <c r="M279" s="1030"/>
      <c r="N279" s="1030"/>
      <c r="O279" s="1030"/>
      <c r="P279" s="1030"/>
      <c r="Q279" s="1030"/>
      <c r="R279" s="1030"/>
      <c r="S279" s="1030"/>
      <c r="T279" s="1030"/>
      <c r="U279" s="1030"/>
      <c r="V279" s="1030"/>
      <c r="W279" s="1030"/>
      <c r="X279" s="1030"/>
      <c r="Y279" s="1030"/>
      <c r="Z279" s="1030"/>
      <c r="AA279" s="1030"/>
      <c r="AB279" s="1030"/>
      <c r="AC279" s="1030"/>
      <c r="AD279" s="1030"/>
      <c r="AE279" s="1030"/>
      <c r="AF279" s="1030"/>
      <c r="AG279" s="1030"/>
      <c r="AH279" s="1030"/>
      <c r="AI279" s="1030"/>
      <c r="AJ279" s="1030"/>
      <c r="AK279" s="1030"/>
      <c r="AL279" s="1030"/>
      <c r="AM279" s="1030"/>
      <c r="AN279" s="1030"/>
      <c r="AO279" s="1030"/>
      <c r="AP279" s="1030"/>
      <c r="AQ279" s="1030"/>
      <c r="AR279" s="1030"/>
      <c r="AS279" s="1030"/>
      <c r="AT279" s="1030"/>
      <c r="AU279" s="1030"/>
      <c r="AV279" s="1030"/>
      <c r="AW279" s="1030"/>
      <c r="AX279" s="1030"/>
      <c r="AY279" s="1030"/>
      <c r="AZ279" s="1030"/>
      <c r="BA279" s="1030"/>
      <c r="BB279" s="1030"/>
      <c r="BC279" s="1030"/>
      <c r="BD279" s="1030"/>
      <c r="BE279" s="1030"/>
      <c r="BF279" s="1030"/>
      <c r="BG279" s="1030"/>
      <c r="BH279" s="1030"/>
      <c r="BI279" s="1030"/>
      <c r="BJ279" s="1030"/>
      <c r="BK279" s="1030"/>
      <c r="BL279" s="1030"/>
      <c r="BM279" s="1030"/>
      <c r="BN279" s="1030"/>
      <c r="BO279" s="1030"/>
    </row>
    <row r="280" spans="2:67" hidden="1">
      <c r="B280" s="772">
        <f>B279+1</f>
        <v>141</v>
      </c>
      <c r="C280" s="707"/>
      <c r="D280" s="708" t="s">
        <v>795</v>
      </c>
      <c r="E280" s="702" t="s">
        <v>1321</v>
      </c>
      <c r="F280" s="709"/>
      <c r="G280" s="1030"/>
      <c r="H280" s="1030"/>
      <c r="I280" s="1030"/>
      <c r="J280" s="1030"/>
      <c r="K280" s="1030"/>
      <c r="L280" s="1030"/>
      <c r="M280" s="1030"/>
      <c r="N280" s="1030"/>
      <c r="O280" s="1030"/>
      <c r="P280" s="1030"/>
      <c r="Q280" s="1030"/>
      <c r="R280" s="1030"/>
      <c r="S280" s="1030"/>
      <c r="T280" s="1030"/>
      <c r="U280" s="1030"/>
      <c r="V280" s="1030"/>
      <c r="W280" s="1030"/>
      <c r="X280" s="1030"/>
      <c r="Y280" s="1030"/>
      <c r="Z280" s="1030"/>
      <c r="AA280" s="1030"/>
      <c r="AB280" s="1030"/>
      <c r="AC280" s="1030"/>
      <c r="AD280" s="1030"/>
      <c r="AE280" s="1030"/>
      <c r="AF280" s="1030"/>
      <c r="AG280" s="1030"/>
      <c r="AH280" s="1030"/>
      <c r="AI280" s="1030"/>
      <c r="AJ280" s="1030"/>
      <c r="AK280" s="1030"/>
      <c r="AL280" s="1030"/>
      <c r="AM280" s="1030"/>
      <c r="AN280" s="1030"/>
      <c r="AO280" s="1030"/>
      <c r="AP280" s="1030"/>
      <c r="AQ280" s="1030"/>
      <c r="AR280" s="1030"/>
      <c r="AS280" s="1030"/>
      <c r="AT280" s="1030"/>
      <c r="AU280" s="1030"/>
      <c r="AV280" s="1030"/>
      <c r="AW280" s="1030"/>
      <c r="AX280" s="1030"/>
      <c r="AY280" s="1030"/>
      <c r="AZ280" s="1030"/>
      <c r="BA280" s="1030"/>
      <c r="BB280" s="1030"/>
      <c r="BC280" s="1030"/>
      <c r="BD280" s="1030"/>
      <c r="BE280" s="1030"/>
      <c r="BF280" s="1030"/>
      <c r="BG280" s="1030"/>
      <c r="BH280" s="1030"/>
      <c r="BI280" s="1030"/>
      <c r="BJ280" s="1030"/>
      <c r="BK280" s="1030"/>
      <c r="BL280" s="1030"/>
      <c r="BM280" s="1030"/>
      <c r="BN280" s="1030"/>
      <c r="BO280" s="1030"/>
    </row>
    <row r="281" spans="2:67" hidden="1">
      <c r="B281" s="772">
        <f>B280+1</f>
        <v>142</v>
      </c>
      <c r="C281" s="707"/>
      <c r="D281" s="708" t="s">
        <v>1125</v>
      </c>
      <c r="E281" s="702" t="s">
        <v>1321</v>
      </c>
      <c r="F281" s="709"/>
      <c r="G281" s="1030"/>
      <c r="H281" s="1030"/>
      <c r="I281" s="1030"/>
      <c r="J281" s="1030"/>
      <c r="K281" s="1030"/>
      <c r="L281" s="1030"/>
      <c r="M281" s="1030"/>
      <c r="N281" s="1030"/>
      <c r="O281" s="1030"/>
      <c r="P281" s="1030"/>
      <c r="Q281" s="1030"/>
      <c r="R281" s="1030"/>
      <c r="S281" s="1030"/>
      <c r="T281" s="1030"/>
      <c r="U281" s="1030"/>
      <c r="V281" s="1030"/>
      <c r="W281" s="1030"/>
      <c r="X281" s="1030"/>
      <c r="Y281" s="1030"/>
      <c r="Z281" s="1030"/>
      <c r="AA281" s="1030"/>
      <c r="AB281" s="1030"/>
      <c r="AC281" s="1030"/>
      <c r="AD281" s="1030"/>
      <c r="AE281" s="1030"/>
      <c r="AF281" s="1030"/>
      <c r="AG281" s="1030"/>
      <c r="AH281" s="1030"/>
      <c r="AI281" s="1030"/>
      <c r="AJ281" s="1030"/>
      <c r="AK281" s="1030"/>
      <c r="AL281" s="1030"/>
      <c r="AM281" s="1030"/>
      <c r="AN281" s="1030"/>
      <c r="AO281" s="1030"/>
      <c r="AP281" s="1030"/>
      <c r="AQ281" s="1030"/>
      <c r="AR281" s="1030"/>
      <c r="AS281" s="1030"/>
      <c r="AT281" s="1030"/>
      <c r="AU281" s="1030"/>
      <c r="AV281" s="1030"/>
      <c r="AW281" s="1030"/>
      <c r="AX281" s="1030"/>
      <c r="AY281" s="1030"/>
      <c r="AZ281" s="1030"/>
      <c r="BA281" s="1030"/>
      <c r="BB281" s="1030"/>
      <c r="BC281" s="1030"/>
      <c r="BD281" s="1030"/>
      <c r="BE281" s="1030"/>
      <c r="BF281" s="1030"/>
      <c r="BG281" s="1030"/>
      <c r="BH281" s="1030"/>
      <c r="BI281" s="1030"/>
      <c r="BJ281" s="1030"/>
      <c r="BK281" s="1030"/>
      <c r="BL281" s="1030"/>
      <c r="BM281" s="1030"/>
      <c r="BN281" s="1030"/>
      <c r="BO281" s="1030"/>
    </row>
    <row r="282" spans="2:67" hidden="1">
      <c r="B282" s="772">
        <f>B281+1</f>
        <v>143</v>
      </c>
      <c r="C282" s="707"/>
      <c r="D282" s="708" t="s">
        <v>1126</v>
      </c>
      <c r="E282" s="702" t="s">
        <v>1321</v>
      </c>
      <c r="F282" s="709"/>
      <c r="G282" s="1030"/>
      <c r="H282" s="1030"/>
      <c r="I282" s="1030"/>
      <c r="J282" s="1030"/>
      <c r="K282" s="1030"/>
      <c r="L282" s="1030"/>
      <c r="M282" s="1030"/>
      <c r="N282" s="1030"/>
      <c r="O282" s="1030"/>
      <c r="P282" s="1030"/>
      <c r="Q282" s="1030"/>
      <c r="R282" s="1030"/>
      <c r="S282" s="1030"/>
      <c r="T282" s="1030"/>
      <c r="U282" s="1030"/>
      <c r="V282" s="1030"/>
      <c r="W282" s="1030"/>
      <c r="X282" s="1030"/>
      <c r="Y282" s="1030"/>
      <c r="Z282" s="1030"/>
      <c r="AA282" s="1030"/>
      <c r="AB282" s="1030"/>
      <c r="AC282" s="1030"/>
      <c r="AD282" s="1030"/>
      <c r="AE282" s="1030"/>
      <c r="AF282" s="1030"/>
      <c r="AG282" s="1030"/>
      <c r="AH282" s="1030"/>
      <c r="AI282" s="1030"/>
      <c r="AJ282" s="1030"/>
      <c r="AK282" s="1030"/>
      <c r="AL282" s="1030"/>
      <c r="AM282" s="1030"/>
      <c r="AN282" s="1030"/>
      <c r="AO282" s="1030"/>
      <c r="AP282" s="1030"/>
      <c r="AQ282" s="1030"/>
      <c r="AR282" s="1030"/>
      <c r="AS282" s="1030"/>
      <c r="AT282" s="1030"/>
      <c r="AU282" s="1030"/>
      <c r="AV282" s="1030"/>
      <c r="AW282" s="1030"/>
      <c r="AX282" s="1030"/>
      <c r="AY282" s="1030"/>
      <c r="AZ282" s="1030"/>
      <c r="BA282" s="1030"/>
      <c r="BB282" s="1030"/>
      <c r="BC282" s="1030"/>
      <c r="BD282" s="1030"/>
      <c r="BE282" s="1030"/>
      <c r="BF282" s="1030"/>
      <c r="BG282" s="1030"/>
      <c r="BH282" s="1030"/>
      <c r="BI282" s="1030"/>
      <c r="BJ282" s="1030"/>
      <c r="BK282" s="1030"/>
      <c r="BL282" s="1030"/>
      <c r="BM282" s="1030"/>
      <c r="BN282" s="1030"/>
      <c r="BO282" s="1030"/>
    </row>
    <row r="283" spans="2:67" hidden="1">
      <c r="B283" s="772" t="s">
        <v>834</v>
      </c>
      <c r="C283" s="707"/>
      <c r="D283" s="708" t="s">
        <v>831</v>
      </c>
      <c r="E283" s="702" t="s">
        <v>1321</v>
      </c>
      <c r="F283" s="709"/>
      <c r="G283" s="1030"/>
      <c r="H283" s="1030"/>
      <c r="I283" s="1030"/>
      <c r="J283" s="1030"/>
      <c r="K283" s="1030"/>
      <c r="L283" s="1030"/>
      <c r="M283" s="1030"/>
      <c r="N283" s="1030"/>
      <c r="O283" s="1030"/>
      <c r="P283" s="1030"/>
      <c r="Q283" s="1030"/>
      <c r="R283" s="1030"/>
      <c r="S283" s="1030"/>
      <c r="T283" s="1030"/>
      <c r="U283" s="1030"/>
      <c r="V283" s="1030"/>
      <c r="W283" s="1030"/>
      <c r="X283" s="1030"/>
      <c r="Y283" s="1030"/>
      <c r="Z283" s="1030"/>
      <c r="AA283" s="1030"/>
      <c r="AB283" s="1030"/>
      <c r="AC283" s="1030"/>
      <c r="AD283" s="1030"/>
      <c r="AE283" s="1030"/>
      <c r="AF283" s="1030"/>
      <c r="AG283" s="1030"/>
      <c r="AH283" s="1030"/>
      <c r="AI283" s="1030"/>
      <c r="AJ283" s="1030"/>
      <c r="AK283" s="1030"/>
      <c r="AL283" s="1030"/>
      <c r="AM283" s="1030"/>
      <c r="AN283" s="1030"/>
      <c r="AO283" s="1030"/>
      <c r="AP283" s="1030"/>
      <c r="AQ283" s="1030"/>
      <c r="AR283" s="1030"/>
      <c r="AS283" s="1030"/>
      <c r="AT283" s="1030"/>
      <c r="AU283" s="1030"/>
      <c r="AV283" s="1030"/>
      <c r="AW283" s="1030"/>
      <c r="AX283" s="1030"/>
      <c r="AY283" s="1030"/>
      <c r="AZ283" s="1030"/>
      <c r="BA283" s="1030"/>
      <c r="BB283" s="1030"/>
      <c r="BC283" s="1030"/>
      <c r="BD283" s="1030"/>
      <c r="BE283" s="1030"/>
      <c r="BF283" s="1030"/>
      <c r="BG283" s="1030"/>
      <c r="BH283" s="1030"/>
      <c r="BI283" s="1030"/>
      <c r="BJ283" s="1030"/>
      <c r="BK283" s="1030"/>
      <c r="BL283" s="1030"/>
      <c r="BM283" s="1030"/>
      <c r="BN283" s="1030"/>
      <c r="BO283" s="1030"/>
    </row>
    <row r="284" spans="2:67" hidden="1">
      <c r="B284" s="772">
        <v>144</v>
      </c>
      <c r="C284" s="707"/>
      <c r="D284" s="669" t="s">
        <v>587</v>
      </c>
      <c r="E284" s="702" t="s">
        <v>1321</v>
      </c>
      <c r="F284" s="709"/>
      <c r="G284" s="1030"/>
      <c r="H284" s="1030"/>
      <c r="I284" s="1030"/>
      <c r="J284" s="1030"/>
      <c r="K284" s="1030"/>
      <c r="L284" s="1030"/>
      <c r="M284" s="1030"/>
      <c r="N284" s="1030"/>
      <c r="O284" s="1030"/>
      <c r="P284" s="1030"/>
      <c r="Q284" s="1030"/>
      <c r="R284" s="1030"/>
      <c r="S284" s="1030"/>
      <c r="T284" s="1030"/>
      <c r="U284" s="1030"/>
      <c r="V284" s="1030"/>
      <c r="W284" s="1030"/>
      <c r="X284" s="1030"/>
      <c r="Y284" s="1030"/>
      <c r="Z284" s="1030"/>
      <c r="AA284" s="1030"/>
      <c r="AB284" s="1030"/>
      <c r="AC284" s="1030"/>
      <c r="AD284" s="1030"/>
      <c r="AE284" s="1030"/>
      <c r="AF284" s="1030"/>
      <c r="AG284" s="1030"/>
      <c r="AH284" s="1030"/>
      <c r="AI284" s="1030"/>
      <c r="AJ284" s="1030"/>
      <c r="AK284" s="1030"/>
      <c r="AL284" s="1030"/>
      <c r="AM284" s="1030"/>
      <c r="AN284" s="1030"/>
      <c r="AO284" s="1030"/>
      <c r="AP284" s="1030"/>
      <c r="AQ284" s="1030"/>
      <c r="AR284" s="1030"/>
      <c r="AS284" s="1030"/>
      <c r="AT284" s="1030"/>
      <c r="AU284" s="1030"/>
      <c r="AV284" s="1030"/>
      <c r="AW284" s="1030"/>
      <c r="AX284" s="1030"/>
      <c r="AY284" s="1030"/>
      <c r="AZ284" s="1030"/>
      <c r="BA284" s="1030"/>
      <c r="BB284" s="1030"/>
      <c r="BC284" s="1030"/>
      <c r="BD284" s="1030"/>
      <c r="BE284" s="1030"/>
      <c r="BF284" s="1030"/>
      <c r="BG284" s="1030"/>
      <c r="BH284" s="1030"/>
      <c r="BI284" s="1030"/>
      <c r="BJ284" s="1030"/>
      <c r="BK284" s="1030"/>
      <c r="BL284" s="1030"/>
      <c r="BM284" s="1030"/>
      <c r="BN284" s="1030"/>
      <c r="BO284" s="1030"/>
    </row>
    <row r="285" spans="2:67">
      <c r="B285" s="772">
        <f t="shared" ref="B285:B293" si="256">B284+1</f>
        <v>145</v>
      </c>
      <c r="C285" s="59" t="s">
        <v>1373</v>
      </c>
      <c r="D285" s="701"/>
      <c r="E285" s="702"/>
      <c r="F285" s="703"/>
      <c r="G285" s="1018"/>
      <c r="H285" s="1019"/>
      <c r="I285" s="1019"/>
      <c r="J285" s="1019"/>
      <c r="K285" s="1019"/>
      <c r="L285" s="1019"/>
      <c r="M285" s="1019"/>
      <c r="N285" s="1019"/>
      <c r="O285" s="1019"/>
      <c r="P285" s="1019"/>
      <c r="Q285" s="1019"/>
      <c r="R285" s="1019"/>
      <c r="S285" s="1019"/>
      <c r="T285" s="1019"/>
      <c r="U285" s="1019"/>
      <c r="V285" s="1019"/>
      <c r="W285" s="1019"/>
      <c r="X285" s="1019"/>
      <c r="Y285" s="1019"/>
      <c r="Z285" s="1019"/>
      <c r="AA285" s="1019"/>
      <c r="AB285" s="1019"/>
      <c r="AC285" s="1019"/>
      <c r="AD285" s="1019"/>
      <c r="AE285" s="1019"/>
      <c r="AF285" s="1019"/>
      <c r="AG285" s="1019"/>
      <c r="AH285" s="1019"/>
      <c r="AI285" s="1019"/>
      <c r="AJ285" s="1019"/>
      <c r="AK285" s="1019"/>
      <c r="AL285" s="1019"/>
      <c r="AM285" s="1019"/>
      <c r="AN285" s="1019"/>
      <c r="AO285" s="1019"/>
      <c r="AP285" s="1019"/>
      <c r="AQ285" s="1019"/>
      <c r="AR285" s="1019"/>
      <c r="AS285" s="1019"/>
      <c r="AT285" s="1019"/>
      <c r="AU285" s="1019"/>
      <c r="AV285" s="1019"/>
      <c r="AW285" s="1019"/>
      <c r="AX285" s="1019"/>
      <c r="AY285" s="1019"/>
      <c r="AZ285" s="1019"/>
      <c r="BA285" s="1019"/>
      <c r="BB285" s="1019"/>
      <c r="BC285" s="1019"/>
      <c r="BD285" s="1019"/>
      <c r="BE285" s="1019"/>
      <c r="BF285" s="1019"/>
      <c r="BG285" s="1019"/>
      <c r="BH285" s="1019"/>
      <c r="BI285" s="1019"/>
      <c r="BJ285" s="1019"/>
      <c r="BK285" s="1019"/>
      <c r="BL285" s="1019"/>
      <c r="BM285" s="1019"/>
      <c r="BN285" s="1019"/>
      <c r="BO285" s="1020"/>
    </row>
    <row r="286" spans="2:67">
      <c r="B286" s="772">
        <f t="shared" si="256"/>
        <v>146</v>
      </c>
      <c r="C286" s="60"/>
      <c r="D286" s="701" t="s">
        <v>703</v>
      </c>
      <c r="E286" s="812" t="s">
        <v>1321</v>
      </c>
      <c r="F286" s="838"/>
      <c r="G286" s="1030" t="e">
        <f t="shared" ref="G286:V286" si="257">IF(AND(G247="",G325=""),"",IF(G247=0,"not appl.",G325*1000/G247))</f>
        <v>#VALUE!</v>
      </c>
      <c r="H286" s="1030" t="e">
        <f t="shared" si="257"/>
        <v>#VALUE!</v>
      </c>
      <c r="I286" s="1030" t="e">
        <f t="shared" si="257"/>
        <v>#VALUE!</v>
      </c>
      <c r="J286" s="1030" t="e">
        <f t="shared" si="257"/>
        <v>#VALUE!</v>
      </c>
      <c r="K286" s="1030" t="e">
        <f t="shared" si="257"/>
        <v>#VALUE!</v>
      </c>
      <c r="L286" s="1030" t="e">
        <f t="shared" si="257"/>
        <v>#VALUE!</v>
      </c>
      <c r="M286" s="1030" t="e">
        <f t="shared" si="257"/>
        <v>#VALUE!</v>
      </c>
      <c r="N286" s="1030" t="e">
        <f t="shared" si="257"/>
        <v>#VALUE!</v>
      </c>
      <c r="O286" s="1030" t="e">
        <f t="shared" si="257"/>
        <v>#VALUE!</v>
      </c>
      <c r="P286" s="1030" t="e">
        <f t="shared" si="257"/>
        <v>#VALUE!</v>
      </c>
      <c r="Q286" s="1030" t="e">
        <f t="shared" si="257"/>
        <v>#VALUE!</v>
      </c>
      <c r="R286" s="1030" t="e">
        <f t="shared" si="257"/>
        <v>#VALUE!</v>
      </c>
      <c r="S286" s="1030" t="e">
        <f t="shared" si="257"/>
        <v>#VALUE!</v>
      </c>
      <c r="T286" s="1030" t="e">
        <f t="shared" si="257"/>
        <v>#VALUE!</v>
      </c>
      <c r="U286" s="1030" t="e">
        <f t="shared" si="257"/>
        <v>#VALUE!</v>
      </c>
      <c r="V286" s="1030" t="e">
        <f t="shared" si="257"/>
        <v>#VALUE!</v>
      </c>
      <c r="W286" s="1030" t="e">
        <f t="shared" ref="H286:AF293" si="258">IF(AND(W247="",W325=""),"",IF(W247=0,"not appl.",W325*1000/W247))</f>
        <v>#VALUE!</v>
      </c>
      <c r="X286" s="1030" t="e">
        <f t="shared" si="258"/>
        <v>#VALUE!</v>
      </c>
      <c r="Y286" s="1030" t="e">
        <f t="shared" si="258"/>
        <v>#VALUE!</v>
      </c>
      <c r="Z286" s="1030" t="e">
        <f t="shared" si="258"/>
        <v>#VALUE!</v>
      </c>
      <c r="AA286" s="1030" t="e">
        <f t="shared" si="258"/>
        <v>#VALUE!</v>
      </c>
      <c r="AB286" s="1030" t="e">
        <f t="shared" si="258"/>
        <v>#VALUE!</v>
      </c>
      <c r="AC286" s="1030" t="e">
        <f t="shared" si="258"/>
        <v>#VALUE!</v>
      </c>
      <c r="AD286" s="1030" t="e">
        <f t="shared" si="258"/>
        <v>#VALUE!</v>
      </c>
      <c r="AE286" s="1030" t="e">
        <f t="shared" si="258"/>
        <v>#VALUE!</v>
      </c>
      <c r="AF286" s="1030" t="e">
        <f t="shared" si="258"/>
        <v>#VALUE!</v>
      </c>
      <c r="AG286" s="1030" t="e">
        <f t="shared" ref="AG286:AK293" si="259">IF(AND(AG247="",AG325=""),"",IF(AG247=0,"not appl.",AG325*1000/AG247))</f>
        <v>#VALUE!</v>
      </c>
      <c r="AH286" s="1030" t="e">
        <f t="shared" si="259"/>
        <v>#VALUE!</v>
      </c>
      <c r="AI286" s="1030" t="e">
        <f t="shared" si="259"/>
        <v>#VALUE!</v>
      </c>
      <c r="AJ286" s="1030" t="e">
        <f t="shared" si="259"/>
        <v>#VALUE!</v>
      </c>
      <c r="AK286" s="1030" t="e">
        <f t="shared" si="259"/>
        <v>#VALUE!</v>
      </c>
      <c r="AL286" s="1030" t="e">
        <f t="shared" ref="AL286:AP293" si="260">IF(AND(AL247="",AL325=""),"",IF(AL247=0,"not appl.",AL325*1000/AL247))</f>
        <v>#VALUE!</v>
      </c>
      <c r="AM286" s="1030" t="e">
        <f t="shared" si="260"/>
        <v>#VALUE!</v>
      </c>
      <c r="AN286" s="1030" t="e">
        <f t="shared" si="260"/>
        <v>#VALUE!</v>
      </c>
      <c r="AO286" s="1030" t="e">
        <f t="shared" si="260"/>
        <v>#VALUE!</v>
      </c>
      <c r="AP286" s="1030" t="e">
        <f t="shared" si="260"/>
        <v>#VALUE!</v>
      </c>
      <c r="AQ286" s="1030" t="e">
        <f t="shared" ref="AQ286:BO286" si="261">IF(AND(AQ247="",AQ325=""),"",IF(AQ247=0,"not appl.",AQ325*1000/AQ247))</f>
        <v>#VALUE!</v>
      </c>
      <c r="AR286" s="1030" t="e">
        <f t="shared" si="261"/>
        <v>#VALUE!</v>
      </c>
      <c r="AS286" s="1030" t="e">
        <f t="shared" si="261"/>
        <v>#VALUE!</v>
      </c>
      <c r="AT286" s="1030" t="e">
        <f t="shared" si="261"/>
        <v>#VALUE!</v>
      </c>
      <c r="AU286" s="1030" t="e">
        <f t="shared" si="261"/>
        <v>#VALUE!</v>
      </c>
      <c r="AV286" s="1030" t="e">
        <f t="shared" si="261"/>
        <v>#VALUE!</v>
      </c>
      <c r="AW286" s="1030" t="e">
        <f t="shared" si="261"/>
        <v>#VALUE!</v>
      </c>
      <c r="AX286" s="1030" t="e">
        <f t="shared" si="261"/>
        <v>#VALUE!</v>
      </c>
      <c r="AY286" s="1030" t="e">
        <f t="shared" si="261"/>
        <v>#VALUE!</v>
      </c>
      <c r="AZ286" s="1030" t="e">
        <f t="shared" si="261"/>
        <v>#VALUE!</v>
      </c>
      <c r="BA286" s="1030" t="e">
        <f t="shared" si="261"/>
        <v>#VALUE!</v>
      </c>
      <c r="BB286" s="1030" t="e">
        <f t="shared" si="261"/>
        <v>#VALUE!</v>
      </c>
      <c r="BC286" s="1030" t="e">
        <f t="shared" si="261"/>
        <v>#VALUE!</v>
      </c>
      <c r="BD286" s="1030" t="e">
        <f t="shared" si="261"/>
        <v>#VALUE!</v>
      </c>
      <c r="BE286" s="1030" t="e">
        <f t="shared" si="261"/>
        <v>#VALUE!</v>
      </c>
      <c r="BF286" s="1030" t="e">
        <f t="shared" si="261"/>
        <v>#VALUE!</v>
      </c>
      <c r="BG286" s="1030" t="e">
        <f t="shared" si="261"/>
        <v>#VALUE!</v>
      </c>
      <c r="BH286" s="1030" t="e">
        <f t="shared" si="261"/>
        <v>#VALUE!</v>
      </c>
      <c r="BI286" s="1030" t="e">
        <f t="shared" si="261"/>
        <v>#VALUE!</v>
      </c>
      <c r="BJ286" s="1030" t="e">
        <f t="shared" si="261"/>
        <v>#VALUE!</v>
      </c>
      <c r="BK286" s="1030" t="e">
        <f t="shared" si="261"/>
        <v>#VALUE!</v>
      </c>
      <c r="BL286" s="1030" t="e">
        <f t="shared" si="261"/>
        <v>#VALUE!</v>
      </c>
      <c r="BM286" s="1030" t="e">
        <f t="shared" si="261"/>
        <v>#VALUE!</v>
      </c>
      <c r="BN286" s="1030" t="e">
        <f t="shared" si="261"/>
        <v>#VALUE!</v>
      </c>
      <c r="BO286" s="1030" t="e">
        <f t="shared" si="261"/>
        <v>#VALUE!</v>
      </c>
    </row>
    <row r="287" spans="2:67">
      <c r="B287" s="772">
        <f t="shared" si="256"/>
        <v>147</v>
      </c>
      <c r="C287" s="60"/>
      <c r="D287" s="701" t="s">
        <v>1128</v>
      </c>
      <c r="E287" s="702" t="s">
        <v>1321</v>
      </c>
      <c r="F287" s="709"/>
      <c r="G287" s="1030" t="e">
        <f t="shared" ref="G287:G293" si="262">IF(AND(G248="",G326=""),"",IF(G248=0,"not appl.",G326*1000/G248))</f>
        <v>#VALUE!</v>
      </c>
      <c r="H287" s="1030" t="e">
        <f t="shared" si="258"/>
        <v>#VALUE!</v>
      </c>
      <c r="I287" s="1030" t="e">
        <f t="shared" si="258"/>
        <v>#VALUE!</v>
      </c>
      <c r="J287" s="1030" t="e">
        <f t="shared" si="258"/>
        <v>#VALUE!</v>
      </c>
      <c r="K287" s="1030" t="e">
        <f t="shared" si="258"/>
        <v>#VALUE!</v>
      </c>
      <c r="L287" s="1030" t="e">
        <f t="shared" si="258"/>
        <v>#VALUE!</v>
      </c>
      <c r="M287" s="1030" t="e">
        <f t="shared" si="258"/>
        <v>#VALUE!</v>
      </c>
      <c r="N287" s="1030" t="e">
        <f t="shared" si="258"/>
        <v>#VALUE!</v>
      </c>
      <c r="O287" s="1030" t="e">
        <f t="shared" si="258"/>
        <v>#VALUE!</v>
      </c>
      <c r="P287" s="1030" t="e">
        <f t="shared" si="258"/>
        <v>#VALUE!</v>
      </c>
      <c r="Q287" s="1030" t="e">
        <f t="shared" si="258"/>
        <v>#VALUE!</v>
      </c>
      <c r="R287" s="1030" t="e">
        <f t="shared" si="258"/>
        <v>#VALUE!</v>
      </c>
      <c r="S287" s="1030" t="e">
        <f t="shared" si="258"/>
        <v>#VALUE!</v>
      </c>
      <c r="T287" s="1030" t="e">
        <f t="shared" si="258"/>
        <v>#VALUE!</v>
      </c>
      <c r="U287" s="1030" t="e">
        <f t="shared" si="258"/>
        <v>#VALUE!</v>
      </c>
      <c r="V287" s="1030" t="e">
        <f t="shared" si="258"/>
        <v>#VALUE!</v>
      </c>
      <c r="W287" s="1030" t="e">
        <f t="shared" si="258"/>
        <v>#VALUE!</v>
      </c>
      <c r="X287" s="1030" t="e">
        <f t="shared" si="258"/>
        <v>#VALUE!</v>
      </c>
      <c r="Y287" s="1030" t="e">
        <f t="shared" si="258"/>
        <v>#VALUE!</v>
      </c>
      <c r="Z287" s="1030" t="e">
        <f t="shared" si="258"/>
        <v>#VALUE!</v>
      </c>
      <c r="AA287" s="1030" t="e">
        <f t="shared" si="258"/>
        <v>#VALUE!</v>
      </c>
      <c r="AB287" s="1030" t="e">
        <f t="shared" si="258"/>
        <v>#VALUE!</v>
      </c>
      <c r="AC287" s="1030" t="e">
        <f t="shared" si="258"/>
        <v>#VALUE!</v>
      </c>
      <c r="AD287" s="1030" t="e">
        <f t="shared" si="258"/>
        <v>#VALUE!</v>
      </c>
      <c r="AE287" s="1030" t="e">
        <f t="shared" si="258"/>
        <v>#VALUE!</v>
      </c>
      <c r="AF287" s="1030" t="e">
        <f t="shared" si="258"/>
        <v>#VALUE!</v>
      </c>
      <c r="AG287" s="1030" t="e">
        <f t="shared" si="259"/>
        <v>#VALUE!</v>
      </c>
      <c r="AH287" s="1030" t="e">
        <f t="shared" si="259"/>
        <v>#VALUE!</v>
      </c>
      <c r="AI287" s="1030" t="e">
        <f t="shared" si="259"/>
        <v>#VALUE!</v>
      </c>
      <c r="AJ287" s="1030" t="e">
        <f t="shared" si="259"/>
        <v>#VALUE!</v>
      </c>
      <c r="AK287" s="1030" t="e">
        <f t="shared" si="259"/>
        <v>#VALUE!</v>
      </c>
      <c r="AL287" s="1030" t="e">
        <f t="shared" si="260"/>
        <v>#VALUE!</v>
      </c>
      <c r="AM287" s="1030" t="e">
        <f t="shared" si="260"/>
        <v>#VALUE!</v>
      </c>
      <c r="AN287" s="1030" t="e">
        <f t="shared" si="260"/>
        <v>#VALUE!</v>
      </c>
      <c r="AO287" s="1030" t="e">
        <f t="shared" si="260"/>
        <v>#VALUE!</v>
      </c>
      <c r="AP287" s="1030" t="e">
        <f t="shared" si="260"/>
        <v>#VALUE!</v>
      </c>
      <c r="AQ287" s="1030" t="e">
        <f t="shared" ref="AQ287:BO287" si="263">IF(AND(AQ248="",AQ326=""),"",IF(AQ248=0,"not appl.",AQ326*1000/AQ248))</f>
        <v>#VALUE!</v>
      </c>
      <c r="AR287" s="1030" t="e">
        <f t="shared" si="263"/>
        <v>#VALUE!</v>
      </c>
      <c r="AS287" s="1030" t="e">
        <f t="shared" si="263"/>
        <v>#VALUE!</v>
      </c>
      <c r="AT287" s="1030" t="e">
        <f t="shared" si="263"/>
        <v>#VALUE!</v>
      </c>
      <c r="AU287" s="1030" t="e">
        <f t="shared" si="263"/>
        <v>#VALUE!</v>
      </c>
      <c r="AV287" s="1030" t="e">
        <f t="shared" si="263"/>
        <v>#VALUE!</v>
      </c>
      <c r="AW287" s="1030" t="e">
        <f t="shared" si="263"/>
        <v>#VALUE!</v>
      </c>
      <c r="AX287" s="1030" t="e">
        <f t="shared" si="263"/>
        <v>#VALUE!</v>
      </c>
      <c r="AY287" s="1030" t="e">
        <f t="shared" si="263"/>
        <v>#VALUE!</v>
      </c>
      <c r="AZ287" s="1030" t="e">
        <f t="shared" si="263"/>
        <v>#VALUE!</v>
      </c>
      <c r="BA287" s="1030" t="e">
        <f t="shared" si="263"/>
        <v>#VALUE!</v>
      </c>
      <c r="BB287" s="1030" t="e">
        <f t="shared" si="263"/>
        <v>#VALUE!</v>
      </c>
      <c r="BC287" s="1030" t="e">
        <f t="shared" si="263"/>
        <v>#VALUE!</v>
      </c>
      <c r="BD287" s="1030" t="e">
        <f t="shared" si="263"/>
        <v>#VALUE!</v>
      </c>
      <c r="BE287" s="1030" t="e">
        <f t="shared" si="263"/>
        <v>#VALUE!</v>
      </c>
      <c r="BF287" s="1030" t="e">
        <f t="shared" si="263"/>
        <v>#VALUE!</v>
      </c>
      <c r="BG287" s="1030" t="e">
        <f t="shared" si="263"/>
        <v>#VALUE!</v>
      </c>
      <c r="BH287" s="1030" t="e">
        <f t="shared" si="263"/>
        <v>#VALUE!</v>
      </c>
      <c r="BI287" s="1030" t="e">
        <f t="shared" si="263"/>
        <v>#VALUE!</v>
      </c>
      <c r="BJ287" s="1030" t="e">
        <f t="shared" si="263"/>
        <v>#VALUE!</v>
      </c>
      <c r="BK287" s="1030" t="e">
        <f t="shared" si="263"/>
        <v>#VALUE!</v>
      </c>
      <c r="BL287" s="1030" t="e">
        <f t="shared" si="263"/>
        <v>#VALUE!</v>
      </c>
      <c r="BM287" s="1030" t="e">
        <f t="shared" si="263"/>
        <v>#VALUE!</v>
      </c>
      <c r="BN287" s="1030" t="e">
        <f t="shared" si="263"/>
        <v>#VALUE!</v>
      </c>
      <c r="BO287" s="1030" t="e">
        <f t="shared" si="263"/>
        <v>#VALUE!</v>
      </c>
    </row>
    <row r="288" spans="2:67">
      <c r="B288" s="772">
        <f t="shared" si="256"/>
        <v>148</v>
      </c>
      <c r="C288" s="60"/>
      <c r="D288" s="701" t="s">
        <v>1127</v>
      </c>
      <c r="E288" s="702" t="s">
        <v>1321</v>
      </c>
      <c r="F288" s="709"/>
      <c r="G288" s="1030" t="e">
        <f t="shared" si="262"/>
        <v>#VALUE!</v>
      </c>
      <c r="H288" s="1030" t="e">
        <f t="shared" si="258"/>
        <v>#VALUE!</v>
      </c>
      <c r="I288" s="1030" t="e">
        <f t="shared" si="258"/>
        <v>#VALUE!</v>
      </c>
      <c r="J288" s="1030" t="e">
        <f t="shared" si="258"/>
        <v>#VALUE!</v>
      </c>
      <c r="K288" s="1030" t="e">
        <f t="shared" si="258"/>
        <v>#VALUE!</v>
      </c>
      <c r="L288" s="1030" t="e">
        <f t="shared" si="258"/>
        <v>#VALUE!</v>
      </c>
      <c r="M288" s="1030" t="e">
        <f t="shared" si="258"/>
        <v>#VALUE!</v>
      </c>
      <c r="N288" s="1030" t="e">
        <f t="shared" si="258"/>
        <v>#VALUE!</v>
      </c>
      <c r="O288" s="1030" t="e">
        <f t="shared" si="258"/>
        <v>#VALUE!</v>
      </c>
      <c r="P288" s="1030" t="e">
        <f t="shared" si="258"/>
        <v>#VALUE!</v>
      </c>
      <c r="Q288" s="1030" t="e">
        <f t="shared" si="258"/>
        <v>#VALUE!</v>
      </c>
      <c r="R288" s="1030" t="e">
        <f t="shared" si="258"/>
        <v>#VALUE!</v>
      </c>
      <c r="S288" s="1030" t="e">
        <f t="shared" si="258"/>
        <v>#VALUE!</v>
      </c>
      <c r="T288" s="1030" t="e">
        <f t="shared" si="258"/>
        <v>#VALUE!</v>
      </c>
      <c r="U288" s="1030" t="e">
        <f t="shared" si="258"/>
        <v>#VALUE!</v>
      </c>
      <c r="V288" s="1030" t="e">
        <f t="shared" si="258"/>
        <v>#VALUE!</v>
      </c>
      <c r="W288" s="1030" t="e">
        <f t="shared" si="258"/>
        <v>#VALUE!</v>
      </c>
      <c r="X288" s="1030" t="e">
        <f t="shared" si="258"/>
        <v>#VALUE!</v>
      </c>
      <c r="Y288" s="1030" t="e">
        <f t="shared" si="258"/>
        <v>#VALUE!</v>
      </c>
      <c r="Z288" s="1030" t="e">
        <f t="shared" si="258"/>
        <v>#VALUE!</v>
      </c>
      <c r="AA288" s="1030" t="e">
        <f t="shared" si="258"/>
        <v>#VALUE!</v>
      </c>
      <c r="AB288" s="1030" t="e">
        <f t="shared" si="258"/>
        <v>#VALUE!</v>
      </c>
      <c r="AC288" s="1030" t="e">
        <f t="shared" si="258"/>
        <v>#VALUE!</v>
      </c>
      <c r="AD288" s="1030" t="e">
        <f t="shared" si="258"/>
        <v>#VALUE!</v>
      </c>
      <c r="AE288" s="1030" t="e">
        <f t="shared" si="258"/>
        <v>#VALUE!</v>
      </c>
      <c r="AF288" s="1030" t="e">
        <f t="shared" si="258"/>
        <v>#VALUE!</v>
      </c>
      <c r="AG288" s="1030" t="e">
        <f t="shared" si="259"/>
        <v>#VALUE!</v>
      </c>
      <c r="AH288" s="1030" t="e">
        <f t="shared" si="259"/>
        <v>#VALUE!</v>
      </c>
      <c r="AI288" s="1030" t="e">
        <f t="shared" si="259"/>
        <v>#VALUE!</v>
      </c>
      <c r="AJ288" s="1030" t="e">
        <f t="shared" si="259"/>
        <v>#VALUE!</v>
      </c>
      <c r="AK288" s="1030" t="e">
        <f t="shared" si="259"/>
        <v>#VALUE!</v>
      </c>
      <c r="AL288" s="1030" t="e">
        <f t="shared" si="260"/>
        <v>#VALUE!</v>
      </c>
      <c r="AM288" s="1030" t="e">
        <f t="shared" si="260"/>
        <v>#VALUE!</v>
      </c>
      <c r="AN288" s="1030" t="e">
        <f t="shared" si="260"/>
        <v>#VALUE!</v>
      </c>
      <c r="AO288" s="1030" t="e">
        <f t="shared" si="260"/>
        <v>#VALUE!</v>
      </c>
      <c r="AP288" s="1030" t="e">
        <f t="shared" si="260"/>
        <v>#VALUE!</v>
      </c>
      <c r="AQ288" s="1030" t="e">
        <f t="shared" ref="AQ288:BO288" si="264">IF(AND(AQ249="",AQ327=""),"",IF(AQ249=0,"not appl.",AQ327*1000/AQ249))</f>
        <v>#VALUE!</v>
      </c>
      <c r="AR288" s="1030" t="e">
        <f t="shared" si="264"/>
        <v>#VALUE!</v>
      </c>
      <c r="AS288" s="1030" t="e">
        <f t="shared" si="264"/>
        <v>#VALUE!</v>
      </c>
      <c r="AT288" s="1030" t="e">
        <f t="shared" si="264"/>
        <v>#VALUE!</v>
      </c>
      <c r="AU288" s="1030" t="e">
        <f t="shared" si="264"/>
        <v>#VALUE!</v>
      </c>
      <c r="AV288" s="1030" t="e">
        <f t="shared" si="264"/>
        <v>#VALUE!</v>
      </c>
      <c r="AW288" s="1030" t="e">
        <f t="shared" si="264"/>
        <v>#VALUE!</v>
      </c>
      <c r="AX288" s="1030" t="e">
        <f t="shared" si="264"/>
        <v>#VALUE!</v>
      </c>
      <c r="AY288" s="1030" t="e">
        <f t="shared" si="264"/>
        <v>#VALUE!</v>
      </c>
      <c r="AZ288" s="1030" t="e">
        <f t="shared" si="264"/>
        <v>#VALUE!</v>
      </c>
      <c r="BA288" s="1030" t="e">
        <f t="shared" si="264"/>
        <v>#VALUE!</v>
      </c>
      <c r="BB288" s="1030" t="e">
        <f t="shared" si="264"/>
        <v>#VALUE!</v>
      </c>
      <c r="BC288" s="1030" t="e">
        <f t="shared" si="264"/>
        <v>#VALUE!</v>
      </c>
      <c r="BD288" s="1030" t="e">
        <f t="shared" si="264"/>
        <v>#VALUE!</v>
      </c>
      <c r="BE288" s="1030" t="e">
        <f t="shared" si="264"/>
        <v>#VALUE!</v>
      </c>
      <c r="BF288" s="1030" t="e">
        <f t="shared" si="264"/>
        <v>#VALUE!</v>
      </c>
      <c r="BG288" s="1030" t="e">
        <f t="shared" si="264"/>
        <v>#VALUE!</v>
      </c>
      <c r="BH288" s="1030" t="e">
        <f t="shared" si="264"/>
        <v>#VALUE!</v>
      </c>
      <c r="BI288" s="1030" t="e">
        <f t="shared" si="264"/>
        <v>#VALUE!</v>
      </c>
      <c r="BJ288" s="1030" t="e">
        <f t="shared" si="264"/>
        <v>#VALUE!</v>
      </c>
      <c r="BK288" s="1030" t="e">
        <f t="shared" si="264"/>
        <v>#VALUE!</v>
      </c>
      <c r="BL288" s="1030" t="e">
        <f t="shared" si="264"/>
        <v>#VALUE!</v>
      </c>
      <c r="BM288" s="1030" t="e">
        <f t="shared" si="264"/>
        <v>#VALUE!</v>
      </c>
      <c r="BN288" s="1030" t="e">
        <f t="shared" si="264"/>
        <v>#VALUE!</v>
      </c>
      <c r="BO288" s="1030" t="e">
        <f t="shared" si="264"/>
        <v>#VALUE!</v>
      </c>
    </row>
    <row r="289" spans="2:67">
      <c r="B289" s="772">
        <f t="shared" si="256"/>
        <v>149</v>
      </c>
      <c r="C289" s="60"/>
      <c r="D289" s="701" t="s">
        <v>771</v>
      </c>
      <c r="E289" s="702" t="s">
        <v>1321</v>
      </c>
      <c r="F289" s="709"/>
      <c r="G289" s="1030" t="e">
        <f t="shared" si="262"/>
        <v>#VALUE!</v>
      </c>
      <c r="H289" s="1030" t="e">
        <f t="shared" si="258"/>
        <v>#VALUE!</v>
      </c>
      <c r="I289" s="1030" t="e">
        <f t="shared" si="258"/>
        <v>#VALUE!</v>
      </c>
      <c r="J289" s="1030" t="e">
        <f t="shared" si="258"/>
        <v>#VALUE!</v>
      </c>
      <c r="K289" s="1030" t="e">
        <f t="shared" si="258"/>
        <v>#VALUE!</v>
      </c>
      <c r="L289" s="1030" t="e">
        <f t="shared" si="258"/>
        <v>#VALUE!</v>
      </c>
      <c r="M289" s="1030" t="e">
        <f t="shared" si="258"/>
        <v>#VALUE!</v>
      </c>
      <c r="N289" s="1030" t="e">
        <f t="shared" si="258"/>
        <v>#VALUE!</v>
      </c>
      <c r="O289" s="1030" t="e">
        <f t="shared" si="258"/>
        <v>#VALUE!</v>
      </c>
      <c r="P289" s="1030" t="e">
        <f t="shared" si="258"/>
        <v>#VALUE!</v>
      </c>
      <c r="Q289" s="1030" t="e">
        <f t="shared" si="258"/>
        <v>#VALUE!</v>
      </c>
      <c r="R289" s="1030" t="e">
        <f t="shared" si="258"/>
        <v>#VALUE!</v>
      </c>
      <c r="S289" s="1030" t="e">
        <f t="shared" si="258"/>
        <v>#VALUE!</v>
      </c>
      <c r="T289" s="1030" t="e">
        <f t="shared" si="258"/>
        <v>#VALUE!</v>
      </c>
      <c r="U289" s="1030" t="e">
        <f t="shared" si="258"/>
        <v>#VALUE!</v>
      </c>
      <c r="V289" s="1030" t="e">
        <f t="shared" si="258"/>
        <v>#VALUE!</v>
      </c>
      <c r="W289" s="1030" t="e">
        <f t="shared" si="258"/>
        <v>#VALUE!</v>
      </c>
      <c r="X289" s="1030" t="e">
        <f t="shared" si="258"/>
        <v>#VALUE!</v>
      </c>
      <c r="Y289" s="1030" t="e">
        <f t="shared" si="258"/>
        <v>#VALUE!</v>
      </c>
      <c r="Z289" s="1030" t="e">
        <f t="shared" si="258"/>
        <v>#VALUE!</v>
      </c>
      <c r="AA289" s="1030" t="e">
        <f t="shared" si="258"/>
        <v>#VALUE!</v>
      </c>
      <c r="AB289" s="1030" t="e">
        <f t="shared" si="258"/>
        <v>#VALUE!</v>
      </c>
      <c r="AC289" s="1030" t="e">
        <f t="shared" si="258"/>
        <v>#VALUE!</v>
      </c>
      <c r="AD289" s="1030" t="e">
        <f t="shared" si="258"/>
        <v>#VALUE!</v>
      </c>
      <c r="AE289" s="1030" t="e">
        <f t="shared" si="258"/>
        <v>#VALUE!</v>
      </c>
      <c r="AF289" s="1030" t="e">
        <f t="shared" si="258"/>
        <v>#VALUE!</v>
      </c>
      <c r="AG289" s="1030" t="e">
        <f t="shared" si="259"/>
        <v>#VALUE!</v>
      </c>
      <c r="AH289" s="1030" t="e">
        <f t="shared" si="259"/>
        <v>#VALUE!</v>
      </c>
      <c r="AI289" s="1030" t="e">
        <f t="shared" si="259"/>
        <v>#VALUE!</v>
      </c>
      <c r="AJ289" s="1030" t="e">
        <f t="shared" si="259"/>
        <v>#VALUE!</v>
      </c>
      <c r="AK289" s="1030" t="e">
        <f t="shared" si="259"/>
        <v>#VALUE!</v>
      </c>
      <c r="AL289" s="1030" t="e">
        <f t="shared" si="260"/>
        <v>#VALUE!</v>
      </c>
      <c r="AM289" s="1030" t="e">
        <f t="shared" si="260"/>
        <v>#VALUE!</v>
      </c>
      <c r="AN289" s="1030" t="e">
        <f t="shared" si="260"/>
        <v>#VALUE!</v>
      </c>
      <c r="AO289" s="1030" t="e">
        <f t="shared" si="260"/>
        <v>#VALUE!</v>
      </c>
      <c r="AP289" s="1030" t="e">
        <f t="shared" si="260"/>
        <v>#VALUE!</v>
      </c>
      <c r="AQ289" s="1030" t="e">
        <f t="shared" ref="AQ289:BO289" si="265">IF(AND(AQ250="",AQ328=""),"",IF(AQ250=0,"not appl.",AQ328*1000/AQ250))</f>
        <v>#VALUE!</v>
      </c>
      <c r="AR289" s="1030" t="e">
        <f t="shared" si="265"/>
        <v>#VALUE!</v>
      </c>
      <c r="AS289" s="1030" t="e">
        <f t="shared" si="265"/>
        <v>#VALUE!</v>
      </c>
      <c r="AT289" s="1030" t="e">
        <f t="shared" si="265"/>
        <v>#VALUE!</v>
      </c>
      <c r="AU289" s="1030" t="e">
        <f t="shared" si="265"/>
        <v>#VALUE!</v>
      </c>
      <c r="AV289" s="1030" t="e">
        <f t="shared" si="265"/>
        <v>#VALUE!</v>
      </c>
      <c r="AW289" s="1030" t="e">
        <f t="shared" si="265"/>
        <v>#VALUE!</v>
      </c>
      <c r="AX289" s="1030" t="e">
        <f t="shared" si="265"/>
        <v>#VALUE!</v>
      </c>
      <c r="AY289" s="1030" t="e">
        <f t="shared" si="265"/>
        <v>#VALUE!</v>
      </c>
      <c r="AZ289" s="1030" t="e">
        <f t="shared" si="265"/>
        <v>#VALUE!</v>
      </c>
      <c r="BA289" s="1030" t="e">
        <f t="shared" si="265"/>
        <v>#VALUE!</v>
      </c>
      <c r="BB289" s="1030" t="e">
        <f t="shared" si="265"/>
        <v>#VALUE!</v>
      </c>
      <c r="BC289" s="1030" t="e">
        <f t="shared" si="265"/>
        <v>#VALUE!</v>
      </c>
      <c r="BD289" s="1030" t="e">
        <f t="shared" si="265"/>
        <v>#VALUE!</v>
      </c>
      <c r="BE289" s="1030" t="e">
        <f t="shared" si="265"/>
        <v>#VALUE!</v>
      </c>
      <c r="BF289" s="1030" t="e">
        <f t="shared" si="265"/>
        <v>#VALUE!</v>
      </c>
      <c r="BG289" s="1030" t="e">
        <f t="shared" si="265"/>
        <v>#VALUE!</v>
      </c>
      <c r="BH289" s="1030" t="e">
        <f t="shared" si="265"/>
        <v>#VALUE!</v>
      </c>
      <c r="BI289" s="1030" t="e">
        <f t="shared" si="265"/>
        <v>#VALUE!</v>
      </c>
      <c r="BJ289" s="1030" t="e">
        <f t="shared" si="265"/>
        <v>#VALUE!</v>
      </c>
      <c r="BK289" s="1030" t="e">
        <f t="shared" si="265"/>
        <v>#VALUE!</v>
      </c>
      <c r="BL289" s="1030" t="e">
        <f t="shared" si="265"/>
        <v>#VALUE!</v>
      </c>
      <c r="BM289" s="1030" t="e">
        <f t="shared" si="265"/>
        <v>#VALUE!</v>
      </c>
      <c r="BN289" s="1030" t="e">
        <f t="shared" si="265"/>
        <v>#VALUE!</v>
      </c>
      <c r="BO289" s="1030" t="e">
        <f t="shared" si="265"/>
        <v>#VALUE!</v>
      </c>
    </row>
    <row r="290" spans="2:67">
      <c r="B290" s="772">
        <f t="shared" si="256"/>
        <v>150</v>
      </c>
      <c r="C290" s="60"/>
      <c r="D290" s="701" t="s">
        <v>797</v>
      </c>
      <c r="E290" s="702" t="s">
        <v>1321</v>
      </c>
      <c r="F290" s="709"/>
      <c r="G290" s="1030" t="e">
        <f t="shared" si="262"/>
        <v>#VALUE!</v>
      </c>
      <c r="H290" s="1030" t="e">
        <f t="shared" si="258"/>
        <v>#VALUE!</v>
      </c>
      <c r="I290" s="1030" t="e">
        <f t="shared" si="258"/>
        <v>#VALUE!</v>
      </c>
      <c r="J290" s="1030" t="e">
        <f t="shared" si="258"/>
        <v>#VALUE!</v>
      </c>
      <c r="K290" s="1030" t="e">
        <f t="shared" si="258"/>
        <v>#VALUE!</v>
      </c>
      <c r="L290" s="1030" t="e">
        <f t="shared" si="258"/>
        <v>#VALUE!</v>
      </c>
      <c r="M290" s="1030" t="e">
        <f t="shared" si="258"/>
        <v>#VALUE!</v>
      </c>
      <c r="N290" s="1030" t="e">
        <f t="shared" si="258"/>
        <v>#VALUE!</v>
      </c>
      <c r="O290" s="1030" t="e">
        <f t="shared" si="258"/>
        <v>#VALUE!</v>
      </c>
      <c r="P290" s="1030" t="e">
        <f t="shared" si="258"/>
        <v>#VALUE!</v>
      </c>
      <c r="Q290" s="1030" t="e">
        <f t="shared" si="258"/>
        <v>#VALUE!</v>
      </c>
      <c r="R290" s="1030" t="e">
        <f t="shared" si="258"/>
        <v>#VALUE!</v>
      </c>
      <c r="S290" s="1030" t="e">
        <f t="shared" si="258"/>
        <v>#VALUE!</v>
      </c>
      <c r="T290" s="1030" t="e">
        <f t="shared" si="258"/>
        <v>#VALUE!</v>
      </c>
      <c r="U290" s="1030" t="e">
        <f t="shared" si="258"/>
        <v>#VALUE!</v>
      </c>
      <c r="V290" s="1030" t="e">
        <f t="shared" si="258"/>
        <v>#VALUE!</v>
      </c>
      <c r="W290" s="1030" t="e">
        <f t="shared" si="258"/>
        <v>#VALUE!</v>
      </c>
      <c r="X290" s="1030" t="e">
        <f t="shared" si="258"/>
        <v>#VALUE!</v>
      </c>
      <c r="Y290" s="1030" t="e">
        <f t="shared" si="258"/>
        <v>#VALUE!</v>
      </c>
      <c r="Z290" s="1030" t="e">
        <f t="shared" si="258"/>
        <v>#VALUE!</v>
      </c>
      <c r="AA290" s="1030" t="e">
        <f t="shared" si="258"/>
        <v>#VALUE!</v>
      </c>
      <c r="AB290" s="1030" t="e">
        <f t="shared" si="258"/>
        <v>#VALUE!</v>
      </c>
      <c r="AC290" s="1030" t="e">
        <f t="shared" si="258"/>
        <v>#VALUE!</v>
      </c>
      <c r="AD290" s="1030" t="e">
        <f t="shared" si="258"/>
        <v>#VALUE!</v>
      </c>
      <c r="AE290" s="1030" t="e">
        <f t="shared" si="258"/>
        <v>#VALUE!</v>
      </c>
      <c r="AF290" s="1030" t="e">
        <f t="shared" si="258"/>
        <v>#VALUE!</v>
      </c>
      <c r="AG290" s="1030" t="e">
        <f t="shared" si="259"/>
        <v>#VALUE!</v>
      </c>
      <c r="AH290" s="1030" t="e">
        <f t="shared" si="259"/>
        <v>#VALUE!</v>
      </c>
      <c r="AI290" s="1030" t="e">
        <f t="shared" si="259"/>
        <v>#VALUE!</v>
      </c>
      <c r="AJ290" s="1030" t="e">
        <f t="shared" si="259"/>
        <v>#VALUE!</v>
      </c>
      <c r="AK290" s="1030" t="e">
        <f t="shared" si="259"/>
        <v>#VALUE!</v>
      </c>
      <c r="AL290" s="1030" t="e">
        <f t="shared" si="260"/>
        <v>#VALUE!</v>
      </c>
      <c r="AM290" s="1030" t="e">
        <f t="shared" si="260"/>
        <v>#VALUE!</v>
      </c>
      <c r="AN290" s="1030" t="e">
        <f t="shared" si="260"/>
        <v>#VALUE!</v>
      </c>
      <c r="AO290" s="1030" t="e">
        <f t="shared" si="260"/>
        <v>#VALUE!</v>
      </c>
      <c r="AP290" s="1030" t="e">
        <f t="shared" si="260"/>
        <v>#VALUE!</v>
      </c>
      <c r="AQ290" s="1030" t="e">
        <f t="shared" ref="AQ290:BO290" si="266">IF(AND(AQ251="",AQ329=""),"",IF(AQ251=0,"not appl.",AQ329*1000/AQ251))</f>
        <v>#VALUE!</v>
      </c>
      <c r="AR290" s="1030" t="e">
        <f t="shared" si="266"/>
        <v>#VALUE!</v>
      </c>
      <c r="AS290" s="1030" t="e">
        <f t="shared" si="266"/>
        <v>#VALUE!</v>
      </c>
      <c r="AT290" s="1030" t="e">
        <f t="shared" si="266"/>
        <v>#VALUE!</v>
      </c>
      <c r="AU290" s="1030" t="e">
        <f t="shared" si="266"/>
        <v>#VALUE!</v>
      </c>
      <c r="AV290" s="1030" t="e">
        <f t="shared" si="266"/>
        <v>#VALUE!</v>
      </c>
      <c r="AW290" s="1030" t="e">
        <f t="shared" si="266"/>
        <v>#VALUE!</v>
      </c>
      <c r="AX290" s="1030" t="e">
        <f t="shared" si="266"/>
        <v>#VALUE!</v>
      </c>
      <c r="AY290" s="1030" t="e">
        <f t="shared" si="266"/>
        <v>#VALUE!</v>
      </c>
      <c r="AZ290" s="1030" t="e">
        <f t="shared" si="266"/>
        <v>#VALUE!</v>
      </c>
      <c r="BA290" s="1030" t="e">
        <f t="shared" si="266"/>
        <v>#VALUE!</v>
      </c>
      <c r="BB290" s="1030" t="e">
        <f t="shared" si="266"/>
        <v>#VALUE!</v>
      </c>
      <c r="BC290" s="1030" t="e">
        <f t="shared" si="266"/>
        <v>#VALUE!</v>
      </c>
      <c r="BD290" s="1030" t="e">
        <f t="shared" si="266"/>
        <v>#VALUE!</v>
      </c>
      <c r="BE290" s="1030" t="e">
        <f t="shared" si="266"/>
        <v>#VALUE!</v>
      </c>
      <c r="BF290" s="1030" t="e">
        <f t="shared" si="266"/>
        <v>#VALUE!</v>
      </c>
      <c r="BG290" s="1030" t="e">
        <f t="shared" si="266"/>
        <v>#VALUE!</v>
      </c>
      <c r="BH290" s="1030" t="e">
        <f t="shared" si="266"/>
        <v>#VALUE!</v>
      </c>
      <c r="BI290" s="1030" t="e">
        <f t="shared" si="266"/>
        <v>#VALUE!</v>
      </c>
      <c r="BJ290" s="1030" t="e">
        <f t="shared" si="266"/>
        <v>#VALUE!</v>
      </c>
      <c r="BK290" s="1030" t="e">
        <f t="shared" si="266"/>
        <v>#VALUE!</v>
      </c>
      <c r="BL290" s="1030" t="e">
        <f t="shared" si="266"/>
        <v>#VALUE!</v>
      </c>
      <c r="BM290" s="1030" t="e">
        <f t="shared" si="266"/>
        <v>#VALUE!</v>
      </c>
      <c r="BN290" s="1030" t="e">
        <f t="shared" si="266"/>
        <v>#VALUE!</v>
      </c>
      <c r="BO290" s="1030" t="e">
        <f t="shared" si="266"/>
        <v>#VALUE!</v>
      </c>
    </row>
    <row r="291" spans="2:67">
      <c r="B291" s="772">
        <f t="shared" si="256"/>
        <v>151</v>
      </c>
      <c r="C291" s="60"/>
      <c r="D291" s="701" t="s">
        <v>798</v>
      </c>
      <c r="E291" s="702" t="s">
        <v>1321</v>
      </c>
      <c r="F291" s="709"/>
      <c r="G291" s="1030" t="e">
        <f t="shared" si="262"/>
        <v>#VALUE!</v>
      </c>
      <c r="H291" s="1030" t="e">
        <f t="shared" si="258"/>
        <v>#VALUE!</v>
      </c>
      <c r="I291" s="1030" t="e">
        <f t="shared" si="258"/>
        <v>#VALUE!</v>
      </c>
      <c r="J291" s="1030" t="e">
        <f t="shared" si="258"/>
        <v>#VALUE!</v>
      </c>
      <c r="K291" s="1030" t="e">
        <f t="shared" si="258"/>
        <v>#VALUE!</v>
      </c>
      <c r="L291" s="1030" t="e">
        <f t="shared" si="258"/>
        <v>#VALUE!</v>
      </c>
      <c r="M291" s="1030" t="e">
        <f t="shared" si="258"/>
        <v>#VALUE!</v>
      </c>
      <c r="N291" s="1030" t="e">
        <f t="shared" si="258"/>
        <v>#VALUE!</v>
      </c>
      <c r="O291" s="1030" t="e">
        <f t="shared" si="258"/>
        <v>#VALUE!</v>
      </c>
      <c r="P291" s="1030" t="e">
        <f t="shared" si="258"/>
        <v>#VALUE!</v>
      </c>
      <c r="Q291" s="1030" t="e">
        <f t="shared" si="258"/>
        <v>#VALUE!</v>
      </c>
      <c r="R291" s="1030" t="e">
        <f t="shared" si="258"/>
        <v>#VALUE!</v>
      </c>
      <c r="S291" s="1030" t="e">
        <f t="shared" si="258"/>
        <v>#VALUE!</v>
      </c>
      <c r="T291" s="1030" t="e">
        <f t="shared" si="258"/>
        <v>#VALUE!</v>
      </c>
      <c r="U291" s="1030" t="e">
        <f t="shared" si="258"/>
        <v>#VALUE!</v>
      </c>
      <c r="V291" s="1030" t="e">
        <f t="shared" si="258"/>
        <v>#VALUE!</v>
      </c>
      <c r="W291" s="1030" t="e">
        <f t="shared" si="258"/>
        <v>#VALUE!</v>
      </c>
      <c r="X291" s="1030" t="e">
        <f t="shared" si="258"/>
        <v>#VALUE!</v>
      </c>
      <c r="Y291" s="1030" t="e">
        <f t="shared" si="258"/>
        <v>#VALUE!</v>
      </c>
      <c r="Z291" s="1030" t="e">
        <f t="shared" si="258"/>
        <v>#VALUE!</v>
      </c>
      <c r="AA291" s="1030" t="e">
        <f t="shared" si="258"/>
        <v>#VALUE!</v>
      </c>
      <c r="AB291" s="1030" t="e">
        <f t="shared" si="258"/>
        <v>#VALUE!</v>
      </c>
      <c r="AC291" s="1030" t="e">
        <f t="shared" si="258"/>
        <v>#VALUE!</v>
      </c>
      <c r="AD291" s="1030" t="e">
        <f t="shared" si="258"/>
        <v>#VALUE!</v>
      </c>
      <c r="AE291" s="1030" t="e">
        <f t="shared" si="258"/>
        <v>#VALUE!</v>
      </c>
      <c r="AF291" s="1030" t="e">
        <f t="shared" si="258"/>
        <v>#VALUE!</v>
      </c>
      <c r="AG291" s="1030" t="e">
        <f t="shared" si="259"/>
        <v>#VALUE!</v>
      </c>
      <c r="AH291" s="1030" t="e">
        <f t="shared" si="259"/>
        <v>#VALUE!</v>
      </c>
      <c r="AI291" s="1030" t="e">
        <f t="shared" si="259"/>
        <v>#VALUE!</v>
      </c>
      <c r="AJ291" s="1030" t="e">
        <f t="shared" si="259"/>
        <v>#VALUE!</v>
      </c>
      <c r="AK291" s="1030" t="e">
        <f t="shared" si="259"/>
        <v>#VALUE!</v>
      </c>
      <c r="AL291" s="1030" t="e">
        <f t="shared" si="260"/>
        <v>#VALUE!</v>
      </c>
      <c r="AM291" s="1030" t="e">
        <f t="shared" si="260"/>
        <v>#VALUE!</v>
      </c>
      <c r="AN291" s="1030" t="e">
        <f t="shared" si="260"/>
        <v>#VALUE!</v>
      </c>
      <c r="AO291" s="1030" t="e">
        <f t="shared" si="260"/>
        <v>#VALUE!</v>
      </c>
      <c r="AP291" s="1030" t="e">
        <f t="shared" si="260"/>
        <v>#VALUE!</v>
      </c>
      <c r="AQ291" s="1030" t="e">
        <f t="shared" ref="AQ291:BO291" si="267">IF(AND(AQ252="",AQ330=""),"",IF(AQ252=0,"not appl.",AQ330*1000/AQ252))</f>
        <v>#VALUE!</v>
      </c>
      <c r="AR291" s="1030" t="e">
        <f t="shared" si="267"/>
        <v>#VALUE!</v>
      </c>
      <c r="AS291" s="1030" t="e">
        <f t="shared" si="267"/>
        <v>#VALUE!</v>
      </c>
      <c r="AT291" s="1030" t="e">
        <f t="shared" si="267"/>
        <v>#VALUE!</v>
      </c>
      <c r="AU291" s="1030" t="e">
        <f t="shared" si="267"/>
        <v>#VALUE!</v>
      </c>
      <c r="AV291" s="1030" t="e">
        <f t="shared" si="267"/>
        <v>#VALUE!</v>
      </c>
      <c r="AW291" s="1030" t="e">
        <f t="shared" si="267"/>
        <v>#VALUE!</v>
      </c>
      <c r="AX291" s="1030" t="e">
        <f t="shared" si="267"/>
        <v>#VALUE!</v>
      </c>
      <c r="AY291" s="1030" t="e">
        <f t="shared" si="267"/>
        <v>#VALUE!</v>
      </c>
      <c r="AZ291" s="1030" t="e">
        <f t="shared" si="267"/>
        <v>#VALUE!</v>
      </c>
      <c r="BA291" s="1030" t="e">
        <f t="shared" si="267"/>
        <v>#VALUE!</v>
      </c>
      <c r="BB291" s="1030" t="e">
        <f t="shared" si="267"/>
        <v>#VALUE!</v>
      </c>
      <c r="BC291" s="1030" t="e">
        <f t="shared" si="267"/>
        <v>#VALUE!</v>
      </c>
      <c r="BD291" s="1030" t="e">
        <f t="shared" si="267"/>
        <v>#VALUE!</v>
      </c>
      <c r="BE291" s="1030" t="e">
        <f t="shared" si="267"/>
        <v>#VALUE!</v>
      </c>
      <c r="BF291" s="1030" t="e">
        <f t="shared" si="267"/>
        <v>#VALUE!</v>
      </c>
      <c r="BG291" s="1030" t="e">
        <f t="shared" si="267"/>
        <v>#VALUE!</v>
      </c>
      <c r="BH291" s="1030" t="e">
        <f t="shared" si="267"/>
        <v>#VALUE!</v>
      </c>
      <c r="BI291" s="1030" t="e">
        <f t="shared" si="267"/>
        <v>#VALUE!</v>
      </c>
      <c r="BJ291" s="1030" t="e">
        <f t="shared" si="267"/>
        <v>#VALUE!</v>
      </c>
      <c r="BK291" s="1030" t="e">
        <f t="shared" si="267"/>
        <v>#VALUE!</v>
      </c>
      <c r="BL291" s="1030" t="e">
        <f t="shared" si="267"/>
        <v>#VALUE!</v>
      </c>
      <c r="BM291" s="1030" t="e">
        <f t="shared" si="267"/>
        <v>#VALUE!</v>
      </c>
      <c r="BN291" s="1030" t="e">
        <f t="shared" si="267"/>
        <v>#VALUE!</v>
      </c>
      <c r="BO291" s="1030" t="e">
        <f t="shared" si="267"/>
        <v>#VALUE!</v>
      </c>
    </row>
    <row r="292" spans="2:67">
      <c r="B292" s="772">
        <f t="shared" si="256"/>
        <v>152</v>
      </c>
      <c r="C292" s="60"/>
      <c r="D292" s="701" t="s">
        <v>772</v>
      </c>
      <c r="E292" s="702" t="s">
        <v>1321</v>
      </c>
      <c r="F292" s="709"/>
      <c r="G292" s="1030" t="e">
        <f t="shared" si="262"/>
        <v>#VALUE!</v>
      </c>
      <c r="H292" s="1030" t="e">
        <f t="shared" si="258"/>
        <v>#VALUE!</v>
      </c>
      <c r="I292" s="1030" t="e">
        <f t="shared" si="258"/>
        <v>#VALUE!</v>
      </c>
      <c r="J292" s="1030" t="e">
        <f t="shared" si="258"/>
        <v>#VALUE!</v>
      </c>
      <c r="K292" s="1030" t="e">
        <f t="shared" si="258"/>
        <v>#VALUE!</v>
      </c>
      <c r="L292" s="1030" t="e">
        <f t="shared" si="258"/>
        <v>#VALUE!</v>
      </c>
      <c r="M292" s="1030" t="e">
        <f t="shared" si="258"/>
        <v>#VALUE!</v>
      </c>
      <c r="N292" s="1030" t="e">
        <f t="shared" si="258"/>
        <v>#VALUE!</v>
      </c>
      <c r="O292" s="1030" t="e">
        <f t="shared" si="258"/>
        <v>#VALUE!</v>
      </c>
      <c r="P292" s="1030" t="e">
        <f t="shared" si="258"/>
        <v>#VALUE!</v>
      </c>
      <c r="Q292" s="1030" t="e">
        <f t="shared" si="258"/>
        <v>#VALUE!</v>
      </c>
      <c r="R292" s="1030" t="e">
        <f t="shared" si="258"/>
        <v>#VALUE!</v>
      </c>
      <c r="S292" s="1030" t="e">
        <f t="shared" si="258"/>
        <v>#VALUE!</v>
      </c>
      <c r="T292" s="1030" t="e">
        <f t="shared" si="258"/>
        <v>#VALUE!</v>
      </c>
      <c r="U292" s="1030" t="e">
        <f t="shared" si="258"/>
        <v>#VALUE!</v>
      </c>
      <c r="V292" s="1030" t="e">
        <f t="shared" si="258"/>
        <v>#VALUE!</v>
      </c>
      <c r="W292" s="1030" t="e">
        <f t="shared" si="258"/>
        <v>#VALUE!</v>
      </c>
      <c r="X292" s="1030" t="e">
        <f t="shared" si="258"/>
        <v>#VALUE!</v>
      </c>
      <c r="Y292" s="1030" t="e">
        <f t="shared" si="258"/>
        <v>#VALUE!</v>
      </c>
      <c r="Z292" s="1030" t="e">
        <f t="shared" si="258"/>
        <v>#VALUE!</v>
      </c>
      <c r="AA292" s="1030" t="e">
        <f t="shared" si="258"/>
        <v>#VALUE!</v>
      </c>
      <c r="AB292" s="1030" t="e">
        <f t="shared" si="258"/>
        <v>#VALUE!</v>
      </c>
      <c r="AC292" s="1030" t="e">
        <f t="shared" si="258"/>
        <v>#VALUE!</v>
      </c>
      <c r="AD292" s="1030" t="e">
        <f t="shared" si="258"/>
        <v>#VALUE!</v>
      </c>
      <c r="AE292" s="1030" t="e">
        <f t="shared" si="258"/>
        <v>#VALUE!</v>
      </c>
      <c r="AF292" s="1030" t="e">
        <f t="shared" si="258"/>
        <v>#VALUE!</v>
      </c>
      <c r="AG292" s="1030" t="e">
        <f t="shared" si="259"/>
        <v>#VALUE!</v>
      </c>
      <c r="AH292" s="1030" t="e">
        <f t="shared" si="259"/>
        <v>#VALUE!</v>
      </c>
      <c r="AI292" s="1030" t="e">
        <f t="shared" si="259"/>
        <v>#VALUE!</v>
      </c>
      <c r="AJ292" s="1030" t="e">
        <f t="shared" si="259"/>
        <v>#VALUE!</v>
      </c>
      <c r="AK292" s="1030" t="e">
        <f t="shared" si="259"/>
        <v>#VALUE!</v>
      </c>
      <c r="AL292" s="1030" t="e">
        <f t="shared" si="260"/>
        <v>#VALUE!</v>
      </c>
      <c r="AM292" s="1030" t="e">
        <f t="shared" si="260"/>
        <v>#VALUE!</v>
      </c>
      <c r="AN292" s="1030" t="e">
        <f t="shared" si="260"/>
        <v>#VALUE!</v>
      </c>
      <c r="AO292" s="1030" t="e">
        <f t="shared" si="260"/>
        <v>#VALUE!</v>
      </c>
      <c r="AP292" s="1030" t="e">
        <f t="shared" si="260"/>
        <v>#VALUE!</v>
      </c>
      <c r="AQ292" s="1030" t="e">
        <f t="shared" ref="AQ292:BO292" si="268">IF(AND(AQ253="",AQ331=""),"",IF(AQ253=0,"not appl.",AQ331*1000/AQ253))</f>
        <v>#VALUE!</v>
      </c>
      <c r="AR292" s="1030" t="e">
        <f t="shared" si="268"/>
        <v>#VALUE!</v>
      </c>
      <c r="AS292" s="1030" t="e">
        <f t="shared" si="268"/>
        <v>#VALUE!</v>
      </c>
      <c r="AT292" s="1030" t="e">
        <f t="shared" si="268"/>
        <v>#VALUE!</v>
      </c>
      <c r="AU292" s="1030" t="e">
        <f t="shared" si="268"/>
        <v>#VALUE!</v>
      </c>
      <c r="AV292" s="1030" t="e">
        <f t="shared" si="268"/>
        <v>#VALUE!</v>
      </c>
      <c r="AW292" s="1030" t="e">
        <f t="shared" si="268"/>
        <v>#VALUE!</v>
      </c>
      <c r="AX292" s="1030" t="e">
        <f t="shared" si="268"/>
        <v>#VALUE!</v>
      </c>
      <c r="AY292" s="1030" t="e">
        <f t="shared" si="268"/>
        <v>#VALUE!</v>
      </c>
      <c r="AZ292" s="1030" t="e">
        <f t="shared" si="268"/>
        <v>#VALUE!</v>
      </c>
      <c r="BA292" s="1030" t="e">
        <f t="shared" si="268"/>
        <v>#VALUE!</v>
      </c>
      <c r="BB292" s="1030" t="e">
        <f t="shared" si="268"/>
        <v>#VALUE!</v>
      </c>
      <c r="BC292" s="1030" t="e">
        <f t="shared" si="268"/>
        <v>#VALUE!</v>
      </c>
      <c r="BD292" s="1030" t="e">
        <f t="shared" si="268"/>
        <v>#VALUE!</v>
      </c>
      <c r="BE292" s="1030" t="e">
        <f t="shared" si="268"/>
        <v>#VALUE!</v>
      </c>
      <c r="BF292" s="1030" t="e">
        <f t="shared" si="268"/>
        <v>#VALUE!</v>
      </c>
      <c r="BG292" s="1030" t="e">
        <f t="shared" si="268"/>
        <v>#VALUE!</v>
      </c>
      <c r="BH292" s="1030" t="e">
        <f t="shared" si="268"/>
        <v>#VALUE!</v>
      </c>
      <c r="BI292" s="1030" t="e">
        <f t="shared" si="268"/>
        <v>#VALUE!</v>
      </c>
      <c r="BJ292" s="1030" t="e">
        <f t="shared" si="268"/>
        <v>#VALUE!</v>
      </c>
      <c r="BK292" s="1030" t="e">
        <f t="shared" si="268"/>
        <v>#VALUE!</v>
      </c>
      <c r="BL292" s="1030" t="e">
        <f t="shared" si="268"/>
        <v>#VALUE!</v>
      </c>
      <c r="BM292" s="1030" t="e">
        <f t="shared" si="268"/>
        <v>#VALUE!</v>
      </c>
      <c r="BN292" s="1030" t="e">
        <f t="shared" si="268"/>
        <v>#VALUE!</v>
      </c>
      <c r="BO292" s="1030" t="e">
        <f t="shared" si="268"/>
        <v>#VALUE!</v>
      </c>
    </row>
    <row r="293" spans="2:67" ht="13.5" thickBot="1">
      <c r="B293" s="879">
        <f t="shared" si="256"/>
        <v>153</v>
      </c>
      <c r="C293" s="204"/>
      <c r="D293" s="880" t="s">
        <v>799</v>
      </c>
      <c r="E293" s="881" t="s">
        <v>1321</v>
      </c>
      <c r="F293" s="882"/>
      <c r="G293" s="1030" t="e">
        <f t="shared" si="262"/>
        <v>#VALUE!</v>
      </c>
      <c r="H293" s="1030" t="e">
        <f t="shared" si="258"/>
        <v>#VALUE!</v>
      </c>
      <c r="I293" s="1030" t="e">
        <f t="shared" si="258"/>
        <v>#VALUE!</v>
      </c>
      <c r="J293" s="1030" t="e">
        <f t="shared" si="258"/>
        <v>#VALUE!</v>
      </c>
      <c r="K293" s="1030" t="e">
        <f t="shared" si="258"/>
        <v>#VALUE!</v>
      </c>
      <c r="L293" s="1030" t="e">
        <f t="shared" si="258"/>
        <v>#VALUE!</v>
      </c>
      <c r="M293" s="1030" t="e">
        <f t="shared" si="258"/>
        <v>#VALUE!</v>
      </c>
      <c r="N293" s="1030" t="e">
        <f t="shared" si="258"/>
        <v>#VALUE!</v>
      </c>
      <c r="O293" s="1030" t="e">
        <f t="shared" si="258"/>
        <v>#VALUE!</v>
      </c>
      <c r="P293" s="1030" t="e">
        <f t="shared" si="258"/>
        <v>#VALUE!</v>
      </c>
      <c r="Q293" s="1030" t="e">
        <f t="shared" si="258"/>
        <v>#VALUE!</v>
      </c>
      <c r="R293" s="1030" t="e">
        <f t="shared" si="258"/>
        <v>#VALUE!</v>
      </c>
      <c r="S293" s="1030" t="e">
        <f t="shared" si="258"/>
        <v>#VALUE!</v>
      </c>
      <c r="T293" s="1030" t="e">
        <f t="shared" si="258"/>
        <v>#VALUE!</v>
      </c>
      <c r="U293" s="1030" t="e">
        <f t="shared" si="258"/>
        <v>#VALUE!</v>
      </c>
      <c r="V293" s="1030" t="e">
        <f t="shared" si="258"/>
        <v>#VALUE!</v>
      </c>
      <c r="W293" s="1030" t="e">
        <f t="shared" si="258"/>
        <v>#VALUE!</v>
      </c>
      <c r="X293" s="1030" t="e">
        <f t="shared" si="258"/>
        <v>#VALUE!</v>
      </c>
      <c r="Y293" s="1030" t="e">
        <f t="shared" si="258"/>
        <v>#VALUE!</v>
      </c>
      <c r="Z293" s="1030" t="e">
        <f t="shared" si="258"/>
        <v>#VALUE!</v>
      </c>
      <c r="AA293" s="1030" t="e">
        <f t="shared" si="258"/>
        <v>#VALUE!</v>
      </c>
      <c r="AB293" s="1030" t="e">
        <f t="shared" si="258"/>
        <v>#VALUE!</v>
      </c>
      <c r="AC293" s="1030" t="e">
        <f t="shared" si="258"/>
        <v>#VALUE!</v>
      </c>
      <c r="AD293" s="1030" t="e">
        <f t="shared" si="258"/>
        <v>#VALUE!</v>
      </c>
      <c r="AE293" s="1030" t="e">
        <f t="shared" si="258"/>
        <v>#VALUE!</v>
      </c>
      <c r="AF293" s="1030" t="e">
        <f t="shared" si="258"/>
        <v>#VALUE!</v>
      </c>
      <c r="AG293" s="1030" t="e">
        <f t="shared" si="259"/>
        <v>#VALUE!</v>
      </c>
      <c r="AH293" s="1030" t="e">
        <f t="shared" si="259"/>
        <v>#VALUE!</v>
      </c>
      <c r="AI293" s="1030" t="e">
        <f t="shared" si="259"/>
        <v>#VALUE!</v>
      </c>
      <c r="AJ293" s="1030" t="e">
        <f t="shared" si="259"/>
        <v>#VALUE!</v>
      </c>
      <c r="AK293" s="1030" t="e">
        <f t="shared" si="259"/>
        <v>#VALUE!</v>
      </c>
      <c r="AL293" s="1030" t="e">
        <f t="shared" si="260"/>
        <v>#VALUE!</v>
      </c>
      <c r="AM293" s="1030" t="e">
        <f t="shared" si="260"/>
        <v>#VALUE!</v>
      </c>
      <c r="AN293" s="1030" t="e">
        <f t="shared" si="260"/>
        <v>#VALUE!</v>
      </c>
      <c r="AO293" s="1030" t="e">
        <f t="shared" si="260"/>
        <v>#VALUE!</v>
      </c>
      <c r="AP293" s="1030" t="e">
        <f t="shared" si="260"/>
        <v>#VALUE!</v>
      </c>
      <c r="AQ293" s="1030" t="e">
        <f t="shared" ref="AQ293:BO293" si="269">IF(AND(AQ254="",AQ332=""),"",IF(AQ254=0,"not appl.",AQ332*1000/AQ254))</f>
        <v>#VALUE!</v>
      </c>
      <c r="AR293" s="1030" t="e">
        <f t="shared" si="269"/>
        <v>#VALUE!</v>
      </c>
      <c r="AS293" s="1030" t="e">
        <f t="shared" si="269"/>
        <v>#VALUE!</v>
      </c>
      <c r="AT293" s="1030" t="e">
        <f t="shared" si="269"/>
        <v>#VALUE!</v>
      </c>
      <c r="AU293" s="1030" t="e">
        <f t="shared" si="269"/>
        <v>#VALUE!</v>
      </c>
      <c r="AV293" s="1030" t="e">
        <f t="shared" si="269"/>
        <v>#VALUE!</v>
      </c>
      <c r="AW293" s="1030" t="e">
        <f t="shared" si="269"/>
        <v>#VALUE!</v>
      </c>
      <c r="AX293" s="1030" t="e">
        <f t="shared" si="269"/>
        <v>#VALUE!</v>
      </c>
      <c r="AY293" s="1030" t="e">
        <f t="shared" si="269"/>
        <v>#VALUE!</v>
      </c>
      <c r="AZ293" s="1030" t="e">
        <f t="shared" si="269"/>
        <v>#VALUE!</v>
      </c>
      <c r="BA293" s="1030" t="e">
        <f t="shared" si="269"/>
        <v>#VALUE!</v>
      </c>
      <c r="BB293" s="1030" t="e">
        <f t="shared" si="269"/>
        <v>#VALUE!</v>
      </c>
      <c r="BC293" s="1030" t="e">
        <f t="shared" si="269"/>
        <v>#VALUE!</v>
      </c>
      <c r="BD293" s="1030" t="e">
        <f t="shared" si="269"/>
        <v>#VALUE!</v>
      </c>
      <c r="BE293" s="1030" t="e">
        <f t="shared" si="269"/>
        <v>#VALUE!</v>
      </c>
      <c r="BF293" s="1030" t="e">
        <f t="shared" si="269"/>
        <v>#VALUE!</v>
      </c>
      <c r="BG293" s="1030" t="e">
        <f t="shared" si="269"/>
        <v>#VALUE!</v>
      </c>
      <c r="BH293" s="1030" t="e">
        <f t="shared" si="269"/>
        <v>#VALUE!</v>
      </c>
      <c r="BI293" s="1030" t="e">
        <f t="shared" si="269"/>
        <v>#VALUE!</v>
      </c>
      <c r="BJ293" s="1030" t="e">
        <f t="shared" si="269"/>
        <v>#VALUE!</v>
      </c>
      <c r="BK293" s="1030" t="e">
        <f t="shared" si="269"/>
        <v>#VALUE!</v>
      </c>
      <c r="BL293" s="1030" t="e">
        <f t="shared" si="269"/>
        <v>#VALUE!</v>
      </c>
      <c r="BM293" s="1030" t="e">
        <f t="shared" si="269"/>
        <v>#VALUE!</v>
      </c>
      <c r="BN293" s="1030" t="e">
        <f t="shared" si="269"/>
        <v>#VALUE!</v>
      </c>
      <c r="BO293" s="1030" t="e">
        <f t="shared" si="269"/>
        <v>#VALUE!</v>
      </c>
    </row>
    <row r="294" spans="2:67" ht="13.5" thickBot="1">
      <c r="B294" s="17" t="s">
        <v>16</v>
      </c>
      <c r="C294" s="688"/>
      <c r="D294" s="613"/>
      <c r="E294" s="684"/>
      <c r="F294" s="637"/>
      <c r="G294" s="147">
        <f t="shared" ref="G294:BO294" si="270">G$7</f>
        <v>1990</v>
      </c>
      <c r="H294" s="147">
        <f t="shared" si="270"/>
        <v>1991</v>
      </c>
      <c r="I294" s="147">
        <f t="shared" si="270"/>
        <v>1992</v>
      </c>
      <c r="J294" s="147">
        <f t="shared" si="270"/>
        <v>1993</v>
      </c>
      <c r="K294" s="147">
        <f t="shared" si="270"/>
        <v>1994</v>
      </c>
      <c r="L294" s="147">
        <f t="shared" si="270"/>
        <v>1995</v>
      </c>
      <c r="M294" s="147">
        <f t="shared" si="270"/>
        <v>1996</v>
      </c>
      <c r="N294" s="147">
        <f t="shared" si="270"/>
        <v>1997</v>
      </c>
      <c r="O294" s="147">
        <f t="shared" si="270"/>
        <v>1998</v>
      </c>
      <c r="P294" s="147">
        <f t="shared" si="270"/>
        <v>1999</v>
      </c>
      <c r="Q294" s="147">
        <f t="shared" si="270"/>
        <v>2000</v>
      </c>
      <c r="R294" s="147">
        <f t="shared" si="270"/>
        <v>2001</v>
      </c>
      <c r="S294" s="147">
        <f t="shared" si="270"/>
        <v>2002</v>
      </c>
      <c r="T294" s="147">
        <f t="shared" si="270"/>
        <v>2003</v>
      </c>
      <c r="U294" s="147">
        <f t="shared" si="270"/>
        <v>2004</v>
      </c>
      <c r="V294" s="147">
        <f t="shared" si="270"/>
        <v>2005</v>
      </c>
      <c r="W294" s="147">
        <f t="shared" si="270"/>
        <v>2006</v>
      </c>
      <c r="X294" s="147">
        <f t="shared" si="270"/>
        <v>2007</v>
      </c>
      <c r="Y294" s="147">
        <f t="shared" si="270"/>
        <v>2008</v>
      </c>
      <c r="Z294" s="147">
        <f t="shared" si="270"/>
        <v>2009</v>
      </c>
      <c r="AA294" s="147">
        <f t="shared" si="270"/>
        <v>2010</v>
      </c>
      <c r="AB294" s="147">
        <f t="shared" si="270"/>
        <v>2011</v>
      </c>
      <c r="AC294" s="147">
        <f t="shared" si="270"/>
        <v>2012</v>
      </c>
      <c r="AD294" s="147">
        <f t="shared" si="270"/>
        <v>2013</v>
      </c>
      <c r="AE294" s="147">
        <f t="shared" si="270"/>
        <v>2014</v>
      </c>
      <c r="AF294" s="147">
        <f t="shared" si="270"/>
        <v>2015</v>
      </c>
      <c r="AG294" s="147">
        <f t="shared" si="270"/>
        <v>2016</v>
      </c>
      <c r="AH294" s="147">
        <f t="shared" si="270"/>
        <v>2017</v>
      </c>
      <c r="AI294" s="147">
        <f t="shared" si="270"/>
        <v>2018</v>
      </c>
      <c r="AJ294" s="147">
        <f t="shared" si="270"/>
        <v>2019</v>
      </c>
      <c r="AK294" s="147">
        <f t="shared" si="270"/>
        <v>2020</v>
      </c>
      <c r="AL294" s="147">
        <f t="shared" si="270"/>
        <v>2021</v>
      </c>
      <c r="AM294" s="147">
        <f t="shared" si="270"/>
        <v>2022</v>
      </c>
      <c r="AN294" s="147">
        <f t="shared" si="270"/>
        <v>2023</v>
      </c>
      <c r="AO294" s="147">
        <f t="shared" si="270"/>
        <v>2024</v>
      </c>
      <c r="AP294" s="147">
        <f t="shared" si="270"/>
        <v>2025</v>
      </c>
      <c r="AQ294" s="147">
        <f t="shared" si="270"/>
        <v>2026</v>
      </c>
      <c r="AR294" s="147">
        <f t="shared" si="270"/>
        <v>2027</v>
      </c>
      <c r="AS294" s="147">
        <f t="shared" si="270"/>
        <v>2028</v>
      </c>
      <c r="AT294" s="147">
        <f t="shared" si="270"/>
        <v>2029</v>
      </c>
      <c r="AU294" s="147">
        <f t="shared" si="270"/>
        <v>2030</v>
      </c>
      <c r="AV294" s="147">
        <f t="shared" si="270"/>
        <v>2031</v>
      </c>
      <c r="AW294" s="147">
        <f t="shared" si="270"/>
        <v>2032</v>
      </c>
      <c r="AX294" s="147">
        <f t="shared" si="270"/>
        <v>2033</v>
      </c>
      <c r="AY294" s="147">
        <f t="shared" si="270"/>
        <v>2034</v>
      </c>
      <c r="AZ294" s="147">
        <f t="shared" si="270"/>
        <v>2035</v>
      </c>
      <c r="BA294" s="147">
        <f t="shared" si="270"/>
        <v>2036</v>
      </c>
      <c r="BB294" s="147">
        <f t="shared" si="270"/>
        <v>2037</v>
      </c>
      <c r="BC294" s="147">
        <f t="shared" si="270"/>
        <v>2038</v>
      </c>
      <c r="BD294" s="147">
        <f t="shared" si="270"/>
        <v>2039</v>
      </c>
      <c r="BE294" s="147">
        <f t="shared" si="270"/>
        <v>2040</v>
      </c>
      <c r="BF294" s="147">
        <f t="shared" si="270"/>
        <v>2041</v>
      </c>
      <c r="BG294" s="147">
        <f t="shared" si="270"/>
        <v>2042</v>
      </c>
      <c r="BH294" s="147">
        <f t="shared" si="270"/>
        <v>2043</v>
      </c>
      <c r="BI294" s="147">
        <f t="shared" si="270"/>
        <v>2044</v>
      </c>
      <c r="BJ294" s="147">
        <f t="shared" si="270"/>
        <v>2045</v>
      </c>
      <c r="BK294" s="147">
        <f t="shared" si="270"/>
        <v>2046</v>
      </c>
      <c r="BL294" s="147">
        <f t="shared" si="270"/>
        <v>2047</v>
      </c>
      <c r="BM294" s="147">
        <f t="shared" si="270"/>
        <v>2048</v>
      </c>
      <c r="BN294" s="147">
        <f t="shared" si="270"/>
        <v>2049</v>
      </c>
      <c r="BO294" s="147">
        <f t="shared" si="270"/>
        <v>2050</v>
      </c>
    </row>
    <row r="295" spans="2:67">
      <c r="B295" s="786">
        <v>154</v>
      </c>
      <c r="C295" s="58" t="s">
        <v>800</v>
      </c>
      <c r="D295" s="689"/>
      <c r="E295" s="670"/>
      <c r="F295" s="698"/>
      <c r="G295" s="1018"/>
      <c r="H295" s="1019"/>
      <c r="I295" s="1019"/>
      <c r="J295" s="1019"/>
      <c r="K295" s="1019"/>
      <c r="L295" s="1019"/>
      <c r="M295" s="1019"/>
      <c r="N295" s="1019"/>
      <c r="O295" s="1019"/>
      <c r="P295" s="1019"/>
      <c r="Q295" s="1019"/>
      <c r="R295" s="1019"/>
      <c r="S295" s="1019"/>
      <c r="T295" s="1019"/>
      <c r="U295" s="1019"/>
      <c r="V295" s="1019"/>
      <c r="W295" s="1019"/>
      <c r="X295" s="1019"/>
      <c r="Y295" s="1019"/>
      <c r="Z295" s="1019"/>
      <c r="AA295" s="1019"/>
      <c r="AB295" s="1019"/>
      <c r="AC295" s="1019"/>
      <c r="AD295" s="1019"/>
      <c r="AE295" s="1019"/>
      <c r="AF295" s="1019"/>
      <c r="AG295" s="1019"/>
      <c r="AH295" s="1019"/>
      <c r="AI295" s="1019"/>
      <c r="AJ295" s="1019"/>
      <c r="AK295" s="1194"/>
      <c r="AL295" s="1194"/>
      <c r="AM295" s="1194"/>
      <c r="AN295" s="1194"/>
      <c r="AO295" s="1194"/>
      <c r="AP295" s="1194"/>
      <c r="AQ295" s="1194"/>
      <c r="AR295" s="1194"/>
      <c r="AS295" s="1194"/>
      <c r="AT295" s="1194"/>
      <c r="AU295" s="1194"/>
      <c r="AV295" s="1194"/>
      <c r="AW295" s="1194"/>
      <c r="AX295" s="1194"/>
      <c r="AY295" s="1194"/>
      <c r="AZ295" s="1194"/>
      <c r="BA295" s="1194"/>
      <c r="BB295" s="1194"/>
      <c r="BC295" s="1194"/>
      <c r="BD295" s="1194"/>
      <c r="BE295" s="1194"/>
      <c r="BF295" s="1194"/>
      <c r="BG295" s="1194"/>
      <c r="BH295" s="1194"/>
      <c r="BI295" s="1194"/>
      <c r="BJ295" s="1194"/>
      <c r="BK295" s="1194"/>
      <c r="BL295" s="1194"/>
      <c r="BM295" s="1194"/>
      <c r="BN295" s="1194"/>
      <c r="BO295" s="1195"/>
    </row>
    <row r="296" spans="2:67">
      <c r="B296" s="728" t="s">
        <v>578</v>
      </c>
      <c r="C296" s="60"/>
      <c r="D296" s="686" t="s">
        <v>1147</v>
      </c>
      <c r="E296" s="670" t="s">
        <v>1321</v>
      </c>
      <c r="F296" s="690"/>
      <c r="G296" s="1031" t="e">
        <f t="shared" ref="G296:G301" si="271">IF(AND(G257="",G336=""),"",IF(G257=0,"not appl.",G336*1000/G257))</f>
        <v>#VALUE!</v>
      </c>
      <c r="H296" s="1031" t="e">
        <f t="shared" ref="H296:AF296" si="272">IF(AND(H257="",H336=""),"",IF(H257=0,"not appl.",H336*1000/H257))</f>
        <v>#VALUE!</v>
      </c>
      <c r="I296" s="1031" t="e">
        <f t="shared" si="272"/>
        <v>#VALUE!</v>
      </c>
      <c r="J296" s="1031" t="e">
        <f t="shared" si="272"/>
        <v>#VALUE!</v>
      </c>
      <c r="K296" s="1031" t="e">
        <f t="shared" si="272"/>
        <v>#VALUE!</v>
      </c>
      <c r="L296" s="1031" t="e">
        <f t="shared" si="272"/>
        <v>#VALUE!</v>
      </c>
      <c r="M296" s="1031" t="e">
        <f t="shared" si="272"/>
        <v>#VALUE!</v>
      </c>
      <c r="N296" s="1031" t="e">
        <f t="shared" si="272"/>
        <v>#VALUE!</v>
      </c>
      <c r="O296" s="1031" t="e">
        <f t="shared" si="272"/>
        <v>#VALUE!</v>
      </c>
      <c r="P296" s="1031" t="e">
        <f t="shared" si="272"/>
        <v>#VALUE!</v>
      </c>
      <c r="Q296" s="1031" t="e">
        <f t="shared" si="272"/>
        <v>#VALUE!</v>
      </c>
      <c r="R296" s="1031" t="e">
        <f t="shared" si="272"/>
        <v>#VALUE!</v>
      </c>
      <c r="S296" s="1031" t="e">
        <f t="shared" si="272"/>
        <v>#VALUE!</v>
      </c>
      <c r="T296" s="1031" t="e">
        <f t="shared" si="272"/>
        <v>#VALUE!</v>
      </c>
      <c r="U296" s="1031" t="e">
        <f t="shared" si="272"/>
        <v>#VALUE!</v>
      </c>
      <c r="V296" s="1031" t="e">
        <f t="shared" si="272"/>
        <v>#VALUE!</v>
      </c>
      <c r="W296" s="1031" t="e">
        <f t="shared" si="272"/>
        <v>#VALUE!</v>
      </c>
      <c r="X296" s="1031" t="e">
        <f t="shared" si="272"/>
        <v>#VALUE!</v>
      </c>
      <c r="Y296" s="1031" t="e">
        <f t="shared" si="272"/>
        <v>#VALUE!</v>
      </c>
      <c r="Z296" s="1031" t="e">
        <f t="shared" si="272"/>
        <v>#VALUE!</v>
      </c>
      <c r="AA296" s="1031" t="e">
        <f t="shared" si="272"/>
        <v>#VALUE!</v>
      </c>
      <c r="AB296" s="1031" t="e">
        <f t="shared" si="272"/>
        <v>#VALUE!</v>
      </c>
      <c r="AC296" s="1031" t="e">
        <f t="shared" si="272"/>
        <v>#VALUE!</v>
      </c>
      <c r="AD296" s="1031" t="e">
        <f t="shared" si="272"/>
        <v>#VALUE!</v>
      </c>
      <c r="AE296" s="1031" t="e">
        <f t="shared" si="272"/>
        <v>#VALUE!</v>
      </c>
      <c r="AF296" s="1031" t="e">
        <f t="shared" si="272"/>
        <v>#VALUE!</v>
      </c>
      <c r="AG296" s="1031" t="e">
        <f t="shared" ref="AG296:AK301" si="273">IF(AND(AG257="",AG336=""),"",IF(AG257=0,"not appl.",AG336*1000/AG257))</f>
        <v>#VALUE!</v>
      </c>
      <c r="AH296" s="1031" t="e">
        <f t="shared" si="273"/>
        <v>#VALUE!</v>
      </c>
      <c r="AI296" s="1031" t="e">
        <f t="shared" si="273"/>
        <v>#VALUE!</v>
      </c>
      <c r="AJ296" s="1031" t="e">
        <f t="shared" si="273"/>
        <v>#VALUE!</v>
      </c>
      <c r="AK296" s="1031" t="e">
        <f t="shared" si="273"/>
        <v>#VALUE!</v>
      </c>
      <c r="AL296" s="1031" t="e">
        <f t="shared" ref="AL296:AP301" si="274">IF(AND(AL257="",AL336=""),"",IF(AL257=0,"not appl.",AL336*1000/AL257))</f>
        <v>#VALUE!</v>
      </c>
      <c r="AM296" s="1031" t="e">
        <f t="shared" si="274"/>
        <v>#VALUE!</v>
      </c>
      <c r="AN296" s="1031" t="e">
        <f t="shared" si="274"/>
        <v>#VALUE!</v>
      </c>
      <c r="AO296" s="1031" t="e">
        <f t="shared" si="274"/>
        <v>#VALUE!</v>
      </c>
      <c r="AP296" s="1031" t="e">
        <f t="shared" si="274"/>
        <v>#VALUE!</v>
      </c>
      <c r="AQ296" s="1031" t="e">
        <f t="shared" ref="AQ296:BO296" si="275">IF(AND(AQ257="",AQ336=""),"",IF(AQ257=0,"not appl.",AQ336*1000/AQ257))</f>
        <v>#VALUE!</v>
      </c>
      <c r="AR296" s="1031" t="e">
        <f t="shared" si="275"/>
        <v>#VALUE!</v>
      </c>
      <c r="AS296" s="1031" t="e">
        <f t="shared" si="275"/>
        <v>#VALUE!</v>
      </c>
      <c r="AT296" s="1031" t="e">
        <f t="shared" si="275"/>
        <v>#VALUE!</v>
      </c>
      <c r="AU296" s="1031" t="e">
        <f t="shared" si="275"/>
        <v>#VALUE!</v>
      </c>
      <c r="AV296" s="1031" t="e">
        <f t="shared" si="275"/>
        <v>#VALUE!</v>
      </c>
      <c r="AW296" s="1031" t="e">
        <f t="shared" si="275"/>
        <v>#VALUE!</v>
      </c>
      <c r="AX296" s="1031" t="e">
        <f t="shared" si="275"/>
        <v>#VALUE!</v>
      </c>
      <c r="AY296" s="1031" t="e">
        <f t="shared" si="275"/>
        <v>#VALUE!</v>
      </c>
      <c r="AZ296" s="1031" t="e">
        <f t="shared" si="275"/>
        <v>#VALUE!</v>
      </c>
      <c r="BA296" s="1031" t="e">
        <f t="shared" si="275"/>
        <v>#VALUE!</v>
      </c>
      <c r="BB296" s="1031" t="e">
        <f t="shared" si="275"/>
        <v>#VALUE!</v>
      </c>
      <c r="BC296" s="1031" t="e">
        <f t="shared" si="275"/>
        <v>#VALUE!</v>
      </c>
      <c r="BD296" s="1031" t="e">
        <f t="shared" si="275"/>
        <v>#VALUE!</v>
      </c>
      <c r="BE296" s="1031" t="e">
        <f t="shared" si="275"/>
        <v>#VALUE!</v>
      </c>
      <c r="BF296" s="1031" t="e">
        <f t="shared" si="275"/>
        <v>#VALUE!</v>
      </c>
      <c r="BG296" s="1031" t="e">
        <f t="shared" si="275"/>
        <v>#VALUE!</v>
      </c>
      <c r="BH296" s="1031" t="e">
        <f t="shared" si="275"/>
        <v>#VALUE!</v>
      </c>
      <c r="BI296" s="1031" t="e">
        <f t="shared" si="275"/>
        <v>#VALUE!</v>
      </c>
      <c r="BJ296" s="1031" t="e">
        <f t="shared" si="275"/>
        <v>#VALUE!</v>
      </c>
      <c r="BK296" s="1031" t="e">
        <f t="shared" si="275"/>
        <v>#VALUE!</v>
      </c>
      <c r="BL296" s="1031" t="e">
        <f t="shared" si="275"/>
        <v>#VALUE!</v>
      </c>
      <c r="BM296" s="1031" t="e">
        <f t="shared" si="275"/>
        <v>#VALUE!</v>
      </c>
      <c r="BN296" s="1031" t="e">
        <f t="shared" si="275"/>
        <v>#VALUE!</v>
      </c>
      <c r="BO296" s="1031" t="e">
        <f t="shared" si="275"/>
        <v>#VALUE!</v>
      </c>
    </row>
    <row r="297" spans="2:67">
      <c r="B297" s="728" t="s">
        <v>579</v>
      </c>
      <c r="C297" s="60"/>
      <c r="D297" s="686" t="s">
        <v>1119</v>
      </c>
      <c r="E297" s="670" t="s">
        <v>1321</v>
      </c>
      <c r="F297" s="690"/>
      <c r="G297" s="1031" t="e">
        <f t="shared" si="271"/>
        <v>#VALUE!</v>
      </c>
      <c r="H297" s="1031" t="e">
        <f t="shared" ref="H297:AF297" si="276">IF(AND(H258="",H337=""),"",IF(H258=0,"not appl.",H337*1000/H258))</f>
        <v>#VALUE!</v>
      </c>
      <c r="I297" s="1031" t="e">
        <f t="shared" si="276"/>
        <v>#VALUE!</v>
      </c>
      <c r="J297" s="1031" t="e">
        <f t="shared" si="276"/>
        <v>#VALUE!</v>
      </c>
      <c r="K297" s="1031" t="e">
        <f t="shared" si="276"/>
        <v>#VALUE!</v>
      </c>
      <c r="L297" s="1031" t="e">
        <f t="shared" si="276"/>
        <v>#VALUE!</v>
      </c>
      <c r="M297" s="1031" t="e">
        <f t="shared" si="276"/>
        <v>#VALUE!</v>
      </c>
      <c r="N297" s="1031" t="e">
        <f t="shared" si="276"/>
        <v>#VALUE!</v>
      </c>
      <c r="O297" s="1031" t="e">
        <f t="shared" si="276"/>
        <v>#VALUE!</v>
      </c>
      <c r="P297" s="1031" t="e">
        <f t="shared" si="276"/>
        <v>#VALUE!</v>
      </c>
      <c r="Q297" s="1031" t="e">
        <f t="shared" si="276"/>
        <v>#VALUE!</v>
      </c>
      <c r="R297" s="1031" t="e">
        <f t="shared" si="276"/>
        <v>#VALUE!</v>
      </c>
      <c r="S297" s="1031" t="e">
        <f t="shared" si="276"/>
        <v>#VALUE!</v>
      </c>
      <c r="T297" s="1031" t="e">
        <f t="shared" si="276"/>
        <v>#VALUE!</v>
      </c>
      <c r="U297" s="1031" t="e">
        <f t="shared" si="276"/>
        <v>#VALUE!</v>
      </c>
      <c r="V297" s="1031" t="e">
        <f t="shared" si="276"/>
        <v>#VALUE!</v>
      </c>
      <c r="W297" s="1031" t="e">
        <f t="shared" si="276"/>
        <v>#VALUE!</v>
      </c>
      <c r="X297" s="1031" t="e">
        <f t="shared" si="276"/>
        <v>#VALUE!</v>
      </c>
      <c r="Y297" s="1031" t="e">
        <f t="shared" si="276"/>
        <v>#VALUE!</v>
      </c>
      <c r="Z297" s="1031" t="e">
        <f t="shared" si="276"/>
        <v>#VALUE!</v>
      </c>
      <c r="AA297" s="1031" t="e">
        <f t="shared" si="276"/>
        <v>#VALUE!</v>
      </c>
      <c r="AB297" s="1031" t="e">
        <f t="shared" si="276"/>
        <v>#VALUE!</v>
      </c>
      <c r="AC297" s="1031" t="e">
        <f t="shared" si="276"/>
        <v>#VALUE!</v>
      </c>
      <c r="AD297" s="1031" t="e">
        <f t="shared" si="276"/>
        <v>#VALUE!</v>
      </c>
      <c r="AE297" s="1031" t="e">
        <f t="shared" si="276"/>
        <v>#VALUE!</v>
      </c>
      <c r="AF297" s="1031" t="e">
        <f t="shared" si="276"/>
        <v>#VALUE!</v>
      </c>
      <c r="AG297" s="1031" t="e">
        <f t="shared" si="273"/>
        <v>#VALUE!</v>
      </c>
      <c r="AH297" s="1031" t="e">
        <f t="shared" si="273"/>
        <v>#VALUE!</v>
      </c>
      <c r="AI297" s="1031" t="e">
        <f t="shared" si="273"/>
        <v>#VALUE!</v>
      </c>
      <c r="AJ297" s="1031" t="e">
        <f t="shared" si="273"/>
        <v>#VALUE!</v>
      </c>
      <c r="AK297" s="1031" t="e">
        <f t="shared" si="273"/>
        <v>#VALUE!</v>
      </c>
      <c r="AL297" s="1031" t="e">
        <f t="shared" si="274"/>
        <v>#VALUE!</v>
      </c>
      <c r="AM297" s="1031" t="e">
        <f t="shared" si="274"/>
        <v>#VALUE!</v>
      </c>
      <c r="AN297" s="1031" t="e">
        <f t="shared" si="274"/>
        <v>#VALUE!</v>
      </c>
      <c r="AO297" s="1031" t="e">
        <f t="shared" si="274"/>
        <v>#VALUE!</v>
      </c>
      <c r="AP297" s="1031" t="e">
        <f t="shared" si="274"/>
        <v>#VALUE!</v>
      </c>
      <c r="AQ297" s="1031" t="e">
        <f t="shared" ref="AQ297:BO297" si="277">IF(AND(AQ258="",AQ337=""),"",IF(AQ258=0,"not appl.",AQ337*1000/AQ258))</f>
        <v>#VALUE!</v>
      </c>
      <c r="AR297" s="1031" t="e">
        <f t="shared" si="277"/>
        <v>#VALUE!</v>
      </c>
      <c r="AS297" s="1031" t="e">
        <f t="shared" si="277"/>
        <v>#VALUE!</v>
      </c>
      <c r="AT297" s="1031" t="e">
        <f t="shared" si="277"/>
        <v>#VALUE!</v>
      </c>
      <c r="AU297" s="1031" t="e">
        <f t="shared" si="277"/>
        <v>#VALUE!</v>
      </c>
      <c r="AV297" s="1031" t="e">
        <f t="shared" si="277"/>
        <v>#VALUE!</v>
      </c>
      <c r="AW297" s="1031" t="e">
        <f t="shared" si="277"/>
        <v>#VALUE!</v>
      </c>
      <c r="AX297" s="1031" t="e">
        <f t="shared" si="277"/>
        <v>#VALUE!</v>
      </c>
      <c r="AY297" s="1031" t="e">
        <f t="shared" si="277"/>
        <v>#VALUE!</v>
      </c>
      <c r="AZ297" s="1031" t="e">
        <f t="shared" si="277"/>
        <v>#VALUE!</v>
      </c>
      <c r="BA297" s="1031" t="e">
        <f t="shared" si="277"/>
        <v>#VALUE!</v>
      </c>
      <c r="BB297" s="1031" t="e">
        <f t="shared" si="277"/>
        <v>#VALUE!</v>
      </c>
      <c r="BC297" s="1031" t="e">
        <f t="shared" si="277"/>
        <v>#VALUE!</v>
      </c>
      <c r="BD297" s="1031" t="e">
        <f t="shared" si="277"/>
        <v>#VALUE!</v>
      </c>
      <c r="BE297" s="1031" t="e">
        <f t="shared" si="277"/>
        <v>#VALUE!</v>
      </c>
      <c r="BF297" s="1031" t="e">
        <f t="shared" si="277"/>
        <v>#VALUE!</v>
      </c>
      <c r="BG297" s="1031" t="e">
        <f t="shared" si="277"/>
        <v>#VALUE!</v>
      </c>
      <c r="BH297" s="1031" t="e">
        <f t="shared" si="277"/>
        <v>#VALUE!</v>
      </c>
      <c r="BI297" s="1031" t="e">
        <f t="shared" si="277"/>
        <v>#VALUE!</v>
      </c>
      <c r="BJ297" s="1031" t="e">
        <f t="shared" si="277"/>
        <v>#VALUE!</v>
      </c>
      <c r="BK297" s="1031" t="e">
        <f t="shared" si="277"/>
        <v>#VALUE!</v>
      </c>
      <c r="BL297" s="1031" t="e">
        <f t="shared" si="277"/>
        <v>#VALUE!</v>
      </c>
      <c r="BM297" s="1031" t="e">
        <f t="shared" si="277"/>
        <v>#VALUE!</v>
      </c>
      <c r="BN297" s="1031" t="e">
        <f t="shared" si="277"/>
        <v>#VALUE!</v>
      </c>
      <c r="BO297" s="1031" t="e">
        <f t="shared" si="277"/>
        <v>#VALUE!</v>
      </c>
    </row>
    <row r="298" spans="2:67">
      <c r="B298" s="728" t="s">
        <v>580</v>
      </c>
      <c r="C298" s="60"/>
      <c r="D298" s="686" t="s">
        <v>776</v>
      </c>
      <c r="E298" s="670" t="s">
        <v>1321</v>
      </c>
      <c r="F298" s="690"/>
      <c r="G298" s="1031" t="e">
        <f t="shared" si="271"/>
        <v>#VALUE!</v>
      </c>
      <c r="H298" s="1031" t="e">
        <f t="shared" ref="H298:AF298" si="278">IF(AND(H259="",H338=""),"",IF(H259=0,"not appl.",H338*1000/H259))</f>
        <v>#VALUE!</v>
      </c>
      <c r="I298" s="1031" t="e">
        <f t="shared" si="278"/>
        <v>#VALUE!</v>
      </c>
      <c r="J298" s="1031" t="e">
        <f t="shared" si="278"/>
        <v>#VALUE!</v>
      </c>
      <c r="K298" s="1031" t="e">
        <f t="shared" si="278"/>
        <v>#VALUE!</v>
      </c>
      <c r="L298" s="1031" t="e">
        <f t="shared" si="278"/>
        <v>#VALUE!</v>
      </c>
      <c r="M298" s="1031" t="e">
        <f t="shared" si="278"/>
        <v>#VALUE!</v>
      </c>
      <c r="N298" s="1031" t="e">
        <f t="shared" si="278"/>
        <v>#VALUE!</v>
      </c>
      <c r="O298" s="1031" t="e">
        <f t="shared" si="278"/>
        <v>#VALUE!</v>
      </c>
      <c r="P298" s="1031" t="e">
        <f t="shared" si="278"/>
        <v>#VALUE!</v>
      </c>
      <c r="Q298" s="1031" t="e">
        <f t="shared" si="278"/>
        <v>#VALUE!</v>
      </c>
      <c r="R298" s="1031" t="e">
        <f t="shared" si="278"/>
        <v>#VALUE!</v>
      </c>
      <c r="S298" s="1031" t="e">
        <f t="shared" si="278"/>
        <v>#VALUE!</v>
      </c>
      <c r="T298" s="1031" t="e">
        <f t="shared" si="278"/>
        <v>#VALUE!</v>
      </c>
      <c r="U298" s="1031" t="e">
        <f t="shared" si="278"/>
        <v>#VALUE!</v>
      </c>
      <c r="V298" s="1031" t="e">
        <f t="shared" si="278"/>
        <v>#VALUE!</v>
      </c>
      <c r="W298" s="1031" t="e">
        <f t="shared" si="278"/>
        <v>#VALUE!</v>
      </c>
      <c r="X298" s="1031" t="e">
        <f t="shared" si="278"/>
        <v>#VALUE!</v>
      </c>
      <c r="Y298" s="1031" t="e">
        <f t="shared" si="278"/>
        <v>#VALUE!</v>
      </c>
      <c r="Z298" s="1031" t="e">
        <f t="shared" si="278"/>
        <v>#VALUE!</v>
      </c>
      <c r="AA298" s="1031" t="e">
        <f t="shared" si="278"/>
        <v>#VALUE!</v>
      </c>
      <c r="AB298" s="1031" t="e">
        <f t="shared" si="278"/>
        <v>#VALUE!</v>
      </c>
      <c r="AC298" s="1031" t="e">
        <f t="shared" si="278"/>
        <v>#VALUE!</v>
      </c>
      <c r="AD298" s="1031" t="e">
        <f t="shared" si="278"/>
        <v>#VALUE!</v>
      </c>
      <c r="AE298" s="1031" t="e">
        <f t="shared" si="278"/>
        <v>#VALUE!</v>
      </c>
      <c r="AF298" s="1031" t="e">
        <f t="shared" si="278"/>
        <v>#VALUE!</v>
      </c>
      <c r="AG298" s="1031" t="e">
        <f t="shared" si="273"/>
        <v>#VALUE!</v>
      </c>
      <c r="AH298" s="1031" t="e">
        <f t="shared" si="273"/>
        <v>#VALUE!</v>
      </c>
      <c r="AI298" s="1031" t="e">
        <f t="shared" si="273"/>
        <v>#VALUE!</v>
      </c>
      <c r="AJ298" s="1031" t="e">
        <f t="shared" si="273"/>
        <v>#VALUE!</v>
      </c>
      <c r="AK298" s="1031" t="e">
        <f t="shared" si="273"/>
        <v>#VALUE!</v>
      </c>
      <c r="AL298" s="1031" t="e">
        <f t="shared" si="274"/>
        <v>#VALUE!</v>
      </c>
      <c r="AM298" s="1031" t="e">
        <f t="shared" si="274"/>
        <v>#VALUE!</v>
      </c>
      <c r="AN298" s="1031" t="e">
        <f t="shared" si="274"/>
        <v>#VALUE!</v>
      </c>
      <c r="AO298" s="1031" t="e">
        <f t="shared" si="274"/>
        <v>#VALUE!</v>
      </c>
      <c r="AP298" s="1031" t="e">
        <f t="shared" si="274"/>
        <v>#VALUE!</v>
      </c>
      <c r="AQ298" s="1031" t="e">
        <f t="shared" ref="AQ298:BO298" si="279">IF(AND(AQ259="",AQ338=""),"",IF(AQ259=0,"not appl.",AQ338*1000/AQ259))</f>
        <v>#VALUE!</v>
      </c>
      <c r="AR298" s="1031" t="e">
        <f t="shared" si="279"/>
        <v>#VALUE!</v>
      </c>
      <c r="AS298" s="1031" t="e">
        <f t="shared" si="279"/>
        <v>#VALUE!</v>
      </c>
      <c r="AT298" s="1031" t="e">
        <f t="shared" si="279"/>
        <v>#VALUE!</v>
      </c>
      <c r="AU298" s="1031" t="e">
        <f t="shared" si="279"/>
        <v>#VALUE!</v>
      </c>
      <c r="AV298" s="1031" t="e">
        <f t="shared" si="279"/>
        <v>#VALUE!</v>
      </c>
      <c r="AW298" s="1031" t="e">
        <f t="shared" si="279"/>
        <v>#VALUE!</v>
      </c>
      <c r="AX298" s="1031" t="e">
        <f t="shared" si="279"/>
        <v>#VALUE!</v>
      </c>
      <c r="AY298" s="1031" t="e">
        <f t="shared" si="279"/>
        <v>#VALUE!</v>
      </c>
      <c r="AZ298" s="1031" t="e">
        <f t="shared" si="279"/>
        <v>#VALUE!</v>
      </c>
      <c r="BA298" s="1031" t="e">
        <f t="shared" si="279"/>
        <v>#VALUE!</v>
      </c>
      <c r="BB298" s="1031" t="e">
        <f t="shared" si="279"/>
        <v>#VALUE!</v>
      </c>
      <c r="BC298" s="1031" t="e">
        <f t="shared" si="279"/>
        <v>#VALUE!</v>
      </c>
      <c r="BD298" s="1031" t="e">
        <f t="shared" si="279"/>
        <v>#VALUE!</v>
      </c>
      <c r="BE298" s="1031" t="e">
        <f t="shared" si="279"/>
        <v>#VALUE!</v>
      </c>
      <c r="BF298" s="1031" t="e">
        <f t="shared" si="279"/>
        <v>#VALUE!</v>
      </c>
      <c r="BG298" s="1031" t="e">
        <f t="shared" si="279"/>
        <v>#VALUE!</v>
      </c>
      <c r="BH298" s="1031" t="e">
        <f t="shared" si="279"/>
        <v>#VALUE!</v>
      </c>
      <c r="BI298" s="1031" t="e">
        <f t="shared" si="279"/>
        <v>#VALUE!</v>
      </c>
      <c r="BJ298" s="1031" t="e">
        <f t="shared" si="279"/>
        <v>#VALUE!</v>
      </c>
      <c r="BK298" s="1031" t="e">
        <f t="shared" si="279"/>
        <v>#VALUE!</v>
      </c>
      <c r="BL298" s="1031" t="e">
        <f t="shared" si="279"/>
        <v>#VALUE!</v>
      </c>
      <c r="BM298" s="1031" t="e">
        <f t="shared" si="279"/>
        <v>#VALUE!</v>
      </c>
      <c r="BN298" s="1031" t="e">
        <f t="shared" si="279"/>
        <v>#VALUE!</v>
      </c>
      <c r="BO298" s="1031" t="e">
        <f t="shared" si="279"/>
        <v>#VALUE!</v>
      </c>
    </row>
    <row r="299" spans="2:67">
      <c r="B299" s="728" t="s">
        <v>471</v>
      </c>
      <c r="C299" s="60"/>
      <c r="D299" s="686" t="s">
        <v>1120</v>
      </c>
      <c r="E299" s="670" t="s">
        <v>1321</v>
      </c>
      <c r="F299" s="690"/>
      <c r="G299" s="1031" t="e">
        <f t="shared" si="271"/>
        <v>#VALUE!</v>
      </c>
      <c r="H299" s="1031" t="e">
        <f t="shared" ref="H299:AF299" si="280">IF(AND(H260="",H339=""),"",IF(H260=0,"not appl.",H339*1000/H260))</f>
        <v>#VALUE!</v>
      </c>
      <c r="I299" s="1031" t="e">
        <f t="shared" si="280"/>
        <v>#VALUE!</v>
      </c>
      <c r="J299" s="1031" t="e">
        <f t="shared" si="280"/>
        <v>#VALUE!</v>
      </c>
      <c r="K299" s="1031" t="e">
        <f t="shared" si="280"/>
        <v>#VALUE!</v>
      </c>
      <c r="L299" s="1031" t="e">
        <f t="shared" si="280"/>
        <v>#VALUE!</v>
      </c>
      <c r="M299" s="1031" t="e">
        <f t="shared" si="280"/>
        <v>#VALUE!</v>
      </c>
      <c r="N299" s="1031" t="e">
        <f t="shared" si="280"/>
        <v>#VALUE!</v>
      </c>
      <c r="O299" s="1031" t="e">
        <f t="shared" si="280"/>
        <v>#VALUE!</v>
      </c>
      <c r="P299" s="1031" t="e">
        <f t="shared" si="280"/>
        <v>#VALUE!</v>
      </c>
      <c r="Q299" s="1031" t="e">
        <f t="shared" si="280"/>
        <v>#VALUE!</v>
      </c>
      <c r="R299" s="1031" t="e">
        <f t="shared" si="280"/>
        <v>#VALUE!</v>
      </c>
      <c r="S299" s="1031" t="e">
        <f t="shared" si="280"/>
        <v>#VALUE!</v>
      </c>
      <c r="T299" s="1031" t="e">
        <f t="shared" si="280"/>
        <v>#VALUE!</v>
      </c>
      <c r="U299" s="1031" t="e">
        <f t="shared" si="280"/>
        <v>#VALUE!</v>
      </c>
      <c r="V299" s="1031" t="e">
        <f t="shared" si="280"/>
        <v>#VALUE!</v>
      </c>
      <c r="W299" s="1031" t="e">
        <f t="shared" si="280"/>
        <v>#VALUE!</v>
      </c>
      <c r="X299" s="1031" t="e">
        <f t="shared" si="280"/>
        <v>#VALUE!</v>
      </c>
      <c r="Y299" s="1031" t="e">
        <f t="shared" si="280"/>
        <v>#VALUE!</v>
      </c>
      <c r="Z299" s="1031" t="e">
        <f t="shared" si="280"/>
        <v>#VALUE!</v>
      </c>
      <c r="AA299" s="1031" t="e">
        <f t="shared" si="280"/>
        <v>#VALUE!</v>
      </c>
      <c r="AB299" s="1031" t="e">
        <f t="shared" si="280"/>
        <v>#VALUE!</v>
      </c>
      <c r="AC299" s="1031" t="e">
        <f t="shared" si="280"/>
        <v>#VALUE!</v>
      </c>
      <c r="AD299" s="1031" t="e">
        <f t="shared" si="280"/>
        <v>#VALUE!</v>
      </c>
      <c r="AE299" s="1031" t="e">
        <f t="shared" si="280"/>
        <v>#VALUE!</v>
      </c>
      <c r="AF299" s="1031" t="e">
        <f t="shared" si="280"/>
        <v>#VALUE!</v>
      </c>
      <c r="AG299" s="1031" t="e">
        <f t="shared" si="273"/>
        <v>#VALUE!</v>
      </c>
      <c r="AH299" s="1031" t="e">
        <f t="shared" si="273"/>
        <v>#VALUE!</v>
      </c>
      <c r="AI299" s="1031" t="e">
        <f t="shared" si="273"/>
        <v>#VALUE!</v>
      </c>
      <c r="AJ299" s="1031" t="e">
        <f t="shared" si="273"/>
        <v>#VALUE!</v>
      </c>
      <c r="AK299" s="1031" t="e">
        <f t="shared" si="273"/>
        <v>#VALUE!</v>
      </c>
      <c r="AL299" s="1031" t="e">
        <f t="shared" si="274"/>
        <v>#VALUE!</v>
      </c>
      <c r="AM299" s="1031" t="e">
        <f t="shared" si="274"/>
        <v>#VALUE!</v>
      </c>
      <c r="AN299" s="1031" t="e">
        <f t="shared" si="274"/>
        <v>#VALUE!</v>
      </c>
      <c r="AO299" s="1031" t="e">
        <f t="shared" si="274"/>
        <v>#VALUE!</v>
      </c>
      <c r="AP299" s="1031" t="e">
        <f t="shared" si="274"/>
        <v>#VALUE!</v>
      </c>
      <c r="AQ299" s="1031" t="e">
        <f t="shared" ref="AQ299:BO299" si="281">IF(AND(AQ260="",AQ339=""),"",IF(AQ260=0,"not appl.",AQ339*1000/AQ260))</f>
        <v>#VALUE!</v>
      </c>
      <c r="AR299" s="1031" t="e">
        <f t="shared" si="281"/>
        <v>#VALUE!</v>
      </c>
      <c r="AS299" s="1031" t="e">
        <f t="shared" si="281"/>
        <v>#VALUE!</v>
      </c>
      <c r="AT299" s="1031" t="e">
        <f t="shared" si="281"/>
        <v>#VALUE!</v>
      </c>
      <c r="AU299" s="1031" t="e">
        <f t="shared" si="281"/>
        <v>#VALUE!</v>
      </c>
      <c r="AV299" s="1031" t="e">
        <f t="shared" si="281"/>
        <v>#VALUE!</v>
      </c>
      <c r="AW299" s="1031" t="e">
        <f t="shared" si="281"/>
        <v>#VALUE!</v>
      </c>
      <c r="AX299" s="1031" t="e">
        <f t="shared" si="281"/>
        <v>#VALUE!</v>
      </c>
      <c r="AY299" s="1031" t="e">
        <f t="shared" si="281"/>
        <v>#VALUE!</v>
      </c>
      <c r="AZ299" s="1031" t="e">
        <f t="shared" si="281"/>
        <v>#VALUE!</v>
      </c>
      <c r="BA299" s="1031" t="e">
        <f t="shared" si="281"/>
        <v>#VALUE!</v>
      </c>
      <c r="BB299" s="1031" t="e">
        <f t="shared" si="281"/>
        <v>#VALUE!</v>
      </c>
      <c r="BC299" s="1031" t="e">
        <f t="shared" si="281"/>
        <v>#VALUE!</v>
      </c>
      <c r="BD299" s="1031" t="e">
        <f t="shared" si="281"/>
        <v>#VALUE!</v>
      </c>
      <c r="BE299" s="1031" t="e">
        <f t="shared" si="281"/>
        <v>#VALUE!</v>
      </c>
      <c r="BF299" s="1031" t="e">
        <f t="shared" si="281"/>
        <v>#VALUE!</v>
      </c>
      <c r="BG299" s="1031" t="e">
        <f t="shared" si="281"/>
        <v>#VALUE!</v>
      </c>
      <c r="BH299" s="1031" t="e">
        <f t="shared" si="281"/>
        <v>#VALUE!</v>
      </c>
      <c r="BI299" s="1031" t="e">
        <f t="shared" si="281"/>
        <v>#VALUE!</v>
      </c>
      <c r="BJ299" s="1031" t="e">
        <f t="shared" si="281"/>
        <v>#VALUE!</v>
      </c>
      <c r="BK299" s="1031" t="e">
        <f t="shared" si="281"/>
        <v>#VALUE!</v>
      </c>
      <c r="BL299" s="1031" t="e">
        <f t="shared" si="281"/>
        <v>#VALUE!</v>
      </c>
      <c r="BM299" s="1031" t="e">
        <f t="shared" si="281"/>
        <v>#VALUE!</v>
      </c>
      <c r="BN299" s="1031" t="e">
        <f t="shared" si="281"/>
        <v>#VALUE!</v>
      </c>
      <c r="BO299" s="1031" t="e">
        <f t="shared" si="281"/>
        <v>#VALUE!</v>
      </c>
    </row>
    <row r="300" spans="2:67" ht="14.25">
      <c r="B300" s="728" t="s">
        <v>472</v>
      </c>
      <c r="C300" s="60"/>
      <c r="D300" s="686" t="s">
        <v>1121</v>
      </c>
      <c r="E300" s="670" t="s">
        <v>189</v>
      </c>
      <c r="F300" s="690"/>
      <c r="G300" s="1031" t="e">
        <f t="shared" si="271"/>
        <v>#VALUE!</v>
      </c>
      <c r="H300" s="1031" t="e">
        <f t="shared" ref="H300:AF300" si="282">IF(AND(H261="",H340=""),"",IF(H261=0,"not appl.",H340*1000/H261))</f>
        <v>#VALUE!</v>
      </c>
      <c r="I300" s="1031" t="e">
        <f t="shared" si="282"/>
        <v>#VALUE!</v>
      </c>
      <c r="J300" s="1031" t="e">
        <f t="shared" si="282"/>
        <v>#VALUE!</v>
      </c>
      <c r="K300" s="1031" t="e">
        <f t="shared" si="282"/>
        <v>#VALUE!</v>
      </c>
      <c r="L300" s="1031" t="e">
        <f t="shared" si="282"/>
        <v>#VALUE!</v>
      </c>
      <c r="M300" s="1031" t="e">
        <f t="shared" si="282"/>
        <v>#VALUE!</v>
      </c>
      <c r="N300" s="1031" t="e">
        <f t="shared" si="282"/>
        <v>#VALUE!</v>
      </c>
      <c r="O300" s="1031" t="e">
        <f t="shared" si="282"/>
        <v>#VALUE!</v>
      </c>
      <c r="P300" s="1031" t="e">
        <f t="shared" si="282"/>
        <v>#VALUE!</v>
      </c>
      <c r="Q300" s="1031" t="e">
        <f t="shared" si="282"/>
        <v>#VALUE!</v>
      </c>
      <c r="R300" s="1031" t="e">
        <f t="shared" si="282"/>
        <v>#VALUE!</v>
      </c>
      <c r="S300" s="1031" t="e">
        <f t="shared" si="282"/>
        <v>#VALUE!</v>
      </c>
      <c r="T300" s="1031" t="e">
        <f t="shared" si="282"/>
        <v>#VALUE!</v>
      </c>
      <c r="U300" s="1031" t="e">
        <f t="shared" si="282"/>
        <v>#VALUE!</v>
      </c>
      <c r="V300" s="1031" t="e">
        <f t="shared" si="282"/>
        <v>#VALUE!</v>
      </c>
      <c r="W300" s="1031" t="e">
        <f t="shared" si="282"/>
        <v>#VALUE!</v>
      </c>
      <c r="X300" s="1031" t="e">
        <f t="shared" si="282"/>
        <v>#VALUE!</v>
      </c>
      <c r="Y300" s="1031" t="e">
        <f t="shared" si="282"/>
        <v>#VALUE!</v>
      </c>
      <c r="Z300" s="1031" t="e">
        <f t="shared" si="282"/>
        <v>#VALUE!</v>
      </c>
      <c r="AA300" s="1031" t="e">
        <f t="shared" si="282"/>
        <v>#VALUE!</v>
      </c>
      <c r="AB300" s="1031" t="e">
        <f t="shared" si="282"/>
        <v>#VALUE!</v>
      </c>
      <c r="AC300" s="1031" t="e">
        <f t="shared" si="282"/>
        <v>#VALUE!</v>
      </c>
      <c r="AD300" s="1031" t="e">
        <f t="shared" si="282"/>
        <v>#VALUE!</v>
      </c>
      <c r="AE300" s="1031" t="e">
        <f t="shared" si="282"/>
        <v>#VALUE!</v>
      </c>
      <c r="AF300" s="1031" t="e">
        <f t="shared" si="282"/>
        <v>#VALUE!</v>
      </c>
      <c r="AG300" s="1031" t="e">
        <f t="shared" si="273"/>
        <v>#VALUE!</v>
      </c>
      <c r="AH300" s="1031" t="e">
        <f t="shared" si="273"/>
        <v>#VALUE!</v>
      </c>
      <c r="AI300" s="1031" t="e">
        <f t="shared" si="273"/>
        <v>#VALUE!</v>
      </c>
      <c r="AJ300" s="1031" t="e">
        <f t="shared" si="273"/>
        <v>#VALUE!</v>
      </c>
      <c r="AK300" s="1031" t="e">
        <f t="shared" si="273"/>
        <v>#VALUE!</v>
      </c>
      <c r="AL300" s="1031" t="e">
        <f t="shared" si="274"/>
        <v>#VALUE!</v>
      </c>
      <c r="AM300" s="1031" t="e">
        <f t="shared" si="274"/>
        <v>#VALUE!</v>
      </c>
      <c r="AN300" s="1031" t="e">
        <f t="shared" si="274"/>
        <v>#VALUE!</v>
      </c>
      <c r="AO300" s="1031" t="e">
        <f t="shared" si="274"/>
        <v>#VALUE!</v>
      </c>
      <c r="AP300" s="1031" t="e">
        <f t="shared" si="274"/>
        <v>#VALUE!</v>
      </c>
      <c r="AQ300" s="1031" t="e">
        <f t="shared" ref="AQ300:BO300" si="283">IF(AND(AQ261="",AQ340=""),"",IF(AQ261=0,"not appl.",AQ340*1000/AQ261))</f>
        <v>#VALUE!</v>
      </c>
      <c r="AR300" s="1031" t="e">
        <f t="shared" si="283"/>
        <v>#VALUE!</v>
      </c>
      <c r="AS300" s="1031" t="e">
        <f t="shared" si="283"/>
        <v>#VALUE!</v>
      </c>
      <c r="AT300" s="1031" t="e">
        <f t="shared" si="283"/>
        <v>#VALUE!</v>
      </c>
      <c r="AU300" s="1031" t="e">
        <f t="shared" si="283"/>
        <v>#VALUE!</v>
      </c>
      <c r="AV300" s="1031" t="e">
        <f t="shared" si="283"/>
        <v>#VALUE!</v>
      </c>
      <c r="AW300" s="1031" t="e">
        <f t="shared" si="283"/>
        <v>#VALUE!</v>
      </c>
      <c r="AX300" s="1031" t="e">
        <f t="shared" si="283"/>
        <v>#VALUE!</v>
      </c>
      <c r="AY300" s="1031" t="e">
        <f t="shared" si="283"/>
        <v>#VALUE!</v>
      </c>
      <c r="AZ300" s="1031" t="e">
        <f t="shared" si="283"/>
        <v>#VALUE!</v>
      </c>
      <c r="BA300" s="1031" t="e">
        <f t="shared" si="283"/>
        <v>#VALUE!</v>
      </c>
      <c r="BB300" s="1031" t="e">
        <f t="shared" si="283"/>
        <v>#VALUE!</v>
      </c>
      <c r="BC300" s="1031" t="e">
        <f t="shared" si="283"/>
        <v>#VALUE!</v>
      </c>
      <c r="BD300" s="1031" t="e">
        <f t="shared" si="283"/>
        <v>#VALUE!</v>
      </c>
      <c r="BE300" s="1031" t="e">
        <f t="shared" si="283"/>
        <v>#VALUE!</v>
      </c>
      <c r="BF300" s="1031" t="e">
        <f t="shared" si="283"/>
        <v>#VALUE!</v>
      </c>
      <c r="BG300" s="1031" t="e">
        <f t="shared" si="283"/>
        <v>#VALUE!</v>
      </c>
      <c r="BH300" s="1031" t="e">
        <f t="shared" si="283"/>
        <v>#VALUE!</v>
      </c>
      <c r="BI300" s="1031" t="e">
        <f t="shared" si="283"/>
        <v>#VALUE!</v>
      </c>
      <c r="BJ300" s="1031" t="e">
        <f t="shared" si="283"/>
        <v>#VALUE!</v>
      </c>
      <c r="BK300" s="1031" t="e">
        <f t="shared" si="283"/>
        <v>#VALUE!</v>
      </c>
      <c r="BL300" s="1031" t="e">
        <f t="shared" si="283"/>
        <v>#VALUE!</v>
      </c>
      <c r="BM300" s="1031" t="e">
        <f t="shared" si="283"/>
        <v>#VALUE!</v>
      </c>
      <c r="BN300" s="1031" t="e">
        <f t="shared" si="283"/>
        <v>#VALUE!</v>
      </c>
      <c r="BO300" s="1031" t="e">
        <f t="shared" si="283"/>
        <v>#VALUE!</v>
      </c>
    </row>
    <row r="301" spans="2:67">
      <c r="B301" s="728" t="s">
        <v>473</v>
      </c>
      <c r="C301" s="60"/>
      <c r="D301" s="686" t="s">
        <v>1122</v>
      </c>
      <c r="E301" s="667" t="s">
        <v>1321</v>
      </c>
      <c r="F301" s="690"/>
      <c r="G301" s="1031" t="e">
        <f t="shared" si="271"/>
        <v>#VALUE!</v>
      </c>
      <c r="H301" s="1031" t="e">
        <f t="shared" ref="H301:AF301" si="284">IF(AND(H262="",H341=""),"",IF(H262=0,"not appl.",H341*1000/H262))</f>
        <v>#VALUE!</v>
      </c>
      <c r="I301" s="1031" t="e">
        <f t="shared" si="284"/>
        <v>#VALUE!</v>
      </c>
      <c r="J301" s="1031" t="e">
        <f t="shared" si="284"/>
        <v>#VALUE!</v>
      </c>
      <c r="K301" s="1031" t="e">
        <f t="shared" si="284"/>
        <v>#VALUE!</v>
      </c>
      <c r="L301" s="1031" t="e">
        <f t="shared" si="284"/>
        <v>#VALUE!</v>
      </c>
      <c r="M301" s="1031" t="e">
        <f t="shared" si="284"/>
        <v>#VALUE!</v>
      </c>
      <c r="N301" s="1031" t="e">
        <f t="shared" si="284"/>
        <v>#VALUE!</v>
      </c>
      <c r="O301" s="1031" t="e">
        <f t="shared" si="284"/>
        <v>#VALUE!</v>
      </c>
      <c r="P301" s="1031" t="e">
        <f t="shared" si="284"/>
        <v>#VALUE!</v>
      </c>
      <c r="Q301" s="1031" t="e">
        <f t="shared" si="284"/>
        <v>#VALUE!</v>
      </c>
      <c r="R301" s="1031" t="e">
        <f t="shared" si="284"/>
        <v>#VALUE!</v>
      </c>
      <c r="S301" s="1031" t="e">
        <f t="shared" si="284"/>
        <v>#VALUE!</v>
      </c>
      <c r="T301" s="1031" t="e">
        <f t="shared" si="284"/>
        <v>#VALUE!</v>
      </c>
      <c r="U301" s="1031" t="e">
        <f t="shared" si="284"/>
        <v>#VALUE!</v>
      </c>
      <c r="V301" s="1031" t="e">
        <f t="shared" si="284"/>
        <v>#VALUE!</v>
      </c>
      <c r="W301" s="1031" t="e">
        <f t="shared" si="284"/>
        <v>#VALUE!</v>
      </c>
      <c r="X301" s="1031" t="e">
        <f t="shared" si="284"/>
        <v>#VALUE!</v>
      </c>
      <c r="Y301" s="1031" t="e">
        <f t="shared" si="284"/>
        <v>#VALUE!</v>
      </c>
      <c r="Z301" s="1031" t="e">
        <f t="shared" si="284"/>
        <v>#VALUE!</v>
      </c>
      <c r="AA301" s="1031" t="e">
        <f t="shared" si="284"/>
        <v>#VALUE!</v>
      </c>
      <c r="AB301" s="1031" t="e">
        <f t="shared" si="284"/>
        <v>#VALUE!</v>
      </c>
      <c r="AC301" s="1031" t="e">
        <f t="shared" si="284"/>
        <v>#VALUE!</v>
      </c>
      <c r="AD301" s="1031" t="e">
        <f t="shared" si="284"/>
        <v>#VALUE!</v>
      </c>
      <c r="AE301" s="1031" t="e">
        <f t="shared" si="284"/>
        <v>#VALUE!</v>
      </c>
      <c r="AF301" s="1031" t="e">
        <f t="shared" si="284"/>
        <v>#VALUE!</v>
      </c>
      <c r="AG301" s="1031" t="e">
        <f t="shared" si="273"/>
        <v>#VALUE!</v>
      </c>
      <c r="AH301" s="1031" t="e">
        <f t="shared" si="273"/>
        <v>#VALUE!</v>
      </c>
      <c r="AI301" s="1031" t="e">
        <f t="shared" si="273"/>
        <v>#VALUE!</v>
      </c>
      <c r="AJ301" s="1031" t="e">
        <f t="shared" si="273"/>
        <v>#VALUE!</v>
      </c>
      <c r="AK301" s="1031" t="e">
        <f t="shared" si="273"/>
        <v>#VALUE!</v>
      </c>
      <c r="AL301" s="1031" t="e">
        <f t="shared" si="274"/>
        <v>#VALUE!</v>
      </c>
      <c r="AM301" s="1031" t="e">
        <f t="shared" si="274"/>
        <v>#VALUE!</v>
      </c>
      <c r="AN301" s="1031" t="e">
        <f t="shared" si="274"/>
        <v>#VALUE!</v>
      </c>
      <c r="AO301" s="1031" t="e">
        <f t="shared" si="274"/>
        <v>#VALUE!</v>
      </c>
      <c r="AP301" s="1031" t="e">
        <f t="shared" si="274"/>
        <v>#VALUE!</v>
      </c>
      <c r="AQ301" s="1031" t="e">
        <f t="shared" ref="AQ301:BO301" si="285">IF(AND(AQ262="",AQ341=""),"",IF(AQ262=0,"not appl.",AQ341*1000/AQ262))</f>
        <v>#VALUE!</v>
      </c>
      <c r="AR301" s="1031" t="e">
        <f t="shared" si="285"/>
        <v>#VALUE!</v>
      </c>
      <c r="AS301" s="1031" t="e">
        <f t="shared" si="285"/>
        <v>#VALUE!</v>
      </c>
      <c r="AT301" s="1031" t="e">
        <f t="shared" si="285"/>
        <v>#VALUE!</v>
      </c>
      <c r="AU301" s="1031" t="e">
        <f t="shared" si="285"/>
        <v>#VALUE!</v>
      </c>
      <c r="AV301" s="1031" t="e">
        <f t="shared" si="285"/>
        <v>#VALUE!</v>
      </c>
      <c r="AW301" s="1031" t="e">
        <f t="shared" si="285"/>
        <v>#VALUE!</v>
      </c>
      <c r="AX301" s="1031" t="e">
        <f t="shared" si="285"/>
        <v>#VALUE!</v>
      </c>
      <c r="AY301" s="1031" t="e">
        <f t="shared" si="285"/>
        <v>#VALUE!</v>
      </c>
      <c r="AZ301" s="1031" t="e">
        <f t="shared" si="285"/>
        <v>#VALUE!</v>
      </c>
      <c r="BA301" s="1031" t="e">
        <f t="shared" si="285"/>
        <v>#VALUE!</v>
      </c>
      <c r="BB301" s="1031" t="e">
        <f t="shared" si="285"/>
        <v>#VALUE!</v>
      </c>
      <c r="BC301" s="1031" t="e">
        <f t="shared" si="285"/>
        <v>#VALUE!</v>
      </c>
      <c r="BD301" s="1031" t="e">
        <f t="shared" si="285"/>
        <v>#VALUE!</v>
      </c>
      <c r="BE301" s="1031" t="e">
        <f t="shared" si="285"/>
        <v>#VALUE!</v>
      </c>
      <c r="BF301" s="1031" t="e">
        <f t="shared" si="285"/>
        <v>#VALUE!</v>
      </c>
      <c r="BG301" s="1031" t="e">
        <f t="shared" si="285"/>
        <v>#VALUE!</v>
      </c>
      <c r="BH301" s="1031" t="e">
        <f t="shared" si="285"/>
        <v>#VALUE!</v>
      </c>
      <c r="BI301" s="1031" t="e">
        <f t="shared" si="285"/>
        <v>#VALUE!</v>
      </c>
      <c r="BJ301" s="1031" t="e">
        <f t="shared" si="285"/>
        <v>#VALUE!</v>
      </c>
      <c r="BK301" s="1031" t="e">
        <f t="shared" si="285"/>
        <v>#VALUE!</v>
      </c>
      <c r="BL301" s="1031" t="e">
        <f t="shared" si="285"/>
        <v>#VALUE!</v>
      </c>
      <c r="BM301" s="1031" t="e">
        <f t="shared" si="285"/>
        <v>#VALUE!</v>
      </c>
      <c r="BN301" s="1031" t="e">
        <f t="shared" si="285"/>
        <v>#VALUE!</v>
      </c>
      <c r="BO301" s="1031" t="e">
        <f t="shared" si="285"/>
        <v>#VALUE!</v>
      </c>
    </row>
    <row r="302" spans="2:67">
      <c r="B302" s="786">
        <v>155</v>
      </c>
      <c r="C302" s="59" t="s">
        <v>144</v>
      </c>
      <c r="D302" s="640"/>
      <c r="E302" s="670"/>
      <c r="F302" s="692"/>
      <c r="G302" s="1018"/>
      <c r="H302" s="1019"/>
      <c r="I302" s="1019"/>
      <c r="J302" s="1019"/>
      <c r="K302" s="1019"/>
      <c r="L302" s="1019"/>
      <c r="M302" s="1019"/>
      <c r="N302" s="1019"/>
      <c r="O302" s="1019"/>
      <c r="P302" s="1019"/>
      <c r="Q302" s="1019"/>
      <c r="R302" s="1019"/>
      <c r="S302" s="1019"/>
      <c r="T302" s="1019"/>
      <c r="U302" s="1019"/>
      <c r="V302" s="1019"/>
      <c r="W302" s="1019"/>
      <c r="X302" s="1019"/>
      <c r="Y302" s="1019"/>
      <c r="Z302" s="1019"/>
      <c r="AA302" s="1019"/>
      <c r="AB302" s="1019"/>
      <c r="AC302" s="1019"/>
      <c r="AD302" s="1019"/>
      <c r="AE302" s="1019"/>
      <c r="AF302" s="1019"/>
      <c r="AG302" s="1019"/>
      <c r="AH302" s="1019"/>
      <c r="AI302" s="1019"/>
      <c r="AJ302" s="1019"/>
      <c r="AK302" s="1019"/>
      <c r="AL302" s="1019"/>
      <c r="AM302" s="1019"/>
      <c r="AN302" s="1019"/>
      <c r="AO302" s="1019"/>
      <c r="AP302" s="1019"/>
      <c r="AQ302" s="1019"/>
      <c r="AR302" s="1019"/>
      <c r="AS302" s="1019"/>
      <c r="AT302" s="1019"/>
      <c r="AU302" s="1019"/>
      <c r="AV302" s="1019"/>
      <c r="AW302" s="1019"/>
      <c r="AX302" s="1019"/>
      <c r="AY302" s="1019"/>
      <c r="AZ302" s="1019"/>
      <c r="BA302" s="1019"/>
      <c r="BB302" s="1019"/>
      <c r="BC302" s="1019"/>
      <c r="BD302" s="1019"/>
      <c r="BE302" s="1019"/>
      <c r="BF302" s="1019"/>
      <c r="BG302" s="1019"/>
      <c r="BH302" s="1019"/>
      <c r="BI302" s="1019"/>
      <c r="BJ302" s="1019"/>
      <c r="BK302" s="1019"/>
      <c r="BL302" s="1019"/>
      <c r="BM302" s="1019"/>
      <c r="BN302" s="1019"/>
      <c r="BO302" s="1020"/>
    </row>
    <row r="303" spans="2:67">
      <c r="B303" s="728" t="s">
        <v>503</v>
      </c>
      <c r="C303" s="687"/>
      <c r="D303" s="669" t="s">
        <v>587</v>
      </c>
      <c r="E303" s="670" t="s">
        <v>1321</v>
      </c>
      <c r="F303" s="690"/>
      <c r="G303" s="1032" t="e">
        <f>IF(AND(G264="",G343=""),"",IF(G264=0,"not appl.",G343*1000/G264))</f>
        <v>#VALUE!</v>
      </c>
      <c r="H303" s="1032" t="e">
        <f t="shared" ref="H303:AF303" si="286">IF(AND(H264="",H343=""),"",IF(H264=0,"not appl.",H343*1000/H264))</f>
        <v>#VALUE!</v>
      </c>
      <c r="I303" s="1032" t="e">
        <f t="shared" si="286"/>
        <v>#VALUE!</v>
      </c>
      <c r="J303" s="1032" t="e">
        <f t="shared" si="286"/>
        <v>#VALUE!</v>
      </c>
      <c r="K303" s="1032" t="e">
        <f t="shared" si="286"/>
        <v>#VALUE!</v>
      </c>
      <c r="L303" s="1032" t="e">
        <f t="shared" si="286"/>
        <v>#VALUE!</v>
      </c>
      <c r="M303" s="1032" t="e">
        <f t="shared" si="286"/>
        <v>#VALUE!</v>
      </c>
      <c r="N303" s="1032" t="e">
        <f t="shared" si="286"/>
        <v>#VALUE!</v>
      </c>
      <c r="O303" s="1032" t="e">
        <f t="shared" si="286"/>
        <v>#VALUE!</v>
      </c>
      <c r="P303" s="1032" t="e">
        <f t="shared" si="286"/>
        <v>#VALUE!</v>
      </c>
      <c r="Q303" s="1032" t="e">
        <f t="shared" si="286"/>
        <v>#VALUE!</v>
      </c>
      <c r="R303" s="1032" t="e">
        <f t="shared" si="286"/>
        <v>#VALUE!</v>
      </c>
      <c r="S303" s="1032" t="e">
        <f t="shared" si="286"/>
        <v>#VALUE!</v>
      </c>
      <c r="T303" s="1032" t="e">
        <f t="shared" si="286"/>
        <v>#VALUE!</v>
      </c>
      <c r="U303" s="1032" t="e">
        <f t="shared" si="286"/>
        <v>#VALUE!</v>
      </c>
      <c r="V303" s="1032" t="e">
        <f t="shared" si="286"/>
        <v>#VALUE!</v>
      </c>
      <c r="W303" s="1032" t="e">
        <f t="shared" si="286"/>
        <v>#VALUE!</v>
      </c>
      <c r="X303" s="1032" t="e">
        <f t="shared" si="286"/>
        <v>#VALUE!</v>
      </c>
      <c r="Y303" s="1032" t="e">
        <f t="shared" si="286"/>
        <v>#VALUE!</v>
      </c>
      <c r="Z303" s="1032" t="e">
        <f t="shared" si="286"/>
        <v>#VALUE!</v>
      </c>
      <c r="AA303" s="1032" t="e">
        <f t="shared" si="286"/>
        <v>#VALUE!</v>
      </c>
      <c r="AB303" s="1032" t="e">
        <f t="shared" si="286"/>
        <v>#VALUE!</v>
      </c>
      <c r="AC303" s="1032" t="e">
        <f t="shared" si="286"/>
        <v>#VALUE!</v>
      </c>
      <c r="AD303" s="1032" t="e">
        <f t="shared" si="286"/>
        <v>#VALUE!</v>
      </c>
      <c r="AE303" s="1032" t="e">
        <f t="shared" si="286"/>
        <v>#VALUE!</v>
      </c>
      <c r="AF303" s="1032" t="e">
        <f t="shared" si="286"/>
        <v>#VALUE!</v>
      </c>
      <c r="AG303" s="1032" t="e">
        <f t="shared" ref="AG303:AP303" si="287">IF(AND(AG264="",AG343=""),"",IF(AG264=0,"not appl.",AG343*1000/AG264))</f>
        <v>#VALUE!</v>
      </c>
      <c r="AH303" s="1032" t="e">
        <f t="shared" si="287"/>
        <v>#VALUE!</v>
      </c>
      <c r="AI303" s="1032" t="e">
        <f t="shared" si="287"/>
        <v>#VALUE!</v>
      </c>
      <c r="AJ303" s="1032" t="e">
        <f t="shared" si="287"/>
        <v>#VALUE!</v>
      </c>
      <c r="AK303" s="1032" t="e">
        <f t="shared" si="287"/>
        <v>#VALUE!</v>
      </c>
      <c r="AL303" s="1032" t="e">
        <f t="shared" si="287"/>
        <v>#VALUE!</v>
      </c>
      <c r="AM303" s="1032" t="e">
        <f t="shared" si="287"/>
        <v>#VALUE!</v>
      </c>
      <c r="AN303" s="1032" t="e">
        <f t="shared" si="287"/>
        <v>#VALUE!</v>
      </c>
      <c r="AO303" s="1032" t="e">
        <f t="shared" si="287"/>
        <v>#VALUE!</v>
      </c>
      <c r="AP303" s="1032" t="e">
        <f t="shared" si="287"/>
        <v>#VALUE!</v>
      </c>
      <c r="AQ303" s="1032" t="e">
        <f t="shared" ref="AQ303:BO303" si="288">IF(AND(AQ264="",AQ343=""),"",IF(AQ264=0,"not appl.",AQ343*1000/AQ264))</f>
        <v>#VALUE!</v>
      </c>
      <c r="AR303" s="1032" t="e">
        <f t="shared" si="288"/>
        <v>#VALUE!</v>
      </c>
      <c r="AS303" s="1032" t="e">
        <f t="shared" si="288"/>
        <v>#VALUE!</v>
      </c>
      <c r="AT303" s="1032" t="e">
        <f t="shared" si="288"/>
        <v>#VALUE!</v>
      </c>
      <c r="AU303" s="1032" t="e">
        <f t="shared" si="288"/>
        <v>#VALUE!</v>
      </c>
      <c r="AV303" s="1032" t="e">
        <f t="shared" si="288"/>
        <v>#VALUE!</v>
      </c>
      <c r="AW303" s="1032" t="e">
        <f t="shared" si="288"/>
        <v>#VALUE!</v>
      </c>
      <c r="AX303" s="1032" t="e">
        <f t="shared" si="288"/>
        <v>#VALUE!</v>
      </c>
      <c r="AY303" s="1032" t="e">
        <f t="shared" si="288"/>
        <v>#VALUE!</v>
      </c>
      <c r="AZ303" s="1032" t="e">
        <f t="shared" si="288"/>
        <v>#VALUE!</v>
      </c>
      <c r="BA303" s="1032" t="e">
        <f t="shared" si="288"/>
        <v>#VALUE!</v>
      </c>
      <c r="BB303" s="1032" t="e">
        <f t="shared" si="288"/>
        <v>#VALUE!</v>
      </c>
      <c r="BC303" s="1032" t="e">
        <f t="shared" si="288"/>
        <v>#VALUE!</v>
      </c>
      <c r="BD303" s="1032" t="e">
        <f t="shared" si="288"/>
        <v>#VALUE!</v>
      </c>
      <c r="BE303" s="1032" t="e">
        <f t="shared" si="288"/>
        <v>#VALUE!</v>
      </c>
      <c r="BF303" s="1032" t="e">
        <f t="shared" si="288"/>
        <v>#VALUE!</v>
      </c>
      <c r="BG303" s="1032" t="e">
        <f t="shared" si="288"/>
        <v>#VALUE!</v>
      </c>
      <c r="BH303" s="1032" t="e">
        <f t="shared" si="288"/>
        <v>#VALUE!</v>
      </c>
      <c r="BI303" s="1032" t="e">
        <f t="shared" si="288"/>
        <v>#VALUE!</v>
      </c>
      <c r="BJ303" s="1032" t="e">
        <f t="shared" si="288"/>
        <v>#VALUE!</v>
      </c>
      <c r="BK303" s="1032" t="e">
        <f t="shared" si="288"/>
        <v>#VALUE!</v>
      </c>
      <c r="BL303" s="1032" t="e">
        <f t="shared" si="288"/>
        <v>#VALUE!</v>
      </c>
      <c r="BM303" s="1032" t="e">
        <f t="shared" si="288"/>
        <v>#VALUE!</v>
      </c>
      <c r="BN303" s="1032" t="e">
        <f t="shared" si="288"/>
        <v>#VALUE!</v>
      </c>
      <c r="BO303" s="1032" t="e">
        <f t="shared" si="288"/>
        <v>#VALUE!</v>
      </c>
    </row>
    <row r="304" spans="2:67">
      <c r="B304" s="786">
        <v>156</v>
      </c>
      <c r="C304" s="59" t="s">
        <v>305</v>
      </c>
      <c r="D304" s="640"/>
      <c r="E304" s="670"/>
      <c r="F304" s="716"/>
      <c r="G304" s="1018"/>
      <c r="H304" s="1019"/>
      <c r="I304" s="1019"/>
      <c r="J304" s="1019"/>
      <c r="K304" s="1019"/>
      <c r="L304" s="1019"/>
      <c r="M304" s="1019"/>
      <c r="N304" s="1019"/>
      <c r="O304" s="1019"/>
      <c r="P304" s="1019"/>
      <c r="Q304" s="1019"/>
      <c r="R304" s="1019"/>
      <c r="S304" s="1019"/>
      <c r="T304" s="1019"/>
      <c r="U304" s="1019"/>
      <c r="V304" s="1019"/>
      <c r="W304" s="1019"/>
      <c r="X304" s="1019"/>
      <c r="Y304" s="1019"/>
      <c r="Z304" s="1019"/>
      <c r="AA304" s="1019"/>
      <c r="AB304" s="1019"/>
      <c r="AC304" s="1019"/>
      <c r="AD304" s="1019"/>
      <c r="AE304" s="1019"/>
      <c r="AF304" s="1019"/>
      <c r="AG304" s="1019"/>
      <c r="AH304" s="1019"/>
      <c r="AI304" s="1019"/>
      <c r="AJ304" s="1019"/>
      <c r="AK304" s="1019"/>
      <c r="AL304" s="1019"/>
      <c r="AM304" s="1019"/>
      <c r="AN304" s="1019"/>
      <c r="AO304" s="1019"/>
      <c r="AP304" s="1019"/>
      <c r="AQ304" s="1019"/>
      <c r="AR304" s="1019"/>
      <c r="AS304" s="1019"/>
      <c r="AT304" s="1019"/>
      <c r="AU304" s="1019"/>
      <c r="AV304" s="1019"/>
      <c r="AW304" s="1019"/>
      <c r="AX304" s="1019"/>
      <c r="AY304" s="1019"/>
      <c r="AZ304" s="1019"/>
      <c r="BA304" s="1019"/>
      <c r="BB304" s="1019"/>
      <c r="BC304" s="1019"/>
      <c r="BD304" s="1019"/>
      <c r="BE304" s="1019"/>
      <c r="BF304" s="1019"/>
      <c r="BG304" s="1019"/>
      <c r="BH304" s="1019"/>
      <c r="BI304" s="1019"/>
      <c r="BJ304" s="1019"/>
      <c r="BK304" s="1019"/>
      <c r="BL304" s="1019"/>
      <c r="BM304" s="1019"/>
      <c r="BN304" s="1019"/>
      <c r="BO304" s="1020"/>
    </row>
    <row r="305" spans="2:67">
      <c r="B305" s="728" t="s">
        <v>504</v>
      </c>
      <c r="C305" s="61"/>
      <c r="D305" s="640" t="s">
        <v>799</v>
      </c>
      <c r="E305" s="667" t="s">
        <v>1321</v>
      </c>
      <c r="F305" s="692"/>
      <c r="G305" s="1032" t="e">
        <f>IF(AND(G266="",G345=""),"",IF(G266=0,"not appl.",G345*1000/G266))</f>
        <v>#VALUE!</v>
      </c>
      <c r="H305" s="1032" t="e">
        <f t="shared" ref="H305:AF305" si="289">IF(AND(H266="",H345=""),"",IF(H266=0,"not appl.",H345*1000/H266))</f>
        <v>#VALUE!</v>
      </c>
      <c r="I305" s="1032" t="e">
        <f t="shared" si="289"/>
        <v>#VALUE!</v>
      </c>
      <c r="J305" s="1032" t="e">
        <f t="shared" si="289"/>
        <v>#VALUE!</v>
      </c>
      <c r="K305" s="1032" t="e">
        <f t="shared" si="289"/>
        <v>#VALUE!</v>
      </c>
      <c r="L305" s="1032" t="e">
        <f t="shared" si="289"/>
        <v>#VALUE!</v>
      </c>
      <c r="M305" s="1032" t="e">
        <f t="shared" si="289"/>
        <v>#VALUE!</v>
      </c>
      <c r="N305" s="1032" t="e">
        <f t="shared" si="289"/>
        <v>#VALUE!</v>
      </c>
      <c r="O305" s="1032" t="e">
        <f t="shared" si="289"/>
        <v>#VALUE!</v>
      </c>
      <c r="P305" s="1032" t="e">
        <f t="shared" si="289"/>
        <v>#VALUE!</v>
      </c>
      <c r="Q305" s="1032" t="e">
        <f t="shared" si="289"/>
        <v>#VALUE!</v>
      </c>
      <c r="R305" s="1032" t="e">
        <f t="shared" si="289"/>
        <v>#VALUE!</v>
      </c>
      <c r="S305" s="1032" t="e">
        <f t="shared" si="289"/>
        <v>#VALUE!</v>
      </c>
      <c r="T305" s="1032" t="e">
        <f t="shared" si="289"/>
        <v>#VALUE!</v>
      </c>
      <c r="U305" s="1032" t="e">
        <f t="shared" si="289"/>
        <v>#VALUE!</v>
      </c>
      <c r="V305" s="1032" t="e">
        <f t="shared" si="289"/>
        <v>#VALUE!</v>
      </c>
      <c r="W305" s="1032" t="e">
        <f t="shared" si="289"/>
        <v>#VALUE!</v>
      </c>
      <c r="X305" s="1032" t="e">
        <f t="shared" si="289"/>
        <v>#VALUE!</v>
      </c>
      <c r="Y305" s="1032" t="e">
        <f t="shared" si="289"/>
        <v>#VALUE!</v>
      </c>
      <c r="Z305" s="1032" t="e">
        <f t="shared" si="289"/>
        <v>#VALUE!</v>
      </c>
      <c r="AA305" s="1032" t="e">
        <f t="shared" si="289"/>
        <v>#VALUE!</v>
      </c>
      <c r="AB305" s="1032" t="e">
        <f t="shared" si="289"/>
        <v>#VALUE!</v>
      </c>
      <c r="AC305" s="1032" t="e">
        <f t="shared" si="289"/>
        <v>#VALUE!</v>
      </c>
      <c r="AD305" s="1032" t="e">
        <f t="shared" si="289"/>
        <v>#VALUE!</v>
      </c>
      <c r="AE305" s="1032" t="e">
        <f t="shared" si="289"/>
        <v>#VALUE!</v>
      </c>
      <c r="AF305" s="1032" t="e">
        <f t="shared" si="289"/>
        <v>#VALUE!</v>
      </c>
      <c r="AG305" s="1032" t="e">
        <f t="shared" ref="AG305:AP305" si="290">IF(AND(AG266="",AG345=""),"",IF(AG266=0,"not appl.",AG345*1000/AG266))</f>
        <v>#VALUE!</v>
      </c>
      <c r="AH305" s="1032" t="e">
        <f t="shared" si="290"/>
        <v>#VALUE!</v>
      </c>
      <c r="AI305" s="1032" t="e">
        <f t="shared" si="290"/>
        <v>#VALUE!</v>
      </c>
      <c r="AJ305" s="1032" t="e">
        <f t="shared" si="290"/>
        <v>#VALUE!</v>
      </c>
      <c r="AK305" s="1032" t="e">
        <f t="shared" si="290"/>
        <v>#VALUE!</v>
      </c>
      <c r="AL305" s="1032" t="e">
        <f t="shared" si="290"/>
        <v>#VALUE!</v>
      </c>
      <c r="AM305" s="1032" t="e">
        <f t="shared" si="290"/>
        <v>#VALUE!</v>
      </c>
      <c r="AN305" s="1032" t="e">
        <f t="shared" si="290"/>
        <v>#VALUE!</v>
      </c>
      <c r="AO305" s="1032" t="e">
        <f t="shared" si="290"/>
        <v>#VALUE!</v>
      </c>
      <c r="AP305" s="1032" t="e">
        <f t="shared" si="290"/>
        <v>#VALUE!</v>
      </c>
      <c r="AQ305" s="1032" t="e">
        <f t="shared" ref="AQ305:BO305" si="291">IF(AND(AQ266="",AQ345=""),"",IF(AQ266=0,"not appl.",AQ345*1000/AQ266))</f>
        <v>#VALUE!</v>
      </c>
      <c r="AR305" s="1032" t="e">
        <f t="shared" si="291"/>
        <v>#VALUE!</v>
      </c>
      <c r="AS305" s="1032" t="e">
        <f t="shared" si="291"/>
        <v>#VALUE!</v>
      </c>
      <c r="AT305" s="1032" t="e">
        <f t="shared" si="291"/>
        <v>#VALUE!</v>
      </c>
      <c r="AU305" s="1032" t="e">
        <f t="shared" si="291"/>
        <v>#VALUE!</v>
      </c>
      <c r="AV305" s="1032" t="e">
        <f t="shared" si="291"/>
        <v>#VALUE!</v>
      </c>
      <c r="AW305" s="1032" t="e">
        <f t="shared" si="291"/>
        <v>#VALUE!</v>
      </c>
      <c r="AX305" s="1032" t="e">
        <f t="shared" si="291"/>
        <v>#VALUE!</v>
      </c>
      <c r="AY305" s="1032" t="e">
        <f t="shared" si="291"/>
        <v>#VALUE!</v>
      </c>
      <c r="AZ305" s="1032" t="e">
        <f t="shared" si="291"/>
        <v>#VALUE!</v>
      </c>
      <c r="BA305" s="1032" t="e">
        <f t="shared" si="291"/>
        <v>#VALUE!</v>
      </c>
      <c r="BB305" s="1032" t="e">
        <f t="shared" si="291"/>
        <v>#VALUE!</v>
      </c>
      <c r="BC305" s="1032" t="e">
        <f t="shared" si="291"/>
        <v>#VALUE!</v>
      </c>
      <c r="BD305" s="1032" t="e">
        <f t="shared" si="291"/>
        <v>#VALUE!</v>
      </c>
      <c r="BE305" s="1032" t="e">
        <f t="shared" si="291"/>
        <v>#VALUE!</v>
      </c>
      <c r="BF305" s="1032" t="e">
        <f t="shared" si="291"/>
        <v>#VALUE!</v>
      </c>
      <c r="BG305" s="1032" t="e">
        <f t="shared" si="291"/>
        <v>#VALUE!</v>
      </c>
      <c r="BH305" s="1032" t="e">
        <f t="shared" si="291"/>
        <v>#VALUE!</v>
      </c>
      <c r="BI305" s="1032" t="e">
        <f t="shared" si="291"/>
        <v>#VALUE!</v>
      </c>
      <c r="BJ305" s="1032" t="e">
        <f t="shared" si="291"/>
        <v>#VALUE!</v>
      </c>
      <c r="BK305" s="1032" t="e">
        <f t="shared" si="291"/>
        <v>#VALUE!</v>
      </c>
      <c r="BL305" s="1032" t="e">
        <f t="shared" si="291"/>
        <v>#VALUE!</v>
      </c>
      <c r="BM305" s="1032" t="e">
        <f t="shared" si="291"/>
        <v>#VALUE!</v>
      </c>
      <c r="BN305" s="1032" t="e">
        <f t="shared" si="291"/>
        <v>#VALUE!</v>
      </c>
      <c r="BO305" s="1032" t="e">
        <f t="shared" si="291"/>
        <v>#VALUE!</v>
      </c>
    </row>
    <row r="306" spans="2:67" s="762" customFormat="1" ht="13.5" thickBot="1">
      <c r="B306" s="785"/>
      <c r="C306" s="63"/>
      <c r="D306" s="784"/>
      <c r="E306" s="785"/>
      <c r="F306" s="785"/>
      <c r="G306" s="972"/>
      <c r="H306" s="972"/>
      <c r="I306" s="972"/>
      <c r="J306" s="972"/>
      <c r="K306" s="972"/>
      <c r="L306" s="972"/>
      <c r="M306" s="972"/>
      <c r="N306" s="972"/>
      <c r="O306" s="972"/>
      <c r="P306" s="972"/>
      <c r="Q306" s="972"/>
      <c r="R306" s="972"/>
      <c r="S306" s="972"/>
      <c r="T306" s="972"/>
      <c r="U306" s="972"/>
      <c r="V306" s="972"/>
      <c r="W306" s="972"/>
      <c r="X306" s="972"/>
      <c r="Y306" s="972"/>
      <c r="Z306" s="972"/>
      <c r="AA306" s="972"/>
      <c r="AB306" s="972"/>
      <c r="AC306" s="972"/>
      <c r="AD306" s="972"/>
      <c r="AE306" s="972"/>
      <c r="AF306" s="972"/>
      <c r="AG306" s="972"/>
      <c r="AH306" s="972"/>
      <c r="AI306" s="972"/>
      <c r="AJ306" s="972"/>
      <c r="AK306" s="972"/>
      <c r="AL306" s="972"/>
      <c r="AM306" s="972"/>
      <c r="AN306" s="972"/>
      <c r="AO306" s="972"/>
      <c r="AP306" s="972"/>
      <c r="AQ306" s="972"/>
      <c r="AR306" s="972"/>
      <c r="AS306" s="972"/>
      <c r="AT306" s="972"/>
      <c r="AU306" s="972"/>
      <c r="AV306" s="972"/>
      <c r="AW306" s="972"/>
      <c r="AX306" s="972"/>
      <c r="AY306" s="972"/>
      <c r="AZ306" s="972"/>
      <c r="BA306" s="972"/>
      <c r="BB306" s="972"/>
      <c r="BC306" s="972"/>
      <c r="BD306" s="972"/>
      <c r="BE306" s="972"/>
      <c r="BF306" s="972"/>
      <c r="BG306" s="972"/>
      <c r="BH306" s="972"/>
      <c r="BI306" s="972"/>
      <c r="BJ306" s="972"/>
      <c r="BK306" s="972"/>
      <c r="BL306" s="972"/>
      <c r="BM306" s="972"/>
      <c r="BN306" s="972"/>
      <c r="BO306" s="972"/>
    </row>
    <row r="307" spans="2:67" ht="13.5" thickBot="1">
      <c r="B307" s="84" t="s">
        <v>65</v>
      </c>
      <c r="C307" s="84"/>
      <c r="D307" s="887"/>
      <c r="E307" s="813"/>
      <c r="F307" s="814"/>
      <c r="G307" s="147">
        <f t="shared" ref="G307:BO307" si="292">G$7</f>
        <v>1990</v>
      </c>
      <c r="H307" s="147">
        <f t="shared" si="292"/>
        <v>1991</v>
      </c>
      <c r="I307" s="147">
        <f t="shared" si="292"/>
        <v>1992</v>
      </c>
      <c r="J307" s="147">
        <f t="shared" si="292"/>
        <v>1993</v>
      </c>
      <c r="K307" s="147">
        <f t="shared" si="292"/>
        <v>1994</v>
      </c>
      <c r="L307" s="147">
        <f t="shared" si="292"/>
        <v>1995</v>
      </c>
      <c r="M307" s="147">
        <f t="shared" si="292"/>
        <v>1996</v>
      </c>
      <c r="N307" s="147">
        <f t="shared" si="292"/>
        <v>1997</v>
      </c>
      <c r="O307" s="147">
        <f t="shared" si="292"/>
        <v>1998</v>
      </c>
      <c r="P307" s="147">
        <f t="shared" si="292"/>
        <v>1999</v>
      </c>
      <c r="Q307" s="147">
        <f t="shared" si="292"/>
        <v>2000</v>
      </c>
      <c r="R307" s="147">
        <f t="shared" si="292"/>
        <v>2001</v>
      </c>
      <c r="S307" s="147">
        <f t="shared" si="292"/>
        <v>2002</v>
      </c>
      <c r="T307" s="147">
        <f t="shared" si="292"/>
        <v>2003</v>
      </c>
      <c r="U307" s="147">
        <f t="shared" si="292"/>
        <v>2004</v>
      </c>
      <c r="V307" s="147">
        <f t="shared" si="292"/>
        <v>2005</v>
      </c>
      <c r="W307" s="147">
        <f t="shared" si="292"/>
        <v>2006</v>
      </c>
      <c r="X307" s="147">
        <f t="shared" si="292"/>
        <v>2007</v>
      </c>
      <c r="Y307" s="147">
        <f t="shared" si="292"/>
        <v>2008</v>
      </c>
      <c r="Z307" s="147">
        <f t="shared" si="292"/>
        <v>2009</v>
      </c>
      <c r="AA307" s="147">
        <f t="shared" si="292"/>
        <v>2010</v>
      </c>
      <c r="AB307" s="147">
        <f t="shared" si="292"/>
        <v>2011</v>
      </c>
      <c r="AC307" s="147">
        <f t="shared" si="292"/>
        <v>2012</v>
      </c>
      <c r="AD307" s="147">
        <f t="shared" si="292"/>
        <v>2013</v>
      </c>
      <c r="AE307" s="147">
        <f t="shared" si="292"/>
        <v>2014</v>
      </c>
      <c r="AF307" s="147">
        <f t="shared" si="292"/>
        <v>2015</v>
      </c>
      <c r="AG307" s="147">
        <f t="shared" si="292"/>
        <v>2016</v>
      </c>
      <c r="AH307" s="147">
        <f t="shared" si="292"/>
        <v>2017</v>
      </c>
      <c r="AI307" s="147">
        <f t="shared" si="292"/>
        <v>2018</v>
      </c>
      <c r="AJ307" s="147">
        <f t="shared" si="292"/>
        <v>2019</v>
      </c>
      <c r="AK307" s="147">
        <f t="shared" si="292"/>
        <v>2020</v>
      </c>
      <c r="AL307" s="147">
        <f t="shared" si="292"/>
        <v>2021</v>
      </c>
      <c r="AM307" s="147">
        <f t="shared" si="292"/>
        <v>2022</v>
      </c>
      <c r="AN307" s="147">
        <f t="shared" si="292"/>
        <v>2023</v>
      </c>
      <c r="AO307" s="147">
        <f t="shared" si="292"/>
        <v>2024</v>
      </c>
      <c r="AP307" s="147">
        <f t="shared" si="292"/>
        <v>2025</v>
      </c>
      <c r="AQ307" s="147">
        <f t="shared" si="292"/>
        <v>2026</v>
      </c>
      <c r="AR307" s="147">
        <f t="shared" si="292"/>
        <v>2027</v>
      </c>
      <c r="AS307" s="147">
        <f t="shared" si="292"/>
        <v>2028</v>
      </c>
      <c r="AT307" s="147">
        <f t="shared" si="292"/>
        <v>2029</v>
      </c>
      <c r="AU307" s="147">
        <f t="shared" si="292"/>
        <v>2030</v>
      </c>
      <c r="AV307" s="147">
        <f t="shared" si="292"/>
        <v>2031</v>
      </c>
      <c r="AW307" s="147">
        <f t="shared" si="292"/>
        <v>2032</v>
      </c>
      <c r="AX307" s="147">
        <f t="shared" si="292"/>
        <v>2033</v>
      </c>
      <c r="AY307" s="147">
        <f t="shared" si="292"/>
        <v>2034</v>
      </c>
      <c r="AZ307" s="147">
        <f t="shared" si="292"/>
        <v>2035</v>
      </c>
      <c r="BA307" s="147">
        <f t="shared" si="292"/>
        <v>2036</v>
      </c>
      <c r="BB307" s="147">
        <f t="shared" si="292"/>
        <v>2037</v>
      </c>
      <c r="BC307" s="147">
        <f t="shared" si="292"/>
        <v>2038</v>
      </c>
      <c r="BD307" s="147">
        <f t="shared" si="292"/>
        <v>2039</v>
      </c>
      <c r="BE307" s="147">
        <f t="shared" si="292"/>
        <v>2040</v>
      </c>
      <c r="BF307" s="147">
        <f t="shared" si="292"/>
        <v>2041</v>
      </c>
      <c r="BG307" s="147">
        <f t="shared" si="292"/>
        <v>2042</v>
      </c>
      <c r="BH307" s="147">
        <f t="shared" si="292"/>
        <v>2043</v>
      </c>
      <c r="BI307" s="147">
        <f t="shared" si="292"/>
        <v>2044</v>
      </c>
      <c r="BJ307" s="147">
        <f t="shared" si="292"/>
        <v>2045</v>
      </c>
      <c r="BK307" s="147">
        <f t="shared" si="292"/>
        <v>2046</v>
      </c>
      <c r="BL307" s="147">
        <f t="shared" si="292"/>
        <v>2047</v>
      </c>
      <c r="BM307" s="147">
        <f t="shared" si="292"/>
        <v>2048</v>
      </c>
      <c r="BN307" s="147">
        <f t="shared" si="292"/>
        <v>2049</v>
      </c>
      <c r="BO307" s="147">
        <f t="shared" si="292"/>
        <v>2050</v>
      </c>
    </row>
    <row r="308" spans="2:67">
      <c r="B308" s="766">
        <v>161</v>
      </c>
      <c r="C308" s="59" t="s">
        <v>800</v>
      </c>
      <c r="D308" s="708"/>
      <c r="E308" s="702" t="s">
        <v>1312</v>
      </c>
      <c r="F308" s="709"/>
      <c r="G308" s="155" t="str">
        <f>IF(OR(COUNTBLANK(G309:G315)=7,G309="SUM"),"",SUM(G309:G315))</f>
        <v/>
      </c>
      <c r="H308" s="155" t="str">
        <f t="shared" ref="H308:AF308" si="293">IF(OR(COUNTBLANK(H309:H315)=7,H309="SUM"),"",SUM(H309:H315))</f>
        <v/>
      </c>
      <c r="I308" s="155" t="str">
        <f t="shared" si="293"/>
        <v/>
      </c>
      <c r="J308" s="155" t="str">
        <f t="shared" si="293"/>
        <v/>
      </c>
      <c r="K308" s="155" t="str">
        <f t="shared" si="293"/>
        <v/>
      </c>
      <c r="L308" s="155" t="str">
        <f t="shared" si="293"/>
        <v/>
      </c>
      <c r="M308" s="155" t="str">
        <f t="shared" si="293"/>
        <v/>
      </c>
      <c r="N308" s="155" t="str">
        <f t="shared" si="293"/>
        <v/>
      </c>
      <c r="O308" s="155" t="str">
        <f t="shared" si="293"/>
        <v/>
      </c>
      <c r="P308" s="155" t="str">
        <f t="shared" si="293"/>
        <v/>
      </c>
      <c r="Q308" s="155" t="str">
        <f t="shared" si="293"/>
        <v/>
      </c>
      <c r="R308" s="155" t="str">
        <f t="shared" si="293"/>
        <v/>
      </c>
      <c r="S308" s="155" t="str">
        <f t="shared" si="293"/>
        <v/>
      </c>
      <c r="T308" s="155" t="str">
        <f t="shared" si="293"/>
        <v/>
      </c>
      <c r="U308" s="155" t="str">
        <f t="shared" si="293"/>
        <v/>
      </c>
      <c r="V308" s="155" t="str">
        <f t="shared" si="293"/>
        <v/>
      </c>
      <c r="W308" s="155" t="str">
        <f t="shared" si="293"/>
        <v/>
      </c>
      <c r="X308" s="155" t="str">
        <f t="shared" si="293"/>
        <v/>
      </c>
      <c r="Y308" s="155" t="str">
        <f t="shared" si="293"/>
        <v/>
      </c>
      <c r="Z308" s="155" t="str">
        <f t="shared" si="293"/>
        <v/>
      </c>
      <c r="AA308" s="155" t="str">
        <f t="shared" si="293"/>
        <v/>
      </c>
      <c r="AB308" s="155" t="str">
        <f t="shared" si="293"/>
        <v/>
      </c>
      <c r="AC308" s="155" t="str">
        <f t="shared" si="293"/>
        <v/>
      </c>
      <c r="AD308" s="155" t="str">
        <f t="shared" si="293"/>
        <v/>
      </c>
      <c r="AE308" s="155" t="str">
        <f t="shared" si="293"/>
        <v/>
      </c>
      <c r="AF308" s="155" t="str">
        <f t="shared" si="293"/>
        <v/>
      </c>
      <c r="AG308" s="155" t="str">
        <f t="shared" ref="AG308:AP308" si="294">IF(OR(COUNTBLANK(AG309:AG315)=7,AG309="SUM"),"",SUM(AG309:AG315))</f>
        <v/>
      </c>
      <c r="AH308" s="155" t="str">
        <f t="shared" si="294"/>
        <v/>
      </c>
      <c r="AI308" s="155" t="str">
        <f t="shared" si="294"/>
        <v/>
      </c>
      <c r="AJ308" s="155" t="str">
        <f t="shared" si="294"/>
        <v/>
      </c>
      <c r="AK308" s="155" t="str">
        <f t="shared" si="294"/>
        <v/>
      </c>
      <c r="AL308" s="155" t="str">
        <f t="shared" si="294"/>
        <v/>
      </c>
      <c r="AM308" s="155" t="str">
        <f t="shared" si="294"/>
        <v/>
      </c>
      <c r="AN308" s="155" t="str">
        <f t="shared" si="294"/>
        <v/>
      </c>
      <c r="AO308" s="155" t="str">
        <f t="shared" si="294"/>
        <v/>
      </c>
      <c r="AP308" s="155" t="str">
        <f t="shared" si="294"/>
        <v/>
      </c>
      <c r="AQ308" s="155" t="str">
        <f t="shared" ref="AQ308:BO308" si="295">IF(OR(COUNTBLANK(AQ309:AQ315)=7,AQ309="SUM"),"",SUM(AQ309:AQ315))</f>
        <v/>
      </c>
      <c r="AR308" s="155" t="str">
        <f t="shared" si="295"/>
        <v/>
      </c>
      <c r="AS308" s="155" t="str">
        <f t="shared" si="295"/>
        <v/>
      </c>
      <c r="AT308" s="155" t="str">
        <f t="shared" si="295"/>
        <v/>
      </c>
      <c r="AU308" s="155" t="str">
        <f t="shared" si="295"/>
        <v/>
      </c>
      <c r="AV308" s="155" t="str">
        <f t="shared" si="295"/>
        <v/>
      </c>
      <c r="AW308" s="155" t="str">
        <f t="shared" si="295"/>
        <v/>
      </c>
      <c r="AX308" s="155" t="str">
        <f t="shared" si="295"/>
        <v/>
      </c>
      <c r="AY308" s="155" t="str">
        <f t="shared" si="295"/>
        <v/>
      </c>
      <c r="AZ308" s="155" t="str">
        <f t="shared" si="295"/>
        <v/>
      </c>
      <c r="BA308" s="155" t="str">
        <f t="shared" si="295"/>
        <v/>
      </c>
      <c r="BB308" s="155" t="str">
        <f t="shared" si="295"/>
        <v/>
      </c>
      <c r="BC308" s="155" t="str">
        <f t="shared" si="295"/>
        <v/>
      </c>
      <c r="BD308" s="155" t="str">
        <f t="shared" si="295"/>
        <v/>
      </c>
      <c r="BE308" s="155" t="str">
        <f t="shared" si="295"/>
        <v/>
      </c>
      <c r="BF308" s="155" t="str">
        <f t="shared" si="295"/>
        <v/>
      </c>
      <c r="BG308" s="155" t="str">
        <f t="shared" si="295"/>
        <v/>
      </c>
      <c r="BH308" s="155" t="str">
        <f t="shared" si="295"/>
        <v/>
      </c>
      <c r="BI308" s="155" t="str">
        <f t="shared" si="295"/>
        <v/>
      </c>
      <c r="BJ308" s="155" t="str">
        <f t="shared" si="295"/>
        <v/>
      </c>
      <c r="BK308" s="155" t="str">
        <f t="shared" si="295"/>
        <v/>
      </c>
      <c r="BL308" s="155" t="str">
        <f t="shared" si="295"/>
        <v/>
      </c>
      <c r="BM308" s="155" t="str">
        <f t="shared" si="295"/>
        <v/>
      </c>
      <c r="BN308" s="155" t="str">
        <f t="shared" si="295"/>
        <v/>
      </c>
      <c r="BO308" s="155" t="str">
        <f t="shared" si="295"/>
        <v/>
      </c>
    </row>
    <row r="309" spans="2:67">
      <c r="B309" s="772">
        <f t="shared" ref="B309:B314" si="296">B308+1</f>
        <v>162</v>
      </c>
      <c r="C309" s="710"/>
      <c r="D309" s="708" t="s">
        <v>1147</v>
      </c>
      <c r="E309" s="702" t="s">
        <v>1312</v>
      </c>
      <c r="F309" s="709"/>
      <c r="G309" s="973" t="s">
        <v>783</v>
      </c>
      <c r="H309" s="973" t="s">
        <v>783</v>
      </c>
      <c r="I309" s="973" t="s">
        <v>783</v>
      </c>
      <c r="J309" s="973" t="s">
        <v>783</v>
      </c>
      <c r="K309" s="973" t="s">
        <v>783</v>
      </c>
      <c r="L309" s="973" t="s">
        <v>783</v>
      </c>
      <c r="M309" s="973" t="s">
        <v>783</v>
      </c>
      <c r="N309" s="973" t="s">
        <v>783</v>
      </c>
      <c r="O309" s="973" t="s">
        <v>783</v>
      </c>
      <c r="P309" s="973" t="s">
        <v>783</v>
      </c>
      <c r="Q309" s="973" t="s">
        <v>783</v>
      </c>
      <c r="R309" s="973" t="s">
        <v>783</v>
      </c>
      <c r="S309" s="973" t="s">
        <v>783</v>
      </c>
      <c r="T309" s="973" t="s">
        <v>783</v>
      </c>
      <c r="U309" s="973" t="s">
        <v>783</v>
      </c>
      <c r="V309" s="973" t="s">
        <v>783</v>
      </c>
      <c r="W309" s="973" t="s">
        <v>783</v>
      </c>
      <c r="X309" s="973" t="s">
        <v>783</v>
      </c>
      <c r="Y309" s="973" t="s">
        <v>783</v>
      </c>
      <c r="Z309" s="973" t="s">
        <v>783</v>
      </c>
      <c r="AA309" s="973" t="s">
        <v>783</v>
      </c>
      <c r="AB309" s="973" t="s">
        <v>783</v>
      </c>
      <c r="AC309" s="973" t="s">
        <v>783</v>
      </c>
      <c r="AD309" s="973" t="s">
        <v>783</v>
      </c>
      <c r="AE309" s="973" t="s">
        <v>783</v>
      </c>
      <c r="AF309" s="973" t="s">
        <v>783</v>
      </c>
      <c r="AG309" s="973" t="s">
        <v>783</v>
      </c>
      <c r="AH309" s="973" t="s">
        <v>783</v>
      </c>
      <c r="AI309" s="973" t="s">
        <v>783</v>
      </c>
      <c r="AJ309" s="973" t="s">
        <v>783</v>
      </c>
      <c r="AK309" s="973" t="s">
        <v>783</v>
      </c>
      <c r="AL309" s="973" t="s">
        <v>783</v>
      </c>
      <c r="AM309" s="973" t="s">
        <v>783</v>
      </c>
      <c r="AN309" s="973" t="s">
        <v>783</v>
      </c>
      <c r="AO309" s="973" t="s">
        <v>783</v>
      </c>
      <c r="AP309" s="973" t="s">
        <v>783</v>
      </c>
      <c r="AQ309" s="973" t="s">
        <v>783</v>
      </c>
      <c r="AR309" s="973" t="s">
        <v>783</v>
      </c>
      <c r="AS309" s="973" t="s">
        <v>783</v>
      </c>
      <c r="AT309" s="973" t="s">
        <v>783</v>
      </c>
      <c r="AU309" s="973" t="s">
        <v>783</v>
      </c>
      <c r="AV309" s="973" t="s">
        <v>783</v>
      </c>
      <c r="AW309" s="973" t="s">
        <v>783</v>
      </c>
      <c r="AX309" s="973" t="s">
        <v>783</v>
      </c>
      <c r="AY309" s="973" t="s">
        <v>783</v>
      </c>
      <c r="AZ309" s="973" t="s">
        <v>783</v>
      </c>
      <c r="BA309" s="973" t="s">
        <v>783</v>
      </c>
      <c r="BB309" s="973" t="s">
        <v>783</v>
      </c>
      <c r="BC309" s="973" t="s">
        <v>783</v>
      </c>
      <c r="BD309" s="973" t="s">
        <v>783</v>
      </c>
      <c r="BE309" s="973" t="s">
        <v>783</v>
      </c>
      <c r="BF309" s="973" t="s">
        <v>783</v>
      </c>
      <c r="BG309" s="973" t="s">
        <v>783</v>
      </c>
      <c r="BH309" s="973" t="s">
        <v>783</v>
      </c>
      <c r="BI309" s="973" t="s">
        <v>783</v>
      </c>
      <c r="BJ309" s="973" t="s">
        <v>783</v>
      </c>
      <c r="BK309" s="973" t="s">
        <v>783</v>
      </c>
      <c r="BL309" s="973" t="s">
        <v>783</v>
      </c>
      <c r="BM309" s="973" t="s">
        <v>783</v>
      </c>
      <c r="BN309" s="973" t="s">
        <v>783</v>
      </c>
      <c r="BO309" s="973" t="s">
        <v>783</v>
      </c>
    </row>
    <row r="310" spans="2:67">
      <c r="B310" s="772">
        <f t="shared" si="296"/>
        <v>163</v>
      </c>
      <c r="C310" s="707"/>
      <c r="D310" s="708" t="s">
        <v>1119</v>
      </c>
      <c r="E310" s="702" t="s">
        <v>1312</v>
      </c>
      <c r="F310" s="709"/>
      <c r="G310" s="973" t="s">
        <v>783</v>
      </c>
      <c r="H310" s="973" t="s">
        <v>783</v>
      </c>
      <c r="I310" s="973" t="s">
        <v>783</v>
      </c>
      <c r="J310" s="973" t="s">
        <v>783</v>
      </c>
      <c r="K310" s="973" t="s">
        <v>783</v>
      </c>
      <c r="L310" s="973" t="s">
        <v>783</v>
      </c>
      <c r="M310" s="973" t="s">
        <v>783</v>
      </c>
      <c r="N310" s="973" t="s">
        <v>783</v>
      </c>
      <c r="O310" s="973" t="s">
        <v>783</v>
      </c>
      <c r="P310" s="973" t="s">
        <v>783</v>
      </c>
      <c r="Q310" s="973" t="s">
        <v>783</v>
      </c>
      <c r="R310" s="973" t="s">
        <v>783</v>
      </c>
      <c r="S310" s="973" t="s">
        <v>783</v>
      </c>
      <c r="T310" s="973" t="s">
        <v>783</v>
      </c>
      <c r="U310" s="973" t="s">
        <v>783</v>
      </c>
      <c r="V310" s="973" t="s">
        <v>783</v>
      </c>
      <c r="W310" s="973" t="s">
        <v>783</v>
      </c>
      <c r="X310" s="973" t="s">
        <v>783</v>
      </c>
      <c r="Y310" s="973" t="s">
        <v>783</v>
      </c>
      <c r="Z310" s="973" t="s">
        <v>783</v>
      </c>
      <c r="AA310" s="973" t="s">
        <v>783</v>
      </c>
      <c r="AB310" s="973" t="s">
        <v>783</v>
      </c>
      <c r="AC310" s="973" t="s">
        <v>783</v>
      </c>
      <c r="AD310" s="973" t="s">
        <v>783</v>
      </c>
      <c r="AE310" s="973" t="s">
        <v>783</v>
      </c>
      <c r="AF310" s="973" t="s">
        <v>783</v>
      </c>
      <c r="AG310" s="973" t="s">
        <v>783</v>
      </c>
      <c r="AH310" s="973" t="s">
        <v>783</v>
      </c>
      <c r="AI310" s="973" t="s">
        <v>783</v>
      </c>
      <c r="AJ310" s="973" t="s">
        <v>783</v>
      </c>
      <c r="AK310" s="973" t="s">
        <v>783</v>
      </c>
      <c r="AL310" s="973" t="s">
        <v>783</v>
      </c>
      <c r="AM310" s="973" t="s">
        <v>783</v>
      </c>
      <c r="AN310" s="973" t="s">
        <v>783</v>
      </c>
      <c r="AO310" s="973" t="s">
        <v>783</v>
      </c>
      <c r="AP310" s="973" t="s">
        <v>783</v>
      </c>
      <c r="AQ310" s="973" t="s">
        <v>783</v>
      </c>
      <c r="AR310" s="973" t="s">
        <v>783</v>
      </c>
      <c r="AS310" s="973" t="s">
        <v>783</v>
      </c>
      <c r="AT310" s="973" t="s">
        <v>783</v>
      </c>
      <c r="AU310" s="973" t="s">
        <v>783</v>
      </c>
      <c r="AV310" s="973" t="s">
        <v>783</v>
      </c>
      <c r="AW310" s="973" t="s">
        <v>783</v>
      </c>
      <c r="AX310" s="973" t="s">
        <v>783</v>
      </c>
      <c r="AY310" s="973" t="s">
        <v>783</v>
      </c>
      <c r="AZ310" s="973" t="s">
        <v>783</v>
      </c>
      <c r="BA310" s="973" t="s">
        <v>783</v>
      </c>
      <c r="BB310" s="973" t="s">
        <v>783</v>
      </c>
      <c r="BC310" s="973" t="s">
        <v>783</v>
      </c>
      <c r="BD310" s="973" t="s">
        <v>783</v>
      </c>
      <c r="BE310" s="973" t="s">
        <v>783</v>
      </c>
      <c r="BF310" s="973" t="s">
        <v>783</v>
      </c>
      <c r="BG310" s="973" t="s">
        <v>783</v>
      </c>
      <c r="BH310" s="973" t="s">
        <v>783</v>
      </c>
      <c r="BI310" s="973" t="s">
        <v>783</v>
      </c>
      <c r="BJ310" s="973" t="s">
        <v>783</v>
      </c>
      <c r="BK310" s="973" t="s">
        <v>783</v>
      </c>
      <c r="BL310" s="973" t="s">
        <v>783</v>
      </c>
      <c r="BM310" s="973" t="s">
        <v>783</v>
      </c>
      <c r="BN310" s="973" t="s">
        <v>783</v>
      </c>
      <c r="BO310" s="973" t="s">
        <v>783</v>
      </c>
    </row>
    <row r="311" spans="2:67">
      <c r="B311" s="772">
        <f t="shared" si="296"/>
        <v>164</v>
      </c>
      <c r="C311" s="710"/>
      <c r="D311" s="708" t="s">
        <v>776</v>
      </c>
      <c r="E311" s="702" t="s">
        <v>1312</v>
      </c>
      <c r="F311" s="709"/>
      <c r="G311" s="973" t="s">
        <v>783</v>
      </c>
      <c r="H311" s="973" t="s">
        <v>783</v>
      </c>
      <c r="I311" s="973" t="s">
        <v>783</v>
      </c>
      <c r="J311" s="973" t="s">
        <v>783</v>
      </c>
      <c r="K311" s="973" t="s">
        <v>783</v>
      </c>
      <c r="L311" s="973" t="s">
        <v>783</v>
      </c>
      <c r="M311" s="973" t="s">
        <v>783</v>
      </c>
      <c r="N311" s="973" t="s">
        <v>783</v>
      </c>
      <c r="O311" s="973" t="s">
        <v>783</v>
      </c>
      <c r="P311" s="973" t="s">
        <v>783</v>
      </c>
      <c r="Q311" s="973" t="s">
        <v>783</v>
      </c>
      <c r="R311" s="973" t="s">
        <v>783</v>
      </c>
      <c r="S311" s="973" t="s">
        <v>783</v>
      </c>
      <c r="T311" s="973" t="s">
        <v>783</v>
      </c>
      <c r="U311" s="973" t="s">
        <v>783</v>
      </c>
      <c r="V311" s="973" t="s">
        <v>783</v>
      </c>
      <c r="W311" s="973" t="s">
        <v>783</v>
      </c>
      <c r="X311" s="973" t="s">
        <v>783</v>
      </c>
      <c r="Y311" s="973" t="s">
        <v>783</v>
      </c>
      <c r="Z311" s="973" t="s">
        <v>783</v>
      </c>
      <c r="AA311" s="973" t="s">
        <v>783</v>
      </c>
      <c r="AB311" s="973" t="s">
        <v>783</v>
      </c>
      <c r="AC311" s="973" t="s">
        <v>783</v>
      </c>
      <c r="AD311" s="973" t="s">
        <v>783</v>
      </c>
      <c r="AE311" s="973" t="s">
        <v>783</v>
      </c>
      <c r="AF311" s="973" t="s">
        <v>783</v>
      </c>
      <c r="AG311" s="973" t="s">
        <v>783</v>
      </c>
      <c r="AH311" s="973" t="s">
        <v>783</v>
      </c>
      <c r="AI311" s="973" t="s">
        <v>783</v>
      </c>
      <c r="AJ311" s="973" t="s">
        <v>783</v>
      </c>
      <c r="AK311" s="973" t="s">
        <v>783</v>
      </c>
      <c r="AL311" s="973" t="s">
        <v>783</v>
      </c>
      <c r="AM311" s="973" t="s">
        <v>783</v>
      </c>
      <c r="AN311" s="973" t="s">
        <v>783</v>
      </c>
      <c r="AO311" s="973" t="s">
        <v>783</v>
      </c>
      <c r="AP311" s="973" t="s">
        <v>783</v>
      </c>
      <c r="AQ311" s="973" t="s">
        <v>783</v>
      </c>
      <c r="AR311" s="973" t="s">
        <v>783</v>
      </c>
      <c r="AS311" s="973" t="s">
        <v>783</v>
      </c>
      <c r="AT311" s="973" t="s">
        <v>783</v>
      </c>
      <c r="AU311" s="973" t="s">
        <v>783</v>
      </c>
      <c r="AV311" s="973" t="s">
        <v>783</v>
      </c>
      <c r="AW311" s="973" t="s">
        <v>783</v>
      </c>
      <c r="AX311" s="973" t="s">
        <v>783</v>
      </c>
      <c r="AY311" s="973" t="s">
        <v>783</v>
      </c>
      <c r="AZ311" s="973" t="s">
        <v>783</v>
      </c>
      <c r="BA311" s="973" t="s">
        <v>783</v>
      </c>
      <c r="BB311" s="973" t="s">
        <v>783</v>
      </c>
      <c r="BC311" s="973" t="s">
        <v>783</v>
      </c>
      <c r="BD311" s="973" t="s">
        <v>783</v>
      </c>
      <c r="BE311" s="973" t="s">
        <v>783</v>
      </c>
      <c r="BF311" s="973" t="s">
        <v>783</v>
      </c>
      <c r="BG311" s="973" t="s">
        <v>783</v>
      </c>
      <c r="BH311" s="973" t="s">
        <v>783</v>
      </c>
      <c r="BI311" s="973" t="s">
        <v>783</v>
      </c>
      <c r="BJ311" s="973" t="s">
        <v>783</v>
      </c>
      <c r="BK311" s="973" t="s">
        <v>783</v>
      </c>
      <c r="BL311" s="973" t="s">
        <v>783</v>
      </c>
      <c r="BM311" s="973" t="s">
        <v>783</v>
      </c>
      <c r="BN311" s="973" t="s">
        <v>783</v>
      </c>
      <c r="BO311" s="973" t="s">
        <v>783</v>
      </c>
    </row>
    <row r="312" spans="2:67">
      <c r="B312" s="772">
        <f t="shared" si="296"/>
        <v>165</v>
      </c>
      <c r="C312" s="707"/>
      <c r="D312" s="708" t="s">
        <v>1120</v>
      </c>
      <c r="E312" s="702" t="s">
        <v>1312</v>
      </c>
      <c r="F312" s="709"/>
      <c r="G312" s="973" t="s">
        <v>783</v>
      </c>
      <c r="H312" s="973" t="s">
        <v>783</v>
      </c>
      <c r="I312" s="973" t="s">
        <v>783</v>
      </c>
      <c r="J312" s="973" t="s">
        <v>783</v>
      </c>
      <c r="K312" s="973" t="s">
        <v>783</v>
      </c>
      <c r="L312" s="973" t="s">
        <v>783</v>
      </c>
      <c r="M312" s="973" t="s">
        <v>783</v>
      </c>
      <c r="N312" s="973" t="s">
        <v>783</v>
      </c>
      <c r="O312" s="973" t="s">
        <v>783</v>
      </c>
      <c r="P312" s="973" t="s">
        <v>783</v>
      </c>
      <c r="Q312" s="973" t="s">
        <v>783</v>
      </c>
      <c r="R312" s="973" t="s">
        <v>783</v>
      </c>
      <c r="S312" s="973" t="s">
        <v>783</v>
      </c>
      <c r="T312" s="973" t="s">
        <v>783</v>
      </c>
      <c r="U312" s="973" t="s">
        <v>783</v>
      </c>
      <c r="V312" s="973" t="s">
        <v>783</v>
      </c>
      <c r="W312" s="973" t="s">
        <v>783</v>
      </c>
      <c r="X312" s="973" t="s">
        <v>783</v>
      </c>
      <c r="Y312" s="973" t="s">
        <v>783</v>
      </c>
      <c r="Z312" s="973" t="s">
        <v>783</v>
      </c>
      <c r="AA312" s="973" t="s">
        <v>783</v>
      </c>
      <c r="AB312" s="973" t="s">
        <v>783</v>
      </c>
      <c r="AC312" s="973" t="s">
        <v>783</v>
      </c>
      <c r="AD312" s="973" t="s">
        <v>783</v>
      </c>
      <c r="AE312" s="973" t="s">
        <v>783</v>
      </c>
      <c r="AF312" s="973" t="s">
        <v>783</v>
      </c>
      <c r="AG312" s="973" t="s">
        <v>783</v>
      </c>
      <c r="AH312" s="973" t="s">
        <v>783</v>
      </c>
      <c r="AI312" s="973" t="s">
        <v>783</v>
      </c>
      <c r="AJ312" s="973" t="s">
        <v>783</v>
      </c>
      <c r="AK312" s="973" t="s">
        <v>783</v>
      </c>
      <c r="AL312" s="973" t="s">
        <v>783</v>
      </c>
      <c r="AM312" s="973" t="s">
        <v>783</v>
      </c>
      <c r="AN312" s="973" t="s">
        <v>783</v>
      </c>
      <c r="AO312" s="973" t="s">
        <v>783</v>
      </c>
      <c r="AP312" s="973" t="s">
        <v>783</v>
      </c>
      <c r="AQ312" s="973" t="s">
        <v>783</v>
      </c>
      <c r="AR312" s="973" t="s">
        <v>783</v>
      </c>
      <c r="AS312" s="973" t="s">
        <v>783</v>
      </c>
      <c r="AT312" s="973" t="s">
        <v>783</v>
      </c>
      <c r="AU312" s="973" t="s">
        <v>783</v>
      </c>
      <c r="AV312" s="973" t="s">
        <v>783</v>
      </c>
      <c r="AW312" s="973" t="s">
        <v>783</v>
      </c>
      <c r="AX312" s="973" t="s">
        <v>783</v>
      </c>
      <c r="AY312" s="973" t="s">
        <v>783</v>
      </c>
      <c r="AZ312" s="973" t="s">
        <v>783</v>
      </c>
      <c r="BA312" s="973" t="s">
        <v>783</v>
      </c>
      <c r="BB312" s="973" t="s">
        <v>783</v>
      </c>
      <c r="BC312" s="973" t="s">
        <v>783</v>
      </c>
      <c r="BD312" s="973" t="s">
        <v>783</v>
      </c>
      <c r="BE312" s="973" t="s">
        <v>783</v>
      </c>
      <c r="BF312" s="973" t="s">
        <v>783</v>
      </c>
      <c r="BG312" s="973" t="s">
        <v>783</v>
      </c>
      <c r="BH312" s="973" t="s">
        <v>783</v>
      </c>
      <c r="BI312" s="973" t="s">
        <v>783</v>
      </c>
      <c r="BJ312" s="973" t="s">
        <v>783</v>
      </c>
      <c r="BK312" s="973" t="s">
        <v>783</v>
      </c>
      <c r="BL312" s="973" t="s">
        <v>783</v>
      </c>
      <c r="BM312" s="973" t="s">
        <v>783</v>
      </c>
      <c r="BN312" s="973" t="s">
        <v>783</v>
      </c>
      <c r="BO312" s="973" t="s">
        <v>783</v>
      </c>
    </row>
    <row r="313" spans="2:67">
      <c r="B313" s="772">
        <f t="shared" si="296"/>
        <v>166</v>
      </c>
      <c r="C313" s="707"/>
      <c r="D313" s="708" t="s">
        <v>1121</v>
      </c>
      <c r="E313" s="702" t="s">
        <v>1312</v>
      </c>
      <c r="F313" s="709"/>
      <c r="G313" s="973" t="s">
        <v>783</v>
      </c>
      <c r="H313" s="973" t="s">
        <v>783</v>
      </c>
      <c r="I313" s="973" t="s">
        <v>783</v>
      </c>
      <c r="J313" s="973" t="s">
        <v>783</v>
      </c>
      <c r="K313" s="973" t="s">
        <v>783</v>
      </c>
      <c r="L313" s="973" t="s">
        <v>783</v>
      </c>
      <c r="M313" s="973" t="s">
        <v>783</v>
      </c>
      <c r="N313" s="973" t="s">
        <v>783</v>
      </c>
      <c r="O313" s="973" t="s">
        <v>783</v>
      </c>
      <c r="P313" s="973" t="s">
        <v>783</v>
      </c>
      <c r="Q313" s="973" t="s">
        <v>783</v>
      </c>
      <c r="R313" s="973" t="s">
        <v>783</v>
      </c>
      <c r="S313" s="973" t="s">
        <v>783</v>
      </c>
      <c r="T313" s="973" t="s">
        <v>783</v>
      </c>
      <c r="U313" s="973" t="s">
        <v>783</v>
      </c>
      <c r="V313" s="973" t="s">
        <v>783</v>
      </c>
      <c r="W313" s="973" t="s">
        <v>783</v>
      </c>
      <c r="X313" s="973" t="s">
        <v>783</v>
      </c>
      <c r="Y313" s="973" t="s">
        <v>783</v>
      </c>
      <c r="Z313" s="973" t="s">
        <v>783</v>
      </c>
      <c r="AA313" s="973" t="s">
        <v>783</v>
      </c>
      <c r="AB313" s="973" t="s">
        <v>783</v>
      </c>
      <c r="AC313" s="973" t="s">
        <v>783</v>
      </c>
      <c r="AD313" s="973" t="s">
        <v>783</v>
      </c>
      <c r="AE313" s="973" t="s">
        <v>783</v>
      </c>
      <c r="AF313" s="973" t="s">
        <v>783</v>
      </c>
      <c r="AG313" s="973" t="s">
        <v>783</v>
      </c>
      <c r="AH313" s="973" t="s">
        <v>783</v>
      </c>
      <c r="AI313" s="973" t="s">
        <v>783</v>
      </c>
      <c r="AJ313" s="973" t="s">
        <v>783</v>
      </c>
      <c r="AK313" s="973" t="s">
        <v>783</v>
      </c>
      <c r="AL313" s="973" t="s">
        <v>783</v>
      </c>
      <c r="AM313" s="973" t="s">
        <v>783</v>
      </c>
      <c r="AN313" s="973" t="s">
        <v>783</v>
      </c>
      <c r="AO313" s="973" t="s">
        <v>783</v>
      </c>
      <c r="AP313" s="973" t="s">
        <v>783</v>
      </c>
      <c r="AQ313" s="973" t="s">
        <v>783</v>
      </c>
      <c r="AR313" s="973" t="s">
        <v>783</v>
      </c>
      <c r="AS313" s="973" t="s">
        <v>783</v>
      </c>
      <c r="AT313" s="973" t="s">
        <v>783</v>
      </c>
      <c r="AU313" s="973" t="s">
        <v>783</v>
      </c>
      <c r="AV313" s="973" t="s">
        <v>783</v>
      </c>
      <c r="AW313" s="973" t="s">
        <v>783</v>
      </c>
      <c r="AX313" s="973" t="s">
        <v>783</v>
      </c>
      <c r="AY313" s="973" t="s">
        <v>783</v>
      </c>
      <c r="AZ313" s="973" t="s">
        <v>783</v>
      </c>
      <c r="BA313" s="973" t="s">
        <v>783</v>
      </c>
      <c r="BB313" s="973" t="s">
        <v>783</v>
      </c>
      <c r="BC313" s="973" t="s">
        <v>783</v>
      </c>
      <c r="BD313" s="973" t="s">
        <v>783</v>
      </c>
      <c r="BE313" s="973" t="s">
        <v>783</v>
      </c>
      <c r="BF313" s="973" t="s">
        <v>783</v>
      </c>
      <c r="BG313" s="973" t="s">
        <v>783</v>
      </c>
      <c r="BH313" s="973" t="s">
        <v>783</v>
      </c>
      <c r="BI313" s="973" t="s">
        <v>783</v>
      </c>
      <c r="BJ313" s="973" t="s">
        <v>783</v>
      </c>
      <c r="BK313" s="973" t="s">
        <v>783</v>
      </c>
      <c r="BL313" s="973" t="s">
        <v>783</v>
      </c>
      <c r="BM313" s="973" t="s">
        <v>783</v>
      </c>
      <c r="BN313" s="973" t="s">
        <v>783</v>
      </c>
      <c r="BO313" s="973" t="s">
        <v>783</v>
      </c>
    </row>
    <row r="314" spans="2:67">
      <c r="B314" s="772">
        <f t="shared" si="296"/>
        <v>167</v>
      </c>
      <c r="C314" s="707"/>
      <c r="D314" s="708" t="s">
        <v>1122</v>
      </c>
      <c r="E314" s="702" t="s">
        <v>1312</v>
      </c>
      <c r="F314" s="709"/>
      <c r="G314" s="973" t="s">
        <v>783</v>
      </c>
      <c r="H314" s="973" t="s">
        <v>783</v>
      </c>
      <c r="I314" s="973" t="s">
        <v>783</v>
      </c>
      <c r="J314" s="973" t="s">
        <v>783</v>
      </c>
      <c r="K314" s="973" t="s">
        <v>783</v>
      </c>
      <c r="L314" s="973" t="s">
        <v>783</v>
      </c>
      <c r="M314" s="973" t="s">
        <v>783</v>
      </c>
      <c r="N314" s="973" t="s">
        <v>783</v>
      </c>
      <c r="O314" s="973" t="s">
        <v>783</v>
      </c>
      <c r="P314" s="973" t="s">
        <v>783</v>
      </c>
      <c r="Q314" s="973" t="s">
        <v>783</v>
      </c>
      <c r="R314" s="973" t="s">
        <v>783</v>
      </c>
      <c r="S314" s="973" t="s">
        <v>783</v>
      </c>
      <c r="T314" s="973" t="s">
        <v>783</v>
      </c>
      <c r="U314" s="973" t="s">
        <v>783</v>
      </c>
      <c r="V314" s="973" t="s">
        <v>783</v>
      </c>
      <c r="W314" s="973" t="s">
        <v>783</v>
      </c>
      <c r="X314" s="973" t="s">
        <v>783</v>
      </c>
      <c r="Y314" s="973" t="s">
        <v>783</v>
      </c>
      <c r="Z314" s="973" t="s">
        <v>783</v>
      </c>
      <c r="AA314" s="973" t="s">
        <v>783</v>
      </c>
      <c r="AB314" s="973" t="s">
        <v>783</v>
      </c>
      <c r="AC314" s="973" t="s">
        <v>783</v>
      </c>
      <c r="AD314" s="973" t="s">
        <v>783</v>
      </c>
      <c r="AE314" s="973" t="s">
        <v>783</v>
      </c>
      <c r="AF314" s="973" t="s">
        <v>783</v>
      </c>
      <c r="AG314" s="973" t="s">
        <v>783</v>
      </c>
      <c r="AH314" s="973" t="s">
        <v>783</v>
      </c>
      <c r="AI314" s="973" t="s">
        <v>783</v>
      </c>
      <c r="AJ314" s="973" t="s">
        <v>783</v>
      </c>
      <c r="AK314" s="973" t="s">
        <v>783</v>
      </c>
      <c r="AL314" s="973" t="s">
        <v>783</v>
      </c>
      <c r="AM314" s="973" t="s">
        <v>783</v>
      </c>
      <c r="AN314" s="973" t="s">
        <v>783</v>
      </c>
      <c r="AO314" s="973" t="s">
        <v>783</v>
      </c>
      <c r="AP314" s="973" t="s">
        <v>783</v>
      </c>
      <c r="AQ314" s="973" t="s">
        <v>783</v>
      </c>
      <c r="AR314" s="973" t="s">
        <v>783</v>
      </c>
      <c r="AS314" s="973" t="s">
        <v>783</v>
      </c>
      <c r="AT314" s="973" t="s">
        <v>783</v>
      </c>
      <c r="AU314" s="973" t="s">
        <v>783</v>
      </c>
      <c r="AV314" s="973" t="s">
        <v>783</v>
      </c>
      <c r="AW314" s="973" t="s">
        <v>783</v>
      </c>
      <c r="AX314" s="973" t="s">
        <v>783</v>
      </c>
      <c r="AY314" s="973" t="s">
        <v>783</v>
      </c>
      <c r="AZ314" s="973" t="s">
        <v>783</v>
      </c>
      <c r="BA314" s="973" t="s">
        <v>783</v>
      </c>
      <c r="BB314" s="973" t="s">
        <v>783</v>
      </c>
      <c r="BC314" s="973" t="s">
        <v>783</v>
      </c>
      <c r="BD314" s="973" t="s">
        <v>783</v>
      </c>
      <c r="BE314" s="973" t="s">
        <v>783</v>
      </c>
      <c r="BF314" s="973" t="s">
        <v>783</v>
      </c>
      <c r="BG314" s="973" t="s">
        <v>783</v>
      </c>
      <c r="BH314" s="973" t="s">
        <v>783</v>
      </c>
      <c r="BI314" s="973" t="s">
        <v>783</v>
      </c>
      <c r="BJ314" s="973" t="s">
        <v>783</v>
      </c>
      <c r="BK314" s="973" t="s">
        <v>783</v>
      </c>
      <c r="BL314" s="973" t="s">
        <v>783</v>
      </c>
      <c r="BM314" s="973" t="s">
        <v>783</v>
      </c>
      <c r="BN314" s="973" t="s">
        <v>783</v>
      </c>
      <c r="BO314" s="973" t="s">
        <v>783</v>
      </c>
    </row>
    <row r="315" spans="2:67">
      <c r="B315" s="772" t="s">
        <v>1054</v>
      </c>
      <c r="C315" s="707"/>
      <c r="D315" s="708" t="s">
        <v>1052</v>
      </c>
      <c r="E315" s="702" t="s">
        <v>1312</v>
      </c>
      <c r="F315" s="709"/>
      <c r="G315" s="973" t="s">
        <v>783</v>
      </c>
      <c r="H315" s="973" t="s">
        <v>783</v>
      </c>
      <c r="I315" s="973" t="s">
        <v>783</v>
      </c>
      <c r="J315" s="973" t="s">
        <v>783</v>
      </c>
      <c r="K315" s="973" t="s">
        <v>783</v>
      </c>
      <c r="L315" s="973" t="s">
        <v>783</v>
      </c>
      <c r="M315" s="973" t="s">
        <v>783</v>
      </c>
      <c r="N315" s="973" t="s">
        <v>783</v>
      </c>
      <c r="O315" s="973" t="s">
        <v>783</v>
      </c>
      <c r="P315" s="973" t="s">
        <v>783</v>
      </c>
      <c r="Q315" s="973" t="s">
        <v>783</v>
      </c>
      <c r="R315" s="973" t="s">
        <v>783</v>
      </c>
      <c r="S315" s="973" t="s">
        <v>783</v>
      </c>
      <c r="T315" s="973" t="s">
        <v>783</v>
      </c>
      <c r="U315" s="973" t="s">
        <v>783</v>
      </c>
      <c r="V315" s="973" t="s">
        <v>783</v>
      </c>
      <c r="W315" s="973" t="s">
        <v>783</v>
      </c>
      <c r="X315" s="973" t="s">
        <v>783</v>
      </c>
      <c r="Y315" s="973" t="s">
        <v>783</v>
      </c>
      <c r="Z315" s="973" t="s">
        <v>783</v>
      </c>
      <c r="AA315" s="973" t="s">
        <v>783</v>
      </c>
      <c r="AB315" s="973" t="s">
        <v>783</v>
      </c>
      <c r="AC315" s="973" t="s">
        <v>783</v>
      </c>
      <c r="AD315" s="973" t="s">
        <v>783</v>
      </c>
      <c r="AE315" s="973" t="s">
        <v>783</v>
      </c>
      <c r="AF315" s="973" t="s">
        <v>783</v>
      </c>
      <c r="AG315" s="973" t="s">
        <v>783</v>
      </c>
      <c r="AH315" s="973" t="s">
        <v>783</v>
      </c>
      <c r="AI315" s="973" t="s">
        <v>783</v>
      </c>
      <c r="AJ315" s="973" t="s">
        <v>783</v>
      </c>
      <c r="AK315" s="973" t="s">
        <v>783</v>
      </c>
      <c r="AL315" s="973" t="s">
        <v>783</v>
      </c>
      <c r="AM315" s="973" t="s">
        <v>783</v>
      </c>
      <c r="AN315" s="973" t="s">
        <v>783</v>
      </c>
      <c r="AO315" s="973" t="s">
        <v>783</v>
      </c>
      <c r="AP315" s="973" t="s">
        <v>783</v>
      </c>
      <c r="AQ315" s="973" t="s">
        <v>783</v>
      </c>
      <c r="AR315" s="973" t="s">
        <v>783</v>
      </c>
      <c r="AS315" s="973" t="s">
        <v>783</v>
      </c>
      <c r="AT315" s="973" t="s">
        <v>783</v>
      </c>
      <c r="AU315" s="973" t="s">
        <v>783</v>
      </c>
      <c r="AV315" s="973" t="s">
        <v>783</v>
      </c>
      <c r="AW315" s="973" t="s">
        <v>783</v>
      </c>
      <c r="AX315" s="973" t="s">
        <v>783</v>
      </c>
      <c r="AY315" s="973" t="s">
        <v>783</v>
      </c>
      <c r="AZ315" s="973" t="s">
        <v>783</v>
      </c>
      <c r="BA315" s="973" t="s">
        <v>783</v>
      </c>
      <c r="BB315" s="973" t="s">
        <v>783</v>
      </c>
      <c r="BC315" s="973" t="s">
        <v>783</v>
      </c>
      <c r="BD315" s="973" t="s">
        <v>783</v>
      </c>
      <c r="BE315" s="973" t="s">
        <v>783</v>
      </c>
      <c r="BF315" s="973" t="s">
        <v>783</v>
      </c>
      <c r="BG315" s="973" t="s">
        <v>783</v>
      </c>
      <c r="BH315" s="973" t="s">
        <v>783</v>
      </c>
      <c r="BI315" s="973" t="s">
        <v>783</v>
      </c>
      <c r="BJ315" s="973" t="s">
        <v>783</v>
      </c>
      <c r="BK315" s="973" t="s">
        <v>783</v>
      </c>
      <c r="BL315" s="973" t="s">
        <v>783</v>
      </c>
      <c r="BM315" s="973" t="s">
        <v>783</v>
      </c>
      <c r="BN315" s="973" t="s">
        <v>783</v>
      </c>
      <c r="BO315" s="973" t="s">
        <v>783</v>
      </c>
    </row>
    <row r="316" spans="2:67">
      <c r="B316" s="772">
        <f>B314+1</f>
        <v>168</v>
      </c>
      <c r="C316" s="59" t="s">
        <v>1035</v>
      </c>
      <c r="D316" s="701"/>
      <c r="E316" s="702" t="s">
        <v>1312</v>
      </c>
      <c r="F316" s="709"/>
      <c r="G316" s="155" t="str">
        <f>IF(OR(COUNTBLANK(G317:G323)=7,G317="SUM"),"",SUM(G317:G323))</f>
        <v/>
      </c>
      <c r="H316" s="155" t="str">
        <f t="shared" ref="H316:AF316" si="297">IF(OR(COUNTBLANK(H317:H323)=7,H317="SUM"),"",SUM(H317:H323))</f>
        <v/>
      </c>
      <c r="I316" s="155" t="str">
        <f t="shared" si="297"/>
        <v/>
      </c>
      <c r="J316" s="155" t="str">
        <f t="shared" si="297"/>
        <v/>
      </c>
      <c r="K316" s="155" t="str">
        <f t="shared" si="297"/>
        <v/>
      </c>
      <c r="L316" s="155" t="str">
        <f t="shared" si="297"/>
        <v/>
      </c>
      <c r="M316" s="155" t="str">
        <f t="shared" si="297"/>
        <v/>
      </c>
      <c r="N316" s="155" t="str">
        <f t="shared" si="297"/>
        <v/>
      </c>
      <c r="O316" s="155" t="str">
        <f t="shared" si="297"/>
        <v/>
      </c>
      <c r="P316" s="155" t="str">
        <f t="shared" si="297"/>
        <v/>
      </c>
      <c r="Q316" s="155" t="str">
        <f t="shared" si="297"/>
        <v/>
      </c>
      <c r="R316" s="155" t="str">
        <f t="shared" si="297"/>
        <v/>
      </c>
      <c r="S316" s="155" t="str">
        <f t="shared" si="297"/>
        <v/>
      </c>
      <c r="T316" s="155" t="str">
        <f t="shared" si="297"/>
        <v/>
      </c>
      <c r="U316" s="155" t="str">
        <f t="shared" si="297"/>
        <v/>
      </c>
      <c r="V316" s="155" t="str">
        <f t="shared" si="297"/>
        <v/>
      </c>
      <c r="W316" s="155" t="str">
        <f t="shared" si="297"/>
        <v/>
      </c>
      <c r="X316" s="155" t="str">
        <f t="shared" si="297"/>
        <v/>
      </c>
      <c r="Y316" s="155" t="str">
        <f t="shared" si="297"/>
        <v/>
      </c>
      <c r="Z316" s="155" t="str">
        <f t="shared" si="297"/>
        <v/>
      </c>
      <c r="AA316" s="155" t="str">
        <f t="shared" si="297"/>
        <v/>
      </c>
      <c r="AB316" s="155" t="str">
        <f t="shared" si="297"/>
        <v/>
      </c>
      <c r="AC316" s="155" t="str">
        <f t="shared" si="297"/>
        <v/>
      </c>
      <c r="AD316" s="155" t="str">
        <f t="shared" si="297"/>
        <v/>
      </c>
      <c r="AE316" s="155" t="str">
        <f t="shared" si="297"/>
        <v/>
      </c>
      <c r="AF316" s="155" t="str">
        <f t="shared" si="297"/>
        <v/>
      </c>
      <c r="AG316" s="155" t="str">
        <f t="shared" ref="AG316:AP316" si="298">IF(OR(COUNTBLANK(AG317:AG323)=7,AG317="SUM"),"",SUM(AG317:AG323))</f>
        <v/>
      </c>
      <c r="AH316" s="155" t="str">
        <f t="shared" si="298"/>
        <v/>
      </c>
      <c r="AI316" s="155" t="str">
        <f t="shared" si="298"/>
        <v/>
      </c>
      <c r="AJ316" s="155" t="str">
        <f t="shared" si="298"/>
        <v/>
      </c>
      <c r="AK316" s="155" t="str">
        <f t="shared" si="298"/>
        <v/>
      </c>
      <c r="AL316" s="155" t="str">
        <f t="shared" si="298"/>
        <v/>
      </c>
      <c r="AM316" s="155" t="str">
        <f t="shared" si="298"/>
        <v/>
      </c>
      <c r="AN316" s="155" t="str">
        <f t="shared" si="298"/>
        <v/>
      </c>
      <c r="AO316" s="155" t="str">
        <f t="shared" si="298"/>
        <v/>
      </c>
      <c r="AP316" s="155" t="str">
        <f t="shared" si="298"/>
        <v/>
      </c>
      <c r="AQ316" s="155" t="str">
        <f t="shared" ref="AQ316:BO316" si="299">IF(OR(COUNTBLANK(AQ317:AQ323)=7,AQ317="SUM"),"",SUM(AQ317:AQ323))</f>
        <v/>
      </c>
      <c r="AR316" s="155" t="str">
        <f t="shared" si="299"/>
        <v/>
      </c>
      <c r="AS316" s="155" t="str">
        <f t="shared" si="299"/>
        <v/>
      </c>
      <c r="AT316" s="155" t="str">
        <f t="shared" si="299"/>
        <v/>
      </c>
      <c r="AU316" s="155" t="str">
        <f t="shared" si="299"/>
        <v/>
      </c>
      <c r="AV316" s="155" t="str">
        <f t="shared" si="299"/>
        <v/>
      </c>
      <c r="AW316" s="155" t="str">
        <f t="shared" si="299"/>
        <v/>
      </c>
      <c r="AX316" s="155" t="str">
        <f t="shared" si="299"/>
        <v/>
      </c>
      <c r="AY316" s="155" t="str">
        <f t="shared" si="299"/>
        <v/>
      </c>
      <c r="AZ316" s="155" t="str">
        <f t="shared" si="299"/>
        <v/>
      </c>
      <c r="BA316" s="155" t="str">
        <f t="shared" si="299"/>
        <v/>
      </c>
      <c r="BB316" s="155" t="str">
        <f t="shared" si="299"/>
        <v/>
      </c>
      <c r="BC316" s="155" t="str">
        <f t="shared" si="299"/>
        <v/>
      </c>
      <c r="BD316" s="155" t="str">
        <f t="shared" si="299"/>
        <v/>
      </c>
      <c r="BE316" s="155" t="str">
        <f t="shared" si="299"/>
        <v/>
      </c>
      <c r="BF316" s="155" t="str">
        <f t="shared" si="299"/>
        <v/>
      </c>
      <c r="BG316" s="155" t="str">
        <f t="shared" si="299"/>
        <v/>
      </c>
      <c r="BH316" s="155" t="str">
        <f t="shared" si="299"/>
        <v/>
      </c>
      <c r="BI316" s="155" t="str">
        <f t="shared" si="299"/>
        <v/>
      </c>
      <c r="BJ316" s="155" t="str">
        <f t="shared" si="299"/>
        <v/>
      </c>
      <c r="BK316" s="155" t="str">
        <f t="shared" si="299"/>
        <v/>
      </c>
      <c r="BL316" s="155" t="str">
        <f t="shared" si="299"/>
        <v/>
      </c>
      <c r="BM316" s="155" t="str">
        <f t="shared" si="299"/>
        <v/>
      </c>
      <c r="BN316" s="155" t="str">
        <f t="shared" si="299"/>
        <v/>
      </c>
      <c r="BO316" s="155" t="str">
        <f t="shared" si="299"/>
        <v/>
      </c>
    </row>
    <row r="317" spans="2:67">
      <c r="B317" s="728">
        <f>B316+1</f>
        <v>169</v>
      </c>
      <c r="C317" s="707"/>
      <c r="D317" s="708" t="s">
        <v>1123</v>
      </c>
      <c r="E317" s="702" t="s">
        <v>1312</v>
      </c>
      <c r="F317" s="709"/>
      <c r="G317" s="973" t="s">
        <v>783</v>
      </c>
      <c r="H317" s="973" t="s">
        <v>783</v>
      </c>
      <c r="I317" s="973" t="s">
        <v>783</v>
      </c>
      <c r="J317" s="973" t="s">
        <v>783</v>
      </c>
      <c r="K317" s="973" t="s">
        <v>783</v>
      </c>
      <c r="L317" s="973" t="s">
        <v>783</v>
      </c>
      <c r="M317" s="973" t="s">
        <v>783</v>
      </c>
      <c r="N317" s="973" t="s">
        <v>783</v>
      </c>
      <c r="O317" s="973" t="s">
        <v>783</v>
      </c>
      <c r="P317" s="973" t="s">
        <v>783</v>
      </c>
      <c r="Q317" s="973" t="s">
        <v>783</v>
      </c>
      <c r="R317" s="973" t="s">
        <v>783</v>
      </c>
      <c r="S317" s="973" t="s">
        <v>783</v>
      </c>
      <c r="T317" s="973" t="s">
        <v>783</v>
      </c>
      <c r="U317" s="973" t="s">
        <v>783</v>
      </c>
      <c r="V317" s="973" t="s">
        <v>783</v>
      </c>
      <c r="W317" s="973" t="s">
        <v>783</v>
      </c>
      <c r="X317" s="973" t="s">
        <v>783</v>
      </c>
      <c r="Y317" s="973" t="s">
        <v>783</v>
      </c>
      <c r="Z317" s="973" t="s">
        <v>783</v>
      </c>
      <c r="AA317" s="973" t="s">
        <v>783</v>
      </c>
      <c r="AB317" s="973" t="s">
        <v>783</v>
      </c>
      <c r="AC317" s="973" t="s">
        <v>783</v>
      </c>
      <c r="AD317" s="973" t="s">
        <v>783</v>
      </c>
      <c r="AE317" s="973" t="s">
        <v>783</v>
      </c>
      <c r="AF317" s="973" t="s">
        <v>783</v>
      </c>
      <c r="AG317" s="973" t="s">
        <v>783</v>
      </c>
      <c r="AH317" s="973" t="s">
        <v>783</v>
      </c>
      <c r="AI317" s="973" t="s">
        <v>783</v>
      </c>
      <c r="AJ317" s="973" t="s">
        <v>783</v>
      </c>
      <c r="AK317" s="973" t="s">
        <v>783</v>
      </c>
      <c r="AL317" s="973" t="s">
        <v>783</v>
      </c>
      <c r="AM317" s="973" t="s">
        <v>783</v>
      </c>
      <c r="AN317" s="973" t="s">
        <v>783</v>
      </c>
      <c r="AO317" s="973" t="s">
        <v>783</v>
      </c>
      <c r="AP317" s="973" t="s">
        <v>783</v>
      </c>
      <c r="AQ317" s="973" t="s">
        <v>783</v>
      </c>
      <c r="AR317" s="973" t="s">
        <v>783</v>
      </c>
      <c r="AS317" s="973" t="s">
        <v>783</v>
      </c>
      <c r="AT317" s="973" t="s">
        <v>783</v>
      </c>
      <c r="AU317" s="973" t="s">
        <v>783</v>
      </c>
      <c r="AV317" s="973" t="s">
        <v>783</v>
      </c>
      <c r="AW317" s="973" t="s">
        <v>783</v>
      </c>
      <c r="AX317" s="973" t="s">
        <v>783</v>
      </c>
      <c r="AY317" s="973" t="s">
        <v>783</v>
      </c>
      <c r="AZ317" s="973" t="s">
        <v>783</v>
      </c>
      <c r="BA317" s="973" t="s">
        <v>783</v>
      </c>
      <c r="BB317" s="973" t="s">
        <v>783</v>
      </c>
      <c r="BC317" s="973" t="s">
        <v>783</v>
      </c>
      <c r="BD317" s="973" t="s">
        <v>783</v>
      </c>
      <c r="BE317" s="973" t="s">
        <v>783</v>
      </c>
      <c r="BF317" s="973" t="s">
        <v>783</v>
      </c>
      <c r="BG317" s="973" t="s">
        <v>783</v>
      </c>
      <c r="BH317" s="973" t="s">
        <v>783</v>
      </c>
      <c r="BI317" s="973" t="s">
        <v>783</v>
      </c>
      <c r="BJ317" s="973" t="s">
        <v>783</v>
      </c>
      <c r="BK317" s="973" t="s">
        <v>783</v>
      </c>
      <c r="BL317" s="973" t="s">
        <v>783</v>
      </c>
      <c r="BM317" s="973" t="s">
        <v>783</v>
      </c>
      <c r="BN317" s="973" t="s">
        <v>783</v>
      </c>
      <c r="BO317" s="973" t="s">
        <v>783</v>
      </c>
    </row>
    <row r="318" spans="2:67">
      <c r="B318" s="728">
        <f>B317+1</f>
        <v>170</v>
      </c>
      <c r="C318" s="710"/>
      <c r="D318" s="708" t="s">
        <v>778</v>
      </c>
      <c r="E318" s="702" t="s">
        <v>1312</v>
      </c>
      <c r="F318" s="709"/>
      <c r="G318" s="973" t="s">
        <v>783</v>
      </c>
      <c r="H318" s="973" t="s">
        <v>783</v>
      </c>
      <c r="I318" s="973" t="s">
        <v>783</v>
      </c>
      <c r="J318" s="973" t="s">
        <v>783</v>
      </c>
      <c r="K318" s="973" t="s">
        <v>783</v>
      </c>
      <c r="L318" s="973" t="s">
        <v>783</v>
      </c>
      <c r="M318" s="973" t="s">
        <v>783</v>
      </c>
      <c r="N318" s="973" t="s">
        <v>783</v>
      </c>
      <c r="O318" s="973" t="s">
        <v>783</v>
      </c>
      <c r="P318" s="973" t="s">
        <v>783</v>
      </c>
      <c r="Q318" s="973" t="s">
        <v>783</v>
      </c>
      <c r="R318" s="973" t="s">
        <v>783</v>
      </c>
      <c r="S318" s="973" t="s">
        <v>783</v>
      </c>
      <c r="T318" s="973" t="s">
        <v>783</v>
      </c>
      <c r="U318" s="973" t="s">
        <v>783</v>
      </c>
      <c r="V318" s="973" t="s">
        <v>783</v>
      </c>
      <c r="W318" s="973" t="s">
        <v>783</v>
      </c>
      <c r="X318" s="973" t="s">
        <v>783</v>
      </c>
      <c r="Y318" s="973" t="s">
        <v>783</v>
      </c>
      <c r="Z318" s="973" t="s">
        <v>783</v>
      </c>
      <c r="AA318" s="973" t="s">
        <v>783</v>
      </c>
      <c r="AB318" s="973" t="s">
        <v>783</v>
      </c>
      <c r="AC318" s="973" t="s">
        <v>783</v>
      </c>
      <c r="AD318" s="973" t="s">
        <v>783</v>
      </c>
      <c r="AE318" s="973" t="s">
        <v>783</v>
      </c>
      <c r="AF318" s="973" t="s">
        <v>783</v>
      </c>
      <c r="AG318" s="973" t="s">
        <v>783</v>
      </c>
      <c r="AH318" s="973" t="s">
        <v>783</v>
      </c>
      <c r="AI318" s="973" t="s">
        <v>783</v>
      </c>
      <c r="AJ318" s="973" t="s">
        <v>783</v>
      </c>
      <c r="AK318" s="973" t="s">
        <v>783</v>
      </c>
      <c r="AL318" s="973" t="s">
        <v>783</v>
      </c>
      <c r="AM318" s="973" t="s">
        <v>783</v>
      </c>
      <c r="AN318" s="973" t="s">
        <v>783</v>
      </c>
      <c r="AO318" s="973" t="s">
        <v>783</v>
      </c>
      <c r="AP318" s="973" t="s">
        <v>783</v>
      </c>
      <c r="AQ318" s="973" t="s">
        <v>783</v>
      </c>
      <c r="AR318" s="973" t="s">
        <v>783</v>
      </c>
      <c r="AS318" s="973" t="s">
        <v>783</v>
      </c>
      <c r="AT318" s="973" t="s">
        <v>783</v>
      </c>
      <c r="AU318" s="973" t="s">
        <v>783</v>
      </c>
      <c r="AV318" s="973" t="s">
        <v>783</v>
      </c>
      <c r="AW318" s="973" t="s">
        <v>783</v>
      </c>
      <c r="AX318" s="973" t="s">
        <v>783</v>
      </c>
      <c r="AY318" s="973" t="s">
        <v>783</v>
      </c>
      <c r="AZ318" s="973" t="s">
        <v>783</v>
      </c>
      <c r="BA318" s="973" t="s">
        <v>783</v>
      </c>
      <c r="BB318" s="973" t="s">
        <v>783</v>
      </c>
      <c r="BC318" s="973" t="s">
        <v>783</v>
      </c>
      <c r="BD318" s="973" t="s">
        <v>783</v>
      </c>
      <c r="BE318" s="973" t="s">
        <v>783</v>
      </c>
      <c r="BF318" s="973" t="s">
        <v>783</v>
      </c>
      <c r="BG318" s="973" t="s">
        <v>783</v>
      </c>
      <c r="BH318" s="973" t="s">
        <v>783</v>
      </c>
      <c r="BI318" s="973" t="s">
        <v>783</v>
      </c>
      <c r="BJ318" s="973" t="s">
        <v>783</v>
      </c>
      <c r="BK318" s="973" t="s">
        <v>783</v>
      </c>
      <c r="BL318" s="973" t="s">
        <v>783</v>
      </c>
      <c r="BM318" s="973" t="s">
        <v>783</v>
      </c>
      <c r="BN318" s="973" t="s">
        <v>783</v>
      </c>
      <c r="BO318" s="973" t="s">
        <v>783</v>
      </c>
    </row>
    <row r="319" spans="2:67">
      <c r="B319" s="728">
        <f>B318+1</f>
        <v>171</v>
      </c>
      <c r="C319" s="707"/>
      <c r="D319" s="708" t="s">
        <v>795</v>
      </c>
      <c r="E319" s="702" t="s">
        <v>1312</v>
      </c>
      <c r="F319" s="709"/>
      <c r="G319" s="973" t="s">
        <v>783</v>
      </c>
      <c r="H319" s="973" t="s">
        <v>783</v>
      </c>
      <c r="I319" s="973" t="s">
        <v>783</v>
      </c>
      <c r="J319" s="973" t="s">
        <v>783</v>
      </c>
      <c r="K319" s="973" t="s">
        <v>783</v>
      </c>
      <c r="L319" s="973" t="s">
        <v>783</v>
      </c>
      <c r="M319" s="973" t="s">
        <v>783</v>
      </c>
      <c r="N319" s="973" t="s">
        <v>783</v>
      </c>
      <c r="O319" s="973" t="s">
        <v>783</v>
      </c>
      <c r="P319" s="973" t="s">
        <v>783</v>
      </c>
      <c r="Q319" s="973" t="s">
        <v>783</v>
      </c>
      <c r="R319" s="973" t="s">
        <v>783</v>
      </c>
      <c r="S319" s="973" t="s">
        <v>783</v>
      </c>
      <c r="T319" s="973" t="s">
        <v>783</v>
      </c>
      <c r="U319" s="973" t="s">
        <v>783</v>
      </c>
      <c r="V319" s="973" t="s">
        <v>783</v>
      </c>
      <c r="W319" s="973" t="s">
        <v>783</v>
      </c>
      <c r="X319" s="973" t="s">
        <v>783</v>
      </c>
      <c r="Y319" s="973" t="s">
        <v>783</v>
      </c>
      <c r="Z319" s="973" t="s">
        <v>783</v>
      </c>
      <c r="AA319" s="973" t="s">
        <v>783</v>
      </c>
      <c r="AB319" s="973" t="s">
        <v>783</v>
      </c>
      <c r="AC319" s="973" t="s">
        <v>783</v>
      </c>
      <c r="AD319" s="973" t="s">
        <v>783</v>
      </c>
      <c r="AE319" s="973" t="s">
        <v>783</v>
      </c>
      <c r="AF319" s="973" t="s">
        <v>783</v>
      </c>
      <c r="AG319" s="973" t="s">
        <v>783</v>
      </c>
      <c r="AH319" s="973" t="s">
        <v>783</v>
      </c>
      <c r="AI319" s="973" t="s">
        <v>783</v>
      </c>
      <c r="AJ319" s="973" t="s">
        <v>783</v>
      </c>
      <c r="AK319" s="973" t="s">
        <v>783</v>
      </c>
      <c r="AL319" s="973" t="s">
        <v>783</v>
      </c>
      <c r="AM319" s="973" t="s">
        <v>783</v>
      </c>
      <c r="AN319" s="973" t="s">
        <v>783</v>
      </c>
      <c r="AO319" s="973" t="s">
        <v>783</v>
      </c>
      <c r="AP319" s="973" t="s">
        <v>783</v>
      </c>
      <c r="AQ319" s="973" t="s">
        <v>783</v>
      </c>
      <c r="AR319" s="973" t="s">
        <v>783</v>
      </c>
      <c r="AS319" s="973" t="s">
        <v>783</v>
      </c>
      <c r="AT319" s="973" t="s">
        <v>783</v>
      </c>
      <c r="AU319" s="973" t="s">
        <v>783</v>
      </c>
      <c r="AV319" s="973" t="s">
        <v>783</v>
      </c>
      <c r="AW319" s="973" t="s">
        <v>783</v>
      </c>
      <c r="AX319" s="973" t="s">
        <v>783</v>
      </c>
      <c r="AY319" s="973" t="s">
        <v>783</v>
      </c>
      <c r="AZ319" s="973" t="s">
        <v>783</v>
      </c>
      <c r="BA319" s="973" t="s">
        <v>783</v>
      </c>
      <c r="BB319" s="973" t="s">
        <v>783</v>
      </c>
      <c r="BC319" s="973" t="s">
        <v>783</v>
      </c>
      <c r="BD319" s="973" t="s">
        <v>783</v>
      </c>
      <c r="BE319" s="973" t="s">
        <v>783</v>
      </c>
      <c r="BF319" s="973" t="s">
        <v>783</v>
      </c>
      <c r="BG319" s="973" t="s">
        <v>783</v>
      </c>
      <c r="BH319" s="973" t="s">
        <v>783</v>
      </c>
      <c r="BI319" s="973" t="s">
        <v>783</v>
      </c>
      <c r="BJ319" s="973" t="s">
        <v>783</v>
      </c>
      <c r="BK319" s="973" t="s">
        <v>783</v>
      </c>
      <c r="BL319" s="973" t="s">
        <v>783</v>
      </c>
      <c r="BM319" s="973" t="s">
        <v>783</v>
      </c>
      <c r="BN319" s="973" t="s">
        <v>783</v>
      </c>
      <c r="BO319" s="973" t="s">
        <v>783</v>
      </c>
    </row>
    <row r="320" spans="2:67">
      <c r="B320" s="728">
        <f>B319+1</f>
        <v>172</v>
      </c>
      <c r="C320" s="710"/>
      <c r="D320" s="708" t="s">
        <v>1125</v>
      </c>
      <c r="E320" s="702" t="s">
        <v>1312</v>
      </c>
      <c r="F320" s="709"/>
      <c r="G320" s="973" t="s">
        <v>783</v>
      </c>
      <c r="H320" s="973" t="s">
        <v>783</v>
      </c>
      <c r="I320" s="973" t="s">
        <v>783</v>
      </c>
      <c r="J320" s="973" t="s">
        <v>783</v>
      </c>
      <c r="K320" s="973" t="s">
        <v>783</v>
      </c>
      <c r="L320" s="973" t="s">
        <v>783</v>
      </c>
      <c r="M320" s="973" t="s">
        <v>783</v>
      </c>
      <c r="N320" s="973" t="s">
        <v>783</v>
      </c>
      <c r="O320" s="973" t="s">
        <v>783</v>
      </c>
      <c r="P320" s="973" t="s">
        <v>783</v>
      </c>
      <c r="Q320" s="973" t="s">
        <v>783</v>
      </c>
      <c r="R320" s="973" t="s">
        <v>783</v>
      </c>
      <c r="S320" s="973" t="s">
        <v>783</v>
      </c>
      <c r="T320" s="973" t="s">
        <v>783</v>
      </c>
      <c r="U320" s="973" t="s">
        <v>783</v>
      </c>
      <c r="V320" s="973" t="s">
        <v>783</v>
      </c>
      <c r="W320" s="973" t="s">
        <v>783</v>
      </c>
      <c r="X320" s="973" t="s">
        <v>783</v>
      </c>
      <c r="Y320" s="973" t="s">
        <v>783</v>
      </c>
      <c r="Z320" s="973" t="s">
        <v>783</v>
      </c>
      <c r="AA320" s="973" t="s">
        <v>783</v>
      </c>
      <c r="AB320" s="973" t="s">
        <v>783</v>
      </c>
      <c r="AC320" s="973" t="s">
        <v>783</v>
      </c>
      <c r="AD320" s="973" t="s">
        <v>783</v>
      </c>
      <c r="AE320" s="973" t="s">
        <v>783</v>
      </c>
      <c r="AF320" s="973" t="s">
        <v>783</v>
      </c>
      <c r="AG320" s="973" t="s">
        <v>783</v>
      </c>
      <c r="AH320" s="973" t="s">
        <v>783</v>
      </c>
      <c r="AI320" s="973" t="s">
        <v>783</v>
      </c>
      <c r="AJ320" s="973" t="s">
        <v>783</v>
      </c>
      <c r="AK320" s="973" t="s">
        <v>783</v>
      </c>
      <c r="AL320" s="973" t="s">
        <v>783</v>
      </c>
      <c r="AM320" s="973" t="s">
        <v>783</v>
      </c>
      <c r="AN320" s="973" t="s">
        <v>783</v>
      </c>
      <c r="AO320" s="973" t="s">
        <v>783</v>
      </c>
      <c r="AP320" s="973" t="s">
        <v>783</v>
      </c>
      <c r="AQ320" s="973" t="s">
        <v>783</v>
      </c>
      <c r="AR320" s="973" t="s">
        <v>783</v>
      </c>
      <c r="AS320" s="973" t="s">
        <v>783</v>
      </c>
      <c r="AT320" s="973" t="s">
        <v>783</v>
      </c>
      <c r="AU320" s="973" t="s">
        <v>783</v>
      </c>
      <c r="AV320" s="973" t="s">
        <v>783</v>
      </c>
      <c r="AW320" s="973" t="s">
        <v>783</v>
      </c>
      <c r="AX320" s="973" t="s">
        <v>783</v>
      </c>
      <c r="AY320" s="973" t="s">
        <v>783</v>
      </c>
      <c r="AZ320" s="973" t="s">
        <v>783</v>
      </c>
      <c r="BA320" s="973" t="s">
        <v>783</v>
      </c>
      <c r="BB320" s="973" t="s">
        <v>783</v>
      </c>
      <c r="BC320" s="973" t="s">
        <v>783</v>
      </c>
      <c r="BD320" s="973" t="s">
        <v>783</v>
      </c>
      <c r="BE320" s="973" t="s">
        <v>783</v>
      </c>
      <c r="BF320" s="973" t="s">
        <v>783</v>
      </c>
      <c r="BG320" s="973" t="s">
        <v>783</v>
      </c>
      <c r="BH320" s="973" t="s">
        <v>783</v>
      </c>
      <c r="BI320" s="973" t="s">
        <v>783</v>
      </c>
      <c r="BJ320" s="973" t="s">
        <v>783</v>
      </c>
      <c r="BK320" s="973" t="s">
        <v>783</v>
      </c>
      <c r="BL320" s="973" t="s">
        <v>783</v>
      </c>
      <c r="BM320" s="973" t="s">
        <v>783</v>
      </c>
      <c r="BN320" s="973" t="s">
        <v>783</v>
      </c>
      <c r="BO320" s="973" t="s">
        <v>783</v>
      </c>
    </row>
    <row r="321" spans="2:67">
      <c r="B321" s="728">
        <f>B320+1</f>
        <v>173</v>
      </c>
      <c r="C321" s="707"/>
      <c r="D321" s="708" t="s">
        <v>1126</v>
      </c>
      <c r="E321" s="702" t="s">
        <v>1312</v>
      </c>
      <c r="F321" s="709"/>
      <c r="G321" s="973" t="s">
        <v>783</v>
      </c>
      <c r="H321" s="973" t="s">
        <v>783</v>
      </c>
      <c r="I321" s="973" t="s">
        <v>783</v>
      </c>
      <c r="J321" s="973" t="s">
        <v>783</v>
      </c>
      <c r="K321" s="973" t="s">
        <v>783</v>
      </c>
      <c r="L321" s="973" t="s">
        <v>783</v>
      </c>
      <c r="M321" s="973" t="s">
        <v>783</v>
      </c>
      <c r="N321" s="973" t="s">
        <v>783</v>
      </c>
      <c r="O321" s="973" t="s">
        <v>783</v>
      </c>
      <c r="P321" s="973" t="s">
        <v>783</v>
      </c>
      <c r="Q321" s="973" t="s">
        <v>783</v>
      </c>
      <c r="R321" s="973" t="s">
        <v>783</v>
      </c>
      <c r="S321" s="973" t="s">
        <v>783</v>
      </c>
      <c r="T321" s="973" t="s">
        <v>783</v>
      </c>
      <c r="U321" s="973" t="s">
        <v>783</v>
      </c>
      <c r="V321" s="973" t="s">
        <v>783</v>
      </c>
      <c r="W321" s="973" t="s">
        <v>783</v>
      </c>
      <c r="X321" s="973" t="s">
        <v>783</v>
      </c>
      <c r="Y321" s="973" t="s">
        <v>783</v>
      </c>
      <c r="Z321" s="973" t="s">
        <v>783</v>
      </c>
      <c r="AA321" s="973" t="s">
        <v>783</v>
      </c>
      <c r="AB321" s="973" t="s">
        <v>783</v>
      </c>
      <c r="AC321" s="973" t="s">
        <v>783</v>
      </c>
      <c r="AD321" s="973" t="s">
        <v>783</v>
      </c>
      <c r="AE321" s="973" t="s">
        <v>783</v>
      </c>
      <c r="AF321" s="973" t="s">
        <v>783</v>
      </c>
      <c r="AG321" s="973" t="s">
        <v>783</v>
      </c>
      <c r="AH321" s="973" t="s">
        <v>783</v>
      </c>
      <c r="AI321" s="973" t="s">
        <v>783</v>
      </c>
      <c r="AJ321" s="973" t="s">
        <v>783</v>
      </c>
      <c r="AK321" s="973" t="s">
        <v>783</v>
      </c>
      <c r="AL321" s="973" t="s">
        <v>783</v>
      </c>
      <c r="AM321" s="973" t="s">
        <v>783</v>
      </c>
      <c r="AN321" s="973" t="s">
        <v>783</v>
      </c>
      <c r="AO321" s="973" t="s">
        <v>783</v>
      </c>
      <c r="AP321" s="973" t="s">
        <v>783</v>
      </c>
      <c r="AQ321" s="973" t="s">
        <v>783</v>
      </c>
      <c r="AR321" s="973" t="s">
        <v>783</v>
      </c>
      <c r="AS321" s="973" t="s">
        <v>783</v>
      </c>
      <c r="AT321" s="973" t="s">
        <v>783</v>
      </c>
      <c r="AU321" s="973" t="s">
        <v>783</v>
      </c>
      <c r="AV321" s="973" t="s">
        <v>783</v>
      </c>
      <c r="AW321" s="973" t="s">
        <v>783</v>
      </c>
      <c r="AX321" s="973" t="s">
        <v>783</v>
      </c>
      <c r="AY321" s="973" t="s">
        <v>783</v>
      </c>
      <c r="AZ321" s="973" t="s">
        <v>783</v>
      </c>
      <c r="BA321" s="973" t="s">
        <v>783</v>
      </c>
      <c r="BB321" s="973" t="s">
        <v>783</v>
      </c>
      <c r="BC321" s="973" t="s">
        <v>783</v>
      </c>
      <c r="BD321" s="973" t="s">
        <v>783</v>
      </c>
      <c r="BE321" s="973" t="s">
        <v>783</v>
      </c>
      <c r="BF321" s="973" t="s">
        <v>783</v>
      </c>
      <c r="BG321" s="973" t="s">
        <v>783</v>
      </c>
      <c r="BH321" s="973" t="s">
        <v>783</v>
      </c>
      <c r="BI321" s="973" t="s">
        <v>783</v>
      </c>
      <c r="BJ321" s="973" t="s">
        <v>783</v>
      </c>
      <c r="BK321" s="973" t="s">
        <v>783</v>
      </c>
      <c r="BL321" s="973" t="s">
        <v>783</v>
      </c>
      <c r="BM321" s="973" t="s">
        <v>783</v>
      </c>
      <c r="BN321" s="973" t="s">
        <v>783</v>
      </c>
      <c r="BO321" s="973" t="s">
        <v>783</v>
      </c>
    </row>
    <row r="322" spans="2:67">
      <c r="B322" s="728" t="s">
        <v>832</v>
      </c>
      <c r="C322" s="707"/>
      <c r="D322" s="708" t="s">
        <v>831</v>
      </c>
      <c r="E322" s="702" t="s">
        <v>1312</v>
      </c>
      <c r="F322" s="709"/>
      <c r="G322" s="973" t="s">
        <v>783</v>
      </c>
      <c r="H322" s="973" t="s">
        <v>783</v>
      </c>
      <c r="I322" s="973" t="s">
        <v>783</v>
      </c>
      <c r="J322" s="973" t="s">
        <v>783</v>
      </c>
      <c r="K322" s="973" t="s">
        <v>783</v>
      </c>
      <c r="L322" s="973" t="s">
        <v>783</v>
      </c>
      <c r="M322" s="973" t="s">
        <v>783</v>
      </c>
      <c r="N322" s="973" t="s">
        <v>783</v>
      </c>
      <c r="O322" s="973" t="s">
        <v>783</v>
      </c>
      <c r="P322" s="973" t="s">
        <v>783</v>
      </c>
      <c r="Q322" s="973" t="s">
        <v>783</v>
      </c>
      <c r="R322" s="973" t="s">
        <v>783</v>
      </c>
      <c r="S322" s="973" t="s">
        <v>783</v>
      </c>
      <c r="T322" s="973" t="s">
        <v>783</v>
      </c>
      <c r="U322" s="973" t="s">
        <v>783</v>
      </c>
      <c r="V322" s="973" t="s">
        <v>783</v>
      </c>
      <c r="W322" s="973" t="s">
        <v>783</v>
      </c>
      <c r="X322" s="973" t="s">
        <v>783</v>
      </c>
      <c r="Y322" s="973" t="s">
        <v>783</v>
      </c>
      <c r="Z322" s="973" t="s">
        <v>783</v>
      </c>
      <c r="AA322" s="973" t="s">
        <v>783</v>
      </c>
      <c r="AB322" s="973" t="s">
        <v>783</v>
      </c>
      <c r="AC322" s="973" t="s">
        <v>783</v>
      </c>
      <c r="AD322" s="973" t="s">
        <v>783</v>
      </c>
      <c r="AE322" s="973" t="s">
        <v>783</v>
      </c>
      <c r="AF322" s="973" t="s">
        <v>783</v>
      </c>
      <c r="AG322" s="973" t="s">
        <v>783</v>
      </c>
      <c r="AH322" s="973" t="s">
        <v>783</v>
      </c>
      <c r="AI322" s="973" t="s">
        <v>783</v>
      </c>
      <c r="AJ322" s="973" t="s">
        <v>783</v>
      </c>
      <c r="AK322" s="973" t="s">
        <v>783</v>
      </c>
      <c r="AL322" s="973" t="s">
        <v>783</v>
      </c>
      <c r="AM322" s="973" t="s">
        <v>783</v>
      </c>
      <c r="AN322" s="973" t="s">
        <v>783</v>
      </c>
      <c r="AO322" s="973" t="s">
        <v>783</v>
      </c>
      <c r="AP322" s="973" t="s">
        <v>783</v>
      </c>
      <c r="AQ322" s="973" t="s">
        <v>783</v>
      </c>
      <c r="AR322" s="973" t="s">
        <v>783</v>
      </c>
      <c r="AS322" s="973" t="s">
        <v>783</v>
      </c>
      <c r="AT322" s="973" t="s">
        <v>783</v>
      </c>
      <c r="AU322" s="973" t="s">
        <v>783</v>
      </c>
      <c r="AV322" s="973" t="s">
        <v>783</v>
      </c>
      <c r="AW322" s="973" t="s">
        <v>783</v>
      </c>
      <c r="AX322" s="973" t="s">
        <v>783</v>
      </c>
      <c r="AY322" s="973" t="s">
        <v>783</v>
      </c>
      <c r="AZ322" s="973" t="s">
        <v>783</v>
      </c>
      <c r="BA322" s="973" t="s">
        <v>783</v>
      </c>
      <c r="BB322" s="973" t="s">
        <v>783</v>
      </c>
      <c r="BC322" s="973" t="s">
        <v>783</v>
      </c>
      <c r="BD322" s="973" t="s">
        <v>783</v>
      </c>
      <c r="BE322" s="973" t="s">
        <v>783</v>
      </c>
      <c r="BF322" s="973" t="s">
        <v>783</v>
      </c>
      <c r="BG322" s="973" t="s">
        <v>783</v>
      </c>
      <c r="BH322" s="973" t="s">
        <v>783</v>
      </c>
      <c r="BI322" s="973" t="s">
        <v>783</v>
      </c>
      <c r="BJ322" s="973" t="s">
        <v>783</v>
      </c>
      <c r="BK322" s="973" t="s">
        <v>783</v>
      </c>
      <c r="BL322" s="973" t="s">
        <v>783</v>
      </c>
      <c r="BM322" s="973" t="s">
        <v>783</v>
      </c>
      <c r="BN322" s="973" t="s">
        <v>783</v>
      </c>
      <c r="BO322" s="973" t="s">
        <v>783</v>
      </c>
    </row>
    <row r="323" spans="2:67">
      <c r="B323" s="728">
        <v>174</v>
      </c>
      <c r="C323" s="710"/>
      <c r="D323" s="669" t="s">
        <v>191</v>
      </c>
      <c r="E323" s="702" t="s">
        <v>1312</v>
      </c>
      <c r="F323" s="709"/>
      <c r="G323" s="973" t="s">
        <v>783</v>
      </c>
      <c r="H323" s="973" t="s">
        <v>783</v>
      </c>
      <c r="I323" s="973" t="s">
        <v>783</v>
      </c>
      <c r="J323" s="973" t="s">
        <v>783</v>
      </c>
      <c r="K323" s="973" t="s">
        <v>783</v>
      </c>
      <c r="L323" s="973" t="s">
        <v>783</v>
      </c>
      <c r="M323" s="973" t="s">
        <v>783</v>
      </c>
      <c r="N323" s="973" t="s">
        <v>783</v>
      </c>
      <c r="O323" s="973" t="s">
        <v>783</v>
      </c>
      <c r="P323" s="973" t="s">
        <v>783</v>
      </c>
      <c r="Q323" s="973" t="s">
        <v>783</v>
      </c>
      <c r="R323" s="973" t="s">
        <v>783</v>
      </c>
      <c r="S323" s="973" t="s">
        <v>783</v>
      </c>
      <c r="T323" s="973" t="s">
        <v>783</v>
      </c>
      <c r="U323" s="973" t="s">
        <v>783</v>
      </c>
      <c r="V323" s="973" t="s">
        <v>783</v>
      </c>
      <c r="W323" s="973" t="s">
        <v>783</v>
      </c>
      <c r="X323" s="973" t="s">
        <v>783</v>
      </c>
      <c r="Y323" s="973" t="s">
        <v>783</v>
      </c>
      <c r="Z323" s="973" t="s">
        <v>783</v>
      </c>
      <c r="AA323" s="973" t="s">
        <v>783</v>
      </c>
      <c r="AB323" s="973" t="s">
        <v>783</v>
      </c>
      <c r="AC323" s="973" t="s">
        <v>783</v>
      </c>
      <c r="AD323" s="973" t="s">
        <v>783</v>
      </c>
      <c r="AE323" s="973" t="s">
        <v>783</v>
      </c>
      <c r="AF323" s="973" t="s">
        <v>783</v>
      </c>
      <c r="AG323" s="973" t="s">
        <v>783</v>
      </c>
      <c r="AH323" s="973" t="s">
        <v>783</v>
      </c>
      <c r="AI323" s="973" t="s">
        <v>783</v>
      </c>
      <c r="AJ323" s="973" t="s">
        <v>783</v>
      </c>
      <c r="AK323" s="973" t="s">
        <v>783</v>
      </c>
      <c r="AL323" s="973" t="s">
        <v>783</v>
      </c>
      <c r="AM323" s="973" t="s">
        <v>783</v>
      </c>
      <c r="AN323" s="973" t="s">
        <v>783</v>
      </c>
      <c r="AO323" s="973" t="s">
        <v>783</v>
      </c>
      <c r="AP323" s="973" t="s">
        <v>783</v>
      </c>
      <c r="AQ323" s="973" t="s">
        <v>783</v>
      </c>
      <c r="AR323" s="973" t="s">
        <v>783</v>
      </c>
      <c r="AS323" s="973" t="s">
        <v>783</v>
      </c>
      <c r="AT323" s="973" t="s">
        <v>783</v>
      </c>
      <c r="AU323" s="973" t="s">
        <v>783</v>
      </c>
      <c r="AV323" s="973" t="s">
        <v>783</v>
      </c>
      <c r="AW323" s="973" t="s">
        <v>783</v>
      </c>
      <c r="AX323" s="973" t="s">
        <v>783</v>
      </c>
      <c r="AY323" s="973" t="s">
        <v>783</v>
      </c>
      <c r="AZ323" s="973" t="s">
        <v>783</v>
      </c>
      <c r="BA323" s="973" t="s">
        <v>783</v>
      </c>
      <c r="BB323" s="973" t="s">
        <v>783</v>
      </c>
      <c r="BC323" s="973" t="s">
        <v>783</v>
      </c>
      <c r="BD323" s="973" t="s">
        <v>783</v>
      </c>
      <c r="BE323" s="973" t="s">
        <v>783</v>
      </c>
      <c r="BF323" s="973" t="s">
        <v>783</v>
      </c>
      <c r="BG323" s="973" t="s">
        <v>783</v>
      </c>
      <c r="BH323" s="973" t="s">
        <v>783</v>
      </c>
      <c r="BI323" s="973" t="s">
        <v>783</v>
      </c>
      <c r="BJ323" s="973" t="s">
        <v>783</v>
      </c>
      <c r="BK323" s="973" t="s">
        <v>783</v>
      </c>
      <c r="BL323" s="973" t="s">
        <v>783</v>
      </c>
      <c r="BM323" s="973" t="s">
        <v>783</v>
      </c>
      <c r="BN323" s="973" t="s">
        <v>783</v>
      </c>
      <c r="BO323" s="973" t="s">
        <v>783</v>
      </c>
    </row>
    <row r="324" spans="2:67">
      <c r="B324" s="728">
        <f t="shared" ref="B324:B332" si="300">B323+1</f>
        <v>175</v>
      </c>
      <c r="C324" s="59" t="s">
        <v>746</v>
      </c>
      <c r="D324" s="640"/>
      <c r="E324" s="702" t="s">
        <v>1312</v>
      </c>
      <c r="F324" s="709"/>
      <c r="G324" s="155" t="str">
        <f>IF(OR(COUNTBLANK(G325:G333)=8,G325="SUM"),"",SUM(G325:G333))</f>
        <v/>
      </c>
      <c r="H324" s="155" t="str">
        <f t="shared" ref="H324:AF324" si="301">IF(OR(COUNTBLANK(H325:H333)=8,H325="SUM"),"",SUM(H325:H333))</f>
        <v/>
      </c>
      <c r="I324" s="155" t="str">
        <f t="shared" si="301"/>
        <v/>
      </c>
      <c r="J324" s="155" t="str">
        <f t="shared" si="301"/>
        <v/>
      </c>
      <c r="K324" s="155" t="str">
        <f t="shared" si="301"/>
        <v/>
      </c>
      <c r="L324" s="155" t="str">
        <f t="shared" si="301"/>
        <v/>
      </c>
      <c r="M324" s="155" t="str">
        <f t="shared" si="301"/>
        <v/>
      </c>
      <c r="N324" s="155" t="str">
        <f t="shared" si="301"/>
        <v/>
      </c>
      <c r="O324" s="155" t="str">
        <f t="shared" si="301"/>
        <v/>
      </c>
      <c r="P324" s="155" t="str">
        <f t="shared" si="301"/>
        <v/>
      </c>
      <c r="Q324" s="155" t="str">
        <f t="shared" si="301"/>
        <v/>
      </c>
      <c r="R324" s="155" t="str">
        <f t="shared" si="301"/>
        <v/>
      </c>
      <c r="S324" s="155" t="str">
        <f t="shared" si="301"/>
        <v/>
      </c>
      <c r="T324" s="155" t="str">
        <f t="shared" si="301"/>
        <v/>
      </c>
      <c r="U324" s="155" t="str">
        <f t="shared" si="301"/>
        <v/>
      </c>
      <c r="V324" s="155" t="str">
        <f t="shared" si="301"/>
        <v/>
      </c>
      <c r="W324" s="155" t="str">
        <f t="shared" si="301"/>
        <v/>
      </c>
      <c r="X324" s="155" t="str">
        <f t="shared" si="301"/>
        <v/>
      </c>
      <c r="Y324" s="155" t="str">
        <f t="shared" si="301"/>
        <v/>
      </c>
      <c r="Z324" s="155" t="str">
        <f t="shared" si="301"/>
        <v/>
      </c>
      <c r="AA324" s="155" t="str">
        <f t="shared" si="301"/>
        <v/>
      </c>
      <c r="AB324" s="155" t="str">
        <f t="shared" si="301"/>
        <v/>
      </c>
      <c r="AC324" s="155" t="str">
        <f t="shared" si="301"/>
        <v/>
      </c>
      <c r="AD324" s="155" t="str">
        <f t="shared" si="301"/>
        <v/>
      </c>
      <c r="AE324" s="155" t="str">
        <f t="shared" si="301"/>
        <v/>
      </c>
      <c r="AF324" s="155" t="str">
        <f t="shared" si="301"/>
        <v/>
      </c>
      <c r="AG324" s="155" t="str">
        <f t="shared" ref="AG324:AP324" si="302">IF(OR(COUNTBLANK(AG325:AG333)=8,AG325="SUM"),"",SUM(AG325:AG333))</f>
        <v/>
      </c>
      <c r="AH324" s="155" t="str">
        <f t="shared" si="302"/>
        <v/>
      </c>
      <c r="AI324" s="155" t="str">
        <f t="shared" si="302"/>
        <v/>
      </c>
      <c r="AJ324" s="155" t="str">
        <f t="shared" si="302"/>
        <v/>
      </c>
      <c r="AK324" s="155" t="str">
        <f t="shared" si="302"/>
        <v/>
      </c>
      <c r="AL324" s="155" t="str">
        <f t="shared" si="302"/>
        <v/>
      </c>
      <c r="AM324" s="155" t="str">
        <f t="shared" si="302"/>
        <v/>
      </c>
      <c r="AN324" s="155" t="str">
        <f t="shared" si="302"/>
        <v/>
      </c>
      <c r="AO324" s="155" t="str">
        <f t="shared" si="302"/>
        <v/>
      </c>
      <c r="AP324" s="155" t="str">
        <f t="shared" si="302"/>
        <v/>
      </c>
      <c r="AQ324" s="155" t="str">
        <f t="shared" ref="AQ324:BO324" si="303">IF(OR(COUNTBLANK(AQ325:AQ333)=8,AQ325="SUM"),"",SUM(AQ325:AQ333))</f>
        <v/>
      </c>
      <c r="AR324" s="155" t="str">
        <f t="shared" si="303"/>
        <v/>
      </c>
      <c r="AS324" s="155" t="str">
        <f t="shared" si="303"/>
        <v/>
      </c>
      <c r="AT324" s="155" t="str">
        <f t="shared" si="303"/>
        <v/>
      </c>
      <c r="AU324" s="155" t="str">
        <f t="shared" si="303"/>
        <v/>
      </c>
      <c r="AV324" s="155" t="str">
        <f t="shared" si="303"/>
        <v/>
      </c>
      <c r="AW324" s="155" t="str">
        <f t="shared" si="303"/>
        <v/>
      </c>
      <c r="AX324" s="155" t="str">
        <f t="shared" si="303"/>
        <v/>
      </c>
      <c r="AY324" s="155" t="str">
        <f t="shared" si="303"/>
        <v/>
      </c>
      <c r="AZ324" s="155" t="str">
        <f t="shared" si="303"/>
        <v/>
      </c>
      <c r="BA324" s="155" t="str">
        <f t="shared" si="303"/>
        <v/>
      </c>
      <c r="BB324" s="155" t="str">
        <f t="shared" si="303"/>
        <v/>
      </c>
      <c r="BC324" s="155" t="str">
        <f t="shared" si="303"/>
        <v/>
      </c>
      <c r="BD324" s="155" t="str">
        <f t="shared" si="303"/>
        <v/>
      </c>
      <c r="BE324" s="155" t="str">
        <f t="shared" si="303"/>
        <v/>
      </c>
      <c r="BF324" s="155" t="str">
        <f t="shared" si="303"/>
        <v/>
      </c>
      <c r="BG324" s="155" t="str">
        <f t="shared" si="303"/>
        <v/>
      </c>
      <c r="BH324" s="155" t="str">
        <f t="shared" si="303"/>
        <v/>
      </c>
      <c r="BI324" s="155" t="str">
        <f t="shared" si="303"/>
        <v/>
      </c>
      <c r="BJ324" s="155" t="str">
        <f t="shared" si="303"/>
        <v/>
      </c>
      <c r="BK324" s="155" t="str">
        <f t="shared" si="303"/>
        <v/>
      </c>
      <c r="BL324" s="155" t="str">
        <f t="shared" si="303"/>
        <v/>
      </c>
      <c r="BM324" s="155" t="str">
        <f t="shared" si="303"/>
        <v/>
      </c>
      <c r="BN324" s="155" t="str">
        <f t="shared" si="303"/>
        <v/>
      </c>
      <c r="BO324" s="155" t="str">
        <f t="shared" si="303"/>
        <v/>
      </c>
    </row>
    <row r="325" spans="2:67">
      <c r="B325" s="728">
        <f t="shared" si="300"/>
        <v>176</v>
      </c>
      <c r="C325" s="60"/>
      <c r="D325" s="701" t="s">
        <v>703</v>
      </c>
      <c r="E325" s="812" t="s">
        <v>1312</v>
      </c>
      <c r="F325" s="838"/>
      <c r="G325" s="973" t="s">
        <v>783</v>
      </c>
      <c r="H325" s="973" t="s">
        <v>783</v>
      </c>
      <c r="I325" s="973" t="s">
        <v>783</v>
      </c>
      <c r="J325" s="973" t="s">
        <v>783</v>
      </c>
      <c r="K325" s="973" t="s">
        <v>783</v>
      </c>
      <c r="L325" s="973" t="s">
        <v>783</v>
      </c>
      <c r="M325" s="973" t="s">
        <v>783</v>
      </c>
      <c r="N325" s="973" t="s">
        <v>783</v>
      </c>
      <c r="O325" s="973" t="s">
        <v>783</v>
      </c>
      <c r="P325" s="973" t="s">
        <v>783</v>
      </c>
      <c r="Q325" s="973" t="s">
        <v>783</v>
      </c>
      <c r="R325" s="973" t="s">
        <v>783</v>
      </c>
      <c r="S325" s="973" t="s">
        <v>783</v>
      </c>
      <c r="T325" s="973" t="s">
        <v>783</v>
      </c>
      <c r="U325" s="973" t="s">
        <v>783</v>
      </c>
      <c r="V325" s="973" t="s">
        <v>783</v>
      </c>
      <c r="W325" s="973" t="s">
        <v>783</v>
      </c>
      <c r="X325" s="973" t="s">
        <v>783</v>
      </c>
      <c r="Y325" s="973" t="s">
        <v>783</v>
      </c>
      <c r="Z325" s="973" t="s">
        <v>783</v>
      </c>
      <c r="AA325" s="973" t="s">
        <v>783</v>
      </c>
      <c r="AB325" s="973" t="s">
        <v>783</v>
      </c>
      <c r="AC325" s="973" t="s">
        <v>783</v>
      </c>
      <c r="AD325" s="973" t="s">
        <v>783</v>
      </c>
      <c r="AE325" s="973" t="s">
        <v>783</v>
      </c>
      <c r="AF325" s="973" t="s">
        <v>783</v>
      </c>
      <c r="AG325" s="973" t="s">
        <v>783</v>
      </c>
      <c r="AH325" s="973" t="s">
        <v>783</v>
      </c>
      <c r="AI325" s="973" t="s">
        <v>783</v>
      </c>
      <c r="AJ325" s="973" t="s">
        <v>783</v>
      </c>
      <c r="AK325" s="973" t="s">
        <v>783</v>
      </c>
      <c r="AL325" s="973" t="s">
        <v>783</v>
      </c>
      <c r="AM325" s="973" t="s">
        <v>783</v>
      </c>
      <c r="AN325" s="973" t="s">
        <v>783</v>
      </c>
      <c r="AO325" s="973" t="s">
        <v>783</v>
      </c>
      <c r="AP325" s="973" t="s">
        <v>783</v>
      </c>
      <c r="AQ325" s="973" t="s">
        <v>783</v>
      </c>
      <c r="AR325" s="973" t="s">
        <v>783</v>
      </c>
      <c r="AS325" s="973" t="s">
        <v>783</v>
      </c>
      <c r="AT325" s="973" t="s">
        <v>783</v>
      </c>
      <c r="AU325" s="973" t="s">
        <v>783</v>
      </c>
      <c r="AV325" s="973" t="s">
        <v>783</v>
      </c>
      <c r="AW325" s="973" t="s">
        <v>783</v>
      </c>
      <c r="AX325" s="973" t="s">
        <v>783</v>
      </c>
      <c r="AY325" s="973" t="s">
        <v>783</v>
      </c>
      <c r="AZ325" s="973" t="s">
        <v>783</v>
      </c>
      <c r="BA325" s="973" t="s">
        <v>783</v>
      </c>
      <c r="BB325" s="973" t="s">
        <v>783</v>
      </c>
      <c r="BC325" s="973" t="s">
        <v>783</v>
      </c>
      <c r="BD325" s="973" t="s">
        <v>783</v>
      </c>
      <c r="BE325" s="973" t="s">
        <v>783</v>
      </c>
      <c r="BF325" s="973" t="s">
        <v>783</v>
      </c>
      <c r="BG325" s="973" t="s">
        <v>783</v>
      </c>
      <c r="BH325" s="973" t="s">
        <v>783</v>
      </c>
      <c r="BI325" s="973" t="s">
        <v>783</v>
      </c>
      <c r="BJ325" s="973" t="s">
        <v>783</v>
      </c>
      <c r="BK325" s="973" t="s">
        <v>783</v>
      </c>
      <c r="BL325" s="973" t="s">
        <v>783</v>
      </c>
      <c r="BM325" s="973" t="s">
        <v>783</v>
      </c>
      <c r="BN325" s="973" t="s">
        <v>783</v>
      </c>
      <c r="BO325" s="973" t="s">
        <v>783</v>
      </c>
    </row>
    <row r="326" spans="2:67">
      <c r="B326" s="728">
        <f t="shared" si="300"/>
        <v>177</v>
      </c>
      <c r="C326" s="61"/>
      <c r="D326" s="701" t="s">
        <v>1128</v>
      </c>
      <c r="E326" s="702" t="s">
        <v>1312</v>
      </c>
      <c r="F326" s="709"/>
      <c r="G326" s="973" t="s">
        <v>783</v>
      </c>
      <c r="H326" s="973" t="s">
        <v>783</v>
      </c>
      <c r="I326" s="973" t="s">
        <v>783</v>
      </c>
      <c r="J326" s="973" t="s">
        <v>783</v>
      </c>
      <c r="K326" s="973" t="s">
        <v>783</v>
      </c>
      <c r="L326" s="973" t="s">
        <v>783</v>
      </c>
      <c r="M326" s="973" t="s">
        <v>783</v>
      </c>
      <c r="N326" s="973" t="s">
        <v>783</v>
      </c>
      <c r="O326" s="973" t="s">
        <v>783</v>
      </c>
      <c r="P326" s="973" t="s">
        <v>783</v>
      </c>
      <c r="Q326" s="973" t="s">
        <v>783</v>
      </c>
      <c r="R326" s="973" t="s">
        <v>783</v>
      </c>
      <c r="S326" s="973" t="s">
        <v>783</v>
      </c>
      <c r="T326" s="973" t="s">
        <v>783</v>
      </c>
      <c r="U326" s="973" t="s">
        <v>783</v>
      </c>
      <c r="V326" s="973" t="s">
        <v>783</v>
      </c>
      <c r="W326" s="973" t="s">
        <v>783</v>
      </c>
      <c r="X326" s="973" t="s">
        <v>783</v>
      </c>
      <c r="Y326" s="973" t="s">
        <v>783</v>
      </c>
      <c r="Z326" s="973" t="s">
        <v>783</v>
      </c>
      <c r="AA326" s="973" t="s">
        <v>783</v>
      </c>
      <c r="AB326" s="973" t="s">
        <v>783</v>
      </c>
      <c r="AC326" s="973" t="s">
        <v>783</v>
      </c>
      <c r="AD326" s="973" t="s">
        <v>783</v>
      </c>
      <c r="AE326" s="973" t="s">
        <v>783</v>
      </c>
      <c r="AF326" s="973" t="s">
        <v>783</v>
      </c>
      <c r="AG326" s="973" t="s">
        <v>783</v>
      </c>
      <c r="AH326" s="973" t="s">
        <v>783</v>
      </c>
      <c r="AI326" s="973" t="s">
        <v>783</v>
      </c>
      <c r="AJ326" s="973" t="s">
        <v>783</v>
      </c>
      <c r="AK326" s="973" t="s">
        <v>783</v>
      </c>
      <c r="AL326" s="973" t="s">
        <v>783</v>
      </c>
      <c r="AM326" s="973" t="s">
        <v>783</v>
      </c>
      <c r="AN326" s="973" t="s">
        <v>783</v>
      </c>
      <c r="AO326" s="973" t="s">
        <v>783</v>
      </c>
      <c r="AP326" s="973" t="s">
        <v>783</v>
      </c>
      <c r="AQ326" s="973" t="s">
        <v>783</v>
      </c>
      <c r="AR326" s="973" t="s">
        <v>783</v>
      </c>
      <c r="AS326" s="973" t="s">
        <v>783</v>
      </c>
      <c r="AT326" s="973" t="s">
        <v>783</v>
      </c>
      <c r="AU326" s="973" t="s">
        <v>783</v>
      </c>
      <c r="AV326" s="973" t="s">
        <v>783</v>
      </c>
      <c r="AW326" s="973" t="s">
        <v>783</v>
      </c>
      <c r="AX326" s="973" t="s">
        <v>783</v>
      </c>
      <c r="AY326" s="973" t="s">
        <v>783</v>
      </c>
      <c r="AZ326" s="973" t="s">
        <v>783</v>
      </c>
      <c r="BA326" s="973" t="s">
        <v>783</v>
      </c>
      <c r="BB326" s="973" t="s">
        <v>783</v>
      </c>
      <c r="BC326" s="973" t="s">
        <v>783</v>
      </c>
      <c r="BD326" s="973" t="s">
        <v>783</v>
      </c>
      <c r="BE326" s="973" t="s">
        <v>783</v>
      </c>
      <c r="BF326" s="973" t="s">
        <v>783</v>
      </c>
      <c r="BG326" s="973" t="s">
        <v>783</v>
      </c>
      <c r="BH326" s="973" t="s">
        <v>783</v>
      </c>
      <c r="BI326" s="973" t="s">
        <v>783</v>
      </c>
      <c r="BJ326" s="973" t="s">
        <v>783</v>
      </c>
      <c r="BK326" s="973" t="s">
        <v>783</v>
      </c>
      <c r="BL326" s="973" t="s">
        <v>783</v>
      </c>
      <c r="BM326" s="973" t="s">
        <v>783</v>
      </c>
      <c r="BN326" s="973" t="s">
        <v>783</v>
      </c>
      <c r="BO326" s="973" t="s">
        <v>783</v>
      </c>
    </row>
    <row r="327" spans="2:67">
      <c r="B327" s="728">
        <f t="shared" si="300"/>
        <v>178</v>
      </c>
      <c r="C327" s="60"/>
      <c r="D327" s="701" t="s">
        <v>1127</v>
      </c>
      <c r="E327" s="702" t="s">
        <v>1312</v>
      </c>
      <c r="F327" s="709"/>
      <c r="G327" s="973" t="s">
        <v>783</v>
      </c>
      <c r="H327" s="973" t="s">
        <v>783</v>
      </c>
      <c r="I327" s="973" t="s">
        <v>783</v>
      </c>
      <c r="J327" s="973" t="s">
        <v>783</v>
      </c>
      <c r="K327" s="973" t="s">
        <v>783</v>
      </c>
      <c r="L327" s="973" t="s">
        <v>783</v>
      </c>
      <c r="M327" s="973" t="s">
        <v>783</v>
      </c>
      <c r="N327" s="973" t="s">
        <v>783</v>
      </c>
      <c r="O327" s="973" t="s">
        <v>783</v>
      </c>
      <c r="P327" s="973" t="s">
        <v>783</v>
      </c>
      <c r="Q327" s="973" t="s">
        <v>783</v>
      </c>
      <c r="R327" s="973" t="s">
        <v>783</v>
      </c>
      <c r="S327" s="973" t="s">
        <v>783</v>
      </c>
      <c r="T327" s="973" t="s">
        <v>783</v>
      </c>
      <c r="U327" s="973" t="s">
        <v>783</v>
      </c>
      <c r="V327" s="973" t="s">
        <v>783</v>
      </c>
      <c r="W327" s="973" t="s">
        <v>783</v>
      </c>
      <c r="X327" s="973" t="s">
        <v>783</v>
      </c>
      <c r="Y327" s="973" t="s">
        <v>783</v>
      </c>
      <c r="Z327" s="973" t="s">
        <v>783</v>
      </c>
      <c r="AA327" s="973" t="s">
        <v>783</v>
      </c>
      <c r="AB327" s="973" t="s">
        <v>783</v>
      </c>
      <c r="AC327" s="973" t="s">
        <v>783</v>
      </c>
      <c r="AD327" s="973" t="s">
        <v>783</v>
      </c>
      <c r="AE327" s="973" t="s">
        <v>783</v>
      </c>
      <c r="AF327" s="973" t="s">
        <v>783</v>
      </c>
      <c r="AG327" s="973" t="s">
        <v>783</v>
      </c>
      <c r="AH327" s="973" t="s">
        <v>783</v>
      </c>
      <c r="AI327" s="973" t="s">
        <v>783</v>
      </c>
      <c r="AJ327" s="973" t="s">
        <v>783</v>
      </c>
      <c r="AK327" s="973" t="s">
        <v>783</v>
      </c>
      <c r="AL327" s="973" t="s">
        <v>783</v>
      </c>
      <c r="AM327" s="973" t="s">
        <v>783</v>
      </c>
      <c r="AN327" s="973" t="s">
        <v>783</v>
      </c>
      <c r="AO327" s="973" t="s">
        <v>783</v>
      </c>
      <c r="AP327" s="973" t="s">
        <v>783</v>
      </c>
      <c r="AQ327" s="973" t="s">
        <v>783</v>
      </c>
      <c r="AR327" s="973" t="s">
        <v>783</v>
      </c>
      <c r="AS327" s="973" t="s">
        <v>783</v>
      </c>
      <c r="AT327" s="973" t="s">
        <v>783</v>
      </c>
      <c r="AU327" s="973" t="s">
        <v>783</v>
      </c>
      <c r="AV327" s="973" t="s">
        <v>783</v>
      </c>
      <c r="AW327" s="973" t="s">
        <v>783</v>
      </c>
      <c r="AX327" s="973" t="s">
        <v>783</v>
      </c>
      <c r="AY327" s="973" t="s">
        <v>783</v>
      </c>
      <c r="AZ327" s="973" t="s">
        <v>783</v>
      </c>
      <c r="BA327" s="973" t="s">
        <v>783</v>
      </c>
      <c r="BB327" s="973" t="s">
        <v>783</v>
      </c>
      <c r="BC327" s="973" t="s">
        <v>783</v>
      </c>
      <c r="BD327" s="973" t="s">
        <v>783</v>
      </c>
      <c r="BE327" s="973" t="s">
        <v>783</v>
      </c>
      <c r="BF327" s="973" t="s">
        <v>783</v>
      </c>
      <c r="BG327" s="973" t="s">
        <v>783</v>
      </c>
      <c r="BH327" s="973" t="s">
        <v>783</v>
      </c>
      <c r="BI327" s="973" t="s">
        <v>783</v>
      </c>
      <c r="BJ327" s="973" t="s">
        <v>783</v>
      </c>
      <c r="BK327" s="973" t="s">
        <v>783</v>
      </c>
      <c r="BL327" s="973" t="s">
        <v>783</v>
      </c>
      <c r="BM327" s="973" t="s">
        <v>783</v>
      </c>
      <c r="BN327" s="973" t="s">
        <v>783</v>
      </c>
      <c r="BO327" s="973" t="s">
        <v>783</v>
      </c>
    </row>
    <row r="328" spans="2:67">
      <c r="B328" s="728">
        <f t="shared" si="300"/>
        <v>179</v>
      </c>
      <c r="C328" s="60"/>
      <c r="D328" s="701" t="s">
        <v>771</v>
      </c>
      <c r="E328" s="702" t="s">
        <v>1312</v>
      </c>
      <c r="F328" s="709"/>
      <c r="G328" s="973" t="s">
        <v>783</v>
      </c>
      <c r="H328" s="973" t="s">
        <v>783</v>
      </c>
      <c r="I328" s="973" t="s">
        <v>783</v>
      </c>
      <c r="J328" s="973" t="s">
        <v>783</v>
      </c>
      <c r="K328" s="973" t="s">
        <v>783</v>
      </c>
      <c r="L328" s="973" t="s">
        <v>783</v>
      </c>
      <c r="M328" s="973" t="s">
        <v>783</v>
      </c>
      <c r="N328" s="973" t="s">
        <v>783</v>
      </c>
      <c r="O328" s="973" t="s">
        <v>783</v>
      </c>
      <c r="P328" s="973" t="s">
        <v>783</v>
      </c>
      <c r="Q328" s="973" t="s">
        <v>783</v>
      </c>
      <c r="R328" s="973" t="s">
        <v>783</v>
      </c>
      <c r="S328" s="973" t="s">
        <v>783</v>
      </c>
      <c r="T328" s="973" t="s">
        <v>783</v>
      </c>
      <c r="U328" s="973" t="s">
        <v>783</v>
      </c>
      <c r="V328" s="973" t="s">
        <v>783</v>
      </c>
      <c r="W328" s="973" t="s">
        <v>783</v>
      </c>
      <c r="X328" s="973" t="s">
        <v>783</v>
      </c>
      <c r="Y328" s="973" t="s">
        <v>783</v>
      </c>
      <c r="Z328" s="973" t="s">
        <v>783</v>
      </c>
      <c r="AA328" s="973" t="s">
        <v>783</v>
      </c>
      <c r="AB328" s="973" t="s">
        <v>783</v>
      </c>
      <c r="AC328" s="973" t="s">
        <v>783</v>
      </c>
      <c r="AD328" s="973" t="s">
        <v>783</v>
      </c>
      <c r="AE328" s="973" t="s">
        <v>783</v>
      </c>
      <c r="AF328" s="973" t="s">
        <v>783</v>
      </c>
      <c r="AG328" s="973" t="s">
        <v>783</v>
      </c>
      <c r="AH328" s="973" t="s">
        <v>783</v>
      </c>
      <c r="AI328" s="973" t="s">
        <v>783</v>
      </c>
      <c r="AJ328" s="973" t="s">
        <v>783</v>
      </c>
      <c r="AK328" s="973" t="s">
        <v>783</v>
      </c>
      <c r="AL328" s="973" t="s">
        <v>783</v>
      </c>
      <c r="AM328" s="973" t="s">
        <v>783</v>
      </c>
      <c r="AN328" s="973" t="s">
        <v>783</v>
      </c>
      <c r="AO328" s="973" t="s">
        <v>783</v>
      </c>
      <c r="AP328" s="973" t="s">
        <v>783</v>
      </c>
      <c r="AQ328" s="973" t="s">
        <v>783</v>
      </c>
      <c r="AR328" s="973" t="s">
        <v>783</v>
      </c>
      <c r="AS328" s="973" t="s">
        <v>783</v>
      </c>
      <c r="AT328" s="973" t="s">
        <v>783</v>
      </c>
      <c r="AU328" s="973" t="s">
        <v>783</v>
      </c>
      <c r="AV328" s="973" t="s">
        <v>783</v>
      </c>
      <c r="AW328" s="973" t="s">
        <v>783</v>
      </c>
      <c r="AX328" s="973" t="s">
        <v>783</v>
      </c>
      <c r="AY328" s="973" t="s">
        <v>783</v>
      </c>
      <c r="AZ328" s="973" t="s">
        <v>783</v>
      </c>
      <c r="BA328" s="973" t="s">
        <v>783</v>
      </c>
      <c r="BB328" s="973" t="s">
        <v>783</v>
      </c>
      <c r="BC328" s="973" t="s">
        <v>783</v>
      </c>
      <c r="BD328" s="973" t="s">
        <v>783</v>
      </c>
      <c r="BE328" s="973" t="s">
        <v>783</v>
      </c>
      <c r="BF328" s="973" t="s">
        <v>783</v>
      </c>
      <c r="BG328" s="973" t="s">
        <v>783</v>
      </c>
      <c r="BH328" s="973" t="s">
        <v>783</v>
      </c>
      <c r="BI328" s="973" t="s">
        <v>783</v>
      </c>
      <c r="BJ328" s="973" t="s">
        <v>783</v>
      </c>
      <c r="BK328" s="973" t="s">
        <v>783</v>
      </c>
      <c r="BL328" s="973" t="s">
        <v>783</v>
      </c>
      <c r="BM328" s="973" t="s">
        <v>783</v>
      </c>
      <c r="BN328" s="973" t="s">
        <v>783</v>
      </c>
      <c r="BO328" s="973" t="s">
        <v>783</v>
      </c>
    </row>
    <row r="329" spans="2:67">
      <c r="B329" s="728">
        <f t="shared" si="300"/>
        <v>180</v>
      </c>
      <c r="C329" s="60"/>
      <c r="D329" s="701" t="s">
        <v>797</v>
      </c>
      <c r="E329" s="702" t="s">
        <v>1312</v>
      </c>
      <c r="F329" s="709"/>
      <c r="G329" s="973" t="s">
        <v>783</v>
      </c>
      <c r="H329" s="973" t="s">
        <v>783</v>
      </c>
      <c r="I329" s="973" t="s">
        <v>783</v>
      </c>
      <c r="J329" s="973" t="s">
        <v>783</v>
      </c>
      <c r="K329" s="973" t="s">
        <v>783</v>
      </c>
      <c r="L329" s="973" t="s">
        <v>783</v>
      </c>
      <c r="M329" s="973" t="s">
        <v>783</v>
      </c>
      <c r="N329" s="973" t="s">
        <v>783</v>
      </c>
      <c r="O329" s="973" t="s">
        <v>783</v>
      </c>
      <c r="P329" s="973" t="s">
        <v>783</v>
      </c>
      <c r="Q329" s="973" t="s">
        <v>783</v>
      </c>
      <c r="R329" s="973" t="s">
        <v>783</v>
      </c>
      <c r="S329" s="973" t="s">
        <v>783</v>
      </c>
      <c r="T329" s="973" t="s">
        <v>783</v>
      </c>
      <c r="U329" s="973" t="s">
        <v>783</v>
      </c>
      <c r="V329" s="973" t="s">
        <v>783</v>
      </c>
      <c r="W329" s="973" t="s">
        <v>783</v>
      </c>
      <c r="X329" s="973" t="s">
        <v>783</v>
      </c>
      <c r="Y329" s="973" t="s">
        <v>783</v>
      </c>
      <c r="Z329" s="973" t="s">
        <v>783</v>
      </c>
      <c r="AA329" s="973" t="s">
        <v>783</v>
      </c>
      <c r="AB329" s="973" t="s">
        <v>783</v>
      </c>
      <c r="AC329" s="973" t="s">
        <v>783</v>
      </c>
      <c r="AD329" s="973" t="s">
        <v>783</v>
      </c>
      <c r="AE329" s="973" t="s">
        <v>783</v>
      </c>
      <c r="AF329" s="973" t="s">
        <v>783</v>
      </c>
      <c r="AG329" s="973" t="s">
        <v>783</v>
      </c>
      <c r="AH329" s="973" t="s">
        <v>783</v>
      </c>
      <c r="AI329" s="973" t="s">
        <v>783</v>
      </c>
      <c r="AJ329" s="973" t="s">
        <v>783</v>
      </c>
      <c r="AK329" s="973" t="s">
        <v>783</v>
      </c>
      <c r="AL329" s="973" t="s">
        <v>783</v>
      </c>
      <c r="AM329" s="973" t="s">
        <v>783</v>
      </c>
      <c r="AN329" s="973" t="s">
        <v>783</v>
      </c>
      <c r="AO329" s="973" t="s">
        <v>783</v>
      </c>
      <c r="AP329" s="973" t="s">
        <v>783</v>
      </c>
      <c r="AQ329" s="973" t="s">
        <v>783</v>
      </c>
      <c r="AR329" s="973" t="s">
        <v>783</v>
      </c>
      <c r="AS329" s="973" t="s">
        <v>783</v>
      </c>
      <c r="AT329" s="973" t="s">
        <v>783</v>
      </c>
      <c r="AU329" s="973" t="s">
        <v>783</v>
      </c>
      <c r="AV329" s="973" t="s">
        <v>783</v>
      </c>
      <c r="AW329" s="973" t="s">
        <v>783</v>
      </c>
      <c r="AX329" s="973" t="s">
        <v>783</v>
      </c>
      <c r="AY329" s="973" t="s">
        <v>783</v>
      </c>
      <c r="AZ329" s="973" t="s">
        <v>783</v>
      </c>
      <c r="BA329" s="973" t="s">
        <v>783</v>
      </c>
      <c r="BB329" s="973" t="s">
        <v>783</v>
      </c>
      <c r="BC329" s="973" t="s">
        <v>783</v>
      </c>
      <c r="BD329" s="973" t="s">
        <v>783</v>
      </c>
      <c r="BE329" s="973" t="s">
        <v>783</v>
      </c>
      <c r="BF329" s="973" t="s">
        <v>783</v>
      </c>
      <c r="BG329" s="973" t="s">
        <v>783</v>
      </c>
      <c r="BH329" s="973" t="s">
        <v>783</v>
      </c>
      <c r="BI329" s="973" t="s">
        <v>783</v>
      </c>
      <c r="BJ329" s="973" t="s">
        <v>783</v>
      </c>
      <c r="BK329" s="973" t="s">
        <v>783</v>
      </c>
      <c r="BL329" s="973" t="s">
        <v>783</v>
      </c>
      <c r="BM329" s="973" t="s">
        <v>783</v>
      </c>
      <c r="BN329" s="973" t="s">
        <v>783</v>
      </c>
      <c r="BO329" s="973" t="s">
        <v>783</v>
      </c>
    </row>
    <row r="330" spans="2:67">
      <c r="B330" s="728">
        <f t="shared" si="300"/>
        <v>181</v>
      </c>
      <c r="C330" s="60"/>
      <c r="D330" s="701" t="s">
        <v>798</v>
      </c>
      <c r="E330" s="702" t="s">
        <v>1312</v>
      </c>
      <c r="F330" s="709"/>
      <c r="G330" s="973" t="s">
        <v>783</v>
      </c>
      <c r="H330" s="973" t="s">
        <v>783</v>
      </c>
      <c r="I330" s="973" t="s">
        <v>783</v>
      </c>
      <c r="J330" s="973" t="s">
        <v>783</v>
      </c>
      <c r="K330" s="973" t="s">
        <v>783</v>
      </c>
      <c r="L330" s="973" t="s">
        <v>783</v>
      </c>
      <c r="M330" s="973" t="s">
        <v>783</v>
      </c>
      <c r="N330" s="973" t="s">
        <v>783</v>
      </c>
      <c r="O330" s="973" t="s">
        <v>783</v>
      </c>
      <c r="P330" s="973" t="s">
        <v>783</v>
      </c>
      <c r="Q330" s="973" t="s">
        <v>783</v>
      </c>
      <c r="R330" s="973" t="s">
        <v>783</v>
      </c>
      <c r="S330" s="973" t="s">
        <v>783</v>
      </c>
      <c r="T330" s="973" t="s">
        <v>783</v>
      </c>
      <c r="U330" s="973" t="s">
        <v>783</v>
      </c>
      <c r="V330" s="973" t="s">
        <v>783</v>
      </c>
      <c r="W330" s="973" t="s">
        <v>783</v>
      </c>
      <c r="X330" s="973" t="s">
        <v>783</v>
      </c>
      <c r="Y330" s="973" t="s">
        <v>783</v>
      </c>
      <c r="Z330" s="973" t="s">
        <v>783</v>
      </c>
      <c r="AA330" s="973" t="s">
        <v>783</v>
      </c>
      <c r="AB330" s="973" t="s">
        <v>783</v>
      </c>
      <c r="AC330" s="973" t="s">
        <v>783</v>
      </c>
      <c r="AD330" s="973" t="s">
        <v>783</v>
      </c>
      <c r="AE330" s="973" t="s">
        <v>783</v>
      </c>
      <c r="AF330" s="973" t="s">
        <v>783</v>
      </c>
      <c r="AG330" s="973" t="s">
        <v>783</v>
      </c>
      <c r="AH330" s="973" t="s">
        <v>783</v>
      </c>
      <c r="AI330" s="973" t="s">
        <v>783</v>
      </c>
      <c r="AJ330" s="973" t="s">
        <v>783</v>
      </c>
      <c r="AK330" s="973" t="s">
        <v>783</v>
      </c>
      <c r="AL330" s="973" t="s">
        <v>783</v>
      </c>
      <c r="AM330" s="973" t="s">
        <v>783</v>
      </c>
      <c r="AN330" s="973" t="s">
        <v>783</v>
      </c>
      <c r="AO330" s="973" t="s">
        <v>783</v>
      </c>
      <c r="AP330" s="973" t="s">
        <v>783</v>
      </c>
      <c r="AQ330" s="973" t="s">
        <v>783</v>
      </c>
      <c r="AR330" s="973" t="s">
        <v>783</v>
      </c>
      <c r="AS330" s="973" t="s">
        <v>783</v>
      </c>
      <c r="AT330" s="973" t="s">
        <v>783</v>
      </c>
      <c r="AU330" s="973" t="s">
        <v>783</v>
      </c>
      <c r="AV330" s="973" t="s">
        <v>783</v>
      </c>
      <c r="AW330" s="973" t="s">
        <v>783</v>
      </c>
      <c r="AX330" s="973" t="s">
        <v>783</v>
      </c>
      <c r="AY330" s="973" t="s">
        <v>783</v>
      </c>
      <c r="AZ330" s="973" t="s">
        <v>783</v>
      </c>
      <c r="BA330" s="973" t="s">
        <v>783</v>
      </c>
      <c r="BB330" s="973" t="s">
        <v>783</v>
      </c>
      <c r="BC330" s="973" t="s">
        <v>783</v>
      </c>
      <c r="BD330" s="973" t="s">
        <v>783</v>
      </c>
      <c r="BE330" s="973" t="s">
        <v>783</v>
      </c>
      <c r="BF330" s="973" t="s">
        <v>783</v>
      </c>
      <c r="BG330" s="973" t="s">
        <v>783</v>
      </c>
      <c r="BH330" s="973" t="s">
        <v>783</v>
      </c>
      <c r="BI330" s="973" t="s">
        <v>783</v>
      </c>
      <c r="BJ330" s="973" t="s">
        <v>783</v>
      </c>
      <c r="BK330" s="973" t="s">
        <v>783</v>
      </c>
      <c r="BL330" s="973" t="s">
        <v>783</v>
      </c>
      <c r="BM330" s="973" t="s">
        <v>783</v>
      </c>
      <c r="BN330" s="973" t="s">
        <v>783</v>
      </c>
      <c r="BO330" s="973" t="s">
        <v>783</v>
      </c>
    </row>
    <row r="331" spans="2:67">
      <c r="B331" s="728">
        <f t="shared" si="300"/>
        <v>182</v>
      </c>
      <c r="C331" s="60"/>
      <c r="D331" s="701" t="s">
        <v>772</v>
      </c>
      <c r="E331" s="702" t="s">
        <v>1312</v>
      </c>
      <c r="F331" s="709"/>
      <c r="G331" s="973" t="s">
        <v>783</v>
      </c>
      <c r="H331" s="973" t="s">
        <v>783</v>
      </c>
      <c r="I331" s="973" t="s">
        <v>783</v>
      </c>
      <c r="J331" s="973" t="s">
        <v>783</v>
      </c>
      <c r="K331" s="973" t="s">
        <v>783</v>
      </c>
      <c r="L331" s="973" t="s">
        <v>783</v>
      </c>
      <c r="M331" s="973" t="s">
        <v>783</v>
      </c>
      <c r="N331" s="973" t="s">
        <v>783</v>
      </c>
      <c r="O331" s="973" t="s">
        <v>783</v>
      </c>
      <c r="P331" s="973" t="s">
        <v>783</v>
      </c>
      <c r="Q331" s="973" t="s">
        <v>783</v>
      </c>
      <c r="R331" s="973" t="s">
        <v>783</v>
      </c>
      <c r="S331" s="973" t="s">
        <v>783</v>
      </c>
      <c r="T331" s="973" t="s">
        <v>783</v>
      </c>
      <c r="U331" s="973" t="s">
        <v>783</v>
      </c>
      <c r="V331" s="973" t="s">
        <v>783</v>
      </c>
      <c r="W331" s="973" t="s">
        <v>783</v>
      </c>
      <c r="X331" s="973" t="s">
        <v>783</v>
      </c>
      <c r="Y331" s="973" t="s">
        <v>783</v>
      </c>
      <c r="Z331" s="973" t="s">
        <v>783</v>
      </c>
      <c r="AA331" s="973" t="s">
        <v>783</v>
      </c>
      <c r="AB331" s="973" t="s">
        <v>783</v>
      </c>
      <c r="AC331" s="973" t="s">
        <v>783</v>
      </c>
      <c r="AD331" s="973" t="s">
        <v>783</v>
      </c>
      <c r="AE331" s="973" t="s">
        <v>783</v>
      </c>
      <c r="AF331" s="973" t="s">
        <v>783</v>
      </c>
      <c r="AG331" s="973" t="s">
        <v>783</v>
      </c>
      <c r="AH331" s="973" t="s">
        <v>783</v>
      </c>
      <c r="AI331" s="973" t="s">
        <v>783</v>
      </c>
      <c r="AJ331" s="973" t="s">
        <v>783</v>
      </c>
      <c r="AK331" s="973" t="s">
        <v>783</v>
      </c>
      <c r="AL331" s="973" t="s">
        <v>783</v>
      </c>
      <c r="AM331" s="973" t="s">
        <v>783</v>
      </c>
      <c r="AN331" s="973" t="s">
        <v>783</v>
      </c>
      <c r="AO331" s="973" t="s">
        <v>783</v>
      </c>
      <c r="AP331" s="973" t="s">
        <v>783</v>
      </c>
      <c r="AQ331" s="973" t="s">
        <v>783</v>
      </c>
      <c r="AR331" s="973" t="s">
        <v>783</v>
      </c>
      <c r="AS331" s="973" t="s">
        <v>783</v>
      </c>
      <c r="AT331" s="973" t="s">
        <v>783</v>
      </c>
      <c r="AU331" s="973" t="s">
        <v>783</v>
      </c>
      <c r="AV331" s="973" t="s">
        <v>783</v>
      </c>
      <c r="AW331" s="973" t="s">
        <v>783</v>
      </c>
      <c r="AX331" s="973" t="s">
        <v>783</v>
      </c>
      <c r="AY331" s="973" t="s">
        <v>783</v>
      </c>
      <c r="AZ331" s="973" t="s">
        <v>783</v>
      </c>
      <c r="BA331" s="973" t="s">
        <v>783</v>
      </c>
      <c r="BB331" s="973" t="s">
        <v>783</v>
      </c>
      <c r="BC331" s="973" t="s">
        <v>783</v>
      </c>
      <c r="BD331" s="973" t="s">
        <v>783</v>
      </c>
      <c r="BE331" s="973" t="s">
        <v>783</v>
      </c>
      <c r="BF331" s="973" t="s">
        <v>783</v>
      </c>
      <c r="BG331" s="973" t="s">
        <v>783</v>
      </c>
      <c r="BH331" s="973" t="s">
        <v>783</v>
      </c>
      <c r="BI331" s="973" t="s">
        <v>783</v>
      </c>
      <c r="BJ331" s="973" t="s">
        <v>783</v>
      </c>
      <c r="BK331" s="973" t="s">
        <v>783</v>
      </c>
      <c r="BL331" s="973" t="s">
        <v>783</v>
      </c>
      <c r="BM331" s="973" t="s">
        <v>783</v>
      </c>
      <c r="BN331" s="973" t="s">
        <v>783</v>
      </c>
      <c r="BO331" s="973" t="s">
        <v>783</v>
      </c>
    </row>
    <row r="332" spans="2:67">
      <c r="B332" s="728">
        <f t="shared" si="300"/>
        <v>183</v>
      </c>
      <c r="C332" s="61"/>
      <c r="D332" s="701" t="s">
        <v>799</v>
      </c>
      <c r="E332" s="702" t="s">
        <v>1312</v>
      </c>
      <c r="F332" s="709"/>
      <c r="G332" s="973" t="s">
        <v>783</v>
      </c>
      <c r="H332" s="973" t="s">
        <v>783</v>
      </c>
      <c r="I332" s="973" t="s">
        <v>783</v>
      </c>
      <c r="J332" s="973" t="s">
        <v>783</v>
      </c>
      <c r="K332" s="973" t="s">
        <v>783</v>
      </c>
      <c r="L332" s="973" t="s">
        <v>783</v>
      </c>
      <c r="M332" s="973" t="s">
        <v>783</v>
      </c>
      <c r="N332" s="973" t="s">
        <v>783</v>
      </c>
      <c r="O332" s="973" t="s">
        <v>783</v>
      </c>
      <c r="P332" s="973" t="s">
        <v>783</v>
      </c>
      <c r="Q332" s="973" t="s">
        <v>783</v>
      </c>
      <c r="R332" s="973" t="s">
        <v>783</v>
      </c>
      <c r="S332" s="973" t="s">
        <v>783</v>
      </c>
      <c r="T332" s="973" t="s">
        <v>783</v>
      </c>
      <c r="U332" s="973" t="s">
        <v>783</v>
      </c>
      <c r="V332" s="973" t="s">
        <v>783</v>
      </c>
      <c r="W332" s="973" t="s">
        <v>783</v>
      </c>
      <c r="X332" s="973" t="s">
        <v>783</v>
      </c>
      <c r="Y332" s="973" t="s">
        <v>783</v>
      </c>
      <c r="Z332" s="973" t="s">
        <v>783</v>
      </c>
      <c r="AA332" s="973" t="s">
        <v>783</v>
      </c>
      <c r="AB332" s="973" t="s">
        <v>783</v>
      </c>
      <c r="AC332" s="973" t="s">
        <v>783</v>
      </c>
      <c r="AD332" s="973" t="s">
        <v>783</v>
      </c>
      <c r="AE332" s="973" t="s">
        <v>783</v>
      </c>
      <c r="AF332" s="973" t="s">
        <v>783</v>
      </c>
      <c r="AG332" s="973" t="s">
        <v>783</v>
      </c>
      <c r="AH332" s="973" t="s">
        <v>783</v>
      </c>
      <c r="AI332" s="973" t="s">
        <v>783</v>
      </c>
      <c r="AJ332" s="973" t="s">
        <v>783</v>
      </c>
      <c r="AK332" s="973" t="s">
        <v>783</v>
      </c>
      <c r="AL332" s="973" t="s">
        <v>783</v>
      </c>
      <c r="AM332" s="973" t="s">
        <v>783</v>
      </c>
      <c r="AN332" s="973" t="s">
        <v>783</v>
      </c>
      <c r="AO332" s="973" t="s">
        <v>783</v>
      </c>
      <c r="AP332" s="973" t="s">
        <v>783</v>
      </c>
      <c r="AQ332" s="973" t="s">
        <v>783</v>
      </c>
      <c r="AR332" s="973" t="s">
        <v>783</v>
      </c>
      <c r="AS332" s="973" t="s">
        <v>783</v>
      </c>
      <c r="AT332" s="973" t="s">
        <v>783</v>
      </c>
      <c r="AU332" s="973" t="s">
        <v>783</v>
      </c>
      <c r="AV332" s="973" t="s">
        <v>783</v>
      </c>
      <c r="AW332" s="973" t="s">
        <v>783</v>
      </c>
      <c r="AX332" s="973" t="s">
        <v>783</v>
      </c>
      <c r="AY332" s="973" t="s">
        <v>783</v>
      </c>
      <c r="AZ332" s="973" t="s">
        <v>783</v>
      </c>
      <c r="BA332" s="973" t="s">
        <v>783</v>
      </c>
      <c r="BB332" s="973" t="s">
        <v>783</v>
      </c>
      <c r="BC332" s="973" t="s">
        <v>783</v>
      </c>
      <c r="BD332" s="973" t="s">
        <v>783</v>
      </c>
      <c r="BE332" s="973" t="s">
        <v>783</v>
      </c>
      <c r="BF332" s="973" t="s">
        <v>783</v>
      </c>
      <c r="BG332" s="973" t="s">
        <v>783</v>
      </c>
      <c r="BH332" s="973" t="s">
        <v>783</v>
      </c>
      <c r="BI332" s="973" t="s">
        <v>783</v>
      </c>
      <c r="BJ332" s="973" t="s">
        <v>783</v>
      </c>
      <c r="BK332" s="973" t="s">
        <v>783</v>
      </c>
      <c r="BL332" s="973" t="s">
        <v>783</v>
      </c>
      <c r="BM332" s="973" t="s">
        <v>783</v>
      </c>
      <c r="BN332" s="973" t="s">
        <v>783</v>
      </c>
      <c r="BO332" s="973" t="s">
        <v>783</v>
      </c>
    </row>
    <row r="333" spans="2:67" ht="13.5" thickBot="1">
      <c r="B333" s="817" t="s">
        <v>556</v>
      </c>
      <c r="C333" s="693"/>
      <c r="D333" s="694" t="s">
        <v>193</v>
      </c>
      <c r="E333" s="695" t="s">
        <v>1312</v>
      </c>
      <c r="F333" s="696"/>
      <c r="G333" s="973" t="s">
        <v>783</v>
      </c>
      <c r="H333" s="973" t="s">
        <v>783</v>
      </c>
      <c r="I333" s="973" t="s">
        <v>783</v>
      </c>
      <c r="J333" s="973" t="s">
        <v>783</v>
      </c>
      <c r="K333" s="973" t="s">
        <v>783</v>
      </c>
      <c r="L333" s="973" t="s">
        <v>783</v>
      </c>
      <c r="M333" s="973" t="s">
        <v>783</v>
      </c>
      <c r="N333" s="973" t="s">
        <v>783</v>
      </c>
      <c r="O333" s="973" t="s">
        <v>783</v>
      </c>
      <c r="P333" s="973" t="s">
        <v>783</v>
      </c>
      <c r="Q333" s="973" t="s">
        <v>783</v>
      </c>
      <c r="R333" s="973" t="s">
        <v>783</v>
      </c>
      <c r="S333" s="973" t="s">
        <v>783</v>
      </c>
      <c r="T333" s="973" t="s">
        <v>783</v>
      </c>
      <c r="U333" s="973" t="s">
        <v>783</v>
      </c>
      <c r="V333" s="973" t="s">
        <v>783</v>
      </c>
      <c r="W333" s="973" t="s">
        <v>783</v>
      </c>
      <c r="X333" s="973" t="s">
        <v>783</v>
      </c>
      <c r="Y333" s="973" t="s">
        <v>783</v>
      </c>
      <c r="Z333" s="973" t="s">
        <v>783</v>
      </c>
      <c r="AA333" s="973" t="s">
        <v>783</v>
      </c>
      <c r="AB333" s="973" t="s">
        <v>783</v>
      </c>
      <c r="AC333" s="973" t="s">
        <v>783</v>
      </c>
      <c r="AD333" s="973" t="s">
        <v>783</v>
      </c>
      <c r="AE333" s="973" t="s">
        <v>783</v>
      </c>
      <c r="AF333" s="973" t="s">
        <v>783</v>
      </c>
      <c r="AG333" s="973" t="s">
        <v>783</v>
      </c>
      <c r="AH333" s="973" t="s">
        <v>783</v>
      </c>
      <c r="AI333" s="973" t="s">
        <v>783</v>
      </c>
      <c r="AJ333" s="973" t="s">
        <v>783</v>
      </c>
      <c r="AK333" s="973" t="s">
        <v>783</v>
      </c>
      <c r="AL333" s="973" t="s">
        <v>783</v>
      </c>
      <c r="AM333" s="973" t="s">
        <v>783</v>
      </c>
      <c r="AN333" s="973" t="s">
        <v>783</v>
      </c>
      <c r="AO333" s="973" t="s">
        <v>783</v>
      </c>
      <c r="AP333" s="973" t="s">
        <v>783</v>
      </c>
      <c r="AQ333" s="973" t="s">
        <v>783</v>
      </c>
      <c r="AR333" s="973" t="s">
        <v>783</v>
      </c>
      <c r="AS333" s="973" t="s">
        <v>783</v>
      </c>
      <c r="AT333" s="973" t="s">
        <v>783</v>
      </c>
      <c r="AU333" s="973" t="s">
        <v>783</v>
      </c>
      <c r="AV333" s="973" t="s">
        <v>783</v>
      </c>
      <c r="AW333" s="973" t="s">
        <v>783</v>
      </c>
      <c r="AX333" s="973" t="s">
        <v>783</v>
      </c>
      <c r="AY333" s="973" t="s">
        <v>783</v>
      </c>
      <c r="AZ333" s="973" t="s">
        <v>783</v>
      </c>
      <c r="BA333" s="973" t="s">
        <v>783</v>
      </c>
      <c r="BB333" s="973" t="s">
        <v>783</v>
      </c>
      <c r="BC333" s="973" t="s">
        <v>783</v>
      </c>
      <c r="BD333" s="973" t="s">
        <v>783</v>
      </c>
      <c r="BE333" s="973" t="s">
        <v>783</v>
      </c>
      <c r="BF333" s="973" t="s">
        <v>783</v>
      </c>
      <c r="BG333" s="973" t="s">
        <v>783</v>
      </c>
      <c r="BH333" s="973" t="s">
        <v>783</v>
      </c>
      <c r="BI333" s="973" t="s">
        <v>783</v>
      </c>
      <c r="BJ333" s="973" t="s">
        <v>783</v>
      </c>
      <c r="BK333" s="973" t="s">
        <v>783</v>
      </c>
      <c r="BL333" s="973" t="s">
        <v>783</v>
      </c>
      <c r="BM333" s="973" t="s">
        <v>783</v>
      </c>
      <c r="BN333" s="973" t="s">
        <v>783</v>
      </c>
      <c r="BO333" s="973" t="s">
        <v>783</v>
      </c>
    </row>
    <row r="334" spans="2:67" s="15" customFormat="1" ht="13.5" thickBot="1">
      <c r="B334" s="17" t="s">
        <v>16</v>
      </c>
      <c r="C334" s="688"/>
      <c r="D334" s="613"/>
      <c r="E334" s="684"/>
      <c r="F334" s="735"/>
      <c r="G334" s="147">
        <f t="shared" ref="G334:BO334" si="304">G$7</f>
        <v>1990</v>
      </c>
      <c r="H334" s="147">
        <f t="shared" si="304"/>
        <v>1991</v>
      </c>
      <c r="I334" s="147">
        <f t="shared" si="304"/>
        <v>1992</v>
      </c>
      <c r="J334" s="147">
        <f t="shared" si="304"/>
        <v>1993</v>
      </c>
      <c r="K334" s="147">
        <f t="shared" si="304"/>
        <v>1994</v>
      </c>
      <c r="L334" s="147">
        <f t="shared" si="304"/>
        <v>1995</v>
      </c>
      <c r="M334" s="147">
        <f t="shared" si="304"/>
        <v>1996</v>
      </c>
      <c r="N334" s="147">
        <f t="shared" si="304"/>
        <v>1997</v>
      </c>
      <c r="O334" s="147">
        <f t="shared" si="304"/>
        <v>1998</v>
      </c>
      <c r="P334" s="147">
        <f t="shared" si="304"/>
        <v>1999</v>
      </c>
      <c r="Q334" s="147">
        <f t="shared" si="304"/>
        <v>2000</v>
      </c>
      <c r="R334" s="147">
        <f t="shared" si="304"/>
        <v>2001</v>
      </c>
      <c r="S334" s="147">
        <f t="shared" si="304"/>
        <v>2002</v>
      </c>
      <c r="T334" s="147">
        <f t="shared" si="304"/>
        <v>2003</v>
      </c>
      <c r="U334" s="147">
        <f t="shared" si="304"/>
        <v>2004</v>
      </c>
      <c r="V334" s="147">
        <f t="shared" si="304"/>
        <v>2005</v>
      </c>
      <c r="W334" s="147">
        <f t="shared" si="304"/>
        <v>2006</v>
      </c>
      <c r="X334" s="147">
        <f t="shared" si="304"/>
        <v>2007</v>
      </c>
      <c r="Y334" s="147">
        <f t="shared" si="304"/>
        <v>2008</v>
      </c>
      <c r="Z334" s="147">
        <f t="shared" si="304"/>
        <v>2009</v>
      </c>
      <c r="AA334" s="147">
        <f t="shared" si="304"/>
        <v>2010</v>
      </c>
      <c r="AB334" s="147">
        <f t="shared" si="304"/>
        <v>2011</v>
      </c>
      <c r="AC334" s="147">
        <f t="shared" si="304"/>
        <v>2012</v>
      </c>
      <c r="AD334" s="147">
        <f t="shared" si="304"/>
        <v>2013</v>
      </c>
      <c r="AE334" s="147">
        <f t="shared" si="304"/>
        <v>2014</v>
      </c>
      <c r="AF334" s="147">
        <f t="shared" si="304"/>
        <v>2015</v>
      </c>
      <c r="AG334" s="147">
        <f t="shared" si="304"/>
        <v>2016</v>
      </c>
      <c r="AH334" s="147">
        <f t="shared" si="304"/>
        <v>2017</v>
      </c>
      <c r="AI334" s="147">
        <f t="shared" si="304"/>
        <v>2018</v>
      </c>
      <c r="AJ334" s="147">
        <f t="shared" si="304"/>
        <v>2019</v>
      </c>
      <c r="AK334" s="147">
        <f t="shared" si="304"/>
        <v>2020</v>
      </c>
      <c r="AL334" s="147">
        <f t="shared" si="304"/>
        <v>2021</v>
      </c>
      <c r="AM334" s="147">
        <f t="shared" si="304"/>
        <v>2022</v>
      </c>
      <c r="AN334" s="147">
        <f t="shared" si="304"/>
        <v>2023</v>
      </c>
      <c r="AO334" s="147">
        <f t="shared" si="304"/>
        <v>2024</v>
      </c>
      <c r="AP334" s="147">
        <f t="shared" si="304"/>
        <v>2025</v>
      </c>
      <c r="AQ334" s="147">
        <f t="shared" si="304"/>
        <v>2026</v>
      </c>
      <c r="AR334" s="147">
        <f t="shared" si="304"/>
        <v>2027</v>
      </c>
      <c r="AS334" s="147">
        <f t="shared" si="304"/>
        <v>2028</v>
      </c>
      <c r="AT334" s="147">
        <f t="shared" si="304"/>
        <v>2029</v>
      </c>
      <c r="AU334" s="147">
        <f t="shared" si="304"/>
        <v>2030</v>
      </c>
      <c r="AV334" s="147">
        <f t="shared" si="304"/>
        <v>2031</v>
      </c>
      <c r="AW334" s="147">
        <f t="shared" si="304"/>
        <v>2032</v>
      </c>
      <c r="AX334" s="147">
        <f t="shared" si="304"/>
        <v>2033</v>
      </c>
      <c r="AY334" s="147">
        <f t="shared" si="304"/>
        <v>2034</v>
      </c>
      <c r="AZ334" s="147">
        <f t="shared" si="304"/>
        <v>2035</v>
      </c>
      <c r="BA334" s="147">
        <f t="shared" si="304"/>
        <v>2036</v>
      </c>
      <c r="BB334" s="147">
        <f t="shared" si="304"/>
        <v>2037</v>
      </c>
      <c r="BC334" s="147">
        <f t="shared" si="304"/>
        <v>2038</v>
      </c>
      <c r="BD334" s="147">
        <f t="shared" si="304"/>
        <v>2039</v>
      </c>
      <c r="BE334" s="147">
        <f t="shared" si="304"/>
        <v>2040</v>
      </c>
      <c r="BF334" s="147">
        <f t="shared" si="304"/>
        <v>2041</v>
      </c>
      <c r="BG334" s="147">
        <f t="shared" si="304"/>
        <v>2042</v>
      </c>
      <c r="BH334" s="147">
        <f t="shared" si="304"/>
        <v>2043</v>
      </c>
      <c r="BI334" s="147">
        <f t="shared" si="304"/>
        <v>2044</v>
      </c>
      <c r="BJ334" s="147">
        <f t="shared" si="304"/>
        <v>2045</v>
      </c>
      <c r="BK334" s="147">
        <f t="shared" si="304"/>
        <v>2046</v>
      </c>
      <c r="BL334" s="147">
        <f t="shared" si="304"/>
        <v>2047</v>
      </c>
      <c r="BM334" s="147">
        <f t="shared" si="304"/>
        <v>2048</v>
      </c>
      <c r="BN334" s="147">
        <f t="shared" si="304"/>
        <v>2049</v>
      </c>
      <c r="BO334" s="147">
        <f t="shared" si="304"/>
        <v>2050</v>
      </c>
    </row>
    <row r="335" spans="2:67" s="15" customFormat="1">
      <c r="B335" s="888">
        <v>184</v>
      </c>
      <c r="C335" s="58" t="s">
        <v>800</v>
      </c>
      <c r="D335" s="689"/>
      <c r="E335" s="670" t="s">
        <v>1312</v>
      </c>
      <c r="F335" s="698"/>
      <c r="G335" s="155" t="str">
        <f>IF(OR(COUNTBLANK(G336:G341)=6,G336="SUM"),"",SUM(G336:G341))</f>
        <v/>
      </c>
      <c r="H335" s="155" t="str">
        <f t="shared" ref="H335:AF335" si="305">IF(OR(COUNTBLANK(H336:H341)=6,H336="SUM"),"",SUM(H336:H341))</f>
        <v/>
      </c>
      <c r="I335" s="155" t="str">
        <f t="shared" si="305"/>
        <v/>
      </c>
      <c r="J335" s="155" t="str">
        <f t="shared" si="305"/>
        <v/>
      </c>
      <c r="K335" s="155" t="str">
        <f t="shared" si="305"/>
        <v/>
      </c>
      <c r="L335" s="155" t="str">
        <f t="shared" si="305"/>
        <v/>
      </c>
      <c r="M335" s="155" t="str">
        <f t="shared" si="305"/>
        <v/>
      </c>
      <c r="N335" s="155" t="str">
        <f t="shared" si="305"/>
        <v/>
      </c>
      <c r="O335" s="155" t="str">
        <f t="shared" si="305"/>
        <v/>
      </c>
      <c r="P335" s="155" t="str">
        <f t="shared" si="305"/>
        <v/>
      </c>
      <c r="Q335" s="155" t="str">
        <f t="shared" si="305"/>
        <v/>
      </c>
      <c r="R335" s="155" t="str">
        <f t="shared" si="305"/>
        <v/>
      </c>
      <c r="S335" s="155" t="str">
        <f t="shared" si="305"/>
        <v/>
      </c>
      <c r="T335" s="155" t="str">
        <f t="shared" si="305"/>
        <v/>
      </c>
      <c r="U335" s="155" t="str">
        <f t="shared" si="305"/>
        <v/>
      </c>
      <c r="V335" s="155" t="str">
        <f t="shared" si="305"/>
        <v/>
      </c>
      <c r="W335" s="155" t="str">
        <f t="shared" si="305"/>
        <v/>
      </c>
      <c r="X335" s="155" t="str">
        <f t="shared" si="305"/>
        <v/>
      </c>
      <c r="Y335" s="155" t="str">
        <f t="shared" si="305"/>
        <v/>
      </c>
      <c r="Z335" s="155" t="str">
        <f t="shared" si="305"/>
        <v/>
      </c>
      <c r="AA335" s="155" t="str">
        <f t="shared" si="305"/>
        <v/>
      </c>
      <c r="AB335" s="155" t="str">
        <f t="shared" si="305"/>
        <v/>
      </c>
      <c r="AC335" s="155" t="str">
        <f t="shared" si="305"/>
        <v/>
      </c>
      <c r="AD335" s="155" t="str">
        <f t="shared" si="305"/>
        <v/>
      </c>
      <c r="AE335" s="155" t="str">
        <f t="shared" si="305"/>
        <v/>
      </c>
      <c r="AF335" s="155" t="str">
        <f t="shared" si="305"/>
        <v/>
      </c>
      <c r="AG335" s="155" t="str">
        <f t="shared" ref="AG335:AP335" si="306">IF(OR(COUNTBLANK(AG336:AG341)=6,AG336="SUM"),"",SUM(AG336:AG341))</f>
        <v/>
      </c>
      <c r="AH335" s="155" t="str">
        <f t="shared" si="306"/>
        <v/>
      </c>
      <c r="AI335" s="155" t="str">
        <f t="shared" si="306"/>
        <v/>
      </c>
      <c r="AJ335" s="155" t="str">
        <f t="shared" si="306"/>
        <v/>
      </c>
      <c r="AK335" s="155" t="str">
        <f t="shared" si="306"/>
        <v/>
      </c>
      <c r="AL335" s="155" t="str">
        <f t="shared" si="306"/>
        <v/>
      </c>
      <c r="AM335" s="155" t="str">
        <f t="shared" si="306"/>
        <v/>
      </c>
      <c r="AN335" s="155" t="str">
        <f t="shared" si="306"/>
        <v/>
      </c>
      <c r="AO335" s="155" t="str">
        <f t="shared" si="306"/>
        <v/>
      </c>
      <c r="AP335" s="155" t="str">
        <f t="shared" si="306"/>
        <v/>
      </c>
      <c r="AQ335" s="155" t="str">
        <f t="shared" ref="AQ335:BO335" si="307">IF(OR(COUNTBLANK(AQ336:AQ341)=6,AQ336="SUM"),"",SUM(AQ336:AQ341))</f>
        <v/>
      </c>
      <c r="AR335" s="155" t="str">
        <f t="shared" si="307"/>
        <v/>
      </c>
      <c r="AS335" s="155" t="str">
        <f t="shared" si="307"/>
        <v/>
      </c>
      <c r="AT335" s="155" t="str">
        <f t="shared" si="307"/>
        <v/>
      </c>
      <c r="AU335" s="155" t="str">
        <f t="shared" si="307"/>
        <v/>
      </c>
      <c r="AV335" s="155" t="str">
        <f t="shared" si="307"/>
        <v/>
      </c>
      <c r="AW335" s="155" t="str">
        <f t="shared" si="307"/>
        <v/>
      </c>
      <c r="AX335" s="155" t="str">
        <f t="shared" si="307"/>
        <v/>
      </c>
      <c r="AY335" s="155" t="str">
        <f t="shared" si="307"/>
        <v/>
      </c>
      <c r="AZ335" s="155" t="str">
        <f t="shared" si="307"/>
        <v/>
      </c>
      <c r="BA335" s="155" t="str">
        <f t="shared" si="307"/>
        <v/>
      </c>
      <c r="BB335" s="155" t="str">
        <f t="shared" si="307"/>
        <v/>
      </c>
      <c r="BC335" s="155" t="str">
        <f t="shared" si="307"/>
        <v/>
      </c>
      <c r="BD335" s="155" t="str">
        <f t="shared" si="307"/>
        <v/>
      </c>
      <c r="BE335" s="155" t="str">
        <f t="shared" si="307"/>
        <v/>
      </c>
      <c r="BF335" s="155" t="str">
        <f t="shared" si="307"/>
        <v/>
      </c>
      <c r="BG335" s="155" t="str">
        <f t="shared" si="307"/>
        <v/>
      </c>
      <c r="BH335" s="155" t="str">
        <f t="shared" si="307"/>
        <v/>
      </c>
      <c r="BI335" s="155" t="str">
        <f t="shared" si="307"/>
        <v/>
      </c>
      <c r="BJ335" s="155" t="str">
        <f t="shared" si="307"/>
        <v/>
      </c>
      <c r="BK335" s="155" t="str">
        <f t="shared" si="307"/>
        <v/>
      </c>
      <c r="BL335" s="155" t="str">
        <f t="shared" si="307"/>
        <v/>
      </c>
      <c r="BM335" s="155" t="str">
        <f t="shared" si="307"/>
        <v/>
      </c>
      <c r="BN335" s="155" t="str">
        <f t="shared" si="307"/>
        <v/>
      </c>
      <c r="BO335" s="155" t="str">
        <f t="shared" si="307"/>
        <v/>
      </c>
    </row>
    <row r="336" spans="2:67">
      <c r="B336" s="889" t="s">
        <v>821</v>
      </c>
      <c r="C336" s="60"/>
      <c r="D336" s="686" t="s">
        <v>1148</v>
      </c>
      <c r="E336" s="667" t="s">
        <v>1312</v>
      </c>
      <c r="F336" s="699"/>
      <c r="G336" s="973" t="s">
        <v>783</v>
      </c>
      <c r="H336" s="973" t="s">
        <v>783</v>
      </c>
      <c r="I336" s="973" t="s">
        <v>783</v>
      </c>
      <c r="J336" s="973" t="s">
        <v>783</v>
      </c>
      <c r="K336" s="973" t="s">
        <v>783</v>
      </c>
      <c r="L336" s="973" t="s">
        <v>783</v>
      </c>
      <c r="M336" s="973" t="s">
        <v>783</v>
      </c>
      <c r="N336" s="973" t="s">
        <v>783</v>
      </c>
      <c r="O336" s="973" t="s">
        <v>783</v>
      </c>
      <c r="P336" s="973" t="s">
        <v>783</v>
      </c>
      <c r="Q336" s="973" t="s">
        <v>783</v>
      </c>
      <c r="R336" s="973" t="s">
        <v>783</v>
      </c>
      <c r="S336" s="973" t="s">
        <v>783</v>
      </c>
      <c r="T336" s="973" t="s">
        <v>783</v>
      </c>
      <c r="U336" s="973" t="s">
        <v>783</v>
      </c>
      <c r="V336" s="973" t="s">
        <v>783</v>
      </c>
      <c r="W336" s="973" t="s">
        <v>783</v>
      </c>
      <c r="X336" s="973" t="s">
        <v>783</v>
      </c>
      <c r="Y336" s="973" t="s">
        <v>783</v>
      </c>
      <c r="Z336" s="973" t="s">
        <v>783</v>
      </c>
      <c r="AA336" s="973" t="s">
        <v>783</v>
      </c>
      <c r="AB336" s="973" t="s">
        <v>783</v>
      </c>
      <c r="AC336" s="973" t="s">
        <v>783</v>
      </c>
      <c r="AD336" s="973" t="s">
        <v>783</v>
      </c>
      <c r="AE336" s="973" t="s">
        <v>783</v>
      </c>
      <c r="AF336" s="973" t="s">
        <v>783</v>
      </c>
      <c r="AG336" s="973" t="s">
        <v>783</v>
      </c>
      <c r="AH336" s="973" t="s">
        <v>783</v>
      </c>
      <c r="AI336" s="973" t="s">
        <v>783</v>
      </c>
      <c r="AJ336" s="973" t="s">
        <v>783</v>
      </c>
      <c r="AK336" s="973" t="s">
        <v>783</v>
      </c>
      <c r="AL336" s="973" t="s">
        <v>783</v>
      </c>
      <c r="AM336" s="973" t="s">
        <v>783</v>
      </c>
      <c r="AN336" s="973" t="s">
        <v>783</v>
      </c>
      <c r="AO336" s="973" t="s">
        <v>783</v>
      </c>
      <c r="AP336" s="973" t="s">
        <v>783</v>
      </c>
      <c r="AQ336" s="973" t="s">
        <v>783</v>
      </c>
      <c r="AR336" s="973" t="s">
        <v>783</v>
      </c>
      <c r="AS336" s="973" t="s">
        <v>783</v>
      </c>
      <c r="AT336" s="973" t="s">
        <v>783</v>
      </c>
      <c r="AU336" s="973" t="s">
        <v>783</v>
      </c>
      <c r="AV336" s="973" t="s">
        <v>783</v>
      </c>
      <c r="AW336" s="973" t="s">
        <v>783</v>
      </c>
      <c r="AX336" s="973" t="s">
        <v>783</v>
      </c>
      <c r="AY336" s="973" t="s">
        <v>783</v>
      </c>
      <c r="AZ336" s="973" t="s">
        <v>783</v>
      </c>
      <c r="BA336" s="973" t="s">
        <v>783</v>
      </c>
      <c r="BB336" s="973" t="s">
        <v>783</v>
      </c>
      <c r="BC336" s="973" t="s">
        <v>783</v>
      </c>
      <c r="BD336" s="973" t="s">
        <v>783</v>
      </c>
      <c r="BE336" s="973" t="s">
        <v>783</v>
      </c>
      <c r="BF336" s="973" t="s">
        <v>783</v>
      </c>
      <c r="BG336" s="973" t="s">
        <v>783</v>
      </c>
      <c r="BH336" s="973" t="s">
        <v>783</v>
      </c>
      <c r="BI336" s="973" t="s">
        <v>783</v>
      </c>
      <c r="BJ336" s="973" t="s">
        <v>783</v>
      </c>
      <c r="BK336" s="973" t="s">
        <v>783</v>
      </c>
      <c r="BL336" s="973" t="s">
        <v>783</v>
      </c>
      <c r="BM336" s="973" t="s">
        <v>783</v>
      </c>
      <c r="BN336" s="973" t="s">
        <v>783</v>
      </c>
      <c r="BO336" s="973" t="s">
        <v>783</v>
      </c>
    </row>
    <row r="337" spans="2:67">
      <c r="B337" s="889" t="s">
        <v>731</v>
      </c>
      <c r="C337" s="60"/>
      <c r="D337" s="686" t="s">
        <v>1119</v>
      </c>
      <c r="E337" s="667" t="s">
        <v>1312</v>
      </c>
      <c r="F337" s="699"/>
      <c r="G337" s="973" t="s">
        <v>783</v>
      </c>
      <c r="H337" s="973" t="s">
        <v>783</v>
      </c>
      <c r="I337" s="973" t="s">
        <v>783</v>
      </c>
      <c r="J337" s="973" t="s">
        <v>783</v>
      </c>
      <c r="K337" s="973" t="s">
        <v>783</v>
      </c>
      <c r="L337" s="973" t="s">
        <v>783</v>
      </c>
      <c r="M337" s="973" t="s">
        <v>783</v>
      </c>
      <c r="N337" s="973" t="s">
        <v>783</v>
      </c>
      <c r="O337" s="973" t="s">
        <v>783</v>
      </c>
      <c r="P337" s="973" t="s">
        <v>783</v>
      </c>
      <c r="Q337" s="973" t="s">
        <v>783</v>
      </c>
      <c r="R337" s="973" t="s">
        <v>783</v>
      </c>
      <c r="S337" s="973" t="s">
        <v>783</v>
      </c>
      <c r="T337" s="973" t="s">
        <v>783</v>
      </c>
      <c r="U337" s="973" t="s">
        <v>783</v>
      </c>
      <c r="V337" s="973" t="s">
        <v>783</v>
      </c>
      <c r="W337" s="973" t="s">
        <v>783</v>
      </c>
      <c r="X337" s="973" t="s">
        <v>783</v>
      </c>
      <c r="Y337" s="973" t="s">
        <v>783</v>
      </c>
      <c r="Z337" s="973" t="s">
        <v>783</v>
      </c>
      <c r="AA337" s="973" t="s">
        <v>783</v>
      </c>
      <c r="AB337" s="973" t="s">
        <v>783</v>
      </c>
      <c r="AC337" s="973" t="s">
        <v>783</v>
      </c>
      <c r="AD337" s="973" t="s">
        <v>783</v>
      </c>
      <c r="AE337" s="973" t="s">
        <v>783</v>
      </c>
      <c r="AF337" s="973" t="s">
        <v>783</v>
      </c>
      <c r="AG337" s="973" t="s">
        <v>783</v>
      </c>
      <c r="AH337" s="973" t="s">
        <v>783</v>
      </c>
      <c r="AI337" s="973" t="s">
        <v>783</v>
      </c>
      <c r="AJ337" s="973" t="s">
        <v>783</v>
      </c>
      <c r="AK337" s="973" t="s">
        <v>783</v>
      </c>
      <c r="AL337" s="973" t="s">
        <v>783</v>
      </c>
      <c r="AM337" s="973" t="s">
        <v>783</v>
      </c>
      <c r="AN337" s="973" t="s">
        <v>783</v>
      </c>
      <c r="AO337" s="973" t="s">
        <v>783</v>
      </c>
      <c r="AP337" s="973" t="s">
        <v>783</v>
      </c>
      <c r="AQ337" s="973" t="s">
        <v>783</v>
      </c>
      <c r="AR337" s="973" t="s">
        <v>783</v>
      </c>
      <c r="AS337" s="973" t="s">
        <v>783</v>
      </c>
      <c r="AT337" s="973" t="s">
        <v>783</v>
      </c>
      <c r="AU337" s="973" t="s">
        <v>783</v>
      </c>
      <c r="AV337" s="973" t="s">
        <v>783</v>
      </c>
      <c r="AW337" s="973" t="s">
        <v>783</v>
      </c>
      <c r="AX337" s="973" t="s">
        <v>783</v>
      </c>
      <c r="AY337" s="973" t="s">
        <v>783</v>
      </c>
      <c r="AZ337" s="973" t="s">
        <v>783</v>
      </c>
      <c r="BA337" s="973" t="s">
        <v>783</v>
      </c>
      <c r="BB337" s="973" t="s">
        <v>783</v>
      </c>
      <c r="BC337" s="973" t="s">
        <v>783</v>
      </c>
      <c r="BD337" s="973" t="s">
        <v>783</v>
      </c>
      <c r="BE337" s="973" t="s">
        <v>783</v>
      </c>
      <c r="BF337" s="973" t="s">
        <v>783</v>
      </c>
      <c r="BG337" s="973" t="s">
        <v>783</v>
      </c>
      <c r="BH337" s="973" t="s">
        <v>783</v>
      </c>
      <c r="BI337" s="973" t="s">
        <v>783</v>
      </c>
      <c r="BJ337" s="973" t="s">
        <v>783</v>
      </c>
      <c r="BK337" s="973" t="s">
        <v>783</v>
      </c>
      <c r="BL337" s="973" t="s">
        <v>783</v>
      </c>
      <c r="BM337" s="973" t="s">
        <v>783</v>
      </c>
      <c r="BN337" s="973" t="s">
        <v>783</v>
      </c>
      <c r="BO337" s="973" t="s">
        <v>783</v>
      </c>
    </row>
    <row r="338" spans="2:67">
      <c r="B338" s="889" t="s">
        <v>732</v>
      </c>
      <c r="C338" s="60"/>
      <c r="D338" s="686" t="s">
        <v>776</v>
      </c>
      <c r="E338" s="667" t="s">
        <v>1312</v>
      </c>
      <c r="F338" s="699"/>
      <c r="G338" s="973" t="s">
        <v>783</v>
      </c>
      <c r="H338" s="973" t="s">
        <v>783</v>
      </c>
      <c r="I338" s="973" t="s">
        <v>783</v>
      </c>
      <c r="J338" s="973" t="s">
        <v>783</v>
      </c>
      <c r="K338" s="973" t="s">
        <v>783</v>
      </c>
      <c r="L338" s="973" t="s">
        <v>783</v>
      </c>
      <c r="M338" s="973" t="s">
        <v>783</v>
      </c>
      <c r="N338" s="973" t="s">
        <v>783</v>
      </c>
      <c r="O338" s="973" t="s">
        <v>783</v>
      </c>
      <c r="P338" s="973" t="s">
        <v>783</v>
      </c>
      <c r="Q338" s="973" t="s">
        <v>783</v>
      </c>
      <c r="R338" s="973" t="s">
        <v>783</v>
      </c>
      <c r="S338" s="973" t="s">
        <v>783</v>
      </c>
      <c r="T338" s="973" t="s">
        <v>783</v>
      </c>
      <c r="U338" s="973" t="s">
        <v>783</v>
      </c>
      <c r="V338" s="973" t="s">
        <v>783</v>
      </c>
      <c r="W338" s="973" t="s">
        <v>783</v>
      </c>
      <c r="X338" s="973" t="s">
        <v>783</v>
      </c>
      <c r="Y338" s="973" t="s">
        <v>783</v>
      </c>
      <c r="Z338" s="973" t="s">
        <v>783</v>
      </c>
      <c r="AA338" s="973" t="s">
        <v>783</v>
      </c>
      <c r="AB338" s="973" t="s">
        <v>783</v>
      </c>
      <c r="AC338" s="973" t="s">
        <v>783</v>
      </c>
      <c r="AD338" s="973" t="s">
        <v>783</v>
      </c>
      <c r="AE338" s="973" t="s">
        <v>783</v>
      </c>
      <c r="AF338" s="973" t="s">
        <v>783</v>
      </c>
      <c r="AG338" s="973" t="s">
        <v>783</v>
      </c>
      <c r="AH338" s="973" t="s">
        <v>783</v>
      </c>
      <c r="AI338" s="973" t="s">
        <v>783</v>
      </c>
      <c r="AJ338" s="973" t="s">
        <v>783</v>
      </c>
      <c r="AK338" s="973" t="s">
        <v>783</v>
      </c>
      <c r="AL338" s="973" t="s">
        <v>783</v>
      </c>
      <c r="AM338" s="973" t="s">
        <v>783</v>
      </c>
      <c r="AN338" s="973" t="s">
        <v>783</v>
      </c>
      <c r="AO338" s="973" t="s">
        <v>783</v>
      </c>
      <c r="AP338" s="973" t="s">
        <v>783</v>
      </c>
      <c r="AQ338" s="973" t="s">
        <v>783</v>
      </c>
      <c r="AR338" s="973" t="s">
        <v>783</v>
      </c>
      <c r="AS338" s="973" t="s">
        <v>783</v>
      </c>
      <c r="AT338" s="973" t="s">
        <v>783</v>
      </c>
      <c r="AU338" s="973" t="s">
        <v>783</v>
      </c>
      <c r="AV338" s="973" t="s">
        <v>783</v>
      </c>
      <c r="AW338" s="973" t="s">
        <v>783</v>
      </c>
      <c r="AX338" s="973" t="s">
        <v>783</v>
      </c>
      <c r="AY338" s="973" t="s">
        <v>783</v>
      </c>
      <c r="AZ338" s="973" t="s">
        <v>783</v>
      </c>
      <c r="BA338" s="973" t="s">
        <v>783</v>
      </c>
      <c r="BB338" s="973" t="s">
        <v>783</v>
      </c>
      <c r="BC338" s="973" t="s">
        <v>783</v>
      </c>
      <c r="BD338" s="973" t="s">
        <v>783</v>
      </c>
      <c r="BE338" s="973" t="s">
        <v>783</v>
      </c>
      <c r="BF338" s="973" t="s">
        <v>783</v>
      </c>
      <c r="BG338" s="973" t="s">
        <v>783</v>
      </c>
      <c r="BH338" s="973" t="s">
        <v>783</v>
      </c>
      <c r="BI338" s="973" t="s">
        <v>783</v>
      </c>
      <c r="BJ338" s="973" t="s">
        <v>783</v>
      </c>
      <c r="BK338" s="973" t="s">
        <v>783</v>
      </c>
      <c r="BL338" s="973" t="s">
        <v>783</v>
      </c>
      <c r="BM338" s="973" t="s">
        <v>783</v>
      </c>
      <c r="BN338" s="973" t="s">
        <v>783</v>
      </c>
      <c r="BO338" s="973" t="s">
        <v>783</v>
      </c>
    </row>
    <row r="339" spans="2:67">
      <c r="B339" s="889" t="s">
        <v>733</v>
      </c>
      <c r="C339" s="60"/>
      <c r="D339" s="686" t="s">
        <v>1120</v>
      </c>
      <c r="E339" s="667" t="s">
        <v>1312</v>
      </c>
      <c r="F339" s="699"/>
      <c r="G339" s="973" t="s">
        <v>783</v>
      </c>
      <c r="H339" s="973" t="s">
        <v>783</v>
      </c>
      <c r="I339" s="973" t="s">
        <v>783</v>
      </c>
      <c r="J339" s="973" t="s">
        <v>783</v>
      </c>
      <c r="K339" s="973" t="s">
        <v>783</v>
      </c>
      <c r="L339" s="973" t="s">
        <v>783</v>
      </c>
      <c r="M339" s="973" t="s">
        <v>783</v>
      </c>
      <c r="N339" s="973" t="s">
        <v>783</v>
      </c>
      <c r="O339" s="973" t="s">
        <v>783</v>
      </c>
      <c r="P339" s="973" t="s">
        <v>783</v>
      </c>
      <c r="Q339" s="973" t="s">
        <v>783</v>
      </c>
      <c r="R339" s="973" t="s">
        <v>783</v>
      </c>
      <c r="S339" s="973" t="s">
        <v>783</v>
      </c>
      <c r="T339" s="973" t="s">
        <v>783</v>
      </c>
      <c r="U339" s="973" t="s">
        <v>783</v>
      </c>
      <c r="V339" s="973" t="s">
        <v>783</v>
      </c>
      <c r="W339" s="973" t="s">
        <v>783</v>
      </c>
      <c r="X339" s="973" t="s">
        <v>783</v>
      </c>
      <c r="Y339" s="973" t="s">
        <v>783</v>
      </c>
      <c r="Z339" s="973" t="s">
        <v>783</v>
      </c>
      <c r="AA339" s="973" t="s">
        <v>783</v>
      </c>
      <c r="AB339" s="973" t="s">
        <v>783</v>
      </c>
      <c r="AC339" s="973" t="s">
        <v>783</v>
      </c>
      <c r="AD339" s="973" t="s">
        <v>783</v>
      </c>
      <c r="AE339" s="973" t="s">
        <v>783</v>
      </c>
      <c r="AF339" s="973" t="s">
        <v>783</v>
      </c>
      <c r="AG339" s="973" t="s">
        <v>783</v>
      </c>
      <c r="AH339" s="973" t="s">
        <v>783</v>
      </c>
      <c r="AI339" s="973" t="s">
        <v>783</v>
      </c>
      <c r="AJ339" s="973" t="s">
        <v>783</v>
      </c>
      <c r="AK339" s="973" t="s">
        <v>783</v>
      </c>
      <c r="AL339" s="973" t="s">
        <v>783</v>
      </c>
      <c r="AM339" s="973" t="s">
        <v>783</v>
      </c>
      <c r="AN339" s="973" t="s">
        <v>783</v>
      </c>
      <c r="AO339" s="973" t="s">
        <v>783</v>
      </c>
      <c r="AP339" s="973" t="s">
        <v>783</v>
      </c>
      <c r="AQ339" s="973" t="s">
        <v>783</v>
      </c>
      <c r="AR339" s="973" t="s">
        <v>783</v>
      </c>
      <c r="AS339" s="973" t="s">
        <v>783</v>
      </c>
      <c r="AT339" s="973" t="s">
        <v>783</v>
      </c>
      <c r="AU339" s="973" t="s">
        <v>783</v>
      </c>
      <c r="AV339" s="973" t="s">
        <v>783</v>
      </c>
      <c r="AW339" s="973" t="s">
        <v>783</v>
      </c>
      <c r="AX339" s="973" t="s">
        <v>783</v>
      </c>
      <c r="AY339" s="973" t="s">
        <v>783</v>
      </c>
      <c r="AZ339" s="973" t="s">
        <v>783</v>
      </c>
      <c r="BA339" s="973" t="s">
        <v>783</v>
      </c>
      <c r="BB339" s="973" t="s">
        <v>783</v>
      </c>
      <c r="BC339" s="973" t="s">
        <v>783</v>
      </c>
      <c r="BD339" s="973" t="s">
        <v>783</v>
      </c>
      <c r="BE339" s="973" t="s">
        <v>783</v>
      </c>
      <c r="BF339" s="973" t="s">
        <v>783</v>
      </c>
      <c r="BG339" s="973" t="s">
        <v>783</v>
      </c>
      <c r="BH339" s="973" t="s">
        <v>783</v>
      </c>
      <c r="BI339" s="973" t="s">
        <v>783</v>
      </c>
      <c r="BJ339" s="973" t="s">
        <v>783</v>
      </c>
      <c r="BK339" s="973" t="s">
        <v>783</v>
      </c>
      <c r="BL339" s="973" t="s">
        <v>783</v>
      </c>
      <c r="BM339" s="973" t="s">
        <v>783</v>
      </c>
      <c r="BN339" s="973" t="s">
        <v>783</v>
      </c>
      <c r="BO339" s="973" t="s">
        <v>783</v>
      </c>
    </row>
    <row r="340" spans="2:67">
      <c r="B340" s="889" t="s">
        <v>734</v>
      </c>
      <c r="C340" s="60"/>
      <c r="D340" s="686" t="s">
        <v>1121</v>
      </c>
      <c r="E340" s="667" t="s">
        <v>1312</v>
      </c>
      <c r="F340" s="699"/>
      <c r="G340" s="973" t="s">
        <v>783</v>
      </c>
      <c r="H340" s="973" t="s">
        <v>783</v>
      </c>
      <c r="I340" s="973" t="s">
        <v>783</v>
      </c>
      <c r="J340" s="973" t="s">
        <v>783</v>
      </c>
      <c r="K340" s="973" t="s">
        <v>783</v>
      </c>
      <c r="L340" s="973" t="s">
        <v>783</v>
      </c>
      <c r="M340" s="973" t="s">
        <v>783</v>
      </c>
      <c r="N340" s="973" t="s">
        <v>783</v>
      </c>
      <c r="O340" s="973" t="s">
        <v>783</v>
      </c>
      <c r="P340" s="973" t="s">
        <v>783</v>
      </c>
      <c r="Q340" s="973" t="s">
        <v>783</v>
      </c>
      <c r="R340" s="973" t="s">
        <v>783</v>
      </c>
      <c r="S340" s="973" t="s">
        <v>783</v>
      </c>
      <c r="T340" s="973" t="s">
        <v>783</v>
      </c>
      <c r="U340" s="973" t="s">
        <v>783</v>
      </c>
      <c r="V340" s="973" t="s">
        <v>783</v>
      </c>
      <c r="W340" s="973" t="s">
        <v>783</v>
      </c>
      <c r="X340" s="973" t="s">
        <v>783</v>
      </c>
      <c r="Y340" s="973" t="s">
        <v>783</v>
      </c>
      <c r="Z340" s="973" t="s">
        <v>783</v>
      </c>
      <c r="AA340" s="973" t="s">
        <v>783</v>
      </c>
      <c r="AB340" s="973" t="s">
        <v>783</v>
      </c>
      <c r="AC340" s="973" t="s">
        <v>783</v>
      </c>
      <c r="AD340" s="973" t="s">
        <v>783</v>
      </c>
      <c r="AE340" s="973" t="s">
        <v>783</v>
      </c>
      <c r="AF340" s="973" t="s">
        <v>783</v>
      </c>
      <c r="AG340" s="973" t="s">
        <v>783</v>
      </c>
      <c r="AH340" s="973" t="s">
        <v>783</v>
      </c>
      <c r="AI340" s="973" t="s">
        <v>783</v>
      </c>
      <c r="AJ340" s="973" t="s">
        <v>783</v>
      </c>
      <c r="AK340" s="973" t="s">
        <v>783</v>
      </c>
      <c r="AL340" s="973" t="s">
        <v>783</v>
      </c>
      <c r="AM340" s="973" t="s">
        <v>783</v>
      </c>
      <c r="AN340" s="973" t="s">
        <v>783</v>
      </c>
      <c r="AO340" s="973" t="s">
        <v>783</v>
      </c>
      <c r="AP340" s="973" t="s">
        <v>783</v>
      </c>
      <c r="AQ340" s="973" t="s">
        <v>783</v>
      </c>
      <c r="AR340" s="973" t="s">
        <v>783</v>
      </c>
      <c r="AS340" s="973" t="s">
        <v>783</v>
      </c>
      <c r="AT340" s="973" t="s">
        <v>783</v>
      </c>
      <c r="AU340" s="973" t="s">
        <v>783</v>
      </c>
      <c r="AV340" s="973" t="s">
        <v>783</v>
      </c>
      <c r="AW340" s="973" t="s">
        <v>783</v>
      </c>
      <c r="AX340" s="973" t="s">
        <v>783</v>
      </c>
      <c r="AY340" s="973" t="s">
        <v>783</v>
      </c>
      <c r="AZ340" s="973" t="s">
        <v>783</v>
      </c>
      <c r="BA340" s="973" t="s">
        <v>783</v>
      </c>
      <c r="BB340" s="973" t="s">
        <v>783</v>
      </c>
      <c r="BC340" s="973" t="s">
        <v>783</v>
      </c>
      <c r="BD340" s="973" t="s">
        <v>783</v>
      </c>
      <c r="BE340" s="973" t="s">
        <v>783</v>
      </c>
      <c r="BF340" s="973" t="s">
        <v>783</v>
      </c>
      <c r="BG340" s="973" t="s">
        <v>783</v>
      </c>
      <c r="BH340" s="973" t="s">
        <v>783</v>
      </c>
      <c r="BI340" s="973" t="s">
        <v>783</v>
      </c>
      <c r="BJ340" s="973" t="s">
        <v>783</v>
      </c>
      <c r="BK340" s="973" t="s">
        <v>783</v>
      </c>
      <c r="BL340" s="973" t="s">
        <v>783</v>
      </c>
      <c r="BM340" s="973" t="s">
        <v>783</v>
      </c>
      <c r="BN340" s="973" t="s">
        <v>783</v>
      </c>
      <c r="BO340" s="973" t="s">
        <v>783</v>
      </c>
    </row>
    <row r="341" spans="2:67">
      <c r="B341" s="889" t="s">
        <v>735</v>
      </c>
      <c r="C341" s="60"/>
      <c r="D341" s="686" t="s">
        <v>1122</v>
      </c>
      <c r="E341" s="667" t="s">
        <v>1312</v>
      </c>
      <c r="F341" s="699"/>
      <c r="G341" s="973" t="s">
        <v>783</v>
      </c>
      <c r="H341" s="973" t="s">
        <v>783</v>
      </c>
      <c r="I341" s="973" t="s">
        <v>783</v>
      </c>
      <c r="J341" s="973" t="s">
        <v>783</v>
      </c>
      <c r="K341" s="973" t="s">
        <v>783</v>
      </c>
      <c r="L341" s="973" t="s">
        <v>783</v>
      </c>
      <c r="M341" s="973" t="s">
        <v>783</v>
      </c>
      <c r="N341" s="973" t="s">
        <v>783</v>
      </c>
      <c r="O341" s="973" t="s">
        <v>783</v>
      </c>
      <c r="P341" s="973" t="s">
        <v>783</v>
      </c>
      <c r="Q341" s="973" t="s">
        <v>783</v>
      </c>
      <c r="R341" s="973" t="s">
        <v>783</v>
      </c>
      <c r="S341" s="973" t="s">
        <v>783</v>
      </c>
      <c r="T341" s="973" t="s">
        <v>783</v>
      </c>
      <c r="U341" s="973" t="s">
        <v>783</v>
      </c>
      <c r="V341" s="973" t="s">
        <v>783</v>
      </c>
      <c r="W341" s="973" t="s">
        <v>783</v>
      </c>
      <c r="X341" s="973" t="s">
        <v>783</v>
      </c>
      <c r="Y341" s="973" t="s">
        <v>783</v>
      </c>
      <c r="Z341" s="973" t="s">
        <v>783</v>
      </c>
      <c r="AA341" s="973" t="s">
        <v>783</v>
      </c>
      <c r="AB341" s="973" t="s">
        <v>783</v>
      </c>
      <c r="AC341" s="973" t="s">
        <v>783</v>
      </c>
      <c r="AD341" s="973" t="s">
        <v>783</v>
      </c>
      <c r="AE341" s="973" t="s">
        <v>783</v>
      </c>
      <c r="AF341" s="973" t="s">
        <v>783</v>
      </c>
      <c r="AG341" s="973" t="s">
        <v>783</v>
      </c>
      <c r="AH341" s="973" t="s">
        <v>783</v>
      </c>
      <c r="AI341" s="973" t="s">
        <v>783</v>
      </c>
      <c r="AJ341" s="973" t="s">
        <v>783</v>
      </c>
      <c r="AK341" s="973" t="s">
        <v>783</v>
      </c>
      <c r="AL341" s="973" t="s">
        <v>783</v>
      </c>
      <c r="AM341" s="973" t="s">
        <v>783</v>
      </c>
      <c r="AN341" s="973" t="s">
        <v>783</v>
      </c>
      <c r="AO341" s="973" t="s">
        <v>783</v>
      </c>
      <c r="AP341" s="973" t="s">
        <v>783</v>
      </c>
      <c r="AQ341" s="973" t="s">
        <v>783</v>
      </c>
      <c r="AR341" s="973" t="s">
        <v>783</v>
      </c>
      <c r="AS341" s="973" t="s">
        <v>783</v>
      </c>
      <c r="AT341" s="973" t="s">
        <v>783</v>
      </c>
      <c r="AU341" s="973" t="s">
        <v>783</v>
      </c>
      <c r="AV341" s="973" t="s">
        <v>783</v>
      </c>
      <c r="AW341" s="973" t="s">
        <v>783</v>
      </c>
      <c r="AX341" s="973" t="s">
        <v>783</v>
      </c>
      <c r="AY341" s="973" t="s">
        <v>783</v>
      </c>
      <c r="AZ341" s="973" t="s">
        <v>783</v>
      </c>
      <c r="BA341" s="973" t="s">
        <v>783</v>
      </c>
      <c r="BB341" s="973" t="s">
        <v>783</v>
      </c>
      <c r="BC341" s="973" t="s">
        <v>783</v>
      </c>
      <c r="BD341" s="973" t="s">
        <v>783</v>
      </c>
      <c r="BE341" s="973" t="s">
        <v>783</v>
      </c>
      <c r="BF341" s="973" t="s">
        <v>783</v>
      </c>
      <c r="BG341" s="973" t="s">
        <v>783</v>
      </c>
      <c r="BH341" s="973" t="s">
        <v>783</v>
      </c>
      <c r="BI341" s="973" t="s">
        <v>783</v>
      </c>
      <c r="BJ341" s="973" t="s">
        <v>783</v>
      </c>
      <c r="BK341" s="973" t="s">
        <v>783</v>
      </c>
      <c r="BL341" s="973" t="s">
        <v>783</v>
      </c>
      <c r="BM341" s="973" t="s">
        <v>783</v>
      </c>
      <c r="BN341" s="973" t="s">
        <v>783</v>
      </c>
      <c r="BO341" s="973" t="s">
        <v>783</v>
      </c>
    </row>
    <row r="342" spans="2:67">
      <c r="B342" s="889" t="s">
        <v>520</v>
      </c>
      <c r="C342" s="59" t="s">
        <v>1372</v>
      </c>
      <c r="D342" s="640"/>
      <c r="E342" s="667" t="s">
        <v>1312</v>
      </c>
      <c r="F342" s="699"/>
      <c r="G342" s="976" t="str">
        <f>IF(G343="SUM","",G343)</f>
        <v/>
      </c>
      <c r="H342" s="976" t="str">
        <f t="shared" ref="H342:BO342" si="308">IF(H343="SUM","",H343)</f>
        <v/>
      </c>
      <c r="I342" s="976" t="str">
        <f t="shared" si="308"/>
        <v/>
      </c>
      <c r="J342" s="976" t="str">
        <f t="shared" si="308"/>
        <v/>
      </c>
      <c r="K342" s="976" t="str">
        <f t="shared" si="308"/>
        <v/>
      </c>
      <c r="L342" s="976" t="str">
        <f t="shared" si="308"/>
        <v/>
      </c>
      <c r="M342" s="976" t="str">
        <f t="shared" si="308"/>
        <v/>
      </c>
      <c r="N342" s="976" t="str">
        <f t="shared" si="308"/>
        <v/>
      </c>
      <c r="O342" s="976" t="str">
        <f t="shared" si="308"/>
        <v/>
      </c>
      <c r="P342" s="976" t="str">
        <f t="shared" si="308"/>
        <v/>
      </c>
      <c r="Q342" s="976" t="str">
        <f t="shared" si="308"/>
        <v/>
      </c>
      <c r="R342" s="976" t="str">
        <f t="shared" si="308"/>
        <v/>
      </c>
      <c r="S342" s="976" t="str">
        <f t="shared" si="308"/>
        <v/>
      </c>
      <c r="T342" s="976" t="str">
        <f t="shared" si="308"/>
        <v/>
      </c>
      <c r="U342" s="976" t="str">
        <f t="shared" si="308"/>
        <v/>
      </c>
      <c r="V342" s="976" t="str">
        <f t="shared" si="308"/>
        <v/>
      </c>
      <c r="W342" s="976" t="str">
        <f t="shared" si="308"/>
        <v/>
      </c>
      <c r="X342" s="976" t="str">
        <f t="shared" si="308"/>
        <v/>
      </c>
      <c r="Y342" s="976" t="str">
        <f t="shared" si="308"/>
        <v/>
      </c>
      <c r="Z342" s="976" t="str">
        <f t="shared" si="308"/>
        <v/>
      </c>
      <c r="AA342" s="976" t="str">
        <f t="shared" si="308"/>
        <v/>
      </c>
      <c r="AB342" s="976" t="str">
        <f t="shared" si="308"/>
        <v/>
      </c>
      <c r="AC342" s="976" t="str">
        <f t="shared" si="308"/>
        <v/>
      </c>
      <c r="AD342" s="976" t="str">
        <f t="shared" si="308"/>
        <v/>
      </c>
      <c r="AE342" s="976" t="str">
        <f t="shared" si="308"/>
        <v/>
      </c>
      <c r="AF342" s="976" t="str">
        <f t="shared" si="308"/>
        <v/>
      </c>
      <c r="AG342" s="976" t="str">
        <f t="shared" si="308"/>
        <v/>
      </c>
      <c r="AH342" s="976" t="str">
        <f t="shared" si="308"/>
        <v/>
      </c>
      <c r="AI342" s="976" t="str">
        <f t="shared" si="308"/>
        <v/>
      </c>
      <c r="AJ342" s="976" t="str">
        <f t="shared" si="308"/>
        <v/>
      </c>
      <c r="AK342" s="976" t="str">
        <f t="shared" si="308"/>
        <v/>
      </c>
      <c r="AL342" s="976" t="str">
        <f t="shared" si="308"/>
        <v/>
      </c>
      <c r="AM342" s="976" t="str">
        <f t="shared" si="308"/>
        <v/>
      </c>
      <c r="AN342" s="976" t="str">
        <f t="shared" si="308"/>
        <v/>
      </c>
      <c r="AO342" s="976" t="str">
        <f t="shared" si="308"/>
        <v/>
      </c>
      <c r="AP342" s="976" t="str">
        <f t="shared" si="308"/>
        <v/>
      </c>
      <c r="AQ342" s="976" t="str">
        <f t="shared" si="308"/>
        <v/>
      </c>
      <c r="AR342" s="976" t="str">
        <f t="shared" si="308"/>
        <v/>
      </c>
      <c r="AS342" s="976" t="str">
        <f t="shared" si="308"/>
        <v/>
      </c>
      <c r="AT342" s="976" t="str">
        <f t="shared" si="308"/>
        <v/>
      </c>
      <c r="AU342" s="976" t="str">
        <f t="shared" si="308"/>
        <v/>
      </c>
      <c r="AV342" s="976" t="str">
        <f t="shared" si="308"/>
        <v/>
      </c>
      <c r="AW342" s="976" t="str">
        <f t="shared" si="308"/>
        <v/>
      </c>
      <c r="AX342" s="976" t="str">
        <f t="shared" si="308"/>
        <v/>
      </c>
      <c r="AY342" s="976" t="str">
        <f t="shared" si="308"/>
        <v/>
      </c>
      <c r="AZ342" s="976" t="str">
        <f t="shared" si="308"/>
        <v/>
      </c>
      <c r="BA342" s="976" t="str">
        <f t="shared" si="308"/>
        <v/>
      </c>
      <c r="BB342" s="976" t="str">
        <f t="shared" si="308"/>
        <v/>
      </c>
      <c r="BC342" s="976" t="str">
        <f t="shared" si="308"/>
        <v/>
      </c>
      <c r="BD342" s="976" t="str">
        <f t="shared" si="308"/>
        <v/>
      </c>
      <c r="BE342" s="976" t="str">
        <f t="shared" si="308"/>
        <v/>
      </c>
      <c r="BF342" s="976" t="str">
        <f t="shared" si="308"/>
        <v/>
      </c>
      <c r="BG342" s="976" t="str">
        <f t="shared" si="308"/>
        <v/>
      </c>
      <c r="BH342" s="976" t="str">
        <f t="shared" si="308"/>
        <v/>
      </c>
      <c r="BI342" s="976" t="str">
        <f t="shared" si="308"/>
        <v/>
      </c>
      <c r="BJ342" s="976" t="str">
        <f t="shared" si="308"/>
        <v/>
      </c>
      <c r="BK342" s="976" t="str">
        <f t="shared" si="308"/>
        <v/>
      </c>
      <c r="BL342" s="976" t="str">
        <f t="shared" si="308"/>
        <v/>
      </c>
      <c r="BM342" s="976" t="str">
        <f t="shared" si="308"/>
        <v/>
      </c>
      <c r="BN342" s="976" t="str">
        <f t="shared" si="308"/>
        <v/>
      </c>
      <c r="BO342" s="976" t="str">
        <f t="shared" si="308"/>
        <v/>
      </c>
    </row>
    <row r="343" spans="2:67">
      <c r="B343" s="889" t="s">
        <v>498</v>
      </c>
      <c r="C343" s="687"/>
      <c r="D343" s="669" t="s">
        <v>191</v>
      </c>
      <c r="E343" s="667" t="s">
        <v>1312</v>
      </c>
      <c r="F343" s="699"/>
      <c r="G343" s="973" t="s">
        <v>783</v>
      </c>
      <c r="H343" s="973" t="s">
        <v>783</v>
      </c>
      <c r="I343" s="973" t="s">
        <v>783</v>
      </c>
      <c r="J343" s="973" t="s">
        <v>783</v>
      </c>
      <c r="K343" s="973" t="s">
        <v>783</v>
      </c>
      <c r="L343" s="973" t="s">
        <v>783</v>
      </c>
      <c r="M343" s="973" t="s">
        <v>783</v>
      </c>
      <c r="N343" s="973" t="s">
        <v>783</v>
      </c>
      <c r="O343" s="973" t="s">
        <v>783</v>
      </c>
      <c r="P343" s="973" t="s">
        <v>783</v>
      </c>
      <c r="Q343" s="973" t="s">
        <v>783</v>
      </c>
      <c r="R343" s="973" t="s">
        <v>783</v>
      </c>
      <c r="S343" s="973" t="s">
        <v>783</v>
      </c>
      <c r="T343" s="973" t="s">
        <v>783</v>
      </c>
      <c r="U343" s="973" t="s">
        <v>783</v>
      </c>
      <c r="V343" s="973" t="s">
        <v>783</v>
      </c>
      <c r="W343" s="973" t="s">
        <v>783</v>
      </c>
      <c r="X343" s="973" t="s">
        <v>783</v>
      </c>
      <c r="Y343" s="973" t="s">
        <v>783</v>
      </c>
      <c r="Z343" s="973" t="s">
        <v>783</v>
      </c>
      <c r="AA343" s="973" t="s">
        <v>783</v>
      </c>
      <c r="AB343" s="973" t="s">
        <v>783</v>
      </c>
      <c r="AC343" s="973" t="s">
        <v>783</v>
      </c>
      <c r="AD343" s="973" t="s">
        <v>783</v>
      </c>
      <c r="AE343" s="973" t="s">
        <v>783</v>
      </c>
      <c r="AF343" s="973" t="s">
        <v>783</v>
      </c>
      <c r="AG343" s="973" t="s">
        <v>783</v>
      </c>
      <c r="AH343" s="973" t="s">
        <v>783</v>
      </c>
      <c r="AI343" s="973" t="s">
        <v>783</v>
      </c>
      <c r="AJ343" s="973" t="s">
        <v>783</v>
      </c>
      <c r="AK343" s="973" t="s">
        <v>783</v>
      </c>
      <c r="AL343" s="973" t="s">
        <v>783</v>
      </c>
      <c r="AM343" s="973" t="s">
        <v>783</v>
      </c>
      <c r="AN343" s="973" t="s">
        <v>783</v>
      </c>
      <c r="AO343" s="973" t="s">
        <v>783</v>
      </c>
      <c r="AP343" s="973" t="s">
        <v>783</v>
      </c>
      <c r="AQ343" s="973" t="s">
        <v>783</v>
      </c>
      <c r="AR343" s="973" t="s">
        <v>783</v>
      </c>
      <c r="AS343" s="973" t="s">
        <v>783</v>
      </c>
      <c r="AT343" s="973" t="s">
        <v>783</v>
      </c>
      <c r="AU343" s="973" t="s">
        <v>783</v>
      </c>
      <c r="AV343" s="973" t="s">
        <v>783</v>
      </c>
      <c r="AW343" s="973" t="s">
        <v>783</v>
      </c>
      <c r="AX343" s="973" t="s">
        <v>783</v>
      </c>
      <c r="AY343" s="973" t="s">
        <v>783</v>
      </c>
      <c r="AZ343" s="973" t="s">
        <v>783</v>
      </c>
      <c r="BA343" s="973" t="s">
        <v>783</v>
      </c>
      <c r="BB343" s="973" t="s">
        <v>783</v>
      </c>
      <c r="BC343" s="973" t="s">
        <v>783</v>
      </c>
      <c r="BD343" s="973" t="s">
        <v>783</v>
      </c>
      <c r="BE343" s="973" t="s">
        <v>783</v>
      </c>
      <c r="BF343" s="973" t="s">
        <v>783</v>
      </c>
      <c r="BG343" s="973" t="s">
        <v>783</v>
      </c>
      <c r="BH343" s="973" t="s">
        <v>783</v>
      </c>
      <c r="BI343" s="973" t="s">
        <v>783</v>
      </c>
      <c r="BJ343" s="973" t="s">
        <v>783</v>
      </c>
      <c r="BK343" s="973" t="s">
        <v>783</v>
      </c>
      <c r="BL343" s="973" t="s">
        <v>783</v>
      </c>
      <c r="BM343" s="973" t="s">
        <v>783</v>
      </c>
      <c r="BN343" s="973" t="s">
        <v>783</v>
      </c>
      <c r="BO343" s="973" t="s">
        <v>783</v>
      </c>
    </row>
    <row r="344" spans="2:67">
      <c r="B344" s="889" t="s">
        <v>499</v>
      </c>
      <c r="C344" s="59" t="s">
        <v>305</v>
      </c>
      <c r="D344" s="689"/>
      <c r="E344" s="667" t="s">
        <v>1312</v>
      </c>
      <c r="F344" s="699"/>
      <c r="G344" s="86" t="str">
        <f>IF(G345="SUM","",G345)</f>
        <v/>
      </c>
      <c r="H344" s="86" t="str">
        <f t="shared" ref="H344:BO344" si="309">IF(H345="SUM","",H345)</f>
        <v/>
      </c>
      <c r="I344" s="86" t="str">
        <f t="shared" si="309"/>
        <v/>
      </c>
      <c r="J344" s="86" t="str">
        <f t="shared" si="309"/>
        <v/>
      </c>
      <c r="K344" s="86" t="str">
        <f t="shared" si="309"/>
        <v/>
      </c>
      <c r="L344" s="86" t="str">
        <f t="shared" si="309"/>
        <v/>
      </c>
      <c r="M344" s="86" t="str">
        <f t="shared" si="309"/>
        <v/>
      </c>
      <c r="N344" s="86" t="str">
        <f t="shared" si="309"/>
        <v/>
      </c>
      <c r="O344" s="86" t="str">
        <f t="shared" si="309"/>
        <v/>
      </c>
      <c r="P344" s="86" t="str">
        <f t="shared" si="309"/>
        <v/>
      </c>
      <c r="Q344" s="86" t="str">
        <f t="shared" si="309"/>
        <v/>
      </c>
      <c r="R344" s="86" t="str">
        <f t="shared" si="309"/>
        <v/>
      </c>
      <c r="S344" s="86" t="str">
        <f t="shared" si="309"/>
        <v/>
      </c>
      <c r="T344" s="86" t="str">
        <f t="shared" si="309"/>
        <v/>
      </c>
      <c r="U344" s="86" t="str">
        <f t="shared" si="309"/>
        <v/>
      </c>
      <c r="V344" s="86" t="str">
        <f t="shared" si="309"/>
        <v/>
      </c>
      <c r="W344" s="86" t="str">
        <f t="shared" si="309"/>
        <v/>
      </c>
      <c r="X344" s="86" t="str">
        <f t="shared" si="309"/>
        <v/>
      </c>
      <c r="Y344" s="86" t="str">
        <f t="shared" si="309"/>
        <v/>
      </c>
      <c r="Z344" s="86" t="str">
        <f t="shared" si="309"/>
        <v/>
      </c>
      <c r="AA344" s="86" t="str">
        <f t="shared" si="309"/>
        <v/>
      </c>
      <c r="AB344" s="86" t="str">
        <f t="shared" si="309"/>
        <v/>
      </c>
      <c r="AC344" s="86" t="str">
        <f t="shared" si="309"/>
        <v/>
      </c>
      <c r="AD344" s="86" t="str">
        <f t="shared" si="309"/>
        <v/>
      </c>
      <c r="AE344" s="86" t="str">
        <f t="shared" si="309"/>
        <v/>
      </c>
      <c r="AF344" s="86" t="str">
        <f t="shared" si="309"/>
        <v/>
      </c>
      <c r="AG344" s="86" t="str">
        <f t="shared" si="309"/>
        <v/>
      </c>
      <c r="AH344" s="86" t="str">
        <f t="shared" si="309"/>
        <v/>
      </c>
      <c r="AI344" s="86" t="str">
        <f t="shared" si="309"/>
        <v/>
      </c>
      <c r="AJ344" s="86" t="str">
        <f t="shared" si="309"/>
        <v/>
      </c>
      <c r="AK344" s="86" t="str">
        <f t="shared" si="309"/>
        <v/>
      </c>
      <c r="AL344" s="86" t="str">
        <f t="shared" si="309"/>
        <v/>
      </c>
      <c r="AM344" s="86" t="str">
        <f t="shared" si="309"/>
        <v/>
      </c>
      <c r="AN344" s="86" t="str">
        <f t="shared" si="309"/>
        <v/>
      </c>
      <c r="AO344" s="86" t="str">
        <f t="shared" si="309"/>
        <v/>
      </c>
      <c r="AP344" s="86" t="str">
        <f t="shared" si="309"/>
        <v/>
      </c>
      <c r="AQ344" s="86" t="str">
        <f t="shared" si="309"/>
        <v/>
      </c>
      <c r="AR344" s="86" t="str">
        <f t="shared" si="309"/>
        <v/>
      </c>
      <c r="AS344" s="86" t="str">
        <f t="shared" si="309"/>
        <v/>
      </c>
      <c r="AT344" s="86" t="str">
        <f t="shared" si="309"/>
        <v/>
      </c>
      <c r="AU344" s="86" t="str">
        <f t="shared" si="309"/>
        <v/>
      </c>
      <c r="AV344" s="86" t="str">
        <f t="shared" si="309"/>
        <v/>
      </c>
      <c r="AW344" s="86" t="str">
        <f t="shared" si="309"/>
        <v/>
      </c>
      <c r="AX344" s="86" t="str">
        <f t="shared" si="309"/>
        <v/>
      </c>
      <c r="AY344" s="86" t="str">
        <f t="shared" si="309"/>
        <v/>
      </c>
      <c r="AZ344" s="86" t="str">
        <f t="shared" si="309"/>
        <v/>
      </c>
      <c r="BA344" s="86" t="str">
        <f t="shared" si="309"/>
        <v/>
      </c>
      <c r="BB344" s="86" t="str">
        <f t="shared" si="309"/>
        <v/>
      </c>
      <c r="BC344" s="86" t="str">
        <f t="shared" si="309"/>
        <v/>
      </c>
      <c r="BD344" s="86" t="str">
        <f t="shared" si="309"/>
        <v/>
      </c>
      <c r="BE344" s="86" t="str">
        <f t="shared" si="309"/>
        <v/>
      </c>
      <c r="BF344" s="86" t="str">
        <f t="shared" si="309"/>
        <v/>
      </c>
      <c r="BG344" s="86" t="str">
        <f t="shared" si="309"/>
        <v/>
      </c>
      <c r="BH344" s="86" t="str">
        <f t="shared" si="309"/>
        <v/>
      </c>
      <c r="BI344" s="86" t="str">
        <f t="shared" si="309"/>
        <v/>
      </c>
      <c r="BJ344" s="86" t="str">
        <f t="shared" si="309"/>
        <v/>
      </c>
      <c r="BK344" s="86" t="str">
        <f t="shared" si="309"/>
        <v/>
      </c>
      <c r="BL344" s="86" t="str">
        <f t="shared" si="309"/>
        <v/>
      </c>
      <c r="BM344" s="86" t="str">
        <f t="shared" si="309"/>
        <v/>
      </c>
      <c r="BN344" s="86" t="str">
        <f t="shared" si="309"/>
        <v/>
      </c>
      <c r="BO344" s="86" t="str">
        <f t="shared" si="309"/>
        <v/>
      </c>
    </row>
    <row r="345" spans="2:67">
      <c r="B345" s="889" t="s">
        <v>500</v>
      </c>
      <c r="C345" s="61"/>
      <c r="D345" s="640" t="s">
        <v>192</v>
      </c>
      <c r="E345" s="667" t="s">
        <v>1312</v>
      </c>
      <c r="F345" s="699"/>
      <c r="G345" s="973" t="s">
        <v>783</v>
      </c>
      <c r="H345" s="973" t="s">
        <v>783</v>
      </c>
      <c r="I345" s="973" t="s">
        <v>783</v>
      </c>
      <c r="J345" s="973" t="s">
        <v>783</v>
      </c>
      <c r="K345" s="973" t="s">
        <v>783</v>
      </c>
      <c r="L345" s="973" t="s">
        <v>783</v>
      </c>
      <c r="M345" s="973" t="s">
        <v>783</v>
      </c>
      <c r="N345" s="973" t="s">
        <v>783</v>
      </c>
      <c r="O345" s="973" t="s">
        <v>783</v>
      </c>
      <c r="P345" s="973" t="s">
        <v>783</v>
      </c>
      <c r="Q345" s="973" t="s">
        <v>783</v>
      </c>
      <c r="R345" s="973" t="s">
        <v>783</v>
      </c>
      <c r="S345" s="973" t="s">
        <v>783</v>
      </c>
      <c r="T345" s="973" t="s">
        <v>783</v>
      </c>
      <c r="U345" s="973" t="s">
        <v>783</v>
      </c>
      <c r="V345" s="973" t="s">
        <v>783</v>
      </c>
      <c r="W345" s="973" t="s">
        <v>783</v>
      </c>
      <c r="X345" s="973" t="s">
        <v>783</v>
      </c>
      <c r="Y345" s="973" t="s">
        <v>783</v>
      </c>
      <c r="Z345" s="973" t="s">
        <v>783</v>
      </c>
      <c r="AA345" s="973" t="s">
        <v>783</v>
      </c>
      <c r="AB345" s="973" t="s">
        <v>783</v>
      </c>
      <c r="AC345" s="973" t="s">
        <v>783</v>
      </c>
      <c r="AD345" s="973" t="s">
        <v>783</v>
      </c>
      <c r="AE345" s="973" t="s">
        <v>783</v>
      </c>
      <c r="AF345" s="973" t="s">
        <v>783</v>
      </c>
      <c r="AG345" s="973" t="s">
        <v>783</v>
      </c>
      <c r="AH345" s="973" t="s">
        <v>783</v>
      </c>
      <c r="AI345" s="973" t="s">
        <v>783</v>
      </c>
      <c r="AJ345" s="973" t="s">
        <v>783</v>
      </c>
      <c r="AK345" s="973" t="s">
        <v>783</v>
      </c>
      <c r="AL345" s="973" t="s">
        <v>783</v>
      </c>
      <c r="AM345" s="973" t="s">
        <v>783</v>
      </c>
      <c r="AN345" s="973" t="s">
        <v>783</v>
      </c>
      <c r="AO345" s="973" t="s">
        <v>783</v>
      </c>
      <c r="AP345" s="973" t="s">
        <v>783</v>
      </c>
      <c r="AQ345" s="973" t="s">
        <v>783</v>
      </c>
      <c r="AR345" s="973" t="s">
        <v>783</v>
      </c>
      <c r="AS345" s="973" t="s">
        <v>783</v>
      </c>
      <c r="AT345" s="973" t="s">
        <v>783</v>
      </c>
      <c r="AU345" s="973" t="s">
        <v>783</v>
      </c>
      <c r="AV345" s="973" t="s">
        <v>783</v>
      </c>
      <c r="AW345" s="973" t="s">
        <v>783</v>
      </c>
      <c r="AX345" s="973" t="s">
        <v>783</v>
      </c>
      <c r="AY345" s="973" t="s">
        <v>783</v>
      </c>
      <c r="AZ345" s="973" t="s">
        <v>783</v>
      </c>
      <c r="BA345" s="973" t="s">
        <v>783</v>
      </c>
      <c r="BB345" s="973" t="s">
        <v>783</v>
      </c>
      <c r="BC345" s="973" t="s">
        <v>783</v>
      </c>
      <c r="BD345" s="973" t="s">
        <v>783</v>
      </c>
      <c r="BE345" s="973" t="s">
        <v>783</v>
      </c>
      <c r="BF345" s="973" t="s">
        <v>783</v>
      </c>
      <c r="BG345" s="973" t="s">
        <v>783</v>
      </c>
      <c r="BH345" s="973" t="s">
        <v>783</v>
      </c>
      <c r="BI345" s="973" t="s">
        <v>783</v>
      </c>
      <c r="BJ345" s="973" t="s">
        <v>783</v>
      </c>
      <c r="BK345" s="973" t="s">
        <v>783</v>
      </c>
      <c r="BL345" s="973" t="s">
        <v>783</v>
      </c>
      <c r="BM345" s="973" t="s">
        <v>783</v>
      </c>
      <c r="BN345" s="973" t="s">
        <v>783</v>
      </c>
      <c r="BO345" s="973" t="s">
        <v>783</v>
      </c>
    </row>
    <row r="346" spans="2:67" s="762" customFormat="1" ht="13.5" thickBot="1">
      <c r="B346" s="785"/>
      <c r="C346" s="63"/>
      <c r="D346" s="784"/>
      <c r="E346" s="785"/>
      <c r="F346" s="785"/>
      <c r="G346" s="972"/>
      <c r="H346" s="972"/>
      <c r="I346" s="972"/>
      <c r="J346" s="972"/>
      <c r="K346" s="972"/>
      <c r="L346" s="972"/>
      <c r="M346" s="972"/>
      <c r="N346" s="972"/>
      <c r="O346" s="972"/>
      <c r="P346" s="972"/>
      <c r="Q346" s="972"/>
      <c r="R346" s="972"/>
      <c r="S346" s="972"/>
      <c r="T346" s="972"/>
      <c r="U346" s="972"/>
      <c r="V346" s="972"/>
      <c r="W346" s="972"/>
      <c r="X346" s="972"/>
      <c r="Y346" s="972"/>
      <c r="Z346" s="972"/>
      <c r="AA346" s="972"/>
      <c r="AB346" s="972"/>
      <c r="AC346" s="972"/>
      <c r="AD346" s="972"/>
      <c r="AE346" s="972"/>
      <c r="AF346" s="972"/>
      <c r="AG346" s="972"/>
      <c r="AH346" s="972"/>
      <c r="AI346" s="972"/>
      <c r="AJ346" s="972"/>
      <c r="AK346" s="972"/>
      <c r="AL346" s="972"/>
      <c r="AM346" s="972"/>
      <c r="AN346" s="972"/>
      <c r="AO346" s="972"/>
      <c r="AP346" s="972"/>
      <c r="AQ346" s="972"/>
      <c r="AR346" s="972"/>
      <c r="AS346" s="972"/>
      <c r="AT346" s="972"/>
      <c r="AU346" s="972"/>
      <c r="AV346" s="972"/>
      <c r="AW346" s="972"/>
      <c r="AX346" s="972"/>
      <c r="AY346" s="972"/>
      <c r="AZ346" s="972"/>
      <c r="BA346" s="972"/>
      <c r="BB346" s="972"/>
      <c r="BC346" s="972"/>
      <c r="BD346" s="972"/>
      <c r="BE346" s="972"/>
      <c r="BF346" s="972"/>
      <c r="BG346" s="972"/>
      <c r="BH346" s="972"/>
      <c r="BI346" s="972"/>
      <c r="BJ346" s="972"/>
      <c r="BK346" s="972"/>
      <c r="BL346" s="972"/>
      <c r="BM346" s="972"/>
      <c r="BN346" s="972"/>
      <c r="BO346" s="972"/>
    </row>
    <row r="347" spans="2:67" ht="15" thickBot="1">
      <c r="B347" s="84" t="s">
        <v>194</v>
      </c>
      <c r="C347" s="84"/>
      <c r="D347" s="887"/>
      <c r="E347" s="813"/>
      <c r="F347" s="814"/>
      <c r="G347" s="147">
        <f t="shared" ref="G347:BO347" si="310">G$7</f>
        <v>1990</v>
      </c>
      <c r="H347" s="147">
        <f t="shared" si="310"/>
        <v>1991</v>
      </c>
      <c r="I347" s="147">
        <f t="shared" si="310"/>
        <v>1992</v>
      </c>
      <c r="J347" s="147">
        <f t="shared" si="310"/>
        <v>1993</v>
      </c>
      <c r="K347" s="147">
        <f t="shared" si="310"/>
        <v>1994</v>
      </c>
      <c r="L347" s="147">
        <f t="shared" si="310"/>
        <v>1995</v>
      </c>
      <c r="M347" s="147">
        <f t="shared" si="310"/>
        <v>1996</v>
      </c>
      <c r="N347" s="147">
        <f t="shared" si="310"/>
        <v>1997</v>
      </c>
      <c r="O347" s="147">
        <f t="shared" si="310"/>
        <v>1998</v>
      </c>
      <c r="P347" s="147">
        <f t="shared" si="310"/>
        <v>1999</v>
      </c>
      <c r="Q347" s="147">
        <f t="shared" si="310"/>
        <v>2000</v>
      </c>
      <c r="R347" s="147">
        <f t="shared" si="310"/>
        <v>2001</v>
      </c>
      <c r="S347" s="147">
        <f t="shared" si="310"/>
        <v>2002</v>
      </c>
      <c r="T347" s="147">
        <f t="shared" si="310"/>
        <v>2003</v>
      </c>
      <c r="U347" s="147">
        <f t="shared" si="310"/>
        <v>2004</v>
      </c>
      <c r="V347" s="147">
        <f t="shared" si="310"/>
        <v>2005</v>
      </c>
      <c r="W347" s="147">
        <f t="shared" si="310"/>
        <v>2006</v>
      </c>
      <c r="X347" s="147">
        <f t="shared" si="310"/>
        <v>2007</v>
      </c>
      <c r="Y347" s="147">
        <f t="shared" si="310"/>
        <v>2008</v>
      </c>
      <c r="Z347" s="147">
        <f t="shared" si="310"/>
        <v>2009</v>
      </c>
      <c r="AA347" s="147">
        <f t="shared" si="310"/>
        <v>2010</v>
      </c>
      <c r="AB347" s="147">
        <f t="shared" si="310"/>
        <v>2011</v>
      </c>
      <c r="AC347" s="147">
        <f t="shared" si="310"/>
        <v>2012</v>
      </c>
      <c r="AD347" s="147">
        <f t="shared" si="310"/>
        <v>2013</v>
      </c>
      <c r="AE347" s="147">
        <f t="shared" si="310"/>
        <v>2014</v>
      </c>
      <c r="AF347" s="147">
        <f t="shared" si="310"/>
        <v>2015</v>
      </c>
      <c r="AG347" s="147">
        <f t="shared" si="310"/>
        <v>2016</v>
      </c>
      <c r="AH347" s="147">
        <f t="shared" si="310"/>
        <v>2017</v>
      </c>
      <c r="AI347" s="147">
        <f t="shared" si="310"/>
        <v>2018</v>
      </c>
      <c r="AJ347" s="147">
        <f t="shared" si="310"/>
        <v>2019</v>
      </c>
      <c r="AK347" s="147">
        <f t="shared" si="310"/>
        <v>2020</v>
      </c>
      <c r="AL347" s="147">
        <f t="shared" si="310"/>
        <v>2021</v>
      </c>
      <c r="AM347" s="147">
        <f t="shared" si="310"/>
        <v>2022</v>
      </c>
      <c r="AN347" s="147">
        <f t="shared" si="310"/>
        <v>2023</v>
      </c>
      <c r="AO347" s="147">
        <f t="shared" si="310"/>
        <v>2024</v>
      </c>
      <c r="AP347" s="147">
        <f t="shared" si="310"/>
        <v>2025</v>
      </c>
      <c r="AQ347" s="147">
        <f t="shared" si="310"/>
        <v>2026</v>
      </c>
      <c r="AR347" s="147">
        <f t="shared" si="310"/>
        <v>2027</v>
      </c>
      <c r="AS347" s="147">
        <f t="shared" si="310"/>
        <v>2028</v>
      </c>
      <c r="AT347" s="147">
        <f t="shared" si="310"/>
        <v>2029</v>
      </c>
      <c r="AU347" s="147">
        <f t="shared" si="310"/>
        <v>2030</v>
      </c>
      <c r="AV347" s="147">
        <f t="shared" si="310"/>
        <v>2031</v>
      </c>
      <c r="AW347" s="147">
        <f t="shared" si="310"/>
        <v>2032</v>
      </c>
      <c r="AX347" s="147">
        <f t="shared" si="310"/>
        <v>2033</v>
      </c>
      <c r="AY347" s="147">
        <f t="shared" si="310"/>
        <v>2034</v>
      </c>
      <c r="AZ347" s="147">
        <f t="shared" si="310"/>
        <v>2035</v>
      </c>
      <c r="BA347" s="147">
        <f t="shared" si="310"/>
        <v>2036</v>
      </c>
      <c r="BB347" s="147">
        <f t="shared" si="310"/>
        <v>2037</v>
      </c>
      <c r="BC347" s="147">
        <f t="shared" si="310"/>
        <v>2038</v>
      </c>
      <c r="BD347" s="147">
        <f t="shared" si="310"/>
        <v>2039</v>
      </c>
      <c r="BE347" s="147">
        <f t="shared" si="310"/>
        <v>2040</v>
      </c>
      <c r="BF347" s="147">
        <f t="shared" si="310"/>
        <v>2041</v>
      </c>
      <c r="BG347" s="147">
        <f t="shared" si="310"/>
        <v>2042</v>
      </c>
      <c r="BH347" s="147">
        <f t="shared" si="310"/>
        <v>2043</v>
      </c>
      <c r="BI347" s="147">
        <f t="shared" si="310"/>
        <v>2044</v>
      </c>
      <c r="BJ347" s="147">
        <f t="shared" si="310"/>
        <v>2045</v>
      </c>
      <c r="BK347" s="147">
        <f t="shared" si="310"/>
        <v>2046</v>
      </c>
      <c r="BL347" s="147">
        <f t="shared" si="310"/>
        <v>2047</v>
      </c>
      <c r="BM347" s="147">
        <f t="shared" si="310"/>
        <v>2048</v>
      </c>
      <c r="BN347" s="147">
        <f t="shared" si="310"/>
        <v>2049</v>
      </c>
      <c r="BO347" s="147">
        <f t="shared" si="310"/>
        <v>2050</v>
      </c>
    </row>
    <row r="348" spans="2:67">
      <c r="B348" s="766">
        <v>185</v>
      </c>
      <c r="C348" s="59" t="s">
        <v>800</v>
      </c>
      <c r="D348" s="708"/>
      <c r="E348" s="702"/>
      <c r="F348" s="703"/>
      <c r="G348" s="1018"/>
      <c r="H348" s="1019"/>
      <c r="I348" s="1019"/>
      <c r="J348" s="1019"/>
      <c r="K348" s="1019"/>
      <c r="L348" s="1019"/>
      <c r="M348" s="1019"/>
      <c r="N348" s="1019"/>
      <c r="O348" s="1019"/>
      <c r="P348" s="1019"/>
      <c r="Q348" s="1019"/>
      <c r="R348" s="1019"/>
      <c r="S348" s="1019"/>
      <c r="T348" s="1019"/>
      <c r="U348" s="1019"/>
      <c r="V348" s="1019"/>
      <c r="W348" s="1019"/>
      <c r="X348" s="1019"/>
      <c r="Y348" s="1019"/>
      <c r="Z348" s="1019"/>
      <c r="AA348" s="1019"/>
      <c r="AB348" s="1019"/>
      <c r="AC348" s="1019"/>
      <c r="AD348" s="1019"/>
      <c r="AE348" s="1019"/>
      <c r="AF348" s="1019"/>
      <c r="AG348" s="1019"/>
      <c r="AH348" s="1019"/>
      <c r="AI348" s="1019"/>
      <c r="AJ348" s="1019"/>
      <c r="AK348" s="1194"/>
      <c r="AL348" s="1194"/>
      <c r="AM348" s="1194"/>
      <c r="AN348" s="1194"/>
      <c r="AO348" s="1194"/>
      <c r="AP348" s="1194"/>
      <c r="AQ348" s="1194"/>
      <c r="AR348" s="1194"/>
      <c r="AS348" s="1194"/>
      <c r="AT348" s="1194"/>
      <c r="AU348" s="1194"/>
      <c r="AV348" s="1194"/>
      <c r="AW348" s="1194"/>
      <c r="AX348" s="1194"/>
      <c r="AY348" s="1194"/>
      <c r="AZ348" s="1194"/>
      <c r="BA348" s="1194"/>
      <c r="BB348" s="1194"/>
      <c r="BC348" s="1194"/>
      <c r="BD348" s="1194"/>
      <c r="BE348" s="1194"/>
      <c r="BF348" s="1194"/>
      <c r="BG348" s="1194"/>
      <c r="BH348" s="1194"/>
      <c r="BI348" s="1194"/>
      <c r="BJ348" s="1194"/>
      <c r="BK348" s="1194"/>
      <c r="BL348" s="1194"/>
      <c r="BM348" s="1194"/>
      <c r="BN348" s="1194"/>
      <c r="BO348" s="1195"/>
    </row>
    <row r="349" spans="2:67" ht="12.75" customHeight="1">
      <c r="B349" s="772">
        <f t="shared" ref="B349:B366" si="311">B348+1</f>
        <v>186</v>
      </c>
      <c r="C349" s="710"/>
      <c r="D349" s="708" t="s">
        <v>1147</v>
      </c>
      <c r="E349" s="702" t="s">
        <v>117</v>
      </c>
      <c r="F349" s="709"/>
      <c r="G349" s="1033" t="e">
        <f t="shared" ref="G349:G355" si="312">IF(AND(G389="",G309=""),"",IF(G309=0,"not appl.",G389/G309))</f>
        <v>#VALUE!</v>
      </c>
      <c r="H349" s="1033" t="e">
        <f t="shared" ref="H349:AF349" si="313">IF(AND(H389="",H309=""),"",IF(H309=0,"not appl.",H389/H309))</f>
        <v>#VALUE!</v>
      </c>
      <c r="I349" s="1033" t="e">
        <f t="shared" si="313"/>
        <v>#VALUE!</v>
      </c>
      <c r="J349" s="1033" t="e">
        <f t="shared" si="313"/>
        <v>#VALUE!</v>
      </c>
      <c r="K349" s="1033" t="e">
        <f t="shared" si="313"/>
        <v>#VALUE!</v>
      </c>
      <c r="L349" s="1033" t="e">
        <f t="shared" si="313"/>
        <v>#VALUE!</v>
      </c>
      <c r="M349" s="1033" t="e">
        <f t="shared" si="313"/>
        <v>#VALUE!</v>
      </c>
      <c r="N349" s="1033" t="e">
        <f t="shared" si="313"/>
        <v>#VALUE!</v>
      </c>
      <c r="O349" s="1033" t="e">
        <f t="shared" si="313"/>
        <v>#VALUE!</v>
      </c>
      <c r="P349" s="1033" t="e">
        <f t="shared" si="313"/>
        <v>#VALUE!</v>
      </c>
      <c r="Q349" s="1033" t="e">
        <f t="shared" si="313"/>
        <v>#VALUE!</v>
      </c>
      <c r="R349" s="1033" t="e">
        <f t="shared" si="313"/>
        <v>#VALUE!</v>
      </c>
      <c r="S349" s="1033" t="e">
        <f t="shared" si="313"/>
        <v>#VALUE!</v>
      </c>
      <c r="T349" s="1033" t="e">
        <f t="shared" si="313"/>
        <v>#VALUE!</v>
      </c>
      <c r="U349" s="1033" t="e">
        <f t="shared" si="313"/>
        <v>#VALUE!</v>
      </c>
      <c r="V349" s="1033" t="e">
        <f t="shared" si="313"/>
        <v>#VALUE!</v>
      </c>
      <c r="W349" s="1033" t="e">
        <f t="shared" si="313"/>
        <v>#VALUE!</v>
      </c>
      <c r="X349" s="1033" t="e">
        <f t="shared" si="313"/>
        <v>#VALUE!</v>
      </c>
      <c r="Y349" s="1033" t="e">
        <f t="shared" si="313"/>
        <v>#VALUE!</v>
      </c>
      <c r="Z349" s="1033" t="e">
        <f t="shared" si="313"/>
        <v>#VALUE!</v>
      </c>
      <c r="AA349" s="1033" t="e">
        <f t="shared" si="313"/>
        <v>#VALUE!</v>
      </c>
      <c r="AB349" s="1033" t="e">
        <f t="shared" si="313"/>
        <v>#VALUE!</v>
      </c>
      <c r="AC349" s="1033" t="e">
        <f t="shared" si="313"/>
        <v>#VALUE!</v>
      </c>
      <c r="AD349" s="1033" t="e">
        <f t="shared" si="313"/>
        <v>#VALUE!</v>
      </c>
      <c r="AE349" s="1033" t="e">
        <f t="shared" si="313"/>
        <v>#VALUE!</v>
      </c>
      <c r="AF349" s="1033" t="e">
        <f t="shared" si="313"/>
        <v>#VALUE!</v>
      </c>
      <c r="AG349" s="1033" t="e">
        <f t="shared" ref="AG349:AK355" si="314">IF(AND(AG389="",AG309=""),"",IF(AG309=0,"not appl.",AG389/AG309))</f>
        <v>#VALUE!</v>
      </c>
      <c r="AH349" s="1033" t="e">
        <f t="shared" si="314"/>
        <v>#VALUE!</v>
      </c>
      <c r="AI349" s="1033" t="e">
        <f t="shared" si="314"/>
        <v>#VALUE!</v>
      </c>
      <c r="AJ349" s="1033" t="e">
        <f t="shared" si="314"/>
        <v>#VALUE!</v>
      </c>
      <c r="AK349" s="1033" t="e">
        <f t="shared" si="314"/>
        <v>#VALUE!</v>
      </c>
      <c r="AL349" s="1033" t="e">
        <f t="shared" ref="AL349:AP355" si="315">IF(AND(AL389="",AL309=""),"",IF(AL309=0,"not appl.",AL389/AL309))</f>
        <v>#VALUE!</v>
      </c>
      <c r="AM349" s="1033" t="e">
        <f t="shared" si="315"/>
        <v>#VALUE!</v>
      </c>
      <c r="AN349" s="1033" t="e">
        <f t="shared" si="315"/>
        <v>#VALUE!</v>
      </c>
      <c r="AO349" s="1033" t="e">
        <f t="shared" si="315"/>
        <v>#VALUE!</v>
      </c>
      <c r="AP349" s="1033" t="e">
        <f t="shared" si="315"/>
        <v>#VALUE!</v>
      </c>
      <c r="AQ349" s="1033" t="e">
        <f t="shared" ref="AQ349:BO349" si="316">IF(AND(AQ389="",AQ309=""),"",IF(AQ309=0,"not appl.",AQ389/AQ309))</f>
        <v>#VALUE!</v>
      </c>
      <c r="AR349" s="1033" t="e">
        <f t="shared" si="316"/>
        <v>#VALUE!</v>
      </c>
      <c r="AS349" s="1033" t="e">
        <f t="shared" si="316"/>
        <v>#VALUE!</v>
      </c>
      <c r="AT349" s="1033" t="e">
        <f t="shared" si="316"/>
        <v>#VALUE!</v>
      </c>
      <c r="AU349" s="1033" t="e">
        <f t="shared" si="316"/>
        <v>#VALUE!</v>
      </c>
      <c r="AV349" s="1033" t="e">
        <f t="shared" si="316"/>
        <v>#VALUE!</v>
      </c>
      <c r="AW349" s="1033" t="e">
        <f t="shared" si="316"/>
        <v>#VALUE!</v>
      </c>
      <c r="AX349" s="1033" t="e">
        <f t="shared" si="316"/>
        <v>#VALUE!</v>
      </c>
      <c r="AY349" s="1033" t="e">
        <f t="shared" si="316"/>
        <v>#VALUE!</v>
      </c>
      <c r="AZ349" s="1033" t="e">
        <f t="shared" si="316"/>
        <v>#VALUE!</v>
      </c>
      <c r="BA349" s="1033" t="e">
        <f t="shared" si="316"/>
        <v>#VALUE!</v>
      </c>
      <c r="BB349" s="1033" t="e">
        <f t="shared" si="316"/>
        <v>#VALUE!</v>
      </c>
      <c r="BC349" s="1033" t="e">
        <f t="shared" si="316"/>
        <v>#VALUE!</v>
      </c>
      <c r="BD349" s="1033" t="e">
        <f t="shared" si="316"/>
        <v>#VALUE!</v>
      </c>
      <c r="BE349" s="1033" t="e">
        <f t="shared" si="316"/>
        <v>#VALUE!</v>
      </c>
      <c r="BF349" s="1033" t="e">
        <f t="shared" si="316"/>
        <v>#VALUE!</v>
      </c>
      <c r="BG349" s="1033" t="e">
        <f t="shared" si="316"/>
        <v>#VALUE!</v>
      </c>
      <c r="BH349" s="1033" t="e">
        <f t="shared" si="316"/>
        <v>#VALUE!</v>
      </c>
      <c r="BI349" s="1033" t="e">
        <f t="shared" si="316"/>
        <v>#VALUE!</v>
      </c>
      <c r="BJ349" s="1033" t="e">
        <f t="shared" si="316"/>
        <v>#VALUE!</v>
      </c>
      <c r="BK349" s="1033" t="e">
        <f t="shared" si="316"/>
        <v>#VALUE!</v>
      </c>
      <c r="BL349" s="1033" t="e">
        <f t="shared" si="316"/>
        <v>#VALUE!</v>
      </c>
      <c r="BM349" s="1033" t="e">
        <f t="shared" si="316"/>
        <v>#VALUE!</v>
      </c>
      <c r="BN349" s="1033" t="e">
        <f t="shared" si="316"/>
        <v>#VALUE!</v>
      </c>
      <c r="BO349" s="1033" t="e">
        <f t="shared" si="316"/>
        <v>#VALUE!</v>
      </c>
    </row>
    <row r="350" spans="2:67" ht="12.75" customHeight="1">
      <c r="B350" s="772">
        <f t="shared" si="311"/>
        <v>187</v>
      </c>
      <c r="C350" s="707"/>
      <c r="D350" s="708" t="s">
        <v>1119</v>
      </c>
      <c r="E350" s="702" t="s">
        <v>117</v>
      </c>
      <c r="F350" s="709"/>
      <c r="G350" s="1033" t="e">
        <f t="shared" si="312"/>
        <v>#VALUE!</v>
      </c>
      <c r="H350" s="1033" t="e">
        <f t="shared" ref="H350:AF350" si="317">IF(AND(H390="",H310=""),"",IF(H310=0,"not appl.",H390/H310))</f>
        <v>#VALUE!</v>
      </c>
      <c r="I350" s="1033" t="e">
        <f t="shared" si="317"/>
        <v>#VALUE!</v>
      </c>
      <c r="J350" s="1033" t="e">
        <f t="shared" si="317"/>
        <v>#VALUE!</v>
      </c>
      <c r="K350" s="1033" t="e">
        <f t="shared" si="317"/>
        <v>#VALUE!</v>
      </c>
      <c r="L350" s="1033" t="e">
        <f t="shared" si="317"/>
        <v>#VALUE!</v>
      </c>
      <c r="M350" s="1033" t="e">
        <f t="shared" si="317"/>
        <v>#VALUE!</v>
      </c>
      <c r="N350" s="1033" t="e">
        <f t="shared" si="317"/>
        <v>#VALUE!</v>
      </c>
      <c r="O350" s="1033" t="e">
        <f t="shared" si="317"/>
        <v>#VALUE!</v>
      </c>
      <c r="P350" s="1033" t="e">
        <f t="shared" si="317"/>
        <v>#VALUE!</v>
      </c>
      <c r="Q350" s="1033" t="e">
        <f t="shared" si="317"/>
        <v>#VALUE!</v>
      </c>
      <c r="R350" s="1033" t="e">
        <f t="shared" si="317"/>
        <v>#VALUE!</v>
      </c>
      <c r="S350" s="1033" t="e">
        <f t="shared" si="317"/>
        <v>#VALUE!</v>
      </c>
      <c r="T350" s="1033" t="e">
        <f t="shared" si="317"/>
        <v>#VALUE!</v>
      </c>
      <c r="U350" s="1033" t="e">
        <f t="shared" si="317"/>
        <v>#VALUE!</v>
      </c>
      <c r="V350" s="1033" t="e">
        <f t="shared" si="317"/>
        <v>#VALUE!</v>
      </c>
      <c r="W350" s="1033" t="e">
        <f t="shared" si="317"/>
        <v>#VALUE!</v>
      </c>
      <c r="X350" s="1033" t="e">
        <f t="shared" si="317"/>
        <v>#VALUE!</v>
      </c>
      <c r="Y350" s="1033" t="e">
        <f t="shared" si="317"/>
        <v>#VALUE!</v>
      </c>
      <c r="Z350" s="1033" t="e">
        <f t="shared" si="317"/>
        <v>#VALUE!</v>
      </c>
      <c r="AA350" s="1033" t="e">
        <f t="shared" si="317"/>
        <v>#VALUE!</v>
      </c>
      <c r="AB350" s="1033" t="e">
        <f t="shared" si="317"/>
        <v>#VALUE!</v>
      </c>
      <c r="AC350" s="1033" t="e">
        <f t="shared" si="317"/>
        <v>#VALUE!</v>
      </c>
      <c r="AD350" s="1033" t="e">
        <f t="shared" si="317"/>
        <v>#VALUE!</v>
      </c>
      <c r="AE350" s="1033" t="e">
        <f t="shared" si="317"/>
        <v>#VALUE!</v>
      </c>
      <c r="AF350" s="1033" t="e">
        <f t="shared" si="317"/>
        <v>#VALUE!</v>
      </c>
      <c r="AG350" s="1033" t="e">
        <f t="shared" si="314"/>
        <v>#VALUE!</v>
      </c>
      <c r="AH350" s="1033" t="e">
        <f t="shared" si="314"/>
        <v>#VALUE!</v>
      </c>
      <c r="AI350" s="1033" t="e">
        <f t="shared" si="314"/>
        <v>#VALUE!</v>
      </c>
      <c r="AJ350" s="1033" t="e">
        <f t="shared" si="314"/>
        <v>#VALUE!</v>
      </c>
      <c r="AK350" s="1033" t="e">
        <f t="shared" si="314"/>
        <v>#VALUE!</v>
      </c>
      <c r="AL350" s="1033" t="e">
        <f t="shared" si="315"/>
        <v>#VALUE!</v>
      </c>
      <c r="AM350" s="1033" t="e">
        <f t="shared" si="315"/>
        <v>#VALUE!</v>
      </c>
      <c r="AN350" s="1033" t="e">
        <f t="shared" si="315"/>
        <v>#VALUE!</v>
      </c>
      <c r="AO350" s="1033" t="e">
        <f t="shared" si="315"/>
        <v>#VALUE!</v>
      </c>
      <c r="AP350" s="1033" t="e">
        <f t="shared" si="315"/>
        <v>#VALUE!</v>
      </c>
      <c r="AQ350" s="1033" t="e">
        <f t="shared" ref="AQ350:BO350" si="318">IF(AND(AQ390="",AQ310=""),"",IF(AQ310=0,"not appl.",AQ390/AQ310))</f>
        <v>#VALUE!</v>
      </c>
      <c r="AR350" s="1033" t="e">
        <f t="shared" si="318"/>
        <v>#VALUE!</v>
      </c>
      <c r="AS350" s="1033" t="e">
        <f t="shared" si="318"/>
        <v>#VALUE!</v>
      </c>
      <c r="AT350" s="1033" t="e">
        <f t="shared" si="318"/>
        <v>#VALUE!</v>
      </c>
      <c r="AU350" s="1033" t="e">
        <f t="shared" si="318"/>
        <v>#VALUE!</v>
      </c>
      <c r="AV350" s="1033" t="e">
        <f t="shared" si="318"/>
        <v>#VALUE!</v>
      </c>
      <c r="AW350" s="1033" t="e">
        <f t="shared" si="318"/>
        <v>#VALUE!</v>
      </c>
      <c r="AX350" s="1033" t="e">
        <f t="shared" si="318"/>
        <v>#VALUE!</v>
      </c>
      <c r="AY350" s="1033" t="e">
        <f t="shared" si="318"/>
        <v>#VALUE!</v>
      </c>
      <c r="AZ350" s="1033" t="e">
        <f t="shared" si="318"/>
        <v>#VALUE!</v>
      </c>
      <c r="BA350" s="1033" t="e">
        <f t="shared" si="318"/>
        <v>#VALUE!</v>
      </c>
      <c r="BB350" s="1033" t="e">
        <f t="shared" si="318"/>
        <v>#VALUE!</v>
      </c>
      <c r="BC350" s="1033" t="e">
        <f t="shared" si="318"/>
        <v>#VALUE!</v>
      </c>
      <c r="BD350" s="1033" t="e">
        <f t="shared" si="318"/>
        <v>#VALUE!</v>
      </c>
      <c r="BE350" s="1033" t="e">
        <f t="shared" si="318"/>
        <v>#VALUE!</v>
      </c>
      <c r="BF350" s="1033" t="e">
        <f t="shared" si="318"/>
        <v>#VALUE!</v>
      </c>
      <c r="BG350" s="1033" t="e">
        <f t="shared" si="318"/>
        <v>#VALUE!</v>
      </c>
      <c r="BH350" s="1033" t="e">
        <f t="shared" si="318"/>
        <v>#VALUE!</v>
      </c>
      <c r="BI350" s="1033" t="e">
        <f t="shared" si="318"/>
        <v>#VALUE!</v>
      </c>
      <c r="BJ350" s="1033" t="e">
        <f t="shared" si="318"/>
        <v>#VALUE!</v>
      </c>
      <c r="BK350" s="1033" t="e">
        <f t="shared" si="318"/>
        <v>#VALUE!</v>
      </c>
      <c r="BL350" s="1033" t="e">
        <f t="shared" si="318"/>
        <v>#VALUE!</v>
      </c>
      <c r="BM350" s="1033" t="e">
        <f t="shared" si="318"/>
        <v>#VALUE!</v>
      </c>
      <c r="BN350" s="1033" t="e">
        <f t="shared" si="318"/>
        <v>#VALUE!</v>
      </c>
      <c r="BO350" s="1033" t="e">
        <f t="shared" si="318"/>
        <v>#VALUE!</v>
      </c>
    </row>
    <row r="351" spans="2:67" ht="12.75" customHeight="1">
      <c r="B351" s="772">
        <f t="shared" si="311"/>
        <v>188</v>
      </c>
      <c r="C351" s="710"/>
      <c r="D351" s="708" t="s">
        <v>776</v>
      </c>
      <c r="E351" s="702" t="s">
        <v>117</v>
      </c>
      <c r="F351" s="709"/>
      <c r="G351" s="1033" t="e">
        <f t="shared" si="312"/>
        <v>#VALUE!</v>
      </c>
      <c r="H351" s="1033" t="e">
        <f t="shared" ref="H351:AF351" si="319">IF(AND(H391="",H311=""),"",IF(H311=0,"not appl.",H391/H311))</f>
        <v>#VALUE!</v>
      </c>
      <c r="I351" s="1033" t="e">
        <f t="shared" si="319"/>
        <v>#VALUE!</v>
      </c>
      <c r="J351" s="1033" t="e">
        <f t="shared" si="319"/>
        <v>#VALUE!</v>
      </c>
      <c r="K351" s="1033" t="e">
        <f t="shared" si="319"/>
        <v>#VALUE!</v>
      </c>
      <c r="L351" s="1033" t="e">
        <f t="shared" si="319"/>
        <v>#VALUE!</v>
      </c>
      <c r="M351" s="1033" t="e">
        <f t="shared" si="319"/>
        <v>#VALUE!</v>
      </c>
      <c r="N351" s="1033" t="e">
        <f t="shared" si="319"/>
        <v>#VALUE!</v>
      </c>
      <c r="O351" s="1033" t="e">
        <f t="shared" si="319"/>
        <v>#VALUE!</v>
      </c>
      <c r="P351" s="1033" t="e">
        <f t="shared" si="319"/>
        <v>#VALUE!</v>
      </c>
      <c r="Q351" s="1033" t="e">
        <f t="shared" si="319"/>
        <v>#VALUE!</v>
      </c>
      <c r="R351" s="1033" t="e">
        <f t="shared" si="319"/>
        <v>#VALUE!</v>
      </c>
      <c r="S351" s="1033" t="e">
        <f t="shared" si="319"/>
        <v>#VALUE!</v>
      </c>
      <c r="T351" s="1033" t="e">
        <f t="shared" si="319"/>
        <v>#VALUE!</v>
      </c>
      <c r="U351" s="1033" t="e">
        <f t="shared" si="319"/>
        <v>#VALUE!</v>
      </c>
      <c r="V351" s="1033" t="e">
        <f t="shared" si="319"/>
        <v>#VALUE!</v>
      </c>
      <c r="W351" s="1033" t="e">
        <f t="shared" si="319"/>
        <v>#VALUE!</v>
      </c>
      <c r="X351" s="1033" t="e">
        <f t="shared" si="319"/>
        <v>#VALUE!</v>
      </c>
      <c r="Y351" s="1033" t="e">
        <f t="shared" si="319"/>
        <v>#VALUE!</v>
      </c>
      <c r="Z351" s="1033" t="e">
        <f t="shared" si="319"/>
        <v>#VALUE!</v>
      </c>
      <c r="AA351" s="1033" t="e">
        <f t="shared" si="319"/>
        <v>#VALUE!</v>
      </c>
      <c r="AB351" s="1033" t="e">
        <f t="shared" si="319"/>
        <v>#VALUE!</v>
      </c>
      <c r="AC351" s="1033" t="e">
        <f t="shared" si="319"/>
        <v>#VALUE!</v>
      </c>
      <c r="AD351" s="1033" t="e">
        <f t="shared" si="319"/>
        <v>#VALUE!</v>
      </c>
      <c r="AE351" s="1033" t="e">
        <f t="shared" si="319"/>
        <v>#VALUE!</v>
      </c>
      <c r="AF351" s="1033" t="e">
        <f t="shared" si="319"/>
        <v>#VALUE!</v>
      </c>
      <c r="AG351" s="1033" t="e">
        <f t="shared" si="314"/>
        <v>#VALUE!</v>
      </c>
      <c r="AH351" s="1033" t="e">
        <f t="shared" si="314"/>
        <v>#VALUE!</v>
      </c>
      <c r="AI351" s="1033" t="e">
        <f t="shared" si="314"/>
        <v>#VALUE!</v>
      </c>
      <c r="AJ351" s="1033" t="e">
        <f t="shared" si="314"/>
        <v>#VALUE!</v>
      </c>
      <c r="AK351" s="1033" t="e">
        <f t="shared" si="314"/>
        <v>#VALUE!</v>
      </c>
      <c r="AL351" s="1033" t="e">
        <f t="shared" si="315"/>
        <v>#VALUE!</v>
      </c>
      <c r="AM351" s="1033" t="e">
        <f t="shared" si="315"/>
        <v>#VALUE!</v>
      </c>
      <c r="AN351" s="1033" t="e">
        <f t="shared" si="315"/>
        <v>#VALUE!</v>
      </c>
      <c r="AO351" s="1033" t="e">
        <f t="shared" si="315"/>
        <v>#VALUE!</v>
      </c>
      <c r="AP351" s="1033" t="e">
        <f t="shared" si="315"/>
        <v>#VALUE!</v>
      </c>
      <c r="AQ351" s="1033" t="e">
        <f t="shared" ref="AQ351:BO351" si="320">IF(AND(AQ391="",AQ311=""),"",IF(AQ311=0,"not appl.",AQ391/AQ311))</f>
        <v>#VALUE!</v>
      </c>
      <c r="AR351" s="1033" t="e">
        <f t="shared" si="320"/>
        <v>#VALUE!</v>
      </c>
      <c r="AS351" s="1033" t="e">
        <f t="shared" si="320"/>
        <v>#VALUE!</v>
      </c>
      <c r="AT351" s="1033" t="e">
        <f t="shared" si="320"/>
        <v>#VALUE!</v>
      </c>
      <c r="AU351" s="1033" t="e">
        <f t="shared" si="320"/>
        <v>#VALUE!</v>
      </c>
      <c r="AV351" s="1033" t="e">
        <f t="shared" si="320"/>
        <v>#VALUE!</v>
      </c>
      <c r="AW351" s="1033" t="e">
        <f t="shared" si="320"/>
        <v>#VALUE!</v>
      </c>
      <c r="AX351" s="1033" t="e">
        <f t="shared" si="320"/>
        <v>#VALUE!</v>
      </c>
      <c r="AY351" s="1033" t="e">
        <f t="shared" si="320"/>
        <v>#VALUE!</v>
      </c>
      <c r="AZ351" s="1033" t="e">
        <f t="shared" si="320"/>
        <v>#VALUE!</v>
      </c>
      <c r="BA351" s="1033" t="e">
        <f t="shared" si="320"/>
        <v>#VALUE!</v>
      </c>
      <c r="BB351" s="1033" t="e">
        <f t="shared" si="320"/>
        <v>#VALUE!</v>
      </c>
      <c r="BC351" s="1033" t="e">
        <f t="shared" si="320"/>
        <v>#VALUE!</v>
      </c>
      <c r="BD351" s="1033" t="e">
        <f t="shared" si="320"/>
        <v>#VALUE!</v>
      </c>
      <c r="BE351" s="1033" t="e">
        <f t="shared" si="320"/>
        <v>#VALUE!</v>
      </c>
      <c r="BF351" s="1033" t="e">
        <f t="shared" si="320"/>
        <v>#VALUE!</v>
      </c>
      <c r="BG351" s="1033" t="e">
        <f t="shared" si="320"/>
        <v>#VALUE!</v>
      </c>
      <c r="BH351" s="1033" t="e">
        <f t="shared" si="320"/>
        <v>#VALUE!</v>
      </c>
      <c r="BI351" s="1033" t="e">
        <f t="shared" si="320"/>
        <v>#VALUE!</v>
      </c>
      <c r="BJ351" s="1033" t="e">
        <f t="shared" si="320"/>
        <v>#VALUE!</v>
      </c>
      <c r="BK351" s="1033" t="e">
        <f t="shared" si="320"/>
        <v>#VALUE!</v>
      </c>
      <c r="BL351" s="1033" t="e">
        <f t="shared" si="320"/>
        <v>#VALUE!</v>
      </c>
      <c r="BM351" s="1033" t="e">
        <f t="shared" si="320"/>
        <v>#VALUE!</v>
      </c>
      <c r="BN351" s="1033" t="e">
        <f t="shared" si="320"/>
        <v>#VALUE!</v>
      </c>
      <c r="BO351" s="1033" t="e">
        <f t="shared" si="320"/>
        <v>#VALUE!</v>
      </c>
    </row>
    <row r="352" spans="2:67" ht="12.75" customHeight="1">
      <c r="B352" s="772">
        <f t="shared" si="311"/>
        <v>189</v>
      </c>
      <c r="C352" s="707"/>
      <c r="D352" s="708" t="s">
        <v>1120</v>
      </c>
      <c r="E352" s="702" t="s">
        <v>117</v>
      </c>
      <c r="F352" s="709"/>
      <c r="G352" s="1033" t="e">
        <f t="shared" si="312"/>
        <v>#VALUE!</v>
      </c>
      <c r="H352" s="1033" t="e">
        <f t="shared" ref="H352:AF352" si="321">IF(AND(H392="",H312=""),"",IF(H312=0,"not appl.",H392/H312))</f>
        <v>#VALUE!</v>
      </c>
      <c r="I352" s="1033" t="e">
        <f t="shared" si="321"/>
        <v>#VALUE!</v>
      </c>
      <c r="J352" s="1033" t="e">
        <f t="shared" si="321"/>
        <v>#VALUE!</v>
      </c>
      <c r="K352" s="1033" t="e">
        <f t="shared" si="321"/>
        <v>#VALUE!</v>
      </c>
      <c r="L352" s="1033" t="e">
        <f t="shared" si="321"/>
        <v>#VALUE!</v>
      </c>
      <c r="M352" s="1033" t="e">
        <f t="shared" si="321"/>
        <v>#VALUE!</v>
      </c>
      <c r="N352" s="1033" t="e">
        <f t="shared" si="321"/>
        <v>#VALUE!</v>
      </c>
      <c r="O352" s="1033" t="e">
        <f t="shared" si="321"/>
        <v>#VALUE!</v>
      </c>
      <c r="P352" s="1033" t="e">
        <f t="shared" si="321"/>
        <v>#VALUE!</v>
      </c>
      <c r="Q352" s="1033" t="e">
        <f t="shared" si="321"/>
        <v>#VALUE!</v>
      </c>
      <c r="R352" s="1033" t="e">
        <f t="shared" si="321"/>
        <v>#VALUE!</v>
      </c>
      <c r="S352" s="1033" t="e">
        <f t="shared" si="321"/>
        <v>#VALUE!</v>
      </c>
      <c r="T352" s="1033" t="e">
        <f t="shared" si="321"/>
        <v>#VALUE!</v>
      </c>
      <c r="U352" s="1033" t="e">
        <f t="shared" si="321"/>
        <v>#VALUE!</v>
      </c>
      <c r="V352" s="1033" t="e">
        <f t="shared" si="321"/>
        <v>#VALUE!</v>
      </c>
      <c r="W352" s="1033" t="e">
        <f t="shared" si="321"/>
        <v>#VALUE!</v>
      </c>
      <c r="X352" s="1033" t="e">
        <f t="shared" si="321"/>
        <v>#VALUE!</v>
      </c>
      <c r="Y352" s="1033" t="e">
        <f t="shared" si="321"/>
        <v>#VALUE!</v>
      </c>
      <c r="Z352" s="1033" t="e">
        <f t="shared" si="321"/>
        <v>#VALUE!</v>
      </c>
      <c r="AA352" s="1033" t="e">
        <f t="shared" si="321"/>
        <v>#VALUE!</v>
      </c>
      <c r="AB352" s="1033" t="e">
        <f t="shared" si="321"/>
        <v>#VALUE!</v>
      </c>
      <c r="AC352" s="1033" t="e">
        <f t="shared" si="321"/>
        <v>#VALUE!</v>
      </c>
      <c r="AD352" s="1033" t="e">
        <f t="shared" si="321"/>
        <v>#VALUE!</v>
      </c>
      <c r="AE352" s="1033" t="e">
        <f t="shared" si="321"/>
        <v>#VALUE!</v>
      </c>
      <c r="AF352" s="1033" t="e">
        <f t="shared" si="321"/>
        <v>#VALUE!</v>
      </c>
      <c r="AG352" s="1033" t="e">
        <f t="shared" si="314"/>
        <v>#VALUE!</v>
      </c>
      <c r="AH352" s="1033" t="e">
        <f t="shared" si="314"/>
        <v>#VALUE!</v>
      </c>
      <c r="AI352" s="1033" t="e">
        <f t="shared" si="314"/>
        <v>#VALUE!</v>
      </c>
      <c r="AJ352" s="1033" t="e">
        <f t="shared" si="314"/>
        <v>#VALUE!</v>
      </c>
      <c r="AK352" s="1033" t="e">
        <f t="shared" si="314"/>
        <v>#VALUE!</v>
      </c>
      <c r="AL352" s="1033" t="e">
        <f t="shared" si="315"/>
        <v>#VALUE!</v>
      </c>
      <c r="AM352" s="1033" t="e">
        <f t="shared" si="315"/>
        <v>#VALUE!</v>
      </c>
      <c r="AN352" s="1033" t="e">
        <f t="shared" si="315"/>
        <v>#VALUE!</v>
      </c>
      <c r="AO352" s="1033" t="e">
        <f t="shared" si="315"/>
        <v>#VALUE!</v>
      </c>
      <c r="AP352" s="1033" t="e">
        <f t="shared" si="315"/>
        <v>#VALUE!</v>
      </c>
      <c r="AQ352" s="1033" t="e">
        <f t="shared" ref="AQ352:BO352" si="322">IF(AND(AQ392="",AQ312=""),"",IF(AQ312=0,"not appl.",AQ392/AQ312))</f>
        <v>#VALUE!</v>
      </c>
      <c r="AR352" s="1033" t="e">
        <f t="shared" si="322"/>
        <v>#VALUE!</v>
      </c>
      <c r="AS352" s="1033" t="e">
        <f t="shared" si="322"/>
        <v>#VALUE!</v>
      </c>
      <c r="AT352" s="1033" t="e">
        <f t="shared" si="322"/>
        <v>#VALUE!</v>
      </c>
      <c r="AU352" s="1033" t="e">
        <f t="shared" si="322"/>
        <v>#VALUE!</v>
      </c>
      <c r="AV352" s="1033" t="e">
        <f t="shared" si="322"/>
        <v>#VALUE!</v>
      </c>
      <c r="AW352" s="1033" t="e">
        <f t="shared" si="322"/>
        <v>#VALUE!</v>
      </c>
      <c r="AX352" s="1033" t="e">
        <f t="shared" si="322"/>
        <v>#VALUE!</v>
      </c>
      <c r="AY352" s="1033" t="e">
        <f t="shared" si="322"/>
        <v>#VALUE!</v>
      </c>
      <c r="AZ352" s="1033" t="e">
        <f t="shared" si="322"/>
        <v>#VALUE!</v>
      </c>
      <c r="BA352" s="1033" t="e">
        <f t="shared" si="322"/>
        <v>#VALUE!</v>
      </c>
      <c r="BB352" s="1033" t="e">
        <f t="shared" si="322"/>
        <v>#VALUE!</v>
      </c>
      <c r="BC352" s="1033" t="e">
        <f t="shared" si="322"/>
        <v>#VALUE!</v>
      </c>
      <c r="BD352" s="1033" t="e">
        <f t="shared" si="322"/>
        <v>#VALUE!</v>
      </c>
      <c r="BE352" s="1033" t="e">
        <f t="shared" si="322"/>
        <v>#VALUE!</v>
      </c>
      <c r="BF352" s="1033" t="e">
        <f t="shared" si="322"/>
        <v>#VALUE!</v>
      </c>
      <c r="BG352" s="1033" t="e">
        <f t="shared" si="322"/>
        <v>#VALUE!</v>
      </c>
      <c r="BH352" s="1033" t="e">
        <f t="shared" si="322"/>
        <v>#VALUE!</v>
      </c>
      <c r="BI352" s="1033" t="e">
        <f t="shared" si="322"/>
        <v>#VALUE!</v>
      </c>
      <c r="BJ352" s="1033" t="e">
        <f t="shared" si="322"/>
        <v>#VALUE!</v>
      </c>
      <c r="BK352" s="1033" t="e">
        <f t="shared" si="322"/>
        <v>#VALUE!</v>
      </c>
      <c r="BL352" s="1033" t="e">
        <f t="shared" si="322"/>
        <v>#VALUE!</v>
      </c>
      <c r="BM352" s="1033" t="e">
        <f t="shared" si="322"/>
        <v>#VALUE!</v>
      </c>
      <c r="BN352" s="1033" t="e">
        <f t="shared" si="322"/>
        <v>#VALUE!</v>
      </c>
      <c r="BO352" s="1033" t="e">
        <f t="shared" si="322"/>
        <v>#VALUE!</v>
      </c>
    </row>
    <row r="353" spans="2:67" ht="12.75" customHeight="1">
      <c r="B353" s="772">
        <f t="shared" si="311"/>
        <v>190</v>
      </c>
      <c r="C353" s="707"/>
      <c r="D353" s="708" t="s">
        <v>1121</v>
      </c>
      <c r="E353" s="702" t="s">
        <v>117</v>
      </c>
      <c r="F353" s="709"/>
      <c r="G353" s="1033" t="e">
        <f t="shared" si="312"/>
        <v>#VALUE!</v>
      </c>
      <c r="H353" s="1033" t="e">
        <f t="shared" ref="H353:AF353" si="323">IF(AND(H393="",H313=""),"",IF(H313=0,"not appl.",H393/H313))</f>
        <v>#VALUE!</v>
      </c>
      <c r="I353" s="1033" t="e">
        <f t="shared" si="323"/>
        <v>#VALUE!</v>
      </c>
      <c r="J353" s="1033" t="e">
        <f t="shared" si="323"/>
        <v>#VALUE!</v>
      </c>
      <c r="K353" s="1033" t="e">
        <f t="shared" si="323"/>
        <v>#VALUE!</v>
      </c>
      <c r="L353" s="1033" t="e">
        <f t="shared" si="323"/>
        <v>#VALUE!</v>
      </c>
      <c r="M353" s="1033" t="e">
        <f t="shared" si="323"/>
        <v>#VALUE!</v>
      </c>
      <c r="N353" s="1033" t="e">
        <f t="shared" si="323"/>
        <v>#VALUE!</v>
      </c>
      <c r="O353" s="1033" t="e">
        <f t="shared" si="323"/>
        <v>#VALUE!</v>
      </c>
      <c r="P353" s="1033" t="e">
        <f t="shared" si="323"/>
        <v>#VALUE!</v>
      </c>
      <c r="Q353" s="1033" t="e">
        <f t="shared" si="323"/>
        <v>#VALUE!</v>
      </c>
      <c r="R353" s="1033" t="e">
        <f t="shared" si="323"/>
        <v>#VALUE!</v>
      </c>
      <c r="S353" s="1033" t="e">
        <f t="shared" si="323"/>
        <v>#VALUE!</v>
      </c>
      <c r="T353" s="1033" t="e">
        <f t="shared" si="323"/>
        <v>#VALUE!</v>
      </c>
      <c r="U353" s="1033" t="e">
        <f t="shared" si="323"/>
        <v>#VALUE!</v>
      </c>
      <c r="V353" s="1033" t="e">
        <f t="shared" si="323"/>
        <v>#VALUE!</v>
      </c>
      <c r="W353" s="1033" t="e">
        <f t="shared" si="323"/>
        <v>#VALUE!</v>
      </c>
      <c r="X353" s="1033" t="e">
        <f t="shared" si="323"/>
        <v>#VALUE!</v>
      </c>
      <c r="Y353" s="1033" t="e">
        <f t="shared" si="323"/>
        <v>#VALUE!</v>
      </c>
      <c r="Z353" s="1033" t="e">
        <f t="shared" si="323"/>
        <v>#VALUE!</v>
      </c>
      <c r="AA353" s="1033" t="e">
        <f t="shared" si="323"/>
        <v>#VALUE!</v>
      </c>
      <c r="AB353" s="1033" t="e">
        <f t="shared" si="323"/>
        <v>#VALUE!</v>
      </c>
      <c r="AC353" s="1033" t="e">
        <f t="shared" si="323"/>
        <v>#VALUE!</v>
      </c>
      <c r="AD353" s="1033" t="e">
        <f t="shared" si="323"/>
        <v>#VALUE!</v>
      </c>
      <c r="AE353" s="1033" t="e">
        <f t="shared" si="323"/>
        <v>#VALUE!</v>
      </c>
      <c r="AF353" s="1033" t="e">
        <f t="shared" si="323"/>
        <v>#VALUE!</v>
      </c>
      <c r="AG353" s="1033" t="e">
        <f t="shared" si="314"/>
        <v>#VALUE!</v>
      </c>
      <c r="AH353" s="1033" t="e">
        <f t="shared" si="314"/>
        <v>#VALUE!</v>
      </c>
      <c r="AI353" s="1033" t="e">
        <f t="shared" si="314"/>
        <v>#VALUE!</v>
      </c>
      <c r="AJ353" s="1033" t="e">
        <f t="shared" si="314"/>
        <v>#VALUE!</v>
      </c>
      <c r="AK353" s="1033" t="e">
        <f t="shared" si="314"/>
        <v>#VALUE!</v>
      </c>
      <c r="AL353" s="1033" t="e">
        <f t="shared" si="315"/>
        <v>#VALUE!</v>
      </c>
      <c r="AM353" s="1033" t="e">
        <f t="shared" si="315"/>
        <v>#VALUE!</v>
      </c>
      <c r="AN353" s="1033" t="e">
        <f t="shared" si="315"/>
        <v>#VALUE!</v>
      </c>
      <c r="AO353" s="1033" t="e">
        <f t="shared" si="315"/>
        <v>#VALUE!</v>
      </c>
      <c r="AP353" s="1033" t="e">
        <f t="shared" si="315"/>
        <v>#VALUE!</v>
      </c>
      <c r="AQ353" s="1033" t="e">
        <f t="shared" ref="AQ353:BO353" si="324">IF(AND(AQ393="",AQ313=""),"",IF(AQ313=0,"not appl.",AQ393/AQ313))</f>
        <v>#VALUE!</v>
      </c>
      <c r="AR353" s="1033" t="e">
        <f t="shared" si="324"/>
        <v>#VALUE!</v>
      </c>
      <c r="AS353" s="1033" t="e">
        <f t="shared" si="324"/>
        <v>#VALUE!</v>
      </c>
      <c r="AT353" s="1033" t="e">
        <f t="shared" si="324"/>
        <v>#VALUE!</v>
      </c>
      <c r="AU353" s="1033" t="e">
        <f t="shared" si="324"/>
        <v>#VALUE!</v>
      </c>
      <c r="AV353" s="1033" t="e">
        <f t="shared" si="324"/>
        <v>#VALUE!</v>
      </c>
      <c r="AW353" s="1033" t="e">
        <f t="shared" si="324"/>
        <v>#VALUE!</v>
      </c>
      <c r="AX353" s="1033" t="e">
        <f t="shared" si="324"/>
        <v>#VALUE!</v>
      </c>
      <c r="AY353" s="1033" t="e">
        <f t="shared" si="324"/>
        <v>#VALUE!</v>
      </c>
      <c r="AZ353" s="1033" t="e">
        <f t="shared" si="324"/>
        <v>#VALUE!</v>
      </c>
      <c r="BA353" s="1033" t="e">
        <f t="shared" si="324"/>
        <v>#VALUE!</v>
      </c>
      <c r="BB353" s="1033" t="e">
        <f t="shared" si="324"/>
        <v>#VALUE!</v>
      </c>
      <c r="BC353" s="1033" t="e">
        <f t="shared" si="324"/>
        <v>#VALUE!</v>
      </c>
      <c r="BD353" s="1033" t="e">
        <f t="shared" si="324"/>
        <v>#VALUE!</v>
      </c>
      <c r="BE353" s="1033" t="e">
        <f t="shared" si="324"/>
        <v>#VALUE!</v>
      </c>
      <c r="BF353" s="1033" t="e">
        <f t="shared" si="324"/>
        <v>#VALUE!</v>
      </c>
      <c r="BG353" s="1033" t="e">
        <f t="shared" si="324"/>
        <v>#VALUE!</v>
      </c>
      <c r="BH353" s="1033" t="e">
        <f t="shared" si="324"/>
        <v>#VALUE!</v>
      </c>
      <c r="BI353" s="1033" t="e">
        <f t="shared" si="324"/>
        <v>#VALUE!</v>
      </c>
      <c r="BJ353" s="1033" t="e">
        <f t="shared" si="324"/>
        <v>#VALUE!</v>
      </c>
      <c r="BK353" s="1033" t="e">
        <f t="shared" si="324"/>
        <v>#VALUE!</v>
      </c>
      <c r="BL353" s="1033" t="e">
        <f t="shared" si="324"/>
        <v>#VALUE!</v>
      </c>
      <c r="BM353" s="1033" t="e">
        <f t="shared" si="324"/>
        <v>#VALUE!</v>
      </c>
      <c r="BN353" s="1033" t="e">
        <f t="shared" si="324"/>
        <v>#VALUE!</v>
      </c>
      <c r="BO353" s="1033" t="e">
        <f t="shared" si="324"/>
        <v>#VALUE!</v>
      </c>
    </row>
    <row r="354" spans="2:67" ht="12.75" customHeight="1">
      <c r="B354" s="772">
        <f t="shared" si="311"/>
        <v>191</v>
      </c>
      <c r="C354" s="707"/>
      <c r="D354" s="708" t="s">
        <v>1122</v>
      </c>
      <c r="E354" s="702" t="s">
        <v>117</v>
      </c>
      <c r="F354" s="709"/>
      <c r="G354" s="1033" t="e">
        <f t="shared" si="312"/>
        <v>#VALUE!</v>
      </c>
      <c r="H354" s="1033" t="e">
        <f t="shared" ref="H354:AF354" si="325">IF(AND(H394="",H314=""),"",IF(H314=0,"not appl.",H394/H314))</f>
        <v>#VALUE!</v>
      </c>
      <c r="I354" s="1033" t="e">
        <f t="shared" si="325"/>
        <v>#VALUE!</v>
      </c>
      <c r="J354" s="1033" t="e">
        <f t="shared" si="325"/>
        <v>#VALUE!</v>
      </c>
      <c r="K354" s="1033" t="e">
        <f t="shared" si="325"/>
        <v>#VALUE!</v>
      </c>
      <c r="L354" s="1033" t="e">
        <f t="shared" si="325"/>
        <v>#VALUE!</v>
      </c>
      <c r="M354" s="1033" t="e">
        <f t="shared" si="325"/>
        <v>#VALUE!</v>
      </c>
      <c r="N354" s="1033" t="e">
        <f t="shared" si="325"/>
        <v>#VALUE!</v>
      </c>
      <c r="O354" s="1033" t="e">
        <f t="shared" si="325"/>
        <v>#VALUE!</v>
      </c>
      <c r="P354" s="1033" t="e">
        <f t="shared" si="325"/>
        <v>#VALUE!</v>
      </c>
      <c r="Q354" s="1033" t="e">
        <f t="shared" si="325"/>
        <v>#VALUE!</v>
      </c>
      <c r="R354" s="1033" t="e">
        <f t="shared" si="325"/>
        <v>#VALUE!</v>
      </c>
      <c r="S354" s="1033" t="e">
        <f t="shared" si="325"/>
        <v>#VALUE!</v>
      </c>
      <c r="T354" s="1033" t="e">
        <f t="shared" si="325"/>
        <v>#VALUE!</v>
      </c>
      <c r="U354" s="1033" t="e">
        <f t="shared" si="325"/>
        <v>#VALUE!</v>
      </c>
      <c r="V354" s="1033" t="e">
        <f t="shared" si="325"/>
        <v>#VALUE!</v>
      </c>
      <c r="W354" s="1033" t="e">
        <f t="shared" si="325"/>
        <v>#VALUE!</v>
      </c>
      <c r="X354" s="1033" t="e">
        <f t="shared" si="325"/>
        <v>#VALUE!</v>
      </c>
      <c r="Y354" s="1033" t="e">
        <f t="shared" si="325"/>
        <v>#VALUE!</v>
      </c>
      <c r="Z354" s="1033" t="e">
        <f t="shared" si="325"/>
        <v>#VALUE!</v>
      </c>
      <c r="AA354" s="1033" t="e">
        <f t="shared" si="325"/>
        <v>#VALUE!</v>
      </c>
      <c r="AB354" s="1033" t="e">
        <f t="shared" si="325"/>
        <v>#VALUE!</v>
      </c>
      <c r="AC354" s="1033" t="e">
        <f t="shared" si="325"/>
        <v>#VALUE!</v>
      </c>
      <c r="AD354" s="1033" t="e">
        <f t="shared" si="325"/>
        <v>#VALUE!</v>
      </c>
      <c r="AE354" s="1033" t="e">
        <f t="shared" si="325"/>
        <v>#VALUE!</v>
      </c>
      <c r="AF354" s="1033" t="e">
        <f t="shared" si="325"/>
        <v>#VALUE!</v>
      </c>
      <c r="AG354" s="1033" t="e">
        <f t="shared" si="314"/>
        <v>#VALUE!</v>
      </c>
      <c r="AH354" s="1033" t="e">
        <f t="shared" si="314"/>
        <v>#VALUE!</v>
      </c>
      <c r="AI354" s="1033" t="e">
        <f t="shared" si="314"/>
        <v>#VALUE!</v>
      </c>
      <c r="AJ354" s="1033" t="e">
        <f t="shared" si="314"/>
        <v>#VALUE!</v>
      </c>
      <c r="AK354" s="1033" t="e">
        <f t="shared" si="314"/>
        <v>#VALUE!</v>
      </c>
      <c r="AL354" s="1033" t="e">
        <f t="shared" si="315"/>
        <v>#VALUE!</v>
      </c>
      <c r="AM354" s="1033" t="e">
        <f t="shared" si="315"/>
        <v>#VALUE!</v>
      </c>
      <c r="AN354" s="1033" t="e">
        <f t="shared" si="315"/>
        <v>#VALUE!</v>
      </c>
      <c r="AO354" s="1033" t="e">
        <f t="shared" si="315"/>
        <v>#VALUE!</v>
      </c>
      <c r="AP354" s="1033" t="e">
        <f t="shared" si="315"/>
        <v>#VALUE!</v>
      </c>
      <c r="AQ354" s="1033" t="e">
        <f t="shared" ref="AQ354:BO354" si="326">IF(AND(AQ394="",AQ314=""),"",IF(AQ314=0,"not appl.",AQ394/AQ314))</f>
        <v>#VALUE!</v>
      </c>
      <c r="AR354" s="1033" t="e">
        <f t="shared" si="326"/>
        <v>#VALUE!</v>
      </c>
      <c r="AS354" s="1033" t="e">
        <f t="shared" si="326"/>
        <v>#VALUE!</v>
      </c>
      <c r="AT354" s="1033" t="e">
        <f t="shared" si="326"/>
        <v>#VALUE!</v>
      </c>
      <c r="AU354" s="1033" t="e">
        <f t="shared" si="326"/>
        <v>#VALUE!</v>
      </c>
      <c r="AV354" s="1033" t="e">
        <f t="shared" si="326"/>
        <v>#VALUE!</v>
      </c>
      <c r="AW354" s="1033" t="e">
        <f t="shared" si="326"/>
        <v>#VALUE!</v>
      </c>
      <c r="AX354" s="1033" t="e">
        <f t="shared" si="326"/>
        <v>#VALUE!</v>
      </c>
      <c r="AY354" s="1033" t="e">
        <f t="shared" si="326"/>
        <v>#VALUE!</v>
      </c>
      <c r="AZ354" s="1033" t="e">
        <f t="shared" si="326"/>
        <v>#VALUE!</v>
      </c>
      <c r="BA354" s="1033" t="e">
        <f t="shared" si="326"/>
        <v>#VALUE!</v>
      </c>
      <c r="BB354" s="1033" t="e">
        <f t="shared" si="326"/>
        <v>#VALUE!</v>
      </c>
      <c r="BC354" s="1033" t="e">
        <f t="shared" si="326"/>
        <v>#VALUE!</v>
      </c>
      <c r="BD354" s="1033" t="e">
        <f t="shared" si="326"/>
        <v>#VALUE!</v>
      </c>
      <c r="BE354" s="1033" t="e">
        <f t="shared" si="326"/>
        <v>#VALUE!</v>
      </c>
      <c r="BF354" s="1033" t="e">
        <f t="shared" si="326"/>
        <v>#VALUE!</v>
      </c>
      <c r="BG354" s="1033" t="e">
        <f t="shared" si="326"/>
        <v>#VALUE!</v>
      </c>
      <c r="BH354" s="1033" t="e">
        <f t="shared" si="326"/>
        <v>#VALUE!</v>
      </c>
      <c r="BI354" s="1033" t="e">
        <f t="shared" si="326"/>
        <v>#VALUE!</v>
      </c>
      <c r="BJ354" s="1033" t="e">
        <f t="shared" si="326"/>
        <v>#VALUE!</v>
      </c>
      <c r="BK354" s="1033" t="e">
        <f t="shared" si="326"/>
        <v>#VALUE!</v>
      </c>
      <c r="BL354" s="1033" t="e">
        <f t="shared" si="326"/>
        <v>#VALUE!</v>
      </c>
      <c r="BM354" s="1033" t="e">
        <f t="shared" si="326"/>
        <v>#VALUE!</v>
      </c>
      <c r="BN354" s="1033" t="e">
        <f t="shared" si="326"/>
        <v>#VALUE!</v>
      </c>
      <c r="BO354" s="1033" t="e">
        <f t="shared" si="326"/>
        <v>#VALUE!</v>
      </c>
    </row>
    <row r="355" spans="2:67" ht="12.75" customHeight="1">
      <c r="B355" s="772">
        <f t="shared" si="311"/>
        <v>192</v>
      </c>
      <c r="C355" s="707"/>
      <c r="D355" s="708" t="s">
        <v>1052</v>
      </c>
      <c r="E355" s="702" t="s">
        <v>117</v>
      </c>
      <c r="F355" s="709"/>
      <c r="G355" s="1033" t="e">
        <f t="shared" si="312"/>
        <v>#VALUE!</v>
      </c>
      <c r="H355" s="1033" t="e">
        <f t="shared" ref="H355:AF355" si="327">IF(AND(H395="",H315=""),"",IF(H315=0,"not appl.",H395/H315))</f>
        <v>#VALUE!</v>
      </c>
      <c r="I355" s="1033" t="e">
        <f t="shared" si="327"/>
        <v>#VALUE!</v>
      </c>
      <c r="J355" s="1033" t="e">
        <f t="shared" si="327"/>
        <v>#VALUE!</v>
      </c>
      <c r="K355" s="1033" t="e">
        <f t="shared" si="327"/>
        <v>#VALUE!</v>
      </c>
      <c r="L355" s="1033" t="e">
        <f t="shared" si="327"/>
        <v>#VALUE!</v>
      </c>
      <c r="M355" s="1033" t="e">
        <f t="shared" si="327"/>
        <v>#VALUE!</v>
      </c>
      <c r="N355" s="1033" t="e">
        <f t="shared" si="327"/>
        <v>#VALUE!</v>
      </c>
      <c r="O355" s="1033" t="e">
        <f t="shared" si="327"/>
        <v>#VALUE!</v>
      </c>
      <c r="P355" s="1033" t="e">
        <f t="shared" si="327"/>
        <v>#VALUE!</v>
      </c>
      <c r="Q355" s="1033" t="e">
        <f t="shared" si="327"/>
        <v>#VALUE!</v>
      </c>
      <c r="R355" s="1033" t="e">
        <f t="shared" si="327"/>
        <v>#VALUE!</v>
      </c>
      <c r="S355" s="1033" t="e">
        <f t="shared" si="327"/>
        <v>#VALUE!</v>
      </c>
      <c r="T355" s="1033" t="e">
        <f t="shared" si="327"/>
        <v>#VALUE!</v>
      </c>
      <c r="U355" s="1033" t="e">
        <f t="shared" si="327"/>
        <v>#VALUE!</v>
      </c>
      <c r="V355" s="1033" t="e">
        <f t="shared" si="327"/>
        <v>#VALUE!</v>
      </c>
      <c r="W355" s="1033" t="e">
        <f t="shared" si="327"/>
        <v>#VALUE!</v>
      </c>
      <c r="X355" s="1033" t="e">
        <f t="shared" si="327"/>
        <v>#VALUE!</v>
      </c>
      <c r="Y355" s="1033" t="e">
        <f t="shared" si="327"/>
        <v>#VALUE!</v>
      </c>
      <c r="Z355" s="1033" t="e">
        <f t="shared" si="327"/>
        <v>#VALUE!</v>
      </c>
      <c r="AA355" s="1033" t="e">
        <f t="shared" si="327"/>
        <v>#VALUE!</v>
      </c>
      <c r="AB355" s="1033" t="e">
        <f t="shared" si="327"/>
        <v>#VALUE!</v>
      </c>
      <c r="AC355" s="1033" t="e">
        <f t="shared" si="327"/>
        <v>#VALUE!</v>
      </c>
      <c r="AD355" s="1033" t="e">
        <f t="shared" si="327"/>
        <v>#VALUE!</v>
      </c>
      <c r="AE355" s="1033" t="e">
        <f t="shared" si="327"/>
        <v>#VALUE!</v>
      </c>
      <c r="AF355" s="1033" t="e">
        <f t="shared" si="327"/>
        <v>#VALUE!</v>
      </c>
      <c r="AG355" s="1033" t="e">
        <f t="shared" si="314"/>
        <v>#VALUE!</v>
      </c>
      <c r="AH355" s="1033" t="e">
        <f t="shared" si="314"/>
        <v>#VALUE!</v>
      </c>
      <c r="AI355" s="1033" t="e">
        <f t="shared" si="314"/>
        <v>#VALUE!</v>
      </c>
      <c r="AJ355" s="1033" t="e">
        <f t="shared" si="314"/>
        <v>#VALUE!</v>
      </c>
      <c r="AK355" s="1033" t="e">
        <f t="shared" si="314"/>
        <v>#VALUE!</v>
      </c>
      <c r="AL355" s="1033" t="e">
        <f t="shared" si="315"/>
        <v>#VALUE!</v>
      </c>
      <c r="AM355" s="1033" t="e">
        <f t="shared" si="315"/>
        <v>#VALUE!</v>
      </c>
      <c r="AN355" s="1033" t="e">
        <f t="shared" si="315"/>
        <v>#VALUE!</v>
      </c>
      <c r="AO355" s="1033" t="e">
        <f t="shared" si="315"/>
        <v>#VALUE!</v>
      </c>
      <c r="AP355" s="1033" t="e">
        <f t="shared" si="315"/>
        <v>#VALUE!</v>
      </c>
      <c r="AQ355" s="1033" t="e">
        <f t="shared" ref="AQ355:BO355" si="328">IF(AND(AQ395="",AQ315=""),"",IF(AQ315=0,"not appl.",AQ395/AQ315))</f>
        <v>#VALUE!</v>
      </c>
      <c r="AR355" s="1033" t="e">
        <f t="shared" si="328"/>
        <v>#VALUE!</v>
      </c>
      <c r="AS355" s="1033" t="e">
        <f t="shared" si="328"/>
        <v>#VALUE!</v>
      </c>
      <c r="AT355" s="1033" t="e">
        <f t="shared" si="328"/>
        <v>#VALUE!</v>
      </c>
      <c r="AU355" s="1033" t="e">
        <f t="shared" si="328"/>
        <v>#VALUE!</v>
      </c>
      <c r="AV355" s="1033" t="e">
        <f t="shared" si="328"/>
        <v>#VALUE!</v>
      </c>
      <c r="AW355" s="1033" t="e">
        <f t="shared" si="328"/>
        <v>#VALUE!</v>
      </c>
      <c r="AX355" s="1033" t="e">
        <f t="shared" si="328"/>
        <v>#VALUE!</v>
      </c>
      <c r="AY355" s="1033" t="e">
        <f t="shared" si="328"/>
        <v>#VALUE!</v>
      </c>
      <c r="AZ355" s="1033" t="e">
        <f t="shared" si="328"/>
        <v>#VALUE!</v>
      </c>
      <c r="BA355" s="1033" t="e">
        <f t="shared" si="328"/>
        <v>#VALUE!</v>
      </c>
      <c r="BB355" s="1033" t="e">
        <f t="shared" si="328"/>
        <v>#VALUE!</v>
      </c>
      <c r="BC355" s="1033" t="e">
        <f t="shared" si="328"/>
        <v>#VALUE!</v>
      </c>
      <c r="BD355" s="1033" t="e">
        <f t="shared" si="328"/>
        <v>#VALUE!</v>
      </c>
      <c r="BE355" s="1033" t="e">
        <f t="shared" si="328"/>
        <v>#VALUE!</v>
      </c>
      <c r="BF355" s="1033" t="e">
        <f t="shared" si="328"/>
        <v>#VALUE!</v>
      </c>
      <c r="BG355" s="1033" t="e">
        <f t="shared" si="328"/>
        <v>#VALUE!</v>
      </c>
      <c r="BH355" s="1033" t="e">
        <f t="shared" si="328"/>
        <v>#VALUE!</v>
      </c>
      <c r="BI355" s="1033" t="e">
        <f t="shared" si="328"/>
        <v>#VALUE!</v>
      </c>
      <c r="BJ355" s="1033" t="e">
        <f t="shared" si="328"/>
        <v>#VALUE!</v>
      </c>
      <c r="BK355" s="1033" t="e">
        <f t="shared" si="328"/>
        <v>#VALUE!</v>
      </c>
      <c r="BL355" s="1033" t="e">
        <f t="shared" si="328"/>
        <v>#VALUE!</v>
      </c>
      <c r="BM355" s="1033" t="e">
        <f t="shared" si="328"/>
        <v>#VALUE!</v>
      </c>
      <c r="BN355" s="1033" t="e">
        <f t="shared" si="328"/>
        <v>#VALUE!</v>
      </c>
      <c r="BO355" s="1033" t="e">
        <f t="shared" si="328"/>
        <v>#VALUE!</v>
      </c>
    </row>
    <row r="356" spans="2:67" ht="12.75" customHeight="1">
      <c r="B356" s="728" t="s">
        <v>622</v>
      </c>
      <c r="C356" s="707"/>
      <c r="D356" s="708" t="s">
        <v>32</v>
      </c>
      <c r="E356" s="702" t="s">
        <v>945</v>
      </c>
      <c r="F356" s="703"/>
      <c r="G356" s="1033" t="e">
        <f>IF(AND(G540="",G504=""),"",IF(G504=0,"not appl.",G540/G504))</f>
        <v>#VALUE!</v>
      </c>
      <c r="H356" s="1033" t="e">
        <f t="shared" ref="H356:AF356" si="329">IF(AND(H540="",H504=""),"",IF(H504=0,"not appl.",H540/H504))</f>
        <v>#VALUE!</v>
      </c>
      <c r="I356" s="1033" t="e">
        <f t="shared" si="329"/>
        <v>#VALUE!</v>
      </c>
      <c r="J356" s="1033" t="e">
        <f t="shared" si="329"/>
        <v>#VALUE!</v>
      </c>
      <c r="K356" s="1033" t="e">
        <f t="shared" si="329"/>
        <v>#VALUE!</v>
      </c>
      <c r="L356" s="1033" t="e">
        <f t="shared" si="329"/>
        <v>#VALUE!</v>
      </c>
      <c r="M356" s="1033" t="e">
        <f t="shared" si="329"/>
        <v>#VALUE!</v>
      </c>
      <c r="N356" s="1033" t="e">
        <f t="shared" si="329"/>
        <v>#VALUE!</v>
      </c>
      <c r="O356" s="1033" t="e">
        <f t="shared" si="329"/>
        <v>#VALUE!</v>
      </c>
      <c r="P356" s="1033" t="e">
        <f t="shared" si="329"/>
        <v>#VALUE!</v>
      </c>
      <c r="Q356" s="1033" t="e">
        <f t="shared" si="329"/>
        <v>#VALUE!</v>
      </c>
      <c r="R356" s="1033" t="e">
        <f t="shared" si="329"/>
        <v>#VALUE!</v>
      </c>
      <c r="S356" s="1033" t="e">
        <f t="shared" si="329"/>
        <v>#VALUE!</v>
      </c>
      <c r="T356" s="1033" t="e">
        <f t="shared" si="329"/>
        <v>#VALUE!</v>
      </c>
      <c r="U356" s="1033" t="e">
        <f t="shared" si="329"/>
        <v>#VALUE!</v>
      </c>
      <c r="V356" s="1033" t="e">
        <f t="shared" si="329"/>
        <v>#VALUE!</v>
      </c>
      <c r="W356" s="1033" t="e">
        <f t="shared" si="329"/>
        <v>#VALUE!</v>
      </c>
      <c r="X356" s="1033" t="e">
        <f t="shared" si="329"/>
        <v>#VALUE!</v>
      </c>
      <c r="Y356" s="1033" t="e">
        <f t="shared" si="329"/>
        <v>#VALUE!</v>
      </c>
      <c r="Z356" s="1033" t="e">
        <f t="shared" si="329"/>
        <v>#VALUE!</v>
      </c>
      <c r="AA356" s="1033" t="e">
        <f t="shared" si="329"/>
        <v>#VALUE!</v>
      </c>
      <c r="AB356" s="1033" t="e">
        <f t="shared" si="329"/>
        <v>#VALUE!</v>
      </c>
      <c r="AC356" s="1033" t="e">
        <f t="shared" si="329"/>
        <v>#VALUE!</v>
      </c>
      <c r="AD356" s="1033" t="e">
        <f t="shared" si="329"/>
        <v>#VALUE!</v>
      </c>
      <c r="AE356" s="1033" t="e">
        <f t="shared" si="329"/>
        <v>#VALUE!</v>
      </c>
      <c r="AF356" s="1033" t="e">
        <f t="shared" si="329"/>
        <v>#VALUE!</v>
      </c>
      <c r="AG356" s="1033" t="e">
        <f t="shared" ref="AG356:AK357" si="330">IF(AND(AG540="",AG504=""),"",IF(AG504=0,"not appl.",AG540/AG504))</f>
        <v>#VALUE!</v>
      </c>
      <c r="AH356" s="1033" t="e">
        <f t="shared" si="330"/>
        <v>#VALUE!</v>
      </c>
      <c r="AI356" s="1033" t="e">
        <f t="shared" si="330"/>
        <v>#VALUE!</v>
      </c>
      <c r="AJ356" s="1033" t="e">
        <f t="shared" si="330"/>
        <v>#VALUE!</v>
      </c>
      <c r="AK356" s="1033" t="e">
        <f t="shared" si="330"/>
        <v>#VALUE!</v>
      </c>
      <c r="AL356" s="1033" t="e">
        <f t="shared" ref="AL356:AP357" si="331">IF(AND(AL540="",AL504=""),"",IF(AL504=0,"not appl.",AL540/AL504))</f>
        <v>#VALUE!</v>
      </c>
      <c r="AM356" s="1033" t="e">
        <f t="shared" si="331"/>
        <v>#VALUE!</v>
      </c>
      <c r="AN356" s="1033" t="e">
        <f t="shared" si="331"/>
        <v>#VALUE!</v>
      </c>
      <c r="AO356" s="1033" t="e">
        <f t="shared" si="331"/>
        <v>#VALUE!</v>
      </c>
      <c r="AP356" s="1033" t="e">
        <f t="shared" si="331"/>
        <v>#VALUE!</v>
      </c>
      <c r="AQ356" s="1033" t="e">
        <f t="shared" ref="AQ356:BO356" si="332">IF(AND(AQ540="",AQ504=""),"",IF(AQ504=0,"not appl.",AQ540/AQ504))</f>
        <v>#VALUE!</v>
      </c>
      <c r="AR356" s="1033" t="e">
        <f t="shared" si="332"/>
        <v>#VALUE!</v>
      </c>
      <c r="AS356" s="1033" t="e">
        <f t="shared" si="332"/>
        <v>#VALUE!</v>
      </c>
      <c r="AT356" s="1033" t="e">
        <f t="shared" si="332"/>
        <v>#VALUE!</v>
      </c>
      <c r="AU356" s="1033" t="e">
        <f t="shared" si="332"/>
        <v>#VALUE!</v>
      </c>
      <c r="AV356" s="1033" t="e">
        <f t="shared" si="332"/>
        <v>#VALUE!</v>
      </c>
      <c r="AW356" s="1033" t="e">
        <f t="shared" si="332"/>
        <v>#VALUE!</v>
      </c>
      <c r="AX356" s="1033" t="e">
        <f t="shared" si="332"/>
        <v>#VALUE!</v>
      </c>
      <c r="AY356" s="1033" t="e">
        <f t="shared" si="332"/>
        <v>#VALUE!</v>
      </c>
      <c r="AZ356" s="1033" t="e">
        <f t="shared" si="332"/>
        <v>#VALUE!</v>
      </c>
      <c r="BA356" s="1033" t="e">
        <f t="shared" si="332"/>
        <v>#VALUE!</v>
      </c>
      <c r="BB356" s="1033" t="e">
        <f t="shared" si="332"/>
        <v>#VALUE!</v>
      </c>
      <c r="BC356" s="1033" t="e">
        <f t="shared" si="332"/>
        <v>#VALUE!</v>
      </c>
      <c r="BD356" s="1033" t="e">
        <f t="shared" si="332"/>
        <v>#VALUE!</v>
      </c>
      <c r="BE356" s="1033" t="e">
        <f t="shared" si="332"/>
        <v>#VALUE!</v>
      </c>
      <c r="BF356" s="1033" t="e">
        <f t="shared" si="332"/>
        <v>#VALUE!</v>
      </c>
      <c r="BG356" s="1033" t="e">
        <f t="shared" si="332"/>
        <v>#VALUE!</v>
      </c>
      <c r="BH356" s="1033" t="e">
        <f t="shared" si="332"/>
        <v>#VALUE!</v>
      </c>
      <c r="BI356" s="1033" t="e">
        <f t="shared" si="332"/>
        <v>#VALUE!</v>
      </c>
      <c r="BJ356" s="1033" t="e">
        <f t="shared" si="332"/>
        <v>#VALUE!</v>
      </c>
      <c r="BK356" s="1033" t="e">
        <f t="shared" si="332"/>
        <v>#VALUE!</v>
      </c>
      <c r="BL356" s="1033" t="e">
        <f t="shared" si="332"/>
        <v>#VALUE!</v>
      </c>
      <c r="BM356" s="1033" t="e">
        <f t="shared" si="332"/>
        <v>#VALUE!</v>
      </c>
      <c r="BN356" s="1033" t="e">
        <f t="shared" si="332"/>
        <v>#VALUE!</v>
      </c>
      <c r="BO356" s="1033" t="e">
        <f t="shared" si="332"/>
        <v>#VALUE!</v>
      </c>
    </row>
    <row r="357" spans="2:67" ht="12.75" customHeight="1">
      <c r="B357" s="728" t="s">
        <v>540</v>
      </c>
      <c r="C357" s="707"/>
      <c r="D357" s="708" t="s">
        <v>552</v>
      </c>
      <c r="E357" s="702" t="s">
        <v>945</v>
      </c>
      <c r="F357" s="703"/>
      <c r="G357" s="1033" t="e">
        <f>IF(AND(G541="",G505=""),"",IF(G505=0,"not appl.",G541/G505))</f>
        <v>#VALUE!</v>
      </c>
      <c r="H357" s="1033" t="e">
        <f t="shared" ref="H357:AF357" si="333">IF(AND(H541="",H505=""),"",IF(H505=0,"not appl.",H541/H505))</f>
        <v>#VALUE!</v>
      </c>
      <c r="I357" s="1033" t="e">
        <f t="shared" si="333"/>
        <v>#VALUE!</v>
      </c>
      <c r="J357" s="1033" t="e">
        <f t="shared" si="333"/>
        <v>#VALUE!</v>
      </c>
      <c r="K357" s="1033" t="e">
        <f t="shared" si="333"/>
        <v>#VALUE!</v>
      </c>
      <c r="L357" s="1033" t="e">
        <f t="shared" si="333"/>
        <v>#VALUE!</v>
      </c>
      <c r="M357" s="1033" t="e">
        <f t="shared" si="333"/>
        <v>#VALUE!</v>
      </c>
      <c r="N357" s="1033" t="e">
        <f t="shared" si="333"/>
        <v>#VALUE!</v>
      </c>
      <c r="O357" s="1033" t="e">
        <f t="shared" si="333"/>
        <v>#VALUE!</v>
      </c>
      <c r="P357" s="1033" t="e">
        <f t="shared" si="333"/>
        <v>#VALUE!</v>
      </c>
      <c r="Q357" s="1033" t="e">
        <f t="shared" si="333"/>
        <v>#VALUE!</v>
      </c>
      <c r="R357" s="1033" t="e">
        <f t="shared" si="333"/>
        <v>#VALUE!</v>
      </c>
      <c r="S357" s="1033" t="e">
        <f t="shared" si="333"/>
        <v>#VALUE!</v>
      </c>
      <c r="T357" s="1033" t="e">
        <f t="shared" si="333"/>
        <v>#VALUE!</v>
      </c>
      <c r="U357" s="1033" t="e">
        <f t="shared" si="333"/>
        <v>#VALUE!</v>
      </c>
      <c r="V357" s="1033" t="e">
        <f t="shared" si="333"/>
        <v>#VALUE!</v>
      </c>
      <c r="W357" s="1033" t="e">
        <f t="shared" si="333"/>
        <v>#VALUE!</v>
      </c>
      <c r="X357" s="1033" t="e">
        <f t="shared" si="333"/>
        <v>#VALUE!</v>
      </c>
      <c r="Y357" s="1033" t="e">
        <f t="shared" si="333"/>
        <v>#VALUE!</v>
      </c>
      <c r="Z357" s="1033" t="e">
        <f t="shared" si="333"/>
        <v>#VALUE!</v>
      </c>
      <c r="AA357" s="1033" t="e">
        <f t="shared" si="333"/>
        <v>#VALUE!</v>
      </c>
      <c r="AB357" s="1033" t="e">
        <f t="shared" si="333"/>
        <v>#VALUE!</v>
      </c>
      <c r="AC357" s="1033" t="e">
        <f t="shared" si="333"/>
        <v>#VALUE!</v>
      </c>
      <c r="AD357" s="1033" t="e">
        <f t="shared" si="333"/>
        <v>#VALUE!</v>
      </c>
      <c r="AE357" s="1033" t="e">
        <f t="shared" si="333"/>
        <v>#VALUE!</v>
      </c>
      <c r="AF357" s="1033" t="e">
        <f t="shared" si="333"/>
        <v>#VALUE!</v>
      </c>
      <c r="AG357" s="1033" t="e">
        <f t="shared" si="330"/>
        <v>#VALUE!</v>
      </c>
      <c r="AH357" s="1033" t="e">
        <f t="shared" si="330"/>
        <v>#VALUE!</v>
      </c>
      <c r="AI357" s="1033" t="e">
        <f t="shared" si="330"/>
        <v>#VALUE!</v>
      </c>
      <c r="AJ357" s="1033" t="e">
        <f t="shared" si="330"/>
        <v>#VALUE!</v>
      </c>
      <c r="AK357" s="1033" t="e">
        <f t="shared" si="330"/>
        <v>#VALUE!</v>
      </c>
      <c r="AL357" s="1033" t="e">
        <f t="shared" si="331"/>
        <v>#VALUE!</v>
      </c>
      <c r="AM357" s="1033" t="e">
        <f t="shared" si="331"/>
        <v>#VALUE!</v>
      </c>
      <c r="AN357" s="1033" t="e">
        <f t="shared" si="331"/>
        <v>#VALUE!</v>
      </c>
      <c r="AO357" s="1033" t="e">
        <f t="shared" si="331"/>
        <v>#VALUE!</v>
      </c>
      <c r="AP357" s="1033" t="e">
        <f t="shared" si="331"/>
        <v>#VALUE!</v>
      </c>
      <c r="AQ357" s="1033" t="e">
        <f t="shared" ref="AQ357:BO357" si="334">IF(AND(AQ541="",AQ505=""),"",IF(AQ505=0,"not appl.",AQ541/AQ505))</f>
        <v>#VALUE!</v>
      </c>
      <c r="AR357" s="1033" t="e">
        <f t="shared" si="334"/>
        <v>#VALUE!</v>
      </c>
      <c r="AS357" s="1033" t="e">
        <f t="shared" si="334"/>
        <v>#VALUE!</v>
      </c>
      <c r="AT357" s="1033" t="e">
        <f t="shared" si="334"/>
        <v>#VALUE!</v>
      </c>
      <c r="AU357" s="1033" t="e">
        <f t="shared" si="334"/>
        <v>#VALUE!</v>
      </c>
      <c r="AV357" s="1033" t="e">
        <f t="shared" si="334"/>
        <v>#VALUE!</v>
      </c>
      <c r="AW357" s="1033" t="e">
        <f t="shared" si="334"/>
        <v>#VALUE!</v>
      </c>
      <c r="AX357" s="1033" t="e">
        <f t="shared" si="334"/>
        <v>#VALUE!</v>
      </c>
      <c r="AY357" s="1033" t="e">
        <f t="shared" si="334"/>
        <v>#VALUE!</v>
      </c>
      <c r="AZ357" s="1033" t="e">
        <f t="shared" si="334"/>
        <v>#VALUE!</v>
      </c>
      <c r="BA357" s="1033" t="e">
        <f t="shared" si="334"/>
        <v>#VALUE!</v>
      </c>
      <c r="BB357" s="1033" t="e">
        <f t="shared" si="334"/>
        <v>#VALUE!</v>
      </c>
      <c r="BC357" s="1033" t="e">
        <f t="shared" si="334"/>
        <v>#VALUE!</v>
      </c>
      <c r="BD357" s="1033" t="e">
        <f t="shared" si="334"/>
        <v>#VALUE!</v>
      </c>
      <c r="BE357" s="1033" t="e">
        <f t="shared" si="334"/>
        <v>#VALUE!</v>
      </c>
      <c r="BF357" s="1033" t="e">
        <f t="shared" si="334"/>
        <v>#VALUE!</v>
      </c>
      <c r="BG357" s="1033" t="e">
        <f t="shared" si="334"/>
        <v>#VALUE!</v>
      </c>
      <c r="BH357" s="1033" t="e">
        <f t="shared" si="334"/>
        <v>#VALUE!</v>
      </c>
      <c r="BI357" s="1033" t="e">
        <f t="shared" si="334"/>
        <v>#VALUE!</v>
      </c>
      <c r="BJ357" s="1033" t="e">
        <f t="shared" si="334"/>
        <v>#VALUE!</v>
      </c>
      <c r="BK357" s="1033" t="e">
        <f t="shared" si="334"/>
        <v>#VALUE!</v>
      </c>
      <c r="BL357" s="1033" t="e">
        <f t="shared" si="334"/>
        <v>#VALUE!</v>
      </c>
      <c r="BM357" s="1033" t="e">
        <f t="shared" si="334"/>
        <v>#VALUE!</v>
      </c>
      <c r="BN357" s="1033" t="e">
        <f t="shared" si="334"/>
        <v>#VALUE!</v>
      </c>
      <c r="BO357" s="1033" t="e">
        <f t="shared" si="334"/>
        <v>#VALUE!</v>
      </c>
    </row>
    <row r="358" spans="2:67" ht="12.75" customHeight="1">
      <c r="B358" s="728" t="s">
        <v>289</v>
      </c>
      <c r="C358" s="707"/>
      <c r="D358" s="708" t="s">
        <v>569</v>
      </c>
      <c r="E358" s="702" t="s">
        <v>945</v>
      </c>
      <c r="F358" s="703"/>
      <c r="G358" s="1033" t="e">
        <f>IF(AND(G547="",G511=""),"",IF(G511=0,"not appl.",G547/G511))</f>
        <v>#VALUE!</v>
      </c>
      <c r="H358" s="1033" t="e">
        <f t="shared" ref="H358:AF358" si="335">IF(AND(H547="",H511=""),"",IF(H511=0,"not appl.",H547/H511))</f>
        <v>#VALUE!</v>
      </c>
      <c r="I358" s="1033" t="e">
        <f t="shared" si="335"/>
        <v>#VALUE!</v>
      </c>
      <c r="J358" s="1033" t="e">
        <f t="shared" si="335"/>
        <v>#VALUE!</v>
      </c>
      <c r="K358" s="1033" t="e">
        <f t="shared" si="335"/>
        <v>#VALUE!</v>
      </c>
      <c r="L358" s="1033" t="e">
        <f t="shared" si="335"/>
        <v>#VALUE!</v>
      </c>
      <c r="M358" s="1033" t="e">
        <f t="shared" si="335"/>
        <v>#VALUE!</v>
      </c>
      <c r="N358" s="1033" t="e">
        <f t="shared" si="335"/>
        <v>#VALUE!</v>
      </c>
      <c r="O358" s="1033" t="e">
        <f t="shared" si="335"/>
        <v>#VALUE!</v>
      </c>
      <c r="P358" s="1033" t="e">
        <f t="shared" si="335"/>
        <v>#VALUE!</v>
      </c>
      <c r="Q358" s="1033" t="e">
        <f t="shared" si="335"/>
        <v>#VALUE!</v>
      </c>
      <c r="R358" s="1033" t="e">
        <f t="shared" si="335"/>
        <v>#VALUE!</v>
      </c>
      <c r="S358" s="1033" t="e">
        <f t="shared" si="335"/>
        <v>#VALUE!</v>
      </c>
      <c r="T358" s="1033" t="e">
        <f t="shared" si="335"/>
        <v>#VALUE!</v>
      </c>
      <c r="U358" s="1033" t="e">
        <f t="shared" si="335"/>
        <v>#VALUE!</v>
      </c>
      <c r="V358" s="1033" t="e">
        <f t="shared" si="335"/>
        <v>#VALUE!</v>
      </c>
      <c r="W358" s="1033" t="e">
        <f t="shared" si="335"/>
        <v>#VALUE!</v>
      </c>
      <c r="X358" s="1033" t="e">
        <f t="shared" si="335"/>
        <v>#VALUE!</v>
      </c>
      <c r="Y358" s="1033" t="e">
        <f t="shared" si="335"/>
        <v>#VALUE!</v>
      </c>
      <c r="Z358" s="1033" t="e">
        <f t="shared" si="335"/>
        <v>#VALUE!</v>
      </c>
      <c r="AA358" s="1033" t="e">
        <f t="shared" si="335"/>
        <v>#VALUE!</v>
      </c>
      <c r="AB358" s="1033" t="e">
        <f t="shared" si="335"/>
        <v>#VALUE!</v>
      </c>
      <c r="AC358" s="1033" t="e">
        <f t="shared" si="335"/>
        <v>#VALUE!</v>
      </c>
      <c r="AD358" s="1033" t="e">
        <f t="shared" si="335"/>
        <v>#VALUE!</v>
      </c>
      <c r="AE358" s="1033" t="e">
        <f t="shared" si="335"/>
        <v>#VALUE!</v>
      </c>
      <c r="AF358" s="1033" t="e">
        <f t="shared" si="335"/>
        <v>#VALUE!</v>
      </c>
      <c r="AG358" s="1033" t="e">
        <f t="shared" ref="AG358:AP358" si="336">IF(AND(AG547="",AG511=""),"",IF(AG511=0,"not appl.",AG547/AG511))</f>
        <v>#VALUE!</v>
      </c>
      <c r="AH358" s="1033" t="e">
        <f t="shared" si="336"/>
        <v>#VALUE!</v>
      </c>
      <c r="AI358" s="1033" t="e">
        <f t="shared" si="336"/>
        <v>#VALUE!</v>
      </c>
      <c r="AJ358" s="1033" t="e">
        <f t="shared" si="336"/>
        <v>#VALUE!</v>
      </c>
      <c r="AK358" s="1033" t="e">
        <f t="shared" si="336"/>
        <v>#VALUE!</v>
      </c>
      <c r="AL358" s="1033" t="e">
        <f t="shared" si="336"/>
        <v>#VALUE!</v>
      </c>
      <c r="AM358" s="1033" t="e">
        <f t="shared" si="336"/>
        <v>#VALUE!</v>
      </c>
      <c r="AN358" s="1033" t="e">
        <f t="shared" si="336"/>
        <v>#VALUE!</v>
      </c>
      <c r="AO358" s="1033" t="e">
        <f t="shared" si="336"/>
        <v>#VALUE!</v>
      </c>
      <c r="AP358" s="1033" t="e">
        <f t="shared" si="336"/>
        <v>#VALUE!</v>
      </c>
      <c r="AQ358" s="1033" t="e">
        <f t="shared" ref="AQ358:BO358" si="337">IF(AND(AQ547="",AQ511=""),"",IF(AQ511=0,"not appl.",AQ547/AQ511))</f>
        <v>#VALUE!</v>
      </c>
      <c r="AR358" s="1033" t="e">
        <f t="shared" si="337"/>
        <v>#VALUE!</v>
      </c>
      <c r="AS358" s="1033" t="e">
        <f t="shared" si="337"/>
        <v>#VALUE!</v>
      </c>
      <c r="AT358" s="1033" t="e">
        <f t="shared" si="337"/>
        <v>#VALUE!</v>
      </c>
      <c r="AU358" s="1033" t="e">
        <f t="shared" si="337"/>
        <v>#VALUE!</v>
      </c>
      <c r="AV358" s="1033" t="e">
        <f t="shared" si="337"/>
        <v>#VALUE!</v>
      </c>
      <c r="AW358" s="1033" t="e">
        <f t="shared" si="337"/>
        <v>#VALUE!</v>
      </c>
      <c r="AX358" s="1033" t="e">
        <f t="shared" si="337"/>
        <v>#VALUE!</v>
      </c>
      <c r="AY358" s="1033" t="e">
        <f t="shared" si="337"/>
        <v>#VALUE!</v>
      </c>
      <c r="AZ358" s="1033" t="e">
        <f t="shared" si="337"/>
        <v>#VALUE!</v>
      </c>
      <c r="BA358" s="1033" t="e">
        <f t="shared" si="337"/>
        <v>#VALUE!</v>
      </c>
      <c r="BB358" s="1033" t="e">
        <f t="shared" si="337"/>
        <v>#VALUE!</v>
      </c>
      <c r="BC358" s="1033" t="e">
        <f t="shared" si="337"/>
        <v>#VALUE!</v>
      </c>
      <c r="BD358" s="1033" t="e">
        <f t="shared" si="337"/>
        <v>#VALUE!</v>
      </c>
      <c r="BE358" s="1033" t="e">
        <f t="shared" si="337"/>
        <v>#VALUE!</v>
      </c>
      <c r="BF358" s="1033" t="e">
        <f t="shared" si="337"/>
        <v>#VALUE!</v>
      </c>
      <c r="BG358" s="1033" t="e">
        <f t="shared" si="337"/>
        <v>#VALUE!</v>
      </c>
      <c r="BH358" s="1033" t="e">
        <f t="shared" si="337"/>
        <v>#VALUE!</v>
      </c>
      <c r="BI358" s="1033" t="e">
        <f t="shared" si="337"/>
        <v>#VALUE!</v>
      </c>
      <c r="BJ358" s="1033" t="e">
        <f t="shared" si="337"/>
        <v>#VALUE!</v>
      </c>
      <c r="BK358" s="1033" t="e">
        <f t="shared" si="337"/>
        <v>#VALUE!</v>
      </c>
      <c r="BL358" s="1033" t="e">
        <f t="shared" si="337"/>
        <v>#VALUE!</v>
      </c>
      <c r="BM358" s="1033" t="e">
        <f t="shared" si="337"/>
        <v>#VALUE!</v>
      </c>
      <c r="BN358" s="1033" t="e">
        <f t="shared" si="337"/>
        <v>#VALUE!</v>
      </c>
      <c r="BO358" s="1033" t="e">
        <f t="shared" si="337"/>
        <v>#VALUE!</v>
      </c>
    </row>
    <row r="359" spans="2:67" ht="12.75" customHeight="1">
      <c r="B359" s="728" t="s">
        <v>1104</v>
      </c>
      <c r="C359" s="707"/>
      <c r="D359" s="708" t="s">
        <v>1105</v>
      </c>
      <c r="E359" s="702" t="s">
        <v>945</v>
      </c>
      <c r="F359" s="703"/>
      <c r="G359" s="1033" t="e">
        <f>IF(AND(G567="",G531=""),"",IF(G531=0,"not appl.",G567/G531))</f>
        <v>#VALUE!</v>
      </c>
      <c r="H359" s="1033" t="e">
        <f t="shared" ref="H359:AF359" si="338">IF(AND(H567="",H531=""),"",IF(H531=0,"not appl.",H567/H531))</f>
        <v>#VALUE!</v>
      </c>
      <c r="I359" s="1033" t="e">
        <f t="shared" si="338"/>
        <v>#VALUE!</v>
      </c>
      <c r="J359" s="1033" t="e">
        <f t="shared" si="338"/>
        <v>#VALUE!</v>
      </c>
      <c r="K359" s="1033" t="e">
        <f t="shared" si="338"/>
        <v>#VALUE!</v>
      </c>
      <c r="L359" s="1033" t="e">
        <f t="shared" si="338"/>
        <v>#VALUE!</v>
      </c>
      <c r="M359" s="1033" t="e">
        <f t="shared" si="338"/>
        <v>#VALUE!</v>
      </c>
      <c r="N359" s="1033" t="e">
        <f t="shared" si="338"/>
        <v>#VALUE!</v>
      </c>
      <c r="O359" s="1033" t="e">
        <f t="shared" si="338"/>
        <v>#VALUE!</v>
      </c>
      <c r="P359" s="1033" t="e">
        <f t="shared" si="338"/>
        <v>#VALUE!</v>
      </c>
      <c r="Q359" s="1033" t="e">
        <f t="shared" si="338"/>
        <v>#VALUE!</v>
      </c>
      <c r="R359" s="1033" t="e">
        <f t="shared" si="338"/>
        <v>#VALUE!</v>
      </c>
      <c r="S359" s="1033" t="e">
        <f t="shared" si="338"/>
        <v>#VALUE!</v>
      </c>
      <c r="T359" s="1033" t="e">
        <f t="shared" si="338"/>
        <v>#VALUE!</v>
      </c>
      <c r="U359" s="1033" t="e">
        <f t="shared" si="338"/>
        <v>#VALUE!</v>
      </c>
      <c r="V359" s="1033" t="e">
        <f t="shared" si="338"/>
        <v>#VALUE!</v>
      </c>
      <c r="W359" s="1033" t="e">
        <f t="shared" si="338"/>
        <v>#VALUE!</v>
      </c>
      <c r="X359" s="1033" t="e">
        <f t="shared" si="338"/>
        <v>#VALUE!</v>
      </c>
      <c r="Y359" s="1033" t="e">
        <f t="shared" si="338"/>
        <v>#VALUE!</v>
      </c>
      <c r="Z359" s="1033" t="e">
        <f t="shared" si="338"/>
        <v>#VALUE!</v>
      </c>
      <c r="AA359" s="1033" t="e">
        <f t="shared" si="338"/>
        <v>#VALUE!</v>
      </c>
      <c r="AB359" s="1033" t="e">
        <f t="shared" si="338"/>
        <v>#VALUE!</v>
      </c>
      <c r="AC359" s="1033" t="e">
        <f t="shared" si="338"/>
        <v>#VALUE!</v>
      </c>
      <c r="AD359" s="1033" t="e">
        <f t="shared" si="338"/>
        <v>#VALUE!</v>
      </c>
      <c r="AE359" s="1033" t="e">
        <f t="shared" si="338"/>
        <v>#VALUE!</v>
      </c>
      <c r="AF359" s="1033" t="e">
        <f t="shared" si="338"/>
        <v>#VALUE!</v>
      </c>
      <c r="AG359" s="1033" t="e">
        <f t="shared" ref="AG359:AP359" si="339">IF(AND(AG567="",AG531=""),"",IF(AG531=0,"not appl.",AG567/AG531))</f>
        <v>#VALUE!</v>
      </c>
      <c r="AH359" s="1033" t="e">
        <f t="shared" si="339"/>
        <v>#VALUE!</v>
      </c>
      <c r="AI359" s="1033" t="e">
        <f t="shared" si="339"/>
        <v>#VALUE!</v>
      </c>
      <c r="AJ359" s="1033" t="e">
        <f t="shared" si="339"/>
        <v>#VALUE!</v>
      </c>
      <c r="AK359" s="1033" t="e">
        <f t="shared" si="339"/>
        <v>#VALUE!</v>
      </c>
      <c r="AL359" s="1033" t="e">
        <f t="shared" si="339"/>
        <v>#VALUE!</v>
      </c>
      <c r="AM359" s="1033" t="e">
        <f t="shared" si="339"/>
        <v>#VALUE!</v>
      </c>
      <c r="AN359" s="1033" t="e">
        <f t="shared" si="339"/>
        <v>#VALUE!</v>
      </c>
      <c r="AO359" s="1033" t="e">
        <f t="shared" si="339"/>
        <v>#VALUE!</v>
      </c>
      <c r="AP359" s="1033" t="e">
        <f t="shared" si="339"/>
        <v>#VALUE!</v>
      </c>
      <c r="AQ359" s="1033" t="e">
        <f t="shared" ref="AQ359:BO359" si="340">IF(AND(AQ567="",AQ531=""),"",IF(AQ531=0,"not appl.",AQ567/AQ531))</f>
        <v>#VALUE!</v>
      </c>
      <c r="AR359" s="1033" t="e">
        <f t="shared" si="340"/>
        <v>#VALUE!</v>
      </c>
      <c r="AS359" s="1033" t="e">
        <f t="shared" si="340"/>
        <v>#VALUE!</v>
      </c>
      <c r="AT359" s="1033" t="e">
        <f t="shared" si="340"/>
        <v>#VALUE!</v>
      </c>
      <c r="AU359" s="1033" t="e">
        <f t="shared" si="340"/>
        <v>#VALUE!</v>
      </c>
      <c r="AV359" s="1033" t="e">
        <f t="shared" si="340"/>
        <v>#VALUE!</v>
      </c>
      <c r="AW359" s="1033" t="e">
        <f t="shared" si="340"/>
        <v>#VALUE!</v>
      </c>
      <c r="AX359" s="1033" t="e">
        <f t="shared" si="340"/>
        <v>#VALUE!</v>
      </c>
      <c r="AY359" s="1033" t="e">
        <f t="shared" si="340"/>
        <v>#VALUE!</v>
      </c>
      <c r="AZ359" s="1033" t="e">
        <f t="shared" si="340"/>
        <v>#VALUE!</v>
      </c>
      <c r="BA359" s="1033" t="e">
        <f t="shared" si="340"/>
        <v>#VALUE!</v>
      </c>
      <c r="BB359" s="1033" t="e">
        <f t="shared" si="340"/>
        <v>#VALUE!</v>
      </c>
      <c r="BC359" s="1033" t="e">
        <f t="shared" si="340"/>
        <v>#VALUE!</v>
      </c>
      <c r="BD359" s="1033" t="e">
        <f t="shared" si="340"/>
        <v>#VALUE!</v>
      </c>
      <c r="BE359" s="1033" t="e">
        <f t="shared" si="340"/>
        <v>#VALUE!</v>
      </c>
      <c r="BF359" s="1033" t="e">
        <f t="shared" si="340"/>
        <v>#VALUE!</v>
      </c>
      <c r="BG359" s="1033" t="e">
        <f t="shared" si="340"/>
        <v>#VALUE!</v>
      </c>
      <c r="BH359" s="1033" t="e">
        <f t="shared" si="340"/>
        <v>#VALUE!</v>
      </c>
      <c r="BI359" s="1033" t="e">
        <f t="shared" si="340"/>
        <v>#VALUE!</v>
      </c>
      <c r="BJ359" s="1033" t="e">
        <f t="shared" si="340"/>
        <v>#VALUE!</v>
      </c>
      <c r="BK359" s="1033" t="e">
        <f t="shared" si="340"/>
        <v>#VALUE!</v>
      </c>
      <c r="BL359" s="1033" t="e">
        <f t="shared" si="340"/>
        <v>#VALUE!</v>
      </c>
      <c r="BM359" s="1033" t="e">
        <f t="shared" si="340"/>
        <v>#VALUE!</v>
      </c>
      <c r="BN359" s="1033" t="e">
        <f t="shared" si="340"/>
        <v>#VALUE!</v>
      </c>
      <c r="BO359" s="1033" t="e">
        <f t="shared" si="340"/>
        <v>#VALUE!</v>
      </c>
    </row>
    <row r="360" spans="2:67">
      <c r="B360" s="728">
        <f>B355+1</f>
        <v>193</v>
      </c>
      <c r="C360" s="59" t="s">
        <v>307</v>
      </c>
      <c r="D360" s="701"/>
      <c r="E360" s="702"/>
      <c r="F360" s="703"/>
      <c r="G360" s="1018"/>
      <c r="H360" s="1019"/>
      <c r="I360" s="1019"/>
      <c r="J360" s="1019"/>
      <c r="K360" s="1019"/>
      <c r="L360" s="1019"/>
      <c r="M360" s="1019"/>
      <c r="N360" s="1019"/>
      <c r="O360" s="1019"/>
      <c r="P360" s="1019"/>
      <c r="Q360" s="1019"/>
      <c r="R360" s="1019"/>
      <c r="S360" s="1019"/>
      <c r="T360" s="1019"/>
      <c r="U360" s="1019"/>
      <c r="V360" s="1019"/>
      <c r="W360" s="1019"/>
      <c r="X360" s="1019"/>
      <c r="Y360" s="1019"/>
      <c r="Z360" s="1019"/>
      <c r="AA360" s="1019"/>
      <c r="AB360" s="1019"/>
      <c r="AC360" s="1019"/>
      <c r="AD360" s="1019"/>
      <c r="AE360" s="1019"/>
      <c r="AF360" s="1019"/>
      <c r="AG360" s="1019"/>
      <c r="AH360" s="1019"/>
      <c r="AI360" s="1019"/>
      <c r="AJ360" s="1019"/>
      <c r="AK360" s="1019"/>
      <c r="AL360" s="1019"/>
      <c r="AM360" s="1019"/>
      <c r="AN360" s="1019"/>
      <c r="AO360" s="1019"/>
      <c r="AP360" s="1019"/>
      <c r="AQ360" s="1019"/>
      <c r="AR360" s="1019"/>
      <c r="AS360" s="1019"/>
      <c r="AT360" s="1019"/>
      <c r="AU360" s="1019"/>
      <c r="AV360" s="1019"/>
      <c r="AW360" s="1019"/>
      <c r="AX360" s="1019"/>
      <c r="AY360" s="1019"/>
      <c r="AZ360" s="1019"/>
      <c r="BA360" s="1019"/>
      <c r="BB360" s="1019"/>
      <c r="BC360" s="1019"/>
      <c r="BD360" s="1019"/>
      <c r="BE360" s="1019"/>
      <c r="BF360" s="1019"/>
      <c r="BG360" s="1019"/>
      <c r="BH360" s="1019"/>
      <c r="BI360" s="1019"/>
      <c r="BJ360" s="1019"/>
      <c r="BK360" s="1019"/>
      <c r="BL360" s="1019"/>
      <c r="BM360" s="1019"/>
      <c r="BN360" s="1019"/>
      <c r="BO360" s="1020"/>
    </row>
    <row r="361" spans="2:67" ht="12.75" customHeight="1">
      <c r="B361" s="772">
        <f t="shared" si="311"/>
        <v>194</v>
      </c>
      <c r="C361" s="707"/>
      <c r="D361" s="708" t="s">
        <v>1123</v>
      </c>
      <c r="E361" s="702" t="s">
        <v>117</v>
      </c>
      <c r="F361" s="709"/>
      <c r="G361" s="1033" t="e">
        <f t="shared" ref="G361:G366" si="341">IF(AND(G397="",G317=""),"",IF(G317=0,"not appl.",G397/G317))</f>
        <v>#VALUE!</v>
      </c>
      <c r="H361" s="1033" t="e">
        <f t="shared" ref="H361:AF361" si="342">IF(AND(H397="",H317=""),"",IF(H317=0,"not appl.",H397/H317))</f>
        <v>#VALUE!</v>
      </c>
      <c r="I361" s="1033" t="e">
        <f t="shared" si="342"/>
        <v>#VALUE!</v>
      </c>
      <c r="J361" s="1033" t="e">
        <f t="shared" si="342"/>
        <v>#VALUE!</v>
      </c>
      <c r="K361" s="1033" t="e">
        <f t="shared" si="342"/>
        <v>#VALUE!</v>
      </c>
      <c r="L361" s="1033" t="e">
        <f t="shared" si="342"/>
        <v>#VALUE!</v>
      </c>
      <c r="M361" s="1033" t="e">
        <f t="shared" si="342"/>
        <v>#VALUE!</v>
      </c>
      <c r="N361" s="1033" t="e">
        <f t="shared" si="342"/>
        <v>#VALUE!</v>
      </c>
      <c r="O361" s="1033" t="e">
        <f t="shared" si="342"/>
        <v>#VALUE!</v>
      </c>
      <c r="P361" s="1033" t="e">
        <f t="shared" si="342"/>
        <v>#VALUE!</v>
      </c>
      <c r="Q361" s="1033" t="e">
        <f t="shared" si="342"/>
        <v>#VALUE!</v>
      </c>
      <c r="R361" s="1033" t="e">
        <f t="shared" si="342"/>
        <v>#VALUE!</v>
      </c>
      <c r="S361" s="1033" t="e">
        <f t="shared" si="342"/>
        <v>#VALUE!</v>
      </c>
      <c r="T361" s="1033" t="e">
        <f t="shared" si="342"/>
        <v>#VALUE!</v>
      </c>
      <c r="U361" s="1033" t="e">
        <f t="shared" si="342"/>
        <v>#VALUE!</v>
      </c>
      <c r="V361" s="1033" t="e">
        <f t="shared" si="342"/>
        <v>#VALUE!</v>
      </c>
      <c r="W361" s="1033" t="e">
        <f t="shared" si="342"/>
        <v>#VALUE!</v>
      </c>
      <c r="X361" s="1033" t="e">
        <f t="shared" si="342"/>
        <v>#VALUE!</v>
      </c>
      <c r="Y361" s="1033" t="e">
        <f t="shared" si="342"/>
        <v>#VALUE!</v>
      </c>
      <c r="Z361" s="1033" t="e">
        <f t="shared" si="342"/>
        <v>#VALUE!</v>
      </c>
      <c r="AA361" s="1033" t="e">
        <f t="shared" si="342"/>
        <v>#VALUE!</v>
      </c>
      <c r="AB361" s="1033" t="e">
        <f t="shared" si="342"/>
        <v>#VALUE!</v>
      </c>
      <c r="AC361" s="1033" t="e">
        <f t="shared" si="342"/>
        <v>#VALUE!</v>
      </c>
      <c r="AD361" s="1033" t="e">
        <f t="shared" si="342"/>
        <v>#VALUE!</v>
      </c>
      <c r="AE361" s="1033" t="e">
        <f t="shared" si="342"/>
        <v>#VALUE!</v>
      </c>
      <c r="AF361" s="1033" t="e">
        <f t="shared" si="342"/>
        <v>#VALUE!</v>
      </c>
      <c r="AG361" s="1033" t="e">
        <f t="shared" ref="AG361:AK366" si="343">IF(AND(AG397="",AG317=""),"",IF(AG317=0,"not appl.",AG397/AG317))</f>
        <v>#VALUE!</v>
      </c>
      <c r="AH361" s="1033" t="e">
        <f t="shared" si="343"/>
        <v>#VALUE!</v>
      </c>
      <c r="AI361" s="1033" t="e">
        <f t="shared" si="343"/>
        <v>#VALUE!</v>
      </c>
      <c r="AJ361" s="1033" t="e">
        <f t="shared" si="343"/>
        <v>#VALUE!</v>
      </c>
      <c r="AK361" s="1033" t="e">
        <f t="shared" si="343"/>
        <v>#VALUE!</v>
      </c>
      <c r="AL361" s="1033" t="e">
        <f t="shared" ref="AL361:AP366" si="344">IF(AND(AL397="",AL317=""),"",IF(AL317=0,"not appl.",AL397/AL317))</f>
        <v>#VALUE!</v>
      </c>
      <c r="AM361" s="1033" t="e">
        <f t="shared" si="344"/>
        <v>#VALUE!</v>
      </c>
      <c r="AN361" s="1033" t="e">
        <f t="shared" si="344"/>
        <v>#VALUE!</v>
      </c>
      <c r="AO361" s="1033" t="e">
        <f t="shared" si="344"/>
        <v>#VALUE!</v>
      </c>
      <c r="AP361" s="1033" t="e">
        <f t="shared" si="344"/>
        <v>#VALUE!</v>
      </c>
      <c r="AQ361" s="1033" t="e">
        <f t="shared" ref="AQ361:BO361" si="345">IF(AND(AQ397="",AQ317=""),"",IF(AQ317=0,"not appl.",AQ397/AQ317))</f>
        <v>#VALUE!</v>
      </c>
      <c r="AR361" s="1033" t="e">
        <f t="shared" si="345"/>
        <v>#VALUE!</v>
      </c>
      <c r="AS361" s="1033" t="e">
        <f t="shared" si="345"/>
        <v>#VALUE!</v>
      </c>
      <c r="AT361" s="1033" t="e">
        <f t="shared" si="345"/>
        <v>#VALUE!</v>
      </c>
      <c r="AU361" s="1033" t="e">
        <f t="shared" si="345"/>
        <v>#VALUE!</v>
      </c>
      <c r="AV361" s="1033" t="e">
        <f t="shared" si="345"/>
        <v>#VALUE!</v>
      </c>
      <c r="AW361" s="1033" t="e">
        <f t="shared" si="345"/>
        <v>#VALUE!</v>
      </c>
      <c r="AX361" s="1033" t="e">
        <f t="shared" si="345"/>
        <v>#VALUE!</v>
      </c>
      <c r="AY361" s="1033" t="e">
        <f t="shared" si="345"/>
        <v>#VALUE!</v>
      </c>
      <c r="AZ361" s="1033" t="e">
        <f t="shared" si="345"/>
        <v>#VALUE!</v>
      </c>
      <c r="BA361" s="1033" t="e">
        <f t="shared" si="345"/>
        <v>#VALUE!</v>
      </c>
      <c r="BB361" s="1033" t="e">
        <f t="shared" si="345"/>
        <v>#VALUE!</v>
      </c>
      <c r="BC361" s="1033" t="e">
        <f t="shared" si="345"/>
        <v>#VALUE!</v>
      </c>
      <c r="BD361" s="1033" t="e">
        <f t="shared" si="345"/>
        <v>#VALUE!</v>
      </c>
      <c r="BE361" s="1033" t="e">
        <f t="shared" si="345"/>
        <v>#VALUE!</v>
      </c>
      <c r="BF361" s="1033" t="e">
        <f t="shared" si="345"/>
        <v>#VALUE!</v>
      </c>
      <c r="BG361" s="1033" t="e">
        <f t="shared" si="345"/>
        <v>#VALUE!</v>
      </c>
      <c r="BH361" s="1033" t="e">
        <f t="shared" si="345"/>
        <v>#VALUE!</v>
      </c>
      <c r="BI361" s="1033" t="e">
        <f t="shared" si="345"/>
        <v>#VALUE!</v>
      </c>
      <c r="BJ361" s="1033" t="e">
        <f t="shared" si="345"/>
        <v>#VALUE!</v>
      </c>
      <c r="BK361" s="1033" t="e">
        <f t="shared" si="345"/>
        <v>#VALUE!</v>
      </c>
      <c r="BL361" s="1033" t="e">
        <f t="shared" si="345"/>
        <v>#VALUE!</v>
      </c>
      <c r="BM361" s="1033" t="e">
        <f t="shared" si="345"/>
        <v>#VALUE!</v>
      </c>
      <c r="BN361" s="1033" t="e">
        <f t="shared" si="345"/>
        <v>#VALUE!</v>
      </c>
      <c r="BO361" s="1033" t="e">
        <f t="shared" si="345"/>
        <v>#VALUE!</v>
      </c>
    </row>
    <row r="362" spans="2:67" ht="12.75" customHeight="1">
      <c r="B362" s="772">
        <f t="shared" si="311"/>
        <v>195</v>
      </c>
      <c r="C362" s="710"/>
      <c r="D362" s="708" t="s">
        <v>778</v>
      </c>
      <c r="E362" s="702" t="s">
        <v>117</v>
      </c>
      <c r="F362" s="709"/>
      <c r="G362" s="1033" t="e">
        <f t="shared" si="341"/>
        <v>#VALUE!</v>
      </c>
      <c r="H362" s="1033" t="e">
        <f t="shared" ref="H362:AF362" si="346">IF(AND(H398="",H318=""),"",IF(H318=0,"not appl.",H398/H318))</f>
        <v>#VALUE!</v>
      </c>
      <c r="I362" s="1033" t="e">
        <f t="shared" si="346"/>
        <v>#VALUE!</v>
      </c>
      <c r="J362" s="1033" t="e">
        <f t="shared" si="346"/>
        <v>#VALUE!</v>
      </c>
      <c r="K362" s="1033" t="e">
        <f t="shared" si="346"/>
        <v>#VALUE!</v>
      </c>
      <c r="L362" s="1033" t="e">
        <f t="shared" si="346"/>
        <v>#VALUE!</v>
      </c>
      <c r="M362" s="1033" t="e">
        <f t="shared" si="346"/>
        <v>#VALUE!</v>
      </c>
      <c r="N362" s="1033" t="e">
        <f t="shared" si="346"/>
        <v>#VALUE!</v>
      </c>
      <c r="O362" s="1033" t="e">
        <f t="shared" si="346"/>
        <v>#VALUE!</v>
      </c>
      <c r="P362" s="1033" t="e">
        <f t="shared" si="346"/>
        <v>#VALUE!</v>
      </c>
      <c r="Q362" s="1033" t="e">
        <f t="shared" si="346"/>
        <v>#VALUE!</v>
      </c>
      <c r="R362" s="1033" t="e">
        <f t="shared" si="346"/>
        <v>#VALUE!</v>
      </c>
      <c r="S362" s="1033" t="e">
        <f t="shared" si="346"/>
        <v>#VALUE!</v>
      </c>
      <c r="T362" s="1033" t="e">
        <f t="shared" si="346"/>
        <v>#VALUE!</v>
      </c>
      <c r="U362" s="1033" t="e">
        <f t="shared" si="346"/>
        <v>#VALUE!</v>
      </c>
      <c r="V362" s="1033" t="e">
        <f t="shared" si="346"/>
        <v>#VALUE!</v>
      </c>
      <c r="W362" s="1033" t="e">
        <f t="shared" si="346"/>
        <v>#VALUE!</v>
      </c>
      <c r="X362" s="1033" t="e">
        <f t="shared" si="346"/>
        <v>#VALUE!</v>
      </c>
      <c r="Y362" s="1033" t="e">
        <f t="shared" si="346"/>
        <v>#VALUE!</v>
      </c>
      <c r="Z362" s="1033" t="e">
        <f t="shared" si="346"/>
        <v>#VALUE!</v>
      </c>
      <c r="AA362" s="1033" t="e">
        <f t="shared" si="346"/>
        <v>#VALUE!</v>
      </c>
      <c r="AB362" s="1033" t="e">
        <f t="shared" si="346"/>
        <v>#VALUE!</v>
      </c>
      <c r="AC362" s="1033" t="e">
        <f t="shared" si="346"/>
        <v>#VALUE!</v>
      </c>
      <c r="AD362" s="1033" t="e">
        <f t="shared" si="346"/>
        <v>#VALUE!</v>
      </c>
      <c r="AE362" s="1033" t="e">
        <f t="shared" si="346"/>
        <v>#VALUE!</v>
      </c>
      <c r="AF362" s="1033" t="e">
        <f t="shared" si="346"/>
        <v>#VALUE!</v>
      </c>
      <c r="AG362" s="1033" t="e">
        <f t="shared" si="343"/>
        <v>#VALUE!</v>
      </c>
      <c r="AH362" s="1033" t="e">
        <f t="shared" si="343"/>
        <v>#VALUE!</v>
      </c>
      <c r="AI362" s="1033" t="e">
        <f t="shared" si="343"/>
        <v>#VALUE!</v>
      </c>
      <c r="AJ362" s="1033" t="e">
        <f t="shared" si="343"/>
        <v>#VALUE!</v>
      </c>
      <c r="AK362" s="1033" t="e">
        <f t="shared" si="343"/>
        <v>#VALUE!</v>
      </c>
      <c r="AL362" s="1033" t="e">
        <f t="shared" si="344"/>
        <v>#VALUE!</v>
      </c>
      <c r="AM362" s="1033" t="e">
        <f t="shared" si="344"/>
        <v>#VALUE!</v>
      </c>
      <c r="AN362" s="1033" t="e">
        <f t="shared" si="344"/>
        <v>#VALUE!</v>
      </c>
      <c r="AO362" s="1033" t="e">
        <f t="shared" si="344"/>
        <v>#VALUE!</v>
      </c>
      <c r="AP362" s="1033" t="e">
        <f t="shared" si="344"/>
        <v>#VALUE!</v>
      </c>
      <c r="AQ362" s="1033" t="e">
        <f t="shared" ref="AQ362:BO362" si="347">IF(AND(AQ398="",AQ318=""),"",IF(AQ318=0,"not appl.",AQ398/AQ318))</f>
        <v>#VALUE!</v>
      </c>
      <c r="AR362" s="1033" t="e">
        <f t="shared" si="347"/>
        <v>#VALUE!</v>
      </c>
      <c r="AS362" s="1033" t="e">
        <f t="shared" si="347"/>
        <v>#VALUE!</v>
      </c>
      <c r="AT362" s="1033" t="e">
        <f t="shared" si="347"/>
        <v>#VALUE!</v>
      </c>
      <c r="AU362" s="1033" t="e">
        <f t="shared" si="347"/>
        <v>#VALUE!</v>
      </c>
      <c r="AV362" s="1033" t="e">
        <f t="shared" si="347"/>
        <v>#VALUE!</v>
      </c>
      <c r="AW362" s="1033" t="e">
        <f t="shared" si="347"/>
        <v>#VALUE!</v>
      </c>
      <c r="AX362" s="1033" t="e">
        <f t="shared" si="347"/>
        <v>#VALUE!</v>
      </c>
      <c r="AY362" s="1033" t="e">
        <f t="shared" si="347"/>
        <v>#VALUE!</v>
      </c>
      <c r="AZ362" s="1033" t="e">
        <f t="shared" si="347"/>
        <v>#VALUE!</v>
      </c>
      <c r="BA362" s="1033" t="e">
        <f t="shared" si="347"/>
        <v>#VALUE!</v>
      </c>
      <c r="BB362" s="1033" t="e">
        <f t="shared" si="347"/>
        <v>#VALUE!</v>
      </c>
      <c r="BC362" s="1033" t="e">
        <f t="shared" si="347"/>
        <v>#VALUE!</v>
      </c>
      <c r="BD362" s="1033" t="e">
        <f t="shared" si="347"/>
        <v>#VALUE!</v>
      </c>
      <c r="BE362" s="1033" t="e">
        <f t="shared" si="347"/>
        <v>#VALUE!</v>
      </c>
      <c r="BF362" s="1033" t="e">
        <f t="shared" si="347"/>
        <v>#VALUE!</v>
      </c>
      <c r="BG362" s="1033" t="e">
        <f t="shared" si="347"/>
        <v>#VALUE!</v>
      </c>
      <c r="BH362" s="1033" t="e">
        <f t="shared" si="347"/>
        <v>#VALUE!</v>
      </c>
      <c r="BI362" s="1033" t="e">
        <f t="shared" si="347"/>
        <v>#VALUE!</v>
      </c>
      <c r="BJ362" s="1033" t="e">
        <f t="shared" si="347"/>
        <v>#VALUE!</v>
      </c>
      <c r="BK362" s="1033" t="e">
        <f t="shared" si="347"/>
        <v>#VALUE!</v>
      </c>
      <c r="BL362" s="1033" t="e">
        <f t="shared" si="347"/>
        <v>#VALUE!</v>
      </c>
      <c r="BM362" s="1033" t="e">
        <f t="shared" si="347"/>
        <v>#VALUE!</v>
      </c>
      <c r="BN362" s="1033" t="e">
        <f t="shared" si="347"/>
        <v>#VALUE!</v>
      </c>
      <c r="BO362" s="1033" t="e">
        <f t="shared" si="347"/>
        <v>#VALUE!</v>
      </c>
    </row>
    <row r="363" spans="2:67" ht="12.75" customHeight="1">
      <c r="B363" s="772">
        <f t="shared" si="311"/>
        <v>196</v>
      </c>
      <c r="C363" s="707"/>
      <c r="D363" s="708" t="s">
        <v>795</v>
      </c>
      <c r="E363" s="702" t="s">
        <v>117</v>
      </c>
      <c r="F363" s="709"/>
      <c r="G363" s="1033" t="e">
        <f t="shared" si="341"/>
        <v>#VALUE!</v>
      </c>
      <c r="H363" s="1033" t="e">
        <f t="shared" ref="H363:AF363" si="348">IF(AND(H399="",H319=""),"",IF(H319=0,"not appl.",H399/H319))</f>
        <v>#VALUE!</v>
      </c>
      <c r="I363" s="1033" t="e">
        <f t="shared" si="348"/>
        <v>#VALUE!</v>
      </c>
      <c r="J363" s="1033" t="e">
        <f t="shared" si="348"/>
        <v>#VALUE!</v>
      </c>
      <c r="K363" s="1033" t="e">
        <f t="shared" si="348"/>
        <v>#VALUE!</v>
      </c>
      <c r="L363" s="1033" t="e">
        <f t="shared" si="348"/>
        <v>#VALUE!</v>
      </c>
      <c r="M363" s="1033" t="e">
        <f t="shared" si="348"/>
        <v>#VALUE!</v>
      </c>
      <c r="N363" s="1033" t="e">
        <f t="shared" si="348"/>
        <v>#VALUE!</v>
      </c>
      <c r="O363" s="1033" t="e">
        <f t="shared" si="348"/>
        <v>#VALUE!</v>
      </c>
      <c r="P363" s="1033" t="e">
        <f t="shared" si="348"/>
        <v>#VALUE!</v>
      </c>
      <c r="Q363" s="1033" t="e">
        <f t="shared" si="348"/>
        <v>#VALUE!</v>
      </c>
      <c r="R363" s="1033" t="e">
        <f t="shared" si="348"/>
        <v>#VALUE!</v>
      </c>
      <c r="S363" s="1033" t="e">
        <f t="shared" si="348"/>
        <v>#VALUE!</v>
      </c>
      <c r="T363" s="1033" t="e">
        <f t="shared" si="348"/>
        <v>#VALUE!</v>
      </c>
      <c r="U363" s="1033" t="e">
        <f t="shared" si="348"/>
        <v>#VALUE!</v>
      </c>
      <c r="V363" s="1033" t="e">
        <f t="shared" si="348"/>
        <v>#VALUE!</v>
      </c>
      <c r="W363" s="1033" t="e">
        <f t="shared" si="348"/>
        <v>#VALUE!</v>
      </c>
      <c r="X363" s="1033" t="e">
        <f t="shared" si="348"/>
        <v>#VALUE!</v>
      </c>
      <c r="Y363" s="1033" t="e">
        <f t="shared" si="348"/>
        <v>#VALUE!</v>
      </c>
      <c r="Z363" s="1033" t="e">
        <f t="shared" si="348"/>
        <v>#VALUE!</v>
      </c>
      <c r="AA363" s="1033" t="e">
        <f t="shared" si="348"/>
        <v>#VALUE!</v>
      </c>
      <c r="AB363" s="1033" t="e">
        <f t="shared" si="348"/>
        <v>#VALUE!</v>
      </c>
      <c r="AC363" s="1033" t="e">
        <f t="shared" si="348"/>
        <v>#VALUE!</v>
      </c>
      <c r="AD363" s="1033" t="e">
        <f t="shared" si="348"/>
        <v>#VALUE!</v>
      </c>
      <c r="AE363" s="1033" t="e">
        <f t="shared" si="348"/>
        <v>#VALUE!</v>
      </c>
      <c r="AF363" s="1033" t="e">
        <f t="shared" si="348"/>
        <v>#VALUE!</v>
      </c>
      <c r="AG363" s="1033" t="e">
        <f t="shared" si="343"/>
        <v>#VALUE!</v>
      </c>
      <c r="AH363" s="1033" t="e">
        <f t="shared" si="343"/>
        <v>#VALUE!</v>
      </c>
      <c r="AI363" s="1033" t="e">
        <f t="shared" si="343"/>
        <v>#VALUE!</v>
      </c>
      <c r="AJ363" s="1033" t="e">
        <f t="shared" si="343"/>
        <v>#VALUE!</v>
      </c>
      <c r="AK363" s="1033" t="e">
        <f t="shared" si="343"/>
        <v>#VALUE!</v>
      </c>
      <c r="AL363" s="1033" t="e">
        <f t="shared" si="344"/>
        <v>#VALUE!</v>
      </c>
      <c r="AM363" s="1033" t="e">
        <f t="shared" si="344"/>
        <v>#VALUE!</v>
      </c>
      <c r="AN363" s="1033" t="e">
        <f t="shared" si="344"/>
        <v>#VALUE!</v>
      </c>
      <c r="AO363" s="1033" t="e">
        <f t="shared" si="344"/>
        <v>#VALUE!</v>
      </c>
      <c r="AP363" s="1033" t="e">
        <f t="shared" si="344"/>
        <v>#VALUE!</v>
      </c>
      <c r="AQ363" s="1033" t="e">
        <f t="shared" ref="AQ363:BO363" si="349">IF(AND(AQ399="",AQ319=""),"",IF(AQ319=0,"not appl.",AQ399/AQ319))</f>
        <v>#VALUE!</v>
      </c>
      <c r="AR363" s="1033" t="e">
        <f t="shared" si="349"/>
        <v>#VALUE!</v>
      </c>
      <c r="AS363" s="1033" t="e">
        <f t="shared" si="349"/>
        <v>#VALUE!</v>
      </c>
      <c r="AT363" s="1033" t="e">
        <f t="shared" si="349"/>
        <v>#VALUE!</v>
      </c>
      <c r="AU363" s="1033" t="e">
        <f t="shared" si="349"/>
        <v>#VALUE!</v>
      </c>
      <c r="AV363" s="1033" t="e">
        <f t="shared" si="349"/>
        <v>#VALUE!</v>
      </c>
      <c r="AW363" s="1033" t="e">
        <f t="shared" si="349"/>
        <v>#VALUE!</v>
      </c>
      <c r="AX363" s="1033" t="e">
        <f t="shared" si="349"/>
        <v>#VALUE!</v>
      </c>
      <c r="AY363" s="1033" t="e">
        <f t="shared" si="349"/>
        <v>#VALUE!</v>
      </c>
      <c r="AZ363" s="1033" t="e">
        <f t="shared" si="349"/>
        <v>#VALUE!</v>
      </c>
      <c r="BA363" s="1033" t="e">
        <f t="shared" si="349"/>
        <v>#VALUE!</v>
      </c>
      <c r="BB363" s="1033" t="e">
        <f t="shared" si="349"/>
        <v>#VALUE!</v>
      </c>
      <c r="BC363" s="1033" t="e">
        <f t="shared" si="349"/>
        <v>#VALUE!</v>
      </c>
      <c r="BD363" s="1033" t="e">
        <f t="shared" si="349"/>
        <v>#VALUE!</v>
      </c>
      <c r="BE363" s="1033" t="e">
        <f t="shared" si="349"/>
        <v>#VALUE!</v>
      </c>
      <c r="BF363" s="1033" t="e">
        <f t="shared" si="349"/>
        <v>#VALUE!</v>
      </c>
      <c r="BG363" s="1033" t="e">
        <f t="shared" si="349"/>
        <v>#VALUE!</v>
      </c>
      <c r="BH363" s="1033" t="e">
        <f t="shared" si="349"/>
        <v>#VALUE!</v>
      </c>
      <c r="BI363" s="1033" t="e">
        <f t="shared" si="349"/>
        <v>#VALUE!</v>
      </c>
      <c r="BJ363" s="1033" t="e">
        <f t="shared" si="349"/>
        <v>#VALUE!</v>
      </c>
      <c r="BK363" s="1033" t="e">
        <f t="shared" si="349"/>
        <v>#VALUE!</v>
      </c>
      <c r="BL363" s="1033" t="e">
        <f t="shared" si="349"/>
        <v>#VALUE!</v>
      </c>
      <c r="BM363" s="1033" t="e">
        <f t="shared" si="349"/>
        <v>#VALUE!</v>
      </c>
      <c r="BN363" s="1033" t="e">
        <f t="shared" si="349"/>
        <v>#VALUE!</v>
      </c>
      <c r="BO363" s="1033" t="e">
        <f t="shared" si="349"/>
        <v>#VALUE!</v>
      </c>
    </row>
    <row r="364" spans="2:67" ht="12.75" customHeight="1">
      <c r="B364" s="772">
        <f t="shared" si="311"/>
        <v>197</v>
      </c>
      <c r="C364" s="710"/>
      <c r="D364" s="708" t="s">
        <v>1125</v>
      </c>
      <c r="E364" s="702" t="s">
        <v>117</v>
      </c>
      <c r="F364" s="709"/>
      <c r="G364" s="1033" t="e">
        <f t="shared" si="341"/>
        <v>#VALUE!</v>
      </c>
      <c r="H364" s="1033" t="e">
        <f t="shared" ref="H364:AF364" si="350">IF(AND(H400="",H320=""),"",IF(H320=0,"not appl.",H400/H320))</f>
        <v>#VALUE!</v>
      </c>
      <c r="I364" s="1033" t="e">
        <f t="shared" si="350"/>
        <v>#VALUE!</v>
      </c>
      <c r="J364" s="1033" t="e">
        <f t="shared" si="350"/>
        <v>#VALUE!</v>
      </c>
      <c r="K364" s="1033" t="e">
        <f t="shared" si="350"/>
        <v>#VALUE!</v>
      </c>
      <c r="L364" s="1033" t="e">
        <f t="shared" si="350"/>
        <v>#VALUE!</v>
      </c>
      <c r="M364" s="1033" t="e">
        <f t="shared" si="350"/>
        <v>#VALUE!</v>
      </c>
      <c r="N364" s="1033" t="e">
        <f t="shared" si="350"/>
        <v>#VALUE!</v>
      </c>
      <c r="O364" s="1033" t="e">
        <f t="shared" si="350"/>
        <v>#VALUE!</v>
      </c>
      <c r="P364" s="1033" t="e">
        <f t="shared" si="350"/>
        <v>#VALUE!</v>
      </c>
      <c r="Q364" s="1033" t="e">
        <f t="shared" si="350"/>
        <v>#VALUE!</v>
      </c>
      <c r="R364" s="1033" t="e">
        <f t="shared" si="350"/>
        <v>#VALUE!</v>
      </c>
      <c r="S364" s="1033" t="e">
        <f t="shared" si="350"/>
        <v>#VALUE!</v>
      </c>
      <c r="T364" s="1033" t="e">
        <f t="shared" si="350"/>
        <v>#VALUE!</v>
      </c>
      <c r="U364" s="1033" t="e">
        <f t="shared" si="350"/>
        <v>#VALUE!</v>
      </c>
      <c r="V364" s="1033" t="e">
        <f t="shared" si="350"/>
        <v>#VALUE!</v>
      </c>
      <c r="W364" s="1033" t="e">
        <f t="shared" si="350"/>
        <v>#VALUE!</v>
      </c>
      <c r="X364" s="1033" t="e">
        <f t="shared" si="350"/>
        <v>#VALUE!</v>
      </c>
      <c r="Y364" s="1033" t="e">
        <f t="shared" si="350"/>
        <v>#VALUE!</v>
      </c>
      <c r="Z364" s="1033" t="e">
        <f t="shared" si="350"/>
        <v>#VALUE!</v>
      </c>
      <c r="AA364" s="1033" t="e">
        <f t="shared" si="350"/>
        <v>#VALUE!</v>
      </c>
      <c r="AB364" s="1033" t="e">
        <f t="shared" si="350"/>
        <v>#VALUE!</v>
      </c>
      <c r="AC364" s="1033" t="e">
        <f t="shared" si="350"/>
        <v>#VALUE!</v>
      </c>
      <c r="AD364" s="1033" t="e">
        <f t="shared" si="350"/>
        <v>#VALUE!</v>
      </c>
      <c r="AE364" s="1033" t="e">
        <f t="shared" si="350"/>
        <v>#VALUE!</v>
      </c>
      <c r="AF364" s="1033" t="e">
        <f t="shared" si="350"/>
        <v>#VALUE!</v>
      </c>
      <c r="AG364" s="1033" t="e">
        <f t="shared" si="343"/>
        <v>#VALUE!</v>
      </c>
      <c r="AH364" s="1033" t="e">
        <f t="shared" si="343"/>
        <v>#VALUE!</v>
      </c>
      <c r="AI364" s="1033" t="e">
        <f t="shared" si="343"/>
        <v>#VALUE!</v>
      </c>
      <c r="AJ364" s="1033" t="e">
        <f t="shared" si="343"/>
        <v>#VALUE!</v>
      </c>
      <c r="AK364" s="1033" t="e">
        <f t="shared" si="343"/>
        <v>#VALUE!</v>
      </c>
      <c r="AL364" s="1033" t="e">
        <f t="shared" si="344"/>
        <v>#VALUE!</v>
      </c>
      <c r="AM364" s="1033" t="e">
        <f t="shared" si="344"/>
        <v>#VALUE!</v>
      </c>
      <c r="AN364" s="1033" t="e">
        <f t="shared" si="344"/>
        <v>#VALUE!</v>
      </c>
      <c r="AO364" s="1033" t="e">
        <f t="shared" si="344"/>
        <v>#VALUE!</v>
      </c>
      <c r="AP364" s="1033" t="e">
        <f t="shared" si="344"/>
        <v>#VALUE!</v>
      </c>
      <c r="AQ364" s="1033" t="e">
        <f t="shared" ref="AQ364:BO364" si="351">IF(AND(AQ400="",AQ320=""),"",IF(AQ320=0,"not appl.",AQ400/AQ320))</f>
        <v>#VALUE!</v>
      </c>
      <c r="AR364" s="1033" t="e">
        <f t="shared" si="351"/>
        <v>#VALUE!</v>
      </c>
      <c r="AS364" s="1033" t="e">
        <f t="shared" si="351"/>
        <v>#VALUE!</v>
      </c>
      <c r="AT364" s="1033" t="e">
        <f t="shared" si="351"/>
        <v>#VALUE!</v>
      </c>
      <c r="AU364" s="1033" t="e">
        <f t="shared" si="351"/>
        <v>#VALUE!</v>
      </c>
      <c r="AV364" s="1033" t="e">
        <f t="shared" si="351"/>
        <v>#VALUE!</v>
      </c>
      <c r="AW364" s="1033" t="e">
        <f t="shared" si="351"/>
        <v>#VALUE!</v>
      </c>
      <c r="AX364" s="1033" t="e">
        <f t="shared" si="351"/>
        <v>#VALUE!</v>
      </c>
      <c r="AY364" s="1033" t="e">
        <f t="shared" si="351"/>
        <v>#VALUE!</v>
      </c>
      <c r="AZ364" s="1033" t="e">
        <f t="shared" si="351"/>
        <v>#VALUE!</v>
      </c>
      <c r="BA364" s="1033" t="e">
        <f t="shared" si="351"/>
        <v>#VALUE!</v>
      </c>
      <c r="BB364" s="1033" t="e">
        <f t="shared" si="351"/>
        <v>#VALUE!</v>
      </c>
      <c r="BC364" s="1033" t="e">
        <f t="shared" si="351"/>
        <v>#VALUE!</v>
      </c>
      <c r="BD364" s="1033" t="e">
        <f t="shared" si="351"/>
        <v>#VALUE!</v>
      </c>
      <c r="BE364" s="1033" t="e">
        <f t="shared" si="351"/>
        <v>#VALUE!</v>
      </c>
      <c r="BF364" s="1033" t="e">
        <f t="shared" si="351"/>
        <v>#VALUE!</v>
      </c>
      <c r="BG364" s="1033" t="e">
        <f t="shared" si="351"/>
        <v>#VALUE!</v>
      </c>
      <c r="BH364" s="1033" t="e">
        <f t="shared" si="351"/>
        <v>#VALUE!</v>
      </c>
      <c r="BI364" s="1033" t="e">
        <f t="shared" si="351"/>
        <v>#VALUE!</v>
      </c>
      <c r="BJ364" s="1033" t="e">
        <f t="shared" si="351"/>
        <v>#VALUE!</v>
      </c>
      <c r="BK364" s="1033" t="e">
        <f t="shared" si="351"/>
        <v>#VALUE!</v>
      </c>
      <c r="BL364" s="1033" t="e">
        <f t="shared" si="351"/>
        <v>#VALUE!</v>
      </c>
      <c r="BM364" s="1033" t="e">
        <f t="shared" si="351"/>
        <v>#VALUE!</v>
      </c>
      <c r="BN364" s="1033" t="e">
        <f t="shared" si="351"/>
        <v>#VALUE!</v>
      </c>
      <c r="BO364" s="1033" t="e">
        <f t="shared" si="351"/>
        <v>#VALUE!</v>
      </c>
    </row>
    <row r="365" spans="2:67" ht="12.75" customHeight="1">
      <c r="B365" s="772">
        <f t="shared" si="311"/>
        <v>198</v>
      </c>
      <c r="C365" s="707"/>
      <c r="D365" s="708" t="s">
        <v>1126</v>
      </c>
      <c r="E365" s="702" t="s">
        <v>117</v>
      </c>
      <c r="F365" s="709"/>
      <c r="G365" s="1033" t="e">
        <f t="shared" si="341"/>
        <v>#VALUE!</v>
      </c>
      <c r="H365" s="1033" t="e">
        <f t="shared" ref="H365:AF365" si="352">IF(AND(H401="",H321=""),"",IF(H321=0,"not appl.",H401/H321))</f>
        <v>#VALUE!</v>
      </c>
      <c r="I365" s="1033" t="e">
        <f t="shared" si="352"/>
        <v>#VALUE!</v>
      </c>
      <c r="J365" s="1033" t="e">
        <f t="shared" si="352"/>
        <v>#VALUE!</v>
      </c>
      <c r="K365" s="1033" t="e">
        <f t="shared" si="352"/>
        <v>#VALUE!</v>
      </c>
      <c r="L365" s="1033" t="e">
        <f t="shared" si="352"/>
        <v>#VALUE!</v>
      </c>
      <c r="M365" s="1033" t="e">
        <f t="shared" si="352"/>
        <v>#VALUE!</v>
      </c>
      <c r="N365" s="1033" t="e">
        <f t="shared" si="352"/>
        <v>#VALUE!</v>
      </c>
      <c r="O365" s="1033" t="e">
        <f t="shared" si="352"/>
        <v>#VALUE!</v>
      </c>
      <c r="P365" s="1033" t="e">
        <f t="shared" si="352"/>
        <v>#VALUE!</v>
      </c>
      <c r="Q365" s="1033" t="e">
        <f t="shared" si="352"/>
        <v>#VALUE!</v>
      </c>
      <c r="R365" s="1033" t="e">
        <f t="shared" si="352"/>
        <v>#VALUE!</v>
      </c>
      <c r="S365" s="1033" t="e">
        <f t="shared" si="352"/>
        <v>#VALUE!</v>
      </c>
      <c r="T365" s="1033" t="e">
        <f t="shared" si="352"/>
        <v>#VALUE!</v>
      </c>
      <c r="U365" s="1033" t="e">
        <f t="shared" si="352"/>
        <v>#VALUE!</v>
      </c>
      <c r="V365" s="1033" t="e">
        <f t="shared" si="352"/>
        <v>#VALUE!</v>
      </c>
      <c r="W365" s="1033" t="e">
        <f t="shared" si="352"/>
        <v>#VALUE!</v>
      </c>
      <c r="X365" s="1033" t="e">
        <f t="shared" si="352"/>
        <v>#VALUE!</v>
      </c>
      <c r="Y365" s="1033" t="e">
        <f t="shared" si="352"/>
        <v>#VALUE!</v>
      </c>
      <c r="Z365" s="1033" t="e">
        <f t="shared" si="352"/>
        <v>#VALUE!</v>
      </c>
      <c r="AA365" s="1033" t="e">
        <f t="shared" si="352"/>
        <v>#VALUE!</v>
      </c>
      <c r="AB365" s="1033" t="e">
        <f t="shared" si="352"/>
        <v>#VALUE!</v>
      </c>
      <c r="AC365" s="1033" t="e">
        <f t="shared" si="352"/>
        <v>#VALUE!</v>
      </c>
      <c r="AD365" s="1033" t="e">
        <f t="shared" si="352"/>
        <v>#VALUE!</v>
      </c>
      <c r="AE365" s="1033" t="e">
        <f t="shared" si="352"/>
        <v>#VALUE!</v>
      </c>
      <c r="AF365" s="1033" t="e">
        <f t="shared" si="352"/>
        <v>#VALUE!</v>
      </c>
      <c r="AG365" s="1033" t="e">
        <f t="shared" si="343"/>
        <v>#VALUE!</v>
      </c>
      <c r="AH365" s="1033" t="e">
        <f t="shared" si="343"/>
        <v>#VALUE!</v>
      </c>
      <c r="AI365" s="1033" t="e">
        <f t="shared" si="343"/>
        <v>#VALUE!</v>
      </c>
      <c r="AJ365" s="1033" t="e">
        <f t="shared" si="343"/>
        <v>#VALUE!</v>
      </c>
      <c r="AK365" s="1033" t="e">
        <f t="shared" si="343"/>
        <v>#VALUE!</v>
      </c>
      <c r="AL365" s="1033" t="e">
        <f t="shared" si="344"/>
        <v>#VALUE!</v>
      </c>
      <c r="AM365" s="1033" t="e">
        <f t="shared" si="344"/>
        <v>#VALUE!</v>
      </c>
      <c r="AN365" s="1033" t="e">
        <f t="shared" si="344"/>
        <v>#VALUE!</v>
      </c>
      <c r="AO365" s="1033" t="e">
        <f t="shared" si="344"/>
        <v>#VALUE!</v>
      </c>
      <c r="AP365" s="1033" t="e">
        <f t="shared" si="344"/>
        <v>#VALUE!</v>
      </c>
      <c r="AQ365" s="1033" t="e">
        <f t="shared" ref="AQ365:BO365" si="353">IF(AND(AQ401="",AQ321=""),"",IF(AQ321=0,"not appl.",AQ401/AQ321))</f>
        <v>#VALUE!</v>
      </c>
      <c r="AR365" s="1033" t="e">
        <f t="shared" si="353"/>
        <v>#VALUE!</v>
      </c>
      <c r="AS365" s="1033" t="e">
        <f t="shared" si="353"/>
        <v>#VALUE!</v>
      </c>
      <c r="AT365" s="1033" t="e">
        <f t="shared" si="353"/>
        <v>#VALUE!</v>
      </c>
      <c r="AU365" s="1033" t="e">
        <f t="shared" si="353"/>
        <v>#VALUE!</v>
      </c>
      <c r="AV365" s="1033" t="e">
        <f t="shared" si="353"/>
        <v>#VALUE!</v>
      </c>
      <c r="AW365" s="1033" t="e">
        <f t="shared" si="353"/>
        <v>#VALUE!</v>
      </c>
      <c r="AX365" s="1033" t="e">
        <f t="shared" si="353"/>
        <v>#VALUE!</v>
      </c>
      <c r="AY365" s="1033" t="e">
        <f t="shared" si="353"/>
        <v>#VALUE!</v>
      </c>
      <c r="AZ365" s="1033" t="e">
        <f t="shared" si="353"/>
        <v>#VALUE!</v>
      </c>
      <c r="BA365" s="1033" t="e">
        <f t="shared" si="353"/>
        <v>#VALUE!</v>
      </c>
      <c r="BB365" s="1033" t="e">
        <f t="shared" si="353"/>
        <v>#VALUE!</v>
      </c>
      <c r="BC365" s="1033" t="e">
        <f t="shared" si="353"/>
        <v>#VALUE!</v>
      </c>
      <c r="BD365" s="1033" t="e">
        <f t="shared" si="353"/>
        <v>#VALUE!</v>
      </c>
      <c r="BE365" s="1033" t="e">
        <f t="shared" si="353"/>
        <v>#VALUE!</v>
      </c>
      <c r="BF365" s="1033" t="e">
        <f t="shared" si="353"/>
        <v>#VALUE!</v>
      </c>
      <c r="BG365" s="1033" t="e">
        <f t="shared" si="353"/>
        <v>#VALUE!</v>
      </c>
      <c r="BH365" s="1033" t="e">
        <f t="shared" si="353"/>
        <v>#VALUE!</v>
      </c>
      <c r="BI365" s="1033" t="e">
        <f t="shared" si="353"/>
        <v>#VALUE!</v>
      </c>
      <c r="BJ365" s="1033" t="e">
        <f t="shared" si="353"/>
        <v>#VALUE!</v>
      </c>
      <c r="BK365" s="1033" t="e">
        <f t="shared" si="353"/>
        <v>#VALUE!</v>
      </c>
      <c r="BL365" s="1033" t="e">
        <f t="shared" si="353"/>
        <v>#VALUE!</v>
      </c>
      <c r="BM365" s="1033" t="e">
        <f t="shared" si="353"/>
        <v>#VALUE!</v>
      </c>
      <c r="BN365" s="1033" t="e">
        <f t="shared" si="353"/>
        <v>#VALUE!</v>
      </c>
      <c r="BO365" s="1033" t="e">
        <f t="shared" si="353"/>
        <v>#VALUE!</v>
      </c>
    </row>
    <row r="366" spans="2:67" ht="12.75" customHeight="1">
      <c r="B366" s="772">
        <f t="shared" si="311"/>
        <v>199</v>
      </c>
      <c r="C366" s="707"/>
      <c r="D366" s="708" t="s">
        <v>831</v>
      </c>
      <c r="E366" s="702" t="s">
        <v>117</v>
      </c>
      <c r="F366" s="709"/>
      <c r="G366" s="1033" t="e">
        <f t="shared" si="341"/>
        <v>#VALUE!</v>
      </c>
      <c r="H366" s="1033" t="e">
        <f t="shared" ref="H366:AF366" si="354">IF(AND(H402="",H322=""),"",IF(H322=0,"not appl.",H402/H322))</f>
        <v>#VALUE!</v>
      </c>
      <c r="I366" s="1033" t="e">
        <f t="shared" si="354"/>
        <v>#VALUE!</v>
      </c>
      <c r="J366" s="1033" t="e">
        <f t="shared" si="354"/>
        <v>#VALUE!</v>
      </c>
      <c r="K366" s="1033" t="e">
        <f t="shared" si="354"/>
        <v>#VALUE!</v>
      </c>
      <c r="L366" s="1033" t="e">
        <f t="shared" si="354"/>
        <v>#VALUE!</v>
      </c>
      <c r="M366" s="1033" t="e">
        <f t="shared" si="354"/>
        <v>#VALUE!</v>
      </c>
      <c r="N366" s="1033" t="e">
        <f t="shared" si="354"/>
        <v>#VALUE!</v>
      </c>
      <c r="O366" s="1033" t="e">
        <f t="shared" si="354"/>
        <v>#VALUE!</v>
      </c>
      <c r="P366" s="1033" t="e">
        <f t="shared" si="354"/>
        <v>#VALUE!</v>
      </c>
      <c r="Q366" s="1033" t="e">
        <f t="shared" si="354"/>
        <v>#VALUE!</v>
      </c>
      <c r="R366" s="1033" t="e">
        <f t="shared" si="354"/>
        <v>#VALUE!</v>
      </c>
      <c r="S366" s="1033" t="e">
        <f t="shared" si="354"/>
        <v>#VALUE!</v>
      </c>
      <c r="T366" s="1033" t="e">
        <f t="shared" si="354"/>
        <v>#VALUE!</v>
      </c>
      <c r="U366" s="1033" t="e">
        <f t="shared" si="354"/>
        <v>#VALUE!</v>
      </c>
      <c r="V366" s="1033" t="e">
        <f t="shared" si="354"/>
        <v>#VALUE!</v>
      </c>
      <c r="W366" s="1033" t="e">
        <f t="shared" si="354"/>
        <v>#VALUE!</v>
      </c>
      <c r="X366" s="1033" t="e">
        <f t="shared" si="354"/>
        <v>#VALUE!</v>
      </c>
      <c r="Y366" s="1033" t="e">
        <f t="shared" si="354"/>
        <v>#VALUE!</v>
      </c>
      <c r="Z366" s="1033" t="e">
        <f t="shared" si="354"/>
        <v>#VALUE!</v>
      </c>
      <c r="AA366" s="1033" t="e">
        <f t="shared" si="354"/>
        <v>#VALUE!</v>
      </c>
      <c r="AB366" s="1033" t="e">
        <f t="shared" si="354"/>
        <v>#VALUE!</v>
      </c>
      <c r="AC366" s="1033" t="e">
        <f t="shared" si="354"/>
        <v>#VALUE!</v>
      </c>
      <c r="AD366" s="1033" t="e">
        <f t="shared" si="354"/>
        <v>#VALUE!</v>
      </c>
      <c r="AE366" s="1033" t="e">
        <f t="shared" si="354"/>
        <v>#VALUE!</v>
      </c>
      <c r="AF366" s="1033" t="e">
        <f t="shared" si="354"/>
        <v>#VALUE!</v>
      </c>
      <c r="AG366" s="1033" t="e">
        <f t="shared" si="343"/>
        <v>#VALUE!</v>
      </c>
      <c r="AH366" s="1033" t="e">
        <f t="shared" si="343"/>
        <v>#VALUE!</v>
      </c>
      <c r="AI366" s="1033" t="e">
        <f t="shared" si="343"/>
        <v>#VALUE!</v>
      </c>
      <c r="AJ366" s="1033" t="e">
        <f t="shared" si="343"/>
        <v>#VALUE!</v>
      </c>
      <c r="AK366" s="1033" t="e">
        <f t="shared" si="343"/>
        <v>#VALUE!</v>
      </c>
      <c r="AL366" s="1033" t="e">
        <f t="shared" si="344"/>
        <v>#VALUE!</v>
      </c>
      <c r="AM366" s="1033" t="e">
        <f t="shared" si="344"/>
        <v>#VALUE!</v>
      </c>
      <c r="AN366" s="1033" t="e">
        <f t="shared" si="344"/>
        <v>#VALUE!</v>
      </c>
      <c r="AO366" s="1033" t="e">
        <f t="shared" si="344"/>
        <v>#VALUE!</v>
      </c>
      <c r="AP366" s="1033" t="e">
        <f t="shared" si="344"/>
        <v>#VALUE!</v>
      </c>
      <c r="AQ366" s="1033" t="e">
        <f t="shared" ref="AQ366:BO366" si="355">IF(AND(AQ402="",AQ322=""),"",IF(AQ322=0,"not appl.",AQ402/AQ322))</f>
        <v>#VALUE!</v>
      </c>
      <c r="AR366" s="1033" t="e">
        <f t="shared" si="355"/>
        <v>#VALUE!</v>
      </c>
      <c r="AS366" s="1033" t="e">
        <f t="shared" si="355"/>
        <v>#VALUE!</v>
      </c>
      <c r="AT366" s="1033" t="e">
        <f t="shared" si="355"/>
        <v>#VALUE!</v>
      </c>
      <c r="AU366" s="1033" t="e">
        <f t="shared" si="355"/>
        <v>#VALUE!</v>
      </c>
      <c r="AV366" s="1033" t="e">
        <f t="shared" si="355"/>
        <v>#VALUE!</v>
      </c>
      <c r="AW366" s="1033" t="e">
        <f t="shared" si="355"/>
        <v>#VALUE!</v>
      </c>
      <c r="AX366" s="1033" t="e">
        <f t="shared" si="355"/>
        <v>#VALUE!</v>
      </c>
      <c r="AY366" s="1033" t="e">
        <f t="shared" si="355"/>
        <v>#VALUE!</v>
      </c>
      <c r="AZ366" s="1033" t="e">
        <f t="shared" si="355"/>
        <v>#VALUE!</v>
      </c>
      <c r="BA366" s="1033" t="e">
        <f t="shared" si="355"/>
        <v>#VALUE!</v>
      </c>
      <c r="BB366" s="1033" t="e">
        <f t="shared" si="355"/>
        <v>#VALUE!</v>
      </c>
      <c r="BC366" s="1033" t="e">
        <f t="shared" si="355"/>
        <v>#VALUE!</v>
      </c>
      <c r="BD366" s="1033" t="e">
        <f t="shared" si="355"/>
        <v>#VALUE!</v>
      </c>
      <c r="BE366" s="1033" t="e">
        <f t="shared" si="355"/>
        <v>#VALUE!</v>
      </c>
      <c r="BF366" s="1033" t="e">
        <f t="shared" si="355"/>
        <v>#VALUE!</v>
      </c>
      <c r="BG366" s="1033" t="e">
        <f t="shared" si="355"/>
        <v>#VALUE!</v>
      </c>
      <c r="BH366" s="1033" t="e">
        <f t="shared" si="355"/>
        <v>#VALUE!</v>
      </c>
      <c r="BI366" s="1033" t="e">
        <f t="shared" si="355"/>
        <v>#VALUE!</v>
      </c>
      <c r="BJ366" s="1033" t="e">
        <f t="shared" si="355"/>
        <v>#VALUE!</v>
      </c>
      <c r="BK366" s="1033" t="e">
        <f t="shared" si="355"/>
        <v>#VALUE!</v>
      </c>
      <c r="BL366" s="1033" t="e">
        <f t="shared" si="355"/>
        <v>#VALUE!</v>
      </c>
      <c r="BM366" s="1033" t="e">
        <f t="shared" si="355"/>
        <v>#VALUE!</v>
      </c>
      <c r="BN366" s="1033" t="e">
        <f t="shared" si="355"/>
        <v>#VALUE!</v>
      </c>
      <c r="BO366" s="1033" t="e">
        <f t="shared" si="355"/>
        <v>#VALUE!</v>
      </c>
    </row>
    <row r="367" spans="2:67" ht="12.75" hidden="1" customHeight="1">
      <c r="B367" s="728" t="s">
        <v>611</v>
      </c>
      <c r="C367" s="707"/>
      <c r="D367" s="708" t="s">
        <v>439</v>
      </c>
      <c r="E367" s="702" t="s">
        <v>117</v>
      </c>
      <c r="F367" s="709"/>
      <c r="G367" s="1033"/>
      <c r="H367" s="1033"/>
      <c r="I367" s="1033"/>
      <c r="J367" s="1033"/>
      <c r="K367" s="1033"/>
      <c r="L367" s="1033"/>
      <c r="M367" s="1033"/>
      <c r="N367" s="1033"/>
      <c r="O367" s="1033"/>
      <c r="P367" s="1033"/>
      <c r="Q367" s="1033"/>
      <c r="R367" s="1033"/>
      <c r="S367" s="1033"/>
      <c r="T367" s="1033"/>
      <c r="U367" s="1033"/>
      <c r="V367" s="1033"/>
      <c r="W367" s="1033"/>
      <c r="X367" s="1033"/>
      <c r="Y367" s="1033"/>
      <c r="Z367" s="1033"/>
      <c r="AA367" s="1033"/>
      <c r="AB367" s="1033"/>
      <c r="AC367" s="1033"/>
      <c r="AD367" s="1033"/>
      <c r="AE367" s="1033"/>
      <c r="AF367" s="1033"/>
      <c r="AG367" s="1033"/>
      <c r="AH367" s="1033"/>
      <c r="AI367" s="1033"/>
      <c r="AJ367" s="1033"/>
      <c r="AK367" s="1033"/>
      <c r="AL367" s="1033"/>
      <c r="AM367" s="1033"/>
      <c r="AN367" s="1033"/>
      <c r="AO367" s="1033"/>
      <c r="AP367" s="1033"/>
      <c r="AQ367" s="1033"/>
      <c r="AR367" s="1033"/>
      <c r="AS367" s="1033"/>
      <c r="AT367" s="1033"/>
      <c r="AU367" s="1033"/>
      <c r="AV367" s="1033"/>
      <c r="AW367" s="1033"/>
      <c r="AX367" s="1033"/>
      <c r="AY367" s="1033"/>
      <c r="AZ367" s="1033"/>
      <c r="BA367" s="1033"/>
      <c r="BB367" s="1033"/>
      <c r="BC367" s="1033"/>
      <c r="BD367" s="1033"/>
      <c r="BE367" s="1033"/>
      <c r="BF367" s="1033"/>
      <c r="BG367" s="1033"/>
      <c r="BH367" s="1033"/>
      <c r="BI367" s="1033"/>
      <c r="BJ367" s="1033"/>
      <c r="BK367" s="1033"/>
      <c r="BL367" s="1033"/>
      <c r="BM367" s="1033"/>
      <c r="BN367" s="1033"/>
      <c r="BO367" s="1033"/>
    </row>
    <row r="368" spans="2:67" ht="12.75" customHeight="1">
      <c r="B368" s="772">
        <f>B366+1</f>
        <v>200</v>
      </c>
      <c r="C368" s="710"/>
      <c r="D368" s="669" t="s">
        <v>587</v>
      </c>
      <c r="E368" s="702" t="s">
        <v>117</v>
      </c>
      <c r="F368" s="709"/>
      <c r="G368" s="1033" t="e">
        <f>IF(AND(G403="",G323=""),"",IF(G323=0,"not appl.",G403/G323))</f>
        <v>#VALUE!</v>
      </c>
      <c r="H368" s="1033" t="e">
        <f t="shared" ref="H368:AF368" si="356">IF(AND(H403="",H323=""),"",IF(H323=0,"not appl.",H403/H323))</f>
        <v>#VALUE!</v>
      </c>
      <c r="I368" s="1033" t="e">
        <f t="shared" si="356"/>
        <v>#VALUE!</v>
      </c>
      <c r="J368" s="1033" t="e">
        <f t="shared" si="356"/>
        <v>#VALUE!</v>
      </c>
      <c r="K368" s="1033" t="e">
        <f t="shared" si="356"/>
        <v>#VALUE!</v>
      </c>
      <c r="L368" s="1033" t="e">
        <f t="shared" si="356"/>
        <v>#VALUE!</v>
      </c>
      <c r="M368" s="1033" t="e">
        <f t="shared" si="356"/>
        <v>#VALUE!</v>
      </c>
      <c r="N368" s="1033" t="e">
        <f t="shared" si="356"/>
        <v>#VALUE!</v>
      </c>
      <c r="O368" s="1033" t="e">
        <f t="shared" si="356"/>
        <v>#VALUE!</v>
      </c>
      <c r="P368" s="1033" t="e">
        <f t="shared" si="356"/>
        <v>#VALUE!</v>
      </c>
      <c r="Q368" s="1033" t="e">
        <f t="shared" si="356"/>
        <v>#VALUE!</v>
      </c>
      <c r="R368" s="1033" t="e">
        <f t="shared" si="356"/>
        <v>#VALUE!</v>
      </c>
      <c r="S368" s="1033" t="e">
        <f t="shared" si="356"/>
        <v>#VALUE!</v>
      </c>
      <c r="T368" s="1033" t="e">
        <f t="shared" si="356"/>
        <v>#VALUE!</v>
      </c>
      <c r="U368" s="1033" t="e">
        <f t="shared" si="356"/>
        <v>#VALUE!</v>
      </c>
      <c r="V368" s="1033" t="e">
        <f t="shared" si="356"/>
        <v>#VALUE!</v>
      </c>
      <c r="W368" s="1033" t="e">
        <f t="shared" si="356"/>
        <v>#VALUE!</v>
      </c>
      <c r="X368" s="1033" t="e">
        <f t="shared" si="356"/>
        <v>#VALUE!</v>
      </c>
      <c r="Y368" s="1033" t="e">
        <f t="shared" si="356"/>
        <v>#VALUE!</v>
      </c>
      <c r="Z368" s="1033" t="e">
        <f t="shared" si="356"/>
        <v>#VALUE!</v>
      </c>
      <c r="AA368" s="1033" t="e">
        <f t="shared" si="356"/>
        <v>#VALUE!</v>
      </c>
      <c r="AB368" s="1033" t="e">
        <f t="shared" si="356"/>
        <v>#VALUE!</v>
      </c>
      <c r="AC368" s="1033" t="e">
        <f t="shared" si="356"/>
        <v>#VALUE!</v>
      </c>
      <c r="AD368" s="1033" t="e">
        <f t="shared" si="356"/>
        <v>#VALUE!</v>
      </c>
      <c r="AE368" s="1033" t="e">
        <f t="shared" si="356"/>
        <v>#VALUE!</v>
      </c>
      <c r="AF368" s="1033" t="e">
        <f t="shared" si="356"/>
        <v>#VALUE!</v>
      </c>
      <c r="AG368" s="1033" t="e">
        <f t="shared" ref="AG368:AP368" si="357">IF(AND(AG403="",AG323=""),"",IF(AG323=0,"not appl.",AG403/AG323))</f>
        <v>#VALUE!</v>
      </c>
      <c r="AH368" s="1033" t="e">
        <f t="shared" si="357"/>
        <v>#VALUE!</v>
      </c>
      <c r="AI368" s="1033" t="e">
        <f t="shared" si="357"/>
        <v>#VALUE!</v>
      </c>
      <c r="AJ368" s="1033" t="e">
        <f t="shared" si="357"/>
        <v>#VALUE!</v>
      </c>
      <c r="AK368" s="1033" t="e">
        <f t="shared" si="357"/>
        <v>#VALUE!</v>
      </c>
      <c r="AL368" s="1033" t="e">
        <f t="shared" si="357"/>
        <v>#VALUE!</v>
      </c>
      <c r="AM368" s="1033" t="e">
        <f t="shared" si="357"/>
        <v>#VALUE!</v>
      </c>
      <c r="AN368" s="1033" t="e">
        <f t="shared" si="357"/>
        <v>#VALUE!</v>
      </c>
      <c r="AO368" s="1033" t="e">
        <f t="shared" si="357"/>
        <v>#VALUE!</v>
      </c>
      <c r="AP368" s="1033" t="e">
        <f t="shared" si="357"/>
        <v>#VALUE!</v>
      </c>
      <c r="AQ368" s="1033" t="e">
        <f t="shared" ref="AQ368:BO368" si="358">IF(AND(AQ403="",AQ323=""),"",IF(AQ323=0,"not appl.",AQ403/AQ323))</f>
        <v>#VALUE!</v>
      </c>
      <c r="AR368" s="1033" t="e">
        <f t="shared" si="358"/>
        <v>#VALUE!</v>
      </c>
      <c r="AS368" s="1033" t="e">
        <f t="shared" si="358"/>
        <v>#VALUE!</v>
      </c>
      <c r="AT368" s="1033" t="e">
        <f t="shared" si="358"/>
        <v>#VALUE!</v>
      </c>
      <c r="AU368" s="1033" t="e">
        <f t="shared" si="358"/>
        <v>#VALUE!</v>
      </c>
      <c r="AV368" s="1033" t="e">
        <f t="shared" si="358"/>
        <v>#VALUE!</v>
      </c>
      <c r="AW368" s="1033" t="e">
        <f t="shared" si="358"/>
        <v>#VALUE!</v>
      </c>
      <c r="AX368" s="1033" t="e">
        <f t="shared" si="358"/>
        <v>#VALUE!</v>
      </c>
      <c r="AY368" s="1033" t="e">
        <f t="shared" si="358"/>
        <v>#VALUE!</v>
      </c>
      <c r="AZ368" s="1033" t="e">
        <f t="shared" si="358"/>
        <v>#VALUE!</v>
      </c>
      <c r="BA368" s="1033" t="e">
        <f t="shared" si="358"/>
        <v>#VALUE!</v>
      </c>
      <c r="BB368" s="1033" t="e">
        <f t="shared" si="358"/>
        <v>#VALUE!</v>
      </c>
      <c r="BC368" s="1033" t="e">
        <f t="shared" si="358"/>
        <v>#VALUE!</v>
      </c>
      <c r="BD368" s="1033" t="e">
        <f t="shared" si="358"/>
        <v>#VALUE!</v>
      </c>
      <c r="BE368" s="1033" t="e">
        <f t="shared" si="358"/>
        <v>#VALUE!</v>
      </c>
      <c r="BF368" s="1033" t="e">
        <f t="shared" si="358"/>
        <v>#VALUE!</v>
      </c>
      <c r="BG368" s="1033" t="e">
        <f t="shared" si="358"/>
        <v>#VALUE!</v>
      </c>
      <c r="BH368" s="1033" t="e">
        <f t="shared" si="358"/>
        <v>#VALUE!</v>
      </c>
      <c r="BI368" s="1033" t="e">
        <f t="shared" si="358"/>
        <v>#VALUE!</v>
      </c>
      <c r="BJ368" s="1033" t="e">
        <f t="shared" si="358"/>
        <v>#VALUE!</v>
      </c>
      <c r="BK368" s="1033" t="e">
        <f t="shared" si="358"/>
        <v>#VALUE!</v>
      </c>
      <c r="BL368" s="1033" t="e">
        <f t="shared" si="358"/>
        <v>#VALUE!</v>
      </c>
      <c r="BM368" s="1033" t="e">
        <f t="shared" si="358"/>
        <v>#VALUE!</v>
      </c>
      <c r="BN368" s="1033" t="e">
        <f t="shared" si="358"/>
        <v>#VALUE!</v>
      </c>
      <c r="BO368" s="1033" t="e">
        <f t="shared" si="358"/>
        <v>#VALUE!</v>
      </c>
    </row>
    <row r="369" spans="2:67" hidden="1">
      <c r="B369" s="728" t="s">
        <v>172</v>
      </c>
      <c r="C369" s="710"/>
      <c r="D369" s="708" t="s">
        <v>956</v>
      </c>
      <c r="E369" s="702" t="s">
        <v>491</v>
      </c>
      <c r="F369" s="709"/>
      <c r="G369" s="1033"/>
      <c r="H369" s="1033"/>
      <c r="I369" s="1033"/>
      <c r="J369" s="1033"/>
      <c r="K369" s="1033"/>
      <c r="L369" s="1033"/>
      <c r="M369" s="1033"/>
      <c r="N369" s="1033"/>
      <c r="O369" s="1033"/>
      <c r="P369" s="1033"/>
      <c r="Q369" s="1033"/>
      <c r="R369" s="1033"/>
      <c r="S369" s="1033"/>
      <c r="T369" s="1033"/>
      <c r="U369" s="1033"/>
      <c r="V369" s="1033"/>
      <c r="W369" s="1033"/>
      <c r="X369" s="1033"/>
      <c r="Y369" s="1033"/>
      <c r="Z369" s="1033"/>
      <c r="AA369" s="1033"/>
      <c r="AB369" s="1033"/>
      <c r="AC369" s="1033"/>
      <c r="AD369" s="1033"/>
      <c r="AE369" s="1033"/>
      <c r="AF369" s="1033"/>
      <c r="AG369" s="1033"/>
      <c r="AH369" s="1033"/>
      <c r="AI369" s="1033"/>
      <c r="AJ369" s="1033"/>
      <c r="AK369" s="1033"/>
      <c r="AL369" s="1033"/>
      <c r="AM369" s="1033"/>
      <c r="AN369" s="1033"/>
      <c r="AO369" s="1033"/>
      <c r="AP369" s="1033"/>
      <c r="AQ369" s="1033"/>
      <c r="AR369" s="1033"/>
      <c r="AS369" s="1033"/>
      <c r="AT369" s="1033"/>
      <c r="AU369" s="1033"/>
      <c r="AV369" s="1033"/>
      <c r="AW369" s="1033"/>
      <c r="AX369" s="1033"/>
      <c r="AY369" s="1033"/>
      <c r="AZ369" s="1033"/>
      <c r="BA369" s="1033"/>
      <c r="BB369" s="1033"/>
      <c r="BC369" s="1033"/>
      <c r="BD369" s="1033"/>
      <c r="BE369" s="1033"/>
      <c r="BF369" s="1033"/>
      <c r="BG369" s="1033"/>
      <c r="BH369" s="1033"/>
      <c r="BI369" s="1033"/>
      <c r="BJ369" s="1033"/>
      <c r="BK369" s="1033"/>
      <c r="BL369" s="1033"/>
      <c r="BM369" s="1033"/>
      <c r="BN369" s="1033"/>
      <c r="BO369" s="1033"/>
    </row>
    <row r="370" spans="2:67" hidden="1">
      <c r="B370" s="728" t="s">
        <v>173</v>
      </c>
      <c r="C370" s="710"/>
      <c r="D370" s="708" t="s">
        <v>957</v>
      </c>
      <c r="E370" s="702" t="s">
        <v>491</v>
      </c>
      <c r="F370" s="709"/>
      <c r="G370" s="1033"/>
      <c r="H370" s="1033"/>
      <c r="I370" s="1033"/>
      <c r="J370" s="1033"/>
      <c r="K370" s="1033"/>
      <c r="L370" s="1033"/>
      <c r="M370" s="1033"/>
      <c r="N370" s="1033"/>
      <c r="O370" s="1033"/>
      <c r="P370" s="1033"/>
      <c r="Q370" s="1033"/>
      <c r="R370" s="1033"/>
      <c r="S370" s="1033"/>
      <c r="T370" s="1033"/>
      <c r="U370" s="1033"/>
      <c r="V370" s="1033"/>
      <c r="W370" s="1033"/>
      <c r="X370" s="1033"/>
      <c r="Y370" s="1033"/>
      <c r="Z370" s="1033"/>
      <c r="AA370" s="1033"/>
      <c r="AB370" s="1033"/>
      <c r="AC370" s="1033"/>
      <c r="AD370" s="1033"/>
      <c r="AE370" s="1033"/>
      <c r="AF370" s="1033"/>
      <c r="AG370" s="1033"/>
      <c r="AH370" s="1033"/>
      <c r="AI370" s="1033"/>
      <c r="AJ370" s="1033"/>
      <c r="AK370" s="1033"/>
      <c r="AL370" s="1033"/>
      <c r="AM370" s="1033"/>
      <c r="AN370" s="1033"/>
      <c r="AO370" s="1033"/>
      <c r="AP370" s="1033"/>
      <c r="AQ370" s="1033"/>
      <c r="AR370" s="1033"/>
      <c r="AS370" s="1033"/>
      <c r="AT370" s="1033"/>
      <c r="AU370" s="1033"/>
      <c r="AV370" s="1033"/>
      <c r="AW370" s="1033"/>
      <c r="AX370" s="1033"/>
      <c r="AY370" s="1033"/>
      <c r="AZ370" s="1033"/>
      <c r="BA370" s="1033"/>
      <c r="BB370" s="1033"/>
      <c r="BC370" s="1033"/>
      <c r="BD370" s="1033"/>
      <c r="BE370" s="1033"/>
      <c r="BF370" s="1033"/>
      <c r="BG370" s="1033"/>
      <c r="BH370" s="1033"/>
      <c r="BI370" s="1033"/>
      <c r="BJ370" s="1033"/>
      <c r="BK370" s="1033"/>
      <c r="BL370" s="1033"/>
      <c r="BM370" s="1033"/>
      <c r="BN370" s="1033"/>
      <c r="BO370" s="1033"/>
    </row>
    <row r="371" spans="2:67" hidden="1">
      <c r="B371" s="728" t="s">
        <v>174</v>
      </c>
      <c r="C371" s="710"/>
      <c r="D371" s="708" t="s">
        <v>1351</v>
      </c>
      <c r="E371" s="702" t="s">
        <v>491</v>
      </c>
      <c r="F371" s="709"/>
      <c r="G371" s="1033"/>
      <c r="H371" s="1033"/>
      <c r="I371" s="1033"/>
      <c r="J371" s="1033"/>
      <c r="K371" s="1033"/>
      <c r="L371" s="1033"/>
      <c r="M371" s="1033"/>
      <c r="N371" s="1033"/>
      <c r="O371" s="1033"/>
      <c r="P371" s="1033"/>
      <c r="Q371" s="1033"/>
      <c r="R371" s="1033"/>
      <c r="S371" s="1033"/>
      <c r="T371" s="1033"/>
      <c r="U371" s="1033"/>
      <c r="V371" s="1033"/>
      <c r="W371" s="1033"/>
      <c r="X371" s="1033"/>
      <c r="Y371" s="1033"/>
      <c r="Z371" s="1033"/>
      <c r="AA371" s="1033"/>
      <c r="AB371" s="1033"/>
      <c r="AC371" s="1033"/>
      <c r="AD371" s="1033"/>
      <c r="AE371" s="1033"/>
      <c r="AF371" s="1033"/>
      <c r="AG371" s="1033"/>
      <c r="AH371" s="1033"/>
      <c r="AI371" s="1033"/>
      <c r="AJ371" s="1033"/>
      <c r="AK371" s="1033"/>
      <c r="AL371" s="1033"/>
      <c r="AM371" s="1033"/>
      <c r="AN371" s="1033"/>
      <c r="AO371" s="1033"/>
      <c r="AP371" s="1033"/>
      <c r="AQ371" s="1033"/>
      <c r="AR371" s="1033"/>
      <c r="AS371" s="1033"/>
      <c r="AT371" s="1033"/>
      <c r="AU371" s="1033"/>
      <c r="AV371" s="1033"/>
      <c r="AW371" s="1033"/>
      <c r="AX371" s="1033"/>
      <c r="AY371" s="1033"/>
      <c r="AZ371" s="1033"/>
      <c r="BA371" s="1033"/>
      <c r="BB371" s="1033"/>
      <c r="BC371" s="1033"/>
      <c r="BD371" s="1033"/>
      <c r="BE371" s="1033"/>
      <c r="BF371" s="1033"/>
      <c r="BG371" s="1033"/>
      <c r="BH371" s="1033"/>
      <c r="BI371" s="1033"/>
      <c r="BJ371" s="1033"/>
      <c r="BK371" s="1033"/>
      <c r="BL371" s="1033"/>
      <c r="BM371" s="1033"/>
      <c r="BN371" s="1033"/>
      <c r="BO371" s="1033"/>
    </row>
    <row r="372" spans="2:67" hidden="1">
      <c r="B372" s="728" t="s">
        <v>175</v>
      </c>
      <c r="C372" s="710"/>
      <c r="D372" s="708" t="s">
        <v>958</v>
      </c>
      <c r="E372" s="702" t="s">
        <v>491</v>
      </c>
      <c r="F372" s="709"/>
      <c r="G372" s="1033"/>
      <c r="H372" s="1033"/>
      <c r="I372" s="1033"/>
      <c r="J372" s="1033"/>
      <c r="K372" s="1033"/>
      <c r="L372" s="1033"/>
      <c r="M372" s="1033"/>
      <c r="N372" s="1033"/>
      <c r="O372" s="1033"/>
      <c r="P372" s="1033"/>
      <c r="Q372" s="1033"/>
      <c r="R372" s="1033"/>
      <c r="S372" s="1033"/>
      <c r="T372" s="1033"/>
      <c r="U372" s="1033"/>
      <c r="V372" s="1033"/>
      <c r="W372" s="1033"/>
      <c r="X372" s="1033"/>
      <c r="Y372" s="1033"/>
      <c r="Z372" s="1033"/>
      <c r="AA372" s="1033"/>
      <c r="AB372" s="1033"/>
      <c r="AC372" s="1033"/>
      <c r="AD372" s="1033"/>
      <c r="AE372" s="1033"/>
      <c r="AF372" s="1033"/>
      <c r="AG372" s="1033"/>
      <c r="AH372" s="1033"/>
      <c r="AI372" s="1033"/>
      <c r="AJ372" s="1033"/>
      <c r="AK372" s="1033"/>
      <c r="AL372" s="1033"/>
      <c r="AM372" s="1033"/>
      <c r="AN372" s="1033"/>
      <c r="AO372" s="1033"/>
      <c r="AP372" s="1033"/>
      <c r="AQ372" s="1033"/>
      <c r="AR372" s="1033"/>
      <c r="AS372" s="1033"/>
      <c r="AT372" s="1033"/>
      <c r="AU372" s="1033"/>
      <c r="AV372" s="1033"/>
      <c r="AW372" s="1033"/>
      <c r="AX372" s="1033"/>
      <c r="AY372" s="1033"/>
      <c r="AZ372" s="1033"/>
      <c r="BA372" s="1033"/>
      <c r="BB372" s="1033"/>
      <c r="BC372" s="1033"/>
      <c r="BD372" s="1033"/>
      <c r="BE372" s="1033"/>
      <c r="BF372" s="1033"/>
      <c r="BG372" s="1033"/>
      <c r="BH372" s="1033"/>
      <c r="BI372" s="1033"/>
      <c r="BJ372" s="1033"/>
      <c r="BK372" s="1033"/>
      <c r="BL372" s="1033"/>
      <c r="BM372" s="1033"/>
      <c r="BN372" s="1033"/>
      <c r="BO372" s="1033"/>
    </row>
    <row r="373" spans="2:67" hidden="1">
      <c r="B373" s="728" t="s">
        <v>176</v>
      </c>
      <c r="C373" s="710"/>
      <c r="D373" s="708" t="s">
        <v>959</v>
      </c>
      <c r="E373" s="702" t="s">
        <v>491</v>
      </c>
      <c r="F373" s="709"/>
      <c r="G373" s="1033"/>
      <c r="H373" s="1033"/>
      <c r="I373" s="1033"/>
      <c r="J373" s="1033"/>
      <c r="K373" s="1033"/>
      <c r="L373" s="1033"/>
      <c r="M373" s="1033"/>
      <c r="N373" s="1033"/>
      <c r="O373" s="1033"/>
      <c r="P373" s="1033"/>
      <c r="Q373" s="1033"/>
      <c r="R373" s="1033"/>
      <c r="S373" s="1033"/>
      <c r="T373" s="1033"/>
      <c r="U373" s="1033"/>
      <c r="V373" s="1033"/>
      <c r="W373" s="1033"/>
      <c r="X373" s="1033"/>
      <c r="Y373" s="1033"/>
      <c r="Z373" s="1033"/>
      <c r="AA373" s="1033"/>
      <c r="AB373" s="1033"/>
      <c r="AC373" s="1033"/>
      <c r="AD373" s="1033"/>
      <c r="AE373" s="1033"/>
      <c r="AF373" s="1033"/>
      <c r="AG373" s="1033"/>
      <c r="AH373" s="1033"/>
      <c r="AI373" s="1033"/>
      <c r="AJ373" s="1033"/>
      <c r="AK373" s="1033"/>
      <c r="AL373" s="1033"/>
      <c r="AM373" s="1033"/>
      <c r="AN373" s="1033"/>
      <c r="AO373" s="1033"/>
      <c r="AP373" s="1033"/>
      <c r="AQ373" s="1033"/>
      <c r="AR373" s="1033"/>
      <c r="AS373" s="1033"/>
      <c r="AT373" s="1033"/>
      <c r="AU373" s="1033"/>
      <c r="AV373" s="1033"/>
      <c r="AW373" s="1033"/>
      <c r="AX373" s="1033"/>
      <c r="AY373" s="1033"/>
      <c r="AZ373" s="1033"/>
      <c r="BA373" s="1033"/>
      <c r="BB373" s="1033"/>
      <c r="BC373" s="1033"/>
      <c r="BD373" s="1033"/>
      <c r="BE373" s="1033"/>
      <c r="BF373" s="1033"/>
      <c r="BG373" s="1033"/>
      <c r="BH373" s="1033"/>
      <c r="BI373" s="1033"/>
      <c r="BJ373" s="1033"/>
      <c r="BK373" s="1033"/>
      <c r="BL373" s="1033"/>
      <c r="BM373" s="1033"/>
      <c r="BN373" s="1033"/>
      <c r="BO373" s="1033"/>
    </row>
    <row r="374" spans="2:67" hidden="1">
      <c r="B374" s="728" t="s">
        <v>177</v>
      </c>
      <c r="C374" s="710"/>
      <c r="D374" s="708" t="s">
        <v>960</v>
      </c>
      <c r="E374" s="702" t="s">
        <v>491</v>
      </c>
      <c r="F374" s="709"/>
      <c r="G374" s="1033"/>
      <c r="H374" s="1033"/>
      <c r="I374" s="1033"/>
      <c r="J374" s="1033"/>
      <c r="K374" s="1033"/>
      <c r="L374" s="1033"/>
      <c r="M374" s="1033"/>
      <c r="N374" s="1033"/>
      <c r="O374" s="1033"/>
      <c r="P374" s="1033"/>
      <c r="Q374" s="1033"/>
      <c r="R374" s="1033"/>
      <c r="S374" s="1033"/>
      <c r="T374" s="1033"/>
      <c r="U374" s="1033"/>
      <c r="V374" s="1033"/>
      <c r="W374" s="1033"/>
      <c r="X374" s="1033"/>
      <c r="Y374" s="1033"/>
      <c r="Z374" s="1033"/>
      <c r="AA374" s="1033"/>
      <c r="AB374" s="1033"/>
      <c r="AC374" s="1033"/>
      <c r="AD374" s="1033"/>
      <c r="AE374" s="1033"/>
      <c r="AF374" s="1033"/>
      <c r="AG374" s="1033"/>
      <c r="AH374" s="1033"/>
      <c r="AI374" s="1033"/>
      <c r="AJ374" s="1033"/>
      <c r="AK374" s="1033"/>
      <c r="AL374" s="1033"/>
      <c r="AM374" s="1033"/>
      <c r="AN374" s="1033"/>
      <c r="AO374" s="1033"/>
      <c r="AP374" s="1033"/>
      <c r="AQ374" s="1033"/>
      <c r="AR374" s="1033"/>
      <c r="AS374" s="1033"/>
      <c r="AT374" s="1033"/>
      <c r="AU374" s="1033"/>
      <c r="AV374" s="1033"/>
      <c r="AW374" s="1033"/>
      <c r="AX374" s="1033"/>
      <c r="AY374" s="1033"/>
      <c r="AZ374" s="1033"/>
      <c r="BA374" s="1033"/>
      <c r="BB374" s="1033"/>
      <c r="BC374" s="1033"/>
      <c r="BD374" s="1033"/>
      <c r="BE374" s="1033"/>
      <c r="BF374" s="1033"/>
      <c r="BG374" s="1033"/>
      <c r="BH374" s="1033"/>
      <c r="BI374" s="1033"/>
      <c r="BJ374" s="1033"/>
      <c r="BK374" s="1033"/>
      <c r="BL374" s="1033"/>
      <c r="BM374" s="1033"/>
      <c r="BN374" s="1033"/>
      <c r="BO374" s="1033"/>
    </row>
    <row r="375" spans="2:67" hidden="1">
      <c r="B375" s="728" t="s">
        <v>813</v>
      </c>
      <c r="C375" s="710"/>
      <c r="D375" s="708" t="s">
        <v>961</v>
      </c>
      <c r="E375" s="702" t="s">
        <v>491</v>
      </c>
      <c r="F375" s="709"/>
      <c r="G375" s="1034"/>
      <c r="H375" s="1034"/>
      <c r="I375" s="1034"/>
      <c r="J375" s="1034"/>
      <c r="K375" s="1034"/>
      <c r="L375" s="1034"/>
      <c r="M375" s="1034"/>
      <c r="N375" s="1034"/>
      <c r="O375" s="1034"/>
      <c r="P375" s="1034"/>
      <c r="Q375" s="1034"/>
      <c r="R375" s="1034"/>
      <c r="S375" s="1034"/>
      <c r="T375" s="1034"/>
      <c r="U375" s="1034"/>
      <c r="V375" s="1034"/>
      <c r="W375" s="1034"/>
      <c r="X375" s="1034"/>
      <c r="Y375" s="1034"/>
      <c r="Z375" s="1034"/>
      <c r="AA375" s="1034"/>
      <c r="AB375" s="1034"/>
      <c r="AC375" s="1034"/>
      <c r="AD375" s="1034"/>
      <c r="AE375" s="1034"/>
      <c r="AF375" s="1034"/>
      <c r="AG375" s="1034"/>
      <c r="AH375" s="1034"/>
      <c r="AI375" s="1034"/>
      <c r="AJ375" s="1034"/>
      <c r="AK375" s="1034"/>
      <c r="AL375" s="1034"/>
      <c r="AM375" s="1034"/>
      <c r="AN375" s="1034"/>
      <c r="AO375" s="1034"/>
      <c r="AP375" s="1034"/>
      <c r="AQ375" s="1034"/>
      <c r="AR375" s="1034"/>
      <c r="AS375" s="1034"/>
      <c r="AT375" s="1034"/>
      <c r="AU375" s="1034"/>
      <c r="AV375" s="1034"/>
      <c r="AW375" s="1034"/>
      <c r="AX375" s="1034"/>
      <c r="AY375" s="1034"/>
      <c r="AZ375" s="1034"/>
      <c r="BA375" s="1034"/>
      <c r="BB375" s="1034"/>
      <c r="BC375" s="1034"/>
      <c r="BD375" s="1034"/>
      <c r="BE375" s="1034"/>
      <c r="BF375" s="1034"/>
      <c r="BG375" s="1034"/>
      <c r="BH375" s="1034"/>
      <c r="BI375" s="1034"/>
      <c r="BJ375" s="1034"/>
      <c r="BK375" s="1034"/>
      <c r="BL375" s="1034"/>
      <c r="BM375" s="1034"/>
      <c r="BN375" s="1034"/>
      <c r="BO375" s="1034"/>
    </row>
    <row r="376" spans="2:67" hidden="1">
      <c r="B376" s="728" t="s">
        <v>790</v>
      </c>
      <c r="C376" s="710"/>
      <c r="D376" s="669" t="s">
        <v>968</v>
      </c>
      <c r="E376" s="702" t="s">
        <v>491</v>
      </c>
      <c r="F376" s="709"/>
      <c r="G376" s="1033"/>
      <c r="H376" s="1033"/>
      <c r="I376" s="1033"/>
      <c r="J376" s="1033"/>
      <c r="K376" s="1033"/>
      <c r="L376" s="1033"/>
      <c r="M376" s="1033"/>
      <c r="N376" s="1033"/>
      <c r="O376" s="1033"/>
      <c r="P376" s="1033"/>
      <c r="Q376" s="1033"/>
      <c r="R376" s="1033"/>
      <c r="S376" s="1033"/>
      <c r="T376" s="1033"/>
      <c r="U376" s="1033"/>
      <c r="V376" s="1033"/>
      <c r="W376" s="1033"/>
      <c r="X376" s="1033"/>
      <c r="Y376" s="1033"/>
      <c r="Z376" s="1033"/>
      <c r="AA376" s="1033"/>
      <c r="AB376" s="1033"/>
      <c r="AC376" s="1033"/>
      <c r="AD376" s="1033"/>
      <c r="AE376" s="1033"/>
      <c r="AF376" s="1033"/>
      <c r="AG376" s="1033"/>
      <c r="AH376" s="1033"/>
      <c r="AI376" s="1033"/>
      <c r="AJ376" s="1033"/>
      <c r="AK376" s="1033"/>
      <c r="AL376" s="1033"/>
      <c r="AM376" s="1033"/>
      <c r="AN376" s="1033"/>
      <c r="AO376" s="1033"/>
      <c r="AP376" s="1033"/>
      <c r="AQ376" s="1033"/>
      <c r="AR376" s="1033"/>
      <c r="AS376" s="1033"/>
      <c r="AT376" s="1033"/>
      <c r="AU376" s="1033"/>
      <c r="AV376" s="1033"/>
      <c r="AW376" s="1033"/>
      <c r="AX376" s="1033"/>
      <c r="AY376" s="1033"/>
      <c r="AZ376" s="1033"/>
      <c r="BA376" s="1033"/>
      <c r="BB376" s="1033"/>
      <c r="BC376" s="1033"/>
      <c r="BD376" s="1033"/>
      <c r="BE376" s="1033"/>
      <c r="BF376" s="1033"/>
      <c r="BG376" s="1033"/>
      <c r="BH376" s="1033"/>
      <c r="BI376" s="1033"/>
      <c r="BJ376" s="1033"/>
      <c r="BK376" s="1033"/>
      <c r="BL376" s="1033"/>
      <c r="BM376" s="1033"/>
      <c r="BN376" s="1033"/>
      <c r="BO376" s="1033"/>
    </row>
    <row r="377" spans="2:67">
      <c r="B377" s="772">
        <f>B368+1</f>
        <v>201</v>
      </c>
      <c r="C377" s="59" t="s">
        <v>1373</v>
      </c>
      <c r="D377" s="701"/>
      <c r="E377" s="702"/>
      <c r="F377" s="703"/>
      <c r="G377" s="1018"/>
      <c r="H377" s="1019"/>
      <c r="I377" s="1019"/>
      <c r="J377" s="1019"/>
      <c r="K377" s="1019"/>
      <c r="L377" s="1019"/>
      <c r="M377" s="1019"/>
      <c r="N377" s="1019"/>
      <c r="O377" s="1019"/>
      <c r="P377" s="1019"/>
      <c r="Q377" s="1019"/>
      <c r="R377" s="1019"/>
      <c r="S377" s="1019"/>
      <c r="T377" s="1019"/>
      <c r="U377" s="1019"/>
      <c r="V377" s="1019"/>
      <c r="W377" s="1019"/>
      <c r="X377" s="1019"/>
      <c r="Y377" s="1019"/>
      <c r="Z377" s="1019"/>
      <c r="AA377" s="1019"/>
      <c r="AB377" s="1019"/>
      <c r="AC377" s="1019"/>
      <c r="AD377" s="1019"/>
      <c r="AE377" s="1019"/>
      <c r="AF377" s="1019"/>
      <c r="AG377" s="1019"/>
      <c r="AH377" s="1019"/>
      <c r="AI377" s="1019"/>
      <c r="AJ377" s="1019"/>
      <c r="AK377" s="1019"/>
      <c r="AL377" s="1019"/>
      <c r="AM377" s="1019"/>
      <c r="AN377" s="1019"/>
      <c r="AO377" s="1019"/>
      <c r="AP377" s="1019"/>
      <c r="AQ377" s="1019"/>
      <c r="AR377" s="1019"/>
      <c r="AS377" s="1019"/>
      <c r="AT377" s="1019"/>
      <c r="AU377" s="1019"/>
      <c r="AV377" s="1019"/>
      <c r="AW377" s="1019"/>
      <c r="AX377" s="1019"/>
      <c r="AY377" s="1019"/>
      <c r="AZ377" s="1019"/>
      <c r="BA377" s="1019"/>
      <c r="BB377" s="1019"/>
      <c r="BC377" s="1019"/>
      <c r="BD377" s="1019"/>
      <c r="BE377" s="1019"/>
      <c r="BF377" s="1019"/>
      <c r="BG377" s="1019"/>
      <c r="BH377" s="1019"/>
      <c r="BI377" s="1019"/>
      <c r="BJ377" s="1019"/>
      <c r="BK377" s="1019"/>
      <c r="BL377" s="1019"/>
      <c r="BM377" s="1019"/>
      <c r="BN377" s="1019"/>
      <c r="BO377" s="1020"/>
    </row>
    <row r="378" spans="2:67" ht="12.75" customHeight="1">
      <c r="B378" s="772">
        <f t="shared" ref="B378:B385" si="359">B377+1</f>
        <v>202</v>
      </c>
      <c r="C378" s="60"/>
      <c r="D378" s="701" t="s">
        <v>703</v>
      </c>
      <c r="E378" s="702" t="s">
        <v>117</v>
      </c>
      <c r="F378" s="709"/>
      <c r="G378" s="1033" t="e">
        <f t="shared" ref="G378:G385" si="360">IF(AND(G405="",G325=""),"",IF(G325=0,"not appl.",G405/G325))</f>
        <v>#VALUE!</v>
      </c>
      <c r="H378" s="1033" t="e">
        <f t="shared" ref="H378:AF378" si="361">IF(AND(H405="",H325=""),"",IF(H325=0,"not appl.",H405/H325))</f>
        <v>#VALUE!</v>
      </c>
      <c r="I378" s="1033" t="e">
        <f t="shared" si="361"/>
        <v>#VALUE!</v>
      </c>
      <c r="J378" s="1033" t="e">
        <f t="shared" si="361"/>
        <v>#VALUE!</v>
      </c>
      <c r="K378" s="1033" t="e">
        <f t="shared" si="361"/>
        <v>#VALUE!</v>
      </c>
      <c r="L378" s="1033" t="e">
        <f t="shared" si="361"/>
        <v>#VALUE!</v>
      </c>
      <c r="M378" s="1033" t="e">
        <f t="shared" si="361"/>
        <v>#VALUE!</v>
      </c>
      <c r="N378" s="1033" t="e">
        <f t="shared" si="361"/>
        <v>#VALUE!</v>
      </c>
      <c r="O378" s="1033" t="e">
        <f t="shared" si="361"/>
        <v>#VALUE!</v>
      </c>
      <c r="P378" s="1033" t="e">
        <f t="shared" si="361"/>
        <v>#VALUE!</v>
      </c>
      <c r="Q378" s="1033" t="e">
        <f t="shared" si="361"/>
        <v>#VALUE!</v>
      </c>
      <c r="R378" s="1033" t="e">
        <f t="shared" si="361"/>
        <v>#VALUE!</v>
      </c>
      <c r="S378" s="1033" t="e">
        <f t="shared" si="361"/>
        <v>#VALUE!</v>
      </c>
      <c r="T378" s="1033" t="e">
        <f t="shared" si="361"/>
        <v>#VALUE!</v>
      </c>
      <c r="U378" s="1033" t="e">
        <f t="shared" si="361"/>
        <v>#VALUE!</v>
      </c>
      <c r="V378" s="1033" t="e">
        <f t="shared" si="361"/>
        <v>#VALUE!</v>
      </c>
      <c r="W378" s="1033" t="e">
        <f t="shared" si="361"/>
        <v>#VALUE!</v>
      </c>
      <c r="X378" s="1033" t="e">
        <f t="shared" si="361"/>
        <v>#VALUE!</v>
      </c>
      <c r="Y378" s="1033" t="e">
        <f t="shared" si="361"/>
        <v>#VALUE!</v>
      </c>
      <c r="Z378" s="1033" t="e">
        <f t="shared" si="361"/>
        <v>#VALUE!</v>
      </c>
      <c r="AA378" s="1033" t="e">
        <f t="shared" si="361"/>
        <v>#VALUE!</v>
      </c>
      <c r="AB378" s="1033" t="e">
        <f t="shared" si="361"/>
        <v>#VALUE!</v>
      </c>
      <c r="AC378" s="1033" t="e">
        <f t="shared" si="361"/>
        <v>#VALUE!</v>
      </c>
      <c r="AD378" s="1033" t="e">
        <f t="shared" si="361"/>
        <v>#VALUE!</v>
      </c>
      <c r="AE378" s="1033" t="e">
        <f t="shared" si="361"/>
        <v>#VALUE!</v>
      </c>
      <c r="AF378" s="1033" t="e">
        <f t="shared" si="361"/>
        <v>#VALUE!</v>
      </c>
      <c r="AG378" s="1033" t="e">
        <f t="shared" ref="AG378:AK385" si="362">IF(AND(AG405="",AG325=""),"",IF(AG325=0,"not appl.",AG405/AG325))</f>
        <v>#VALUE!</v>
      </c>
      <c r="AH378" s="1033" t="e">
        <f t="shared" si="362"/>
        <v>#VALUE!</v>
      </c>
      <c r="AI378" s="1033" t="e">
        <f t="shared" si="362"/>
        <v>#VALUE!</v>
      </c>
      <c r="AJ378" s="1033" t="e">
        <f t="shared" si="362"/>
        <v>#VALUE!</v>
      </c>
      <c r="AK378" s="1033" t="e">
        <f t="shared" si="362"/>
        <v>#VALUE!</v>
      </c>
      <c r="AL378" s="1033" t="e">
        <f t="shared" ref="AL378:AP385" si="363">IF(AND(AL405="",AL325=""),"",IF(AL325=0,"not appl.",AL405/AL325))</f>
        <v>#VALUE!</v>
      </c>
      <c r="AM378" s="1033" t="e">
        <f t="shared" si="363"/>
        <v>#VALUE!</v>
      </c>
      <c r="AN378" s="1033" t="e">
        <f t="shared" si="363"/>
        <v>#VALUE!</v>
      </c>
      <c r="AO378" s="1033" t="e">
        <f t="shared" si="363"/>
        <v>#VALUE!</v>
      </c>
      <c r="AP378" s="1033" t="e">
        <f t="shared" si="363"/>
        <v>#VALUE!</v>
      </c>
      <c r="AQ378" s="1033" t="e">
        <f t="shared" ref="AQ378:BO378" si="364">IF(AND(AQ405="",AQ325=""),"",IF(AQ325=0,"not appl.",AQ405/AQ325))</f>
        <v>#VALUE!</v>
      </c>
      <c r="AR378" s="1033" t="e">
        <f t="shared" si="364"/>
        <v>#VALUE!</v>
      </c>
      <c r="AS378" s="1033" t="e">
        <f t="shared" si="364"/>
        <v>#VALUE!</v>
      </c>
      <c r="AT378" s="1033" t="e">
        <f t="shared" si="364"/>
        <v>#VALUE!</v>
      </c>
      <c r="AU378" s="1033" t="e">
        <f t="shared" si="364"/>
        <v>#VALUE!</v>
      </c>
      <c r="AV378" s="1033" t="e">
        <f t="shared" si="364"/>
        <v>#VALUE!</v>
      </c>
      <c r="AW378" s="1033" t="e">
        <f t="shared" si="364"/>
        <v>#VALUE!</v>
      </c>
      <c r="AX378" s="1033" t="e">
        <f t="shared" si="364"/>
        <v>#VALUE!</v>
      </c>
      <c r="AY378" s="1033" t="e">
        <f t="shared" si="364"/>
        <v>#VALUE!</v>
      </c>
      <c r="AZ378" s="1033" t="e">
        <f t="shared" si="364"/>
        <v>#VALUE!</v>
      </c>
      <c r="BA378" s="1033" t="e">
        <f t="shared" si="364"/>
        <v>#VALUE!</v>
      </c>
      <c r="BB378" s="1033" t="e">
        <f t="shared" si="364"/>
        <v>#VALUE!</v>
      </c>
      <c r="BC378" s="1033" t="e">
        <f t="shared" si="364"/>
        <v>#VALUE!</v>
      </c>
      <c r="BD378" s="1033" t="e">
        <f t="shared" si="364"/>
        <v>#VALUE!</v>
      </c>
      <c r="BE378" s="1033" t="e">
        <f t="shared" si="364"/>
        <v>#VALUE!</v>
      </c>
      <c r="BF378" s="1033" t="e">
        <f t="shared" si="364"/>
        <v>#VALUE!</v>
      </c>
      <c r="BG378" s="1033" t="e">
        <f t="shared" si="364"/>
        <v>#VALUE!</v>
      </c>
      <c r="BH378" s="1033" t="e">
        <f t="shared" si="364"/>
        <v>#VALUE!</v>
      </c>
      <c r="BI378" s="1033" t="e">
        <f t="shared" si="364"/>
        <v>#VALUE!</v>
      </c>
      <c r="BJ378" s="1033" t="e">
        <f t="shared" si="364"/>
        <v>#VALUE!</v>
      </c>
      <c r="BK378" s="1033" t="e">
        <f t="shared" si="364"/>
        <v>#VALUE!</v>
      </c>
      <c r="BL378" s="1033" t="e">
        <f t="shared" si="364"/>
        <v>#VALUE!</v>
      </c>
      <c r="BM378" s="1033" t="e">
        <f t="shared" si="364"/>
        <v>#VALUE!</v>
      </c>
      <c r="BN378" s="1033" t="e">
        <f t="shared" si="364"/>
        <v>#VALUE!</v>
      </c>
      <c r="BO378" s="1033" t="e">
        <f t="shared" si="364"/>
        <v>#VALUE!</v>
      </c>
    </row>
    <row r="379" spans="2:67" ht="12.75" customHeight="1">
      <c r="B379" s="772">
        <f t="shared" si="359"/>
        <v>203</v>
      </c>
      <c r="C379" s="61"/>
      <c r="D379" s="701" t="s">
        <v>1128</v>
      </c>
      <c r="E379" s="702" t="s">
        <v>117</v>
      </c>
      <c r="F379" s="709"/>
      <c r="G379" s="1033" t="e">
        <f t="shared" si="360"/>
        <v>#VALUE!</v>
      </c>
      <c r="H379" s="1033" t="e">
        <f t="shared" ref="H379:AF379" si="365">IF(AND(H406="",H326=""),"",IF(H326=0,"not appl.",H406/H326))</f>
        <v>#VALUE!</v>
      </c>
      <c r="I379" s="1033" t="e">
        <f t="shared" si="365"/>
        <v>#VALUE!</v>
      </c>
      <c r="J379" s="1033" t="e">
        <f t="shared" si="365"/>
        <v>#VALUE!</v>
      </c>
      <c r="K379" s="1033" t="e">
        <f t="shared" si="365"/>
        <v>#VALUE!</v>
      </c>
      <c r="L379" s="1033" t="e">
        <f t="shared" si="365"/>
        <v>#VALUE!</v>
      </c>
      <c r="M379" s="1033" t="e">
        <f t="shared" si="365"/>
        <v>#VALUE!</v>
      </c>
      <c r="N379" s="1033" t="e">
        <f t="shared" si="365"/>
        <v>#VALUE!</v>
      </c>
      <c r="O379" s="1033" t="e">
        <f t="shared" si="365"/>
        <v>#VALUE!</v>
      </c>
      <c r="P379" s="1033" t="e">
        <f t="shared" si="365"/>
        <v>#VALUE!</v>
      </c>
      <c r="Q379" s="1033" t="e">
        <f t="shared" si="365"/>
        <v>#VALUE!</v>
      </c>
      <c r="R379" s="1033" t="e">
        <f t="shared" si="365"/>
        <v>#VALUE!</v>
      </c>
      <c r="S379" s="1033" t="e">
        <f t="shared" si="365"/>
        <v>#VALUE!</v>
      </c>
      <c r="T379" s="1033" t="e">
        <f t="shared" si="365"/>
        <v>#VALUE!</v>
      </c>
      <c r="U379" s="1033" t="e">
        <f t="shared" si="365"/>
        <v>#VALUE!</v>
      </c>
      <c r="V379" s="1033" t="e">
        <f t="shared" si="365"/>
        <v>#VALUE!</v>
      </c>
      <c r="W379" s="1033" t="e">
        <f t="shared" si="365"/>
        <v>#VALUE!</v>
      </c>
      <c r="X379" s="1033" t="e">
        <f t="shared" si="365"/>
        <v>#VALUE!</v>
      </c>
      <c r="Y379" s="1033" t="e">
        <f t="shared" si="365"/>
        <v>#VALUE!</v>
      </c>
      <c r="Z379" s="1033" t="e">
        <f t="shared" si="365"/>
        <v>#VALUE!</v>
      </c>
      <c r="AA379" s="1033" t="e">
        <f t="shared" si="365"/>
        <v>#VALUE!</v>
      </c>
      <c r="AB379" s="1033" t="e">
        <f t="shared" si="365"/>
        <v>#VALUE!</v>
      </c>
      <c r="AC379" s="1033" t="e">
        <f t="shared" si="365"/>
        <v>#VALUE!</v>
      </c>
      <c r="AD379" s="1033" t="e">
        <f t="shared" si="365"/>
        <v>#VALUE!</v>
      </c>
      <c r="AE379" s="1033" t="e">
        <f t="shared" si="365"/>
        <v>#VALUE!</v>
      </c>
      <c r="AF379" s="1033" t="e">
        <f t="shared" si="365"/>
        <v>#VALUE!</v>
      </c>
      <c r="AG379" s="1033" t="e">
        <f t="shared" si="362"/>
        <v>#VALUE!</v>
      </c>
      <c r="AH379" s="1033" t="e">
        <f t="shared" si="362"/>
        <v>#VALUE!</v>
      </c>
      <c r="AI379" s="1033" t="e">
        <f t="shared" si="362"/>
        <v>#VALUE!</v>
      </c>
      <c r="AJ379" s="1033" t="e">
        <f t="shared" si="362"/>
        <v>#VALUE!</v>
      </c>
      <c r="AK379" s="1033" t="e">
        <f t="shared" si="362"/>
        <v>#VALUE!</v>
      </c>
      <c r="AL379" s="1033" t="e">
        <f t="shared" si="363"/>
        <v>#VALUE!</v>
      </c>
      <c r="AM379" s="1033" t="e">
        <f t="shared" si="363"/>
        <v>#VALUE!</v>
      </c>
      <c r="AN379" s="1033" t="e">
        <f t="shared" si="363"/>
        <v>#VALUE!</v>
      </c>
      <c r="AO379" s="1033" t="e">
        <f t="shared" si="363"/>
        <v>#VALUE!</v>
      </c>
      <c r="AP379" s="1033" t="e">
        <f t="shared" si="363"/>
        <v>#VALUE!</v>
      </c>
      <c r="AQ379" s="1033" t="e">
        <f t="shared" ref="AQ379:BO379" si="366">IF(AND(AQ406="",AQ326=""),"",IF(AQ326=0,"not appl.",AQ406/AQ326))</f>
        <v>#VALUE!</v>
      </c>
      <c r="AR379" s="1033" t="e">
        <f t="shared" si="366"/>
        <v>#VALUE!</v>
      </c>
      <c r="AS379" s="1033" t="e">
        <f t="shared" si="366"/>
        <v>#VALUE!</v>
      </c>
      <c r="AT379" s="1033" t="e">
        <f t="shared" si="366"/>
        <v>#VALUE!</v>
      </c>
      <c r="AU379" s="1033" t="e">
        <f t="shared" si="366"/>
        <v>#VALUE!</v>
      </c>
      <c r="AV379" s="1033" t="e">
        <f t="shared" si="366"/>
        <v>#VALUE!</v>
      </c>
      <c r="AW379" s="1033" t="e">
        <f t="shared" si="366"/>
        <v>#VALUE!</v>
      </c>
      <c r="AX379" s="1033" t="e">
        <f t="shared" si="366"/>
        <v>#VALUE!</v>
      </c>
      <c r="AY379" s="1033" t="e">
        <f t="shared" si="366"/>
        <v>#VALUE!</v>
      </c>
      <c r="AZ379" s="1033" t="e">
        <f t="shared" si="366"/>
        <v>#VALUE!</v>
      </c>
      <c r="BA379" s="1033" t="e">
        <f t="shared" si="366"/>
        <v>#VALUE!</v>
      </c>
      <c r="BB379" s="1033" t="e">
        <f t="shared" si="366"/>
        <v>#VALUE!</v>
      </c>
      <c r="BC379" s="1033" t="e">
        <f t="shared" si="366"/>
        <v>#VALUE!</v>
      </c>
      <c r="BD379" s="1033" t="e">
        <f t="shared" si="366"/>
        <v>#VALUE!</v>
      </c>
      <c r="BE379" s="1033" t="e">
        <f t="shared" si="366"/>
        <v>#VALUE!</v>
      </c>
      <c r="BF379" s="1033" t="e">
        <f t="shared" si="366"/>
        <v>#VALUE!</v>
      </c>
      <c r="BG379" s="1033" t="e">
        <f t="shared" si="366"/>
        <v>#VALUE!</v>
      </c>
      <c r="BH379" s="1033" t="e">
        <f t="shared" si="366"/>
        <v>#VALUE!</v>
      </c>
      <c r="BI379" s="1033" t="e">
        <f t="shared" si="366"/>
        <v>#VALUE!</v>
      </c>
      <c r="BJ379" s="1033" t="e">
        <f t="shared" si="366"/>
        <v>#VALUE!</v>
      </c>
      <c r="BK379" s="1033" t="e">
        <f t="shared" si="366"/>
        <v>#VALUE!</v>
      </c>
      <c r="BL379" s="1033" t="e">
        <f t="shared" si="366"/>
        <v>#VALUE!</v>
      </c>
      <c r="BM379" s="1033" t="e">
        <f t="shared" si="366"/>
        <v>#VALUE!</v>
      </c>
      <c r="BN379" s="1033" t="e">
        <f t="shared" si="366"/>
        <v>#VALUE!</v>
      </c>
      <c r="BO379" s="1033" t="e">
        <f t="shared" si="366"/>
        <v>#VALUE!</v>
      </c>
    </row>
    <row r="380" spans="2:67" ht="12.75" customHeight="1">
      <c r="B380" s="772">
        <f t="shared" si="359"/>
        <v>204</v>
      </c>
      <c r="C380" s="60"/>
      <c r="D380" s="701" t="s">
        <v>1127</v>
      </c>
      <c r="E380" s="702" t="s">
        <v>117</v>
      </c>
      <c r="F380" s="709"/>
      <c r="G380" s="1033" t="e">
        <f t="shared" si="360"/>
        <v>#VALUE!</v>
      </c>
      <c r="H380" s="1033" t="e">
        <f t="shared" ref="H380:AF380" si="367">IF(AND(H407="",H327=""),"",IF(H327=0,"not appl.",H407/H327))</f>
        <v>#VALUE!</v>
      </c>
      <c r="I380" s="1033" t="e">
        <f t="shared" si="367"/>
        <v>#VALUE!</v>
      </c>
      <c r="J380" s="1033" t="e">
        <f t="shared" si="367"/>
        <v>#VALUE!</v>
      </c>
      <c r="K380" s="1033" t="e">
        <f t="shared" si="367"/>
        <v>#VALUE!</v>
      </c>
      <c r="L380" s="1033" t="e">
        <f t="shared" si="367"/>
        <v>#VALUE!</v>
      </c>
      <c r="M380" s="1033" t="e">
        <f t="shared" si="367"/>
        <v>#VALUE!</v>
      </c>
      <c r="N380" s="1033" t="e">
        <f t="shared" si="367"/>
        <v>#VALUE!</v>
      </c>
      <c r="O380" s="1033" t="e">
        <f t="shared" si="367"/>
        <v>#VALUE!</v>
      </c>
      <c r="P380" s="1033" t="e">
        <f t="shared" si="367"/>
        <v>#VALUE!</v>
      </c>
      <c r="Q380" s="1033" t="e">
        <f t="shared" si="367"/>
        <v>#VALUE!</v>
      </c>
      <c r="R380" s="1033" t="e">
        <f t="shared" si="367"/>
        <v>#VALUE!</v>
      </c>
      <c r="S380" s="1033" t="e">
        <f t="shared" si="367"/>
        <v>#VALUE!</v>
      </c>
      <c r="T380" s="1033" t="e">
        <f t="shared" si="367"/>
        <v>#VALUE!</v>
      </c>
      <c r="U380" s="1033" t="e">
        <f t="shared" si="367"/>
        <v>#VALUE!</v>
      </c>
      <c r="V380" s="1033" t="e">
        <f t="shared" si="367"/>
        <v>#VALUE!</v>
      </c>
      <c r="W380" s="1033" t="e">
        <f t="shared" si="367"/>
        <v>#VALUE!</v>
      </c>
      <c r="X380" s="1033" t="e">
        <f t="shared" si="367"/>
        <v>#VALUE!</v>
      </c>
      <c r="Y380" s="1033" t="e">
        <f t="shared" si="367"/>
        <v>#VALUE!</v>
      </c>
      <c r="Z380" s="1033" t="e">
        <f t="shared" si="367"/>
        <v>#VALUE!</v>
      </c>
      <c r="AA380" s="1033" t="e">
        <f t="shared" si="367"/>
        <v>#VALUE!</v>
      </c>
      <c r="AB380" s="1033" t="e">
        <f t="shared" si="367"/>
        <v>#VALUE!</v>
      </c>
      <c r="AC380" s="1033" t="e">
        <f t="shared" si="367"/>
        <v>#VALUE!</v>
      </c>
      <c r="AD380" s="1033" t="e">
        <f t="shared" si="367"/>
        <v>#VALUE!</v>
      </c>
      <c r="AE380" s="1033" t="e">
        <f t="shared" si="367"/>
        <v>#VALUE!</v>
      </c>
      <c r="AF380" s="1033" t="e">
        <f t="shared" si="367"/>
        <v>#VALUE!</v>
      </c>
      <c r="AG380" s="1033" t="e">
        <f t="shared" si="362"/>
        <v>#VALUE!</v>
      </c>
      <c r="AH380" s="1033" t="e">
        <f t="shared" si="362"/>
        <v>#VALUE!</v>
      </c>
      <c r="AI380" s="1033" t="e">
        <f t="shared" si="362"/>
        <v>#VALUE!</v>
      </c>
      <c r="AJ380" s="1033" t="e">
        <f t="shared" si="362"/>
        <v>#VALUE!</v>
      </c>
      <c r="AK380" s="1033" t="e">
        <f t="shared" si="362"/>
        <v>#VALUE!</v>
      </c>
      <c r="AL380" s="1033" t="e">
        <f t="shared" si="363"/>
        <v>#VALUE!</v>
      </c>
      <c r="AM380" s="1033" t="e">
        <f t="shared" si="363"/>
        <v>#VALUE!</v>
      </c>
      <c r="AN380" s="1033" t="e">
        <f t="shared" si="363"/>
        <v>#VALUE!</v>
      </c>
      <c r="AO380" s="1033" t="e">
        <f t="shared" si="363"/>
        <v>#VALUE!</v>
      </c>
      <c r="AP380" s="1033" t="e">
        <f t="shared" si="363"/>
        <v>#VALUE!</v>
      </c>
      <c r="AQ380" s="1033" t="e">
        <f t="shared" ref="AQ380:BO380" si="368">IF(AND(AQ407="",AQ327=""),"",IF(AQ327=0,"not appl.",AQ407/AQ327))</f>
        <v>#VALUE!</v>
      </c>
      <c r="AR380" s="1033" t="e">
        <f t="shared" si="368"/>
        <v>#VALUE!</v>
      </c>
      <c r="AS380" s="1033" t="e">
        <f t="shared" si="368"/>
        <v>#VALUE!</v>
      </c>
      <c r="AT380" s="1033" t="e">
        <f t="shared" si="368"/>
        <v>#VALUE!</v>
      </c>
      <c r="AU380" s="1033" t="e">
        <f t="shared" si="368"/>
        <v>#VALUE!</v>
      </c>
      <c r="AV380" s="1033" t="e">
        <f t="shared" si="368"/>
        <v>#VALUE!</v>
      </c>
      <c r="AW380" s="1033" t="e">
        <f t="shared" si="368"/>
        <v>#VALUE!</v>
      </c>
      <c r="AX380" s="1033" t="e">
        <f t="shared" si="368"/>
        <v>#VALUE!</v>
      </c>
      <c r="AY380" s="1033" t="e">
        <f t="shared" si="368"/>
        <v>#VALUE!</v>
      </c>
      <c r="AZ380" s="1033" t="e">
        <f t="shared" si="368"/>
        <v>#VALUE!</v>
      </c>
      <c r="BA380" s="1033" t="e">
        <f t="shared" si="368"/>
        <v>#VALUE!</v>
      </c>
      <c r="BB380" s="1033" t="e">
        <f t="shared" si="368"/>
        <v>#VALUE!</v>
      </c>
      <c r="BC380" s="1033" t="e">
        <f t="shared" si="368"/>
        <v>#VALUE!</v>
      </c>
      <c r="BD380" s="1033" t="e">
        <f t="shared" si="368"/>
        <v>#VALUE!</v>
      </c>
      <c r="BE380" s="1033" t="e">
        <f t="shared" si="368"/>
        <v>#VALUE!</v>
      </c>
      <c r="BF380" s="1033" t="e">
        <f t="shared" si="368"/>
        <v>#VALUE!</v>
      </c>
      <c r="BG380" s="1033" t="e">
        <f t="shared" si="368"/>
        <v>#VALUE!</v>
      </c>
      <c r="BH380" s="1033" t="e">
        <f t="shared" si="368"/>
        <v>#VALUE!</v>
      </c>
      <c r="BI380" s="1033" t="e">
        <f t="shared" si="368"/>
        <v>#VALUE!</v>
      </c>
      <c r="BJ380" s="1033" t="e">
        <f t="shared" si="368"/>
        <v>#VALUE!</v>
      </c>
      <c r="BK380" s="1033" t="e">
        <f t="shared" si="368"/>
        <v>#VALUE!</v>
      </c>
      <c r="BL380" s="1033" t="e">
        <f t="shared" si="368"/>
        <v>#VALUE!</v>
      </c>
      <c r="BM380" s="1033" t="e">
        <f t="shared" si="368"/>
        <v>#VALUE!</v>
      </c>
      <c r="BN380" s="1033" t="e">
        <f t="shared" si="368"/>
        <v>#VALUE!</v>
      </c>
      <c r="BO380" s="1033" t="e">
        <f t="shared" si="368"/>
        <v>#VALUE!</v>
      </c>
    </row>
    <row r="381" spans="2:67" ht="12.75" customHeight="1">
      <c r="B381" s="772">
        <f t="shared" si="359"/>
        <v>205</v>
      </c>
      <c r="C381" s="60"/>
      <c r="D381" s="701" t="s">
        <v>771</v>
      </c>
      <c r="E381" s="702" t="s">
        <v>117</v>
      </c>
      <c r="F381" s="709"/>
      <c r="G381" s="1033" t="e">
        <f t="shared" si="360"/>
        <v>#VALUE!</v>
      </c>
      <c r="H381" s="1033" t="e">
        <f t="shared" ref="H381:AF381" si="369">IF(AND(H408="",H328=""),"",IF(H328=0,"not appl.",H408/H328))</f>
        <v>#VALUE!</v>
      </c>
      <c r="I381" s="1033" t="e">
        <f t="shared" si="369"/>
        <v>#VALUE!</v>
      </c>
      <c r="J381" s="1033" t="e">
        <f t="shared" si="369"/>
        <v>#VALUE!</v>
      </c>
      <c r="K381" s="1033" t="e">
        <f t="shared" si="369"/>
        <v>#VALUE!</v>
      </c>
      <c r="L381" s="1033" t="e">
        <f t="shared" si="369"/>
        <v>#VALUE!</v>
      </c>
      <c r="M381" s="1033" t="e">
        <f t="shared" si="369"/>
        <v>#VALUE!</v>
      </c>
      <c r="N381" s="1033" t="e">
        <f t="shared" si="369"/>
        <v>#VALUE!</v>
      </c>
      <c r="O381" s="1033" t="e">
        <f t="shared" si="369"/>
        <v>#VALUE!</v>
      </c>
      <c r="P381" s="1033" t="e">
        <f t="shared" si="369"/>
        <v>#VALUE!</v>
      </c>
      <c r="Q381" s="1033" t="e">
        <f t="shared" si="369"/>
        <v>#VALUE!</v>
      </c>
      <c r="R381" s="1033" t="e">
        <f t="shared" si="369"/>
        <v>#VALUE!</v>
      </c>
      <c r="S381" s="1033" t="e">
        <f t="shared" si="369"/>
        <v>#VALUE!</v>
      </c>
      <c r="T381" s="1033" t="e">
        <f t="shared" si="369"/>
        <v>#VALUE!</v>
      </c>
      <c r="U381" s="1033" t="e">
        <f t="shared" si="369"/>
        <v>#VALUE!</v>
      </c>
      <c r="V381" s="1033" t="e">
        <f t="shared" si="369"/>
        <v>#VALUE!</v>
      </c>
      <c r="W381" s="1033" t="e">
        <f t="shared" si="369"/>
        <v>#VALUE!</v>
      </c>
      <c r="X381" s="1033" t="e">
        <f t="shared" si="369"/>
        <v>#VALUE!</v>
      </c>
      <c r="Y381" s="1033" t="e">
        <f t="shared" si="369"/>
        <v>#VALUE!</v>
      </c>
      <c r="Z381" s="1033" t="e">
        <f t="shared" si="369"/>
        <v>#VALUE!</v>
      </c>
      <c r="AA381" s="1033" t="e">
        <f t="shared" si="369"/>
        <v>#VALUE!</v>
      </c>
      <c r="AB381" s="1033" t="e">
        <f t="shared" si="369"/>
        <v>#VALUE!</v>
      </c>
      <c r="AC381" s="1033" t="e">
        <f t="shared" si="369"/>
        <v>#VALUE!</v>
      </c>
      <c r="AD381" s="1033" t="e">
        <f t="shared" si="369"/>
        <v>#VALUE!</v>
      </c>
      <c r="AE381" s="1033" t="e">
        <f t="shared" si="369"/>
        <v>#VALUE!</v>
      </c>
      <c r="AF381" s="1033" t="e">
        <f t="shared" si="369"/>
        <v>#VALUE!</v>
      </c>
      <c r="AG381" s="1033" t="e">
        <f t="shared" si="362"/>
        <v>#VALUE!</v>
      </c>
      <c r="AH381" s="1033" t="e">
        <f t="shared" si="362"/>
        <v>#VALUE!</v>
      </c>
      <c r="AI381" s="1033" t="e">
        <f t="shared" si="362"/>
        <v>#VALUE!</v>
      </c>
      <c r="AJ381" s="1033" t="e">
        <f t="shared" si="362"/>
        <v>#VALUE!</v>
      </c>
      <c r="AK381" s="1033" t="e">
        <f t="shared" si="362"/>
        <v>#VALUE!</v>
      </c>
      <c r="AL381" s="1033" t="e">
        <f t="shared" si="363"/>
        <v>#VALUE!</v>
      </c>
      <c r="AM381" s="1033" t="e">
        <f t="shared" si="363"/>
        <v>#VALUE!</v>
      </c>
      <c r="AN381" s="1033" t="e">
        <f t="shared" si="363"/>
        <v>#VALUE!</v>
      </c>
      <c r="AO381" s="1033" t="e">
        <f t="shared" si="363"/>
        <v>#VALUE!</v>
      </c>
      <c r="AP381" s="1033" t="e">
        <f t="shared" si="363"/>
        <v>#VALUE!</v>
      </c>
      <c r="AQ381" s="1033" t="e">
        <f t="shared" ref="AQ381:BO381" si="370">IF(AND(AQ408="",AQ328=""),"",IF(AQ328=0,"not appl.",AQ408/AQ328))</f>
        <v>#VALUE!</v>
      </c>
      <c r="AR381" s="1033" t="e">
        <f t="shared" si="370"/>
        <v>#VALUE!</v>
      </c>
      <c r="AS381" s="1033" t="e">
        <f t="shared" si="370"/>
        <v>#VALUE!</v>
      </c>
      <c r="AT381" s="1033" t="e">
        <f t="shared" si="370"/>
        <v>#VALUE!</v>
      </c>
      <c r="AU381" s="1033" t="e">
        <f t="shared" si="370"/>
        <v>#VALUE!</v>
      </c>
      <c r="AV381" s="1033" t="e">
        <f t="shared" si="370"/>
        <v>#VALUE!</v>
      </c>
      <c r="AW381" s="1033" t="e">
        <f t="shared" si="370"/>
        <v>#VALUE!</v>
      </c>
      <c r="AX381" s="1033" t="e">
        <f t="shared" si="370"/>
        <v>#VALUE!</v>
      </c>
      <c r="AY381" s="1033" t="e">
        <f t="shared" si="370"/>
        <v>#VALUE!</v>
      </c>
      <c r="AZ381" s="1033" t="e">
        <f t="shared" si="370"/>
        <v>#VALUE!</v>
      </c>
      <c r="BA381" s="1033" t="e">
        <f t="shared" si="370"/>
        <v>#VALUE!</v>
      </c>
      <c r="BB381" s="1033" t="e">
        <f t="shared" si="370"/>
        <v>#VALUE!</v>
      </c>
      <c r="BC381" s="1033" t="e">
        <f t="shared" si="370"/>
        <v>#VALUE!</v>
      </c>
      <c r="BD381" s="1033" t="e">
        <f t="shared" si="370"/>
        <v>#VALUE!</v>
      </c>
      <c r="BE381" s="1033" t="e">
        <f t="shared" si="370"/>
        <v>#VALUE!</v>
      </c>
      <c r="BF381" s="1033" t="e">
        <f t="shared" si="370"/>
        <v>#VALUE!</v>
      </c>
      <c r="BG381" s="1033" t="e">
        <f t="shared" si="370"/>
        <v>#VALUE!</v>
      </c>
      <c r="BH381" s="1033" t="e">
        <f t="shared" si="370"/>
        <v>#VALUE!</v>
      </c>
      <c r="BI381" s="1033" t="e">
        <f t="shared" si="370"/>
        <v>#VALUE!</v>
      </c>
      <c r="BJ381" s="1033" t="e">
        <f t="shared" si="370"/>
        <v>#VALUE!</v>
      </c>
      <c r="BK381" s="1033" t="e">
        <f t="shared" si="370"/>
        <v>#VALUE!</v>
      </c>
      <c r="BL381" s="1033" t="e">
        <f t="shared" si="370"/>
        <v>#VALUE!</v>
      </c>
      <c r="BM381" s="1033" t="e">
        <f t="shared" si="370"/>
        <v>#VALUE!</v>
      </c>
      <c r="BN381" s="1033" t="e">
        <f t="shared" si="370"/>
        <v>#VALUE!</v>
      </c>
      <c r="BO381" s="1033" t="e">
        <f t="shared" si="370"/>
        <v>#VALUE!</v>
      </c>
    </row>
    <row r="382" spans="2:67" ht="12.75" customHeight="1">
      <c r="B382" s="772">
        <f t="shared" si="359"/>
        <v>206</v>
      </c>
      <c r="C382" s="60"/>
      <c r="D382" s="701" t="s">
        <v>797</v>
      </c>
      <c r="E382" s="702" t="s">
        <v>117</v>
      </c>
      <c r="F382" s="709"/>
      <c r="G382" s="1033" t="e">
        <f t="shared" si="360"/>
        <v>#VALUE!</v>
      </c>
      <c r="H382" s="1033" t="e">
        <f t="shared" ref="H382:AF382" si="371">IF(AND(H409="",H329=""),"",IF(H329=0,"not appl.",H409/H329))</f>
        <v>#VALUE!</v>
      </c>
      <c r="I382" s="1033" t="e">
        <f t="shared" si="371"/>
        <v>#VALUE!</v>
      </c>
      <c r="J382" s="1033" t="e">
        <f t="shared" si="371"/>
        <v>#VALUE!</v>
      </c>
      <c r="K382" s="1033" t="e">
        <f t="shared" si="371"/>
        <v>#VALUE!</v>
      </c>
      <c r="L382" s="1033" t="e">
        <f t="shared" si="371"/>
        <v>#VALUE!</v>
      </c>
      <c r="M382" s="1033" t="e">
        <f t="shared" si="371"/>
        <v>#VALUE!</v>
      </c>
      <c r="N382" s="1033" t="e">
        <f t="shared" si="371"/>
        <v>#VALUE!</v>
      </c>
      <c r="O382" s="1033" t="e">
        <f t="shared" si="371"/>
        <v>#VALUE!</v>
      </c>
      <c r="P382" s="1033" t="e">
        <f t="shared" si="371"/>
        <v>#VALUE!</v>
      </c>
      <c r="Q382" s="1033" t="e">
        <f t="shared" si="371"/>
        <v>#VALUE!</v>
      </c>
      <c r="R382" s="1033" t="e">
        <f t="shared" si="371"/>
        <v>#VALUE!</v>
      </c>
      <c r="S382" s="1033" t="e">
        <f t="shared" si="371"/>
        <v>#VALUE!</v>
      </c>
      <c r="T382" s="1033" t="e">
        <f t="shared" si="371"/>
        <v>#VALUE!</v>
      </c>
      <c r="U382" s="1033" t="e">
        <f t="shared" si="371"/>
        <v>#VALUE!</v>
      </c>
      <c r="V382" s="1033" t="e">
        <f t="shared" si="371"/>
        <v>#VALUE!</v>
      </c>
      <c r="W382" s="1033" t="e">
        <f t="shared" si="371"/>
        <v>#VALUE!</v>
      </c>
      <c r="X382" s="1033" t="e">
        <f t="shared" si="371"/>
        <v>#VALUE!</v>
      </c>
      <c r="Y382" s="1033" t="e">
        <f t="shared" si="371"/>
        <v>#VALUE!</v>
      </c>
      <c r="Z382" s="1033" t="e">
        <f t="shared" si="371"/>
        <v>#VALUE!</v>
      </c>
      <c r="AA382" s="1033" t="e">
        <f t="shared" si="371"/>
        <v>#VALUE!</v>
      </c>
      <c r="AB382" s="1033" t="e">
        <f t="shared" si="371"/>
        <v>#VALUE!</v>
      </c>
      <c r="AC382" s="1033" t="e">
        <f t="shared" si="371"/>
        <v>#VALUE!</v>
      </c>
      <c r="AD382" s="1033" t="e">
        <f t="shared" si="371"/>
        <v>#VALUE!</v>
      </c>
      <c r="AE382" s="1033" t="e">
        <f t="shared" si="371"/>
        <v>#VALUE!</v>
      </c>
      <c r="AF382" s="1033" t="e">
        <f t="shared" si="371"/>
        <v>#VALUE!</v>
      </c>
      <c r="AG382" s="1033" t="e">
        <f t="shared" si="362"/>
        <v>#VALUE!</v>
      </c>
      <c r="AH382" s="1033" t="e">
        <f t="shared" si="362"/>
        <v>#VALUE!</v>
      </c>
      <c r="AI382" s="1033" t="e">
        <f t="shared" si="362"/>
        <v>#VALUE!</v>
      </c>
      <c r="AJ382" s="1033" t="e">
        <f t="shared" si="362"/>
        <v>#VALUE!</v>
      </c>
      <c r="AK382" s="1033" t="e">
        <f t="shared" si="362"/>
        <v>#VALUE!</v>
      </c>
      <c r="AL382" s="1033" t="e">
        <f t="shared" si="363"/>
        <v>#VALUE!</v>
      </c>
      <c r="AM382" s="1033" t="e">
        <f t="shared" si="363"/>
        <v>#VALUE!</v>
      </c>
      <c r="AN382" s="1033" t="e">
        <f t="shared" si="363"/>
        <v>#VALUE!</v>
      </c>
      <c r="AO382" s="1033" t="e">
        <f t="shared" si="363"/>
        <v>#VALUE!</v>
      </c>
      <c r="AP382" s="1033" t="e">
        <f t="shared" si="363"/>
        <v>#VALUE!</v>
      </c>
      <c r="AQ382" s="1033" t="e">
        <f t="shared" ref="AQ382:BO382" si="372">IF(AND(AQ409="",AQ329=""),"",IF(AQ329=0,"not appl.",AQ409/AQ329))</f>
        <v>#VALUE!</v>
      </c>
      <c r="AR382" s="1033" t="e">
        <f t="shared" si="372"/>
        <v>#VALUE!</v>
      </c>
      <c r="AS382" s="1033" t="e">
        <f t="shared" si="372"/>
        <v>#VALUE!</v>
      </c>
      <c r="AT382" s="1033" t="e">
        <f t="shared" si="372"/>
        <v>#VALUE!</v>
      </c>
      <c r="AU382" s="1033" t="e">
        <f t="shared" si="372"/>
        <v>#VALUE!</v>
      </c>
      <c r="AV382" s="1033" t="e">
        <f t="shared" si="372"/>
        <v>#VALUE!</v>
      </c>
      <c r="AW382" s="1033" t="e">
        <f t="shared" si="372"/>
        <v>#VALUE!</v>
      </c>
      <c r="AX382" s="1033" t="e">
        <f t="shared" si="372"/>
        <v>#VALUE!</v>
      </c>
      <c r="AY382" s="1033" t="e">
        <f t="shared" si="372"/>
        <v>#VALUE!</v>
      </c>
      <c r="AZ382" s="1033" t="e">
        <f t="shared" si="372"/>
        <v>#VALUE!</v>
      </c>
      <c r="BA382" s="1033" t="e">
        <f t="shared" si="372"/>
        <v>#VALUE!</v>
      </c>
      <c r="BB382" s="1033" t="e">
        <f t="shared" si="372"/>
        <v>#VALUE!</v>
      </c>
      <c r="BC382" s="1033" t="e">
        <f t="shared" si="372"/>
        <v>#VALUE!</v>
      </c>
      <c r="BD382" s="1033" t="e">
        <f t="shared" si="372"/>
        <v>#VALUE!</v>
      </c>
      <c r="BE382" s="1033" t="e">
        <f t="shared" si="372"/>
        <v>#VALUE!</v>
      </c>
      <c r="BF382" s="1033" t="e">
        <f t="shared" si="372"/>
        <v>#VALUE!</v>
      </c>
      <c r="BG382" s="1033" t="e">
        <f t="shared" si="372"/>
        <v>#VALUE!</v>
      </c>
      <c r="BH382" s="1033" t="e">
        <f t="shared" si="372"/>
        <v>#VALUE!</v>
      </c>
      <c r="BI382" s="1033" t="e">
        <f t="shared" si="372"/>
        <v>#VALUE!</v>
      </c>
      <c r="BJ382" s="1033" t="e">
        <f t="shared" si="372"/>
        <v>#VALUE!</v>
      </c>
      <c r="BK382" s="1033" t="e">
        <f t="shared" si="372"/>
        <v>#VALUE!</v>
      </c>
      <c r="BL382" s="1033" t="e">
        <f t="shared" si="372"/>
        <v>#VALUE!</v>
      </c>
      <c r="BM382" s="1033" t="e">
        <f t="shared" si="372"/>
        <v>#VALUE!</v>
      </c>
      <c r="BN382" s="1033" t="e">
        <f t="shared" si="372"/>
        <v>#VALUE!</v>
      </c>
      <c r="BO382" s="1033" t="e">
        <f t="shared" si="372"/>
        <v>#VALUE!</v>
      </c>
    </row>
    <row r="383" spans="2:67" ht="12.75" customHeight="1">
      <c r="B383" s="772">
        <f t="shared" si="359"/>
        <v>207</v>
      </c>
      <c r="C383" s="60"/>
      <c r="D383" s="701" t="s">
        <v>798</v>
      </c>
      <c r="E383" s="702" t="s">
        <v>117</v>
      </c>
      <c r="F383" s="709"/>
      <c r="G383" s="1033" t="e">
        <f t="shared" si="360"/>
        <v>#VALUE!</v>
      </c>
      <c r="H383" s="1033" t="e">
        <f t="shared" ref="H383:AF383" si="373">IF(AND(H410="",H330=""),"",IF(H330=0,"not appl.",H410/H330))</f>
        <v>#VALUE!</v>
      </c>
      <c r="I383" s="1033" t="e">
        <f t="shared" si="373"/>
        <v>#VALUE!</v>
      </c>
      <c r="J383" s="1033" t="e">
        <f t="shared" si="373"/>
        <v>#VALUE!</v>
      </c>
      <c r="K383" s="1033" t="e">
        <f t="shared" si="373"/>
        <v>#VALUE!</v>
      </c>
      <c r="L383" s="1033" t="e">
        <f t="shared" si="373"/>
        <v>#VALUE!</v>
      </c>
      <c r="M383" s="1033" t="e">
        <f t="shared" si="373"/>
        <v>#VALUE!</v>
      </c>
      <c r="N383" s="1033" t="e">
        <f t="shared" si="373"/>
        <v>#VALUE!</v>
      </c>
      <c r="O383" s="1033" t="e">
        <f t="shared" si="373"/>
        <v>#VALUE!</v>
      </c>
      <c r="P383" s="1033" t="e">
        <f t="shared" si="373"/>
        <v>#VALUE!</v>
      </c>
      <c r="Q383" s="1033" t="e">
        <f t="shared" si="373"/>
        <v>#VALUE!</v>
      </c>
      <c r="R383" s="1033" t="e">
        <f t="shared" si="373"/>
        <v>#VALUE!</v>
      </c>
      <c r="S383" s="1033" t="e">
        <f t="shared" si="373"/>
        <v>#VALUE!</v>
      </c>
      <c r="T383" s="1033" t="e">
        <f t="shared" si="373"/>
        <v>#VALUE!</v>
      </c>
      <c r="U383" s="1033" t="e">
        <f t="shared" si="373"/>
        <v>#VALUE!</v>
      </c>
      <c r="V383" s="1033" t="e">
        <f t="shared" si="373"/>
        <v>#VALUE!</v>
      </c>
      <c r="W383" s="1033" t="e">
        <f t="shared" si="373"/>
        <v>#VALUE!</v>
      </c>
      <c r="X383" s="1033" t="e">
        <f t="shared" si="373"/>
        <v>#VALUE!</v>
      </c>
      <c r="Y383" s="1033" t="e">
        <f t="shared" si="373"/>
        <v>#VALUE!</v>
      </c>
      <c r="Z383" s="1033" t="e">
        <f t="shared" si="373"/>
        <v>#VALUE!</v>
      </c>
      <c r="AA383" s="1033" t="e">
        <f t="shared" si="373"/>
        <v>#VALUE!</v>
      </c>
      <c r="AB383" s="1033" t="e">
        <f t="shared" si="373"/>
        <v>#VALUE!</v>
      </c>
      <c r="AC383" s="1033" t="e">
        <f t="shared" si="373"/>
        <v>#VALUE!</v>
      </c>
      <c r="AD383" s="1033" t="e">
        <f t="shared" si="373"/>
        <v>#VALUE!</v>
      </c>
      <c r="AE383" s="1033" t="e">
        <f t="shared" si="373"/>
        <v>#VALUE!</v>
      </c>
      <c r="AF383" s="1033" t="e">
        <f t="shared" si="373"/>
        <v>#VALUE!</v>
      </c>
      <c r="AG383" s="1033" t="e">
        <f t="shared" si="362"/>
        <v>#VALUE!</v>
      </c>
      <c r="AH383" s="1033" t="e">
        <f t="shared" si="362"/>
        <v>#VALUE!</v>
      </c>
      <c r="AI383" s="1033" t="e">
        <f t="shared" si="362"/>
        <v>#VALUE!</v>
      </c>
      <c r="AJ383" s="1033" t="e">
        <f t="shared" si="362"/>
        <v>#VALUE!</v>
      </c>
      <c r="AK383" s="1033" t="e">
        <f t="shared" si="362"/>
        <v>#VALUE!</v>
      </c>
      <c r="AL383" s="1033" t="e">
        <f t="shared" si="363"/>
        <v>#VALUE!</v>
      </c>
      <c r="AM383" s="1033" t="e">
        <f t="shared" si="363"/>
        <v>#VALUE!</v>
      </c>
      <c r="AN383" s="1033" t="e">
        <f t="shared" si="363"/>
        <v>#VALUE!</v>
      </c>
      <c r="AO383" s="1033" t="e">
        <f t="shared" si="363"/>
        <v>#VALUE!</v>
      </c>
      <c r="AP383" s="1033" t="e">
        <f t="shared" si="363"/>
        <v>#VALUE!</v>
      </c>
      <c r="AQ383" s="1033" t="e">
        <f t="shared" ref="AQ383:BO383" si="374">IF(AND(AQ410="",AQ330=""),"",IF(AQ330=0,"not appl.",AQ410/AQ330))</f>
        <v>#VALUE!</v>
      </c>
      <c r="AR383" s="1033" t="e">
        <f t="shared" si="374"/>
        <v>#VALUE!</v>
      </c>
      <c r="AS383" s="1033" t="e">
        <f t="shared" si="374"/>
        <v>#VALUE!</v>
      </c>
      <c r="AT383" s="1033" t="e">
        <f t="shared" si="374"/>
        <v>#VALUE!</v>
      </c>
      <c r="AU383" s="1033" t="e">
        <f t="shared" si="374"/>
        <v>#VALUE!</v>
      </c>
      <c r="AV383" s="1033" t="e">
        <f t="shared" si="374"/>
        <v>#VALUE!</v>
      </c>
      <c r="AW383" s="1033" t="e">
        <f t="shared" si="374"/>
        <v>#VALUE!</v>
      </c>
      <c r="AX383" s="1033" t="e">
        <f t="shared" si="374"/>
        <v>#VALUE!</v>
      </c>
      <c r="AY383" s="1033" t="e">
        <f t="shared" si="374"/>
        <v>#VALUE!</v>
      </c>
      <c r="AZ383" s="1033" t="e">
        <f t="shared" si="374"/>
        <v>#VALUE!</v>
      </c>
      <c r="BA383" s="1033" t="e">
        <f t="shared" si="374"/>
        <v>#VALUE!</v>
      </c>
      <c r="BB383" s="1033" t="e">
        <f t="shared" si="374"/>
        <v>#VALUE!</v>
      </c>
      <c r="BC383" s="1033" t="e">
        <f t="shared" si="374"/>
        <v>#VALUE!</v>
      </c>
      <c r="BD383" s="1033" t="e">
        <f t="shared" si="374"/>
        <v>#VALUE!</v>
      </c>
      <c r="BE383" s="1033" t="e">
        <f t="shared" si="374"/>
        <v>#VALUE!</v>
      </c>
      <c r="BF383" s="1033" t="e">
        <f t="shared" si="374"/>
        <v>#VALUE!</v>
      </c>
      <c r="BG383" s="1033" t="e">
        <f t="shared" si="374"/>
        <v>#VALUE!</v>
      </c>
      <c r="BH383" s="1033" t="e">
        <f t="shared" si="374"/>
        <v>#VALUE!</v>
      </c>
      <c r="BI383" s="1033" t="e">
        <f t="shared" si="374"/>
        <v>#VALUE!</v>
      </c>
      <c r="BJ383" s="1033" t="e">
        <f t="shared" si="374"/>
        <v>#VALUE!</v>
      </c>
      <c r="BK383" s="1033" t="e">
        <f t="shared" si="374"/>
        <v>#VALUE!</v>
      </c>
      <c r="BL383" s="1033" t="e">
        <f t="shared" si="374"/>
        <v>#VALUE!</v>
      </c>
      <c r="BM383" s="1033" t="e">
        <f t="shared" si="374"/>
        <v>#VALUE!</v>
      </c>
      <c r="BN383" s="1033" t="e">
        <f t="shared" si="374"/>
        <v>#VALUE!</v>
      </c>
      <c r="BO383" s="1033" t="e">
        <f t="shared" si="374"/>
        <v>#VALUE!</v>
      </c>
    </row>
    <row r="384" spans="2:67" ht="12.75" customHeight="1">
      <c r="B384" s="772">
        <f t="shared" si="359"/>
        <v>208</v>
      </c>
      <c r="C384" s="60"/>
      <c r="D384" s="701" t="s">
        <v>772</v>
      </c>
      <c r="E384" s="702" t="s">
        <v>117</v>
      </c>
      <c r="F384" s="709"/>
      <c r="G384" s="1033" t="e">
        <f t="shared" si="360"/>
        <v>#VALUE!</v>
      </c>
      <c r="H384" s="1033" t="e">
        <f t="shared" ref="H384:AF384" si="375">IF(AND(H411="",H331=""),"",IF(H331=0,"not appl.",H411/H331))</f>
        <v>#VALUE!</v>
      </c>
      <c r="I384" s="1033" t="e">
        <f t="shared" si="375"/>
        <v>#VALUE!</v>
      </c>
      <c r="J384" s="1033" t="e">
        <f t="shared" si="375"/>
        <v>#VALUE!</v>
      </c>
      <c r="K384" s="1033" t="e">
        <f t="shared" si="375"/>
        <v>#VALUE!</v>
      </c>
      <c r="L384" s="1033" t="e">
        <f t="shared" si="375"/>
        <v>#VALUE!</v>
      </c>
      <c r="M384" s="1033" t="e">
        <f t="shared" si="375"/>
        <v>#VALUE!</v>
      </c>
      <c r="N384" s="1033" t="e">
        <f t="shared" si="375"/>
        <v>#VALUE!</v>
      </c>
      <c r="O384" s="1033" t="e">
        <f t="shared" si="375"/>
        <v>#VALUE!</v>
      </c>
      <c r="P384" s="1033" t="e">
        <f t="shared" si="375"/>
        <v>#VALUE!</v>
      </c>
      <c r="Q384" s="1033" t="e">
        <f t="shared" si="375"/>
        <v>#VALUE!</v>
      </c>
      <c r="R384" s="1033" t="e">
        <f t="shared" si="375"/>
        <v>#VALUE!</v>
      </c>
      <c r="S384" s="1033" t="e">
        <f t="shared" si="375"/>
        <v>#VALUE!</v>
      </c>
      <c r="T384" s="1033" t="e">
        <f t="shared" si="375"/>
        <v>#VALUE!</v>
      </c>
      <c r="U384" s="1033" t="e">
        <f t="shared" si="375"/>
        <v>#VALUE!</v>
      </c>
      <c r="V384" s="1033" t="e">
        <f t="shared" si="375"/>
        <v>#VALUE!</v>
      </c>
      <c r="W384" s="1033" t="e">
        <f t="shared" si="375"/>
        <v>#VALUE!</v>
      </c>
      <c r="X384" s="1033" t="e">
        <f t="shared" si="375"/>
        <v>#VALUE!</v>
      </c>
      <c r="Y384" s="1033" t="e">
        <f t="shared" si="375"/>
        <v>#VALUE!</v>
      </c>
      <c r="Z384" s="1033" t="e">
        <f t="shared" si="375"/>
        <v>#VALUE!</v>
      </c>
      <c r="AA384" s="1033" t="e">
        <f t="shared" si="375"/>
        <v>#VALUE!</v>
      </c>
      <c r="AB384" s="1033" t="e">
        <f t="shared" si="375"/>
        <v>#VALUE!</v>
      </c>
      <c r="AC384" s="1033" t="e">
        <f t="shared" si="375"/>
        <v>#VALUE!</v>
      </c>
      <c r="AD384" s="1033" t="e">
        <f t="shared" si="375"/>
        <v>#VALUE!</v>
      </c>
      <c r="AE384" s="1033" t="e">
        <f t="shared" si="375"/>
        <v>#VALUE!</v>
      </c>
      <c r="AF384" s="1033" t="e">
        <f t="shared" si="375"/>
        <v>#VALUE!</v>
      </c>
      <c r="AG384" s="1033" t="e">
        <f t="shared" si="362"/>
        <v>#VALUE!</v>
      </c>
      <c r="AH384" s="1033" t="e">
        <f t="shared" si="362"/>
        <v>#VALUE!</v>
      </c>
      <c r="AI384" s="1033" t="e">
        <f t="shared" si="362"/>
        <v>#VALUE!</v>
      </c>
      <c r="AJ384" s="1033" t="e">
        <f t="shared" si="362"/>
        <v>#VALUE!</v>
      </c>
      <c r="AK384" s="1033" t="e">
        <f t="shared" si="362"/>
        <v>#VALUE!</v>
      </c>
      <c r="AL384" s="1033" t="e">
        <f t="shared" si="363"/>
        <v>#VALUE!</v>
      </c>
      <c r="AM384" s="1033" t="e">
        <f t="shared" si="363"/>
        <v>#VALUE!</v>
      </c>
      <c r="AN384" s="1033" t="e">
        <f t="shared" si="363"/>
        <v>#VALUE!</v>
      </c>
      <c r="AO384" s="1033" t="e">
        <f t="shared" si="363"/>
        <v>#VALUE!</v>
      </c>
      <c r="AP384" s="1033" t="e">
        <f t="shared" si="363"/>
        <v>#VALUE!</v>
      </c>
      <c r="AQ384" s="1033" t="e">
        <f t="shared" ref="AQ384:BO384" si="376">IF(AND(AQ411="",AQ331=""),"",IF(AQ331=0,"not appl.",AQ411/AQ331))</f>
        <v>#VALUE!</v>
      </c>
      <c r="AR384" s="1033" t="e">
        <f t="shared" si="376"/>
        <v>#VALUE!</v>
      </c>
      <c r="AS384" s="1033" t="e">
        <f t="shared" si="376"/>
        <v>#VALUE!</v>
      </c>
      <c r="AT384" s="1033" t="e">
        <f t="shared" si="376"/>
        <v>#VALUE!</v>
      </c>
      <c r="AU384" s="1033" t="e">
        <f t="shared" si="376"/>
        <v>#VALUE!</v>
      </c>
      <c r="AV384" s="1033" t="e">
        <f t="shared" si="376"/>
        <v>#VALUE!</v>
      </c>
      <c r="AW384" s="1033" t="e">
        <f t="shared" si="376"/>
        <v>#VALUE!</v>
      </c>
      <c r="AX384" s="1033" t="e">
        <f t="shared" si="376"/>
        <v>#VALUE!</v>
      </c>
      <c r="AY384" s="1033" t="e">
        <f t="shared" si="376"/>
        <v>#VALUE!</v>
      </c>
      <c r="AZ384" s="1033" t="e">
        <f t="shared" si="376"/>
        <v>#VALUE!</v>
      </c>
      <c r="BA384" s="1033" t="e">
        <f t="shared" si="376"/>
        <v>#VALUE!</v>
      </c>
      <c r="BB384" s="1033" t="e">
        <f t="shared" si="376"/>
        <v>#VALUE!</v>
      </c>
      <c r="BC384" s="1033" t="e">
        <f t="shared" si="376"/>
        <v>#VALUE!</v>
      </c>
      <c r="BD384" s="1033" t="e">
        <f t="shared" si="376"/>
        <v>#VALUE!</v>
      </c>
      <c r="BE384" s="1033" t="e">
        <f t="shared" si="376"/>
        <v>#VALUE!</v>
      </c>
      <c r="BF384" s="1033" t="e">
        <f t="shared" si="376"/>
        <v>#VALUE!</v>
      </c>
      <c r="BG384" s="1033" t="e">
        <f t="shared" si="376"/>
        <v>#VALUE!</v>
      </c>
      <c r="BH384" s="1033" t="e">
        <f t="shared" si="376"/>
        <v>#VALUE!</v>
      </c>
      <c r="BI384" s="1033" t="e">
        <f t="shared" si="376"/>
        <v>#VALUE!</v>
      </c>
      <c r="BJ384" s="1033" t="e">
        <f t="shared" si="376"/>
        <v>#VALUE!</v>
      </c>
      <c r="BK384" s="1033" t="e">
        <f t="shared" si="376"/>
        <v>#VALUE!</v>
      </c>
      <c r="BL384" s="1033" t="e">
        <f t="shared" si="376"/>
        <v>#VALUE!</v>
      </c>
      <c r="BM384" s="1033" t="e">
        <f t="shared" si="376"/>
        <v>#VALUE!</v>
      </c>
      <c r="BN384" s="1033" t="e">
        <f t="shared" si="376"/>
        <v>#VALUE!</v>
      </c>
      <c r="BO384" s="1033" t="e">
        <f t="shared" si="376"/>
        <v>#VALUE!</v>
      </c>
    </row>
    <row r="385" spans="2:67" ht="12.75" customHeight="1">
      <c r="B385" s="772">
        <f t="shared" si="359"/>
        <v>209</v>
      </c>
      <c r="C385" s="61"/>
      <c r="D385" s="701" t="s">
        <v>799</v>
      </c>
      <c r="E385" s="702" t="s">
        <v>117</v>
      </c>
      <c r="F385" s="709"/>
      <c r="G385" s="1033" t="e">
        <f t="shared" si="360"/>
        <v>#VALUE!</v>
      </c>
      <c r="H385" s="1033" t="e">
        <f t="shared" ref="H385:AF385" si="377">IF(AND(H412="",H332=""),"",IF(H332=0,"not appl.",H412/H332))</f>
        <v>#VALUE!</v>
      </c>
      <c r="I385" s="1033" t="e">
        <f t="shared" si="377"/>
        <v>#VALUE!</v>
      </c>
      <c r="J385" s="1033" t="e">
        <f t="shared" si="377"/>
        <v>#VALUE!</v>
      </c>
      <c r="K385" s="1033" t="e">
        <f t="shared" si="377"/>
        <v>#VALUE!</v>
      </c>
      <c r="L385" s="1033" t="e">
        <f t="shared" si="377"/>
        <v>#VALUE!</v>
      </c>
      <c r="M385" s="1033" t="e">
        <f t="shared" si="377"/>
        <v>#VALUE!</v>
      </c>
      <c r="N385" s="1033" t="e">
        <f t="shared" si="377"/>
        <v>#VALUE!</v>
      </c>
      <c r="O385" s="1033" t="e">
        <f t="shared" si="377"/>
        <v>#VALUE!</v>
      </c>
      <c r="P385" s="1033" t="e">
        <f t="shared" si="377"/>
        <v>#VALUE!</v>
      </c>
      <c r="Q385" s="1033" t="e">
        <f t="shared" si="377"/>
        <v>#VALUE!</v>
      </c>
      <c r="R385" s="1033" t="e">
        <f t="shared" si="377"/>
        <v>#VALUE!</v>
      </c>
      <c r="S385" s="1033" t="e">
        <f t="shared" si="377"/>
        <v>#VALUE!</v>
      </c>
      <c r="T385" s="1033" t="e">
        <f t="shared" si="377"/>
        <v>#VALUE!</v>
      </c>
      <c r="U385" s="1033" t="e">
        <f t="shared" si="377"/>
        <v>#VALUE!</v>
      </c>
      <c r="V385" s="1033" t="e">
        <f t="shared" si="377"/>
        <v>#VALUE!</v>
      </c>
      <c r="W385" s="1033" t="e">
        <f t="shared" si="377"/>
        <v>#VALUE!</v>
      </c>
      <c r="X385" s="1033" t="e">
        <f t="shared" si="377"/>
        <v>#VALUE!</v>
      </c>
      <c r="Y385" s="1033" t="e">
        <f t="shared" si="377"/>
        <v>#VALUE!</v>
      </c>
      <c r="Z385" s="1033" t="e">
        <f t="shared" si="377"/>
        <v>#VALUE!</v>
      </c>
      <c r="AA385" s="1033" t="e">
        <f t="shared" si="377"/>
        <v>#VALUE!</v>
      </c>
      <c r="AB385" s="1033" t="e">
        <f t="shared" si="377"/>
        <v>#VALUE!</v>
      </c>
      <c r="AC385" s="1033" t="e">
        <f t="shared" si="377"/>
        <v>#VALUE!</v>
      </c>
      <c r="AD385" s="1033" t="e">
        <f t="shared" si="377"/>
        <v>#VALUE!</v>
      </c>
      <c r="AE385" s="1033" t="e">
        <f t="shared" si="377"/>
        <v>#VALUE!</v>
      </c>
      <c r="AF385" s="1033" t="e">
        <f t="shared" si="377"/>
        <v>#VALUE!</v>
      </c>
      <c r="AG385" s="1033" t="e">
        <f t="shared" si="362"/>
        <v>#VALUE!</v>
      </c>
      <c r="AH385" s="1033" t="e">
        <f t="shared" si="362"/>
        <v>#VALUE!</v>
      </c>
      <c r="AI385" s="1033" t="e">
        <f t="shared" si="362"/>
        <v>#VALUE!</v>
      </c>
      <c r="AJ385" s="1033" t="e">
        <f t="shared" si="362"/>
        <v>#VALUE!</v>
      </c>
      <c r="AK385" s="1033" t="e">
        <f t="shared" si="362"/>
        <v>#VALUE!</v>
      </c>
      <c r="AL385" s="1033" t="e">
        <f t="shared" si="363"/>
        <v>#VALUE!</v>
      </c>
      <c r="AM385" s="1033" t="e">
        <f t="shared" si="363"/>
        <v>#VALUE!</v>
      </c>
      <c r="AN385" s="1033" t="e">
        <f t="shared" si="363"/>
        <v>#VALUE!</v>
      </c>
      <c r="AO385" s="1033" t="e">
        <f t="shared" si="363"/>
        <v>#VALUE!</v>
      </c>
      <c r="AP385" s="1033" t="e">
        <f t="shared" si="363"/>
        <v>#VALUE!</v>
      </c>
      <c r="AQ385" s="1033" t="e">
        <f t="shared" ref="AQ385:BO385" si="378">IF(AND(AQ412="",AQ332=""),"",IF(AQ332=0,"not appl.",AQ412/AQ332))</f>
        <v>#VALUE!</v>
      </c>
      <c r="AR385" s="1033" t="e">
        <f t="shared" si="378"/>
        <v>#VALUE!</v>
      </c>
      <c r="AS385" s="1033" t="e">
        <f t="shared" si="378"/>
        <v>#VALUE!</v>
      </c>
      <c r="AT385" s="1033" t="e">
        <f t="shared" si="378"/>
        <v>#VALUE!</v>
      </c>
      <c r="AU385" s="1033" t="e">
        <f t="shared" si="378"/>
        <v>#VALUE!</v>
      </c>
      <c r="AV385" s="1033" t="e">
        <f t="shared" si="378"/>
        <v>#VALUE!</v>
      </c>
      <c r="AW385" s="1033" t="e">
        <f t="shared" si="378"/>
        <v>#VALUE!</v>
      </c>
      <c r="AX385" s="1033" t="e">
        <f t="shared" si="378"/>
        <v>#VALUE!</v>
      </c>
      <c r="AY385" s="1033" t="e">
        <f t="shared" si="378"/>
        <v>#VALUE!</v>
      </c>
      <c r="AZ385" s="1033" t="e">
        <f t="shared" si="378"/>
        <v>#VALUE!</v>
      </c>
      <c r="BA385" s="1033" t="e">
        <f t="shared" si="378"/>
        <v>#VALUE!</v>
      </c>
      <c r="BB385" s="1033" t="e">
        <f t="shared" si="378"/>
        <v>#VALUE!</v>
      </c>
      <c r="BC385" s="1033" t="e">
        <f t="shared" si="378"/>
        <v>#VALUE!</v>
      </c>
      <c r="BD385" s="1033" t="e">
        <f t="shared" si="378"/>
        <v>#VALUE!</v>
      </c>
      <c r="BE385" s="1033" t="e">
        <f t="shared" si="378"/>
        <v>#VALUE!</v>
      </c>
      <c r="BF385" s="1033" t="e">
        <f t="shared" si="378"/>
        <v>#VALUE!</v>
      </c>
      <c r="BG385" s="1033" t="e">
        <f t="shared" si="378"/>
        <v>#VALUE!</v>
      </c>
      <c r="BH385" s="1033" t="e">
        <f t="shared" si="378"/>
        <v>#VALUE!</v>
      </c>
      <c r="BI385" s="1033" t="e">
        <f t="shared" si="378"/>
        <v>#VALUE!</v>
      </c>
      <c r="BJ385" s="1033" t="e">
        <f t="shared" si="378"/>
        <v>#VALUE!</v>
      </c>
      <c r="BK385" s="1033" t="e">
        <f t="shared" si="378"/>
        <v>#VALUE!</v>
      </c>
      <c r="BL385" s="1033" t="e">
        <f t="shared" si="378"/>
        <v>#VALUE!</v>
      </c>
      <c r="BM385" s="1033" t="e">
        <f t="shared" si="378"/>
        <v>#VALUE!</v>
      </c>
      <c r="BN385" s="1033" t="e">
        <f t="shared" si="378"/>
        <v>#VALUE!</v>
      </c>
      <c r="BO385" s="1033" t="e">
        <f t="shared" si="378"/>
        <v>#VALUE!</v>
      </c>
    </row>
    <row r="386" spans="2:67" s="762" customFormat="1" ht="13.5" thickBot="1">
      <c r="B386" s="785"/>
      <c r="C386" s="63"/>
      <c r="D386" s="784"/>
      <c r="E386" s="785"/>
      <c r="F386" s="785"/>
      <c r="G386" s="972"/>
      <c r="H386" s="972"/>
      <c r="I386" s="972"/>
      <c r="J386" s="972"/>
      <c r="K386" s="972"/>
      <c r="L386" s="972"/>
      <c r="M386" s="972"/>
      <c r="N386" s="972"/>
      <c r="O386" s="972"/>
      <c r="P386" s="972"/>
      <c r="Q386" s="972"/>
      <c r="R386" s="972"/>
      <c r="S386" s="972"/>
      <c r="T386" s="972"/>
      <c r="U386" s="972"/>
      <c r="V386" s="972"/>
      <c r="W386" s="972"/>
      <c r="X386" s="972"/>
      <c r="Y386" s="972"/>
      <c r="Z386" s="972"/>
      <c r="AA386" s="972"/>
      <c r="AB386" s="972"/>
      <c r="AC386" s="972"/>
      <c r="AD386" s="972"/>
      <c r="AE386" s="972"/>
      <c r="AF386" s="972"/>
      <c r="AG386" s="972"/>
      <c r="AH386" s="972"/>
      <c r="AI386" s="972"/>
      <c r="AJ386" s="972"/>
      <c r="AK386" s="972"/>
      <c r="AL386" s="972"/>
      <c r="AM386" s="972"/>
      <c r="AN386" s="972"/>
      <c r="AO386" s="972"/>
      <c r="AP386" s="972"/>
      <c r="AQ386" s="972"/>
      <c r="AR386" s="972"/>
      <c r="AS386" s="972"/>
      <c r="AT386" s="972"/>
      <c r="AU386" s="972"/>
      <c r="AV386" s="972"/>
      <c r="AW386" s="972"/>
      <c r="AX386" s="972"/>
      <c r="AY386" s="972"/>
      <c r="AZ386" s="972"/>
      <c r="BA386" s="972"/>
      <c r="BB386" s="972"/>
      <c r="BC386" s="972"/>
      <c r="BD386" s="972"/>
      <c r="BE386" s="972"/>
      <c r="BF386" s="972"/>
      <c r="BG386" s="972"/>
      <c r="BH386" s="972"/>
      <c r="BI386" s="972"/>
      <c r="BJ386" s="972"/>
      <c r="BK386" s="972"/>
      <c r="BL386" s="972"/>
      <c r="BM386" s="972"/>
      <c r="BN386" s="972"/>
      <c r="BO386" s="972"/>
    </row>
    <row r="387" spans="2:67" ht="15" thickBot="1">
      <c r="B387" s="17" t="s">
        <v>810</v>
      </c>
      <c r="C387" s="781"/>
      <c r="D387" s="781"/>
      <c r="E387" s="791"/>
      <c r="F387" s="791"/>
      <c r="G387" s="147">
        <f t="shared" ref="G387:BO387" si="379">G$7</f>
        <v>1990</v>
      </c>
      <c r="H387" s="147">
        <f t="shared" si="379"/>
        <v>1991</v>
      </c>
      <c r="I387" s="147">
        <f t="shared" si="379"/>
        <v>1992</v>
      </c>
      <c r="J387" s="147">
        <f t="shared" si="379"/>
        <v>1993</v>
      </c>
      <c r="K387" s="147">
        <f t="shared" si="379"/>
        <v>1994</v>
      </c>
      <c r="L387" s="147">
        <f t="shared" si="379"/>
        <v>1995</v>
      </c>
      <c r="M387" s="147">
        <f t="shared" si="379"/>
        <v>1996</v>
      </c>
      <c r="N387" s="147">
        <f t="shared" si="379"/>
        <v>1997</v>
      </c>
      <c r="O387" s="147">
        <f t="shared" si="379"/>
        <v>1998</v>
      </c>
      <c r="P387" s="147">
        <f t="shared" si="379"/>
        <v>1999</v>
      </c>
      <c r="Q387" s="147">
        <f t="shared" si="379"/>
        <v>2000</v>
      </c>
      <c r="R387" s="147">
        <f t="shared" si="379"/>
        <v>2001</v>
      </c>
      <c r="S387" s="147">
        <f t="shared" si="379"/>
        <v>2002</v>
      </c>
      <c r="T387" s="147">
        <f t="shared" si="379"/>
        <v>2003</v>
      </c>
      <c r="U387" s="147">
        <f t="shared" si="379"/>
        <v>2004</v>
      </c>
      <c r="V387" s="147">
        <f t="shared" si="379"/>
        <v>2005</v>
      </c>
      <c r="W387" s="147">
        <f t="shared" si="379"/>
        <v>2006</v>
      </c>
      <c r="X387" s="147">
        <f t="shared" si="379"/>
        <v>2007</v>
      </c>
      <c r="Y387" s="147">
        <f t="shared" si="379"/>
        <v>2008</v>
      </c>
      <c r="Z387" s="147">
        <f t="shared" si="379"/>
        <v>2009</v>
      </c>
      <c r="AA387" s="147">
        <f t="shared" si="379"/>
        <v>2010</v>
      </c>
      <c r="AB387" s="147">
        <f t="shared" si="379"/>
        <v>2011</v>
      </c>
      <c r="AC387" s="147">
        <f t="shared" si="379"/>
        <v>2012</v>
      </c>
      <c r="AD387" s="147">
        <f t="shared" si="379"/>
        <v>2013</v>
      </c>
      <c r="AE387" s="147">
        <f t="shared" si="379"/>
        <v>2014</v>
      </c>
      <c r="AF387" s="147">
        <f t="shared" si="379"/>
        <v>2015</v>
      </c>
      <c r="AG387" s="147">
        <f t="shared" si="379"/>
        <v>2016</v>
      </c>
      <c r="AH387" s="147">
        <f t="shared" si="379"/>
        <v>2017</v>
      </c>
      <c r="AI387" s="147">
        <f t="shared" si="379"/>
        <v>2018</v>
      </c>
      <c r="AJ387" s="147">
        <f t="shared" si="379"/>
        <v>2019</v>
      </c>
      <c r="AK387" s="147">
        <f t="shared" si="379"/>
        <v>2020</v>
      </c>
      <c r="AL387" s="147">
        <f t="shared" si="379"/>
        <v>2021</v>
      </c>
      <c r="AM387" s="147">
        <f t="shared" si="379"/>
        <v>2022</v>
      </c>
      <c r="AN387" s="147">
        <f t="shared" si="379"/>
        <v>2023</v>
      </c>
      <c r="AO387" s="147">
        <f t="shared" si="379"/>
        <v>2024</v>
      </c>
      <c r="AP387" s="147">
        <f t="shared" si="379"/>
        <v>2025</v>
      </c>
      <c r="AQ387" s="147">
        <f t="shared" si="379"/>
        <v>2026</v>
      </c>
      <c r="AR387" s="147">
        <f t="shared" si="379"/>
        <v>2027</v>
      </c>
      <c r="AS387" s="147">
        <f t="shared" si="379"/>
        <v>2028</v>
      </c>
      <c r="AT387" s="147">
        <f t="shared" si="379"/>
        <v>2029</v>
      </c>
      <c r="AU387" s="147">
        <f t="shared" si="379"/>
        <v>2030</v>
      </c>
      <c r="AV387" s="147">
        <f t="shared" si="379"/>
        <v>2031</v>
      </c>
      <c r="AW387" s="147">
        <f t="shared" si="379"/>
        <v>2032</v>
      </c>
      <c r="AX387" s="147">
        <f t="shared" si="379"/>
        <v>2033</v>
      </c>
      <c r="AY387" s="147">
        <f t="shared" si="379"/>
        <v>2034</v>
      </c>
      <c r="AZ387" s="147">
        <f t="shared" si="379"/>
        <v>2035</v>
      </c>
      <c r="BA387" s="147">
        <f t="shared" si="379"/>
        <v>2036</v>
      </c>
      <c r="BB387" s="147">
        <f t="shared" si="379"/>
        <v>2037</v>
      </c>
      <c r="BC387" s="147">
        <f t="shared" si="379"/>
        <v>2038</v>
      </c>
      <c r="BD387" s="147">
        <f t="shared" si="379"/>
        <v>2039</v>
      </c>
      <c r="BE387" s="147">
        <f t="shared" si="379"/>
        <v>2040</v>
      </c>
      <c r="BF387" s="147">
        <f t="shared" si="379"/>
        <v>2041</v>
      </c>
      <c r="BG387" s="147">
        <f t="shared" si="379"/>
        <v>2042</v>
      </c>
      <c r="BH387" s="147">
        <f t="shared" si="379"/>
        <v>2043</v>
      </c>
      <c r="BI387" s="147">
        <f t="shared" si="379"/>
        <v>2044</v>
      </c>
      <c r="BJ387" s="147">
        <f t="shared" si="379"/>
        <v>2045</v>
      </c>
      <c r="BK387" s="147">
        <f t="shared" si="379"/>
        <v>2046</v>
      </c>
      <c r="BL387" s="147">
        <f t="shared" si="379"/>
        <v>2047</v>
      </c>
      <c r="BM387" s="147">
        <f t="shared" si="379"/>
        <v>2048</v>
      </c>
      <c r="BN387" s="147">
        <f t="shared" si="379"/>
        <v>2049</v>
      </c>
      <c r="BO387" s="147">
        <f t="shared" si="379"/>
        <v>2050</v>
      </c>
    </row>
    <row r="388" spans="2:67" ht="12.75" customHeight="1">
      <c r="B388" s="772">
        <v>211</v>
      </c>
      <c r="C388" s="58" t="s">
        <v>1221</v>
      </c>
      <c r="D388" s="708"/>
      <c r="E388" s="702" t="s">
        <v>658</v>
      </c>
      <c r="F388" s="709"/>
      <c r="G388" s="155" t="str">
        <f>IF(OR(COUNTBLANK(G389:G395)=7,G389="SUM"),"",SUM(G389:G395))</f>
        <v/>
      </c>
      <c r="H388" s="155" t="str">
        <f t="shared" ref="H388:AF388" si="380">IF(OR(COUNTBLANK(H389:H395)=7,H389="SUM"),"",SUM(H389:H395))</f>
        <v/>
      </c>
      <c r="I388" s="155" t="str">
        <f t="shared" si="380"/>
        <v/>
      </c>
      <c r="J388" s="155" t="str">
        <f t="shared" si="380"/>
        <v/>
      </c>
      <c r="K388" s="155" t="str">
        <f t="shared" si="380"/>
        <v/>
      </c>
      <c r="L388" s="155" t="str">
        <f t="shared" si="380"/>
        <v/>
      </c>
      <c r="M388" s="155" t="str">
        <f t="shared" si="380"/>
        <v/>
      </c>
      <c r="N388" s="155" t="str">
        <f t="shared" si="380"/>
        <v/>
      </c>
      <c r="O388" s="155" t="str">
        <f t="shared" si="380"/>
        <v/>
      </c>
      <c r="P388" s="155" t="str">
        <f t="shared" si="380"/>
        <v/>
      </c>
      <c r="Q388" s="155" t="str">
        <f t="shared" si="380"/>
        <v/>
      </c>
      <c r="R388" s="155" t="str">
        <f t="shared" si="380"/>
        <v/>
      </c>
      <c r="S388" s="155" t="str">
        <f t="shared" si="380"/>
        <v/>
      </c>
      <c r="T388" s="155" t="str">
        <f t="shared" si="380"/>
        <v/>
      </c>
      <c r="U388" s="155" t="str">
        <f t="shared" si="380"/>
        <v/>
      </c>
      <c r="V388" s="155" t="str">
        <f t="shared" si="380"/>
        <v/>
      </c>
      <c r="W388" s="155" t="str">
        <f t="shared" si="380"/>
        <v/>
      </c>
      <c r="X388" s="155" t="str">
        <f t="shared" si="380"/>
        <v/>
      </c>
      <c r="Y388" s="155" t="str">
        <f t="shared" si="380"/>
        <v/>
      </c>
      <c r="Z388" s="155" t="str">
        <f t="shared" si="380"/>
        <v/>
      </c>
      <c r="AA388" s="155" t="str">
        <f t="shared" si="380"/>
        <v/>
      </c>
      <c r="AB388" s="155" t="str">
        <f t="shared" si="380"/>
        <v/>
      </c>
      <c r="AC388" s="155" t="str">
        <f t="shared" si="380"/>
        <v/>
      </c>
      <c r="AD388" s="155" t="str">
        <f t="shared" si="380"/>
        <v/>
      </c>
      <c r="AE388" s="155" t="str">
        <f t="shared" si="380"/>
        <v/>
      </c>
      <c r="AF388" s="155" t="str">
        <f t="shared" si="380"/>
        <v/>
      </c>
      <c r="AG388" s="155" t="str">
        <f t="shared" ref="AG388:AP388" si="381">IF(OR(COUNTBLANK(AG389:AG395)=7,AG389="SUM"),"",SUM(AG389:AG395))</f>
        <v/>
      </c>
      <c r="AH388" s="155" t="str">
        <f t="shared" si="381"/>
        <v/>
      </c>
      <c r="AI388" s="155" t="str">
        <f t="shared" si="381"/>
        <v/>
      </c>
      <c r="AJ388" s="155" t="str">
        <f t="shared" si="381"/>
        <v/>
      </c>
      <c r="AK388" s="155" t="str">
        <f t="shared" si="381"/>
        <v/>
      </c>
      <c r="AL388" s="155" t="str">
        <f t="shared" si="381"/>
        <v/>
      </c>
      <c r="AM388" s="155" t="str">
        <f t="shared" si="381"/>
        <v/>
      </c>
      <c r="AN388" s="155" t="str">
        <f t="shared" si="381"/>
        <v/>
      </c>
      <c r="AO388" s="155" t="str">
        <f t="shared" si="381"/>
        <v/>
      </c>
      <c r="AP388" s="155" t="str">
        <f t="shared" si="381"/>
        <v/>
      </c>
      <c r="AQ388" s="155" t="str">
        <f t="shared" ref="AQ388:BO388" si="382">IF(OR(COUNTBLANK(AQ389:AQ395)=7,AQ389="SUM"),"",SUM(AQ389:AQ395))</f>
        <v/>
      </c>
      <c r="AR388" s="155" t="str">
        <f t="shared" si="382"/>
        <v/>
      </c>
      <c r="AS388" s="155" t="str">
        <f t="shared" si="382"/>
        <v/>
      </c>
      <c r="AT388" s="155" t="str">
        <f t="shared" si="382"/>
        <v/>
      </c>
      <c r="AU388" s="155" t="str">
        <f t="shared" si="382"/>
        <v/>
      </c>
      <c r="AV388" s="155" t="str">
        <f t="shared" si="382"/>
        <v/>
      </c>
      <c r="AW388" s="155" t="str">
        <f t="shared" si="382"/>
        <v/>
      </c>
      <c r="AX388" s="155" t="str">
        <f t="shared" si="382"/>
        <v/>
      </c>
      <c r="AY388" s="155" t="str">
        <f t="shared" si="382"/>
        <v/>
      </c>
      <c r="AZ388" s="155" t="str">
        <f t="shared" si="382"/>
        <v/>
      </c>
      <c r="BA388" s="155" t="str">
        <f t="shared" si="382"/>
        <v/>
      </c>
      <c r="BB388" s="155" t="str">
        <f t="shared" si="382"/>
        <v/>
      </c>
      <c r="BC388" s="155" t="str">
        <f t="shared" si="382"/>
        <v/>
      </c>
      <c r="BD388" s="155" t="str">
        <f t="shared" si="382"/>
        <v/>
      </c>
      <c r="BE388" s="155" t="str">
        <f t="shared" si="382"/>
        <v/>
      </c>
      <c r="BF388" s="155" t="str">
        <f t="shared" si="382"/>
        <v/>
      </c>
      <c r="BG388" s="155" t="str">
        <f t="shared" si="382"/>
        <v/>
      </c>
      <c r="BH388" s="155" t="str">
        <f t="shared" si="382"/>
        <v/>
      </c>
      <c r="BI388" s="155" t="str">
        <f t="shared" si="382"/>
        <v/>
      </c>
      <c r="BJ388" s="155" t="str">
        <f t="shared" si="382"/>
        <v/>
      </c>
      <c r="BK388" s="155" t="str">
        <f t="shared" si="382"/>
        <v/>
      </c>
      <c r="BL388" s="155" t="str">
        <f t="shared" si="382"/>
        <v/>
      </c>
      <c r="BM388" s="155" t="str">
        <f t="shared" si="382"/>
        <v/>
      </c>
      <c r="BN388" s="155" t="str">
        <f t="shared" si="382"/>
        <v/>
      </c>
      <c r="BO388" s="155" t="str">
        <f t="shared" si="382"/>
        <v/>
      </c>
    </row>
    <row r="389" spans="2:67" ht="12.75" customHeight="1">
      <c r="B389" s="772">
        <f t="shared" ref="B389:B394" si="383">B388+1</f>
        <v>212</v>
      </c>
      <c r="C389" s="710"/>
      <c r="D389" s="708" t="s">
        <v>1147</v>
      </c>
      <c r="E389" s="702" t="s">
        <v>658</v>
      </c>
      <c r="F389" s="709"/>
      <c r="G389" s="973" t="s">
        <v>783</v>
      </c>
      <c r="H389" s="973" t="s">
        <v>783</v>
      </c>
      <c r="I389" s="973" t="s">
        <v>783</v>
      </c>
      <c r="J389" s="973" t="s">
        <v>783</v>
      </c>
      <c r="K389" s="973" t="s">
        <v>783</v>
      </c>
      <c r="L389" s="973" t="s">
        <v>783</v>
      </c>
      <c r="M389" s="973" t="s">
        <v>783</v>
      </c>
      <c r="N389" s="973" t="s">
        <v>783</v>
      </c>
      <c r="O389" s="973" t="s">
        <v>783</v>
      </c>
      <c r="P389" s="973" t="s">
        <v>783</v>
      </c>
      <c r="Q389" s="973" t="s">
        <v>783</v>
      </c>
      <c r="R389" s="973" t="s">
        <v>783</v>
      </c>
      <c r="S389" s="973" t="s">
        <v>783</v>
      </c>
      <c r="T389" s="973" t="s">
        <v>783</v>
      </c>
      <c r="U389" s="973" t="s">
        <v>783</v>
      </c>
      <c r="V389" s="973" t="s">
        <v>783</v>
      </c>
      <c r="W389" s="973" t="s">
        <v>783</v>
      </c>
      <c r="X389" s="973" t="s">
        <v>783</v>
      </c>
      <c r="Y389" s="973" t="s">
        <v>783</v>
      </c>
      <c r="Z389" s="973" t="s">
        <v>783</v>
      </c>
      <c r="AA389" s="973" t="s">
        <v>783</v>
      </c>
      <c r="AB389" s="973" t="s">
        <v>783</v>
      </c>
      <c r="AC389" s="973" t="s">
        <v>783</v>
      </c>
      <c r="AD389" s="973" t="s">
        <v>783</v>
      </c>
      <c r="AE389" s="973" t="s">
        <v>783</v>
      </c>
      <c r="AF389" s="973" t="s">
        <v>783</v>
      </c>
      <c r="AG389" s="973" t="s">
        <v>783</v>
      </c>
      <c r="AH389" s="973" t="s">
        <v>783</v>
      </c>
      <c r="AI389" s="973" t="s">
        <v>783</v>
      </c>
      <c r="AJ389" s="973" t="s">
        <v>783</v>
      </c>
      <c r="AK389" s="973" t="s">
        <v>783</v>
      </c>
      <c r="AL389" s="973" t="s">
        <v>783</v>
      </c>
      <c r="AM389" s="973" t="s">
        <v>783</v>
      </c>
      <c r="AN389" s="973" t="s">
        <v>783</v>
      </c>
      <c r="AO389" s="973" t="s">
        <v>783</v>
      </c>
      <c r="AP389" s="973" t="s">
        <v>783</v>
      </c>
      <c r="AQ389" s="973" t="s">
        <v>783</v>
      </c>
      <c r="AR389" s="973" t="s">
        <v>783</v>
      </c>
      <c r="AS389" s="973" t="s">
        <v>783</v>
      </c>
      <c r="AT389" s="973" t="s">
        <v>783</v>
      </c>
      <c r="AU389" s="973" t="s">
        <v>783</v>
      </c>
      <c r="AV389" s="973" t="s">
        <v>783</v>
      </c>
      <c r="AW389" s="973" t="s">
        <v>783</v>
      </c>
      <c r="AX389" s="973" t="s">
        <v>783</v>
      </c>
      <c r="AY389" s="973" t="s">
        <v>783</v>
      </c>
      <c r="AZ389" s="973" t="s">
        <v>783</v>
      </c>
      <c r="BA389" s="973" t="s">
        <v>783</v>
      </c>
      <c r="BB389" s="973" t="s">
        <v>783</v>
      </c>
      <c r="BC389" s="973" t="s">
        <v>783</v>
      </c>
      <c r="BD389" s="973" t="s">
        <v>783</v>
      </c>
      <c r="BE389" s="973" t="s">
        <v>783</v>
      </c>
      <c r="BF389" s="973" t="s">
        <v>783</v>
      </c>
      <c r="BG389" s="973" t="s">
        <v>783</v>
      </c>
      <c r="BH389" s="973" t="s">
        <v>783</v>
      </c>
      <c r="BI389" s="973" t="s">
        <v>783</v>
      </c>
      <c r="BJ389" s="973" t="s">
        <v>783</v>
      </c>
      <c r="BK389" s="973" t="s">
        <v>783</v>
      </c>
      <c r="BL389" s="973" t="s">
        <v>783</v>
      </c>
      <c r="BM389" s="973" t="s">
        <v>783</v>
      </c>
      <c r="BN389" s="973" t="s">
        <v>783</v>
      </c>
      <c r="BO389" s="973" t="s">
        <v>783</v>
      </c>
    </row>
    <row r="390" spans="2:67" ht="12.75" customHeight="1">
      <c r="B390" s="772">
        <f t="shared" si="383"/>
        <v>213</v>
      </c>
      <c r="C390" s="707"/>
      <c r="D390" s="708" t="s">
        <v>1119</v>
      </c>
      <c r="E390" s="702" t="s">
        <v>658</v>
      </c>
      <c r="F390" s="709"/>
      <c r="G390" s="973" t="s">
        <v>783</v>
      </c>
      <c r="H390" s="973" t="s">
        <v>783</v>
      </c>
      <c r="I390" s="973" t="s">
        <v>783</v>
      </c>
      <c r="J390" s="973" t="s">
        <v>783</v>
      </c>
      <c r="K390" s="973" t="s">
        <v>783</v>
      </c>
      <c r="L390" s="973" t="s">
        <v>783</v>
      </c>
      <c r="M390" s="973" t="s">
        <v>783</v>
      </c>
      <c r="N390" s="973" t="s">
        <v>783</v>
      </c>
      <c r="O390" s="973" t="s">
        <v>783</v>
      </c>
      <c r="P390" s="973" t="s">
        <v>783</v>
      </c>
      <c r="Q390" s="973" t="s">
        <v>783</v>
      </c>
      <c r="R390" s="973" t="s">
        <v>783</v>
      </c>
      <c r="S390" s="973" t="s">
        <v>783</v>
      </c>
      <c r="T390" s="973" t="s">
        <v>783</v>
      </c>
      <c r="U390" s="973" t="s">
        <v>783</v>
      </c>
      <c r="V390" s="973" t="s">
        <v>783</v>
      </c>
      <c r="W390" s="973" t="s">
        <v>783</v>
      </c>
      <c r="X390" s="973" t="s">
        <v>783</v>
      </c>
      <c r="Y390" s="973" t="s">
        <v>783</v>
      </c>
      <c r="Z390" s="973" t="s">
        <v>783</v>
      </c>
      <c r="AA390" s="973" t="s">
        <v>783</v>
      </c>
      <c r="AB390" s="973" t="s">
        <v>783</v>
      </c>
      <c r="AC390" s="973" t="s">
        <v>783</v>
      </c>
      <c r="AD390" s="973" t="s">
        <v>783</v>
      </c>
      <c r="AE390" s="973" t="s">
        <v>783</v>
      </c>
      <c r="AF390" s="973" t="s">
        <v>783</v>
      </c>
      <c r="AG390" s="973" t="s">
        <v>783</v>
      </c>
      <c r="AH390" s="973" t="s">
        <v>783</v>
      </c>
      <c r="AI390" s="973" t="s">
        <v>783</v>
      </c>
      <c r="AJ390" s="973" t="s">
        <v>783</v>
      </c>
      <c r="AK390" s="973" t="s">
        <v>783</v>
      </c>
      <c r="AL390" s="973" t="s">
        <v>783</v>
      </c>
      <c r="AM390" s="973" t="s">
        <v>783</v>
      </c>
      <c r="AN390" s="973" t="s">
        <v>783</v>
      </c>
      <c r="AO390" s="973" t="s">
        <v>783</v>
      </c>
      <c r="AP390" s="973" t="s">
        <v>783</v>
      </c>
      <c r="AQ390" s="973" t="s">
        <v>783</v>
      </c>
      <c r="AR390" s="973" t="s">
        <v>783</v>
      </c>
      <c r="AS390" s="973" t="s">
        <v>783</v>
      </c>
      <c r="AT390" s="973" t="s">
        <v>783</v>
      </c>
      <c r="AU390" s="973" t="s">
        <v>783</v>
      </c>
      <c r="AV390" s="973" t="s">
        <v>783</v>
      </c>
      <c r="AW390" s="973" t="s">
        <v>783</v>
      </c>
      <c r="AX390" s="973" t="s">
        <v>783</v>
      </c>
      <c r="AY390" s="973" t="s">
        <v>783</v>
      </c>
      <c r="AZ390" s="973" t="s">
        <v>783</v>
      </c>
      <c r="BA390" s="973" t="s">
        <v>783</v>
      </c>
      <c r="BB390" s="973" t="s">
        <v>783</v>
      </c>
      <c r="BC390" s="973" t="s">
        <v>783</v>
      </c>
      <c r="BD390" s="973" t="s">
        <v>783</v>
      </c>
      <c r="BE390" s="973" t="s">
        <v>783</v>
      </c>
      <c r="BF390" s="973" t="s">
        <v>783</v>
      </c>
      <c r="BG390" s="973" t="s">
        <v>783</v>
      </c>
      <c r="BH390" s="973" t="s">
        <v>783</v>
      </c>
      <c r="BI390" s="973" t="s">
        <v>783</v>
      </c>
      <c r="BJ390" s="973" t="s">
        <v>783</v>
      </c>
      <c r="BK390" s="973" t="s">
        <v>783</v>
      </c>
      <c r="BL390" s="973" t="s">
        <v>783</v>
      </c>
      <c r="BM390" s="973" t="s">
        <v>783</v>
      </c>
      <c r="BN390" s="973" t="s">
        <v>783</v>
      </c>
      <c r="BO390" s="973" t="s">
        <v>783</v>
      </c>
    </row>
    <row r="391" spans="2:67" ht="12.75" customHeight="1">
      <c r="B391" s="772">
        <f t="shared" si="383"/>
        <v>214</v>
      </c>
      <c r="C391" s="710"/>
      <c r="D391" s="708" t="s">
        <v>776</v>
      </c>
      <c r="E391" s="702" t="s">
        <v>658</v>
      </c>
      <c r="F391" s="709"/>
      <c r="G391" s="973" t="s">
        <v>783</v>
      </c>
      <c r="H391" s="973" t="s">
        <v>783</v>
      </c>
      <c r="I391" s="973" t="s">
        <v>783</v>
      </c>
      <c r="J391" s="973" t="s">
        <v>783</v>
      </c>
      <c r="K391" s="973" t="s">
        <v>783</v>
      </c>
      <c r="L391" s="973" t="s">
        <v>783</v>
      </c>
      <c r="M391" s="973" t="s">
        <v>783</v>
      </c>
      <c r="N391" s="973" t="s">
        <v>783</v>
      </c>
      <c r="O391" s="973" t="s">
        <v>783</v>
      </c>
      <c r="P391" s="973" t="s">
        <v>783</v>
      </c>
      <c r="Q391" s="973" t="s">
        <v>783</v>
      </c>
      <c r="R391" s="973" t="s">
        <v>783</v>
      </c>
      <c r="S391" s="973" t="s">
        <v>783</v>
      </c>
      <c r="T391" s="973" t="s">
        <v>783</v>
      </c>
      <c r="U391" s="973" t="s">
        <v>783</v>
      </c>
      <c r="V391" s="973" t="s">
        <v>783</v>
      </c>
      <c r="W391" s="973" t="s">
        <v>783</v>
      </c>
      <c r="X391" s="973" t="s">
        <v>783</v>
      </c>
      <c r="Y391" s="973" t="s">
        <v>783</v>
      </c>
      <c r="Z391" s="973" t="s">
        <v>783</v>
      </c>
      <c r="AA391" s="973" t="s">
        <v>783</v>
      </c>
      <c r="AB391" s="973" t="s">
        <v>783</v>
      </c>
      <c r="AC391" s="973" t="s">
        <v>783</v>
      </c>
      <c r="AD391" s="973" t="s">
        <v>783</v>
      </c>
      <c r="AE391" s="973" t="s">
        <v>783</v>
      </c>
      <c r="AF391" s="973" t="s">
        <v>783</v>
      </c>
      <c r="AG391" s="973" t="s">
        <v>783</v>
      </c>
      <c r="AH391" s="973" t="s">
        <v>783</v>
      </c>
      <c r="AI391" s="973" t="s">
        <v>783</v>
      </c>
      <c r="AJ391" s="973" t="s">
        <v>783</v>
      </c>
      <c r="AK391" s="973" t="s">
        <v>783</v>
      </c>
      <c r="AL391" s="973" t="s">
        <v>783</v>
      </c>
      <c r="AM391" s="973" t="s">
        <v>783</v>
      </c>
      <c r="AN391" s="973" t="s">
        <v>783</v>
      </c>
      <c r="AO391" s="973" t="s">
        <v>783</v>
      </c>
      <c r="AP391" s="973" t="s">
        <v>783</v>
      </c>
      <c r="AQ391" s="973" t="s">
        <v>783</v>
      </c>
      <c r="AR391" s="973" t="s">
        <v>783</v>
      </c>
      <c r="AS391" s="973" t="s">
        <v>783</v>
      </c>
      <c r="AT391" s="973" t="s">
        <v>783</v>
      </c>
      <c r="AU391" s="973" t="s">
        <v>783</v>
      </c>
      <c r="AV391" s="973" t="s">
        <v>783</v>
      </c>
      <c r="AW391" s="973" t="s">
        <v>783</v>
      </c>
      <c r="AX391" s="973" t="s">
        <v>783</v>
      </c>
      <c r="AY391" s="973" t="s">
        <v>783</v>
      </c>
      <c r="AZ391" s="973" t="s">
        <v>783</v>
      </c>
      <c r="BA391" s="973" t="s">
        <v>783</v>
      </c>
      <c r="BB391" s="973" t="s">
        <v>783</v>
      </c>
      <c r="BC391" s="973" t="s">
        <v>783</v>
      </c>
      <c r="BD391" s="973" t="s">
        <v>783</v>
      </c>
      <c r="BE391" s="973" t="s">
        <v>783</v>
      </c>
      <c r="BF391" s="973" t="s">
        <v>783</v>
      </c>
      <c r="BG391" s="973" t="s">
        <v>783</v>
      </c>
      <c r="BH391" s="973" t="s">
        <v>783</v>
      </c>
      <c r="BI391" s="973" t="s">
        <v>783</v>
      </c>
      <c r="BJ391" s="973" t="s">
        <v>783</v>
      </c>
      <c r="BK391" s="973" t="s">
        <v>783</v>
      </c>
      <c r="BL391" s="973" t="s">
        <v>783</v>
      </c>
      <c r="BM391" s="973" t="s">
        <v>783</v>
      </c>
      <c r="BN391" s="973" t="s">
        <v>783</v>
      </c>
      <c r="BO391" s="973" t="s">
        <v>783</v>
      </c>
    </row>
    <row r="392" spans="2:67" ht="12.75" customHeight="1">
      <c r="B392" s="772">
        <f t="shared" si="383"/>
        <v>215</v>
      </c>
      <c r="C392" s="707"/>
      <c r="D392" s="708" t="s">
        <v>1120</v>
      </c>
      <c r="E392" s="702" t="s">
        <v>658</v>
      </c>
      <c r="F392" s="709"/>
      <c r="G392" s="973" t="s">
        <v>783</v>
      </c>
      <c r="H392" s="973" t="s">
        <v>783</v>
      </c>
      <c r="I392" s="973" t="s">
        <v>783</v>
      </c>
      <c r="J392" s="973" t="s">
        <v>783</v>
      </c>
      <c r="K392" s="973" t="s">
        <v>783</v>
      </c>
      <c r="L392" s="973" t="s">
        <v>783</v>
      </c>
      <c r="M392" s="973" t="s">
        <v>783</v>
      </c>
      <c r="N392" s="973" t="s">
        <v>783</v>
      </c>
      <c r="O392" s="973" t="s">
        <v>783</v>
      </c>
      <c r="P392" s="973" t="s">
        <v>783</v>
      </c>
      <c r="Q392" s="973" t="s">
        <v>783</v>
      </c>
      <c r="R392" s="973" t="s">
        <v>783</v>
      </c>
      <c r="S392" s="973" t="s">
        <v>783</v>
      </c>
      <c r="T392" s="973" t="s">
        <v>783</v>
      </c>
      <c r="U392" s="973" t="s">
        <v>783</v>
      </c>
      <c r="V392" s="973" t="s">
        <v>783</v>
      </c>
      <c r="W392" s="973" t="s">
        <v>783</v>
      </c>
      <c r="X392" s="973" t="s">
        <v>783</v>
      </c>
      <c r="Y392" s="973" t="s">
        <v>783</v>
      </c>
      <c r="Z392" s="973" t="s">
        <v>783</v>
      </c>
      <c r="AA392" s="973" t="s">
        <v>783</v>
      </c>
      <c r="AB392" s="973" t="s">
        <v>783</v>
      </c>
      <c r="AC392" s="973" t="s">
        <v>783</v>
      </c>
      <c r="AD392" s="973" t="s">
        <v>783</v>
      </c>
      <c r="AE392" s="973" t="s">
        <v>783</v>
      </c>
      <c r="AF392" s="973" t="s">
        <v>783</v>
      </c>
      <c r="AG392" s="973" t="s">
        <v>783</v>
      </c>
      <c r="AH392" s="973" t="s">
        <v>783</v>
      </c>
      <c r="AI392" s="973" t="s">
        <v>783</v>
      </c>
      <c r="AJ392" s="973" t="s">
        <v>783</v>
      </c>
      <c r="AK392" s="973" t="s">
        <v>783</v>
      </c>
      <c r="AL392" s="973" t="s">
        <v>783</v>
      </c>
      <c r="AM392" s="973" t="s">
        <v>783</v>
      </c>
      <c r="AN392" s="973" t="s">
        <v>783</v>
      </c>
      <c r="AO392" s="973" t="s">
        <v>783</v>
      </c>
      <c r="AP392" s="973" t="s">
        <v>783</v>
      </c>
      <c r="AQ392" s="973" t="s">
        <v>783</v>
      </c>
      <c r="AR392" s="973" t="s">
        <v>783</v>
      </c>
      <c r="AS392" s="973" t="s">
        <v>783</v>
      </c>
      <c r="AT392" s="973" t="s">
        <v>783</v>
      </c>
      <c r="AU392" s="973" t="s">
        <v>783</v>
      </c>
      <c r="AV392" s="973" t="s">
        <v>783</v>
      </c>
      <c r="AW392" s="973" t="s">
        <v>783</v>
      </c>
      <c r="AX392" s="973" t="s">
        <v>783</v>
      </c>
      <c r="AY392" s="973" t="s">
        <v>783</v>
      </c>
      <c r="AZ392" s="973" t="s">
        <v>783</v>
      </c>
      <c r="BA392" s="973" t="s">
        <v>783</v>
      </c>
      <c r="BB392" s="973" t="s">
        <v>783</v>
      </c>
      <c r="BC392" s="973" t="s">
        <v>783</v>
      </c>
      <c r="BD392" s="973" t="s">
        <v>783</v>
      </c>
      <c r="BE392" s="973" t="s">
        <v>783</v>
      </c>
      <c r="BF392" s="973" t="s">
        <v>783</v>
      </c>
      <c r="BG392" s="973" t="s">
        <v>783</v>
      </c>
      <c r="BH392" s="973" t="s">
        <v>783</v>
      </c>
      <c r="BI392" s="973" t="s">
        <v>783</v>
      </c>
      <c r="BJ392" s="973" t="s">
        <v>783</v>
      </c>
      <c r="BK392" s="973" t="s">
        <v>783</v>
      </c>
      <c r="BL392" s="973" t="s">
        <v>783</v>
      </c>
      <c r="BM392" s="973" t="s">
        <v>783</v>
      </c>
      <c r="BN392" s="973" t="s">
        <v>783</v>
      </c>
      <c r="BO392" s="973" t="s">
        <v>783</v>
      </c>
    </row>
    <row r="393" spans="2:67" ht="12.75" customHeight="1">
      <c r="B393" s="772">
        <f t="shared" si="383"/>
        <v>216</v>
      </c>
      <c r="C393" s="707"/>
      <c r="D393" s="708" t="s">
        <v>1121</v>
      </c>
      <c r="E393" s="702" t="s">
        <v>658</v>
      </c>
      <c r="F393" s="709"/>
      <c r="G393" s="973" t="s">
        <v>783</v>
      </c>
      <c r="H393" s="973" t="s">
        <v>783</v>
      </c>
      <c r="I393" s="973" t="s">
        <v>783</v>
      </c>
      <c r="J393" s="973" t="s">
        <v>783</v>
      </c>
      <c r="K393" s="973" t="s">
        <v>783</v>
      </c>
      <c r="L393" s="973" t="s">
        <v>783</v>
      </c>
      <c r="M393" s="973" t="s">
        <v>783</v>
      </c>
      <c r="N393" s="973" t="s">
        <v>783</v>
      </c>
      <c r="O393" s="973" t="s">
        <v>783</v>
      </c>
      <c r="P393" s="973" t="s">
        <v>783</v>
      </c>
      <c r="Q393" s="973" t="s">
        <v>783</v>
      </c>
      <c r="R393" s="973" t="s">
        <v>783</v>
      </c>
      <c r="S393" s="973" t="s">
        <v>783</v>
      </c>
      <c r="T393" s="973" t="s">
        <v>783</v>
      </c>
      <c r="U393" s="973" t="s">
        <v>783</v>
      </c>
      <c r="V393" s="973" t="s">
        <v>783</v>
      </c>
      <c r="W393" s="973" t="s">
        <v>783</v>
      </c>
      <c r="X393" s="973" t="s">
        <v>783</v>
      </c>
      <c r="Y393" s="973" t="s">
        <v>783</v>
      </c>
      <c r="Z393" s="973" t="s">
        <v>783</v>
      </c>
      <c r="AA393" s="973" t="s">
        <v>783</v>
      </c>
      <c r="AB393" s="973" t="s">
        <v>783</v>
      </c>
      <c r="AC393" s="973" t="s">
        <v>783</v>
      </c>
      <c r="AD393" s="973" t="s">
        <v>783</v>
      </c>
      <c r="AE393" s="973" t="s">
        <v>783</v>
      </c>
      <c r="AF393" s="973" t="s">
        <v>783</v>
      </c>
      <c r="AG393" s="973" t="s">
        <v>783</v>
      </c>
      <c r="AH393" s="973" t="s">
        <v>783</v>
      </c>
      <c r="AI393" s="973" t="s">
        <v>783</v>
      </c>
      <c r="AJ393" s="973" t="s">
        <v>783</v>
      </c>
      <c r="AK393" s="973" t="s">
        <v>783</v>
      </c>
      <c r="AL393" s="973" t="s">
        <v>783</v>
      </c>
      <c r="AM393" s="973" t="s">
        <v>783</v>
      </c>
      <c r="AN393" s="973" t="s">
        <v>783</v>
      </c>
      <c r="AO393" s="973" t="s">
        <v>783</v>
      </c>
      <c r="AP393" s="973" t="s">
        <v>783</v>
      </c>
      <c r="AQ393" s="973" t="s">
        <v>783</v>
      </c>
      <c r="AR393" s="973" t="s">
        <v>783</v>
      </c>
      <c r="AS393" s="973" t="s">
        <v>783</v>
      </c>
      <c r="AT393" s="973" t="s">
        <v>783</v>
      </c>
      <c r="AU393" s="973" t="s">
        <v>783</v>
      </c>
      <c r="AV393" s="973" t="s">
        <v>783</v>
      </c>
      <c r="AW393" s="973" t="s">
        <v>783</v>
      </c>
      <c r="AX393" s="973" t="s">
        <v>783</v>
      </c>
      <c r="AY393" s="973" t="s">
        <v>783</v>
      </c>
      <c r="AZ393" s="973" t="s">
        <v>783</v>
      </c>
      <c r="BA393" s="973" t="s">
        <v>783</v>
      </c>
      <c r="BB393" s="973" t="s">
        <v>783</v>
      </c>
      <c r="BC393" s="973" t="s">
        <v>783</v>
      </c>
      <c r="BD393" s="973" t="s">
        <v>783</v>
      </c>
      <c r="BE393" s="973" t="s">
        <v>783</v>
      </c>
      <c r="BF393" s="973" t="s">
        <v>783</v>
      </c>
      <c r="BG393" s="973" t="s">
        <v>783</v>
      </c>
      <c r="BH393" s="973" t="s">
        <v>783</v>
      </c>
      <c r="BI393" s="973" t="s">
        <v>783</v>
      </c>
      <c r="BJ393" s="973" t="s">
        <v>783</v>
      </c>
      <c r="BK393" s="973" t="s">
        <v>783</v>
      </c>
      <c r="BL393" s="973" t="s">
        <v>783</v>
      </c>
      <c r="BM393" s="973" t="s">
        <v>783</v>
      </c>
      <c r="BN393" s="973" t="s">
        <v>783</v>
      </c>
      <c r="BO393" s="973" t="s">
        <v>783</v>
      </c>
    </row>
    <row r="394" spans="2:67" ht="12.75" customHeight="1">
      <c r="B394" s="772">
        <f t="shared" si="383"/>
        <v>217</v>
      </c>
      <c r="C394" s="707"/>
      <c r="D394" s="708" t="s">
        <v>1122</v>
      </c>
      <c r="E394" s="702" t="s">
        <v>658</v>
      </c>
      <c r="F394" s="709"/>
      <c r="G394" s="973" t="s">
        <v>783</v>
      </c>
      <c r="H394" s="973" t="s">
        <v>783</v>
      </c>
      <c r="I394" s="973" t="s">
        <v>783</v>
      </c>
      <c r="J394" s="973" t="s">
        <v>783</v>
      </c>
      <c r="K394" s="973" t="s">
        <v>783</v>
      </c>
      <c r="L394" s="973" t="s">
        <v>783</v>
      </c>
      <c r="M394" s="973" t="s">
        <v>783</v>
      </c>
      <c r="N394" s="973" t="s">
        <v>783</v>
      </c>
      <c r="O394" s="973" t="s">
        <v>783</v>
      </c>
      <c r="P394" s="973" t="s">
        <v>783</v>
      </c>
      <c r="Q394" s="973" t="s">
        <v>783</v>
      </c>
      <c r="R394" s="973" t="s">
        <v>783</v>
      </c>
      <c r="S394" s="973" t="s">
        <v>783</v>
      </c>
      <c r="T394" s="973" t="s">
        <v>783</v>
      </c>
      <c r="U394" s="973" t="s">
        <v>783</v>
      </c>
      <c r="V394" s="973" t="s">
        <v>783</v>
      </c>
      <c r="W394" s="973" t="s">
        <v>783</v>
      </c>
      <c r="X394" s="973" t="s">
        <v>783</v>
      </c>
      <c r="Y394" s="973" t="s">
        <v>783</v>
      </c>
      <c r="Z394" s="973" t="s">
        <v>783</v>
      </c>
      <c r="AA394" s="973" t="s">
        <v>783</v>
      </c>
      <c r="AB394" s="973" t="s">
        <v>783</v>
      </c>
      <c r="AC394" s="973" t="s">
        <v>783</v>
      </c>
      <c r="AD394" s="973" t="s">
        <v>783</v>
      </c>
      <c r="AE394" s="973" t="s">
        <v>783</v>
      </c>
      <c r="AF394" s="973" t="s">
        <v>783</v>
      </c>
      <c r="AG394" s="973" t="s">
        <v>783</v>
      </c>
      <c r="AH394" s="973" t="s">
        <v>783</v>
      </c>
      <c r="AI394" s="973" t="s">
        <v>783</v>
      </c>
      <c r="AJ394" s="973" t="s">
        <v>783</v>
      </c>
      <c r="AK394" s="973" t="s">
        <v>783</v>
      </c>
      <c r="AL394" s="973" t="s">
        <v>783</v>
      </c>
      <c r="AM394" s="973" t="s">
        <v>783</v>
      </c>
      <c r="AN394" s="973" t="s">
        <v>783</v>
      </c>
      <c r="AO394" s="973" t="s">
        <v>783</v>
      </c>
      <c r="AP394" s="973" t="s">
        <v>783</v>
      </c>
      <c r="AQ394" s="973" t="s">
        <v>783</v>
      </c>
      <c r="AR394" s="973" t="s">
        <v>783</v>
      </c>
      <c r="AS394" s="973" t="s">
        <v>783</v>
      </c>
      <c r="AT394" s="973" t="s">
        <v>783</v>
      </c>
      <c r="AU394" s="973" t="s">
        <v>783</v>
      </c>
      <c r="AV394" s="973" t="s">
        <v>783</v>
      </c>
      <c r="AW394" s="973" t="s">
        <v>783</v>
      </c>
      <c r="AX394" s="973" t="s">
        <v>783</v>
      </c>
      <c r="AY394" s="973" t="s">
        <v>783</v>
      </c>
      <c r="AZ394" s="973" t="s">
        <v>783</v>
      </c>
      <c r="BA394" s="973" t="s">
        <v>783</v>
      </c>
      <c r="BB394" s="973" t="s">
        <v>783</v>
      </c>
      <c r="BC394" s="973" t="s">
        <v>783</v>
      </c>
      <c r="BD394" s="973" t="s">
        <v>783</v>
      </c>
      <c r="BE394" s="973" t="s">
        <v>783</v>
      </c>
      <c r="BF394" s="973" t="s">
        <v>783</v>
      </c>
      <c r="BG394" s="973" t="s">
        <v>783</v>
      </c>
      <c r="BH394" s="973" t="s">
        <v>783</v>
      </c>
      <c r="BI394" s="973" t="s">
        <v>783</v>
      </c>
      <c r="BJ394" s="973" t="s">
        <v>783</v>
      </c>
      <c r="BK394" s="973" t="s">
        <v>783</v>
      </c>
      <c r="BL394" s="973" t="s">
        <v>783</v>
      </c>
      <c r="BM394" s="973" t="s">
        <v>783</v>
      </c>
      <c r="BN394" s="973" t="s">
        <v>783</v>
      </c>
      <c r="BO394" s="973" t="s">
        <v>783</v>
      </c>
    </row>
    <row r="395" spans="2:67" ht="12.75" customHeight="1">
      <c r="B395" s="772" t="s">
        <v>1055</v>
      </c>
      <c r="C395" s="707"/>
      <c r="D395" s="708" t="s">
        <v>1052</v>
      </c>
      <c r="E395" s="702" t="s">
        <v>658</v>
      </c>
      <c r="F395" s="709"/>
      <c r="G395" s="973" t="s">
        <v>783</v>
      </c>
      <c r="H395" s="973" t="s">
        <v>783</v>
      </c>
      <c r="I395" s="973" t="s">
        <v>783</v>
      </c>
      <c r="J395" s="973" t="s">
        <v>783</v>
      </c>
      <c r="K395" s="973" t="s">
        <v>783</v>
      </c>
      <c r="L395" s="973" t="s">
        <v>783</v>
      </c>
      <c r="M395" s="973" t="s">
        <v>783</v>
      </c>
      <c r="N395" s="973" t="s">
        <v>783</v>
      </c>
      <c r="O395" s="973" t="s">
        <v>783</v>
      </c>
      <c r="P395" s="973" t="s">
        <v>783</v>
      </c>
      <c r="Q395" s="973" t="s">
        <v>783</v>
      </c>
      <c r="R395" s="973" t="s">
        <v>783</v>
      </c>
      <c r="S395" s="973" t="s">
        <v>783</v>
      </c>
      <c r="T395" s="973" t="s">
        <v>783</v>
      </c>
      <c r="U395" s="973" t="s">
        <v>783</v>
      </c>
      <c r="V395" s="973" t="s">
        <v>783</v>
      </c>
      <c r="W395" s="973" t="s">
        <v>783</v>
      </c>
      <c r="X395" s="973" t="s">
        <v>783</v>
      </c>
      <c r="Y395" s="973" t="s">
        <v>783</v>
      </c>
      <c r="Z395" s="973" t="s">
        <v>783</v>
      </c>
      <c r="AA395" s="973" t="s">
        <v>783</v>
      </c>
      <c r="AB395" s="973" t="s">
        <v>783</v>
      </c>
      <c r="AC395" s="973" t="s">
        <v>783</v>
      </c>
      <c r="AD395" s="973" t="s">
        <v>783</v>
      </c>
      <c r="AE395" s="973" t="s">
        <v>783</v>
      </c>
      <c r="AF395" s="973" t="s">
        <v>783</v>
      </c>
      <c r="AG395" s="973" t="s">
        <v>783</v>
      </c>
      <c r="AH395" s="973" t="s">
        <v>783</v>
      </c>
      <c r="AI395" s="973" t="s">
        <v>783</v>
      </c>
      <c r="AJ395" s="973" t="s">
        <v>783</v>
      </c>
      <c r="AK395" s="973" t="s">
        <v>783</v>
      </c>
      <c r="AL395" s="973" t="s">
        <v>783</v>
      </c>
      <c r="AM395" s="973" t="s">
        <v>783</v>
      </c>
      <c r="AN395" s="973" t="s">
        <v>783</v>
      </c>
      <c r="AO395" s="973" t="s">
        <v>783</v>
      </c>
      <c r="AP395" s="973" t="s">
        <v>783</v>
      </c>
      <c r="AQ395" s="973" t="s">
        <v>783</v>
      </c>
      <c r="AR395" s="973" t="s">
        <v>783</v>
      </c>
      <c r="AS395" s="973" t="s">
        <v>783</v>
      </c>
      <c r="AT395" s="973" t="s">
        <v>783</v>
      </c>
      <c r="AU395" s="973" t="s">
        <v>783</v>
      </c>
      <c r="AV395" s="973" t="s">
        <v>783</v>
      </c>
      <c r="AW395" s="973" t="s">
        <v>783</v>
      </c>
      <c r="AX395" s="973" t="s">
        <v>783</v>
      </c>
      <c r="AY395" s="973" t="s">
        <v>783</v>
      </c>
      <c r="AZ395" s="973" t="s">
        <v>783</v>
      </c>
      <c r="BA395" s="973" t="s">
        <v>783</v>
      </c>
      <c r="BB395" s="973" t="s">
        <v>783</v>
      </c>
      <c r="BC395" s="973" t="s">
        <v>783</v>
      </c>
      <c r="BD395" s="973" t="s">
        <v>783</v>
      </c>
      <c r="BE395" s="973" t="s">
        <v>783</v>
      </c>
      <c r="BF395" s="973" t="s">
        <v>783</v>
      </c>
      <c r="BG395" s="973" t="s">
        <v>783</v>
      </c>
      <c r="BH395" s="973" t="s">
        <v>783</v>
      </c>
      <c r="BI395" s="973" t="s">
        <v>783</v>
      </c>
      <c r="BJ395" s="973" t="s">
        <v>783</v>
      </c>
      <c r="BK395" s="973" t="s">
        <v>783</v>
      </c>
      <c r="BL395" s="973" t="s">
        <v>783</v>
      </c>
      <c r="BM395" s="973" t="s">
        <v>783</v>
      </c>
      <c r="BN395" s="973" t="s">
        <v>783</v>
      </c>
      <c r="BO395" s="973" t="s">
        <v>783</v>
      </c>
    </row>
    <row r="396" spans="2:67" ht="12.75" customHeight="1">
      <c r="B396" s="728">
        <f>B394+1</f>
        <v>218</v>
      </c>
      <c r="C396" s="59" t="s">
        <v>1036</v>
      </c>
      <c r="D396" s="640"/>
      <c r="E396" s="702" t="s">
        <v>658</v>
      </c>
      <c r="F396" s="709"/>
      <c r="G396" s="155" t="str">
        <f>IF(OR(COUNTBLANK(G397:G403)=7,G397="SUM"),"",SUM(G397:G403))</f>
        <v/>
      </c>
      <c r="H396" s="155" t="str">
        <f t="shared" ref="H396:AF396" si="384">IF(OR(COUNTBLANK(H397:H403)=7,H397="SUM"),"",SUM(H397:H403))</f>
        <v/>
      </c>
      <c r="I396" s="155" t="str">
        <f t="shared" si="384"/>
        <v/>
      </c>
      <c r="J396" s="155" t="str">
        <f t="shared" si="384"/>
        <v/>
      </c>
      <c r="K396" s="155" t="str">
        <f t="shared" si="384"/>
        <v/>
      </c>
      <c r="L396" s="155" t="str">
        <f t="shared" si="384"/>
        <v/>
      </c>
      <c r="M396" s="155" t="str">
        <f t="shared" si="384"/>
        <v/>
      </c>
      <c r="N396" s="155" t="str">
        <f t="shared" si="384"/>
        <v/>
      </c>
      <c r="O396" s="155" t="str">
        <f t="shared" si="384"/>
        <v/>
      </c>
      <c r="P396" s="155" t="str">
        <f t="shared" si="384"/>
        <v/>
      </c>
      <c r="Q396" s="155" t="str">
        <f t="shared" si="384"/>
        <v/>
      </c>
      <c r="R396" s="155" t="str">
        <f t="shared" si="384"/>
        <v/>
      </c>
      <c r="S396" s="155" t="str">
        <f t="shared" si="384"/>
        <v/>
      </c>
      <c r="T396" s="155" t="str">
        <f t="shared" si="384"/>
        <v/>
      </c>
      <c r="U396" s="155" t="str">
        <f t="shared" si="384"/>
        <v/>
      </c>
      <c r="V396" s="155" t="str">
        <f t="shared" si="384"/>
        <v/>
      </c>
      <c r="W396" s="155" t="str">
        <f t="shared" si="384"/>
        <v/>
      </c>
      <c r="X396" s="155" t="str">
        <f t="shared" si="384"/>
        <v/>
      </c>
      <c r="Y396" s="155" t="str">
        <f t="shared" si="384"/>
        <v/>
      </c>
      <c r="Z396" s="155" t="str">
        <f t="shared" si="384"/>
        <v/>
      </c>
      <c r="AA396" s="155" t="str">
        <f t="shared" si="384"/>
        <v/>
      </c>
      <c r="AB396" s="155" t="str">
        <f t="shared" si="384"/>
        <v/>
      </c>
      <c r="AC396" s="155" t="str">
        <f t="shared" si="384"/>
        <v/>
      </c>
      <c r="AD396" s="155" t="str">
        <f t="shared" si="384"/>
        <v/>
      </c>
      <c r="AE396" s="155" t="str">
        <f t="shared" si="384"/>
        <v/>
      </c>
      <c r="AF396" s="155" t="str">
        <f t="shared" si="384"/>
        <v/>
      </c>
      <c r="AG396" s="155" t="str">
        <f t="shared" ref="AG396:AP396" si="385">IF(OR(COUNTBLANK(AG397:AG403)=7,AG397="SUM"),"",SUM(AG397:AG403))</f>
        <v/>
      </c>
      <c r="AH396" s="155" t="str">
        <f t="shared" si="385"/>
        <v/>
      </c>
      <c r="AI396" s="155" t="str">
        <f t="shared" si="385"/>
        <v/>
      </c>
      <c r="AJ396" s="155" t="str">
        <f t="shared" si="385"/>
        <v/>
      </c>
      <c r="AK396" s="155" t="str">
        <f t="shared" si="385"/>
        <v/>
      </c>
      <c r="AL396" s="155" t="str">
        <f t="shared" si="385"/>
        <v/>
      </c>
      <c r="AM396" s="155" t="str">
        <f t="shared" si="385"/>
        <v/>
      </c>
      <c r="AN396" s="155" t="str">
        <f t="shared" si="385"/>
        <v/>
      </c>
      <c r="AO396" s="155" t="str">
        <f t="shared" si="385"/>
        <v/>
      </c>
      <c r="AP396" s="155" t="str">
        <f t="shared" si="385"/>
        <v/>
      </c>
      <c r="AQ396" s="155" t="str">
        <f t="shared" ref="AQ396:BO396" si="386">IF(OR(COUNTBLANK(AQ397:AQ403)=7,AQ397="SUM"),"",SUM(AQ397:AQ403))</f>
        <v/>
      </c>
      <c r="AR396" s="155" t="str">
        <f t="shared" si="386"/>
        <v/>
      </c>
      <c r="AS396" s="155" t="str">
        <f t="shared" si="386"/>
        <v/>
      </c>
      <c r="AT396" s="155" t="str">
        <f t="shared" si="386"/>
        <v/>
      </c>
      <c r="AU396" s="155" t="str">
        <f t="shared" si="386"/>
        <v/>
      </c>
      <c r="AV396" s="155" t="str">
        <f t="shared" si="386"/>
        <v/>
      </c>
      <c r="AW396" s="155" t="str">
        <f t="shared" si="386"/>
        <v/>
      </c>
      <c r="AX396" s="155" t="str">
        <f t="shared" si="386"/>
        <v/>
      </c>
      <c r="AY396" s="155" t="str">
        <f t="shared" si="386"/>
        <v/>
      </c>
      <c r="AZ396" s="155" t="str">
        <f t="shared" si="386"/>
        <v/>
      </c>
      <c r="BA396" s="155" t="str">
        <f t="shared" si="386"/>
        <v/>
      </c>
      <c r="BB396" s="155" t="str">
        <f t="shared" si="386"/>
        <v/>
      </c>
      <c r="BC396" s="155" t="str">
        <f t="shared" si="386"/>
        <v/>
      </c>
      <c r="BD396" s="155" t="str">
        <f t="shared" si="386"/>
        <v/>
      </c>
      <c r="BE396" s="155" t="str">
        <f t="shared" si="386"/>
        <v/>
      </c>
      <c r="BF396" s="155" t="str">
        <f t="shared" si="386"/>
        <v/>
      </c>
      <c r="BG396" s="155" t="str">
        <f t="shared" si="386"/>
        <v/>
      </c>
      <c r="BH396" s="155" t="str">
        <f t="shared" si="386"/>
        <v/>
      </c>
      <c r="BI396" s="155" t="str">
        <f t="shared" si="386"/>
        <v/>
      </c>
      <c r="BJ396" s="155" t="str">
        <f t="shared" si="386"/>
        <v/>
      </c>
      <c r="BK396" s="155" t="str">
        <f t="shared" si="386"/>
        <v/>
      </c>
      <c r="BL396" s="155" t="str">
        <f t="shared" si="386"/>
        <v/>
      </c>
      <c r="BM396" s="155" t="str">
        <f t="shared" si="386"/>
        <v/>
      </c>
      <c r="BN396" s="155" t="str">
        <f t="shared" si="386"/>
        <v/>
      </c>
      <c r="BO396" s="155" t="str">
        <f t="shared" si="386"/>
        <v/>
      </c>
    </row>
    <row r="397" spans="2:67" ht="12.75" customHeight="1">
      <c r="B397" s="728">
        <f>B396+1</f>
        <v>219</v>
      </c>
      <c r="C397" s="691"/>
      <c r="D397" s="669" t="s">
        <v>452</v>
      </c>
      <c r="E397" s="702" t="s">
        <v>658</v>
      </c>
      <c r="F397" s="709"/>
      <c r="G397" s="973" t="s">
        <v>783</v>
      </c>
      <c r="H397" s="973" t="s">
        <v>783</v>
      </c>
      <c r="I397" s="973" t="s">
        <v>783</v>
      </c>
      <c r="J397" s="973" t="s">
        <v>783</v>
      </c>
      <c r="K397" s="973" t="s">
        <v>783</v>
      </c>
      <c r="L397" s="973" t="s">
        <v>783</v>
      </c>
      <c r="M397" s="973" t="s">
        <v>783</v>
      </c>
      <c r="N397" s="973" t="s">
        <v>783</v>
      </c>
      <c r="O397" s="973" t="s">
        <v>783</v>
      </c>
      <c r="P397" s="973" t="s">
        <v>783</v>
      </c>
      <c r="Q397" s="973" t="s">
        <v>783</v>
      </c>
      <c r="R397" s="973" t="s">
        <v>783</v>
      </c>
      <c r="S397" s="973" t="s">
        <v>783</v>
      </c>
      <c r="T397" s="973" t="s">
        <v>783</v>
      </c>
      <c r="U397" s="973" t="s">
        <v>783</v>
      </c>
      <c r="V397" s="973" t="s">
        <v>783</v>
      </c>
      <c r="W397" s="973" t="s">
        <v>783</v>
      </c>
      <c r="X397" s="973" t="s">
        <v>783</v>
      </c>
      <c r="Y397" s="973" t="s">
        <v>783</v>
      </c>
      <c r="Z397" s="973" t="s">
        <v>783</v>
      </c>
      <c r="AA397" s="973" t="s">
        <v>783</v>
      </c>
      <c r="AB397" s="973" t="s">
        <v>783</v>
      </c>
      <c r="AC397" s="973" t="s">
        <v>783</v>
      </c>
      <c r="AD397" s="973" t="s">
        <v>783</v>
      </c>
      <c r="AE397" s="973" t="s">
        <v>783</v>
      </c>
      <c r="AF397" s="973" t="s">
        <v>783</v>
      </c>
      <c r="AG397" s="973" t="s">
        <v>783</v>
      </c>
      <c r="AH397" s="973" t="s">
        <v>783</v>
      </c>
      <c r="AI397" s="973" t="s">
        <v>783</v>
      </c>
      <c r="AJ397" s="973" t="s">
        <v>783</v>
      </c>
      <c r="AK397" s="973" t="s">
        <v>783</v>
      </c>
      <c r="AL397" s="973" t="s">
        <v>783</v>
      </c>
      <c r="AM397" s="973" t="s">
        <v>783</v>
      </c>
      <c r="AN397" s="973" t="s">
        <v>783</v>
      </c>
      <c r="AO397" s="973" t="s">
        <v>783</v>
      </c>
      <c r="AP397" s="973" t="s">
        <v>783</v>
      </c>
      <c r="AQ397" s="973" t="s">
        <v>783</v>
      </c>
      <c r="AR397" s="973" t="s">
        <v>783</v>
      </c>
      <c r="AS397" s="973" t="s">
        <v>783</v>
      </c>
      <c r="AT397" s="973" t="s">
        <v>783</v>
      </c>
      <c r="AU397" s="973" t="s">
        <v>783</v>
      </c>
      <c r="AV397" s="973" t="s">
        <v>783</v>
      </c>
      <c r="AW397" s="973" t="s">
        <v>783</v>
      </c>
      <c r="AX397" s="973" t="s">
        <v>783</v>
      </c>
      <c r="AY397" s="973" t="s">
        <v>783</v>
      </c>
      <c r="AZ397" s="973" t="s">
        <v>783</v>
      </c>
      <c r="BA397" s="973" t="s">
        <v>783</v>
      </c>
      <c r="BB397" s="973" t="s">
        <v>783</v>
      </c>
      <c r="BC397" s="973" t="s">
        <v>783</v>
      </c>
      <c r="BD397" s="973" t="s">
        <v>783</v>
      </c>
      <c r="BE397" s="973" t="s">
        <v>783</v>
      </c>
      <c r="BF397" s="973" t="s">
        <v>783</v>
      </c>
      <c r="BG397" s="973" t="s">
        <v>783</v>
      </c>
      <c r="BH397" s="973" t="s">
        <v>783</v>
      </c>
      <c r="BI397" s="973" t="s">
        <v>783</v>
      </c>
      <c r="BJ397" s="973" t="s">
        <v>783</v>
      </c>
      <c r="BK397" s="973" t="s">
        <v>783</v>
      </c>
      <c r="BL397" s="973" t="s">
        <v>783</v>
      </c>
      <c r="BM397" s="973" t="s">
        <v>783</v>
      </c>
      <c r="BN397" s="973" t="s">
        <v>783</v>
      </c>
      <c r="BO397" s="973" t="s">
        <v>783</v>
      </c>
    </row>
    <row r="398" spans="2:67" ht="12.75" customHeight="1">
      <c r="B398" s="728">
        <f>B397+1</f>
        <v>220</v>
      </c>
      <c r="C398" s="687"/>
      <c r="D398" s="669" t="s">
        <v>553</v>
      </c>
      <c r="E398" s="702" t="s">
        <v>658</v>
      </c>
      <c r="F398" s="709"/>
      <c r="G398" s="973" t="s">
        <v>783</v>
      </c>
      <c r="H398" s="973" t="s">
        <v>783</v>
      </c>
      <c r="I398" s="973" t="s">
        <v>783</v>
      </c>
      <c r="J398" s="973" t="s">
        <v>783</v>
      </c>
      <c r="K398" s="973" t="s">
        <v>783</v>
      </c>
      <c r="L398" s="973" t="s">
        <v>783</v>
      </c>
      <c r="M398" s="973" t="s">
        <v>783</v>
      </c>
      <c r="N398" s="973" t="s">
        <v>783</v>
      </c>
      <c r="O398" s="973" t="s">
        <v>783</v>
      </c>
      <c r="P398" s="973" t="s">
        <v>783</v>
      </c>
      <c r="Q398" s="973" t="s">
        <v>783</v>
      </c>
      <c r="R398" s="973" t="s">
        <v>783</v>
      </c>
      <c r="S398" s="973" t="s">
        <v>783</v>
      </c>
      <c r="T398" s="973" t="s">
        <v>783</v>
      </c>
      <c r="U398" s="973" t="s">
        <v>783</v>
      </c>
      <c r="V398" s="973" t="s">
        <v>783</v>
      </c>
      <c r="W398" s="973" t="s">
        <v>783</v>
      </c>
      <c r="X398" s="973" t="s">
        <v>783</v>
      </c>
      <c r="Y398" s="973" t="s">
        <v>783</v>
      </c>
      <c r="Z398" s="973" t="s">
        <v>783</v>
      </c>
      <c r="AA398" s="973" t="s">
        <v>783</v>
      </c>
      <c r="AB398" s="973" t="s">
        <v>783</v>
      </c>
      <c r="AC398" s="973" t="s">
        <v>783</v>
      </c>
      <c r="AD398" s="973" t="s">
        <v>783</v>
      </c>
      <c r="AE398" s="973" t="s">
        <v>783</v>
      </c>
      <c r="AF398" s="973" t="s">
        <v>783</v>
      </c>
      <c r="AG398" s="973" t="s">
        <v>783</v>
      </c>
      <c r="AH398" s="973" t="s">
        <v>783</v>
      </c>
      <c r="AI398" s="973" t="s">
        <v>783</v>
      </c>
      <c r="AJ398" s="973" t="s">
        <v>783</v>
      </c>
      <c r="AK398" s="973" t="s">
        <v>783</v>
      </c>
      <c r="AL398" s="973" t="s">
        <v>783</v>
      </c>
      <c r="AM398" s="973" t="s">
        <v>783</v>
      </c>
      <c r="AN398" s="973" t="s">
        <v>783</v>
      </c>
      <c r="AO398" s="973" t="s">
        <v>783</v>
      </c>
      <c r="AP398" s="973" t="s">
        <v>783</v>
      </c>
      <c r="AQ398" s="973" t="s">
        <v>783</v>
      </c>
      <c r="AR398" s="973" t="s">
        <v>783</v>
      </c>
      <c r="AS398" s="973" t="s">
        <v>783</v>
      </c>
      <c r="AT398" s="973" t="s">
        <v>783</v>
      </c>
      <c r="AU398" s="973" t="s">
        <v>783</v>
      </c>
      <c r="AV398" s="973" t="s">
        <v>783</v>
      </c>
      <c r="AW398" s="973" t="s">
        <v>783</v>
      </c>
      <c r="AX398" s="973" t="s">
        <v>783</v>
      </c>
      <c r="AY398" s="973" t="s">
        <v>783</v>
      </c>
      <c r="AZ398" s="973" t="s">
        <v>783</v>
      </c>
      <c r="BA398" s="973" t="s">
        <v>783</v>
      </c>
      <c r="BB398" s="973" t="s">
        <v>783</v>
      </c>
      <c r="BC398" s="973" t="s">
        <v>783</v>
      </c>
      <c r="BD398" s="973" t="s">
        <v>783</v>
      </c>
      <c r="BE398" s="973" t="s">
        <v>783</v>
      </c>
      <c r="BF398" s="973" t="s">
        <v>783</v>
      </c>
      <c r="BG398" s="973" t="s">
        <v>783</v>
      </c>
      <c r="BH398" s="973" t="s">
        <v>783</v>
      </c>
      <c r="BI398" s="973" t="s">
        <v>783</v>
      </c>
      <c r="BJ398" s="973" t="s">
        <v>783</v>
      </c>
      <c r="BK398" s="973" t="s">
        <v>783</v>
      </c>
      <c r="BL398" s="973" t="s">
        <v>783</v>
      </c>
      <c r="BM398" s="973" t="s">
        <v>783</v>
      </c>
      <c r="BN398" s="973" t="s">
        <v>783</v>
      </c>
      <c r="BO398" s="973" t="s">
        <v>783</v>
      </c>
    </row>
    <row r="399" spans="2:67" ht="12.75" customHeight="1">
      <c r="B399" s="728">
        <f>B398+1</f>
        <v>221</v>
      </c>
      <c r="C399" s="691"/>
      <c r="D399" s="669" t="s">
        <v>1042</v>
      </c>
      <c r="E399" s="702" t="s">
        <v>658</v>
      </c>
      <c r="F399" s="709"/>
      <c r="G399" s="973" t="s">
        <v>783</v>
      </c>
      <c r="H399" s="973" t="s">
        <v>783</v>
      </c>
      <c r="I399" s="973" t="s">
        <v>783</v>
      </c>
      <c r="J399" s="973" t="s">
        <v>783</v>
      </c>
      <c r="K399" s="973" t="s">
        <v>783</v>
      </c>
      <c r="L399" s="973" t="s">
        <v>783</v>
      </c>
      <c r="M399" s="973" t="s">
        <v>783</v>
      </c>
      <c r="N399" s="973" t="s">
        <v>783</v>
      </c>
      <c r="O399" s="973" t="s">
        <v>783</v>
      </c>
      <c r="P399" s="973" t="s">
        <v>783</v>
      </c>
      <c r="Q399" s="973" t="s">
        <v>783</v>
      </c>
      <c r="R399" s="973" t="s">
        <v>783</v>
      </c>
      <c r="S399" s="973" t="s">
        <v>783</v>
      </c>
      <c r="T399" s="973" t="s">
        <v>783</v>
      </c>
      <c r="U399" s="973" t="s">
        <v>783</v>
      </c>
      <c r="V399" s="973" t="s">
        <v>783</v>
      </c>
      <c r="W399" s="973" t="s">
        <v>783</v>
      </c>
      <c r="X399" s="973" t="s">
        <v>783</v>
      </c>
      <c r="Y399" s="973" t="s">
        <v>783</v>
      </c>
      <c r="Z399" s="973" t="s">
        <v>783</v>
      </c>
      <c r="AA399" s="973" t="s">
        <v>783</v>
      </c>
      <c r="AB399" s="973" t="s">
        <v>783</v>
      </c>
      <c r="AC399" s="973" t="s">
        <v>783</v>
      </c>
      <c r="AD399" s="973" t="s">
        <v>783</v>
      </c>
      <c r="AE399" s="973" t="s">
        <v>783</v>
      </c>
      <c r="AF399" s="973" t="s">
        <v>783</v>
      </c>
      <c r="AG399" s="973" t="s">
        <v>783</v>
      </c>
      <c r="AH399" s="973" t="s">
        <v>783</v>
      </c>
      <c r="AI399" s="973" t="s">
        <v>783</v>
      </c>
      <c r="AJ399" s="973" t="s">
        <v>783</v>
      </c>
      <c r="AK399" s="973" t="s">
        <v>783</v>
      </c>
      <c r="AL399" s="973" t="s">
        <v>783</v>
      </c>
      <c r="AM399" s="973" t="s">
        <v>783</v>
      </c>
      <c r="AN399" s="973" t="s">
        <v>783</v>
      </c>
      <c r="AO399" s="973" t="s">
        <v>783</v>
      </c>
      <c r="AP399" s="973" t="s">
        <v>783</v>
      </c>
      <c r="AQ399" s="973" t="s">
        <v>783</v>
      </c>
      <c r="AR399" s="973" t="s">
        <v>783</v>
      </c>
      <c r="AS399" s="973" t="s">
        <v>783</v>
      </c>
      <c r="AT399" s="973" t="s">
        <v>783</v>
      </c>
      <c r="AU399" s="973" t="s">
        <v>783</v>
      </c>
      <c r="AV399" s="973" t="s">
        <v>783</v>
      </c>
      <c r="AW399" s="973" t="s">
        <v>783</v>
      </c>
      <c r="AX399" s="973" t="s">
        <v>783</v>
      </c>
      <c r="AY399" s="973" t="s">
        <v>783</v>
      </c>
      <c r="AZ399" s="973" t="s">
        <v>783</v>
      </c>
      <c r="BA399" s="973" t="s">
        <v>783</v>
      </c>
      <c r="BB399" s="973" t="s">
        <v>783</v>
      </c>
      <c r="BC399" s="973" t="s">
        <v>783</v>
      </c>
      <c r="BD399" s="973" t="s">
        <v>783</v>
      </c>
      <c r="BE399" s="973" t="s">
        <v>783</v>
      </c>
      <c r="BF399" s="973" t="s">
        <v>783</v>
      </c>
      <c r="BG399" s="973" t="s">
        <v>783</v>
      </c>
      <c r="BH399" s="973" t="s">
        <v>783</v>
      </c>
      <c r="BI399" s="973" t="s">
        <v>783</v>
      </c>
      <c r="BJ399" s="973" t="s">
        <v>783</v>
      </c>
      <c r="BK399" s="973" t="s">
        <v>783</v>
      </c>
      <c r="BL399" s="973" t="s">
        <v>783</v>
      </c>
      <c r="BM399" s="973" t="s">
        <v>783</v>
      </c>
      <c r="BN399" s="973" t="s">
        <v>783</v>
      </c>
      <c r="BO399" s="973" t="s">
        <v>783</v>
      </c>
    </row>
    <row r="400" spans="2:67" ht="12.75" customHeight="1">
      <c r="B400" s="728">
        <f>B399+1</f>
        <v>222</v>
      </c>
      <c r="C400" s="687"/>
      <c r="D400" s="669" t="s">
        <v>554</v>
      </c>
      <c r="E400" s="702" t="s">
        <v>658</v>
      </c>
      <c r="F400" s="709"/>
      <c r="G400" s="973" t="s">
        <v>783</v>
      </c>
      <c r="H400" s="973" t="s">
        <v>783</v>
      </c>
      <c r="I400" s="973" t="s">
        <v>783</v>
      </c>
      <c r="J400" s="973" t="s">
        <v>783</v>
      </c>
      <c r="K400" s="973" t="s">
        <v>783</v>
      </c>
      <c r="L400" s="973" t="s">
        <v>783</v>
      </c>
      <c r="M400" s="973" t="s">
        <v>783</v>
      </c>
      <c r="N400" s="973" t="s">
        <v>783</v>
      </c>
      <c r="O400" s="973" t="s">
        <v>783</v>
      </c>
      <c r="P400" s="973" t="s">
        <v>783</v>
      </c>
      <c r="Q400" s="973" t="s">
        <v>783</v>
      </c>
      <c r="R400" s="973" t="s">
        <v>783</v>
      </c>
      <c r="S400" s="973" t="s">
        <v>783</v>
      </c>
      <c r="T400" s="973" t="s">
        <v>783</v>
      </c>
      <c r="U400" s="973" t="s">
        <v>783</v>
      </c>
      <c r="V400" s="973" t="s">
        <v>783</v>
      </c>
      <c r="W400" s="973" t="s">
        <v>783</v>
      </c>
      <c r="X400" s="973" t="s">
        <v>783</v>
      </c>
      <c r="Y400" s="973" t="s">
        <v>783</v>
      </c>
      <c r="Z400" s="973" t="s">
        <v>783</v>
      </c>
      <c r="AA400" s="973" t="s">
        <v>783</v>
      </c>
      <c r="AB400" s="973" t="s">
        <v>783</v>
      </c>
      <c r="AC400" s="973" t="s">
        <v>783</v>
      </c>
      <c r="AD400" s="973" t="s">
        <v>783</v>
      </c>
      <c r="AE400" s="973" t="s">
        <v>783</v>
      </c>
      <c r="AF400" s="973" t="s">
        <v>783</v>
      </c>
      <c r="AG400" s="973" t="s">
        <v>783</v>
      </c>
      <c r="AH400" s="973" t="s">
        <v>783</v>
      </c>
      <c r="AI400" s="973" t="s">
        <v>783</v>
      </c>
      <c r="AJ400" s="973" t="s">
        <v>783</v>
      </c>
      <c r="AK400" s="973" t="s">
        <v>783</v>
      </c>
      <c r="AL400" s="973" t="s">
        <v>783</v>
      </c>
      <c r="AM400" s="973" t="s">
        <v>783</v>
      </c>
      <c r="AN400" s="973" t="s">
        <v>783</v>
      </c>
      <c r="AO400" s="973" t="s">
        <v>783</v>
      </c>
      <c r="AP400" s="973" t="s">
        <v>783</v>
      </c>
      <c r="AQ400" s="973" t="s">
        <v>783</v>
      </c>
      <c r="AR400" s="973" t="s">
        <v>783</v>
      </c>
      <c r="AS400" s="973" t="s">
        <v>783</v>
      </c>
      <c r="AT400" s="973" t="s">
        <v>783</v>
      </c>
      <c r="AU400" s="973" t="s">
        <v>783</v>
      </c>
      <c r="AV400" s="973" t="s">
        <v>783</v>
      </c>
      <c r="AW400" s="973" t="s">
        <v>783</v>
      </c>
      <c r="AX400" s="973" t="s">
        <v>783</v>
      </c>
      <c r="AY400" s="973" t="s">
        <v>783</v>
      </c>
      <c r="AZ400" s="973" t="s">
        <v>783</v>
      </c>
      <c r="BA400" s="973" t="s">
        <v>783</v>
      </c>
      <c r="BB400" s="973" t="s">
        <v>783</v>
      </c>
      <c r="BC400" s="973" t="s">
        <v>783</v>
      </c>
      <c r="BD400" s="973" t="s">
        <v>783</v>
      </c>
      <c r="BE400" s="973" t="s">
        <v>783</v>
      </c>
      <c r="BF400" s="973" t="s">
        <v>783</v>
      </c>
      <c r="BG400" s="973" t="s">
        <v>783</v>
      </c>
      <c r="BH400" s="973" t="s">
        <v>783</v>
      </c>
      <c r="BI400" s="973" t="s">
        <v>783</v>
      </c>
      <c r="BJ400" s="973" t="s">
        <v>783</v>
      </c>
      <c r="BK400" s="973" t="s">
        <v>783</v>
      </c>
      <c r="BL400" s="973" t="s">
        <v>783</v>
      </c>
      <c r="BM400" s="973" t="s">
        <v>783</v>
      </c>
      <c r="BN400" s="973" t="s">
        <v>783</v>
      </c>
      <c r="BO400" s="973" t="s">
        <v>783</v>
      </c>
    </row>
    <row r="401" spans="2:67" ht="12.75" customHeight="1">
      <c r="B401" s="728">
        <f>B400+1</f>
        <v>223</v>
      </c>
      <c r="C401" s="713"/>
      <c r="D401" s="669" t="s">
        <v>453</v>
      </c>
      <c r="E401" s="702" t="s">
        <v>658</v>
      </c>
      <c r="F401" s="709"/>
      <c r="G401" s="973" t="s">
        <v>783</v>
      </c>
      <c r="H401" s="973" t="s">
        <v>783</v>
      </c>
      <c r="I401" s="973" t="s">
        <v>783</v>
      </c>
      <c r="J401" s="973" t="s">
        <v>783</v>
      </c>
      <c r="K401" s="973" t="s">
        <v>783</v>
      </c>
      <c r="L401" s="973" t="s">
        <v>783</v>
      </c>
      <c r="M401" s="973" t="s">
        <v>783</v>
      </c>
      <c r="N401" s="973" t="s">
        <v>783</v>
      </c>
      <c r="O401" s="973" t="s">
        <v>783</v>
      </c>
      <c r="P401" s="973" t="s">
        <v>783</v>
      </c>
      <c r="Q401" s="973" t="s">
        <v>783</v>
      </c>
      <c r="R401" s="973" t="s">
        <v>783</v>
      </c>
      <c r="S401" s="973" t="s">
        <v>783</v>
      </c>
      <c r="T401" s="973" t="s">
        <v>783</v>
      </c>
      <c r="U401" s="973" t="s">
        <v>783</v>
      </c>
      <c r="V401" s="973" t="s">
        <v>783</v>
      </c>
      <c r="W401" s="973" t="s">
        <v>783</v>
      </c>
      <c r="X401" s="973" t="s">
        <v>783</v>
      </c>
      <c r="Y401" s="973" t="s">
        <v>783</v>
      </c>
      <c r="Z401" s="973" t="s">
        <v>783</v>
      </c>
      <c r="AA401" s="973" t="s">
        <v>783</v>
      </c>
      <c r="AB401" s="973" t="s">
        <v>783</v>
      </c>
      <c r="AC401" s="973" t="s">
        <v>783</v>
      </c>
      <c r="AD401" s="973" t="s">
        <v>783</v>
      </c>
      <c r="AE401" s="973" t="s">
        <v>783</v>
      </c>
      <c r="AF401" s="973" t="s">
        <v>783</v>
      </c>
      <c r="AG401" s="973" t="s">
        <v>783</v>
      </c>
      <c r="AH401" s="973" t="s">
        <v>783</v>
      </c>
      <c r="AI401" s="973" t="s">
        <v>783</v>
      </c>
      <c r="AJ401" s="973" t="s">
        <v>783</v>
      </c>
      <c r="AK401" s="973" t="s">
        <v>783</v>
      </c>
      <c r="AL401" s="973" t="s">
        <v>783</v>
      </c>
      <c r="AM401" s="973" t="s">
        <v>783</v>
      </c>
      <c r="AN401" s="973" t="s">
        <v>783</v>
      </c>
      <c r="AO401" s="973" t="s">
        <v>783</v>
      </c>
      <c r="AP401" s="973" t="s">
        <v>783</v>
      </c>
      <c r="AQ401" s="973" t="s">
        <v>783</v>
      </c>
      <c r="AR401" s="973" t="s">
        <v>783</v>
      </c>
      <c r="AS401" s="973" t="s">
        <v>783</v>
      </c>
      <c r="AT401" s="973" t="s">
        <v>783</v>
      </c>
      <c r="AU401" s="973" t="s">
        <v>783</v>
      </c>
      <c r="AV401" s="973" t="s">
        <v>783</v>
      </c>
      <c r="AW401" s="973" t="s">
        <v>783</v>
      </c>
      <c r="AX401" s="973" t="s">
        <v>783</v>
      </c>
      <c r="AY401" s="973" t="s">
        <v>783</v>
      </c>
      <c r="AZ401" s="973" t="s">
        <v>783</v>
      </c>
      <c r="BA401" s="973" t="s">
        <v>783</v>
      </c>
      <c r="BB401" s="973" t="s">
        <v>783</v>
      </c>
      <c r="BC401" s="973" t="s">
        <v>783</v>
      </c>
      <c r="BD401" s="973" t="s">
        <v>783</v>
      </c>
      <c r="BE401" s="973" t="s">
        <v>783</v>
      </c>
      <c r="BF401" s="973" t="s">
        <v>783</v>
      </c>
      <c r="BG401" s="973" t="s">
        <v>783</v>
      </c>
      <c r="BH401" s="973" t="s">
        <v>783</v>
      </c>
      <c r="BI401" s="973" t="s">
        <v>783</v>
      </c>
      <c r="BJ401" s="973" t="s">
        <v>783</v>
      </c>
      <c r="BK401" s="973" t="s">
        <v>783</v>
      </c>
      <c r="BL401" s="973" t="s">
        <v>783</v>
      </c>
      <c r="BM401" s="973" t="s">
        <v>783</v>
      </c>
      <c r="BN401" s="973" t="s">
        <v>783</v>
      </c>
      <c r="BO401" s="973" t="s">
        <v>783</v>
      </c>
    </row>
    <row r="402" spans="2:67" ht="12.75" customHeight="1">
      <c r="B402" s="728" t="s">
        <v>833</v>
      </c>
      <c r="C402" s="713"/>
      <c r="D402" s="669" t="s">
        <v>395</v>
      </c>
      <c r="E402" s="702" t="s">
        <v>658</v>
      </c>
      <c r="F402" s="709"/>
      <c r="G402" s="973" t="s">
        <v>783</v>
      </c>
      <c r="H402" s="973" t="s">
        <v>783</v>
      </c>
      <c r="I402" s="973" t="s">
        <v>783</v>
      </c>
      <c r="J402" s="973" t="s">
        <v>783</v>
      </c>
      <c r="K402" s="973" t="s">
        <v>783</v>
      </c>
      <c r="L402" s="973" t="s">
        <v>783</v>
      </c>
      <c r="M402" s="973" t="s">
        <v>783</v>
      </c>
      <c r="N402" s="973" t="s">
        <v>783</v>
      </c>
      <c r="O402" s="973" t="s">
        <v>783</v>
      </c>
      <c r="P402" s="973" t="s">
        <v>783</v>
      </c>
      <c r="Q402" s="973" t="s">
        <v>783</v>
      </c>
      <c r="R402" s="973" t="s">
        <v>783</v>
      </c>
      <c r="S402" s="973" t="s">
        <v>783</v>
      </c>
      <c r="T402" s="973" t="s">
        <v>783</v>
      </c>
      <c r="U402" s="973" t="s">
        <v>783</v>
      </c>
      <c r="V402" s="973" t="s">
        <v>783</v>
      </c>
      <c r="W402" s="973" t="s">
        <v>783</v>
      </c>
      <c r="X402" s="973" t="s">
        <v>783</v>
      </c>
      <c r="Y402" s="973" t="s">
        <v>783</v>
      </c>
      <c r="Z402" s="973" t="s">
        <v>783</v>
      </c>
      <c r="AA402" s="973" t="s">
        <v>783</v>
      </c>
      <c r="AB402" s="973" t="s">
        <v>783</v>
      </c>
      <c r="AC402" s="973" t="s">
        <v>783</v>
      </c>
      <c r="AD402" s="973" t="s">
        <v>783</v>
      </c>
      <c r="AE402" s="973" t="s">
        <v>783</v>
      </c>
      <c r="AF402" s="973" t="s">
        <v>783</v>
      </c>
      <c r="AG402" s="973" t="s">
        <v>783</v>
      </c>
      <c r="AH402" s="973" t="s">
        <v>783</v>
      </c>
      <c r="AI402" s="973" t="s">
        <v>783</v>
      </c>
      <c r="AJ402" s="973" t="s">
        <v>783</v>
      </c>
      <c r="AK402" s="973" t="s">
        <v>783</v>
      </c>
      <c r="AL402" s="973" t="s">
        <v>783</v>
      </c>
      <c r="AM402" s="973" t="s">
        <v>783</v>
      </c>
      <c r="AN402" s="973" t="s">
        <v>783</v>
      </c>
      <c r="AO402" s="973" t="s">
        <v>783</v>
      </c>
      <c r="AP402" s="973" t="s">
        <v>783</v>
      </c>
      <c r="AQ402" s="973" t="s">
        <v>783</v>
      </c>
      <c r="AR402" s="973" t="s">
        <v>783</v>
      </c>
      <c r="AS402" s="973" t="s">
        <v>783</v>
      </c>
      <c r="AT402" s="973" t="s">
        <v>783</v>
      </c>
      <c r="AU402" s="973" t="s">
        <v>783</v>
      </c>
      <c r="AV402" s="973" t="s">
        <v>783</v>
      </c>
      <c r="AW402" s="973" t="s">
        <v>783</v>
      </c>
      <c r="AX402" s="973" t="s">
        <v>783</v>
      </c>
      <c r="AY402" s="973" t="s">
        <v>783</v>
      </c>
      <c r="AZ402" s="973" t="s">
        <v>783</v>
      </c>
      <c r="BA402" s="973" t="s">
        <v>783</v>
      </c>
      <c r="BB402" s="973" t="s">
        <v>783</v>
      </c>
      <c r="BC402" s="973" t="s">
        <v>783</v>
      </c>
      <c r="BD402" s="973" t="s">
        <v>783</v>
      </c>
      <c r="BE402" s="973" t="s">
        <v>783</v>
      </c>
      <c r="BF402" s="973" t="s">
        <v>783</v>
      </c>
      <c r="BG402" s="973" t="s">
        <v>783</v>
      </c>
      <c r="BH402" s="973" t="s">
        <v>783</v>
      </c>
      <c r="BI402" s="973" t="s">
        <v>783</v>
      </c>
      <c r="BJ402" s="973" t="s">
        <v>783</v>
      </c>
      <c r="BK402" s="973" t="s">
        <v>783</v>
      </c>
      <c r="BL402" s="973" t="s">
        <v>783</v>
      </c>
      <c r="BM402" s="973" t="s">
        <v>783</v>
      </c>
      <c r="BN402" s="973" t="s">
        <v>783</v>
      </c>
      <c r="BO402" s="973" t="s">
        <v>783</v>
      </c>
    </row>
    <row r="403" spans="2:67" ht="12.75" customHeight="1">
      <c r="B403" s="728">
        <v>224</v>
      </c>
      <c r="C403" s="687"/>
      <c r="D403" s="669" t="s">
        <v>497</v>
      </c>
      <c r="E403" s="702" t="s">
        <v>658</v>
      </c>
      <c r="F403" s="709"/>
      <c r="G403" s="973" t="s">
        <v>783</v>
      </c>
      <c r="H403" s="973" t="s">
        <v>783</v>
      </c>
      <c r="I403" s="973" t="s">
        <v>783</v>
      </c>
      <c r="J403" s="973" t="s">
        <v>783</v>
      </c>
      <c r="K403" s="973" t="s">
        <v>783</v>
      </c>
      <c r="L403" s="973" t="s">
        <v>783</v>
      </c>
      <c r="M403" s="973" t="s">
        <v>783</v>
      </c>
      <c r="N403" s="973" t="s">
        <v>783</v>
      </c>
      <c r="O403" s="973" t="s">
        <v>783</v>
      </c>
      <c r="P403" s="973" t="s">
        <v>783</v>
      </c>
      <c r="Q403" s="973" t="s">
        <v>783</v>
      </c>
      <c r="R403" s="973" t="s">
        <v>783</v>
      </c>
      <c r="S403" s="973" t="s">
        <v>783</v>
      </c>
      <c r="T403" s="973" t="s">
        <v>783</v>
      </c>
      <c r="U403" s="973" t="s">
        <v>783</v>
      </c>
      <c r="V403" s="973" t="s">
        <v>783</v>
      </c>
      <c r="W403" s="973" t="s">
        <v>783</v>
      </c>
      <c r="X403" s="973" t="s">
        <v>783</v>
      </c>
      <c r="Y403" s="973" t="s">
        <v>783</v>
      </c>
      <c r="Z403" s="973" t="s">
        <v>783</v>
      </c>
      <c r="AA403" s="973" t="s">
        <v>783</v>
      </c>
      <c r="AB403" s="973" t="s">
        <v>783</v>
      </c>
      <c r="AC403" s="973" t="s">
        <v>783</v>
      </c>
      <c r="AD403" s="973" t="s">
        <v>783</v>
      </c>
      <c r="AE403" s="973" t="s">
        <v>783</v>
      </c>
      <c r="AF403" s="973" t="s">
        <v>783</v>
      </c>
      <c r="AG403" s="973" t="s">
        <v>783</v>
      </c>
      <c r="AH403" s="973" t="s">
        <v>783</v>
      </c>
      <c r="AI403" s="973" t="s">
        <v>783</v>
      </c>
      <c r="AJ403" s="973" t="s">
        <v>783</v>
      </c>
      <c r="AK403" s="973" t="s">
        <v>783</v>
      </c>
      <c r="AL403" s="973" t="s">
        <v>783</v>
      </c>
      <c r="AM403" s="973" t="s">
        <v>783</v>
      </c>
      <c r="AN403" s="973" t="s">
        <v>783</v>
      </c>
      <c r="AO403" s="973" t="s">
        <v>783</v>
      </c>
      <c r="AP403" s="973" t="s">
        <v>783</v>
      </c>
      <c r="AQ403" s="973" t="s">
        <v>783</v>
      </c>
      <c r="AR403" s="973" t="s">
        <v>783</v>
      </c>
      <c r="AS403" s="973" t="s">
        <v>783</v>
      </c>
      <c r="AT403" s="973" t="s">
        <v>783</v>
      </c>
      <c r="AU403" s="973" t="s">
        <v>783</v>
      </c>
      <c r="AV403" s="973" t="s">
        <v>783</v>
      </c>
      <c r="AW403" s="973" t="s">
        <v>783</v>
      </c>
      <c r="AX403" s="973" t="s">
        <v>783</v>
      </c>
      <c r="AY403" s="973" t="s">
        <v>783</v>
      </c>
      <c r="AZ403" s="973" t="s">
        <v>783</v>
      </c>
      <c r="BA403" s="973" t="s">
        <v>783</v>
      </c>
      <c r="BB403" s="973" t="s">
        <v>783</v>
      </c>
      <c r="BC403" s="973" t="s">
        <v>783</v>
      </c>
      <c r="BD403" s="973" t="s">
        <v>783</v>
      </c>
      <c r="BE403" s="973" t="s">
        <v>783</v>
      </c>
      <c r="BF403" s="973" t="s">
        <v>783</v>
      </c>
      <c r="BG403" s="973" t="s">
        <v>783</v>
      </c>
      <c r="BH403" s="973" t="s">
        <v>783</v>
      </c>
      <c r="BI403" s="973" t="s">
        <v>783</v>
      </c>
      <c r="BJ403" s="973" t="s">
        <v>783</v>
      </c>
      <c r="BK403" s="973" t="s">
        <v>783</v>
      </c>
      <c r="BL403" s="973" t="s">
        <v>783</v>
      </c>
      <c r="BM403" s="973" t="s">
        <v>783</v>
      </c>
      <c r="BN403" s="973" t="s">
        <v>783</v>
      </c>
      <c r="BO403" s="973" t="s">
        <v>783</v>
      </c>
    </row>
    <row r="404" spans="2:67" ht="12.75" customHeight="1">
      <c r="B404" s="728">
        <f t="shared" ref="B404:B412" si="387">B403+1</f>
        <v>225</v>
      </c>
      <c r="C404" s="59" t="s">
        <v>1038</v>
      </c>
      <c r="D404" s="640"/>
      <c r="E404" s="702" t="s">
        <v>658</v>
      </c>
      <c r="F404" s="709"/>
      <c r="G404" s="155" t="str">
        <f>IF(OR(COUNTBLANK(G405:G413)=8,G405="SUM"),"",SUM(G405:G413))</f>
        <v/>
      </c>
      <c r="H404" s="155" t="str">
        <f t="shared" ref="H404:AF404" si="388">IF(OR(COUNTBLANK(H405:H413)=8,H405="SUM"),"",SUM(H405:H413))</f>
        <v/>
      </c>
      <c r="I404" s="155" t="str">
        <f t="shared" si="388"/>
        <v/>
      </c>
      <c r="J404" s="155" t="str">
        <f t="shared" si="388"/>
        <v/>
      </c>
      <c r="K404" s="155" t="str">
        <f t="shared" si="388"/>
        <v/>
      </c>
      <c r="L404" s="155" t="str">
        <f t="shared" si="388"/>
        <v/>
      </c>
      <c r="M404" s="155" t="str">
        <f t="shared" si="388"/>
        <v/>
      </c>
      <c r="N404" s="155" t="str">
        <f t="shared" si="388"/>
        <v/>
      </c>
      <c r="O404" s="155" t="str">
        <f t="shared" si="388"/>
        <v/>
      </c>
      <c r="P404" s="155" t="str">
        <f t="shared" si="388"/>
        <v/>
      </c>
      <c r="Q404" s="155" t="str">
        <f t="shared" si="388"/>
        <v/>
      </c>
      <c r="R404" s="155" t="str">
        <f t="shared" si="388"/>
        <v/>
      </c>
      <c r="S404" s="155" t="str">
        <f t="shared" si="388"/>
        <v/>
      </c>
      <c r="T404" s="155" t="str">
        <f t="shared" si="388"/>
        <v/>
      </c>
      <c r="U404" s="155" t="str">
        <f t="shared" si="388"/>
        <v/>
      </c>
      <c r="V404" s="155" t="str">
        <f t="shared" si="388"/>
        <v/>
      </c>
      <c r="W404" s="155" t="str">
        <f t="shared" si="388"/>
        <v/>
      </c>
      <c r="X404" s="155" t="str">
        <f t="shared" si="388"/>
        <v/>
      </c>
      <c r="Y404" s="155" t="str">
        <f t="shared" si="388"/>
        <v/>
      </c>
      <c r="Z404" s="155" t="str">
        <f t="shared" si="388"/>
        <v/>
      </c>
      <c r="AA404" s="155" t="str">
        <f t="shared" si="388"/>
        <v/>
      </c>
      <c r="AB404" s="155" t="str">
        <f t="shared" si="388"/>
        <v/>
      </c>
      <c r="AC404" s="155" t="str">
        <f t="shared" si="388"/>
        <v/>
      </c>
      <c r="AD404" s="155" t="str">
        <f t="shared" si="388"/>
        <v/>
      </c>
      <c r="AE404" s="155" t="str">
        <f t="shared" si="388"/>
        <v/>
      </c>
      <c r="AF404" s="155" t="str">
        <f t="shared" si="388"/>
        <v/>
      </c>
      <c r="AG404" s="155" t="str">
        <f t="shared" ref="AG404:AP404" si="389">IF(OR(COUNTBLANK(AG405:AG413)=8,AG405="SUM"),"",SUM(AG405:AG413))</f>
        <v/>
      </c>
      <c r="AH404" s="155" t="str">
        <f t="shared" si="389"/>
        <v/>
      </c>
      <c r="AI404" s="155" t="str">
        <f t="shared" si="389"/>
        <v/>
      </c>
      <c r="AJ404" s="155" t="str">
        <f t="shared" si="389"/>
        <v/>
      </c>
      <c r="AK404" s="155" t="str">
        <f t="shared" si="389"/>
        <v/>
      </c>
      <c r="AL404" s="155" t="str">
        <f t="shared" si="389"/>
        <v/>
      </c>
      <c r="AM404" s="155" t="str">
        <f t="shared" si="389"/>
        <v/>
      </c>
      <c r="AN404" s="155" t="str">
        <f t="shared" si="389"/>
        <v/>
      </c>
      <c r="AO404" s="155" t="str">
        <f t="shared" si="389"/>
        <v/>
      </c>
      <c r="AP404" s="155" t="str">
        <f t="shared" si="389"/>
        <v/>
      </c>
      <c r="AQ404" s="155" t="str">
        <f t="shared" ref="AQ404:BO404" si="390">IF(OR(COUNTBLANK(AQ405:AQ413)=8,AQ405="SUM"),"",SUM(AQ405:AQ413))</f>
        <v/>
      </c>
      <c r="AR404" s="155" t="str">
        <f t="shared" si="390"/>
        <v/>
      </c>
      <c r="AS404" s="155" t="str">
        <f t="shared" si="390"/>
        <v/>
      </c>
      <c r="AT404" s="155" t="str">
        <f t="shared" si="390"/>
        <v/>
      </c>
      <c r="AU404" s="155" t="str">
        <f t="shared" si="390"/>
        <v/>
      </c>
      <c r="AV404" s="155" t="str">
        <f t="shared" si="390"/>
        <v/>
      </c>
      <c r="AW404" s="155" t="str">
        <f t="shared" si="390"/>
        <v/>
      </c>
      <c r="AX404" s="155" t="str">
        <f t="shared" si="390"/>
        <v/>
      </c>
      <c r="AY404" s="155" t="str">
        <f t="shared" si="390"/>
        <v/>
      </c>
      <c r="AZ404" s="155" t="str">
        <f t="shared" si="390"/>
        <v/>
      </c>
      <c r="BA404" s="155" t="str">
        <f t="shared" si="390"/>
        <v/>
      </c>
      <c r="BB404" s="155" t="str">
        <f t="shared" si="390"/>
        <v/>
      </c>
      <c r="BC404" s="155" t="str">
        <f t="shared" si="390"/>
        <v/>
      </c>
      <c r="BD404" s="155" t="str">
        <f t="shared" si="390"/>
        <v/>
      </c>
      <c r="BE404" s="155" t="str">
        <f t="shared" si="390"/>
        <v/>
      </c>
      <c r="BF404" s="155" t="str">
        <f t="shared" si="390"/>
        <v/>
      </c>
      <c r="BG404" s="155" t="str">
        <f t="shared" si="390"/>
        <v/>
      </c>
      <c r="BH404" s="155" t="str">
        <f t="shared" si="390"/>
        <v/>
      </c>
      <c r="BI404" s="155" t="str">
        <f t="shared" si="390"/>
        <v/>
      </c>
      <c r="BJ404" s="155" t="str">
        <f t="shared" si="390"/>
        <v/>
      </c>
      <c r="BK404" s="155" t="str">
        <f t="shared" si="390"/>
        <v/>
      </c>
      <c r="BL404" s="155" t="str">
        <f t="shared" si="390"/>
        <v/>
      </c>
      <c r="BM404" s="155" t="str">
        <f t="shared" si="390"/>
        <v/>
      </c>
      <c r="BN404" s="155" t="str">
        <f t="shared" si="390"/>
        <v/>
      </c>
      <c r="BO404" s="155" t="str">
        <f t="shared" si="390"/>
        <v/>
      </c>
    </row>
    <row r="405" spans="2:67" ht="12.75" customHeight="1">
      <c r="B405" s="772">
        <f t="shared" si="387"/>
        <v>226</v>
      </c>
      <c r="C405" s="60"/>
      <c r="D405" s="640" t="s">
        <v>703</v>
      </c>
      <c r="E405" s="702" t="s">
        <v>658</v>
      </c>
      <c r="F405" s="838"/>
      <c r="G405" s="973" t="s">
        <v>783</v>
      </c>
      <c r="H405" s="973" t="s">
        <v>783</v>
      </c>
      <c r="I405" s="973" t="s">
        <v>783</v>
      </c>
      <c r="J405" s="973" t="s">
        <v>783</v>
      </c>
      <c r="K405" s="973" t="s">
        <v>783</v>
      </c>
      <c r="L405" s="973" t="s">
        <v>783</v>
      </c>
      <c r="M405" s="973" t="s">
        <v>783</v>
      </c>
      <c r="N405" s="973" t="s">
        <v>783</v>
      </c>
      <c r="O405" s="973" t="s">
        <v>783</v>
      </c>
      <c r="P405" s="973" t="s">
        <v>783</v>
      </c>
      <c r="Q405" s="973" t="s">
        <v>783</v>
      </c>
      <c r="R405" s="973" t="s">
        <v>783</v>
      </c>
      <c r="S405" s="973" t="s">
        <v>783</v>
      </c>
      <c r="T405" s="973" t="s">
        <v>783</v>
      </c>
      <c r="U405" s="973" t="s">
        <v>783</v>
      </c>
      <c r="V405" s="973" t="s">
        <v>783</v>
      </c>
      <c r="W405" s="973" t="s">
        <v>783</v>
      </c>
      <c r="X405" s="973" t="s">
        <v>783</v>
      </c>
      <c r="Y405" s="973" t="s">
        <v>783</v>
      </c>
      <c r="Z405" s="973" t="s">
        <v>783</v>
      </c>
      <c r="AA405" s="973" t="s">
        <v>783</v>
      </c>
      <c r="AB405" s="973" t="s">
        <v>783</v>
      </c>
      <c r="AC405" s="973" t="s">
        <v>783</v>
      </c>
      <c r="AD405" s="973" t="s">
        <v>783</v>
      </c>
      <c r="AE405" s="973" t="s">
        <v>783</v>
      </c>
      <c r="AF405" s="973" t="s">
        <v>783</v>
      </c>
      <c r="AG405" s="973" t="s">
        <v>783</v>
      </c>
      <c r="AH405" s="973" t="s">
        <v>783</v>
      </c>
      <c r="AI405" s="973" t="s">
        <v>783</v>
      </c>
      <c r="AJ405" s="973" t="s">
        <v>783</v>
      </c>
      <c r="AK405" s="973" t="s">
        <v>783</v>
      </c>
      <c r="AL405" s="973" t="s">
        <v>783</v>
      </c>
      <c r="AM405" s="973" t="s">
        <v>783</v>
      </c>
      <c r="AN405" s="973" t="s">
        <v>783</v>
      </c>
      <c r="AO405" s="973" t="s">
        <v>783</v>
      </c>
      <c r="AP405" s="973" t="s">
        <v>783</v>
      </c>
      <c r="AQ405" s="973" t="s">
        <v>783</v>
      </c>
      <c r="AR405" s="973" t="s">
        <v>783</v>
      </c>
      <c r="AS405" s="973" t="s">
        <v>783</v>
      </c>
      <c r="AT405" s="973" t="s">
        <v>783</v>
      </c>
      <c r="AU405" s="973" t="s">
        <v>783</v>
      </c>
      <c r="AV405" s="973" t="s">
        <v>783</v>
      </c>
      <c r="AW405" s="973" t="s">
        <v>783</v>
      </c>
      <c r="AX405" s="973" t="s">
        <v>783</v>
      </c>
      <c r="AY405" s="973" t="s">
        <v>783</v>
      </c>
      <c r="AZ405" s="973" t="s">
        <v>783</v>
      </c>
      <c r="BA405" s="973" t="s">
        <v>783</v>
      </c>
      <c r="BB405" s="973" t="s">
        <v>783</v>
      </c>
      <c r="BC405" s="973" t="s">
        <v>783</v>
      </c>
      <c r="BD405" s="973" t="s">
        <v>783</v>
      </c>
      <c r="BE405" s="973" t="s">
        <v>783</v>
      </c>
      <c r="BF405" s="973" t="s">
        <v>783</v>
      </c>
      <c r="BG405" s="973" t="s">
        <v>783</v>
      </c>
      <c r="BH405" s="973" t="s">
        <v>783</v>
      </c>
      <c r="BI405" s="973" t="s">
        <v>783</v>
      </c>
      <c r="BJ405" s="973" t="s">
        <v>783</v>
      </c>
      <c r="BK405" s="973" t="s">
        <v>783</v>
      </c>
      <c r="BL405" s="973" t="s">
        <v>783</v>
      </c>
      <c r="BM405" s="973" t="s">
        <v>783</v>
      </c>
      <c r="BN405" s="973" t="s">
        <v>783</v>
      </c>
      <c r="BO405" s="973" t="s">
        <v>783</v>
      </c>
    </row>
    <row r="406" spans="2:67" ht="12.75" customHeight="1">
      <c r="B406" s="772">
        <f t="shared" si="387"/>
        <v>227</v>
      </c>
      <c r="C406" s="61"/>
      <c r="D406" s="640" t="s">
        <v>1128</v>
      </c>
      <c r="E406" s="702" t="s">
        <v>658</v>
      </c>
      <c r="F406" s="709"/>
      <c r="G406" s="973" t="s">
        <v>783</v>
      </c>
      <c r="H406" s="973" t="s">
        <v>783</v>
      </c>
      <c r="I406" s="973" t="s">
        <v>783</v>
      </c>
      <c r="J406" s="973" t="s">
        <v>783</v>
      </c>
      <c r="K406" s="973" t="s">
        <v>783</v>
      </c>
      <c r="L406" s="973" t="s">
        <v>783</v>
      </c>
      <c r="M406" s="973" t="s">
        <v>783</v>
      </c>
      <c r="N406" s="973" t="s">
        <v>783</v>
      </c>
      <c r="O406" s="973" t="s">
        <v>783</v>
      </c>
      <c r="P406" s="973" t="s">
        <v>783</v>
      </c>
      <c r="Q406" s="973" t="s">
        <v>783</v>
      </c>
      <c r="R406" s="973" t="s">
        <v>783</v>
      </c>
      <c r="S406" s="973" t="s">
        <v>783</v>
      </c>
      <c r="T406" s="973" t="s">
        <v>783</v>
      </c>
      <c r="U406" s="973" t="s">
        <v>783</v>
      </c>
      <c r="V406" s="973" t="s">
        <v>783</v>
      </c>
      <c r="W406" s="973" t="s">
        <v>783</v>
      </c>
      <c r="X406" s="973" t="s">
        <v>783</v>
      </c>
      <c r="Y406" s="973" t="s">
        <v>783</v>
      </c>
      <c r="Z406" s="973" t="s">
        <v>783</v>
      </c>
      <c r="AA406" s="973" t="s">
        <v>783</v>
      </c>
      <c r="AB406" s="973" t="s">
        <v>783</v>
      </c>
      <c r="AC406" s="973" t="s">
        <v>783</v>
      </c>
      <c r="AD406" s="973" t="s">
        <v>783</v>
      </c>
      <c r="AE406" s="973" t="s">
        <v>783</v>
      </c>
      <c r="AF406" s="973" t="s">
        <v>783</v>
      </c>
      <c r="AG406" s="973" t="s">
        <v>783</v>
      </c>
      <c r="AH406" s="973" t="s">
        <v>783</v>
      </c>
      <c r="AI406" s="973" t="s">
        <v>783</v>
      </c>
      <c r="AJ406" s="973" t="s">
        <v>783</v>
      </c>
      <c r="AK406" s="973" t="s">
        <v>783</v>
      </c>
      <c r="AL406" s="973" t="s">
        <v>783</v>
      </c>
      <c r="AM406" s="973" t="s">
        <v>783</v>
      </c>
      <c r="AN406" s="973" t="s">
        <v>783</v>
      </c>
      <c r="AO406" s="973" t="s">
        <v>783</v>
      </c>
      <c r="AP406" s="973" t="s">
        <v>783</v>
      </c>
      <c r="AQ406" s="973" t="s">
        <v>783</v>
      </c>
      <c r="AR406" s="973" t="s">
        <v>783</v>
      </c>
      <c r="AS406" s="973" t="s">
        <v>783</v>
      </c>
      <c r="AT406" s="973" t="s">
        <v>783</v>
      </c>
      <c r="AU406" s="973" t="s">
        <v>783</v>
      </c>
      <c r="AV406" s="973" t="s">
        <v>783</v>
      </c>
      <c r="AW406" s="973" t="s">
        <v>783</v>
      </c>
      <c r="AX406" s="973" t="s">
        <v>783</v>
      </c>
      <c r="AY406" s="973" t="s">
        <v>783</v>
      </c>
      <c r="AZ406" s="973" t="s">
        <v>783</v>
      </c>
      <c r="BA406" s="973" t="s">
        <v>783</v>
      </c>
      <c r="BB406" s="973" t="s">
        <v>783</v>
      </c>
      <c r="BC406" s="973" t="s">
        <v>783</v>
      </c>
      <c r="BD406" s="973" t="s">
        <v>783</v>
      </c>
      <c r="BE406" s="973" t="s">
        <v>783</v>
      </c>
      <c r="BF406" s="973" t="s">
        <v>783</v>
      </c>
      <c r="BG406" s="973" t="s">
        <v>783</v>
      </c>
      <c r="BH406" s="973" t="s">
        <v>783</v>
      </c>
      <c r="BI406" s="973" t="s">
        <v>783</v>
      </c>
      <c r="BJ406" s="973" t="s">
        <v>783</v>
      </c>
      <c r="BK406" s="973" t="s">
        <v>783</v>
      </c>
      <c r="BL406" s="973" t="s">
        <v>783</v>
      </c>
      <c r="BM406" s="973" t="s">
        <v>783</v>
      </c>
      <c r="BN406" s="973" t="s">
        <v>783</v>
      </c>
      <c r="BO406" s="973" t="s">
        <v>783</v>
      </c>
    </row>
    <row r="407" spans="2:67" ht="12.75" customHeight="1">
      <c r="B407" s="772">
        <f t="shared" si="387"/>
        <v>228</v>
      </c>
      <c r="C407" s="60"/>
      <c r="D407" s="640" t="s">
        <v>1127</v>
      </c>
      <c r="E407" s="702" t="s">
        <v>658</v>
      </c>
      <c r="F407" s="709"/>
      <c r="G407" s="973" t="s">
        <v>783</v>
      </c>
      <c r="H407" s="973" t="s">
        <v>783</v>
      </c>
      <c r="I407" s="973" t="s">
        <v>783</v>
      </c>
      <c r="J407" s="973" t="s">
        <v>783</v>
      </c>
      <c r="K407" s="973" t="s">
        <v>783</v>
      </c>
      <c r="L407" s="973" t="s">
        <v>783</v>
      </c>
      <c r="M407" s="973" t="s">
        <v>783</v>
      </c>
      <c r="N407" s="973" t="s">
        <v>783</v>
      </c>
      <c r="O407" s="973" t="s">
        <v>783</v>
      </c>
      <c r="P407" s="973" t="s">
        <v>783</v>
      </c>
      <c r="Q407" s="973" t="s">
        <v>783</v>
      </c>
      <c r="R407" s="973" t="s">
        <v>783</v>
      </c>
      <c r="S407" s="973" t="s">
        <v>783</v>
      </c>
      <c r="T407" s="973" t="s">
        <v>783</v>
      </c>
      <c r="U407" s="973" t="s">
        <v>783</v>
      </c>
      <c r="V407" s="973" t="s">
        <v>783</v>
      </c>
      <c r="W407" s="973" t="s">
        <v>783</v>
      </c>
      <c r="X407" s="973" t="s">
        <v>783</v>
      </c>
      <c r="Y407" s="973" t="s">
        <v>783</v>
      </c>
      <c r="Z407" s="973" t="s">
        <v>783</v>
      </c>
      <c r="AA407" s="973" t="s">
        <v>783</v>
      </c>
      <c r="AB407" s="973" t="s">
        <v>783</v>
      </c>
      <c r="AC407" s="973" t="s">
        <v>783</v>
      </c>
      <c r="AD407" s="973" t="s">
        <v>783</v>
      </c>
      <c r="AE407" s="973" t="s">
        <v>783</v>
      </c>
      <c r="AF407" s="973" t="s">
        <v>783</v>
      </c>
      <c r="AG407" s="973" t="s">
        <v>783</v>
      </c>
      <c r="AH407" s="973" t="s">
        <v>783</v>
      </c>
      <c r="AI407" s="973" t="s">
        <v>783</v>
      </c>
      <c r="AJ407" s="973" t="s">
        <v>783</v>
      </c>
      <c r="AK407" s="973" t="s">
        <v>783</v>
      </c>
      <c r="AL407" s="973" t="s">
        <v>783</v>
      </c>
      <c r="AM407" s="973" t="s">
        <v>783</v>
      </c>
      <c r="AN407" s="973" t="s">
        <v>783</v>
      </c>
      <c r="AO407" s="973" t="s">
        <v>783</v>
      </c>
      <c r="AP407" s="973" t="s">
        <v>783</v>
      </c>
      <c r="AQ407" s="973" t="s">
        <v>783</v>
      </c>
      <c r="AR407" s="973" t="s">
        <v>783</v>
      </c>
      <c r="AS407" s="973" t="s">
        <v>783</v>
      </c>
      <c r="AT407" s="973" t="s">
        <v>783</v>
      </c>
      <c r="AU407" s="973" t="s">
        <v>783</v>
      </c>
      <c r="AV407" s="973" t="s">
        <v>783</v>
      </c>
      <c r="AW407" s="973" t="s">
        <v>783</v>
      </c>
      <c r="AX407" s="973" t="s">
        <v>783</v>
      </c>
      <c r="AY407" s="973" t="s">
        <v>783</v>
      </c>
      <c r="AZ407" s="973" t="s">
        <v>783</v>
      </c>
      <c r="BA407" s="973" t="s">
        <v>783</v>
      </c>
      <c r="BB407" s="973" t="s">
        <v>783</v>
      </c>
      <c r="BC407" s="973" t="s">
        <v>783</v>
      </c>
      <c r="BD407" s="973" t="s">
        <v>783</v>
      </c>
      <c r="BE407" s="973" t="s">
        <v>783</v>
      </c>
      <c r="BF407" s="973" t="s">
        <v>783</v>
      </c>
      <c r="BG407" s="973" t="s">
        <v>783</v>
      </c>
      <c r="BH407" s="973" t="s">
        <v>783</v>
      </c>
      <c r="BI407" s="973" t="s">
        <v>783</v>
      </c>
      <c r="BJ407" s="973" t="s">
        <v>783</v>
      </c>
      <c r="BK407" s="973" t="s">
        <v>783</v>
      </c>
      <c r="BL407" s="973" t="s">
        <v>783</v>
      </c>
      <c r="BM407" s="973" t="s">
        <v>783</v>
      </c>
      <c r="BN407" s="973" t="s">
        <v>783</v>
      </c>
      <c r="BO407" s="973" t="s">
        <v>783</v>
      </c>
    </row>
    <row r="408" spans="2:67" ht="12.75" customHeight="1">
      <c r="B408" s="772">
        <f t="shared" si="387"/>
        <v>229</v>
      </c>
      <c r="C408" s="60"/>
      <c r="D408" s="640" t="s">
        <v>771</v>
      </c>
      <c r="E408" s="702" t="s">
        <v>658</v>
      </c>
      <c r="F408" s="709"/>
      <c r="G408" s="973" t="s">
        <v>783</v>
      </c>
      <c r="H408" s="973" t="s">
        <v>783</v>
      </c>
      <c r="I408" s="973" t="s">
        <v>783</v>
      </c>
      <c r="J408" s="973" t="s">
        <v>783</v>
      </c>
      <c r="K408" s="973" t="s">
        <v>783</v>
      </c>
      <c r="L408" s="973" t="s">
        <v>783</v>
      </c>
      <c r="M408" s="973" t="s">
        <v>783</v>
      </c>
      <c r="N408" s="973" t="s">
        <v>783</v>
      </c>
      <c r="O408" s="973" t="s">
        <v>783</v>
      </c>
      <c r="P408" s="973" t="s">
        <v>783</v>
      </c>
      <c r="Q408" s="973" t="s">
        <v>783</v>
      </c>
      <c r="R408" s="973" t="s">
        <v>783</v>
      </c>
      <c r="S408" s="973" t="s">
        <v>783</v>
      </c>
      <c r="T408" s="973" t="s">
        <v>783</v>
      </c>
      <c r="U408" s="973" t="s">
        <v>783</v>
      </c>
      <c r="V408" s="973" t="s">
        <v>783</v>
      </c>
      <c r="W408" s="973" t="s">
        <v>783</v>
      </c>
      <c r="X408" s="973" t="s">
        <v>783</v>
      </c>
      <c r="Y408" s="973" t="s">
        <v>783</v>
      </c>
      <c r="Z408" s="973" t="s">
        <v>783</v>
      </c>
      <c r="AA408" s="973" t="s">
        <v>783</v>
      </c>
      <c r="AB408" s="973" t="s">
        <v>783</v>
      </c>
      <c r="AC408" s="973" t="s">
        <v>783</v>
      </c>
      <c r="AD408" s="973" t="s">
        <v>783</v>
      </c>
      <c r="AE408" s="973" t="s">
        <v>783</v>
      </c>
      <c r="AF408" s="973" t="s">
        <v>783</v>
      </c>
      <c r="AG408" s="973" t="s">
        <v>783</v>
      </c>
      <c r="AH408" s="973" t="s">
        <v>783</v>
      </c>
      <c r="AI408" s="973" t="s">
        <v>783</v>
      </c>
      <c r="AJ408" s="973" t="s">
        <v>783</v>
      </c>
      <c r="AK408" s="973" t="s">
        <v>783</v>
      </c>
      <c r="AL408" s="973" t="s">
        <v>783</v>
      </c>
      <c r="AM408" s="973" t="s">
        <v>783</v>
      </c>
      <c r="AN408" s="973" t="s">
        <v>783</v>
      </c>
      <c r="AO408" s="973" t="s">
        <v>783</v>
      </c>
      <c r="AP408" s="973" t="s">
        <v>783</v>
      </c>
      <c r="AQ408" s="973" t="s">
        <v>783</v>
      </c>
      <c r="AR408" s="973" t="s">
        <v>783</v>
      </c>
      <c r="AS408" s="973" t="s">
        <v>783</v>
      </c>
      <c r="AT408" s="973" t="s">
        <v>783</v>
      </c>
      <c r="AU408" s="973" t="s">
        <v>783</v>
      </c>
      <c r="AV408" s="973" t="s">
        <v>783</v>
      </c>
      <c r="AW408" s="973" t="s">
        <v>783</v>
      </c>
      <c r="AX408" s="973" t="s">
        <v>783</v>
      </c>
      <c r="AY408" s="973" t="s">
        <v>783</v>
      </c>
      <c r="AZ408" s="973" t="s">
        <v>783</v>
      </c>
      <c r="BA408" s="973" t="s">
        <v>783</v>
      </c>
      <c r="BB408" s="973" t="s">
        <v>783</v>
      </c>
      <c r="BC408" s="973" t="s">
        <v>783</v>
      </c>
      <c r="BD408" s="973" t="s">
        <v>783</v>
      </c>
      <c r="BE408" s="973" t="s">
        <v>783</v>
      </c>
      <c r="BF408" s="973" t="s">
        <v>783</v>
      </c>
      <c r="BG408" s="973" t="s">
        <v>783</v>
      </c>
      <c r="BH408" s="973" t="s">
        <v>783</v>
      </c>
      <c r="BI408" s="973" t="s">
        <v>783</v>
      </c>
      <c r="BJ408" s="973" t="s">
        <v>783</v>
      </c>
      <c r="BK408" s="973" t="s">
        <v>783</v>
      </c>
      <c r="BL408" s="973" t="s">
        <v>783</v>
      </c>
      <c r="BM408" s="973" t="s">
        <v>783</v>
      </c>
      <c r="BN408" s="973" t="s">
        <v>783</v>
      </c>
      <c r="BO408" s="973" t="s">
        <v>783</v>
      </c>
    </row>
    <row r="409" spans="2:67" ht="12.75" customHeight="1">
      <c r="B409" s="772">
        <f t="shared" si="387"/>
        <v>230</v>
      </c>
      <c r="C409" s="60"/>
      <c r="D409" s="640" t="s">
        <v>797</v>
      </c>
      <c r="E409" s="702" t="s">
        <v>658</v>
      </c>
      <c r="F409" s="709"/>
      <c r="G409" s="973" t="s">
        <v>783</v>
      </c>
      <c r="H409" s="973" t="s">
        <v>783</v>
      </c>
      <c r="I409" s="973" t="s">
        <v>783</v>
      </c>
      <c r="J409" s="973" t="s">
        <v>783</v>
      </c>
      <c r="K409" s="973" t="s">
        <v>783</v>
      </c>
      <c r="L409" s="973" t="s">
        <v>783</v>
      </c>
      <c r="M409" s="973" t="s">
        <v>783</v>
      </c>
      <c r="N409" s="973" t="s">
        <v>783</v>
      </c>
      <c r="O409" s="973" t="s">
        <v>783</v>
      </c>
      <c r="P409" s="973" t="s">
        <v>783</v>
      </c>
      <c r="Q409" s="973" t="s">
        <v>783</v>
      </c>
      <c r="R409" s="973" t="s">
        <v>783</v>
      </c>
      <c r="S409" s="973" t="s">
        <v>783</v>
      </c>
      <c r="T409" s="973" t="s">
        <v>783</v>
      </c>
      <c r="U409" s="973" t="s">
        <v>783</v>
      </c>
      <c r="V409" s="973" t="s">
        <v>783</v>
      </c>
      <c r="W409" s="973" t="s">
        <v>783</v>
      </c>
      <c r="X409" s="973" t="s">
        <v>783</v>
      </c>
      <c r="Y409" s="973" t="s">
        <v>783</v>
      </c>
      <c r="Z409" s="973" t="s">
        <v>783</v>
      </c>
      <c r="AA409" s="973" t="s">
        <v>783</v>
      </c>
      <c r="AB409" s="973" t="s">
        <v>783</v>
      </c>
      <c r="AC409" s="973" t="s">
        <v>783</v>
      </c>
      <c r="AD409" s="973" t="s">
        <v>783</v>
      </c>
      <c r="AE409" s="973" t="s">
        <v>783</v>
      </c>
      <c r="AF409" s="973" t="s">
        <v>783</v>
      </c>
      <c r="AG409" s="973" t="s">
        <v>783</v>
      </c>
      <c r="AH409" s="973" t="s">
        <v>783</v>
      </c>
      <c r="AI409" s="973" t="s">
        <v>783</v>
      </c>
      <c r="AJ409" s="973" t="s">
        <v>783</v>
      </c>
      <c r="AK409" s="973" t="s">
        <v>783</v>
      </c>
      <c r="AL409" s="973" t="s">
        <v>783</v>
      </c>
      <c r="AM409" s="973" t="s">
        <v>783</v>
      </c>
      <c r="AN409" s="973" t="s">
        <v>783</v>
      </c>
      <c r="AO409" s="973" t="s">
        <v>783</v>
      </c>
      <c r="AP409" s="973" t="s">
        <v>783</v>
      </c>
      <c r="AQ409" s="973" t="s">
        <v>783</v>
      </c>
      <c r="AR409" s="973" t="s">
        <v>783</v>
      </c>
      <c r="AS409" s="973" t="s">
        <v>783</v>
      </c>
      <c r="AT409" s="973" t="s">
        <v>783</v>
      </c>
      <c r="AU409" s="973" t="s">
        <v>783</v>
      </c>
      <c r="AV409" s="973" t="s">
        <v>783</v>
      </c>
      <c r="AW409" s="973" t="s">
        <v>783</v>
      </c>
      <c r="AX409" s="973" t="s">
        <v>783</v>
      </c>
      <c r="AY409" s="973" t="s">
        <v>783</v>
      </c>
      <c r="AZ409" s="973" t="s">
        <v>783</v>
      </c>
      <c r="BA409" s="973" t="s">
        <v>783</v>
      </c>
      <c r="BB409" s="973" t="s">
        <v>783</v>
      </c>
      <c r="BC409" s="973" t="s">
        <v>783</v>
      </c>
      <c r="BD409" s="973" t="s">
        <v>783</v>
      </c>
      <c r="BE409" s="973" t="s">
        <v>783</v>
      </c>
      <c r="BF409" s="973" t="s">
        <v>783</v>
      </c>
      <c r="BG409" s="973" t="s">
        <v>783</v>
      </c>
      <c r="BH409" s="973" t="s">
        <v>783</v>
      </c>
      <c r="BI409" s="973" t="s">
        <v>783</v>
      </c>
      <c r="BJ409" s="973" t="s">
        <v>783</v>
      </c>
      <c r="BK409" s="973" t="s">
        <v>783</v>
      </c>
      <c r="BL409" s="973" t="s">
        <v>783</v>
      </c>
      <c r="BM409" s="973" t="s">
        <v>783</v>
      </c>
      <c r="BN409" s="973" t="s">
        <v>783</v>
      </c>
      <c r="BO409" s="973" t="s">
        <v>783</v>
      </c>
    </row>
    <row r="410" spans="2:67" ht="12.75" customHeight="1">
      <c r="B410" s="772">
        <f t="shared" si="387"/>
        <v>231</v>
      </c>
      <c r="C410" s="60"/>
      <c r="D410" s="640" t="s">
        <v>798</v>
      </c>
      <c r="E410" s="702" t="s">
        <v>658</v>
      </c>
      <c r="F410" s="709"/>
      <c r="G410" s="973" t="s">
        <v>783</v>
      </c>
      <c r="H410" s="973" t="s">
        <v>783</v>
      </c>
      <c r="I410" s="973" t="s">
        <v>783</v>
      </c>
      <c r="J410" s="973" t="s">
        <v>783</v>
      </c>
      <c r="K410" s="973" t="s">
        <v>783</v>
      </c>
      <c r="L410" s="973" t="s">
        <v>783</v>
      </c>
      <c r="M410" s="973" t="s">
        <v>783</v>
      </c>
      <c r="N410" s="973" t="s">
        <v>783</v>
      </c>
      <c r="O410" s="973" t="s">
        <v>783</v>
      </c>
      <c r="P410" s="973" t="s">
        <v>783</v>
      </c>
      <c r="Q410" s="973" t="s">
        <v>783</v>
      </c>
      <c r="R410" s="973" t="s">
        <v>783</v>
      </c>
      <c r="S410" s="973" t="s">
        <v>783</v>
      </c>
      <c r="T410" s="973" t="s">
        <v>783</v>
      </c>
      <c r="U410" s="973" t="s">
        <v>783</v>
      </c>
      <c r="V410" s="973" t="s">
        <v>783</v>
      </c>
      <c r="W410" s="973" t="s">
        <v>783</v>
      </c>
      <c r="X410" s="973" t="s">
        <v>783</v>
      </c>
      <c r="Y410" s="973" t="s">
        <v>783</v>
      </c>
      <c r="Z410" s="973" t="s">
        <v>783</v>
      </c>
      <c r="AA410" s="973" t="s">
        <v>783</v>
      </c>
      <c r="AB410" s="973" t="s">
        <v>783</v>
      </c>
      <c r="AC410" s="973" t="s">
        <v>783</v>
      </c>
      <c r="AD410" s="973" t="s">
        <v>783</v>
      </c>
      <c r="AE410" s="973" t="s">
        <v>783</v>
      </c>
      <c r="AF410" s="973" t="s">
        <v>783</v>
      </c>
      <c r="AG410" s="973" t="s">
        <v>783</v>
      </c>
      <c r="AH410" s="973" t="s">
        <v>783</v>
      </c>
      <c r="AI410" s="973" t="s">
        <v>783</v>
      </c>
      <c r="AJ410" s="973" t="s">
        <v>783</v>
      </c>
      <c r="AK410" s="973" t="s">
        <v>783</v>
      </c>
      <c r="AL410" s="973" t="s">
        <v>783</v>
      </c>
      <c r="AM410" s="973" t="s">
        <v>783</v>
      </c>
      <c r="AN410" s="973" t="s">
        <v>783</v>
      </c>
      <c r="AO410" s="973" t="s">
        <v>783</v>
      </c>
      <c r="AP410" s="973" t="s">
        <v>783</v>
      </c>
      <c r="AQ410" s="973" t="s">
        <v>783</v>
      </c>
      <c r="AR410" s="973" t="s">
        <v>783</v>
      </c>
      <c r="AS410" s="973" t="s">
        <v>783</v>
      </c>
      <c r="AT410" s="973" t="s">
        <v>783</v>
      </c>
      <c r="AU410" s="973" t="s">
        <v>783</v>
      </c>
      <c r="AV410" s="973" t="s">
        <v>783</v>
      </c>
      <c r="AW410" s="973" t="s">
        <v>783</v>
      </c>
      <c r="AX410" s="973" t="s">
        <v>783</v>
      </c>
      <c r="AY410" s="973" t="s">
        <v>783</v>
      </c>
      <c r="AZ410" s="973" t="s">
        <v>783</v>
      </c>
      <c r="BA410" s="973" t="s">
        <v>783</v>
      </c>
      <c r="BB410" s="973" t="s">
        <v>783</v>
      </c>
      <c r="BC410" s="973" t="s">
        <v>783</v>
      </c>
      <c r="BD410" s="973" t="s">
        <v>783</v>
      </c>
      <c r="BE410" s="973" t="s">
        <v>783</v>
      </c>
      <c r="BF410" s="973" t="s">
        <v>783</v>
      </c>
      <c r="BG410" s="973" t="s">
        <v>783</v>
      </c>
      <c r="BH410" s="973" t="s">
        <v>783</v>
      </c>
      <c r="BI410" s="973" t="s">
        <v>783</v>
      </c>
      <c r="BJ410" s="973" t="s">
        <v>783</v>
      </c>
      <c r="BK410" s="973" t="s">
        <v>783</v>
      </c>
      <c r="BL410" s="973" t="s">
        <v>783</v>
      </c>
      <c r="BM410" s="973" t="s">
        <v>783</v>
      </c>
      <c r="BN410" s="973" t="s">
        <v>783</v>
      </c>
      <c r="BO410" s="973" t="s">
        <v>783</v>
      </c>
    </row>
    <row r="411" spans="2:67" ht="12.75" customHeight="1">
      <c r="B411" s="772">
        <f t="shared" si="387"/>
        <v>232</v>
      </c>
      <c r="C411" s="60"/>
      <c r="D411" s="640" t="s">
        <v>772</v>
      </c>
      <c r="E411" s="702" t="s">
        <v>658</v>
      </c>
      <c r="F411" s="709"/>
      <c r="G411" s="973" t="s">
        <v>783</v>
      </c>
      <c r="H411" s="973" t="s">
        <v>783</v>
      </c>
      <c r="I411" s="973" t="s">
        <v>783</v>
      </c>
      <c r="J411" s="973" t="s">
        <v>783</v>
      </c>
      <c r="K411" s="973" t="s">
        <v>783</v>
      </c>
      <c r="L411" s="973" t="s">
        <v>783</v>
      </c>
      <c r="M411" s="973" t="s">
        <v>783</v>
      </c>
      <c r="N411" s="973" t="s">
        <v>783</v>
      </c>
      <c r="O411" s="973" t="s">
        <v>783</v>
      </c>
      <c r="P411" s="973" t="s">
        <v>783</v>
      </c>
      <c r="Q411" s="973" t="s">
        <v>783</v>
      </c>
      <c r="R411" s="973" t="s">
        <v>783</v>
      </c>
      <c r="S411" s="973" t="s">
        <v>783</v>
      </c>
      <c r="T411" s="973" t="s">
        <v>783</v>
      </c>
      <c r="U411" s="973" t="s">
        <v>783</v>
      </c>
      <c r="V411" s="973" t="s">
        <v>783</v>
      </c>
      <c r="W411" s="973" t="s">
        <v>783</v>
      </c>
      <c r="X411" s="973" t="s">
        <v>783</v>
      </c>
      <c r="Y411" s="973" t="s">
        <v>783</v>
      </c>
      <c r="Z411" s="973" t="s">
        <v>783</v>
      </c>
      <c r="AA411" s="973" t="s">
        <v>783</v>
      </c>
      <c r="AB411" s="973" t="s">
        <v>783</v>
      </c>
      <c r="AC411" s="973" t="s">
        <v>783</v>
      </c>
      <c r="AD411" s="973" t="s">
        <v>783</v>
      </c>
      <c r="AE411" s="973" t="s">
        <v>783</v>
      </c>
      <c r="AF411" s="973" t="s">
        <v>783</v>
      </c>
      <c r="AG411" s="973" t="s">
        <v>783</v>
      </c>
      <c r="AH411" s="973" t="s">
        <v>783</v>
      </c>
      <c r="AI411" s="973" t="s">
        <v>783</v>
      </c>
      <c r="AJ411" s="973" t="s">
        <v>783</v>
      </c>
      <c r="AK411" s="973" t="s">
        <v>783</v>
      </c>
      <c r="AL411" s="973" t="s">
        <v>783</v>
      </c>
      <c r="AM411" s="973" t="s">
        <v>783</v>
      </c>
      <c r="AN411" s="973" t="s">
        <v>783</v>
      </c>
      <c r="AO411" s="973" t="s">
        <v>783</v>
      </c>
      <c r="AP411" s="973" t="s">
        <v>783</v>
      </c>
      <c r="AQ411" s="973" t="s">
        <v>783</v>
      </c>
      <c r="AR411" s="973" t="s">
        <v>783</v>
      </c>
      <c r="AS411" s="973" t="s">
        <v>783</v>
      </c>
      <c r="AT411" s="973" t="s">
        <v>783</v>
      </c>
      <c r="AU411" s="973" t="s">
        <v>783</v>
      </c>
      <c r="AV411" s="973" t="s">
        <v>783</v>
      </c>
      <c r="AW411" s="973" t="s">
        <v>783</v>
      </c>
      <c r="AX411" s="973" t="s">
        <v>783</v>
      </c>
      <c r="AY411" s="973" t="s">
        <v>783</v>
      </c>
      <c r="AZ411" s="973" t="s">
        <v>783</v>
      </c>
      <c r="BA411" s="973" t="s">
        <v>783</v>
      </c>
      <c r="BB411" s="973" t="s">
        <v>783</v>
      </c>
      <c r="BC411" s="973" t="s">
        <v>783</v>
      </c>
      <c r="BD411" s="973" t="s">
        <v>783</v>
      </c>
      <c r="BE411" s="973" t="s">
        <v>783</v>
      </c>
      <c r="BF411" s="973" t="s">
        <v>783</v>
      </c>
      <c r="BG411" s="973" t="s">
        <v>783</v>
      </c>
      <c r="BH411" s="973" t="s">
        <v>783</v>
      </c>
      <c r="BI411" s="973" t="s">
        <v>783</v>
      </c>
      <c r="BJ411" s="973" t="s">
        <v>783</v>
      </c>
      <c r="BK411" s="973" t="s">
        <v>783</v>
      </c>
      <c r="BL411" s="973" t="s">
        <v>783</v>
      </c>
      <c r="BM411" s="973" t="s">
        <v>783</v>
      </c>
      <c r="BN411" s="973" t="s">
        <v>783</v>
      </c>
      <c r="BO411" s="973" t="s">
        <v>783</v>
      </c>
    </row>
    <row r="412" spans="2:67" ht="12.75" customHeight="1">
      <c r="B412" s="772">
        <f t="shared" si="387"/>
        <v>233</v>
      </c>
      <c r="C412" s="61"/>
      <c r="D412" s="640" t="s">
        <v>799</v>
      </c>
      <c r="E412" s="702" t="s">
        <v>658</v>
      </c>
      <c r="F412" s="709"/>
      <c r="G412" s="973" t="s">
        <v>783</v>
      </c>
      <c r="H412" s="973" t="s">
        <v>783</v>
      </c>
      <c r="I412" s="973" t="s">
        <v>783</v>
      </c>
      <c r="J412" s="973" t="s">
        <v>783</v>
      </c>
      <c r="K412" s="973" t="s">
        <v>783</v>
      </c>
      <c r="L412" s="973" t="s">
        <v>783</v>
      </c>
      <c r="M412" s="973" t="s">
        <v>783</v>
      </c>
      <c r="N412" s="973" t="s">
        <v>783</v>
      </c>
      <c r="O412" s="973" t="s">
        <v>783</v>
      </c>
      <c r="P412" s="973" t="s">
        <v>783</v>
      </c>
      <c r="Q412" s="973" t="s">
        <v>783</v>
      </c>
      <c r="R412" s="973" t="s">
        <v>783</v>
      </c>
      <c r="S412" s="973" t="s">
        <v>783</v>
      </c>
      <c r="T412" s="973" t="s">
        <v>783</v>
      </c>
      <c r="U412" s="973" t="s">
        <v>783</v>
      </c>
      <c r="V412" s="973" t="s">
        <v>783</v>
      </c>
      <c r="W412" s="973" t="s">
        <v>783</v>
      </c>
      <c r="X412" s="973" t="s">
        <v>783</v>
      </c>
      <c r="Y412" s="973" t="s">
        <v>783</v>
      </c>
      <c r="Z412" s="973" t="s">
        <v>783</v>
      </c>
      <c r="AA412" s="973" t="s">
        <v>783</v>
      </c>
      <c r="AB412" s="973" t="s">
        <v>783</v>
      </c>
      <c r="AC412" s="973" t="s">
        <v>783</v>
      </c>
      <c r="AD412" s="973" t="s">
        <v>783</v>
      </c>
      <c r="AE412" s="973" t="s">
        <v>783</v>
      </c>
      <c r="AF412" s="973" t="s">
        <v>783</v>
      </c>
      <c r="AG412" s="973" t="s">
        <v>783</v>
      </c>
      <c r="AH412" s="973" t="s">
        <v>783</v>
      </c>
      <c r="AI412" s="973" t="s">
        <v>783</v>
      </c>
      <c r="AJ412" s="973" t="s">
        <v>783</v>
      </c>
      <c r="AK412" s="973" t="s">
        <v>783</v>
      </c>
      <c r="AL412" s="973" t="s">
        <v>783</v>
      </c>
      <c r="AM412" s="973" t="s">
        <v>783</v>
      </c>
      <c r="AN412" s="973" t="s">
        <v>783</v>
      </c>
      <c r="AO412" s="973" t="s">
        <v>783</v>
      </c>
      <c r="AP412" s="973" t="s">
        <v>783</v>
      </c>
      <c r="AQ412" s="973" t="s">
        <v>783</v>
      </c>
      <c r="AR412" s="973" t="s">
        <v>783</v>
      </c>
      <c r="AS412" s="973" t="s">
        <v>783</v>
      </c>
      <c r="AT412" s="973" t="s">
        <v>783</v>
      </c>
      <c r="AU412" s="973" t="s">
        <v>783</v>
      </c>
      <c r="AV412" s="973" t="s">
        <v>783</v>
      </c>
      <c r="AW412" s="973" t="s">
        <v>783</v>
      </c>
      <c r="AX412" s="973" t="s">
        <v>783</v>
      </c>
      <c r="AY412" s="973" t="s">
        <v>783</v>
      </c>
      <c r="AZ412" s="973" t="s">
        <v>783</v>
      </c>
      <c r="BA412" s="973" t="s">
        <v>783</v>
      </c>
      <c r="BB412" s="973" t="s">
        <v>783</v>
      </c>
      <c r="BC412" s="973" t="s">
        <v>783</v>
      </c>
      <c r="BD412" s="973" t="s">
        <v>783</v>
      </c>
      <c r="BE412" s="973" t="s">
        <v>783</v>
      </c>
      <c r="BF412" s="973" t="s">
        <v>783</v>
      </c>
      <c r="BG412" s="973" t="s">
        <v>783</v>
      </c>
      <c r="BH412" s="973" t="s">
        <v>783</v>
      </c>
      <c r="BI412" s="973" t="s">
        <v>783</v>
      </c>
      <c r="BJ412" s="973" t="s">
        <v>783</v>
      </c>
      <c r="BK412" s="973" t="s">
        <v>783</v>
      </c>
      <c r="BL412" s="973" t="s">
        <v>783</v>
      </c>
      <c r="BM412" s="973" t="s">
        <v>783</v>
      </c>
      <c r="BN412" s="973" t="s">
        <v>783</v>
      </c>
      <c r="BO412" s="973" t="s">
        <v>783</v>
      </c>
    </row>
    <row r="413" spans="2:67" ht="12.75" customHeight="1" thickBot="1">
      <c r="B413" s="817" t="s">
        <v>555</v>
      </c>
      <c r="C413" s="693"/>
      <c r="D413" s="694" t="s">
        <v>193</v>
      </c>
      <c r="E413" s="881" t="s">
        <v>200</v>
      </c>
      <c r="F413" s="696"/>
      <c r="G413" s="973" t="s">
        <v>783</v>
      </c>
      <c r="H413" s="973" t="s">
        <v>783</v>
      </c>
      <c r="I413" s="973" t="s">
        <v>783</v>
      </c>
      <c r="J413" s="973" t="s">
        <v>783</v>
      </c>
      <c r="K413" s="973" t="s">
        <v>783</v>
      </c>
      <c r="L413" s="973" t="s">
        <v>783</v>
      </c>
      <c r="M413" s="973" t="s">
        <v>783</v>
      </c>
      <c r="N413" s="973" t="s">
        <v>783</v>
      </c>
      <c r="O413" s="973" t="s">
        <v>783</v>
      </c>
      <c r="P413" s="973" t="s">
        <v>783</v>
      </c>
      <c r="Q413" s="973" t="s">
        <v>783</v>
      </c>
      <c r="R413" s="973" t="s">
        <v>783</v>
      </c>
      <c r="S413" s="973" t="s">
        <v>783</v>
      </c>
      <c r="T413" s="973" t="s">
        <v>783</v>
      </c>
      <c r="U413" s="973" t="s">
        <v>783</v>
      </c>
      <c r="V413" s="973" t="s">
        <v>783</v>
      </c>
      <c r="W413" s="973" t="s">
        <v>783</v>
      </c>
      <c r="X413" s="973" t="s">
        <v>783</v>
      </c>
      <c r="Y413" s="973" t="s">
        <v>783</v>
      </c>
      <c r="Z413" s="973" t="s">
        <v>783</v>
      </c>
      <c r="AA413" s="973" t="s">
        <v>783</v>
      </c>
      <c r="AB413" s="973" t="s">
        <v>783</v>
      </c>
      <c r="AC413" s="973" t="s">
        <v>783</v>
      </c>
      <c r="AD413" s="973" t="s">
        <v>783</v>
      </c>
      <c r="AE413" s="973" t="s">
        <v>783</v>
      </c>
      <c r="AF413" s="973" t="s">
        <v>783</v>
      </c>
      <c r="AG413" s="973" t="s">
        <v>783</v>
      </c>
      <c r="AH413" s="973" t="s">
        <v>783</v>
      </c>
      <c r="AI413" s="973" t="s">
        <v>783</v>
      </c>
      <c r="AJ413" s="973" t="s">
        <v>783</v>
      </c>
      <c r="AK413" s="973" t="s">
        <v>783</v>
      </c>
      <c r="AL413" s="973" t="s">
        <v>783</v>
      </c>
      <c r="AM413" s="973" t="s">
        <v>783</v>
      </c>
      <c r="AN413" s="973" t="s">
        <v>783</v>
      </c>
      <c r="AO413" s="973" t="s">
        <v>783</v>
      </c>
      <c r="AP413" s="973" t="s">
        <v>783</v>
      </c>
      <c r="AQ413" s="973" t="s">
        <v>783</v>
      </c>
      <c r="AR413" s="973" t="s">
        <v>783</v>
      </c>
      <c r="AS413" s="973" t="s">
        <v>783</v>
      </c>
      <c r="AT413" s="973" t="s">
        <v>783</v>
      </c>
      <c r="AU413" s="973" t="s">
        <v>783</v>
      </c>
      <c r="AV413" s="973" t="s">
        <v>783</v>
      </c>
      <c r="AW413" s="973" t="s">
        <v>783</v>
      </c>
      <c r="AX413" s="973" t="s">
        <v>783</v>
      </c>
      <c r="AY413" s="973" t="s">
        <v>783</v>
      </c>
      <c r="AZ413" s="973" t="s">
        <v>783</v>
      </c>
      <c r="BA413" s="973" t="s">
        <v>783</v>
      </c>
      <c r="BB413" s="973" t="s">
        <v>783</v>
      </c>
      <c r="BC413" s="973" t="s">
        <v>783</v>
      </c>
      <c r="BD413" s="973" t="s">
        <v>783</v>
      </c>
      <c r="BE413" s="973" t="s">
        <v>783</v>
      </c>
      <c r="BF413" s="973" t="s">
        <v>783</v>
      </c>
      <c r="BG413" s="973" t="s">
        <v>783</v>
      </c>
      <c r="BH413" s="973" t="s">
        <v>783</v>
      </c>
      <c r="BI413" s="973" t="s">
        <v>783</v>
      </c>
      <c r="BJ413" s="973" t="s">
        <v>783</v>
      </c>
      <c r="BK413" s="973" t="s">
        <v>783</v>
      </c>
      <c r="BL413" s="973" t="s">
        <v>783</v>
      </c>
      <c r="BM413" s="973" t="s">
        <v>783</v>
      </c>
      <c r="BN413" s="973" t="s">
        <v>783</v>
      </c>
      <c r="BO413" s="973" t="s">
        <v>783</v>
      </c>
    </row>
    <row r="414" spans="2:67" s="15" customFormat="1" ht="13.5" thickBot="1">
      <c r="B414" s="17" t="s">
        <v>16</v>
      </c>
      <c r="C414" s="688"/>
      <c r="D414" s="613"/>
      <c r="E414" s="684"/>
      <c r="F414" s="735"/>
      <c r="G414" s="147">
        <f t="shared" ref="G414:BO414" si="391">G$7</f>
        <v>1990</v>
      </c>
      <c r="H414" s="147">
        <f t="shared" si="391"/>
        <v>1991</v>
      </c>
      <c r="I414" s="147">
        <f t="shared" si="391"/>
        <v>1992</v>
      </c>
      <c r="J414" s="147">
        <f t="shared" si="391"/>
        <v>1993</v>
      </c>
      <c r="K414" s="147">
        <f t="shared" si="391"/>
        <v>1994</v>
      </c>
      <c r="L414" s="147">
        <f t="shared" si="391"/>
        <v>1995</v>
      </c>
      <c r="M414" s="147">
        <f t="shared" si="391"/>
        <v>1996</v>
      </c>
      <c r="N414" s="147">
        <f t="shared" si="391"/>
        <v>1997</v>
      </c>
      <c r="O414" s="147">
        <f t="shared" si="391"/>
        <v>1998</v>
      </c>
      <c r="P414" s="147">
        <f t="shared" si="391"/>
        <v>1999</v>
      </c>
      <c r="Q414" s="147">
        <f t="shared" si="391"/>
        <v>2000</v>
      </c>
      <c r="R414" s="147">
        <f t="shared" si="391"/>
        <v>2001</v>
      </c>
      <c r="S414" s="147">
        <f t="shared" si="391"/>
        <v>2002</v>
      </c>
      <c r="T414" s="147">
        <f t="shared" si="391"/>
        <v>2003</v>
      </c>
      <c r="U414" s="147">
        <f t="shared" si="391"/>
        <v>2004</v>
      </c>
      <c r="V414" s="147">
        <f t="shared" si="391"/>
        <v>2005</v>
      </c>
      <c r="W414" s="147">
        <f t="shared" si="391"/>
        <v>2006</v>
      </c>
      <c r="X414" s="147">
        <f t="shared" si="391"/>
        <v>2007</v>
      </c>
      <c r="Y414" s="147">
        <f t="shared" si="391"/>
        <v>2008</v>
      </c>
      <c r="Z414" s="147">
        <f t="shared" si="391"/>
        <v>2009</v>
      </c>
      <c r="AA414" s="147">
        <f t="shared" si="391"/>
        <v>2010</v>
      </c>
      <c r="AB414" s="147">
        <f t="shared" si="391"/>
        <v>2011</v>
      </c>
      <c r="AC414" s="147">
        <f t="shared" si="391"/>
        <v>2012</v>
      </c>
      <c r="AD414" s="147">
        <f t="shared" si="391"/>
        <v>2013</v>
      </c>
      <c r="AE414" s="147">
        <f t="shared" si="391"/>
        <v>2014</v>
      </c>
      <c r="AF414" s="147">
        <f t="shared" si="391"/>
        <v>2015</v>
      </c>
      <c r="AG414" s="147">
        <f t="shared" si="391"/>
        <v>2016</v>
      </c>
      <c r="AH414" s="147">
        <f t="shared" si="391"/>
        <v>2017</v>
      </c>
      <c r="AI414" s="147">
        <f t="shared" si="391"/>
        <v>2018</v>
      </c>
      <c r="AJ414" s="147">
        <f t="shared" si="391"/>
        <v>2019</v>
      </c>
      <c r="AK414" s="147">
        <f t="shared" si="391"/>
        <v>2020</v>
      </c>
      <c r="AL414" s="147">
        <f t="shared" si="391"/>
        <v>2021</v>
      </c>
      <c r="AM414" s="147">
        <f t="shared" si="391"/>
        <v>2022</v>
      </c>
      <c r="AN414" s="147">
        <f t="shared" si="391"/>
        <v>2023</v>
      </c>
      <c r="AO414" s="147">
        <f t="shared" si="391"/>
        <v>2024</v>
      </c>
      <c r="AP414" s="147">
        <f t="shared" si="391"/>
        <v>2025</v>
      </c>
      <c r="AQ414" s="147">
        <f t="shared" si="391"/>
        <v>2026</v>
      </c>
      <c r="AR414" s="147">
        <f t="shared" si="391"/>
        <v>2027</v>
      </c>
      <c r="AS414" s="147">
        <f t="shared" si="391"/>
        <v>2028</v>
      </c>
      <c r="AT414" s="147">
        <f t="shared" si="391"/>
        <v>2029</v>
      </c>
      <c r="AU414" s="147">
        <f t="shared" si="391"/>
        <v>2030</v>
      </c>
      <c r="AV414" s="147">
        <f t="shared" si="391"/>
        <v>2031</v>
      </c>
      <c r="AW414" s="147">
        <f t="shared" si="391"/>
        <v>2032</v>
      </c>
      <c r="AX414" s="147">
        <f t="shared" si="391"/>
        <v>2033</v>
      </c>
      <c r="AY414" s="147">
        <f t="shared" si="391"/>
        <v>2034</v>
      </c>
      <c r="AZ414" s="147">
        <f t="shared" si="391"/>
        <v>2035</v>
      </c>
      <c r="BA414" s="147">
        <f t="shared" si="391"/>
        <v>2036</v>
      </c>
      <c r="BB414" s="147">
        <f t="shared" si="391"/>
        <v>2037</v>
      </c>
      <c r="BC414" s="147">
        <f t="shared" si="391"/>
        <v>2038</v>
      </c>
      <c r="BD414" s="147">
        <f t="shared" si="391"/>
        <v>2039</v>
      </c>
      <c r="BE414" s="147">
        <f t="shared" si="391"/>
        <v>2040</v>
      </c>
      <c r="BF414" s="147">
        <f t="shared" si="391"/>
        <v>2041</v>
      </c>
      <c r="BG414" s="147">
        <f t="shared" si="391"/>
        <v>2042</v>
      </c>
      <c r="BH414" s="147">
        <f t="shared" si="391"/>
        <v>2043</v>
      </c>
      <c r="BI414" s="147">
        <f t="shared" si="391"/>
        <v>2044</v>
      </c>
      <c r="BJ414" s="147">
        <f t="shared" si="391"/>
        <v>2045</v>
      </c>
      <c r="BK414" s="147">
        <f t="shared" si="391"/>
        <v>2046</v>
      </c>
      <c r="BL414" s="147">
        <f t="shared" si="391"/>
        <v>2047</v>
      </c>
      <c r="BM414" s="147">
        <f t="shared" si="391"/>
        <v>2048</v>
      </c>
      <c r="BN414" s="147">
        <f t="shared" si="391"/>
        <v>2049</v>
      </c>
      <c r="BO414" s="147">
        <f t="shared" si="391"/>
        <v>2050</v>
      </c>
    </row>
    <row r="415" spans="2:67" s="15" customFormat="1" ht="12.75" customHeight="1">
      <c r="B415" s="728">
        <v>234</v>
      </c>
      <c r="C415" s="723" t="s">
        <v>1221</v>
      </c>
      <c r="D415" s="724"/>
      <c r="E415" s="702" t="s">
        <v>200</v>
      </c>
      <c r="F415" s="699"/>
      <c r="G415" s="155" t="str">
        <f>IF(OR(COUNTBLANK(G416:G421)=6,G416="SUM"),"",SUM(G416:G421))</f>
        <v/>
      </c>
      <c r="H415" s="155" t="str">
        <f t="shared" ref="H415:AF415" si="392">IF(OR(COUNTBLANK(H416:H421)=6,H416="SUM"),"",SUM(H416:H421))</f>
        <v/>
      </c>
      <c r="I415" s="155" t="str">
        <f t="shared" si="392"/>
        <v/>
      </c>
      <c r="J415" s="155" t="str">
        <f t="shared" si="392"/>
        <v/>
      </c>
      <c r="K415" s="155" t="str">
        <f t="shared" si="392"/>
        <v/>
      </c>
      <c r="L415" s="155" t="str">
        <f t="shared" si="392"/>
        <v/>
      </c>
      <c r="M415" s="155" t="str">
        <f t="shared" si="392"/>
        <v/>
      </c>
      <c r="N415" s="155" t="str">
        <f t="shared" si="392"/>
        <v/>
      </c>
      <c r="O415" s="155" t="str">
        <f t="shared" si="392"/>
        <v/>
      </c>
      <c r="P415" s="155" t="str">
        <f t="shared" si="392"/>
        <v/>
      </c>
      <c r="Q415" s="155" t="str">
        <f t="shared" si="392"/>
        <v/>
      </c>
      <c r="R415" s="155" t="str">
        <f t="shared" si="392"/>
        <v/>
      </c>
      <c r="S415" s="155" t="str">
        <f t="shared" si="392"/>
        <v/>
      </c>
      <c r="T415" s="155" t="str">
        <f t="shared" si="392"/>
        <v/>
      </c>
      <c r="U415" s="155" t="str">
        <f t="shared" si="392"/>
        <v/>
      </c>
      <c r="V415" s="155" t="str">
        <f t="shared" si="392"/>
        <v/>
      </c>
      <c r="W415" s="155" t="str">
        <f t="shared" si="392"/>
        <v/>
      </c>
      <c r="X415" s="155" t="str">
        <f t="shared" si="392"/>
        <v/>
      </c>
      <c r="Y415" s="155" t="str">
        <f t="shared" si="392"/>
        <v/>
      </c>
      <c r="Z415" s="155" t="str">
        <f t="shared" si="392"/>
        <v/>
      </c>
      <c r="AA415" s="155" t="str">
        <f t="shared" si="392"/>
        <v/>
      </c>
      <c r="AB415" s="155" t="str">
        <f t="shared" si="392"/>
        <v/>
      </c>
      <c r="AC415" s="155" t="str">
        <f t="shared" si="392"/>
        <v/>
      </c>
      <c r="AD415" s="155" t="str">
        <f t="shared" si="392"/>
        <v/>
      </c>
      <c r="AE415" s="155" t="str">
        <f t="shared" si="392"/>
        <v/>
      </c>
      <c r="AF415" s="155" t="str">
        <f t="shared" si="392"/>
        <v/>
      </c>
      <c r="AG415" s="155" t="str">
        <f t="shared" ref="AG415:AP415" si="393">IF(OR(COUNTBLANK(AG416:AG421)=6,AG416="SUM"),"",SUM(AG416:AG421))</f>
        <v/>
      </c>
      <c r="AH415" s="155" t="str">
        <f t="shared" si="393"/>
        <v/>
      </c>
      <c r="AI415" s="155" t="str">
        <f t="shared" si="393"/>
        <v/>
      </c>
      <c r="AJ415" s="155" t="str">
        <f t="shared" si="393"/>
        <v/>
      </c>
      <c r="AK415" s="155" t="str">
        <f t="shared" si="393"/>
        <v/>
      </c>
      <c r="AL415" s="155" t="str">
        <f t="shared" si="393"/>
        <v/>
      </c>
      <c r="AM415" s="155" t="str">
        <f t="shared" si="393"/>
        <v/>
      </c>
      <c r="AN415" s="155" t="str">
        <f t="shared" si="393"/>
        <v/>
      </c>
      <c r="AO415" s="155" t="str">
        <f t="shared" si="393"/>
        <v/>
      </c>
      <c r="AP415" s="155" t="str">
        <f t="shared" si="393"/>
        <v/>
      </c>
      <c r="AQ415" s="155" t="str">
        <f t="shared" ref="AQ415:BO415" si="394">IF(OR(COUNTBLANK(AQ416:AQ421)=6,AQ416="SUM"),"",SUM(AQ416:AQ421))</f>
        <v/>
      </c>
      <c r="AR415" s="155" t="str">
        <f t="shared" si="394"/>
        <v/>
      </c>
      <c r="AS415" s="155" t="str">
        <f t="shared" si="394"/>
        <v/>
      </c>
      <c r="AT415" s="155" t="str">
        <f t="shared" si="394"/>
        <v/>
      </c>
      <c r="AU415" s="155" t="str">
        <f t="shared" si="394"/>
        <v/>
      </c>
      <c r="AV415" s="155" t="str">
        <f t="shared" si="394"/>
        <v/>
      </c>
      <c r="AW415" s="155" t="str">
        <f t="shared" si="394"/>
        <v/>
      </c>
      <c r="AX415" s="155" t="str">
        <f t="shared" si="394"/>
        <v/>
      </c>
      <c r="AY415" s="155" t="str">
        <f t="shared" si="394"/>
        <v/>
      </c>
      <c r="AZ415" s="155" t="str">
        <f t="shared" si="394"/>
        <v/>
      </c>
      <c r="BA415" s="155" t="str">
        <f t="shared" si="394"/>
        <v/>
      </c>
      <c r="BB415" s="155" t="str">
        <f t="shared" si="394"/>
        <v/>
      </c>
      <c r="BC415" s="155" t="str">
        <f t="shared" si="394"/>
        <v/>
      </c>
      <c r="BD415" s="155" t="str">
        <f t="shared" si="394"/>
        <v/>
      </c>
      <c r="BE415" s="155" t="str">
        <f t="shared" si="394"/>
        <v/>
      </c>
      <c r="BF415" s="155" t="str">
        <f t="shared" si="394"/>
        <v/>
      </c>
      <c r="BG415" s="155" t="str">
        <f t="shared" si="394"/>
        <v/>
      </c>
      <c r="BH415" s="155" t="str">
        <f t="shared" si="394"/>
        <v/>
      </c>
      <c r="BI415" s="155" t="str">
        <f t="shared" si="394"/>
        <v/>
      </c>
      <c r="BJ415" s="155" t="str">
        <f t="shared" si="394"/>
        <v/>
      </c>
      <c r="BK415" s="155" t="str">
        <f t="shared" si="394"/>
        <v/>
      </c>
      <c r="BL415" s="155" t="str">
        <f t="shared" si="394"/>
        <v/>
      </c>
      <c r="BM415" s="155" t="str">
        <f t="shared" si="394"/>
        <v/>
      </c>
      <c r="BN415" s="155" t="str">
        <f t="shared" si="394"/>
        <v/>
      </c>
      <c r="BO415" s="155" t="str">
        <f t="shared" si="394"/>
        <v/>
      </c>
    </row>
    <row r="416" spans="2:67" ht="12.75" customHeight="1">
      <c r="B416" s="728" t="s">
        <v>736</v>
      </c>
      <c r="C416" s="725"/>
      <c r="D416" s="724" t="s">
        <v>1148</v>
      </c>
      <c r="E416" s="702" t="s">
        <v>200</v>
      </c>
      <c r="F416" s="699"/>
      <c r="G416" s="973" t="s">
        <v>783</v>
      </c>
      <c r="H416" s="973" t="s">
        <v>783</v>
      </c>
      <c r="I416" s="973" t="s">
        <v>783</v>
      </c>
      <c r="J416" s="973" t="s">
        <v>783</v>
      </c>
      <c r="K416" s="973" t="s">
        <v>783</v>
      </c>
      <c r="L416" s="973" t="s">
        <v>783</v>
      </c>
      <c r="M416" s="973" t="s">
        <v>783</v>
      </c>
      <c r="N416" s="973" t="s">
        <v>783</v>
      </c>
      <c r="O416" s="973" t="s">
        <v>783</v>
      </c>
      <c r="P416" s="973" t="s">
        <v>783</v>
      </c>
      <c r="Q416" s="973" t="s">
        <v>783</v>
      </c>
      <c r="R416" s="973" t="s">
        <v>783</v>
      </c>
      <c r="S416" s="973" t="s">
        <v>783</v>
      </c>
      <c r="T416" s="973" t="s">
        <v>783</v>
      </c>
      <c r="U416" s="973" t="s">
        <v>783</v>
      </c>
      <c r="V416" s="973" t="s">
        <v>783</v>
      </c>
      <c r="W416" s="973" t="s">
        <v>783</v>
      </c>
      <c r="X416" s="973" t="s">
        <v>783</v>
      </c>
      <c r="Y416" s="973" t="s">
        <v>783</v>
      </c>
      <c r="Z416" s="973" t="s">
        <v>783</v>
      </c>
      <c r="AA416" s="973" t="s">
        <v>783</v>
      </c>
      <c r="AB416" s="973" t="s">
        <v>783</v>
      </c>
      <c r="AC416" s="973" t="s">
        <v>783</v>
      </c>
      <c r="AD416" s="973" t="s">
        <v>783</v>
      </c>
      <c r="AE416" s="973" t="s">
        <v>783</v>
      </c>
      <c r="AF416" s="973" t="s">
        <v>783</v>
      </c>
      <c r="AG416" s="973" t="s">
        <v>783</v>
      </c>
      <c r="AH416" s="973" t="s">
        <v>783</v>
      </c>
      <c r="AI416" s="973" t="s">
        <v>783</v>
      </c>
      <c r="AJ416" s="973" t="s">
        <v>783</v>
      </c>
      <c r="AK416" s="973" t="s">
        <v>783</v>
      </c>
      <c r="AL416" s="973" t="s">
        <v>783</v>
      </c>
      <c r="AM416" s="973" t="s">
        <v>783</v>
      </c>
      <c r="AN416" s="973" t="s">
        <v>783</v>
      </c>
      <c r="AO416" s="973" t="s">
        <v>783</v>
      </c>
      <c r="AP416" s="973" t="s">
        <v>783</v>
      </c>
      <c r="AQ416" s="973" t="s">
        <v>783</v>
      </c>
      <c r="AR416" s="973" t="s">
        <v>783</v>
      </c>
      <c r="AS416" s="973" t="s">
        <v>783</v>
      </c>
      <c r="AT416" s="973" t="s">
        <v>783</v>
      </c>
      <c r="AU416" s="973" t="s">
        <v>783</v>
      </c>
      <c r="AV416" s="973" t="s">
        <v>783</v>
      </c>
      <c r="AW416" s="973" t="s">
        <v>783</v>
      </c>
      <c r="AX416" s="973" t="s">
        <v>783</v>
      </c>
      <c r="AY416" s="973" t="s">
        <v>783</v>
      </c>
      <c r="AZ416" s="973" t="s">
        <v>783</v>
      </c>
      <c r="BA416" s="973" t="s">
        <v>783</v>
      </c>
      <c r="BB416" s="973" t="s">
        <v>783</v>
      </c>
      <c r="BC416" s="973" t="s">
        <v>783</v>
      </c>
      <c r="BD416" s="973" t="s">
        <v>783</v>
      </c>
      <c r="BE416" s="973" t="s">
        <v>783</v>
      </c>
      <c r="BF416" s="973" t="s">
        <v>783</v>
      </c>
      <c r="BG416" s="973" t="s">
        <v>783</v>
      </c>
      <c r="BH416" s="973" t="s">
        <v>783</v>
      </c>
      <c r="BI416" s="973" t="s">
        <v>783</v>
      </c>
      <c r="BJ416" s="973" t="s">
        <v>783</v>
      </c>
      <c r="BK416" s="973" t="s">
        <v>783</v>
      </c>
      <c r="BL416" s="973" t="s">
        <v>783</v>
      </c>
      <c r="BM416" s="973" t="s">
        <v>783</v>
      </c>
      <c r="BN416" s="973" t="s">
        <v>783</v>
      </c>
      <c r="BO416" s="973" t="s">
        <v>783</v>
      </c>
    </row>
    <row r="417" spans="1:67" ht="12.75" customHeight="1">
      <c r="B417" s="728" t="s">
        <v>737</v>
      </c>
      <c r="C417" s="725"/>
      <c r="D417" s="724" t="s">
        <v>1119</v>
      </c>
      <c r="E417" s="702" t="s">
        <v>200</v>
      </c>
      <c r="F417" s="699"/>
      <c r="G417" s="973" t="s">
        <v>783</v>
      </c>
      <c r="H417" s="973" t="s">
        <v>783</v>
      </c>
      <c r="I417" s="973" t="s">
        <v>783</v>
      </c>
      <c r="J417" s="973" t="s">
        <v>783</v>
      </c>
      <c r="K417" s="973" t="s">
        <v>783</v>
      </c>
      <c r="L417" s="973" t="s">
        <v>783</v>
      </c>
      <c r="M417" s="973" t="s">
        <v>783</v>
      </c>
      <c r="N417" s="973" t="s">
        <v>783</v>
      </c>
      <c r="O417" s="973" t="s">
        <v>783</v>
      </c>
      <c r="P417" s="973" t="s">
        <v>783</v>
      </c>
      <c r="Q417" s="973" t="s">
        <v>783</v>
      </c>
      <c r="R417" s="973" t="s">
        <v>783</v>
      </c>
      <c r="S417" s="973" t="s">
        <v>783</v>
      </c>
      <c r="T417" s="973" t="s">
        <v>783</v>
      </c>
      <c r="U417" s="973" t="s">
        <v>783</v>
      </c>
      <c r="V417" s="973" t="s">
        <v>783</v>
      </c>
      <c r="W417" s="973" t="s">
        <v>783</v>
      </c>
      <c r="X417" s="973" t="s">
        <v>783</v>
      </c>
      <c r="Y417" s="973" t="s">
        <v>783</v>
      </c>
      <c r="Z417" s="973" t="s">
        <v>783</v>
      </c>
      <c r="AA417" s="973" t="s">
        <v>783</v>
      </c>
      <c r="AB417" s="973" t="s">
        <v>783</v>
      </c>
      <c r="AC417" s="973" t="s">
        <v>783</v>
      </c>
      <c r="AD417" s="973" t="s">
        <v>783</v>
      </c>
      <c r="AE417" s="973" t="s">
        <v>783</v>
      </c>
      <c r="AF417" s="973" t="s">
        <v>783</v>
      </c>
      <c r="AG417" s="973" t="s">
        <v>783</v>
      </c>
      <c r="AH417" s="973" t="s">
        <v>783</v>
      </c>
      <c r="AI417" s="973" t="s">
        <v>783</v>
      </c>
      <c r="AJ417" s="973" t="s">
        <v>783</v>
      </c>
      <c r="AK417" s="973" t="s">
        <v>783</v>
      </c>
      <c r="AL417" s="973" t="s">
        <v>783</v>
      </c>
      <c r="AM417" s="973" t="s">
        <v>783</v>
      </c>
      <c r="AN417" s="973" t="s">
        <v>783</v>
      </c>
      <c r="AO417" s="973" t="s">
        <v>783</v>
      </c>
      <c r="AP417" s="973" t="s">
        <v>783</v>
      </c>
      <c r="AQ417" s="973" t="s">
        <v>783</v>
      </c>
      <c r="AR417" s="973" t="s">
        <v>783</v>
      </c>
      <c r="AS417" s="973" t="s">
        <v>783</v>
      </c>
      <c r="AT417" s="973" t="s">
        <v>783</v>
      </c>
      <c r="AU417" s="973" t="s">
        <v>783</v>
      </c>
      <c r="AV417" s="973" t="s">
        <v>783</v>
      </c>
      <c r="AW417" s="973" t="s">
        <v>783</v>
      </c>
      <c r="AX417" s="973" t="s">
        <v>783</v>
      </c>
      <c r="AY417" s="973" t="s">
        <v>783</v>
      </c>
      <c r="AZ417" s="973" t="s">
        <v>783</v>
      </c>
      <c r="BA417" s="973" t="s">
        <v>783</v>
      </c>
      <c r="BB417" s="973" t="s">
        <v>783</v>
      </c>
      <c r="BC417" s="973" t="s">
        <v>783</v>
      </c>
      <c r="BD417" s="973" t="s">
        <v>783</v>
      </c>
      <c r="BE417" s="973" t="s">
        <v>783</v>
      </c>
      <c r="BF417" s="973" t="s">
        <v>783</v>
      </c>
      <c r="BG417" s="973" t="s">
        <v>783</v>
      </c>
      <c r="BH417" s="973" t="s">
        <v>783</v>
      </c>
      <c r="BI417" s="973" t="s">
        <v>783</v>
      </c>
      <c r="BJ417" s="973" t="s">
        <v>783</v>
      </c>
      <c r="BK417" s="973" t="s">
        <v>783</v>
      </c>
      <c r="BL417" s="973" t="s">
        <v>783</v>
      </c>
      <c r="BM417" s="973" t="s">
        <v>783</v>
      </c>
      <c r="BN417" s="973" t="s">
        <v>783</v>
      </c>
      <c r="BO417" s="973" t="s">
        <v>783</v>
      </c>
    </row>
    <row r="418" spans="1:67" ht="12.75" customHeight="1">
      <c r="B418" s="728" t="s">
        <v>738</v>
      </c>
      <c r="C418" s="725"/>
      <c r="D418" s="724" t="s">
        <v>776</v>
      </c>
      <c r="E418" s="702" t="s">
        <v>200</v>
      </c>
      <c r="F418" s="699"/>
      <c r="G418" s="973" t="s">
        <v>783</v>
      </c>
      <c r="H418" s="973" t="s">
        <v>783</v>
      </c>
      <c r="I418" s="973" t="s">
        <v>783</v>
      </c>
      <c r="J418" s="973" t="s">
        <v>783</v>
      </c>
      <c r="K418" s="973" t="s">
        <v>783</v>
      </c>
      <c r="L418" s="973" t="s">
        <v>783</v>
      </c>
      <c r="M418" s="973" t="s">
        <v>783</v>
      </c>
      <c r="N418" s="973" t="s">
        <v>783</v>
      </c>
      <c r="O418" s="973" t="s">
        <v>783</v>
      </c>
      <c r="P418" s="973" t="s">
        <v>783</v>
      </c>
      <c r="Q418" s="973" t="s">
        <v>783</v>
      </c>
      <c r="R418" s="973" t="s">
        <v>783</v>
      </c>
      <c r="S418" s="973" t="s">
        <v>783</v>
      </c>
      <c r="T418" s="973" t="s">
        <v>783</v>
      </c>
      <c r="U418" s="973" t="s">
        <v>783</v>
      </c>
      <c r="V418" s="973" t="s">
        <v>783</v>
      </c>
      <c r="W418" s="973" t="s">
        <v>783</v>
      </c>
      <c r="X418" s="973" t="s">
        <v>783</v>
      </c>
      <c r="Y418" s="973" t="s">
        <v>783</v>
      </c>
      <c r="Z418" s="973" t="s">
        <v>783</v>
      </c>
      <c r="AA418" s="973" t="s">
        <v>783</v>
      </c>
      <c r="AB418" s="973" t="s">
        <v>783</v>
      </c>
      <c r="AC418" s="973" t="s">
        <v>783</v>
      </c>
      <c r="AD418" s="973" t="s">
        <v>783</v>
      </c>
      <c r="AE418" s="973" t="s">
        <v>783</v>
      </c>
      <c r="AF418" s="973" t="s">
        <v>783</v>
      </c>
      <c r="AG418" s="973" t="s">
        <v>783</v>
      </c>
      <c r="AH418" s="973" t="s">
        <v>783</v>
      </c>
      <c r="AI418" s="973" t="s">
        <v>783</v>
      </c>
      <c r="AJ418" s="973" t="s">
        <v>783</v>
      </c>
      <c r="AK418" s="973" t="s">
        <v>783</v>
      </c>
      <c r="AL418" s="973" t="s">
        <v>783</v>
      </c>
      <c r="AM418" s="973" t="s">
        <v>783</v>
      </c>
      <c r="AN418" s="973" t="s">
        <v>783</v>
      </c>
      <c r="AO418" s="973" t="s">
        <v>783</v>
      </c>
      <c r="AP418" s="973" t="s">
        <v>783</v>
      </c>
      <c r="AQ418" s="973" t="s">
        <v>783</v>
      </c>
      <c r="AR418" s="973" t="s">
        <v>783</v>
      </c>
      <c r="AS418" s="973" t="s">
        <v>783</v>
      </c>
      <c r="AT418" s="973" t="s">
        <v>783</v>
      </c>
      <c r="AU418" s="973" t="s">
        <v>783</v>
      </c>
      <c r="AV418" s="973" t="s">
        <v>783</v>
      </c>
      <c r="AW418" s="973" t="s">
        <v>783</v>
      </c>
      <c r="AX418" s="973" t="s">
        <v>783</v>
      </c>
      <c r="AY418" s="973" t="s">
        <v>783</v>
      </c>
      <c r="AZ418" s="973" t="s">
        <v>783</v>
      </c>
      <c r="BA418" s="973" t="s">
        <v>783</v>
      </c>
      <c r="BB418" s="973" t="s">
        <v>783</v>
      </c>
      <c r="BC418" s="973" t="s">
        <v>783</v>
      </c>
      <c r="BD418" s="973" t="s">
        <v>783</v>
      </c>
      <c r="BE418" s="973" t="s">
        <v>783</v>
      </c>
      <c r="BF418" s="973" t="s">
        <v>783</v>
      </c>
      <c r="BG418" s="973" t="s">
        <v>783</v>
      </c>
      <c r="BH418" s="973" t="s">
        <v>783</v>
      </c>
      <c r="BI418" s="973" t="s">
        <v>783</v>
      </c>
      <c r="BJ418" s="973" t="s">
        <v>783</v>
      </c>
      <c r="BK418" s="973" t="s">
        <v>783</v>
      </c>
      <c r="BL418" s="973" t="s">
        <v>783</v>
      </c>
      <c r="BM418" s="973" t="s">
        <v>783</v>
      </c>
      <c r="BN418" s="973" t="s">
        <v>783</v>
      </c>
      <c r="BO418" s="973" t="s">
        <v>783</v>
      </c>
    </row>
    <row r="419" spans="1:67" ht="12.75" customHeight="1">
      <c r="B419" s="728" t="s">
        <v>575</v>
      </c>
      <c r="C419" s="725"/>
      <c r="D419" s="724" t="s">
        <v>1120</v>
      </c>
      <c r="E419" s="702" t="s">
        <v>200</v>
      </c>
      <c r="F419" s="699"/>
      <c r="G419" s="973" t="s">
        <v>783</v>
      </c>
      <c r="H419" s="973" t="s">
        <v>783</v>
      </c>
      <c r="I419" s="973" t="s">
        <v>783</v>
      </c>
      <c r="J419" s="973" t="s">
        <v>783</v>
      </c>
      <c r="K419" s="973" t="s">
        <v>783</v>
      </c>
      <c r="L419" s="973" t="s">
        <v>783</v>
      </c>
      <c r="M419" s="973" t="s">
        <v>783</v>
      </c>
      <c r="N419" s="973" t="s">
        <v>783</v>
      </c>
      <c r="O419" s="973" t="s">
        <v>783</v>
      </c>
      <c r="P419" s="973" t="s">
        <v>783</v>
      </c>
      <c r="Q419" s="973" t="s">
        <v>783</v>
      </c>
      <c r="R419" s="973" t="s">
        <v>783</v>
      </c>
      <c r="S419" s="973" t="s">
        <v>783</v>
      </c>
      <c r="T419" s="973" t="s">
        <v>783</v>
      </c>
      <c r="U419" s="973" t="s">
        <v>783</v>
      </c>
      <c r="V419" s="973" t="s">
        <v>783</v>
      </c>
      <c r="W419" s="973" t="s">
        <v>783</v>
      </c>
      <c r="X419" s="973" t="s">
        <v>783</v>
      </c>
      <c r="Y419" s="973" t="s">
        <v>783</v>
      </c>
      <c r="Z419" s="973" t="s">
        <v>783</v>
      </c>
      <c r="AA419" s="973" t="s">
        <v>783</v>
      </c>
      <c r="AB419" s="973" t="s">
        <v>783</v>
      </c>
      <c r="AC419" s="973" t="s">
        <v>783</v>
      </c>
      <c r="AD419" s="973" t="s">
        <v>783</v>
      </c>
      <c r="AE419" s="973" t="s">
        <v>783</v>
      </c>
      <c r="AF419" s="973" t="s">
        <v>783</v>
      </c>
      <c r="AG419" s="973" t="s">
        <v>783</v>
      </c>
      <c r="AH419" s="973" t="s">
        <v>783</v>
      </c>
      <c r="AI419" s="973" t="s">
        <v>783</v>
      </c>
      <c r="AJ419" s="973" t="s">
        <v>783</v>
      </c>
      <c r="AK419" s="973" t="s">
        <v>783</v>
      </c>
      <c r="AL419" s="973" t="s">
        <v>783</v>
      </c>
      <c r="AM419" s="973" t="s">
        <v>783</v>
      </c>
      <c r="AN419" s="973" t="s">
        <v>783</v>
      </c>
      <c r="AO419" s="973" t="s">
        <v>783</v>
      </c>
      <c r="AP419" s="973" t="s">
        <v>783</v>
      </c>
      <c r="AQ419" s="973" t="s">
        <v>783</v>
      </c>
      <c r="AR419" s="973" t="s">
        <v>783</v>
      </c>
      <c r="AS419" s="973" t="s">
        <v>783</v>
      </c>
      <c r="AT419" s="973" t="s">
        <v>783</v>
      </c>
      <c r="AU419" s="973" t="s">
        <v>783</v>
      </c>
      <c r="AV419" s="973" t="s">
        <v>783</v>
      </c>
      <c r="AW419" s="973" t="s">
        <v>783</v>
      </c>
      <c r="AX419" s="973" t="s">
        <v>783</v>
      </c>
      <c r="AY419" s="973" t="s">
        <v>783</v>
      </c>
      <c r="AZ419" s="973" t="s">
        <v>783</v>
      </c>
      <c r="BA419" s="973" t="s">
        <v>783</v>
      </c>
      <c r="BB419" s="973" t="s">
        <v>783</v>
      </c>
      <c r="BC419" s="973" t="s">
        <v>783</v>
      </c>
      <c r="BD419" s="973" t="s">
        <v>783</v>
      </c>
      <c r="BE419" s="973" t="s">
        <v>783</v>
      </c>
      <c r="BF419" s="973" t="s">
        <v>783</v>
      </c>
      <c r="BG419" s="973" t="s">
        <v>783</v>
      </c>
      <c r="BH419" s="973" t="s">
        <v>783</v>
      </c>
      <c r="BI419" s="973" t="s">
        <v>783</v>
      </c>
      <c r="BJ419" s="973" t="s">
        <v>783</v>
      </c>
      <c r="BK419" s="973" t="s">
        <v>783</v>
      </c>
      <c r="BL419" s="973" t="s">
        <v>783</v>
      </c>
      <c r="BM419" s="973" t="s">
        <v>783</v>
      </c>
      <c r="BN419" s="973" t="s">
        <v>783</v>
      </c>
      <c r="BO419" s="973" t="s">
        <v>783</v>
      </c>
    </row>
    <row r="420" spans="1:67" ht="12.75" customHeight="1">
      <c r="B420" s="728" t="s">
        <v>576</v>
      </c>
      <c r="C420" s="725"/>
      <c r="D420" s="724" t="s">
        <v>1121</v>
      </c>
      <c r="E420" s="702" t="s">
        <v>200</v>
      </c>
      <c r="F420" s="699"/>
      <c r="G420" s="973" t="s">
        <v>783</v>
      </c>
      <c r="H420" s="973" t="s">
        <v>783</v>
      </c>
      <c r="I420" s="973" t="s">
        <v>783</v>
      </c>
      <c r="J420" s="973" t="s">
        <v>783</v>
      </c>
      <c r="K420" s="973" t="s">
        <v>783</v>
      </c>
      <c r="L420" s="973" t="s">
        <v>783</v>
      </c>
      <c r="M420" s="973" t="s">
        <v>783</v>
      </c>
      <c r="N420" s="973" t="s">
        <v>783</v>
      </c>
      <c r="O420" s="973" t="s">
        <v>783</v>
      </c>
      <c r="P420" s="973" t="s">
        <v>783</v>
      </c>
      <c r="Q420" s="973" t="s">
        <v>783</v>
      </c>
      <c r="R420" s="973" t="s">
        <v>783</v>
      </c>
      <c r="S420" s="973" t="s">
        <v>783</v>
      </c>
      <c r="T420" s="973" t="s">
        <v>783</v>
      </c>
      <c r="U420" s="973" t="s">
        <v>783</v>
      </c>
      <c r="V420" s="973" t="s">
        <v>783</v>
      </c>
      <c r="W420" s="973" t="s">
        <v>783</v>
      </c>
      <c r="X420" s="973" t="s">
        <v>783</v>
      </c>
      <c r="Y420" s="973" t="s">
        <v>783</v>
      </c>
      <c r="Z420" s="973" t="s">
        <v>783</v>
      </c>
      <c r="AA420" s="973" t="s">
        <v>783</v>
      </c>
      <c r="AB420" s="973" t="s">
        <v>783</v>
      </c>
      <c r="AC420" s="973" t="s">
        <v>783</v>
      </c>
      <c r="AD420" s="973" t="s">
        <v>783</v>
      </c>
      <c r="AE420" s="973" t="s">
        <v>783</v>
      </c>
      <c r="AF420" s="973" t="s">
        <v>783</v>
      </c>
      <c r="AG420" s="973" t="s">
        <v>783</v>
      </c>
      <c r="AH420" s="973" t="s">
        <v>783</v>
      </c>
      <c r="AI420" s="973" t="s">
        <v>783</v>
      </c>
      <c r="AJ420" s="973" t="s">
        <v>783</v>
      </c>
      <c r="AK420" s="973" t="s">
        <v>783</v>
      </c>
      <c r="AL420" s="973" t="s">
        <v>783</v>
      </c>
      <c r="AM420" s="973" t="s">
        <v>783</v>
      </c>
      <c r="AN420" s="973" t="s">
        <v>783</v>
      </c>
      <c r="AO420" s="973" t="s">
        <v>783</v>
      </c>
      <c r="AP420" s="973" t="s">
        <v>783</v>
      </c>
      <c r="AQ420" s="973" t="s">
        <v>783</v>
      </c>
      <c r="AR420" s="973" t="s">
        <v>783</v>
      </c>
      <c r="AS420" s="973" t="s">
        <v>783</v>
      </c>
      <c r="AT420" s="973" t="s">
        <v>783</v>
      </c>
      <c r="AU420" s="973" t="s">
        <v>783</v>
      </c>
      <c r="AV420" s="973" t="s">
        <v>783</v>
      </c>
      <c r="AW420" s="973" t="s">
        <v>783</v>
      </c>
      <c r="AX420" s="973" t="s">
        <v>783</v>
      </c>
      <c r="AY420" s="973" t="s">
        <v>783</v>
      </c>
      <c r="AZ420" s="973" t="s">
        <v>783</v>
      </c>
      <c r="BA420" s="973" t="s">
        <v>783</v>
      </c>
      <c r="BB420" s="973" t="s">
        <v>783</v>
      </c>
      <c r="BC420" s="973" t="s">
        <v>783</v>
      </c>
      <c r="BD420" s="973" t="s">
        <v>783</v>
      </c>
      <c r="BE420" s="973" t="s">
        <v>783</v>
      </c>
      <c r="BF420" s="973" t="s">
        <v>783</v>
      </c>
      <c r="BG420" s="973" t="s">
        <v>783</v>
      </c>
      <c r="BH420" s="973" t="s">
        <v>783</v>
      </c>
      <c r="BI420" s="973" t="s">
        <v>783</v>
      </c>
      <c r="BJ420" s="973" t="s">
        <v>783</v>
      </c>
      <c r="BK420" s="973" t="s">
        <v>783</v>
      </c>
      <c r="BL420" s="973" t="s">
        <v>783</v>
      </c>
      <c r="BM420" s="973" t="s">
        <v>783</v>
      </c>
      <c r="BN420" s="973" t="s">
        <v>783</v>
      </c>
      <c r="BO420" s="973" t="s">
        <v>783</v>
      </c>
    </row>
    <row r="421" spans="1:67" ht="12.75" customHeight="1">
      <c r="B421" s="728" t="s">
        <v>577</v>
      </c>
      <c r="C421" s="725"/>
      <c r="D421" s="724" t="s">
        <v>1122</v>
      </c>
      <c r="E421" s="702" t="s">
        <v>200</v>
      </c>
      <c r="F421" s="699"/>
      <c r="G421" s="973" t="s">
        <v>783</v>
      </c>
      <c r="H421" s="973" t="s">
        <v>783</v>
      </c>
      <c r="I421" s="973" t="s">
        <v>783</v>
      </c>
      <c r="J421" s="973" t="s">
        <v>783</v>
      </c>
      <c r="K421" s="973" t="s">
        <v>783</v>
      </c>
      <c r="L421" s="973" t="s">
        <v>783</v>
      </c>
      <c r="M421" s="973" t="s">
        <v>783</v>
      </c>
      <c r="N421" s="973" t="s">
        <v>783</v>
      </c>
      <c r="O421" s="973" t="s">
        <v>783</v>
      </c>
      <c r="P421" s="973" t="s">
        <v>783</v>
      </c>
      <c r="Q421" s="973" t="s">
        <v>783</v>
      </c>
      <c r="R421" s="973" t="s">
        <v>783</v>
      </c>
      <c r="S421" s="973" t="s">
        <v>783</v>
      </c>
      <c r="T421" s="973" t="s">
        <v>783</v>
      </c>
      <c r="U421" s="973" t="s">
        <v>783</v>
      </c>
      <c r="V421" s="973" t="s">
        <v>783</v>
      </c>
      <c r="W421" s="973" t="s">
        <v>783</v>
      </c>
      <c r="X421" s="973" t="s">
        <v>783</v>
      </c>
      <c r="Y421" s="973" t="s">
        <v>783</v>
      </c>
      <c r="Z421" s="973" t="s">
        <v>783</v>
      </c>
      <c r="AA421" s="973" t="s">
        <v>783</v>
      </c>
      <c r="AB421" s="973" t="s">
        <v>783</v>
      </c>
      <c r="AC421" s="973" t="s">
        <v>783</v>
      </c>
      <c r="AD421" s="973" t="s">
        <v>783</v>
      </c>
      <c r="AE421" s="973" t="s">
        <v>783</v>
      </c>
      <c r="AF421" s="973" t="s">
        <v>783</v>
      </c>
      <c r="AG421" s="973" t="s">
        <v>783</v>
      </c>
      <c r="AH421" s="973" t="s">
        <v>783</v>
      </c>
      <c r="AI421" s="973" t="s">
        <v>783</v>
      </c>
      <c r="AJ421" s="973" t="s">
        <v>783</v>
      </c>
      <c r="AK421" s="973" t="s">
        <v>783</v>
      </c>
      <c r="AL421" s="973" t="s">
        <v>783</v>
      </c>
      <c r="AM421" s="973" t="s">
        <v>783</v>
      </c>
      <c r="AN421" s="973" t="s">
        <v>783</v>
      </c>
      <c r="AO421" s="973" t="s">
        <v>783</v>
      </c>
      <c r="AP421" s="973" t="s">
        <v>783</v>
      </c>
      <c r="AQ421" s="973" t="s">
        <v>783</v>
      </c>
      <c r="AR421" s="973" t="s">
        <v>783</v>
      </c>
      <c r="AS421" s="973" t="s">
        <v>783</v>
      </c>
      <c r="AT421" s="973" t="s">
        <v>783</v>
      </c>
      <c r="AU421" s="973" t="s">
        <v>783</v>
      </c>
      <c r="AV421" s="973" t="s">
        <v>783</v>
      </c>
      <c r="AW421" s="973" t="s">
        <v>783</v>
      </c>
      <c r="AX421" s="973" t="s">
        <v>783</v>
      </c>
      <c r="AY421" s="973" t="s">
        <v>783</v>
      </c>
      <c r="AZ421" s="973" t="s">
        <v>783</v>
      </c>
      <c r="BA421" s="973" t="s">
        <v>783</v>
      </c>
      <c r="BB421" s="973" t="s">
        <v>783</v>
      </c>
      <c r="BC421" s="973" t="s">
        <v>783</v>
      </c>
      <c r="BD421" s="973" t="s">
        <v>783</v>
      </c>
      <c r="BE421" s="973" t="s">
        <v>783</v>
      </c>
      <c r="BF421" s="973" t="s">
        <v>783</v>
      </c>
      <c r="BG421" s="973" t="s">
        <v>783</v>
      </c>
      <c r="BH421" s="973" t="s">
        <v>783</v>
      </c>
      <c r="BI421" s="973" t="s">
        <v>783</v>
      </c>
      <c r="BJ421" s="973" t="s">
        <v>783</v>
      </c>
      <c r="BK421" s="973" t="s">
        <v>783</v>
      </c>
      <c r="BL421" s="973" t="s">
        <v>783</v>
      </c>
      <c r="BM421" s="973" t="s">
        <v>783</v>
      </c>
      <c r="BN421" s="973" t="s">
        <v>783</v>
      </c>
      <c r="BO421" s="973" t="s">
        <v>783</v>
      </c>
    </row>
    <row r="422" spans="1:67" ht="12.75" customHeight="1">
      <c r="B422" s="728">
        <v>235</v>
      </c>
      <c r="C422" s="700" t="s">
        <v>290</v>
      </c>
      <c r="D422" s="701"/>
      <c r="E422" s="702" t="s">
        <v>200</v>
      </c>
      <c r="F422" s="690"/>
      <c r="G422" s="976" t="str">
        <f>IF(G423="SUM","",G423)</f>
        <v/>
      </c>
      <c r="H422" s="976" t="str">
        <f t="shared" ref="H422:BO422" si="395">IF(H423="SUM","",H423)</f>
        <v/>
      </c>
      <c r="I422" s="976" t="str">
        <f t="shared" si="395"/>
        <v/>
      </c>
      <c r="J422" s="976" t="str">
        <f t="shared" si="395"/>
        <v/>
      </c>
      <c r="K422" s="976" t="str">
        <f t="shared" si="395"/>
        <v/>
      </c>
      <c r="L422" s="976" t="str">
        <f t="shared" si="395"/>
        <v/>
      </c>
      <c r="M422" s="976" t="str">
        <f t="shared" si="395"/>
        <v/>
      </c>
      <c r="N422" s="976" t="str">
        <f t="shared" si="395"/>
        <v/>
      </c>
      <c r="O422" s="976" t="str">
        <f t="shared" si="395"/>
        <v/>
      </c>
      <c r="P422" s="976" t="str">
        <f t="shared" si="395"/>
        <v/>
      </c>
      <c r="Q422" s="976" t="str">
        <f t="shared" si="395"/>
        <v/>
      </c>
      <c r="R422" s="976" t="str">
        <f t="shared" si="395"/>
        <v/>
      </c>
      <c r="S422" s="976" t="str">
        <f t="shared" si="395"/>
        <v/>
      </c>
      <c r="T422" s="976" t="str">
        <f t="shared" si="395"/>
        <v/>
      </c>
      <c r="U422" s="976" t="str">
        <f t="shared" si="395"/>
        <v/>
      </c>
      <c r="V422" s="976" t="str">
        <f t="shared" si="395"/>
        <v/>
      </c>
      <c r="W422" s="976" t="str">
        <f t="shared" si="395"/>
        <v/>
      </c>
      <c r="X422" s="976" t="str">
        <f t="shared" si="395"/>
        <v/>
      </c>
      <c r="Y422" s="976" t="str">
        <f t="shared" si="395"/>
        <v/>
      </c>
      <c r="Z422" s="976" t="str">
        <f t="shared" si="395"/>
        <v/>
      </c>
      <c r="AA422" s="976" t="str">
        <f t="shared" si="395"/>
        <v/>
      </c>
      <c r="AB422" s="976" t="str">
        <f t="shared" si="395"/>
        <v/>
      </c>
      <c r="AC422" s="976" t="str">
        <f t="shared" si="395"/>
        <v/>
      </c>
      <c r="AD422" s="976" t="str">
        <f t="shared" si="395"/>
        <v/>
      </c>
      <c r="AE422" s="976" t="str">
        <f t="shared" si="395"/>
        <v/>
      </c>
      <c r="AF422" s="976" t="str">
        <f t="shared" si="395"/>
        <v/>
      </c>
      <c r="AG422" s="976" t="str">
        <f t="shared" si="395"/>
        <v/>
      </c>
      <c r="AH422" s="976" t="str">
        <f t="shared" si="395"/>
        <v/>
      </c>
      <c r="AI422" s="976" t="str">
        <f t="shared" si="395"/>
        <v/>
      </c>
      <c r="AJ422" s="976" t="str">
        <f t="shared" si="395"/>
        <v/>
      </c>
      <c r="AK422" s="976" t="str">
        <f t="shared" si="395"/>
        <v/>
      </c>
      <c r="AL422" s="976" t="str">
        <f t="shared" si="395"/>
        <v/>
      </c>
      <c r="AM422" s="976" t="str">
        <f t="shared" si="395"/>
        <v/>
      </c>
      <c r="AN422" s="976" t="str">
        <f t="shared" si="395"/>
        <v/>
      </c>
      <c r="AO422" s="976" t="str">
        <f t="shared" si="395"/>
        <v/>
      </c>
      <c r="AP422" s="976" t="str">
        <f t="shared" si="395"/>
        <v/>
      </c>
      <c r="AQ422" s="976" t="str">
        <f t="shared" si="395"/>
        <v/>
      </c>
      <c r="AR422" s="976" t="str">
        <f t="shared" si="395"/>
        <v/>
      </c>
      <c r="AS422" s="976" t="str">
        <f t="shared" si="395"/>
        <v/>
      </c>
      <c r="AT422" s="976" t="str">
        <f t="shared" si="395"/>
        <v/>
      </c>
      <c r="AU422" s="976" t="str">
        <f t="shared" si="395"/>
        <v/>
      </c>
      <c r="AV422" s="976" t="str">
        <f t="shared" si="395"/>
        <v/>
      </c>
      <c r="AW422" s="976" t="str">
        <f t="shared" si="395"/>
        <v/>
      </c>
      <c r="AX422" s="976" t="str">
        <f t="shared" si="395"/>
        <v/>
      </c>
      <c r="AY422" s="976" t="str">
        <f t="shared" si="395"/>
        <v/>
      </c>
      <c r="AZ422" s="976" t="str">
        <f t="shared" si="395"/>
        <v/>
      </c>
      <c r="BA422" s="976" t="str">
        <f t="shared" si="395"/>
        <v/>
      </c>
      <c r="BB422" s="976" t="str">
        <f t="shared" si="395"/>
        <v/>
      </c>
      <c r="BC422" s="976" t="str">
        <f t="shared" si="395"/>
        <v/>
      </c>
      <c r="BD422" s="976" t="str">
        <f t="shared" si="395"/>
        <v/>
      </c>
      <c r="BE422" s="976" t="str">
        <f t="shared" si="395"/>
        <v/>
      </c>
      <c r="BF422" s="976" t="str">
        <f t="shared" si="395"/>
        <v/>
      </c>
      <c r="BG422" s="976" t="str">
        <f t="shared" si="395"/>
        <v/>
      </c>
      <c r="BH422" s="976" t="str">
        <f t="shared" si="395"/>
        <v/>
      </c>
      <c r="BI422" s="976" t="str">
        <f t="shared" si="395"/>
        <v/>
      </c>
      <c r="BJ422" s="976" t="str">
        <f t="shared" si="395"/>
        <v/>
      </c>
      <c r="BK422" s="976" t="str">
        <f t="shared" si="395"/>
        <v/>
      </c>
      <c r="BL422" s="976" t="str">
        <f t="shared" si="395"/>
        <v/>
      </c>
      <c r="BM422" s="976" t="str">
        <f t="shared" si="395"/>
        <v/>
      </c>
      <c r="BN422" s="976" t="str">
        <f t="shared" si="395"/>
        <v/>
      </c>
      <c r="BO422" s="976" t="str">
        <f t="shared" si="395"/>
        <v/>
      </c>
    </row>
    <row r="423" spans="1:67" ht="12.75" customHeight="1">
      <c r="B423" s="728" t="s">
        <v>505</v>
      </c>
      <c r="C423" s="710"/>
      <c r="D423" s="708" t="s">
        <v>497</v>
      </c>
      <c r="E423" s="702" t="s">
        <v>200</v>
      </c>
      <c r="F423" s="690"/>
      <c r="G423" s="973" t="s">
        <v>783</v>
      </c>
      <c r="H423" s="973" t="s">
        <v>783</v>
      </c>
      <c r="I423" s="973" t="s">
        <v>783</v>
      </c>
      <c r="J423" s="973" t="s">
        <v>783</v>
      </c>
      <c r="K423" s="973" t="s">
        <v>783</v>
      </c>
      <c r="L423" s="973" t="s">
        <v>783</v>
      </c>
      <c r="M423" s="973" t="s">
        <v>783</v>
      </c>
      <c r="N423" s="973" t="s">
        <v>783</v>
      </c>
      <c r="O423" s="973" t="s">
        <v>783</v>
      </c>
      <c r="P423" s="973" t="s">
        <v>783</v>
      </c>
      <c r="Q423" s="973" t="s">
        <v>783</v>
      </c>
      <c r="R423" s="973" t="s">
        <v>783</v>
      </c>
      <c r="S423" s="973" t="s">
        <v>783</v>
      </c>
      <c r="T423" s="973" t="s">
        <v>783</v>
      </c>
      <c r="U423" s="973" t="s">
        <v>783</v>
      </c>
      <c r="V423" s="973" t="s">
        <v>783</v>
      </c>
      <c r="W423" s="973" t="s">
        <v>783</v>
      </c>
      <c r="X423" s="973" t="s">
        <v>783</v>
      </c>
      <c r="Y423" s="973" t="s">
        <v>783</v>
      </c>
      <c r="Z423" s="973" t="s">
        <v>783</v>
      </c>
      <c r="AA423" s="973" t="s">
        <v>783</v>
      </c>
      <c r="AB423" s="973" t="s">
        <v>783</v>
      </c>
      <c r="AC423" s="973" t="s">
        <v>783</v>
      </c>
      <c r="AD423" s="973" t="s">
        <v>783</v>
      </c>
      <c r="AE423" s="973" t="s">
        <v>783</v>
      </c>
      <c r="AF423" s="973" t="s">
        <v>783</v>
      </c>
      <c r="AG423" s="973" t="s">
        <v>783</v>
      </c>
      <c r="AH423" s="973" t="s">
        <v>783</v>
      </c>
      <c r="AI423" s="973" t="s">
        <v>783</v>
      </c>
      <c r="AJ423" s="973" t="s">
        <v>783</v>
      </c>
      <c r="AK423" s="973" t="s">
        <v>783</v>
      </c>
      <c r="AL423" s="973" t="s">
        <v>783</v>
      </c>
      <c r="AM423" s="973" t="s">
        <v>783</v>
      </c>
      <c r="AN423" s="973" t="s">
        <v>783</v>
      </c>
      <c r="AO423" s="973" t="s">
        <v>783</v>
      </c>
      <c r="AP423" s="973" t="s">
        <v>783</v>
      </c>
      <c r="AQ423" s="973" t="s">
        <v>783</v>
      </c>
      <c r="AR423" s="973" t="s">
        <v>783</v>
      </c>
      <c r="AS423" s="973" t="s">
        <v>783</v>
      </c>
      <c r="AT423" s="973" t="s">
        <v>783</v>
      </c>
      <c r="AU423" s="973" t="s">
        <v>783</v>
      </c>
      <c r="AV423" s="973" t="s">
        <v>783</v>
      </c>
      <c r="AW423" s="973" t="s">
        <v>783</v>
      </c>
      <c r="AX423" s="973" t="s">
        <v>783</v>
      </c>
      <c r="AY423" s="973" t="s">
        <v>783</v>
      </c>
      <c r="AZ423" s="973" t="s">
        <v>783</v>
      </c>
      <c r="BA423" s="973" t="s">
        <v>783</v>
      </c>
      <c r="BB423" s="973" t="s">
        <v>783</v>
      </c>
      <c r="BC423" s="973" t="s">
        <v>783</v>
      </c>
      <c r="BD423" s="973" t="s">
        <v>783</v>
      </c>
      <c r="BE423" s="973" t="s">
        <v>783</v>
      </c>
      <c r="BF423" s="973" t="s">
        <v>783</v>
      </c>
      <c r="BG423" s="973" t="s">
        <v>783</v>
      </c>
      <c r="BH423" s="973" t="s">
        <v>783</v>
      </c>
      <c r="BI423" s="973" t="s">
        <v>783</v>
      </c>
      <c r="BJ423" s="973" t="s">
        <v>783</v>
      </c>
      <c r="BK423" s="973" t="s">
        <v>783</v>
      </c>
      <c r="BL423" s="973" t="s">
        <v>783</v>
      </c>
      <c r="BM423" s="973" t="s">
        <v>783</v>
      </c>
      <c r="BN423" s="973" t="s">
        <v>783</v>
      </c>
      <c r="BO423" s="973" t="s">
        <v>783</v>
      </c>
    </row>
    <row r="424" spans="1:67" ht="12.75" customHeight="1">
      <c r="B424" s="728">
        <v>236</v>
      </c>
      <c r="C424" s="59" t="s">
        <v>400</v>
      </c>
      <c r="D424" s="726"/>
      <c r="E424" s="702" t="s">
        <v>200</v>
      </c>
      <c r="F424" s="690"/>
      <c r="G424" s="976" t="str">
        <f>IF(G425="SUM","",G425)</f>
        <v/>
      </c>
      <c r="H424" s="976" t="str">
        <f t="shared" ref="H424:BO424" si="396">IF(H425="SUM","",H425)</f>
        <v/>
      </c>
      <c r="I424" s="976" t="str">
        <f t="shared" si="396"/>
        <v/>
      </c>
      <c r="J424" s="976" t="str">
        <f t="shared" si="396"/>
        <v/>
      </c>
      <c r="K424" s="976" t="str">
        <f t="shared" si="396"/>
        <v/>
      </c>
      <c r="L424" s="976" t="str">
        <f t="shared" si="396"/>
        <v/>
      </c>
      <c r="M424" s="976" t="str">
        <f t="shared" si="396"/>
        <v/>
      </c>
      <c r="N424" s="976" t="str">
        <f t="shared" si="396"/>
        <v/>
      </c>
      <c r="O424" s="976" t="str">
        <f t="shared" si="396"/>
        <v/>
      </c>
      <c r="P424" s="976" t="str">
        <f t="shared" si="396"/>
        <v/>
      </c>
      <c r="Q424" s="976" t="str">
        <f t="shared" si="396"/>
        <v/>
      </c>
      <c r="R424" s="976" t="str">
        <f t="shared" si="396"/>
        <v/>
      </c>
      <c r="S424" s="976" t="str">
        <f t="shared" si="396"/>
        <v/>
      </c>
      <c r="T424" s="976" t="str">
        <f t="shared" si="396"/>
        <v/>
      </c>
      <c r="U424" s="976" t="str">
        <f t="shared" si="396"/>
        <v/>
      </c>
      <c r="V424" s="976" t="str">
        <f t="shared" si="396"/>
        <v/>
      </c>
      <c r="W424" s="976" t="str">
        <f t="shared" si="396"/>
        <v/>
      </c>
      <c r="X424" s="976" t="str">
        <f t="shared" si="396"/>
        <v/>
      </c>
      <c r="Y424" s="976" t="str">
        <f t="shared" si="396"/>
        <v/>
      </c>
      <c r="Z424" s="976" t="str">
        <f t="shared" si="396"/>
        <v/>
      </c>
      <c r="AA424" s="976" t="str">
        <f t="shared" si="396"/>
        <v/>
      </c>
      <c r="AB424" s="976" t="str">
        <f t="shared" si="396"/>
        <v/>
      </c>
      <c r="AC424" s="976" t="str">
        <f t="shared" si="396"/>
        <v/>
      </c>
      <c r="AD424" s="976" t="str">
        <f t="shared" si="396"/>
        <v/>
      </c>
      <c r="AE424" s="976" t="str">
        <f t="shared" si="396"/>
        <v/>
      </c>
      <c r="AF424" s="976" t="str">
        <f t="shared" si="396"/>
        <v/>
      </c>
      <c r="AG424" s="976" t="str">
        <f t="shared" si="396"/>
        <v/>
      </c>
      <c r="AH424" s="976" t="str">
        <f t="shared" si="396"/>
        <v/>
      </c>
      <c r="AI424" s="976" t="str">
        <f t="shared" si="396"/>
        <v/>
      </c>
      <c r="AJ424" s="976" t="str">
        <f t="shared" si="396"/>
        <v/>
      </c>
      <c r="AK424" s="976" t="str">
        <f t="shared" si="396"/>
        <v/>
      </c>
      <c r="AL424" s="976" t="str">
        <f t="shared" si="396"/>
        <v/>
      </c>
      <c r="AM424" s="976" t="str">
        <f t="shared" si="396"/>
        <v/>
      </c>
      <c r="AN424" s="976" t="str">
        <f t="shared" si="396"/>
        <v/>
      </c>
      <c r="AO424" s="976" t="str">
        <f t="shared" si="396"/>
        <v/>
      </c>
      <c r="AP424" s="976" t="str">
        <f t="shared" si="396"/>
        <v/>
      </c>
      <c r="AQ424" s="976" t="str">
        <f t="shared" si="396"/>
        <v/>
      </c>
      <c r="AR424" s="976" t="str">
        <f t="shared" si="396"/>
        <v/>
      </c>
      <c r="AS424" s="976" t="str">
        <f t="shared" si="396"/>
        <v/>
      </c>
      <c r="AT424" s="976" t="str">
        <f t="shared" si="396"/>
        <v/>
      </c>
      <c r="AU424" s="976" t="str">
        <f t="shared" si="396"/>
        <v/>
      </c>
      <c r="AV424" s="976" t="str">
        <f t="shared" si="396"/>
        <v/>
      </c>
      <c r="AW424" s="976" t="str">
        <f t="shared" si="396"/>
        <v/>
      </c>
      <c r="AX424" s="976" t="str">
        <f t="shared" si="396"/>
        <v/>
      </c>
      <c r="AY424" s="976" t="str">
        <f t="shared" si="396"/>
        <v/>
      </c>
      <c r="AZ424" s="976" t="str">
        <f t="shared" si="396"/>
        <v/>
      </c>
      <c r="BA424" s="976" t="str">
        <f t="shared" si="396"/>
        <v/>
      </c>
      <c r="BB424" s="976" t="str">
        <f t="shared" si="396"/>
        <v/>
      </c>
      <c r="BC424" s="976" t="str">
        <f t="shared" si="396"/>
        <v/>
      </c>
      <c r="BD424" s="976" t="str">
        <f t="shared" si="396"/>
        <v/>
      </c>
      <c r="BE424" s="976" t="str">
        <f t="shared" si="396"/>
        <v/>
      </c>
      <c r="BF424" s="976" t="str">
        <f t="shared" si="396"/>
        <v/>
      </c>
      <c r="BG424" s="976" t="str">
        <f t="shared" si="396"/>
        <v/>
      </c>
      <c r="BH424" s="976" t="str">
        <f t="shared" si="396"/>
        <v/>
      </c>
      <c r="BI424" s="976" t="str">
        <f t="shared" si="396"/>
        <v/>
      </c>
      <c r="BJ424" s="976" t="str">
        <f t="shared" si="396"/>
        <v/>
      </c>
      <c r="BK424" s="976" t="str">
        <f t="shared" si="396"/>
        <v/>
      </c>
      <c r="BL424" s="976" t="str">
        <f t="shared" si="396"/>
        <v/>
      </c>
      <c r="BM424" s="976" t="str">
        <f t="shared" si="396"/>
        <v/>
      </c>
      <c r="BN424" s="976" t="str">
        <f t="shared" si="396"/>
        <v/>
      </c>
      <c r="BO424" s="976" t="str">
        <f t="shared" si="396"/>
        <v/>
      </c>
    </row>
    <row r="425" spans="1:67" ht="12.75" customHeight="1">
      <c r="B425" s="728" t="s">
        <v>506</v>
      </c>
      <c r="C425" s="727"/>
      <c r="D425" s="640" t="s">
        <v>192</v>
      </c>
      <c r="E425" s="702" t="s">
        <v>200</v>
      </c>
      <c r="F425" s="692"/>
      <c r="G425" s="973" t="s">
        <v>783</v>
      </c>
      <c r="H425" s="973" t="s">
        <v>783</v>
      </c>
      <c r="I425" s="973" t="s">
        <v>783</v>
      </c>
      <c r="J425" s="973" t="s">
        <v>783</v>
      </c>
      <c r="K425" s="973" t="s">
        <v>783</v>
      </c>
      <c r="L425" s="973" t="s">
        <v>783</v>
      </c>
      <c r="M425" s="973" t="s">
        <v>783</v>
      </c>
      <c r="N425" s="973" t="s">
        <v>783</v>
      </c>
      <c r="O425" s="973" t="s">
        <v>783</v>
      </c>
      <c r="P425" s="973" t="s">
        <v>783</v>
      </c>
      <c r="Q425" s="973" t="s">
        <v>783</v>
      </c>
      <c r="R425" s="973" t="s">
        <v>783</v>
      </c>
      <c r="S425" s="973" t="s">
        <v>783</v>
      </c>
      <c r="T425" s="973" t="s">
        <v>783</v>
      </c>
      <c r="U425" s="973" t="s">
        <v>783</v>
      </c>
      <c r="V425" s="973" t="s">
        <v>783</v>
      </c>
      <c r="W425" s="973" t="s">
        <v>783</v>
      </c>
      <c r="X425" s="973" t="s">
        <v>783</v>
      </c>
      <c r="Y425" s="973" t="s">
        <v>783</v>
      </c>
      <c r="Z425" s="973" t="s">
        <v>783</v>
      </c>
      <c r="AA425" s="973" t="s">
        <v>783</v>
      </c>
      <c r="AB425" s="973" t="s">
        <v>783</v>
      </c>
      <c r="AC425" s="973" t="s">
        <v>783</v>
      </c>
      <c r="AD425" s="973" t="s">
        <v>783</v>
      </c>
      <c r="AE425" s="973" t="s">
        <v>783</v>
      </c>
      <c r="AF425" s="973" t="s">
        <v>783</v>
      </c>
      <c r="AG425" s="973" t="s">
        <v>783</v>
      </c>
      <c r="AH425" s="973" t="s">
        <v>783</v>
      </c>
      <c r="AI425" s="973" t="s">
        <v>783</v>
      </c>
      <c r="AJ425" s="973" t="s">
        <v>783</v>
      </c>
      <c r="AK425" s="973" t="s">
        <v>783</v>
      </c>
      <c r="AL425" s="973" t="s">
        <v>783</v>
      </c>
      <c r="AM425" s="973" t="s">
        <v>783</v>
      </c>
      <c r="AN425" s="973" t="s">
        <v>783</v>
      </c>
      <c r="AO425" s="973" t="s">
        <v>783</v>
      </c>
      <c r="AP425" s="973" t="s">
        <v>783</v>
      </c>
      <c r="AQ425" s="973" t="s">
        <v>783</v>
      </c>
      <c r="AR425" s="973" t="s">
        <v>783</v>
      </c>
      <c r="AS425" s="973" t="s">
        <v>783</v>
      </c>
      <c r="AT425" s="973" t="s">
        <v>783</v>
      </c>
      <c r="AU425" s="973" t="s">
        <v>783</v>
      </c>
      <c r="AV425" s="973" t="s">
        <v>783</v>
      </c>
      <c r="AW425" s="973" t="s">
        <v>783</v>
      </c>
      <c r="AX425" s="973" t="s">
        <v>783</v>
      </c>
      <c r="AY425" s="973" t="s">
        <v>783</v>
      </c>
      <c r="AZ425" s="973" t="s">
        <v>783</v>
      </c>
      <c r="BA425" s="973" t="s">
        <v>783</v>
      </c>
      <c r="BB425" s="973" t="s">
        <v>783</v>
      </c>
      <c r="BC425" s="973" t="s">
        <v>783</v>
      </c>
      <c r="BD425" s="973" t="s">
        <v>783</v>
      </c>
      <c r="BE425" s="973" t="s">
        <v>783</v>
      </c>
      <c r="BF425" s="973" t="s">
        <v>783</v>
      </c>
      <c r="BG425" s="973" t="s">
        <v>783</v>
      </c>
      <c r="BH425" s="973" t="s">
        <v>783</v>
      </c>
      <c r="BI425" s="973" t="s">
        <v>783</v>
      </c>
      <c r="BJ425" s="973" t="s">
        <v>783</v>
      </c>
      <c r="BK425" s="973" t="s">
        <v>783</v>
      </c>
      <c r="BL425" s="973" t="s">
        <v>783</v>
      </c>
      <c r="BM425" s="973" t="s">
        <v>783</v>
      </c>
      <c r="BN425" s="973" t="s">
        <v>783</v>
      </c>
      <c r="BO425" s="973" t="s">
        <v>783</v>
      </c>
    </row>
    <row r="426" spans="1:67" s="784" customFormat="1" ht="13.5" thickBot="1">
      <c r="B426" s="63"/>
      <c r="E426" s="785"/>
      <c r="F426" s="785"/>
      <c r="G426" s="185"/>
      <c r="H426" s="185"/>
      <c r="I426" s="185"/>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c r="AQ426" s="156"/>
      <c r="AR426" s="156"/>
      <c r="AS426" s="156"/>
      <c r="AT426" s="156"/>
      <c r="AU426" s="156"/>
      <c r="AV426" s="156"/>
      <c r="AW426" s="156"/>
      <c r="AX426" s="156"/>
      <c r="AY426" s="156"/>
      <c r="AZ426" s="156"/>
      <c r="BA426" s="156"/>
      <c r="BB426" s="156"/>
      <c r="BC426" s="156"/>
      <c r="BD426" s="156"/>
      <c r="BE426" s="156"/>
      <c r="BF426" s="156"/>
      <c r="BG426" s="156"/>
      <c r="BH426" s="156"/>
      <c r="BI426" s="156"/>
      <c r="BJ426" s="156"/>
      <c r="BK426" s="156"/>
      <c r="BL426" s="156"/>
      <c r="BM426" s="156"/>
      <c r="BN426" s="156"/>
      <c r="BO426" s="156"/>
    </row>
    <row r="427" spans="1:67" s="809" customFormat="1" ht="13.5" thickBot="1">
      <c r="A427" s="12" t="s">
        <v>66</v>
      </c>
      <c r="B427" s="765"/>
      <c r="C427" s="765"/>
      <c r="D427" s="765"/>
      <c r="E427" s="779"/>
      <c r="F427" s="779"/>
      <c r="G427" s="997"/>
      <c r="H427" s="997"/>
      <c r="I427" s="997"/>
      <c r="J427" s="997"/>
      <c r="K427" s="997"/>
      <c r="L427" s="997"/>
      <c r="M427" s="997"/>
      <c r="N427" s="997"/>
      <c r="O427" s="997"/>
      <c r="P427" s="997"/>
      <c r="Q427" s="997"/>
      <c r="R427" s="997"/>
      <c r="S427" s="997"/>
      <c r="T427" s="997"/>
      <c r="U427" s="997"/>
      <c r="V427" s="997"/>
      <c r="W427" s="997"/>
      <c r="X427" s="997"/>
      <c r="Y427" s="997"/>
      <c r="Z427" s="997"/>
      <c r="AA427" s="997"/>
      <c r="AB427" s="997"/>
      <c r="AC427" s="997"/>
      <c r="AD427" s="997"/>
      <c r="AE427" s="997"/>
      <c r="AF427" s="997"/>
      <c r="AG427" s="997"/>
      <c r="AH427" s="997"/>
      <c r="AI427" s="997"/>
      <c r="AJ427" s="997"/>
      <c r="AK427" s="997"/>
      <c r="AL427" s="997"/>
      <c r="AM427" s="997"/>
      <c r="AN427" s="997"/>
      <c r="AO427" s="997"/>
      <c r="AP427" s="997"/>
      <c r="AQ427" s="997"/>
      <c r="AR427" s="997"/>
      <c r="AS427" s="997"/>
      <c r="AT427" s="997"/>
      <c r="AU427" s="997"/>
      <c r="AV427" s="997"/>
      <c r="AW427" s="997"/>
      <c r="AX427" s="997"/>
      <c r="AY427" s="997"/>
      <c r="AZ427" s="997"/>
      <c r="BA427" s="997"/>
      <c r="BB427" s="997"/>
      <c r="BC427" s="997"/>
      <c r="BD427" s="997"/>
      <c r="BE427" s="997"/>
      <c r="BF427" s="997"/>
      <c r="BG427" s="997"/>
      <c r="BH427" s="997"/>
      <c r="BI427" s="997"/>
      <c r="BJ427" s="997"/>
      <c r="BK427" s="997"/>
      <c r="BL427" s="997"/>
      <c r="BM427" s="997"/>
      <c r="BN427" s="997"/>
      <c r="BO427" s="998"/>
    </row>
    <row r="428" spans="1:67" ht="13.5" thickBot="1">
      <c r="G428" s="856"/>
      <c r="H428" s="856"/>
      <c r="I428" s="856"/>
      <c r="J428" s="856"/>
      <c r="K428" s="856"/>
      <c r="L428" s="856"/>
      <c r="M428" s="856"/>
      <c r="N428" s="856"/>
      <c r="O428" s="856"/>
      <c r="P428" s="856"/>
      <c r="Q428" s="856"/>
      <c r="R428" s="856"/>
      <c r="S428" s="856"/>
      <c r="T428" s="856"/>
      <c r="U428" s="856"/>
      <c r="V428" s="856"/>
      <c r="W428" s="856"/>
      <c r="X428" s="856"/>
      <c r="Y428" s="856"/>
      <c r="Z428" s="856"/>
      <c r="AA428" s="856"/>
      <c r="AB428" s="856"/>
      <c r="AC428" s="856"/>
      <c r="AD428" s="856"/>
      <c r="AE428" s="856"/>
      <c r="AF428" s="856"/>
      <c r="AG428" s="856"/>
      <c r="AH428" s="856"/>
      <c r="AI428" s="856"/>
      <c r="AJ428" s="856"/>
      <c r="AK428" s="856"/>
      <c r="AL428" s="856"/>
      <c r="AM428" s="856"/>
      <c r="AN428" s="856"/>
      <c r="AO428" s="856"/>
      <c r="AP428" s="856"/>
      <c r="AQ428" s="856"/>
      <c r="AR428" s="856"/>
      <c r="AS428" s="856"/>
      <c r="AT428" s="856"/>
      <c r="AU428" s="856"/>
      <c r="AV428" s="856"/>
      <c r="AW428" s="856"/>
      <c r="AX428" s="856"/>
      <c r="AY428" s="856"/>
      <c r="AZ428" s="856"/>
      <c r="BA428" s="856"/>
      <c r="BB428" s="856"/>
      <c r="BC428" s="856"/>
      <c r="BD428" s="856"/>
      <c r="BE428" s="856"/>
      <c r="BF428" s="856"/>
      <c r="BG428" s="856"/>
      <c r="BH428" s="856"/>
      <c r="BI428" s="856"/>
      <c r="BJ428" s="856"/>
      <c r="BK428" s="856"/>
      <c r="BL428" s="856"/>
      <c r="BM428" s="856"/>
      <c r="BN428" s="856"/>
      <c r="BO428" s="856"/>
    </row>
    <row r="429" spans="1:67" ht="13.5" thickBot="1">
      <c r="B429" s="17" t="s">
        <v>33</v>
      </c>
      <c r="C429" s="781"/>
      <c r="D429" s="781"/>
      <c r="E429" s="813"/>
      <c r="F429" s="814"/>
      <c r="G429" s="147">
        <f t="shared" ref="G429:BO429" si="397">G$7</f>
        <v>1990</v>
      </c>
      <c r="H429" s="147">
        <f t="shared" si="397"/>
        <v>1991</v>
      </c>
      <c r="I429" s="147">
        <f t="shared" si="397"/>
        <v>1992</v>
      </c>
      <c r="J429" s="147">
        <f t="shared" si="397"/>
        <v>1993</v>
      </c>
      <c r="K429" s="147">
        <f t="shared" si="397"/>
        <v>1994</v>
      </c>
      <c r="L429" s="147">
        <f t="shared" si="397"/>
        <v>1995</v>
      </c>
      <c r="M429" s="147">
        <f t="shared" si="397"/>
        <v>1996</v>
      </c>
      <c r="N429" s="147">
        <f t="shared" si="397"/>
        <v>1997</v>
      </c>
      <c r="O429" s="147">
        <f t="shared" si="397"/>
        <v>1998</v>
      </c>
      <c r="P429" s="147">
        <f t="shared" si="397"/>
        <v>1999</v>
      </c>
      <c r="Q429" s="147">
        <f t="shared" si="397"/>
        <v>2000</v>
      </c>
      <c r="R429" s="147">
        <f t="shared" si="397"/>
        <v>2001</v>
      </c>
      <c r="S429" s="147">
        <f t="shared" si="397"/>
        <v>2002</v>
      </c>
      <c r="T429" s="147">
        <f t="shared" si="397"/>
        <v>2003</v>
      </c>
      <c r="U429" s="147">
        <f t="shared" si="397"/>
        <v>2004</v>
      </c>
      <c r="V429" s="147">
        <f t="shared" si="397"/>
        <v>2005</v>
      </c>
      <c r="W429" s="147">
        <f t="shared" si="397"/>
        <v>2006</v>
      </c>
      <c r="X429" s="147">
        <f t="shared" si="397"/>
        <v>2007</v>
      </c>
      <c r="Y429" s="147">
        <f t="shared" si="397"/>
        <v>2008</v>
      </c>
      <c r="Z429" s="147">
        <f t="shared" si="397"/>
        <v>2009</v>
      </c>
      <c r="AA429" s="147">
        <f t="shared" si="397"/>
        <v>2010</v>
      </c>
      <c r="AB429" s="147">
        <f t="shared" si="397"/>
        <v>2011</v>
      </c>
      <c r="AC429" s="147">
        <f t="shared" si="397"/>
        <v>2012</v>
      </c>
      <c r="AD429" s="147">
        <f t="shared" si="397"/>
        <v>2013</v>
      </c>
      <c r="AE429" s="147">
        <f t="shared" si="397"/>
        <v>2014</v>
      </c>
      <c r="AF429" s="147">
        <f t="shared" si="397"/>
        <v>2015</v>
      </c>
      <c r="AG429" s="147">
        <f t="shared" si="397"/>
        <v>2016</v>
      </c>
      <c r="AH429" s="147">
        <f t="shared" si="397"/>
        <v>2017</v>
      </c>
      <c r="AI429" s="147">
        <f t="shared" si="397"/>
        <v>2018</v>
      </c>
      <c r="AJ429" s="147">
        <f t="shared" si="397"/>
        <v>2019</v>
      </c>
      <c r="AK429" s="147">
        <f t="shared" si="397"/>
        <v>2020</v>
      </c>
      <c r="AL429" s="147">
        <f t="shared" si="397"/>
        <v>2021</v>
      </c>
      <c r="AM429" s="147">
        <f t="shared" si="397"/>
        <v>2022</v>
      </c>
      <c r="AN429" s="147">
        <f t="shared" si="397"/>
        <v>2023</v>
      </c>
      <c r="AO429" s="147">
        <f t="shared" si="397"/>
        <v>2024</v>
      </c>
      <c r="AP429" s="147">
        <f t="shared" si="397"/>
        <v>2025</v>
      </c>
      <c r="AQ429" s="147">
        <f t="shared" si="397"/>
        <v>2026</v>
      </c>
      <c r="AR429" s="147">
        <f t="shared" si="397"/>
        <v>2027</v>
      </c>
      <c r="AS429" s="147">
        <f t="shared" si="397"/>
        <v>2028</v>
      </c>
      <c r="AT429" s="147">
        <f t="shared" si="397"/>
        <v>2029</v>
      </c>
      <c r="AU429" s="147">
        <f t="shared" si="397"/>
        <v>2030</v>
      </c>
      <c r="AV429" s="147">
        <f t="shared" si="397"/>
        <v>2031</v>
      </c>
      <c r="AW429" s="147">
        <f t="shared" si="397"/>
        <v>2032</v>
      </c>
      <c r="AX429" s="147">
        <f t="shared" si="397"/>
        <v>2033</v>
      </c>
      <c r="AY429" s="147">
        <f t="shared" si="397"/>
        <v>2034</v>
      </c>
      <c r="AZ429" s="147">
        <f t="shared" si="397"/>
        <v>2035</v>
      </c>
      <c r="BA429" s="147">
        <f t="shared" si="397"/>
        <v>2036</v>
      </c>
      <c r="BB429" s="147">
        <f t="shared" si="397"/>
        <v>2037</v>
      </c>
      <c r="BC429" s="147">
        <f t="shared" si="397"/>
        <v>2038</v>
      </c>
      <c r="BD429" s="147">
        <f t="shared" si="397"/>
        <v>2039</v>
      </c>
      <c r="BE429" s="147">
        <f t="shared" si="397"/>
        <v>2040</v>
      </c>
      <c r="BF429" s="147">
        <f t="shared" si="397"/>
        <v>2041</v>
      </c>
      <c r="BG429" s="147">
        <f t="shared" si="397"/>
        <v>2042</v>
      </c>
      <c r="BH429" s="147">
        <f t="shared" si="397"/>
        <v>2043</v>
      </c>
      <c r="BI429" s="147">
        <f t="shared" si="397"/>
        <v>2044</v>
      </c>
      <c r="BJ429" s="147">
        <f t="shared" si="397"/>
        <v>2045</v>
      </c>
      <c r="BK429" s="147">
        <f t="shared" si="397"/>
        <v>2046</v>
      </c>
      <c r="BL429" s="147">
        <f t="shared" si="397"/>
        <v>2047</v>
      </c>
      <c r="BM429" s="147">
        <f t="shared" si="397"/>
        <v>2048</v>
      </c>
      <c r="BN429" s="147">
        <f t="shared" si="397"/>
        <v>2049</v>
      </c>
      <c r="BO429" s="147">
        <f t="shared" si="397"/>
        <v>2050</v>
      </c>
    </row>
    <row r="430" spans="1:67">
      <c r="B430" s="786">
        <v>301</v>
      </c>
      <c r="C430" s="58" t="s">
        <v>396</v>
      </c>
      <c r="D430" s="689"/>
      <c r="E430" s="670"/>
      <c r="F430" s="703"/>
      <c r="G430" s="1018"/>
      <c r="H430" s="1019"/>
      <c r="I430" s="1019"/>
      <c r="J430" s="1019"/>
      <c r="K430" s="1019"/>
      <c r="L430" s="1019"/>
      <c r="M430" s="1019"/>
      <c r="N430" s="1019"/>
      <c r="O430" s="1019"/>
      <c r="P430" s="1019"/>
      <c r="Q430" s="1019"/>
      <c r="R430" s="1019"/>
      <c r="S430" s="1019"/>
      <c r="T430" s="1019"/>
      <c r="U430" s="1019"/>
      <c r="V430" s="1019"/>
      <c r="W430" s="1019"/>
      <c r="X430" s="1019"/>
      <c r="Y430" s="1019"/>
      <c r="Z430" s="1019"/>
      <c r="AA430" s="1019"/>
      <c r="AB430" s="1019"/>
      <c r="AC430" s="1019"/>
      <c r="AD430" s="1019"/>
      <c r="AE430" s="1019"/>
      <c r="AF430" s="1019"/>
      <c r="AG430" s="1019"/>
      <c r="AH430" s="1019"/>
      <c r="AI430" s="1019"/>
      <c r="AJ430" s="1019"/>
      <c r="AK430" s="1194"/>
      <c r="AL430" s="1194"/>
      <c r="AM430" s="1194"/>
      <c r="AN430" s="1194"/>
      <c r="AO430" s="1194"/>
      <c r="AP430" s="1194"/>
      <c r="AQ430" s="1194"/>
      <c r="AR430" s="1194"/>
      <c r="AS430" s="1194"/>
      <c r="AT430" s="1194"/>
      <c r="AU430" s="1194"/>
      <c r="AV430" s="1194"/>
      <c r="AW430" s="1194"/>
      <c r="AX430" s="1194"/>
      <c r="AY430" s="1194"/>
      <c r="AZ430" s="1194"/>
      <c r="BA430" s="1194"/>
      <c r="BB430" s="1194"/>
      <c r="BC430" s="1194"/>
      <c r="BD430" s="1194"/>
      <c r="BE430" s="1194"/>
      <c r="BF430" s="1194"/>
      <c r="BG430" s="1194"/>
      <c r="BH430" s="1194"/>
      <c r="BI430" s="1194"/>
      <c r="BJ430" s="1194"/>
      <c r="BK430" s="1194"/>
      <c r="BL430" s="1194"/>
      <c r="BM430" s="1194"/>
      <c r="BN430" s="1194"/>
      <c r="BO430" s="1195"/>
    </row>
    <row r="431" spans="1:67">
      <c r="B431" s="728" t="s">
        <v>67</v>
      </c>
      <c r="C431" s="60"/>
      <c r="D431" s="686" t="s">
        <v>1120</v>
      </c>
      <c r="E431" s="667" t="s">
        <v>1315</v>
      </c>
      <c r="F431" s="838"/>
      <c r="G431" s="973" t="s">
        <v>783</v>
      </c>
      <c r="H431" s="973" t="s">
        <v>783</v>
      </c>
      <c r="I431" s="973" t="s">
        <v>783</v>
      </c>
      <c r="J431" s="973" t="s">
        <v>783</v>
      </c>
      <c r="K431" s="973" t="s">
        <v>783</v>
      </c>
      <c r="L431" s="973" t="s">
        <v>783</v>
      </c>
      <c r="M431" s="973" t="s">
        <v>783</v>
      </c>
      <c r="N431" s="973" t="s">
        <v>783</v>
      </c>
      <c r="O431" s="973" t="s">
        <v>783</v>
      </c>
      <c r="P431" s="973" t="s">
        <v>783</v>
      </c>
      <c r="Q431" s="973" t="s">
        <v>783</v>
      </c>
      <c r="R431" s="973" t="s">
        <v>783</v>
      </c>
      <c r="S431" s="973" t="s">
        <v>783</v>
      </c>
      <c r="T431" s="973" t="s">
        <v>783</v>
      </c>
      <c r="U431" s="973" t="s">
        <v>783</v>
      </c>
      <c r="V431" s="973" t="s">
        <v>783</v>
      </c>
      <c r="W431" s="973" t="s">
        <v>783</v>
      </c>
      <c r="X431" s="973" t="s">
        <v>783</v>
      </c>
      <c r="Y431" s="973" t="s">
        <v>783</v>
      </c>
      <c r="Z431" s="973" t="s">
        <v>783</v>
      </c>
      <c r="AA431" s="973" t="s">
        <v>783</v>
      </c>
      <c r="AB431" s="973" t="s">
        <v>783</v>
      </c>
      <c r="AC431" s="973" t="s">
        <v>783</v>
      </c>
      <c r="AD431" s="973" t="s">
        <v>783</v>
      </c>
      <c r="AE431" s="973" t="s">
        <v>783</v>
      </c>
      <c r="AF431" s="973" t="s">
        <v>783</v>
      </c>
      <c r="AG431" s="973" t="s">
        <v>783</v>
      </c>
      <c r="AH431" s="973" t="s">
        <v>783</v>
      </c>
      <c r="AI431" s="973" t="s">
        <v>783</v>
      </c>
      <c r="AJ431" s="973" t="s">
        <v>783</v>
      </c>
      <c r="AK431" s="973" t="s">
        <v>783</v>
      </c>
      <c r="AL431" s="973" t="s">
        <v>783</v>
      </c>
      <c r="AM431" s="973" t="s">
        <v>783</v>
      </c>
      <c r="AN431" s="973" t="s">
        <v>783</v>
      </c>
      <c r="AO431" s="973" t="s">
        <v>783</v>
      </c>
      <c r="AP431" s="973" t="s">
        <v>783</v>
      </c>
      <c r="AQ431" s="973" t="s">
        <v>783</v>
      </c>
      <c r="AR431" s="973" t="s">
        <v>783</v>
      </c>
      <c r="AS431" s="973" t="s">
        <v>783</v>
      </c>
      <c r="AT431" s="973" t="s">
        <v>783</v>
      </c>
      <c r="AU431" s="973" t="s">
        <v>783</v>
      </c>
      <c r="AV431" s="973" t="s">
        <v>783</v>
      </c>
      <c r="AW431" s="973" t="s">
        <v>783</v>
      </c>
      <c r="AX431" s="973" t="s">
        <v>783</v>
      </c>
      <c r="AY431" s="973" t="s">
        <v>783</v>
      </c>
      <c r="AZ431" s="973" t="s">
        <v>783</v>
      </c>
      <c r="BA431" s="973" t="s">
        <v>783</v>
      </c>
      <c r="BB431" s="973" t="s">
        <v>783</v>
      </c>
      <c r="BC431" s="973" t="s">
        <v>783</v>
      </c>
      <c r="BD431" s="973" t="s">
        <v>783</v>
      </c>
      <c r="BE431" s="973" t="s">
        <v>783</v>
      </c>
      <c r="BF431" s="973" t="s">
        <v>783</v>
      </c>
      <c r="BG431" s="973" t="s">
        <v>783</v>
      </c>
      <c r="BH431" s="973" t="s">
        <v>783</v>
      </c>
      <c r="BI431" s="973" t="s">
        <v>783</v>
      </c>
      <c r="BJ431" s="973" t="s">
        <v>783</v>
      </c>
      <c r="BK431" s="973" t="s">
        <v>783</v>
      </c>
      <c r="BL431" s="973" t="s">
        <v>783</v>
      </c>
      <c r="BM431" s="973" t="s">
        <v>783</v>
      </c>
      <c r="BN431" s="973" t="s">
        <v>783</v>
      </c>
      <c r="BO431" s="973" t="s">
        <v>783</v>
      </c>
    </row>
    <row r="432" spans="1:67">
      <c r="B432" s="728" t="s">
        <v>68</v>
      </c>
      <c r="C432" s="60"/>
      <c r="D432" s="686" t="s">
        <v>32</v>
      </c>
      <c r="E432" s="667" t="s">
        <v>1315</v>
      </c>
      <c r="F432" s="838"/>
      <c r="G432" s="973" t="s">
        <v>783</v>
      </c>
      <c r="H432" s="973" t="s">
        <v>783</v>
      </c>
      <c r="I432" s="973" t="s">
        <v>783</v>
      </c>
      <c r="J432" s="973" t="s">
        <v>783</v>
      </c>
      <c r="K432" s="973" t="s">
        <v>783</v>
      </c>
      <c r="L432" s="973" t="s">
        <v>783</v>
      </c>
      <c r="M432" s="973" t="s">
        <v>783</v>
      </c>
      <c r="N432" s="973" t="s">
        <v>783</v>
      </c>
      <c r="O432" s="973" t="s">
        <v>783</v>
      </c>
      <c r="P432" s="973" t="s">
        <v>783</v>
      </c>
      <c r="Q432" s="973" t="s">
        <v>783</v>
      </c>
      <c r="R432" s="973" t="s">
        <v>783</v>
      </c>
      <c r="S432" s="973" t="s">
        <v>783</v>
      </c>
      <c r="T432" s="973" t="s">
        <v>783</v>
      </c>
      <c r="U432" s="973" t="s">
        <v>783</v>
      </c>
      <c r="V432" s="973" t="s">
        <v>783</v>
      </c>
      <c r="W432" s="973" t="s">
        <v>783</v>
      </c>
      <c r="X432" s="973" t="s">
        <v>783</v>
      </c>
      <c r="Y432" s="973" t="s">
        <v>783</v>
      </c>
      <c r="Z432" s="973" t="s">
        <v>783</v>
      </c>
      <c r="AA432" s="973" t="s">
        <v>783</v>
      </c>
      <c r="AB432" s="973" t="s">
        <v>783</v>
      </c>
      <c r="AC432" s="973" t="s">
        <v>783</v>
      </c>
      <c r="AD432" s="973" t="s">
        <v>783</v>
      </c>
      <c r="AE432" s="973" t="s">
        <v>783</v>
      </c>
      <c r="AF432" s="973" t="s">
        <v>783</v>
      </c>
      <c r="AG432" s="973" t="s">
        <v>783</v>
      </c>
      <c r="AH432" s="973" t="s">
        <v>783</v>
      </c>
      <c r="AI432" s="973" t="s">
        <v>783</v>
      </c>
      <c r="AJ432" s="973" t="s">
        <v>783</v>
      </c>
      <c r="AK432" s="973" t="s">
        <v>783</v>
      </c>
      <c r="AL432" s="973" t="s">
        <v>783</v>
      </c>
      <c r="AM432" s="973" t="s">
        <v>783</v>
      </c>
      <c r="AN432" s="973" t="s">
        <v>783</v>
      </c>
      <c r="AO432" s="973" t="s">
        <v>783</v>
      </c>
      <c r="AP432" s="973" t="s">
        <v>783</v>
      </c>
      <c r="AQ432" s="973" t="s">
        <v>783</v>
      </c>
      <c r="AR432" s="973" t="s">
        <v>783</v>
      </c>
      <c r="AS432" s="973" t="s">
        <v>783</v>
      </c>
      <c r="AT432" s="973" t="s">
        <v>783</v>
      </c>
      <c r="AU432" s="973" t="s">
        <v>783</v>
      </c>
      <c r="AV432" s="973" t="s">
        <v>783</v>
      </c>
      <c r="AW432" s="973" t="s">
        <v>783</v>
      </c>
      <c r="AX432" s="973" t="s">
        <v>783</v>
      </c>
      <c r="AY432" s="973" t="s">
        <v>783</v>
      </c>
      <c r="AZ432" s="973" t="s">
        <v>783</v>
      </c>
      <c r="BA432" s="973" t="s">
        <v>783</v>
      </c>
      <c r="BB432" s="973" t="s">
        <v>783</v>
      </c>
      <c r="BC432" s="973" t="s">
        <v>783</v>
      </c>
      <c r="BD432" s="973" t="s">
        <v>783</v>
      </c>
      <c r="BE432" s="973" t="s">
        <v>783</v>
      </c>
      <c r="BF432" s="973" t="s">
        <v>783</v>
      </c>
      <c r="BG432" s="973" t="s">
        <v>783</v>
      </c>
      <c r="BH432" s="973" t="s">
        <v>783</v>
      </c>
      <c r="BI432" s="973" t="s">
        <v>783</v>
      </c>
      <c r="BJ432" s="973" t="s">
        <v>783</v>
      </c>
      <c r="BK432" s="973" t="s">
        <v>783</v>
      </c>
      <c r="BL432" s="973" t="s">
        <v>783</v>
      </c>
      <c r="BM432" s="973" t="s">
        <v>783</v>
      </c>
      <c r="BN432" s="973" t="s">
        <v>783</v>
      </c>
      <c r="BO432" s="973" t="s">
        <v>783</v>
      </c>
    </row>
    <row r="433" spans="2:67">
      <c r="B433" s="728" t="s">
        <v>1043</v>
      </c>
      <c r="C433" s="668"/>
      <c r="D433" s="669" t="s">
        <v>1306</v>
      </c>
      <c r="E433" s="667" t="s">
        <v>1315</v>
      </c>
      <c r="F433" s="838"/>
      <c r="G433" s="973" t="s">
        <v>783</v>
      </c>
      <c r="H433" s="973" t="s">
        <v>783</v>
      </c>
      <c r="I433" s="973" t="s">
        <v>783</v>
      </c>
      <c r="J433" s="973" t="s">
        <v>783</v>
      </c>
      <c r="K433" s="973" t="s">
        <v>783</v>
      </c>
      <c r="L433" s="973" t="s">
        <v>783</v>
      </c>
      <c r="M433" s="973" t="s">
        <v>783</v>
      </c>
      <c r="N433" s="973" t="s">
        <v>783</v>
      </c>
      <c r="O433" s="973" t="s">
        <v>783</v>
      </c>
      <c r="P433" s="973" t="s">
        <v>783</v>
      </c>
      <c r="Q433" s="973" t="s">
        <v>783</v>
      </c>
      <c r="R433" s="973" t="s">
        <v>783</v>
      </c>
      <c r="S433" s="973" t="s">
        <v>783</v>
      </c>
      <c r="T433" s="973" t="s">
        <v>783</v>
      </c>
      <c r="U433" s="973" t="s">
        <v>783</v>
      </c>
      <c r="V433" s="973" t="s">
        <v>783</v>
      </c>
      <c r="W433" s="973" t="s">
        <v>783</v>
      </c>
      <c r="X433" s="973" t="s">
        <v>783</v>
      </c>
      <c r="Y433" s="973" t="s">
        <v>783</v>
      </c>
      <c r="Z433" s="973" t="s">
        <v>783</v>
      </c>
      <c r="AA433" s="973" t="s">
        <v>783</v>
      </c>
      <c r="AB433" s="973" t="s">
        <v>783</v>
      </c>
      <c r="AC433" s="973" t="s">
        <v>783</v>
      </c>
      <c r="AD433" s="973" t="s">
        <v>783</v>
      </c>
      <c r="AE433" s="973" t="s">
        <v>783</v>
      </c>
      <c r="AF433" s="973" t="s">
        <v>783</v>
      </c>
      <c r="AG433" s="973" t="s">
        <v>783</v>
      </c>
      <c r="AH433" s="973" t="s">
        <v>783</v>
      </c>
      <c r="AI433" s="973" t="s">
        <v>783</v>
      </c>
      <c r="AJ433" s="973" t="s">
        <v>783</v>
      </c>
      <c r="AK433" s="973" t="s">
        <v>783</v>
      </c>
      <c r="AL433" s="973" t="s">
        <v>783</v>
      </c>
      <c r="AM433" s="973" t="s">
        <v>783</v>
      </c>
      <c r="AN433" s="973" t="s">
        <v>783</v>
      </c>
      <c r="AO433" s="973" t="s">
        <v>783</v>
      </c>
      <c r="AP433" s="973" t="s">
        <v>783</v>
      </c>
      <c r="AQ433" s="973" t="s">
        <v>783</v>
      </c>
      <c r="AR433" s="973" t="s">
        <v>783</v>
      </c>
      <c r="AS433" s="973" t="s">
        <v>783</v>
      </c>
      <c r="AT433" s="973" t="s">
        <v>783</v>
      </c>
      <c r="AU433" s="973" t="s">
        <v>783</v>
      </c>
      <c r="AV433" s="973" t="s">
        <v>783</v>
      </c>
      <c r="AW433" s="973" t="s">
        <v>783</v>
      </c>
      <c r="AX433" s="973" t="s">
        <v>783</v>
      </c>
      <c r="AY433" s="973" t="s">
        <v>783</v>
      </c>
      <c r="AZ433" s="973" t="s">
        <v>783</v>
      </c>
      <c r="BA433" s="973" t="s">
        <v>783</v>
      </c>
      <c r="BB433" s="973" t="s">
        <v>783</v>
      </c>
      <c r="BC433" s="973" t="s">
        <v>783</v>
      </c>
      <c r="BD433" s="973" t="s">
        <v>783</v>
      </c>
      <c r="BE433" s="973" t="s">
        <v>783</v>
      </c>
      <c r="BF433" s="973" t="s">
        <v>783</v>
      </c>
      <c r="BG433" s="973" t="s">
        <v>783</v>
      </c>
      <c r="BH433" s="973" t="s">
        <v>783</v>
      </c>
      <c r="BI433" s="973" t="s">
        <v>783</v>
      </c>
      <c r="BJ433" s="973" t="s">
        <v>783</v>
      </c>
      <c r="BK433" s="973" t="s">
        <v>783</v>
      </c>
      <c r="BL433" s="973" t="s">
        <v>783</v>
      </c>
      <c r="BM433" s="973" t="s">
        <v>783</v>
      </c>
      <c r="BN433" s="973" t="s">
        <v>783</v>
      </c>
      <c r="BO433" s="973" t="s">
        <v>783</v>
      </c>
    </row>
    <row r="434" spans="2:67">
      <c r="B434" s="728" t="s">
        <v>700</v>
      </c>
      <c r="C434" s="58" t="s">
        <v>613</v>
      </c>
      <c r="D434" s="689"/>
      <c r="E434" s="667"/>
      <c r="F434" s="874"/>
      <c r="G434" s="1018"/>
      <c r="H434" s="1019"/>
      <c r="I434" s="1019"/>
      <c r="J434" s="1019"/>
      <c r="K434" s="1019"/>
      <c r="L434" s="1019"/>
      <c r="M434" s="1019"/>
      <c r="N434" s="1019"/>
      <c r="O434" s="1019"/>
      <c r="P434" s="1019"/>
      <c r="Q434" s="1019"/>
      <c r="R434" s="1019"/>
      <c r="S434" s="1019"/>
      <c r="T434" s="1019"/>
      <c r="U434" s="1019"/>
      <c r="V434" s="1019"/>
      <c r="W434" s="1019"/>
      <c r="X434" s="1019"/>
      <c r="Y434" s="1019"/>
      <c r="Z434" s="1019"/>
      <c r="AA434" s="1019"/>
      <c r="AB434" s="1019"/>
      <c r="AC434" s="1019"/>
      <c r="AD434" s="1019"/>
      <c r="AE434" s="1019"/>
      <c r="AF434" s="1019"/>
      <c r="AG434" s="1019"/>
      <c r="AH434" s="1019"/>
      <c r="AI434" s="1019"/>
      <c r="AJ434" s="1019"/>
      <c r="AK434" s="1019"/>
      <c r="AL434" s="1019"/>
      <c r="AM434" s="1019"/>
      <c r="AN434" s="1019"/>
      <c r="AO434" s="1019"/>
      <c r="AP434" s="1019"/>
      <c r="AQ434" s="1019"/>
      <c r="AR434" s="1019"/>
      <c r="AS434" s="1019"/>
      <c r="AT434" s="1019"/>
      <c r="AU434" s="1019"/>
      <c r="AV434" s="1019"/>
      <c r="AW434" s="1019"/>
      <c r="AX434" s="1019"/>
      <c r="AY434" s="1019"/>
      <c r="AZ434" s="1019"/>
      <c r="BA434" s="1019"/>
      <c r="BB434" s="1019"/>
      <c r="BC434" s="1019"/>
      <c r="BD434" s="1019"/>
      <c r="BE434" s="1019"/>
      <c r="BF434" s="1019"/>
      <c r="BG434" s="1019"/>
      <c r="BH434" s="1019"/>
      <c r="BI434" s="1019"/>
      <c r="BJ434" s="1019"/>
      <c r="BK434" s="1019"/>
      <c r="BL434" s="1019"/>
      <c r="BM434" s="1019"/>
      <c r="BN434" s="1019"/>
      <c r="BO434" s="1020"/>
    </row>
    <row r="435" spans="2:67">
      <c r="B435" s="728" t="s">
        <v>702</v>
      </c>
      <c r="C435" s="60"/>
      <c r="D435" s="686" t="s">
        <v>1323</v>
      </c>
      <c r="E435" s="667" t="s">
        <v>1315</v>
      </c>
      <c r="F435" s="838"/>
      <c r="G435" s="973" t="s">
        <v>783</v>
      </c>
      <c r="H435" s="973" t="s">
        <v>783</v>
      </c>
      <c r="I435" s="973" t="s">
        <v>783</v>
      </c>
      <c r="J435" s="973" t="s">
        <v>783</v>
      </c>
      <c r="K435" s="973" t="s">
        <v>783</v>
      </c>
      <c r="L435" s="973" t="s">
        <v>783</v>
      </c>
      <c r="M435" s="973" t="s">
        <v>783</v>
      </c>
      <c r="N435" s="973" t="s">
        <v>783</v>
      </c>
      <c r="O435" s="973" t="s">
        <v>783</v>
      </c>
      <c r="P435" s="973" t="s">
        <v>783</v>
      </c>
      <c r="Q435" s="973" t="s">
        <v>783</v>
      </c>
      <c r="R435" s="973" t="s">
        <v>783</v>
      </c>
      <c r="S435" s="973" t="s">
        <v>783</v>
      </c>
      <c r="T435" s="973" t="s">
        <v>783</v>
      </c>
      <c r="U435" s="973" t="s">
        <v>783</v>
      </c>
      <c r="V435" s="973" t="s">
        <v>783</v>
      </c>
      <c r="W435" s="973" t="s">
        <v>783</v>
      </c>
      <c r="X435" s="973" t="s">
        <v>783</v>
      </c>
      <c r="Y435" s="973" t="s">
        <v>783</v>
      </c>
      <c r="Z435" s="973" t="s">
        <v>783</v>
      </c>
      <c r="AA435" s="973" t="s">
        <v>783</v>
      </c>
      <c r="AB435" s="973" t="s">
        <v>783</v>
      </c>
      <c r="AC435" s="973" t="s">
        <v>783</v>
      </c>
      <c r="AD435" s="973" t="s">
        <v>783</v>
      </c>
      <c r="AE435" s="973" t="s">
        <v>783</v>
      </c>
      <c r="AF435" s="973" t="s">
        <v>783</v>
      </c>
      <c r="AG435" s="973" t="s">
        <v>783</v>
      </c>
      <c r="AH435" s="973" t="s">
        <v>783</v>
      </c>
      <c r="AI435" s="973" t="s">
        <v>783</v>
      </c>
      <c r="AJ435" s="973" t="s">
        <v>783</v>
      </c>
      <c r="AK435" s="973" t="s">
        <v>783</v>
      </c>
      <c r="AL435" s="973" t="s">
        <v>783</v>
      </c>
      <c r="AM435" s="973" t="s">
        <v>783</v>
      </c>
      <c r="AN435" s="973" t="s">
        <v>783</v>
      </c>
      <c r="AO435" s="973" t="s">
        <v>783</v>
      </c>
      <c r="AP435" s="973" t="s">
        <v>783</v>
      </c>
      <c r="AQ435" s="973" t="s">
        <v>783</v>
      </c>
      <c r="AR435" s="973" t="s">
        <v>783</v>
      </c>
      <c r="AS435" s="973" t="s">
        <v>783</v>
      </c>
      <c r="AT435" s="973" t="s">
        <v>783</v>
      </c>
      <c r="AU435" s="973" t="s">
        <v>783</v>
      </c>
      <c r="AV435" s="973" t="s">
        <v>783</v>
      </c>
      <c r="AW435" s="973" t="s">
        <v>783</v>
      </c>
      <c r="AX435" s="973" t="s">
        <v>783</v>
      </c>
      <c r="AY435" s="973" t="s">
        <v>783</v>
      </c>
      <c r="AZ435" s="973" t="s">
        <v>783</v>
      </c>
      <c r="BA435" s="973" t="s">
        <v>783</v>
      </c>
      <c r="BB435" s="973" t="s">
        <v>783</v>
      </c>
      <c r="BC435" s="973" t="s">
        <v>783</v>
      </c>
      <c r="BD435" s="973" t="s">
        <v>783</v>
      </c>
      <c r="BE435" s="973" t="s">
        <v>783</v>
      </c>
      <c r="BF435" s="973" t="s">
        <v>783</v>
      </c>
      <c r="BG435" s="973" t="s">
        <v>783</v>
      </c>
      <c r="BH435" s="973" t="s">
        <v>783</v>
      </c>
      <c r="BI435" s="973" t="s">
        <v>783</v>
      </c>
      <c r="BJ435" s="973" t="s">
        <v>783</v>
      </c>
      <c r="BK435" s="973" t="s">
        <v>783</v>
      </c>
      <c r="BL435" s="973" t="s">
        <v>783</v>
      </c>
      <c r="BM435" s="973" t="s">
        <v>783</v>
      </c>
      <c r="BN435" s="973" t="s">
        <v>783</v>
      </c>
      <c r="BO435" s="973" t="s">
        <v>783</v>
      </c>
    </row>
    <row r="436" spans="2:67">
      <c r="B436" s="728">
        <v>302</v>
      </c>
      <c r="C436" s="59" t="s">
        <v>69</v>
      </c>
      <c r="D436" s="686"/>
      <c r="E436" s="667"/>
      <c r="F436" s="874"/>
      <c r="G436" s="1018"/>
      <c r="H436" s="1019"/>
      <c r="I436" s="1019"/>
      <c r="J436" s="1019"/>
      <c r="K436" s="1019"/>
      <c r="L436" s="1019"/>
      <c r="M436" s="1019"/>
      <c r="N436" s="1019"/>
      <c r="O436" s="1019"/>
      <c r="P436" s="1019"/>
      <c r="Q436" s="1019"/>
      <c r="R436" s="1019"/>
      <c r="S436" s="1019"/>
      <c r="T436" s="1019"/>
      <c r="U436" s="1019"/>
      <c r="V436" s="1019"/>
      <c r="W436" s="1019"/>
      <c r="X436" s="1019"/>
      <c r="Y436" s="1019"/>
      <c r="Z436" s="1019"/>
      <c r="AA436" s="1019"/>
      <c r="AB436" s="1019"/>
      <c r="AC436" s="1019"/>
      <c r="AD436" s="1019"/>
      <c r="AE436" s="1019"/>
      <c r="AF436" s="1019"/>
      <c r="AG436" s="1019"/>
      <c r="AH436" s="1019"/>
      <c r="AI436" s="1019"/>
      <c r="AJ436" s="1019"/>
      <c r="AK436" s="1019"/>
      <c r="AL436" s="1019"/>
      <c r="AM436" s="1019"/>
      <c r="AN436" s="1019"/>
      <c r="AO436" s="1019"/>
      <c r="AP436" s="1019"/>
      <c r="AQ436" s="1019"/>
      <c r="AR436" s="1019"/>
      <c r="AS436" s="1019"/>
      <c r="AT436" s="1019"/>
      <c r="AU436" s="1019"/>
      <c r="AV436" s="1019"/>
      <c r="AW436" s="1019"/>
      <c r="AX436" s="1019"/>
      <c r="AY436" s="1019"/>
      <c r="AZ436" s="1019"/>
      <c r="BA436" s="1019"/>
      <c r="BB436" s="1019"/>
      <c r="BC436" s="1019"/>
      <c r="BD436" s="1019"/>
      <c r="BE436" s="1019"/>
      <c r="BF436" s="1019"/>
      <c r="BG436" s="1019"/>
      <c r="BH436" s="1019"/>
      <c r="BI436" s="1019"/>
      <c r="BJ436" s="1019"/>
      <c r="BK436" s="1019"/>
      <c r="BL436" s="1019"/>
      <c r="BM436" s="1019"/>
      <c r="BN436" s="1019"/>
      <c r="BO436" s="1020"/>
    </row>
    <row r="437" spans="2:67">
      <c r="B437" s="728" t="s">
        <v>70</v>
      </c>
      <c r="C437" s="60"/>
      <c r="D437" s="686" t="s">
        <v>1120</v>
      </c>
      <c r="E437" s="667" t="s">
        <v>1315</v>
      </c>
      <c r="F437" s="838"/>
      <c r="G437" s="973" t="s">
        <v>783</v>
      </c>
      <c r="H437" s="973" t="s">
        <v>783</v>
      </c>
      <c r="I437" s="973" t="s">
        <v>783</v>
      </c>
      <c r="J437" s="973" t="s">
        <v>783</v>
      </c>
      <c r="K437" s="973" t="s">
        <v>783</v>
      </c>
      <c r="L437" s="973" t="s">
        <v>783</v>
      </c>
      <c r="M437" s="973" t="s">
        <v>783</v>
      </c>
      <c r="N437" s="973" t="s">
        <v>783</v>
      </c>
      <c r="O437" s="973" t="s">
        <v>783</v>
      </c>
      <c r="P437" s="973" t="s">
        <v>783</v>
      </c>
      <c r="Q437" s="973" t="s">
        <v>783</v>
      </c>
      <c r="R437" s="973" t="s">
        <v>783</v>
      </c>
      <c r="S437" s="973" t="s">
        <v>783</v>
      </c>
      <c r="T437" s="973" t="s">
        <v>783</v>
      </c>
      <c r="U437" s="973" t="s">
        <v>783</v>
      </c>
      <c r="V437" s="973" t="s">
        <v>783</v>
      </c>
      <c r="W437" s="973" t="s">
        <v>783</v>
      </c>
      <c r="X437" s="973" t="s">
        <v>783</v>
      </c>
      <c r="Y437" s="973" t="s">
        <v>783</v>
      </c>
      <c r="Z437" s="973" t="s">
        <v>783</v>
      </c>
      <c r="AA437" s="973" t="s">
        <v>783</v>
      </c>
      <c r="AB437" s="973" t="s">
        <v>783</v>
      </c>
      <c r="AC437" s="973" t="s">
        <v>783</v>
      </c>
      <c r="AD437" s="973" t="s">
        <v>783</v>
      </c>
      <c r="AE437" s="973" t="s">
        <v>783</v>
      </c>
      <c r="AF437" s="973" t="s">
        <v>783</v>
      </c>
      <c r="AG437" s="973" t="s">
        <v>783</v>
      </c>
      <c r="AH437" s="973" t="s">
        <v>783</v>
      </c>
      <c r="AI437" s="973" t="s">
        <v>783</v>
      </c>
      <c r="AJ437" s="973" t="s">
        <v>783</v>
      </c>
      <c r="AK437" s="973" t="s">
        <v>783</v>
      </c>
      <c r="AL437" s="973" t="s">
        <v>783</v>
      </c>
      <c r="AM437" s="973" t="s">
        <v>783</v>
      </c>
      <c r="AN437" s="973" t="s">
        <v>783</v>
      </c>
      <c r="AO437" s="973" t="s">
        <v>783</v>
      </c>
      <c r="AP437" s="973" t="s">
        <v>783</v>
      </c>
      <c r="AQ437" s="973" t="s">
        <v>783</v>
      </c>
      <c r="AR437" s="973" t="s">
        <v>783</v>
      </c>
      <c r="AS437" s="973" t="s">
        <v>783</v>
      </c>
      <c r="AT437" s="973" t="s">
        <v>783</v>
      </c>
      <c r="AU437" s="973" t="s">
        <v>783</v>
      </c>
      <c r="AV437" s="973" t="s">
        <v>783</v>
      </c>
      <c r="AW437" s="973" t="s">
        <v>783</v>
      </c>
      <c r="AX437" s="973" t="s">
        <v>783</v>
      </c>
      <c r="AY437" s="973" t="s">
        <v>783</v>
      </c>
      <c r="AZ437" s="973" t="s">
        <v>783</v>
      </c>
      <c r="BA437" s="973" t="s">
        <v>783</v>
      </c>
      <c r="BB437" s="973" t="s">
        <v>783</v>
      </c>
      <c r="BC437" s="973" t="s">
        <v>783</v>
      </c>
      <c r="BD437" s="973" t="s">
        <v>783</v>
      </c>
      <c r="BE437" s="973" t="s">
        <v>783</v>
      </c>
      <c r="BF437" s="973" t="s">
        <v>783</v>
      </c>
      <c r="BG437" s="973" t="s">
        <v>783</v>
      </c>
      <c r="BH437" s="973" t="s">
        <v>783</v>
      </c>
      <c r="BI437" s="973" t="s">
        <v>783</v>
      </c>
      <c r="BJ437" s="973" t="s">
        <v>783</v>
      </c>
      <c r="BK437" s="973" t="s">
        <v>783</v>
      </c>
      <c r="BL437" s="973" t="s">
        <v>783</v>
      </c>
      <c r="BM437" s="973" t="s">
        <v>783</v>
      </c>
      <c r="BN437" s="973" t="s">
        <v>783</v>
      </c>
      <c r="BO437" s="973" t="s">
        <v>783</v>
      </c>
    </row>
    <row r="438" spans="2:67" ht="12.75" customHeight="1">
      <c r="B438" s="728" t="s">
        <v>71</v>
      </c>
      <c r="C438" s="60"/>
      <c r="D438" s="686" t="s">
        <v>73</v>
      </c>
      <c r="E438" s="667" t="s">
        <v>188</v>
      </c>
      <c r="F438" s="838"/>
      <c r="G438" s="973" t="s">
        <v>783</v>
      </c>
      <c r="H438" s="973" t="s">
        <v>783</v>
      </c>
      <c r="I438" s="973" t="s">
        <v>783</v>
      </c>
      <c r="J438" s="973" t="s">
        <v>783</v>
      </c>
      <c r="K438" s="973" t="s">
        <v>783</v>
      </c>
      <c r="L438" s="973" t="s">
        <v>783</v>
      </c>
      <c r="M438" s="973" t="s">
        <v>783</v>
      </c>
      <c r="N438" s="973" t="s">
        <v>783</v>
      </c>
      <c r="O438" s="973" t="s">
        <v>783</v>
      </c>
      <c r="P438" s="973" t="s">
        <v>783</v>
      </c>
      <c r="Q438" s="973" t="s">
        <v>783</v>
      </c>
      <c r="R438" s="973" t="s">
        <v>783</v>
      </c>
      <c r="S438" s="973" t="s">
        <v>783</v>
      </c>
      <c r="T438" s="973" t="s">
        <v>783</v>
      </c>
      <c r="U438" s="973" t="s">
        <v>783</v>
      </c>
      <c r="V438" s="973" t="s">
        <v>783</v>
      </c>
      <c r="W438" s="973" t="s">
        <v>783</v>
      </c>
      <c r="X438" s="973" t="s">
        <v>783</v>
      </c>
      <c r="Y438" s="973" t="s">
        <v>783</v>
      </c>
      <c r="Z438" s="973" t="s">
        <v>783</v>
      </c>
      <c r="AA438" s="973" t="s">
        <v>783</v>
      </c>
      <c r="AB438" s="973" t="s">
        <v>783</v>
      </c>
      <c r="AC438" s="973" t="s">
        <v>783</v>
      </c>
      <c r="AD438" s="973" t="s">
        <v>783</v>
      </c>
      <c r="AE438" s="973" t="s">
        <v>783</v>
      </c>
      <c r="AF438" s="973" t="s">
        <v>783</v>
      </c>
      <c r="AG438" s="973" t="s">
        <v>783</v>
      </c>
      <c r="AH438" s="973" t="s">
        <v>783</v>
      </c>
      <c r="AI438" s="973" t="s">
        <v>783</v>
      </c>
      <c r="AJ438" s="973" t="s">
        <v>783</v>
      </c>
      <c r="AK438" s="973" t="s">
        <v>783</v>
      </c>
      <c r="AL438" s="973" t="s">
        <v>783</v>
      </c>
      <c r="AM438" s="973" t="s">
        <v>783</v>
      </c>
      <c r="AN438" s="973" t="s">
        <v>783</v>
      </c>
      <c r="AO438" s="973" t="s">
        <v>783</v>
      </c>
      <c r="AP438" s="973" t="s">
        <v>783</v>
      </c>
      <c r="AQ438" s="973" t="s">
        <v>783</v>
      </c>
      <c r="AR438" s="973" t="s">
        <v>783</v>
      </c>
      <c r="AS438" s="973" t="s">
        <v>783</v>
      </c>
      <c r="AT438" s="973" t="s">
        <v>783</v>
      </c>
      <c r="AU438" s="973" t="s">
        <v>783</v>
      </c>
      <c r="AV438" s="973" t="s">
        <v>783</v>
      </c>
      <c r="AW438" s="973" t="s">
        <v>783</v>
      </c>
      <c r="AX438" s="973" t="s">
        <v>783</v>
      </c>
      <c r="AY438" s="973" t="s">
        <v>783</v>
      </c>
      <c r="AZ438" s="973" t="s">
        <v>783</v>
      </c>
      <c r="BA438" s="973" t="s">
        <v>783</v>
      </c>
      <c r="BB438" s="973" t="s">
        <v>783</v>
      </c>
      <c r="BC438" s="973" t="s">
        <v>783</v>
      </c>
      <c r="BD438" s="973" t="s">
        <v>783</v>
      </c>
      <c r="BE438" s="973" t="s">
        <v>783</v>
      </c>
      <c r="BF438" s="973" t="s">
        <v>783</v>
      </c>
      <c r="BG438" s="973" t="s">
        <v>783</v>
      </c>
      <c r="BH438" s="973" t="s">
        <v>783</v>
      </c>
      <c r="BI438" s="973" t="s">
        <v>783</v>
      </c>
      <c r="BJ438" s="973" t="s">
        <v>783</v>
      </c>
      <c r="BK438" s="973" t="s">
        <v>783</v>
      </c>
      <c r="BL438" s="973" t="s">
        <v>783</v>
      </c>
      <c r="BM438" s="973" t="s">
        <v>783</v>
      </c>
      <c r="BN438" s="973" t="s">
        <v>783</v>
      </c>
      <c r="BO438" s="973" t="s">
        <v>783</v>
      </c>
    </row>
    <row r="439" spans="2:67">
      <c r="B439" s="728" t="s">
        <v>1307</v>
      </c>
      <c r="C439" s="60"/>
      <c r="D439" s="686" t="s">
        <v>1306</v>
      </c>
      <c r="E439" s="667" t="s">
        <v>1315</v>
      </c>
      <c r="F439" s="874"/>
      <c r="G439" s="973" t="s">
        <v>783</v>
      </c>
      <c r="H439" s="973" t="s">
        <v>783</v>
      </c>
      <c r="I439" s="973" t="s">
        <v>783</v>
      </c>
      <c r="J439" s="973" t="s">
        <v>783</v>
      </c>
      <c r="K439" s="973" t="s">
        <v>783</v>
      </c>
      <c r="L439" s="973" t="s">
        <v>783</v>
      </c>
      <c r="M439" s="973" t="s">
        <v>783</v>
      </c>
      <c r="N439" s="973" t="s">
        <v>783</v>
      </c>
      <c r="O439" s="973" t="s">
        <v>783</v>
      </c>
      <c r="P439" s="973" t="s">
        <v>783</v>
      </c>
      <c r="Q439" s="973" t="s">
        <v>783</v>
      </c>
      <c r="R439" s="973" t="s">
        <v>783</v>
      </c>
      <c r="S439" s="973" t="s">
        <v>783</v>
      </c>
      <c r="T439" s="973" t="s">
        <v>783</v>
      </c>
      <c r="U439" s="973" t="s">
        <v>783</v>
      </c>
      <c r="V439" s="973" t="s">
        <v>783</v>
      </c>
      <c r="W439" s="973" t="s">
        <v>783</v>
      </c>
      <c r="X439" s="973" t="s">
        <v>783</v>
      </c>
      <c r="Y439" s="973" t="s">
        <v>783</v>
      </c>
      <c r="Z439" s="973" t="s">
        <v>783</v>
      </c>
      <c r="AA439" s="973" t="s">
        <v>783</v>
      </c>
      <c r="AB439" s="973" t="s">
        <v>783</v>
      </c>
      <c r="AC439" s="973" t="s">
        <v>783</v>
      </c>
      <c r="AD439" s="973" t="s">
        <v>783</v>
      </c>
      <c r="AE439" s="973" t="s">
        <v>783</v>
      </c>
      <c r="AF439" s="973" t="s">
        <v>783</v>
      </c>
      <c r="AG439" s="973" t="s">
        <v>783</v>
      </c>
      <c r="AH439" s="973" t="s">
        <v>783</v>
      </c>
      <c r="AI439" s="973" t="s">
        <v>783</v>
      </c>
      <c r="AJ439" s="973" t="s">
        <v>783</v>
      </c>
      <c r="AK439" s="973" t="s">
        <v>783</v>
      </c>
      <c r="AL439" s="973" t="s">
        <v>783</v>
      </c>
      <c r="AM439" s="973" t="s">
        <v>783</v>
      </c>
      <c r="AN439" s="973" t="s">
        <v>783</v>
      </c>
      <c r="AO439" s="973" t="s">
        <v>783</v>
      </c>
      <c r="AP439" s="973" t="s">
        <v>783</v>
      </c>
      <c r="AQ439" s="973" t="s">
        <v>783</v>
      </c>
      <c r="AR439" s="973" t="s">
        <v>783</v>
      </c>
      <c r="AS439" s="973" t="s">
        <v>783</v>
      </c>
      <c r="AT439" s="973" t="s">
        <v>783</v>
      </c>
      <c r="AU439" s="973" t="s">
        <v>783</v>
      </c>
      <c r="AV439" s="973" t="s">
        <v>783</v>
      </c>
      <c r="AW439" s="973" t="s">
        <v>783</v>
      </c>
      <c r="AX439" s="973" t="s">
        <v>783</v>
      </c>
      <c r="AY439" s="973" t="s">
        <v>783</v>
      </c>
      <c r="AZ439" s="973" t="s">
        <v>783</v>
      </c>
      <c r="BA439" s="973" t="s">
        <v>783</v>
      </c>
      <c r="BB439" s="973" t="s">
        <v>783</v>
      </c>
      <c r="BC439" s="973" t="s">
        <v>783</v>
      </c>
      <c r="BD439" s="973" t="s">
        <v>783</v>
      </c>
      <c r="BE439" s="973" t="s">
        <v>783</v>
      </c>
      <c r="BF439" s="973" t="s">
        <v>783</v>
      </c>
      <c r="BG439" s="973" t="s">
        <v>783</v>
      </c>
      <c r="BH439" s="973" t="s">
        <v>783</v>
      </c>
      <c r="BI439" s="973" t="s">
        <v>783</v>
      </c>
      <c r="BJ439" s="973" t="s">
        <v>783</v>
      </c>
      <c r="BK439" s="973" t="s">
        <v>783</v>
      </c>
      <c r="BL439" s="973" t="s">
        <v>783</v>
      </c>
      <c r="BM439" s="973" t="s">
        <v>783</v>
      </c>
      <c r="BN439" s="973" t="s">
        <v>783</v>
      </c>
      <c r="BO439" s="973" t="s">
        <v>783</v>
      </c>
    </row>
    <row r="440" spans="2:67">
      <c r="B440" s="728">
        <v>303</v>
      </c>
      <c r="C440" s="59" t="s">
        <v>842</v>
      </c>
      <c r="D440" s="686"/>
      <c r="E440" s="667"/>
      <c r="F440" s="874"/>
      <c r="G440" s="1018"/>
      <c r="H440" s="1019"/>
      <c r="I440" s="1019"/>
      <c r="J440" s="1019"/>
      <c r="K440" s="1019"/>
      <c r="L440" s="1019"/>
      <c r="M440" s="1019"/>
      <c r="N440" s="1019"/>
      <c r="O440" s="1019"/>
      <c r="P440" s="1019"/>
      <c r="Q440" s="1019"/>
      <c r="R440" s="1019"/>
      <c r="S440" s="1019"/>
      <c r="T440" s="1019"/>
      <c r="U440" s="1019"/>
      <c r="V440" s="1019"/>
      <c r="W440" s="1019"/>
      <c r="X440" s="1019"/>
      <c r="Y440" s="1019"/>
      <c r="Z440" s="1019"/>
      <c r="AA440" s="1019"/>
      <c r="AB440" s="1019"/>
      <c r="AC440" s="1019"/>
      <c r="AD440" s="1019"/>
      <c r="AE440" s="1019"/>
      <c r="AF440" s="1019"/>
      <c r="AG440" s="1019"/>
      <c r="AH440" s="1019"/>
      <c r="AI440" s="1019"/>
      <c r="AJ440" s="1019"/>
      <c r="AK440" s="1019"/>
      <c r="AL440" s="1019"/>
      <c r="AM440" s="1019"/>
      <c r="AN440" s="1019"/>
      <c r="AO440" s="1019"/>
      <c r="AP440" s="1019"/>
      <c r="AQ440" s="1019"/>
      <c r="AR440" s="1019"/>
      <c r="AS440" s="1019"/>
      <c r="AT440" s="1019"/>
      <c r="AU440" s="1019"/>
      <c r="AV440" s="1019"/>
      <c r="AW440" s="1019"/>
      <c r="AX440" s="1019"/>
      <c r="AY440" s="1019"/>
      <c r="AZ440" s="1019"/>
      <c r="BA440" s="1019"/>
      <c r="BB440" s="1019"/>
      <c r="BC440" s="1019"/>
      <c r="BD440" s="1019"/>
      <c r="BE440" s="1019"/>
      <c r="BF440" s="1019"/>
      <c r="BG440" s="1019"/>
      <c r="BH440" s="1019"/>
      <c r="BI440" s="1019"/>
      <c r="BJ440" s="1019"/>
      <c r="BK440" s="1019"/>
      <c r="BL440" s="1019"/>
      <c r="BM440" s="1019"/>
      <c r="BN440" s="1019"/>
      <c r="BO440" s="1020"/>
    </row>
    <row r="441" spans="2:67">
      <c r="B441" s="728" t="s">
        <v>510</v>
      </c>
      <c r="C441" s="58" t="s">
        <v>1337</v>
      </c>
      <c r="D441" s="686"/>
      <c r="E441" s="667"/>
      <c r="F441" s="874"/>
      <c r="G441" s="1018"/>
      <c r="H441" s="1019"/>
      <c r="I441" s="1019"/>
      <c r="J441" s="1019"/>
      <c r="K441" s="1019"/>
      <c r="L441" s="1019"/>
      <c r="M441" s="1019"/>
      <c r="N441" s="1019"/>
      <c r="O441" s="1019"/>
      <c r="P441" s="1019"/>
      <c r="Q441" s="1019"/>
      <c r="R441" s="1019"/>
      <c r="S441" s="1019"/>
      <c r="T441" s="1019"/>
      <c r="U441" s="1019"/>
      <c r="V441" s="1019"/>
      <c r="W441" s="1019"/>
      <c r="X441" s="1019"/>
      <c r="Y441" s="1019"/>
      <c r="Z441" s="1019"/>
      <c r="AA441" s="1019"/>
      <c r="AB441" s="1019"/>
      <c r="AC441" s="1019"/>
      <c r="AD441" s="1019"/>
      <c r="AE441" s="1019"/>
      <c r="AF441" s="1019"/>
      <c r="AG441" s="1019"/>
      <c r="AH441" s="1019"/>
      <c r="AI441" s="1019"/>
      <c r="AJ441" s="1019"/>
      <c r="AK441" s="1019"/>
      <c r="AL441" s="1019"/>
      <c r="AM441" s="1019"/>
      <c r="AN441" s="1019"/>
      <c r="AO441" s="1019"/>
      <c r="AP441" s="1019"/>
      <c r="AQ441" s="1019"/>
      <c r="AR441" s="1019"/>
      <c r="AS441" s="1019"/>
      <c r="AT441" s="1019"/>
      <c r="AU441" s="1019"/>
      <c r="AV441" s="1019"/>
      <c r="AW441" s="1019"/>
      <c r="AX441" s="1019"/>
      <c r="AY441" s="1019"/>
      <c r="AZ441" s="1019"/>
      <c r="BA441" s="1019"/>
      <c r="BB441" s="1019"/>
      <c r="BC441" s="1019"/>
      <c r="BD441" s="1019"/>
      <c r="BE441" s="1019"/>
      <c r="BF441" s="1019"/>
      <c r="BG441" s="1019"/>
      <c r="BH441" s="1019"/>
      <c r="BI441" s="1019"/>
      <c r="BJ441" s="1019"/>
      <c r="BK441" s="1019"/>
      <c r="BL441" s="1019"/>
      <c r="BM441" s="1019"/>
      <c r="BN441" s="1019"/>
      <c r="BO441" s="1020"/>
    </row>
    <row r="442" spans="2:67">
      <c r="B442" s="728" t="s">
        <v>74</v>
      </c>
      <c r="C442" s="60"/>
      <c r="D442" s="724" t="s">
        <v>1148</v>
      </c>
      <c r="E442" s="667" t="s">
        <v>1315</v>
      </c>
      <c r="F442" s="874"/>
      <c r="G442" s="973" t="s">
        <v>783</v>
      </c>
      <c r="H442" s="973" t="s">
        <v>783</v>
      </c>
      <c r="I442" s="973" t="s">
        <v>783</v>
      </c>
      <c r="J442" s="973" t="s">
        <v>783</v>
      </c>
      <c r="K442" s="973" t="s">
        <v>783</v>
      </c>
      <c r="L442" s="973" t="s">
        <v>783</v>
      </c>
      <c r="M442" s="973" t="s">
        <v>783</v>
      </c>
      <c r="N442" s="973" t="s">
        <v>783</v>
      </c>
      <c r="O442" s="973" t="s">
        <v>783</v>
      </c>
      <c r="P442" s="973" t="s">
        <v>783</v>
      </c>
      <c r="Q442" s="973" t="s">
        <v>783</v>
      </c>
      <c r="R442" s="973" t="s">
        <v>783</v>
      </c>
      <c r="S442" s="973" t="s">
        <v>783</v>
      </c>
      <c r="T442" s="973" t="s">
        <v>783</v>
      </c>
      <c r="U442" s="973" t="s">
        <v>783</v>
      </c>
      <c r="V442" s="973" t="s">
        <v>783</v>
      </c>
      <c r="W442" s="973" t="s">
        <v>783</v>
      </c>
      <c r="X442" s="973" t="s">
        <v>783</v>
      </c>
      <c r="Y442" s="973" t="s">
        <v>783</v>
      </c>
      <c r="Z442" s="973" t="s">
        <v>783</v>
      </c>
      <c r="AA442" s="973" t="s">
        <v>783</v>
      </c>
      <c r="AB442" s="973" t="s">
        <v>783</v>
      </c>
      <c r="AC442" s="973" t="s">
        <v>783</v>
      </c>
      <c r="AD442" s="973" t="s">
        <v>783</v>
      </c>
      <c r="AE442" s="973" t="s">
        <v>783</v>
      </c>
      <c r="AF442" s="973" t="s">
        <v>783</v>
      </c>
      <c r="AG442" s="973" t="s">
        <v>783</v>
      </c>
      <c r="AH442" s="973" t="s">
        <v>783</v>
      </c>
      <c r="AI442" s="973" t="s">
        <v>783</v>
      </c>
      <c r="AJ442" s="973" t="s">
        <v>783</v>
      </c>
      <c r="AK442" s="973" t="s">
        <v>783</v>
      </c>
      <c r="AL442" s="973" t="s">
        <v>783</v>
      </c>
      <c r="AM442" s="973" t="s">
        <v>783</v>
      </c>
      <c r="AN442" s="973" t="s">
        <v>783</v>
      </c>
      <c r="AO442" s="973" t="s">
        <v>783</v>
      </c>
      <c r="AP442" s="973" t="s">
        <v>783</v>
      </c>
      <c r="AQ442" s="973" t="s">
        <v>783</v>
      </c>
      <c r="AR442" s="973" t="s">
        <v>783</v>
      </c>
      <c r="AS442" s="973" t="s">
        <v>783</v>
      </c>
      <c r="AT442" s="973" t="s">
        <v>783</v>
      </c>
      <c r="AU442" s="973" t="s">
        <v>783</v>
      </c>
      <c r="AV442" s="973" t="s">
        <v>783</v>
      </c>
      <c r="AW442" s="973" t="s">
        <v>783</v>
      </c>
      <c r="AX442" s="973" t="s">
        <v>783</v>
      </c>
      <c r="AY442" s="973" t="s">
        <v>783</v>
      </c>
      <c r="AZ442" s="973" t="s">
        <v>783</v>
      </c>
      <c r="BA442" s="973" t="s">
        <v>783</v>
      </c>
      <c r="BB442" s="973" t="s">
        <v>783</v>
      </c>
      <c r="BC442" s="973" t="s">
        <v>783</v>
      </c>
      <c r="BD442" s="973" t="s">
        <v>783</v>
      </c>
      <c r="BE442" s="973" t="s">
        <v>783</v>
      </c>
      <c r="BF442" s="973" t="s">
        <v>783</v>
      </c>
      <c r="BG442" s="973" t="s">
        <v>783</v>
      </c>
      <c r="BH442" s="973" t="s">
        <v>783</v>
      </c>
      <c r="BI442" s="973" t="s">
        <v>783</v>
      </c>
      <c r="BJ442" s="973" t="s">
        <v>783</v>
      </c>
      <c r="BK442" s="973" t="s">
        <v>783</v>
      </c>
      <c r="BL442" s="973" t="s">
        <v>783</v>
      </c>
      <c r="BM442" s="973" t="s">
        <v>783</v>
      </c>
      <c r="BN442" s="973" t="s">
        <v>783</v>
      </c>
      <c r="BO442" s="973" t="s">
        <v>783</v>
      </c>
    </row>
    <row r="443" spans="2:67">
      <c r="B443" s="728" t="s">
        <v>75</v>
      </c>
      <c r="C443" s="60"/>
      <c r="D443" s="686" t="s">
        <v>1119</v>
      </c>
      <c r="E443" s="667" t="s">
        <v>1315</v>
      </c>
      <c r="F443" s="874"/>
      <c r="G443" s="973" t="s">
        <v>783</v>
      </c>
      <c r="H443" s="973" t="s">
        <v>783</v>
      </c>
      <c r="I443" s="973" t="s">
        <v>783</v>
      </c>
      <c r="J443" s="973" t="s">
        <v>783</v>
      </c>
      <c r="K443" s="973" t="s">
        <v>783</v>
      </c>
      <c r="L443" s="973" t="s">
        <v>783</v>
      </c>
      <c r="M443" s="973" t="s">
        <v>783</v>
      </c>
      <c r="N443" s="973" t="s">
        <v>783</v>
      </c>
      <c r="O443" s="973" t="s">
        <v>783</v>
      </c>
      <c r="P443" s="973" t="s">
        <v>783</v>
      </c>
      <c r="Q443" s="973" t="s">
        <v>783</v>
      </c>
      <c r="R443" s="973" t="s">
        <v>783</v>
      </c>
      <c r="S443" s="973" t="s">
        <v>783</v>
      </c>
      <c r="T443" s="973" t="s">
        <v>783</v>
      </c>
      <c r="U443" s="973" t="s">
        <v>783</v>
      </c>
      <c r="V443" s="973" t="s">
        <v>783</v>
      </c>
      <c r="W443" s="973" t="s">
        <v>783</v>
      </c>
      <c r="X443" s="973" t="s">
        <v>783</v>
      </c>
      <c r="Y443" s="973" t="s">
        <v>783</v>
      </c>
      <c r="Z443" s="973" t="s">
        <v>783</v>
      </c>
      <c r="AA443" s="973" t="s">
        <v>783</v>
      </c>
      <c r="AB443" s="973" t="s">
        <v>783</v>
      </c>
      <c r="AC443" s="973" t="s">
        <v>783</v>
      </c>
      <c r="AD443" s="973" t="s">
        <v>783</v>
      </c>
      <c r="AE443" s="973" t="s">
        <v>783</v>
      </c>
      <c r="AF443" s="973" t="s">
        <v>783</v>
      </c>
      <c r="AG443" s="973" t="s">
        <v>783</v>
      </c>
      <c r="AH443" s="973" t="s">
        <v>783</v>
      </c>
      <c r="AI443" s="973" t="s">
        <v>783</v>
      </c>
      <c r="AJ443" s="973" t="s">
        <v>783</v>
      </c>
      <c r="AK443" s="973" t="s">
        <v>783</v>
      </c>
      <c r="AL443" s="973" t="s">
        <v>783</v>
      </c>
      <c r="AM443" s="973" t="s">
        <v>783</v>
      </c>
      <c r="AN443" s="973" t="s">
        <v>783</v>
      </c>
      <c r="AO443" s="973" t="s">
        <v>783</v>
      </c>
      <c r="AP443" s="973" t="s">
        <v>783</v>
      </c>
      <c r="AQ443" s="973" t="s">
        <v>783</v>
      </c>
      <c r="AR443" s="973" t="s">
        <v>783</v>
      </c>
      <c r="AS443" s="973" t="s">
        <v>783</v>
      </c>
      <c r="AT443" s="973" t="s">
        <v>783</v>
      </c>
      <c r="AU443" s="973" t="s">
        <v>783</v>
      </c>
      <c r="AV443" s="973" t="s">
        <v>783</v>
      </c>
      <c r="AW443" s="973" t="s">
        <v>783</v>
      </c>
      <c r="AX443" s="973" t="s">
        <v>783</v>
      </c>
      <c r="AY443" s="973" t="s">
        <v>783</v>
      </c>
      <c r="AZ443" s="973" t="s">
        <v>783</v>
      </c>
      <c r="BA443" s="973" t="s">
        <v>783</v>
      </c>
      <c r="BB443" s="973" t="s">
        <v>783</v>
      </c>
      <c r="BC443" s="973" t="s">
        <v>783</v>
      </c>
      <c r="BD443" s="973" t="s">
        <v>783</v>
      </c>
      <c r="BE443" s="973" t="s">
        <v>783</v>
      </c>
      <c r="BF443" s="973" t="s">
        <v>783</v>
      </c>
      <c r="BG443" s="973" t="s">
        <v>783</v>
      </c>
      <c r="BH443" s="973" t="s">
        <v>783</v>
      </c>
      <c r="BI443" s="973" t="s">
        <v>783</v>
      </c>
      <c r="BJ443" s="973" t="s">
        <v>783</v>
      </c>
      <c r="BK443" s="973" t="s">
        <v>783</v>
      </c>
      <c r="BL443" s="973" t="s">
        <v>783</v>
      </c>
      <c r="BM443" s="973" t="s">
        <v>783</v>
      </c>
      <c r="BN443" s="973" t="s">
        <v>783</v>
      </c>
      <c r="BO443" s="973" t="s">
        <v>783</v>
      </c>
    </row>
    <row r="444" spans="2:67">
      <c r="B444" s="728" t="s">
        <v>76</v>
      </c>
      <c r="C444" s="60"/>
      <c r="D444" s="686" t="s">
        <v>776</v>
      </c>
      <c r="E444" s="667" t="s">
        <v>1315</v>
      </c>
      <c r="F444" s="874"/>
      <c r="G444" s="973" t="s">
        <v>783</v>
      </c>
      <c r="H444" s="973" t="s">
        <v>783</v>
      </c>
      <c r="I444" s="973" t="s">
        <v>783</v>
      </c>
      <c r="J444" s="973" t="s">
        <v>783</v>
      </c>
      <c r="K444" s="973" t="s">
        <v>783</v>
      </c>
      <c r="L444" s="973" t="s">
        <v>783</v>
      </c>
      <c r="M444" s="973" t="s">
        <v>783</v>
      </c>
      <c r="N444" s="973" t="s">
        <v>783</v>
      </c>
      <c r="O444" s="973" t="s">
        <v>783</v>
      </c>
      <c r="P444" s="973" t="s">
        <v>783</v>
      </c>
      <c r="Q444" s="973" t="s">
        <v>783</v>
      </c>
      <c r="R444" s="973" t="s">
        <v>783</v>
      </c>
      <c r="S444" s="973" t="s">
        <v>783</v>
      </c>
      <c r="T444" s="973" t="s">
        <v>783</v>
      </c>
      <c r="U444" s="973" t="s">
        <v>783</v>
      </c>
      <c r="V444" s="973" t="s">
        <v>783</v>
      </c>
      <c r="W444" s="973" t="s">
        <v>783</v>
      </c>
      <c r="X444" s="973" t="s">
        <v>783</v>
      </c>
      <c r="Y444" s="973" t="s">
        <v>783</v>
      </c>
      <c r="Z444" s="973" t="s">
        <v>783</v>
      </c>
      <c r="AA444" s="973" t="s">
        <v>783</v>
      </c>
      <c r="AB444" s="973" t="s">
        <v>783</v>
      </c>
      <c r="AC444" s="973" t="s">
        <v>783</v>
      </c>
      <c r="AD444" s="973" t="s">
        <v>783</v>
      </c>
      <c r="AE444" s="973" t="s">
        <v>783</v>
      </c>
      <c r="AF444" s="973" t="s">
        <v>783</v>
      </c>
      <c r="AG444" s="973" t="s">
        <v>783</v>
      </c>
      <c r="AH444" s="973" t="s">
        <v>783</v>
      </c>
      <c r="AI444" s="973" t="s">
        <v>783</v>
      </c>
      <c r="AJ444" s="973" t="s">
        <v>783</v>
      </c>
      <c r="AK444" s="973" t="s">
        <v>783</v>
      </c>
      <c r="AL444" s="973" t="s">
        <v>783</v>
      </c>
      <c r="AM444" s="973" t="s">
        <v>783</v>
      </c>
      <c r="AN444" s="973" t="s">
        <v>783</v>
      </c>
      <c r="AO444" s="973" t="s">
        <v>783</v>
      </c>
      <c r="AP444" s="973" t="s">
        <v>783</v>
      </c>
      <c r="AQ444" s="973" t="s">
        <v>783</v>
      </c>
      <c r="AR444" s="973" t="s">
        <v>783</v>
      </c>
      <c r="AS444" s="973" t="s">
        <v>783</v>
      </c>
      <c r="AT444" s="973" t="s">
        <v>783</v>
      </c>
      <c r="AU444" s="973" t="s">
        <v>783</v>
      </c>
      <c r="AV444" s="973" t="s">
        <v>783</v>
      </c>
      <c r="AW444" s="973" t="s">
        <v>783</v>
      </c>
      <c r="AX444" s="973" t="s">
        <v>783</v>
      </c>
      <c r="AY444" s="973" t="s">
        <v>783</v>
      </c>
      <c r="AZ444" s="973" t="s">
        <v>783</v>
      </c>
      <c r="BA444" s="973" t="s">
        <v>783</v>
      </c>
      <c r="BB444" s="973" t="s">
        <v>783</v>
      </c>
      <c r="BC444" s="973" t="s">
        <v>783</v>
      </c>
      <c r="BD444" s="973" t="s">
        <v>783</v>
      </c>
      <c r="BE444" s="973" t="s">
        <v>783</v>
      </c>
      <c r="BF444" s="973" t="s">
        <v>783</v>
      </c>
      <c r="BG444" s="973" t="s">
        <v>783</v>
      </c>
      <c r="BH444" s="973" t="s">
        <v>783</v>
      </c>
      <c r="BI444" s="973" t="s">
        <v>783</v>
      </c>
      <c r="BJ444" s="973" t="s">
        <v>783</v>
      </c>
      <c r="BK444" s="973" t="s">
        <v>783</v>
      </c>
      <c r="BL444" s="973" t="s">
        <v>783</v>
      </c>
      <c r="BM444" s="973" t="s">
        <v>783</v>
      </c>
      <c r="BN444" s="973" t="s">
        <v>783</v>
      </c>
      <c r="BO444" s="973" t="s">
        <v>783</v>
      </c>
    </row>
    <row r="445" spans="2:67">
      <c r="B445" s="728" t="s">
        <v>77</v>
      </c>
      <c r="C445" s="60"/>
      <c r="D445" s="686" t="s">
        <v>1120</v>
      </c>
      <c r="E445" s="667" t="s">
        <v>1315</v>
      </c>
      <c r="F445" s="874"/>
      <c r="G445" s="973" t="s">
        <v>783</v>
      </c>
      <c r="H445" s="973" t="s">
        <v>783</v>
      </c>
      <c r="I445" s="973" t="s">
        <v>783</v>
      </c>
      <c r="J445" s="973" t="s">
        <v>783</v>
      </c>
      <c r="K445" s="973" t="s">
        <v>783</v>
      </c>
      <c r="L445" s="973" t="s">
        <v>783</v>
      </c>
      <c r="M445" s="973" t="s">
        <v>783</v>
      </c>
      <c r="N445" s="973" t="s">
        <v>783</v>
      </c>
      <c r="O445" s="973" t="s">
        <v>783</v>
      </c>
      <c r="P445" s="973" t="s">
        <v>783</v>
      </c>
      <c r="Q445" s="973" t="s">
        <v>783</v>
      </c>
      <c r="R445" s="973" t="s">
        <v>783</v>
      </c>
      <c r="S445" s="973" t="s">
        <v>783</v>
      </c>
      <c r="T445" s="973" t="s">
        <v>783</v>
      </c>
      <c r="U445" s="973" t="s">
        <v>783</v>
      </c>
      <c r="V445" s="973" t="s">
        <v>783</v>
      </c>
      <c r="W445" s="973" t="s">
        <v>783</v>
      </c>
      <c r="X445" s="973" t="s">
        <v>783</v>
      </c>
      <c r="Y445" s="973" t="s">
        <v>783</v>
      </c>
      <c r="Z445" s="973" t="s">
        <v>783</v>
      </c>
      <c r="AA445" s="973" t="s">
        <v>783</v>
      </c>
      <c r="AB445" s="973" t="s">
        <v>783</v>
      </c>
      <c r="AC445" s="973" t="s">
        <v>783</v>
      </c>
      <c r="AD445" s="973" t="s">
        <v>783</v>
      </c>
      <c r="AE445" s="973" t="s">
        <v>783</v>
      </c>
      <c r="AF445" s="973" t="s">
        <v>783</v>
      </c>
      <c r="AG445" s="973" t="s">
        <v>783</v>
      </c>
      <c r="AH445" s="973" t="s">
        <v>783</v>
      </c>
      <c r="AI445" s="973" t="s">
        <v>783</v>
      </c>
      <c r="AJ445" s="973" t="s">
        <v>783</v>
      </c>
      <c r="AK445" s="973" t="s">
        <v>783</v>
      </c>
      <c r="AL445" s="973" t="s">
        <v>783</v>
      </c>
      <c r="AM445" s="973" t="s">
        <v>783</v>
      </c>
      <c r="AN445" s="973" t="s">
        <v>783</v>
      </c>
      <c r="AO445" s="973" t="s">
        <v>783</v>
      </c>
      <c r="AP445" s="973" t="s">
        <v>783</v>
      </c>
      <c r="AQ445" s="973" t="s">
        <v>783</v>
      </c>
      <c r="AR445" s="973" t="s">
        <v>783</v>
      </c>
      <c r="AS445" s="973" t="s">
        <v>783</v>
      </c>
      <c r="AT445" s="973" t="s">
        <v>783</v>
      </c>
      <c r="AU445" s="973" t="s">
        <v>783</v>
      </c>
      <c r="AV445" s="973" t="s">
        <v>783</v>
      </c>
      <c r="AW445" s="973" t="s">
        <v>783</v>
      </c>
      <c r="AX445" s="973" t="s">
        <v>783</v>
      </c>
      <c r="AY445" s="973" t="s">
        <v>783</v>
      </c>
      <c r="AZ445" s="973" t="s">
        <v>783</v>
      </c>
      <c r="BA445" s="973" t="s">
        <v>783</v>
      </c>
      <c r="BB445" s="973" t="s">
        <v>783</v>
      </c>
      <c r="BC445" s="973" t="s">
        <v>783</v>
      </c>
      <c r="BD445" s="973" t="s">
        <v>783</v>
      </c>
      <c r="BE445" s="973" t="s">
        <v>783</v>
      </c>
      <c r="BF445" s="973" t="s">
        <v>783</v>
      </c>
      <c r="BG445" s="973" t="s">
        <v>783</v>
      </c>
      <c r="BH445" s="973" t="s">
        <v>783</v>
      </c>
      <c r="BI445" s="973" t="s">
        <v>783</v>
      </c>
      <c r="BJ445" s="973" t="s">
        <v>783</v>
      </c>
      <c r="BK445" s="973" t="s">
        <v>783</v>
      </c>
      <c r="BL445" s="973" t="s">
        <v>783</v>
      </c>
      <c r="BM445" s="973" t="s">
        <v>783</v>
      </c>
      <c r="BN445" s="973" t="s">
        <v>783</v>
      </c>
      <c r="BO445" s="973" t="s">
        <v>783</v>
      </c>
    </row>
    <row r="446" spans="2:67" ht="12.75" customHeight="1">
      <c r="B446" s="728" t="s">
        <v>78</v>
      </c>
      <c r="C446" s="60"/>
      <c r="D446" s="686" t="s">
        <v>1121</v>
      </c>
      <c r="E446" s="667" t="s">
        <v>188</v>
      </c>
      <c r="F446" s="838"/>
      <c r="G446" s="973" t="s">
        <v>783</v>
      </c>
      <c r="H446" s="973" t="s">
        <v>783</v>
      </c>
      <c r="I446" s="973" t="s">
        <v>783</v>
      </c>
      <c r="J446" s="973" t="s">
        <v>783</v>
      </c>
      <c r="K446" s="973" t="s">
        <v>783</v>
      </c>
      <c r="L446" s="973" t="s">
        <v>783</v>
      </c>
      <c r="M446" s="973" t="s">
        <v>783</v>
      </c>
      <c r="N446" s="973" t="s">
        <v>783</v>
      </c>
      <c r="O446" s="973" t="s">
        <v>783</v>
      </c>
      <c r="P446" s="973" t="s">
        <v>783</v>
      </c>
      <c r="Q446" s="973" t="s">
        <v>783</v>
      </c>
      <c r="R446" s="973" t="s">
        <v>783</v>
      </c>
      <c r="S446" s="973" t="s">
        <v>783</v>
      </c>
      <c r="T446" s="973" t="s">
        <v>783</v>
      </c>
      <c r="U446" s="973" t="s">
        <v>783</v>
      </c>
      <c r="V446" s="973" t="s">
        <v>783</v>
      </c>
      <c r="W446" s="973" t="s">
        <v>783</v>
      </c>
      <c r="X446" s="973" t="s">
        <v>783</v>
      </c>
      <c r="Y446" s="973" t="s">
        <v>783</v>
      </c>
      <c r="Z446" s="973" t="s">
        <v>783</v>
      </c>
      <c r="AA446" s="973" t="s">
        <v>783</v>
      </c>
      <c r="AB446" s="973" t="s">
        <v>783</v>
      </c>
      <c r="AC446" s="973" t="s">
        <v>783</v>
      </c>
      <c r="AD446" s="973" t="s">
        <v>783</v>
      </c>
      <c r="AE446" s="973" t="s">
        <v>783</v>
      </c>
      <c r="AF446" s="973" t="s">
        <v>783</v>
      </c>
      <c r="AG446" s="973" t="s">
        <v>783</v>
      </c>
      <c r="AH446" s="973" t="s">
        <v>783</v>
      </c>
      <c r="AI446" s="973" t="s">
        <v>783</v>
      </c>
      <c r="AJ446" s="973" t="s">
        <v>783</v>
      </c>
      <c r="AK446" s="973" t="s">
        <v>783</v>
      </c>
      <c r="AL446" s="973" t="s">
        <v>783</v>
      </c>
      <c r="AM446" s="973" t="s">
        <v>783</v>
      </c>
      <c r="AN446" s="973" t="s">
        <v>783</v>
      </c>
      <c r="AO446" s="973" t="s">
        <v>783</v>
      </c>
      <c r="AP446" s="973" t="s">
        <v>783</v>
      </c>
      <c r="AQ446" s="973" t="s">
        <v>783</v>
      </c>
      <c r="AR446" s="973" t="s">
        <v>783</v>
      </c>
      <c r="AS446" s="973" t="s">
        <v>783</v>
      </c>
      <c r="AT446" s="973" t="s">
        <v>783</v>
      </c>
      <c r="AU446" s="973" t="s">
        <v>783</v>
      </c>
      <c r="AV446" s="973" t="s">
        <v>783</v>
      </c>
      <c r="AW446" s="973" t="s">
        <v>783</v>
      </c>
      <c r="AX446" s="973" t="s">
        <v>783</v>
      </c>
      <c r="AY446" s="973" t="s">
        <v>783</v>
      </c>
      <c r="AZ446" s="973" t="s">
        <v>783</v>
      </c>
      <c r="BA446" s="973" t="s">
        <v>783</v>
      </c>
      <c r="BB446" s="973" t="s">
        <v>783</v>
      </c>
      <c r="BC446" s="973" t="s">
        <v>783</v>
      </c>
      <c r="BD446" s="973" t="s">
        <v>783</v>
      </c>
      <c r="BE446" s="973" t="s">
        <v>783</v>
      </c>
      <c r="BF446" s="973" t="s">
        <v>783</v>
      </c>
      <c r="BG446" s="973" t="s">
        <v>783</v>
      </c>
      <c r="BH446" s="973" t="s">
        <v>783</v>
      </c>
      <c r="BI446" s="973" t="s">
        <v>783</v>
      </c>
      <c r="BJ446" s="973" t="s">
        <v>783</v>
      </c>
      <c r="BK446" s="973" t="s">
        <v>783</v>
      </c>
      <c r="BL446" s="973" t="s">
        <v>783</v>
      </c>
      <c r="BM446" s="973" t="s">
        <v>783</v>
      </c>
      <c r="BN446" s="973" t="s">
        <v>783</v>
      </c>
      <c r="BO446" s="973" t="s">
        <v>783</v>
      </c>
    </row>
    <row r="447" spans="2:67">
      <c r="B447" s="728" t="s">
        <v>79</v>
      </c>
      <c r="C447" s="60"/>
      <c r="D447" s="686" t="s">
        <v>1122</v>
      </c>
      <c r="E447" s="667" t="s">
        <v>1315</v>
      </c>
      <c r="F447" s="874"/>
      <c r="G447" s="973" t="s">
        <v>783</v>
      </c>
      <c r="H447" s="973" t="s">
        <v>783</v>
      </c>
      <c r="I447" s="973" t="s">
        <v>783</v>
      </c>
      <c r="J447" s="973" t="s">
        <v>783</v>
      </c>
      <c r="K447" s="973" t="s">
        <v>783</v>
      </c>
      <c r="L447" s="973" t="s">
        <v>783</v>
      </c>
      <c r="M447" s="973" t="s">
        <v>783</v>
      </c>
      <c r="N447" s="973" t="s">
        <v>783</v>
      </c>
      <c r="O447" s="973" t="s">
        <v>783</v>
      </c>
      <c r="P447" s="973" t="s">
        <v>783</v>
      </c>
      <c r="Q447" s="973" t="s">
        <v>783</v>
      </c>
      <c r="R447" s="973" t="s">
        <v>783</v>
      </c>
      <c r="S447" s="973" t="s">
        <v>783</v>
      </c>
      <c r="T447" s="973" t="s">
        <v>783</v>
      </c>
      <c r="U447" s="973" t="s">
        <v>783</v>
      </c>
      <c r="V447" s="973" t="s">
        <v>783</v>
      </c>
      <c r="W447" s="973" t="s">
        <v>783</v>
      </c>
      <c r="X447" s="973" t="s">
        <v>783</v>
      </c>
      <c r="Y447" s="973" t="s">
        <v>783</v>
      </c>
      <c r="Z447" s="973" t="s">
        <v>783</v>
      </c>
      <c r="AA447" s="973" t="s">
        <v>783</v>
      </c>
      <c r="AB447" s="973" t="s">
        <v>783</v>
      </c>
      <c r="AC447" s="973" t="s">
        <v>783</v>
      </c>
      <c r="AD447" s="973" t="s">
        <v>783</v>
      </c>
      <c r="AE447" s="973" t="s">
        <v>783</v>
      </c>
      <c r="AF447" s="973" t="s">
        <v>783</v>
      </c>
      <c r="AG447" s="973" t="s">
        <v>783</v>
      </c>
      <c r="AH447" s="973" t="s">
        <v>783</v>
      </c>
      <c r="AI447" s="973" t="s">
        <v>783</v>
      </c>
      <c r="AJ447" s="973" t="s">
        <v>783</v>
      </c>
      <c r="AK447" s="973" t="s">
        <v>783</v>
      </c>
      <c r="AL447" s="973" t="s">
        <v>783</v>
      </c>
      <c r="AM447" s="973" t="s">
        <v>783</v>
      </c>
      <c r="AN447" s="973" t="s">
        <v>783</v>
      </c>
      <c r="AO447" s="973" t="s">
        <v>783</v>
      </c>
      <c r="AP447" s="973" t="s">
        <v>783</v>
      </c>
      <c r="AQ447" s="973" t="s">
        <v>783</v>
      </c>
      <c r="AR447" s="973" t="s">
        <v>783</v>
      </c>
      <c r="AS447" s="973" t="s">
        <v>783</v>
      </c>
      <c r="AT447" s="973" t="s">
        <v>783</v>
      </c>
      <c r="AU447" s="973" t="s">
        <v>783</v>
      </c>
      <c r="AV447" s="973" t="s">
        <v>783</v>
      </c>
      <c r="AW447" s="973" t="s">
        <v>783</v>
      </c>
      <c r="AX447" s="973" t="s">
        <v>783</v>
      </c>
      <c r="AY447" s="973" t="s">
        <v>783</v>
      </c>
      <c r="AZ447" s="973" t="s">
        <v>783</v>
      </c>
      <c r="BA447" s="973" t="s">
        <v>783</v>
      </c>
      <c r="BB447" s="973" t="s">
        <v>783</v>
      </c>
      <c r="BC447" s="973" t="s">
        <v>783</v>
      </c>
      <c r="BD447" s="973" t="s">
        <v>783</v>
      </c>
      <c r="BE447" s="973" t="s">
        <v>783</v>
      </c>
      <c r="BF447" s="973" t="s">
        <v>783</v>
      </c>
      <c r="BG447" s="973" t="s">
        <v>783</v>
      </c>
      <c r="BH447" s="973" t="s">
        <v>783</v>
      </c>
      <c r="BI447" s="973" t="s">
        <v>783</v>
      </c>
      <c r="BJ447" s="973" t="s">
        <v>783</v>
      </c>
      <c r="BK447" s="973" t="s">
        <v>783</v>
      </c>
      <c r="BL447" s="973" t="s">
        <v>783</v>
      </c>
      <c r="BM447" s="973" t="s">
        <v>783</v>
      </c>
      <c r="BN447" s="973" t="s">
        <v>783</v>
      </c>
      <c r="BO447" s="973" t="s">
        <v>783</v>
      </c>
    </row>
    <row r="448" spans="2:67">
      <c r="B448" s="786" t="s">
        <v>1185</v>
      </c>
      <c r="C448" s="59" t="s">
        <v>261</v>
      </c>
      <c r="D448" s="640"/>
      <c r="E448" s="670"/>
      <c r="F448" s="692"/>
      <c r="G448" s="1018"/>
      <c r="H448" s="1019"/>
      <c r="I448" s="1019"/>
      <c r="J448" s="1019"/>
      <c r="K448" s="1019"/>
      <c r="L448" s="1019"/>
      <c r="M448" s="1019"/>
      <c r="N448" s="1019"/>
      <c r="O448" s="1019"/>
      <c r="P448" s="1019"/>
      <c r="Q448" s="1019"/>
      <c r="R448" s="1019"/>
      <c r="S448" s="1019"/>
      <c r="T448" s="1019"/>
      <c r="U448" s="1019"/>
      <c r="V448" s="1019"/>
      <c r="W448" s="1019"/>
      <c r="X448" s="1019"/>
      <c r="Y448" s="1019"/>
      <c r="Z448" s="1019"/>
      <c r="AA448" s="1019"/>
      <c r="AB448" s="1019"/>
      <c r="AC448" s="1019"/>
      <c r="AD448" s="1019"/>
      <c r="AE448" s="1019"/>
      <c r="AF448" s="1019"/>
      <c r="AG448" s="1019"/>
      <c r="AH448" s="1019"/>
      <c r="AI448" s="1019"/>
      <c r="AJ448" s="1019"/>
      <c r="AK448" s="1019"/>
      <c r="AL448" s="1019"/>
      <c r="AM448" s="1019"/>
      <c r="AN448" s="1019"/>
      <c r="AO448" s="1019"/>
      <c r="AP448" s="1019"/>
      <c r="AQ448" s="1019"/>
      <c r="AR448" s="1019"/>
      <c r="AS448" s="1019"/>
      <c r="AT448" s="1019"/>
      <c r="AU448" s="1019"/>
      <c r="AV448" s="1019"/>
      <c r="AW448" s="1019"/>
      <c r="AX448" s="1019"/>
      <c r="AY448" s="1019"/>
      <c r="AZ448" s="1019"/>
      <c r="BA448" s="1019"/>
      <c r="BB448" s="1019"/>
      <c r="BC448" s="1019"/>
      <c r="BD448" s="1019"/>
      <c r="BE448" s="1019"/>
      <c r="BF448" s="1019"/>
      <c r="BG448" s="1019"/>
      <c r="BH448" s="1019"/>
      <c r="BI448" s="1019"/>
      <c r="BJ448" s="1019"/>
      <c r="BK448" s="1019"/>
      <c r="BL448" s="1019"/>
      <c r="BM448" s="1019"/>
      <c r="BN448" s="1019"/>
      <c r="BO448" s="1020"/>
    </row>
    <row r="449" spans="1:67">
      <c r="B449" s="728" t="s">
        <v>507</v>
      </c>
      <c r="C449" s="687"/>
      <c r="D449" s="669" t="s">
        <v>587</v>
      </c>
      <c r="E449" s="670" t="s">
        <v>1315</v>
      </c>
      <c r="F449" s="690"/>
      <c r="G449" s="973" t="s">
        <v>783</v>
      </c>
      <c r="H449" s="973" t="s">
        <v>783</v>
      </c>
      <c r="I449" s="973" t="s">
        <v>783</v>
      </c>
      <c r="J449" s="973" t="s">
        <v>783</v>
      </c>
      <c r="K449" s="973" t="s">
        <v>783</v>
      </c>
      <c r="L449" s="973" t="s">
        <v>783</v>
      </c>
      <c r="M449" s="973" t="s">
        <v>783</v>
      </c>
      <c r="N449" s="973" t="s">
        <v>783</v>
      </c>
      <c r="O449" s="973" t="s">
        <v>783</v>
      </c>
      <c r="P449" s="973" t="s">
        <v>783</v>
      </c>
      <c r="Q449" s="973" t="s">
        <v>783</v>
      </c>
      <c r="R449" s="973" t="s">
        <v>783</v>
      </c>
      <c r="S449" s="973" t="s">
        <v>783</v>
      </c>
      <c r="T449" s="973" t="s">
        <v>783</v>
      </c>
      <c r="U449" s="973" t="s">
        <v>783</v>
      </c>
      <c r="V449" s="973" t="s">
        <v>783</v>
      </c>
      <c r="W449" s="973" t="s">
        <v>783</v>
      </c>
      <c r="X449" s="973" t="s">
        <v>783</v>
      </c>
      <c r="Y449" s="973" t="s">
        <v>783</v>
      </c>
      <c r="Z449" s="973" t="s">
        <v>783</v>
      </c>
      <c r="AA449" s="973" t="s">
        <v>783</v>
      </c>
      <c r="AB449" s="973" t="s">
        <v>783</v>
      </c>
      <c r="AC449" s="973" t="s">
        <v>783</v>
      </c>
      <c r="AD449" s="973" t="s">
        <v>783</v>
      </c>
      <c r="AE449" s="973" t="s">
        <v>783</v>
      </c>
      <c r="AF449" s="973" t="s">
        <v>783</v>
      </c>
      <c r="AG449" s="973" t="s">
        <v>783</v>
      </c>
      <c r="AH449" s="973" t="s">
        <v>783</v>
      </c>
      <c r="AI449" s="973" t="s">
        <v>783</v>
      </c>
      <c r="AJ449" s="973" t="s">
        <v>783</v>
      </c>
      <c r="AK449" s="973" t="s">
        <v>783</v>
      </c>
      <c r="AL449" s="973" t="s">
        <v>783</v>
      </c>
      <c r="AM449" s="973" t="s">
        <v>783</v>
      </c>
      <c r="AN449" s="973" t="s">
        <v>783</v>
      </c>
      <c r="AO449" s="973" t="s">
        <v>783</v>
      </c>
      <c r="AP449" s="973" t="s">
        <v>783</v>
      </c>
      <c r="AQ449" s="973" t="s">
        <v>783</v>
      </c>
      <c r="AR449" s="973" t="s">
        <v>783</v>
      </c>
      <c r="AS449" s="973" t="s">
        <v>783</v>
      </c>
      <c r="AT449" s="973" t="s">
        <v>783</v>
      </c>
      <c r="AU449" s="973" t="s">
        <v>783</v>
      </c>
      <c r="AV449" s="973" t="s">
        <v>783</v>
      </c>
      <c r="AW449" s="973" t="s">
        <v>783</v>
      </c>
      <c r="AX449" s="973" t="s">
        <v>783</v>
      </c>
      <c r="AY449" s="973" t="s">
        <v>783</v>
      </c>
      <c r="AZ449" s="973" t="s">
        <v>783</v>
      </c>
      <c r="BA449" s="973" t="s">
        <v>783</v>
      </c>
      <c r="BB449" s="973" t="s">
        <v>783</v>
      </c>
      <c r="BC449" s="973" t="s">
        <v>783</v>
      </c>
      <c r="BD449" s="973" t="s">
        <v>783</v>
      </c>
      <c r="BE449" s="973" t="s">
        <v>783</v>
      </c>
      <c r="BF449" s="973" t="s">
        <v>783</v>
      </c>
      <c r="BG449" s="973" t="s">
        <v>783</v>
      </c>
      <c r="BH449" s="973" t="s">
        <v>783</v>
      </c>
      <c r="BI449" s="973" t="s">
        <v>783</v>
      </c>
      <c r="BJ449" s="973" t="s">
        <v>783</v>
      </c>
      <c r="BK449" s="973" t="s">
        <v>783</v>
      </c>
      <c r="BL449" s="973" t="s">
        <v>783</v>
      </c>
      <c r="BM449" s="973" t="s">
        <v>783</v>
      </c>
      <c r="BN449" s="973" t="s">
        <v>783</v>
      </c>
      <c r="BO449" s="973" t="s">
        <v>783</v>
      </c>
    </row>
    <row r="450" spans="1:67">
      <c r="B450" s="786" t="s">
        <v>508</v>
      </c>
      <c r="C450" s="59" t="s">
        <v>1339</v>
      </c>
      <c r="D450" s="640"/>
      <c r="E450" s="670"/>
      <c r="F450" s="716"/>
      <c r="G450" s="1018"/>
      <c r="H450" s="1019"/>
      <c r="I450" s="1019"/>
      <c r="J450" s="1019"/>
      <c r="K450" s="1019"/>
      <c r="L450" s="1019"/>
      <c r="M450" s="1019"/>
      <c r="N450" s="1019"/>
      <c r="O450" s="1019"/>
      <c r="P450" s="1019"/>
      <c r="Q450" s="1019"/>
      <c r="R450" s="1019"/>
      <c r="S450" s="1019"/>
      <c r="T450" s="1019"/>
      <c r="U450" s="1019"/>
      <c r="V450" s="1019"/>
      <c r="W450" s="1019"/>
      <c r="X450" s="1019"/>
      <c r="Y450" s="1019"/>
      <c r="Z450" s="1019"/>
      <c r="AA450" s="1019"/>
      <c r="AB450" s="1019"/>
      <c r="AC450" s="1019"/>
      <c r="AD450" s="1019"/>
      <c r="AE450" s="1019"/>
      <c r="AF450" s="1019"/>
      <c r="AG450" s="1019"/>
      <c r="AH450" s="1019"/>
      <c r="AI450" s="1019"/>
      <c r="AJ450" s="1019"/>
      <c r="AK450" s="1019"/>
      <c r="AL450" s="1019"/>
      <c r="AM450" s="1019"/>
      <c r="AN450" s="1019"/>
      <c r="AO450" s="1019"/>
      <c r="AP450" s="1019"/>
      <c r="AQ450" s="1019"/>
      <c r="AR450" s="1019"/>
      <c r="AS450" s="1019"/>
      <c r="AT450" s="1019"/>
      <c r="AU450" s="1019"/>
      <c r="AV450" s="1019"/>
      <c r="AW450" s="1019"/>
      <c r="AX450" s="1019"/>
      <c r="AY450" s="1019"/>
      <c r="AZ450" s="1019"/>
      <c r="BA450" s="1019"/>
      <c r="BB450" s="1019"/>
      <c r="BC450" s="1019"/>
      <c r="BD450" s="1019"/>
      <c r="BE450" s="1019"/>
      <c r="BF450" s="1019"/>
      <c r="BG450" s="1019"/>
      <c r="BH450" s="1019"/>
      <c r="BI450" s="1019"/>
      <c r="BJ450" s="1019"/>
      <c r="BK450" s="1019"/>
      <c r="BL450" s="1019"/>
      <c r="BM450" s="1019"/>
      <c r="BN450" s="1019"/>
      <c r="BO450" s="1020"/>
    </row>
    <row r="451" spans="1:67">
      <c r="B451" s="728" t="s">
        <v>509</v>
      </c>
      <c r="C451" s="61"/>
      <c r="D451" s="640" t="s">
        <v>799</v>
      </c>
      <c r="E451" s="667" t="s">
        <v>1315</v>
      </c>
      <c r="F451" s="696"/>
      <c r="G451" s="1003" t="s">
        <v>783</v>
      </c>
      <c r="H451" s="1003" t="s">
        <v>783</v>
      </c>
      <c r="I451" s="1003" t="s">
        <v>783</v>
      </c>
      <c r="J451" s="1003" t="s">
        <v>783</v>
      </c>
      <c r="K451" s="1003" t="s">
        <v>783</v>
      </c>
      <c r="L451" s="1003" t="s">
        <v>783</v>
      </c>
      <c r="M451" s="1003" t="s">
        <v>783</v>
      </c>
      <c r="N451" s="1003" t="s">
        <v>783</v>
      </c>
      <c r="O451" s="1003" t="s">
        <v>783</v>
      </c>
      <c r="P451" s="1003" t="s">
        <v>783</v>
      </c>
      <c r="Q451" s="1003" t="s">
        <v>783</v>
      </c>
      <c r="R451" s="1003" t="s">
        <v>783</v>
      </c>
      <c r="S451" s="1003" t="s">
        <v>783</v>
      </c>
      <c r="T451" s="1003" t="s">
        <v>783</v>
      </c>
      <c r="U451" s="1003" t="s">
        <v>783</v>
      </c>
      <c r="V451" s="1003" t="s">
        <v>783</v>
      </c>
      <c r="W451" s="1003" t="s">
        <v>783</v>
      </c>
      <c r="X451" s="1003" t="s">
        <v>783</v>
      </c>
      <c r="Y451" s="1003" t="s">
        <v>783</v>
      </c>
      <c r="Z451" s="1003" t="s">
        <v>783</v>
      </c>
      <c r="AA451" s="1003" t="s">
        <v>783</v>
      </c>
      <c r="AB451" s="1003" t="s">
        <v>783</v>
      </c>
      <c r="AC451" s="1003" t="s">
        <v>783</v>
      </c>
      <c r="AD451" s="1003" t="s">
        <v>783</v>
      </c>
      <c r="AE451" s="1003" t="s">
        <v>783</v>
      </c>
      <c r="AF451" s="1003" t="s">
        <v>783</v>
      </c>
      <c r="AG451" s="1003" t="s">
        <v>783</v>
      </c>
      <c r="AH451" s="1003" t="s">
        <v>783</v>
      </c>
      <c r="AI451" s="1003" t="s">
        <v>783</v>
      </c>
      <c r="AJ451" s="1003" t="s">
        <v>783</v>
      </c>
      <c r="AK451" s="1003" t="s">
        <v>783</v>
      </c>
      <c r="AL451" s="1003" t="s">
        <v>783</v>
      </c>
      <c r="AM451" s="1003" t="s">
        <v>783</v>
      </c>
      <c r="AN451" s="1003" t="s">
        <v>783</v>
      </c>
      <c r="AO451" s="1003" t="s">
        <v>783</v>
      </c>
      <c r="AP451" s="1003" t="s">
        <v>783</v>
      </c>
      <c r="AQ451" s="1003" t="s">
        <v>783</v>
      </c>
      <c r="AR451" s="1003" t="s">
        <v>783</v>
      </c>
      <c r="AS451" s="1003" t="s">
        <v>783</v>
      </c>
      <c r="AT451" s="1003" t="s">
        <v>783</v>
      </c>
      <c r="AU451" s="1003" t="s">
        <v>783</v>
      </c>
      <c r="AV451" s="1003" t="s">
        <v>783</v>
      </c>
      <c r="AW451" s="1003" t="s">
        <v>783</v>
      </c>
      <c r="AX451" s="1003" t="s">
        <v>783</v>
      </c>
      <c r="AY451" s="1003" t="s">
        <v>783</v>
      </c>
      <c r="AZ451" s="1003" t="s">
        <v>783</v>
      </c>
      <c r="BA451" s="1003" t="s">
        <v>783</v>
      </c>
      <c r="BB451" s="1003" t="s">
        <v>783</v>
      </c>
      <c r="BC451" s="1003" t="s">
        <v>783</v>
      </c>
      <c r="BD451" s="1003" t="s">
        <v>783</v>
      </c>
      <c r="BE451" s="1003" t="s">
        <v>783</v>
      </c>
      <c r="BF451" s="1003" t="s">
        <v>783</v>
      </c>
      <c r="BG451" s="1003" t="s">
        <v>783</v>
      </c>
      <c r="BH451" s="1003" t="s">
        <v>783</v>
      </c>
      <c r="BI451" s="1003" t="s">
        <v>783</v>
      </c>
      <c r="BJ451" s="1003" t="s">
        <v>783</v>
      </c>
      <c r="BK451" s="1003" t="s">
        <v>783</v>
      </c>
      <c r="BL451" s="1003" t="s">
        <v>783</v>
      </c>
      <c r="BM451" s="1003" t="s">
        <v>783</v>
      </c>
      <c r="BN451" s="1003" t="s">
        <v>783</v>
      </c>
      <c r="BO451" s="1003" t="s">
        <v>783</v>
      </c>
    </row>
    <row r="452" spans="1:67">
      <c r="B452" s="728">
        <v>304</v>
      </c>
      <c r="C452" s="59" t="s">
        <v>280</v>
      </c>
      <c r="D452" s="640"/>
      <c r="E452" s="667"/>
      <c r="F452" s="1035"/>
      <c r="G452" s="1018"/>
      <c r="H452" s="1019"/>
      <c r="I452" s="1019"/>
      <c r="J452" s="1019"/>
      <c r="K452" s="1019"/>
      <c r="L452" s="1019"/>
      <c r="M452" s="1019"/>
      <c r="N452" s="1019"/>
      <c r="O452" s="1019"/>
      <c r="P452" s="1019"/>
      <c r="Q452" s="1019"/>
      <c r="R452" s="1019"/>
      <c r="S452" s="1019"/>
      <c r="T452" s="1019"/>
      <c r="U452" s="1019"/>
      <c r="V452" s="1019"/>
      <c r="W452" s="1019"/>
      <c r="X452" s="1019"/>
      <c r="Y452" s="1019"/>
      <c r="Z452" s="1019"/>
      <c r="AA452" s="1019"/>
      <c r="AB452" s="1019"/>
      <c r="AC452" s="1019"/>
      <c r="AD452" s="1019"/>
      <c r="AE452" s="1019"/>
      <c r="AF452" s="1019"/>
      <c r="AG452" s="1019"/>
      <c r="AH452" s="1019"/>
      <c r="AI452" s="1019"/>
      <c r="AJ452" s="1019"/>
      <c r="AK452" s="1019"/>
      <c r="AL452" s="1019"/>
      <c r="AM452" s="1019"/>
      <c r="AN452" s="1019"/>
      <c r="AO452" s="1019"/>
      <c r="AP452" s="1019"/>
      <c r="AQ452" s="1019"/>
      <c r="AR452" s="1019"/>
      <c r="AS452" s="1019"/>
      <c r="AT452" s="1019"/>
      <c r="AU452" s="1019"/>
      <c r="AV452" s="1019"/>
      <c r="AW452" s="1019"/>
      <c r="AX452" s="1019"/>
      <c r="AY452" s="1019"/>
      <c r="AZ452" s="1019"/>
      <c r="BA452" s="1019"/>
      <c r="BB452" s="1019"/>
      <c r="BC452" s="1019"/>
      <c r="BD452" s="1019"/>
      <c r="BE452" s="1019"/>
      <c r="BF452" s="1019"/>
      <c r="BG452" s="1019"/>
      <c r="BH452" s="1019"/>
      <c r="BI452" s="1019"/>
      <c r="BJ452" s="1019"/>
      <c r="BK452" s="1019"/>
      <c r="BL452" s="1019"/>
      <c r="BM452" s="1019"/>
      <c r="BN452" s="1019"/>
      <c r="BO452" s="1020"/>
    </row>
    <row r="453" spans="1:67">
      <c r="B453" s="728" t="s">
        <v>623</v>
      </c>
      <c r="C453" s="58" t="s">
        <v>1337</v>
      </c>
      <c r="D453" s="685"/>
      <c r="E453" s="667"/>
      <c r="F453" s="874"/>
      <c r="G453" s="1018"/>
      <c r="H453" s="1019"/>
      <c r="I453" s="1019"/>
      <c r="J453" s="1019"/>
      <c r="K453" s="1019"/>
      <c r="L453" s="1019"/>
      <c r="M453" s="1019"/>
      <c r="N453" s="1019"/>
      <c r="O453" s="1019"/>
      <c r="P453" s="1019"/>
      <c r="Q453" s="1019"/>
      <c r="R453" s="1019"/>
      <c r="S453" s="1019"/>
      <c r="T453" s="1019"/>
      <c r="U453" s="1019"/>
      <c r="V453" s="1019"/>
      <c r="W453" s="1019"/>
      <c r="X453" s="1019"/>
      <c r="Y453" s="1019"/>
      <c r="Z453" s="1019"/>
      <c r="AA453" s="1019"/>
      <c r="AB453" s="1019"/>
      <c r="AC453" s="1019"/>
      <c r="AD453" s="1019"/>
      <c r="AE453" s="1019"/>
      <c r="AF453" s="1019"/>
      <c r="AG453" s="1019"/>
      <c r="AH453" s="1019"/>
      <c r="AI453" s="1019"/>
      <c r="AJ453" s="1019"/>
      <c r="AK453" s="1019"/>
      <c r="AL453" s="1019"/>
      <c r="AM453" s="1019"/>
      <c r="AN453" s="1019"/>
      <c r="AO453" s="1019"/>
      <c r="AP453" s="1019"/>
      <c r="AQ453" s="1019"/>
      <c r="AR453" s="1019"/>
      <c r="AS453" s="1019"/>
      <c r="AT453" s="1019"/>
      <c r="AU453" s="1019"/>
      <c r="AV453" s="1019"/>
      <c r="AW453" s="1019"/>
      <c r="AX453" s="1019"/>
      <c r="AY453" s="1019"/>
      <c r="AZ453" s="1019"/>
      <c r="BA453" s="1019"/>
      <c r="BB453" s="1019"/>
      <c r="BC453" s="1019"/>
      <c r="BD453" s="1019"/>
      <c r="BE453" s="1019"/>
      <c r="BF453" s="1019"/>
      <c r="BG453" s="1019"/>
      <c r="BH453" s="1019"/>
      <c r="BI453" s="1019"/>
      <c r="BJ453" s="1019"/>
      <c r="BK453" s="1019"/>
      <c r="BL453" s="1019"/>
      <c r="BM453" s="1019"/>
      <c r="BN453" s="1019"/>
      <c r="BO453" s="1020"/>
    </row>
    <row r="454" spans="1:67">
      <c r="B454" s="728" t="s">
        <v>80</v>
      </c>
      <c r="C454" s="60"/>
      <c r="D454" s="724" t="s">
        <v>1148</v>
      </c>
      <c r="E454" s="667" t="s">
        <v>1315</v>
      </c>
      <c r="F454" s="874"/>
      <c r="G454" s="973" t="s">
        <v>783</v>
      </c>
      <c r="H454" s="973" t="s">
        <v>783</v>
      </c>
      <c r="I454" s="973" t="s">
        <v>783</v>
      </c>
      <c r="J454" s="973" t="s">
        <v>783</v>
      </c>
      <c r="K454" s="973" t="s">
        <v>783</v>
      </c>
      <c r="L454" s="973" t="s">
        <v>783</v>
      </c>
      <c r="M454" s="973" t="s">
        <v>783</v>
      </c>
      <c r="N454" s="973" t="s">
        <v>783</v>
      </c>
      <c r="O454" s="973" t="s">
        <v>783</v>
      </c>
      <c r="P454" s="973" t="s">
        <v>783</v>
      </c>
      <c r="Q454" s="973" t="s">
        <v>783</v>
      </c>
      <c r="R454" s="973" t="s">
        <v>783</v>
      </c>
      <c r="S454" s="973" t="s">
        <v>783</v>
      </c>
      <c r="T454" s="973" t="s">
        <v>783</v>
      </c>
      <c r="U454" s="973" t="s">
        <v>783</v>
      </c>
      <c r="V454" s="973" t="s">
        <v>783</v>
      </c>
      <c r="W454" s="973" t="s">
        <v>783</v>
      </c>
      <c r="X454" s="973" t="s">
        <v>783</v>
      </c>
      <c r="Y454" s="973" t="s">
        <v>783</v>
      </c>
      <c r="Z454" s="973" t="s">
        <v>783</v>
      </c>
      <c r="AA454" s="973" t="s">
        <v>783</v>
      </c>
      <c r="AB454" s="973" t="s">
        <v>783</v>
      </c>
      <c r="AC454" s="973" t="s">
        <v>783</v>
      </c>
      <c r="AD454" s="973" t="s">
        <v>783</v>
      </c>
      <c r="AE454" s="973" t="s">
        <v>783</v>
      </c>
      <c r="AF454" s="973" t="s">
        <v>783</v>
      </c>
      <c r="AG454" s="973" t="s">
        <v>783</v>
      </c>
      <c r="AH454" s="973" t="s">
        <v>783</v>
      </c>
      <c r="AI454" s="973" t="s">
        <v>783</v>
      </c>
      <c r="AJ454" s="973" t="s">
        <v>783</v>
      </c>
      <c r="AK454" s="973" t="s">
        <v>783</v>
      </c>
      <c r="AL454" s="973" t="s">
        <v>783</v>
      </c>
      <c r="AM454" s="973" t="s">
        <v>783</v>
      </c>
      <c r="AN454" s="973" t="s">
        <v>783</v>
      </c>
      <c r="AO454" s="973" t="s">
        <v>783</v>
      </c>
      <c r="AP454" s="973" t="s">
        <v>783</v>
      </c>
      <c r="AQ454" s="973" t="s">
        <v>783</v>
      </c>
      <c r="AR454" s="973" t="s">
        <v>783</v>
      </c>
      <c r="AS454" s="973" t="s">
        <v>783</v>
      </c>
      <c r="AT454" s="973" t="s">
        <v>783</v>
      </c>
      <c r="AU454" s="973" t="s">
        <v>783</v>
      </c>
      <c r="AV454" s="973" t="s">
        <v>783</v>
      </c>
      <c r="AW454" s="973" t="s">
        <v>783</v>
      </c>
      <c r="AX454" s="973" t="s">
        <v>783</v>
      </c>
      <c r="AY454" s="973" t="s">
        <v>783</v>
      </c>
      <c r="AZ454" s="973" t="s">
        <v>783</v>
      </c>
      <c r="BA454" s="973" t="s">
        <v>783</v>
      </c>
      <c r="BB454" s="973" t="s">
        <v>783</v>
      </c>
      <c r="BC454" s="973" t="s">
        <v>783</v>
      </c>
      <c r="BD454" s="973" t="s">
        <v>783</v>
      </c>
      <c r="BE454" s="973" t="s">
        <v>783</v>
      </c>
      <c r="BF454" s="973" t="s">
        <v>783</v>
      </c>
      <c r="BG454" s="973" t="s">
        <v>783</v>
      </c>
      <c r="BH454" s="973" t="s">
        <v>783</v>
      </c>
      <c r="BI454" s="973" t="s">
        <v>783</v>
      </c>
      <c r="BJ454" s="973" t="s">
        <v>783</v>
      </c>
      <c r="BK454" s="973" t="s">
        <v>783</v>
      </c>
      <c r="BL454" s="973" t="s">
        <v>783</v>
      </c>
      <c r="BM454" s="973" t="s">
        <v>783</v>
      </c>
      <c r="BN454" s="973" t="s">
        <v>783</v>
      </c>
      <c r="BO454" s="973" t="s">
        <v>783</v>
      </c>
    </row>
    <row r="455" spans="1:67">
      <c r="B455" s="728" t="s">
        <v>81</v>
      </c>
      <c r="C455" s="60"/>
      <c r="D455" s="686" t="s">
        <v>776</v>
      </c>
      <c r="E455" s="667" t="s">
        <v>1315</v>
      </c>
      <c r="F455" s="874"/>
      <c r="G455" s="973" t="s">
        <v>783</v>
      </c>
      <c r="H455" s="973" t="s">
        <v>783</v>
      </c>
      <c r="I455" s="973" t="s">
        <v>783</v>
      </c>
      <c r="J455" s="973" t="s">
        <v>783</v>
      </c>
      <c r="K455" s="973" t="s">
        <v>783</v>
      </c>
      <c r="L455" s="973" t="s">
        <v>783</v>
      </c>
      <c r="M455" s="973" t="s">
        <v>783</v>
      </c>
      <c r="N455" s="973" t="s">
        <v>783</v>
      </c>
      <c r="O455" s="973" t="s">
        <v>783</v>
      </c>
      <c r="P455" s="973" t="s">
        <v>783</v>
      </c>
      <c r="Q455" s="973" t="s">
        <v>783</v>
      </c>
      <c r="R455" s="973" t="s">
        <v>783</v>
      </c>
      <c r="S455" s="973" t="s">
        <v>783</v>
      </c>
      <c r="T455" s="973" t="s">
        <v>783</v>
      </c>
      <c r="U455" s="973" t="s">
        <v>783</v>
      </c>
      <c r="V455" s="973" t="s">
        <v>783</v>
      </c>
      <c r="W455" s="973" t="s">
        <v>783</v>
      </c>
      <c r="X455" s="973" t="s">
        <v>783</v>
      </c>
      <c r="Y455" s="973" t="s">
        <v>783</v>
      </c>
      <c r="Z455" s="973" t="s">
        <v>783</v>
      </c>
      <c r="AA455" s="973" t="s">
        <v>783</v>
      </c>
      <c r="AB455" s="973" t="s">
        <v>783</v>
      </c>
      <c r="AC455" s="973" t="s">
        <v>783</v>
      </c>
      <c r="AD455" s="973" t="s">
        <v>783</v>
      </c>
      <c r="AE455" s="973" t="s">
        <v>783</v>
      </c>
      <c r="AF455" s="973" t="s">
        <v>783</v>
      </c>
      <c r="AG455" s="973" t="s">
        <v>783</v>
      </c>
      <c r="AH455" s="973" t="s">
        <v>783</v>
      </c>
      <c r="AI455" s="973" t="s">
        <v>783</v>
      </c>
      <c r="AJ455" s="973" t="s">
        <v>783</v>
      </c>
      <c r="AK455" s="973" t="s">
        <v>783</v>
      </c>
      <c r="AL455" s="973" t="s">
        <v>783</v>
      </c>
      <c r="AM455" s="973" t="s">
        <v>783</v>
      </c>
      <c r="AN455" s="973" t="s">
        <v>783</v>
      </c>
      <c r="AO455" s="973" t="s">
        <v>783</v>
      </c>
      <c r="AP455" s="973" t="s">
        <v>783</v>
      </c>
      <c r="AQ455" s="973" t="s">
        <v>783</v>
      </c>
      <c r="AR455" s="973" t="s">
        <v>783</v>
      </c>
      <c r="AS455" s="973" t="s">
        <v>783</v>
      </c>
      <c r="AT455" s="973" t="s">
        <v>783</v>
      </c>
      <c r="AU455" s="973" t="s">
        <v>783</v>
      </c>
      <c r="AV455" s="973" t="s">
        <v>783</v>
      </c>
      <c r="AW455" s="973" t="s">
        <v>783</v>
      </c>
      <c r="AX455" s="973" t="s">
        <v>783</v>
      </c>
      <c r="AY455" s="973" t="s">
        <v>783</v>
      </c>
      <c r="AZ455" s="973" t="s">
        <v>783</v>
      </c>
      <c r="BA455" s="973" t="s">
        <v>783</v>
      </c>
      <c r="BB455" s="973" t="s">
        <v>783</v>
      </c>
      <c r="BC455" s="973" t="s">
        <v>783</v>
      </c>
      <c r="BD455" s="973" t="s">
        <v>783</v>
      </c>
      <c r="BE455" s="973" t="s">
        <v>783</v>
      </c>
      <c r="BF455" s="973" t="s">
        <v>783</v>
      </c>
      <c r="BG455" s="973" t="s">
        <v>783</v>
      </c>
      <c r="BH455" s="973" t="s">
        <v>783</v>
      </c>
      <c r="BI455" s="973" t="s">
        <v>783</v>
      </c>
      <c r="BJ455" s="973" t="s">
        <v>783</v>
      </c>
      <c r="BK455" s="973" t="s">
        <v>783</v>
      </c>
      <c r="BL455" s="973" t="s">
        <v>783</v>
      </c>
      <c r="BM455" s="973" t="s">
        <v>783</v>
      </c>
      <c r="BN455" s="973" t="s">
        <v>783</v>
      </c>
      <c r="BO455" s="973" t="s">
        <v>783</v>
      </c>
    </row>
    <row r="456" spans="1:67">
      <c r="B456" s="728" t="s">
        <v>82</v>
      </c>
      <c r="C456" s="60"/>
      <c r="D456" s="686" t="s">
        <v>1120</v>
      </c>
      <c r="E456" s="667" t="s">
        <v>1315</v>
      </c>
      <c r="F456" s="874"/>
      <c r="G456" s="973" t="s">
        <v>783</v>
      </c>
      <c r="H456" s="973" t="s">
        <v>783</v>
      </c>
      <c r="I456" s="973" t="s">
        <v>783</v>
      </c>
      <c r="J456" s="973" t="s">
        <v>783</v>
      </c>
      <c r="K456" s="973" t="s">
        <v>783</v>
      </c>
      <c r="L456" s="973" t="s">
        <v>783</v>
      </c>
      <c r="M456" s="973" t="s">
        <v>783</v>
      </c>
      <c r="N456" s="973" t="s">
        <v>783</v>
      </c>
      <c r="O456" s="973" t="s">
        <v>783</v>
      </c>
      <c r="P456" s="973" t="s">
        <v>783</v>
      </c>
      <c r="Q456" s="973" t="s">
        <v>783</v>
      </c>
      <c r="R456" s="973" t="s">
        <v>783</v>
      </c>
      <c r="S456" s="973" t="s">
        <v>783</v>
      </c>
      <c r="T456" s="973" t="s">
        <v>783</v>
      </c>
      <c r="U456" s="973" t="s">
        <v>783</v>
      </c>
      <c r="V456" s="973" t="s">
        <v>783</v>
      </c>
      <c r="W456" s="973" t="s">
        <v>783</v>
      </c>
      <c r="X456" s="973" t="s">
        <v>783</v>
      </c>
      <c r="Y456" s="973" t="s">
        <v>783</v>
      </c>
      <c r="Z456" s="973" t="s">
        <v>783</v>
      </c>
      <c r="AA456" s="973" t="s">
        <v>783</v>
      </c>
      <c r="AB456" s="973" t="s">
        <v>783</v>
      </c>
      <c r="AC456" s="973" t="s">
        <v>783</v>
      </c>
      <c r="AD456" s="973" t="s">
        <v>783</v>
      </c>
      <c r="AE456" s="973" t="s">
        <v>783</v>
      </c>
      <c r="AF456" s="973" t="s">
        <v>783</v>
      </c>
      <c r="AG456" s="973" t="s">
        <v>783</v>
      </c>
      <c r="AH456" s="973" t="s">
        <v>783</v>
      </c>
      <c r="AI456" s="973" t="s">
        <v>783</v>
      </c>
      <c r="AJ456" s="973" t="s">
        <v>783</v>
      </c>
      <c r="AK456" s="973" t="s">
        <v>783</v>
      </c>
      <c r="AL456" s="973" t="s">
        <v>783</v>
      </c>
      <c r="AM456" s="973" t="s">
        <v>783</v>
      </c>
      <c r="AN456" s="973" t="s">
        <v>783</v>
      </c>
      <c r="AO456" s="973" t="s">
        <v>783</v>
      </c>
      <c r="AP456" s="973" t="s">
        <v>783</v>
      </c>
      <c r="AQ456" s="973" t="s">
        <v>783</v>
      </c>
      <c r="AR456" s="973" t="s">
        <v>783</v>
      </c>
      <c r="AS456" s="973" t="s">
        <v>783</v>
      </c>
      <c r="AT456" s="973" t="s">
        <v>783</v>
      </c>
      <c r="AU456" s="973" t="s">
        <v>783</v>
      </c>
      <c r="AV456" s="973" t="s">
        <v>783</v>
      </c>
      <c r="AW456" s="973" t="s">
        <v>783</v>
      </c>
      <c r="AX456" s="973" t="s">
        <v>783</v>
      </c>
      <c r="AY456" s="973" t="s">
        <v>783</v>
      </c>
      <c r="AZ456" s="973" t="s">
        <v>783</v>
      </c>
      <c r="BA456" s="973" t="s">
        <v>783</v>
      </c>
      <c r="BB456" s="973" t="s">
        <v>783</v>
      </c>
      <c r="BC456" s="973" t="s">
        <v>783</v>
      </c>
      <c r="BD456" s="973" t="s">
        <v>783</v>
      </c>
      <c r="BE456" s="973" t="s">
        <v>783</v>
      </c>
      <c r="BF456" s="973" t="s">
        <v>783</v>
      </c>
      <c r="BG456" s="973" t="s">
        <v>783</v>
      </c>
      <c r="BH456" s="973" t="s">
        <v>783</v>
      </c>
      <c r="BI456" s="973" t="s">
        <v>783</v>
      </c>
      <c r="BJ456" s="973" t="s">
        <v>783</v>
      </c>
      <c r="BK456" s="973" t="s">
        <v>783</v>
      </c>
      <c r="BL456" s="973" t="s">
        <v>783</v>
      </c>
      <c r="BM456" s="973" t="s">
        <v>783</v>
      </c>
      <c r="BN456" s="973" t="s">
        <v>783</v>
      </c>
      <c r="BO456" s="973" t="s">
        <v>783</v>
      </c>
    </row>
    <row r="457" spans="1:67" ht="12.75" customHeight="1">
      <c r="B457" s="728" t="s">
        <v>99</v>
      </c>
      <c r="C457" s="60"/>
      <c r="D457" s="686" t="s">
        <v>1121</v>
      </c>
      <c r="E457" s="667" t="s">
        <v>188</v>
      </c>
      <c r="F457" s="838"/>
      <c r="G457" s="973" t="s">
        <v>783</v>
      </c>
      <c r="H457" s="973" t="s">
        <v>783</v>
      </c>
      <c r="I457" s="973" t="s">
        <v>783</v>
      </c>
      <c r="J457" s="973" t="s">
        <v>783</v>
      </c>
      <c r="K457" s="973" t="s">
        <v>783</v>
      </c>
      <c r="L457" s="973" t="s">
        <v>783</v>
      </c>
      <c r="M457" s="973" t="s">
        <v>783</v>
      </c>
      <c r="N457" s="973" t="s">
        <v>783</v>
      </c>
      <c r="O457" s="973" t="s">
        <v>783</v>
      </c>
      <c r="P457" s="973" t="s">
        <v>783</v>
      </c>
      <c r="Q457" s="973" t="s">
        <v>783</v>
      </c>
      <c r="R457" s="973" t="s">
        <v>783</v>
      </c>
      <c r="S457" s="973" t="s">
        <v>783</v>
      </c>
      <c r="T457" s="973" t="s">
        <v>783</v>
      </c>
      <c r="U457" s="973" t="s">
        <v>783</v>
      </c>
      <c r="V457" s="973" t="s">
        <v>783</v>
      </c>
      <c r="W457" s="973" t="s">
        <v>783</v>
      </c>
      <c r="X457" s="973" t="s">
        <v>783</v>
      </c>
      <c r="Y457" s="973" t="s">
        <v>783</v>
      </c>
      <c r="Z457" s="973" t="s">
        <v>783</v>
      </c>
      <c r="AA457" s="973" t="s">
        <v>783</v>
      </c>
      <c r="AB457" s="973" t="s">
        <v>783</v>
      </c>
      <c r="AC457" s="973" t="s">
        <v>783</v>
      </c>
      <c r="AD457" s="973" t="s">
        <v>783</v>
      </c>
      <c r="AE457" s="973" t="s">
        <v>783</v>
      </c>
      <c r="AF457" s="973" t="s">
        <v>783</v>
      </c>
      <c r="AG457" s="973" t="s">
        <v>783</v>
      </c>
      <c r="AH457" s="973" t="s">
        <v>783</v>
      </c>
      <c r="AI457" s="973" t="s">
        <v>783</v>
      </c>
      <c r="AJ457" s="973" t="s">
        <v>783</v>
      </c>
      <c r="AK457" s="973" t="s">
        <v>783</v>
      </c>
      <c r="AL457" s="973" t="s">
        <v>783</v>
      </c>
      <c r="AM457" s="973" t="s">
        <v>783</v>
      </c>
      <c r="AN457" s="973" t="s">
        <v>783</v>
      </c>
      <c r="AO457" s="973" t="s">
        <v>783</v>
      </c>
      <c r="AP457" s="973" t="s">
        <v>783</v>
      </c>
      <c r="AQ457" s="973" t="s">
        <v>783</v>
      </c>
      <c r="AR457" s="973" t="s">
        <v>783</v>
      </c>
      <c r="AS457" s="973" t="s">
        <v>783</v>
      </c>
      <c r="AT457" s="973" t="s">
        <v>783</v>
      </c>
      <c r="AU457" s="973" t="s">
        <v>783</v>
      </c>
      <c r="AV457" s="973" t="s">
        <v>783</v>
      </c>
      <c r="AW457" s="973" t="s">
        <v>783</v>
      </c>
      <c r="AX457" s="973" t="s">
        <v>783</v>
      </c>
      <c r="AY457" s="973" t="s">
        <v>783</v>
      </c>
      <c r="AZ457" s="973" t="s">
        <v>783</v>
      </c>
      <c r="BA457" s="973" t="s">
        <v>783</v>
      </c>
      <c r="BB457" s="973" t="s">
        <v>783</v>
      </c>
      <c r="BC457" s="973" t="s">
        <v>783</v>
      </c>
      <c r="BD457" s="973" t="s">
        <v>783</v>
      </c>
      <c r="BE457" s="973" t="s">
        <v>783</v>
      </c>
      <c r="BF457" s="973" t="s">
        <v>783</v>
      </c>
      <c r="BG457" s="973" t="s">
        <v>783</v>
      </c>
      <c r="BH457" s="973" t="s">
        <v>783</v>
      </c>
      <c r="BI457" s="973" t="s">
        <v>783</v>
      </c>
      <c r="BJ457" s="973" t="s">
        <v>783</v>
      </c>
      <c r="BK457" s="973" t="s">
        <v>783</v>
      </c>
      <c r="BL457" s="973" t="s">
        <v>783</v>
      </c>
      <c r="BM457" s="973" t="s">
        <v>783</v>
      </c>
      <c r="BN457" s="973" t="s">
        <v>783</v>
      </c>
      <c r="BO457" s="973" t="s">
        <v>783</v>
      </c>
    </row>
    <row r="458" spans="1:67">
      <c r="B458" s="786" t="s">
        <v>1026</v>
      </c>
      <c r="C458" s="60"/>
      <c r="D458" s="669" t="s">
        <v>1119</v>
      </c>
      <c r="E458" s="667" t="s">
        <v>1315</v>
      </c>
      <c r="F458" s="692"/>
      <c r="G458" s="973" t="s">
        <v>783</v>
      </c>
      <c r="H458" s="973" t="s">
        <v>783</v>
      </c>
      <c r="I458" s="973" t="s">
        <v>783</v>
      </c>
      <c r="J458" s="973" t="s">
        <v>783</v>
      </c>
      <c r="K458" s="973" t="s">
        <v>783</v>
      </c>
      <c r="L458" s="973" t="s">
        <v>783</v>
      </c>
      <c r="M458" s="973" t="s">
        <v>783</v>
      </c>
      <c r="N458" s="973" t="s">
        <v>783</v>
      </c>
      <c r="O458" s="973" t="s">
        <v>783</v>
      </c>
      <c r="P458" s="973" t="s">
        <v>783</v>
      </c>
      <c r="Q458" s="973" t="s">
        <v>783</v>
      </c>
      <c r="R458" s="973" t="s">
        <v>783</v>
      </c>
      <c r="S458" s="973" t="s">
        <v>783</v>
      </c>
      <c r="T458" s="973" t="s">
        <v>783</v>
      </c>
      <c r="U458" s="973" t="s">
        <v>783</v>
      </c>
      <c r="V458" s="973" t="s">
        <v>783</v>
      </c>
      <c r="W458" s="973" t="s">
        <v>783</v>
      </c>
      <c r="X458" s="973" t="s">
        <v>783</v>
      </c>
      <c r="Y458" s="973" t="s">
        <v>783</v>
      </c>
      <c r="Z458" s="973" t="s">
        <v>783</v>
      </c>
      <c r="AA458" s="973" t="s">
        <v>783</v>
      </c>
      <c r="AB458" s="973" t="s">
        <v>783</v>
      </c>
      <c r="AC458" s="973" t="s">
        <v>783</v>
      </c>
      <c r="AD458" s="973" t="s">
        <v>783</v>
      </c>
      <c r="AE458" s="973" t="s">
        <v>783</v>
      </c>
      <c r="AF458" s="973" t="s">
        <v>783</v>
      </c>
      <c r="AG458" s="973" t="s">
        <v>783</v>
      </c>
      <c r="AH458" s="973" t="s">
        <v>783</v>
      </c>
      <c r="AI458" s="973" t="s">
        <v>783</v>
      </c>
      <c r="AJ458" s="973" t="s">
        <v>783</v>
      </c>
      <c r="AK458" s="973" t="s">
        <v>783</v>
      </c>
      <c r="AL458" s="973" t="s">
        <v>783</v>
      </c>
      <c r="AM458" s="973" t="s">
        <v>783</v>
      </c>
      <c r="AN458" s="973" t="s">
        <v>783</v>
      </c>
      <c r="AO458" s="973" t="s">
        <v>783</v>
      </c>
      <c r="AP458" s="973" t="s">
        <v>783</v>
      </c>
      <c r="AQ458" s="973" t="s">
        <v>783</v>
      </c>
      <c r="AR458" s="973" t="s">
        <v>783</v>
      </c>
      <c r="AS458" s="973" t="s">
        <v>783</v>
      </c>
      <c r="AT458" s="973" t="s">
        <v>783</v>
      </c>
      <c r="AU458" s="973" t="s">
        <v>783</v>
      </c>
      <c r="AV458" s="973" t="s">
        <v>783</v>
      </c>
      <c r="AW458" s="973" t="s">
        <v>783</v>
      </c>
      <c r="AX458" s="973" t="s">
        <v>783</v>
      </c>
      <c r="AY458" s="973" t="s">
        <v>783</v>
      </c>
      <c r="AZ458" s="973" t="s">
        <v>783</v>
      </c>
      <c r="BA458" s="973" t="s">
        <v>783</v>
      </c>
      <c r="BB458" s="973" t="s">
        <v>783</v>
      </c>
      <c r="BC458" s="973" t="s">
        <v>783</v>
      </c>
      <c r="BD458" s="973" t="s">
        <v>783</v>
      </c>
      <c r="BE458" s="973" t="s">
        <v>783</v>
      </c>
      <c r="BF458" s="973" t="s">
        <v>783</v>
      </c>
      <c r="BG458" s="973" t="s">
        <v>783</v>
      </c>
      <c r="BH458" s="973" t="s">
        <v>783</v>
      </c>
      <c r="BI458" s="973" t="s">
        <v>783</v>
      </c>
      <c r="BJ458" s="973" t="s">
        <v>783</v>
      </c>
      <c r="BK458" s="973" t="s">
        <v>783</v>
      </c>
      <c r="BL458" s="973" t="s">
        <v>783</v>
      </c>
      <c r="BM458" s="973" t="s">
        <v>783</v>
      </c>
      <c r="BN458" s="973" t="s">
        <v>783</v>
      </c>
      <c r="BO458" s="973" t="s">
        <v>783</v>
      </c>
    </row>
    <row r="459" spans="1:67">
      <c r="B459" s="786" t="s">
        <v>1084</v>
      </c>
      <c r="C459" s="60"/>
      <c r="D459" s="686" t="s">
        <v>1306</v>
      </c>
      <c r="E459" s="667" t="s">
        <v>1315</v>
      </c>
      <c r="F459" s="692"/>
      <c r="G459" s="973" t="s">
        <v>783</v>
      </c>
      <c r="H459" s="973" t="s">
        <v>783</v>
      </c>
      <c r="I459" s="973" t="s">
        <v>783</v>
      </c>
      <c r="J459" s="973" t="s">
        <v>783</v>
      </c>
      <c r="K459" s="973" t="s">
        <v>783</v>
      </c>
      <c r="L459" s="973" t="s">
        <v>783</v>
      </c>
      <c r="M459" s="973" t="s">
        <v>783</v>
      </c>
      <c r="N459" s="973" t="s">
        <v>783</v>
      </c>
      <c r="O459" s="973" t="s">
        <v>783</v>
      </c>
      <c r="P459" s="973" t="s">
        <v>783</v>
      </c>
      <c r="Q459" s="973" t="s">
        <v>783</v>
      </c>
      <c r="R459" s="973" t="s">
        <v>783</v>
      </c>
      <c r="S459" s="973" t="s">
        <v>783</v>
      </c>
      <c r="T459" s="973" t="s">
        <v>783</v>
      </c>
      <c r="U459" s="973" t="s">
        <v>783</v>
      </c>
      <c r="V459" s="973" t="s">
        <v>783</v>
      </c>
      <c r="W459" s="973" t="s">
        <v>783</v>
      </c>
      <c r="X459" s="973" t="s">
        <v>783</v>
      </c>
      <c r="Y459" s="973" t="s">
        <v>783</v>
      </c>
      <c r="Z459" s="973" t="s">
        <v>783</v>
      </c>
      <c r="AA459" s="973" t="s">
        <v>783</v>
      </c>
      <c r="AB459" s="973" t="s">
        <v>783</v>
      </c>
      <c r="AC459" s="973" t="s">
        <v>783</v>
      </c>
      <c r="AD459" s="973" t="s">
        <v>783</v>
      </c>
      <c r="AE459" s="973" t="s">
        <v>783</v>
      </c>
      <c r="AF459" s="973" t="s">
        <v>783</v>
      </c>
      <c r="AG459" s="973" t="s">
        <v>783</v>
      </c>
      <c r="AH459" s="973" t="s">
        <v>783</v>
      </c>
      <c r="AI459" s="973" t="s">
        <v>783</v>
      </c>
      <c r="AJ459" s="973" t="s">
        <v>783</v>
      </c>
      <c r="AK459" s="973" t="s">
        <v>783</v>
      </c>
      <c r="AL459" s="973" t="s">
        <v>783</v>
      </c>
      <c r="AM459" s="973" t="s">
        <v>783</v>
      </c>
      <c r="AN459" s="973" t="s">
        <v>783</v>
      </c>
      <c r="AO459" s="973" t="s">
        <v>783</v>
      </c>
      <c r="AP459" s="973" t="s">
        <v>783</v>
      </c>
      <c r="AQ459" s="973" t="s">
        <v>783</v>
      </c>
      <c r="AR459" s="973" t="s">
        <v>783</v>
      </c>
      <c r="AS459" s="973" t="s">
        <v>783</v>
      </c>
      <c r="AT459" s="973" t="s">
        <v>783</v>
      </c>
      <c r="AU459" s="973" t="s">
        <v>783</v>
      </c>
      <c r="AV459" s="973" t="s">
        <v>783</v>
      </c>
      <c r="AW459" s="973" t="s">
        <v>783</v>
      </c>
      <c r="AX459" s="973" t="s">
        <v>783</v>
      </c>
      <c r="AY459" s="973" t="s">
        <v>783</v>
      </c>
      <c r="AZ459" s="973" t="s">
        <v>783</v>
      </c>
      <c r="BA459" s="973" t="s">
        <v>783</v>
      </c>
      <c r="BB459" s="973" t="s">
        <v>783</v>
      </c>
      <c r="BC459" s="973" t="s">
        <v>783</v>
      </c>
      <c r="BD459" s="973" t="s">
        <v>783</v>
      </c>
      <c r="BE459" s="973" t="s">
        <v>783</v>
      </c>
      <c r="BF459" s="973" t="s">
        <v>783</v>
      </c>
      <c r="BG459" s="973" t="s">
        <v>783</v>
      </c>
      <c r="BH459" s="973" t="s">
        <v>783</v>
      </c>
      <c r="BI459" s="973" t="s">
        <v>783</v>
      </c>
      <c r="BJ459" s="973" t="s">
        <v>783</v>
      </c>
      <c r="BK459" s="973" t="s">
        <v>783</v>
      </c>
      <c r="BL459" s="973" t="s">
        <v>783</v>
      </c>
      <c r="BM459" s="973" t="s">
        <v>783</v>
      </c>
      <c r="BN459" s="973" t="s">
        <v>783</v>
      </c>
      <c r="BO459" s="973" t="s">
        <v>783</v>
      </c>
    </row>
    <row r="460" spans="1:67">
      <c r="B460" s="786" t="s">
        <v>94</v>
      </c>
      <c r="C460" s="59" t="s">
        <v>261</v>
      </c>
      <c r="D460" s="640"/>
      <c r="E460" s="670"/>
      <c r="F460" s="692"/>
      <c r="G460" s="1018"/>
      <c r="H460" s="1019"/>
      <c r="I460" s="1019"/>
      <c r="J460" s="1019"/>
      <c r="K460" s="1019"/>
      <c r="L460" s="1019"/>
      <c r="M460" s="1019"/>
      <c r="N460" s="1019"/>
      <c r="O460" s="1019"/>
      <c r="P460" s="1019"/>
      <c r="Q460" s="1019"/>
      <c r="R460" s="1019"/>
      <c r="S460" s="1019"/>
      <c r="T460" s="1019"/>
      <c r="U460" s="1019"/>
      <c r="V460" s="1019"/>
      <c r="W460" s="1019"/>
      <c r="X460" s="1019"/>
      <c r="Y460" s="1019"/>
      <c r="Z460" s="1019"/>
      <c r="AA460" s="1019"/>
      <c r="AB460" s="1019"/>
      <c r="AC460" s="1019"/>
      <c r="AD460" s="1019"/>
      <c r="AE460" s="1019"/>
      <c r="AF460" s="1019"/>
      <c r="AG460" s="1019"/>
      <c r="AH460" s="1019"/>
      <c r="AI460" s="1019"/>
      <c r="AJ460" s="1019"/>
      <c r="AK460" s="1019"/>
      <c r="AL460" s="1019"/>
      <c r="AM460" s="1019"/>
      <c r="AN460" s="1019"/>
      <c r="AO460" s="1019"/>
      <c r="AP460" s="1019"/>
      <c r="AQ460" s="1019"/>
      <c r="AR460" s="1019"/>
      <c r="AS460" s="1019"/>
      <c r="AT460" s="1019"/>
      <c r="AU460" s="1019"/>
      <c r="AV460" s="1019"/>
      <c r="AW460" s="1019"/>
      <c r="AX460" s="1019"/>
      <c r="AY460" s="1019"/>
      <c r="AZ460" s="1019"/>
      <c r="BA460" s="1019"/>
      <c r="BB460" s="1019"/>
      <c r="BC460" s="1019"/>
      <c r="BD460" s="1019"/>
      <c r="BE460" s="1019"/>
      <c r="BF460" s="1019"/>
      <c r="BG460" s="1019"/>
      <c r="BH460" s="1019"/>
      <c r="BI460" s="1019"/>
      <c r="BJ460" s="1019"/>
      <c r="BK460" s="1019"/>
      <c r="BL460" s="1019"/>
      <c r="BM460" s="1019"/>
      <c r="BN460" s="1019"/>
      <c r="BO460" s="1020"/>
    </row>
    <row r="461" spans="1:67">
      <c r="A461" s="762"/>
      <c r="B461" s="728" t="s">
        <v>511</v>
      </c>
      <c r="C461" s="60"/>
      <c r="D461" s="669" t="s">
        <v>587</v>
      </c>
      <c r="E461" s="670" t="s">
        <v>1315</v>
      </c>
      <c r="F461" s="690"/>
      <c r="G461" s="973" t="s">
        <v>783</v>
      </c>
      <c r="H461" s="973" t="s">
        <v>783</v>
      </c>
      <c r="I461" s="973" t="s">
        <v>783</v>
      </c>
      <c r="J461" s="973" t="s">
        <v>783</v>
      </c>
      <c r="K461" s="973" t="s">
        <v>783</v>
      </c>
      <c r="L461" s="973" t="s">
        <v>783</v>
      </c>
      <c r="M461" s="973" t="s">
        <v>783</v>
      </c>
      <c r="N461" s="973" t="s">
        <v>783</v>
      </c>
      <c r="O461" s="973" t="s">
        <v>783</v>
      </c>
      <c r="P461" s="973" t="s">
        <v>783</v>
      </c>
      <c r="Q461" s="973" t="s">
        <v>783</v>
      </c>
      <c r="R461" s="973" t="s">
        <v>783</v>
      </c>
      <c r="S461" s="973" t="s">
        <v>783</v>
      </c>
      <c r="T461" s="973" t="s">
        <v>783</v>
      </c>
      <c r="U461" s="973" t="s">
        <v>783</v>
      </c>
      <c r="V461" s="973" t="s">
        <v>783</v>
      </c>
      <c r="W461" s="973" t="s">
        <v>783</v>
      </c>
      <c r="X461" s="973" t="s">
        <v>783</v>
      </c>
      <c r="Y461" s="973" t="s">
        <v>783</v>
      </c>
      <c r="Z461" s="973" t="s">
        <v>783</v>
      </c>
      <c r="AA461" s="973" t="s">
        <v>783</v>
      </c>
      <c r="AB461" s="973" t="s">
        <v>783</v>
      </c>
      <c r="AC461" s="973" t="s">
        <v>783</v>
      </c>
      <c r="AD461" s="973" t="s">
        <v>783</v>
      </c>
      <c r="AE461" s="973" t="s">
        <v>783</v>
      </c>
      <c r="AF461" s="973" t="s">
        <v>783</v>
      </c>
      <c r="AG461" s="973" t="s">
        <v>783</v>
      </c>
      <c r="AH461" s="973" t="s">
        <v>783</v>
      </c>
      <c r="AI461" s="973" t="s">
        <v>783</v>
      </c>
      <c r="AJ461" s="973" t="s">
        <v>783</v>
      </c>
      <c r="AK461" s="973" t="s">
        <v>783</v>
      </c>
      <c r="AL461" s="973" t="s">
        <v>783</v>
      </c>
      <c r="AM461" s="973" t="s">
        <v>783</v>
      </c>
      <c r="AN461" s="973" t="s">
        <v>783</v>
      </c>
      <c r="AO461" s="973" t="s">
        <v>783</v>
      </c>
      <c r="AP461" s="973" t="s">
        <v>783</v>
      </c>
      <c r="AQ461" s="973" t="s">
        <v>783</v>
      </c>
      <c r="AR461" s="973" t="s">
        <v>783</v>
      </c>
      <c r="AS461" s="973" t="s">
        <v>783</v>
      </c>
      <c r="AT461" s="973" t="s">
        <v>783</v>
      </c>
      <c r="AU461" s="973" t="s">
        <v>783</v>
      </c>
      <c r="AV461" s="973" t="s">
        <v>783</v>
      </c>
      <c r="AW461" s="973" t="s">
        <v>783</v>
      </c>
      <c r="AX461" s="973" t="s">
        <v>783</v>
      </c>
      <c r="AY461" s="973" t="s">
        <v>783</v>
      </c>
      <c r="AZ461" s="973" t="s">
        <v>783</v>
      </c>
      <c r="BA461" s="973" t="s">
        <v>783</v>
      </c>
      <c r="BB461" s="973" t="s">
        <v>783</v>
      </c>
      <c r="BC461" s="973" t="s">
        <v>783</v>
      </c>
      <c r="BD461" s="973" t="s">
        <v>783</v>
      </c>
      <c r="BE461" s="973" t="s">
        <v>783</v>
      </c>
      <c r="BF461" s="973" t="s">
        <v>783</v>
      </c>
      <c r="BG461" s="973" t="s">
        <v>783</v>
      </c>
      <c r="BH461" s="973" t="s">
        <v>783</v>
      </c>
      <c r="BI461" s="973" t="s">
        <v>783</v>
      </c>
      <c r="BJ461" s="973" t="s">
        <v>783</v>
      </c>
      <c r="BK461" s="973" t="s">
        <v>783</v>
      </c>
      <c r="BL461" s="973" t="s">
        <v>783</v>
      </c>
      <c r="BM461" s="973" t="s">
        <v>783</v>
      </c>
      <c r="BN461" s="973" t="s">
        <v>783</v>
      </c>
      <c r="BO461" s="973" t="s">
        <v>783</v>
      </c>
    </row>
    <row r="462" spans="1:67">
      <c r="B462" s="786" t="s">
        <v>512</v>
      </c>
      <c r="C462" s="59" t="s">
        <v>1339</v>
      </c>
      <c r="D462" s="640"/>
      <c r="E462" s="670"/>
      <c r="F462" s="716"/>
      <c r="G462" s="1018"/>
      <c r="H462" s="1019"/>
      <c r="I462" s="1019"/>
      <c r="J462" s="1019"/>
      <c r="K462" s="1019"/>
      <c r="L462" s="1019"/>
      <c r="M462" s="1019"/>
      <c r="N462" s="1019"/>
      <c r="O462" s="1019"/>
      <c r="P462" s="1019"/>
      <c r="Q462" s="1019"/>
      <c r="R462" s="1019"/>
      <c r="S462" s="1019"/>
      <c r="T462" s="1019"/>
      <c r="U462" s="1019"/>
      <c r="V462" s="1019"/>
      <c r="W462" s="1019"/>
      <c r="X462" s="1019"/>
      <c r="Y462" s="1019"/>
      <c r="Z462" s="1019"/>
      <c r="AA462" s="1019"/>
      <c r="AB462" s="1019"/>
      <c r="AC462" s="1019"/>
      <c r="AD462" s="1019"/>
      <c r="AE462" s="1019"/>
      <c r="AF462" s="1019"/>
      <c r="AG462" s="1019"/>
      <c r="AH462" s="1019"/>
      <c r="AI462" s="1019"/>
      <c r="AJ462" s="1019"/>
      <c r="AK462" s="1019"/>
      <c r="AL462" s="1019"/>
      <c r="AM462" s="1019"/>
      <c r="AN462" s="1019"/>
      <c r="AO462" s="1019"/>
      <c r="AP462" s="1019"/>
      <c r="AQ462" s="1019"/>
      <c r="AR462" s="1019"/>
      <c r="AS462" s="1019"/>
      <c r="AT462" s="1019"/>
      <c r="AU462" s="1019"/>
      <c r="AV462" s="1019"/>
      <c r="AW462" s="1019"/>
      <c r="AX462" s="1019"/>
      <c r="AY462" s="1019"/>
      <c r="AZ462" s="1019"/>
      <c r="BA462" s="1019"/>
      <c r="BB462" s="1019"/>
      <c r="BC462" s="1019"/>
      <c r="BD462" s="1019"/>
      <c r="BE462" s="1019"/>
      <c r="BF462" s="1019"/>
      <c r="BG462" s="1019"/>
      <c r="BH462" s="1019"/>
      <c r="BI462" s="1019"/>
      <c r="BJ462" s="1019"/>
      <c r="BK462" s="1019"/>
      <c r="BL462" s="1019"/>
      <c r="BM462" s="1019"/>
      <c r="BN462" s="1019"/>
      <c r="BO462" s="1020"/>
    </row>
    <row r="463" spans="1:67">
      <c r="B463" s="728" t="s">
        <v>100</v>
      </c>
      <c r="C463" s="60"/>
      <c r="D463" s="640" t="s">
        <v>799</v>
      </c>
      <c r="E463" s="812" t="s">
        <v>1315</v>
      </c>
      <c r="F463" s="874"/>
      <c r="G463" s="973" t="s">
        <v>783</v>
      </c>
      <c r="H463" s="973" t="s">
        <v>783</v>
      </c>
      <c r="I463" s="973" t="s">
        <v>783</v>
      </c>
      <c r="J463" s="973" t="s">
        <v>783</v>
      </c>
      <c r="K463" s="973" t="s">
        <v>783</v>
      </c>
      <c r="L463" s="973" t="s">
        <v>783</v>
      </c>
      <c r="M463" s="973" t="s">
        <v>783</v>
      </c>
      <c r="N463" s="973" t="s">
        <v>783</v>
      </c>
      <c r="O463" s="973" t="s">
        <v>783</v>
      </c>
      <c r="P463" s="973" t="s">
        <v>783</v>
      </c>
      <c r="Q463" s="973" t="s">
        <v>783</v>
      </c>
      <c r="R463" s="973" t="s">
        <v>783</v>
      </c>
      <c r="S463" s="973" t="s">
        <v>783</v>
      </c>
      <c r="T463" s="973" t="s">
        <v>783</v>
      </c>
      <c r="U463" s="973" t="s">
        <v>783</v>
      </c>
      <c r="V463" s="973" t="s">
        <v>783</v>
      </c>
      <c r="W463" s="973" t="s">
        <v>783</v>
      </c>
      <c r="X463" s="973" t="s">
        <v>783</v>
      </c>
      <c r="Y463" s="973" t="s">
        <v>783</v>
      </c>
      <c r="Z463" s="973" t="s">
        <v>783</v>
      </c>
      <c r="AA463" s="973" t="s">
        <v>783</v>
      </c>
      <c r="AB463" s="973" t="s">
        <v>783</v>
      </c>
      <c r="AC463" s="973" t="s">
        <v>783</v>
      </c>
      <c r="AD463" s="973" t="s">
        <v>783</v>
      </c>
      <c r="AE463" s="973" t="s">
        <v>783</v>
      </c>
      <c r="AF463" s="973" t="s">
        <v>783</v>
      </c>
      <c r="AG463" s="973" t="s">
        <v>783</v>
      </c>
      <c r="AH463" s="973" t="s">
        <v>783</v>
      </c>
      <c r="AI463" s="973" t="s">
        <v>783</v>
      </c>
      <c r="AJ463" s="973" t="s">
        <v>783</v>
      </c>
      <c r="AK463" s="973" t="s">
        <v>783</v>
      </c>
      <c r="AL463" s="973" t="s">
        <v>783</v>
      </c>
      <c r="AM463" s="973" t="s">
        <v>783</v>
      </c>
      <c r="AN463" s="973" t="s">
        <v>783</v>
      </c>
      <c r="AO463" s="973" t="s">
        <v>783</v>
      </c>
      <c r="AP463" s="973" t="s">
        <v>783</v>
      </c>
      <c r="AQ463" s="973" t="s">
        <v>783</v>
      </c>
      <c r="AR463" s="973" t="s">
        <v>783</v>
      </c>
      <c r="AS463" s="973" t="s">
        <v>783</v>
      </c>
      <c r="AT463" s="973" t="s">
        <v>783</v>
      </c>
      <c r="AU463" s="973" t="s">
        <v>783</v>
      </c>
      <c r="AV463" s="973" t="s">
        <v>783</v>
      </c>
      <c r="AW463" s="973" t="s">
        <v>783</v>
      </c>
      <c r="AX463" s="973" t="s">
        <v>783</v>
      </c>
      <c r="AY463" s="973" t="s">
        <v>783</v>
      </c>
      <c r="AZ463" s="973" t="s">
        <v>783</v>
      </c>
      <c r="BA463" s="973" t="s">
        <v>783</v>
      </c>
      <c r="BB463" s="973" t="s">
        <v>783</v>
      </c>
      <c r="BC463" s="973" t="s">
        <v>783</v>
      </c>
      <c r="BD463" s="973" t="s">
        <v>783</v>
      </c>
      <c r="BE463" s="973" t="s">
        <v>783</v>
      </c>
      <c r="BF463" s="973" t="s">
        <v>783</v>
      </c>
      <c r="BG463" s="973" t="s">
        <v>783</v>
      </c>
      <c r="BH463" s="973" t="s">
        <v>783</v>
      </c>
      <c r="BI463" s="973" t="s">
        <v>783</v>
      </c>
      <c r="BJ463" s="973" t="s">
        <v>783</v>
      </c>
      <c r="BK463" s="973" t="s">
        <v>783</v>
      </c>
      <c r="BL463" s="973" t="s">
        <v>783</v>
      </c>
      <c r="BM463" s="973" t="s">
        <v>783</v>
      </c>
      <c r="BN463" s="973" t="s">
        <v>783</v>
      </c>
      <c r="BO463" s="973" t="s">
        <v>783</v>
      </c>
    </row>
    <row r="464" spans="1:67" ht="13.5" thickBot="1">
      <c r="G464" s="856"/>
      <c r="H464" s="856"/>
      <c r="I464" s="856"/>
      <c r="J464" s="856"/>
      <c r="K464" s="856"/>
      <c r="L464" s="856"/>
      <c r="M464" s="856"/>
      <c r="N464" s="856"/>
      <c r="O464" s="856"/>
      <c r="P464" s="856"/>
      <c r="Q464" s="856"/>
      <c r="R464" s="856"/>
      <c r="S464" s="856"/>
      <c r="T464" s="856"/>
      <c r="U464" s="856"/>
      <c r="V464" s="856"/>
      <c r="W464" s="856"/>
      <c r="X464" s="856"/>
      <c r="Y464" s="856"/>
      <c r="Z464" s="856"/>
      <c r="AA464" s="856"/>
      <c r="AB464" s="856"/>
      <c r="AC464" s="856"/>
      <c r="AD464" s="856"/>
      <c r="AE464" s="856"/>
      <c r="AF464" s="856"/>
      <c r="AG464" s="856"/>
      <c r="AH464" s="856"/>
      <c r="AI464" s="856"/>
      <c r="AJ464" s="856"/>
      <c r="AK464" s="856"/>
      <c r="AL464" s="856"/>
      <c r="AM464" s="856"/>
      <c r="AN464" s="856"/>
      <c r="AO464" s="856"/>
      <c r="AP464" s="856"/>
      <c r="AQ464" s="856"/>
      <c r="AR464" s="856"/>
      <c r="AS464" s="856"/>
      <c r="AT464" s="856"/>
      <c r="AU464" s="856"/>
      <c r="AV464" s="856"/>
      <c r="AW464" s="856"/>
      <c r="AX464" s="856"/>
      <c r="AY464" s="856"/>
      <c r="AZ464" s="856"/>
      <c r="BA464" s="856"/>
      <c r="BB464" s="856"/>
      <c r="BC464" s="856"/>
      <c r="BD464" s="856"/>
      <c r="BE464" s="856"/>
      <c r="BF464" s="856"/>
      <c r="BG464" s="856"/>
      <c r="BH464" s="856"/>
      <c r="BI464" s="856"/>
      <c r="BJ464" s="856"/>
      <c r="BK464" s="856"/>
      <c r="BL464" s="856"/>
      <c r="BM464" s="856"/>
      <c r="BN464" s="856"/>
      <c r="BO464" s="856"/>
    </row>
    <row r="465" spans="2:67" ht="13.5" thickBot="1">
      <c r="B465" s="17" t="s">
        <v>867</v>
      </c>
      <c r="C465" s="781"/>
      <c r="D465" s="781"/>
      <c r="E465" s="813"/>
      <c r="F465" s="814"/>
      <c r="G465" s="147">
        <f t="shared" ref="G465:BO465" si="398">G$7</f>
        <v>1990</v>
      </c>
      <c r="H465" s="147">
        <f t="shared" si="398"/>
        <v>1991</v>
      </c>
      <c r="I465" s="147">
        <f t="shared" si="398"/>
        <v>1992</v>
      </c>
      <c r="J465" s="147">
        <f t="shared" si="398"/>
        <v>1993</v>
      </c>
      <c r="K465" s="147">
        <f t="shared" si="398"/>
        <v>1994</v>
      </c>
      <c r="L465" s="147">
        <f t="shared" si="398"/>
        <v>1995</v>
      </c>
      <c r="M465" s="147">
        <f t="shared" si="398"/>
        <v>1996</v>
      </c>
      <c r="N465" s="147">
        <f t="shared" si="398"/>
        <v>1997</v>
      </c>
      <c r="O465" s="147">
        <f t="shared" si="398"/>
        <v>1998</v>
      </c>
      <c r="P465" s="147">
        <f t="shared" si="398"/>
        <v>1999</v>
      </c>
      <c r="Q465" s="147">
        <f t="shared" si="398"/>
        <v>2000</v>
      </c>
      <c r="R465" s="147">
        <f t="shared" si="398"/>
        <v>2001</v>
      </c>
      <c r="S465" s="147">
        <f t="shared" si="398"/>
        <v>2002</v>
      </c>
      <c r="T465" s="147">
        <f t="shared" si="398"/>
        <v>2003</v>
      </c>
      <c r="U465" s="147">
        <f t="shared" si="398"/>
        <v>2004</v>
      </c>
      <c r="V465" s="147">
        <f t="shared" si="398"/>
        <v>2005</v>
      </c>
      <c r="W465" s="147">
        <f t="shared" si="398"/>
        <v>2006</v>
      </c>
      <c r="X465" s="147">
        <f t="shared" si="398"/>
        <v>2007</v>
      </c>
      <c r="Y465" s="147">
        <f t="shared" si="398"/>
        <v>2008</v>
      </c>
      <c r="Z465" s="147">
        <f t="shared" si="398"/>
        <v>2009</v>
      </c>
      <c r="AA465" s="147">
        <f t="shared" si="398"/>
        <v>2010</v>
      </c>
      <c r="AB465" s="147">
        <f t="shared" si="398"/>
        <v>2011</v>
      </c>
      <c r="AC465" s="147">
        <f t="shared" si="398"/>
        <v>2012</v>
      </c>
      <c r="AD465" s="147">
        <f t="shared" si="398"/>
        <v>2013</v>
      </c>
      <c r="AE465" s="147">
        <f t="shared" si="398"/>
        <v>2014</v>
      </c>
      <c r="AF465" s="147">
        <f t="shared" si="398"/>
        <v>2015</v>
      </c>
      <c r="AG465" s="147">
        <f t="shared" si="398"/>
        <v>2016</v>
      </c>
      <c r="AH465" s="147">
        <f t="shared" si="398"/>
        <v>2017</v>
      </c>
      <c r="AI465" s="147">
        <f t="shared" si="398"/>
        <v>2018</v>
      </c>
      <c r="AJ465" s="147">
        <f t="shared" si="398"/>
        <v>2019</v>
      </c>
      <c r="AK465" s="147">
        <f t="shared" si="398"/>
        <v>2020</v>
      </c>
      <c r="AL465" s="147">
        <f t="shared" si="398"/>
        <v>2021</v>
      </c>
      <c r="AM465" s="147">
        <f t="shared" si="398"/>
        <v>2022</v>
      </c>
      <c r="AN465" s="147">
        <f t="shared" si="398"/>
        <v>2023</v>
      </c>
      <c r="AO465" s="147">
        <f t="shared" si="398"/>
        <v>2024</v>
      </c>
      <c r="AP465" s="147">
        <f t="shared" si="398"/>
        <v>2025</v>
      </c>
      <c r="AQ465" s="147">
        <f t="shared" si="398"/>
        <v>2026</v>
      </c>
      <c r="AR465" s="147">
        <f t="shared" si="398"/>
        <v>2027</v>
      </c>
      <c r="AS465" s="147">
        <f t="shared" si="398"/>
        <v>2028</v>
      </c>
      <c r="AT465" s="147">
        <f t="shared" si="398"/>
        <v>2029</v>
      </c>
      <c r="AU465" s="147">
        <f t="shared" si="398"/>
        <v>2030</v>
      </c>
      <c r="AV465" s="147">
        <f t="shared" si="398"/>
        <v>2031</v>
      </c>
      <c r="AW465" s="147">
        <f t="shared" si="398"/>
        <v>2032</v>
      </c>
      <c r="AX465" s="147">
        <f t="shared" si="398"/>
        <v>2033</v>
      </c>
      <c r="AY465" s="147">
        <f t="shared" si="398"/>
        <v>2034</v>
      </c>
      <c r="AZ465" s="147">
        <f t="shared" si="398"/>
        <v>2035</v>
      </c>
      <c r="BA465" s="147">
        <f t="shared" si="398"/>
        <v>2036</v>
      </c>
      <c r="BB465" s="147">
        <f t="shared" si="398"/>
        <v>2037</v>
      </c>
      <c r="BC465" s="147">
        <f t="shared" si="398"/>
        <v>2038</v>
      </c>
      <c r="BD465" s="147">
        <f t="shared" si="398"/>
        <v>2039</v>
      </c>
      <c r="BE465" s="147">
        <f t="shared" si="398"/>
        <v>2040</v>
      </c>
      <c r="BF465" s="147">
        <f t="shared" si="398"/>
        <v>2041</v>
      </c>
      <c r="BG465" s="147">
        <f t="shared" si="398"/>
        <v>2042</v>
      </c>
      <c r="BH465" s="147">
        <f t="shared" si="398"/>
        <v>2043</v>
      </c>
      <c r="BI465" s="147">
        <f t="shared" si="398"/>
        <v>2044</v>
      </c>
      <c r="BJ465" s="147">
        <f t="shared" si="398"/>
        <v>2045</v>
      </c>
      <c r="BK465" s="147">
        <f t="shared" si="398"/>
        <v>2046</v>
      </c>
      <c r="BL465" s="147">
        <f t="shared" si="398"/>
        <v>2047</v>
      </c>
      <c r="BM465" s="147">
        <f t="shared" si="398"/>
        <v>2048</v>
      </c>
      <c r="BN465" s="147">
        <f t="shared" si="398"/>
        <v>2049</v>
      </c>
      <c r="BO465" s="147">
        <f t="shared" si="398"/>
        <v>2050</v>
      </c>
    </row>
    <row r="466" spans="2:67">
      <c r="B466" s="786">
        <v>311</v>
      </c>
      <c r="C466" s="58" t="s">
        <v>396</v>
      </c>
      <c r="D466" s="689"/>
      <c r="E466" s="670"/>
      <c r="F466" s="703"/>
      <c r="G466" s="1018"/>
      <c r="H466" s="1019"/>
      <c r="I466" s="1019"/>
      <c r="J466" s="1019"/>
      <c r="K466" s="1019"/>
      <c r="L466" s="1019"/>
      <c r="M466" s="1019"/>
      <c r="N466" s="1019"/>
      <c r="O466" s="1019"/>
      <c r="P466" s="1019"/>
      <c r="Q466" s="1019"/>
      <c r="R466" s="1019"/>
      <c r="S466" s="1019"/>
      <c r="T466" s="1019"/>
      <c r="U466" s="1019"/>
      <c r="V466" s="1019"/>
      <c r="W466" s="1019"/>
      <c r="X466" s="1019"/>
      <c r="Y466" s="1019"/>
      <c r="Z466" s="1019"/>
      <c r="AA466" s="1019"/>
      <c r="AB466" s="1019"/>
      <c r="AC466" s="1019"/>
      <c r="AD466" s="1019"/>
      <c r="AE466" s="1019"/>
      <c r="AF466" s="1019"/>
      <c r="AG466" s="1019"/>
      <c r="AH466" s="1019"/>
      <c r="AI466" s="1019"/>
      <c r="AJ466" s="1019"/>
      <c r="AK466" s="1194"/>
      <c r="AL466" s="1194"/>
      <c r="AM466" s="1194"/>
      <c r="AN466" s="1194"/>
      <c r="AO466" s="1194"/>
      <c r="AP466" s="1194"/>
      <c r="AQ466" s="1194"/>
      <c r="AR466" s="1194"/>
      <c r="AS466" s="1194"/>
      <c r="AT466" s="1194"/>
      <c r="AU466" s="1194"/>
      <c r="AV466" s="1194"/>
      <c r="AW466" s="1194"/>
      <c r="AX466" s="1194"/>
      <c r="AY466" s="1194"/>
      <c r="AZ466" s="1194"/>
      <c r="BA466" s="1194"/>
      <c r="BB466" s="1194"/>
      <c r="BC466" s="1194"/>
      <c r="BD466" s="1194"/>
      <c r="BE466" s="1194"/>
      <c r="BF466" s="1194"/>
      <c r="BG466" s="1194"/>
      <c r="BH466" s="1194"/>
      <c r="BI466" s="1194"/>
      <c r="BJ466" s="1194"/>
      <c r="BK466" s="1194"/>
      <c r="BL466" s="1194"/>
      <c r="BM466" s="1194"/>
      <c r="BN466" s="1194"/>
      <c r="BO466" s="1195"/>
    </row>
    <row r="467" spans="2:67">
      <c r="B467" s="728" t="s">
        <v>83</v>
      </c>
      <c r="C467" s="667"/>
      <c r="D467" s="686" t="s">
        <v>1120</v>
      </c>
      <c r="E467" s="667" t="s">
        <v>1321</v>
      </c>
      <c r="F467" s="838"/>
      <c r="G467" s="1030" t="e">
        <f t="shared" ref="G467:AK467" si="399">IF(AND(G431="",G503=""),"",IF(G431=0,"not appl.",G503*1000/G431))</f>
        <v>#VALUE!</v>
      </c>
      <c r="H467" s="1030" t="e">
        <f t="shared" si="399"/>
        <v>#VALUE!</v>
      </c>
      <c r="I467" s="1030" t="e">
        <f t="shared" si="399"/>
        <v>#VALUE!</v>
      </c>
      <c r="J467" s="1030" t="e">
        <f t="shared" si="399"/>
        <v>#VALUE!</v>
      </c>
      <c r="K467" s="1030" t="e">
        <f t="shared" si="399"/>
        <v>#VALUE!</v>
      </c>
      <c r="L467" s="1030" t="e">
        <f t="shared" si="399"/>
        <v>#VALUE!</v>
      </c>
      <c r="M467" s="1030" t="e">
        <f t="shared" si="399"/>
        <v>#VALUE!</v>
      </c>
      <c r="N467" s="1030" t="e">
        <f t="shared" si="399"/>
        <v>#VALUE!</v>
      </c>
      <c r="O467" s="1030" t="e">
        <f t="shared" si="399"/>
        <v>#VALUE!</v>
      </c>
      <c r="P467" s="1030" t="e">
        <f t="shared" si="399"/>
        <v>#VALUE!</v>
      </c>
      <c r="Q467" s="1030" t="e">
        <f t="shared" si="399"/>
        <v>#VALUE!</v>
      </c>
      <c r="R467" s="1030" t="e">
        <f t="shared" si="399"/>
        <v>#VALUE!</v>
      </c>
      <c r="S467" s="1030" t="e">
        <f t="shared" si="399"/>
        <v>#VALUE!</v>
      </c>
      <c r="T467" s="1030" t="e">
        <f t="shared" si="399"/>
        <v>#VALUE!</v>
      </c>
      <c r="U467" s="1030" t="e">
        <f t="shared" si="399"/>
        <v>#VALUE!</v>
      </c>
      <c r="V467" s="1030" t="e">
        <f t="shared" si="399"/>
        <v>#VALUE!</v>
      </c>
      <c r="W467" s="1030" t="e">
        <f t="shared" si="399"/>
        <v>#VALUE!</v>
      </c>
      <c r="X467" s="1030" t="e">
        <f t="shared" si="399"/>
        <v>#VALUE!</v>
      </c>
      <c r="Y467" s="1030" t="e">
        <f t="shared" si="399"/>
        <v>#VALUE!</v>
      </c>
      <c r="Z467" s="1030" t="e">
        <f t="shared" si="399"/>
        <v>#VALUE!</v>
      </c>
      <c r="AA467" s="1030" t="e">
        <f t="shared" si="399"/>
        <v>#VALUE!</v>
      </c>
      <c r="AB467" s="1030" t="e">
        <f t="shared" si="399"/>
        <v>#VALUE!</v>
      </c>
      <c r="AC467" s="1030" t="e">
        <f t="shared" si="399"/>
        <v>#VALUE!</v>
      </c>
      <c r="AD467" s="1030" t="e">
        <f t="shared" si="399"/>
        <v>#VALUE!</v>
      </c>
      <c r="AE467" s="1030" t="e">
        <f t="shared" si="399"/>
        <v>#VALUE!</v>
      </c>
      <c r="AF467" s="1030" t="e">
        <f t="shared" si="399"/>
        <v>#VALUE!</v>
      </c>
      <c r="AG467" s="1030" t="e">
        <f t="shared" si="399"/>
        <v>#VALUE!</v>
      </c>
      <c r="AH467" s="1030" t="e">
        <f t="shared" si="399"/>
        <v>#VALUE!</v>
      </c>
      <c r="AI467" s="1030" t="e">
        <f t="shared" si="399"/>
        <v>#VALUE!</v>
      </c>
      <c r="AJ467" s="1030" t="e">
        <f t="shared" si="399"/>
        <v>#VALUE!</v>
      </c>
      <c r="AK467" s="1030" t="e">
        <f t="shared" si="399"/>
        <v>#VALUE!</v>
      </c>
      <c r="AL467" s="1030" t="e">
        <f t="shared" ref="AL467:AP469" si="400">IF(AND(AL431="",AL503=""),"",IF(AL431=0,"not appl.",AL503*1000/AL431))</f>
        <v>#VALUE!</v>
      </c>
      <c r="AM467" s="1030" t="e">
        <f t="shared" si="400"/>
        <v>#VALUE!</v>
      </c>
      <c r="AN467" s="1030" t="e">
        <f t="shared" si="400"/>
        <v>#VALUE!</v>
      </c>
      <c r="AO467" s="1030" t="e">
        <f t="shared" si="400"/>
        <v>#VALUE!</v>
      </c>
      <c r="AP467" s="1030" t="e">
        <f t="shared" si="400"/>
        <v>#VALUE!</v>
      </c>
      <c r="AQ467" s="1030" t="e">
        <f t="shared" ref="AQ467:BO467" si="401">IF(AND(AQ431="",AQ503=""),"",IF(AQ431=0,"not appl.",AQ503*1000/AQ431))</f>
        <v>#VALUE!</v>
      </c>
      <c r="AR467" s="1030" t="e">
        <f t="shared" si="401"/>
        <v>#VALUE!</v>
      </c>
      <c r="AS467" s="1030" t="e">
        <f t="shared" si="401"/>
        <v>#VALUE!</v>
      </c>
      <c r="AT467" s="1030" t="e">
        <f t="shared" si="401"/>
        <v>#VALUE!</v>
      </c>
      <c r="AU467" s="1030" t="e">
        <f t="shared" si="401"/>
        <v>#VALUE!</v>
      </c>
      <c r="AV467" s="1030" t="e">
        <f t="shared" si="401"/>
        <v>#VALUE!</v>
      </c>
      <c r="AW467" s="1030" t="e">
        <f t="shared" si="401"/>
        <v>#VALUE!</v>
      </c>
      <c r="AX467" s="1030" t="e">
        <f t="shared" si="401"/>
        <v>#VALUE!</v>
      </c>
      <c r="AY467" s="1030" t="e">
        <f t="shared" si="401"/>
        <v>#VALUE!</v>
      </c>
      <c r="AZ467" s="1030" t="e">
        <f t="shared" si="401"/>
        <v>#VALUE!</v>
      </c>
      <c r="BA467" s="1030" t="e">
        <f t="shared" si="401"/>
        <v>#VALUE!</v>
      </c>
      <c r="BB467" s="1030" t="e">
        <f t="shared" si="401"/>
        <v>#VALUE!</v>
      </c>
      <c r="BC467" s="1030" t="e">
        <f t="shared" si="401"/>
        <v>#VALUE!</v>
      </c>
      <c r="BD467" s="1030" t="e">
        <f t="shared" si="401"/>
        <v>#VALUE!</v>
      </c>
      <c r="BE467" s="1030" t="e">
        <f t="shared" si="401"/>
        <v>#VALUE!</v>
      </c>
      <c r="BF467" s="1030" t="e">
        <f t="shared" si="401"/>
        <v>#VALUE!</v>
      </c>
      <c r="BG467" s="1030" t="e">
        <f t="shared" si="401"/>
        <v>#VALUE!</v>
      </c>
      <c r="BH467" s="1030" t="e">
        <f t="shared" si="401"/>
        <v>#VALUE!</v>
      </c>
      <c r="BI467" s="1030" t="e">
        <f t="shared" si="401"/>
        <v>#VALUE!</v>
      </c>
      <c r="BJ467" s="1030" t="e">
        <f t="shared" si="401"/>
        <v>#VALUE!</v>
      </c>
      <c r="BK467" s="1030" t="e">
        <f t="shared" si="401"/>
        <v>#VALUE!</v>
      </c>
      <c r="BL467" s="1030" t="e">
        <f t="shared" si="401"/>
        <v>#VALUE!</v>
      </c>
      <c r="BM467" s="1030" t="e">
        <f t="shared" si="401"/>
        <v>#VALUE!</v>
      </c>
      <c r="BN467" s="1030" t="e">
        <f t="shared" si="401"/>
        <v>#VALUE!</v>
      </c>
      <c r="BO467" s="1030" t="e">
        <f t="shared" si="401"/>
        <v>#VALUE!</v>
      </c>
    </row>
    <row r="468" spans="2:67">
      <c r="B468" s="728" t="s">
        <v>84</v>
      </c>
      <c r="C468" s="717"/>
      <c r="D468" s="686" t="s">
        <v>32</v>
      </c>
      <c r="E468" s="667" t="s">
        <v>1321</v>
      </c>
      <c r="F468" s="838"/>
      <c r="G468" s="1030" t="e">
        <f t="shared" ref="G468:AK468" si="402">IF(AND(G432="",G504=""),"",IF(G432=0,"not appl.",G504*1000/G432))</f>
        <v>#VALUE!</v>
      </c>
      <c r="H468" s="1030" t="e">
        <f t="shared" si="402"/>
        <v>#VALUE!</v>
      </c>
      <c r="I468" s="1030" t="e">
        <f t="shared" si="402"/>
        <v>#VALUE!</v>
      </c>
      <c r="J468" s="1030" t="e">
        <f t="shared" si="402"/>
        <v>#VALUE!</v>
      </c>
      <c r="K468" s="1030" t="e">
        <f t="shared" si="402"/>
        <v>#VALUE!</v>
      </c>
      <c r="L468" s="1030" t="e">
        <f t="shared" si="402"/>
        <v>#VALUE!</v>
      </c>
      <c r="M468" s="1030" t="e">
        <f t="shared" si="402"/>
        <v>#VALUE!</v>
      </c>
      <c r="N468" s="1030" t="e">
        <f t="shared" si="402"/>
        <v>#VALUE!</v>
      </c>
      <c r="O468" s="1030" t="e">
        <f t="shared" si="402"/>
        <v>#VALUE!</v>
      </c>
      <c r="P468" s="1030" t="e">
        <f t="shared" si="402"/>
        <v>#VALUE!</v>
      </c>
      <c r="Q468" s="1030" t="e">
        <f t="shared" si="402"/>
        <v>#VALUE!</v>
      </c>
      <c r="R468" s="1030" t="e">
        <f t="shared" si="402"/>
        <v>#VALUE!</v>
      </c>
      <c r="S468" s="1030" t="e">
        <f t="shared" si="402"/>
        <v>#VALUE!</v>
      </c>
      <c r="T468" s="1030" t="e">
        <f t="shared" si="402"/>
        <v>#VALUE!</v>
      </c>
      <c r="U468" s="1030" t="e">
        <f t="shared" si="402"/>
        <v>#VALUE!</v>
      </c>
      <c r="V468" s="1030" t="e">
        <f t="shared" si="402"/>
        <v>#VALUE!</v>
      </c>
      <c r="W468" s="1030" t="e">
        <f t="shared" si="402"/>
        <v>#VALUE!</v>
      </c>
      <c r="X468" s="1030" t="e">
        <f t="shared" si="402"/>
        <v>#VALUE!</v>
      </c>
      <c r="Y468" s="1030" t="e">
        <f t="shared" si="402"/>
        <v>#VALUE!</v>
      </c>
      <c r="Z468" s="1030" t="e">
        <f t="shared" si="402"/>
        <v>#VALUE!</v>
      </c>
      <c r="AA468" s="1030" t="e">
        <f t="shared" si="402"/>
        <v>#VALUE!</v>
      </c>
      <c r="AB468" s="1030" t="e">
        <f t="shared" si="402"/>
        <v>#VALUE!</v>
      </c>
      <c r="AC468" s="1030" t="e">
        <f t="shared" si="402"/>
        <v>#VALUE!</v>
      </c>
      <c r="AD468" s="1030" t="e">
        <f t="shared" si="402"/>
        <v>#VALUE!</v>
      </c>
      <c r="AE468" s="1030" t="e">
        <f t="shared" si="402"/>
        <v>#VALUE!</v>
      </c>
      <c r="AF468" s="1030" t="e">
        <f t="shared" si="402"/>
        <v>#VALUE!</v>
      </c>
      <c r="AG468" s="1030" t="e">
        <f t="shared" si="402"/>
        <v>#VALUE!</v>
      </c>
      <c r="AH468" s="1030" t="e">
        <f t="shared" si="402"/>
        <v>#VALUE!</v>
      </c>
      <c r="AI468" s="1030" t="e">
        <f t="shared" si="402"/>
        <v>#VALUE!</v>
      </c>
      <c r="AJ468" s="1030" t="e">
        <f t="shared" si="402"/>
        <v>#VALUE!</v>
      </c>
      <c r="AK468" s="1030" t="e">
        <f t="shared" si="402"/>
        <v>#VALUE!</v>
      </c>
      <c r="AL468" s="1030" t="e">
        <f t="shared" si="400"/>
        <v>#VALUE!</v>
      </c>
      <c r="AM468" s="1030" t="e">
        <f t="shared" si="400"/>
        <v>#VALUE!</v>
      </c>
      <c r="AN468" s="1030" t="e">
        <f t="shared" si="400"/>
        <v>#VALUE!</v>
      </c>
      <c r="AO468" s="1030" t="e">
        <f t="shared" si="400"/>
        <v>#VALUE!</v>
      </c>
      <c r="AP468" s="1030" t="e">
        <f t="shared" si="400"/>
        <v>#VALUE!</v>
      </c>
      <c r="AQ468" s="1030" t="e">
        <f t="shared" ref="AQ468:BO468" si="403">IF(AND(AQ432="",AQ504=""),"",IF(AQ432=0,"not appl.",AQ504*1000/AQ432))</f>
        <v>#VALUE!</v>
      </c>
      <c r="AR468" s="1030" t="e">
        <f t="shared" si="403"/>
        <v>#VALUE!</v>
      </c>
      <c r="AS468" s="1030" t="e">
        <f t="shared" si="403"/>
        <v>#VALUE!</v>
      </c>
      <c r="AT468" s="1030" t="e">
        <f t="shared" si="403"/>
        <v>#VALUE!</v>
      </c>
      <c r="AU468" s="1030" t="e">
        <f t="shared" si="403"/>
        <v>#VALUE!</v>
      </c>
      <c r="AV468" s="1030" t="e">
        <f t="shared" si="403"/>
        <v>#VALUE!</v>
      </c>
      <c r="AW468" s="1030" t="e">
        <f t="shared" si="403"/>
        <v>#VALUE!</v>
      </c>
      <c r="AX468" s="1030" t="e">
        <f t="shared" si="403"/>
        <v>#VALUE!</v>
      </c>
      <c r="AY468" s="1030" t="e">
        <f t="shared" si="403"/>
        <v>#VALUE!</v>
      </c>
      <c r="AZ468" s="1030" t="e">
        <f t="shared" si="403"/>
        <v>#VALUE!</v>
      </c>
      <c r="BA468" s="1030" t="e">
        <f t="shared" si="403"/>
        <v>#VALUE!</v>
      </c>
      <c r="BB468" s="1030" t="e">
        <f t="shared" si="403"/>
        <v>#VALUE!</v>
      </c>
      <c r="BC468" s="1030" t="e">
        <f t="shared" si="403"/>
        <v>#VALUE!</v>
      </c>
      <c r="BD468" s="1030" t="e">
        <f t="shared" si="403"/>
        <v>#VALUE!</v>
      </c>
      <c r="BE468" s="1030" t="e">
        <f t="shared" si="403"/>
        <v>#VALUE!</v>
      </c>
      <c r="BF468" s="1030" t="e">
        <f t="shared" si="403"/>
        <v>#VALUE!</v>
      </c>
      <c r="BG468" s="1030" t="e">
        <f t="shared" si="403"/>
        <v>#VALUE!</v>
      </c>
      <c r="BH468" s="1030" t="e">
        <f t="shared" si="403"/>
        <v>#VALUE!</v>
      </c>
      <c r="BI468" s="1030" t="e">
        <f t="shared" si="403"/>
        <v>#VALUE!</v>
      </c>
      <c r="BJ468" s="1030" t="e">
        <f t="shared" si="403"/>
        <v>#VALUE!</v>
      </c>
      <c r="BK468" s="1030" t="e">
        <f t="shared" si="403"/>
        <v>#VALUE!</v>
      </c>
      <c r="BL468" s="1030" t="e">
        <f t="shared" si="403"/>
        <v>#VALUE!</v>
      </c>
      <c r="BM468" s="1030" t="e">
        <f t="shared" si="403"/>
        <v>#VALUE!</v>
      </c>
      <c r="BN468" s="1030" t="e">
        <f t="shared" si="403"/>
        <v>#VALUE!</v>
      </c>
      <c r="BO468" s="1030" t="e">
        <f t="shared" si="403"/>
        <v>#VALUE!</v>
      </c>
    </row>
    <row r="469" spans="2:67">
      <c r="B469" s="728" t="s">
        <v>1044</v>
      </c>
      <c r="C469" s="668"/>
      <c r="D469" s="669" t="s">
        <v>1306</v>
      </c>
      <c r="E469" s="667" t="s">
        <v>1321</v>
      </c>
      <c r="F469" s="692"/>
      <c r="G469" s="1030" t="e">
        <f t="shared" ref="G469:AK469" si="404">IF(AND(G433="",G505=""),"",IF(G433=0,"not appl.",G505*1000/G433))</f>
        <v>#VALUE!</v>
      </c>
      <c r="H469" s="1030" t="e">
        <f t="shared" si="404"/>
        <v>#VALUE!</v>
      </c>
      <c r="I469" s="1030" t="e">
        <f t="shared" si="404"/>
        <v>#VALUE!</v>
      </c>
      <c r="J469" s="1030" t="e">
        <f t="shared" si="404"/>
        <v>#VALUE!</v>
      </c>
      <c r="K469" s="1030" t="e">
        <f t="shared" si="404"/>
        <v>#VALUE!</v>
      </c>
      <c r="L469" s="1030" t="e">
        <f t="shared" si="404"/>
        <v>#VALUE!</v>
      </c>
      <c r="M469" s="1030" t="e">
        <f t="shared" si="404"/>
        <v>#VALUE!</v>
      </c>
      <c r="N469" s="1030" t="e">
        <f t="shared" si="404"/>
        <v>#VALUE!</v>
      </c>
      <c r="O469" s="1030" t="e">
        <f t="shared" si="404"/>
        <v>#VALUE!</v>
      </c>
      <c r="P469" s="1030" t="e">
        <f t="shared" si="404"/>
        <v>#VALUE!</v>
      </c>
      <c r="Q469" s="1030" t="e">
        <f t="shared" si="404"/>
        <v>#VALUE!</v>
      </c>
      <c r="R469" s="1030" t="e">
        <f t="shared" si="404"/>
        <v>#VALUE!</v>
      </c>
      <c r="S469" s="1030" t="e">
        <f t="shared" si="404"/>
        <v>#VALUE!</v>
      </c>
      <c r="T469" s="1030" t="e">
        <f t="shared" si="404"/>
        <v>#VALUE!</v>
      </c>
      <c r="U469" s="1030" t="e">
        <f t="shared" si="404"/>
        <v>#VALUE!</v>
      </c>
      <c r="V469" s="1030" t="e">
        <f t="shared" si="404"/>
        <v>#VALUE!</v>
      </c>
      <c r="W469" s="1030" t="e">
        <f t="shared" si="404"/>
        <v>#VALUE!</v>
      </c>
      <c r="X469" s="1030" t="e">
        <f t="shared" si="404"/>
        <v>#VALUE!</v>
      </c>
      <c r="Y469" s="1030" t="e">
        <f t="shared" si="404"/>
        <v>#VALUE!</v>
      </c>
      <c r="Z469" s="1030" t="e">
        <f t="shared" si="404"/>
        <v>#VALUE!</v>
      </c>
      <c r="AA469" s="1030" t="e">
        <f t="shared" si="404"/>
        <v>#VALUE!</v>
      </c>
      <c r="AB469" s="1030" t="e">
        <f t="shared" si="404"/>
        <v>#VALUE!</v>
      </c>
      <c r="AC469" s="1030" t="e">
        <f t="shared" si="404"/>
        <v>#VALUE!</v>
      </c>
      <c r="AD469" s="1030" t="e">
        <f t="shared" si="404"/>
        <v>#VALUE!</v>
      </c>
      <c r="AE469" s="1030" t="e">
        <f t="shared" si="404"/>
        <v>#VALUE!</v>
      </c>
      <c r="AF469" s="1030" t="e">
        <f t="shared" si="404"/>
        <v>#VALUE!</v>
      </c>
      <c r="AG469" s="1030" t="e">
        <f t="shared" si="404"/>
        <v>#VALUE!</v>
      </c>
      <c r="AH469" s="1030" t="e">
        <f t="shared" si="404"/>
        <v>#VALUE!</v>
      </c>
      <c r="AI469" s="1030" t="e">
        <f t="shared" si="404"/>
        <v>#VALUE!</v>
      </c>
      <c r="AJ469" s="1030" t="e">
        <f t="shared" si="404"/>
        <v>#VALUE!</v>
      </c>
      <c r="AK469" s="1030" t="e">
        <f t="shared" si="404"/>
        <v>#VALUE!</v>
      </c>
      <c r="AL469" s="1030" t="e">
        <f t="shared" si="400"/>
        <v>#VALUE!</v>
      </c>
      <c r="AM469" s="1030" t="e">
        <f t="shared" si="400"/>
        <v>#VALUE!</v>
      </c>
      <c r="AN469" s="1030" t="e">
        <f t="shared" si="400"/>
        <v>#VALUE!</v>
      </c>
      <c r="AO469" s="1030" t="e">
        <f t="shared" si="400"/>
        <v>#VALUE!</v>
      </c>
      <c r="AP469" s="1030" t="e">
        <f t="shared" si="400"/>
        <v>#VALUE!</v>
      </c>
      <c r="AQ469" s="1030" t="e">
        <f t="shared" ref="AQ469:BO469" si="405">IF(AND(AQ433="",AQ505=""),"",IF(AQ433=0,"not appl.",AQ505*1000/AQ433))</f>
        <v>#VALUE!</v>
      </c>
      <c r="AR469" s="1030" t="e">
        <f t="shared" si="405"/>
        <v>#VALUE!</v>
      </c>
      <c r="AS469" s="1030" t="e">
        <f t="shared" si="405"/>
        <v>#VALUE!</v>
      </c>
      <c r="AT469" s="1030" t="e">
        <f t="shared" si="405"/>
        <v>#VALUE!</v>
      </c>
      <c r="AU469" s="1030" t="e">
        <f t="shared" si="405"/>
        <v>#VALUE!</v>
      </c>
      <c r="AV469" s="1030" t="e">
        <f t="shared" si="405"/>
        <v>#VALUE!</v>
      </c>
      <c r="AW469" s="1030" t="e">
        <f t="shared" si="405"/>
        <v>#VALUE!</v>
      </c>
      <c r="AX469" s="1030" t="e">
        <f t="shared" si="405"/>
        <v>#VALUE!</v>
      </c>
      <c r="AY469" s="1030" t="e">
        <f t="shared" si="405"/>
        <v>#VALUE!</v>
      </c>
      <c r="AZ469" s="1030" t="e">
        <f t="shared" si="405"/>
        <v>#VALUE!</v>
      </c>
      <c r="BA469" s="1030" t="e">
        <f t="shared" si="405"/>
        <v>#VALUE!</v>
      </c>
      <c r="BB469" s="1030" t="e">
        <f t="shared" si="405"/>
        <v>#VALUE!</v>
      </c>
      <c r="BC469" s="1030" t="e">
        <f t="shared" si="405"/>
        <v>#VALUE!</v>
      </c>
      <c r="BD469" s="1030" t="e">
        <f t="shared" si="405"/>
        <v>#VALUE!</v>
      </c>
      <c r="BE469" s="1030" t="e">
        <f t="shared" si="405"/>
        <v>#VALUE!</v>
      </c>
      <c r="BF469" s="1030" t="e">
        <f t="shared" si="405"/>
        <v>#VALUE!</v>
      </c>
      <c r="BG469" s="1030" t="e">
        <f t="shared" si="405"/>
        <v>#VALUE!</v>
      </c>
      <c r="BH469" s="1030" t="e">
        <f t="shared" si="405"/>
        <v>#VALUE!</v>
      </c>
      <c r="BI469" s="1030" t="e">
        <f t="shared" si="405"/>
        <v>#VALUE!</v>
      </c>
      <c r="BJ469" s="1030" t="e">
        <f t="shared" si="405"/>
        <v>#VALUE!</v>
      </c>
      <c r="BK469" s="1030" t="e">
        <f t="shared" si="405"/>
        <v>#VALUE!</v>
      </c>
      <c r="BL469" s="1030" t="e">
        <f t="shared" si="405"/>
        <v>#VALUE!</v>
      </c>
      <c r="BM469" s="1030" t="e">
        <f t="shared" si="405"/>
        <v>#VALUE!</v>
      </c>
      <c r="BN469" s="1030" t="e">
        <f t="shared" si="405"/>
        <v>#VALUE!</v>
      </c>
      <c r="BO469" s="1030" t="e">
        <f t="shared" si="405"/>
        <v>#VALUE!</v>
      </c>
    </row>
    <row r="470" spans="2:67">
      <c r="B470" s="728" t="s">
        <v>1183</v>
      </c>
      <c r="C470" s="58" t="s">
        <v>613</v>
      </c>
      <c r="D470" s="689"/>
      <c r="E470" s="667"/>
      <c r="F470" s="874"/>
      <c r="G470" s="1018"/>
      <c r="H470" s="1019"/>
      <c r="I470" s="1019"/>
      <c r="J470" s="1019"/>
      <c r="K470" s="1019"/>
      <c r="L470" s="1019"/>
      <c r="M470" s="1019"/>
      <c r="N470" s="1019"/>
      <c r="O470" s="1019"/>
      <c r="P470" s="1019"/>
      <c r="Q470" s="1019"/>
      <c r="R470" s="1019"/>
      <c r="S470" s="1019"/>
      <c r="T470" s="1019"/>
      <c r="U470" s="1019"/>
      <c r="V470" s="1019"/>
      <c r="W470" s="1019"/>
      <c r="X470" s="1019"/>
      <c r="Y470" s="1019"/>
      <c r="Z470" s="1019"/>
      <c r="AA470" s="1019"/>
      <c r="AB470" s="1019"/>
      <c r="AC470" s="1019"/>
      <c r="AD470" s="1019"/>
      <c r="AE470" s="1019"/>
      <c r="AF470" s="1019"/>
      <c r="AG470" s="1019"/>
      <c r="AH470" s="1019"/>
      <c r="AI470" s="1019"/>
      <c r="AJ470" s="1019"/>
      <c r="AK470" s="1019"/>
      <c r="AL470" s="1019"/>
      <c r="AM470" s="1019"/>
      <c r="AN470" s="1019"/>
      <c r="AO470" s="1019"/>
      <c r="AP470" s="1019"/>
      <c r="AQ470" s="1019"/>
      <c r="AR470" s="1019"/>
      <c r="AS470" s="1019"/>
      <c r="AT470" s="1019"/>
      <c r="AU470" s="1019"/>
      <c r="AV470" s="1019"/>
      <c r="AW470" s="1019"/>
      <c r="AX470" s="1019"/>
      <c r="AY470" s="1019"/>
      <c r="AZ470" s="1019"/>
      <c r="BA470" s="1019"/>
      <c r="BB470" s="1019"/>
      <c r="BC470" s="1019"/>
      <c r="BD470" s="1019"/>
      <c r="BE470" s="1019"/>
      <c r="BF470" s="1019"/>
      <c r="BG470" s="1019"/>
      <c r="BH470" s="1019"/>
      <c r="BI470" s="1019"/>
      <c r="BJ470" s="1019"/>
      <c r="BK470" s="1019"/>
      <c r="BL470" s="1019"/>
      <c r="BM470" s="1019"/>
      <c r="BN470" s="1019"/>
      <c r="BO470" s="1020"/>
    </row>
    <row r="471" spans="2:67">
      <c r="B471" s="728" t="s">
        <v>1184</v>
      </c>
      <c r="C471" s="60"/>
      <c r="D471" s="686" t="s">
        <v>1323</v>
      </c>
      <c r="E471" s="667" t="s">
        <v>1321</v>
      </c>
      <c r="F471" s="692"/>
      <c r="G471" s="1030" t="e">
        <f t="shared" ref="G471:AK471" si="406">IF(AND(G435="",G507=""),"",IF(G435=0,"not appl.",G507*1000/G435))</f>
        <v>#VALUE!</v>
      </c>
      <c r="H471" s="1030" t="e">
        <f t="shared" si="406"/>
        <v>#VALUE!</v>
      </c>
      <c r="I471" s="1030" t="e">
        <f t="shared" si="406"/>
        <v>#VALUE!</v>
      </c>
      <c r="J471" s="1030" t="e">
        <f t="shared" si="406"/>
        <v>#VALUE!</v>
      </c>
      <c r="K471" s="1030" t="e">
        <f t="shared" si="406"/>
        <v>#VALUE!</v>
      </c>
      <c r="L471" s="1030" t="e">
        <f t="shared" si="406"/>
        <v>#VALUE!</v>
      </c>
      <c r="M471" s="1030" t="e">
        <f t="shared" si="406"/>
        <v>#VALUE!</v>
      </c>
      <c r="N471" s="1030" t="e">
        <f t="shared" si="406"/>
        <v>#VALUE!</v>
      </c>
      <c r="O471" s="1030" t="e">
        <f t="shared" si="406"/>
        <v>#VALUE!</v>
      </c>
      <c r="P471" s="1030" t="e">
        <f t="shared" si="406"/>
        <v>#VALUE!</v>
      </c>
      <c r="Q471" s="1030" t="e">
        <f t="shared" si="406"/>
        <v>#VALUE!</v>
      </c>
      <c r="R471" s="1030" t="e">
        <f t="shared" si="406"/>
        <v>#VALUE!</v>
      </c>
      <c r="S471" s="1030" t="e">
        <f t="shared" si="406"/>
        <v>#VALUE!</v>
      </c>
      <c r="T471" s="1030" t="e">
        <f t="shared" si="406"/>
        <v>#VALUE!</v>
      </c>
      <c r="U471" s="1030" t="e">
        <f t="shared" si="406"/>
        <v>#VALUE!</v>
      </c>
      <c r="V471" s="1030" t="e">
        <f t="shared" si="406"/>
        <v>#VALUE!</v>
      </c>
      <c r="W471" s="1030" t="e">
        <f t="shared" si="406"/>
        <v>#VALUE!</v>
      </c>
      <c r="X471" s="1030" t="e">
        <f t="shared" si="406"/>
        <v>#VALUE!</v>
      </c>
      <c r="Y471" s="1030" t="e">
        <f t="shared" si="406"/>
        <v>#VALUE!</v>
      </c>
      <c r="Z471" s="1030" t="e">
        <f t="shared" si="406"/>
        <v>#VALUE!</v>
      </c>
      <c r="AA471" s="1030" t="e">
        <f t="shared" si="406"/>
        <v>#VALUE!</v>
      </c>
      <c r="AB471" s="1030" t="e">
        <f t="shared" si="406"/>
        <v>#VALUE!</v>
      </c>
      <c r="AC471" s="1030" t="e">
        <f t="shared" si="406"/>
        <v>#VALUE!</v>
      </c>
      <c r="AD471" s="1030" t="e">
        <f t="shared" si="406"/>
        <v>#VALUE!</v>
      </c>
      <c r="AE471" s="1030" t="e">
        <f t="shared" si="406"/>
        <v>#VALUE!</v>
      </c>
      <c r="AF471" s="1030" t="e">
        <f t="shared" si="406"/>
        <v>#VALUE!</v>
      </c>
      <c r="AG471" s="1030" t="e">
        <f t="shared" si="406"/>
        <v>#VALUE!</v>
      </c>
      <c r="AH471" s="1030" t="e">
        <f t="shared" si="406"/>
        <v>#VALUE!</v>
      </c>
      <c r="AI471" s="1030" t="e">
        <f t="shared" si="406"/>
        <v>#VALUE!</v>
      </c>
      <c r="AJ471" s="1030" t="e">
        <f t="shared" si="406"/>
        <v>#VALUE!</v>
      </c>
      <c r="AK471" s="1030" t="e">
        <f t="shared" si="406"/>
        <v>#VALUE!</v>
      </c>
      <c r="AL471" s="1030" t="e">
        <f>IF(AND(AL435="",AL507=""),"",IF(AL435=0,"not appl.",AL507*1000/AL435))</f>
        <v>#VALUE!</v>
      </c>
      <c r="AM471" s="1030" t="e">
        <f>IF(AND(AM435="",AM507=""),"",IF(AM435=0,"not appl.",AM507*1000/AM435))</f>
        <v>#VALUE!</v>
      </c>
      <c r="AN471" s="1030" t="e">
        <f>IF(AND(AN435="",AN507=""),"",IF(AN435=0,"not appl.",AN507*1000/AN435))</f>
        <v>#VALUE!</v>
      </c>
      <c r="AO471" s="1030" t="e">
        <f>IF(AND(AO435="",AO507=""),"",IF(AO435=0,"not appl.",AO507*1000/AO435))</f>
        <v>#VALUE!</v>
      </c>
      <c r="AP471" s="1030" t="e">
        <f>IF(AND(AP435="",AP507=""),"",IF(AP435=0,"not appl.",AP507*1000/AP435))</f>
        <v>#VALUE!</v>
      </c>
      <c r="AQ471" s="1030" t="e">
        <f t="shared" ref="AQ471:BO471" si="407">IF(AND(AQ435="",AQ507=""),"",IF(AQ435=0,"not appl.",AQ507*1000/AQ435))</f>
        <v>#VALUE!</v>
      </c>
      <c r="AR471" s="1030" t="e">
        <f t="shared" si="407"/>
        <v>#VALUE!</v>
      </c>
      <c r="AS471" s="1030" t="e">
        <f t="shared" si="407"/>
        <v>#VALUE!</v>
      </c>
      <c r="AT471" s="1030" t="e">
        <f t="shared" si="407"/>
        <v>#VALUE!</v>
      </c>
      <c r="AU471" s="1030" t="e">
        <f t="shared" si="407"/>
        <v>#VALUE!</v>
      </c>
      <c r="AV471" s="1030" t="e">
        <f t="shared" si="407"/>
        <v>#VALUE!</v>
      </c>
      <c r="AW471" s="1030" t="e">
        <f t="shared" si="407"/>
        <v>#VALUE!</v>
      </c>
      <c r="AX471" s="1030" t="e">
        <f t="shared" si="407"/>
        <v>#VALUE!</v>
      </c>
      <c r="AY471" s="1030" t="e">
        <f t="shared" si="407"/>
        <v>#VALUE!</v>
      </c>
      <c r="AZ471" s="1030" t="e">
        <f t="shared" si="407"/>
        <v>#VALUE!</v>
      </c>
      <c r="BA471" s="1030" t="e">
        <f t="shared" si="407"/>
        <v>#VALUE!</v>
      </c>
      <c r="BB471" s="1030" t="e">
        <f t="shared" si="407"/>
        <v>#VALUE!</v>
      </c>
      <c r="BC471" s="1030" t="e">
        <f t="shared" si="407"/>
        <v>#VALUE!</v>
      </c>
      <c r="BD471" s="1030" t="e">
        <f t="shared" si="407"/>
        <v>#VALUE!</v>
      </c>
      <c r="BE471" s="1030" t="e">
        <f t="shared" si="407"/>
        <v>#VALUE!</v>
      </c>
      <c r="BF471" s="1030" t="e">
        <f t="shared" si="407"/>
        <v>#VALUE!</v>
      </c>
      <c r="BG471" s="1030" t="e">
        <f t="shared" si="407"/>
        <v>#VALUE!</v>
      </c>
      <c r="BH471" s="1030" t="e">
        <f t="shared" si="407"/>
        <v>#VALUE!</v>
      </c>
      <c r="BI471" s="1030" t="e">
        <f t="shared" si="407"/>
        <v>#VALUE!</v>
      </c>
      <c r="BJ471" s="1030" t="e">
        <f t="shared" si="407"/>
        <v>#VALUE!</v>
      </c>
      <c r="BK471" s="1030" t="e">
        <f t="shared" si="407"/>
        <v>#VALUE!</v>
      </c>
      <c r="BL471" s="1030" t="e">
        <f t="shared" si="407"/>
        <v>#VALUE!</v>
      </c>
      <c r="BM471" s="1030" t="e">
        <f t="shared" si="407"/>
        <v>#VALUE!</v>
      </c>
      <c r="BN471" s="1030" t="e">
        <f t="shared" si="407"/>
        <v>#VALUE!</v>
      </c>
      <c r="BO471" s="1030" t="e">
        <f t="shared" si="407"/>
        <v>#VALUE!</v>
      </c>
    </row>
    <row r="472" spans="2:67">
      <c r="B472" s="728">
        <v>312</v>
      </c>
      <c r="C472" s="59" t="s">
        <v>69</v>
      </c>
      <c r="D472" s="686"/>
      <c r="E472" s="667"/>
      <c r="F472" s="874"/>
      <c r="G472" s="1018"/>
      <c r="H472" s="1019"/>
      <c r="I472" s="1019"/>
      <c r="J472" s="1019"/>
      <c r="K472" s="1019"/>
      <c r="L472" s="1019"/>
      <c r="M472" s="1019"/>
      <c r="N472" s="1019"/>
      <c r="O472" s="1019"/>
      <c r="P472" s="1019"/>
      <c r="Q472" s="1019"/>
      <c r="R472" s="1019"/>
      <c r="S472" s="1019"/>
      <c r="T472" s="1019"/>
      <c r="U472" s="1019"/>
      <c r="V472" s="1019"/>
      <c r="W472" s="1019"/>
      <c r="X472" s="1019"/>
      <c r="Y472" s="1019"/>
      <c r="Z472" s="1019"/>
      <c r="AA472" s="1019"/>
      <c r="AB472" s="1019"/>
      <c r="AC472" s="1019"/>
      <c r="AD472" s="1019"/>
      <c r="AE472" s="1019"/>
      <c r="AF472" s="1019"/>
      <c r="AG472" s="1019"/>
      <c r="AH472" s="1019"/>
      <c r="AI472" s="1019"/>
      <c r="AJ472" s="1019"/>
      <c r="AK472" s="1019"/>
      <c r="AL472" s="1019"/>
      <c r="AM472" s="1019"/>
      <c r="AN472" s="1019"/>
      <c r="AO472" s="1019"/>
      <c r="AP472" s="1019"/>
      <c r="AQ472" s="1019"/>
      <c r="AR472" s="1019"/>
      <c r="AS472" s="1019"/>
      <c r="AT472" s="1019"/>
      <c r="AU472" s="1019"/>
      <c r="AV472" s="1019"/>
      <c r="AW472" s="1019"/>
      <c r="AX472" s="1019"/>
      <c r="AY472" s="1019"/>
      <c r="AZ472" s="1019"/>
      <c r="BA472" s="1019"/>
      <c r="BB472" s="1019"/>
      <c r="BC472" s="1019"/>
      <c r="BD472" s="1019"/>
      <c r="BE472" s="1019"/>
      <c r="BF472" s="1019"/>
      <c r="BG472" s="1019"/>
      <c r="BH472" s="1019"/>
      <c r="BI472" s="1019"/>
      <c r="BJ472" s="1019"/>
      <c r="BK472" s="1019"/>
      <c r="BL472" s="1019"/>
      <c r="BM472" s="1019"/>
      <c r="BN472" s="1019"/>
      <c r="BO472" s="1020"/>
    </row>
    <row r="473" spans="2:67">
      <c r="B473" s="728" t="s">
        <v>85</v>
      </c>
      <c r="C473" s="667"/>
      <c r="D473" s="686" t="s">
        <v>1120</v>
      </c>
      <c r="E473" s="667" t="s">
        <v>1321</v>
      </c>
      <c r="F473" s="838"/>
      <c r="G473" s="1030" t="e">
        <f t="shared" ref="G473:AK473" si="408">IF(AND(G437="",G509=""),"",IF(G437=0,"not appl.",G509*1000/G437))</f>
        <v>#VALUE!</v>
      </c>
      <c r="H473" s="1030" t="e">
        <f t="shared" si="408"/>
        <v>#VALUE!</v>
      </c>
      <c r="I473" s="1030" t="e">
        <f t="shared" si="408"/>
        <v>#VALUE!</v>
      </c>
      <c r="J473" s="1030" t="e">
        <f t="shared" si="408"/>
        <v>#VALUE!</v>
      </c>
      <c r="K473" s="1030" t="e">
        <f t="shared" si="408"/>
        <v>#VALUE!</v>
      </c>
      <c r="L473" s="1030" t="e">
        <f t="shared" si="408"/>
        <v>#VALUE!</v>
      </c>
      <c r="M473" s="1030" t="e">
        <f t="shared" si="408"/>
        <v>#VALUE!</v>
      </c>
      <c r="N473" s="1030" t="e">
        <f t="shared" si="408"/>
        <v>#VALUE!</v>
      </c>
      <c r="O473" s="1030" t="e">
        <f t="shared" si="408"/>
        <v>#VALUE!</v>
      </c>
      <c r="P473" s="1030" t="e">
        <f t="shared" si="408"/>
        <v>#VALUE!</v>
      </c>
      <c r="Q473" s="1030" t="e">
        <f t="shared" si="408"/>
        <v>#VALUE!</v>
      </c>
      <c r="R473" s="1030" t="e">
        <f t="shared" si="408"/>
        <v>#VALUE!</v>
      </c>
      <c r="S473" s="1030" t="e">
        <f t="shared" si="408"/>
        <v>#VALUE!</v>
      </c>
      <c r="T473" s="1030" t="e">
        <f t="shared" si="408"/>
        <v>#VALUE!</v>
      </c>
      <c r="U473" s="1030" t="e">
        <f t="shared" si="408"/>
        <v>#VALUE!</v>
      </c>
      <c r="V473" s="1030" t="e">
        <f t="shared" si="408"/>
        <v>#VALUE!</v>
      </c>
      <c r="W473" s="1030" t="e">
        <f t="shared" si="408"/>
        <v>#VALUE!</v>
      </c>
      <c r="X473" s="1030" t="e">
        <f t="shared" si="408"/>
        <v>#VALUE!</v>
      </c>
      <c r="Y473" s="1030" t="e">
        <f t="shared" si="408"/>
        <v>#VALUE!</v>
      </c>
      <c r="Z473" s="1030" t="e">
        <f t="shared" si="408"/>
        <v>#VALUE!</v>
      </c>
      <c r="AA473" s="1030" t="e">
        <f t="shared" si="408"/>
        <v>#VALUE!</v>
      </c>
      <c r="AB473" s="1030" t="e">
        <f t="shared" si="408"/>
        <v>#VALUE!</v>
      </c>
      <c r="AC473" s="1030" t="e">
        <f t="shared" si="408"/>
        <v>#VALUE!</v>
      </c>
      <c r="AD473" s="1030" t="e">
        <f t="shared" si="408"/>
        <v>#VALUE!</v>
      </c>
      <c r="AE473" s="1030" t="e">
        <f t="shared" si="408"/>
        <v>#VALUE!</v>
      </c>
      <c r="AF473" s="1030" t="e">
        <f t="shared" si="408"/>
        <v>#VALUE!</v>
      </c>
      <c r="AG473" s="1030" t="e">
        <f t="shared" si="408"/>
        <v>#VALUE!</v>
      </c>
      <c r="AH473" s="1030" t="e">
        <f t="shared" si="408"/>
        <v>#VALUE!</v>
      </c>
      <c r="AI473" s="1030" t="e">
        <f t="shared" si="408"/>
        <v>#VALUE!</v>
      </c>
      <c r="AJ473" s="1030" t="e">
        <f t="shared" si="408"/>
        <v>#VALUE!</v>
      </c>
      <c r="AK473" s="1030" t="e">
        <f t="shared" si="408"/>
        <v>#VALUE!</v>
      </c>
      <c r="AL473" s="1030" t="e">
        <f t="shared" ref="AL473:AP475" si="409">IF(AND(AL437="",AL509=""),"",IF(AL437=0,"not appl.",AL509*1000/AL437))</f>
        <v>#VALUE!</v>
      </c>
      <c r="AM473" s="1030" t="e">
        <f t="shared" si="409"/>
        <v>#VALUE!</v>
      </c>
      <c r="AN473" s="1030" t="e">
        <f t="shared" si="409"/>
        <v>#VALUE!</v>
      </c>
      <c r="AO473" s="1030" t="e">
        <f t="shared" si="409"/>
        <v>#VALUE!</v>
      </c>
      <c r="AP473" s="1030" t="e">
        <f t="shared" si="409"/>
        <v>#VALUE!</v>
      </c>
      <c r="AQ473" s="1030" t="e">
        <f t="shared" ref="AQ473:BO473" si="410">IF(AND(AQ437="",AQ509=""),"",IF(AQ437=0,"not appl.",AQ509*1000/AQ437))</f>
        <v>#VALUE!</v>
      </c>
      <c r="AR473" s="1030" t="e">
        <f t="shared" si="410"/>
        <v>#VALUE!</v>
      </c>
      <c r="AS473" s="1030" t="e">
        <f t="shared" si="410"/>
        <v>#VALUE!</v>
      </c>
      <c r="AT473" s="1030" t="e">
        <f t="shared" si="410"/>
        <v>#VALUE!</v>
      </c>
      <c r="AU473" s="1030" t="e">
        <f t="shared" si="410"/>
        <v>#VALUE!</v>
      </c>
      <c r="AV473" s="1030" t="e">
        <f t="shared" si="410"/>
        <v>#VALUE!</v>
      </c>
      <c r="AW473" s="1030" t="e">
        <f t="shared" si="410"/>
        <v>#VALUE!</v>
      </c>
      <c r="AX473" s="1030" t="e">
        <f t="shared" si="410"/>
        <v>#VALUE!</v>
      </c>
      <c r="AY473" s="1030" t="e">
        <f t="shared" si="410"/>
        <v>#VALUE!</v>
      </c>
      <c r="AZ473" s="1030" t="e">
        <f t="shared" si="410"/>
        <v>#VALUE!</v>
      </c>
      <c r="BA473" s="1030" t="e">
        <f t="shared" si="410"/>
        <v>#VALUE!</v>
      </c>
      <c r="BB473" s="1030" t="e">
        <f t="shared" si="410"/>
        <v>#VALUE!</v>
      </c>
      <c r="BC473" s="1030" t="e">
        <f t="shared" si="410"/>
        <v>#VALUE!</v>
      </c>
      <c r="BD473" s="1030" t="e">
        <f t="shared" si="410"/>
        <v>#VALUE!</v>
      </c>
      <c r="BE473" s="1030" t="e">
        <f t="shared" si="410"/>
        <v>#VALUE!</v>
      </c>
      <c r="BF473" s="1030" t="e">
        <f t="shared" si="410"/>
        <v>#VALUE!</v>
      </c>
      <c r="BG473" s="1030" t="e">
        <f t="shared" si="410"/>
        <v>#VALUE!</v>
      </c>
      <c r="BH473" s="1030" t="e">
        <f t="shared" si="410"/>
        <v>#VALUE!</v>
      </c>
      <c r="BI473" s="1030" t="e">
        <f t="shared" si="410"/>
        <v>#VALUE!</v>
      </c>
      <c r="BJ473" s="1030" t="e">
        <f t="shared" si="410"/>
        <v>#VALUE!</v>
      </c>
      <c r="BK473" s="1030" t="e">
        <f t="shared" si="410"/>
        <v>#VALUE!</v>
      </c>
      <c r="BL473" s="1030" t="e">
        <f t="shared" si="410"/>
        <v>#VALUE!</v>
      </c>
      <c r="BM473" s="1030" t="e">
        <f t="shared" si="410"/>
        <v>#VALUE!</v>
      </c>
      <c r="BN473" s="1030" t="e">
        <f t="shared" si="410"/>
        <v>#VALUE!</v>
      </c>
      <c r="BO473" s="1030" t="e">
        <f t="shared" si="410"/>
        <v>#VALUE!</v>
      </c>
    </row>
    <row r="474" spans="2:67" ht="14.25">
      <c r="B474" s="728" t="s">
        <v>86</v>
      </c>
      <c r="C474" s="667"/>
      <c r="D474" s="686" t="s">
        <v>73</v>
      </c>
      <c r="E474" s="667" t="s">
        <v>189</v>
      </c>
      <c r="F474" s="838"/>
      <c r="G474" s="1030" t="e">
        <f t="shared" ref="G474:AK474" si="411">IF(AND(G438="",G510=""),"",IF(G438=0,"not appl.",G510*1000/G438))</f>
        <v>#VALUE!</v>
      </c>
      <c r="H474" s="1030" t="e">
        <f t="shared" si="411"/>
        <v>#VALUE!</v>
      </c>
      <c r="I474" s="1030" t="e">
        <f t="shared" si="411"/>
        <v>#VALUE!</v>
      </c>
      <c r="J474" s="1030" t="e">
        <f t="shared" si="411"/>
        <v>#VALUE!</v>
      </c>
      <c r="K474" s="1030" t="e">
        <f t="shared" si="411"/>
        <v>#VALUE!</v>
      </c>
      <c r="L474" s="1030" t="e">
        <f t="shared" si="411"/>
        <v>#VALUE!</v>
      </c>
      <c r="M474" s="1030" t="e">
        <f t="shared" si="411"/>
        <v>#VALUE!</v>
      </c>
      <c r="N474" s="1030" t="e">
        <f t="shared" si="411"/>
        <v>#VALUE!</v>
      </c>
      <c r="O474" s="1030" t="e">
        <f t="shared" si="411"/>
        <v>#VALUE!</v>
      </c>
      <c r="P474" s="1030" t="e">
        <f t="shared" si="411"/>
        <v>#VALUE!</v>
      </c>
      <c r="Q474" s="1030" t="e">
        <f t="shared" si="411"/>
        <v>#VALUE!</v>
      </c>
      <c r="R474" s="1030" t="e">
        <f t="shared" si="411"/>
        <v>#VALUE!</v>
      </c>
      <c r="S474" s="1030" t="e">
        <f t="shared" si="411"/>
        <v>#VALUE!</v>
      </c>
      <c r="T474" s="1030" t="e">
        <f t="shared" si="411"/>
        <v>#VALUE!</v>
      </c>
      <c r="U474" s="1030" t="e">
        <f t="shared" si="411"/>
        <v>#VALUE!</v>
      </c>
      <c r="V474" s="1030" t="e">
        <f t="shared" si="411"/>
        <v>#VALUE!</v>
      </c>
      <c r="W474" s="1030" t="e">
        <f t="shared" si="411"/>
        <v>#VALUE!</v>
      </c>
      <c r="X474" s="1030" t="e">
        <f t="shared" si="411"/>
        <v>#VALUE!</v>
      </c>
      <c r="Y474" s="1030" t="e">
        <f t="shared" si="411"/>
        <v>#VALUE!</v>
      </c>
      <c r="Z474" s="1030" t="e">
        <f t="shared" si="411"/>
        <v>#VALUE!</v>
      </c>
      <c r="AA474" s="1030" t="e">
        <f t="shared" si="411"/>
        <v>#VALUE!</v>
      </c>
      <c r="AB474" s="1030" t="e">
        <f t="shared" si="411"/>
        <v>#VALUE!</v>
      </c>
      <c r="AC474" s="1030" t="e">
        <f t="shared" si="411"/>
        <v>#VALUE!</v>
      </c>
      <c r="AD474" s="1030" t="e">
        <f t="shared" si="411"/>
        <v>#VALUE!</v>
      </c>
      <c r="AE474" s="1030" t="e">
        <f t="shared" si="411"/>
        <v>#VALUE!</v>
      </c>
      <c r="AF474" s="1030" t="e">
        <f t="shared" si="411"/>
        <v>#VALUE!</v>
      </c>
      <c r="AG474" s="1030" t="e">
        <f t="shared" si="411"/>
        <v>#VALUE!</v>
      </c>
      <c r="AH474" s="1030" t="e">
        <f t="shared" si="411"/>
        <v>#VALUE!</v>
      </c>
      <c r="AI474" s="1030" t="e">
        <f t="shared" si="411"/>
        <v>#VALUE!</v>
      </c>
      <c r="AJ474" s="1030" t="e">
        <f t="shared" si="411"/>
        <v>#VALUE!</v>
      </c>
      <c r="AK474" s="1030" t="e">
        <f t="shared" si="411"/>
        <v>#VALUE!</v>
      </c>
      <c r="AL474" s="1030" t="e">
        <f t="shared" si="409"/>
        <v>#VALUE!</v>
      </c>
      <c r="AM474" s="1030" t="e">
        <f t="shared" si="409"/>
        <v>#VALUE!</v>
      </c>
      <c r="AN474" s="1030" t="e">
        <f t="shared" si="409"/>
        <v>#VALUE!</v>
      </c>
      <c r="AO474" s="1030" t="e">
        <f t="shared" si="409"/>
        <v>#VALUE!</v>
      </c>
      <c r="AP474" s="1030" t="e">
        <f t="shared" si="409"/>
        <v>#VALUE!</v>
      </c>
      <c r="AQ474" s="1030" t="e">
        <f t="shared" ref="AQ474:BO474" si="412">IF(AND(AQ438="",AQ510=""),"",IF(AQ438=0,"not appl.",AQ510*1000/AQ438))</f>
        <v>#VALUE!</v>
      </c>
      <c r="AR474" s="1030" t="e">
        <f t="shared" si="412"/>
        <v>#VALUE!</v>
      </c>
      <c r="AS474" s="1030" t="e">
        <f t="shared" si="412"/>
        <v>#VALUE!</v>
      </c>
      <c r="AT474" s="1030" t="e">
        <f t="shared" si="412"/>
        <v>#VALUE!</v>
      </c>
      <c r="AU474" s="1030" t="e">
        <f t="shared" si="412"/>
        <v>#VALUE!</v>
      </c>
      <c r="AV474" s="1030" t="e">
        <f t="shared" si="412"/>
        <v>#VALUE!</v>
      </c>
      <c r="AW474" s="1030" t="e">
        <f t="shared" si="412"/>
        <v>#VALUE!</v>
      </c>
      <c r="AX474" s="1030" t="e">
        <f t="shared" si="412"/>
        <v>#VALUE!</v>
      </c>
      <c r="AY474" s="1030" t="e">
        <f t="shared" si="412"/>
        <v>#VALUE!</v>
      </c>
      <c r="AZ474" s="1030" t="e">
        <f t="shared" si="412"/>
        <v>#VALUE!</v>
      </c>
      <c r="BA474" s="1030" t="e">
        <f t="shared" si="412"/>
        <v>#VALUE!</v>
      </c>
      <c r="BB474" s="1030" t="e">
        <f t="shared" si="412"/>
        <v>#VALUE!</v>
      </c>
      <c r="BC474" s="1030" t="e">
        <f t="shared" si="412"/>
        <v>#VALUE!</v>
      </c>
      <c r="BD474" s="1030" t="e">
        <f t="shared" si="412"/>
        <v>#VALUE!</v>
      </c>
      <c r="BE474" s="1030" t="e">
        <f t="shared" si="412"/>
        <v>#VALUE!</v>
      </c>
      <c r="BF474" s="1030" t="e">
        <f t="shared" si="412"/>
        <v>#VALUE!</v>
      </c>
      <c r="BG474" s="1030" t="e">
        <f t="shared" si="412"/>
        <v>#VALUE!</v>
      </c>
      <c r="BH474" s="1030" t="e">
        <f t="shared" si="412"/>
        <v>#VALUE!</v>
      </c>
      <c r="BI474" s="1030" t="e">
        <f t="shared" si="412"/>
        <v>#VALUE!</v>
      </c>
      <c r="BJ474" s="1030" t="e">
        <f t="shared" si="412"/>
        <v>#VALUE!</v>
      </c>
      <c r="BK474" s="1030" t="e">
        <f t="shared" si="412"/>
        <v>#VALUE!</v>
      </c>
      <c r="BL474" s="1030" t="e">
        <f t="shared" si="412"/>
        <v>#VALUE!</v>
      </c>
      <c r="BM474" s="1030" t="e">
        <f t="shared" si="412"/>
        <v>#VALUE!</v>
      </c>
      <c r="BN474" s="1030" t="e">
        <f t="shared" si="412"/>
        <v>#VALUE!</v>
      </c>
      <c r="BO474" s="1030" t="e">
        <f t="shared" si="412"/>
        <v>#VALUE!</v>
      </c>
    </row>
    <row r="475" spans="2:67">
      <c r="B475" s="728" t="s">
        <v>1309</v>
      </c>
      <c r="C475" s="667"/>
      <c r="D475" s="686" t="s">
        <v>1306</v>
      </c>
      <c r="E475" s="667" t="s">
        <v>1321</v>
      </c>
      <c r="F475" s="874"/>
      <c r="G475" s="1030" t="e">
        <f t="shared" ref="G475:AK475" si="413">IF(AND(G439="",G511=""),"",IF(G439=0,"not appl.",G511*1000/G439))</f>
        <v>#VALUE!</v>
      </c>
      <c r="H475" s="1030" t="e">
        <f t="shared" si="413"/>
        <v>#VALUE!</v>
      </c>
      <c r="I475" s="1030" t="e">
        <f t="shared" si="413"/>
        <v>#VALUE!</v>
      </c>
      <c r="J475" s="1030" t="e">
        <f t="shared" si="413"/>
        <v>#VALUE!</v>
      </c>
      <c r="K475" s="1030" t="e">
        <f t="shared" si="413"/>
        <v>#VALUE!</v>
      </c>
      <c r="L475" s="1030" t="e">
        <f t="shared" si="413"/>
        <v>#VALUE!</v>
      </c>
      <c r="M475" s="1030" t="e">
        <f t="shared" si="413"/>
        <v>#VALUE!</v>
      </c>
      <c r="N475" s="1030" t="e">
        <f t="shared" si="413"/>
        <v>#VALUE!</v>
      </c>
      <c r="O475" s="1030" t="e">
        <f t="shared" si="413"/>
        <v>#VALUE!</v>
      </c>
      <c r="P475" s="1030" t="e">
        <f t="shared" si="413"/>
        <v>#VALUE!</v>
      </c>
      <c r="Q475" s="1030" t="e">
        <f t="shared" si="413"/>
        <v>#VALUE!</v>
      </c>
      <c r="R475" s="1030" t="e">
        <f t="shared" si="413"/>
        <v>#VALUE!</v>
      </c>
      <c r="S475" s="1030" t="e">
        <f t="shared" si="413"/>
        <v>#VALUE!</v>
      </c>
      <c r="T475" s="1030" t="e">
        <f t="shared" si="413"/>
        <v>#VALUE!</v>
      </c>
      <c r="U475" s="1030" t="e">
        <f t="shared" si="413"/>
        <v>#VALUE!</v>
      </c>
      <c r="V475" s="1030" t="e">
        <f t="shared" si="413"/>
        <v>#VALUE!</v>
      </c>
      <c r="W475" s="1030" t="e">
        <f t="shared" si="413"/>
        <v>#VALUE!</v>
      </c>
      <c r="X475" s="1030" t="e">
        <f t="shared" si="413"/>
        <v>#VALUE!</v>
      </c>
      <c r="Y475" s="1030" t="e">
        <f t="shared" si="413"/>
        <v>#VALUE!</v>
      </c>
      <c r="Z475" s="1030" t="e">
        <f t="shared" si="413"/>
        <v>#VALUE!</v>
      </c>
      <c r="AA475" s="1030" t="e">
        <f t="shared" si="413"/>
        <v>#VALUE!</v>
      </c>
      <c r="AB475" s="1030" t="e">
        <f t="shared" si="413"/>
        <v>#VALUE!</v>
      </c>
      <c r="AC475" s="1030" t="e">
        <f t="shared" si="413"/>
        <v>#VALUE!</v>
      </c>
      <c r="AD475" s="1030" t="e">
        <f t="shared" si="413"/>
        <v>#VALUE!</v>
      </c>
      <c r="AE475" s="1030" t="e">
        <f t="shared" si="413"/>
        <v>#VALUE!</v>
      </c>
      <c r="AF475" s="1030" t="e">
        <f t="shared" si="413"/>
        <v>#VALUE!</v>
      </c>
      <c r="AG475" s="1030" t="e">
        <f t="shared" si="413"/>
        <v>#VALUE!</v>
      </c>
      <c r="AH475" s="1030" t="e">
        <f t="shared" si="413"/>
        <v>#VALUE!</v>
      </c>
      <c r="AI475" s="1030" t="e">
        <f t="shared" si="413"/>
        <v>#VALUE!</v>
      </c>
      <c r="AJ475" s="1030" t="e">
        <f t="shared" si="413"/>
        <v>#VALUE!</v>
      </c>
      <c r="AK475" s="1030" t="e">
        <f t="shared" si="413"/>
        <v>#VALUE!</v>
      </c>
      <c r="AL475" s="1030" t="e">
        <f t="shared" si="409"/>
        <v>#VALUE!</v>
      </c>
      <c r="AM475" s="1030" t="e">
        <f t="shared" si="409"/>
        <v>#VALUE!</v>
      </c>
      <c r="AN475" s="1030" t="e">
        <f t="shared" si="409"/>
        <v>#VALUE!</v>
      </c>
      <c r="AO475" s="1030" t="e">
        <f t="shared" si="409"/>
        <v>#VALUE!</v>
      </c>
      <c r="AP475" s="1030" t="e">
        <f t="shared" si="409"/>
        <v>#VALUE!</v>
      </c>
      <c r="AQ475" s="1030" t="e">
        <f t="shared" ref="AQ475:BO475" si="414">IF(AND(AQ439="",AQ511=""),"",IF(AQ439=0,"not appl.",AQ511*1000/AQ439))</f>
        <v>#VALUE!</v>
      </c>
      <c r="AR475" s="1030" t="e">
        <f t="shared" si="414"/>
        <v>#VALUE!</v>
      </c>
      <c r="AS475" s="1030" t="e">
        <f t="shared" si="414"/>
        <v>#VALUE!</v>
      </c>
      <c r="AT475" s="1030" t="e">
        <f t="shared" si="414"/>
        <v>#VALUE!</v>
      </c>
      <c r="AU475" s="1030" t="e">
        <f t="shared" si="414"/>
        <v>#VALUE!</v>
      </c>
      <c r="AV475" s="1030" t="e">
        <f t="shared" si="414"/>
        <v>#VALUE!</v>
      </c>
      <c r="AW475" s="1030" t="e">
        <f t="shared" si="414"/>
        <v>#VALUE!</v>
      </c>
      <c r="AX475" s="1030" t="e">
        <f t="shared" si="414"/>
        <v>#VALUE!</v>
      </c>
      <c r="AY475" s="1030" t="e">
        <f t="shared" si="414"/>
        <v>#VALUE!</v>
      </c>
      <c r="AZ475" s="1030" t="e">
        <f t="shared" si="414"/>
        <v>#VALUE!</v>
      </c>
      <c r="BA475" s="1030" t="e">
        <f t="shared" si="414"/>
        <v>#VALUE!</v>
      </c>
      <c r="BB475" s="1030" t="e">
        <f t="shared" si="414"/>
        <v>#VALUE!</v>
      </c>
      <c r="BC475" s="1030" t="e">
        <f t="shared" si="414"/>
        <v>#VALUE!</v>
      </c>
      <c r="BD475" s="1030" t="e">
        <f t="shared" si="414"/>
        <v>#VALUE!</v>
      </c>
      <c r="BE475" s="1030" t="e">
        <f t="shared" si="414"/>
        <v>#VALUE!</v>
      </c>
      <c r="BF475" s="1030" t="e">
        <f t="shared" si="414"/>
        <v>#VALUE!</v>
      </c>
      <c r="BG475" s="1030" t="e">
        <f t="shared" si="414"/>
        <v>#VALUE!</v>
      </c>
      <c r="BH475" s="1030" t="e">
        <f t="shared" si="414"/>
        <v>#VALUE!</v>
      </c>
      <c r="BI475" s="1030" t="e">
        <f t="shared" si="414"/>
        <v>#VALUE!</v>
      </c>
      <c r="BJ475" s="1030" t="e">
        <f t="shared" si="414"/>
        <v>#VALUE!</v>
      </c>
      <c r="BK475" s="1030" t="e">
        <f t="shared" si="414"/>
        <v>#VALUE!</v>
      </c>
      <c r="BL475" s="1030" t="e">
        <f t="shared" si="414"/>
        <v>#VALUE!</v>
      </c>
      <c r="BM475" s="1030" t="e">
        <f t="shared" si="414"/>
        <v>#VALUE!</v>
      </c>
      <c r="BN475" s="1030" t="e">
        <f t="shared" si="414"/>
        <v>#VALUE!</v>
      </c>
      <c r="BO475" s="1030" t="e">
        <f t="shared" si="414"/>
        <v>#VALUE!</v>
      </c>
    </row>
    <row r="476" spans="2:67">
      <c r="B476" s="728">
        <v>313</v>
      </c>
      <c r="C476" s="59" t="s">
        <v>842</v>
      </c>
      <c r="D476" s="686"/>
      <c r="E476" s="667"/>
      <c r="F476" s="874"/>
      <c r="G476" s="1018"/>
      <c r="H476" s="1019"/>
      <c r="I476" s="1019"/>
      <c r="J476" s="1019"/>
      <c r="K476" s="1019"/>
      <c r="L476" s="1019"/>
      <c r="M476" s="1019"/>
      <c r="N476" s="1019"/>
      <c r="O476" s="1019"/>
      <c r="P476" s="1019"/>
      <c r="Q476" s="1019"/>
      <c r="R476" s="1019"/>
      <c r="S476" s="1019"/>
      <c r="T476" s="1019"/>
      <c r="U476" s="1019"/>
      <c r="V476" s="1019"/>
      <c r="W476" s="1019"/>
      <c r="X476" s="1019"/>
      <c r="Y476" s="1019"/>
      <c r="Z476" s="1019"/>
      <c r="AA476" s="1019"/>
      <c r="AB476" s="1019"/>
      <c r="AC476" s="1019"/>
      <c r="AD476" s="1019"/>
      <c r="AE476" s="1019"/>
      <c r="AF476" s="1019"/>
      <c r="AG476" s="1019"/>
      <c r="AH476" s="1019"/>
      <c r="AI476" s="1019"/>
      <c r="AJ476" s="1019"/>
      <c r="AK476" s="1019"/>
      <c r="AL476" s="1019"/>
      <c r="AM476" s="1019"/>
      <c r="AN476" s="1019"/>
      <c r="AO476" s="1019"/>
      <c r="AP476" s="1019"/>
      <c r="AQ476" s="1019"/>
      <c r="AR476" s="1019"/>
      <c r="AS476" s="1019"/>
      <c r="AT476" s="1019"/>
      <c r="AU476" s="1019"/>
      <c r="AV476" s="1019"/>
      <c r="AW476" s="1019"/>
      <c r="AX476" s="1019"/>
      <c r="AY476" s="1019"/>
      <c r="AZ476" s="1019"/>
      <c r="BA476" s="1019"/>
      <c r="BB476" s="1019"/>
      <c r="BC476" s="1019"/>
      <c r="BD476" s="1019"/>
      <c r="BE476" s="1019"/>
      <c r="BF476" s="1019"/>
      <c r="BG476" s="1019"/>
      <c r="BH476" s="1019"/>
      <c r="BI476" s="1019"/>
      <c r="BJ476" s="1019"/>
      <c r="BK476" s="1019"/>
      <c r="BL476" s="1019"/>
      <c r="BM476" s="1019"/>
      <c r="BN476" s="1019"/>
      <c r="BO476" s="1020"/>
    </row>
    <row r="477" spans="2:67">
      <c r="B477" s="728" t="s">
        <v>764</v>
      </c>
      <c r="C477" s="58" t="s">
        <v>1337</v>
      </c>
      <c r="D477" s="686"/>
      <c r="E477" s="667"/>
      <c r="F477" s="874"/>
      <c r="G477" s="1018"/>
      <c r="H477" s="1019"/>
      <c r="I477" s="1019"/>
      <c r="J477" s="1019"/>
      <c r="K477" s="1019"/>
      <c r="L477" s="1019"/>
      <c r="M477" s="1019"/>
      <c r="N477" s="1019"/>
      <c r="O477" s="1019"/>
      <c r="P477" s="1019"/>
      <c r="Q477" s="1019"/>
      <c r="R477" s="1019"/>
      <c r="S477" s="1019"/>
      <c r="T477" s="1019"/>
      <c r="U477" s="1019"/>
      <c r="V477" s="1019"/>
      <c r="W477" s="1019"/>
      <c r="X477" s="1019"/>
      <c r="Y477" s="1019"/>
      <c r="Z477" s="1019"/>
      <c r="AA477" s="1019"/>
      <c r="AB477" s="1019"/>
      <c r="AC477" s="1019"/>
      <c r="AD477" s="1019"/>
      <c r="AE477" s="1019"/>
      <c r="AF477" s="1019"/>
      <c r="AG477" s="1019"/>
      <c r="AH477" s="1019"/>
      <c r="AI477" s="1019"/>
      <c r="AJ477" s="1019"/>
      <c r="AK477" s="1019"/>
      <c r="AL477" s="1019"/>
      <c r="AM477" s="1019"/>
      <c r="AN477" s="1019"/>
      <c r="AO477" s="1019"/>
      <c r="AP477" s="1019"/>
      <c r="AQ477" s="1019"/>
      <c r="AR477" s="1019"/>
      <c r="AS477" s="1019"/>
      <c r="AT477" s="1019"/>
      <c r="AU477" s="1019"/>
      <c r="AV477" s="1019"/>
      <c r="AW477" s="1019"/>
      <c r="AX477" s="1019"/>
      <c r="AY477" s="1019"/>
      <c r="AZ477" s="1019"/>
      <c r="BA477" s="1019"/>
      <c r="BB477" s="1019"/>
      <c r="BC477" s="1019"/>
      <c r="BD477" s="1019"/>
      <c r="BE477" s="1019"/>
      <c r="BF477" s="1019"/>
      <c r="BG477" s="1019"/>
      <c r="BH477" s="1019"/>
      <c r="BI477" s="1019"/>
      <c r="BJ477" s="1019"/>
      <c r="BK477" s="1019"/>
      <c r="BL477" s="1019"/>
      <c r="BM477" s="1019"/>
      <c r="BN477" s="1019"/>
      <c r="BO477" s="1020"/>
    </row>
    <row r="478" spans="2:67">
      <c r="B478" s="728" t="s">
        <v>87</v>
      </c>
      <c r="C478" s="667"/>
      <c r="D478" s="724" t="s">
        <v>1148</v>
      </c>
      <c r="E478" s="667" t="s">
        <v>1321</v>
      </c>
      <c r="F478" s="692"/>
      <c r="G478" s="1030" t="e">
        <f t="shared" ref="G478:AK478" si="415">IF(AND(G442="",G514=""),"",IF(G442=0,"not appl.",G514*1000/G442))</f>
        <v>#VALUE!</v>
      </c>
      <c r="H478" s="1030" t="e">
        <f t="shared" si="415"/>
        <v>#VALUE!</v>
      </c>
      <c r="I478" s="1030" t="e">
        <f t="shared" si="415"/>
        <v>#VALUE!</v>
      </c>
      <c r="J478" s="1030" t="e">
        <f t="shared" si="415"/>
        <v>#VALUE!</v>
      </c>
      <c r="K478" s="1030" t="e">
        <f t="shared" si="415"/>
        <v>#VALUE!</v>
      </c>
      <c r="L478" s="1030" t="e">
        <f t="shared" si="415"/>
        <v>#VALUE!</v>
      </c>
      <c r="M478" s="1030" t="e">
        <f t="shared" si="415"/>
        <v>#VALUE!</v>
      </c>
      <c r="N478" s="1030" t="e">
        <f t="shared" si="415"/>
        <v>#VALUE!</v>
      </c>
      <c r="O478" s="1030" t="e">
        <f t="shared" si="415"/>
        <v>#VALUE!</v>
      </c>
      <c r="P478" s="1030" t="e">
        <f t="shared" si="415"/>
        <v>#VALUE!</v>
      </c>
      <c r="Q478" s="1030" t="e">
        <f t="shared" si="415"/>
        <v>#VALUE!</v>
      </c>
      <c r="R478" s="1030" t="e">
        <f t="shared" si="415"/>
        <v>#VALUE!</v>
      </c>
      <c r="S478" s="1030" t="e">
        <f t="shared" si="415"/>
        <v>#VALUE!</v>
      </c>
      <c r="T478" s="1030" t="e">
        <f t="shared" si="415"/>
        <v>#VALUE!</v>
      </c>
      <c r="U478" s="1030" t="e">
        <f t="shared" si="415"/>
        <v>#VALUE!</v>
      </c>
      <c r="V478" s="1030" t="e">
        <f t="shared" si="415"/>
        <v>#VALUE!</v>
      </c>
      <c r="W478" s="1030" t="e">
        <f t="shared" si="415"/>
        <v>#VALUE!</v>
      </c>
      <c r="X478" s="1030" t="e">
        <f t="shared" si="415"/>
        <v>#VALUE!</v>
      </c>
      <c r="Y478" s="1030" t="e">
        <f t="shared" si="415"/>
        <v>#VALUE!</v>
      </c>
      <c r="Z478" s="1030" t="e">
        <f t="shared" si="415"/>
        <v>#VALUE!</v>
      </c>
      <c r="AA478" s="1030" t="e">
        <f t="shared" si="415"/>
        <v>#VALUE!</v>
      </c>
      <c r="AB478" s="1030" t="e">
        <f t="shared" si="415"/>
        <v>#VALUE!</v>
      </c>
      <c r="AC478" s="1030" t="e">
        <f t="shared" si="415"/>
        <v>#VALUE!</v>
      </c>
      <c r="AD478" s="1030" t="e">
        <f t="shared" si="415"/>
        <v>#VALUE!</v>
      </c>
      <c r="AE478" s="1030" t="e">
        <f t="shared" si="415"/>
        <v>#VALUE!</v>
      </c>
      <c r="AF478" s="1030" t="e">
        <f t="shared" si="415"/>
        <v>#VALUE!</v>
      </c>
      <c r="AG478" s="1030" t="e">
        <f t="shared" si="415"/>
        <v>#VALUE!</v>
      </c>
      <c r="AH478" s="1030" t="e">
        <f t="shared" si="415"/>
        <v>#VALUE!</v>
      </c>
      <c r="AI478" s="1030" t="e">
        <f t="shared" si="415"/>
        <v>#VALUE!</v>
      </c>
      <c r="AJ478" s="1030" t="e">
        <f t="shared" si="415"/>
        <v>#VALUE!</v>
      </c>
      <c r="AK478" s="1030" t="e">
        <f t="shared" si="415"/>
        <v>#VALUE!</v>
      </c>
      <c r="AL478" s="1030" t="e">
        <f t="shared" ref="AL478:AP483" si="416">IF(AND(AL442="",AL514=""),"",IF(AL442=0,"not appl.",AL514*1000/AL442))</f>
        <v>#VALUE!</v>
      </c>
      <c r="AM478" s="1030" t="e">
        <f t="shared" si="416"/>
        <v>#VALUE!</v>
      </c>
      <c r="AN478" s="1030" t="e">
        <f t="shared" si="416"/>
        <v>#VALUE!</v>
      </c>
      <c r="AO478" s="1030" t="e">
        <f t="shared" si="416"/>
        <v>#VALUE!</v>
      </c>
      <c r="AP478" s="1030" t="e">
        <f t="shared" si="416"/>
        <v>#VALUE!</v>
      </c>
      <c r="AQ478" s="1030" t="e">
        <f t="shared" ref="AQ478:BO478" si="417">IF(AND(AQ442="",AQ514=""),"",IF(AQ442=0,"not appl.",AQ514*1000/AQ442))</f>
        <v>#VALUE!</v>
      </c>
      <c r="AR478" s="1030" t="e">
        <f t="shared" si="417"/>
        <v>#VALUE!</v>
      </c>
      <c r="AS478" s="1030" t="e">
        <f t="shared" si="417"/>
        <v>#VALUE!</v>
      </c>
      <c r="AT478" s="1030" t="e">
        <f t="shared" si="417"/>
        <v>#VALUE!</v>
      </c>
      <c r="AU478" s="1030" t="e">
        <f t="shared" si="417"/>
        <v>#VALUE!</v>
      </c>
      <c r="AV478" s="1030" t="e">
        <f t="shared" si="417"/>
        <v>#VALUE!</v>
      </c>
      <c r="AW478" s="1030" t="e">
        <f t="shared" si="417"/>
        <v>#VALUE!</v>
      </c>
      <c r="AX478" s="1030" t="e">
        <f t="shared" si="417"/>
        <v>#VALUE!</v>
      </c>
      <c r="AY478" s="1030" t="e">
        <f t="shared" si="417"/>
        <v>#VALUE!</v>
      </c>
      <c r="AZ478" s="1030" t="e">
        <f t="shared" si="417"/>
        <v>#VALUE!</v>
      </c>
      <c r="BA478" s="1030" t="e">
        <f t="shared" si="417"/>
        <v>#VALUE!</v>
      </c>
      <c r="BB478" s="1030" t="e">
        <f t="shared" si="417"/>
        <v>#VALUE!</v>
      </c>
      <c r="BC478" s="1030" t="e">
        <f t="shared" si="417"/>
        <v>#VALUE!</v>
      </c>
      <c r="BD478" s="1030" t="e">
        <f t="shared" si="417"/>
        <v>#VALUE!</v>
      </c>
      <c r="BE478" s="1030" t="e">
        <f t="shared" si="417"/>
        <v>#VALUE!</v>
      </c>
      <c r="BF478" s="1030" t="e">
        <f t="shared" si="417"/>
        <v>#VALUE!</v>
      </c>
      <c r="BG478" s="1030" t="e">
        <f t="shared" si="417"/>
        <v>#VALUE!</v>
      </c>
      <c r="BH478" s="1030" t="e">
        <f t="shared" si="417"/>
        <v>#VALUE!</v>
      </c>
      <c r="BI478" s="1030" t="e">
        <f t="shared" si="417"/>
        <v>#VALUE!</v>
      </c>
      <c r="BJ478" s="1030" t="e">
        <f t="shared" si="417"/>
        <v>#VALUE!</v>
      </c>
      <c r="BK478" s="1030" t="e">
        <f t="shared" si="417"/>
        <v>#VALUE!</v>
      </c>
      <c r="BL478" s="1030" t="e">
        <f t="shared" si="417"/>
        <v>#VALUE!</v>
      </c>
      <c r="BM478" s="1030" t="e">
        <f t="shared" si="417"/>
        <v>#VALUE!</v>
      </c>
      <c r="BN478" s="1030" t="e">
        <f t="shared" si="417"/>
        <v>#VALUE!</v>
      </c>
      <c r="BO478" s="1030" t="e">
        <f t="shared" si="417"/>
        <v>#VALUE!</v>
      </c>
    </row>
    <row r="479" spans="2:67">
      <c r="B479" s="728" t="s">
        <v>904</v>
      </c>
      <c r="C479" s="667"/>
      <c r="D479" s="686" t="s">
        <v>1119</v>
      </c>
      <c r="E479" s="667" t="s">
        <v>1321</v>
      </c>
      <c r="F479" s="692"/>
      <c r="G479" s="1030" t="e">
        <f t="shared" ref="G479:AK479" si="418">IF(AND(G443="",G515=""),"",IF(G443=0,"not appl.",G515*1000/G443))</f>
        <v>#VALUE!</v>
      </c>
      <c r="H479" s="1030" t="e">
        <f t="shared" si="418"/>
        <v>#VALUE!</v>
      </c>
      <c r="I479" s="1030" t="e">
        <f t="shared" si="418"/>
        <v>#VALUE!</v>
      </c>
      <c r="J479" s="1030" t="e">
        <f t="shared" si="418"/>
        <v>#VALUE!</v>
      </c>
      <c r="K479" s="1030" t="e">
        <f t="shared" si="418"/>
        <v>#VALUE!</v>
      </c>
      <c r="L479" s="1030" t="e">
        <f t="shared" si="418"/>
        <v>#VALUE!</v>
      </c>
      <c r="M479" s="1030" t="e">
        <f t="shared" si="418"/>
        <v>#VALUE!</v>
      </c>
      <c r="N479" s="1030" t="e">
        <f t="shared" si="418"/>
        <v>#VALUE!</v>
      </c>
      <c r="O479" s="1030" t="e">
        <f t="shared" si="418"/>
        <v>#VALUE!</v>
      </c>
      <c r="P479" s="1030" t="e">
        <f t="shared" si="418"/>
        <v>#VALUE!</v>
      </c>
      <c r="Q479" s="1030" t="e">
        <f t="shared" si="418"/>
        <v>#VALUE!</v>
      </c>
      <c r="R479" s="1030" t="e">
        <f t="shared" si="418"/>
        <v>#VALUE!</v>
      </c>
      <c r="S479" s="1030" t="e">
        <f t="shared" si="418"/>
        <v>#VALUE!</v>
      </c>
      <c r="T479" s="1030" t="e">
        <f t="shared" si="418"/>
        <v>#VALUE!</v>
      </c>
      <c r="U479" s="1030" t="e">
        <f t="shared" si="418"/>
        <v>#VALUE!</v>
      </c>
      <c r="V479" s="1030" t="e">
        <f t="shared" si="418"/>
        <v>#VALUE!</v>
      </c>
      <c r="W479" s="1030" t="e">
        <f t="shared" si="418"/>
        <v>#VALUE!</v>
      </c>
      <c r="X479" s="1030" t="e">
        <f t="shared" si="418"/>
        <v>#VALUE!</v>
      </c>
      <c r="Y479" s="1030" t="e">
        <f t="shared" si="418"/>
        <v>#VALUE!</v>
      </c>
      <c r="Z479" s="1030" t="e">
        <f t="shared" si="418"/>
        <v>#VALUE!</v>
      </c>
      <c r="AA479" s="1030" t="e">
        <f t="shared" si="418"/>
        <v>#VALUE!</v>
      </c>
      <c r="AB479" s="1030" t="e">
        <f t="shared" si="418"/>
        <v>#VALUE!</v>
      </c>
      <c r="AC479" s="1030" t="e">
        <f t="shared" si="418"/>
        <v>#VALUE!</v>
      </c>
      <c r="AD479" s="1030" t="e">
        <f t="shared" si="418"/>
        <v>#VALUE!</v>
      </c>
      <c r="AE479" s="1030" t="e">
        <f t="shared" si="418"/>
        <v>#VALUE!</v>
      </c>
      <c r="AF479" s="1030" t="e">
        <f t="shared" si="418"/>
        <v>#VALUE!</v>
      </c>
      <c r="AG479" s="1030" t="e">
        <f t="shared" si="418"/>
        <v>#VALUE!</v>
      </c>
      <c r="AH479" s="1030" t="e">
        <f t="shared" si="418"/>
        <v>#VALUE!</v>
      </c>
      <c r="AI479" s="1030" t="e">
        <f t="shared" si="418"/>
        <v>#VALUE!</v>
      </c>
      <c r="AJ479" s="1030" t="e">
        <f t="shared" si="418"/>
        <v>#VALUE!</v>
      </c>
      <c r="AK479" s="1030" t="e">
        <f t="shared" si="418"/>
        <v>#VALUE!</v>
      </c>
      <c r="AL479" s="1030" t="e">
        <f t="shared" si="416"/>
        <v>#VALUE!</v>
      </c>
      <c r="AM479" s="1030" t="e">
        <f t="shared" si="416"/>
        <v>#VALUE!</v>
      </c>
      <c r="AN479" s="1030" t="e">
        <f t="shared" si="416"/>
        <v>#VALUE!</v>
      </c>
      <c r="AO479" s="1030" t="e">
        <f t="shared" si="416"/>
        <v>#VALUE!</v>
      </c>
      <c r="AP479" s="1030" t="e">
        <f t="shared" si="416"/>
        <v>#VALUE!</v>
      </c>
      <c r="AQ479" s="1030" t="e">
        <f t="shared" ref="AQ479:BO479" si="419">IF(AND(AQ443="",AQ515=""),"",IF(AQ443=0,"not appl.",AQ515*1000/AQ443))</f>
        <v>#VALUE!</v>
      </c>
      <c r="AR479" s="1030" t="e">
        <f t="shared" si="419"/>
        <v>#VALUE!</v>
      </c>
      <c r="AS479" s="1030" t="e">
        <f t="shared" si="419"/>
        <v>#VALUE!</v>
      </c>
      <c r="AT479" s="1030" t="e">
        <f t="shared" si="419"/>
        <v>#VALUE!</v>
      </c>
      <c r="AU479" s="1030" t="e">
        <f t="shared" si="419"/>
        <v>#VALUE!</v>
      </c>
      <c r="AV479" s="1030" t="e">
        <f t="shared" si="419"/>
        <v>#VALUE!</v>
      </c>
      <c r="AW479" s="1030" t="e">
        <f t="shared" si="419"/>
        <v>#VALUE!</v>
      </c>
      <c r="AX479" s="1030" t="e">
        <f t="shared" si="419"/>
        <v>#VALUE!</v>
      </c>
      <c r="AY479" s="1030" t="e">
        <f t="shared" si="419"/>
        <v>#VALUE!</v>
      </c>
      <c r="AZ479" s="1030" t="e">
        <f t="shared" si="419"/>
        <v>#VALUE!</v>
      </c>
      <c r="BA479" s="1030" t="e">
        <f t="shared" si="419"/>
        <v>#VALUE!</v>
      </c>
      <c r="BB479" s="1030" t="e">
        <f t="shared" si="419"/>
        <v>#VALUE!</v>
      </c>
      <c r="BC479" s="1030" t="e">
        <f t="shared" si="419"/>
        <v>#VALUE!</v>
      </c>
      <c r="BD479" s="1030" t="e">
        <f t="shared" si="419"/>
        <v>#VALUE!</v>
      </c>
      <c r="BE479" s="1030" t="e">
        <f t="shared" si="419"/>
        <v>#VALUE!</v>
      </c>
      <c r="BF479" s="1030" t="e">
        <f t="shared" si="419"/>
        <v>#VALUE!</v>
      </c>
      <c r="BG479" s="1030" t="e">
        <f t="shared" si="419"/>
        <v>#VALUE!</v>
      </c>
      <c r="BH479" s="1030" t="e">
        <f t="shared" si="419"/>
        <v>#VALUE!</v>
      </c>
      <c r="BI479" s="1030" t="e">
        <f t="shared" si="419"/>
        <v>#VALUE!</v>
      </c>
      <c r="BJ479" s="1030" t="e">
        <f t="shared" si="419"/>
        <v>#VALUE!</v>
      </c>
      <c r="BK479" s="1030" t="e">
        <f t="shared" si="419"/>
        <v>#VALUE!</v>
      </c>
      <c r="BL479" s="1030" t="e">
        <f t="shared" si="419"/>
        <v>#VALUE!</v>
      </c>
      <c r="BM479" s="1030" t="e">
        <f t="shared" si="419"/>
        <v>#VALUE!</v>
      </c>
      <c r="BN479" s="1030" t="e">
        <f t="shared" si="419"/>
        <v>#VALUE!</v>
      </c>
      <c r="BO479" s="1030" t="e">
        <f t="shared" si="419"/>
        <v>#VALUE!</v>
      </c>
    </row>
    <row r="480" spans="2:67">
      <c r="B480" s="728" t="s">
        <v>905</v>
      </c>
      <c r="C480" s="667"/>
      <c r="D480" s="686" t="s">
        <v>776</v>
      </c>
      <c r="E480" s="667" t="s">
        <v>1321</v>
      </c>
      <c r="F480" s="692"/>
      <c r="G480" s="1030" t="e">
        <f t="shared" ref="G480:AK480" si="420">IF(AND(G444="",G516=""),"",IF(G444=0,"not appl.",G516*1000/G444))</f>
        <v>#VALUE!</v>
      </c>
      <c r="H480" s="1030" t="e">
        <f t="shared" si="420"/>
        <v>#VALUE!</v>
      </c>
      <c r="I480" s="1030" t="e">
        <f t="shared" si="420"/>
        <v>#VALUE!</v>
      </c>
      <c r="J480" s="1030" t="e">
        <f t="shared" si="420"/>
        <v>#VALUE!</v>
      </c>
      <c r="K480" s="1030" t="e">
        <f t="shared" si="420"/>
        <v>#VALUE!</v>
      </c>
      <c r="L480" s="1030" t="e">
        <f t="shared" si="420"/>
        <v>#VALUE!</v>
      </c>
      <c r="M480" s="1030" t="e">
        <f t="shared" si="420"/>
        <v>#VALUE!</v>
      </c>
      <c r="N480" s="1030" t="e">
        <f t="shared" si="420"/>
        <v>#VALUE!</v>
      </c>
      <c r="O480" s="1030" t="e">
        <f t="shared" si="420"/>
        <v>#VALUE!</v>
      </c>
      <c r="P480" s="1030" t="e">
        <f t="shared" si="420"/>
        <v>#VALUE!</v>
      </c>
      <c r="Q480" s="1030" t="e">
        <f t="shared" si="420"/>
        <v>#VALUE!</v>
      </c>
      <c r="R480" s="1030" t="e">
        <f t="shared" si="420"/>
        <v>#VALUE!</v>
      </c>
      <c r="S480" s="1030" t="e">
        <f t="shared" si="420"/>
        <v>#VALUE!</v>
      </c>
      <c r="T480" s="1030" t="e">
        <f t="shared" si="420"/>
        <v>#VALUE!</v>
      </c>
      <c r="U480" s="1030" t="e">
        <f t="shared" si="420"/>
        <v>#VALUE!</v>
      </c>
      <c r="V480" s="1030" t="e">
        <f t="shared" si="420"/>
        <v>#VALUE!</v>
      </c>
      <c r="W480" s="1030" t="e">
        <f t="shared" si="420"/>
        <v>#VALUE!</v>
      </c>
      <c r="X480" s="1030" t="e">
        <f t="shared" si="420"/>
        <v>#VALUE!</v>
      </c>
      <c r="Y480" s="1030" t="e">
        <f t="shared" si="420"/>
        <v>#VALUE!</v>
      </c>
      <c r="Z480" s="1030" t="e">
        <f t="shared" si="420"/>
        <v>#VALUE!</v>
      </c>
      <c r="AA480" s="1030" t="e">
        <f t="shared" si="420"/>
        <v>#VALUE!</v>
      </c>
      <c r="AB480" s="1030" t="e">
        <f t="shared" si="420"/>
        <v>#VALUE!</v>
      </c>
      <c r="AC480" s="1030" t="e">
        <f t="shared" si="420"/>
        <v>#VALUE!</v>
      </c>
      <c r="AD480" s="1030" t="e">
        <f t="shared" si="420"/>
        <v>#VALUE!</v>
      </c>
      <c r="AE480" s="1030" t="e">
        <f t="shared" si="420"/>
        <v>#VALUE!</v>
      </c>
      <c r="AF480" s="1030" t="e">
        <f t="shared" si="420"/>
        <v>#VALUE!</v>
      </c>
      <c r="AG480" s="1030" t="e">
        <f t="shared" si="420"/>
        <v>#VALUE!</v>
      </c>
      <c r="AH480" s="1030" t="e">
        <f t="shared" si="420"/>
        <v>#VALUE!</v>
      </c>
      <c r="AI480" s="1030" t="e">
        <f t="shared" si="420"/>
        <v>#VALUE!</v>
      </c>
      <c r="AJ480" s="1030" t="e">
        <f t="shared" si="420"/>
        <v>#VALUE!</v>
      </c>
      <c r="AK480" s="1030" t="e">
        <f t="shared" si="420"/>
        <v>#VALUE!</v>
      </c>
      <c r="AL480" s="1030" t="e">
        <f t="shared" si="416"/>
        <v>#VALUE!</v>
      </c>
      <c r="AM480" s="1030" t="e">
        <f t="shared" si="416"/>
        <v>#VALUE!</v>
      </c>
      <c r="AN480" s="1030" t="e">
        <f t="shared" si="416"/>
        <v>#VALUE!</v>
      </c>
      <c r="AO480" s="1030" t="e">
        <f t="shared" si="416"/>
        <v>#VALUE!</v>
      </c>
      <c r="AP480" s="1030" t="e">
        <f t="shared" si="416"/>
        <v>#VALUE!</v>
      </c>
      <c r="AQ480" s="1030" t="e">
        <f t="shared" ref="AQ480:BO480" si="421">IF(AND(AQ444="",AQ516=""),"",IF(AQ444=0,"not appl.",AQ516*1000/AQ444))</f>
        <v>#VALUE!</v>
      </c>
      <c r="AR480" s="1030" t="e">
        <f t="shared" si="421"/>
        <v>#VALUE!</v>
      </c>
      <c r="AS480" s="1030" t="e">
        <f t="shared" si="421"/>
        <v>#VALUE!</v>
      </c>
      <c r="AT480" s="1030" t="e">
        <f t="shared" si="421"/>
        <v>#VALUE!</v>
      </c>
      <c r="AU480" s="1030" t="e">
        <f t="shared" si="421"/>
        <v>#VALUE!</v>
      </c>
      <c r="AV480" s="1030" t="e">
        <f t="shared" si="421"/>
        <v>#VALUE!</v>
      </c>
      <c r="AW480" s="1030" t="e">
        <f t="shared" si="421"/>
        <v>#VALUE!</v>
      </c>
      <c r="AX480" s="1030" t="e">
        <f t="shared" si="421"/>
        <v>#VALUE!</v>
      </c>
      <c r="AY480" s="1030" t="e">
        <f t="shared" si="421"/>
        <v>#VALUE!</v>
      </c>
      <c r="AZ480" s="1030" t="e">
        <f t="shared" si="421"/>
        <v>#VALUE!</v>
      </c>
      <c r="BA480" s="1030" t="e">
        <f t="shared" si="421"/>
        <v>#VALUE!</v>
      </c>
      <c r="BB480" s="1030" t="e">
        <f t="shared" si="421"/>
        <v>#VALUE!</v>
      </c>
      <c r="BC480" s="1030" t="e">
        <f t="shared" si="421"/>
        <v>#VALUE!</v>
      </c>
      <c r="BD480" s="1030" t="e">
        <f t="shared" si="421"/>
        <v>#VALUE!</v>
      </c>
      <c r="BE480" s="1030" t="e">
        <f t="shared" si="421"/>
        <v>#VALUE!</v>
      </c>
      <c r="BF480" s="1030" t="e">
        <f t="shared" si="421"/>
        <v>#VALUE!</v>
      </c>
      <c r="BG480" s="1030" t="e">
        <f t="shared" si="421"/>
        <v>#VALUE!</v>
      </c>
      <c r="BH480" s="1030" t="e">
        <f t="shared" si="421"/>
        <v>#VALUE!</v>
      </c>
      <c r="BI480" s="1030" t="e">
        <f t="shared" si="421"/>
        <v>#VALUE!</v>
      </c>
      <c r="BJ480" s="1030" t="e">
        <f t="shared" si="421"/>
        <v>#VALUE!</v>
      </c>
      <c r="BK480" s="1030" t="e">
        <f t="shared" si="421"/>
        <v>#VALUE!</v>
      </c>
      <c r="BL480" s="1030" t="e">
        <f t="shared" si="421"/>
        <v>#VALUE!</v>
      </c>
      <c r="BM480" s="1030" t="e">
        <f t="shared" si="421"/>
        <v>#VALUE!</v>
      </c>
      <c r="BN480" s="1030" t="e">
        <f t="shared" si="421"/>
        <v>#VALUE!</v>
      </c>
      <c r="BO480" s="1030" t="e">
        <f t="shared" si="421"/>
        <v>#VALUE!</v>
      </c>
    </row>
    <row r="481" spans="2:67">
      <c r="B481" s="728" t="s">
        <v>906</v>
      </c>
      <c r="C481" s="667"/>
      <c r="D481" s="686" t="s">
        <v>1120</v>
      </c>
      <c r="E481" s="667" t="s">
        <v>1321</v>
      </c>
      <c r="F481" s="692"/>
      <c r="G481" s="1030" t="e">
        <f t="shared" ref="G481:AK481" si="422">IF(AND(G445="",G517=""),"",IF(G445=0,"not appl.",G517*1000/G445))</f>
        <v>#VALUE!</v>
      </c>
      <c r="H481" s="1030" t="e">
        <f t="shared" si="422"/>
        <v>#VALUE!</v>
      </c>
      <c r="I481" s="1030" t="e">
        <f t="shared" si="422"/>
        <v>#VALUE!</v>
      </c>
      <c r="J481" s="1030" t="e">
        <f t="shared" si="422"/>
        <v>#VALUE!</v>
      </c>
      <c r="K481" s="1030" t="e">
        <f t="shared" si="422"/>
        <v>#VALUE!</v>
      </c>
      <c r="L481" s="1030" t="e">
        <f t="shared" si="422"/>
        <v>#VALUE!</v>
      </c>
      <c r="M481" s="1030" t="e">
        <f t="shared" si="422"/>
        <v>#VALUE!</v>
      </c>
      <c r="N481" s="1030" t="e">
        <f t="shared" si="422"/>
        <v>#VALUE!</v>
      </c>
      <c r="O481" s="1030" t="e">
        <f t="shared" si="422"/>
        <v>#VALUE!</v>
      </c>
      <c r="P481" s="1030" t="e">
        <f t="shared" si="422"/>
        <v>#VALUE!</v>
      </c>
      <c r="Q481" s="1030" t="e">
        <f t="shared" si="422"/>
        <v>#VALUE!</v>
      </c>
      <c r="R481" s="1030" t="e">
        <f t="shared" si="422"/>
        <v>#VALUE!</v>
      </c>
      <c r="S481" s="1030" t="e">
        <f t="shared" si="422"/>
        <v>#VALUE!</v>
      </c>
      <c r="T481" s="1030" t="e">
        <f t="shared" si="422"/>
        <v>#VALUE!</v>
      </c>
      <c r="U481" s="1030" t="e">
        <f t="shared" si="422"/>
        <v>#VALUE!</v>
      </c>
      <c r="V481" s="1030" t="e">
        <f t="shared" si="422"/>
        <v>#VALUE!</v>
      </c>
      <c r="W481" s="1030" t="e">
        <f t="shared" si="422"/>
        <v>#VALUE!</v>
      </c>
      <c r="X481" s="1030" t="e">
        <f t="shared" si="422"/>
        <v>#VALUE!</v>
      </c>
      <c r="Y481" s="1030" t="e">
        <f t="shared" si="422"/>
        <v>#VALUE!</v>
      </c>
      <c r="Z481" s="1030" t="e">
        <f t="shared" si="422"/>
        <v>#VALUE!</v>
      </c>
      <c r="AA481" s="1030" t="e">
        <f t="shared" si="422"/>
        <v>#VALUE!</v>
      </c>
      <c r="AB481" s="1030" t="e">
        <f t="shared" si="422"/>
        <v>#VALUE!</v>
      </c>
      <c r="AC481" s="1030" t="e">
        <f t="shared" si="422"/>
        <v>#VALUE!</v>
      </c>
      <c r="AD481" s="1030" t="e">
        <f t="shared" si="422"/>
        <v>#VALUE!</v>
      </c>
      <c r="AE481" s="1030" t="e">
        <f t="shared" si="422"/>
        <v>#VALUE!</v>
      </c>
      <c r="AF481" s="1030" t="e">
        <f t="shared" si="422"/>
        <v>#VALUE!</v>
      </c>
      <c r="AG481" s="1030" t="e">
        <f t="shared" si="422"/>
        <v>#VALUE!</v>
      </c>
      <c r="AH481" s="1030" t="e">
        <f t="shared" si="422"/>
        <v>#VALUE!</v>
      </c>
      <c r="AI481" s="1030" t="e">
        <f t="shared" si="422"/>
        <v>#VALUE!</v>
      </c>
      <c r="AJ481" s="1030" t="e">
        <f t="shared" si="422"/>
        <v>#VALUE!</v>
      </c>
      <c r="AK481" s="1030" t="e">
        <f t="shared" si="422"/>
        <v>#VALUE!</v>
      </c>
      <c r="AL481" s="1030" t="e">
        <f t="shared" si="416"/>
        <v>#VALUE!</v>
      </c>
      <c r="AM481" s="1030" t="e">
        <f t="shared" si="416"/>
        <v>#VALUE!</v>
      </c>
      <c r="AN481" s="1030" t="e">
        <f t="shared" si="416"/>
        <v>#VALUE!</v>
      </c>
      <c r="AO481" s="1030" t="e">
        <f t="shared" si="416"/>
        <v>#VALUE!</v>
      </c>
      <c r="AP481" s="1030" t="e">
        <f t="shared" si="416"/>
        <v>#VALUE!</v>
      </c>
      <c r="AQ481" s="1030" t="e">
        <f t="shared" ref="AQ481:BO481" si="423">IF(AND(AQ445="",AQ517=""),"",IF(AQ445=0,"not appl.",AQ517*1000/AQ445))</f>
        <v>#VALUE!</v>
      </c>
      <c r="AR481" s="1030" t="e">
        <f t="shared" si="423"/>
        <v>#VALUE!</v>
      </c>
      <c r="AS481" s="1030" t="e">
        <f t="shared" si="423"/>
        <v>#VALUE!</v>
      </c>
      <c r="AT481" s="1030" t="e">
        <f t="shared" si="423"/>
        <v>#VALUE!</v>
      </c>
      <c r="AU481" s="1030" t="e">
        <f t="shared" si="423"/>
        <v>#VALUE!</v>
      </c>
      <c r="AV481" s="1030" t="e">
        <f t="shared" si="423"/>
        <v>#VALUE!</v>
      </c>
      <c r="AW481" s="1030" t="e">
        <f t="shared" si="423"/>
        <v>#VALUE!</v>
      </c>
      <c r="AX481" s="1030" t="e">
        <f t="shared" si="423"/>
        <v>#VALUE!</v>
      </c>
      <c r="AY481" s="1030" t="e">
        <f t="shared" si="423"/>
        <v>#VALUE!</v>
      </c>
      <c r="AZ481" s="1030" t="e">
        <f t="shared" si="423"/>
        <v>#VALUE!</v>
      </c>
      <c r="BA481" s="1030" t="e">
        <f t="shared" si="423"/>
        <v>#VALUE!</v>
      </c>
      <c r="BB481" s="1030" t="e">
        <f t="shared" si="423"/>
        <v>#VALUE!</v>
      </c>
      <c r="BC481" s="1030" t="e">
        <f t="shared" si="423"/>
        <v>#VALUE!</v>
      </c>
      <c r="BD481" s="1030" t="e">
        <f t="shared" si="423"/>
        <v>#VALUE!</v>
      </c>
      <c r="BE481" s="1030" t="e">
        <f t="shared" si="423"/>
        <v>#VALUE!</v>
      </c>
      <c r="BF481" s="1030" t="e">
        <f t="shared" si="423"/>
        <v>#VALUE!</v>
      </c>
      <c r="BG481" s="1030" t="e">
        <f t="shared" si="423"/>
        <v>#VALUE!</v>
      </c>
      <c r="BH481" s="1030" t="e">
        <f t="shared" si="423"/>
        <v>#VALUE!</v>
      </c>
      <c r="BI481" s="1030" t="e">
        <f t="shared" si="423"/>
        <v>#VALUE!</v>
      </c>
      <c r="BJ481" s="1030" t="e">
        <f t="shared" si="423"/>
        <v>#VALUE!</v>
      </c>
      <c r="BK481" s="1030" t="e">
        <f t="shared" si="423"/>
        <v>#VALUE!</v>
      </c>
      <c r="BL481" s="1030" t="e">
        <f t="shared" si="423"/>
        <v>#VALUE!</v>
      </c>
      <c r="BM481" s="1030" t="e">
        <f t="shared" si="423"/>
        <v>#VALUE!</v>
      </c>
      <c r="BN481" s="1030" t="e">
        <f t="shared" si="423"/>
        <v>#VALUE!</v>
      </c>
      <c r="BO481" s="1030" t="e">
        <f t="shared" si="423"/>
        <v>#VALUE!</v>
      </c>
    </row>
    <row r="482" spans="2:67" ht="14.25">
      <c r="B482" s="728" t="s">
        <v>907</v>
      </c>
      <c r="C482" s="667"/>
      <c r="D482" s="686" t="s">
        <v>1121</v>
      </c>
      <c r="E482" s="667" t="s">
        <v>189</v>
      </c>
      <c r="F482" s="692"/>
      <c r="G482" s="1030" t="e">
        <f t="shared" ref="G482:AK482" si="424">IF(AND(G446="",G518=""),"",IF(G446=0,"not appl.",G518*1000/G446))</f>
        <v>#VALUE!</v>
      </c>
      <c r="H482" s="1030" t="e">
        <f t="shared" si="424"/>
        <v>#VALUE!</v>
      </c>
      <c r="I482" s="1030" t="e">
        <f t="shared" si="424"/>
        <v>#VALUE!</v>
      </c>
      <c r="J482" s="1030" t="e">
        <f t="shared" si="424"/>
        <v>#VALUE!</v>
      </c>
      <c r="K482" s="1030" t="e">
        <f t="shared" si="424"/>
        <v>#VALUE!</v>
      </c>
      <c r="L482" s="1030" t="e">
        <f t="shared" si="424"/>
        <v>#VALUE!</v>
      </c>
      <c r="M482" s="1030" t="e">
        <f t="shared" si="424"/>
        <v>#VALUE!</v>
      </c>
      <c r="N482" s="1030" t="e">
        <f t="shared" si="424"/>
        <v>#VALUE!</v>
      </c>
      <c r="O482" s="1030" t="e">
        <f t="shared" si="424"/>
        <v>#VALUE!</v>
      </c>
      <c r="P482" s="1030" t="e">
        <f t="shared" si="424"/>
        <v>#VALUE!</v>
      </c>
      <c r="Q482" s="1030" t="e">
        <f t="shared" si="424"/>
        <v>#VALUE!</v>
      </c>
      <c r="R482" s="1030" t="e">
        <f t="shared" si="424"/>
        <v>#VALUE!</v>
      </c>
      <c r="S482" s="1030" t="e">
        <f t="shared" si="424"/>
        <v>#VALUE!</v>
      </c>
      <c r="T482" s="1030" t="e">
        <f t="shared" si="424"/>
        <v>#VALUE!</v>
      </c>
      <c r="U482" s="1030" t="e">
        <f t="shared" si="424"/>
        <v>#VALUE!</v>
      </c>
      <c r="V482" s="1030" t="e">
        <f t="shared" si="424"/>
        <v>#VALUE!</v>
      </c>
      <c r="W482" s="1030" t="e">
        <f t="shared" si="424"/>
        <v>#VALUE!</v>
      </c>
      <c r="X482" s="1030" t="e">
        <f t="shared" si="424"/>
        <v>#VALUE!</v>
      </c>
      <c r="Y482" s="1030" t="e">
        <f t="shared" si="424"/>
        <v>#VALUE!</v>
      </c>
      <c r="Z482" s="1030" t="e">
        <f t="shared" si="424"/>
        <v>#VALUE!</v>
      </c>
      <c r="AA482" s="1030" t="e">
        <f t="shared" si="424"/>
        <v>#VALUE!</v>
      </c>
      <c r="AB482" s="1030" t="e">
        <f t="shared" si="424"/>
        <v>#VALUE!</v>
      </c>
      <c r="AC482" s="1030" t="e">
        <f t="shared" si="424"/>
        <v>#VALUE!</v>
      </c>
      <c r="AD482" s="1030" t="e">
        <f t="shared" si="424"/>
        <v>#VALUE!</v>
      </c>
      <c r="AE482" s="1030" t="e">
        <f t="shared" si="424"/>
        <v>#VALUE!</v>
      </c>
      <c r="AF482" s="1030" t="e">
        <f t="shared" si="424"/>
        <v>#VALUE!</v>
      </c>
      <c r="AG482" s="1030" t="e">
        <f t="shared" si="424"/>
        <v>#VALUE!</v>
      </c>
      <c r="AH482" s="1030" t="e">
        <f t="shared" si="424"/>
        <v>#VALUE!</v>
      </c>
      <c r="AI482" s="1030" t="e">
        <f t="shared" si="424"/>
        <v>#VALUE!</v>
      </c>
      <c r="AJ482" s="1030" t="e">
        <f t="shared" si="424"/>
        <v>#VALUE!</v>
      </c>
      <c r="AK482" s="1030" t="e">
        <f t="shared" si="424"/>
        <v>#VALUE!</v>
      </c>
      <c r="AL482" s="1030" t="e">
        <f t="shared" si="416"/>
        <v>#VALUE!</v>
      </c>
      <c r="AM482" s="1030" t="e">
        <f t="shared" si="416"/>
        <v>#VALUE!</v>
      </c>
      <c r="AN482" s="1030" t="e">
        <f t="shared" si="416"/>
        <v>#VALUE!</v>
      </c>
      <c r="AO482" s="1030" t="e">
        <f t="shared" si="416"/>
        <v>#VALUE!</v>
      </c>
      <c r="AP482" s="1030" t="e">
        <f t="shared" si="416"/>
        <v>#VALUE!</v>
      </c>
      <c r="AQ482" s="1030" t="e">
        <f t="shared" ref="AQ482:BO482" si="425">IF(AND(AQ446="",AQ518=""),"",IF(AQ446=0,"not appl.",AQ518*1000/AQ446))</f>
        <v>#VALUE!</v>
      </c>
      <c r="AR482" s="1030" t="e">
        <f t="shared" si="425"/>
        <v>#VALUE!</v>
      </c>
      <c r="AS482" s="1030" t="e">
        <f t="shared" si="425"/>
        <v>#VALUE!</v>
      </c>
      <c r="AT482" s="1030" t="e">
        <f t="shared" si="425"/>
        <v>#VALUE!</v>
      </c>
      <c r="AU482" s="1030" t="e">
        <f t="shared" si="425"/>
        <v>#VALUE!</v>
      </c>
      <c r="AV482" s="1030" t="e">
        <f t="shared" si="425"/>
        <v>#VALUE!</v>
      </c>
      <c r="AW482" s="1030" t="e">
        <f t="shared" si="425"/>
        <v>#VALUE!</v>
      </c>
      <c r="AX482" s="1030" t="e">
        <f t="shared" si="425"/>
        <v>#VALUE!</v>
      </c>
      <c r="AY482" s="1030" t="e">
        <f t="shared" si="425"/>
        <v>#VALUE!</v>
      </c>
      <c r="AZ482" s="1030" t="e">
        <f t="shared" si="425"/>
        <v>#VALUE!</v>
      </c>
      <c r="BA482" s="1030" t="e">
        <f t="shared" si="425"/>
        <v>#VALUE!</v>
      </c>
      <c r="BB482" s="1030" t="e">
        <f t="shared" si="425"/>
        <v>#VALUE!</v>
      </c>
      <c r="BC482" s="1030" t="e">
        <f t="shared" si="425"/>
        <v>#VALUE!</v>
      </c>
      <c r="BD482" s="1030" t="e">
        <f t="shared" si="425"/>
        <v>#VALUE!</v>
      </c>
      <c r="BE482" s="1030" t="e">
        <f t="shared" si="425"/>
        <v>#VALUE!</v>
      </c>
      <c r="BF482" s="1030" t="e">
        <f t="shared" si="425"/>
        <v>#VALUE!</v>
      </c>
      <c r="BG482" s="1030" t="e">
        <f t="shared" si="425"/>
        <v>#VALUE!</v>
      </c>
      <c r="BH482" s="1030" t="e">
        <f t="shared" si="425"/>
        <v>#VALUE!</v>
      </c>
      <c r="BI482" s="1030" t="e">
        <f t="shared" si="425"/>
        <v>#VALUE!</v>
      </c>
      <c r="BJ482" s="1030" t="e">
        <f t="shared" si="425"/>
        <v>#VALUE!</v>
      </c>
      <c r="BK482" s="1030" t="e">
        <f t="shared" si="425"/>
        <v>#VALUE!</v>
      </c>
      <c r="BL482" s="1030" t="e">
        <f t="shared" si="425"/>
        <v>#VALUE!</v>
      </c>
      <c r="BM482" s="1030" t="e">
        <f t="shared" si="425"/>
        <v>#VALUE!</v>
      </c>
      <c r="BN482" s="1030" t="e">
        <f t="shared" si="425"/>
        <v>#VALUE!</v>
      </c>
      <c r="BO482" s="1030" t="e">
        <f t="shared" si="425"/>
        <v>#VALUE!</v>
      </c>
    </row>
    <row r="483" spans="2:67">
      <c r="B483" s="728" t="s">
        <v>908</v>
      </c>
      <c r="C483" s="667"/>
      <c r="D483" s="686" t="s">
        <v>1122</v>
      </c>
      <c r="E483" s="667" t="s">
        <v>1321</v>
      </c>
      <c r="F483" s="692"/>
      <c r="G483" s="1030" t="e">
        <f t="shared" ref="G483:AK483" si="426">IF(AND(G447="",G519=""),"",IF(G447=0,"not appl.",G519*1000/G447))</f>
        <v>#VALUE!</v>
      </c>
      <c r="H483" s="1030" t="e">
        <f t="shared" si="426"/>
        <v>#VALUE!</v>
      </c>
      <c r="I483" s="1030" t="e">
        <f t="shared" si="426"/>
        <v>#VALUE!</v>
      </c>
      <c r="J483" s="1030" t="e">
        <f t="shared" si="426"/>
        <v>#VALUE!</v>
      </c>
      <c r="K483" s="1030" t="e">
        <f t="shared" si="426"/>
        <v>#VALUE!</v>
      </c>
      <c r="L483" s="1030" t="e">
        <f t="shared" si="426"/>
        <v>#VALUE!</v>
      </c>
      <c r="M483" s="1030" t="e">
        <f t="shared" si="426"/>
        <v>#VALUE!</v>
      </c>
      <c r="N483" s="1030" t="e">
        <f t="shared" si="426"/>
        <v>#VALUE!</v>
      </c>
      <c r="O483" s="1030" t="e">
        <f t="shared" si="426"/>
        <v>#VALUE!</v>
      </c>
      <c r="P483" s="1030" t="e">
        <f t="shared" si="426"/>
        <v>#VALUE!</v>
      </c>
      <c r="Q483" s="1030" t="e">
        <f t="shared" si="426"/>
        <v>#VALUE!</v>
      </c>
      <c r="R483" s="1030" t="e">
        <f t="shared" si="426"/>
        <v>#VALUE!</v>
      </c>
      <c r="S483" s="1030" t="e">
        <f t="shared" si="426"/>
        <v>#VALUE!</v>
      </c>
      <c r="T483" s="1030" t="e">
        <f t="shared" si="426"/>
        <v>#VALUE!</v>
      </c>
      <c r="U483" s="1030" t="e">
        <f t="shared" si="426"/>
        <v>#VALUE!</v>
      </c>
      <c r="V483" s="1030" t="e">
        <f t="shared" si="426"/>
        <v>#VALUE!</v>
      </c>
      <c r="W483" s="1030" t="e">
        <f t="shared" si="426"/>
        <v>#VALUE!</v>
      </c>
      <c r="X483" s="1030" t="e">
        <f t="shared" si="426"/>
        <v>#VALUE!</v>
      </c>
      <c r="Y483" s="1030" t="e">
        <f t="shared" si="426"/>
        <v>#VALUE!</v>
      </c>
      <c r="Z483" s="1030" t="e">
        <f t="shared" si="426"/>
        <v>#VALUE!</v>
      </c>
      <c r="AA483" s="1030" t="e">
        <f t="shared" si="426"/>
        <v>#VALUE!</v>
      </c>
      <c r="AB483" s="1030" t="e">
        <f t="shared" si="426"/>
        <v>#VALUE!</v>
      </c>
      <c r="AC483" s="1030" t="e">
        <f t="shared" si="426"/>
        <v>#VALUE!</v>
      </c>
      <c r="AD483" s="1030" t="e">
        <f t="shared" si="426"/>
        <v>#VALUE!</v>
      </c>
      <c r="AE483" s="1030" t="e">
        <f t="shared" si="426"/>
        <v>#VALUE!</v>
      </c>
      <c r="AF483" s="1030" t="e">
        <f t="shared" si="426"/>
        <v>#VALUE!</v>
      </c>
      <c r="AG483" s="1030" t="e">
        <f t="shared" si="426"/>
        <v>#VALUE!</v>
      </c>
      <c r="AH483" s="1030" t="e">
        <f t="shared" si="426"/>
        <v>#VALUE!</v>
      </c>
      <c r="AI483" s="1030" t="e">
        <f t="shared" si="426"/>
        <v>#VALUE!</v>
      </c>
      <c r="AJ483" s="1030" t="e">
        <f t="shared" si="426"/>
        <v>#VALUE!</v>
      </c>
      <c r="AK483" s="1030" t="e">
        <f t="shared" si="426"/>
        <v>#VALUE!</v>
      </c>
      <c r="AL483" s="1030" t="e">
        <f t="shared" si="416"/>
        <v>#VALUE!</v>
      </c>
      <c r="AM483" s="1030" t="e">
        <f t="shared" si="416"/>
        <v>#VALUE!</v>
      </c>
      <c r="AN483" s="1030" t="e">
        <f t="shared" si="416"/>
        <v>#VALUE!</v>
      </c>
      <c r="AO483" s="1030" t="e">
        <f t="shared" si="416"/>
        <v>#VALUE!</v>
      </c>
      <c r="AP483" s="1030" t="e">
        <f t="shared" si="416"/>
        <v>#VALUE!</v>
      </c>
      <c r="AQ483" s="1030" t="e">
        <f t="shared" ref="AQ483:BO483" si="427">IF(AND(AQ447="",AQ519=""),"",IF(AQ447=0,"not appl.",AQ519*1000/AQ447))</f>
        <v>#VALUE!</v>
      </c>
      <c r="AR483" s="1030" t="e">
        <f t="shared" si="427"/>
        <v>#VALUE!</v>
      </c>
      <c r="AS483" s="1030" t="e">
        <f t="shared" si="427"/>
        <v>#VALUE!</v>
      </c>
      <c r="AT483" s="1030" t="e">
        <f t="shared" si="427"/>
        <v>#VALUE!</v>
      </c>
      <c r="AU483" s="1030" t="e">
        <f t="shared" si="427"/>
        <v>#VALUE!</v>
      </c>
      <c r="AV483" s="1030" t="e">
        <f t="shared" si="427"/>
        <v>#VALUE!</v>
      </c>
      <c r="AW483" s="1030" t="e">
        <f t="shared" si="427"/>
        <v>#VALUE!</v>
      </c>
      <c r="AX483" s="1030" t="e">
        <f t="shared" si="427"/>
        <v>#VALUE!</v>
      </c>
      <c r="AY483" s="1030" t="e">
        <f t="shared" si="427"/>
        <v>#VALUE!</v>
      </c>
      <c r="AZ483" s="1030" t="e">
        <f t="shared" si="427"/>
        <v>#VALUE!</v>
      </c>
      <c r="BA483" s="1030" t="e">
        <f t="shared" si="427"/>
        <v>#VALUE!</v>
      </c>
      <c r="BB483" s="1030" t="e">
        <f t="shared" si="427"/>
        <v>#VALUE!</v>
      </c>
      <c r="BC483" s="1030" t="e">
        <f t="shared" si="427"/>
        <v>#VALUE!</v>
      </c>
      <c r="BD483" s="1030" t="e">
        <f t="shared" si="427"/>
        <v>#VALUE!</v>
      </c>
      <c r="BE483" s="1030" t="e">
        <f t="shared" si="427"/>
        <v>#VALUE!</v>
      </c>
      <c r="BF483" s="1030" t="e">
        <f t="shared" si="427"/>
        <v>#VALUE!</v>
      </c>
      <c r="BG483" s="1030" t="e">
        <f t="shared" si="427"/>
        <v>#VALUE!</v>
      </c>
      <c r="BH483" s="1030" t="e">
        <f t="shared" si="427"/>
        <v>#VALUE!</v>
      </c>
      <c r="BI483" s="1030" t="e">
        <f t="shared" si="427"/>
        <v>#VALUE!</v>
      </c>
      <c r="BJ483" s="1030" t="e">
        <f t="shared" si="427"/>
        <v>#VALUE!</v>
      </c>
      <c r="BK483" s="1030" t="e">
        <f t="shared" si="427"/>
        <v>#VALUE!</v>
      </c>
      <c r="BL483" s="1030" t="e">
        <f t="shared" si="427"/>
        <v>#VALUE!</v>
      </c>
      <c r="BM483" s="1030" t="e">
        <f t="shared" si="427"/>
        <v>#VALUE!</v>
      </c>
      <c r="BN483" s="1030" t="e">
        <f t="shared" si="427"/>
        <v>#VALUE!</v>
      </c>
      <c r="BO483" s="1030" t="e">
        <f t="shared" si="427"/>
        <v>#VALUE!</v>
      </c>
    </row>
    <row r="484" spans="2:67">
      <c r="B484" s="786" t="s">
        <v>1186</v>
      </c>
      <c r="C484" s="59" t="s">
        <v>261</v>
      </c>
      <c r="D484" s="640"/>
      <c r="E484" s="670"/>
      <c r="F484" s="716"/>
      <c r="G484" s="1018"/>
      <c r="H484" s="1019"/>
      <c r="I484" s="1019"/>
      <c r="J484" s="1019"/>
      <c r="K484" s="1019"/>
      <c r="L484" s="1019"/>
      <c r="M484" s="1019"/>
      <c r="N484" s="1019"/>
      <c r="O484" s="1019"/>
      <c r="P484" s="1019"/>
      <c r="Q484" s="1019"/>
      <c r="R484" s="1019"/>
      <c r="S484" s="1019"/>
      <c r="T484" s="1019"/>
      <c r="U484" s="1019"/>
      <c r="V484" s="1019"/>
      <c r="W484" s="1019"/>
      <c r="X484" s="1019"/>
      <c r="Y484" s="1019"/>
      <c r="Z484" s="1019"/>
      <c r="AA484" s="1019"/>
      <c r="AB484" s="1019"/>
      <c r="AC484" s="1019"/>
      <c r="AD484" s="1019"/>
      <c r="AE484" s="1019"/>
      <c r="AF484" s="1019"/>
      <c r="AG484" s="1019"/>
      <c r="AH484" s="1019"/>
      <c r="AI484" s="1019"/>
      <c r="AJ484" s="1019"/>
      <c r="AK484" s="1019"/>
      <c r="AL484" s="1019"/>
      <c r="AM484" s="1019"/>
      <c r="AN484" s="1019"/>
      <c r="AO484" s="1019"/>
      <c r="AP484" s="1019"/>
      <c r="AQ484" s="1019"/>
      <c r="AR484" s="1019"/>
      <c r="AS484" s="1019"/>
      <c r="AT484" s="1019"/>
      <c r="AU484" s="1019"/>
      <c r="AV484" s="1019"/>
      <c r="AW484" s="1019"/>
      <c r="AX484" s="1019"/>
      <c r="AY484" s="1019"/>
      <c r="AZ484" s="1019"/>
      <c r="BA484" s="1019"/>
      <c r="BB484" s="1019"/>
      <c r="BC484" s="1019"/>
      <c r="BD484" s="1019"/>
      <c r="BE484" s="1019"/>
      <c r="BF484" s="1019"/>
      <c r="BG484" s="1019"/>
      <c r="BH484" s="1019"/>
      <c r="BI484" s="1019"/>
      <c r="BJ484" s="1019"/>
      <c r="BK484" s="1019"/>
      <c r="BL484" s="1019"/>
      <c r="BM484" s="1019"/>
      <c r="BN484" s="1019"/>
      <c r="BO484" s="1020"/>
    </row>
    <row r="485" spans="2:67">
      <c r="B485" s="728" t="s">
        <v>513</v>
      </c>
      <c r="C485" s="687"/>
      <c r="D485" s="669" t="s">
        <v>587</v>
      </c>
      <c r="E485" s="667" t="s">
        <v>1321</v>
      </c>
      <c r="F485" s="692"/>
      <c r="G485" s="1030" t="e">
        <f t="shared" ref="G485:AK485" si="428">IF(AND(G449="",G521=""),"",IF(G449=0,"not appl.",G521*1000/G449))</f>
        <v>#VALUE!</v>
      </c>
      <c r="H485" s="1030" t="e">
        <f t="shared" si="428"/>
        <v>#VALUE!</v>
      </c>
      <c r="I485" s="1030" t="e">
        <f t="shared" si="428"/>
        <v>#VALUE!</v>
      </c>
      <c r="J485" s="1030" t="e">
        <f t="shared" si="428"/>
        <v>#VALUE!</v>
      </c>
      <c r="K485" s="1030" t="e">
        <f t="shared" si="428"/>
        <v>#VALUE!</v>
      </c>
      <c r="L485" s="1030" t="e">
        <f t="shared" si="428"/>
        <v>#VALUE!</v>
      </c>
      <c r="M485" s="1030" t="e">
        <f t="shared" si="428"/>
        <v>#VALUE!</v>
      </c>
      <c r="N485" s="1030" t="e">
        <f t="shared" si="428"/>
        <v>#VALUE!</v>
      </c>
      <c r="O485" s="1030" t="e">
        <f t="shared" si="428"/>
        <v>#VALUE!</v>
      </c>
      <c r="P485" s="1030" t="e">
        <f t="shared" si="428"/>
        <v>#VALUE!</v>
      </c>
      <c r="Q485" s="1030" t="e">
        <f t="shared" si="428"/>
        <v>#VALUE!</v>
      </c>
      <c r="R485" s="1030" t="e">
        <f t="shared" si="428"/>
        <v>#VALUE!</v>
      </c>
      <c r="S485" s="1030" t="e">
        <f t="shared" si="428"/>
        <v>#VALUE!</v>
      </c>
      <c r="T485" s="1030" t="e">
        <f t="shared" si="428"/>
        <v>#VALUE!</v>
      </c>
      <c r="U485" s="1030" t="e">
        <f t="shared" si="428"/>
        <v>#VALUE!</v>
      </c>
      <c r="V485" s="1030" t="e">
        <f t="shared" si="428"/>
        <v>#VALUE!</v>
      </c>
      <c r="W485" s="1030" t="e">
        <f t="shared" si="428"/>
        <v>#VALUE!</v>
      </c>
      <c r="X485" s="1030" t="e">
        <f t="shared" si="428"/>
        <v>#VALUE!</v>
      </c>
      <c r="Y485" s="1030" t="e">
        <f t="shared" si="428"/>
        <v>#VALUE!</v>
      </c>
      <c r="Z485" s="1030" t="e">
        <f t="shared" si="428"/>
        <v>#VALUE!</v>
      </c>
      <c r="AA485" s="1030" t="e">
        <f t="shared" si="428"/>
        <v>#VALUE!</v>
      </c>
      <c r="AB485" s="1030" t="e">
        <f t="shared" si="428"/>
        <v>#VALUE!</v>
      </c>
      <c r="AC485" s="1030" t="e">
        <f t="shared" si="428"/>
        <v>#VALUE!</v>
      </c>
      <c r="AD485" s="1030" t="e">
        <f t="shared" si="428"/>
        <v>#VALUE!</v>
      </c>
      <c r="AE485" s="1030" t="e">
        <f t="shared" si="428"/>
        <v>#VALUE!</v>
      </c>
      <c r="AF485" s="1030" t="e">
        <f t="shared" si="428"/>
        <v>#VALUE!</v>
      </c>
      <c r="AG485" s="1030" t="e">
        <f t="shared" si="428"/>
        <v>#VALUE!</v>
      </c>
      <c r="AH485" s="1030" t="e">
        <f t="shared" si="428"/>
        <v>#VALUE!</v>
      </c>
      <c r="AI485" s="1030" t="e">
        <f t="shared" si="428"/>
        <v>#VALUE!</v>
      </c>
      <c r="AJ485" s="1030" t="e">
        <f t="shared" si="428"/>
        <v>#VALUE!</v>
      </c>
      <c r="AK485" s="1030" t="e">
        <f t="shared" si="428"/>
        <v>#VALUE!</v>
      </c>
      <c r="AL485" s="1030" t="e">
        <f>IF(AND(AL449="",AL521=""),"",IF(AL449=0,"not appl.",AL521*1000/AL449))</f>
        <v>#VALUE!</v>
      </c>
      <c r="AM485" s="1030" t="e">
        <f>IF(AND(AM449="",AM521=""),"",IF(AM449=0,"not appl.",AM521*1000/AM449))</f>
        <v>#VALUE!</v>
      </c>
      <c r="AN485" s="1030" t="e">
        <f>IF(AND(AN449="",AN521=""),"",IF(AN449=0,"not appl.",AN521*1000/AN449))</f>
        <v>#VALUE!</v>
      </c>
      <c r="AO485" s="1030" t="e">
        <f>IF(AND(AO449="",AO521=""),"",IF(AO449=0,"not appl.",AO521*1000/AO449))</f>
        <v>#VALUE!</v>
      </c>
      <c r="AP485" s="1030" t="e">
        <f>IF(AND(AP449="",AP521=""),"",IF(AP449=0,"not appl.",AP521*1000/AP449))</f>
        <v>#VALUE!</v>
      </c>
      <c r="AQ485" s="1030" t="e">
        <f t="shared" ref="AQ485:BO485" si="429">IF(AND(AQ449="",AQ521=""),"",IF(AQ449=0,"not appl.",AQ521*1000/AQ449))</f>
        <v>#VALUE!</v>
      </c>
      <c r="AR485" s="1030" t="e">
        <f t="shared" si="429"/>
        <v>#VALUE!</v>
      </c>
      <c r="AS485" s="1030" t="e">
        <f t="shared" si="429"/>
        <v>#VALUE!</v>
      </c>
      <c r="AT485" s="1030" t="e">
        <f t="shared" si="429"/>
        <v>#VALUE!</v>
      </c>
      <c r="AU485" s="1030" t="e">
        <f t="shared" si="429"/>
        <v>#VALUE!</v>
      </c>
      <c r="AV485" s="1030" t="e">
        <f t="shared" si="429"/>
        <v>#VALUE!</v>
      </c>
      <c r="AW485" s="1030" t="e">
        <f t="shared" si="429"/>
        <v>#VALUE!</v>
      </c>
      <c r="AX485" s="1030" t="e">
        <f t="shared" si="429"/>
        <v>#VALUE!</v>
      </c>
      <c r="AY485" s="1030" t="e">
        <f t="shared" si="429"/>
        <v>#VALUE!</v>
      </c>
      <c r="AZ485" s="1030" t="e">
        <f t="shared" si="429"/>
        <v>#VALUE!</v>
      </c>
      <c r="BA485" s="1030" t="e">
        <f t="shared" si="429"/>
        <v>#VALUE!</v>
      </c>
      <c r="BB485" s="1030" t="e">
        <f t="shared" si="429"/>
        <v>#VALUE!</v>
      </c>
      <c r="BC485" s="1030" t="e">
        <f t="shared" si="429"/>
        <v>#VALUE!</v>
      </c>
      <c r="BD485" s="1030" t="e">
        <f t="shared" si="429"/>
        <v>#VALUE!</v>
      </c>
      <c r="BE485" s="1030" t="e">
        <f t="shared" si="429"/>
        <v>#VALUE!</v>
      </c>
      <c r="BF485" s="1030" t="e">
        <f t="shared" si="429"/>
        <v>#VALUE!</v>
      </c>
      <c r="BG485" s="1030" t="e">
        <f t="shared" si="429"/>
        <v>#VALUE!</v>
      </c>
      <c r="BH485" s="1030" t="e">
        <f t="shared" si="429"/>
        <v>#VALUE!</v>
      </c>
      <c r="BI485" s="1030" t="e">
        <f t="shared" si="429"/>
        <v>#VALUE!</v>
      </c>
      <c r="BJ485" s="1030" t="e">
        <f t="shared" si="429"/>
        <v>#VALUE!</v>
      </c>
      <c r="BK485" s="1030" t="e">
        <f t="shared" si="429"/>
        <v>#VALUE!</v>
      </c>
      <c r="BL485" s="1030" t="e">
        <f t="shared" si="429"/>
        <v>#VALUE!</v>
      </c>
      <c r="BM485" s="1030" t="e">
        <f t="shared" si="429"/>
        <v>#VALUE!</v>
      </c>
      <c r="BN485" s="1030" t="e">
        <f t="shared" si="429"/>
        <v>#VALUE!</v>
      </c>
      <c r="BO485" s="1030" t="e">
        <f t="shared" si="429"/>
        <v>#VALUE!</v>
      </c>
    </row>
    <row r="486" spans="2:67">
      <c r="B486" s="786" t="s">
        <v>514</v>
      </c>
      <c r="C486" s="59" t="s">
        <v>1339</v>
      </c>
      <c r="D486" s="640"/>
      <c r="E486" s="670"/>
      <c r="F486" s="716"/>
      <c r="G486" s="1018"/>
      <c r="H486" s="1019"/>
      <c r="I486" s="1019"/>
      <c r="J486" s="1019"/>
      <c r="K486" s="1019"/>
      <c r="L486" s="1019"/>
      <c r="M486" s="1019"/>
      <c r="N486" s="1019"/>
      <c r="O486" s="1019"/>
      <c r="P486" s="1019"/>
      <c r="Q486" s="1019"/>
      <c r="R486" s="1019"/>
      <c r="S486" s="1019"/>
      <c r="T486" s="1019"/>
      <c r="U486" s="1019"/>
      <c r="V486" s="1019"/>
      <c r="W486" s="1019"/>
      <c r="X486" s="1019"/>
      <c r="Y486" s="1019"/>
      <c r="Z486" s="1019"/>
      <c r="AA486" s="1019"/>
      <c r="AB486" s="1019"/>
      <c r="AC486" s="1019"/>
      <c r="AD486" s="1019"/>
      <c r="AE486" s="1019"/>
      <c r="AF486" s="1019"/>
      <c r="AG486" s="1019"/>
      <c r="AH486" s="1019"/>
      <c r="AI486" s="1019"/>
      <c r="AJ486" s="1019"/>
      <c r="AK486" s="1019"/>
      <c r="AL486" s="1019"/>
      <c r="AM486" s="1019"/>
      <c r="AN486" s="1019"/>
      <c r="AO486" s="1019"/>
      <c r="AP486" s="1019"/>
      <c r="AQ486" s="1019"/>
      <c r="AR486" s="1019"/>
      <c r="AS486" s="1019"/>
      <c r="AT486" s="1019"/>
      <c r="AU486" s="1019"/>
      <c r="AV486" s="1019"/>
      <c r="AW486" s="1019"/>
      <c r="AX486" s="1019"/>
      <c r="AY486" s="1019"/>
      <c r="AZ486" s="1019"/>
      <c r="BA486" s="1019"/>
      <c r="BB486" s="1019"/>
      <c r="BC486" s="1019"/>
      <c r="BD486" s="1019"/>
      <c r="BE486" s="1019"/>
      <c r="BF486" s="1019"/>
      <c r="BG486" s="1019"/>
      <c r="BH486" s="1019"/>
      <c r="BI486" s="1019"/>
      <c r="BJ486" s="1019"/>
      <c r="BK486" s="1019"/>
      <c r="BL486" s="1019"/>
      <c r="BM486" s="1019"/>
      <c r="BN486" s="1019"/>
      <c r="BO486" s="1020"/>
    </row>
    <row r="487" spans="2:67">
      <c r="B487" s="728" t="s">
        <v>515</v>
      </c>
      <c r="C487" s="61"/>
      <c r="D487" s="640" t="s">
        <v>799</v>
      </c>
      <c r="E487" s="667" t="s">
        <v>1321</v>
      </c>
      <c r="F487" s="692"/>
      <c r="G487" s="1030" t="e">
        <f t="shared" ref="G487:AK487" si="430">IF(AND(G451="",G523=""),"",IF(G451=0,"not appl.",G523*1000/G451))</f>
        <v>#VALUE!</v>
      </c>
      <c r="H487" s="1030" t="e">
        <f t="shared" si="430"/>
        <v>#VALUE!</v>
      </c>
      <c r="I487" s="1030" t="e">
        <f t="shared" si="430"/>
        <v>#VALUE!</v>
      </c>
      <c r="J487" s="1030" t="e">
        <f t="shared" si="430"/>
        <v>#VALUE!</v>
      </c>
      <c r="K487" s="1030" t="e">
        <f t="shared" si="430"/>
        <v>#VALUE!</v>
      </c>
      <c r="L487" s="1030" t="e">
        <f t="shared" si="430"/>
        <v>#VALUE!</v>
      </c>
      <c r="M487" s="1030" t="e">
        <f t="shared" si="430"/>
        <v>#VALUE!</v>
      </c>
      <c r="N487" s="1030" t="e">
        <f t="shared" si="430"/>
        <v>#VALUE!</v>
      </c>
      <c r="O487" s="1030" t="e">
        <f t="shared" si="430"/>
        <v>#VALUE!</v>
      </c>
      <c r="P487" s="1030" t="e">
        <f t="shared" si="430"/>
        <v>#VALUE!</v>
      </c>
      <c r="Q487" s="1030" t="e">
        <f t="shared" si="430"/>
        <v>#VALUE!</v>
      </c>
      <c r="R487" s="1030" t="e">
        <f t="shared" si="430"/>
        <v>#VALUE!</v>
      </c>
      <c r="S487" s="1030" t="e">
        <f t="shared" si="430"/>
        <v>#VALUE!</v>
      </c>
      <c r="T487" s="1030" t="e">
        <f t="shared" si="430"/>
        <v>#VALUE!</v>
      </c>
      <c r="U487" s="1030" t="e">
        <f t="shared" si="430"/>
        <v>#VALUE!</v>
      </c>
      <c r="V487" s="1030" t="e">
        <f t="shared" si="430"/>
        <v>#VALUE!</v>
      </c>
      <c r="W487" s="1030" t="e">
        <f t="shared" si="430"/>
        <v>#VALUE!</v>
      </c>
      <c r="X487" s="1030" t="e">
        <f t="shared" si="430"/>
        <v>#VALUE!</v>
      </c>
      <c r="Y487" s="1030" t="e">
        <f t="shared" si="430"/>
        <v>#VALUE!</v>
      </c>
      <c r="Z487" s="1030" t="e">
        <f t="shared" si="430"/>
        <v>#VALUE!</v>
      </c>
      <c r="AA487" s="1030" t="e">
        <f t="shared" si="430"/>
        <v>#VALUE!</v>
      </c>
      <c r="AB487" s="1030" t="e">
        <f t="shared" si="430"/>
        <v>#VALUE!</v>
      </c>
      <c r="AC487" s="1030" t="e">
        <f t="shared" si="430"/>
        <v>#VALUE!</v>
      </c>
      <c r="AD487" s="1030" t="e">
        <f t="shared" si="430"/>
        <v>#VALUE!</v>
      </c>
      <c r="AE487" s="1030" t="e">
        <f t="shared" si="430"/>
        <v>#VALUE!</v>
      </c>
      <c r="AF487" s="1030" t="e">
        <f t="shared" si="430"/>
        <v>#VALUE!</v>
      </c>
      <c r="AG487" s="1030" t="e">
        <f t="shared" si="430"/>
        <v>#VALUE!</v>
      </c>
      <c r="AH487" s="1030" t="e">
        <f t="shared" si="430"/>
        <v>#VALUE!</v>
      </c>
      <c r="AI487" s="1030" t="e">
        <f t="shared" si="430"/>
        <v>#VALUE!</v>
      </c>
      <c r="AJ487" s="1030" t="e">
        <f t="shared" si="430"/>
        <v>#VALUE!</v>
      </c>
      <c r="AK487" s="1030" t="e">
        <f t="shared" si="430"/>
        <v>#VALUE!</v>
      </c>
      <c r="AL487" s="1030" t="e">
        <f>IF(AND(AL451="",AL523=""),"",IF(AL451=0,"not appl.",AL523*1000/AL451))</f>
        <v>#VALUE!</v>
      </c>
      <c r="AM487" s="1030" t="e">
        <f>IF(AND(AM451="",AM523=""),"",IF(AM451=0,"not appl.",AM523*1000/AM451))</f>
        <v>#VALUE!</v>
      </c>
      <c r="AN487" s="1030" t="e">
        <f>IF(AND(AN451="",AN523=""),"",IF(AN451=0,"not appl.",AN523*1000/AN451))</f>
        <v>#VALUE!</v>
      </c>
      <c r="AO487" s="1030" t="e">
        <f>IF(AND(AO451="",AO523=""),"",IF(AO451=0,"not appl.",AO523*1000/AO451))</f>
        <v>#VALUE!</v>
      </c>
      <c r="AP487" s="1030" t="e">
        <f>IF(AND(AP451="",AP523=""),"",IF(AP451=0,"not appl.",AP523*1000/AP451))</f>
        <v>#VALUE!</v>
      </c>
      <c r="AQ487" s="1030" t="e">
        <f t="shared" ref="AQ487:BO487" si="431">IF(AND(AQ451="",AQ523=""),"",IF(AQ451=0,"not appl.",AQ523*1000/AQ451))</f>
        <v>#VALUE!</v>
      </c>
      <c r="AR487" s="1030" t="e">
        <f t="shared" si="431"/>
        <v>#VALUE!</v>
      </c>
      <c r="AS487" s="1030" t="e">
        <f t="shared" si="431"/>
        <v>#VALUE!</v>
      </c>
      <c r="AT487" s="1030" t="e">
        <f t="shared" si="431"/>
        <v>#VALUE!</v>
      </c>
      <c r="AU487" s="1030" t="e">
        <f t="shared" si="431"/>
        <v>#VALUE!</v>
      </c>
      <c r="AV487" s="1030" t="e">
        <f t="shared" si="431"/>
        <v>#VALUE!</v>
      </c>
      <c r="AW487" s="1030" t="e">
        <f t="shared" si="431"/>
        <v>#VALUE!</v>
      </c>
      <c r="AX487" s="1030" t="e">
        <f t="shared" si="431"/>
        <v>#VALUE!</v>
      </c>
      <c r="AY487" s="1030" t="e">
        <f t="shared" si="431"/>
        <v>#VALUE!</v>
      </c>
      <c r="AZ487" s="1030" t="e">
        <f t="shared" si="431"/>
        <v>#VALUE!</v>
      </c>
      <c r="BA487" s="1030" t="e">
        <f t="shared" si="431"/>
        <v>#VALUE!</v>
      </c>
      <c r="BB487" s="1030" t="e">
        <f t="shared" si="431"/>
        <v>#VALUE!</v>
      </c>
      <c r="BC487" s="1030" t="e">
        <f t="shared" si="431"/>
        <v>#VALUE!</v>
      </c>
      <c r="BD487" s="1030" t="e">
        <f t="shared" si="431"/>
        <v>#VALUE!</v>
      </c>
      <c r="BE487" s="1030" t="e">
        <f t="shared" si="431"/>
        <v>#VALUE!</v>
      </c>
      <c r="BF487" s="1030" t="e">
        <f t="shared" si="431"/>
        <v>#VALUE!</v>
      </c>
      <c r="BG487" s="1030" t="e">
        <f t="shared" si="431"/>
        <v>#VALUE!</v>
      </c>
      <c r="BH487" s="1030" t="e">
        <f t="shared" si="431"/>
        <v>#VALUE!</v>
      </c>
      <c r="BI487" s="1030" t="e">
        <f t="shared" si="431"/>
        <v>#VALUE!</v>
      </c>
      <c r="BJ487" s="1030" t="e">
        <f t="shared" si="431"/>
        <v>#VALUE!</v>
      </c>
      <c r="BK487" s="1030" t="e">
        <f t="shared" si="431"/>
        <v>#VALUE!</v>
      </c>
      <c r="BL487" s="1030" t="e">
        <f t="shared" si="431"/>
        <v>#VALUE!</v>
      </c>
      <c r="BM487" s="1030" t="e">
        <f t="shared" si="431"/>
        <v>#VALUE!</v>
      </c>
      <c r="BN487" s="1030" t="e">
        <f t="shared" si="431"/>
        <v>#VALUE!</v>
      </c>
      <c r="BO487" s="1030" t="e">
        <f t="shared" si="431"/>
        <v>#VALUE!</v>
      </c>
    </row>
    <row r="488" spans="2:67">
      <c r="B488" s="728">
        <v>314</v>
      </c>
      <c r="C488" s="59" t="s">
        <v>280</v>
      </c>
      <c r="D488" s="640"/>
      <c r="E488" s="667"/>
      <c r="F488" s="1035"/>
      <c r="G488" s="1018"/>
      <c r="H488" s="1019"/>
      <c r="I488" s="1019"/>
      <c r="J488" s="1019"/>
      <c r="K488" s="1019"/>
      <c r="L488" s="1019"/>
      <c r="M488" s="1019"/>
      <c r="N488" s="1019"/>
      <c r="O488" s="1019"/>
      <c r="P488" s="1019"/>
      <c r="Q488" s="1019"/>
      <c r="R488" s="1019"/>
      <c r="S488" s="1019"/>
      <c r="T488" s="1019"/>
      <c r="U488" s="1019"/>
      <c r="V488" s="1019"/>
      <c r="W488" s="1019"/>
      <c r="X488" s="1019"/>
      <c r="Y488" s="1019"/>
      <c r="Z488" s="1019"/>
      <c r="AA488" s="1019"/>
      <c r="AB488" s="1019"/>
      <c r="AC488" s="1019"/>
      <c r="AD488" s="1019"/>
      <c r="AE488" s="1019"/>
      <c r="AF488" s="1019"/>
      <c r="AG488" s="1019"/>
      <c r="AH488" s="1019"/>
      <c r="AI488" s="1019"/>
      <c r="AJ488" s="1019"/>
      <c r="AK488" s="1019"/>
      <c r="AL488" s="1019"/>
      <c r="AM488" s="1019"/>
      <c r="AN488" s="1019"/>
      <c r="AO488" s="1019"/>
      <c r="AP488" s="1019"/>
      <c r="AQ488" s="1019"/>
      <c r="AR488" s="1019"/>
      <c r="AS488" s="1019"/>
      <c r="AT488" s="1019"/>
      <c r="AU488" s="1019"/>
      <c r="AV488" s="1019"/>
      <c r="AW488" s="1019"/>
      <c r="AX488" s="1019"/>
      <c r="AY488" s="1019"/>
      <c r="AZ488" s="1019"/>
      <c r="BA488" s="1019"/>
      <c r="BB488" s="1019"/>
      <c r="BC488" s="1019"/>
      <c r="BD488" s="1019"/>
      <c r="BE488" s="1019"/>
      <c r="BF488" s="1019"/>
      <c r="BG488" s="1019"/>
      <c r="BH488" s="1019"/>
      <c r="BI488" s="1019"/>
      <c r="BJ488" s="1019"/>
      <c r="BK488" s="1019"/>
      <c r="BL488" s="1019"/>
      <c r="BM488" s="1019"/>
      <c r="BN488" s="1019"/>
      <c r="BO488" s="1020"/>
    </row>
    <row r="489" spans="2:67">
      <c r="B489" s="728" t="s">
        <v>105</v>
      </c>
      <c r="C489" s="58" t="s">
        <v>1337</v>
      </c>
      <c r="D489" s="685"/>
      <c r="E489" s="667"/>
      <c r="F489" s="874"/>
      <c r="G489" s="1018"/>
      <c r="H489" s="1019"/>
      <c r="I489" s="1019"/>
      <c r="J489" s="1019"/>
      <c r="K489" s="1019"/>
      <c r="L489" s="1019"/>
      <c r="M489" s="1019"/>
      <c r="N489" s="1019"/>
      <c r="O489" s="1019"/>
      <c r="P489" s="1019"/>
      <c r="Q489" s="1019"/>
      <c r="R489" s="1019"/>
      <c r="S489" s="1019"/>
      <c r="T489" s="1019"/>
      <c r="U489" s="1019"/>
      <c r="V489" s="1019"/>
      <c r="W489" s="1019"/>
      <c r="X489" s="1019"/>
      <c r="Y489" s="1019"/>
      <c r="Z489" s="1019"/>
      <c r="AA489" s="1019"/>
      <c r="AB489" s="1019"/>
      <c r="AC489" s="1019"/>
      <c r="AD489" s="1019"/>
      <c r="AE489" s="1019"/>
      <c r="AF489" s="1019"/>
      <c r="AG489" s="1019"/>
      <c r="AH489" s="1019"/>
      <c r="AI489" s="1019"/>
      <c r="AJ489" s="1019"/>
      <c r="AK489" s="1019"/>
      <c r="AL489" s="1019"/>
      <c r="AM489" s="1019"/>
      <c r="AN489" s="1019"/>
      <c r="AO489" s="1019"/>
      <c r="AP489" s="1019"/>
      <c r="AQ489" s="1019"/>
      <c r="AR489" s="1019"/>
      <c r="AS489" s="1019"/>
      <c r="AT489" s="1019"/>
      <c r="AU489" s="1019"/>
      <c r="AV489" s="1019"/>
      <c r="AW489" s="1019"/>
      <c r="AX489" s="1019"/>
      <c r="AY489" s="1019"/>
      <c r="AZ489" s="1019"/>
      <c r="BA489" s="1019"/>
      <c r="BB489" s="1019"/>
      <c r="BC489" s="1019"/>
      <c r="BD489" s="1019"/>
      <c r="BE489" s="1019"/>
      <c r="BF489" s="1019"/>
      <c r="BG489" s="1019"/>
      <c r="BH489" s="1019"/>
      <c r="BI489" s="1019"/>
      <c r="BJ489" s="1019"/>
      <c r="BK489" s="1019"/>
      <c r="BL489" s="1019"/>
      <c r="BM489" s="1019"/>
      <c r="BN489" s="1019"/>
      <c r="BO489" s="1020"/>
    </row>
    <row r="490" spans="2:67">
      <c r="B490" s="728" t="s">
        <v>909</v>
      </c>
      <c r="C490" s="718"/>
      <c r="D490" s="724" t="s">
        <v>1148</v>
      </c>
      <c r="E490" s="667" t="s">
        <v>1321</v>
      </c>
      <c r="F490" s="838"/>
      <c r="G490" s="1030" t="e">
        <f t="shared" ref="G490:AK490" si="432">IF(AND(G454="",G526=""),"",IF(G454=0,"not appl.",G526*1000/G454))</f>
        <v>#VALUE!</v>
      </c>
      <c r="H490" s="1030" t="e">
        <f t="shared" si="432"/>
        <v>#VALUE!</v>
      </c>
      <c r="I490" s="1030" t="e">
        <f t="shared" si="432"/>
        <v>#VALUE!</v>
      </c>
      <c r="J490" s="1030" t="e">
        <f t="shared" si="432"/>
        <v>#VALUE!</v>
      </c>
      <c r="K490" s="1030" t="e">
        <f t="shared" si="432"/>
        <v>#VALUE!</v>
      </c>
      <c r="L490" s="1030" t="e">
        <f t="shared" si="432"/>
        <v>#VALUE!</v>
      </c>
      <c r="M490" s="1030" t="e">
        <f t="shared" si="432"/>
        <v>#VALUE!</v>
      </c>
      <c r="N490" s="1030" t="e">
        <f t="shared" si="432"/>
        <v>#VALUE!</v>
      </c>
      <c r="O490" s="1030" t="e">
        <f t="shared" si="432"/>
        <v>#VALUE!</v>
      </c>
      <c r="P490" s="1030" t="e">
        <f t="shared" si="432"/>
        <v>#VALUE!</v>
      </c>
      <c r="Q490" s="1030" t="e">
        <f t="shared" si="432"/>
        <v>#VALUE!</v>
      </c>
      <c r="R490" s="1030" t="e">
        <f t="shared" si="432"/>
        <v>#VALUE!</v>
      </c>
      <c r="S490" s="1030" t="e">
        <f t="shared" si="432"/>
        <v>#VALUE!</v>
      </c>
      <c r="T490" s="1030" t="e">
        <f t="shared" si="432"/>
        <v>#VALUE!</v>
      </c>
      <c r="U490" s="1030" t="e">
        <f t="shared" si="432"/>
        <v>#VALUE!</v>
      </c>
      <c r="V490" s="1030" t="e">
        <f t="shared" si="432"/>
        <v>#VALUE!</v>
      </c>
      <c r="W490" s="1030" t="e">
        <f t="shared" si="432"/>
        <v>#VALUE!</v>
      </c>
      <c r="X490" s="1030" t="e">
        <f t="shared" si="432"/>
        <v>#VALUE!</v>
      </c>
      <c r="Y490" s="1030" t="e">
        <f t="shared" si="432"/>
        <v>#VALUE!</v>
      </c>
      <c r="Z490" s="1030" t="e">
        <f t="shared" si="432"/>
        <v>#VALUE!</v>
      </c>
      <c r="AA490" s="1030" t="e">
        <f t="shared" si="432"/>
        <v>#VALUE!</v>
      </c>
      <c r="AB490" s="1030" t="e">
        <f t="shared" si="432"/>
        <v>#VALUE!</v>
      </c>
      <c r="AC490" s="1030" t="e">
        <f t="shared" si="432"/>
        <v>#VALUE!</v>
      </c>
      <c r="AD490" s="1030" t="e">
        <f t="shared" si="432"/>
        <v>#VALUE!</v>
      </c>
      <c r="AE490" s="1030" t="e">
        <f t="shared" si="432"/>
        <v>#VALUE!</v>
      </c>
      <c r="AF490" s="1030" t="e">
        <f t="shared" si="432"/>
        <v>#VALUE!</v>
      </c>
      <c r="AG490" s="1030" t="e">
        <f t="shared" si="432"/>
        <v>#VALUE!</v>
      </c>
      <c r="AH490" s="1030" t="e">
        <f t="shared" si="432"/>
        <v>#VALUE!</v>
      </c>
      <c r="AI490" s="1030" t="e">
        <f t="shared" si="432"/>
        <v>#VALUE!</v>
      </c>
      <c r="AJ490" s="1030" t="e">
        <f t="shared" si="432"/>
        <v>#VALUE!</v>
      </c>
      <c r="AK490" s="1030" t="e">
        <f t="shared" si="432"/>
        <v>#VALUE!</v>
      </c>
      <c r="AL490" s="1030" t="e">
        <f t="shared" ref="AL490:AP495" si="433">IF(AND(AL454="",AL526=""),"",IF(AL454=0,"not appl.",AL526*1000/AL454))</f>
        <v>#VALUE!</v>
      </c>
      <c r="AM490" s="1030" t="e">
        <f t="shared" si="433"/>
        <v>#VALUE!</v>
      </c>
      <c r="AN490" s="1030" t="e">
        <f t="shared" si="433"/>
        <v>#VALUE!</v>
      </c>
      <c r="AO490" s="1030" t="e">
        <f t="shared" si="433"/>
        <v>#VALUE!</v>
      </c>
      <c r="AP490" s="1030" t="e">
        <f t="shared" si="433"/>
        <v>#VALUE!</v>
      </c>
      <c r="AQ490" s="1030" t="e">
        <f t="shared" ref="AQ490:BO490" si="434">IF(AND(AQ454="",AQ526=""),"",IF(AQ454=0,"not appl.",AQ526*1000/AQ454))</f>
        <v>#VALUE!</v>
      </c>
      <c r="AR490" s="1030" t="e">
        <f t="shared" si="434"/>
        <v>#VALUE!</v>
      </c>
      <c r="AS490" s="1030" t="e">
        <f t="shared" si="434"/>
        <v>#VALUE!</v>
      </c>
      <c r="AT490" s="1030" t="e">
        <f t="shared" si="434"/>
        <v>#VALUE!</v>
      </c>
      <c r="AU490" s="1030" t="e">
        <f t="shared" si="434"/>
        <v>#VALUE!</v>
      </c>
      <c r="AV490" s="1030" t="e">
        <f t="shared" si="434"/>
        <v>#VALUE!</v>
      </c>
      <c r="AW490" s="1030" t="e">
        <f t="shared" si="434"/>
        <v>#VALUE!</v>
      </c>
      <c r="AX490" s="1030" t="e">
        <f t="shared" si="434"/>
        <v>#VALUE!</v>
      </c>
      <c r="AY490" s="1030" t="e">
        <f t="shared" si="434"/>
        <v>#VALUE!</v>
      </c>
      <c r="AZ490" s="1030" t="e">
        <f t="shared" si="434"/>
        <v>#VALUE!</v>
      </c>
      <c r="BA490" s="1030" t="e">
        <f t="shared" si="434"/>
        <v>#VALUE!</v>
      </c>
      <c r="BB490" s="1030" t="e">
        <f t="shared" si="434"/>
        <v>#VALUE!</v>
      </c>
      <c r="BC490" s="1030" t="e">
        <f t="shared" si="434"/>
        <v>#VALUE!</v>
      </c>
      <c r="BD490" s="1030" t="e">
        <f t="shared" si="434"/>
        <v>#VALUE!</v>
      </c>
      <c r="BE490" s="1030" t="e">
        <f t="shared" si="434"/>
        <v>#VALUE!</v>
      </c>
      <c r="BF490" s="1030" t="e">
        <f t="shared" si="434"/>
        <v>#VALUE!</v>
      </c>
      <c r="BG490" s="1030" t="e">
        <f t="shared" si="434"/>
        <v>#VALUE!</v>
      </c>
      <c r="BH490" s="1030" t="e">
        <f t="shared" si="434"/>
        <v>#VALUE!</v>
      </c>
      <c r="BI490" s="1030" t="e">
        <f t="shared" si="434"/>
        <v>#VALUE!</v>
      </c>
      <c r="BJ490" s="1030" t="e">
        <f t="shared" si="434"/>
        <v>#VALUE!</v>
      </c>
      <c r="BK490" s="1030" t="e">
        <f t="shared" si="434"/>
        <v>#VALUE!</v>
      </c>
      <c r="BL490" s="1030" t="e">
        <f t="shared" si="434"/>
        <v>#VALUE!</v>
      </c>
      <c r="BM490" s="1030" t="e">
        <f t="shared" si="434"/>
        <v>#VALUE!</v>
      </c>
      <c r="BN490" s="1030" t="e">
        <f t="shared" si="434"/>
        <v>#VALUE!</v>
      </c>
      <c r="BO490" s="1030" t="e">
        <f t="shared" si="434"/>
        <v>#VALUE!</v>
      </c>
    </row>
    <row r="491" spans="2:67">
      <c r="B491" s="728" t="s">
        <v>910</v>
      </c>
      <c r="C491" s="718"/>
      <c r="D491" s="686" t="s">
        <v>776</v>
      </c>
      <c r="E491" s="667" t="s">
        <v>1321</v>
      </c>
      <c r="F491" s="838"/>
      <c r="G491" s="1030" t="e">
        <f t="shared" ref="G491:AK491" si="435">IF(AND(G455="",G527=""),"",IF(G455=0,"not appl.",G527*1000/G455))</f>
        <v>#VALUE!</v>
      </c>
      <c r="H491" s="1030" t="e">
        <f t="shared" si="435"/>
        <v>#VALUE!</v>
      </c>
      <c r="I491" s="1030" t="e">
        <f t="shared" si="435"/>
        <v>#VALUE!</v>
      </c>
      <c r="J491" s="1030" t="e">
        <f t="shared" si="435"/>
        <v>#VALUE!</v>
      </c>
      <c r="K491" s="1030" t="e">
        <f t="shared" si="435"/>
        <v>#VALUE!</v>
      </c>
      <c r="L491" s="1030" t="e">
        <f t="shared" si="435"/>
        <v>#VALUE!</v>
      </c>
      <c r="M491" s="1030" t="e">
        <f t="shared" si="435"/>
        <v>#VALUE!</v>
      </c>
      <c r="N491" s="1030" t="e">
        <f t="shared" si="435"/>
        <v>#VALUE!</v>
      </c>
      <c r="O491" s="1030" t="e">
        <f t="shared" si="435"/>
        <v>#VALUE!</v>
      </c>
      <c r="P491" s="1030" t="e">
        <f t="shared" si="435"/>
        <v>#VALUE!</v>
      </c>
      <c r="Q491" s="1030" t="e">
        <f t="shared" si="435"/>
        <v>#VALUE!</v>
      </c>
      <c r="R491" s="1030" t="e">
        <f t="shared" si="435"/>
        <v>#VALUE!</v>
      </c>
      <c r="S491" s="1030" t="e">
        <f t="shared" si="435"/>
        <v>#VALUE!</v>
      </c>
      <c r="T491" s="1030" t="e">
        <f t="shared" si="435"/>
        <v>#VALUE!</v>
      </c>
      <c r="U491" s="1030" t="e">
        <f t="shared" si="435"/>
        <v>#VALUE!</v>
      </c>
      <c r="V491" s="1030" t="e">
        <f t="shared" si="435"/>
        <v>#VALUE!</v>
      </c>
      <c r="W491" s="1030" t="e">
        <f t="shared" si="435"/>
        <v>#VALUE!</v>
      </c>
      <c r="X491" s="1030" t="e">
        <f t="shared" si="435"/>
        <v>#VALUE!</v>
      </c>
      <c r="Y491" s="1030" t="e">
        <f t="shared" si="435"/>
        <v>#VALUE!</v>
      </c>
      <c r="Z491" s="1030" t="e">
        <f t="shared" si="435"/>
        <v>#VALUE!</v>
      </c>
      <c r="AA491" s="1030" t="e">
        <f t="shared" si="435"/>
        <v>#VALUE!</v>
      </c>
      <c r="AB491" s="1030" t="e">
        <f t="shared" si="435"/>
        <v>#VALUE!</v>
      </c>
      <c r="AC491" s="1030" t="e">
        <f t="shared" si="435"/>
        <v>#VALUE!</v>
      </c>
      <c r="AD491" s="1030" t="e">
        <f t="shared" si="435"/>
        <v>#VALUE!</v>
      </c>
      <c r="AE491" s="1030" t="e">
        <f t="shared" si="435"/>
        <v>#VALUE!</v>
      </c>
      <c r="AF491" s="1030" t="e">
        <f t="shared" si="435"/>
        <v>#VALUE!</v>
      </c>
      <c r="AG491" s="1030" t="e">
        <f t="shared" si="435"/>
        <v>#VALUE!</v>
      </c>
      <c r="AH491" s="1030" t="e">
        <f t="shared" si="435"/>
        <v>#VALUE!</v>
      </c>
      <c r="AI491" s="1030" t="e">
        <f t="shared" si="435"/>
        <v>#VALUE!</v>
      </c>
      <c r="AJ491" s="1030" t="e">
        <f t="shared" si="435"/>
        <v>#VALUE!</v>
      </c>
      <c r="AK491" s="1030" t="e">
        <f t="shared" si="435"/>
        <v>#VALUE!</v>
      </c>
      <c r="AL491" s="1030" t="e">
        <f t="shared" si="433"/>
        <v>#VALUE!</v>
      </c>
      <c r="AM491" s="1030" t="e">
        <f t="shared" si="433"/>
        <v>#VALUE!</v>
      </c>
      <c r="AN491" s="1030" t="e">
        <f t="shared" si="433"/>
        <v>#VALUE!</v>
      </c>
      <c r="AO491" s="1030" t="e">
        <f t="shared" si="433"/>
        <v>#VALUE!</v>
      </c>
      <c r="AP491" s="1030" t="e">
        <f t="shared" si="433"/>
        <v>#VALUE!</v>
      </c>
      <c r="AQ491" s="1030" t="e">
        <f t="shared" ref="AQ491:BO491" si="436">IF(AND(AQ455="",AQ527=""),"",IF(AQ455=0,"not appl.",AQ527*1000/AQ455))</f>
        <v>#VALUE!</v>
      </c>
      <c r="AR491" s="1030" t="e">
        <f t="shared" si="436"/>
        <v>#VALUE!</v>
      </c>
      <c r="AS491" s="1030" t="e">
        <f t="shared" si="436"/>
        <v>#VALUE!</v>
      </c>
      <c r="AT491" s="1030" t="e">
        <f t="shared" si="436"/>
        <v>#VALUE!</v>
      </c>
      <c r="AU491" s="1030" t="e">
        <f t="shared" si="436"/>
        <v>#VALUE!</v>
      </c>
      <c r="AV491" s="1030" t="e">
        <f t="shared" si="436"/>
        <v>#VALUE!</v>
      </c>
      <c r="AW491" s="1030" t="e">
        <f t="shared" si="436"/>
        <v>#VALUE!</v>
      </c>
      <c r="AX491" s="1030" t="e">
        <f t="shared" si="436"/>
        <v>#VALUE!</v>
      </c>
      <c r="AY491" s="1030" t="e">
        <f t="shared" si="436"/>
        <v>#VALUE!</v>
      </c>
      <c r="AZ491" s="1030" t="e">
        <f t="shared" si="436"/>
        <v>#VALUE!</v>
      </c>
      <c r="BA491" s="1030" t="e">
        <f t="shared" si="436"/>
        <v>#VALUE!</v>
      </c>
      <c r="BB491" s="1030" t="e">
        <f t="shared" si="436"/>
        <v>#VALUE!</v>
      </c>
      <c r="BC491" s="1030" t="e">
        <f t="shared" si="436"/>
        <v>#VALUE!</v>
      </c>
      <c r="BD491" s="1030" t="e">
        <f t="shared" si="436"/>
        <v>#VALUE!</v>
      </c>
      <c r="BE491" s="1030" t="e">
        <f t="shared" si="436"/>
        <v>#VALUE!</v>
      </c>
      <c r="BF491" s="1030" t="e">
        <f t="shared" si="436"/>
        <v>#VALUE!</v>
      </c>
      <c r="BG491" s="1030" t="e">
        <f t="shared" si="436"/>
        <v>#VALUE!</v>
      </c>
      <c r="BH491" s="1030" t="e">
        <f t="shared" si="436"/>
        <v>#VALUE!</v>
      </c>
      <c r="BI491" s="1030" t="e">
        <f t="shared" si="436"/>
        <v>#VALUE!</v>
      </c>
      <c r="BJ491" s="1030" t="e">
        <f t="shared" si="436"/>
        <v>#VALUE!</v>
      </c>
      <c r="BK491" s="1030" t="e">
        <f t="shared" si="436"/>
        <v>#VALUE!</v>
      </c>
      <c r="BL491" s="1030" t="e">
        <f t="shared" si="436"/>
        <v>#VALUE!</v>
      </c>
      <c r="BM491" s="1030" t="e">
        <f t="shared" si="436"/>
        <v>#VALUE!</v>
      </c>
      <c r="BN491" s="1030" t="e">
        <f t="shared" si="436"/>
        <v>#VALUE!</v>
      </c>
      <c r="BO491" s="1030" t="e">
        <f t="shared" si="436"/>
        <v>#VALUE!</v>
      </c>
    </row>
    <row r="492" spans="2:67">
      <c r="B492" s="728" t="s">
        <v>911</v>
      </c>
      <c r="C492" s="718"/>
      <c r="D492" s="686" t="s">
        <v>1120</v>
      </c>
      <c r="E492" s="667" t="s">
        <v>1321</v>
      </c>
      <c r="F492" s="838"/>
      <c r="G492" s="1030" t="e">
        <f t="shared" ref="G492:AK492" si="437">IF(AND(G456="",G528=""),"",IF(G456=0,"not appl.",G528*1000/G456))</f>
        <v>#VALUE!</v>
      </c>
      <c r="H492" s="1030" t="e">
        <f t="shared" si="437"/>
        <v>#VALUE!</v>
      </c>
      <c r="I492" s="1030" t="e">
        <f t="shared" si="437"/>
        <v>#VALUE!</v>
      </c>
      <c r="J492" s="1030" t="e">
        <f t="shared" si="437"/>
        <v>#VALUE!</v>
      </c>
      <c r="K492" s="1030" t="e">
        <f t="shared" si="437"/>
        <v>#VALUE!</v>
      </c>
      <c r="L492" s="1030" t="e">
        <f t="shared" si="437"/>
        <v>#VALUE!</v>
      </c>
      <c r="M492" s="1030" t="e">
        <f t="shared" si="437"/>
        <v>#VALUE!</v>
      </c>
      <c r="N492" s="1030" t="e">
        <f t="shared" si="437"/>
        <v>#VALUE!</v>
      </c>
      <c r="O492" s="1030" t="e">
        <f t="shared" si="437"/>
        <v>#VALUE!</v>
      </c>
      <c r="P492" s="1030" t="e">
        <f t="shared" si="437"/>
        <v>#VALUE!</v>
      </c>
      <c r="Q492" s="1030" t="e">
        <f t="shared" si="437"/>
        <v>#VALUE!</v>
      </c>
      <c r="R492" s="1030" t="e">
        <f t="shared" si="437"/>
        <v>#VALUE!</v>
      </c>
      <c r="S492" s="1030" t="e">
        <f t="shared" si="437"/>
        <v>#VALUE!</v>
      </c>
      <c r="T492" s="1030" t="e">
        <f t="shared" si="437"/>
        <v>#VALUE!</v>
      </c>
      <c r="U492" s="1030" t="e">
        <f t="shared" si="437"/>
        <v>#VALUE!</v>
      </c>
      <c r="V492" s="1030" t="e">
        <f t="shared" si="437"/>
        <v>#VALUE!</v>
      </c>
      <c r="W492" s="1030" t="e">
        <f t="shared" si="437"/>
        <v>#VALUE!</v>
      </c>
      <c r="X492" s="1030" t="e">
        <f t="shared" si="437"/>
        <v>#VALUE!</v>
      </c>
      <c r="Y492" s="1030" t="e">
        <f t="shared" si="437"/>
        <v>#VALUE!</v>
      </c>
      <c r="Z492" s="1030" t="e">
        <f t="shared" si="437"/>
        <v>#VALUE!</v>
      </c>
      <c r="AA492" s="1030" t="e">
        <f t="shared" si="437"/>
        <v>#VALUE!</v>
      </c>
      <c r="AB492" s="1030" t="e">
        <f t="shared" si="437"/>
        <v>#VALUE!</v>
      </c>
      <c r="AC492" s="1030" t="e">
        <f t="shared" si="437"/>
        <v>#VALUE!</v>
      </c>
      <c r="AD492" s="1030" t="e">
        <f t="shared" si="437"/>
        <v>#VALUE!</v>
      </c>
      <c r="AE492" s="1030" t="e">
        <f t="shared" si="437"/>
        <v>#VALUE!</v>
      </c>
      <c r="AF492" s="1030" t="e">
        <f t="shared" si="437"/>
        <v>#VALUE!</v>
      </c>
      <c r="AG492" s="1030" t="e">
        <f t="shared" si="437"/>
        <v>#VALUE!</v>
      </c>
      <c r="AH492" s="1030" t="e">
        <f t="shared" si="437"/>
        <v>#VALUE!</v>
      </c>
      <c r="AI492" s="1030" t="e">
        <f t="shared" si="437"/>
        <v>#VALUE!</v>
      </c>
      <c r="AJ492" s="1030" t="e">
        <f t="shared" si="437"/>
        <v>#VALUE!</v>
      </c>
      <c r="AK492" s="1030" t="e">
        <f t="shared" si="437"/>
        <v>#VALUE!</v>
      </c>
      <c r="AL492" s="1030" t="e">
        <f t="shared" si="433"/>
        <v>#VALUE!</v>
      </c>
      <c r="AM492" s="1030" t="e">
        <f t="shared" si="433"/>
        <v>#VALUE!</v>
      </c>
      <c r="AN492" s="1030" t="e">
        <f t="shared" si="433"/>
        <v>#VALUE!</v>
      </c>
      <c r="AO492" s="1030" t="e">
        <f t="shared" si="433"/>
        <v>#VALUE!</v>
      </c>
      <c r="AP492" s="1030" t="e">
        <f t="shared" si="433"/>
        <v>#VALUE!</v>
      </c>
      <c r="AQ492" s="1030" t="e">
        <f t="shared" ref="AQ492:BO492" si="438">IF(AND(AQ456="",AQ528=""),"",IF(AQ456=0,"not appl.",AQ528*1000/AQ456))</f>
        <v>#VALUE!</v>
      </c>
      <c r="AR492" s="1030" t="e">
        <f t="shared" si="438"/>
        <v>#VALUE!</v>
      </c>
      <c r="AS492" s="1030" t="e">
        <f t="shared" si="438"/>
        <v>#VALUE!</v>
      </c>
      <c r="AT492" s="1030" t="e">
        <f t="shared" si="438"/>
        <v>#VALUE!</v>
      </c>
      <c r="AU492" s="1030" t="e">
        <f t="shared" si="438"/>
        <v>#VALUE!</v>
      </c>
      <c r="AV492" s="1030" t="e">
        <f t="shared" si="438"/>
        <v>#VALUE!</v>
      </c>
      <c r="AW492" s="1030" t="e">
        <f t="shared" si="438"/>
        <v>#VALUE!</v>
      </c>
      <c r="AX492" s="1030" t="e">
        <f t="shared" si="438"/>
        <v>#VALUE!</v>
      </c>
      <c r="AY492" s="1030" t="e">
        <f t="shared" si="438"/>
        <v>#VALUE!</v>
      </c>
      <c r="AZ492" s="1030" t="e">
        <f t="shared" si="438"/>
        <v>#VALUE!</v>
      </c>
      <c r="BA492" s="1030" t="e">
        <f t="shared" si="438"/>
        <v>#VALUE!</v>
      </c>
      <c r="BB492" s="1030" t="e">
        <f t="shared" si="438"/>
        <v>#VALUE!</v>
      </c>
      <c r="BC492" s="1030" t="e">
        <f t="shared" si="438"/>
        <v>#VALUE!</v>
      </c>
      <c r="BD492" s="1030" t="e">
        <f t="shared" si="438"/>
        <v>#VALUE!</v>
      </c>
      <c r="BE492" s="1030" t="e">
        <f t="shared" si="438"/>
        <v>#VALUE!</v>
      </c>
      <c r="BF492" s="1030" t="e">
        <f t="shared" si="438"/>
        <v>#VALUE!</v>
      </c>
      <c r="BG492" s="1030" t="e">
        <f t="shared" si="438"/>
        <v>#VALUE!</v>
      </c>
      <c r="BH492" s="1030" t="e">
        <f t="shared" si="438"/>
        <v>#VALUE!</v>
      </c>
      <c r="BI492" s="1030" t="e">
        <f t="shared" si="438"/>
        <v>#VALUE!</v>
      </c>
      <c r="BJ492" s="1030" t="e">
        <f t="shared" si="438"/>
        <v>#VALUE!</v>
      </c>
      <c r="BK492" s="1030" t="e">
        <f t="shared" si="438"/>
        <v>#VALUE!</v>
      </c>
      <c r="BL492" s="1030" t="e">
        <f t="shared" si="438"/>
        <v>#VALUE!</v>
      </c>
      <c r="BM492" s="1030" t="e">
        <f t="shared" si="438"/>
        <v>#VALUE!</v>
      </c>
      <c r="BN492" s="1030" t="e">
        <f t="shared" si="438"/>
        <v>#VALUE!</v>
      </c>
      <c r="BO492" s="1030" t="e">
        <f t="shared" si="438"/>
        <v>#VALUE!</v>
      </c>
    </row>
    <row r="493" spans="2:67" ht="14.25">
      <c r="B493" s="728" t="s">
        <v>101</v>
      </c>
      <c r="C493" s="718"/>
      <c r="D493" s="686" t="s">
        <v>1121</v>
      </c>
      <c r="E493" s="667" t="s">
        <v>189</v>
      </c>
      <c r="F493" s="838"/>
      <c r="G493" s="1030" t="e">
        <f t="shared" ref="G493:AK493" si="439">IF(AND(G457="",G529=""),"",IF(G457=0,"not appl.",G529*1000/G457))</f>
        <v>#VALUE!</v>
      </c>
      <c r="H493" s="1030" t="e">
        <f t="shared" si="439"/>
        <v>#VALUE!</v>
      </c>
      <c r="I493" s="1030" t="e">
        <f t="shared" si="439"/>
        <v>#VALUE!</v>
      </c>
      <c r="J493" s="1030" t="e">
        <f t="shared" si="439"/>
        <v>#VALUE!</v>
      </c>
      <c r="K493" s="1030" t="e">
        <f t="shared" si="439"/>
        <v>#VALUE!</v>
      </c>
      <c r="L493" s="1030" t="e">
        <f t="shared" si="439"/>
        <v>#VALUE!</v>
      </c>
      <c r="M493" s="1030" t="e">
        <f t="shared" si="439"/>
        <v>#VALUE!</v>
      </c>
      <c r="N493" s="1030" t="e">
        <f t="shared" si="439"/>
        <v>#VALUE!</v>
      </c>
      <c r="O493" s="1030" t="e">
        <f t="shared" si="439"/>
        <v>#VALUE!</v>
      </c>
      <c r="P493" s="1030" t="e">
        <f t="shared" si="439"/>
        <v>#VALUE!</v>
      </c>
      <c r="Q493" s="1030" t="e">
        <f t="shared" si="439"/>
        <v>#VALUE!</v>
      </c>
      <c r="R493" s="1030" t="e">
        <f t="shared" si="439"/>
        <v>#VALUE!</v>
      </c>
      <c r="S493" s="1030" t="e">
        <f t="shared" si="439"/>
        <v>#VALUE!</v>
      </c>
      <c r="T493" s="1030" t="e">
        <f t="shared" si="439"/>
        <v>#VALUE!</v>
      </c>
      <c r="U493" s="1030" t="e">
        <f t="shared" si="439"/>
        <v>#VALUE!</v>
      </c>
      <c r="V493" s="1030" t="e">
        <f t="shared" si="439"/>
        <v>#VALUE!</v>
      </c>
      <c r="W493" s="1030" t="e">
        <f t="shared" si="439"/>
        <v>#VALUE!</v>
      </c>
      <c r="X493" s="1030" t="e">
        <f t="shared" si="439"/>
        <v>#VALUE!</v>
      </c>
      <c r="Y493" s="1030" t="e">
        <f t="shared" si="439"/>
        <v>#VALUE!</v>
      </c>
      <c r="Z493" s="1030" t="e">
        <f t="shared" si="439"/>
        <v>#VALUE!</v>
      </c>
      <c r="AA493" s="1030" t="e">
        <f t="shared" si="439"/>
        <v>#VALUE!</v>
      </c>
      <c r="AB493" s="1030" t="e">
        <f t="shared" si="439"/>
        <v>#VALUE!</v>
      </c>
      <c r="AC493" s="1030" t="e">
        <f t="shared" si="439"/>
        <v>#VALUE!</v>
      </c>
      <c r="AD493" s="1030" t="e">
        <f t="shared" si="439"/>
        <v>#VALUE!</v>
      </c>
      <c r="AE493" s="1030" t="e">
        <f t="shared" si="439"/>
        <v>#VALUE!</v>
      </c>
      <c r="AF493" s="1030" t="e">
        <f t="shared" si="439"/>
        <v>#VALUE!</v>
      </c>
      <c r="AG493" s="1030" t="e">
        <f t="shared" si="439"/>
        <v>#VALUE!</v>
      </c>
      <c r="AH493" s="1030" t="e">
        <f t="shared" si="439"/>
        <v>#VALUE!</v>
      </c>
      <c r="AI493" s="1030" t="e">
        <f t="shared" si="439"/>
        <v>#VALUE!</v>
      </c>
      <c r="AJ493" s="1030" t="e">
        <f t="shared" si="439"/>
        <v>#VALUE!</v>
      </c>
      <c r="AK493" s="1030" t="e">
        <f t="shared" si="439"/>
        <v>#VALUE!</v>
      </c>
      <c r="AL493" s="1030" t="e">
        <f t="shared" si="433"/>
        <v>#VALUE!</v>
      </c>
      <c r="AM493" s="1030" t="e">
        <f t="shared" si="433"/>
        <v>#VALUE!</v>
      </c>
      <c r="AN493" s="1030" t="e">
        <f t="shared" si="433"/>
        <v>#VALUE!</v>
      </c>
      <c r="AO493" s="1030" t="e">
        <f t="shared" si="433"/>
        <v>#VALUE!</v>
      </c>
      <c r="AP493" s="1030" t="e">
        <f t="shared" si="433"/>
        <v>#VALUE!</v>
      </c>
      <c r="AQ493" s="1030" t="e">
        <f t="shared" ref="AQ493:BO493" si="440">IF(AND(AQ457="",AQ529=""),"",IF(AQ457=0,"not appl.",AQ529*1000/AQ457))</f>
        <v>#VALUE!</v>
      </c>
      <c r="AR493" s="1030" t="e">
        <f t="shared" si="440"/>
        <v>#VALUE!</v>
      </c>
      <c r="AS493" s="1030" t="e">
        <f t="shared" si="440"/>
        <v>#VALUE!</v>
      </c>
      <c r="AT493" s="1030" t="e">
        <f t="shared" si="440"/>
        <v>#VALUE!</v>
      </c>
      <c r="AU493" s="1030" t="e">
        <f t="shared" si="440"/>
        <v>#VALUE!</v>
      </c>
      <c r="AV493" s="1030" t="e">
        <f t="shared" si="440"/>
        <v>#VALUE!</v>
      </c>
      <c r="AW493" s="1030" t="e">
        <f t="shared" si="440"/>
        <v>#VALUE!</v>
      </c>
      <c r="AX493" s="1030" t="e">
        <f t="shared" si="440"/>
        <v>#VALUE!</v>
      </c>
      <c r="AY493" s="1030" t="e">
        <f t="shared" si="440"/>
        <v>#VALUE!</v>
      </c>
      <c r="AZ493" s="1030" t="e">
        <f t="shared" si="440"/>
        <v>#VALUE!</v>
      </c>
      <c r="BA493" s="1030" t="e">
        <f t="shared" si="440"/>
        <v>#VALUE!</v>
      </c>
      <c r="BB493" s="1030" t="e">
        <f t="shared" si="440"/>
        <v>#VALUE!</v>
      </c>
      <c r="BC493" s="1030" t="e">
        <f t="shared" si="440"/>
        <v>#VALUE!</v>
      </c>
      <c r="BD493" s="1030" t="e">
        <f t="shared" si="440"/>
        <v>#VALUE!</v>
      </c>
      <c r="BE493" s="1030" t="e">
        <f t="shared" si="440"/>
        <v>#VALUE!</v>
      </c>
      <c r="BF493" s="1030" t="e">
        <f t="shared" si="440"/>
        <v>#VALUE!</v>
      </c>
      <c r="BG493" s="1030" t="e">
        <f t="shared" si="440"/>
        <v>#VALUE!</v>
      </c>
      <c r="BH493" s="1030" t="e">
        <f t="shared" si="440"/>
        <v>#VALUE!</v>
      </c>
      <c r="BI493" s="1030" t="e">
        <f t="shared" si="440"/>
        <v>#VALUE!</v>
      </c>
      <c r="BJ493" s="1030" t="e">
        <f t="shared" si="440"/>
        <v>#VALUE!</v>
      </c>
      <c r="BK493" s="1030" t="e">
        <f t="shared" si="440"/>
        <v>#VALUE!</v>
      </c>
      <c r="BL493" s="1030" t="e">
        <f t="shared" si="440"/>
        <v>#VALUE!</v>
      </c>
      <c r="BM493" s="1030" t="e">
        <f t="shared" si="440"/>
        <v>#VALUE!</v>
      </c>
      <c r="BN493" s="1030" t="e">
        <f t="shared" si="440"/>
        <v>#VALUE!</v>
      </c>
      <c r="BO493" s="1030" t="e">
        <f t="shared" si="440"/>
        <v>#VALUE!</v>
      </c>
    </row>
    <row r="494" spans="2:67">
      <c r="B494" s="786" t="s">
        <v>1029</v>
      </c>
      <c r="C494" s="60"/>
      <c r="D494" s="669" t="s">
        <v>1119</v>
      </c>
      <c r="E494" s="667" t="s">
        <v>1321</v>
      </c>
      <c r="F494" s="692"/>
      <c r="G494" s="1030" t="e">
        <f t="shared" ref="G494:AK494" si="441">IF(AND(G458="",G530=""),"",IF(G458=0,"not appl.",G530*1000/G458))</f>
        <v>#VALUE!</v>
      </c>
      <c r="H494" s="1030" t="e">
        <f t="shared" si="441"/>
        <v>#VALUE!</v>
      </c>
      <c r="I494" s="1030" t="e">
        <f t="shared" si="441"/>
        <v>#VALUE!</v>
      </c>
      <c r="J494" s="1030" t="e">
        <f t="shared" si="441"/>
        <v>#VALUE!</v>
      </c>
      <c r="K494" s="1030" t="e">
        <f t="shared" si="441"/>
        <v>#VALUE!</v>
      </c>
      <c r="L494" s="1030" t="e">
        <f t="shared" si="441"/>
        <v>#VALUE!</v>
      </c>
      <c r="M494" s="1030" t="e">
        <f t="shared" si="441"/>
        <v>#VALUE!</v>
      </c>
      <c r="N494" s="1030" t="e">
        <f t="shared" si="441"/>
        <v>#VALUE!</v>
      </c>
      <c r="O494" s="1030" t="e">
        <f t="shared" si="441"/>
        <v>#VALUE!</v>
      </c>
      <c r="P494" s="1030" t="e">
        <f t="shared" si="441"/>
        <v>#VALUE!</v>
      </c>
      <c r="Q494" s="1030" t="e">
        <f t="shared" si="441"/>
        <v>#VALUE!</v>
      </c>
      <c r="R494" s="1030" t="e">
        <f t="shared" si="441"/>
        <v>#VALUE!</v>
      </c>
      <c r="S494" s="1030" t="e">
        <f t="shared" si="441"/>
        <v>#VALUE!</v>
      </c>
      <c r="T494" s="1030" t="e">
        <f t="shared" si="441"/>
        <v>#VALUE!</v>
      </c>
      <c r="U494" s="1030" t="e">
        <f t="shared" si="441"/>
        <v>#VALUE!</v>
      </c>
      <c r="V494" s="1030" t="e">
        <f t="shared" si="441"/>
        <v>#VALUE!</v>
      </c>
      <c r="W494" s="1030" t="e">
        <f t="shared" si="441"/>
        <v>#VALUE!</v>
      </c>
      <c r="X494" s="1030" t="e">
        <f t="shared" si="441"/>
        <v>#VALUE!</v>
      </c>
      <c r="Y494" s="1030" t="e">
        <f t="shared" si="441"/>
        <v>#VALUE!</v>
      </c>
      <c r="Z494" s="1030" t="e">
        <f t="shared" si="441"/>
        <v>#VALUE!</v>
      </c>
      <c r="AA494" s="1030" t="e">
        <f t="shared" si="441"/>
        <v>#VALUE!</v>
      </c>
      <c r="AB494" s="1030" t="e">
        <f t="shared" si="441"/>
        <v>#VALUE!</v>
      </c>
      <c r="AC494" s="1030" t="e">
        <f t="shared" si="441"/>
        <v>#VALUE!</v>
      </c>
      <c r="AD494" s="1030" t="e">
        <f t="shared" si="441"/>
        <v>#VALUE!</v>
      </c>
      <c r="AE494" s="1030" t="e">
        <f t="shared" si="441"/>
        <v>#VALUE!</v>
      </c>
      <c r="AF494" s="1030" t="e">
        <f t="shared" si="441"/>
        <v>#VALUE!</v>
      </c>
      <c r="AG494" s="1030" t="e">
        <f t="shared" si="441"/>
        <v>#VALUE!</v>
      </c>
      <c r="AH494" s="1030" t="e">
        <f t="shared" si="441"/>
        <v>#VALUE!</v>
      </c>
      <c r="AI494" s="1030" t="e">
        <f t="shared" si="441"/>
        <v>#VALUE!</v>
      </c>
      <c r="AJ494" s="1030" t="e">
        <f t="shared" si="441"/>
        <v>#VALUE!</v>
      </c>
      <c r="AK494" s="1030" t="e">
        <f t="shared" si="441"/>
        <v>#VALUE!</v>
      </c>
      <c r="AL494" s="1030" t="e">
        <f t="shared" si="433"/>
        <v>#VALUE!</v>
      </c>
      <c r="AM494" s="1030" t="e">
        <f t="shared" si="433"/>
        <v>#VALUE!</v>
      </c>
      <c r="AN494" s="1030" t="e">
        <f t="shared" si="433"/>
        <v>#VALUE!</v>
      </c>
      <c r="AO494" s="1030" t="e">
        <f t="shared" si="433"/>
        <v>#VALUE!</v>
      </c>
      <c r="AP494" s="1030" t="e">
        <f t="shared" si="433"/>
        <v>#VALUE!</v>
      </c>
      <c r="AQ494" s="1030" t="e">
        <f t="shared" ref="AQ494:BO494" si="442">IF(AND(AQ458="",AQ530=""),"",IF(AQ458=0,"not appl.",AQ530*1000/AQ458))</f>
        <v>#VALUE!</v>
      </c>
      <c r="AR494" s="1030" t="e">
        <f t="shared" si="442"/>
        <v>#VALUE!</v>
      </c>
      <c r="AS494" s="1030" t="e">
        <f t="shared" si="442"/>
        <v>#VALUE!</v>
      </c>
      <c r="AT494" s="1030" t="e">
        <f t="shared" si="442"/>
        <v>#VALUE!</v>
      </c>
      <c r="AU494" s="1030" t="e">
        <f t="shared" si="442"/>
        <v>#VALUE!</v>
      </c>
      <c r="AV494" s="1030" t="e">
        <f t="shared" si="442"/>
        <v>#VALUE!</v>
      </c>
      <c r="AW494" s="1030" t="e">
        <f t="shared" si="442"/>
        <v>#VALUE!</v>
      </c>
      <c r="AX494" s="1030" t="e">
        <f t="shared" si="442"/>
        <v>#VALUE!</v>
      </c>
      <c r="AY494" s="1030" t="e">
        <f t="shared" si="442"/>
        <v>#VALUE!</v>
      </c>
      <c r="AZ494" s="1030" t="e">
        <f t="shared" si="442"/>
        <v>#VALUE!</v>
      </c>
      <c r="BA494" s="1030" t="e">
        <f t="shared" si="442"/>
        <v>#VALUE!</v>
      </c>
      <c r="BB494" s="1030" t="e">
        <f t="shared" si="442"/>
        <v>#VALUE!</v>
      </c>
      <c r="BC494" s="1030" t="e">
        <f t="shared" si="442"/>
        <v>#VALUE!</v>
      </c>
      <c r="BD494" s="1030" t="e">
        <f t="shared" si="442"/>
        <v>#VALUE!</v>
      </c>
      <c r="BE494" s="1030" t="e">
        <f t="shared" si="442"/>
        <v>#VALUE!</v>
      </c>
      <c r="BF494" s="1030" t="e">
        <f t="shared" si="442"/>
        <v>#VALUE!</v>
      </c>
      <c r="BG494" s="1030" t="e">
        <f t="shared" si="442"/>
        <v>#VALUE!</v>
      </c>
      <c r="BH494" s="1030" t="e">
        <f t="shared" si="442"/>
        <v>#VALUE!</v>
      </c>
      <c r="BI494" s="1030" t="e">
        <f t="shared" si="442"/>
        <v>#VALUE!</v>
      </c>
      <c r="BJ494" s="1030" t="e">
        <f t="shared" si="442"/>
        <v>#VALUE!</v>
      </c>
      <c r="BK494" s="1030" t="e">
        <f t="shared" si="442"/>
        <v>#VALUE!</v>
      </c>
      <c r="BL494" s="1030" t="e">
        <f t="shared" si="442"/>
        <v>#VALUE!</v>
      </c>
      <c r="BM494" s="1030" t="e">
        <f t="shared" si="442"/>
        <v>#VALUE!</v>
      </c>
      <c r="BN494" s="1030" t="e">
        <f t="shared" si="442"/>
        <v>#VALUE!</v>
      </c>
      <c r="BO494" s="1030" t="e">
        <f t="shared" si="442"/>
        <v>#VALUE!</v>
      </c>
    </row>
    <row r="495" spans="2:67">
      <c r="B495" s="786" t="s">
        <v>1085</v>
      </c>
      <c r="C495" s="60"/>
      <c r="D495" s="686" t="s">
        <v>1306</v>
      </c>
      <c r="E495" s="667" t="s">
        <v>1321</v>
      </c>
      <c r="F495" s="692"/>
      <c r="G495" s="1030" t="e">
        <f t="shared" ref="G495:AK495" si="443">IF(AND(G459="",G531=""),"",IF(G459=0,"not appl.",G531*1000/G459))</f>
        <v>#VALUE!</v>
      </c>
      <c r="H495" s="1030" t="e">
        <f t="shared" si="443"/>
        <v>#VALUE!</v>
      </c>
      <c r="I495" s="1030" t="e">
        <f t="shared" si="443"/>
        <v>#VALUE!</v>
      </c>
      <c r="J495" s="1030" t="e">
        <f t="shared" si="443"/>
        <v>#VALUE!</v>
      </c>
      <c r="K495" s="1030" t="e">
        <f t="shared" si="443"/>
        <v>#VALUE!</v>
      </c>
      <c r="L495" s="1030" t="e">
        <f t="shared" si="443"/>
        <v>#VALUE!</v>
      </c>
      <c r="M495" s="1030" t="e">
        <f t="shared" si="443"/>
        <v>#VALUE!</v>
      </c>
      <c r="N495" s="1030" t="e">
        <f t="shared" si="443"/>
        <v>#VALUE!</v>
      </c>
      <c r="O495" s="1030" t="e">
        <f t="shared" si="443"/>
        <v>#VALUE!</v>
      </c>
      <c r="P495" s="1030" t="e">
        <f t="shared" si="443"/>
        <v>#VALUE!</v>
      </c>
      <c r="Q495" s="1030" t="e">
        <f t="shared" si="443"/>
        <v>#VALUE!</v>
      </c>
      <c r="R495" s="1030" t="e">
        <f t="shared" si="443"/>
        <v>#VALUE!</v>
      </c>
      <c r="S495" s="1030" t="e">
        <f t="shared" si="443"/>
        <v>#VALUE!</v>
      </c>
      <c r="T495" s="1030" t="e">
        <f t="shared" si="443"/>
        <v>#VALUE!</v>
      </c>
      <c r="U495" s="1030" t="e">
        <f t="shared" si="443"/>
        <v>#VALUE!</v>
      </c>
      <c r="V495" s="1030" t="e">
        <f t="shared" si="443"/>
        <v>#VALUE!</v>
      </c>
      <c r="W495" s="1030" t="e">
        <f t="shared" si="443"/>
        <v>#VALUE!</v>
      </c>
      <c r="X495" s="1030" t="e">
        <f t="shared" si="443"/>
        <v>#VALUE!</v>
      </c>
      <c r="Y495" s="1030" t="e">
        <f t="shared" si="443"/>
        <v>#VALUE!</v>
      </c>
      <c r="Z495" s="1030" t="e">
        <f t="shared" si="443"/>
        <v>#VALUE!</v>
      </c>
      <c r="AA495" s="1030" t="e">
        <f t="shared" si="443"/>
        <v>#VALUE!</v>
      </c>
      <c r="AB495" s="1030" t="e">
        <f t="shared" si="443"/>
        <v>#VALUE!</v>
      </c>
      <c r="AC495" s="1030" t="e">
        <f t="shared" si="443"/>
        <v>#VALUE!</v>
      </c>
      <c r="AD495" s="1030" t="e">
        <f t="shared" si="443"/>
        <v>#VALUE!</v>
      </c>
      <c r="AE495" s="1030" t="e">
        <f t="shared" si="443"/>
        <v>#VALUE!</v>
      </c>
      <c r="AF495" s="1030" t="e">
        <f t="shared" si="443"/>
        <v>#VALUE!</v>
      </c>
      <c r="AG495" s="1030" t="e">
        <f t="shared" si="443"/>
        <v>#VALUE!</v>
      </c>
      <c r="AH495" s="1030" t="e">
        <f t="shared" si="443"/>
        <v>#VALUE!</v>
      </c>
      <c r="AI495" s="1030" t="e">
        <f t="shared" si="443"/>
        <v>#VALUE!</v>
      </c>
      <c r="AJ495" s="1030" t="e">
        <f t="shared" si="443"/>
        <v>#VALUE!</v>
      </c>
      <c r="AK495" s="1030" t="e">
        <f t="shared" si="443"/>
        <v>#VALUE!</v>
      </c>
      <c r="AL495" s="1030" t="e">
        <f t="shared" si="433"/>
        <v>#VALUE!</v>
      </c>
      <c r="AM495" s="1030" t="e">
        <f t="shared" si="433"/>
        <v>#VALUE!</v>
      </c>
      <c r="AN495" s="1030" t="e">
        <f t="shared" si="433"/>
        <v>#VALUE!</v>
      </c>
      <c r="AO495" s="1030" t="e">
        <f t="shared" si="433"/>
        <v>#VALUE!</v>
      </c>
      <c r="AP495" s="1030" t="e">
        <f t="shared" si="433"/>
        <v>#VALUE!</v>
      </c>
      <c r="AQ495" s="1030" t="e">
        <f t="shared" ref="AQ495:BO495" si="444">IF(AND(AQ459="",AQ531=""),"",IF(AQ459=0,"not appl.",AQ531*1000/AQ459))</f>
        <v>#VALUE!</v>
      </c>
      <c r="AR495" s="1030" t="e">
        <f t="shared" si="444"/>
        <v>#VALUE!</v>
      </c>
      <c r="AS495" s="1030" t="e">
        <f t="shared" si="444"/>
        <v>#VALUE!</v>
      </c>
      <c r="AT495" s="1030" t="e">
        <f t="shared" si="444"/>
        <v>#VALUE!</v>
      </c>
      <c r="AU495" s="1030" t="e">
        <f t="shared" si="444"/>
        <v>#VALUE!</v>
      </c>
      <c r="AV495" s="1030" t="e">
        <f t="shared" si="444"/>
        <v>#VALUE!</v>
      </c>
      <c r="AW495" s="1030" t="e">
        <f t="shared" si="444"/>
        <v>#VALUE!</v>
      </c>
      <c r="AX495" s="1030" t="e">
        <f t="shared" si="444"/>
        <v>#VALUE!</v>
      </c>
      <c r="AY495" s="1030" t="e">
        <f t="shared" si="444"/>
        <v>#VALUE!</v>
      </c>
      <c r="AZ495" s="1030" t="e">
        <f t="shared" si="444"/>
        <v>#VALUE!</v>
      </c>
      <c r="BA495" s="1030" t="e">
        <f t="shared" si="444"/>
        <v>#VALUE!</v>
      </c>
      <c r="BB495" s="1030" t="e">
        <f t="shared" si="444"/>
        <v>#VALUE!</v>
      </c>
      <c r="BC495" s="1030" t="e">
        <f t="shared" si="444"/>
        <v>#VALUE!</v>
      </c>
      <c r="BD495" s="1030" t="e">
        <f t="shared" si="444"/>
        <v>#VALUE!</v>
      </c>
      <c r="BE495" s="1030" t="e">
        <f t="shared" si="444"/>
        <v>#VALUE!</v>
      </c>
      <c r="BF495" s="1030" t="e">
        <f t="shared" si="444"/>
        <v>#VALUE!</v>
      </c>
      <c r="BG495" s="1030" t="e">
        <f t="shared" si="444"/>
        <v>#VALUE!</v>
      </c>
      <c r="BH495" s="1030" t="e">
        <f t="shared" si="444"/>
        <v>#VALUE!</v>
      </c>
      <c r="BI495" s="1030" t="e">
        <f t="shared" si="444"/>
        <v>#VALUE!</v>
      </c>
      <c r="BJ495" s="1030" t="e">
        <f t="shared" si="444"/>
        <v>#VALUE!</v>
      </c>
      <c r="BK495" s="1030" t="e">
        <f t="shared" si="444"/>
        <v>#VALUE!</v>
      </c>
      <c r="BL495" s="1030" t="e">
        <f t="shared" si="444"/>
        <v>#VALUE!</v>
      </c>
      <c r="BM495" s="1030" t="e">
        <f t="shared" si="444"/>
        <v>#VALUE!</v>
      </c>
      <c r="BN495" s="1030" t="e">
        <f t="shared" si="444"/>
        <v>#VALUE!</v>
      </c>
      <c r="BO495" s="1030" t="e">
        <f t="shared" si="444"/>
        <v>#VALUE!</v>
      </c>
    </row>
    <row r="496" spans="2:67">
      <c r="B496" s="786" t="s">
        <v>95</v>
      </c>
      <c r="C496" s="59" t="s">
        <v>261</v>
      </c>
      <c r="D496" s="640"/>
      <c r="E496" s="670"/>
      <c r="F496" s="716"/>
      <c r="G496" s="1018"/>
      <c r="H496" s="1019"/>
      <c r="I496" s="1019"/>
      <c r="J496" s="1019"/>
      <c r="K496" s="1019"/>
      <c r="L496" s="1019"/>
      <c r="M496" s="1019"/>
      <c r="N496" s="1019"/>
      <c r="O496" s="1019"/>
      <c r="P496" s="1019"/>
      <c r="Q496" s="1019"/>
      <c r="R496" s="1019"/>
      <c r="S496" s="1019"/>
      <c r="T496" s="1019"/>
      <c r="U496" s="1019"/>
      <c r="V496" s="1019"/>
      <c r="W496" s="1019"/>
      <c r="X496" s="1019"/>
      <c r="Y496" s="1019"/>
      <c r="Z496" s="1019"/>
      <c r="AA496" s="1019"/>
      <c r="AB496" s="1019"/>
      <c r="AC496" s="1019"/>
      <c r="AD496" s="1019"/>
      <c r="AE496" s="1019"/>
      <c r="AF496" s="1019"/>
      <c r="AG496" s="1019"/>
      <c r="AH496" s="1019"/>
      <c r="AI496" s="1019"/>
      <c r="AJ496" s="1019"/>
      <c r="AK496" s="1019"/>
      <c r="AL496" s="1019"/>
      <c r="AM496" s="1019"/>
      <c r="AN496" s="1019"/>
      <c r="AO496" s="1019"/>
      <c r="AP496" s="1019"/>
      <c r="AQ496" s="1019"/>
      <c r="AR496" s="1019"/>
      <c r="AS496" s="1019"/>
      <c r="AT496" s="1019"/>
      <c r="AU496" s="1019"/>
      <c r="AV496" s="1019"/>
      <c r="AW496" s="1019"/>
      <c r="AX496" s="1019"/>
      <c r="AY496" s="1019"/>
      <c r="AZ496" s="1019"/>
      <c r="BA496" s="1019"/>
      <c r="BB496" s="1019"/>
      <c r="BC496" s="1019"/>
      <c r="BD496" s="1019"/>
      <c r="BE496" s="1019"/>
      <c r="BF496" s="1019"/>
      <c r="BG496" s="1019"/>
      <c r="BH496" s="1019"/>
      <c r="BI496" s="1019"/>
      <c r="BJ496" s="1019"/>
      <c r="BK496" s="1019"/>
      <c r="BL496" s="1019"/>
      <c r="BM496" s="1019"/>
      <c r="BN496" s="1019"/>
      <c r="BO496" s="1020"/>
    </row>
    <row r="497" spans="1:67">
      <c r="A497" s="762"/>
      <c r="B497" s="728" t="s">
        <v>765</v>
      </c>
      <c r="C497" s="718"/>
      <c r="D497" s="669" t="s">
        <v>587</v>
      </c>
      <c r="E497" s="667" t="s">
        <v>1321</v>
      </c>
      <c r="F497" s="692"/>
      <c r="G497" s="1030" t="e">
        <f t="shared" ref="G497:AK497" si="445">IF(AND(G461="",G533=""),"",IF(G461=0,"not appl.",G533*1000/G461))</f>
        <v>#VALUE!</v>
      </c>
      <c r="H497" s="1030" t="e">
        <f t="shared" si="445"/>
        <v>#VALUE!</v>
      </c>
      <c r="I497" s="1030" t="e">
        <f t="shared" si="445"/>
        <v>#VALUE!</v>
      </c>
      <c r="J497" s="1030" t="e">
        <f t="shared" si="445"/>
        <v>#VALUE!</v>
      </c>
      <c r="K497" s="1030" t="e">
        <f t="shared" si="445"/>
        <v>#VALUE!</v>
      </c>
      <c r="L497" s="1030" t="e">
        <f t="shared" si="445"/>
        <v>#VALUE!</v>
      </c>
      <c r="M497" s="1030" t="e">
        <f t="shared" si="445"/>
        <v>#VALUE!</v>
      </c>
      <c r="N497" s="1030" t="e">
        <f t="shared" si="445"/>
        <v>#VALUE!</v>
      </c>
      <c r="O497" s="1030" t="e">
        <f t="shared" si="445"/>
        <v>#VALUE!</v>
      </c>
      <c r="P497" s="1030" t="e">
        <f t="shared" si="445"/>
        <v>#VALUE!</v>
      </c>
      <c r="Q497" s="1030" t="e">
        <f t="shared" si="445"/>
        <v>#VALUE!</v>
      </c>
      <c r="R497" s="1030" t="e">
        <f t="shared" si="445"/>
        <v>#VALUE!</v>
      </c>
      <c r="S497" s="1030" t="e">
        <f t="shared" si="445"/>
        <v>#VALUE!</v>
      </c>
      <c r="T497" s="1030" t="e">
        <f t="shared" si="445"/>
        <v>#VALUE!</v>
      </c>
      <c r="U497" s="1030" t="e">
        <f t="shared" si="445"/>
        <v>#VALUE!</v>
      </c>
      <c r="V497" s="1030" t="e">
        <f t="shared" si="445"/>
        <v>#VALUE!</v>
      </c>
      <c r="W497" s="1030" t="e">
        <f t="shared" si="445"/>
        <v>#VALUE!</v>
      </c>
      <c r="X497" s="1030" t="e">
        <f t="shared" si="445"/>
        <v>#VALUE!</v>
      </c>
      <c r="Y497" s="1030" t="e">
        <f t="shared" si="445"/>
        <v>#VALUE!</v>
      </c>
      <c r="Z497" s="1030" t="e">
        <f t="shared" si="445"/>
        <v>#VALUE!</v>
      </c>
      <c r="AA497" s="1030" t="e">
        <f t="shared" si="445"/>
        <v>#VALUE!</v>
      </c>
      <c r="AB497" s="1030" t="e">
        <f t="shared" si="445"/>
        <v>#VALUE!</v>
      </c>
      <c r="AC497" s="1030" t="e">
        <f t="shared" si="445"/>
        <v>#VALUE!</v>
      </c>
      <c r="AD497" s="1030" t="e">
        <f t="shared" si="445"/>
        <v>#VALUE!</v>
      </c>
      <c r="AE497" s="1030" t="e">
        <f t="shared" si="445"/>
        <v>#VALUE!</v>
      </c>
      <c r="AF497" s="1030" t="e">
        <f t="shared" si="445"/>
        <v>#VALUE!</v>
      </c>
      <c r="AG497" s="1030" t="e">
        <f t="shared" si="445"/>
        <v>#VALUE!</v>
      </c>
      <c r="AH497" s="1030" t="e">
        <f t="shared" si="445"/>
        <v>#VALUE!</v>
      </c>
      <c r="AI497" s="1030" t="e">
        <f t="shared" si="445"/>
        <v>#VALUE!</v>
      </c>
      <c r="AJ497" s="1030" t="e">
        <f t="shared" si="445"/>
        <v>#VALUE!</v>
      </c>
      <c r="AK497" s="1030" t="e">
        <f t="shared" si="445"/>
        <v>#VALUE!</v>
      </c>
      <c r="AL497" s="1030" t="e">
        <f>IF(AND(AL461="",AL533=""),"",IF(AL461=0,"not appl.",AL533*1000/AL461))</f>
        <v>#VALUE!</v>
      </c>
      <c r="AM497" s="1030" t="e">
        <f>IF(AND(AM461="",AM533=""),"",IF(AM461=0,"not appl.",AM533*1000/AM461))</f>
        <v>#VALUE!</v>
      </c>
      <c r="AN497" s="1030" t="e">
        <f>IF(AND(AN461="",AN533=""),"",IF(AN461=0,"not appl.",AN533*1000/AN461))</f>
        <v>#VALUE!</v>
      </c>
      <c r="AO497" s="1030" t="e">
        <f>IF(AND(AO461="",AO533=""),"",IF(AO461=0,"not appl.",AO533*1000/AO461))</f>
        <v>#VALUE!</v>
      </c>
      <c r="AP497" s="1030" t="e">
        <f>IF(AND(AP461="",AP533=""),"",IF(AP461=0,"not appl.",AP533*1000/AP461))</f>
        <v>#VALUE!</v>
      </c>
      <c r="AQ497" s="1030" t="e">
        <f t="shared" ref="AQ497:BO497" si="446">IF(AND(AQ461="",AQ533=""),"",IF(AQ461=0,"not appl.",AQ533*1000/AQ461))</f>
        <v>#VALUE!</v>
      </c>
      <c r="AR497" s="1030" t="e">
        <f t="shared" si="446"/>
        <v>#VALUE!</v>
      </c>
      <c r="AS497" s="1030" t="e">
        <f t="shared" si="446"/>
        <v>#VALUE!</v>
      </c>
      <c r="AT497" s="1030" t="e">
        <f t="shared" si="446"/>
        <v>#VALUE!</v>
      </c>
      <c r="AU497" s="1030" t="e">
        <f t="shared" si="446"/>
        <v>#VALUE!</v>
      </c>
      <c r="AV497" s="1030" t="e">
        <f t="shared" si="446"/>
        <v>#VALUE!</v>
      </c>
      <c r="AW497" s="1030" t="e">
        <f t="shared" si="446"/>
        <v>#VALUE!</v>
      </c>
      <c r="AX497" s="1030" t="e">
        <f t="shared" si="446"/>
        <v>#VALUE!</v>
      </c>
      <c r="AY497" s="1030" t="e">
        <f t="shared" si="446"/>
        <v>#VALUE!</v>
      </c>
      <c r="AZ497" s="1030" t="e">
        <f t="shared" si="446"/>
        <v>#VALUE!</v>
      </c>
      <c r="BA497" s="1030" t="e">
        <f t="shared" si="446"/>
        <v>#VALUE!</v>
      </c>
      <c r="BB497" s="1030" t="e">
        <f t="shared" si="446"/>
        <v>#VALUE!</v>
      </c>
      <c r="BC497" s="1030" t="e">
        <f t="shared" si="446"/>
        <v>#VALUE!</v>
      </c>
      <c r="BD497" s="1030" t="e">
        <f t="shared" si="446"/>
        <v>#VALUE!</v>
      </c>
      <c r="BE497" s="1030" t="e">
        <f t="shared" si="446"/>
        <v>#VALUE!</v>
      </c>
      <c r="BF497" s="1030" t="e">
        <f t="shared" si="446"/>
        <v>#VALUE!</v>
      </c>
      <c r="BG497" s="1030" t="e">
        <f t="shared" si="446"/>
        <v>#VALUE!</v>
      </c>
      <c r="BH497" s="1030" t="e">
        <f t="shared" si="446"/>
        <v>#VALUE!</v>
      </c>
      <c r="BI497" s="1030" t="e">
        <f t="shared" si="446"/>
        <v>#VALUE!</v>
      </c>
      <c r="BJ497" s="1030" t="e">
        <f t="shared" si="446"/>
        <v>#VALUE!</v>
      </c>
      <c r="BK497" s="1030" t="e">
        <f t="shared" si="446"/>
        <v>#VALUE!</v>
      </c>
      <c r="BL497" s="1030" t="e">
        <f t="shared" si="446"/>
        <v>#VALUE!</v>
      </c>
      <c r="BM497" s="1030" t="e">
        <f t="shared" si="446"/>
        <v>#VALUE!</v>
      </c>
      <c r="BN497" s="1030" t="e">
        <f t="shared" si="446"/>
        <v>#VALUE!</v>
      </c>
      <c r="BO497" s="1030" t="e">
        <f t="shared" si="446"/>
        <v>#VALUE!</v>
      </c>
    </row>
    <row r="498" spans="1:67">
      <c r="B498" s="786" t="s">
        <v>766</v>
      </c>
      <c r="C498" s="59" t="s">
        <v>1339</v>
      </c>
      <c r="D498" s="640"/>
      <c r="E498" s="670"/>
      <c r="F498" s="716"/>
      <c r="G498" s="1018"/>
      <c r="H498" s="1019"/>
      <c r="I498" s="1019"/>
      <c r="J498" s="1019"/>
      <c r="K498" s="1019"/>
      <c r="L498" s="1019"/>
      <c r="M498" s="1019"/>
      <c r="N498" s="1019"/>
      <c r="O498" s="1019"/>
      <c r="P498" s="1019"/>
      <c r="Q498" s="1019"/>
      <c r="R498" s="1019"/>
      <c r="S498" s="1019"/>
      <c r="T498" s="1019"/>
      <c r="U498" s="1019"/>
      <c r="V498" s="1019"/>
      <c r="W498" s="1019"/>
      <c r="X498" s="1019"/>
      <c r="Y498" s="1019"/>
      <c r="Z498" s="1019"/>
      <c r="AA498" s="1019"/>
      <c r="AB498" s="1019"/>
      <c r="AC498" s="1019"/>
      <c r="AD498" s="1019"/>
      <c r="AE498" s="1019"/>
      <c r="AF498" s="1019"/>
      <c r="AG498" s="1019"/>
      <c r="AH498" s="1019"/>
      <c r="AI498" s="1019"/>
      <c r="AJ498" s="1019"/>
      <c r="AK498" s="1019"/>
      <c r="AL498" s="1019"/>
      <c r="AM498" s="1019"/>
      <c r="AN498" s="1019"/>
      <c r="AO498" s="1019"/>
      <c r="AP498" s="1019"/>
      <c r="AQ498" s="1019"/>
      <c r="AR498" s="1019"/>
      <c r="AS498" s="1019"/>
      <c r="AT498" s="1019"/>
      <c r="AU498" s="1019"/>
      <c r="AV498" s="1019"/>
      <c r="AW498" s="1019"/>
      <c r="AX498" s="1019"/>
      <c r="AY498" s="1019"/>
      <c r="AZ498" s="1019"/>
      <c r="BA498" s="1019"/>
      <c r="BB498" s="1019"/>
      <c r="BC498" s="1019"/>
      <c r="BD498" s="1019"/>
      <c r="BE498" s="1019"/>
      <c r="BF498" s="1019"/>
      <c r="BG498" s="1019"/>
      <c r="BH498" s="1019"/>
      <c r="BI498" s="1019"/>
      <c r="BJ498" s="1019"/>
      <c r="BK498" s="1019"/>
      <c r="BL498" s="1019"/>
      <c r="BM498" s="1019"/>
      <c r="BN498" s="1019"/>
      <c r="BO498" s="1020"/>
    </row>
    <row r="499" spans="1:67">
      <c r="B499" s="728" t="s">
        <v>102</v>
      </c>
      <c r="C499" s="718"/>
      <c r="D499" s="640" t="s">
        <v>799</v>
      </c>
      <c r="E499" s="667" t="s">
        <v>1321</v>
      </c>
      <c r="F499" s="838"/>
      <c r="G499" s="1030" t="e">
        <f t="shared" ref="G499:AK499" si="447">IF(AND(G463="",G535=""),"",IF(G463=0,"not appl.",G535*1000/G463))</f>
        <v>#VALUE!</v>
      </c>
      <c r="H499" s="1030" t="e">
        <f t="shared" si="447"/>
        <v>#VALUE!</v>
      </c>
      <c r="I499" s="1030" t="e">
        <f t="shared" si="447"/>
        <v>#VALUE!</v>
      </c>
      <c r="J499" s="1030" t="e">
        <f t="shared" si="447"/>
        <v>#VALUE!</v>
      </c>
      <c r="K499" s="1030" t="e">
        <f t="shared" si="447"/>
        <v>#VALUE!</v>
      </c>
      <c r="L499" s="1030" t="e">
        <f t="shared" si="447"/>
        <v>#VALUE!</v>
      </c>
      <c r="M499" s="1030" t="e">
        <f t="shared" si="447"/>
        <v>#VALUE!</v>
      </c>
      <c r="N499" s="1030" t="e">
        <f t="shared" si="447"/>
        <v>#VALUE!</v>
      </c>
      <c r="O499" s="1030" t="e">
        <f t="shared" si="447"/>
        <v>#VALUE!</v>
      </c>
      <c r="P499" s="1030" t="e">
        <f t="shared" si="447"/>
        <v>#VALUE!</v>
      </c>
      <c r="Q499" s="1030" t="e">
        <f t="shared" si="447"/>
        <v>#VALUE!</v>
      </c>
      <c r="R499" s="1030" t="e">
        <f t="shared" si="447"/>
        <v>#VALUE!</v>
      </c>
      <c r="S499" s="1030" t="e">
        <f t="shared" si="447"/>
        <v>#VALUE!</v>
      </c>
      <c r="T499" s="1030" t="e">
        <f t="shared" si="447"/>
        <v>#VALUE!</v>
      </c>
      <c r="U499" s="1030" t="e">
        <f t="shared" si="447"/>
        <v>#VALUE!</v>
      </c>
      <c r="V499" s="1030" t="e">
        <f t="shared" si="447"/>
        <v>#VALUE!</v>
      </c>
      <c r="W499" s="1030" t="e">
        <f t="shared" si="447"/>
        <v>#VALUE!</v>
      </c>
      <c r="X499" s="1030" t="e">
        <f t="shared" si="447"/>
        <v>#VALUE!</v>
      </c>
      <c r="Y499" s="1030" t="e">
        <f t="shared" si="447"/>
        <v>#VALUE!</v>
      </c>
      <c r="Z499" s="1030" t="e">
        <f t="shared" si="447"/>
        <v>#VALUE!</v>
      </c>
      <c r="AA499" s="1030" t="e">
        <f t="shared" si="447"/>
        <v>#VALUE!</v>
      </c>
      <c r="AB499" s="1030" t="e">
        <f t="shared" si="447"/>
        <v>#VALUE!</v>
      </c>
      <c r="AC499" s="1030" t="e">
        <f t="shared" si="447"/>
        <v>#VALUE!</v>
      </c>
      <c r="AD499" s="1030" t="e">
        <f t="shared" si="447"/>
        <v>#VALUE!</v>
      </c>
      <c r="AE499" s="1030" t="e">
        <f t="shared" si="447"/>
        <v>#VALUE!</v>
      </c>
      <c r="AF499" s="1030" t="e">
        <f t="shared" si="447"/>
        <v>#VALUE!</v>
      </c>
      <c r="AG499" s="1030" t="e">
        <f t="shared" si="447"/>
        <v>#VALUE!</v>
      </c>
      <c r="AH499" s="1030" t="e">
        <f t="shared" si="447"/>
        <v>#VALUE!</v>
      </c>
      <c r="AI499" s="1030" t="e">
        <f t="shared" si="447"/>
        <v>#VALUE!</v>
      </c>
      <c r="AJ499" s="1030" t="e">
        <f t="shared" si="447"/>
        <v>#VALUE!</v>
      </c>
      <c r="AK499" s="1030" t="e">
        <f t="shared" si="447"/>
        <v>#VALUE!</v>
      </c>
      <c r="AL499" s="1030" t="e">
        <f>IF(AND(AL463="",AL535=""),"",IF(AL463=0,"not appl.",AL535*1000/AL463))</f>
        <v>#VALUE!</v>
      </c>
      <c r="AM499" s="1030" t="e">
        <f>IF(AND(AM463="",AM535=""),"",IF(AM463=0,"not appl.",AM535*1000/AM463))</f>
        <v>#VALUE!</v>
      </c>
      <c r="AN499" s="1030" t="e">
        <f>IF(AND(AN463="",AN535=""),"",IF(AN463=0,"not appl.",AN535*1000/AN463))</f>
        <v>#VALUE!</v>
      </c>
      <c r="AO499" s="1030" t="e">
        <f>IF(AND(AO463="",AO535=""),"",IF(AO463=0,"not appl.",AO535*1000/AO463))</f>
        <v>#VALUE!</v>
      </c>
      <c r="AP499" s="1030" t="e">
        <f>IF(AND(AP463="",AP535=""),"",IF(AP463=0,"not appl.",AP535*1000/AP463))</f>
        <v>#VALUE!</v>
      </c>
      <c r="AQ499" s="1030" t="e">
        <f t="shared" ref="AQ499:BO499" si="448">IF(AND(AQ463="",AQ535=""),"",IF(AQ463=0,"not appl.",AQ535*1000/AQ463))</f>
        <v>#VALUE!</v>
      </c>
      <c r="AR499" s="1030" t="e">
        <f t="shared" si="448"/>
        <v>#VALUE!</v>
      </c>
      <c r="AS499" s="1030" t="e">
        <f t="shared" si="448"/>
        <v>#VALUE!</v>
      </c>
      <c r="AT499" s="1030" t="e">
        <f t="shared" si="448"/>
        <v>#VALUE!</v>
      </c>
      <c r="AU499" s="1030" t="e">
        <f t="shared" si="448"/>
        <v>#VALUE!</v>
      </c>
      <c r="AV499" s="1030" t="e">
        <f t="shared" si="448"/>
        <v>#VALUE!</v>
      </c>
      <c r="AW499" s="1030" t="e">
        <f t="shared" si="448"/>
        <v>#VALUE!</v>
      </c>
      <c r="AX499" s="1030" t="e">
        <f t="shared" si="448"/>
        <v>#VALUE!</v>
      </c>
      <c r="AY499" s="1030" t="e">
        <f t="shared" si="448"/>
        <v>#VALUE!</v>
      </c>
      <c r="AZ499" s="1030" t="e">
        <f t="shared" si="448"/>
        <v>#VALUE!</v>
      </c>
      <c r="BA499" s="1030" t="e">
        <f t="shared" si="448"/>
        <v>#VALUE!</v>
      </c>
      <c r="BB499" s="1030" t="e">
        <f t="shared" si="448"/>
        <v>#VALUE!</v>
      </c>
      <c r="BC499" s="1030" t="e">
        <f t="shared" si="448"/>
        <v>#VALUE!</v>
      </c>
      <c r="BD499" s="1030" t="e">
        <f t="shared" si="448"/>
        <v>#VALUE!</v>
      </c>
      <c r="BE499" s="1030" t="e">
        <f t="shared" si="448"/>
        <v>#VALUE!</v>
      </c>
      <c r="BF499" s="1030" t="e">
        <f t="shared" si="448"/>
        <v>#VALUE!</v>
      </c>
      <c r="BG499" s="1030" t="e">
        <f t="shared" si="448"/>
        <v>#VALUE!</v>
      </c>
      <c r="BH499" s="1030" t="e">
        <f t="shared" si="448"/>
        <v>#VALUE!</v>
      </c>
      <c r="BI499" s="1030" t="e">
        <f t="shared" si="448"/>
        <v>#VALUE!</v>
      </c>
      <c r="BJ499" s="1030" t="e">
        <f t="shared" si="448"/>
        <v>#VALUE!</v>
      </c>
      <c r="BK499" s="1030" t="e">
        <f t="shared" si="448"/>
        <v>#VALUE!</v>
      </c>
      <c r="BL499" s="1030" t="e">
        <f t="shared" si="448"/>
        <v>#VALUE!</v>
      </c>
      <c r="BM499" s="1030" t="e">
        <f t="shared" si="448"/>
        <v>#VALUE!</v>
      </c>
      <c r="BN499" s="1030" t="e">
        <f t="shared" si="448"/>
        <v>#VALUE!</v>
      </c>
      <c r="BO499" s="1030" t="e">
        <f t="shared" si="448"/>
        <v>#VALUE!</v>
      </c>
    </row>
    <row r="500" spans="1:67" ht="13.5" thickBot="1">
      <c r="G500" s="856"/>
      <c r="H500" s="856"/>
      <c r="I500" s="856"/>
      <c r="J500" s="856"/>
      <c r="K500" s="856"/>
      <c r="L500" s="856"/>
      <c r="M500" s="856"/>
      <c r="N500" s="856"/>
      <c r="O500" s="856"/>
      <c r="P500" s="856"/>
      <c r="Q500" s="856"/>
      <c r="R500" s="856"/>
      <c r="S500" s="856"/>
      <c r="T500" s="856"/>
      <c r="U500" s="856"/>
      <c r="V500" s="856"/>
      <c r="W500" s="856"/>
      <c r="X500" s="856"/>
      <c r="Y500" s="856"/>
      <c r="Z500" s="856"/>
      <c r="AA500" s="856"/>
      <c r="AB500" s="856"/>
      <c r="AC500" s="856"/>
      <c r="AD500" s="856"/>
      <c r="AE500" s="856"/>
      <c r="AF500" s="856"/>
      <c r="AG500" s="856"/>
      <c r="AH500" s="856"/>
      <c r="AI500" s="856"/>
      <c r="AJ500" s="856"/>
      <c r="AK500" s="856"/>
      <c r="AL500" s="856"/>
      <c r="AM500" s="856"/>
      <c r="AN500" s="856"/>
      <c r="AO500" s="856"/>
      <c r="AP500" s="856"/>
      <c r="AQ500" s="856"/>
      <c r="AR500" s="856"/>
      <c r="AS500" s="856"/>
      <c r="AT500" s="856"/>
      <c r="AU500" s="856"/>
      <c r="AV500" s="856"/>
      <c r="AW500" s="856"/>
      <c r="AX500" s="856"/>
      <c r="AY500" s="856"/>
      <c r="AZ500" s="856"/>
      <c r="BA500" s="856"/>
      <c r="BB500" s="856"/>
      <c r="BC500" s="856"/>
      <c r="BD500" s="856"/>
      <c r="BE500" s="856"/>
      <c r="BF500" s="856"/>
      <c r="BG500" s="856"/>
      <c r="BH500" s="856"/>
      <c r="BI500" s="856"/>
      <c r="BJ500" s="856"/>
      <c r="BK500" s="856"/>
      <c r="BL500" s="856"/>
      <c r="BM500" s="856"/>
      <c r="BN500" s="856"/>
      <c r="BO500" s="856"/>
    </row>
    <row r="501" spans="1:67" ht="13.5" thickBot="1">
      <c r="B501" s="17" t="s">
        <v>35</v>
      </c>
      <c r="C501" s="781"/>
      <c r="D501" s="781"/>
      <c r="E501" s="813"/>
      <c r="F501" s="814"/>
      <c r="G501" s="147">
        <f t="shared" ref="G501:BO501" si="449">G$7</f>
        <v>1990</v>
      </c>
      <c r="H501" s="147">
        <f t="shared" si="449"/>
        <v>1991</v>
      </c>
      <c r="I501" s="147">
        <f t="shared" si="449"/>
        <v>1992</v>
      </c>
      <c r="J501" s="147">
        <f t="shared" si="449"/>
        <v>1993</v>
      </c>
      <c r="K501" s="147">
        <f t="shared" si="449"/>
        <v>1994</v>
      </c>
      <c r="L501" s="147">
        <f t="shared" si="449"/>
        <v>1995</v>
      </c>
      <c r="M501" s="147">
        <f t="shared" si="449"/>
        <v>1996</v>
      </c>
      <c r="N501" s="147">
        <f t="shared" si="449"/>
        <v>1997</v>
      </c>
      <c r="O501" s="147">
        <f t="shared" si="449"/>
        <v>1998</v>
      </c>
      <c r="P501" s="147">
        <f t="shared" si="449"/>
        <v>1999</v>
      </c>
      <c r="Q501" s="147">
        <f t="shared" si="449"/>
        <v>2000</v>
      </c>
      <c r="R501" s="147">
        <f t="shared" si="449"/>
        <v>2001</v>
      </c>
      <c r="S501" s="147">
        <f t="shared" si="449"/>
        <v>2002</v>
      </c>
      <c r="T501" s="147">
        <f t="shared" si="449"/>
        <v>2003</v>
      </c>
      <c r="U501" s="147">
        <f t="shared" si="449"/>
        <v>2004</v>
      </c>
      <c r="V501" s="147">
        <f t="shared" si="449"/>
        <v>2005</v>
      </c>
      <c r="W501" s="147">
        <f t="shared" si="449"/>
        <v>2006</v>
      </c>
      <c r="X501" s="147">
        <f t="shared" si="449"/>
        <v>2007</v>
      </c>
      <c r="Y501" s="147">
        <f t="shared" si="449"/>
        <v>2008</v>
      </c>
      <c r="Z501" s="147">
        <f t="shared" si="449"/>
        <v>2009</v>
      </c>
      <c r="AA501" s="147">
        <f t="shared" si="449"/>
        <v>2010</v>
      </c>
      <c r="AB501" s="147">
        <f t="shared" si="449"/>
        <v>2011</v>
      </c>
      <c r="AC501" s="147">
        <f t="shared" si="449"/>
        <v>2012</v>
      </c>
      <c r="AD501" s="147">
        <f t="shared" si="449"/>
        <v>2013</v>
      </c>
      <c r="AE501" s="147">
        <f t="shared" si="449"/>
        <v>2014</v>
      </c>
      <c r="AF501" s="147">
        <f t="shared" si="449"/>
        <v>2015</v>
      </c>
      <c r="AG501" s="147">
        <f t="shared" si="449"/>
        <v>2016</v>
      </c>
      <c r="AH501" s="147">
        <f t="shared" si="449"/>
        <v>2017</v>
      </c>
      <c r="AI501" s="147">
        <f t="shared" si="449"/>
        <v>2018</v>
      </c>
      <c r="AJ501" s="147">
        <f t="shared" si="449"/>
        <v>2019</v>
      </c>
      <c r="AK501" s="147">
        <f t="shared" si="449"/>
        <v>2020</v>
      </c>
      <c r="AL501" s="147">
        <f t="shared" si="449"/>
        <v>2021</v>
      </c>
      <c r="AM501" s="147">
        <f t="shared" si="449"/>
        <v>2022</v>
      </c>
      <c r="AN501" s="147">
        <f t="shared" si="449"/>
        <v>2023</v>
      </c>
      <c r="AO501" s="147">
        <f t="shared" si="449"/>
        <v>2024</v>
      </c>
      <c r="AP501" s="147">
        <f t="shared" si="449"/>
        <v>2025</v>
      </c>
      <c r="AQ501" s="147">
        <f t="shared" si="449"/>
        <v>2026</v>
      </c>
      <c r="AR501" s="147">
        <f t="shared" si="449"/>
        <v>2027</v>
      </c>
      <c r="AS501" s="147">
        <f t="shared" si="449"/>
        <v>2028</v>
      </c>
      <c r="AT501" s="147">
        <f t="shared" si="449"/>
        <v>2029</v>
      </c>
      <c r="AU501" s="147">
        <f t="shared" si="449"/>
        <v>2030</v>
      </c>
      <c r="AV501" s="147">
        <f t="shared" si="449"/>
        <v>2031</v>
      </c>
      <c r="AW501" s="147">
        <f t="shared" si="449"/>
        <v>2032</v>
      </c>
      <c r="AX501" s="147">
        <f t="shared" si="449"/>
        <v>2033</v>
      </c>
      <c r="AY501" s="147">
        <f t="shared" si="449"/>
        <v>2034</v>
      </c>
      <c r="AZ501" s="147">
        <f t="shared" si="449"/>
        <v>2035</v>
      </c>
      <c r="BA501" s="147">
        <f t="shared" si="449"/>
        <v>2036</v>
      </c>
      <c r="BB501" s="147">
        <f t="shared" si="449"/>
        <v>2037</v>
      </c>
      <c r="BC501" s="147">
        <f t="shared" si="449"/>
        <v>2038</v>
      </c>
      <c r="BD501" s="147">
        <f t="shared" si="449"/>
        <v>2039</v>
      </c>
      <c r="BE501" s="147">
        <f t="shared" si="449"/>
        <v>2040</v>
      </c>
      <c r="BF501" s="147">
        <f t="shared" si="449"/>
        <v>2041</v>
      </c>
      <c r="BG501" s="147">
        <f t="shared" si="449"/>
        <v>2042</v>
      </c>
      <c r="BH501" s="147">
        <f t="shared" si="449"/>
        <v>2043</v>
      </c>
      <c r="BI501" s="147">
        <f t="shared" si="449"/>
        <v>2044</v>
      </c>
      <c r="BJ501" s="147">
        <f t="shared" si="449"/>
        <v>2045</v>
      </c>
      <c r="BK501" s="147">
        <f t="shared" si="449"/>
        <v>2046</v>
      </c>
      <c r="BL501" s="147">
        <f t="shared" si="449"/>
        <v>2047</v>
      </c>
      <c r="BM501" s="147">
        <f t="shared" si="449"/>
        <v>2048</v>
      </c>
      <c r="BN501" s="147">
        <f t="shared" si="449"/>
        <v>2049</v>
      </c>
      <c r="BO501" s="147">
        <f t="shared" si="449"/>
        <v>2050</v>
      </c>
    </row>
    <row r="502" spans="1:67" s="15" customFormat="1">
      <c r="B502" s="858">
        <v>321</v>
      </c>
      <c r="C502" s="58" t="s">
        <v>396</v>
      </c>
      <c r="D502" s="689"/>
      <c r="E502" s="667" t="s">
        <v>1312</v>
      </c>
      <c r="F502" s="709"/>
      <c r="G502" s="158" t="str">
        <f>IF(OR(COUNTBLANK(G503:G505)=3,G503="SUM"),"",SUM(G503:G505))</f>
        <v/>
      </c>
      <c r="H502" s="158" t="str">
        <f t="shared" ref="H502:AF502" si="450">IF(OR(COUNTBLANK(H503:H505)=3,H503="SUM"),"",SUM(H503:H505))</f>
        <v/>
      </c>
      <c r="I502" s="158" t="str">
        <f t="shared" si="450"/>
        <v/>
      </c>
      <c r="J502" s="158" t="str">
        <f t="shared" si="450"/>
        <v/>
      </c>
      <c r="K502" s="158" t="str">
        <f t="shared" si="450"/>
        <v/>
      </c>
      <c r="L502" s="158" t="str">
        <f t="shared" si="450"/>
        <v/>
      </c>
      <c r="M502" s="158" t="str">
        <f t="shared" si="450"/>
        <v/>
      </c>
      <c r="N502" s="158" t="str">
        <f t="shared" si="450"/>
        <v/>
      </c>
      <c r="O502" s="158" t="str">
        <f t="shared" si="450"/>
        <v/>
      </c>
      <c r="P502" s="158" t="str">
        <f t="shared" si="450"/>
        <v/>
      </c>
      <c r="Q502" s="158" t="str">
        <f t="shared" si="450"/>
        <v/>
      </c>
      <c r="R502" s="158" t="str">
        <f t="shared" si="450"/>
        <v/>
      </c>
      <c r="S502" s="158" t="str">
        <f t="shared" si="450"/>
        <v/>
      </c>
      <c r="T502" s="158" t="str">
        <f t="shared" si="450"/>
        <v/>
      </c>
      <c r="U502" s="158" t="str">
        <f t="shared" si="450"/>
        <v/>
      </c>
      <c r="V502" s="158" t="str">
        <f t="shared" si="450"/>
        <v/>
      </c>
      <c r="W502" s="158" t="str">
        <f t="shared" si="450"/>
        <v/>
      </c>
      <c r="X502" s="158" t="str">
        <f t="shared" si="450"/>
        <v/>
      </c>
      <c r="Y502" s="158" t="str">
        <f t="shared" si="450"/>
        <v/>
      </c>
      <c r="Z502" s="158" t="str">
        <f t="shared" si="450"/>
        <v/>
      </c>
      <c r="AA502" s="158" t="str">
        <f t="shared" si="450"/>
        <v/>
      </c>
      <c r="AB502" s="158" t="str">
        <f t="shared" si="450"/>
        <v/>
      </c>
      <c r="AC502" s="158" t="str">
        <f t="shared" si="450"/>
        <v/>
      </c>
      <c r="AD502" s="158" t="str">
        <f t="shared" si="450"/>
        <v/>
      </c>
      <c r="AE502" s="158" t="str">
        <f t="shared" si="450"/>
        <v/>
      </c>
      <c r="AF502" s="158" t="str">
        <f t="shared" si="450"/>
        <v/>
      </c>
      <c r="AG502" s="158" t="str">
        <f t="shared" ref="AG502:AP502" si="451">IF(OR(COUNTBLANK(AG503:AG505)=3,AG503="SUM"),"",SUM(AG503:AG505))</f>
        <v/>
      </c>
      <c r="AH502" s="158" t="str">
        <f t="shared" si="451"/>
        <v/>
      </c>
      <c r="AI502" s="158" t="str">
        <f t="shared" si="451"/>
        <v/>
      </c>
      <c r="AJ502" s="158" t="str">
        <f t="shared" si="451"/>
        <v/>
      </c>
      <c r="AK502" s="158" t="str">
        <f t="shared" si="451"/>
        <v/>
      </c>
      <c r="AL502" s="158" t="str">
        <f t="shared" si="451"/>
        <v/>
      </c>
      <c r="AM502" s="158" t="str">
        <f t="shared" si="451"/>
        <v/>
      </c>
      <c r="AN502" s="158" t="str">
        <f t="shared" si="451"/>
        <v/>
      </c>
      <c r="AO502" s="158" t="str">
        <f t="shared" si="451"/>
        <v/>
      </c>
      <c r="AP502" s="158" t="str">
        <f t="shared" si="451"/>
        <v/>
      </c>
      <c r="AQ502" s="158" t="str">
        <f t="shared" ref="AQ502:BO502" si="452">IF(OR(COUNTBLANK(AQ503:AQ505)=3,AQ503="SUM"),"",SUM(AQ503:AQ505))</f>
        <v/>
      </c>
      <c r="AR502" s="158" t="str">
        <f t="shared" si="452"/>
        <v/>
      </c>
      <c r="AS502" s="158" t="str">
        <f t="shared" si="452"/>
        <v/>
      </c>
      <c r="AT502" s="158" t="str">
        <f t="shared" si="452"/>
        <v/>
      </c>
      <c r="AU502" s="158" t="str">
        <f t="shared" si="452"/>
        <v/>
      </c>
      <c r="AV502" s="158" t="str">
        <f t="shared" si="452"/>
        <v/>
      </c>
      <c r="AW502" s="158" t="str">
        <f t="shared" si="452"/>
        <v/>
      </c>
      <c r="AX502" s="158" t="str">
        <f t="shared" si="452"/>
        <v/>
      </c>
      <c r="AY502" s="158" t="str">
        <f t="shared" si="452"/>
        <v/>
      </c>
      <c r="AZ502" s="158" t="str">
        <f t="shared" si="452"/>
        <v/>
      </c>
      <c r="BA502" s="158" t="str">
        <f t="shared" si="452"/>
        <v/>
      </c>
      <c r="BB502" s="158" t="str">
        <f t="shared" si="452"/>
        <v/>
      </c>
      <c r="BC502" s="158" t="str">
        <f t="shared" si="452"/>
        <v/>
      </c>
      <c r="BD502" s="158" t="str">
        <f t="shared" si="452"/>
        <v/>
      </c>
      <c r="BE502" s="158" t="str">
        <f t="shared" si="452"/>
        <v/>
      </c>
      <c r="BF502" s="158" t="str">
        <f t="shared" si="452"/>
        <v/>
      </c>
      <c r="BG502" s="158" t="str">
        <f t="shared" si="452"/>
        <v/>
      </c>
      <c r="BH502" s="158" t="str">
        <f t="shared" si="452"/>
        <v/>
      </c>
      <c r="BI502" s="158" t="str">
        <f t="shared" si="452"/>
        <v/>
      </c>
      <c r="BJ502" s="158" t="str">
        <f t="shared" si="452"/>
        <v/>
      </c>
      <c r="BK502" s="158" t="str">
        <f t="shared" si="452"/>
        <v/>
      </c>
      <c r="BL502" s="158" t="str">
        <f t="shared" si="452"/>
        <v/>
      </c>
      <c r="BM502" s="158" t="str">
        <f t="shared" si="452"/>
        <v/>
      </c>
      <c r="BN502" s="158" t="str">
        <f t="shared" si="452"/>
        <v/>
      </c>
      <c r="BO502" s="158" t="str">
        <f t="shared" si="452"/>
        <v/>
      </c>
    </row>
    <row r="503" spans="1:67">
      <c r="B503" s="728" t="s">
        <v>912</v>
      </c>
      <c r="C503" s="60"/>
      <c r="D503" s="686" t="s">
        <v>1120</v>
      </c>
      <c r="E503" s="667" t="s">
        <v>1312</v>
      </c>
      <c r="F503" s="838"/>
      <c r="G503" s="973" t="s">
        <v>783</v>
      </c>
      <c r="H503" s="973" t="s">
        <v>783</v>
      </c>
      <c r="I503" s="973" t="s">
        <v>783</v>
      </c>
      <c r="J503" s="973" t="s">
        <v>783</v>
      </c>
      <c r="K503" s="973" t="s">
        <v>783</v>
      </c>
      <c r="L503" s="973" t="s">
        <v>783</v>
      </c>
      <c r="M503" s="973" t="s">
        <v>783</v>
      </c>
      <c r="N503" s="973" t="s">
        <v>783</v>
      </c>
      <c r="O503" s="973" t="s">
        <v>783</v>
      </c>
      <c r="P503" s="973" t="s">
        <v>783</v>
      </c>
      <c r="Q503" s="973" t="s">
        <v>783</v>
      </c>
      <c r="R503" s="973" t="s">
        <v>783</v>
      </c>
      <c r="S503" s="973" t="s">
        <v>783</v>
      </c>
      <c r="T503" s="973" t="s">
        <v>783</v>
      </c>
      <c r="U503" s="973" t="s">
        <v>783</v>
      </c>
      <c r="V503" s="973" t="s">
        <v>783</v>
      </c>
      <c r="W503" s="973" t="s">
        <v>783</v>
      </c>
      <c r="X503" s="973" t="s">
        <v>783</v>
      </c>
      <c r="Y503" s="973" t="s">
        <v>783</v>
      </c>
      <c r="Z503" s="973" t="s">
        <v>783</v>
      </c>
      <c r="AA503" s="973" t="s">
        <v>783</v>
      </c>
      <c r="AB503" s="973" t="s">
        <v>783</v>
      </c>
      <c r="AC503" s="973" t="s">
        <v>783</v>
      </c>
      <c r="AD503" s="973" t="s">
        <v>783</v>
      </c>
      <c r="AE503" s="973" t="s">
        <v>783</v>
      </c>
      <c r="AF503" s="973" t="s">
        <v>783</v>
      </c>
      <c r="AG503" s="973" t="s">
        <v>783</v>
      </c>
      <c r="AH503" s="973" t="s">
        <v>783</v>
      </c>
      <c r="AI503" s="973" t="s">
        <v>783</v>
      </c>
      <c r="AJ503" s="973" t="s">
        <v>783</v>
      </c>
      <c r="AK503" s="973" t="s">
        <v>783</v>
      </c>
      <c r="AL503" s="973" t="s">
        <v>783</v>
      </c>
      <c r="AM503" s="973" t="s">
        <v>783</v>
      </c>
      <c r="AN503" s="973" t="s">
        <v>783</v>
      </c>
      <c r="AO503" s="973" t="s">
        <v>783</v>
      </c>
      <c r="AP503" s="973" t="s">
        <v>783</v>
      </c>
      <c r="AQ503" s="973" t="s">
        <v>783</v>
      </c>
      <c r="AR503" s="973" t="s">
        <v>783</v>
      </c>
      <c r="AS503" s="973" t="s">
        <v>783</v>
      </c>
      <c r="AT503" s="973" t="s">
        <v>783</v>
      </c>
      <c r="AU503" s="973" t="s">
        <v>783</v>
      </c>
      <c r="AV503" s="973" t="s">
        <v>783</v>
      </c>
      <c r="AW503" s="973" t="s">
        <v>783</v>
      </c>
      <c r="AX503" s="973" t="s">
        <v>783</v>
      </c>
      <c r="AY503" s="973" t="s">
        <v>783</v>
      </c>
      <c r="AZ503" s="973" t="s">
        <v>783</v>
      </c>
      <c r="BA503" s="973" t="s">
        <v>783</v>
      </c>
      <c r="BB503" s="973" t="s">
        <v>783</v>
      </c>
      <c r="BC503" s="973" t="s">
        <v>783</v>
      </c>
      <c r="BD503" s="973" t="s">
        <v>783</v>
      </c>
      <c r="BE503" s="973" t="s">
        <v>783</v>
      </c>
      <c r="BF503" s="973" t="s">
        <v>783</v>
      </c>
      <c r="BG503" s="973" t="s">
        <v>783</v>
      </c>
      <c r="BH503" s="973" t="s">
        <v>783</v>
      </c>
      <c r="BI503" s="973" t="s">
        <v>783</v>
      </c>
      <c r="BJ503" s="973" t="s">
        <v>783</v>
      </c>
      <c r="BK503" s="973" t="s">
        <v>783</v>
      </c>
      <c r="BL503" s="973" t="s">
        <v>783</v>
      </c>
      <c r="BM503" s="973" t="s">
        <v>783</v>
      </c>
      <c r="BN503" s="973" t="s">
        <v>783</v>
      </c>
      <c r="BO503" s="973" t="s">
        <v>783</v>
      </c>
    </row>
    <row r="504" spans="1:67">
      <c r="B504" s="728" t="s">
        <v>913</v>
      </c>
      <c r="C504" s="60"/>
      <c r="D504" s="686" t="s">
        <v>32</v>
      </c>
      <c r="E504" s="667" t="s">
        <v>1312</v>
      </c>
      <c r="F504" s="838"/>
      <c r="G504" s="973" t="s">
        <v>783</v>
      </c>
      <c r="H504" s="973" t="s">
        <v>783</v>
      </c>
      <c r="I504" s="973" t="s">
        <v>783</v>
      </c>
      <c r="J504" s="973" t="s">
        <v>783</v>
      </c>
      <c r="K504" s="973" t="s">
        <v>783</v>
      </c>
      <c r="L504" s="973" t="s">
        <v>783</v>
      </c>
      <c r="M504" s="973" t="s">
        <v>783</v>
      </c>
      <c r="N504" s="973" t="s">
        <v>783</v>
      </c>
      <c r="O504" s="973" t="s">
        <v>783</v>
      </c>
      <c r="P504" s="973" t="s">
        <v>783</v>
      </c>
      <c r="Q504" s="973" t="s">
        <v>783</v>
      </c>
      <c r="R504" s="973" t="s">
        <v>783</v>
      </c>
      <c r="S504" s="973" t="s">
        <v>783</v>
      </c>
      <c r="T504" s="973" t="s">
        <v>783</v>
      </c>
      <c r="U504" s="973" t="s">
        <v>783</v>
      </c>
      <c r="V504" s="973" t="s">
        <v>783</v>
      </c>
      <c r="W504" s="973" t="s">
        <v>783</v>
      </c>
      <c r="X504" s="973" t="s">
        <v>783</v>
      </c>
      <c r="Y504" s="973" t="s">
        <v>783</v>
      </c>
      <c r="Z504" s="973" t="s">
        <v>783</v>
      </c>
      <c r="AA504" s="973" t="s">
        <v>783</v>
      </c>
      <c r="AB504" s="973" t="s">
        <v>783</v>
      </c>
      <c r="AC504" s="973" t="s">
        <v>783</v>
      </c>
      <c r="AD504" s="973" t="s">
        <v>783</v>
      </c>
      <c r="AE504" s="973" t="s">
        <v>783</v>
      </c>
      <c r="AF504" s="973" t="s">
        <v>783</v>
      </c>
      <c r="AG504" s="973" t="s">
        <v>783</v>
      </c>
      <c r="AH504" s="973" t="s">
        <v>783</v>
      </c>
      <c r="AI504" s="973" t="s">
        <v>783</v>
      </c>
      <c r="AJ504" s="973" t="s">
        <v>783</v>
      </c>
      <c r="AK504" s="973" t="s">
        <v>783</v>
      </c>
      <c r="AL504" s="973" t="s">
        <v>783</v>
      </c>
      <c r="AM504" s="973" t="s">
        <v>783</v>
      </c>
      <c r="AN504" s="973" t="s">
        <v>783</v>
      </c>
      <c r="AO504" s="973" t="s">
        <v>783</v>
      </c>
      <c r="AP504" s="973" t="s">
        <v>783</v>
      </c>
      <c r="AQ504" s="973" t="s">
        <v>783</v>
      </c>
      <c r="AR504" s="973" t="s">
        <v>783</v>
      </c>
      <c r="AS504" s="973" t="s">
        <v>783</v>
      </c>
      <c r="AT504" s="973" t="s">
        <v>783</v>
      </c>
      <c r="AU504" s="973" t="s">
        <v>783</v>
      </c>
      <c r="AV504" s="973" t="s">
        <v>783</v>
      </c>
      <c r="AW504" s="973" t="s">
        <v>783</v>
      </c>
      <c r="AX504" s="973" t="s">
        <v>783</v>
      </c>
      <c r="AY504" s="973" t="s">
        <v>783</v>
      </c>
      <c r="AZ504" s="973" t="s">
        <v>783</v>
      </c>
      <c r="BA504" s="973" t="s">
        <v>783</v>
      </c>
      <c r="BB504" s="973" t="s">
        <v>783</v>
      </c>
      <c r="BC504" s="973" t="s">
        <v>783</v>
      </c>
      <c r="BD504" s="973" t="s">
        <v>783</v>
      </c>
      <c r="BE504" s="973" t="s">
        <v>783</v>
      </c>
      <c r="BF504" s="973" t="s">
        <v>783</v>
      </c>
      <c r="BG504" s="973" t="s">
        <v>783</v>
      </c>
      <c r="BH504" s="973" t="s">
        <v>783</v>
      </c>
      <c r="BI504" s="973" t="s">
        <v>783</v>
      </c>
      <c r="BJ504" s="973" t="s">
        <v>783</v>
      </c>
      <c r="BK504" s="973" t="s">
        <v>783</v>
      </c>
      <c r="BL504" s="973" t="s">
        <v>783</v>
      </c>
      <c r="BM504" s="973" t="s">
        <v>783</v>
      </c>
      <c r="BN504" s="973" t="s">
        <v>783</v>
      </c>
      <c r="BO504" s="973" t="s">
        <v>783</v>
      </c>
    </row>
    <row r="505" spans="1:67">
      <c r="B505" s="728" t="s">
        <v>1045</v>
      </c>
      <c r="C505" s="668"/>
      <c r="D505" s="669" t="s">
        <v>1306</v>
      </c>
      <c r="E505" s="667" t="s">
        <v>1312</v>
      </c>
      <c r="F505" s="692"/>
      <c r="G505" s="973" t="s">
        <v>783</v>
      </c>
      <c r="H505" s="973" t="s">
        <v>783</v>
      </c>
      <c r="I505" s="973" t="s">
        <v>783</v>
      </c>
      <c r="J505" s="973" t="s">
        <v>783</v>
      </c>
      <c r="K505" s="973" t="s">
        <v>783</v>
      </c>
      <c r="L505" s="973" t="s">
        <v>783</v>
      </c>
      <c r="M505" s="973" t="s">
        <v>783</v>
      </c>
      <c r="N505" s="973" t="s">
        <v>783</v>
      </c>
      <c r="O505" s="973" t="s">
        <v>783</v>
      </c>
      <c r="P505" s="973" t="s">
        <v>783</v>
      </c>
      <c r="Q505" s="973" t="s">
        <v>783</v>
      </c>
      <c r="R505" s="973" t="s">
        <v>783</v>
      </c>
      <c r="S505" s="973" t="s">
        <v>783</v>
      </c>
      <c r="T505" s="973" t="s">
        <v>783</v>
      </c>
      <c r="U505" s="973" t="s">
        <v>783</v>
      </c>
      <c r="V505" s="973" t="s">
        <v>783</v>
      </c>
      <c r="W505" s="973" t="s">
        <v>783</v>
      </c>
      <c r="X505" s="973" t="s">
        <v>783</v>
      </c>
      <c r="Y505" s="973" t="s">
        <v>783</v>
      </c>
      <c r="Z505" s="973" t="s">
        <v>783</v>
      </c>
      <c r="AA505" s="973" t="s">
        <v>783</v>
      </c>
      <c r="AB505" s="973" t="s">
        <v>783</v>
      </c>
      <c r="AC505" s="973" t="s">
        <v>783</v>
      </c>
      <c r="AD505" s="973" t="s">
        <v>783</v>
      </c>
      <c r="AE505" s="973" t="s">
        <v>783</v>
      </c>
      <c r="AF505" s="973" t="s">
        <v>783</v>
      </c>
      <c r="AG505" s="973" t="s">
        <v>783</v>
      </c>
      <c r="AH505" s="973" t="s">
        <v>783</v>
      </c>
      <c r="AI505" s="973" t="s">
        <v>783</v>
      </c>
      <c r="AJ505" s="973" t="s">
        <v>783</v>
      </c>
      <c r="AK505" s="973" t="s">
        <v>783</v>
      </c>
      <c r="AL505" s="973" t="s">
        <v>783</v>
      </c>
      <c r="AM505" s="973" t="s">
        <v>783</v>
      </c>
      <c r="AN505" s="973" t="s">
        <v>783</v>
      </c>
      <c r="AO505" s="973" t="s">
        <v>783</v>
      </c>
      <c r="AP505" s="973" t="s">
        <v>783</v>
      </c>
      <c r="AQ505" s="973" t="s">
        <v>783</v>
      </c>
      <c r="AR505" s="973" t="s">
        <v>783</v>
      </c>
      <c r="AS505" s="973" t="s">
        <v>783</v>
      </c>
      <c r="AT505" s="973" t="s">
        <v>783</v>
      </c>
      <c r="AU505" s="973" t="s">
        <v>783</v>
      </c>
      <c r="AV505" s="973" t="s">
        <v>783</v>
      </c>
      <c r="AW505" s="973" t="s">
        <v>783</v>
      </c>
      <c r="AX505" s="973" t="s">
        <v>783</v>
      </c>
      <c r="AY505" s="973" t="s">
        <v>783</v>
      </c>
      <c r="AZ505" s="973" t="s">
        <v>783</v>
      </c>
      <c r="BA505" s="973" t="s">
        <v>783</v>
      </c>
      <c r="BB505" s="973" t="s">
        <v>783</v>
      </c>
      <c r="BC505" s="973" t="s">
        <v>783</v>
      </c>
      <c r="BD505" s="973" t="s">
        <v>783</v>
      </c>
      <c r="BE505" s="973" t="s">
        <v>783</v>
      </c>
      <c r="BF505" s="973" t="s">
        <v>783</v>
      </c>
      <c r="BG505" s="973" t="s">
        <v>783</v>
      </c>
      <c r="BH505" s="973" t="s">
        <v>783</v>
      </c>
      <c r="BI505" s="973" t="s">
        <v>783</v>
      </c>
      <c r="BJ505" s="973" t="s">
        <v>783</v>
      </c>
      <c r="BK505" s="973" t="s">
        <v>783</v>
      </c>
      <c r="BL505" s="973" t="s">
        <v>783</v>
      </c>
      <c r="BM505" s="973" t="s">
        <v>783</v>
      </c>
      <c r="BN505" s="973" t="s">
        <v>783</v>
      </c>
      <c r="BO505" s="973" t="s">
        <v>783</v>
      </c>
    </row>
    <row r="506" spans="1:67">
      <c r="B506" s="728" t="s">
        <v>1187</v>
      </c>
      <c r="C506" s="58" t="s">
        <v>613</v>
      </c>
      <c r="D506" s="689"/>
      <c r="E506" s="667" t="s">
        <v>1312</v>
      </c>
      <c r="F506" s="692"/>
      <c r="G506" s="976" t="str">
        <f>IF(G507="SUM","",G507)</f>
        <v/>
      </c>
      <c r="H506" s="976" t="str">
        <f t="shared" ref="H506:BO506" si="453">IF(H507="SUM","",H507)</f>
        <v/>
      </c>
      <c r="I506" s="976" t="str">
        <f t="shared" si="453"/>
        <v/>
      </c>
      <c r="J506" s="976" t="str">
        <f t="shared" si="453"/>
        <v/>
      </c>
      <c r="K506" s="976" t="str">
        <f t="shared" si="453"/>
        <v/>
      </c>
      <c r="L506" s="976" t="str">
        <f t="shared" si="453"/>
        <v/>
      </c>
      <c r="M506" s="976" t="str">
        <f t="shared" si="453"/>
        <v/>
      </c>
      <c r="N506" s="976" t="str">
        <f t="shared" si="453"/>
        <v/>
      </c>
      <c r="O506" s="976" t="str">
        <f t="shared" si="453"/>
        <v/>
      </c>
      <c r="P506" s="976" t="str">
        <f t="shared" si="453"/>
        <v/>
      </c>
      <c r="Q506" s="976" t="str">
        <f t="shared" si="453"/>
        <v/>
      </c>
      <c r="R506" s="976" t="str">
        <f t="shared" si="453"/>
        <v/>
      </c>
      <c r="S506" s="976" t="str">
        <f t="shared" si="453"/>
        <v/>
      </c>
      <c r="T506" s="976" t="str">
        <f t="shared" si="453"/>
        <v/>
      </c>
      <c r="U506" s="976" t="str">
        <f t="shared" si="453"/>
        <v/>
      </c>
      <c r="V506" s="976" t="str">
        <f t="shared" si="453"/>
        <v/>
      </c>
      <c r="W506" s="976" t="str">
        <f t="shared" si="453"/>
        <v/>
      </c>
      <c r="X506" s="976" t="str">
        <f t="shared" si="453"/>
        <v/>
      </c>
      <c r="Y506" s="976" t="str">
        <f t="shared" si="453"/>
        <v/>
      </c>
      <c r="Z506" s="976" t="str">
        <f t="shared" si="453"/>
        <v/>
      </c>
      <c r="AA506" s="976" t="str">
        <f t="shared" si="453"/>
        <v/>
      </c>
      <c r="AB506" s="976" t="str">
        <f t="shared" si="453"/>
        <v/>
      </c>
      <c r="AC506" s="976" t="str">
        <f t="shared" si="453"/>
        <v/>
      </c>
      <c r="AD506" s="976" t="str">
        <f t="shared" si="453"/>
        <v/>
      </c>
      <c r="AE506" s="976" t="str">
        <f t="shared" si="453"/>
        <v/>
      </c>
      <c r="AF506" s="976" t="str">
        <f t="shared" si="453"/>
        <v/>
      </c>
      <c r="AG506" s="976" t="str">
        <f t="shared" si="453"/>
        <v/>
      </c>
      <c r="AH506" s="976" t="str">
        <f t="shared" si="453"/>
        <v/>
      </c>
      <c r="AI506" s="976" t="str">
        <f t="shared" si="453"/>
        <v/>
      </c>
      <c r="AJ506" s="976" t="str">
        <f t="shared" si="453"/>
        <v/>
      </c>
      <c r="AK506" s="976" t="str">
        <f t="shared" si="453"/>
        <v/>
      </c>
      <c r="AL506" s="976" t="str">
        <f t="shared" si="453"/>
        <v/>
      </c>
      <c r="AM506" s="976" t="str">
        <f t="shared" si="453"/>
        <v/>
      </c>
      <c r="AN506" s="976" t="str">
        <f t="shared" si="453"/>
        <v/>
      </c>
      <c r="AO506" s="976" t="str">
        <f t="shared" si="453"/>
        <v/>
      </c>
      <c r="AP506" s="976" t="str">
        <f t="shared" si="453"/>
        <v/>
      </c>
      <c r="AQ506" s="976" t="str">
        <f t="shared" si="453"/>
        <v/>
      </c>
      <c r="AR506" s="976" t="str">
        <f t="shared" si="453"/>
        <v/>
      </c>
      <c r="AS506" s="976" t="str">
        <f t="shared" si="453"/>
        <v/>
      </c>
      <c r="AT506" s="976" t="str">
        <f t="shared" si="453"/>
        <v/>
      </c>
      <c r="AU506" s="976" t="str">
        <f t="shared" si="453"/>
        <v/>
      </c>
      <c r="AV506" s="976" t="str">
        <f t="shared" si="453"/>
        <v/>
      </c>
      <c r="AW506" s="976" t="str">
        <f t="shared" si="453"/>
        <v/>
      </c>
      <c r="AX506" s="976" t="str">
        <f t="shared" si="453"/>
        <v/>
      </c>
      <c r="AY506" s="976" t="str">
        <f t="shared" si="453"/>
        <v/>
      </c>
      <c r="AZ506" s="976" t="str">
        <f t="shared" si="453"/>
        <v/>
      </c>
      <c r="BA506" s="976" t="str">
        <f t="shared" si="453"/>
        <v/>
      </c>
      <c r="BB506" s="976" t="str">
        <f t="shared" si="453"/>
        <v/>
      </c>
      <c r="BC506" s="976" t="str">
        <f t="shared" si="453"/>
        <v/>
      </c>
      <c r="BD506" s="976" t="str">
        <f t="shared" si="453"/>
        <v/>
      </c>
      <c r="BE506" s="976" t="str">
        <f t="shared" si="453"/>
        <v/>
      </c>
      <c r="BF506" s="976" t="str">
        <f t="shared" si="453"/>
        <v/>
      </c>
      <c r="BG506" s="976" t="str">
        <f t="shared" si="453"/>
        <v/>
      </c>
      <c r="BH506" s="976" t="str">
        <f t="shared" si="453"/>
        <v/>
      </c>
      <c r="BI506" s="976" t="str">
        <f t="shared" si="453"/>
        <v/>
      </c>
      <c r="BJ506" s="976" t="str">
        <f t="shared" si="453"/>
        <v/>
      </c>
      <c r="BK506" s="976" t="str">
        <f t="shared" si="453"/>
        <v/>
      </c>
      <c r="BL506" s="976" t="str">
        <f t="shared" si="453"/>
        <v/>
      </c>
      <c r="BM506" s="976" t="str">
        <f t="shared" si="453"/>
        <v/>
      </c>
      <c r="BN506" s="976" t="str">
        <f t="shared" si="453"/>
        <v/>
      </c>
      <c r="BO506" s="976" t="str">
        <f t="shared" si="453"/>
        <v/>
      </c>
    </row>
    <row r="507" spans="1:67">
      <c r="B507" s="728" t="s">
        <v>1188</v>
      </c>
      <c r="C507" s="60"/>
      <c r="D507" s="686" t="s">
        <v>1323</v>
      </c>
      <c r="E507" s="667" t="s">
        <v>1312</v>
      </c>
      <c r="F507" s="692"/>
      <c r="G507" s="973" t="s">
        <v>783</v>
      </c>
      <c r="H507" s="973" t="s">
        <v>783</v>
      </c>
      <c r="I507" s="973" t="s">
        <v>783</v>
      </c>
      <c r="J507" s="973" t="s">
        <v>783</v>
      </c>
      <c r="K507" s="973" t="s">
        <v>783</v>
      </c>
      <c r="L507" s="973" t="s">
        <v>783</v>
      </c>
      <c r="M507" s="973" t="s">
        <v>783</v>
      </c>
      <c r="N507" s="973" t="s">
        <v>783</v>
      </c>
      <c r="O507" s="973" t="s">
        <v>783</v>
      </c>
      <c r="P507" s="973" t="s">
        <v>783</v>
      </c>
      <c r="Q507" s="973" t="s">
        <v>783</v>
      </c>
      <c r="R507" s="973" t="s">
        <v>783</v>
      </c>
      <c r="S507" s="973" t="s">
        <v>783</v>
      </c>
      <c r="T507" s="973" t="s">
        <v>783</v>
      </c>
      <c r="U507" s="973" t="s">
        <v>783</v>
      </c>
      <c r="V507" s="973" t="s">
        <v>783</v>
      </c>
      <c r="W507" s="973" t="s">
        <v>783</v>
      </c>
      <c r="X507" s="973" t="s">
        <v>783</v>
      </c>
      <c r="Y507" s="973" t="s">
        <v>783</v>
      </c>
      <c r="Z507" s="973" t="s">
        <v>783</v>
      </c>
      <c r="AA507" s="973" t="s">
        <v>783</v>
      </c>
      <c r="AB507" s="973" t="s">
        <v>783</v>
      </c>
      <c r="AC507" s="973" t="s">
        <v>783</v>
      </c>
      <c r="AD507" s="973" t="s">
        <v>783</v>
      </c>
      <c r="AE507" s="973" t="s">
        <v>783</v>
      </c>
      <c r="AF507" s="973" t="s">
        <v>783</v>
      </c>
      <c r="AG507" s="973" t="s">
        <v>783</v>
      </c>
      <c r="AH507" s="973" t="s">
        <v>783</v>
      </c>
      <c r="AI507" s="973" t="s">
        <v>783</v>
      </c>
      <c r="AJ507" s="973" t="s">
        <v>783</v>
      </c>
      <c r="AK507" s="973" t="s">
        <v>783</v>
      </c>
      <c r="AL507" s="973" t="s">
        <v>783</v>
      </c>
      <c r="AM507" s="973" t="s">
        <v>783</v>
      </c>
      <c r="AN507" s="973" t="s">
        <v>783</v>
      </c>
      <c r="AO507" s="973" t="s">
        <v>783</v>
      </c>
      <c r="AP507" s="973" t="s">
        <v>783</v>
      </c>
      <c r="AQ507" s="973" t="s">
        <v>783</v>
      </c>
      <c r="AR507" s="973" t="s">
        <v>783</v>
      </c>
      <c r="AS507" s="973" t="s">
        <v>783</v>
      </c>
      <c r="AT507" s="973" t="s">
        <v>783</v>
      </c>
      <c r="AU507" s="973" t="s">
        <v>783</v>
      </c>
      <c r="AV507" s="973" t="s">
        <v>783</v>
      </c>
      <c r="AW507" s="973" t="s">
        <v>783</v>
      </c>
      <c r="AX507" s="973" t="s">
        <v>783</v>
      </c>
      <c r="AY507" s="973" t="s">
        <v>783</v>
      </c>
      <c r="AZ507" s="973" t="s">
        <v>783</v>
      </c>
      <c r="BA507" s="973" t="s">
        <v>783</v>
      </c>
      <c r="BB507" s="973" t="s">
        <v>783</v>
      </c>
      <c r="BC507" s="973" t="s">
        <v>783</v>
      </c>
      <c r="BD507" s="973" t="s">
        <v>783</v>
      </c>
      <c r="BE507" s="973" t="s">
        <v>783</v>
      </c>
      <c r="BF507" s="973" t="s">
        <v>783</v>
      </c>
      <c r="BG507" s="973" t="s">
        <v>783</v>
      </c>
      <c r="BH507" s="973" t="s">
        <v>783</v>
      </c>
      <c r="BI507" s="973" t="s">
        <v>783</v>
      </c>
      <c r="BJ507" s="973" t="s">
        <v>783</v>
      </c>
      <c r="BK507" s="973" t="s">
        <v>783</v>
      </c>
      <c r="BL507" s="973" t="s">
        <v>783</v>
      </c>
      <c r="BM507" s="973" t="s">
        <v>783</v>
      </c>
      <c r="BN507" s="973" t="s">
        <v>783</v>
      </c>
      <c r="BO507" s="973" t="s">
        <v>783</v>
      </c>
    </row>
    <row r="508" spans="1:67" s="15" customFormat="1">
      <c r="B508" s="728">
        <v>322</v>
      </c>
      <c r="C508" s="59" t="s">
        <v>69</v>
      </c>
      <c r="D508" s="686"/>
      <c r="E508" s="667" t="s">
        <v>1312</v>
      </c>
      <c r="F508" s="709"/>
      <c r="G508" s="154" t="str">
        <f>IF(OR(COUNTBLANK(G509:G511)=3,G509="SUM"),"",SUM(G509:G511))</f>
        <v/>
      </c>
      <c r="H508" s="154" t="str">
        <f t="shared" ref="H508:AF508" si="454">IF(OR(COUNTBLANK(H509:H511)=3,H509="SUM"),"",SUM(H509:H511))</f>
        <v/>
      </c>
      <c r="I508" s="154" t="str">
        <f t="shared" si="454"/>
        <v/>
      </c>
      <c r="J508" s="154" t="str">
        <f t="shared" si="454"/>
        <v/>
      </c>
      <c r="K508" s="154" t="str">
        <f t="shared" si="454"/>
        <v/>
      </c>
      <c r="L508" s="154" t="str">
        <f t="shared" si="454"/>
        <v/>
      </c>
      <c r="M508" s="154" t="str">
        <f t="shared" si="454"/>
        <v/>
      </c>
      <c r="N508" s="154" t="str">
        <f t="shared" si="454"/>
        <v/>
      </c>
      <c r="O508" s="154" t="str">
        <f t="shared" si="454"/>
        <v/>
      </c>
      <c r="P508" s="154" t="str">
        <f t="shared" si="454"/>
        <v/>
      </c>
      <c r="Q508" s="154" t="str">
        <f t="shared" si="454"/>
        <v/>
      </c>
      <c r="R508" s="154" t="str">
        <f t="shared" si="454"/>
        <v/>
      </c>
      <c r="S508" s="154" t="str">
        <f t="shared" si="454"/>
        <v/>
      </c>
      <c r="T508" s="154" t="str">
        <f t="shared" si="454"/>
        <v/>
      </c>
      <c r="U508" s="154" t="str">
        <f t="shared" si="454"/>
        <v/>
      </c>
      <c r="V508" s="154" t="str">
        <f t="shared" si="454"/>
        <v/>
      </c>
      <c r="W508" s="154" t="str">
        <f t="shared" si="454"/>
        <v/>
      </c>
      <c r="X508" s="154" t="str">
        <f t="shared" si="454"/>
        <v/>
      </c>
      <c r="Y508" s="154" t="str">
        <f t="shared" si="454"/>
        <v/>
      </c>
      <c r="Z508" s="154" t="str">
        <f t="shared" si="454"/>
        <v/>
      </c>
      <c r="AA508" s="154" t="str">
        <f t="shared" si="454"/>
        <v/>
      </c>
      <c r="AB508" s="154" t="str">
        <f t="shared" si="454"/>
        <v/>
      </c>
      <c r="AC508" s="154" t="str">
        <f t="shared" si="454"/>
        <v/>
      </c>
      <c r="AD508" s="154" t="str">
        <f t="shared" si="454"/>
        <v/>
      </c>
      <c r="AE508" s="154" t="str">
        <f t="shared" si="454"/>
        <v/>
      </c>
      <c r="AF508" s="154" t="str">
        <f t="shared" si="454"/>
        <v/>
      </c>
      <c r="AG508" s="154" t="str">
        <f t="shared" ref="AG508:AP508" si="455">IF(OR(COUNTBLANK(AG509:AG511)=3,AG509="SUM"),"",SUM(AG509:AG511))</f>
        <v/>
      </c>
      <c r="AH508" s="154" t="str">
        <f t="shared" si="455"/>
        <v/>
      </c>
      <c r="AI508" s="154" t="str">
        <f t="shared" si="455"/>
        <v/>
      </c>
      <c r="AJ508" s="154" t="str">
        <f t="shared" si="455"/>
        <v/>
      </c>
      <c r="AK508" s="154" t="str">
        <f t="shared" si="455"/>
        <v/>
      </c>
      <c r="AL508" s="154" t="str">
        <f t="shared" si="455"/>
        <v/>
      </c>
      <c r="AM508" s="154" t="str">
        <f t="shared" si="455"/>
        <v/>
      </c>
      <c r="AN508" s="154" t="str">
        <f t="shared" si="455"/>
        <v/>
      </c>
      <c r="AO508" s="154" t="str">
        <f t="shared" si="455"/>
        <v/>
      </c>
      <c r="AP508" s="154" t="str">
        <f t="shared" si="455"/>
        <v/>
      </c>
      <c r="AQ508" s="154" t="str">
        <f t="shared" ref="AQ508:BO508" si="456">IF(OR(COUNTBLANK(AQ509:AQ511)=3,AQ509="SUM"),"",SUM(AQ509:AQ511))</f>
        <v/>
      </c>
      <c r="AR508" s="154" t="str">
        <f t="shared" si="456"/>
        <v/>
      </c>
      <c r="AS508" s="154" t="str">
        <f t="shared" si="456"/>
        <v/>
      </c>
      <c r="AT508" s="154" t="str">
        <f t="shared" si="456"/>
        <v/>
      </c>
      <c r="AU508" s="154" t="str">
        <f t="shared" si="456"/>
        <v/>
      </c>
      <c r="AV508" s="154" t="str">
        <f t="shared" si="456"/>
        <v/>
      </c>
      <c r="AW508" s="154" t="str">
        <f t="shared" si="456"/>
        <v/>
      </c>
      <c r="AX508" s="154" t="str">
        <f t="shared" si="456"/>
        <v/>
      </c>
      <c r="AY508" s="154" t="str">
        <f t="shared" si="456"/>
        <v/>
      </c>
      <c r="AZ508" s="154" t="str">
        <f t="shared" si="456"/>
        <v/>
      </c>
      <c r="BA508" s="154" t="str">
        <f t="shared" si="456"/>
        <v/>
      </c>
      <c r="BB508" s="154" t="str">
        <f t="shared" si="456"/>
        <v/>
      </c>
      <c r="BC508" s="154" t="str">
        <f t="shared" si="456"/>
        <v/>
      </c>
      <c r="BD508" s="154" t="str">
        <f t="shared" si="456"/>
        <v/>
      </c>
      <c r="BE508" s="154" t="str">
        <f t="shared" si="456"/>
        <v/>
      </c>
      <c r="BF508" s="154" t="str">
        <f t="shared" si="456"/>
        <v/>
      </c>
      <c r="BG508" s="154" t="str">
        <f t="shared" si="456"/>
        <v/>
      </c>
      <c r="BH508" s="154" t="str">
        <f t="shared" si="456"/>
        <v/>
      </c>
      <c r="BI508" s="154" t="str">
        <f t="shared" si="456"/>
        <v/>
      </c>
      <c r="BJ508" s="154" t="str">
        <f t="shared" si="456"/>
        <v/>
      </c>
      <c r="BK508" s="154" t="str">
        <f t="shared" si="456"/>
        <v/>
      </c>
      <c r="BL508" s="154" t="str">
        <f t="shared" si="456"/>
        <v/>
      </c>
      <c r="BM508" s="154" t="str">
        <f t="shared" si="456"/>
        <v/>
      </c>
      <c r="BN508" s="154" t="str">
        <f t="shared" si="456"/>
        <v/>
      </c>
      <c r="BO508" s="154" t="str">
        <f t="shared" si="456"/>
        <v/>
      </c>
    </row>
    <row r="509" spans="1:67">
      <c r="B509" s="728" t="s">
        <v>385</v>
      </c>
      <c r="C509" s="60"/>
      <c r="D509" s="686" t="s">
        <v>1120</v>
      </c>
      <c r="E509" s="667" t="s">
        <v>1312</v>
      </c>
      <c r="F509" s="838"/>
      <c r="G509" s="973" t="s">
        <v>783</v>
      </c>
      <c r="H509" s="973" t="s">
        <v>783</v>
      </c>
      <c r="I509" s="973" t="s">
        <v>783</v>
      </c>
      <c r="J509" s="973" t="s">
        <v>783</v>
      </c>
      <c r="K509" s="973" t="s">
        <v>783</v>
      </c>
      <c r="L509" s="973" t="s">
        <v>783</v>
      </c>
      <c r="M509" s="973" t="s">
        <v>783</v>
      </c>
      <c r="N509" s="973" t="s">
        <v>783</v>
      </c>
      <c r="O509" s="973" t="s">
        <v>783</v>
      </c>
      <c r="P509" s="973" t="s">
        <v>783</v>
      </c>
      <c r="Q509" s="973" t="s">
        <v>783</v>
      </c>
      <c r="R509" s="973" t="s">
        <v>783</v>
      </c>
      <c r="S509" s="973" t="s">
        <v>783</v>
      </c>
      <c r="T509" s="973" t="s">
        <v>783</v>
      </c>
      <c r="U509" s="973" t="s">
        <v>783</v>
      </c>
      <c r="V509" s="973" t="s">
        <v>783</v>
      </c>
      <c r="W509" s="973" t="s">
        <v>783</v>
      </c>
      <c r="X509" s="973" t="s">
        <v>783</v>
      </c>
      <c r="Y509" s="973" t="s">
        <v>783</v>
      </c>
      <c r="Z509" s="973" t="s">
        <v>783</v>
      </c>
      <c r="AA509" s="973" t="s">
        <v>783</v>
      </c>
      <c r="AB509" s="973" t="s">
        <v>783</v>
      </c>
      <c r="AC509" s="973" t="s">
        <v>783</v>
      </c>
      <c r="AD509" s="973" t="s">
        <v>783</v>
      </c>
      <c r="AE509" s="973" t="s">
        <v>783</v>
      </c>
      <c r="AF509" s="973" t="s">
        <v>783</v>
      </c>
      <c r="AG509" s="973" t="s">
        <v>783</v>
      </c>
      <c r="AH509" s="973" t="s">
        <v>783</v>
      </c>
      <c r="AI509" s="973" t="s">
        <v>783</v>
      </c>
      <c r="AJ509" s="973" t="s">
        <v>783</v>
      </c>
      <c r="AK509" s="973" t="s">
        <v>783</v>
      </c>
      <c r="AL509" s="973" t="s">
        <v>783</v>
      </c>
      <c r="AM509" s="973" t="s">
        <v>783</v>
      </c>
      <c r="AN509" s="973" t="s">
        <v>783</v>
      </c>
      <c r="AO509" s="973" t="s">
        <v>783</v>
      </c>
      <c r="AP509" s="973" t="s">
        <v>783</v>
      </c>
      <c r="AQ509" s="973" t="s">
        <v>783</v>
      </c>
      <c r="AR509" s="973" t="s">
        <v>783</v>
      </c>
      <c r="AS509" s="973" t="s">
        <v>783</v>
      </c>
      <c r="AT509" s="973" t="s">
        <v>783</v>
      </c>
      <c r="AU509" s="973" t="s">
        <v>783</v>
      </c>
      <c r="AV509" s="973" t="s">
        <v>783</v>
      </c>
      <c r="AW509" s="973" t="s">
        <v>783</v>
      </c>
      <c r="AX509" s="973" t="s">
        <v>783</v>
      </c>
      <c r="AY509" s="973" t="s">
        <v>783</v>
      </c>
      <c r="AZ509" s="973" t="s">
        <v>783</v>
      </c>
      <c r="BA509" s="973" t="s">
        <v>783</v>
      </c>
      <c r="BB509" s="973" t="s">
        <v>783</v>
      </c>
      <c r="BC509" s="973" t="s">
        <v>783</v>
      </c>
      <c r="BD509" s="973" t="s">
        <v>783</v>
      </c>
      <c r="BE509" s="973" t="s">
        <v>783</v>
      </c>
      <c r="BF509" s="973" t="s">
        <v>783</v>
      </c>
      <c r="BG509" s="973" t="s">
        <v>783</v>
      </c>
      <c r="BH509" s="973" t="s">
        <v>783</v>
      </c>
      <c r="BI509" s="973" t="s">
        <v>783</v>
      </c>
      <c r="BJ509" s="973" t="s">
        <v>783</v>
      </c>
      <c r="BK509" s="973" t="s">
        <v>783</v>
      </c>
      <c r="BL509" s="973" t="s">
        <v>783</v>
      </c>
      <c r="BM509" s="973" t="s">
        <v>783</v>
      </c>
      <c r="BN509" s="973" t="s">
        <v>783</v>
      </c>
      <c r="BO509" s="973" t="s">
        <v>783</v>
      </c>
    </row>
    <row r="510" spans="1:67">
      <c r="B510" s="728" t="s">
        <v>386</v>
      </c>
      <c r="C510" s="60"/>
      <c r="D510" s="686" t="s">
        <v>73</v>
      </c>
      <c r="E510" s="667" t="s">
        <v>1312</v>
      </c>
      <c r="F510" s="838"/>
      <c r="G510" s="973" t="s">
        <v>783</v>
      </c>
      <c r="H510" s="973" t="s">
        <v>783</v>
      </c>
      <c r="I510" s="973" t="s">
        <v>783</v>
      </c>
      <c r="J510" s="973" t="s">
        <v>783</v>
      </c>
      <c r="K510" s="973" t="s">
        <v>783</v>
      </c>
      <c r="L510" s="973" t="s">
        <v>783</v>
      </c>
      <c r="M510" s="973" t="s">
        <v>783</v>
      </c>
      <c r="N510" s="973" t="s">
        <v>783</v>
      </c>
      <c r="O510" s="973" t="s">
        <v>783</v>
      </c>
      <c r="P510" s="973" t="s">
        <v>783</v>
      </c>
      <c r="Q510" s="973" t="s">
        <v>783</v>
      </c>
      <c r="R510" s="973" t="s">
        <v>783</v>
      </c>
      <c r="S510" s="973" t="s">
        <v>783</v>
      </c>
      <c r="T510" s="973" t="s">
        <v>783</v>
      </c>
      <c r="U510" s="973" t="s">
        <v>783</v>
      </c>
      <c r="V510" s="973" t="s">
        <v>783</v>
      </c>
      <c r="W510" s="973" t="s">
        <v>783</v>
      </c>
      <c r="X510" s="973" t="s">
        <v>783</v>
      </c>
      <c r="Y510" s="973" t="s">
        <v>783</v>
      </c>
      <c r="Z510" s="973" t="s">
        <v>783</v>
      </c>
      <c r="AA510" s="973" t="s">
        <v>783</v>
      </c>
      <c r="AB510" s="973" t="s">
        <v>783</v>
      </c>
      <c r="AC510" s="973" t="s">
        <v>783</v>
      </c>
      <c r="AD510" s="973" t="s">
        <v>783</v>
      </c>
      <c r="AE510" s="973" t="s">
        <v>783</v>
      </c>
      <c r="AF510" s="973" t="s">
        <v>783</v>
      </c>
      <c r="AG510" s="973" t="s">
        <v>783</v>
      </c>
      <c r="AH510" s="973" t="s">
        <v>783</v>
      </c>
      <c r="AI510" s="973" t="s">
        <v>783</v>
      </c>
      <c r="AJ510" s="973" t="s">
        <v>783</v>
      </c>
      <c r="AK510" s="973" t="s">
        <v>783</v>
      </c>
      <c r="AL510" s="973" t="s">
        <v>783</v>
      </c>
      <c r="AM510" s="973" t="s">
        <v>783</v>
      </c>
      <c r="AN510" s="973" t="s">
        <v>783</v>
      </c>
      <c r="AO510" s="973" t="s">
        <v>783</v>
      </c>
      <c r="AP510" s="973" t="s">
        <v>783</v>
      </c>
      <c r="AQ510" s="973" t="s">
        <v>783</v>
      </c>
      <c r="AR510" s="973" t="s">
        <v>783</v>
      </c>
      <c r="AS510" s="973" t="s">
        <v>783</v>
      </c>
      <c r="AT510" s="973" t="s">
        <v>783</v>
      </c>
      <c r="AU510" s="973" t="s">
        <v>783</v>
      </c>
      <c r="AV510" s="973" t="s">
        <v>783</v>
      </c>
      <c r="AW510" s="973" t="s">
        <v>783</v>
      </c>
      <c r="AX510" s="973" t="s">
        <v>783</v>
      </c>
      <c r="AY510" s="973" t="s">
        <v>783</v>
      </c>
      <c r="AZ510" s="973" t="s">
        <v>783</v>
      </c>
      <c r="BA510" s="973" t="s">
        <v>783</v>
      </c>
      <c r="BB510" s="973" t="s">
        <v>783</v>
      </c>
      <c r="BC510" s="973" t="s">
        <v>783</v>
      </c>
      <c r="BD510" s="973" t="s">
        <v>783</v>
      </c>
      <c r="BE510" s="973" t="s">
        <v>783</v>
      </c>
      <c r="BF510" s="973" t="s">
        <v>783</v>
      </c>
      <c r="BG510" s="973" t="s">
        <v>783</v>
      </c>
      <c r="BH510" s="973" t="s">
        <v>783</v>
      </c>
      <c r="BI510" s="973" t="s">
        <v>783</v>
      </c>
      <c r="BJ510" s="973" t="s">
        <v>783</v>
      </c>
      <c r="BK510" s="973" t="s">
        <v>783</v>
      </c>
      <c r="BL510" s="973" t="s">
        <v>783</v>
      </c>
      <c r="BM510" s="973" t="s">
        <v>783</v>
      </c>
      <c r="BN510" s="973" t="s">
        <v>783</v>
      </c>
      <c r="BO510" s="973" t="s">
        <v>783</v>
      </c>
    </row>
    <row r="511" spans="1:67">
      <c r="B511" s="728" t="s">
        <v>1308</v>
      </c>
      <c r="C511" s="60"/>
      <c r="D511" s="686" t="s">
        <v>1306</v>
      </c>
      <c r="E511" s="667" t="s">
        <v>1312</v>
      </c>
      <c r="F511" s="838"/>
      <c r="G511" s="973" t="s">
        <v>783</v>
      </c>
      <c r="H511" s="973" t="s">
        <v>783</v>
      </c>
      <c r="I511" s="973" t="s">
        <v>783</v>
      </c>
      <c r="J511" s="973" t="s">
        <v>783</v>
      </c>
      <c r="K511" s="973" t="s">
        <v>783</v>
      </c>
      <c r="L511" s="973" t="s">
        <v>783</v>
      </c>
      <c r="M511" s="973" t="s">
        <v>783</v>
      </c>
      <c r="N511" s="973" t="s">
        <v>783</v>
      </c>
      <c r="O511" s="973" t="s">
        <v>783</v>
      </c>
      <c r="P511" s="973" t="s">
        <v>783</v>
      </c>
      <c r="Q511" s="973" t="s">
        <v>783</v>
      </c>
      <c r="R511" s="973" t="s">
        <v>783</v>
      </c>
      <c r="S511" s="973" t="s">
        <v>783</v>
      </c>
      <c r="T511" s="973" t="s">
        <v>783</v>
      </c>
      <c r="U511" s="973" t="s">
        <v>783</v>
      </c>
      <c r="V511" s="973" t="s">
        <v>783</v>
      </c>
      <c r="W511" s="973" t="s">
        <v>783</v>
      </c>
      <c r="X511" s="973" t="s">
        <v>783</v>
      </c>
      <c r="Y511" s="973" t="s">
        <v>783</v>
      </c>
      <c r="Z511" s="973" t="s">
        <v>783</v>
      </c>
      <c r="AA511" s="973" t="s">
        <v>783</v>
      </c>
      <c r="AB511" s="973" t="s">
        <v>783</v>
      </c>
      <c r="AC511" s="973" t="s">
        <v>783</v>
      </c>
      <c r="AD511" s="973" t="s">
        <v>783</v>
      </c>
      <c r="AE511" s="973" t="s">
        <v>783</v>
      </c>
      <c r="AF511" s="973" t="s">
        <v>783</v>
      </c>
      <c r="AG511" s="973" t="s">
        <v>783</v>
      </c>
      <c r="AH511" s="973" t="s">
        <v>783</v>
      </c>
      <c r="AI511" s="973" t="s">
        <v>783</v>
      </c>
      <c r="AJ511" s="973" t="s">
        <v>783</v>
      </c>
      <c r="AK511" s="973" t="s">
        <v>783</v>
      </c>
      <c r="AL511" s="973" t="s">
        <v>783</v>
      </c>
      <c r="AM511" s="973" t="s">
        <v>783</v>
      </c>
      <c r="AN511" s="973" t="s">
        <v>783</v>
      </c>
      <c r="AO511" s="973" t="s">
        <v>783</v>
      </c>
      <c r="AP511" s="973" t="s">
        <v>783</v>
      </c>
      <c r="AQ511" s="973" t="s">
        <v>783</v>
      </c>
      <c r="AR511" s="973" t="s">
        <v>783</v>
      </c>
      <c r="AS511" s="973" t="s">
        <v>783</v>
      </c>
      <c r="AT511" s="973" t="s">
        <v>783</v>
      </c>
      <c r="AU511" s="973" t="s">
        <v>783</v>
      </c>
      <c r="AV511" s="973" t="s">
        <v>783</v>
      </c>
      <c r="AW511" s="973" t="s">
        <v>783</v>
      </c>
      <c r="AX511" s="973" t="s">
        <v>783</v>
      </c>
      <c r="AY511" s="973" t="s">
        <v>783</v>
      </c>
      <c r="AZ511" s="973" t="s">
        <v>783</v>
      </c>
      <c r="BA511" s="973" t="s">
        <v>783</v>
      </c>
      <c r="BB511" s="973" t="s">
        <v>783</v>
      </c>
      <c r="BC511" s="973" t="s">
        <v>783</v>
      </c>
      <c r="BD511" s="973" t="s">
        <v>783</v>
      </c>
      <c r="BE511" s="973" t="s">
        <v>783</v>
      </c>
      <c r="BF511" s="973" t="s">
        <v>783</v>
      </c>
      <c r="BG511" s="973" t="s">
        <v>783</v>
      </c>
      <c r="BH511" s="973" t="s">
        <v>783</v>
      </c>
      <c r="BI511" s="973" t="s">
        <v>783</v>
      </c>
      <c r="BJ511" s="973" t="s">
        <v>783</v>
      </c>
      <c r="BK511" s="973" t="s">
        <v>783</v>
      </c>
      <c r="BL511" s="973" t="s">
        <v>783</v>
      </c>
      <c r="BM511" s="973" t="s">
        <v>783</v>
      </c>
      <c r="BN511" s="973" t="s">
        <v>783</v>
      </c>
      <c r="BO511" s="973" t="s">
        <v>783</v>
      </c>
    </row>
    <row r="512" spans="1:67" s="15" customFormat="1">
      <c r="B512" s="728">
        <v>323</v>
      </c>
      <c r="C512" s="59" t="s">
        <v>842</v>
      </c>
      <c r="D512" s="686"/>
      <c r="E512" s="667"/>
      <c r="F512" s="829"/>
      <c r="G512" s="1018"/>
      <c r="H512" s="1019"/>
      <c r="I512" s="1019"/>
      <c r="J512" s="1019"/>
      <c r="K512" s="1019"/>
      <c r="L512" s="1019"/>
      <c r="M512" s="1019"/>
      <c r="N512" s="1019"/>
      <c r="O512" s="1019"/>
      <c r="P512" s="1019"/>
      <c r="Q512" s="1019"/>
      <c r="R512" s="1019"/>
      <c r="S512" s="1019"/>
      <c r="T512" s="1019"/>
      <c r="U512" s="1019"/>
      <c r="V512" s="1019"/>
      <c r="W512" s="1019"/>
      <c r="X512" s="1019"/>
      <c r="Y512" s="1019"/>
      <c r="Z512" s="1019"/>
      <c r="AA512" s="1019"/>
      <c r="AB512" s="1019"/>
      <c r="AC512" s="1019"/>
      <c r="AD512" s="1019"/>
      <c r="AE512" s="1019"/>
      <c r="AF512" s="1019"/>
      <c r="AG512" s="1019"/>
      <c r="AH512" s="1019"/>
      <c r="AI512" s="1019"/>
      <c r="AJ512" s="1019"/>
      <c r="AK512" s="1019"/>
      <c r="AL512" s="1019"/>
      <c r="AM512" s="1019"/>
      <c r="AN512" s="1019"/>
      <c r="AO512" s="1019"/>
      <c r="AP512" s="1019"/>
      <c r="AQ512" s="1019"/>
      <c r="AR512" s="1019"/>
      <c r="AS512" s="1019"/>
      <c r="AT512" s="1019"/>
      <c r="AU512" s="1019"/>
      <c r="AV512" s="1019"/>
      <c r="AW512" s="1019"/>
      <c r="AX512" s="1019"/>
      <c r="AY512" s="1019"/>
      <c r="AZ512" s="1019"/>
      <c r="BA512" s="1019"/>
      <c r="BB512" s="1019"/>
      <c r="BC512" s="1019"/>
      <c r="BD512" s="1019"/>
      <c r="BE512" s="1019"/>
      <c r="BF512" s="1019"/>
      <c r="BG512" s="1019"/>
      <c r="BH512" s="1019"/>
      <c r="BI512" s="1019"/>
      <c r="BJ512" s="1019"/>
      <c r="BK512" s="1019"/>
      <c r="BL512" s="1019"/>
      <c r="BM512" s="1019"/>
      <c r="BN512" s="1019"/>
      <c r="BO512" s="1020"/>
    </row>
    <row r="513" spans="1:67" s="15" customFormat="1">
      <c r="B513" s="728" t="s">
        <v>1198</v>
      </c>
      <c r="C513" s="58" t="s">
        <v>1337</v>
      </c>
      <c r="D513" s="686"/>
      <c r="E513" s="667" t="s">
        <v>1312</v>
      </c>
      <c r="F513" s="699"/>
      <c r="G513" s="155" t="str">
        <f>IF(OR(COUNTBLANK(G514:G519)=6,G514="SUM"),"",SUM(G514:G519))</f>
        <v/>
      </c>
      <c r="H513" s="155" t="str">
        <f t="shared" ref="H513:AF513" si="457">IF(OR(COUNTBLANK(H514:H519)=6,H514="SUM"),"",SUM(H514:H519))</f>
        <v/>
      </c>
      <c r="I513" s="155" t="str">
        <f t="shared" si="457"/>
        <v/>
      </c>
      <c r="J513" s="155" t="str">
        <f t="shared" si="457"/>
        <v/>
      </c>
      <c r="K513" s="155" t="str">
        <f t="shared" si="457"/>
        <v/>
      </c>
      <c r="L513" s="155" t="str">
        <f t="shared" si="457"/>
        <v/>
      </c>
      <c r="M513" s="155" t="str">
        <f t="shared" si="457"/>
        <v/>
      </c>
      <c r="N513" s="155" t="str">
        <f t="shared" si="457"/>
        <v/>
      </c>
      <c r="O513" s="155" t="str">
        <f t="shared" si="457"/>
        <v/>
      </c>
      <c r="P513" s="155" t="str">
        <f t="shared" si="457"/>
        <v/>
      </c>
      <c r="Q513" s="155" t="str">
        <f t="shared" si="457"/>
        <v/>
      </c>
      <c r="R513" s="155" t="str">
        <f t="shared" si="457"/>
        <v/>
      </c>
      <c r="S513" s="155" t="str">
        <f t="shared" si="457"/>
        <v/>
      </c>
      <c r="T513" s="155" t="str">
        <f t="shared" si="457"/>
        <v/>
      </c>
      <c r="U513" s="155" t="str">
        <f t="shared" si="457"/>
        <v/>
      </c>
      <c r="V513" s="155" t="str">
        <f t="shared" si="457"/>
        <v/>
      </c>
      <c r="W513" s="155" t="str">
        <f t="shared" si="457"/>
        <v/>
      </c>
      <c r="X513" s="155" t="str">
        <f t="shared" si="457"/>
        <v/>
      </c>
      <c r="Y513" s="155" t="str">
        <f t="shared" si="457"/>
        <v/>
      </c>
      <c r="Z513" s="155" t="str">
        <f t="shared" si="457"/>
        <v/>
      </c>
      <c r="AA513" s="155" t="str">
        <f t="shared" si="457"/>
        <v/>
      </c>
      <c r="AB513" s="155" t="str">
        <f t="shared" si="457"/>
        <v/>
      </c>
      <c r="AC513" s="155" t="str">
        <f t="shared" si="457"/>
        <v/>
      </c>
      <c r="AD513" s="155" t="str">
        <f t="shared" si="457"/>
        <v/>
      </c>
      <c r="AE513" s="155" t="str">
        <f t="shared" si="457"/>
        <v/>
      </c>
      <c r="AF513" s="155" t="str">
        <f t="shared" si="457"/>
        <v/>
      </c>
      <c r="AG513" s="155" t="str">
        <f t="shared" ref="AG513:AP513" si="458">IF(OR(COUNTBLANK(AG514:AG519)=6,AG514="SUM"),"",SUM(AG514:AG519))</f>
        <v/>
      </c>
      <c r="AH513" s="155" t="str">
        <f t="shared" si="458"/>
        <v/>
      </c>
      <c r="AI513" s="155" t="str">
        <f t="shared" si="458"/>
        <v/>
      </c>
      <c r="AJ513" s="155" t="str">
        <f t="shared" si="458"/>
        <v/>
      </c>
      <c r="AK513" s="155" t="str">
        <f t="shared" si="458"/>
        <v/>
      </c>
      <c r="AL513" s="155" t="str">
        <f t="shared" si="458"/>
        <v/>
      </c>
      <c r="AM513" s="155" t="str">
        <f t="shared" si="458"/>
        <v/>
      </c>
      <c r="AN513" s="155" t="str">
        <f t="shared" si="458"/>
        <v/>
      </c>
      <c r="AO513" s="155" t="str">
        <f t="shared" si="458"/>
        <v/>
      </c>
      <c r="AP513" s="155" t="str">
        <f t="shared" si="458"/>
        <v/>
      </c>
      <c r="AQ513" s="155" t="str">
        <f t="shared" ref="AQ513:BO513" si="459">IF(OR(COUNTBLANK(AQ514:AQ519)=6,AQ514="SUM"),"",SUM(AQ514:AQ519))</f>
        <v/>
      </c>
      <c r="AR513" s="155" t="str">
        <f t="shared" si="459"/>
        <v/>
      </c>
      <c r="AS513" s="155" t="str">
        <f t="shared" si="459"/>
        <v/>
      </c>
      <c r="AT513" s="155" t="str">
        <f t="shared" si="459"/>
        <v/>
      </c>
      <c r="AU513" s="155" t="str">
        <f t="shared" si="459"/>
        <v/>
      </c>
      <c r="AV513" s="155" t="str">
        <f t="shared" si="459"/>
        <v/>
      </c>
      <c r="AW513" s="155" t="str">
        <f t="shared" si="459"/>
        <v/>
      </c>
      <c r="AX513" s="155" t="str">
        <f t="shared" si="459"/>
        <v/>
      </c>
      <c r="AY513" s="155" t="str">
        <f t="shared" si="459"/>
        <v/>
      </c>
      <c r="AZ513" s="155" t="str">
        <f t="shared" si="459"/>
        <v/>
      </c>
      <c r="BA513" s="155" t="str">
        <f t="shared" si="459"/>
        <v/>
      </c>
      <c r="BB513" s="155" t="str">
        <f t="shared" si="459"/>
        <v/>
      </c>
      <c r="BC513" s="155" t="str">
        <f t="shared" si="459"/>
        <v/>
      </c>
      <c r="BD513" s="155" t="str">
        <f t="shared" si="459"/>
        <v/>
      </c>
      <c r="BE513" s="155" t="str">
        <f t="shared" si="459"/>
        <v/>
      </c>
      <c r="BF513" s="155" t="str">
        <f t="shared" si="459"/>
        <v/>
      </c>
      <c r="BG513" s="155" t="str">
        <f t="shared" si="459"/>
        <v/>
      </c>
      <c r="BH513" s="155" t="str">
        <f t="shared" si="459"/>
        <v/>
      </c>
      <c r="BI513" s="155" t="str">
        <f t="shared" si="459"/>
        <v/>
      </c>
      <c r="BJ513" s="155" t="str">
        <f t="shared" si="459"/>
        <v/>
      </c>
      <c r="BK513" s="155" t="str">
        <f t="shared" si="459"/>
        <v/>
      </c>
      <c r="BL513" s="155" t="str">
        <f t="shared" si="459"/>
        <v/>
      </c>
      <c r="BM513" s="155" t="str">
        <f t="shared" si="459"/>
        <v/>
      </c>
      <c r="BN513" s="155" t="str">
        <f t="shared" si="459"/>
        <v/>
      </c>
      <c r="BO513" s="155" t="str">
        <f t="shared" si="459"/>
        <v/>
      </c>
    </row>
    <row r="514" spans="1:67">
      <c r="B514" s="728" t="s">
        <v>387</v>
      </c>
      <c r="C514" s="60"/>
      <c r="D514" s="724" t="s">
        <v>1148</v>
      </c>
      <c r="E514" s="667" t="s">
        <v>1312</v>
      </c>
      <c r="F514" s="699"/>
      <c r="G514" s="973" t="s">
        <v>783</v>
      </c>
      <c r="H514" s="973" t="s">
        <v>783</v>
      </c>
      <c r="I514" s="973" t="s">
        <v>783</v>
      </c>
      <c r="J514" s="973" t="s">
        <v>783</v>
      </c>
      <c r="K514" s="973" t="s">
        <v>783</v>
      </c>
      <c r="L514" s="973" t="s">
        <v>783</v>
      </c>
      <c r="M514" s="973" t="s">
        <v>783</v>
      </c>
      <c r="N514" s="973" t="s">
        <v>783</v>
      </c>
      <c r="O514" s="973" t="s">
        <v>783</v>
      </c>
      <c r="P514" s="973" t="s">
        <v>783</v>
      </c>
      <c r="Q514" s="973" t="s">
        <v>783</v>
      </c>
      <c r="R514" s="973" t="s">
        <v>783</v>
      </c>
      <c r="S514" s="973" t="s">
        <v>783</v>
      </c>
      <c r="T514" s="973" t="s">
        <v>783</v>
      </c>
      <c r="U514" s="973" t="s">
        <v>783</v>
      </c>
      <c r="V514" s="973" t="s">
        <v>783</v>
      </c>
      <c r="W514" s="973" t="s">
        <v>783</v>
      </c>
      <c r="X514" s="973" t="s">
        <v>783</v>
      </c>
      <c r="Y514" s="973" t="s">
        <v>783</v>
      </c>
      <c r="Z514" s="973" t="s">
        <v>783</v>
      </c>
      <c r="AA514" s="973" t="s">
        <v>783</v>
      </c>
      <c r="AB514" s="973" t="s">
        <v>783</v>
      </c>
      <c r="AC514" s="973" t="s">
        <v>783</v>
      </c>
      <c r="AD514" s="973" t="s">
        <v>783</v>
      </c>
      <c r="AE514" s="973" t="s">
        <v>783</v>
      </c>
      <c r="AF514" s="973" t="s">
        <v>783</v>
      </c>
      <c r="AG514" s="973" t="s">
        <v>783</v>
      </c>
      <c r="AH514" s="973" t="s">
        <v>783</v>
      </c>
      <c r="AI514" s="973" t="s">
        <v>783</v>
      </c>
      <c r="AJ514" s="973" t="s">
        <v>783</v>
      </c>
      <c r="AK514" s="973" t="s">
        <v>783</v>
      </c>
      <c r="AL514" s="973" t="s">
        <v>783</v>
      </c>
      <c r="AM514" s="973" t="s">
        <v>783</v>
      </c>
      <c r="AN514" s="973" t="s">
        <v>783</v>
      </c>
      <c r="AO514" s="973" t="s">
        <v>783</v>
      </c>
      <c r="AP514" s="973" t="s">
        <v>783</v>
      </c>
      <c r="AQ514" s="973" t="s">
        <v>783</v>
      </c>
      <c r="AR514" s="973" t="s">
        <v>783</v>
      </c>
      <c r="AS514" s="973" t="s">
        <v>783</v>
      </c>
      <c r="AT514" s="973" t="s">
        <v>783</v>
      </c>
      <c r="AU514" s="973" t="s">
        <v>783</v>
      </c>
      <c r="AV514" s="973" t="s">
        <v>783</v>
      </c>
      <c r="AW514" s="973" t="s">
        <v>783</v>
      </c>
      <c r="AX514" s="973" t="s">
        <v>783</v>
      </c>
      <c r="AY514" s="973" t="s">
        <v>783</v>
      </c>
      <c r="AZ514" s="973" t="s">
        <v>783</v>
      </c>
      <c r="BA514" s="973" t="s">
        <v>783</v>
      </c>
      <c r="BB514" s="973" t="s">
        <v>783</v>
      </c>
      <c r="BC514" s="973" t="s">
        <v>783</v>
      </c>
      <c r="BD514" s="973" t="s">
        <v>783</v>
      </c>
      <c r="BE514" s="973" t="s">
        <v>783</v>
      </c>
      <c r="BF514" s="973" t="s">
        <v>783</v>
      </c>
      <c r="BG514" s="973" t="s">
        <v>783</v>
      </c>
      <c r="BH514" s="973" t="s">
        <v>783</v>
      </c>
      <c r="BI514" s="973" t="s">
        <v>783</v>
      </c>
      <c r="BJ514" s="973" t="s">
        <v>783</v>
      </c>
      <c r="BK514" s="973" t="s">
        <v>783</v>
      </c>
      <c r="BL514" s="973" t="s">
        <v>783</v>
      </c>
      <c r="BM514" s="973" t="s">
        <v>783</v>
      </c>
      <c r="BN514" s="973" t="s">
        <v>783</v>
      </c>
      <c r="BO514" s="973" t="s">
        <v>783</v>
      </c>
    </row>
    <row r="515" spans="1:67">
      <c r="B515" s="728" t="s">
        <v>388</v>
      </c>
      <c r="C515" s="60"/>
      <c r="D515" s="686" t="s">
        <v>1119</v>
      </c>
      <c r="E515" s="667" t="s">
        <v>1312</v>
      </c>
      <c r="F515" s="699"/>
      <c r="G515" s="973" t="s">
        <v>783</v>
      </c>
      <c r="H515" s="973" t="s">
        <v>783</v>
      </c>
      <c r="I515" s="973" t="s">
        <v>783</v>
      </c>
      <c r="J515" s="973" t="s">
        <v>783</v>
      </c>
      <c r="K515" s="973" t="s">
        <v>783</v>
      </c>
      <c r="L515" s="973" t="s">
        <v>783</v>
      </c>
      <c r="M515" s="973" t="s">
        <v>783</v>
      </c>
      <c r="N515" s="973" t="s">
        <v>783</v>
      </c>
      <c r="O515" s="973" t="s">
        <v>783</v>
      </c>
      <c r="P515" s="973" t="s">
        <v>783</v>
      </c>
      <c r="Q515" s="973" t="s">
        <v>783</v>
      </c>
      <c r="R515" s="973" t="s">
        <v>783</v>
      </c>
      <c r="S515" s="973" t="s">
        <v>783</v>
      </c>
      <c r="T515" s="973" t="s">
        <v>783</v>
      </c>
      <c r="U515" s="973" t="s">
        <v>783</v>
      </c>
      <c r="V515" s="973" t="s">
        <v>783</v>
      </c>
      <c r="W515" s="973" t="s">
        <v>783</v>
      </c>
      <c r="X515" s="973" t="s">
        <v>783</v>
      </c>
      <c r="Y515" s="973" t="s">
        <v>783</v>
      </c>
      <c r="Z515" s="973" t="s">
        <v>783</v>
      </c>
      <c r="AA515" s="973" t="s">
        <v>783</v>
      </c>
      <c r="AB515" s="973" t="s">
        <v>783</v>
      </c>
      <c r="AC515" s="973" t="s">
        <v>783</v>
      </c>
      <c r="AD515" s="973" t="s">
        <v>783</v>
      </c>
      <c r="AE515" s="973" t="s">
        <v>783</v>
      </c>
      <c r="AF515" s="973" t="s">
        <v>783</v>
      </c>
      <c r="AG515" s="973" t="s">
        <v>783</v>
      </c>
      <c r="AH515" s="973" t="s">
        <v>783</v>
      </c>
      <c r="AI515" s="973" t="s">
        <v>783</v>
      </c>
      <c r="AJ515" s="973" t="s">
        <v>783</v>
      </c>
      <c r="AK515" s="973" t="s">
        <v>783</v>
      </c>
      <c r="AL515" s="973" t="s">
        <v>783</v>
      </c>
      <c r="AM515" s="973" t="s">
        <v>783</v>
      </c>
      <c r="AN515" s="973" t="s">
        <v>783</v>
      </c>
      <c r="AO515" s="973" t="s">
        <v>783</v>
      </c>
      <c r="AP515" s="973" t="s">
        <v>783</v>
      </c>
      <c r="AQ515" s="973" t="s">
        <v>783</v>
      </c>
      <c r="AR515" s="973" t="s">
        <v>783</v>
      </c>
      <c r="AS515" s="973" t="s">
        <v>783</v>
      </c>
      <c r="AT515" s="973" t="s">
        <v>783</v>
      </c>
      <c r="AU515" s="973" t="s">
        <v>783</v>
      </c>
      <c r="AV515" s="973" t="s">
        <v>783</v>
      </c>
      <c r="AW515" s="973" t="s">
        <v>783</v>
      </c>
      <c r="AX515" s="973" t="s">
        <v>783</v>
      </c>
      <c r="AY515" s="973" t="s">
        <v>783</v>
      </c>
      <c r="AZ515" s="973" t="s">
        <v>783</v>
      </c>
      <c r="BA515" s="973" t="s">
        <v>783</v>
      </c>
      <c r="BB515" s="973" t="s">
        <v>783</v>
      </c>
      <c r="BC515" s="973" t="s">
        <v>783</v>
      </c>
      <c r="BD515" s="973" t="s">
        <v>783</v>
      </c>
      <c r="BE515" s="973" t="s">
        <v>783</v>
      </c>
      <c r="BF515" s="973" t="s">
        <v>783</v>
      </c>
      <c r="BG515" s="973" t="s">
        <v>783</v>
      </c>
      <c r="BH515" s="973" t="s">
        <v>783</v>
      </c>
      <c r="BI515" s="973" t="s">
        <v>783</v>
      </c>
      <c r="BJ515" s="973" t="s">
        <v>783</v>
      </c>
      <c r="BK515" s="973" t="s">
        <v>783</v>
      </c>
      <c r="BL515" s="973" t="s">
        <v>783</v>
      </c>
      <c r="BM515" s="973" t="s">
        <v>783</v>
      </c>
      <c r="BN515" s="973" t="s">
        <v>783</v>
      </c>
      <c r="BO515" s="973" t="s">
        <v>783</v>
      </c>
    </row>
    <row r="516" spans="1:67">
      <c r="B516" s="728" t="s">
        <v>840</v>
      </c>
      <c r="C516" s="60"/>
      <c r="D516" s="686" t="s">
        <v>776</v>
      </c>
      <c r="E516" s="667" t="s">
        <v>1312</v>
      </c>
      <c r="F516" s="699"/>
      <c r="G516" s="973" t="s">
        <v>783</v>
      </c>
      <c r="H516" s="973" t="s">
        <v>783</v>
      </c>
      <c r="I516" s="973" t="s">
        <v>783</v>
      </c>
      <c r="J516" s="973" t="s">
        <v>783</v>
      </c>
      <c r="K516" s="973" t="s">
        <v>783</v>
      </c>
      <c r="L516" s="973" t="s">
        <v>783</v>
      </c>
      <c r="M516" s="973" t="s">
        <v>783</v>
      </c>
      <c r="N516" s="973" t="s">
        <v>783</v>
      </c>
      <c r="O516" s="973" t="s">
        <v>783</v>
      </c>
      <c r="P516" s="973" t="s">
        <v>783</v>
      </c>
      <c r="Q516" s="973" t="s">
        <v>783</v>
      </c>
      <c r="R516" s="973" t="s">
        <v>783</v>
      </c>
      <c r="S516" s="973" t="s">
        <v>783</v>
      </c>
      <c r="T516" s="973" t="s">
        <v>783</v>
      </c>
      <c r="U516" s="973" t="s">
        <v>783</v>
      </c>
      <c r="V516" s="973" t="s">
        <v>783</v>
      </c>
      <c r="W516" s="973" t="s">
        <v>783</v>
      </c>
      <c r="X516" s="973" t="s">
        <v>783</v>
      </c>
      <c r="Y516" s="973" t="s">
        <v>783</v>
      </c>
      <c r="Z516" s="973" t="s">
        <v>783</v>
      </c>
      <c r="AA516" s="973" t="s">
        <v>783</v>
      </c>
      <c r="AB516" s="973" t="s">
        <v>783</v>
      </c>
      <c r="AC516" s="973" t="s">
        <v>783</v>
      </c>
      <c r="AD516" s="973" t="s">
        <v>783</v>
      </c>
      <c r="AE516" s="973" t="s">
        <v>783</v>
      </c>
      <c r="AF516" s="973" t="s">
        <v>783</v>
      </c>
      <c r="AG516" s="973" t="s">
        <v>783</v>
      </c>
      <c r="AH516" s="973" t="s">
        <v>783</v>
      </c>
      <c r="AI516" s="973" t="s">
        <v>783</v>
      </c>
      <c r="AJ516" s="973" t="s">
        <v>783</v>
      </c>
      <c r="AK516" s="973" t="s">
        <v>783</v>
      </c>
      <c r="AL516" s="973" t="s">
        <v>783</v>
      </c>
      <c r="AM516" s="973" t="s">
        <v>783</v>
      </c>
      <c r="AN516" s="973" t="s">
        <v>783</v>
      </c>
      <c r="AO516" s="973" t="s">
        <v>783</v>
      </c>
      <c r="AP516" s="973" t="s">
        <v>783</v>
      </c>
      <c r="AQ516" s="973" t="s">
        <v>783</v>
      </c>
      <c r="AR516" s="973" t="s">
        <v>783</v>
      </c>
      <c r="AS516" s="973" t="s">
        <v>783</v>
      </c>
      <c r="AT516" s="973" t="s">
        <v>783</v>
      </c>
      <c r="AU516" s="973" t="s">
        <v>783</v>
      </c>
      <c r="AV516" s="973" t="s">
        <v>783</v>
      </c>
      <c r="AW516" s="973" t="s">
        <v>783</v>
      </c>
      <c r="AX516" s="973" t="s">
        <v>783</v>
      </c>
      <c r="AY516" s="973" t="s">
        <v>783</v>
      </c>
      <c r="AZ516" s="973" t="s">
        <v>783</v>
      </c>
      <c r="BA516" s="973" t="s">
        <v>783</v>
      </c>
      <c r="BB516" s="973" t="s">
        <v>783</v>
      </c>
      <c r="BC516" s="973" t="s">
        <v>783</v>
      </c>
      <c r="BD516" s="973" t="s">
        <v>783</v>
      </c>
      <c r="BE516" s="973" t="s">
        <v>783</v>
      </c>
      <c r="BF516" s="973" t="s">
        <v>783</v>
      </c>
      <c r="BG516" s="973" t="s">
        <v>783</v>
      </c>
      <c r="BH516" s="973" t="s">
        <v>783</v>
      </c>
      <c r="BI516" s="973" t="s">
        <v>783</v>
      </c>
      <c r="BJ516" s="973" t="s">
        <v>783</v>
      </c>
      <c r="BK516" s="973" t="s">
        <v>783</v>
      </c>
      <c r="BL516" s="973" t="s">
        <v>783</v>
      </c>
      <c r="BM516" s="973" t="s">
        <v>783</v>
      </c>
      <c r="BN516" s="973" t="s">
        <v>783</v>
      </c>
      <c r="BO516" s="973" t="s">
        <v>783</v>
      </c>
    </row>
    <row r="517" spans="1:67">
      <c r="B517" s="728" t="s">
        <v>841</v>
      </c>
      <c r="C517" s="60"/>
      <c r="D517" s="686" t="s">
        <v>1120</v>
      </c>
      <c r="E517" s="667" t="s">
        <v>1312</v>
      </c>
      <c r="F517" s="699"/>
      <c r="G517" s="973" t="s">
        <v>783</v>
      </c>
      <c r="H517" s="973" t="s">
        <v>783</v>
      </c>
      <c r="I517" s="973" t="s">
        <v>783</v>
      </c>
      <c r="J517" s="973" t="s">
        <v>783</v>
      </c>
      <c r="K517" s="973" t="s">
        <v>783</v>
      </c>
      <c r="L517" s="973" t="s">
        <v>783</v>
      </c>
      <c r="M517" s="973" t="s">
        <v>783</v>
      </c>
      <c r="N517" s="973" t="s">
        <v>783</v>
      </c>
      <c r="O517" s="973" t="s">
        <v>783</v>
      </c>
      <c r="P517" s="973" t="s">
        <v>783</v>
      </c>
      <c r="Q517" s="973" t="s">
        <v>783</v>
      </c>
      <c r="R517" s="973" t="s">
        <v>783</v>
      </c>
      <c r="S517" s="973" t="s">
        <v>783</v>
      </c>
      <c r="T517" s="973" t="s">
        <v>783</v>
      </c>
      <c r="U517" s="973" t="s">
        <v>783</v>
      </c>
      <c r="V517" s="973" t="s">
        <v>783</v>
      </c>
      <c r="W517" s="973" t="s">
        <v>783</v>
      </c>
      <c r="X517" s="973" t="s">
        <v>783</v>
      </c>
      <c r="Y517" s="973" t="s">
        <v>783</v>
      </c>
      <c r="Z517" s="973" t="s">
        <v>783</v>
      </c>
      <c r="AA517" s="973" t="s">
        <v>783</v>
      </c>
      <c r="AB517" s="973" t="s">
        <v>783</v>
      </c>
      <c r="AC517" s="973" t="s">
        <v>783</v>
      </c>
      <c r="AD517" s="973" t="s">
        <v>783</v>
      </c>
      <c r="AE517" s="973" t="s">
        <v>783</v>
      </c>
      <c r="AF517" s="973" t="s">
        <v>783</v>
      </c>
      <c r="AG517" s="973" t="s">
        <v>783</v>
      </c>
      <c r="AH517" s="973" t="s">
        <v>783</v>
      </c>
      <c r="AI517" s="973" t="s">
        <v>783</v>
      </c>
      <c r="AJ517" s="973" t="s">
        <v>783</v>
      </c>
      <c r="AK517" s="973" t="s">
        <v>783</v>
      </c>
      <c r="AL517" s="973" t="s">
        <v>783</v>
      </c>
      <c r="AM517" s="973" t="s">
        <v>783</v>
      </c>
      <c r="AN517" s="973" t="s">
        <v>783</v>
      </c>
      <c r="AO517" s="973" t="s">
        <v>783</v>
      </c>
      <c r="AP517" s="973" t="s">
        <v>783</v>
      </c>
      <c r="AQ517" s="973" t="s">
        <v>783</v>
      </c>
      <c r="AR517" s="973" t="s">
        <v>783</v>
      </c>
      <c r="AS517" s="973" t="s">
        <v>783</v>
      </c>
      <c r="AT517" s="973" t="s">
        <v>783</v>
      </c>
      <c r="AU517" s="973" t="s">
        <v>783</v>
      </c>
      <c r="AV517" s="973" t="s">
        <v>783</v>
      </c>
      <c r="AW517" s="973" t="s">
        <v>783</v>
      </c>
      <c r="AX517" s="973" t="s">
        <v>783</v>
      </c>
      <c r="AY517" s="973" t="s">
        <v>783</v>
      </c>
      <c r="AZ517" s="973" t="s">
        <v>783</v>
      </c>
      <c r="BA517" s="973" t="s">
        <v>783</v>
      </c>
      <c r="BB517" s="973" t="s">
        <v>783</v>
      </c>
      <c r="BC517" s="973" t="s">
        <v>783</v>
      </c>
      <c r="BD517" s="973" t="s">
        <v>783</v>
      </c>
      <c r="BE517" s="973" t="s">
        <v>783</v>
      </c>
      <c r="BF517" s="973" t="s">
        <v>783</v>
      </c>
      <c r="BG517" s="973" t="s">
        <v>783</v>
      </c>
      <c r="BH517" s="973" t="s">
        <v>783</v>
      </c>
      <c r="BI517" s="973" t="s">
        <v>783</v>
      </c>
      <c r="BJ517" s="973" t="s">
        <v>783</v>
      </c>
      <c r="BK517" s="973" t="s">
        <v>783</v>
      </c>
      <c r="BL517" s="973" t="s">
        <v>783</v>
      </c>
      <c r="BM517" s="973" t="s">
        <v>783</v>
      </c>
      <c r="BN517" s="973" t="s">
        <v>783</v>
      </c>
      <c r="BO517" s="973" t="s">
        <v>783</v>
      </c>
    </row>
    <row r="518" spans="1:67">
      <c r="B518" s="728" t="s">
        <v>844</v>
      </c>
      <c r="C518" s="60"/>
      <c r="D518" s="686" t="s">
        <v>1121</v>
      </c>
      <c r="E518" s="667" t="s">
        <v>1312</v>
      </c>
      <c r="F518" s="699"/>
      <c r="G518" s="973" t="s">
        <v>783</v>
      </c>
      <c r="H518" s="973" t="s">
        <v>783</v>
      </c>
      <c r="I518" s="973" t="s">
        <v>783</v>
      </c>
      <c r="J518" s="973" t="s">
        <v>783</v>
      </c>
      <c r="K518" s="973" t="s">
        <v>783</v>
      </c>
      <c r="L518" s="973" t="s">
        <v>783</v>
      </c>
      <c r="M518" s="973" t="s">
        <v>783</v>
      </c>
      <c r="N518" s="973" t="s">
        <v>783</v>
      </c>
      <c r="O518" s="973" t="s">
        <v>783</v>
      </c>
      <c r="P518" s="973" t="s">
        <v>783</v>
      </c>
      <c r="Q518" s="973" t="s">
        <v>783</v>
      </c>
      <c r="R518" s="973" t="s">
        <v>783</v>
      </c>
      <c r="S518" s="973" t="s">
        <v>783</v>
      </c>
      <c r="T518" s="973" t="s">
        <v>783</v>
      </c>
      <c r="U518" s="973" t="s">
        <v>783</v>
      </c>
      <c r="V518" s="973" t="s">
        <v>783</v>
      </c>
      <c r="W518" s="973" t="s">
        <v>783</v>
      </c>
      <c r="X518" s="973" t="s">
        <v>783</v>
      </c>
      <c r="Y518" s="973" t="s">
        <v>783</v>
      </c>
      <c r="Z518" s="973" t="s">
        <v>783</v>
      </c>
      <c r="AA518" s="973" t="s">
        <v>783</v>
      </c>
      <c r="AB518" s="973" t="s">
        <v>783</v>
      </c>
      <c r="AC518" s="973" t="s">
        <v>783</v>
      </c>
      <c r="AD518" s="973" t="s">
        <v>783</v>
      </c>
      <c r="AE518" s="973" t="s">
        <v>783</v>
      </c>
      <c r="AF518" s="973" t="s">
        <v>783</v>
      </c>
      <c r="AG518" s="973" t="s">
        <v>783</v>
      </c>
      <c r="AH518" s="973" t="s">
        <v>783</v>
      </c>
      <c r="AI518" s="973" t="s">
        <v>783</v>
      </c>
      <c r="AJ518" s="973" t="s">
        <v>783</v>
      </c>
      <c r="AK518" s="973" t="s">
        <v>783</v>
      </c>
      <c r="AL518" s="973" t="s">
        <v>783</v>
      </c>
      <c r="AM518" s="973" t="s">
        <v>783</v>
      </c>
      <c r="AN518" s="973" t="s">
        <v>783</v>
      </c>
      <c r="AO518" s="973" t="s">
        <v>783</v>
      </c>
      <c r="AP518" s="973" t="s">
        <v>783</v>
      </c>
      <c r="AQ518" s="973" t="s">
        <v>783</v>
      </c>
      <c r="AR518" s="973" t="s">
        <v>783</v>
      </c>
      <c r="AS518" s="973" t="s">
        <v>783</v>
      </c>
      <c r="AT518" s="973" t="s">
        <v>783</v>
      </c>
      <c r="AU518" s="973" t="s">
        <v>783</v>
      </c>
      <c r="AV518" s="973" t="s">
        <v>783</v>
      </c>
      <c r="AW518" s="973" t="s">
        <v>783</v>
      </c>
      <c r="AX518" s="973" t="s">
        <v>783</v>
      </c>
      <c r="AY518" s="973" t="s">
        <v>783</v>
      </c>
      <c r="AZ518" s="973" t="s">
        <v>783</v>
      </c>
      <c r="BA518" s="973" t="s">
        <v>783</v>
      </c>
      <c r="BB518" s="973" t="s">
        <v>783</v>
      </c>
      <c r="BC518" s="973" t="s">
        <v>783</v>
      </c>
      <c r="BD518" s="973" t="s">
        <v>783</v>
      </c>
      <c r="BE518" s="973" t="s">
        <v>783</v>
      </c>
      <c r="BF518" s="973" t="s">
        <v>783</v>
      </c>
      <c r="BG518" s="973" t="s">
        <v>783</v>
      </c>
      <c r="BH518" s="973" t="s">
        <v>783</v>
      </c>
      <c r="BI518" s="973" t="s">
        <v>783</v>
      </c>
      <c r="BJ518" s="973" t="s">
        <v>783</v>
      </c>
      <c r="BK518" s="973" t="s">
        <v>783</v>
      </c>
      <c r="BL518" s="973" t="s">
        <v>783</v>
      </c>
      <c r="BM518" s="973" t="s">
        <v>783</v>
      </c>
      <c r="BN518" s="973" t="s">
        <v>783</v>
      </c>
      <c r="BO518" s="973" t="s">
        <v>783</v>
      </c>
    </row>
    <row r="519" spans="1:67">
      <c r="B519" s="728" t="s">
        <v>845</v>
      </c>
      <c r="C519" s="60"/>
      <c r="D519" s="686" t="s">
        <v>1122</v>
      </c>
      <c r="E519" s="667" t="s">
        <v>1312</v>
      </c>
      <c r="F519" s="699"/>
      <c r="G519" s="973" t="s">
        <v>783</v>
      </c>
      <c r="H519" s="973" t="s">
        <v>783</v>
      </c>
      <c r="I519" s="973" t="s">
        <v>783</v>
      </c>
      <c r="J519" s="973" t="s">
        <v>783</v>
      </c>
      <c r="K519" s="973" t="s">
        <v>783</v>
      </c>
      <c r="L519" s="973" t="s">
        <v>783</v>
      </c>
      <c r="M519" s="973" t="s">
        <v>783</v>
      </c>
      <c r="N519" s="973" t="s">
        <v>783</v>
      </c>
      <c r="O519" s="973" t="s">
        <v>783</v>
      </c>
      <c r="P519" s="973" t="s">
        <v>783</v>
      </c>
      <c r="Q519" s="973" t="s">
        <v>783</v>
      </c>
      <c r="R519" s="973" t="s">
        <v>783</v>
      </c>
      <c r="S519" s="973" t="s">
        <v>783</v>
      </c>
      <c r="T519" s="973" t="s">
        <v>783</v>
      </c>
      <c r="U519" s="973" t="s">
        <v>783</v>
      </c>
      <c r="V519" s="973" t="s">
        <v>783</v>
      </c>
      <c r="W519" s="973" t="s">
        <v>783</v>
      </c>
      <c r="X519" s="973" t="s">
        <v>783</v>
      </c>
      <c r="Y519" s="973" t="s">
        <v>783</v>
      </c>
      <c r="Z519" s="973" t="s">
        <v>783</v>
      </c>
      <c r="AA519" s="973" t="s">
        <v>783</v>
      </c>
      <c r="AB519" s="973" t="s">
        <v>783</v>
      </c>
      <c r="AC519" s="973" t="s">
        <v>783</v>
      </c>
      <c r="AD519" s="973" t="s">
        <v>783</v>
      </c>
      <c r="AE519" s="973" t="s">
        <v>783</v>
      </c>
      <c r="AF519" s="973" t="s">
        <v>783</v>
      </c>
      <c r="AG519" s="973" t="s">
        <v>783</v>
      </c>
      <c r="AH519" s="973" t="s">
        <v>783</v>
      </c>
      <c r="AI519" s="973" t="s">
        <v>783</v>
      </c>
      <c r="AJ519" s="973" t="s">
        <v>783</v>
      </c>
      <c r="AK519" s="973" t="s">
        <v>783</v>
      </c>
      <c r="AL519" s="973" t="s">
        <v>783</v>
      </c>
      <c r="AM519" s="973" t="s">
        <v>783</v>
      </c>
      <c r="AN519" s="973" t="s">
        <v>783</v>
      </c>
      <c r="AO519" s="973" t="s">
        <v>783</v>
      </c>
      <c r="AP519" s="973" t="s">
        <v>783</v>
      </c>
      <c r="AQ519" s="973" t="s">
        <v>783</v>
      </c>
      <c r="AR519" s="973" t="s">
        <v>783</v>
      </c>
      <c r="AS519" s="973" t="s">
        <v>783</v>
      </c>
      <c r="AT519" s="973" t="s">
        <v>783</v>
      </c>
      <c r="AU519" s="973" t="s">
        <v>783</v>
      </c>
      <c r="AV519" s="973" t="s">
        <v>783</v>
      </c>
      <c r="AW519" s="973" t="s">
        <v>783</v>
      </c>
      <c r="AX519" s="973" t="s">
        <v>783</v>
      </c>
      <c r="AY519" s="973" t="s">
        <v>783</v>
      </c>
      <c r="AZ519" s="973" t="s">
        <v>783</v>
      </c>
      <c r="BA519" s="973" t="s">
        <v>783</v>
      </c>
      <c r="BB519" s="973" t="s">
        <v>783</v>
      </c>
      <c r="BC519" s="973" t="s">
        <v>783</v>
      </c>
      <c r="BD519" s="973" t="s">
        <v>783</v>
      </c>
      <c r="BE519" s="973" t="s">
        <v>783</v>
      </c>
      <c r="BF519" s="973" t="s">
        <v>783</v>
      </c>
      <c r="BG519" s="973" t="s">
        <v>783</v>
      </c>
      <c r="BH519" s="973" t="s">
        <v>783</v>
      </c>
      <c r="BI519" s="973" t="s">
        <v>783</v>
      </c>
      <c r="BJ519" s="973" t="s">
        <v>783</v>
      </c>
      <c r="BK519" s="973" t="s">
        <v>783</v>
      </c>
      <c r="BL519" s="973" t="s">
        <v>783</v>
      </c>
      <c r="BM519" s="973" t="s">
        <v>783</v>
      </c>
      <c r="BN519" s="973" t="s">
        <v>783</v>
      </c>
      <c r="BO519" s="973" t="s">
        <v>783</v>
      </c>
    </row>
    <row r="520" spans="1:67">
      <c r="B520" s="786" t="s">
        <v>1189</v>
      </c>
      <c r="C520" s="59" t="s">
        <v>261</v>
      </c>
      <c r="D520" s="640"/>
      <c r="E520" s="667" t="s">
        <v>1312</v>
      </c>
      <c r="F520" s="699"/>
      <c r="G520" s="976" t="str">
        <f>IF(G521="SUM","",G521)</f>
        <v/>
      </c>
      <c r="H520" s="976" t="str">
        <f t="shared" ref="H520:BO520" si="460">IF(H521="SUM","",H521)</f>
        <v/>
      </c>
      <c r="I520" s="976" t="str">
        <f t="shared" si="460"/>
        <v/>
      </c>
      <c r="J520" s="976" t="str">
        <f t="shared" si="460"/>
        <v/>
      </c>
      <c r="K520" s="976" t="str">
        <f t="shared" si="460"/>
        <v/>
      </c>
      <c r="L520" s="976" t="str">
        <f t="shared" si="460"/>
        <v/>
      </c>
      <c r="M520" s="976" t="str">
        <f t="shared" si="460"/>
        <v/>
      </c>
      <c r="N520" s="976" t="str">
        <f t="shared" si="460"/>
        <v/>
      </c>
      <c r="O520" s="976" t="str">
        <f t="shared" si="460"/>
        <v/>
      </c>
      <c r="P520" s="976" t="str">
        <f t="shared" si="460"/>
        <v/>
      </c>
      <c r="Q520" s="976" t="str">
        <f t="shared" si="460"/>
        <v/>
      </c>
      <c r="R520" s="976" t="str">
        <f t="shared" si="460"/>
        <v/>
      </c>
      <c r="S520" s="976" t="str">
        <f t="shared" si="460"/>
        <v/>
      </c>
      <c r="T520" s="976" t="str">
        <f t="shared" si="460"/>
        <v/>
      </c>
      <c r="U520" s="976" t="str">
        <f t="shared" si="460"/>
        <v/>
      </c>
      <c r="V520" s="976" t="str">
        <f t="shared" si="460"/>
        <v/>
      </c>
      <c r="W520" s="976" t="str">
        <f t="shared" si="460"/>
        <v/>
      </c>
      <c r="X520" s="976" t="str">
        <f t="shared" si="460"/>
        <v/>
      </c>
      <c r="Y520" s="976" t="str">
        <f t="shared" si="460"/>
        <v/>
      </c>
      <c r="Z520" s="976" t="str">
        <f t="shared" si="460"/>
        <v/>
      </c>
      <c r="AA520" s="976" t="str">
        <f t="shared" si="460"/>
        <v/>
      </c>
      <c r="AB520" s="976" t="str">
        <f t="shared" si="460"/>
        <v/>
      </c>
      <c r="AC520" s="976" t="str">
        <f t="shared" si="460"/>
        <v/>
      </c>
      <c r="AD520" s="976" t="str">
        <f t="shared" si="460"/>
        <v/>
      </c>
      <c r="AE520" s="976" t="str">
        <f t="shared" si="460"/>
        <v/>
      </c>
      <c r="AF520" s="976" t="str">
        <f t="shared" si="460"/>
        <v/>
      </c>
      <c r="AG520" s="976" t="str">
        <f t="shared" si="460"/>
        <v/>
      </c>
      <c r="AH520" s="976" t="str">
        <f t="shared" si="460"/>
        <v/>
      </c>
      <c r="AI520" s="976" t="str">
        <f t="shared" si="460"/>
        <v/>
      </c>
      <c r="AJ520" s="976" t="str">
        <f t="shared" si="460"/>
        <v/>
      </c>
      <c r="AK520" s="976" t="str">
        <f t="shared" si="460"/>
        <v/>
      </c>
      <c r="AL520" s="976" t="str">
        <f t="shared" si="460"/>
        <v/>
      </c>
      <c r="AM520" s="976" t="str">
        <f t="shared" si="460"/>
        <v/>
      </c>
      <c r="AN520" s="976" t="str">
        <f t="shared" si="460"/>
        <v/>
      </c>
      <c r="AO520" s="976" t="str">
        <f t="shared" si="460"/>
        <v/>
      </c>
      <c r="AP520" s="976" t="str">
        <f t="shared" si="460"/>
        <v/>
      </c>
      <c r="AQ520" s="976" t="str">
        <f t="shared" si="460"/>
        <v/>
      </c>
      <c r="AR520" s="976" t="str">
        <f t="shared" si="460"/>
        <v/>
      </c>
      <c r="AS520" s="976" t="str">
        <f t="shared" si="460"/>
        <v/>
      </c>
      <c r="AT520" s="976" t="str">
        <f t="shared" si="460"/>
        <v/>
      </c>
      <c r="AU520" s="976" t="str">
        <f t="shared" si="460"/>
        <v/>
      </c>
      <c r="AV520" s="976" t="str">
        <f t="shared" si="460"/>
        <v/>
      </c>
      <c r="AW520" s="976" t="str">
        <f t="shared" si="460"/>
        <v/>
      </c>
      <c r="AX520" s="976" t="str">
        <f t="shared" si="460"/>
        <v/>
      </c>
      <c r="AY520" s="976" t="str">
        <f t="shared" si="460"/>
        <v/>
      </c>
      <c r="AZ520" s="976" t="str">
        <f t="shared" si="460"/>
        <v/>
      </c>
      <c r="BA520" s="976" t="str">
        <f t="shared" si="460"/>
        <v/>
      </c>
      <c r="BB520" s="976" t="str">
        <f t="shared" si="460"/>
        <v/>
      </c>
      <c r="BC520" s="976" t="str">
        <f t="shared" si="460"/>
        <v/>
      </c>
      <c r="BD520" s="976" t="str">
        <f t="shared" si="460"/>
        <v/>
      </c>
      <c r="BE520" s="976" t="str">
        <f t="shared" si="460"/>
        <v/>
      </c>
      <c r="BF520" s="976" t="str">
        <f t="shared" si="460"/>
        <v/>
      </c>
      <c r="BG520" s="976" t="str">
        <f t="shared" si="460"/>
        <v/>
      </c>
      <c r="BH520" s="976" t="str">
        <f t="shared" si="460"/>
        <v/>
      </c>
      <c r="BI520" s="976" t="str">
        <f t="shared" si="460"/>
        <v/>
      </c>
      <c r="BJ520" s="976" t="str">
        <f t="shared" si="460"/>
        <v/>
      </c>
      <c r="BK520" s="976" t="str">
        <f t="shared" si="460"/>
        <v/>
      </c>
      <c r="BL520" s="976" t="str">
        <f t="shared" si="460"/>
        <v/>
      </c>
      <c r="BM520" s="976" t="str">
        <f t="shared" si="460"/>
        <v/>
      </c>
      <c r="BN520" s="976" t="str">
        <f t="shared" si="460"/>
        <v/>
      </c>
      <c r="BO520" s="976" t="str">
        <f t="shared" si="460"/>
        <v/>
      </c>
    </row>
    <row r="521" spans="1:67">
      <c r="B521" s="728" t="s">
        <v>767</v>
      </c>
      <c r="C521" s="687"/>
      <c r="D521" s="669" t="s">
        <v>587</v>
      </c>
      <c r="E521" s="667" t="s">
        <v>1312</v>
      </c>
      <c r="F521" s="699"/>
      <c r="G521" s="973" t="s">
        <v>783</v>
      </c>
      <c r="H521" s="973" t="s">
        <v>783</v>
      </c>
      <c r="I521" s="973" t="s">
        <v>783</v>
      </c>
      <c r="J521" s="973" t="s">
        <v>783</v>
      </c>
      <c r="K521" s="973" t="s">
        <v>783</v>
      </c>
      <c r="L521" s="973" t="s">
        <v>783</v>
      </c>
      <c r="M521" s="973" t="s">
        <v>783</v>
      </c>
      <c r="N521" s="973" t="s">
        <v>783</v>
      </c>
      <c r="O521" s="973" t="s">
        <v>783</v>
      </c>
      <c r="P521" s="973" t="s">
        <v>783</v>
      </c>
      <c r="Q521" s="973" t="s">
        <v>783</v>
      </c>
      <c r="R521" s="973" t="s">
        <v>783</v>
      </c>
      <c r="S521" s="973" t="s">
        <v>783</v>
      </c>
      <c r="T521" s="973" t="s">
        <v>783</v>
      </c>
      <c r="U521" s="973" t="s">
        <v>783</v>
      </c>
      <c r="V521" s="973" t="s">
        <v>783</v>
      </c>
      <c r="W521" s="973" t="s">
        <v>783</v>
      </c>
      <c r="X521" s="973" t="s">
        <v>783</v>
      </c>
      <c r="Y521" s="973" t="s">
        <v>783</v>
      </c>
      <c r="Z521" s="973" t="s">
        <v>783</v>
      </c>
      <c r="AA521" s="973" t="s">
        <v>783</v>
      </c>
      <c r="AB521" s="973" t="s">
        <v>783</v>
      </c>
      <c r="AC521" s="973" t="s">
        <v>783</v>
      </c>
      <c r="AD521" s="973" t="s">
        <v>783</v>
      </c>
      <c r="AE521" s="973" t="s">
        <v>783</v>
      </c>
      <c r="AF521" s="973" t="s">
        <v>783</v>
      </c>
      <c r="AG521" s="973" t="s">
        <v>783</v>
      </c>
      <c r="AH521" s="973" t="s">
        <v>783</v>
      </c>
      <c r="AI521" s="973" t="s">
        <v>783</v>
      </c>
      <c r="AJ521" s="973" t="s">
        <v>783</v>
      </c>
      <c r="AK521" s="973" t="s">
        <v>783</v>
      </c>
      <c r="AL521" s="973" t="s">
        <v>783</v>
      </c>
      <c r="AM521" s="973" t="s">
        <v>783</v>
      </c>
      <c r="AN521" s="973" t="s">
        <v>783</v>
      </c>
      <c r="AO521" s="973" t="s">
        <v>783</v>
      </c>
      <c r="AP521" s="973" t="s">
        <v>783</v>
      </c>
      <c r="AQ521" s="973" t="s">
        <v>783</v>
      </c>
      <c r="AR521" s="973" t="s">
        <v>783</v>
      </c>
      <c r="AS521" s="973" t="s">
        <v>783</v>
      </c>
      <c r="AT521" s="973" t="s">
        <v>783</v>
      </c>
      <c r="AU521" s="973" t="s">
        <v>783</v>
      </c>
      <c r="AV521" s="973" t="s">
        <v>783</v>
      </c>
      <c r="AW521" s="973" t="s">
        <v>783</v>
      </c>
      <c r="AX521" s="973" t="s">
        <v>783</v>
      </c>
      <c r="AY521" s="973" t="s">
        <v>783</v>
      </c>
      <c r="AZ521" s="973" t="s">
        <v>783</v>
      </c>
      <c r="BA521" s="973" t="s">
        <v>783</v>
      </c>
      <c r="BB521" s="973" t="s">
        <v>783</v>
      </c>
      <c r="BC521" s="973" t="s">
        <v>783</v>
      </c>
      <c r="BD521" s="973" t="s">
        <v>783</v>
      </c>
      <c r="BE521" s="973" t="s">
        <v>783</v>
      </c>
      <c r="BF521" s="973" t="s">
        <v>783</v>
      </c>
      <c r="BG521" s="973" t="s">
        <v>783</v>
      </c>
      <c r="BH521" s="973" t="s">
        <v>783</v>
      </c>
      <c r="BI521" s="973" t="s">
        <v>783</v>
      </c>
      <c r="BJ521" s="973" t="s">
        <v>783</v>
      </c>
      <c r="BK521" s="973" t="s">
        <v>783</v>
      </c>
      <c r="BL521" s="973" t="s">
        <v>783</v>
      </c>
      <c r="BM521" s="973" t="s">
        <v>783</v>
      </c>
      <c r="BN521" s="973" t="s">
        <v>783</v>
      </c>
      <c r="BO521" s="973" t="s">
        <v>783</v>
      </c>
    </row>
    <row r="522" spans="1:67">
      <c r="B522" s="786" t="s">
        <v>768</v>
      </c>
      <c r="C522" s="59" t="s">
        <v>1339</v>
      </c>
      <c r="D522" s="640"/>
      <c r="E522" s="667" t="s">
        <v>1312</v>
      </c>
      <c r="F522" s="699"/>
      <c r="G522" s="976" t="str">
        <f>IF(G523="SUM","",G523)</f>
        <v/>
      </c>
      <c r="H522" s="976" t="str">
        <f t="shared" ref="H522:BO522" si="461">IF(H523="SUM","",H523)</f>
        <v/>
      </c>
      <c r="I522" s="976" t="str">
        <f t="shared" si="461"/>
        <v/>
      </c>
      <c r="J522" s="976" t="str">
        <f t="shared" si="461"/>
        <v/>
      </c>
      <c r="K522" s="976" t="str">
        <f t="shared" si="461"/>
        <v/>
      </c>
      <c r="L522" s="976" t="str">
        <f t="shared" si="461"/>
        <v/>
      </c>
      <c r="M522" s="976" t="str">
        <f t="shared" si="461"/>
        <v/>
      </c>
      <c r="N522" s="976" t="str">
        <f t="shared" si="461"/>
        <v/>
      </c>
      <c r="O522" s="976" t="str">
        <f t="shared" si="461"/>
        <v/>
      </c>
      <c r="P522" s="976" t="str">
        <f t="shared" si="461"/>
        <v/>
      </c>
      <c r="Q522" s="976" t="str">
        <f t="shared" si="461"/>
        <v/>
      </c>
      <c r="R522" s="976" t="str">
        <f t="shared" si="461"/>
        <v/>
      </c>
      <c r="S522" s="976" t="str">
        <f t="shared" si="461"/>
        <v/>
      </c>
      <c r="T522" s="976" t="str">
        <f t="shared" si="461"/>
        <v/>
      </c>
      <c r="U522" s="976" t="str">
        <f t="shared" si="461"/>
        <v/>
      </c>
      <c r="V522" s="976" t="str">
        <f t="shared" si="461"/>
        <v/>
      </c>
      <c r="W522" s="976" t="str">
        <f t="shared" si="461"/>
        <v/>
      </c>
      <c r="X522" s="976" t="str">
        <f t="shared" si="461"/>
        <v/>
      </c>
      <c r="Y522" s="976" t="str">
        <f t="shared" si="461"/>
        <v/>
      </c>
      <c r="Z522" s="976" t="str">
        <f t="shared" si="461"/>
        <v/>
      </c>
      <c r="AA522" s="976" t="str">
        <f t="shared" si="461"/>
        <v/>
      </c>
      <c r="AB522" s="976" t="str">
        <f t="shared" si="461"/>
        <v/>
      </c>
      <c r="AC522" s="976" t="str">
        <f t="shared" si="461"/>
        <v/>
      </c>
      <c r="AD522" s="976" t="str">
        <f t="shared" si="461"/>
        <v/>
      </c>
      <c r="AE522" s="976" t="str">
        <f t="shared" si="461"/>
        <v/>
      </c>
      <c r="AF522" s="976" t="str">
        <f t="shared" si="461"/>
        <v/>
      </c>
      <c r="AG522" s="976" t="str">
        <f t="shared" si="461"/>
        <v/>
      </c>
      <c r="AH522" s="976" t="str">
        <f t="shared" si="461"/>
        <v/>
      </c>
      <c r="AI522" s="976" t="str">
        <f t="shared" si="461"/>
        <v/>
      </c>
      <c r="AJ522" s="976" t="str">
        <f t="shared" si="461"/>
        <v/>
      </c>
      <c r="AK522" s="976" t="str">
        <f t="shared" si="461"/>
        <v/>
      </c>
      <c r="AL522" s="976" t="str">
        <f t="shared" si="461"/>
        <v/>
      </c>
      <c r="AM522" s="976" t="str">
        <f t="shared" si="461"/>
        <v/>
      </c>
      <c r="AN522" s="976" t="str">
        <f t="shared" si="461"/>
        <v/>
      </c>
      <c r="AO522" s="976" t="str">
        <f t="shared" si="461"/>
        <v/>
      </c>
      <c r="AP522" s="976" t="str">
        <f t="shared" si="461"/>
        <v/>
      </c>
      <c r="AQ522" s="976" t="str">
        <f t="shared" si="461"/>
        <v/>
      </c>
      <c r="AR522" s="976" t="str">
        <f t="shared" si="461"/>
        <v/>
      </c>
      <c r="AS522" s="976" t="str">
        <f t="shared" si="461"/>
        <v/>
      </c>
      <c r="AT522" s="976" t="str">
        <f t="shared" si="461"/>
        <v/>
      </c>
      <c r="AU522" s="976" t="str">
        <f t="shared" si="461"/>
        <v/>
      </c>
      <c r="AV522" s="976" t="str">
        <f t="shared" si="461"/>
        <v/>
      </c>
      <c r="AW522" s="976" t="str">
        <f t="shared" si="461"/>
        <v/>
      </c>
      <c r="AX522" s="976" t="str">
        <f t="shared" si="461"/>
        <v/>
      </c>
      <c r="AY522" s="976" t="str">
        <f t="shared" si="461"/>
        <v/>
      </c>
      <c r="AZ522" s="976" t="str">
        <f t="shared" si="461"/>
        <v/>
      </c>
      <c r="BA522" s="976" t="str">
        <f t="shared" si="461"/>
        <v/>
      </c>
      <c r="BB522" s="976" t="str">
        <f t="shared" si="461"/>
        <v/>
      </c>
      <c r="BC522" s="976" t="str">
        <f t="shared" si="461"/>
        <v/>
      </c>
      <c r="BD522" s="976" t="str">
        <f t="shared" si="461"/>
        <v/>
      </c>
      <c r="BE522" s="976" t="str">
        <f t="shared" si="461"/>
        <v/>
      </c>
      <c r="BF522" s="976" t="str">
        <f t="shared" si="461"/>
        <v/>
      </c>
      <c r="BG522" s="976" t="str">
        <f t="shared" si="461"/>
        <v/>
      </c>
      <c r="BH522" s="976" t="str">
        <f t="shared" si="461"/>
        <v/>
      </c>
      <c r="BI522" s="976" t="str">
        <f t="shared" si="461"/>
        <v/>
      </c>
      <c r="BJ522" s="976" t="str">
        <f t="shared" si="461"/>
        <v/>
      </c>
      <c r="BK522" s="976" t="str">
        <f t="shared" si="461"/>
        <v/>
      </c>
      <c r="BL522" s="976" t="str">
        <f t="shared" si="461"/>
        <v/>
      </c>
      <c r="BM522" s="976" t="str">
        <f t="shared" si="461"/>
        <v/>
      </c>
      <c r="BN522" s="976" t="str">
        <f t="shared" si="461"/>
        <v/>
      </c>
      <c r="BO522" s="976" t="str">
        <f t="shared" si="461"/>
        <v/>
      </c>
    </row>
    <row r="523" spans="1:67">
      <c r="B523" s="728" t="s">
        <v>769</v>
      </c>
      <c r="C523" s="61"/>
      <c r="D523" s="640" t="s">
        <v>799</v>
      </c>
      <c r="E523" s="667" t="s">
        <v>1312</v>
      </c>
      <c r="F523" s="699"/>
      <c r="G523" s="973" t="s">
        <v>783</v>
      </c>
      <c r="H523" s="973" t="s">
        <v>783</v>
      </c>
      <c r="I523" s="973" t="s">
        <v>783</v>
      </c>
      <c r="J523" s="973" t="s">
        <v>783</v>
      </c>
      <c r="K523" s="973" t="s">
        <v>783</v>
      </c>
      <c r="L523" s="973" t="s">
        <v>783</v>
      </c>
      <c r="M523" s="973" t="s">
        <v>783</v>
      </c>
      <c r="N523" s="973" t="s">
        <v>783</v>
      </c>
      <c r="O523" s="973" t="s">
        <v>783</v>
      </c>
      <c r="P523" s="973" t="s">
        <v>783</v>
      </c>
      <c r="Q523" s="973" t="s">
        <v>783</v>
      </c>
      <c r="R523" s="973" t="s">
        <v>783</v>
      </c>
      <c r="S523" s="973" t="s">
        <v>783</v>
      </c>
      <c r="T523" s="973" t="s">
        <v>783</v>
      </c>
      <c r="U523" s="973" t="s">
        <v>783</v>
      </c>
      <c r="V523" s="973" t="s">
        <v>783</v>
      </c>
      <c r="W523" s="973" t="s">
        <v>783</v>
      </c>
      <c r="X523" s="973" t="s">
        <v>783</v>
      </c>
      <c r="Y523" s="973" t="s">
        <v>783</v>
      </c>
      <c r="Z523" s="973" t="s">
        <v>783</v>
      </c>
      <c r="AA523" s="973" t="s">
        <v>783</v>
      </c>
      <c r="AB523" s="973" t="s">
        <v>783</v>
      </c>
      <c r="AC523" s="973" t="s">
        <v>783</v>
      </c>
      <c r="AD523" s="973" t="s">
        <v>783</v>
      </c>
      <c r="AE523" s="973" t="s">
        <v>783</v>
      </c>
      <c r="AF523" s="973" t="s">
        <v>783</v>
      </c>
      <c r="AG523" s="973" t="s">
        <v>783</v>
      </c>
      <c r="AH523" s="973" t="s">
        <v>783</v>
      </c>
      <c r="AI523" s="973" t="s">
        <v>783</v>
      </c>
      <c r="AJ523" s="973" t="s">
        <v>783</v>
      </c>
      <c r="AK523" s="973" t="s">
        <v>783</v>
      </c>
      <c r="AL523" s="973" t="s">
        <v>783</v>
      </c>
      <c r="AM523" s="973" t="s">
        <v>783</v>
      </c>
      <c r="AN523" s="973" t="s">
        <v>783</v>
      </c>
      <c r="AO523" s="973" t="s">
        <v>783</v>
      </c>
      <c r="AP523" s="973" t="s">
        <v>783</v>
      </c>
      <c r="AQ523" s="973" t="s">
        <v>783</v>
      </c>
      <c r="AR523" s="973" t="s">
        <v>783</v>
      </c>
      <c r="AS523" s="973" t="s">
        <v>783</v>
      </c>
      <c r="AT523" s="973" t="s">
        <v>783</v>
      </c>
      <c r="AU523" s="973" t="s">
        <v>783</v>
      </c>
      <c r="AV523" s="973" t="s">
        <v>783</v>
      </c>
      <c r="AW523" s="973" t="s">
        <v>783</v>
      </c>
      <c r="AX523" s="973" t="s">
        <v>783</v>
      </c>
      <c r="AY523" s="973" t="s">
        <v>783</v>
      </c>
      <c r="AZ523" s="973" t="s">
        <v>783</v>
      </c>
      <c r="BA523" s="973" t="s">
        <v>783</v>
      </c>
      <c r="BB523" s="973" t="s">
        <v>783</v>
      </c>
      <c r="BC523" s="973" t="s">
        <v>783</v>
      </c>
      <c r="BD523" s="973" t="s">
        <v>783</v>
      </c>
      <c r="BE523" s="973" t="s">
        <v>783</v>
      </c>
      <c r="BF523" s="973" t="s">
        <v>783</v>
      </c>
      <c r="BG523" s="973" t="s">
        <v>783</v>
      </c>
      <c r="BH523" s="973" t="s">
        <v>783</v>
      </c>
      <c r="BI523" s="973" t="s">
        <v>783</v>
      </c>
      <c r="BJ523" s="973" t="s">
        <v>783</v>
      </c>
      <c r="BK523" s="973" t="s">
        <v>783</v>
      </c>
      <c r="BL523" s="973" t="s">
        <v>783</v>
      </c>
      <c r="BM523" s="973" t="s">
        <v>783</v>
      </c>
      <c r="BN523" s="973" t="s">
        <v>783</v>
      </c>
      <c r="BO523" s="973" t="s">
        <v>783</v>
      </c>
    </row>
    <row r="524" spans="1:67">
      <c r="B524" s="728">
        <v>324</v>
      </c>
      <c r="C524" s="59" t="s">
        <v>280</v>
      </c>
      <c r="D524" s="640"/>
      <c r="E524" s="667"/>
      <c r="F524" s="1035"/>
      <c r="G524" s="1018"/>
      <c r="H524" s="1019"/>
      <c r="I524" s="1019"/>
      <c r="J524" s="1019"/>
      <c r="K524" s="1019"/>
      <c r="L524" s="1019"/>
      <c r="M524" s="1019"/>
      <c r="N524" s="1019"/>
      <c r="O524" s="1019"/>
      <c r="P524" s="1019"/>
      <c r="Q524" s="1019"/>
      <c r="R524" s="1019"/>
      <c r="S524" s="1019"/>
      <c r="T524" s="1019"/>
      <c r="U524" s="1019"/>
      <c r="V524" s="1019"/>
      <c r="W524" s="1019"/>
      <c r="X524" s="1019"/>
      <c r="Y524" s="1019"/>
      <c r="Z524" s="1019"/>
      <c r="AA524" s="1019"/>
      <c r="AB524" s="1019"/>
      <c r="AC524" s="1019"/>
      <c r="AD524" s="1019"/>
      <c r="AE524" s="1019"/>
      <c r="AF524" s="1019"/>
      <c r="AG524" s="1019"/>
      <c r="AH524" s="1019"/>
      <c r="AI524" s="1019"/>
      <c r="AJ524" s="1019"/>
      <c r="AK524" s="1019"/>
      <c r="AL524" s="1019"/>
      <c r="AM524" s="1019"/>
      <c r="AN524" s="1019"/>
      <c r="AO524" s="1019"/>
      <c r="AP524" s="1019"/>
      <c r="AQ524" s="1019"/>
      <c r="AR524" s="1019"/>
      <c r="AS524" s="1019"/>
      <c r="AT524" s="1019"/>
      <c r="AU524" s="1019"/>
      <c r="AV524" s="1019"/>
      <c r="AW524" s="1019"/>
      <c r="AX524" s="1019"/>
      <c r="AY524" s="1019"/>
      <c r="AZ524" s="1019"/>
      <c r="BA524" s="1019"/>
      <c r="BB524" s="1019"/>
      <c r="BC524" s="1019"/>
      <c r="BD524" s="1019"/>
      <c r="BE524" s="1019"/>
      <c r="BF524" s="1019"/>
      <c r="BG524" s="1019"/>
      <c r="BH524" s="1019"/>
      <c r="BI524" s="1019"/>
      <c r="BJ524" s="1019"/>
      <c r="BK524" s="1019"/>
      <c r="BL524" s="1019"/>
      <c r="BM524" s="1019"/>
      <c r="BN524" s="1019"/>
      <c r="BO524" s="1020"/>
    </row>
    <row r="525" spans="1:67" s="15" customFormat="1">
      <c r="A525" s="763"/>
      <c r="B525" s="728" t="s">
        <v>106</v>
      </c>
      <c r="C525" s="58" t="s">
        <v>1337</v>
      </c>
      <c r="D525" s="685"/>
      <c r="E525" s="667" t="s">
        <v>1312</v>
      </c>
      <c r="F525" s="838"/>
      <c r="G525" s="155" t="str">
        <f>IF(OR(COUNTBLANK(G526:G531)=6,G526="SUM"),"",SUM(G526:G531))</f>
        <v/>
      </c>
      <c r="H525" s="155" t="str">
        <f t="shared" ref="H525:AF525" si="462">IF(OR(COUNTBLANK(H526:H531)=6,H526="SUM"),"",SUM(H526:H531))</f>
        <v/>
      </c>
      <c r="I525" s="155" t="str">
        <f t="shared" si="462"/>
        <v/>
      </c>
      <c r="J525" s="155" t="str">
        <f t="shared" si="462"/>
        <v/>
      </c>
      <c r="K525" s="155" t="str">
        <f t="shared" si="462"/>
        <v/>
      </c>
      <c r="L525" s="155" t="str">
        <f t="shared" si="462"/>
        <v/>
      </c>
      <c r="M525" s="155" t="str">
        <f t="shared" si="462"/>
        <v/>
      </c>
      <c r="N525" s="155" t="str">
        <f t="shared" si="462"/>
        <v/>
      </c>
      <c r="O525" s="155" t="str">
        <f t="shared" si="462"/>
        <v/>
      </c>
      <c r="P525" s="155" t="str">
        <f t="shared" si="462"/>
        <v/>
      </c>
      <c r="Q525" s="155" t="str">
        <f t="shared" si="462"/>
        <v/>
      </c>
      <c r="R525" s="155" t="str">
        <f t="shared" si="462"/>
        <v/>
      </c>
      <c r="S525" s="155" t="str">
        <f t="shared" si="462"/>
        <v/>
      </c>
      <c r="T525" s="155" t="str">
        <f t="shared" si="462"/>
        <v/>
      </c>
      <c r="U525" s="155" t="str">
        <f t="shared" si="462"/>
        <v/>
      </c>
      <c r="V525" s="155" t="str">
        <f t="shared" si="462"/>
        <v/>
      </c>
      <c r="W525" s="155" t="str">
        <f t="shared" si="462"/>
        <v/>
      </c>
      <c r="X525" s="155" t="str">
        <f t="shared" si="462"/>
        <v/>
      </c>
      <c r="Y525" s="155" t="str">
        <f t="shared" si="462"/>
        <v/>
      </c>
      <c r="Z525" s="155" t="str">
        <f t="shared" si="462"/>
        <v/>
      </c>
      <c r="AA525" s="155" t="str">
        <f t="shared" si="462"/>
        <v/>
      </c>
      <c r="AB525" s="155" t="str">
        <f t="shared" si="462"/>
        <v/>
      </c>
      <c r="AC525" s="155" t="str">
        <f t="shared" si="462"/>
        <v/>
      </c>
      <c r="AD525" s="155" t="str">
        <f t="shared" si="462"/>
        <v/>
      </c>
      <c r="AE525" s="155" t="str">
        <f t="shared" si="462"/>
        <v/>
      </c>
      <c r="AF525" s="155" t="str">
        <f t="shared" si="462"/>
        <v/>
      </c>
      <c r="AG525" s="155" t="str">
        <f t="shared" ref="AG525:AP525" si="463">IF(OR(COUNTBLANK(AG526:AG531)=6,AG526="SUM"),"",SUM(AG526:AG531))</f>
        <v/>
      </c>
      <c r="AH525" s="155" t="str">
        <f t="shared" si="463"/>
        <v/>
      </c>
      <c r="AI525" s="155" t="str">
        <f t="shared" si="463"/>
        <v/>
      </c>
      <c r="AJ525" s="155" t="str">
        <f t="shared" si="463"/>
        <v/>
      </c>
      <c r="AK525" s="155" t="str">
        <f t="shared" si="463"/>
        <v/>
      </c>
      <c r="AL525" s="155" t="str">
        <f t="shared" si="463"/>
        <v/>
      </c>
      <c r="AM525" s="155" t="str">
        <f t="shared" si="463"/>
        <v/>
      </c>
      <c r="AN525" s="155" t="str">
        <f t="shared" si="463"/>
        <v/>
      </c>
      <c r="AO525" s="155" t="str">
        <f t="shared" si="463"/>
        <v/>
      </c>
      <c r="AP525" s="155" t="str">
        <f t="shared" si="463"/>
        <v/>
      </c>
      <c r="AQ525" s="155" t="str">
        <f t="shared" ref="AQ525:BO525" si="464">IF(OR(COUNTBLANK(AQ526:AQ531)=6,AQ526="SUM"),"",SUM(AQ526:AQ531))</f>
        <v/>
      </c>
      <c r="AR525" s="155" t="str">
        <f t="shared" si="464"/>
        <v/>
      </c>
      <c r="AS525" s="155" t="str">
        <f t="shared" si="464"/>
        <v/>
      </c>
      <c r="AT525" s="155" t="str">
        <f t="shared" si="464"/>
        <v/>
      </c>
      <c r="AU525" s="155" t="str">
        <f t="shared" si="464"/>
        <v/>
      </c>
      <c r="AV525" s="155" t="str">
        <f t="shared" si="464"/>
        <v/>
      </c>
      <c r="AW525" s="155" t="str">
        <f t="shared" si="464"/>
        <v/>
      </c>
      <c r="AX525" s="155" t="str">
        <f t="shared" si="464"/>
        <v/>
      </c>
      <c r="AY525" s="155" t="str">
        <f t="shared" si="464"/>
        <v/>
      </c>
      <c r="AZ525" s="155" t="str">
        <f t="shared" si="464"/>
        <v/>
      </c>
      <c r="BA525" s="155" t="str">
        <f t="shared" si="464"/>
        <v/>
      </c>
      <c r="BB525" s="155" t="str">
        <f t="shared" si="464"/>
        <v/>
      </c>
      <c r="BC525" s="155" t="str">
        <f t="shared" si="464"/>
        <v/>
      </c>
      <c r="BD525" s="155" t="str">
        <f t="shared" si="464"/>
        <v/>
      </c>
      <c r="BE525" s="155" t="str">
        <f t="shared" si="464"/>
        <v/>
      </c>
      <c r="BF525" s="155" t="str">
        <f t="shared" si="464"/>
        <v/>
      </c>
      <c r="BG525" s="155" t="str">
        <f t="shared" si="464"/>
        <v/>
      </c>
      <c r="BH525" s="155" t="str">
        <f t="shared" si="464"/>
        <v/>
      </c>
      <c r="BI525" s="155" t="str">
        <f t="shared" si="464"/>
        <v/>
      </c>
      <c r="BJ525" s="155" t="str">
        <f t="shared" si="464"/>
        <v/>
      </c>
      <c r="BK525" s="155" t="str">
        <f t="shared" si="464"/>
        <v/>
      </c>
      <c r="BL525" s="155" t="str">
        <f t="shared" si="464"/>
        <v/>
      </c>
      <c r="BM525" s="155" t="str">
        <f t="shared" si="464"/>
        <v/>
      </c>
      <c r="BN525" s="155" t="str">
        <f t="shared" si="464"/>
        <v/>
      </c>
      <c r="BO525" s="155" t="str">
        <f t="shared" si="464"/>
        <v/>
      </c>
    </row>
    <row r="526" spans="1:67">
      <c r="A526" s="15"/>
      <c r="B526" s="728" t="s">
        <v>846</v>
      </c>
      <c r="C526" s="60"/>
      <c r="D526" s="724" t="s">
        <v>1148</v>
      </c>
      <c r="E526" s="667" t="s">
        <v>1312</v>
      </c>
      <c r="F526" s="838"/>
      <c r="G526" s="973" t="s">
        <v>783</v>
      </c>
      <c r="H526" s="973" t="s">
        <v>783</v>
      </c>
      <c r="I526" s="973" t="s">
        <v>783</v>
      </c>
      <c r="J526" s="973" t="s">
        <v>783</v>
      </c>
      <c r="K526" s="973" t="s">
        <v>783</v>
      </c>
      <c r="L526" s="973" t="s">
        <v>783</v>
      </c>
      <c r="M526" s="973" t="s">
        <v>783</v>
      </c>
      <c r="N526" s="973" t="s">
        <v>783</v>
      </c>
      <c r="O526" s="973" t="s">
        <v>783</v>
      </c>
      <c r="P526" s="973" t="s">
        <v>783</v>
      </c>
      <c r="Q526" s="973" t="s">
        <v>783</v>
      </c>
      <c r="R526" s="973" t="s">
        <v>783</v>
      </c>
      <c r="S526" s="973" t="s">
        <v>783</v>
      </c>
      <c r="T526" s="973" t="s">
        <v>783</v>
      </c>
      <c r="U526" s="973" t="s">
        <v>783</v>
      </c>
      <c r="V526" s="973" t="s">
        <v>783</v>
      </c>
      <c r="W526" s="973" t="s">
        <v>783</v>
      </c>
      <c r="X526" s="973" t="s">
        <v>783</v>
      </c>
      <c r="Y526" s="973" t="s">
        <v>783</v>
      </c>
      <c r="Z526" s="973" t="s">
        <v>783</v>
      </c>
      <c r="AA526" s="973" t="s">
        <v>783</v>
      </c>
      <c r="AB526" s="973" t="s">
        <v>783</v>
      </c>
      <c r="AC526" s="973" t="s">
        <v>783</v>
      </c>
      <c r="AD526" s="973" t="s">
        <v>783</v>
      </c>
      <c r="AE526" s="973" t="s">
        <v>783</v>
      </c>
      <c r="AF526" s="973" t="s">
        <v>783</v>
      </c>
      <c r="AG526" s="973" t="s">
        <v>783</v>
      </c>
      <c r="AH526" s="973" t="s">
        <v>783</v>
      </c>
      <c r="AI526" s="973" t="s">
        <v>783</v>
      </c>
      <c r="AJ526" s="973" t="s">
        <v>783</v>
      </c>
      <c r="AK526" s="973" t="s">
        <v>783</v>
      </c>
      <c r="AL526" s="973" t="s">
        <v>783</v>
      </c>
      <c r="AM526" s="973" t="s">
        <v>783</v>
      </c>
      <c r="AN526" s="973" t="s">
        <v>783</v>
      </c>
      <c r="AO526" s="973" t="s">
        <v>783</v>
      </c>
      <c r="AP526" s="973" t="s">
        <v>783</v>
      </c>
      <c r="AQ526" s="973" t="s">
        <v>783</v>
      </c>
      <c r="AR526" s="973" t="s">
        <v>783</v>
      </c>
      <c r="AS526" s="973" t="s">
        <v>783</v>
      </c>
      <c r="AT526" s="973" t="s">
        <v>783</v>
      </c>
      <c r="AU526" s="973" t="s">
        <v>783</v>
      </c>
      <c r="AV526" s="973" t="s">
        <v>783</v>
      </c>
      <c r="AW526" s="973" t="s">
        <v>783</v>
      </c>
      <c r="AX526" s="973" t="s">
        <v>783</v>
      </c>
      <c r="AY526" s="973" t="s">
        <v>783</v>
      </c>
      <c r="AZ526" s="973" t="s">
        <v>783</v>
      </c>
      <c r="BA526" s="973" t="s">
        <v>783</v>
      </c>
      <c r="BB526" s="973" t="s">
        <v>783</v>
      </c>
      <c r="BC526" s="973" t="s">
        <v>783</v>
      </c>
      <c r="BD526" s="973" t="s">
        <v>783</v>
      </c>
      <c r="BE526" s="973" t="s">
        <v>783</v>
      </c>
      <c r="BF526" s="973" t="s">
        <v>783</v>
      </c>
      <c r="BG526" s="973" t="s">
        <v>783</v>
      </c>
      <c r="BH526" s="973" t="s">
        <v>783</v>
      </c>
      <c r="BI526" s="973" t="s">
        <v>783</v>
      </c>
      <c r="BJ526" s="973" t="s">
        <v>783</v>
      </c>
      <c r="BK526" s="973" t="s">
        <v>783</v>
      </c>
      <c r="BL526" s="973" t="s">
        <v>783</v>
      </c>
      <c r="BM526" s="973" t="s">
        <v>783</v>
      </c>
      <c r="BN526" s="973" t="s">
        <v>783</v>
      </c>
      <c r="BO526" s="973" t="s">
        <v>783</v>
      </c>
    </row>
    <row r="527" spans="1:67">
      <c r="B527" s="728" t="s">
        <v>847</v>
      </c>
      <c r="C527" s="60"/>
      <c r="D527" s="686" t="s">
        <v>776</v>
      </c>
      <c r="E527" s="667" t="s">
        <v>1312</v>
      </c>
      <c r="F527" s="838"/>
      <c r="G527" s="973" t="s">
        <v>783</v>
      </c>
      <c r="H527" s="973" t="s">
        <v>783</v>
      </c>
      <c r="I527" s="973" t="s">
        <v>783</v>
      </c>
      <c r="J527" s="973" t="s">
        <v>783</v>
      </c>
      <c r="K527" s="973" t="s">
        <v>783</v>
      </c>
      <c r="L527" s="973" t="s">
        <v>783</v>
      </c>
      <c r="M527" s="973" t="s">
        <v>783</v>
      </c>
      <c r="N527" s="973" t="s">
        <v>783</v>
      </c>
      <c r="O527" s="973" t="s">
        <v>783</v>
      </c>
      <c r="P527" s="973" t="s">
        <v>783</v>
      </c>
      <c r="Q527" s="973" t="s">
        <v>783</v>
      </c>
      <c r="R527" s="973" t="s">
        <v>783</v>
      </c>
      <c r="S527" s="973" t="s">
        <v>783</v>
      </c>
      <c r="T527" s="973" t="s">
        <v>783</v>
      </c>
      <c r="U527" s="973" t="s">
        <v>783</v>
      </c>
      <c r="V527" s="973" t="s">
        <v>783</v>
      </c>
      <c r="W527" s="973" t="s">
        <v>783</v>
      </c>
      <c r="X527" s="973" t="s">
        <v>783</v>
      </c>
      <c r="Y527" s="973" t="s">
        <v>783</v>
      </c>
      <c r="Z527" s="973" t="s">
        <v>783</v>
      </c>
      <c r="AA527" s="973" t="s">
        <v>783</v>
      </c>
      <c r="AB527" s="973" t="s">
        <v>783</v>
      </c>
      <c r="AC527" s="973" t="s">
        <v>783</v>
      </c>
      <c r="AD527" s="973" t="s">
        <v>783</v>
      </c>
      <c r="AE527" s="973" t="s">
        <v>783</v>
      </c>
      <c r="AF527" s="973" t="s">
        <v>783</v>
      </c>
      <c r="AG527" s="973" t="s">
        <v>783</v>
      </c>
      <c r="AH527" s="973" t="s">
        <v>783</v>
      </c>
      <c r="AI527" s="973" t="s">
        <v>783</v>
      </c>
      <c r="AJ527" s="973" t="s">
        <v>783</v>
      </c>
      <c r="AK527" s="973" t="s">
        <v>783</v>
      </c>
      <c r="AL527" s="973" t="s">
        <v>783</v>
      </c>
      <c r="AM527" s="973" t="s">
        <v>783</v>
      </c>
      <c r="AN527" s="973" t="s">
        <v>783</v>
      </c>
      <c r="AO527" s="973" t="s">
        <v>783</v>
      </c>
      <c r="AP527" s="973" t="s">
        <v>783</v>
      </c>
      <c r="AQ527" s="973" t="s">
        <v>783</v>
      </c>
      <c r="AR527" s="973" t="s">
        <v>783</v>
      </c>
      <c r="AS527" s="973" t="s">
        <v>783</v>
      </c>
      <c r="AT527" s="973" t="s">
        <v>783</v>
      </c>
      <c r="AU527" s="973" t="s">
        <v>783</v>
      </c>
      <c r="AV527" s="973" t="s">
        <v>783</v>
      </c>
      <c r="AW527" s="973" t="s">
        <v>783</v>
      </c>
      <c r="AX527" s="973" t="s">
        <v>783</v>
      </c>
      <c r="AY527" s="973" t="s">
        <v>783</v>
      </c>
      <c r="AZ527" s="973" t="s">
        <v>783</v>
      </c>
      <c r="BA527" s="973" t="s">
        <v>783</v>
      </c>
      <c r="BB527" s="973" t="s">
        <v>783</v>
      </c>
      <c r="BC527" s="973" t="s">
        <v>783</v>
      </c>
      <c r="BD527" s="973" t="s">
        <v>783</v>
      </c>
      <c r="BE527" s="973" t="s">
        <v>783</v>
      </c>
      <c r="BF527" s="973" t="s">
        <v>783</v>
      </c>
      <c r="BG527" s="973" t="s">
        <v>783</v>
      </c>
      <c r="BH527" s="973" t="s">
        <v>783</v>
      </c>
      <c r="BI527" s="973" t="s">
        <v>783</v>
      </c>
      <c r="BJ527" s="973" t="s">
        <v>783</v>
      </c>
      <c r="BK527" s="973" t="s">
        <v>783</v>
      </c>
      <c r="BL527" s="973" t="s">
        <v>783</v>
      </c>
      <c r="BM527" s="973" t="s">
        <v>783</v>
      </c>
      <c r="BN527" s="973" t="s">
        <v>783</v>
      </c>
      <c r="BO527" s="973" t="s">
        <v>783</v>
      </c>
    </row>
    <row r="528" spans="1:67">
      <c r="B528" s="728" t="s">
        <v>848</v>
      </c>
      <c r="C528" s="60"/>
      <c r="D528" s="686" t="s">
        <v>1120</v>
      </c>
      <c r="E528" s="667" t="s">
        <v>1312</v>
      </c>
      <c r="F528" s="838"/>
      <c r="G528" s="973" t="s">
        <v>783</v>
      </c>
      <c r="H528" s="973" t="s">
        <v>783</v>
      </c>
      <c r="I528" s="973" t="s">
        <v>783</v>
      </c>
      <c r="J528" s="973" t="s">
        <v>783</v>
      </c>
      <c r="K528" s="973" t="s">
        <v>783</v>
      </c>
      <c r="L528" s="973" t="s">
        <v>783</v>
      </c>
      <c r="M528" s="973" t="s">
        <v>783</v>
      </c>
      <c r="N528" s="973" t="s">
        <v>783</v>
      </c>
      <c r="O528" s="973" t="s">
        <v>783</v>
      </c>
      <c r="P528" s="973" t="s">
        <v>783</v>
      </c>
      <c r="Q528" s="973" t="s">
        <v>783</v>
      </c>
      <c r="R528" s="973" t="s">
        <v>783</v>
      </c>
      <c r="S528" s="973" t="s">
        <v>783</v>
      </c>
      <c r="T528" s="973" t="s">
        <v>783</v>
      </c>
      <c r="U528" s="973" t="s">
        <v>783</v>
      </c>
      <c r="V528" s="973" t="s">
        <v>783</v>
      </c>
      <c r="W528" s="973" t="s">
        <v>783</v>
      </c>
      <c r="X528" s="973" t="s">
        <v>783</v>
      </c>
      <c r="Y528" s="973" t="s">
        <v>783</v>
      </c>
      <c r="Z528" s="973" t="s">
        <v>783</v>
      </c>
      <c r="AA528" s="973" t="s">
        <v>783</v>
      </c>
      <c r="AB528" s="973" t="s">
        <v>783</v>
      </c>
      <c r="AC528" s="973" t="s">
        <v>783</v>
      </c>
      <c r="AD528" s="973" t="s">
        <v>783</v>
      </c>
      <c r="AE528" s="973" t="s">
        <v>783</v>
      </c>
      <c r="AF528" s="973" t="s">
        <v>783</v>
      </c>
      <c r="AG528" s="973" t="s">
        <v>783</v>
      </c>
      <c r="AH528" s="973" t="s">
        <v>783</v>
      </c>
      <c r="AI528" s="973" t="s">
        <v>783</v>
      </c>
      <c r="AJ528" s="973" t="s">
        <v>783</v>
      </c>
      <c r="AK528" s="973" t="s">
        <v>783</v>
      </c>
      <c r="AL528" s="973" t="s">
        <v>783</v>
      </c>
      <c r="AM528" s="973" t="s">
        <v>783</v>
      </c>
      <c r="AN528" s="973" t="s">
        <v>783</v>
      </c>
      <c r="AO528" s="973" t="s">
        <v>783</v>
      </c>
      <c r="AP528" s="973" t="s">
        <v>783</v>
      </c>
      <c r="AQ528" s="973" t="s">
        <v>783</v>
      </c>
      <c r="AR528" s="973" t="s">
        <v>783</v>
      </c>
      <c r="AS528" s="973" t="s">
        <v>783</v>
      </c>
      <c r="AT528" s="973" t="s">
        <v>783</v>
      </c>
      <c r="AU528" s="973" t="s">
        <v>783</v>
      </c>
      <c r="AV528" s="973" t="s">
        <v>783</v>
      </c>
      <c r="AW528" s="973" t="s">
        <v>783</v>
      </c>
      <c r="AX528" s="973" t="s">
        <v>783</v>
      </c>
      <c r="AY528" s="973" t="s">
        <v>783</v>
      </c>
      <c r="AZ528" s="973" t="s">
        <v>783</v>
      </c>
      <c r="BA528" s="973" t="s">
        <v>783</v>
      </c>
      <c r="BB528" s="973" t="s">
        <v>783</v>
      </c>
      <c r="BC528" s="973" t="s">
        <v>783</v>
      </c>
      <c r="BD528" s="973" t="s">
        <v>783</v>
      </c>
      <c r="BE528" s="973" t="s">
        <v>783</v>
      </c>
      <c r="BF528" s="973" t="s">
        <v>783</v>
      </c>
      <c r="BG528" s="973" t="s">
        <v>783</v>
      </c>
      <c r="BH528" s="973" t="s">
        <v>783</v>
      </c>
      <c r="BI528" s="973" t="s">
        <v>783</v>
      </c>
      <c r="BJ528" s="973" t="s">
        <v>783</v>
      </c>
      <c r="BK528" s="973" t="s">
        <v>783</v>
      </c>
      <c r="BL528" s="973" t="s">
        <v>783</v>
      </c>
      <c r="BM528" s="973" t="s">
        <v>783</v>
      </c>
      <c r="BN528" s="973" t="s">
        <v>783</v>
      </c>
      <c r="BO528" s="973" t="s">
        <v>783</v>
      </c>
    </row>
    <row r="529" spans="1:67">
      <c r="B529" s="728" t="s">
        <v>1237</v>
      </c>
      <c r="C529" s="60"/>
      <c r="D529" s="686" t="s">
        <v>1121</v>
      </c>
      <c r="E529" s="667" t="s">
        <v>1312</v>
      </c>
      <c r="F529" s="838"/>
      <c r="G529" s="973" t="s">
        <v>783</v>
      </c>
      <c r="H529" s="973" t="s">
        <v>783</v>
      </c>
      <c r="I529" s="973" t="s">
        <v>783</v>
      </c>
      <c r="J529" s="973" t="s">
        <v>783</v>
      </c>
      <c r="K529" s="973" t="s">
        <v>783</v>
      </c>
      <c r="L529" s="973" t="s">
        <v>783</v>
      </c>
      <c r="M529" s="973" t="s">
        <v>783</v>
      </c>
      <c r="N529" s="973" t="s">
        <v>783</v>
      </c>
      <c r="O529" s="973" t="s">
        <v>783</v>
      </c>
      <c r="P529" s="973" t="s">
        <v>783</v>
      </c>
      <c r="Q529" s="973" t="s">
        <v>783</v>
      </c>
      <c r="R529" s="973" t="s">
        <v>783</v>
      </c>
      <c r="S529" s="973" t="s">
        <v>783</v>
      </c>
      <c r="T529" s="973" t="s">
        <v>783</v>
      </c>
      <c r="U529" s="973" t="s">
        <v>783</v>
      </c>
      <c r="V529" s="973" t="s">
        <v>783</v>
      </c>
      <c r="W529" s="973" t="s">
        <v>783</v>
      </c>
      <c r="X529" s="973" t="s">
        <v>783</v>
      </c>
      <c r="Y529" s="973" t="s">
        <v>783</v>
      </c>
      <c r="Z529" s="973" t="s">
        <v>783</v>
      </c>
      <c r="AA529" s="973" t="s">
        <v>783</v>
      </c>
      <c r="AB529" s="973" t="s">
        <v>783</v>
      </c>
      <c r="AC529" s="973" t="s">
        <v>783</v>
      </c>
      <c r="AD529" s="973" t="s">
        <v>783</v>
      </c>
      <c r="AE529" s="973" t="s">
        <v>783</v>
      </c>
      <c r="AF529" s="973" t="s">
        <v>783</v>
      </c>
      <c r="AG529" s="973" t="s">
        <v>783</v>
      </c>
      <c r="AH529" s="973" t="s">
        <v>783</v>
      </c>
      <c r="AI529" s="973" t="s">
        <v>783</v>
      </c>
      <c r="AJ529" s="973" t="s">
        <v>783</v>
      </c>
      <c r="AK529" s="973" t="s">
        <v>783</v>
      </c>
      <c r="AL529" s="973" t="s">
        <v>783</v>
      </c>
      <c r="AM529" s="973" t="s">
        <v>783</v>
      </c>
      <c r="AN529" s="973" t="s">
        <v>783</v>
      </c>
      <c r="AO529" s="973" t="s">
        <v>783</v>
      </c>
      <c r="AP529" s="973" t="s">
        <v>783</v>
      </c>
      <c r="AQ529" s="973" t="s">
        <v>783</v>
      </c>
      <c r="AR529" s="973" t="s">
        <v>783</v>
      </c>
      <c r="AS529" s="973" t="s">
        <v>783</v>
      </c>
      <c r="AT529" s="973" t="s">
        <v>783</v>
      </c>
      <c r="AU529" s="973" t="s">
        <v>783</v>
      </c>
      <c r="AV529" s="973" t="s">
        <v>783</v>
      </c>
      <c r="AW529" s="973" t="s">
        <v>783</v>
      </c>
      <c r="AX529" s="973" t="s">
        <v>783</v>
      </c>
      <c r="AY529" s="973" t="s">
        <v>783</v>
      </c>
      <c r="AZ529" s="973" t="s">
        <v>783</v>
      </c>
      <c r="BA529" s="973" t="s">
        <v>783</v>
      </c>
      <c r="BB529" s="973" t="s">
        <v>783</v>
      </c>
      <c r="BC529" s="973" t="s">
        <v>783</v>
      </c>
      <c r="BD529" s="973" t="s">
        <v>783</v>
      </c>
      <c r="BE529" s="973" t="s">
        <v>783</v>
      </c>
      <c r="BF529" s="973" t="s">
        <v>783</v>
      </c>
      <c r="BG529" s="973" t="s">
        <v>783</v>
      </c>
      <c r="BH529" s="973" t="s">
        <v>783</v>
      </c>
      <c r="BI529" s="973" t="s">
        <v>783</v>
      </c>
      <c r="BJ529" s="973" t="s">
        <v>783</v>
      </c>
      <c r="BK529" s="973" t="s">
        <v>783</v>
      </c>
      <c r="BL529" s="973" t="s">
        <v>783</v>
      </c>
      <c r="BM529" s="973" t="s">
        <v>783</v>
      </c>
      <c r="BN529" s="973" t="s">
        <v>783</v>
      </c>
      <c r="BO529" s="973" t="s">
        <v>783</v>
      </c>
    </row>
    <row r="530" spans="1:67">
      <c r="B530" s="786" t="s">
        <v>1028</v>
      </c>
      <c r="C530" s="60"/>
      <c r="D530" s="669" t="s">
        <v>1119</v>
      </c>
      <c r="E530" s="667" t="s">
        <v>1312</v>
      </c>
      <c r="F530" s="699"/>
      <c r="G530" s="973" t="s">
        <v>783</v>
      </c>
      <c r="H530" s="973" t="s">
        <v>783</v>
      </c>
      <c r="I530" s="973" t="s">
        <v>783</v>
      </c>
      <c r="J530" s="973" t="s">
        <v>783</v>
      </c>
      <c r="K530" s="973" t="s">
        <v>783</v>
      </c>
      <c r="L530" s="973" t="s">
        <v>783</v>
      </c>
      <c r="M530" s="973" t="s">
        <v>783</v>
      </c>
      <c r="N530" s="973" t="s">
        <v>783</v>
      </c>
      <c r="O530" s="973" t="s">
        <v>783</v>
      </c>
      <c r="P530" s="973" t="s">
        <v>783</v>
      </c>
      <c r="Q530" s="973" t="s">
        <v>783</v>
      </c>
      <c r="R530" s="973" t="s">
        <v>783</v>
      </c>
      <c r="S530" s="973" t="s">
        <v>783</v>
      </c>
      <c r="T530" s="973" t="s">
        <v>783</v>
      </c>
      <c r="U530" s="973" t="s">
        <v>783</v>
      </c>
      <c r="V530" s="973" t="s">
        <v>783</v>
      </c>
      <c r="W530" s="973" t="s">
        <v>783</v>
      </c>
      <c r="X530" s="973" t="s">
        <v>783</v>
      </c>
      <c r="Y530" s="973" t="s">
        <v>783</v>
      </c>
      <c r="Z530" s="973" t="s">
        <v>783</v>
      </c>
      <c r="AA530" s="973" t="s">
        <v>783</v>
      </c>
      <c r="AB530" s="973" t="s">
        <v>783</v>
      </c>
      <c r="AC530" s="973" t="s">
        <v>783</v>
      </c>
      <c r="AD530" s="973" t="s">
        <v>783</v>
      </c>
      <c r="AE530" s="973" t="s">
        <v>783</v>
      </c>
      <c r="AF530" s="973" t="s">
        <v>783</v>
      </c>
      <c r="AG530" s="973" t="s">
        <v>783</v>
      </c>
      <c r="AH530" s="973" t="s">
        <v>783</v>
      </c>
      <c r="AI530" s="973" t="s">
        <v>783</v>
      </c>
      <c r="AJ530" s="973" t="s">
        <v>783</v>
      </c>
      <c r="AK530" s="973" t="s">
        <v>783</v>
      </c>
      <c r="AL530" s="973" t="s">
        <v>783</v>
      </c>
      <c r="AM530" s="973" t="s">
        <v>783</v>
      </c>
      <c r="AN530" s="973" t="s">
        <v>783</v>
      </c>
      <c r="AO530" s="973" t="s">
        <v>783</v>
      </c>
      <c r="AP530" s="973" t="s">
        <v>783</v>
      </c>
      <c r="AQ530" s="973" t="s">
        <v>783</v>
      </c>
      <c r="AR530" s="973" t="s">
        <v>783</v>
      </c>
      <c r="AS530" s="973" t="s">
        <v>783</v>
      </c>
      <c r="AT530" s="973" t="s">
        <v>783</v>
      </c>
      <c r="AU530" s="973" t="s">
        <v>783</v>
      </c>
      <c r="AV530" s="973" t="s">
        <v>783</v>
      </c>
      <c r="AW530" s="973" t="s">
        <v>783</v>
      </c>
      <c r="AX530" s="973" t="s">
        <v>783</v>
      </c>
      <c r="AY530" s="973" t="s">
        <v>783</v>
      </c>
      <c r="AZ530" s="973" t="s">
        <v>783</v>
      </c>
      <c r="BA530" s="973" t="s">
        <v>783</v>
      </c>
      <c r="BB530" s="973" t="s">
        <v>783</v>
      </c>
      <c r="BC530" s="973" t="s">
        <v>783</v>
      </c>
      <c r="BD530" s="973" t="s">
        <v>783</v>
      </c>
      <c r="BE530" s="973" t="s">
        <v>783</v>
      </c>
      <c r="BF530" s="973" t="s">
        <v>783</v>
      </c>
      <c r="BG530" s="973" t="s">
        <v>783</v>
      </c>
      <c r="BH530" s="973" t="s">
        <v>783</v>
      </c>
      <c r="BI530" s="973" t="s">
        <v>783</v>
      </c>
      <c r="BJ530" s="973" t="s">
        <v>783</v>
      </c>
      <c r="BK530" s="973" t="s">
        <v>783</v>
      </c>
      <c r="BL530" s="973" t="s">
        <v>783</v>
      </c>
      <c r="BM530" s="973" t="s">
        <v>783</v>
      </c>
      <c r="BN530" s="973" t="s">
        <v>783</v>
      </c>
      <c r="BO530" s="973" t="s">
        <v>783</v>
      </c>
    </row>
    <row r="531" spans="1:67">
      <c r="B531" s="786" t="s">
        <v>1086</v>
      </c>
      <c r="C531" s="60"/>
      <c r="D531" s="686" t="s">
        <v>1306</v>
      </c>
      <c r="E531" s="667" t="s">
        <v>1312</v>
      </c>
      <c r="F531" s="699"/>
      <c r="G531" s="973" t="s">
        <v>783</v>
      </c>
      <c r="H531" s="973" t="s">
        <v>783</v>
      </c>
      <c r="I531" s="973" t="s">
        <v>783</v>
      </c>
      <c r="J531" s="973" t="s">
        <v>783</v>
      </c>
      <c r="K531" s="973" t="s">
        <v>783</v>
      </c>
      <c r="L531" s="973" t="s">
        <v>783</v>
      </c>
      <c r="M531" s="973" t="s">
        <v>783</v>
      </c>
      <c r="N531" s="973" t="s">
        <v>783</v>
      </c>
      <c r="O531" s="973" t="s">
        <v>783</v>
      </c>
      <c r="P531" s="973" t="s">
        <v>783</v>
      </c>
      <c r="Q531" s="973" t="s">
        <v>783</v>
      </c>
      <c r="R531" s="973" t="s">
        <v>783</v>
      </c>
      <c r="S531" s="973" t="s">
        <v>783</v>
      </c>
      <c r="T531" s="973" t="s">
        <v>783</v>
      </c>
      <c r="U531" s="973" t="s">
        <v>783</v>
      </c>
      <c r="V531" s="973" t="s">
        <v>783</v>
      </c>
      <c r="W531" s="973" t="s">
        <v>783</v>
      </c>
      <c r="X531" s="973" t="s">
        <v>783</v>
      </c>
      <c r="Y531" s="973" t="s">
        <v>783</v>
      </c>
      <c r="Z531" s="973" t="s">
        <v>783</v>
      </c>
      <c r="AA531" s="973" t="s">
        <v>783</v>
      </c>
      <c r="AB531" s="973" t="s">
        <v>783</v>
      </c>
      <c r="AC531" s="973" t="s">
        <v>783</v>
      </c>
      <c r="AD531" s="973" t="s">
        <v>783</v>
      </c>
      <c r="AE531" s="973" t="s">
        <v>783</v>
      </c>
      <c r="AF531" s="973" t="s">
        <v>783</v>
      </c>
      <c r="AG531" s="973" t="s">
        <v>783</v>
      </c>
      <c r="AH531" s="973" t="s">
        <v>783</v>
      </c>
      <c r="AI531" s="973" t="s">
        <v>783</v>
      </c>
      <c r="AJ531" s="973" t="s">
        <v>783</v>
      </c>
      <c r="AK531" s="973" t="s">
        <v>783</v>
      </c>
      <c r="AL531" s="973" t="s">
        <v>783</v>
      </c>
      <c r="AM531" s="973" t="s">
        <v>783</v>
      </c>
      <c r="AN531" s="973" t="s">
        <v>783</v>
      </c>
      <c r="AO531" s="973" t="s">
        <v>783</v>
      </c>
      <c r="AP531" s="973" t="s">
        <v>783</v>
      </c>
      <c r="AQ531" s="973" t="s">
        <v>783</v>
      </c>
      <c r="AR531" s="973" t="s">
        <v>783</v>
      </c>
      <c r="AS531" s="973" t="s">
        <v>783</v>
      </c>
      <c r="AT531" s="973" t="s">
        <v>783</v>
      </c>
      <c r="AU531" s="973" t="s">
        <v>783</v>
      </c>
      <c r="AV531" s="973" t="s">
        <v>783</v>
      </c>
      <c r="AW531" s="973" t="s">
        <v>783</v>
      </c>
      <c r="AX531" s="973" t="s">
        <v>783</v>
      </c>
      <c r="AY531" s="973" t="s">
        <v>783</v>
      </c>
      <c r="AZ531" s="973" t="s">
        <v>783</v>
      </c>
      <c r="BA531" s="973" t="s">
        <v>783</v>
      </c>
      <c r="BB531" s="973" t="s">
        <v>783</v>
      </c>
      <c r="BC531" s="973" t="s">
        <v>783</v>
      </c>
      <c r="BD531" s="973" t="s">
        <v>783</v>
      </c>
      <c r="BE531" s="973" t="s">
        <v>783</v>
      </c>
      <c r="BF531" s="973" t="s">
        <v>783</v>
      </c>
      <c r="BG531" s="973" t="s">
        <v>783</v>
      </c>
      <c r="BH531" s="973" t="s">
        <v>783</v>
      </c>
      <c r="BI531" s="973" t="s">
        <v>783</v>
      </c>
      <c r="BJ531" s="973" t="s">
        <v>783</v>
      </c>
      <c r="BK531" s="973" t="s">
        <v>783</v>
      </c>
      <c r="BL531" s="973" t="s">
        <v>783</v>
      </c>
      <c r="BM531" s="973" t="s">
        <v>783</v>
      </c>
      <c r="BN531" s="973" t="s">
        <v>783</v>
      </c>
      <c r="BO531" s="973" t="s">
        <v>783</v>
      </c>
    </row>
    <row r="532" spans="1:67">
      <c r="B532" s="786" t="s">
        <v>96</v>
      </c>
      <c r="C532" s="59" t="s">
        <v>261</v>
      </c>
      <c r="D532" s="640"/>
      <c r="E532" s="667" t="s">
        <v>1312</v>
      </c>
      <c r="F532" s="699"/>
      <c r="G532" s="976" t="str">
        <f>IF(G533="SUM","",G533)</f>
        <v/>
      </c>
      <c r="H532" s="976" t="str">
        <f t="shared" ref="H532:BO532" si="465">IF(H533="SUM","",H533)</f>
        <v/>
      </c>
      <c r="I532" s="976" t="str">
        <f t="shared" si="465"/>
        <v/>
      </c>
      <c r="J532" s="976" t="str">
        <f t="shared" si="465"/>
        <v/>
      </c>
      <c r="K532" s="976" t="str">
        <f t="shared" si="465"/>
        <v/>
      </c>
      <c r="L532" s="976" t="str">
        <f t="shared" si="465"/>
        <v/>
      </c>
      <c r="M532" s="976" t="str">
        <f t="shared" si="465"/>
        <v/>
      </c>
      <c r="N532" s="976" t="str">
        <f t="shared" si="465"/>
        <v/>
      </c>
      <c r="O532" s="976" t="str">
        <f t="shared" si="465"/>
        <v/>
      </c>
      <c r="P532" s="976" t="str">
        <f t="shared" si="465"/>
        <v/>
      </c>
      <c r="Q532" s="976" t="str">
        <f t="shared" si="465"/>
        <v/>
      </c>
      <c r="R532" s="976" t="str">
        <f t="shared" si="465"/>
        <v/>
      </c>
      <c r="S532" s="976" t="str">
        <f t="shared" si="465"/>
        <v/>
      </c>
      <c r="T532" s="976" t="str">
        <f t="shared" si="465"/>
        <v/>
      </c>
      <c r="U532" s="976" t="str">
        <f t="shared" si="465"/>
        <v/>
      </c>
      <c r="V532" s="976" t="str">
        <f t="shared" si="465"/>
        <v/>
      </c>
      <c r="W532" s="976" t="str">
        <f t="shared" si="465"/>
        <v/>
      </c>
      <c r="X532" s="976" t="str">
        <f t="shared" si="465"/>
        <v/>
      </c>
      <c r="Y532" s="976" t="str">
        <f t="shared" si="465"/>
        <v/>
      </c>
      <c r="Z532" s="976" t="str">
        <f t="shared" si="465"/>
        <v/>
      </c>
      <c r="AA532" s="976" t="str">
        <f t="shared" si="465"/>
        <v/>
      </c>
      <c r="AB532" s="976" t="str">
        <f t="shared" si="465"/>
        <v/>
      </c>
      <c r="AC532" s="976" t="str">
        <f t="shared" si="465"/>
        <v/>
      </c>
      <c r="AD532" s="976" t="str">
        <f t="shared" si="465"/>
        <v/>
      </c>
      <c r="AE532" s="976" t="str">
        <f t="shared" si="465"/>
        <v/>
      </c>
      <c r="AF532" s="976" t="str">
        <f t="shared" si="465"/>
        <v/>
      </c>
      <c r="AG532" s="976" t="str">
        <f t="shared" si="465"/>
        <v/>
      </c>
      <c r="AH532" s="976" t="str">
        <f t="shared" si="465"/>
        <v/>
      </c>
      <c r="AI532" s="976" t="str">
        <f t="shared" si="465"/>
        <v/>
      </c>
      <c r="AJ532" s="976" t="str">
        <f t="shared" si="465"/>
        <v/>
      </c>
      <c r="AK532" s="976" t="str">
        <f t="shared" si="465"/>
        <v/>
      </c>
      <c r="AL532" s="976" t="str">
        <f t="shared" si="465"/>
        <v/>
      </c>
      <c r="AM532" s="976" t="str">
        <f t="shared" si="465"/>
        <v/>
      </c>
      <c r="AN532" s="976" t="str">
        <f t="shared" si="465"/>
        <v/>
      </c>
      <c r="AO532" s="976" t="str">
        <f t="shared" si="465"/>
        <v/>
      </c>
      <c r="AP532" s="976" t="str">
        <f t="shared" si="465"/>
        <v/>
      </c>
      <c r="AQ532" s="976" t="str">
        <f t="shared" si="465"/>
        <v/>
      </c>
      <c r="AR532" s="976" t="str">
        <f t="shared" si="465"/>
        <v/>
      </c>
      <c r="AS532" s="976" t="str">
        <f t="shared" si="465"/>
        <v/>
      </c>
      <c r="AT532" s="976" t="str">
        <f t="shared" si="465"/>
        <v/>
      </c>
      <c r="AU532" s="976" t="str">
        <f t="shared" si="465"/>
        <v/>
      </c>
      <c r="AV532" s="976" t="str">
        <f t="shared" si="465"/>
        <v/>
      </c>
      <c r="AW532" s="976" t="str">
        <f t="shared" si="465"/>
        <v/>
      </c>
      <c r="AX532" s="976" t="str">
        <f t="shared" si="465"/>
        <v/>
      </c>
      <c r="AY532" s="976" t="str">
        <f t="shared" si="465"/>
        <v/>
      </c>
      <c r="AZ532" s="976" t="str">
        <f t="shared" si="465"/>
        <v/>
      </c>
      <c r="BA532" s="976" t="str">
        <f t="shared" si="465"/>
        <v/>
      </c>
      <c r="BB532" s="976" t="str">
        <f t="shared" si="465"/>
        <v/>
      </c>
      <c r="BC532" s="976" t="str">
        <f t="shared" si="465"/>
        <v/>
      </c>
      <c r="BD532" s="976" t="str">
        <f t="shared" si="465"/>
        <v/>
      </c>
      <c r="BE532" s="976" t="str">
        <f t="shared" si="465"/>
        <v/>
      </c>
      <c r="BF532" s="976" t="str">
        <f t="shared" si="465"/>
        <v/>
      </c>
      <c r="BG532" s="976" t="str">
        <f t="shared" si="465"/>
        <v/>
      </c>
      <c r="BH532" s="976" t="str">
        <f t="shared" si="465"/>
        <v/>
      </c>
      <c r="BI532" s="976" t="str">
        <f t="shared" si="465"/>
        <v/>
      </c>
      <c r="BJ532" s="976" t="str">
        <f t="shared" si="465"/>
        <v/>
      </c>
      <c r="BK532" s="976" t="str">
        <f t="shared" si="465"/>
        <v/>
      </c>
      <c r="BL532" s="976" t="str">
        <f t="shared" si="465"/>
        <v/>
      </c>
      <c r="BM532" s="976" t="str">
        <f t="shared" si="465"/>
        <v/>
      </c>
      <c r="BN532" s="976" t="str">
        <f t="shared" si="465"/>
        <v/>
      </c>
      <c r="BO532" s="976" t="str">
        <f t="shared" si="465"/>
        <v/>
      </c>
    </row>
    <row r="533" spans="1:67">
      <c r="B533" s="728" t="s">
        <v>1199</v>
      </c>
      <c r="C533" s="60"/>
      <c r="D533" s="669" t="s">
        <v>587</v>
      </c>
      <c r="E533" s="667" t="s">
        <v>1312</v>
      </c>
      <c r="F533" s="699"/>
      <c r="G533" s="973" t="s">
        <v>783</v>
      </c>
      <c r="H533" s="973" t="s">
        <v>783</v>
      </c>
      <c r="I533" s="973" t="s">
        <v>783</v>
      </c>
      <c r="J533" s="973" t="s">
        <v>783</v>
      </c>
      <c r="K533" s="973" t="s">
        <v>783</v>
      </c>
      <c r="L533" s="973" t="s">
        <v>783</v>
      </c>
      <c r="M533" s="973" t="s">
        <v>783</v>
      </c>
      <c r="N533" s="973" t="s">
        <v>783</v>
      </c>
      <c r="O533" s="973" t="s">
        <v>783</v>
      </c>
      <c r="P533" s="973" t="s">
        <v>783</v>
      </c>
      <c r="Q533" s="973" t="s">
        <v>783</v>
      </c>
      <c r="R533" s="973" t="s">
        <v>783</v>
      </c>
      <c r="S533" s="973" t="s">
        <v>783</v>
      </c>
      <c r="T533" s="973" t="s">
        <v>783</v>
      </c>
      <c r="U533" s="973" t="s">
        <v>783</v>
      </c>
      <c r="V533" s="973" t="s">
        <v>783</v>
      </c>
      <c r="W533" s="973" t="s">
        <v>783</v>
      </c>
      <c r="X533" s="973" t="s">
        <v>783</v>
      </c>
      <c r="Y533" s="973" t="s">
        <v>783</v>
      </c>
      <c r="Z533" s="973" t="s">
        <v>783</v>
      </c>
      <c r="AA533" s="973" t="s">
        <v>783</v>
      </c>
      <c r="AB533" s="973" t="s">
        <v>783</v>
      </c>
      <c r="AC533" s="973" t="s">
        <v>783</v>
      </c>
      <c r="AD533" s="973" t="s">
        <v>783</v>
      </c>
      <c r="AE533" s="973" t="s">
        <v>783</v>
      </c>
      <c r="AF533" s="973" t="s">
        <v>783</v>
      </c>
      <c r="AG533" s="973" t="s">
        <v>783</v>
      </c>
      <c r="AH533" s="973" t="s">
        <v>783</v>
      </c>
      <c r="AI533" s="973" t="s">
        <v>783</v>
      </c>
      <c r="AJ533" s="973" t="s">
        <v>783</v>
      </c>
      <c r="AK533" s="973" t="s">
        <v>783</v>
      </c>
      <c r="AL533" s="973" t="s">
        <v>783</v>
      </c>
      <c r="AM533" s="973" t="s">
        <v>783</v>
      </c>
      <c r="AN533" s="973" t="s">
        <v>783</v>
      </c>
      <c r="AO533" s="973" t="s">
        <v>783</v>
      </c>
      <c r="AP533" s="973" t="s">
        <v>783</v>
      </c>
      <c r="AQ533" s="973" t="s">
        <v>783</v>
      </c>
      <c r="AR533" s="973" t="s">
        <v>783</v>
      </c>
      <c r="AS533" s="973" t="s">
        <v>783</v>
      </c>
      <c r="AT533" s="973" t="s">
        <v>783</v>
      </c>
      <c r="AU533" s="973" t="s">
        <v>783</v>
      </c>
      <c r="AV533" s="973" t="s">
        <v>783</v>
      </c>
      <c r="AW533" s="973" t="s">
        <v>783</v>
      </c>
      <c r="AX533" s="973" t="s">
        <v>783</v>
      </c>
      <c r="AY533" s="973" t="s">
        <v>783</v>
      </c>
      <c r="AZ533" s="973" t="s">
        <v>783</v>
      </c>
      <c r="BA533" s="973" t="s">
        <v>783</v>
      </c>
      <c r="BB533" s="973" t="s">
        <v>783</v>
      </c>
      <c r="BC533" s="973" t="s">
        <v>783</v>
      </c>
      <c r="BD533" s="973" t="s">
        <v>783</v>
      </c>
      <c r="BE533" s="973" t="s">
        <v>783</v>
      </c>
      <c r="BF533" s="973" t="s">
        <v>783</v>
      </c>
      <c r="BG533" s="973" t="s">
        <v>783</v>
      </c>
      <c r="BH533" s="973" t="s">
        <v>783</v>
      </c>
      <c r="BI533" s="973" t="s">
        <v>783</v>
      </c>
      <c r="BJ533" s="973" t="s">
        <v>783</v>
      </c>
      <c r="BK533" s="973" t="s">
        <v>783</v>
      </c>
      <c r="BL533" s="973" t="s">
        <v>783</v>
      </c>
      <c r="BM533" s="973" t="s">
        <v>783</v>
      </c>
      <c r="BN533" s="973" t="s">
        <v>783</v>
      </c>
      <c r="BO533" s="973" t="s">
        <v>783</v>
      </c>
    </row>
    <row r="534" spans="1:67">
      <c r="A534" s="762"/>
      <c r="B534" s="786" t="s">
        <v>1200</v>
      </c>
      <c r="C534" s="59" t="s">
        <v>1339</v>
      </c>
      <c r="D534" s="640"/>
      <c r="E534" s="667" t="s">
        <v>1312</v>
      </c>
      <c r="F534" s="699"/>
      <c r="G534" s="976" t="str">
        <f>IF(G535="SUM","",G535)</f>
        <v/>
      </c>
      <c r="H534" s="976" t="str">
        <f t="shared" ref="H534:BO534" si="466">IF(H535="SUM","",H535)</f>
        <v/>
      </c>
      <c r="I534" s="976" t="str">
        <f t="shared" si="466"/>
        <v/>
      </c>
      <c r="J534" s="976" t="str">
        <f t="shared" si="466"/>
        <v/>
      </c>
      <c r="K534" s="976" t="str">
        <f t="shared" si="466"/>
        <v/>
      </c>
      <c r="L534" s="976" t="str">
        <f t="shared" si="466"/>
        <v/>
      </c>
      <c r="M534" s="976" t="str">
        <f t="shared" si="466"/>
        <v/>
      </c>
      <c r="N534" s="976" t="str">
        <f t="shared" si="466"/>
        <v/>
      </c>
      <c r="O534" s="976" t="str">
        <f t="shared" si="466"/>
        <v/>
      </c>
      <c r="P534" s="976" t="str">
        <f t="shared" si="466"/>
        <v/>
      </c>
      <c r="Q534" s="976" t="str">
        <f t="shared" si="466"/>
        <v/>
      </c>
      <c r="R534" s="976" t="str">
        <f t="shared" si="466"/>
        <v/>
      </c>
      <c r="S534" s="976" t="str">
        <f t="shared" si="466"/>
        <v/>
      </c>
      <c r="T534" s="976" t="str">
        <f t="shared" si="466"/>
        <v/>
      </c>
      <c r="U534" s="976" t="str">
        <f t="shared" si="466"/>
        <v/>
      </c>
      <c r="V534" s="976" t="str">
        <f t="shared" si="466"/>
        <v/>
      </c>
      <c r="W534" s="976" t="str">
        <f t="shared" si="466"/>
        <v/>
      </c>
      <c r="X534" s="976" t="str">
        <f t="shared" si="466"/>
        <v/>
      </c>
      <c r="Y534" s="976" t="str">
        <f t="shared" si="466"/>
        <v/>
      </c>
      <c r="Z534" s="976" t="str">
        <f t="shared" si="466"/>
        <v/>
      </c>
      <c r="AA534" s="976" t="str">
        <f t="shared" si="466"/>
        <v/>
      </c>
      <c r="AB534" s="976" t="str">
        <f t="shared" si="466"/>
        <v/>
      </c>
      <c r="AC534" s="976" t="str">
        <f t="shared" si="466"/>
        <v/>
      </c>
      <c r="AD534" s="976" t="str">
        <f t="shared" si="466"/>
        <v/>
      </c>
      <c r="AE534" s="976" t="str">
        <f t="shared" si="466"/>
        <v/>
      </c>
      <c r="AF534" s="976" t="str">
        <f t="shared" si="466"/>
        <v/>
      </c>
      <c r="AG534" s="976" t="str">
        <f t="shared" si="466"/>
        <v/>
      </c>
      <c r="AH534" s="976" t="str">
        <f t="shared" si="466"/>
        <v/>
      </c>
      <c r="AI534" s="976" t="str">
        <f t="shared" si="466"/>
        <v/>
      </c>
      <c r="AJ534" s="976" t="str">
        <f t="shared" si="466"/>
        <v/>
      </c>
      <c r="AK534" s="976" t="str">
        <f t="shared" si="466"/>
        <v/>
      </c>
      <c r="AL534" s="976" t="str">
        <f t="shared" si="466"/>
        <v/>
      </c>
      <c r="AM534" s="976" t="str">
        <f t="shared" si="466"/>
        <v/>
      </c>
      <c r="AN534" s="976" t="str">
        <f t="shared" si="466"/>
        <v/>
      </c>
      <c r="AO534" s="976" t="str">
        <f t="shared" si="466"/>
        <v/>
      </c>
      <c r="AP534" s="976" t="str">
        <f t="shared" si="466"/>
        <v/>
      </c>
      <c r="AQ534" s="976" t="str">
        <f t="shared" si="466"/>
        <v/>
      </c>
      <c r="AR534" s="976" t="str">
        <f t="shared" si="466"/>
        <v/>
      </c>
      <c r="AS534" s="976" t="str">
        <f t="shared" si="466"/>
        <v/>
      </c>
      <c r="AT534" s="976" t="str">
        <f t="shared" si="466"/>
        <v/>
      </c>
      <c r="AU534" s="976" t="str">
        <f t="shared" si="466"/>
        <v/>
      </c>
      <c r="AV534" s="976" t="str">
        <f t="shared" si="466"/>
        <v/>
      </c>
      <c r="AW534" s="976" t="str">
        <f t="shared" si="466"/>
        <v/>
      </c>
      <c r="AX534" s="976" t="str">
        <f t="shared" si="466"/>
        <v/>
      </c>
      <c r="AY534" s="976" t="str">
        <f t="shared" si="466"/>
        <v/>
      </c>
      <c r="AZ534" s="976" t="str">
        <f t="shared" si="466"/>
        <v/>
      </c>
      <c r="BA534" s="976" t="str">
        <f t="shared" si="466"/>
        <v/>
      </c>
      <c r="BB534" s="976" t="str">
        <f t="shared" si="466"/>
        <v/>
      </c>
      <c r="BC534" s="976" t="str">
        <f t="shared" si="466"/>
        <v/>
      </c>
      <c r="BD534" s="976" t="str">
        <f t="shared" si="466"/>
        <v/>
      </c>
      <c r="BE534" s="976" t="str">
        <f t="shared" si="466"/>
        <v/>
      </c>
      <c r="BF534" s="976" t="str">
        <f t="shared" si="466"/>
        <v/>
      </c>
      <c r="BG534" s="976" t="str">
        <f t="shared" si="466"/>
        <v/>
      </c>
      <c r="BH534" s="976" t="str">
        <f t="shared" si="466"/>
        <v/>
      </c>
      <c r="BI534" s="976" t="str">
        <f t="shared" si="466"/>
        <v/>
      </c>
      <c r="BJ534" s="976" t="str">
        <f t="shared" si="466"/>
        <v/>
      </c>
      <c r="BK534" s="976" t="str">
        <f t="shared" si="466"/>
        <v/>
      </c>
      <c r="BL534" s="976" t="str">
        <f t="shared" si="466"/>
        <v/>
      </c>
      <c r="BM534" s="976" t="str">
        <f t="shared" si="466"/>
        <v/>
      </c>
      <c r="BN534" s="976" t="str">
        <f t="shared" si="466"/>
        <v/>
      </c>
      <c r="BO534" s="976" t="str">
        <f t="shared" si="466"/>
        <v/>
      </c>
    </row>
    <row r="535" spans="1:67">
      <c r="B535" s="728" t="s">
        <v>1238</v>
      </c>
      <c r="C535" s="60"/>
      <c r="D535" s="640" t="s">
        <v>799</v>
      </c>
      <c r="E535" s="667" t="s">
        <v>1312</v>
      </c>
      <c r="F535" s="692"/>
      <c r="G535" s="973" t="s">
        <v>783</v>
      </c>
      <c r="H535" s="973" t="s">
        <v>783</v>
      </c>
      <c r="I535" s="973" t="s">
        <v>783</v>
      </c>
      <c r="J535" s="973" t="s">
        <v>783</v>
      </c>
      <c r="K535" s="973" t="s">
        <v>783</v>
      </c>
      <c r="L535" s="973" t="s">
        <v>783</v>
      </c>
      <c r="M535" s="973" t="s">
        <v>783</v>
      </c>
      <c r="N535" s="973" t="s">
        <v>783</v>
      </c>
      <c r="O535" s="973" t="s">
        <v>783</v>
      </c>
      <c r="P535" s="973" t="s">
        <v>783</v>
      </c>
      <c r="Q535" s="973" t="s">
        <v>783</v>
      </c>
      <c r="R535" s="973" t="s">
        <v>783</v>
      </c>
      <c r="S535" s="973" t="s">
        <v>783</v>
      </c>
      <c r="T535" s="973" t="s">
        <v>783</v>
      </c>
      <c r="U535" s="973" t="s">
        <v>783</v>
      </c>
      <c r="V535" s="973" t="s">
        <v>783</v>
      </c>
      <c r="W535" s="973" t="s">
        <v>783</v>
      </c>
      <c r="X535" s="973" t="s">
        <v>783</v>
      </c>
      <c r="Y535" s="973" t="s">
        <v>783</v>
      </c>
      <c r="Z535" s="973" t="s">
        <v>783</v>
      </c>
      <c r="AA535" s="973" t="s">
        <v>783</v>
      </c>
      <c r="AB535" s="973" t="s">
        <v>783</v>
      </c>
      <c r="AC535" s="973" t="s">
        <v>783</v>
      </c>
      <c r="AD535" s="973" t="s">
        <v>783</v>
      </c>
      <c r="AE535" s="973" t="s">
        <v>783</v>
      </c>
      <c r="AF535" s="973" t="s">
        <v>783</v>
      </c>
      <c r="AG535" s="973" t="s">
        <v>783</v>
      </c>
      <c r="AH535" s="973" t="s">
        <v>783</v>
      </c>
      <c r="AI535" s="973" t="s">
        <v>783</v>
      </c>
      <c r="AJ535" s="973" t="s">
        <v>783</v>
      </c>
      <c r="AK535" s="973" t="s">
        <v>783</v>
      </c>
      <c r="AL535" s="973" t="s">
        <v>783</v>
      </c>
      <c r="AM535" s="973" t="s">
        <v>783</v>
      </c>
      <c r="AN535" s="973" t="s">
        <v>783</v>
      </c>
      <c r="AO535" s="973" t="s">
        <v>783</v>
      </c>
      <c r="AP535" s="973" t="s">
        <v>783</v>
      </c>
      <c r="AQ535" s="973" t="s">
        <v>783</v>
      </c>
      <c r="AR535" s="973" t="s">
        <v>783</v>
      </c>
      <c r="AS535" s="973" t="s">
        <v>783</v>
      </c>
      <c r="AT535" s="973" t="s">
        <v>783</v>
      </c>
      <c r="AU535" s="973" t="s">
        <v>783</v>
      </c>
      <c r="AV535" s="973" t="s">
        <v>783</v>
      </c>
      <c r="AW535" s="973" t="s">
        <v>783</v>
      </c>
      <c r="AX535" s="973" t="s">
        <v>783</v>
      </c>
      <c r="AY535" s="973" t="s">
        <v>783</v>
      </c>
      <c r="AZ535" s="973" t="s">
        <v>783</v>
      </c>
      <c r="BA535" s="973" t="s">
        <v>783</v>
      </c>
      <c r="BB535" s="973" t="s">
        <v>783</v>
      </c>
      <c r="BC535" s="973" t="s">
        <v>783</v>
      </c>
      <c r="BD535" s="973" t="s">
        <v>783</v>
      </c>
      <c r="BE535" s="973" t="s">
        <v>783</v>
      </c>
      <c r="BF535" s="973" t="s">
        <v>783</v>
      </c>
      <c r="BG535" s="973" t="s">
        <v>783</v>
      </c>
      <c r="BH535" s="973" t="s">
        <v>783</v>
      </c>
      <c r="BI535" s="973" t="s">
        <v>783</v>
      </c>
      <c r="BJ535" s="973" t="s">
        <v>783</v>
      </c>
      <c r="BK535" s="973" t="s">
        <v>783</v>
      </c>
      <c r="BL535" s="973" t="s">
        <v>783</v>
      </c>
      <c r="BM535" s="973" t="s">
        <v>783</v>
      </c>
      <c r="BN535" s="973" t="s">
        <v>783</v>
      </c>
      <c r="BO535" s="973" t="s">
        <v>783</v>
      </c>
    </row>
    <row r="536" spans="1:67" ht="13.5" thickBot="1">
      <c r="G536" s="856"/>
      <c r="H536" s="856"/>
      <c r="I536" s="856"/>
      <c r="J536" s="856"/>
      <c r="K536" s="856"/>
      <c r="L536" s="856"/>
      <c r="M536" s="856"/>
      <c r="N536" s="856"/>
      <c r="O536" s="856"/>
      <c r="P536" s="856"/>
      <c r="Q536" s="856"/>
      <c r="R536" s="856"/>
      <c r="S536" s="856"/>
      <c r="T536" s="856"/>
      <c r="U536" s="856"/>
      <c r="V536" s="856"/>
      <c r="W536" s="856"/>
      <c r="X536" s="856"/>
      <c r="Y536" s="856"/>
      <c r="Z536" s="856"/>
      <c r="AA536" s="856"/>
      <c r="AB536" s="856"/>
      <c r="AC536" s="856"/>
      <c r="AD536" s="856"/>
      <c r="AE536" s="856"/>
      <c r="AF536" s="856"/>
      <c r="AG536" s="856"/>
      <c r="AH536" s="856"/>
      <c r="AI536" s="856"/>
      <c r="AJ536" s="856"/>
      <c r="AK536" s="856"/>
      <c r="AL536" s="856"/>
      <c r="AM536" s="856"/>
      <c r="AN536" s="856"/>
      <c r="AO536" s="856"/>
      <c r="AP536" s="856"/>
      <c r="AQ536" s="856"/>
      <c r="AR536" s="856"/>
      <c r="AS536" s="856"/>
      <c r="AT536" s="856"/>
      <c r="AU536" s="856"/>
      <c r="AV536" s="856"/>
      <c r="AW536" s="856"/>
      <c r="AX536" s="856"/>
      <c r="AY536" s="856"/>
      <c r="AZ536" s="856"/>
      <c r="BA536" s="856"/>
      <c r="BB536" s="856"/>
      <c r="BC536" s="856"/>
      <c r="BD536" s="856"/>
      <c r="BE536" s="856"/>
      <c r="BF536" s="856"/>
      <c r="BG536" s="856"/>
      <c r="BH536" s="856"/>
      <c r="BI536" s="856"/>
      <c r="BJ536" s="856"/>
      <c r="BK536" s="856"/>
      <c r="BL536" s="856"/>
      <c r="BM536" s="856"/>
      <c r="BN536" s="856"/>
      <c r="BO536" s="856"/>
    </row>
    <row r="537" spans="1:67" ht="15" thickBot="1">
      <c r="B537" s="17" t="s">
        <v>811</v>
      </c>
      <c r="C537" s="781"/>
      <c r="D537" s="781"/>
      <c r="E537" s="813"/>
      <c r="F537" s="814"/>
      <c r="G537" s="147">
        <f t="shared" ref="G537:BO537" si="467">G$7</f>
        <v>1990</v>
      </c>
      <c r="H537" s="147">
        <f t="shared" si="467"/>
        <v>1991</v>
      </c>
      <c r="I537" s="147">
        <f t="shared" si="467"/>
        <v>1992</v>
      </c>
      <c r="J537" s="147">
        <f t="shared" si="467"/>
        <v>1993</v>
      </c>
      <c r="K537" s="147">
        <f t="shared" si="467"/>
        <v>1994</v>
      </c>
      <c r="L537" s="147">
        <f t="shared" si="467"/>
        <v>1995</v>
      </c>
      <c r="M537" s="147">
        <f t="shared" si="467"/>
        <v>1996</v>
      </c>
      <c r="N537" s="147">
        <f t="shared" si="467"/>
        <v>1997</v>
      </c>
      <c r="O537" s="147">
        <f t="shared" si="467"/>
        <v>1998</v>
      </c>
      <c r="P537" s="147">
        <f t="shared" si="467"/>
        <v>1999</v>
      </c>
      <c r="Q537" s="147">
        <f t="shared" si="467"/>
        <v>2000</v>
      </c>
      <c r="R537" s="147">
        <f t="shared" si="467"/>
        <v>2001</v>
      </c>
      <c r="S537" s="147">
        <f t="shared" si="467"/>
        <v>2002</v>
      </c>
      <c r="T537" s="147">
        <f t="shared" si="467"/>
        <v>2003</v>
      </c>
      <c r="U537" s="147">
        <f t="shared" si="467"/>
        <v>2004</v>
      </c>
      <c r="V537" s="147">
        <f t="shared" si="467"/>
        <v>2005</v>
      </c>
      <c r="W537" s="147">
        <f t="shared" si="467"/>
        <v>2006</v>
      </c>
      <c r="X537" s="147">
        <f t="shared" si="467"/>
        <v>2007</v>
      </c>
      <c r="Y537" s="147">
        <f t="shared" si="467"/>
        <v>2008</v>
      </c>
      <c r="Z537" s="147">
        <f t="shared" si="467"/>
        <v>2009</v>
      </c>
      <c r="AA537" s="147">
        <f t="shared" si="467"/>
        <v>2010</v>
      </c>
      <c r="AB537" s="147">
        <f t="shared" si="467"/>
        <v>2011</v>
      </c>
      <c r="AC537" s="147">
        <f t="shared" si="467"/>
        <v>2012</v>
      </c>
      <c r="AD537" s="147">
        <f t="shared" si="467"/>
        <v>2013</v>
      </c>
      <c r="AE537" s="147">
        <f t="shared" si="467"/>
        <v>2014</v>
      </c>
      <c r="AF537" s="147">
        <f t="shared" si="467"/>
        <v>2015</v>
      </c>
      <c r="AG537" s="147">
        <f t="shared" si="467"/>
        <v>2016</v>
      </c>
      <c r="AH537" s="147">
        <f t="shared" si="467"/>
        <v>2017</v>
      </c>
      <c r="AI537" s="147">
        <f t="shared" si="467"/>
        <v>2018</v>
      </c>
      <c r="AJ537" s="147">
        <f t="shared" si="467"/>
        <v>2019</v>
      </c>
      <c r="AK537" s="147">
        <f t="shared" si="467"/>
        <v>2020</v>
      </c>
      <c r="AL537" s="147">
        <f t="shared" si="467"/>
        <v>2021</v>
      </c>
      <c r="AM537" s="147">
        <f t="shared" si="467"/>
        <v>2022</v>
      </c>
      <c r="AN537" s="147">
        <f t="shared" si="467"/>
        <v>2023</v>
      </c>
      <c r="AO537" s="147">
        <f t="shared" si="467"/>
        <v>2024</v>
      </c>
      <c r="AP537" s="147">
        <f t="shared" si="467"/>
        <v>2025</v>
      </c>
      <c r="AQ537" s="147">
        <f t="shared" si="467"/>
        <v>2026</v>
      </c>
      <c r="AR537" s="147">
        <f t="shared" si="467"/>
        <v>2027</v>
      </c>
      <c r="AS537" s="147">
        <f t="shared" si="467"/>
        <v>2028</v>
      </c>
      <c r="AT537" s="147">
        <f t="shared" si="467"/>
        <v>2029</v>
      </c>
      <c r="AU537" s="147">
        <f t="shared" si="467"/>
        <v>2030</v>
      </c>
      <c r="AV537" s="147">
        <f t="shared" si="467"/>
        <v>2031</v>
      </c>
      <c r="AW537" s="147">
        <f t="shared" si="467"/>
        <v>2032</v>
      </c>
      <c r="AX537" s="147">
        <f t="shared" si="467"/>
        <v>2033</v>
      </c>
      <c r="AY537" s="147">
        <f t="shared" si="467"/>
        <v>2034</v>
      </c>
      <c r="AZ537" s="147">
        <f t="shared" si="467"/>
        <v>2035</v>
      </c>
      <c r="BA537" s="147">
        <f t="shared" si="467"/>
        <v>2036</v>
      </c>
      <c r="BB537" s="147">
        <f t="shared" si="467"/>
        <v>2037</v>
      </c>
      <c r="BC537" s="147">
        <f t="shared" si="467"/>
        <v>2038</v>
      </c>
      <c r="BD537" s="147">
        <f t="shared" si="467"/>
        <v>2039</v>
      </c>
      <c r="BE537" s="147">
        <f t="shared" si="467"/>
        <v>2040</v>
      </c>
      <c r="BF537" s="147">
        <f t="shared" si="467"/>
        <v>2041</v>
      </c>
      <c r="BG537" s="147">
        <f t="shared" si="467"/>
        <v>2042</v>
      </c>
      <c r="BH537" s="147">
        <f t="shared" si="467"/>
        <v>2043</v>
      </c>
      <c r="BI537" s="147">
        <f t="shared" si="467"/>
        <v>2044</v>
      </c>
      <c r="BJ537" s="147">
        <f t="shared" si="467"/>
        <v>2045</v>
      </c>
      <c r="BK537" s="147">
        <f t="shared" si="467"/>
        <v>2046</v>
      </c>
      <c r="BL537" s="147">
        <f t="shared" si="467"/>
        <v>2047</v>
      </c>
      <c r="BM537" s="147">
        <f t="shared" si="467"/>
        <v>2048</v>
      </c>
      <c r="BN537" s="147">
        <f t="shared" si="467"/>
        <v>2049</v>
      </c>
      <c r="BO537" s="147">
        <f t="shared" si="467"/>
        <v>2050</v>
      </c>
    </row>
    <row r="538" spans="1:67" s="15" customFormat="1" ht="12.75" customHeight="1">
      <c r="A538" s="763"/>
      <c r="B538" s="786">
        <v>331</v>
      </c>
      <c r="C538" s="58" t="s">
        <v>1149</v>
      </c>
      <c r="D538" s="689"/>
      <c r="E538" s="667" t="s">
        <v>151</v>
      </c>
      <c r="F538" s="709"/>
      <c r="G538" s="158" t="str">
        <f>IF(OR(COUNTBLANK(G539:G541)=3,G539="SUM"),"",SUM(G539:G541))</f>
        <v/>
      </c>
      <c r="H538" s="158" t="str">
        <f t="shared" ref="H538:AF538" si="468">IF(OR(COUNTBLANK(H539:H541)=3,H539="SUM"),"",SUM(H539:H541))</f>
        <v/>
      </c>
      <c r="I538" s="158" t="str">
        <f t="shared" si="468"/>
        <v/>
      </c>
      <c r="J538" s="158" t="str">
        <f t="shared" si="468"/>
        <v/>
      </c>
      <c r="K538" s="158" t="str">
        <f t="shared" si="468"/>
        <v/>
      </c>
      <c r="L538" s="158" t="str">
        <f t="shared" si="468"/>
        <v/>
      </c>
      <c r="M538" s="158" t="str">
        <f t="shared" si="468"/>
        <v/>
      </c>
      <c r="N538" s="158" t="str">
        <f t="shared" si="468"/>
        <v/>
      </c>
      <c r="O538" s="158" t="str">
        <f t="shared" si="468"/>
        <v/>
      </c>
      <c r="P538" s="158" t="str">
        <f t="shared" si="468"/>
        <v/>
      </c>
      <c r="Q538" s="158" t="str">
        <f t="shared" si="468"/>
        <v/>
      </c>
      <c r="R538" s="158" t="str">
        <f t="shared" si="468"/>
        <v/>
      </c>
      <c r="S538" s="158" t="str">
        <f t="shared" si="468"/>
        <v/>
      </c>
      <c r="T538" s="158" t="str">
        <f t="shared" si="468"/>
        <v/>
      </c>
      <c r="U538" s="158" t="str">
        <f t="shared" si="468"/>
        <v/>
      </c>
      <c r="V538" s="158" t="str">
        <f t="shared" si="468"/>
        <v/>
      </c>
      <c r="W538" s="158" t="str">
        <f t="shared" si="468"/>
        <v/>
      </c>
      <c r="X538" s="158" t="str">
        <f t="shared" si="468"/>
        <v/>
      </c>
      <c r="Y538" s="158" t="str">
        <f t="shared" si="468"/>
        <v/>
      </c>
      <c r="Z538" s="158" t="str">
        <f t="shared" si="468"/>
        <v/>
      </c>
      <c r="AA538" s="158" t="str">
        <f t="shared" si="468"/>
        <v/>
      </c>
      <c r="AB538" s="158" t="str">
        <f t="shared" si="468"/>
        <v/>
      </c>
      <c r="AC538" s="158" t="str">
        <f t="shared" si="468"/>
        <v/>
      </c>
      <c r="AD538" s="158" t="str">
        <f t="shared" si="468"/>
        <v/>
      </c>
      <c r="AE538" s="158" t="str">
        <f t="shared" si="468"/>
        <v/>
      </c>
      <c r="AF538" s="158" t="str">
        <f t="shared" si="468"/>
        <v/>
      </c>
      <c r="AG538" s="158" t="str">
        <f t="shared" ref="AG538:AP538" si="469">IF(OR(COUNTBLANK(AG539:AG541)=3,AG539="SUM"),"",SUM(AG539:AG541))</f>
        <v/>
      </c>
      <c r="AH538" s="158" t="str">
        <f t="shared" si="469"/>
        <v/>
      </c>
      <c r="AI538" s="158" t="str">
        <f t="shared" si="469"/>
        <v/>
      </c>
      <c r="AJ538" s="158" t="str">
        <f t="shared" si="469"/>
        <v/>
      </c>
      <c r="AK538" s="158" t="str">
        <f t="shared" si="469"/>
        <v/>
      </c>
      <c r="AL538" s="158" t="str">
        <f t="shared" si="469"/>
        <v/>
      </c>
      <c r="AM538" s="158" t="str">
        <f t="shared" si="469"/>
        <v/>
      </c>
      <c r="AN538" s="158" t="str">
        <f t="shared" si="469"/>
        <v/>
      </c>
      <c r="AO538" s="158" t="str">
        <f t="shared" si="469"/>
        <v/>
      </c>
      <c r="AP538" s="158" t="str">
        <f t="shared" si="469"/>
        <v/>
      </c>
      <c r="AQ538" s="158" t="str">
        <f t="shared" ref="AQ538:BO538" si="470">IF(OR(COUNTBLANK(AQ539:AQ541)=3,AQ539="SUM"),"",SUM(AQ539:AQ541))</f>
        <v/>
      </c>
      <c r="AR538" s="158" t="str">
        <f t="shared" si="470"/>
        <v/>
      </c>
      <c r="AS538" s="158" t="str">
        <f t="shared" si="470"/>
        <v/>
      </c>
      <c r="AT538" s="158" t="str">
        <f t="shared" si="470"/>
        <v/>
      </c>
      <c r="AU538" s="158" t="str">
        <f t="shared" si="470"/>
        <v/>
      </c>
      <c r="AV538" s="158" t="str">
        <f t="shared" si="470"/>
        <v/>
      </c>
      <c r="AW538" s="158" t="str">
        <f t="shared" si="470"/>
        <v/>
      </c>
      <c r="AX538" s="158" t="str">
        <f t="shared" si="470"/>
        <v/>
      </c>
      <c r="AY538" s="158" t="str">
        <f t="shared" si="470"/>
        <v/>
      </c>
      <c r="AZ538" s="158" t="str">
        <f t="shared" si="470"/>
        <v/>
      </c>
      <c r="BA538" s="158" t="str">
        <f t="shared" si="470"/>
        <v/>
      </c>
      <c r="BB538" s="158" t="str">
        <f t="shared" si="470"/>
        <v/>
      </c>
      <c r="BC538" s="158" t="str">
        <f t="shared" si="470"/>
        <v/>
      </c>
      <c r="BD538" s="158" t="str">
        <f t="shared" si="470"/>
        <v/>
      </c>
      <c r="BE538" s="158" t="str">
        <f t="shared" si="470"/>
        <v/>
      </c>
      <c r="BF538" s="158" t="str">
        <f t="shared" si="470"/>
        <v/>
      </c>
      <c r="BG538" s="158" t="str">
        <f t="shared" si="470"/>
        <v/>
      </c>
      <c r="BH538" s="158" t="str">
        <f t="shared" si="470"/>
        <v/>
      </c>
      <c r="BI538" s="158" t="str">
        <f t="shared" si="470"/>
        <v/>
      </c>
      <c r="BJ538" s="158" t="str">
        <f t="shared" si="470"/>
        <v/>
      </c>
      <c r="BK538" s="158" t="str">
        <f t="shared" si="470"/>
        <v/>
      </c>
      <c r="BL538" s="158" t="str">
        <f t="shared" si="470"/>
        <v/>
      </c>
      <c r="BM538" s="158" t="str">
        <f t="shared" si="470"/>
        <v/>
      </c>
      <c r="BN538" s="158" t="str">
        <f t="shared" si="470"/>
        <v/>
      </c>
      <c r="BO538" s="158" t="str">
        <f t="shared" si="470"/>
        <v/>
      </c>
    </row>
    <row r="539" spans="1:67" ht="12.75" customHeight="1">
      <c r="A539" s="15"/>
      <c r="B539" s="728" t="s">
        <v>849</v>
      </c>
      <c r="C539" s="60"/>
      <c r="D539" s="686" t="s">
        <v>397</v>
      </c>
      <c r="E539" s="667" t="s">
        <v>151</v>
      </c>
      <c r="F539" s="838"/>
      <c r="G539" s="973" t="s">
        <v>783</v>
      </c>
      <c r="H539" s="973" t="s">
        <v>783</v>
      </c>
      <c r="I539" s="973" t="s">
        <v>783</v>
      </c>
      <c r="J539" s="973" t="s">
        <v>783</v>
      </c>
      <c r="K539" s="973" t="s">
        <v>783</v>
      </c>
      <c r="L539" s="973" t="s">
        <v>783</v>
      </c>
      <c r="M539" s="973" t="s">
        <v>783</v>
      </c>
      <c r="N539" s="973" t="s">
        <v>783</v>
      </c>
      <c r="O539" s="973" t="s">
        <v>783</v>
      </c>
      <c r="P539" s="973" t="s">
        <v>783</v>
      </c>
      <c r="Q539" s="973" t="s">
        <v>783</v>
      </c>
      <c r="R539" s="973" t="s">
        <v>783</v>
      </c>
      <c r="S539" s="973" t="s">
        <v>783</v>
      </c>
      <c r="T539" s="973" t="s">
        <v>783</v>
      </c>
      <c r="U539" s="973" t="s">
        <v>783</v>
      </c>
      <c r="V539" s="973" t="s">
        <v>783</v>
      </c>
      <c r="W539" s="973" t="s">
        <v>783</v>
      </c>
      <c r="X539" s="973" t="s">
        <v>783</v>
      </c>
      <c r="Y539" s="973" t="s">
        <v>783</v>
      </c>
      <c r="Z539" s="973" t="s">
        <v>783</v>
      </c>
      <c r="AA539" s="973" t="s">
        <v>783</v>
      </c>
      <c r="AB539" s="973" t="s">
        <v>783</v>
      </c>
      <c r="AC539" s="973" t="s">
        <v>783</v>
      </c>
      <c r="AD539" s="973" t="s">
        <v>783</v>
      </c>
      <c r="AE539" s="973" t="s">
        <v>783</v>
      </c>
      <c r="AF539" s="973" t="s">
        <v>783</v>
      </c>
      <c r="AG539" s="973" t="s">
        <v>783</v>
      </c>
      <c r="AH539" s="973" t="s">
        <v>783</v>
      </c>
      <c r="AI539" s="973" t="s">
        <v>783</v>
      </c>
      <c r="AJ539" s="973" t="s">
        <v>783</v>
      </c>
      <c r="AK539" s="973" t="s">
        <v>783</v>
      </c>
      <c r="AL539" s="973" t="s">
        <v>783</v>
      </c>
      <c r="AM539" s="973" t="s">
        <v>783</v>
      </c>
      <c r="AN539" s="973" t="s">
        <v>783</v>
      </c>
      <c r="AO539" s="973" t="s">
        <v>783</v>
      </c>
      <c r="AP539" s="973" t="s">
        <v>783</v>
      </c>
      <c r="AQ539" s="973" t="s">
        <v>783</v>
      </c>
      <c r="AR539" s="973" t="s">
        <v>783</v>
      </c>
      <c r="AS539" s="973" t="s">
        <v>783</v>
      </c>
      <c r="AT539" s="973" t="s">
        <v>783</v>
      </c>
      <c r="AU539" s="973" t="s">
        <v>783</v>
      </c>
      <c r="AV539" s="973" t="s">
        <v>783</v>
      </c>
      <c r="AW539" s="973" t="s">
        <v>783</v>
      </c>
      <c r="AX539" s="973" t="s">
        <v>783</v>
      </c>
      <c r="AY539" s="973" t="s">
        <v>783</v>
      </c>
      <c r="AZ539" s="973" t="s">
        <v>783</v>
      </c>
      <c r="BA539" s="973" t="s">
        <v>783</v>
      </c>
      <c r="BB539" s="973" t="s">
        <v>783</v>
      </c>
      <c r="BC539" s="973" t="s">
        <v>783</v>
      </c>
      <c r="BD539" s="973" t="s">
        <v>783</v>
      </c>
      <c r="BE539" s="973" t="s">
        <v>783</v>
      </c>
      <c r="BF539" s="973" t="s">
        <v>783</v>
      </c>
      <c r="BG539" s="973" t="s">
        <v>783</v>
      </c>
      <c r="BH539" s="973" t="s">
        <v>783</v>
      </c>
      <c r="BI539" s="973" t="s">
        <v>783</v>
      </c>
      <c r="BJ539" s="973" t="s">
        <v>783</v>
      </c>
      <c r="BK539" s="973" t="s">
        <v>783</v>
      </c>
      <c r="BL539" s="973" t="s">
        <v>783</v>
      </c>
      <c r="BM539" s="973" t="s">
        <v>783</v>
      </c>
      <c r="BN539" s="973" t="s">
        <v>783</v>
      </c>
      <c r="BO539" s="973" t="s">
        <v>783</v>
      </c>
    </row>
    <row r="540" spans="1:67" ht="12.75" customHeight="1">
      <c r="B540" s="728" t="s">
        <v>1277</v>
      </c>
      <c r="C540" s="60"/>
      <c r="D540" s="686" t="s">
        <v>32</v>
      </c>
      <c r="E540" s="667" t="s">
        <v>151</v>
      </c>
      <c r="F540" s="838"/>
      <c r="G540" s="973" t="s">
        <v>783</v>
      </c>
      <c r="H540" s="973" t="s">
        <v>783</v>
      </c>
      <c r="I540" s="973" t="s">
        <v>783</v>
      </c>
      <c r="J540" s="973" t="s">
        <v>783</v>
      </c>
      <c r="K540" s="973" t="s">
        <v>783</v>
      </c>
      <c r="L540" s="973" t="s">
        <v>783</v>
      </c>
      <c r="M540" s="973" t="s">
        <v>783</v>
      </c>
      <c r="N540" s="973" t="s">
        <v>783</v>
      </c>
      <c r="O540" s="973" t="s">
        <v>783</v>
      </c>
      <c r="P540" s="973" t="s">
        <v>783</v>
      </c>
      <c r="Q540" s="973" t="s">
        <v>783</v>
      </c>
      <c r="R540" s="973" t="s">
        <v>783</v>
      </c>
      <c r="S540" s="973" t="s">
        <v>783</v>
      </c>
      <c r="T540" s="973" t="s">
        <v>783</v>
      </c>
      <c r="U540" s="973" t="s">
        <v>783</v>
      </c>
      <c r="V540" s="973" t="s">
        <v>783</v>
      </c>
      <c r="W540" s="973" t="s">
        <v>783</v>
      </c>
      <c r="X540" s="973" t="s">
        <v>783</v>
      </c>
      <c r="Y540" s="973" t="s">
        <v>783</v>
      </c>
      <c r="Z540" s="973" t="s">
        <v>783</v>
      </c>
      <c r="AA540" s="973" t="s">
        <v>783</v>
      </c>
      <c r="AB540" s="973" t="s">
        <v>783</v>
      </c>
      <c r="AC540" s="973" t="s">
        <v>783</v>
      </c>
      <c r="AD540" s="973" t="s">
        <v>783</v>
      </c>
      <c r="AE540" s="973" t="s">
        <v>783</v>
      </c>
      <c r="AF540" s="973" t="s">
        <v>783</v>
      </c>
      <c r="AG540" s="973" t="s">
        <v>783</v>
      </c>
      <c r="AH540" s="973" t="s">
        <v>783</v>
      </c>
      <c r="AI540" s="973" t="s">
        <v>783</v>
      </c>
      <c r="AJ540" s="973" t="s">
        <v>783</v>
      </c>
      <c r="AK540" s="973" t="s">
        <v>783</v>
      </c>
      <c r="AL540" s="973" t="s">
        <v>783</v>
      </c>
      <c r="AM540" s="973" t="s">
        <v>783</v>
      </c>
      <c r="AN540" s="973" t="s">
        <v>783</v>
      </c>
      <c r="AO540" s="973" t="s">
        <v>783</v>
      </c>
      <c r="AP540" s="973" t="s">
        <v>783</v>
      </c>
      <c r="AQ540" s="973" t="s">
        <v>783</v>
      </c>
      <c r="AR540" s="973" t="s">
        <v>783</v>
      </c>
      <c r="AS540" s="973" t="s">
        <v>783</v>
      </c>
      <c r="AT540" s="973" t="s">
        <v>783</v>
      </c>
      <c r="AU540" s="973" t="s">
        <v>783</v>
      </c>
      <c r="AV540" s="973" t="s">
        <v>783</v>
      </c>
      <c r="AW540" s="973" t="s">
        <v>783</v>
      </c>
      <c r="AX540" s="973" t="s">
        <v>783</v>
      </c>
      <c r="AY540" s="973" t="s">
        <v>783</v>
      </c>
      <c r="AZ540" s="973" t="s">
        <v>783</v>
      </c>
      <c r="BA540" s="973" t="s">
        <v>783</v>
      </c>
      <c r="BB540" s="973" t="s">
        <v>783</v>
      </c>
      <c r="BC540" s="973" t="s">
        <v>783</v>
      </c>
      <c r="BD540" s="973" t="s">
        <v>783</v>
      </c>
      <c r="BE540" s="973" t="s">
        <v>783</v>
      </c>
      <c r="BF540" s="973" t="s">
        <v>783</v>
      </c>
      <c r="BG540" s="973" t="s">
        <v>783</v>
      </c>
      <c r="BH540" s="973" t="s">
        <v>783</v>
      </c>
      <c r="BI540" s="973" t="s">
        <v>783</v>
      </c>
      <c r="BJ540" s="973" t="s">
        <v>783</v>
      </c>
      <c r="BK540" s="973" t="s">
        <v>783</v>
      </c>
      <c r="BL540" s="973" t="s">
        <v>783</v>
      </c>
      <c r="BM540" s="973" t="s">
        <v>783</v>
      </c>
      <c r="BN540" s="973" t="s">
        <v>783</v>
      </c>
      <c r="BO540" s="973" t="s">
        <v>783</v>
      </c>
    </row>
    <row r="541" spans="1:67" ht="12.75" customHeight="1">
      <c r="B541" s="728" t="s">
        <v>1046</v>
      </c>
      <c r="C541" s="668"/>
      <c r="D541" s="669" t="s">
        <v>1306</v>
      </c>
      <c r="E541" s="667" t="s">
        <v>151</v>
      </c>
      <c r="F541" s="692"/>
      <c r="G541" s="973" t="s">
        <v>783</v>
      </c>
      <c r="H541" s="973" t="s">
        <v>783</v>
      </c>
      <c r="I541" s="973" t="s">
        <v>783</v>
      </c>
      <c r="J541" s="973" t="s">
        <v>783</v>
      </c>
      <c r="K541" s="973" t="s">
        <v>783</v>
      </c>
      <c r="L541" s="973" t="s">
        <v>783</v>
      </c>
      <c r="M541" s="973" t="s">
        <v>783</v>
      </c>
      <c r="N541" s="973" t="s">
        <v>783</v>
      </c>
      <c r="O541" s="973" t="s">
        <v>783</v>
      </c>
      <c r="P541" s="973" t="s">
        <v>783</v>
      </c>
      <c r="Q541" s="973" t="s">
        <v>783</v>
      </c>
      <c r="R541" s="973" t="s">
        <v>783</v>
      </c>
      <c r="S541" s="973" t="s">
        <v>783</v>
      </c>
      <c r="T541" s="973" t="s">
        <v>783</v>
      </c>
      <c r="U541" s="973" t="s">
        <v>783</v>
      </c>
      <c r="V541" s="973" t="s">
        <v>783</v>
      </c>
      <c r="W541" s="973" t="s">
        <v>783</v>
      </c>
      <c r="X541" s="973" t="s">
        <v>783</v>
      </c>
      <c r="Y541" s="973" t="s">
        <v>783</v>
      </c>
      <c r="Z541" s="973" t="s">
        <v>783</v>
      </c>
      <c r="AA541" s="973" t="s">
        <v>783</v>
      </c>
      <c r="AB541" s="973" t="s">
        <v>783</v>
      </c>
      <c r="AC541" s="973" t="s">
        <v>783</v>
      </c>
      <c r="AD541" s="973" t="s">
        <v>783</v>
      </c>
      <c r="AE541" s="973" t="s">
        <v>783</v>
      </c>
      <c r="AF541" s="973" t="s">
        <v>783</v>
      </c>
      <c r="AG541" s="973" t="s">
        <v>783</v>
      </c>
      <c r="AH541" s="973" t="s">
        <v>783</v>
      </c>
      <c r="AI541" s="973" t="s">
        <v>783</v>
      </c>
      <c r="AJ541" s="973" t="s">
        <v>783</v>
      </c>
      <c r="AK541" s="973" t="s">
        <v>783</v>
      </c>
      <c r="AL541" s="973" t="s">
        <v>783</v>
      </c>
      <c r="AM541" s="973" t="s">
        <v>783</v>
      </c>
      <c r="AN541" s="973" t="s">
        <v>783</v>
      </c>
      <c r="AO541" s="973" t="s">
        <v>783</v>
      </c>
      <c r="AP541" s="973" t="s">
        <v>783</v>
      </c>
      <c r="AQ541" s="973" t="s">
        <v>783</v>
      </c>
      <c r="AR541" s="973" t="s">
        <v>783</v>
      </c>
      <c r="AS541" s="973" t="s">
        <v>783</v>
      </c>
      <c r="AT541" s="973" t="s">
        <v>783</v>
      </c>
      <c r="AU541" s="973" t="s">
        <v>783</v>
      </c>
      <c r="AV541" s="973" t="s">
        <v>783</v>
      </c>
      <c r="AW541" s="973" t="s">
        <v>783</v>
      </c>
      <c r="AX541" s="973" t="s">
        <v>783</v>
      </c>
      <c r="AY541" s="973" t="s">
        <v>783</v>
      </c>
      <c r="AZ541" s="973" t="s">
        <v>783</v>
      </c>
      <c r="BA541" s="973" t="s">
        <v>783</v>
      </c>
      <c r="BB541" s="973" t="s">
        <v>783</v>
      </c>
      <c r="BC541" s="973" t="s">
        <v>783</v>
      </c>
      <c r="BD541" s="973" t="s">
        <v>783</v>
      </c>
      <c r="BE541" s="973" t="s">
        <v>783</v>
      </c>
      <c r="BF541" s="973" t="s">
        <v>783</v>
      </c>
      <c r="BG541" s="973" t="s">
        <v>783</v>
      </c>
      <c r="BH541" s="973" t="s">
        <v>783</v>
      </c>
      <c r="BI541" s="973" t="s">
        <v>783</v>
      </c>
      <c r="BJ541" s="973" t="s">
        <v>783</v>
      </c>
      <c r="BK541" s="973" t="s">
        <v>783</v>
      </c>
      <c r="BL541" s="973" t="s">
        <v>783</v>
      </c>
      <c r="BM541" s="973" t="s">
        <v>783</v>
      </c>
      <c r="BN541" s="973" t="s">
        <v>783</v>
      </c>
      <c r="BO541" s="973" t="s">
        <v>783</v>
      </c>
    </row>
    <row r="542" spans="1:67" ht="12.75" customHeight="1">
      <c r="B542" s="728" t="s">
        <v>1181</v>
      </c>
      <c r="C542" s="58" t="s">
        <v>1180</v>
      </c>
      <c r="D542" s="689"/>
      <c r="E542" s="667" t="s">
        <v>151</v>
      </c>
      <c r="F542" s="692"/>
      <c r="G542" s="976" t="str">
        <f>IF(G543="SUM","",G543)</f>
        <v/>
      </c>
      <c r="H542" s="976" t="str">
        <f t="shared" ref="H542:BO542" si="471">IF(H543="SUM","",H543)</f>
        <v/>
      </c>
      <c r="I542" s="976" t="str">
        <f t="shared" si="471"/>
        <v/>
      </c>
      <c r="J542" s="976" t="str">
        <f t="shared" si="471"/>
        <v/>
      </c>
      <c r="K542" s="976" t="str">
        <f t="shared" si="471"/>
        <v/>
      </c>
      <c r="L542" s="976" t="str">
        <f t="shared" si="471"/>
        <v/>
      </c>
      <c r="M542" s="976" t="str">
        <f t="shared" si="471"/>
        <v/>
      </c>
      <c r="N542" s="976" t="str">
        <f t="shared" si="471"/>
        <v/>
      </c>
      <c r="O542" s="976" t="str">
        <f t="shared" si="471"/>
        <v/>
      </c>
      <c r="P542" s="976" t="str">
        <f t="shared" si="471"/>
        <v/>
      </c>
      <c r="Q542" s="976" t="str">
        <f t="shared" si="471"/>
        <v/>
      </c>
      <c r="R542" s="976" t="str">
        <f t="shared" si="471"/>
        <v/>
      </c>
      <c r="S542" s="976" t="str">
        <f t="shared" si="471"/>
        <v/>
      </c>
      <c r="T542" s="976" t="str">
        <f t="shared" si="471"/>
        <v/>
      </c>
      <c r="U542" s="976" t="str">
        <f t="shared" si="471"/>
        <v/>
      </c>
      <c r="V542" s="976" t="str">
        <f t="shared" si="471"/>
        <v/>
      </c>
      <c r="W542" s="976" t="str">
        <f t="shared" si="471"/>
        <v/>
      </c>
      <c r="X542" s="976" t="str">
        <f t="shared" si="471"/>
        <v/>
      </c>
      <c r="Y542" s="976" t="str">
        <f t="shared" si="471"/>
        <v/>
      </c>
      <c r="Z542" s="976" t="str">
        <f t="shared" si="471"/>
        <v/>
      </c>
      <c r="AA542" s="976" t="str">
        <f t="shared" si="471"/>
        <v/>
      </c>
      <c r="AB542" s="976" t="str">
        <f t="shared" si="471"/>
        <v/>
      </c>
      <c r="AC542" s="976" t="str">
        <f t="shared" si="471"/>
        <v/>
      </c>
      <c r="AD542" s="976" t="str">
        <f t="shared" si="471"/>
        <v/>
      </c>
      <c r="AE542" s="976" t="str">
        <f t="shared" si="471"/>
        <v/>
      </c>
      <c r="AF542" s="976" t="str">
        <f t="shared" si="471"/>
        <v/>
      </c>
      <c r="AG542" s="976" t="str">
        <f t="shared" si="471"/>
        <v/>
      </c>
      <c r="AH542" s="976" t="str">
        <f t="shared" si="471"/>
        <v/>
      </c>
      <c r="AI542" s="976" t="str">
        <f t="shared" si="471"/>
        <v/>
      </c>
      <c r="AJ542" s="976" t="str">
        <f t="shared" si="471"/>
        <v/>
      </c>
      <c r="AK542" s="976" t="str">
        <f t="shared" si="471"/>
        <v/>
      </c>
      <c r="AL542" s="976" t="str">
        <f t="shared" si="471"/>
        <v/>
      </c>
      <c r="AM542" s="976" t="str">
        <f t="shared" si="471"/>
        <v/>
      </c>
      <c r="AN542" s="976" t="str">
        <f t="shared" si="471"/>
        <v/>
      </c>
      <c r="AO542" s="976" t="str">
        <f t="shared" si="471"/>
        <v/>
      </c>
      <c r="AP542" s="976" t="str">
        <f t="shared" si="471"/>
        <v/>
      </c>
      <c r="AQ542" s="976" t="str">
        <f t="shared" si="471"/>
        <v/>
      </c>
      <c r="AR542" s="976" t="str">
        <f t="shared" si="471"/>
        <v/>
      </c>
      <c r="AS542" s="976" t="str">
        <f t="shared" si="471"/>
        <v/>
      </c>
      <c r="AT542" s="976" t="str">
        <f t="shared" si="471"/>
        <v/>
      </c>
      <c r="AU542" s="976" t="str">
        <f t="shared" si="471"/>
        <v/>
      </c>
      <c r="AV542" s="976" t="str">
        <f t="shared" si="471"/>
        <v/>
      </c>
      <c r="AW542" s="976" t="str">
        <f t="shared" si="471"/>
        <v/>
      </c>
      <c r="AX542" s="976" t="str">
        <f t="shared" si="471"/>
        <v/>
      </c>
      <c r="AY542" s="976" t="str">
        <f t="shared" si="471"/>
        <v/>
      </c>
      <c r="AZ542" s="976" t="str">
        <f t="shared" si="471"/>
        <v/>
      </c>
      <c r="BA542" s="976" t="str">
        <f t="shared" si="471"/>
        <v/>
      </c>
      <c r="BB542" s="976" t="str">
        <f t="shared" si="471"/>
        <v/>
      </c>
      <c r="BC542" s="976" t="str">
        <f t="shared" si="471"/>
        <v/>
      </c>
      <c r="BD542" s="976" t="str">
        <f t="shared" si="471"/>
        <v/>
      </c>
      <c r="BE542" s="976" t="str">
        <f t="shared" si="471"/>
        <v/>
      </c>
      <c r="BF542" s="976" t="str">
        <f t="shared" si="471"/>
        <v/>
      </c>
      <c r="BG542" s="976" t="str">
        <f t="shared" si="471"/>
        <v/>
      </c>
      <c r="BH542" s="976" t="str">
        <f t="shared" si="471"/>
        <v/>
      </c>
      <c r="BI542" s="976" t="str">
        <f t="shared" si="471"/>
        <v/>
      </c>
      <c r="BJ542" s="976" t="str">
        <f t="shared" si="471"/>
        <v/>
      </c>
      <c r="BK542" s="976" t="str">
        <f t="shared" si="471"/>
        <v/>
      </c>
      <c r="BL542" s="976" t="str">
        <f t="shared" si="471"/>
        <v/>
      </c>
      <c r="BM542" s="976" t="str">
        <f t="shared" si="471"/>
        <v/>
      </c>
      <c r="BN542" s="976" t="str">
        <f t="shared" si="471"/>
        <v/>
      </c>
      <c r="BO542" s="976" t="str">
        <f t="shared" si="471"/>
        <v/>
      </c>
    </row>
    <row r="543" spans="1:67" ht="12.75" customHeight="1">
      <c r="B543" s="728" t="s">
        <v>1182</v>
      </c>
      <c r="C543" s="60"/>
      <c r="D543" s="686" t="s">
        <v>398</v>
      </c>
      <c r="E543" s="667" t="s">
        <v>151</v>
      </c>
      <c r="F543" s="692"/>
      <c r="G543" s="973" t="s">
        <v>783</v>
      </c>
      <c r="H543" s="973" t="s">
        <v>783</v>
      </c>
      <c r="I543" s="973" t="s">
        <v>783</v>
      </c>
      <c r="J543" s="973" t="s">
        <v>783</v>
      </c>
      <c r="K543" s="973" t="s">
        <v>783</v>
      </c>
      <c r="L543" s="973" t="s">
        <v>783</v>
      </c>
      <c r="M543" s="973" t="s">
        <v>783</v>
      </c>
      <c r="N543" s="973" t="s">
        <v>783</v>
      </c>
      <c r="O543" s="973" t="s">
        <v>783</v>
      </c>
      <c r="P543" s="973" t="s">
        <v>783</v>
      </c>
      <c r="Q543" s="973" t="s">
        <v>783</v>
      </c>
      <c r="R543" s="973" t="s">
        <v>783</v>
      </c>
      <c r="S543" s="973" t="s">
        <v>783</v>
      </c>
      <c r="T543" s="973" t="s">
        <v>783</v>
      </c>
      <c r="U543" s="973" t="s">
        <v>783</v>
      </c>
      <c r="V543" s="973" t="s">
        <v>783</v>
      </c>
      <c r="W543" s="973" t="s">
        <v>783</v>
      </c>
      <c r="X543" s="973" t="s">
        <v>783</v>
      </c>
      <c r="Y543" s="973" t="s">
        <v>783</v>
      </c>
      <c r="Z543" s="973" t="s">
        <v>783</v>
      </c>
      <c r="AA543" s="973" t="s">
        <v>783</v>
      </c>
      <c r="AB543" s="973" t="s">
        <v>783</v>
      </c>
      <c r="AC543" s="973" t="s">
        <v>783</v>
      </c>
      <c r="AD543" s="973" t="s">
        <v>783</v>
      </c>
      <c r="AE543" s="973" t="s">
        <v>783</v>
      </c>
      <c r="AF543" s="973" t="s">
        <v>783</v>
      </c>
      <c r="AG543" s="973" t="s">
        <v>783</v>
      </c>
      <c r="AH543" s="973" t="s">
        <v>783</v>
      </c>
      <c r="AI543" s="973" t="s">
        <v>783</v>
      </c>
      <c r="AJ543" s="973" t="s">
        <v>783</v>
      </c>
      <c r="AK543" s="973" t="s">
        <v>783</v>
      </c>
      <c r="AL543" s="973" t="s">
        <v>783</v>
      </c>
      <c r="AM543" s="973" t="s">
        <v>783</v>
      </c>
      <c r="AN543" s="973" t="s">
        <v>783</v>
      </c>
      <c r="AO543" s="973" t="s">
        <v>783</v>
      </c>
      <c r="AP543" s="973" t="s">
        <v>783</v>
      </c>
      <c r="AQ543" s="973" t="s">
        <v>783</v>
      </c>
      <c r="AR543" s="973" t="s">
        <v>783</v>
      </c>
      <c r="AS543" s="973" t="s">
        <v>783</v>
      </c>
      <c r="AT543" s="973" t="s">
        <v>783</v>
      </c>
      <c r="AU543" s="973" t="s">
        <v>783</v>
      </c>
      <c r="AV543" s="973" t="s">
        <v>783</v>
      </c>
      <c r="AW543" s="973" t="s">
        <v>783</v>
      </c>
      <c r="AX543" s="973" t="s">
        <v>783</v>
      </c>
      <c r="AY543" s="973" t="s">
        <v>783</v>
      </c>
      <c r="AZ543" s="973" t="s">
        <v>783</v>
      </c>
      <c r="BA543" s="973" t="s">
        <v>783</v>
      </c>
      <c r="BB543" s="973" t="s">
        <v>783</v>
      </c>
      <c r="BC543" s="973" t="s">
        <v>783</v>
      </c>
      <c r="BD543" s="973" t="s">
        <v>783</v>
      </c>
      <c r="BE543" s="973" t="s">
        <v>783</v>
      </c>
      <c r="BF543" s="973" t="s">
        <v>783</v>
      </c>
      <c r="BG543" s="973" t="s">
        <v>783</v>
      </c>
      <c r="BH543" s="973" t="s">
        <v>783</v>
      </c>
      <c r="BI543" s="973" t="s">
        <v>783</v>
      </c>
      <c r="BJ543" s="973" t="s">
        <v>783</v>
      </c>
      <c r="BK543" s="973" t="s">
        <v>783</v>
      </c>
      <c r="BL543" s="973" t="s">
        <v>783</v>
      </c>
      <c r="BM543" s="973" t="s">
        <v>783</v>
      </c>
      <c r="BN543" s="973" t="s">
        <v>783</v>
      </c>
      <c r="BO543" s="973" t="s">
        <v>783</v>
      </c>
    </row>
    <row r="544" spans="1:67" s="15" customFormat="1" ht="12.75" customHeight="1">
      <c r="A544" s="763"/>
      <c r="B544" s="728">
        <v>332</v>
      </c>
      <c r="C544" s="59" t="s">
        <v>69</v>
      </c>
      <c r="D544" s="686"/>
      <c r="E544" s="667" t="s">
        <v>151</v>
      </c>
      <c r="F544" s="709"/>
      <c r="G544" s="154" t="str">
        <f>IF(OR(COUNTBLANK(G545:G547)=3,G545="SUM"),"",SUM(G545:G547))</f>
        <v/>
      </c>
      <c r="H544" s="154" t="str">
        <f t="shared" ref="H544:AF544" si="472">IF(OR(COUNTBLANK(H545:H547)=3,H545="SUM"),"",SUM(H545:H547))</f>
        <v/>
      </c>
      <c r="I544" s="154" t="str">
        <f t="shared" si="472"/>
        <v/>
      </c>
      <c r="J544" s="154" t="str">
        <f t="shared" si="472"/>
        <v/>
      </c>
      <c r="K544" s="154" t="str">
        <f t="shared" si="472"/>
        <v/>
      </c>
      <c r="L544" s="154" t="str">
        <f t="shared" si="472"/>
        <v/>
      </c>
      <c r="M544" s="154" t="str">
        <f t="shared" si="472"/>
        <v/>
      </c>
      <c r="N544" s="154" t="str">
        <f t="shared" si="472"/>
        <v/>
      </c>
      <c r="O544" s="154" t="str">
        <f t="shared" si="472"/>
        <v/>
      </c>
      <c r="P544" s="154" t="str">
        <f t="shared" si="472"/>
        <v/>
      </c>
      <c r="Q544" s="154" t="str">
        <f t="shared" si="472"/>
        <v/>
      </c>
      <c r="R544" s="154" t="str">
        <f t="shared" si="472"/>
        <v/>
      </c>
      <c r="S544" s="154" t="str">
        <f t="shared" si="472"/>
        <v/>
      </c>
      <c r="T544" s="154" t="str">
        <f t="shared" si="472"/>
        <v/>
      </c>
      <c r="U544" s="154" t="str">
        <f t="shared" si="472"/>
        <v/>
      </c>
      <c r="V544" s="154" t="str">
        <f t="shared" si="472"/>
        <v/>
      </c>
      <c r="W544" s="154" t="str">
        <f t="shared" si="472"/>
        <v/>
      </c>
      <c r="X544" s="154" t="str">
        <f t="shared" si="472"/>
        <v/>
      </c>
      <c r="Y544" s="154" t="str">
        <f t="shared" si="472"/>
        <v/>
      </c>
      <c r="Z544" s="154" t="str">
        <f t="shared" si="472"/>
        <v/>
      </c>
      <c r="AA544" s="154" t="str">
        <f t="shared" si="472"/>
        <v/>
      </c>
      <c r="AB544" s="154" t="str">
        <f t="shared" si="472"/>
        <v/>
      </c>
      <c r="AC544" s="154" t="str">
        <f t="shared" si="472"/>
        <v/>
      </c>
      <c r="AD544" s="154" t="str">
        <f t="shared" si="472"/>
        <v/>
      </c>
      <c r="AE544" s="154" t="str">
        <f t="shared" si="472"/>
        <v/>
      </c>
      <c r="AF544" s="154" t="str">
        <f t="shared" si="472"/>
        <v/>
      </c>
      <c r="AG544" s="154" t="str">
        <f t="shared" ref="AG544:AP544" si="473">IF(OR(COUNTBLANK(AG545:AG547)=3,AG545="SUM"),"",SUM(AG545:AG547))</f>
        <v/>
      </c>
      <c r="AH544" s="154" t="str">
        <f t="shared" si="473"/>
        <v/>
      </c>
      <c r="AI544" s="154" t="str">
        <f t="shared" si="473"/>
        <v/>
      </c>
      <c r="AJ544" s="154" t="str">
        <f t="shared" si="473"/>
        <v/>
      </c>
      <c r="AK544" s="154" t="str">
        <f t="shared" si="473"/>
        <v/>
      </c>
      <c r="AL544" s="154" t="str">
        <f t="shared" si="473"/>
        <v/>
      </c>
      <c r="AM544" s="154" t="str">
        <f t="shared" si="473"/>
        <v/>
      </c>
      <c r="AN544" s="154" t="str">
        <f t="shared" si="473"/>
        <v/>
      </c>
      <c r="AO544" s="154" t="str">
        <f t="shared" si="473"/>
        <v/>
      </c>
      <c r="AP544" s="154" t="str">
        <f t="shared" si="473"/>
        <v/>
      </c>
      <c r="AQ544" s="154" t="str">
        <f t="shared" ref="AQ544:BO544" si="474">IF(OR(COUNTBLANK(AQ545:AQ547)=3,AQ545="SUM"),"",SUM(AQ545:AQ547))</f>
        <v/>
      </c>
      <c r="AR544" s="154" t="str">
        <f t="shared" si="474"/>
        <v/>
      </c>
      <c r="AS544" s="154" t="str">
        <f t="shared" si="474"/>
        <v/>
      </c>
      <c r="AT544" s="154" t="str">
        <f t="shared" si="474"/>
        <v/>
      </c>
      <c r="AU544" s="154" t="str">
        <f t="shared" si="474"/>
        <v/>
      </c>
      <c r="AV544" s="154" t="str">
        <f t="shared" si="474"/>
        <v/>
      </c>
      <c r="AW544" s="154" t="str">
        <f t="shared" si="474"/>
        <v/>
      </c>
      <c r="AX544" s="154" t="str">
        <f t="shared" si="474"/>
        <v/>
      </c>
      <c r="AY544" s="154" t="str">
        <f t="shared" si="474"/>
        <v/>
      </c>
      <c r="AZ544" s="154" t="str">
        <f t="shared" si="474"/>
        <v/>
      </c>
      <c r="BA544" s="154" t="str">
        <f t="shared" si="474"/>
        <v/>
      </c>
      <c r="BB544" s="154" t="str">
        <f t="shared" si="474"/>
        <v/>
      </c>
      <c r="BC544" s="154" t="str">
        <f t="shared" si="474"/>
        <v/>
      </c>
      <c r="BD544" s="154" t="str">
        <f t="shared" si="474"/>
        <v/>
      </c>
      <c r="BE544" s="154" t="str">
        <f t="shared" si="474"/>
        <v/>
      </c>
      <c r="BF544" s="154" t="str">
        <f t="shared" si="474"/>
        <v/>
      </c>
      <c r="BG544" s="154" t="str">
        <f t="shared" si="474"/>
        <v/>
      </c>
      <c r="BH544" s="154" t="str">
        <f t="shared" si="474"/>
        <v/>
      </c>
      <c r="BI544" s="154" t="str">
        <f t="shared" si="474"/>
        <v/>
      </c>
      <c r="BJ544" s="154" t="str">
        <f t="shared" si="474"/>
        <v/>
      </c>
      <c r="BK544" s="154" t="str">
        <f t="shared" si="474"/>
        <v/>
      </c>
      <c r="BL544" s="154" t="str">
        <f t="shared" si="474"/>
        <v/>
      </c>
      <c r="BM544" s="154" t="str">
        <f t="shared" si="474"/>
        <v/>
      </c>
      <c r="BN544" s="154" t="str">
        <f t="shared" si="474"/>
        <v/>
      </c>
      <c r="BO544" s="154" t="str">
        <f t="shared" si="474"/>
        <v/>
      </c>
    </row>
    <row r="545" spans="1:67" ht="12.75" customHeight="1">
      <c r="A545" s="15"/>
      <c r="B545" s="728" t="s">
        <v>1280</v>
      </c>
      <c r="C545" s="60"/>
      <c r="D545" s="686" t="s">
        <v>1120</v>
      </c>
      <c r="E545" s="667" t="s">
        <v>151</v>
      </c>
      <c r="F545" s="838"/>
      <c r="G545" s="973" t="s">
        <v>783</v>
      </c>
      <c r="H545" s="973" t="s">
        <v>783</v>
      </c>
      <c r="I545" s="973" t="s">
        <v>783</v>
      </c>
      <c r="J545" s="973" t="s">
        <v>783</v>
      </c>
      <c r="K545" s="973" t="s">
        <v>783</v>
      </c>
      <c r="L545" s="973" t="s">
        <v>783</v>
      </c>
      <c r="M545" s="973" t="s">
        <v>783</v>
      </c>
      <c r="N545" s="973" t="s">
        <v>783</v>
      </c>
      <c r="O545" s="973" t="s">
        <v>783</v>
      </c>
      <c r="P545" s="973" t="s">
        <v>783</v>
      </c>
      <c r="Q545" s="973" t="s">
        <v>783</v>
      </c>
      <c r="R545" s="973" t="s">
        <v>783</v>
      </c>
      <c r="S545" s="973" t="s">
        <v>783</v>
      </c>
      <c r="T545" s="973" t="s">
        <v>783</v>
      </c>
      <c r="U545" s="973" t="s">
        <v>783</v>
      </c>
      <c r="V545" s="973" t="s">
        <v>783</v>
      </c>
      <c r="W545" s="973" t="s">
        <v>783</v>
      </c>
      <c r="X545" s="973" t="s">
        <v>783</v>
      </c>
      <c r="Y545" s="973" t="s">
        <v>783</v>
      </c>
      <c r="Z545" s="973" t="s">
        <v>783</v>
      </c>
      <c r="AA545" s="973" t="s">
        <v>783</v>
      </c>
      <c r="AB545" s="973" t="s">
        <v>783</v>
      </c>
      <c r="AC545" s="973" t="s">
        <v>783</v>
      </c>
      <c r="AD545" s="973" t="s">
        <v>783</v>
      </c>
      <c r="AE545" s="973" t="s">
        <v>783</v>
      </c>
      <c r="AF545" s="973" t="s">
        <v>783</v>
      </c>
      <c r="AG545" s="973" t="s">
        <v>783</v>
      </c>
      <c r="AH545" s="973" t="s">
        <v>783</v>
      </c>
      <c r="AI545" s="973" t="s">
        <v>783</v>
      </c>
      <c r="AJ545" s="973" t="s">
        <v>783</v>
      </c>
      <c r="AK545" s="973" t="s">
        <v>783</v>
      </c>
      <c r="AL545" s="973" t="s">
        <v>783</v>
      </c>
      <c r="AM545" s="973" t="s">
        <v>783</v>
      </c>
      <c r="AN545" s="973" t="s">
        <v>783</v>
      </c>
      <c r="AO545" s="973" t="s">
        <v>783</v>
      </c>
      <c r="AP545" s="973" t="s">
        <v>783</v>
      </c>
      <c r="AQ545" s="973" t="s">
        <v>783</v>
      </c>
      <c r="AR545" s="973" t="s">
        <v>783</v>
      </c>
      <c r="AS545" s="973" t="s">
        <v>783</v>
      </c>
      <c r="AT545" s="973" t="s">
        <v>783</v>
      </c>
      <c r="AU545" s="973" t="s">
        <v>783</v>
      </c>
      <c r="AV545" s="973" t="s">
        <v>783</v>
      </c>
      <c r="AW545" s="973" t="s">
        <v>783</v>
      </c>
      <c r="AX545" s="973" t="s">
        <v>783</v>
      </c>
      <c r="AY545" s="973" t="s">
        <v>783</v>
      </c>
      <c r="AZ545" s="973" t="s">
        <v>783</v>
      </c>
      <c r="BA545" s="973" t="s">
        <v>783</v>
      </c>
      <c r="BB545" s="973" t="s">
        <v>783</v>
      </c>
      <c r="BC545" s="973" t="s">
        <v>783</v>
      </c>
      <c r="BD545" s="973" t="s">
        <v>783</v>
      </c>
      <c r="BE545" s="973" t="s">
        <v>783</v>
      </c>
      <c r="BF545" s="973" t="s">
        <v>783</v>
      </c>
      <c r="BG545" s="973" t="s">
        <v>783</v>
      </c>
      <c r="BH545" s="973" t="s">
        <v>783</v>
      </c>
      <c r="BI545" s="973" t="s">
        <v>783</v>
      </c>
      <c r="BJ545" s="973" t="s">
        <v>783</v>
      </c>
      <c r="BK545" s="973" t="s">
        <v>783</v>
      </c>
      <c r="BL545" s="973" t="s">
        <v>783</v>
      </c>
      <c r="BM545" s="973" t="s">
        <v>783</v>
      </c>
      <c r="BN545" s="973" t="s">
        <v>783</v>
      </c>
      <c r="BO545" s="973" t="s">
        <v>783</v>
      </c>
    </row>
    <row r="546" spans="1:67" ht="12.75" customHeight="1">
      <c r="B546" s="728" t="s">
        <v>1281</v>
      </c>
      <c r="C546" s="60"/>
      <c r="D546" s="686" t="s">
        <v>73</v>
      </c>
      <c r="E546" s="667" t="s">
        <v>151</v>
      </c>
      <c r="F546" s="838"/>
      <c r="G546" s="973" t="s">
        <v>783</v>
      </c>
      <c r="H546" s="973" t="s">
        <v>783</v>
      </c>
      <c r="I546" s="973" t="s">
        <v>783</v>
      </c>
      <c r="J546" s="973" t="s">
        <v>783</v>
      </c>
      <c r="K546" s="973" t="s">
        <v>783</v>
      </c>
      <c r="L546" s="973" t="s">
        <v>783</v>
      </c>
      <c r="M546" s="973" t="s">
        <v>783</v>
      </c>
      <c r="N546" s="973" t="s">
        <v>783</v>
      </c>
      <c r="O546" s="973" t="s">
        <v>783</v>
      </c>
      <c r="P546" s="973" t="s">
        <v>783</v>
      </c>
      <c r="Q546" s="973" t="s">
        <v>783</v>
      </c>
      <c r="R546" s="973" t="s">
        <v>783</v>
      </c>
      <c r="S546" s="973" t="s">
        <v>783</v>
      </c>
      <c r="T546" s="973" t="s">
        <v>783</v>
      </c>
      <c r="U546" s="973" t="s">
        <v>783</v>
      </c>
      <c r="V546" s="973" t="s">
        <v>783</v>
      </c>
      <c r="W546" s="973" t="s">
        <v>783</v>
      </c>
      <c r="X546" s="973" t="s">
        <v>783</v>
      </c>
      <c r="Y546" s="973" t="s">
        <v>783</v>
      </c>
      <c r="Z546" s="973" t="s">
        <v>783</v>
      </c>
      <c r="AA546" s="973" t="s">
        <v>783</v>
      </c>
      <c r="AB546" s="973" t="s">
        <v>783</v>
      </c>
      <c r="AC546" s="973" t="s">
        <v>783</v>
      </c>
      <c r="AD546" s="973" t="s">
        <v>783</v>
      </c>
      <c r="AE546" s="973" t="s">
        <v>783</v>
      </c>
      <c r="AF546" s="973" t="s">
        <v>783</v>
      </c>
      <c r="AG546" s="973" t="s">
        <v>783</v>
      </c>
      <c r="AH546" s="973" t="s">
        <v>783</v>
      </c>
      <c r="AI546" s="973" t="s">
        <v>783</v>
      </c>
      <c r="AJ546" s="973" t="s">
        <v>783</v>
      </c>
      <c r="AK546" s="973" t="s">
        <v>783</v>
      </c>
      <c r="AL546" s="973" t="s">
        <v>783</v>
      </c>
      <c r="AM546" s="973" t="s">
        <v>783</v>
      </c>
      <c r="AN546" s="973" t="s">
        <v>783</v>
      </c>
      <c r="AO546" s="973" t="s">
        <v>783</v>
      </c>
      <c r="AP546" s="973" t="s">
        <v>783</v>
      </c>
      <c r="AQ546" s="973" t="s">
        <v>783</v>
      </c>
      <c r="AR546" s="973" t="s">
        <v>783</v>
      </c>
      <c r="AS546" s="973" t="s">
        <v>783</v>
      </c>
      <c r="AT546" s="973" t="s">
        <v>783</v>
      </c>
      <c r="AU546" s="973" t="s">
        <v>783</v>
      </c>
      <c r="AV546" s="973" t="s">
        <v>783</v>
      </c>
      <c r="AW546" s="973" t="s">
        <v>783</v>
      </c>
      <c r="AX546" s="973" t="s">
        <v>783</v>
      </c>
      <c r="AY546" s="973" t="s">
        <v>783</v>
      </c>
      <c r="AZ546" s="973" t="s">
        <v>783</v>
      </c>
      <c r="BA546" s="973" t="s">
        <v>783</v>
      </c>
      <c r="BB546" s="973" t="s">
        <v>783</v>
      </c>
      <c r="BC546" s="973" t="s">
        <v>783</v>
      </c>
      <c r="BD546" s="973" t="s">
        <v>783</v>
      </c>
      <c r="BE546" s="973" t="s">
        <v>783</v>
      </c>
      <c r="BF546" s="973" t="s">
        <v>783</v>
      </c>
      <c r="BG546" s="973" t="s">
        <v>783</v>
      </c>
      <c r="BH546" s="973" t="s">
        <v>783</v>
      </c>
      <c r="BI546" s="973" t="s">
        <v>783</v>
      </c>
      <c r="BJ546" s="973" t="s">
        <v>783</v>
      </c>
      <c r="BK546" s="973" t="s">
        <v>783</v>
      </c>
      <c r="BL546" s="973" t="s">
        <v>783</v>
      </c>
      <c r="BM546" s="973" t="s">
        <v>783</v>
      </c>
      <c r="BN546" s="973" t="s">
        <v>783</v>
      </c>
      <c r="BO546" s="973" t="s">
        <v>783</v>
      </c>
    </row>
    <row r="547" spans="1:67" ht="12.75" customHeight="1">
      <c r="B547" s="728" t="s">
        <v>1310</v>
      </c>
      <c r="C547" s="60"/>
      <c r="D547" s="686" t="s">
        <v>1306</v>
      </c>
      <c r="E547" s="667" t="s">
        <v>151</v>
      </c>
      <c r="F547" s="838"/>
      <c r="G547" s="973" t="s">
        <v>783</v>
      </c>
      <c r="H547" s="973" t="s">
        <v>783</v>
      </c>
      <c r="I547" s="973" t="s">
        <v>783</v>
      </c>
      <c r="J547" s="973" t="s">
        <v>783</v>
      </c>
      <c r="K547" s="973" t="s">
        <v>783</v>
      </c>
      <c r="L547" s="973" t="s">
        <v>783</v>
      </c>
      <c r="M547" s="973" t="s">
        <v>783</v>
      </c>
      <c r="N547" s="973" t="s">
        <v>783</v>
      </c>
      <c r="O547" s="973" t="s">
        <v>783</v>
      </c>
      <c r="P547" s="973" t="s">
        <v>783</v>
      </c>
      <c r="Q547" s="973" t="s">
        <v>783</v>
      </c>
      <c r="R547" s="973" t="s">
        <v>783</v>
      </c>
      <c r="S547" s="973" t="s">
        <v>783</v>
      </c>
      <c r="T547" s="973" t="s">
        <v>783</v>
      </c>
      <c r="U547" s="973" t="s">
        <v>783</v>
      </c>
      <c r="V547" s="973" t="s">
        <v>783</v>
      </c>
      <c r="W547" s="973" t="s">
        <v>783</v>
      </c>
      <c r="X547" s="973" t="s">
        <v>783</v>
      </c>
      <c r="Y547" s="973" t="s">
        <v>783</v>
      </c>
      <c r="Z547" s="973" t="s">
        <v>783</v>
      </c>
      <c r="AA547" s="973" t="s">
        <v>783</v>
      </c>
      <c r="AB547" s="973" t="s">
        <v>783</v>
      </c>
      <c r="AC547" s="973" t="s">
        <v>783</v>
      </c>
      <c r="AD547" s="973" t="s">
        <v>783</v>
      </c>
      <c r="AE547" s="973" t="s">
        <v>783</v>
      </c>
      <c r="AF547" s="973" t="s">
        <v>783</v>
      </c>
      <c r="AG547" s="973" t="s">
        <v>783</v>
      </c>
      <c r="AH547" s="973" t="s">
        <v>783</v>
      </c>
      <c r="AI547" s="973" t="s">
        <v>783</v>
      </c>
      <c r="AJ547" s="973" t="s">
        <v>783</v>
      </c>
      <c r="AK547" s="973" t="s">
        <v>783</v>
      </c>
      <c r="AL547" s="973" t="s">
        <v>783</v>
      </c>
      <c r="AM547" s="973" t="s">
        <v>783</v>
      </c>
      <c r="AN547" s="973" t="s">
        <v>783</v>
      </c>
      <c r="AO547" s="973" t="s">
        <v>783</v>
      </c>
      <c r="AP547" s="973" t="s">
        <v>783</v>
      </c>
      <c r="AQ547" s="973" t="s">
        <v>783</v>
      </c>
      <c r="AR547" s="973" t="s">
        <v>783</v>
      </c>
      <c r="AS547" s="973" t="s">
        <v>783</v>
      </c>
      <c r="AT547" s="973" t="s">
        <v>783</v>
      </c>
      <c r="AU547" s="973" t="s">
        <v>783</v>
      </c>
      <c r="AV547" s="973" t="s">
        <v>783</v>
      </c>
      <c r="AW547" s="973" t="s">
        <v>783</v>
      </c>
      <c r="AX547" s="973" t="s">
        <v>783</v>
      </c>
      <c r="AY547" s="973" t="s">
        <v>783</v>
      </c>
      <c r="AZ547" s="973" t="s">
        <v>783</v>
      </c>
      <c r="BA547" s="973" t="s">
        <v>783</v>
      </c>
      <c r="BB547" s="973" t="s">
        <v>783</v>
      </c>
      <c r="BC547" s="973" t="s">
        <v>783</v>
      </c>
      <c r="BD547" s="973" t="s">
        <v>783</v>
      </c>
      <c r="BE547" s="973" t="s">
        <v>783</v>
      </c>
      <c r="BF547" s="973" t="s">
        <v>783</v>
      </c>
      <c r="BG547" s="973" t="s">
        <v>783</v>
      </c>
      <c r="BH547" s="973" t="s">
        <v>783</v>
      </c>
      <c r="BI547" s="973" t="s">
        <v>783</v>
      </c>
      <c r="BJ547" s="973" t="s">
        <v>783</v>
      </c>
      <c r="BK547" s="973" t="s">
        <v>783</v>
      </c>
      <c r="BL547" s="973" t="s">
        <v>783</v>
      </c>
      <c r="BM547" s="973" t="s">
        <v>783</v>
      </c>
      <c r="BN547" s="973" t="s">
        <v>783</v>
      </c>
      <c r="BO547" s="973" t="s">
        <v>783</v>
      </c>
    </row>
    <row r="548" spans="1:67" s="15" customFormat="1">
      <c r="A548" s="763"/>
      <c r="B548" s="728">
        <v>333</v>
      </c>
      <c r="C548" s="59" t="s">
        <v>842</v>
      </c>
      <c r="D548" s="686"/>
      <c r="E548" s="667"/>
      <c r="F548" s="829"/>
      <c r="G548" s="1018"/>
      <c r="H548" s="1019"/>
      <c r="I548" s="1019"/>
      <c r="J548" s="1019"/>
      <c r="K548" s="1019"/>
      <c r="L548" s="1019"/>
      <c r="M548" s="1019"/>
      <c r="N548" s="1019"/>
      <c r="O548" s="1019"/>
      <c r="P548" s="1019"/>
      <c r="Q548" s="1019"/>
      <c r="R548" s="1019"/>
      <c r="S548" s="1019"/>
      <c r="T548" s="1019"/>
      <c r="U548" s="1019"/>
      <c r="V548" s="1019"/>
      <c r="W548" s="1019"/>
      <c r="X548" s="1019"/>
      <c r="Y548" s="1019"/>
      <c r="Z548" s="1019"/>
      <c r="AA548" s="1019"/>
      <c r="AB548" s="1019"/>
      <c r="AC548" s="1019"/>
      <c r="AD548" s="1019"/>
      <c r="AE548" s="1019"/>
      <c r="AF548" s="1019"/>
      <c r="AG548" s="1019"/>
      <c r="AH548" s="1019"/>
      <c r="AI548" s="1019"/>
      <c r="AJ548" s="1019"/>
      <c r="AK548" s="1019"/>
      <c r="AL548" s="1019"/>
      <c r="AM548" s="1019"/>
      <c r="AN548" s="1019"/>
      <c r="AO548" s="1019"/>
      <c r="AP548" s="1019"/>
      <c r="AQ548" s="1019"/>
      <c r="AR548" s="1019"/>
      <c r="AS548" s="1019"/>
      <c r="AT548" s="1019"/>
      <c r="AU548" s="1019"/>
      <c r="AV548" s="1019"/>
      <c r="AW548" s="1019"/>
      <c r="AX548" s="1019"/>
      <c r="AY548" s="1019"/>
      <c r="AZ548" s="1019"/>
      <c r="BA548" s="1019"/>
      <c r="BB548" s="1019"/>
      <c r="BC548" s="1019"/>
      <c r="BD548" s="1019"/>
      <c r="BE548" s="1019"/>
      <c r="BF548" s="1019"/>
      <c r="BG548" s="1019"/>
      <c r="BH548" s="1019"/>
      <c r="BI548" s="1019"/>
      <c r="BJ548" s="1019"/>
      <c r="BK548" s="1019"/>
      <c r="BL548" s="1019"/>
      <c r="BM548" s="1019"/>
      <c r="BN548" s="1019"/>
      <c r="BO548" s="1020"/>
    </row>
    <row r="549" spans="1:67" s="15" customFormat="1" ht="12.75" customHeight="1">
      <c r="B549" s="728" t="s">
        <v>47</v>
      </c>
      <c r="C549" s="58" t="s">
        <v>1337</v>
      </c>
      <c r="D549" s="686"/>
      <c r="E549" s="667" t="s">
        <v>151</v>
      </c>
      <c r="F549" s="699"/>
      <c r="G549" s="155" t="str">
        <f>IF(OR(COUNTBLANK(G550:G555)=6,G550="SUM"),"",SUM(G550:G555))</f>
        <v/>
      </c>
      <c r="H549" s="155" t="str">
        <f t="shared" ref="H549:AF549" si="475">IF(OR(COUNTBLANK(H550:H555)=6,H550="SUM"),"",SUM(H550:H555))</f>
        <v/>
      </c>
      <c r="I549" s="155" t="str">
        <f t="shared" si="475"/>
        <v/>
      </c>
      <c r="J549" s="155" t="str">
        <f t="shared" si="475"/>
        <v/>
      </c>
      <c r="K549" s="155" t="str">
        <f t="shared" si="475"/>
        <v/>
      </c>
      <c r="L549" s="155" t="str">
        <f t="shared" si="475"/>
        <v/>
      </c>
      <c r="M549" s="155" t="str">
        <f t="shared" si="475"/>
        <v/>
      </c>
      <c r="N549" s="155" t="str">
        <f t="shared" si="475"/>
        <v/>
      </c>
      <c r="O549" s="155" t="str">
        <f t="shared" si="475"/>
        <v/>
      </c>
      <c r="P549" s="155" t="str">
        <f t="shared" si="475"/>
        <v/>
      </c>
      <c r="Q549" s="155" t="str">
        <f t="shared" si="475"/>
        <v/>
      </c>
      <c r="R549" s="155" t="str">
        <f t="shared" si="475"/>
        <v/>
      </c>
      <c r="S549" s="155" t="str">
        <f t="shared" si="475"/>
        <v/>
      </c>
      <c r="T549" s="155" t="str">
        <f t="shared" si="475"/>
        <v/>
      </c>
      <c r="U549" s="155" t="str">
        <f t="shared" si="475"/>
        <v/>
      </c>
      <c r="V549" s="155" t="str">
        <f t="shared" si="475"/>
        <v/>
      </c>
      <c r="W549" s="155" t="str">
        <f t="shared" si="475"/>
        <v/>
      </c>
      <c r="X549" s="155" t="str">
        <f t="shared" si="475"/>
        <v/>
      </c>
      <c r="Y549" s="155" t="str">
        <f t="shared" si="475"/>
        <v/>
      </c>
      <c r="Z549" s="155" t="str">
        <f t="shared" si="475"/>
        <v/>
      </c>
      <c r="AA549" s="155" t="str">
        <f t="shared" si="475"/>
        <v/>
      </c>
      <c r="AB549" s="155" t="str">
        <f t="shared" si="475"/>
        <v/>
      </c>
      <c r="AC549" s="155" t="str">
        <f t="shared" si="475"/>
        <v/>
      </c>
      <c r="AD549" s="155" t="str">
        <f t="shared" si="475"/>
        <v/>
      </c>
      <c r="AE549" s="155" t="str">
        <f t="shared" si="475"/>
        <v/>
      </c>
      <c r="AF549" s="155" t="str">
        <f t="shared" si="475"/>
        <v/>
      </c>
      <c r="AG549" s="155" t="str">
        <f t="shared" ref="AG549:AP549" si="476">IF(OR(COUNTBLANK(AG550:AG555)=6,AG550="SUM"),"",SUM(AG550:AG555))</f>
        <v/>
      </c>
      <c r="AH549" s="155" t="str">
        <f t="shared" si="476"/>
        <v/>
      </c>
      <c r="AI549" s="155" t="str">
        <f t="shared" si="476"/>
        <v/>
      </c>
      <c r="AJ549" s="155" t="str">
        <f t="shared" si="476"/>
        <v/>
      </c>
      <c r="AK549" s="155" t="str">
        <f t="shared" si="476"/>
        <v/>
      </c>
      <c r="AL549" s="155" t="str">
        <f t="shared" si="476"/>
        <v/>
      </c>
      <c r="AM549" s="155" t="str">
        <f t="shared" si="476"/>
        <v/>
      </c>
      <c r="AN549" s="155" t="str">
        <f t="shared" si="476"/>
        <v/>
      </c>
      <c r="AO549" s="155" t="str">
        <f t="shared" si="476"/>
        <v/>
      </c>
      <c r="AP549" s="155" t="str">
        <f t="shared" si="476"/>
        <v/>
      </c>
      <c r="AQ549" s="155" t="str">
        <f t="shared" ref="AQ549:BO549" si="477">IF(OR(COUNTBLANK(AQ550:AQ555)=6,AQ550="SUM"),"",SUM(AQ550:AQ555))</f>
        <v/>
      </c>
      <c r="AR549" s="155" t="str">
        <f t="shared" si="477"/>
        <v/>
      </c>
      <c r="AS549" s="155" t="str">
        <f t="shared" si="477"/>
        <v/>
      </c>
      <c r="AT549" s="155" t="str">
        <f t="shared" si="477"/>
        <v/>
      </c>
      <c r="AU549" s="155" t="str">
        <f t="shared" si="477"/>
        <v/>
      </c>
      <c r="AV549" s="155" t="str">
        <f t="shared" si="477"/>
        <v/>
      </c>
      <c r="AW549" s="155" t="str">
        <f t="shared" si="477"/>
        <v/>
      </c>
      <c r="AX549" s="155" t="str">
        <f t="shared" si="477"/>
        <v/>
      </c>
      <c r="AY549" s="155" t="str">
        <f t="shared" si="477"/>
        <v/>
      </c>
      <c r="AZ549" s="155" t="str">
        <f t="shared" si="477"/>
        <v/>
      </c>
      <c r="BA549" s="155" t="str">
        <f t="shared" si="477"/>
        <v/>
      </c>
      <c r="BB549" s="155" t="str">
        <f t="shared" si="477"/>
        <v/>
      </c>
      <c r="BC549" s="155" t="str">
        <f t="shared" si="477"/>
        <v/>
      </c>
      <c r="BD549" s="155" t="str">
        <f t="shared" si="477"/>
        <v/>
      </c>
      <c r="BE549" s="155" t="str">
        <f t="shared" si="477"/>
        <v/>
      </c>
      <c r="BF549" s="155" t="str">
        <f t="shared" si="477"/>
        <v/>
      </c>
      <c r="BG549" s="155" t="str">
        <f t="shared" si="477"/>
        <v/>
      </c>
      <c r="BH549" s="155" t="str">
        <f t="shared" si="477"/>
        <v/>
      </c>
      <c r="BI549" s="155" t="str">
        <f t="shared" si="477"/>
        <v/>
      </c>
      <c r="BJ549" s="155" t="str">
        <f t="shared" si="477"/>
        <v/>
      </c>
      <c r="BK549" s="155" t="str">
        <f t="shared" si="477"/>
        <v/>
      </c>
      <c r="BL549" s="155" t="str">
        <f t="shared" si="477"/>
        <v/>
      </c>
      <c r="BM549" s="155" t="str">
        <f t="shared" si="477"/>
        <v/>
      </c>
      <c r="BN549" s="155" t="str">
        <f t="shared" si="477"/>
        <v/>
      </c>
      <c r="BO549" s="155" t="str">
        <f t="shared" si="477"/>
        <v/>
      </c>
    </row>
    <row r="550" spans="1:67" ht="12.75" customHeight="1">
      <c r="A550" s="15"/>
      <c r="B550" s="728" t="s">
        <v>1282</v>
      </c>
      <c r="C550" s="60"/>
      <c r="D550" s="724" t="s">
        <v>1148</v>
      </c>
      <c r="E550" s="667" t="s">
        <v>151</v>
      </c>
      <c r="F550" s="699"/>
      <c r="G550" s="973" t="s">
        <v>783</v>
      </c>
      <c r="H550" s="973" t="s">
        <v>783</v>
      </c>
      <c r="I550" s="973" t="s">
        <v>783</v>
      </c>
      <c r="J550" s="973" t="s">
        <v>783</v>
      </c>
      <c r="K550" s="973" t="s">
        <v>783</v>
      </c>
      <c r="L550" s="973" t="s">
        <v>783</v>
      </c>
      <c r="M550" s="973" t="s">
        <v>783</v>
      </c>
      <c r="N550" s="973" t="s">
        <v>783</v>
      </c>
      <c r="O550" s="973" t="s">
        <v>783</v>
      </c>
      <c r="P550" s="973" t="s">
        <v>783</v>
      </c>
      <c r="Q550" s="973" t="s">
        <v>783</v>
      </c>
      <c r="R550" s="973" t="s">
        <v>783</v>
      </c>
      <c r="S550" s="973" t="s">
        <v>783</v>
      </c>
      <c r="T550" s="973" t="s">
        <v>783</v>
      </c>
      <c r="U550" s="973" t="s">
        <v>783</v>
      </c>
      <c r="V550" s="973" t="s">
        <v>783</v>
      </c>
      <c r="W550" s="973" t="s">
        <v>783</v>
      </c>
      <c r="X550" s="973" t="s">
        <v>783</v>
      </c>
      <c r="Y550" s="973" t="s">
        <v>783</v>
      </c>
      <c r="Z550" s="973" t="s">
        <v>783</v>
      </c>
      <c r="AA550" s="973" t="s">
        <v>783</v>
      </c>
      <c r="AB550" s="973" t="s">
        <v>783</v>
      </c>
      <c r="AC550" s="973" t="s">
        <v>783</v>
      </c>
      <c r="AD550" s="973" t="s">
        <v>783</v>
      </c>
      <c r="AE550" s="973" t="s">
        <v>783</v>
      </c>
      <c r="AF550" s="973" t="s">
        <v>783</v>
      </c>
      <c r="AG550" s="973" t="s">
        <v>783</v>
      </c>
      <c r="AH550" s="973" t="s">
        <v>783</v>
      </c>
      <c r="AI550" s="973" t="s">
        <v>783</v>
      </c>
      <c r="AJ550" s="973" t="s">
        <v>783</v>
      </c>
      <c r="AK550" s="973" t="s">
        <v>783</v>
      </c>
      <c r="AL550" s="973" t="s">
        <v>783</v>
      </c>
      <c r="AM550" s="973" t="s">
        <v>783</v>
      </c>
      <c r="AN550" s="973" t="s">
        <v>783</v>
      </c>
      <c r="AO550" s="973" t="s">
        <v>783</v>
      </c>
      <c r="AP550" s="973" t="s">
        <v>783</v>
      </c>
      <c r="AQ550" s="973" t="s">
        <v>783</v>
      </c>
      <c r="AR550" s="973" t="s">
        <v>783</v>
      </c>
      <c r="AS550" s="973" t="s">
        <v>783</v>
      </c>
      <c r="AT550" s="973" t="s">
        <v>783</v>
      </c>
      <c r="AU550" s="973" t="s">
        <v>783</v>
      </c>
      <c r="AV550" s="973" t="s">
        <v>783</v>
      </c>
      <c r="AW550" s="973" t="s">
        <v>783</v>
      </c>
      <c r="AX550" s="973" t="s">
        <v>783</v>
      </c>
      <c r="AY550" s="973" t="s">
        <v>783</v>
      </c>
      <c r="AZ550" s="973" t="s">
        <v>783</v>
      </c>
      <c r="BA550" s="973" t="s">
        <v>783</v>
      </c>
      <c r="BB550" s="973" t="s">
        <v>783</v>
      </c>
      <c r="BC550" s="973" t="s">
        <v>783</v>
      </c>
      <c r="BD550" s="973" t="s">
        <v>783</v>
      </c>
      <c r="BE550" s="973" t="s">
        <v>783</v>
      </c>
      <c r="BF550" s="973" t="s">
        <v>783</v>
      </c>
      <c r="BG550" s="973" t="s">
        <v>783</v>
      </c>
      <c r="BH550" s="973" t="s">
        <v>783</v>
      </c>
      <c r="BI550" s="973" t="s">
        <v>783</v>
      </c>
      <c r="BJ550" s="973" t="s">
        <v>783</v>
      </c>
      <c r="BK550" s="973" t="s">
        <v>783</v>
      </c>
      <c r="BL550" s="973" t="s">
        <v>783</v>
      </c>
      <c r="BM550" s="973" t="s">
        <v>783</v>
      </c>
      <c r="BN550" s="973" t="s">
        <v>783</v>
      </c>
      <c r="BO550" s="973" t="s">
        <v>783</v>
      </c>
    </row>
    <row r="551" spans="1:67" ht="12.75" customHeight="1">
      <c r="B551" s="728" t="s">
        <v>24</v>
      </c>
      <c r="C551" s="60"/>
      <c r="D551" s="686" t="s">
        <v>1119</v>
      </c>
      <c r="E551" s="667" t="s">
        <v>151</v>
      </c>
      <c r="F551" s="699"/>
      <c r="G551" s="973" t="s">
        <v>783</v>
      </c>
      <c r="H551" s="973" t="s">
        <v>783</v>
      </c>
      <c r="I551" s="973" t="s">
        <v>783</v>
      </c>
      <c r="J551" s="973" t="s">
        <v>783</v>
      </c>
      <c r="K551" s="973" t="s">
        <v>783</v>
      </c>
      <c r="L551" s="973" t="s">
        <v>783</v>
      </c>
      <c r="M551" s="973" t="s">
        <v>783</v>
      </c>
      <c r="N551" s="973" t="s">
        <v>783</v>
      </c>
      <c r="O551" s="973" t="s">
        <v>783</v>
      </c>
      <c r="P551" s="973" t="s">
        <v>783</v>
      </c>
      <c r="Q551" s="973" t="s">
        <v>783</v>
      </c>
      <c r="R551" s="973" t="s">
        <v>783</v>
      </c>
      <c r="S551" s="973" t="s">
        <v>783</v>
      </c>
      <c r="T551" s="973" t="s">
        <v>783</v>
      </c>
      <c r="U551" s="973" t="s">
        <v>783</v>
      </c>
      <c r="V551" s="973" t="s">
        <v>783</v>
      </c>
      <c r="W551" s="973" t="s">
        <v>783</v>
      </c>
      <c r="X551" s="973" t="s">
        <v>783</v>
      </c>
      <c r="Y551" s="973" t="s">
        <v>783</v>
      </c>
      <c r="Z551" s="973" t="s">
        <v>783</v>
      </c>
      <c r="AA551" s="973" t="s">
        <v>783</v>
      </c>
      <c r="AB551" s="973" t="s">
        <v>783</v>
      </c>
      <c r="AC551" s="973" t="s">
        <v>783</v>
      </c>
      <c r="AD551" s="973" t="s">
        <v>783</v>
      </c>
      <c r="AE551" s="973" t="s">
        <v>783</v>
      </c>
      <c r="AF551" s="973" t="s">
        <v>783</v>
      </c>
      <c r="AG551" s="973" t="s">
        <v>783</v>
      </c>
      <c r="AH551" s="973" t="s">
        <v>783</v>
      </c>
      <c r="AI551" s="973" t="s">
        <v>783</v>
      </c>
      <c r="AJ551" s="973" t="s">
        <v>783</v>
      </c>
      <c r="AK551" s="973" t="s">
        <v>783</v>
      </c>
      <c r="AL551" s="973" t="s">
        <v>783</v>
      </c>
      <c r="AM551" s="973" t="s">
        <v>783</v>
      </c>
      <c r="AN551" s="973" t="s">
        <v>783</v>
      </c>
      <c r="AO551" s="973" t="s">
        <v>783</v>
      </c>
      <c r="AP551" s="973" t="s">
        <v>783</v>
      </c>
      <c r="AQ551" s="973" t="s">
        <v>783</v>
      </c>
      <c r="AR551" s="973" t="s">
        <v>783</v>
      </c>
      <c r="AS551" s="973" t="s">
        <v>783</v>
      </c>
      <c r="AT551" s="973" t="s">
        <v>783</v>
      </c>
      <c r="AU551" s="973" t="s">
        <v>783</v>
      </c>
      <c r="AV551" s="973" t="s">
        <v>783</v>
      </c>
      <c r="AW551" s="973" t="s">
        <v>783</v>
      </c>
      <c r="AX551" s="973" t="s">
        <v>783</v>
      </c>
      <c r="AY551" s="973" t="s">
        <v>783</v>
      </c>
      <c r="AZ551" s="973" t="s">
        <v>783</v>
      </c>
      <c r="BA551" s="973" t="s">
        <v>783</v>
      </c>
      <c r="BB551" s="973" t="s">
        <v>783</v>
      </c>
      <c r="BC551" s="973" t="s">
        <v>783</v>
      </c>
      <c r="BD551" s="973" t="s">
        <v>783</v>
      </c>
      <c r="BE551" s="973" t="s">
        <v>783</v>
      </c>
      <c r="BF551" s="973" t="s">
        <v>783</v>
      </c>
      <c r="BG551" s="973" t="s">
        <v>783</v>
      </c>
      <c r="BH551" s="973" t="s">
        <v>783</v>
      </c>
      <c r="BI551" s="973" t="s">
        <v>783</v>
      </c>
      <c r="BJ551" s="973" t="s">
        <v>783</v>
      </c>
      <c r="BK551" s="973" t="s">
        <v>783</v>
      </c>
      <c r="BL551" s="973" t="s">
        <v>783</v>
      </c>
      <c r="BM551" s="973" t="s">
        <v>783</v>
      </c>
      <c r="BN551" s="973" t="s">
        <v>783</v>
      </c>
      <c r="BO551" s="973" t="s">
        <v>783</v>
      </c>
    </row>
    <row r="552" spans="1:67" ht="12.75" customHeight="1">
      <c r="B552" s="728" t="s">
        <v>25</v>
      </c>
      <c r="C552" s="60"/>
      <c r="D552" s="686" t="s">
        <v>776</v>
      </c>
      <c r="E552" s="667" t="s">
        <v>151</v>
      </c>
      <c r="F552" s="699"/>
      <c r="G552" s="973" t="s">
        <v>783</v>
      </c>
      <c r="H552" s="973" t="s">
        <v>783</v>
      </c>
      <c r="I552" s="973" t="s">
        <v>783</v>
      </c>
      <c r="J552" s="973" t="s">
        <v>783</v>
      </c>
      <c r="K552" s="973" t="s">
        <v>783</v>
      </c>
      <c r="L552" s="973" t="s">
        <v>783</v>
      </c>
      <c r="M552" s="973" t="s">
        <v>783</v>
      </c>
      <c r="N552" s="973" t="s">
        <v>783</v>
      </c>
      <c r="O552" s="973" t="s">
        <v>783</v>
      </c>
      <c r="P552" s="973" t="s">
        <v>783</v>
      </c>
      <c r="Q552" s="973" t="s">
        <v>783</v>
      </c>
      <c r="R552" s="973" t="s">
        <v>783</v>
      </c>
      <c r="S552" s="973" t="s">
        <v>783</v>
      </c>
      <c r="T552" s="973" t="s">
        <v>783</v>
      </c>
      <c r="U552" s="973" t="s">
        <v>783</v>
      </c>
      <c r="V552" s="973" t="s">
        <v>783</v>
      </c>
      <c r="W552" s="973" t="s">
        <v>783</v>
      </c>
      <c r="X552" s="973" t="s">
        <v>783</v>
      </c>
      <c r="Y552" s="973" t="s">
        <v>783</v>
      </c>
      <c r="Z552" s="973" t="s">
        <v>783</v>
      </c>
      <c r="AA552" s="973" t="s">
        <v>783</v>
      </c>
      <c r="AB552" s="973" t="s">
        <v>783</v>
      </c>
      <c r="AC552" s="973" t="s">
        <v>783</v>
      </c>
      <c r="AD552" s="973" t="s">
        <v>783</v>
      </c>
      <c r="AE552" s="973" t="s">
        <v>783</v>
      </c>
      <c r="AF552" s="973" t="s">
        <v>783</v>
      </c>
      <c r="AG552" s="973" t="s">
        <v>783</v>
      </c>
      <c r="AH552" s="973" t="s">
        <v>783</v>
      </c>
      <c r="AI552" s="973" t="s">
        <v>783</v>
      </c>
      <c r="AJ552" s="973" t="s">
        <v>783</v>
      </c>
      <c r="AK552" s="973" t="s">
        <v>783</v>
      </c>
      <c r="AL552" s="973" t="s">
        <v>783</v>
      </c>
      <c r="AM552" s="973" t="s">
        <v>783</v>
      </c>
      <c r="AN552" s="973" t="s">
        <v>783</v>
      </c>
      <c r="AO552" s="973" t="s">
        <v>783</v>
      </c>
      <c r="AP552" s="973" t="s">
        <v>783</v>
      </c>
      <c r="AQ552" s="973" t="s">
        <v>783</v>
      </c>
      <c r="AR552" s="973" t="s">
        <v>783</v>
      </c>
      <c r="AS552" s="973" t="s">
        <v>783</v>
      </c>
      <c r="AT552" s="973" t="s">
        <v>783</v>
      </c>
      <c r="AU552" s="973" t="s">
        <v>783</v>
      </c>
      <c r="AV552" s="973" t="s">
        <v>783</v>
      </c>
      <c r="AW552" s="973" t="s">
        <v>783</v>
      </c>
      <c r="AX552" s="973" t="s">
        <v>783</v>
      </c>
      <c r="AY552" s="973" t="s">
        <v>783</v>
      </c>
      <c r="AZ552" s="973" t="s">
        <v>783</v>
      </c>
      <c r="BA552" s="973" t="s">
        <v>783</v>
      </c>
      <c r="BB552" s="973" t="s">
        <v>783</v>
      </c>
      <c r="BC552" s="973" t="s">
        <v>783</v>
      </c>
      <c r="BD552" s="973" t="s">
        <v>783</v>
      </c>
      <c r="BE552" s="973" t="s">
        <v>783</v>
      </c>
      <c r="BF552" s="973" t="s">
        <v>783</v>
      </c>
      <c r="BG552" s="973" t="s">
        <v>783</v>
      </c>
      <c r="BH552" s="973" t="s">
        <v>783</v>
      </c>
      <c r="BI552" s="973" t="s">
        <v>783</v>
      </c>
      <c r="BJ552" s="973" t="s">
        <v>783</v>
      </c>
      <c r="BK552" s="973" t="s">
        <v>783</v>
      </c>
      <c r="BL552" s="973" t="s">
        <v>783</v>
      </c>
      <c r="BM552" s="973" t="s">
        <v>783</v>
      </c>
      <c r="BN552" s="973" t="s">
        <v>783</v>
      </c>
      <c r="BO552" s="973" t="s">
        <v>783</v>
      </c>
    </row>
    <row r="553" spans="1:67" ht="12.75" customHeight="1">
      <c r="B553" s="728" t="s">
        <v>26</v>
      </c>
      <c r="C553" s="60"/>
      <c r="D553" s="686" t="s">
        <v>1120</v>
      </c>
      <c r="E553" s="667" t="s">
        <v>151</v>
      </c>
      <c r="F553" s="699"/>
      <c r="G553" s="973" t="s">
        <v>783</v>
      </c>
      <c r="H553" s="973" t="s">
        <v>783</v>
      </c>
      <c r="I553" s="973" t="s">
        <v>783</v>
      </c>
      <c r="J553" s="973" t="s">
        <v>783</v>
      </c>
      <c r="K553" s="973" t="s">
        <v>783</v>
      </c>
      <c r="L553" s="973" t="s">
        <v>783</v>
      </c>
      <c r="M553" s="973" t="s">
        <v>783</v>
      </c>
      <c r="N553" s="973" t="s">
        <v>783</v>
      </c>
      <c r="O553" s="973" t="s">
        <v>783</v>
      </c>
      <c r="P553" s="973" t="s">
        <v>783</v>
      </c>
      <c r="Q553" s="973" t="s">
        <v>783</v>
      </c>
      <c r="R553" s="973" t="s">
        <v>783</v>
      </c>
      <c r="S553" s="973" t="s">
        <v>783</v>
      </c>
      <c r="T553" s="973" t="s">
        <v>783</v>
      </c>
      <c r="U553" s="973" t="s">
        <v>783</v>
      </c>
      <c r="V553" s="973" t="s">
        <v>783</v>
      </c>
      <c r="W553" s="973" t="s">
        <v>783</v>
      </c>
      <c r="X553" s="973" t="s">
        <v>783</v>
      </c>
      <c r="Y553" s="973" t="s">
        <v>783</v>
      </c>
      <c r="Z553" s="973" t="s">
        <v>783</v>
      </c>
      <c r="AA553" s="973" t="s">
        <v>783</v>
      </c>
      <c r="AB553" s="973" t="s">
        <v>783</v>
      </c>
      <c r="AC553" s="973" t="s">
        <v>783</v>
      </c>
      <c r="AD553" s="973" t="s">
        <v>783</v>
      </c>
      <c r="AE553" s="973" t="s">
        <v>783</v>
      </c>
      <c r="AF553" s="973" t="s">
        <v>783</v>
      </c>
      <c r="AG553" s="973" t="s">
        <v>783</v>
      </c>
      <c r="AH553" s="973" t="s">
        <v>783</v>
      </c>
      <c r="AI553" s="973" t="s">
        <v>783</v>
      </c>
      <c r="AJ553" s="973" t="s">
        <v>783</v>
      </c>
      <c r="AK553" s="973" t="s">
        <v>783</v>
      </c>
      <c r="AL553" s="973" t="s">
        <v>783</v>
      </c>
      <c r="AM553" s="973" t="s">
        <v>783</v>
      </c>
      <c r="AN553" s="973" t="s">
        <v>783</v>
      </c>
      <c r="AO553" s="973" t="s">
        <v>783</v>
      </c>
      <c r="AP553" s="973" t="s">
        <v>783</v>
      </c>
      <c r="AQ553" s="973" t="s">
        <v>783</v>
      </c>
      <c r="AR553" s="973" t="s">
        <v>783</v>
      </c>
      <c r="AS553" s="973" t="s">
        <v>783</v>
      </c>
      <c r="AT553" s="973" t="s">
        <v>783</v>
      </c>
      <c r="AU553" s="973" t="s">
        <v>783</v>
      </c>
      <c r="AV553" s="973" t="s">
        <v>783</v>
      </c>
      <c r="AW553" s="973" t="s">
        <v>783</v>
      </c>
      <c r="AX553" s="973" t="s">
        <v>783</v>
      </c>
      <c r="AY553" s="973" t="s">
        <v>783</v>
      </c>
      <c r="AZ553" s="973" t="s">
        <v>783</v>
      </c>
      <c r="BA553" s="973" t="s">
        <v>783</v>
      </c>
      <c r="BB553" s="973" t="s">
        <v>783</v>
      </c>
      <c r="BC553" s="973" t="s">
        <v>783</v>
      </c>
      <c r="BD553" s="973" t="s">
        <v>783</v>
      </c>
      <c r="BE553" s="973" t="s">
        <v>783</v>
      </c>
      <c r="BF553" s="973" t="s">
        <v>783</v>
      </c>
      <c r="BG553" s="973" t="s">
        <v>783</v>
      </c>
      <c r="BH553" s="973" t="s">
        <v>783</v>
      </c>
      <c r="BI553" s="973" t="s">
        <v>783</v>
      </c>
      <c r="BJ553" s="973" t="s">
        <v>783</v>
      </c>
      <c r="BK553" s="973" t="s">
        <v>783</v>
      </c>
      <c r="BL553" s="973" t="s">
        <v>783</v>
      </c>
      <c r="BM553" s="973" t="s">
        <v>783</v>
      </c>
      <c r="BN553" s="973" t="s">
        <v>783</v>
      </c>
      <c r="BO553" s="973" t="s">
        <v>783</v>
      </c>
    </row>
    <row r="554" spans="1:67" ht="12.75" customHeight="1">
      <c r="B554" s="728" t="s">
        <v>27</v>
      </c>
      <c r="C554" s="60"/>
      <c r="D554" s="686" t="s">
        <v>1121</v>
      </c>
      <c r="E554" s="667" t="s">
        <v>151</v>
      </c>
      <c r="F554" s="699"/>
      <c r="G554" s="973" t="s">
        <v>783</v>
      </c>
      <c r="H554" s="973" t="s">
        <v>783</v>
      </c>
      <c r="I554" s="973" t="s">
        <v>783</v>
      </c>
      <c r="J554" s="973" t="s">
        <v>783</v>
      </c>
      <c r="K554" s="973" t="s">
        <v>783</v>
      </c>
      <c r="L554" s="973" t="s">
        <v>783</v>
      </c>
      <c r="M554" s="973" t="s">
        <v>783</v>
      </c>
      <c r="N554" s="973" t="s">
        <v>783</v>
      </c>
      <c r="O554" s="973" t="s">
        <v>783</v>
      </c>
      <c r="P554" s="973" t="s">
        <v>783</v>
      </c>
      <c r="Q554" s="973" t="s">
        <v>783</v>
      </c>
      <c r="R554" s="973" t="s">
        <v>783</v>
      </c>
      <c r="S554" s="973" t="s">
        <v>783</v>
      </c>
      <c r="T554" s="973" t="s">
        <v>783</v>
      </c>
      <c r="U554" s="973" t="s">
        <v>783</v>
      </c>
      <c r="V554" s="973" t="s">
        <v>783</v>
      </c>
      <c r="W554" s="973" t="s">
        <v>783</v>
      </c>
      <c r="X554" s="973" t="s">
        <v>783</v>
      </c>
      <c r="Y554" s="973" t="s">
        <v>783</v>
      </c>
      <c r="Z554" s="973" t="s">
        <v>783</v>
      </c>
      <c r="AA554" s="973" t="s">
        <v>783</v>
      </c>
      <c r="AB554" s="973" t="s">
        <v>783</v>
      </c>
      <c r="AC554" s="973" t="s">
        <v>783</v>
      </c>
      <c r="AD554" s="973" t="s">
        <v>783</v>
      </c>
      <c r="AE554" s="973" t="s">
        <v>783</v>
      </c>
      <c r="AF554" s="973" t="s">
        <v>783</v>
      </c>
      <c r="AG554" s="973" t="s">
        <v>783</v>
      </c>
      <c r="AH554" s="973" t="s">
        <v>783</v>
      </c>
      <c r="AI554" s="973" t="s">
        <v>783</v>
      </c>
      <c r="AJ554" s="973" t="s">
        <v>783</v>
      </c>
      <c r="AK554" s="973" t="s">
        <v>783</v>
      </c>
      <c r="AL554" s="973" t="s">
        <v>783</v>
      </c>
      <c r="AM554" s="973" t="s">
        <v>783</v>
      </c>
      <c r="AN554" s="973" t="s">
        <v>783</v>
      </c>
      <c r="AO554" s="973" t="s">
        <v>783</v>
      </c>
      <c r="AP554" s="973" t="s">
        <v>783</v>
      </c>
      <c r="AQ554" s="973" t="s">
        <v>783</v>
      </c>
      <c r="AR554" s="973" t="s">
        <v>783</v>
      </c>
      <c r="AS554" s="973" t="s">
        <v>783</v>
      </c>
      <c r="AT554" s="973" t="s">
        <v>783</v>
      </c>
      <c r="AU554" s="973" t="s">
        <v>783</v>
      </c>
      <c r="AV554" s="973" t="s">
        <v>783</v>
      </c>
      <c r="AW554" s="973" t="s">
        <v>783</v>
      </c>
      <c r="AX554" s="973" t="s">
        <v>783</v>
      </c>
      <c r="AY554" s="973" t="s">
        <v>783</v>
      </c>
      <c r="AZ554" s="973" t="s">
        <v>783</v>
      </c>
      <c r="BA554" s="973" t="s">
        <v>783</v>
      </c>
      <c r="BB554" s="973" t="s">
        <v>783</v>
      </c>
      <c r="BC554" s="973" t="s">
        <v>783</v>
      </c>
      <c r="BD554" s="973" t="s">
        <v>783</v>
      </c>
      <c r="BE554" s="973" t="s">
        <v>783</v>
      </c>
      <c r="BF554" s="973" t="s">
        <v>783</v>
      </c>
      <c r="BG554" s="973" t="s">
        <v>783</v>
      </c>
      <c r="BH554" s="973" t="s">
        <v>783</v>
      </c>
      <c r="BI554" s="973" t="s">
        <v>783</v>
      </c>
      <c r="BJ554" s="973" t="s">
        <v>783</v>
      </c>
      <c r="BK554" s="973" t="s">
        <v>783</v>
      </c>
      <c r="BL554" s="973" t="s">
        <v>783</v>
      </c>
      <c r="BM554" s="973" t="s">
        <v>783</v>
      </c>
      <c r="BN554" s="973" t="s">
        <v>783</v>
      </c>
      <c r="BO554" s="973" t="s">
        <v>783</v>
      </c>
    </row>
    <row r="555" spans="1:67" ht="12.75" customHeight="1">
      <c r="B555" s="728" t="s">
        <v>28</v>
      </c>
      <c r="C555" s="60"/>
      <c r="D555" s="686" t="s">
        <v>1122</v>
      </c>
      <c r="E555" s="667" t="s">
        <v>151</v>
      </c>
      <c r="F555" s="699"/>
      <c r="G555" s="973" t="s">
        <v>783</v>
      </c>
      <c r="H555" s="973" t="s">
        <v>783</v>
      </c>
      <c r="I555" s="973" t="s">
        <v>783</v>
      </c>
      <c r="J555" s="973" t="s">
        <v>783</v>
      </c>
      <c r="K555" s="973" t="s">
        <v>783</v>
      </c>
      <c r="L555" s="973" t="s">
        <v>783</v>
      </c>
      <c r="M555" s="973" t="s">
        <v>783</v>
      </c>
      <c r="N555" s="973" t="s">
        <v>783</v>
      </c>
      <c r="O555" s="973" t="s">
        <v>783</v>
      </c>
      <c r="P555" s="973" t="s">
        <v>783</v>
      </c>
      <c r="Q555" s="973" t="s">
        <v>783</v>
      </c>
      <c r="R555" s="973" t="s">
        <v>783</v>
      </c>
      <c r="S555" s="973" t="s">
        <v>783</v>
      </c>
      <c r="T555" s="973" t="s">
        <v>783</v>
      </c>
      <c r="U555" s="973" t="s">
        <v>783</v>
      </c>
      <c r="V555" s="973" t="s">
        <v>783</v>
      </c>
      <c r="W555" s="973" t="s">
        <v>783</v>
      </c>
      <c r="X555" s="973" t="s">
        <v>783</v>
      </c>
      <c r="Y555" s="973" t="s">
        <v>783</v>
      </c>
      <c r="Z555" s="973" t="s">
        <v>783</v>
      </c>
      <c r="AA555" s="973" t="s">
        <v>783</v>
      </c>
      <c r="AB555" s="973" t="s">
        <v>783</v>
      </c>
      <c r="AC555" s="973" t="s">
        <v>783</v>
      </c>
      <c r="AD555" s="973" t="s">
        <v>783</v>
      </c>
      <c r="AE555" s="973" t="s">
        <v>783</v>
      </c>
      <c r="AF555" s="973" t="s">
        <v>783</v>
      </c>
      <c r="AG555" s="973" t="s">
        <v>783</v>
      </c>
      <c r="AH555" s="973" t="s">
        <v>783</v>
      </c>
      <c r="AI555" s="973" t="s">
        <v>783</v>
      </c>
      <c r="AJ555" s="973" t="s">
        <v>783</v>
      </c>
      <c r="AK555" s="973" t="s">
        <v>783</v>
      </c>
      <c r="AL555" s="973" t="s">
        <v>783</v>
      </c>
      <c r="AM555" s="973" t="s">
        <v>783</v>
      </c>
      <c r="AN555" s="973" t="s">
        <v>783</v>
      </c>
      <c r="AO555" s="973" t="s">
        <v>783</v>
      </c>
      <c r="AP555" s="973" t="s">
        <v>783</v>
      </c>
      <c r="AQ555" s="973" t="s">
        <v>783</v>
      </c>
      <c r="AR555" s="973" t="s">
        <v>783</v>
      </c>
      <c r="AS555" s="973" t="s">
        <v>783</v>
      </c>
      <c r="AT555" s="973" t="s">
        <v>783</v>
      </c>
      <c r="AU555" s="973" t="s">
        <v>783</v>
      </c>
      <c r="AV555" s="973" t="s">
        <v>783</v>
      </c>
      <c r="AW555" s="973" t="s">
        <v>783</v>
      </c>
      <c r="AX555" s="973" t="s">
        <v>783</v>
      </c>
      <c r="AY555" s="973" t="s">
        <v>783</v>
      </c>
      <c r="AZ555" s="973" t="s">
        <v>783</v>
      </c>
      <c r="BA555" s="973" t="s">
        <v>783</v>
      </c>
      <c r="BB555" s="973" t="s">
        <v>783</v>
      </c>
      <c r="BC555" s="973" t="s">
        <v>783</v>
      </c>
      <c r="BD555" s="973" t="s">
        <v>783</v>
      </c>
      <c r="BE555" s="973" t="s">
        <v>783</v>
      </c>
      <c r="BF555" s="973" t="s">
        <v>783</v>
      </c>
      <c r="BG555" s="973" t="s">
        <v>783</v>
      </c>
      <c r="BH555" s="973" t="s">
        <v>783</v>
      </c>
      <c r="BI555" s="973" t="s">
        <v>783</v>
      </c>
      <c r="BJ555" s="973" t="s">
        <v>783</v>
      </c>
      <c r="BK555" s="973" t="s">
        <v>783</v>
      </c>
      <c r="BL555" s="973" t="s">
        <v>783</v>
      </c>
      <c r="BM555" s="973" t="s">
        <v>783</v>
      </c>
      <c r="BN555" s="973" t="s">
        <v>783</v>
      </c>
      <c r="BO555" s="973" t="s">
        <v>783</v>
      </c>
    </row>
    <row r="556" spans="1:67" ht="12.75" customHeight="1">
      <c r="B556" s="786" t="s">
        <v>1190</v>
      </c>
      <c r="C556" s="59" t="s">
        <v>1089</v>
      </c>
      <c r="D556" s="640"/>
      <c r="E556" s="667" t="s">
        <v>151</v>
      </c>
      <c r="F556" s="690"/>
      <c r="G556" s="976" t="str">
        <f>IF(G557="SUM","",G557)</f>
        <v/>
      </c>
      <c r="H556" s="976" t="str">
        <f t="shared" ref="H556:BO556" si="478">IF(H557="SUM","",H557)</f>
        <v/>
      </c>
      <c r="I556" s="976" t="str">
        <f t="shared" si="478"/>
        <v/>
      </c>
      <c r="J556" s="976" t="str">
        <f t="shared" si="478"/>
        <v/>
      </c>
      <c r="K556" s="976" t="str">
        <f t="shared" si="478"/>
        <v/>
      </c>
      <c r="L556" s="976" t="str">
        <f t="shared" si="478"/>
        <v/>
      </c>
      <c r="M556" s="976" t="str">
        <f t="shared" si="478"/>
        <v/>
      </c>
      <c r="N556" s="976" t="str">
        <f t="shared" si="478"/>
        <v/>
      </c>
      <c r="O556" s="976" t="str">
        <f t="shared" si="478"/>
        <v/>
      </c>
      <c r="P556" s="976" t="str">
        <f t="shared" si="478"/>
        <v/>
      </c>
      <c r="Q556" s="976" t="str">
        <f t="shared" si="478"/>
        <v/>
      </c>
      <c r="R556" s="976" t="str">
        <f t="shared" si="478"/>
        <v/>
      </c>
      <c r="S556" s="976" t="str">
        <f t="shared" si="478"/>
        <v/>
      </c>
      <c r="T556" s="976" t="str">
        <f t="shared" si="478"/>
        <v/>
      </c>
      <c r="U556" s="976" t="str">
        <f t="shared" si="478"/>
        <v/>
      </c>
      <c r="V556" s="976" t="str">
        <f t="shared" si="478"/>
        <v/>
      </c>
      <c r="W556" s="976" t="str">
        <f t="shared" si="478"/>
        <v/>
      </c>
      <c r="X556" s="976" t="str">
        <f t="shared" si="478"/>
        <v/>
      </c>
      <c r="Y556" s="976" t="str">
        <f t="shared" si="478"/>
        <v/>
      </c>
      <c r="Z556" s="976" t="str">
        <f t="shared" si="478"/>
        <v/>
      </c>
      <c r="AA556" s="976" t="str">
        <f t="shared" si="478"/>
        <v/>
      </c>
      <c r="AB556" s="976" t="str">
        <f t="shared" si="478"/>
        <v/>
      </c>
      <c r="AC556" s="976" t="str">
        <f t="shared" si="478"/>
        <v/>
      </c>
      <c r="AD556" s="976" t="str">
        <f t="shared" si="478"/>
        <v/>
      </c>
      <c r="AE556" s="976" t="str">
        <f t="shared" si="478"/>
        <v/>
      </c>
      <c r="AF556" s="976" t="str">
        <f t="shared" si="478"/>
        <v/>
      </c>
      <c r="AG556" s="976" t="str">
        <f t="shared" si="478"/>
        <v/>
      </c>
      <c r="AH556" s="976" t="str">
        <f t="shared" si="478"/>
        <v/>
      </c>
      <c r="AI556" s="976" t="str">
        <f t="shared" si="478"/>
        <v/>
      </c>
      <c r="AJ556" s="976" t="str">
        <f t="shared" si="478"/>
        <v/>
      </c>
      <c r="AK556" s="976" t="str">
        <f t="shared" si="478"/>
        <v/>
      </c>
      <c r="AL556" s="976" t="str">
        <f t="shared" si="478"/>
        <v/>
      </c>
      <c r="AM556" s="976" t="str">
        <f t="shared" si="478"/>
        <v/>
      </c>
      <c r="AN556" s="976" t="str">
        <f t="shared" si="478"/>
        <v/>
      </c>
      <c r="AO556" s="976" t="str">
        <f t="shared" si="478"/>
        <v/>
      </c>
      <c r="AP556" s="976" t="str">
        <f t="shared" si="478"/>
        <v/>
      </c>
      <c r="AQ556" s="976" t="str">
        <f t="shared" si="478"/>
        <v/>
      </c>
      <c r="AR556" s="976" t="str">
        <f t="shared" si="478"/>
        <v/>
      </c>
      <c r="AS556" s="976" t="str">
        <f t="shared" si="478"/>
        <v/>
      </c>
      <c r="AT556" s="976" t="str">
        <f t="shared" si="478"/>
        <v/>
      </c>
      <c r="AU556" s="976" t="str">
        <f t="shared" si="478"/>
        <v/>
      </c>
      <c r="AV556" s="976" t="str">
        <f t="shared" si="478"/>
        <v/>
      </c>
      <c r="AW556" s="976" t="str">
        <f t="shared" si="478"/>
        <v/>
      </c>
      <c r="AX556" s="976" t="str">
        <f t="shared" si="478"/>
        <v/>
      </c>
      <c r="AY556" s="976" t="str">
        <f t="shared" si="478"/>
        <v/>
      </c>
      <c r="AZ556" s="976" t="str">
        <f t="shared" si="478"/>
        <v/>
      </c>
      <c r="BA556" s="976" t="str">
        <f t="shared" si="478"/>
        <v/>
      </c>
      <c r="BB556" s="976" t="str">
        <f t="shared" si="478"/>
        <v/>
      </c>
      <c r="BC556" s="976" t="str">
        <f t="shared" si="478"/>
        <v/>
      </c>
      <c r="BD556" s="976" t="str">
        <f t="shared" si="478"/>
        <v/>
      </c>
      <c r="BE556" s="976" t="str">
        <f t="shared" si="478"/>
        <v/>
      </c>
      <c r="BF556" s="976" t="str">
        <f t="shared" si="478"/>
        <v/>
      </c>
      <c r="BG556" s="976" t="str">
        <f t="shared" si="478"/>
        <v/>
      </c>
      <c r="BH556" s="976" t="str">
        <f t="shared" si="478"/>
        <v/>
      </c>
      <c r="BI556" s="976" t="str">
        <f t="shared" si="478"/>
        <v/>
      </c>
      <c r="BJ556" s="976" t="str">
        <f t="shared" si="478"/>
        <v/>
      </c>
      <c r="BK556" s="976" t="str">
        <f t="shared" si="478"/>
        <v/>
      </c>
      <c r="BL556" s="976" t="str">
        <f t="shared" si="478"/>
        <v/>
      </c>
      <c r="BM556" s="976" t="str">
        <f t="shared" si="478"/>
        <v/>
      </c>
      <c r="BN556" s="976" t="str">
        <f t="shared" si="478"/>
        <v/>
      </c>
      <c r="BO556" s="976" t="str">
        <f t="shared" si="478"/>
        <v/>
      </c>
    </row>
    <row r="557" spans="1:67" ht="12.75" customHeight="1">
      <c r="B557" s="728" t="s">
        <v>44</v>
      </c>
      <c r="C557" s="687"/>
      <c r="D557" s="669" t="s">
        <v>497</v>
      </c>
      <c r="E557" s="667" t="s">
        <v>151</v>
      </c>
      <c r="F557" s="690"/>
      <c r="G557" s="973" t="s">
        <v>783</v>
      </c>
      <c r="H557" s="973" t="s">
        <v>783</v>
      </c>
      <c r="I557" s="973" t="s">
        <v>783</v>
      </c>
      <c r="J557" s="973" t="s">
        <v>783</v>
      </c>
      <c r="K557" s="973" t="s">
        <v>783</v>
      </c>
      <c r="L557" s="973" t="s">
        <v>783</v>
      </c>
      <c r="M557" s="973" t="s">
        <v>783</v>
      </c>
      <c r="N557" s="973" t="s">
        <v>783</v>
      </c>
      <c r="O557" s="973" t="s">
        <v>783</v>
      </c>
      <c r="P557" s="973" t="s">
        <v>783</v>
      </c>
      <c r="Q557" s="973" t="s">
        <v>783</v>
      </c>
      <c r="R557" s="973" t="s">
        <v>783</v>
      </c>
      <c r="S557" s="973" t="s">
        <v>783</v>
      </c>
      <c r="T557" s="973" t="s">
        <v>783</v>
      </c>
      <c r="U557" s="973" t="s">
        <v>783</v>
      </c>
      <c r="V557" s="973" t="s">
        <v>783</v>
      </c>
      <c r="W557" s="973" t="s">
        <v>783</v>
      </c>
      <c r="X557" s="973" t="s">
        <v>783</v>
      </c>
      <c r="Y557" s="973" t="s">
        <v>783</v>
      </c>
      <c r="Z557" s="973" t="s">
        <v>783</v>
      </c>
      <c r="AA557" s="973" t="s">
        <v>783</v>
      </c>
      <c r="AB557" s="973" t="s">
        <v>783</v>
      </c>
      <c r="AC557" s="973" t="s">
        <v>783</v>
      </c>
      <c r="AD557" s="973" t="s">
        <v>783</v>
      </c>
      <c r="AE557" s="973" t="s">
        <v>783</v>
      </c>
      <c r="AF557" s="973" t="s">
        <v>783</v>
      </c>
      <c r="AG557" s="973" t="s">
        <v>783</v>
      </c>
      <c r="AH557" s="973" t="s">
        <v>783</v>
      </c>
      <c r="AI557" s="973" t="s">
        <v>783</v>
      </c>
      <c r="AJ557" s="973" t="s">
        <v>783</v>
      </c>
      <c r="AK557" s="973" t="s">
        <v>783</v>
      </c>
      <c r="AL557" s="973" t="s">
        <v>783</v>
      </c>
      <c r="AM557" s="973" t="s">
        <v>783</v>
      </c>
      <c r="AN557" s="973" t="s">
        <v>783</v>
      </c>
      <c r="AO557" s="973" t="s">
        <v>783</v>
      </c>
      <c r="AP557" s="973" t="s">
        <v>783</v>
      </c>
      <c r="AQ557" s="973" t="s">
        <v>783</v>
      </c>
      <c r="AR557" s="973" t="s">
        <v>783</v>
      </c>
      <c r="AS557" s="973" t="s">
        <v>783</v>
      </c>
      <c r="AT557" s="973" t="s">
        <v>783</v>
      </c>
      <c r="AU557" s="973" t="s">
        <v>783</v>
      </c>
      <c r="AV557" s="973" t="s">
        <v>783</v>
      </c>
      <c r="AW557" s="973" t="s">
        <v>783</v>
      </c>
      <c r="AX557" s="973" t="s">
        <v>783</v>
      </c>
      <c r="AY557" s="973" t="s">
        <v>783</v>
      </c>
      <c r="AZ557" s="973" t="s">
        <v>783</v>
      </c>
      <c r="BA557" s="973" t="s">
        <v>783</v>
      </c>
      <c r="BB557" s="973" t="s">
        <v>783</v>
      </c>
      <c r="BC557" s="973" t="s">
        <v>783</v>
      </c>
      <c r="BD557" s="973" t="s">
        <v>783</v>
      </c>
      <c r="BE557" s="973" t="s">
        <v>783</v>
      </c>
      <c r="BF557" s="973" t="s">
        <v>783</v>
      </c>
      <c r="BG557" s="973" t="s">
        <v>783</v>
      </c>
      <c r="BH557" s="973" t="s">
        <v>783</v>
      </c>
      <c r="BI557" s="973" t="s">
        <v>783</v>
      </c>
      <c r="BJ557" s="973" t="s">
        <v>783</v>
      </c>
      <c r="BK557" s="973" t="s">
        <v>783</v>
      </c>
      <c r="BL557" s="973" t="s">
        <v>783</v>
      </c>
      <c r="BM557" s="973" t="s">
        <v>783</v>
      </c>
      <c r="BN557" s="973" t="s">
        <v>783</v>
      </c>
      <c r="BO557" s="973" t="s">
        <v>783</v>
      </c>
    </row>
    <row r="558" spans="1:67" ht="12.75" customHeight="1">
      <c r="A558" s="762"/>
      <c r="B558" s="728" t="s">
        <v>45</v>
      </c>
      <c r="C558" s="59" t="s">
        <v>399</v>
      </c>
      <c r="D558" s="689"/>
      <c r="E558" s="667" t="s">
        <v>151</v>
      </c>
      <c r="F558" s="692"/>
      <c r="G558" s="976" t="str">
        <f>IF(G559="SUM","",G559)</f>
        <v/>
      </c>
      <c r="H558" s="976" t="str">
        <f t="shared" ref="H558:BO558" si="479">IF(H559="SUM","",H559)</f>
        <v/>
      </c>
      <c r="I558" s="976" t="str">
        <f t="shared" si="479"/>
        <v/>
      </c>
      <c r="J558" s="976" t="str">
        <f t="shared" si="479"/>
        <v/>
      </c>
      <c r="K558" s="976" t="str">
        <f t="shared" si="479"/>
        <v/>
      </c>
      <c r="L558" s="976" t="str">
        <f t="shared" si="479"/>
        <v/>
      </c>
      <c r="M558" s="976" t="str">
        <f t="shared" si="479"/>
        <v/>
      </c>
      <c r="N558" s="976" t="str">
        <f t="shared" si="479"/>
        <v/>
      </c>
      <c r="O558" s="976" t="str">
        <f t="shared" si="479"/>
        <v/>
      </c>
      <c r="P558" s="976" t="str">
        <f t="shared" si="479"/>
        <v/>
      </c>
      <c r="Q558" s="976" t="str">
        <f t="shared" si="479"/>
        <v/>
      </c>
      <c r="R558" s="976" t="str">
        <f t="shared" si="479"/>
        <v/>
      </c>
      <c r="S558" s="976" t="str">
        <f t="shared" si="479"/>
        <v/>
      </c>
      <c r="T558" s="976" t="str">
        <f t="shared" si="479"/>
        <v/>
      </c>
      <c r="U558" s="976" t="str">
        <f t="shared" si="479"/>
        <v/>
      </c>
      <c r="V558" s="976" t="str">
        <f t="shared" si="479"/>
        <v/>
      </c>
      <c r="W558" s="976" t="str">
        <f t="shared" si="479"/>
        <v/>
      </c>
      <c r="X558" s="976" t="str">
        <f t="shared" si="479"/>
        <v/>
      </c>
      <c r="Y558" s="976" t="str">
        <f t="shared" si="479"/>
        <v/>
      </c>
      <c r="Z558" s="976" t="str">
        <f t="shared" si="479"/>
        <v/>
      </c>
      <c r="AA558" s="976" t="str">
        <f t="shared" si="479"/>
        <v/>
      </c>
      <c r="AB558" s="976" t="str">
        <f t="shared" si="479"/>
        <v/>
      </c>
      <c r="AC558" s="976" t="str">
        <f t="shared" si="479"/>
        <v/>
      </c>
      <c r="AD558" s="976" t="str">
        <f t="shared" si="479"/>
        <v/>
      </c>
      <c r="AE558" s="976" t="str">
        <f t="shared" si="479"/>
        <v/>
      </c>
      <c r="AF558" s="976" t="str">
        <f t="shared" si="479"/>
        <v/>
      </c>
      <c r="AG558" s="976" t="str">
        <f t="shared" si="479"/>
        <v/>
      </c>
      <c r="AH558" s="976" t="str">
        <f t="shared" si="479"/>
        <v/>
      </c>
      <c r="AI558" s="976" t="str">
        <f t="shared" si="479"/>
        <v/>
      </c>
      <c r="AJ558" s="976" t="str">
        <f t="shared" si="479"/>
        <v/>
      </c>
      <c r="AK558" s="976" t="str">
        <f t="shared" si="479"/>
        <v/>
      </c>
      <c r="AL558" s="976" t="str">
        <f t="shared" si="479"/>
        <v/>
      </c>
      <c r="AM558" s="976" t="str">
        <f t="shared" si="479"/>
        <v/>
      </c>
      <c r="AN558" s="976" t="str">
        <f t="shared" si="479"/>
        <v/>
      </c>
      <c r="AO558" s="976" t="str">
        <f t="shared" si="479"/>
        <v/>
      </c>
      <c r="AP558" s="976" t="str">
        <f t="shared" si="479"/>
        <v/>
      </c>
      <c r="AQ558" s="976" t="str">
        <f t="shared" si="479"/>
        <v/>
      </c>
      <c r="AR558" s="976" t="str">
        <f t="shared" si="479"/>
        <v/>
      </c>
      <c r="AS558" s="976" t="str">
        <f t="shared" si="479"/>
        <v/>
      </c>
      <c r="AT558" s="976" t="str">
        <f t="shared" si="479"/>
        <v/>
      </c>
      <c r="AU558" s="976" t="str">
        <f t="shared" si="479"/>
        <v/>
      </c>
      <c r="AV558" s="976" t="str">
        <f t="shared" si="479"/>
        <v/>
      </c>
      <c r="AW558" s="976" t="str">
        <f t="shared" si="479"/>
        <v/>
      </c>
      <c r="AX558" s="976" t="str">
        <f t="shared" si="479"/>
        <v/>
      </c>
      <c r="AY558" s="976" t="str">
        <f t="shared" si="479"/>
        <v/>
      </c>
      <c r="AZ558" s="976" t="str">
        <f t="shared" si="479"/>
        <v/>
      </c>
      <c r="BA558" s="976" t="str">
        <f t="shared" si="479"/>
        <v/>
      </c>
      <c r="BB558" s="976" t="str">
        <f t="shared" si="479"/>
        <v/>
      </c>
      <c r="BC558" s="976" t="str">
        <f t="shared" si="479"/>
        <v/>
      </c>
      <c r="BD558" s="976" t="str">
        <f t="shared" si="479"/>
        <v/>
      </c>
      <c r="BE558" s="976" t="str">
        <f t="shared" si="479"/>
        <v/>
      </c>
      <c r="BF558" s="976" t="str">
        <f t="shared" si="479"/>
        <v/>
      </c>
      <c r="BG558" s="976" t="str">
        <f t="shared" si="479"/>
        <v/>
      </c>
      <c r="BH558" s="976" t="str">
        <f t="shared" si="479"/>
        <v/>
      </c>
      <c r="BI558" s="976" t="str">
        <f t="shared" si="479"/>
        <v/>
      </c>
      <c r="BJ558" s="976" t="str">
        <f t="shared" si="479"/>
        <v/>
      </c>
      <c r="BK558" s="976" t="str">
        <f t="shared" si="479"/>
        <v/>
      </c>
      <c r="BL558" s="976" t="str">
        <f t="shared" si="479"/>
        <v/>
      </c>
      <c r="BM558" s="976" t="str">
        <f t="shared" si="479"/>
        <v/>
      </c>
      <c r="BN558" s="976" t="str">
        <f t="shared" si="479"/>
        <v/>
      </c>
      <c r="BO558" s="976" t="str">
        <f t="shared" si="479"/>
        <v/>
      </c>
    </row>
    <row r="559" spans="1:67" ht="12.75" customHeight="1">
      <c r="A559" s="762"/>
      <c r="B559" s="728" t="s">
        <v>46</v>
      </c>
      <c r="C559" s="719"/>
      <c r="D559" s="640" t="s">
        <v>192</v>
      </c>
      <c r="E559" s="667" t="s">
        <v>151</v>
      </c>
      <c r="F559" s="690"/>
      <c r="G559" s="973" t="s">
        <v>783</v>
      </c>
      <c r="H559" s="973" t="s">
        <v>783</v>
      </c>
      <c r="I559" s="973" t="s">
        <v>783</v>
      </c>
      <c r="J559" s="973" t="s">
        <v>783</v>
      </c>
      <c r="K559" s="973" t="s">
        <v>783</v>
      </c>
      <c r="L559" s="973" t="s">
        <v>783</v>
      </c>
      <c r="M559" s="973" t="s">
        <v>783</v>
      </c>
      <c r="N559" s="973" t="s">
        <v>783</v>
      </c>
      <c r="O559" s="973" t="s">
        <v>783</v>
      </c>
      <c r="P559" s="973" t="s">
        <v>783</v>
      </c>
      <c r="Q559" s="973" t="s">
        <v>783</v>
      </c>
      <c r="R559" s="973" t="s">
        <v>783</v>
      </c>
      <c r="S559" s="973" t="s">
        <v>783</v>
      </c>
      <c r="T559" s="973" t="s">
        <v>783</v>
      </c>
      <c r="U559" s="973" t="s">
        <v>783</v>
      </c>
      <c r="V559" s="973" t="s">
        <v>783</v>
      </c>
      <c r="W559" s="973" t="s">
        <v>783</v>
      </c>
      <c r="X559" s="973" t="s">
        <v>783</v>
      </c>
      <c r="Y559" s="973" t="s">
        <v>783</v>
      </c>
      <c r="Z559" s="973" t="s">
        <v>783</v>
      </c>
      <c r="AA559" s="973" t="s">
        <v>783</v>
      </c>
      <c r="AB559" s="973" t="s">
        <v>783</v>
      </c>
      <c r="AC559" s="973" t="s">
        <v>783</v>
      </c>
      <c r="AD559" s="973" t="s">
        <v>783</v>
      </c>
      <c r="AE559" s="973" t="s">
        <v>783</v>
      </c>
      <c r="AF559" s="973" t="s">
        <v>783</v>
      </c>
      <c r="AG559" s="973" t="s">
        <v>783</v>
      </c>
      <c r="AH559" s="973" t="s">
        <v>783</v>
      </c>
      <c r="AI559" s="973" t="s">
        <v>783</v>
      </c>
      <c r="AJ559" s="973" t="s">
        <v>783</v>
      </c>
      <c r="AK559" s="973" t="s">
        <v>783</v>
      </c>
      <c r="AL559" s="973" t="s">
        <v>783</v>
      </c>
      <c r="AM559" s="973" t="s">
        <v>783</v>
      </c>
      <c r="AN559" s="973" t="s">
        <v>783</v>
      </c>
      <c r="AO559" s="973" t="s">
        <v>783</v>
      </c>
      <c r="AP559" s="973" t="s">
        <v>783</v>
      </c>
      <c r="AQ559" s="973" t="s">
        <v>783</v>
      </c>
      <c r="AR559" s="973" t="s">
        <v>783</v>
      </c>
      <c r="AS559" s="973" t="s">
        <v>783</v>
      </c>
      <c r="AT559" s="973" t="s">
        <v>783</v>
      </c>
      <c r="AU559" s="973" t="s">
        <v>783</v>
      </c>
      <c r="AV559" s="973" t="s">
        <v>783</v>
      </c>
      <c r="AW559" s="973" t="s">
        <v>783</v>
      </c>
      <c r="AX559" s="973" t="s">
        <v>783</v>
      </c>
      <c r="AY559" s="973" t="s">
        <v>783</v>
      </c>
      <c r="AZ559" s="973" t="s">
        <v>783</v>
      </c>
      <c r="BA559" s="973" t="s">
        <v>783</v>
      </c>
      <c r="BB559" s="973" t="s">
        <v>783</v>
      </c>
      <c r="BC559" s="973" t="s">
        <v>783</v>
      </c>
      <c r="BD559" s="973" t="s">
        <v>783</v>
      </c>
      <c r="BE559" s="973" t="s">
        <v>783</v>
      </c>
      <c r="BF559" s="973" t="s">
        <v>783</v>
      </c>
      <c r="BG559" s="973" t="s">
        <v>783</v>
      </c>
      <c r="BH559" s="973" t="s">
        <v>783</v>
      </c>
      <c r="BI559" s="973" t="s">
        <v>783</v>
      </c>
      <c r="BJ559" s="973" t="s">
        <v>783</v>
      </c>
      <c r="BK559" s="973" t="s">
        <v>783</v>
      </c>
      <c r="BL559" s="973" t="s">
        <v>783</v>
      </c>
      <c r="BM559" s="973" t="s">
        <v>783</v>
      </c>
      <c r="BN559" s="973" t="s">
        <v>783</v>
      </c>
      <c r="BO559" s="973" t="s">
        <v>783</v>
      </c>
    </row>
    <row r="560" spans="1:67">
      <c r="B560" s="728">
        <v>334</v>
      </c>
      <c r="C560" s="59" t="s">
        <v>280</v>
      </c>
      <c r="D560" s="640"/>
      <c r="E560" s="667"/>
      <c r="F560" s="1035"/>
      <c r="G560" s="1018"/>
      <c r="H560" s="1019"/>
      <c r="I560" s="1019"/>
      <c r="J560" s="1019"/>
      <c r="K560" s="1019"/>
      <c r="L560" s="1019"/>
      <c r="M560" s="1019"/>
      <c r="N560" s="1019"/>
      <c r="O560" s="1019"/>
      <c r="P560" s="1019"/>
      <c r="Q560" s="1019"/>
      <c r="R560" s="1019"/>
      <c r="S560" s="1019"/>
      <c r="T560" s="1019"/>
      <c r="U560" s="1019"/>
      <c r="V560" s="1019"/>
      <c r="W560" s="1019"/>
      <c r="X560" s="1019"/>
      <c r="Y560" s="1019"/>
      <c r="Z560" s="1019"/>
      <c r="AA560" s="1019"/>
      <c r="AB560" s="1019"/>
      <c r="AC560" s="1019"/>
      <c r="AD560" s="1019"/>
      <c r="AE560" s="1019"/>
      <c r="AF560" s="1019"/>
      <c r="AG560" s="1019"/>
      <c r="AH560" s="1019"/>
      <c r="AI560" s="1019"/>
      <c r="AJ560" s="1019"/>
      <c r="AK560" s="1019"/>
      <c r="AL560" s="1019"/>
      <c r="AM560" s="1019"/>
      <c r="AN560" s="1019"/>
      <c r="AO560" s="1019"/>
      <c r="AP560" s="1019"/>
      <c r="AQ560" s="1019"/>
      <c r="AR560" s="1019"/>
      <c r="AS560" s="1019"/>
      <c r="AT560" s="1019"/>
      <c r="AU560" s="1019"/>
      <c r="AV560" s="1019"/>
      <c r="AW560" s="1019"/>
      <c r="AX560" s="1019"/>
      <c r="AY560" s="1019"/>
      <c r="AZ560" s="1019"/>
      <c r="BA560" s="1019"/>
      <c r="BB560" s="1019"/>
      <c r="BC560" s="1019"/>
      <c r="BD560" s="1019"/>
      <c r="BE560" s="1019"/>
      <c r="BF560" s="1019"/>
      <c r="BG560" s="1019"/>
      <c r="BH560" s="1019"/>
      <c r="BI560" s="1019"/>
      <c r="BJ560" s="1019"/>
      <c r="BK560" s="1019"/>
      <c r="BL560" s="1019"/>
      <c r="BM560" s="1019"/>
      <c r="BN560" s="1019"/>
      <c r="BO560" s="1020"/>
    </row>
    <row r="561" spans="1:67" s="15" customFormat="1" ht="12.75" customHeight="1">
      <c r="A561" s="762"/>
      <c r="B561" s="728" t="s">
        <v>107</v>
      </c>
      <c r="C561" s="58" t="s">
        <v>1337</v>
      </c>
      <c r="D561" s="685"/>
      <c r="E561" s="667" t="s">
        <v>151</v>
      </c>
      <c r="F561" s="692"/>
      <c r="G561" s="155" t="str">
        <f>IF(OR(COUNTBLANK(G562:G567)=6,G562="SUM"),"",SUM(G562:G567))</f>
        <v/>
      </c>
      <c r="H561" s="155" t="str">
        <f t="shared" ref="H561:AF561" si="480">IF(OR(COUNTBLANK(H562:H567)=6,H562="SUM"),"",SUM(H562:H567))</f>
        <v/>
      </c>
      <c r="I561" s="155" t="str">
        <f t="shared" si="480"/>
        <v/>
      </c>
      <c r="J561" s="155" t="str">
        <f t="shared" si="480"/>
        <v/>
      </c>
      <c r="K561" s="155" t="str">
        <f t="shared" si="480"/>
        <v/>
      </c>
      <c r="L561" s="155" t="str">
        <f t="shared" si="480"/>
        <v/>
      </c>
      <c r="M561" s="155" t="str">
        <f t="shared" si="480"/>
        <v/>
      </c>
      <c r="N561" s="155" t="str">
        <f t="shared" si="480"/>
        <v/>
      </c>
      <c r="O561" s="155" t="str">
        <f t="shared" si="480"/>
        <v/>
      </c>
      <c r="P561" s="155" t="str">
        <f t="shared" si="480"/>
        <v/>
      </c>
      <c r="Q561" s="155" t="str">
        <f t="shared" si="480"/>
        <v/>
      </c>
      <c r="R561" s="155" t="str">
        <f t="shared" si="480"/>
        <v/>
      </c>
      <c r="S561" s="155" t="str">
        <f t="shared" si="480"/>
        <v/>
      </c>
      <c r="T561" s="155" t="str">
        <f t="shared" si="480"/>
        <v/>
      </c>
      <c r="U561" s="155" t="str">
        <f t="shared" si="480"/>
        <v/>
      </c>
      <c r="V561" s="155" t="str">
        <f t="shared" si="480"/>
        <v/>
      </c>
      <c r="W561" s="155" t="str">
        <f t="shared" si="480"/>
        <v/>
      </c>
      <c r="X561" s="155" t="str">
        <f t="shared" si="480"/>
        <v/>
      </c>
      <c r="Y561" s="155" t="str">
        <f t="shared" si="480"/>
        <v/>
      </c>
      <c r="Z561" s="155" t="str">
        <f t="shared" si="480"/>
        <v/>
      </c>
      <c r="AA561" s="155" t="str">
        <f t="shared" si="480"/>
        <v/>
      </c>
      <c r="AB561" s="155" t="str">
        <f t="shared" si="480"/>
        <v/>
      </c>
      <c r="AC561" s="155" t="str">
        <f t="shared" si="480"/>
        <v/>
      </c>
      <c r="AD561" s="155" t="str">
        <f t="shared" si="480"/>
        <v/>
      </c>
      <c r="AE561" s="155" t="str">
        <f t="shared" si="480"/>
        <v/>
      </c>
      <c r="AF561" s="155" t="str">
        <f t="shared" si="480"/>
        <v/>
      </c>
      <c r="AG561" s="155" t="str">
        <f t="shared" ref="AG561:AP561" si="481">IF(OR(COUNTBLANK(AG562:AG567)=6,AG562="SUM"),"",SUM(AG562:AG567))</f>
        <v/>
      </c>
      <c r="AH561" s="155" t="str">
        <f t="shared" si="481"/>
        <v/>
      </c>
      <c r="AI561" s="155" t="str">
        <f t="shared" si="481"/>
        <v/>
      </c>
      <c r="AJ561" s="155" t="str">
        <f t="shared" si="481"/>
        <v/>
      </c>
      <c r="AK561" s="155" t="str">
        <f t="shared" si="481"/>
        <v/>
      </c>
      <c r="AL561" s="155" t="str">
        <f t="shared" si="481"/>
        <v/>
      </c>
      <c r="AM561" s="155" t="str">
        <f t="shared" si="481"/>
        <v/>
      </c>
      <c r="AN561" s="155" t="str">
        <f t="shared" si="481"/>
        <v/>
      </c>
      <c r="AO561" s="155" t="str">
        <f t="shared" si="481"/>
        <v/>
      </c>
      <c r="AP561" s="155" t="str">
        <f t="shared" si="481"/>
        <v/>
      </c>
      <c r="AQ561" s="155" t="str">
        <f t="shared" ref="AQ561:BO561" si="482">IF(OR(COUNTBLANK(AQ562:AQ567)=6,AQ562="SUM"),"",SUM(AQ562:AQ567))</f>
        <v/>
      </c>
      <c r="AR561" s="155" t="str">
        <f t="shared" si="482"/>
        <v/>
      </c>
      <c r="AS561" s="155" t="str">
        <f t="shared" si="482"/>
        <v/>
      </c>
      <c r="AT561" s="155" t="str">
        <f t="shared" si="482"/>
        <v/>
      </c>
      <c r="AU561" s="155" t="str">
        <f t="shared" si="482"/>
        <v/>
      </c>
      <c r="AV561" s="155" t="str">
        <f t="shared" si="482"/>
        <v/>
      </c>
      <c r="AW561" s="155" t="str">
        <f t="shared" si="482"/>
        <v/>
      </c>
      <c r="AX561" s="155" t="str">
        <f t="shared" si="482"/>
        <v/>
      </c>
      <c r="AY561" s="155" t="str">
        <f t="shared" si="482"/>
        <v/>
      </c>
      <c r="AZ561" s="155" t="str">
        <f t="shared" si="482"/>
        <v/>
      </c>
      <c r="BA561" s="155" t="str">
        <f t="shared" si="482"/>
        <v/>
      </c>
      <c r="BB561" s="155" t="str">
        <f t="shared" si="482"/>
        <v/>
      </c>
      <c r="BC561" s="155" t="str">
        <f t="shared" si="482"/>
        <v/>
      </c>
      <c r="BD561" s="155" t="str">
        <f t="shared" si="482"/>
        <v/>
      </c>
      <c r="BE561" s="155" t="str">
        <f t="shared" si="482"/>
        <v/>
      </c>
      <c r="BF561" s="155" t="str">
        <f t="shared" si="482"/>
        <v/>
      </c>
      <c r="BG561" s="155" t="str">
        <f t="shared" si="482"/>
        <v/>
      </c>
      <c r="BH561" s="155" t="str">
        <f t="shared" si="482"/>
        <v/>
      </c>
      <c r="BI561" s="155" t="str">
        <f t="shared" si="482"/>
        <v/>
      </c>
      <c r="BJ561" s="155" t="str">
        <f t="shared" si="482"/>
        <v/>
      </c>
      <c r="BK561" s="155" t="str">
        <f t="shared" si="482"/>
        <v/>
      </c>
      <c r="BL561" s="155" t="str">
        <f t="shared" si="482"/>
        <v/>
      </c>
      <c r="BM561" s="155" t="str">
        <f t="shared" si="482"/>
        <v/>
      </c>
      <c r="BN561" s="155" t="str">
        <f t="shared" si="482"/>
        <v/>
      </c>
      <c r="BO561" s="155" t="str">
        <f t="shared" si="482"/>
        <v/>
      </c>
    </row>
    <row r="562" spans="1:67" ht="12.75" customHeight="1">
      <c r="A562" s="160"/>
      <c r="B562" s="728" t="s">
        <v>29</v>
      </c>
      <c r="C562" s="60"/>
      <c r="D562" s="724" t="s">
        <v>1148</v>
      </c>
      <c r="E562" s="667" t="s">
        <v>151</v>
      </c>
      <c r="F562" s="838"/>
      <c r="G562" s="973" t="s">
        <v>783</v>
      </c>
      <c r="H562" s="973" t="s">
        <v>783</v>
      </c>
      <c r="I562" s="973" t="s">
        <v>783</v>
      </c>
      <c r="J562" s="973" t="s">
        <v>783</v>
      </c>
      <c r="K562" s="973" t="s">
        <v>783</v>
      </c>
      <c r="L562" s="973" t="s">
        <v>783</v>
      </c>
      <c r="M562" s="973" t="s">
        <v>783</v>
      </c>
      <c r="N562" s="973" t="s">
        <v>783</v>
      </c>
      <c r="O562" s="973" t="s">
        <v>783</v>
      </c>
      <c r="P562" s="973" t="s">
        <v>783</v>
      </c>
      <c r="Q562" s="973" t="s">
        <v>783</v>
      </c>
      <c r="R562" s="973" t="s">
        <v>783</v>
      </c>
      <c r="S562" s="973" t="s">
        <v>783</v>
      </c>
      <c r="T562" s="973" t="s">
        <v>783</v>
      </c>
      <c r="U562" s="973" t="s">
        <v>783</v>
      </c>
      <c r="V562" s="973" t="s">
        <v>783</v>
      </c>
      <c r="W562" s="973" t="s">
        <v>783</v>
      </c>
      <c r="X562" s="973" t="s">
        <v>783</v>
      </c>
      <c r="Y562" s="973" t="s">
        <v>783</v>
      </c>
      <c r="Z562" s="973" t="s">
        <v>783</v>
      </c>
      <c r="AA562" s="973" t="s">
        <v>783</v>
      </c>
      <c r="AB562" s="973" t="s">
        <v>783</v>
      </c>
      <c r="AC562" s="973" t="s">
        <v>783</v>
      </c>
      <c r="AD562" s="973" t="s">
        <v>783</v>
      </c>
      <c r="AE562" s="973" t="s">
        <v>783</v>
      </c>
      <c r="AF562" s="973" t="s">
        <v>783</v>
      </c>
      <c r="AG562" s="973" t="s">
        <v>783</v>
      </c>
      <c r="AH562" s="973" t="s">
        <v>783</v>
      </c>
      <c r="AI562" s="973" t="s">
        <v>783</v>
      </c>
      <c r="AJ562" s="973" t="s">
        <v>783</v>
      </c>
      <c r="AK562" s="973" t="s">
        <v>783</v>
      </c>
      <c r="AL562" s="973" t="s">
        <v>783</v>
      </c>
      <c r="AM562" s="973" t="s">
        <v>783</v>
      </c>
      <c r="AN562" s="973" t="s">
        <v>783</v>
      </c>
      <c r="AO562" s="973" t="s">
        <v>783</v>
      </c>
      <c r="AP562" s="973" t="s">
        <v>783</v>
      </c>
      <c r="AQ562" s="973" t="s">
        <v>783</v>
      </c>
      <c r="AR562" s="973" t="s">
        <v>783</v>
      </c>
      <c r="AS562" s="973" t="s">
        <v>783</v>
      </c>
      <c r="AT562" s="973" t="s">
        <v>783</v>
      </c>
      <c r="AU562" s="973" t="s">
        <v>783</v>
      </c>
      <c r="AV562" s="973" t="s">
        <v>783</v>
      </c>
      <c r="AW562" s="973" t="s">
        <v>783</v>
      </c>
      <c r="AX562" s="973" t="s">
        <v>783</v>
      </c>
      <c r="AY562" s="973" t="s">
        <v>783</v>
      </c>
      <c r="AZ562" s="973" t="s">
        <v>783</v>
      </c>
      <c r="BA562" s="973" t="s">
        <v>783</v>
      </c>
      <c r="BB562" s="973" t="s">
        <v>783</v>
      </c>
      <c r="BC562" s="973" t="s">
        <v>783</v>
      </c>
      <c r="BD562" s="973" t="s">
        <v>783</v>
      </c>
      <c r="BE562" s="973" t="s">
        <v>783</v>
      </c>
      <c r="BF562" s="973" t="s">
        <v>783</v>
      </c>
      <c r="BG562" s="973" t="s">
        <v>783</v>
      </c>
      <c r="BH562" s="973" t="s">
        <v>783</v>
      </c>
      <c r="BI562" s="973" t="s">
        <v>783</v>
      </c>
      <c r="BJ562" s="973" t="s">
        <v>783</v>
      </c>
      <c r="BK562" s="973" t="s">
        <v>783</v>
      </c>
      <c r="BL562" s="973" t="s">
        <v>783</v>
      </c>
      <c r="BM562" s="973" t="s">
        <v>783</v>
      </c>
      <c r="BN562" s="973" t="s">
        <v>783</v>
      </c>
      <c r="BO562" s="973" t="s">
        <v>783</v>
      </c>
    </row>
    <row r="563" spans="1:67" ht="12.75" customHeight="1">
      <c r="A563" s="762"/>
      <c r="B563" s="728" t="s">
        <v>30</v>
      </c>
      <c r="C563" s="60"/>
      <c r="D563" s="686" t="s">
        <v>776</v>
      </c>
      <c r="E563" s="667" t="s">
        <v>151</v>
      </c>
      <c r="F563" s="838"/>
      <c r="G563" s="973" t="s">
        <v>783</v>
      </c>
      <c r="H563" s="973" t="s">
        <v>783</v>
      </c>
      <c r="I563" s="973" t="s">
        <v>783</v>
      </c>
      <c r="J563" s="973" t="s">
        <v>783</v>
      </c>
      <c r="K563" s="973" t="s">
        <v>783</v>
      </c>
      <c r="L563" s="973" t="s">
        <v>783</v>
      </c>
      <c r="M563" s="973" t="s">
        <v>783</v>
      </c>
      <c r="N563" s="973" t="s">
        <v>783</v>
      </c>
      <c r="O563" s="973" t="s">
        <v>783</v>
      </c>
      <c r="P563" s="973" t="s">
        <v>783</v>
      </c>
      <c r="Q563" s="973" t="s">
        <v>783</v>
      </c>
      <c r="R563" s="973" t="s">
        <v>783</v>
      </c>
      <c r="S563" s="973" t="s">
        <v>783</v>
      </c>
      <c r="T563" s="973" t="s">
        <v>783</v>
      </c>
      <c r="U563" s="973" t="s">
        <v>783</v>
      </c>
      <c r="V563" s="973" t="s">
        <v>783</v>
      </c>
      <c r="W563" s="973" t="s">
        <v>783</v>
      </c>
      <c r="X563" s="973" t="s">
        <v>783</v>
      </c>
      <c r="Y563" s="973" t="s">
        <v>783</v>
      </c>
      <c r="Z563" s="973" t="s">
        <v>783</v>
      </c>
      <c r="AA563" s="973" t="s">
        <v>783</v>
      </c>
      <c r="AB563" s="973" t="s">
        <v>783</v>
      </c>
      <c r="AC563" s="973" t="s">
        <v>783</v>
      </c>
      <c r="AD563" s="973" t="s">
        <v>783</v>
      </c>
      <c r="AE563" s="973" t="s">
        <v>783</v>
      </c>
      <c r="AF563" s="973" t="s">
        <v>783</v>
      </c>
      <c r="AG563" s="973" t="s">
        <v>783</v>
      </c>
      <c r="AH563" s="973" t="s">
        <v>783</v>
      </c>
      <c r="AI563" s="973" t="s">
        <v>783</v>
      </c>
      <c r="AJ563" s="973" t="s">
        <v>783</v>
      </c>
      <c r="AK563" s="973" t="s">
        <v>783</v>
      </c>
      <c r="AL563" s="973" t="s">
        <v>783</v>
      </c>
      <c r="AM563" s="973" t="s">
        <v>783</v>
      </c>
      <c r="AN563" s="973" t="s">
        <v>783</v>
      </c>
      <c r="AO563" s="973" t="s">
        <v>783</v>
      </c>
      <c r="AP563" s="973" t="s">
        <v>783</v>
      </c>
      <c r="AQ563" s="973" t="s">
        <v>783</v>
      </c>
      <c r="AR563" s="973" t="s">
        <v>783</v>
      </c>
      <c r="AS563" s="973" t="s">
        <v>783</v>
      </c>
      <c r="AT563" s="973" t="s">
        <v>783</v>
      </c>
      <c r="AU563" s="973" t="s">
        <v>783</v>
      </c>
      <c r="AV563" s="973" t="s">
        <v>783</v>
      </c>
      <c r="AW563" s="973" t="s">
        <v>783</v>
      </c>
      <c r="AX563" s="973" t="s">
        <v>783</v>
      </c>
      <c r="AY563" s="973" t="s">
        <v>783</v>
      </c>
      <c r="AZ563" s="973" t="s">
        <v>783</v>
      </c>
      <c r="BA563" s="973" t="s">
        <v>783</v>
      </c>
      <c r="BB563" s="973" t="s">
        <v>783</v>
      </c>
      <c r="BC563" s="973" t="s">
        <v>783</v>
      </c>
      <c r="BD563" s="973" t="s">
        <v>783</v>
      </c>
      <c r="BE563" s="973" t="s">
        <v>783</v>
      </c>
      <c r="BF563" s="973" t="s">
        <v>783</v>
      </c>
      <c r="BG563" s="973" t="s">
        <v>783</v>
      </c>
      <c r="BH563" s="973" t="s">
        <v>783</v>
      </c>
      <c r="BI563" s="973" t="s">
        <v>783</v>
      </c>
      <c r="BJ563" s="973" t="s">
        <v>783</v>
      </c>
      <c r="BK563" s="973" t="s">
        <v>783</v>
      </c>
      <c r="BL563" s="973" t="s">
        <v>783</v>
      </c>
      <c r="BM563" s="973" t="s">
        <v>783</v>
      </c>
      <c r="BN563" s="973" t="s">
        <v>783</v>
      </c>
      <c r="BO563" s="973" t="s">
        <v>783</v>
      </c>
    </row>
    <row r="564" spans="1:67" ht="12.75" customHeight="1">
      <c r="A564" s="762"/>
      <c r="B564" s="728" t="s">
        <v>31</v>
      </c>
      <c r="C564" s="60"/>
      <c r="D564" s="686" t="s">
        <v>1120</v>
      </c>
      <c r="E564" s="667" t="s">
        <v>151</v>
      </c>
      <c r="F564" s="838"/>
      <c r="G564" s="973" t="s">
        <v>783</v>
      </c>
      <c r="H564" s="973" t="s">
        <v>783</v>
      </c>
      <c r="I564" s="973" t="s">
        <v>783</v>
      </c>
      <c r="J564" s="973" t="s">
        <v>783</v>
      </c>
      <c r="K564" s="973" t="s">
        <v>783</v>
      </c>
      <c r="L564" s="973" t="s">
        <v>783</v>
      </c>
      <c r="M564" s="973" t="s">
        <v>783</v>
      </c>
      <c r="N564" s="973" t="s">
        <v>783</v>
      </c>
      <c r="O564" s="973" t="s">
        <v>783</v>
      </c>
      <c r="P564" s="973" t="s">
        <v>783</v>
      </c>
      <c r="Q564" s="973" t="s">
        <v>783</v>
      </c>
      <c r="R564" s="973" t="s">
        <v>783</v>
      </c>
      <c r="S564" s="973" t="s">
        <v>783</v>
      </c>
      <c r="T564" s="973" t="s">
        <v>783</v>
      </c>
      <c r="U564" s="973" t="s">
        <v>783</v>
      </c>
      <c r="V564" s="973" t="s">
        <v>783</v>
      </c>
      <c r="W564" s="973" t="s">
        <v>783</v>
      </c>
      <c r="X564" s="973" t="s">
        <v>783</v>
      </c>
      <c r="Y564" s="973" t="s">
        <v>783</v>
      </c>
      <c r="Z564" s="973" t="s">
        <v>783</v>
      </c>
      <c r="AA564" s="973" t="s">
        <v>783</v>
      </c>
      <c r="AB564" s="973" t="s">
        <v>783</v>
      </c>
      <c r="AC564" s="973" t="s">
        <v>783</v>
      </c>
      <c r="AD564" s="973" t="s">
        <v>783</v>
      </c>
      <c r="AE564" s="973" t="s">
        <v>783</v>
      </c>
      <c r="AF564" s="973" t="s">
        <v>783</v>
      </c>
      <c r="AG564" s="973" t="s">
        <v>783</v>
      </c>
      <c r="AH564" s="973" t="s">
        <v>783</v>
      </c>
      <c r="AI564" s="973" t="s">
        <v>783</v>
      </c>
      <c r="AJ564" s="973" t="s">
        <v>783</v>
      </c>
      <c r="AK564" s="973" t="s">
        <v>783</v>
      </c>
      <c r="AL564" s="973" t="s">
        <v>783</v>
      </c>
      <c r="AM564" s="973" t="s">
        <v>783</v>
      </c>
      <c r="AN564" s="973" t="s">
        <v>783</v>
      </c>
      <c r="AO564" s="973" t="s">
        <v>783</v>
      </c>
      <c r="AP564" s="973" t="s">
        <v>783</v>
      </c>
      <c r="AQ564" s="973" t="s">
        <v>783</v>
      </c>
      <c r="AR564" s="973" t="s">
        <v>783</v>
      </c>
      <c r="AS564" s="973" t="s">
        <v>783</v>
      </c>
      <c r="AT564" s="973" t="s">
        <v>783</v>
      </c>
      <c r="AU564" s="973" t="s">
        <v>783</v>
      </c>
      <c r="AV564" s="973" t="s">
        <v>783</v>
      </c>
      <c r="AW564" s="973" t="s">
        <v>783</v>
      </c>
      <c r="AX564" s="973" t="s">
        <v>783</v>
      </c>
      <c r="AY564" s="973" t="s">
        <v>783</v>
      </c>
      <c r="AZ564" s="973" t="s">
        <v>783</v>
      </c>
      <c r="BA564" s="973" t="s">
        <v>783</v>
      </c>
      <c r="BB564" s="973" t="s">
        <v>783</v>
      </c>
      <c r="BC564" s="973" t="s">
        <v>783</v>
      </c>
      <c r="BD564" s="973" t="s">
        <v>783</v>
      </c>
      <c r="BE564" s="973" t="s">
        <v>783</v>
      </c>
      <c r="BF564" s="973" t="s">
        <v>783</v>
      </c>
      <c r="BG564" s="973" t="s">
        <v>783</v>
      </c>
      <c r="BH564" s="973" t="s">
        <v>783</v>
      </c>
      <c r="BI564" s="973" t="s">
        <v>783</v>
      </c>
      <c r="BJ564" s="973" t="s">
        <v>783</v>
      </c>
      <c r="BK564" s="973" t="s">
        <v>783</v>
      </c>
      <c r="BL564" s="973" t="s">
        <v>783</v>
      </c>
      <c r="BM564" s="973" t="s">
        <v>783</v>
      </c>
      <c r="BN564" s="973" t="s">
        <v>783</v>
      </c>
      <c r="BO564" s="973" t="s">
        <v>783</v>
      </c>
    </row>
    <row r="565" spans="1:67" ht="12.75" customHeight="1">
      <c r="A565" s="762"/>
      <c r="B565" s="728" t="s">
        <v>1239</v>
      </c>
      <c r="C565" s="60"/>
      <c r="D565" s="686" t="s">
        <v>1121</v>
      </c>
      <c r="E565" s="667" t="s">
        <v>151</v>
      </c>
      <c r="F565" s="838"/>
      <c r="G565" s="973" t="s">
        <v>783</v>
      </c>
      <c r="H565" s="973" t="s">
        <v>783</v>
      </c>
      <c r="I565" s="973" t="s">
        <v>783</v>
      </c>
      <c r="J565" s="973" t="s">
        <v>783</v>
      </c>
      <c r="K565" s="973" t="s">
        <v>783</v>
      </c>
      <c r="L565" s="973" t="s">
        <v>783</v>
      </c>
      <c r="M565" s="973" t="s">
        <v>783</v>
      </c>
      <c r="N565" s="973" t="s">
        <v>783</v>
      </c>
      <c r="O565" s="973" t="s">
        <v>783</v>
      </c>
      <c r="P565" s="973" t="s">
        <v>783</v>
      </c>
      <c r="Q565" s="973" t="s">
        <v>783</v>
      </c>
      <c r="R565" s="973" t="s">
        <v>783</v>
      </c>
      <c r="S565" s="973" t="s">
        <v>783</v>
      </c>
      <c r="T565" s="973" t="s">
        <v>783</v>
      </c>
      <c r="U565" s="973" t="s">
        <v>783</v>
      </c>
      <c r="V565" s="973" t="s">
        <v>783</v>
      </c>
      <c r="W565" s="973" t="s">
        <v>783</v>
      </c>
      <c r="X565" s="973" t="s">
        <v>783</v>
      </c>
      <c r="Y565" s="973" t="s">
        <v>783</v>
      </c>
      <c r="Z565" s="973" t="s">
        <v>783</v>
      </c>
      <c r="AA565" s="973" t="s">
        <v>783</v>
      </c>
      <c r="AB565" s="973" t="s">
        <v>783</v>
      </c>
      <c r="AC565" s="973" t="s">
        <v>783</v>
      </c>
      <c r="AD565" s="973" t="s">
        <v>783</v>
      </c>
      <c r="AE565" s="973" t="s">
        <v>783</v>
      </c>
      <c r="AF565" s="973" t="s">
        <v>783</v>
      </c>
      <c r="AG565" s="973" t="s">
        <v>783</v>
      </c>
      <c r="AH565" s="973" t="s">
        <v>783</v>
      </c>
      <c r="AI565" s="973" t="s">
        <v>783</v>
      </c>
      <c r="AJ565" s="973" t="s">
        <v>783</v>
      </c>
      <c r="AK565" s="973" t="s">
        <v>783</v>
      </c>
      <c r="AL565" s="973" t="s">
        <v>783</v>
      </c>
      <c r="AM565" s="973" t="s">
        <v>783</v>
      </c>
      <c r="AN565" s="973" t="s">
        <v>783</v>
      </c>
      <c r="AO565" s="973" t="s">
        <v>783</v>
      </c>
      <c r="AP565" s="973" t="s">
        <v>783</v>
      </c>
      <c r="AQ565" s="973" t="s">
        <v>783</v>
      </c>
      <c r="AR565" s="973" t="s">
        <v>783</v>
      </c>
      <c r="AS565" s="973" t="s">
        <v>783</v>
      </c>
      <c r="AT565" s="973" t="s">
        <v>783</v>
      </c>
      <c r="AU565" s="973" t="s">
        <v>783</v>
      </c>
      <c r="AV565" s="973" t="s">
        <v>783</v>
      </c>
      <c r="AW565" s="973" t="s">
        <v>783</v>
      </c>
      <c r="AX565" s="973" t="s">
        <v>783</v>
      </c>
      <c r="AY565" s="973" t="s">
        <v>783</v>
      </c>
      <c r="AZ565" s="973" t="s">
        <v>783</v>
      </c>
      <c r="BA565" s="973" t="s">
        <v>783</v>
      </c>
      <c r="BB565" s="973" t="s">
        <v>783</v>
      </c>
      <c r="BC565" s="973" t="s">
        <v>783</v>
      </c>
      <c r="BD565" s="973" t="s">
        <v>783</v>
      </c>
      <c r="BE565" s="973" t="s">
        <v>783</v>
      </c>
      <c r="BF565" s="973" t="s">
        <v>783</v>
      </c>
      <c r="BG565" s="973" t="s">
        <v>783</v>
      </c>
      <c r="BH565" s="973" t="s">
        <v>783</v>
      </c>
      <c r="BI565" s="973" t="s">
        <v>783</v>
      </c>
      <c r="BJ565" s="973" t="s">
        <v>783</v>
      </c>
      <c r="BK565" s="973" t="s">
        <v>783</v>
      </c>
      <c r="BL565" s="973" t="s">
        <v>783</v>
      </c>
      <c r="BM565" s="973" t="s">
        <v>783</v>
      </c>
      <c r="BN565" s="973" t="s">
        <v>783</v>
      </c>
      <c r="BO565" s="973" t="s">
        <v>783</v>
      </c>
    </row>
    <row r="566" spans="1:67" ht="12.75" customHeight="1">
      <c r="A566" s="762"/>
      <c r="B566" s="786" t="s">
        <v>1027</v>
      </c>
      <c r="C566" s="60"/>
      <c r="D566" s="669" t="s">
        <v>1119</v>
      </c>
      <c r="E566" s="667" t="s">
        <v>151</v>
      </c>
      <c r="F566" s="692"/>
      <c r="G566" s="973" t="s">
        <v>783</v>
      </c>
      <c r="H566" s="973" t="s">
        <v>783</v>
      </c>
      <c r="I566" s="973" t="s">
        <v>783</v>
      </c>
      <c r="J566" s="973" t="s">
        <v>783</v>
      </c>
      <c r="K566" s="973" t="s">
        <v>783</v>
      </c>
      <c r="L566" s="973" t="s">
        <v>783</v>
      </c>
      <c r="M566" s="973" t="s">
        <v>783</v>
      </c>
      <c r="N566" s="973" t="s">
        <v>783</v>
      </c>
      <c r="O566" s="973" t="s">
        <v>783</v>
      </c>
      <c r="P566" s="973" t="s">
        <v>783</v>
      </c>
      <c r="Q566" s="973" t="s">
        <v>783</v>
      </c>
      <c r="R566" s="973" t="s">
        <v>783</v>
      </c>
      <c r="S566" s="973" t="s">
        <v>783</v>
      </c>
      <c r="T566" s="973" t="s">
        <v>783</v>
      </c>
      <c r="U566" s="973" t="s">
        <v>783</v>
      </c>
      <c r="V566" s="973" t="s">
        <v>783</v>
      </c>
      <c r="W566" s="973" t="s">
        <v>783</v>
      </c>
      <c r="X566" s="973" t="s">
        <v>783</v>
      </c>
      <c r="Y566" s="973" t="s">
        <v>783</v>
      </c>
      <c r="Z566" s="973" t="s">
        <v>783</v>
      </c>
      <c r="AA566" s="973" t="s">
        <v>783</v>
      </c>
      <c r="AB566" s="973" t="s">
        <v>783</v>
      </c>
      <c r="AC566" s="973" t="s">
        <v>783</v>
      </c>
      <c r="AD566" s="973" t="s">
        <v>783</v>
      </c>
      <c r="AE566" s="973" t="s">
        <v>783</v>
      </c>
      <c r="AF566" s="973" t="s">
        <v>783</v>
      </c>
      <c r="AG566" s="973" t="s">
        <v>783</v>
      </c>
      <c r="AH566" s="973" t="s">
        <v>783</v>
      </c>
      <c r="AI566" s="973" t="s">
        <v>783</v>
      </c>
      <c r="AJ566" s="973" t="s">
        <v>783</v>
      </c>
      <c r="AK566" s="973" t="s">
        <v>783</v>
      </c>
      <c r="AL566" s="973" t="s">
        <v>783</v>
      </c>
      <c r="AM566" s="973" t="s">
        <v>783</v>
      </c>
      <c r="AN566" s="973" t="s">
        <v>783</v>
      </c>
      <c r="AO566" s="973" t="s">
        <v>783</v>
      </c>
      <c r="AP566" s="973" t="s">
        <v>783</v>
      </c>
      <c r="AQ566" s="973" t="s">
        <v>783</v>
      </c>
      <c r="AR566" s="973" t="s">
        <v>783</v>
      </c>
      <c r="AS566" s="973" t="s">
        <v>783</v>
      </c>
      <c r="AT566" s="973" t="s">
        <v>783</v>
      </c>
      <c r="AU566" s="973" t="s">
        <v>783</v>
      </c>
      <c r="AV566" s="973" t="s">
        <v>783</v>
      </c>
      <c r="AW566" s="973" t="s">
        <v>783</v>
      </c>
      <c r="AX566" s="973" t="s">
        <v>783</v>
      </c>
      <c r="AY566" s="973" t="s">
        <v>783</v>
      </c>
      <c r="AZ566" s="973" t="s">
        <v>783</v>
      </c>
      <c r="BA566" s="973" t="s">
        <v>783</v>
      </c>
      <c r="BB566" s="973" t="s">
        <v>783</v>
      </c>
      <c r="BC566" s="973" t="s">
        <v>783</v>
      </c>
      <c r="BD566" s="973" t="s">
        <v>783</v>
      </c>
      <c r="BE566" s="973" t="s">
        <v>783</v>
      </c>
      <c r="BF566" s="973" t="s">
        <v>783</v>
      </c>
      <c r="BG566" s="973" t="s">
        <v>783</v>
      </c>
      <c r="BH566" s="973" t="s">
        <v>783</v>
      </c>
      <c r="BI566" s="973" t="s">
        <v>783</v>
      </c>
      <c r="BJ566" s="973" t="s">
        <v>783</v>
      </c>
      <c r="BK566" s="973" t="s">
        <v>783</v>
      </c>
      <c r="BL566" s="973" t="s">
        <v>783</v>
      </c>
      <c r="BM566" s="973" t="s">
        <v>783</v>
      </c>
      <c r="BN566" s="973" t="s">
        <v>783</v>
      </c>
      <c r="BO566" s="973" t="s">
        <v>783</v>
      </c>
    </row>
    <row r="567" spans="1:67" ht="12.75" customHeight="1">
      <c r="A567" s="762"/>
      <c r="B567" s="786" t="s">
        <v>1087</v>
      </c>
      <c r="C567" s="60"/>
      <c r="D567" s="686" t="s">
        <v>1306</v>
      </c>
      <c r="E567" s="667" t="s">
        <v>151</v>
      </c>
      <c r="F567" s="692"/>
      <c r="G567" s="973" t="s">
        <v>783</v>
      </c>
      <c r="H567" s="973" t="s">
        <v>783</v>
      </c>
      <c r="I567" s="973" t="s">
        <v>783</v>
      </c>
      <c r="J567" s="973" t="s">
        <v>783</v>
      </c>
      <c r="K567" s="973" t="s">
        <v>783</v>
      </c>
      <c r="L567" s="973" t="s">
        <v>783</v>
      </c>
      <c r="M567" s="973" t="s">
        <v>783</v>
      </c>
      <c r="N567" s="973" t="s">
        <v>783</v>
      </c>
      <c r="O567" s="973" t="s">
        <v>783</v>
      </c>
      <c r="P567" s="973" t="s">
        <v>783</v>
      </c>
      <c r="Q567" s="973" t="s">
        <v>783</v>
      </c>
      <c r="R567" s="973" t="s">
        <v>783</v>
      </c>
      <c r="S567" s="973" t="s">
        <v>783</v>
      </c>
      <c r="T567" s="973" t="s">
        <v>783</v>
      </c>
      <c r="U567" s="973" t="s">
        <v>783</v>
      </c>
      <c r="V567" s="973" t="s">
        <v>783</v>
      </c>
      <c r="W567" s="973" t="s">
        <v>783</v>
      </c>
      <c r="X567" s="973" t="s">
        <v>783</v>
      </c>
      <c r="Y567" s="973" t="s">
        <v>783</v>
      </c>
      <c r="Z567" s="973" t="s">
        <v>783</v>
      </c>
      <c r="AA567" s="973" t="s">
        <v>783</v>
      </c>
      <c r="AB567" s="973" t="s">
        <v>783</v>
      </c>
      <c r="AC567" s="973" t="s">
        <v>783</v>
      </c>
      <c r="AD567" s="973" t="s">
        <v>783</v>
      </c>
      <c r="AE567" s="973" t="s">
        <v>783</v>
      </c>
      <c r="AF567" s="973" t="s">
        <v>783</v>
      </c>
      <c r="AG567" s="973" t="s">
        <v>783</v>
      </c>
      <c r="AH567" s="973" t="s">
        <v>783</v>
      </c>
      <c r="AI567" s="973" t="s">
        <v>783</v>
      </c>
      <c r="AJ567" s="973" t="s">
        <v>783</v>
      </c>
      <c r="AK567" s="973" t="s">
        <v>783</v>
      </c>
      <c r="AL567" s="973" t="s">
        <v>783</v>
      </c>
      <c r="AM567" s="973" t="s">
        <v>783</v>
      </c>
      <c r="AN567" s="973" t="s">
        <v>783</v>
      </c>
      <c r="AO567" s="973" t="s">
        <v>783</v>
      </c>
      <c r="AP567" s="973" t="s">
        <v>783</v>
      </c>
      <c r="AQ567" s="973" t="s">
        <v>783</v>
      </c>
      <c r="AR567" s="973" t="s">
        <v>783</v>
      </c>
      <c r="AS567" s="973" t="s">
        <v>783</v>
      </c>
      <c r="AT567" s="973" t="s">
        <v>783</v>
      </c>
      <c r="AU567" s="973" t="s">
        <v>783</v>
      </c>
      <c r="AV567" s="973" t="s">
        <v>783</v>
      </c>
      <c r="AW567" s="973" t="s">
        <v>783</v>
      </c>
      <c r="AX567" s="973" t="s">
        <v>783</v>
      </c>
      <c r="AY567" s="973" t="s">
        <v>783</v>
      </c>
      <c r="AZ567" s="973" t="s">
        <v>783</v>
      </c>
      <c r="BA567" s="973" t="s">
        <v>783</v>
      </c>
      <c r="BB567" s="973" t="s">
        <v>783</v>
      </c>
      <c r="BC567" s="973" t="s">
        <v>783</v>
      </c>
      <c r="BD567" s="973" t="s">
        <v>783</v>
      </c>
      <c r="BE567" s="973" t="s">
        <v>783</v>
      </c>
      <c r="BF567" s="973" t="s">
        <v>783</v>
      </c>
      <c r="BG567" s="973" t="s">
        <v>783</v>
      </c>
      <c r="BH567" s="973" t="s">
        <v>783</v>
      </c>
      <c r="BI567" s="973" t="s">
        <v>783</v>
      </c>
      <c r="BJ567" s="973" t="s">
        <v>783</v>
      </c>
      <c r="BK567" s="973" t="s">
        <v>783</v>
      </c>
      <c r="BL567" s="973" t="s">
        <v>783</v>
      </c>
      <c r="BM567" s="973" t="s">
        <v>783</v>
      </c>
      <c r="BN567" s="973" t="s">
        <v>783</v>
      </c>
      <c r="BO567" s="973" t="s">
        <v>783</v>
      </c>
    </row>
    <row r="568" spans="1:67" ht="12.75" customHeight="1">
      <c r="A568" s="762"/>
      <c r="B568" s="728" t="s">
        <v>97</v>
      </c>
      <c r="C568" s="59" t="s">
        <v>1089</v>
      </c>
      <c r="D568" s="686"/>
      <c r="E568" s="667" t="s">
        <v>151</v>
      </c>
      <c r="F568" s="692"/>
      <c r="G568" s="976" t="str">
        <f>IF(G569="SUM","",G569)</f>
        <v/>
      </c>
      <c r="H568" s="976" t="str">
        <f t="shared" ref="H568:BO568" si="483">IF(H569="SUM","",H569)</f>
        <v/>
      </c>
      <c r="I568" s="976" t="str">
        <f t="shared" si="483"/>
        <v/>
      </c>
      <c r="J568" s="976" t="str">
        <f t="shared" si="483"/>
        <v/>
      </c>
      <c r="K568" s="976" t="str">
        <f t="shared" si="483"/>
        <v/>
      </c>
      <c r="L568" s="976" t="str">
        <f t="shared" si="483"/>
        <v/>
      </c>
      <c r="M568" s="976" t="str">
        <f t="shared" si="483"/>
        <v/>
      </c>
      <c r="N568" s="976" t="str">
        <f t="shared" si="483"/>
        <v/>
      </c>
      <c r="O568" s="976" t="str">
        <f t="shared" si="483"/>
        <v/>
      </c>
      <c r="P568" s="976" t="str">
        <f t="shared" si="483"/>
        <v/>
      </c>
      <c r="Q568" s="976" t="str">
        <f t="shared" si="483"/>
        <v/>
      </c>
      <c r="R568" s="976" t="str">
        <f t="shared" si="483"/>
        <v/>
      </c>
      <c r="S568" s="976" t="str">
        <f t="shared" si="483"/>
        <v/>
      </c>
      <c r="T568" s="976" t="str">
        <f t="shared" si="483"/>
        <v/>
      </c>
      <c r="U568" s="976" t="str">
        <f t="shared" si="483"/>
        <v/>
      </c>
      <c r="V568" s="976" t="str">
        <f t="shared" si="483"/>
        <v/>
      </c>
      <c r="W568" s="976" t="str">
        <f t="shared" si="483"/>
        <v/>
      </c>
      <c r="X568" s="976" t="str">
        <f t="shared" si="483"/>
        <v/>
      </c>
      <c r="Y568" s="976" t="str">
        <f t="shared" si="483"/>
        <v/>
      </c>
      <c r="Z568" s="976" t="str">
        <f t="shared" si="483"/>
        <v/>
      </c>
      <c r="AA568" s="976" t="str">
        <f t="shared" si="483"/>
        <v/>
      </c>
      <c r="AB568" s="976" t="str">
        <f t="shared" si="483"/>
        <v/>
      </c>
      <c r="AC568" s="976" t="str">
        <f t="shared" si="483"/>
        <v/>
      </c>
      <c r="AD568" s="976" t="str">
        <f t="shared" si="483"/>
        <v/>
      </c>
      <c r="AE568" s="976" t="str">
        <f t="shared" si="483"/>
        <v/>
      </c>
      <c r="AF568" s="976" t="str">
        <f t="shared" si="483"/>
        <v/>
      </c>
      <c r="AG568" s="976" t="str">
        <f t="shared" si="483"/>
        <v/>
      </c>
      <c r="AH568" s="976" t="str">
        <f t="shared" si="483"/>
        <v/>
      </c>
      <c r="AI568" s="976" t="str">
        <f t="shared" si="483"/>
        <v/>
      </c>
      <c r="AJ568" s="976" t="str">
        <f t="shared" si="483"/>
        <v/>
      </c>
      <c r="AK568" s="976" t="str">
        <f t="shared" si="483"/>
        <v/>
      </c>
      <c r="AL568" s="976" t="str">
        <f t="shared" si="483"/>
        <v/>
      </c>
      <c r="AM568" s="976" t="str">
        <f t="shared" si="483"/>
        <v/>
      </c>
      <c r="AN568" s="976" t="str">
        <f t="shared" si="483"/>
        <v/>
      </c>
      <c r="AO568" s="976" t="str">
        <f t="shared" si="483"/>
        <v/>
      </c>
      <c r="AP568" s="976" t="str">
        <f t="shared" si="483"/>
        <v/>
      </c>
      <c r="AQ568" s="976" t="str">
        <f t="shared" si="483"/>
        <v/>
      </c>
      <c r="AR568" s="976" t="str">
        <f t="shared" si="483"/>
        <v/>
      </c>
      <c r="AS568" s="976" t="str">
        <f t="shared" si="483"/>
        <v/>
      </c>
      <c r="AT568" s="976" t="str">
        <f t="shared" si="483"/>
        <v/>
      </c>
      <c r="AU568" s="976" t="str">
        <f t="shared" si="483"/>
        <v/>
      </c>
      <c r="AV568" s="976" t="str">
        <f t="shared" si="483"/>
        <v/>
      </c>
      <c r="AW568" s="976" t="str">
        <f t="shared" si="483"/>
        <v/>
      </c>
      <c r="AX568" s="976" t="str">
        <f t="shared" si="483"/>
        <v/>
      </c>
      <c r="AY568" s="976" t="str">
        <f t="shared" si="483"/>
        <v/>
      </c>
      <c r="AZ568" s="976" t="str">
        <f t="shared" si="483"/>
        <v/>
      </c>
      <c r="BA568" s="976" t="str">
        <f t="shared" si="483"/>
        <v/>
      </c>
      <c r="BB568" s="976" t="str">
        <f t="shared" si="483"/>
        <v/>
      </c>
      <c r="BC568" s="976" t="str">
        <f t="shared" si="483"/>
        <v/>
      </c>
      <c r="BD568" s="976" t="str">
        <f t="shared" si="483"/>
        <v/>
      </c>
      <c r="BE568" s="976" t="str">
        <f t="shared" si="483"/>
        <v/>
      </c>
      <c r="BF568" s="976" t="str">
        <f t="shared" si="483"/>
        <v/>
      </c>
      <c r="BG568" s="976" t="str">
        <f t="shared" si="483"/>
        <v/>
      </c>
      <c r="BH568" s="976" t="str">
        <f t="shared" si="483"/>
        <v/>
      </c>
      <c r="BI568" s="976" t="str">
        <f t="shared" si="483"/>
        <v/>
      </c>
      <c r="BJ568" s="976" t="str">
        <f t="shared" si="483"/>
        <v/>
      </c>
      <c r="BK568" s="976" t="str">
        <f t="shared" si="483"/>
        <v/>
      </c>
      <c r="BL568" s="976" t="str">
        <f t="shared" si="483"/>
        <v/>
      </c>
      <c r="BM568" s="976" t="str">
        <f t="shared" si="483"/>
        <v/>
      </c>
      <c r="BN568" s="976" t="str">
        <f t="shared" si="483"/>
        <v/>
      </c>
      <c r="BO568" s="976" t="str">
        <f t="shared" si="483"/>
        <v/>
      </c>
    </row>
    <row r="569" spans="1:67" ht="12.75" customHeight="1">
      <c r="A569" s="762"/>
      <c r="B569" s="728" t="s">
        <v>48</v>
      </c>
      <c r="C569" s="60"/>
      <c r="D569" s="669" t="s">
        <v>497</v>
      </c>
      <c r="E569" s="667" t="s">
        <v>151</v>
      </c>
      <c r="F569" s="692"/>
      <c r="G569" s="973" t="s">
        <v>783</v>
      </c>
      <c r="H569" s="973" t="s">
        <v>783</v>
      </c>
      <c r="I569" s="973" t="s">
        <v>783</v>
      </c>
      <c r="J569" s="973" t="s">
        <v>783</v>
      </c>
      <c r="K569" s="973" t="s">
        <v>783</v>
      </c>
      <c r="L569" s="973" t="s">
        <v>783</v>
      </c>
      <c r="M569" s="973" t="s">
        <v>783</v>
      </c>
      <c r="N569" s="973" t="s">
        <v>783</v>
      </c>
      <c r="O569" s="973" t="s">
        <v>783</v>
      </c>
      <c r="P569" s="973" t="s">
        <v>783</v>
      </c>
      <c r="Q569" s="973" t="s">
        <v>783</v>
      </c>
      <c r="R569" s="973" t="s">
        <v>783</v>
      </c>
      <c r="S569" s="973" t="s">
        <v>783</v>
      </c>
      <c r="T569" s="973" t="s">
        <v>783</v>
      </c>
      <c r="U569" s="973" t="s">
        <v>783</v>
      </c>
      <c r="V569" s="973" t="s">
        <v>783</v>
      </c>
      <c r="W569" s="973" t="s">
        <v>783</v>
      </c>
      <c r="X569" s="973" t="s">
        <v>783</v>
      </c>
      <c r="Y569" s="973" t="s">
        <v>783</v>
      </c>
      <c r="Z569" s="973" t="s">
        <v>783</v>
      </c>
      <c r="AA569" s="973" t="s">
        <v>783</v>
      </c>
      <c r="AB569" s="973" t="s">
        <v>783</v>
      </c>
      <c r="AC569" s="973" t="s">
        <v>783</v>
      </c>
      <c r="AD569" s="973" t="s">
        <v>783</v>
      </c>
      <c r="AE569" s="973" t="s">
        <v>783</v>
      </c>
      <c r="AF569" s="973" t="s">
        <v>783</v>
      </c>
      <c r="AG569" s="973" t="s">
        <v>783</v>
      </c>
      <c r="AH569" s="973" t="s">
        <v>783</v>
      </c>
      <c r="AI569" s="973" t="s">
        <v>783</v>
      </c>
      <c r="AJ569" s="973" t="s">
        <v>783</v>
      </c>
      <c r="AK569" s="973" t="s">
        <v>783</v>
      </c>
      <c r="AL569" s="973" t="s">
        <v>783</v>
      </c>
      <c r="AM569" s="973" t="s">
        <v>783</v>
      </c>
      <c r="AN569" s="973" t="s">
        <v>783</v>
      </c>
      <c r="AO569" s="973" t="s">
        <v>783</v>
      </c>
      <c r="AP569" s="973" t="s">
        <v>783</v>
      </c>
      <c r="AQ569" s="973" t="s">
        <v>783</v>
      </c>
      <c r="AR569" s="973" t="s">
        <v>783</v>
      </c>
      <c r="AS569" s="973" t="s">
        <v>783</v>
      </c>
      <c r="AT569" s="973" t="s">
        <v>783</v>
      </c>
      <c r="AU569" s="973" t="s">
        <v>783</v>
      </c>
      <c r="AV569" s="973" t="s">
        <v>783</v>
      </c>
      <c r="AW569" s="973" t="s">
        <v>783</v>
      </c>
      <c r="AX569" s="973" t="s">
        <v>783</v>
      </c>
      <c r="AY569" s="973" t="s">
        <v>783</v>
      </c>
      <c r="AZ569" s="973" t="s">
        <v>783</v>
      </c>
      <c r="BA569" s="973" t="s">
        <v>783</v>
      </c>
      <c r="BB569" s="973" t="s">
        <v>783</v>
      </c>
      <c r="BC569" s="973" t="s">
        <v>783</v>
      </c>
      <c r="BD569" s="973" t="s">
        <v>783</v>
      </c>
      <c r="BE569" s="973" t="s">
        <v>783</v>
      </c>
      <c r="BF569" s="973" t="s">
        <v>783</v>
      </c>
      <c r="BG569" s="973" t="s">
        <v>783</v>
      </c>
      <c r="BH569" s="973" t="s">
        <v>783</v>
      </c>
      <c r="BI569" s="973" t="s">
        <v>783</v>
      </c>
      <c r="BJ569" s="973" t="s">
        <v>783</v>
      </c>
      <c r="BK569" s="973" t="s">
        <v>783</v>
      </c>
      <c r="BL569" s="973" t="s">
        <v>783</v>
      </c>
      <c r="BM569" s="973" t="s">
        <v>783</v>
      </c>
      <c r="BN569" s="973" t="s">
        <v>783</v>
      </c>
      <c r="BO569" s="973" t="s">
        <v>783</v>
      </c>
    </row>
    <row r="570" spans="1:67" ht="12.75" customHeight="1">
      <c r="A570" s="762"/>
      <c r="B570" s="728" t="s">
        <v>49</v>
      </c>
      <c r="C570" s="59" t="s">
        <v>399</v>
      </c>
      <c r="D570" s="689"/>
      <c r="E570" s="667" t="s">
        <v>151</v>
      </c>
      <c r="F570" s="692"/>
      <c r="G570" s="976" t="str">
        <f>IF(G571="SUM","",G571)</f>
        <v/>
      </c>
      <c r="H570" s="976" t="str">
        <f t="shared" ref="H570:BO570" si="484">IF(H571="SUM","",H571)</f>
        <v/>
      </c>
      <c r="I570" s="976" t="str">
        <f t="shared" si="484"/>
        <v/>
      </c>
      <c r="J570" s="976" t="str">
        <f t="shared" si="484"/>
        <v/>
      </c>
      <c r="K570" s="976" t="str">
        <f t="shared" si="484"/>
        <v/>
      </c>
      <c r="L570" s="976" t="str">
        <f t="shared" si="484"/>
        <v/>
      </c>
      <c r="M570" s="976" t="str">
        <f t="shared" si="484"/>
        <v/>
      </c>
      <c r="N570" s="976" t="str">
        <f t="shared" si="484"/>
        <v/>
      </c>
      <c r="O570" s="976" t="str">
        <f t="shared" si="484"/>
        <v/>
      </c>
      <c r="P570" s="976" t="str">
        <f t="shared" si="484"/>
        <v/>
      </c>
      <c r="Q570" s="976" t="str">
        <f t="shared" si="484"/>
        <v/>
      </c>
      <c r="R570" s="976" t="str">
        <f t="shared" si="484"/>
        <v/>
      </c>
      <c r="S570" s="976" t="str">
        <f t="shared" si="484"/>
        <v/>
      </c>
      <c r="T570" s="976" t="str">
        <f t="shared" si="484"/>
        <v/>
      </c>
      <c r="U570" s="976" t="str">
        <f t="shared" si="484"/>
        <v/>
      </c>
      <c r="V570" s="976" t="str">
        <f t="shared" si="484"/>
        <v/>
      </c>
      <c r="W570" s="976" t="str">
        <f t="shared" si="484"/>
        <v/>
      </c>
      <c r="X570" s="976" t="str">
        <f t="shared" si="484"/>
        <v/>
      </c>
      <c r="Y570" s="976" t="str">
        <f t="shared" si="484"/>
        <v/>
      </c>
      <c r="Z570" s="976" t="str">
        <f t="shared" si="484"/>
        <v/>
      </c>
      <c r="AA570" s="976" t="str">
        <f t="shared" si="484"/>
        <v/>
      </c>
      <c r="AB570" s="976" t="str">
        <f t="shared" si="484"/>
        <v/>
      </c>
      <c r="AC570" s="976" t="str">
        <f t="shared" si="484"/>
        <v/>
      </c>
      <c r="AD570" s="976" t="str">
        <f t="shared" si="484"/>
        <v/>
      </c>
      <c r="AE570" s="976" t="str">
        <f t="shared" si="484"/>
        <v/>
      </c>
      <c r="AF570" s="976" t="str">
        <f t="shared" si="484"/>
        <v/>
      </c>
      <c r="AG570" s="976" t="str">
        <f t="shared" si="484"/>
        <v/>
      </c>
      <c r="AH570" s="976" t="str">
        <f t="shared" si="484"/>
        <v/>
      </c>
      <c r="AI570" s="976" t="str">
        <f t="shared" si="484"/>
        <v/>
      </c>
      <c r="AJ570" s="976" t="str">
        <f t="shared" si="484"/>
        <v/>
      </c>
      <c r="AK570" s="976" t="str">
        <f t="shared" si="484"/>
        <v/>
      </c>
      <c r="AL570" s="976" t="str">
        <f t="shared" si="484"/>
        <v/>
      </c>
      <c r="AM570" s="976" t="str">
        <f t="shared" si="484"/>
        <v/>
      </c>
      <c r="AN570" s="976" t="str">
        <f t="shared" si="484"/>
        <v/>
      </c>
      <c r="AO570" s="976" t="str">
        <f t="shared" si="484"/>
        <v/>
      </c>
      <c r="AP570" s="976" t="str">
        <f t="shared" si="484"/>
        <v/>
      </c>
      <c r="AQ570" s="976" t="str">
        <f t="shared" si="484"/>
        <v/>
      </c>
      <c r="AR570" s="976" t="str">
        <f t="shared" si="484"/>
        <v/>
      </c>
      <c r="AS570" s="976" t="str">
        <f t="shared" si="484"/>
        <v/>
      </c>
      <c r="AT570" s="976" t="str">
        <f t="shared" si="484"/>
        <v/>
      </c>
      <c r="AU570" s="976" t="str">
        <f t="shared" si="484"/>
        <v/>
      </c>
      <c r="AV570" s="976" t="str">
        <f t="shared" si="484"/>
        <v/>
      </c>
      <c r="AW570" s="976" t="str">
        <f t="shared" si="484"/>
        <v/>
      </c>
      <c r="AX570" s="976" t="str">
        <f t="shared" si="484"/>
        <v/>
      </c>
      <c r="AY570" s="976" t="str">
        <f t="shared" si="484"/>
        <v/>
      </c>
      <c r="AZ570" s="976" t="str">
        <f t="shared" si="484"/>
        <v/>
      </c>
      <c r="BA570" s="976" t="str">
        <f t="shared" si="484"/>
        <v/>
      </c>
      <c r="BB570" s="976" t="str">
        <f t="shared" si="484"/>
        <v/>
      </c>
      <c r="BC570" s="976" t="str">
        <f t="shared" si="484"/>
        <v/>
      </c>
      <c r="BD570" s="976" t="str">
        <f t="shared" si="484"/>
        <v/>
      </c>
      <c r="BE570" s="976" t="str">
        <f t="shared" si="484"/>
        <v/>
      </c>
      <c r="BF570" s="976" t="str">
        <f t="shared" si="484"/>
        <v/>
      </c>
      <c r="BG570" s="976" t="str">
        <f t="shared" si="484"/>
        <v/>
      </c>
      <c r="BH570" s="976" t="str">
        <f t="shared" si="484"/>
        <v/>
      </c>
      <c r="BI570" s="976" t="str">
        <f t="shared" si="484"/>
        <v/>
      </c>
      <c r="BJ570" s="976" t="str">
        <f t="shared" si="484"/>
        <v/>
      </c>
      <c r="BK570" s="976" t="str">
        <f t="shared" si="484"/>
        <v/>
      </c>
      <c r="BL570" s="976" t="str">
        <f t="shared" si="484"/>
        <v/>
      </c>
      <c r="BM570" s="976" t="str">
        <f t="shared" si="484"/>
        <v/>
      </c>
      <c r="BN570" s="976" t="str">
        <f t="shared" si="484"/>
        <v/>
      </c>
      <c r="BO570" s="976" t="str">
        <f t="shared" si="484"/>
        <v/>
      </c>
    </row>
    <row r="571" spans="1:67" ht="12.75" customHeight="1">
      <c r="A571" s="762"/>
      <c r="B571" s="728" t="s">
        <v>1016</v>
      </c>
      <c r="C571" s="60"/>
      <c r="D571" s="640" t="s">
        <v>192</v>
      </c>
      <c r="E571" s="667" t="s">
        <v>151</v>
      </c>
      <c r="F571" s="838"/>
      <c r="G571" s="973" t="s">
        <v>783</v>
      </c>
      <c r="H571" s="973" t="s">
        <v>783</v>
      </c>
      <c r="I571" s="973" t="s">
        <v>783</v>
      </c>
      <c r="J571" s="973" t="s">
        <v>783</v>
      </c>
      <c r="K571" s="973" t="s">
        <v>783</v>
      </c>
      <c r="L571" s="973" t="s">
        <v>783</v>
      </c>
      <c r="M571" s="973" t="s">
        <v>783</v>
      </c>
      <c r="N571" s="973" t="s">
        <v>783</v>
      </c>
      <c r="O571" s="973" t="s">
        <v>783</v>
      </c>
      <c r="P571" s="973" t="s">
        <v>783</v>
      </c>
      <c r="Q571" s="973" t="s">
        <v>783</v>
      </c>
      <c r="R571" s="973" t="s">
        <v>783</v>
      </c>
      <c r="S571" s="973" t="s">
        <v>783</v>
      </c>
      <c r="T571" s="973" t="s">
        <v>783</v>
      </c>
      <c r="U571" s="973" t="s">
        <v>783</v>
      </c>
      <c r="V571" s="973" t="s">
        <v>783</v>
      </c>
      <c r="W571" s="973" t="s">
        <v>783</v>
      </c>
      <c r="X571" s="973" t="s">
        <v>783</v>
      </c>
      <c r="Y571" s="973" t="s">
        <v>783</v>
      </c>
      <c r="Z571" s="973" t="s">
        <v>783</v>
      </c>
      <c r="AA571" s="973" t="s">
        <v>783</v>
      </c>
      <c r="AB571" s="973" t="s">
        <v>783</v>
      </c>
      <c r="AC571" s="973" t="s">
        <v>783</v>
      </c>
      <c r="AD571" s="973" t="s">
        <v>783</v>
      </c>
      <c r="AE571" s="973" t="s">
        <v>783</v>
      </c>
      <c r="AF571" s="973" t="s">
        <v>783</v>
      </c>
      <c r="AG571" s="973" t="s">
        <v>783</v>
      </c>
      <c r="AH571" s="973" t="s">
        <v>783</v>
      </c>
      <c r="AI571" s="973" t="s">
        <v>783</v>
      </c>
      <c r="AJ571" s="973" t="s">
        <v>783</v>
      </c>
      <c r="AK571" s="973" t="s">
        <v>783</v>
      </c>
      <c r="AL571" s="973" t="s">
        <v>783</v>
      </c>
      <c r="AM571" s="973" t="s">
        <v>783</v>
      </c>
      <c r="AN571" s="973" t="s">
        <v>783</v>
      </c>
      <c r="AO571" s="973" t="s">
        <v>783</v>
      </c>
      <c r="AP571" s="973" t="s">
        <v>783</v>
      </c>
      <c r="AQ571" s="973" t="s">
        <v>783</v>
      </c>
      <c r="AR571" s="973" t="s">
        <v>783</v>
      </c>
      <c r="AS571" s="973" t="s">
        <v>783</v>
      </c>
      <c r="AT571" s="973" t="s">
        <v>783</v>
      </c>
      <c r="AU571" s="973" t="s">
        <v>783</v>
      </c>
      <c r="AV571" s="973" t="s">
        <v>783</v>
      </c>
      <c r="AW571" s="973" t="s">
        <v>783</v>
      </c>
      <c r="AX571" s="973" t="s">
        <v>783</v>
      </c>
      <c r="AY571" s="973" t="s">
        <v>783</v>
      </c>
      <c r="AZ571" s="973" t="s">
        <v>783</v>
      </c>
      <c r="BA571" s="973" t="s">
        <v>783</v>
      </c>
      <c r="BB571" s="973" t="s">
        <v>783</v>
      </c>
      <c r="BC571" s="973" t="s">
        <v>783</v>
      </c>
      <c r="BD571" s="973" t="s">
        <v>783</v>
      </c>
      <c r="BE571" s="973" t="s">
        <v>783</v>
      </c>
      <c r="BF571" s="973" t="s">
        <v>783</v>
      </c>
      <c r="BG571" s="973" t="s">
        <v>783</v>
      </c>
      <c r="BH571" s="973" t="s">
        <v>783</v>
      </c>
      <c r="BI571" s="973" t="s">
        <v>783</v>
      </c>
      <c r="BJ571" s="973" t="s">
        <v>783</v>
      </c>
      <c r="BK571" s="973" t="s">
        <v>783</v>
      </c>
      <c r="BL571" s="973" t="s">
        <v>783</v>
      </c>
      <c r="BM571" s="973" t="s">
        <v>783</v>
      </c>
      <c r="BN571" s="973" t="s">
        <v>783</v>
      </c>
      <c r="BO571" s="973" t="s">
        <v>783</v>
      </c>
    </row>
    <row r="573" spans="1:67">
      <c r="A573" s="79"/>
    </row>
    <row r="592" hidden="1"/>
    <row r="593" spans="1:1" hidden="1"/>
    <row r="594" spans="1:1" hidden="1">
      <c r="A594" s="763" t="s">
        <v>516</v>
      </c>
    </row>
    <row r="595" spans="1:1" hidden="1">
      <c r="A595" s="763" t="s">
        <v>517</v>
      </c>
    </row>
    <row r="596" spans="1:1" hidden="1">
      <c r="A596" s="763" t="s">
        <v>518</v>
      </c>
    </row>
    <row r="597" spans="1:1" hidden="1"/>
    <row r="598" spans="1:1" hidden="1"/>
    <row r="599" spans="1:1" hidden="1">
      <c r="A599" s="763" t="s">
        <v>939</v>
      </c>
    </row>
    <row r="600" spans="1:1" hidden="1">
      <c r="A600" s="763" t="s">
        <v>940</v>
      </c>
    </row>
    <row r="601" spans="1:1" hidden="1">
      <c r="A601" s="763" t="s">
        <v>941</v>
      </c>
    </row>
    <row r="602" spans="1:1" hidden="1">
      <c r="A602" s="763" t="s">
        <v>424</v>
      </c>
    </row>
    <row r="603" spans="1:1" hidden="1">
      <c r="A603" s="763" t="s">
        <v>425</v>
      </c>
    </row>
    <row r="604" spans="1:1" hidden="1"/>
    <row r="605" spans="1:1" hidden="1"/>
    <row r="606" spans="1:1" hidden="1"/>
    <row r="607" spans="1:1" hidden="1">
      <c r="A607" s="763" t="s">
        <v>1241</v>
      </c>
    </row>
    <row r="608" spans="1:1" hidden="1">
      <c r="A608" s="763" t="s">
        <v>1242</v>
      </c>
    </row>
    <row r="609" spans="1:8" hidden="1">
      <c r="A609" s="763" t="s">
        <v>1243</v>
      </c>
    </row>
    <row r="610" spans="1:8" hidden="1">
      <c r="A610" s="763" t="s">
        <v>1244</v>
      </c>
    </row>
    <row r="611" spans="1:8" hidden="1">
      <c r="A611" s="763" t="s">
        <v>1245</v>
      </c>
    </row>
    <row r="612" spans="1:8" hidden="1"/>
    <row r="613" spans="1:8" hidden="1">
      <c r="A613" s="763" t="s">
        <v>1246</v>
      </c>
      <c r="D613" s="764"/>
      <c r="E613" s="763"/>
      <c r="F613" s="809"/>
      <c r="G613" s="764"/>
      <c r="H613" s="763"/>
    </row>
    <row r="614" spans="1:8" hidden="1">
      <c r="A614" s="763" t="s">
        <v>1247</v>
      </c>
    </row>
    <row r="615" spans="1:8" hidden="1">
      <c r="A615" s="763" t="s">
        <v>124</v>
      </c>
    </row>
    <row r="616" spans="1:8" hidden="1">
      <c r="A616" s="763" t="s">
        <v>1295</v>
      </c>
    </row>
    <row r="617" spans="1:8" hidden="1">
      <c r="A617" s="763" t="s">
        <v>1296</v>
      </c>
    </row>
    <row r="618" spans="1:8" hidden="1">
      <c r="A618" s="763" t="s">
        <v>1297</v>
      </c>
    </row>
    <row r="619" spans="1:8" hidden="1">
      <c r="A619" s="763" t="s">
        <v>1298</v>
      </c>
    </row>
    <row r="620" spans="1:8" hidden="1"/>
  </sheetData>
  <sheetProtection selectLockedCells="1"/>
  <mergeCells count="2">
    <mergeCell ref="A1:D1"/>
    <mergeCell ref="E1:P1"/>
  </mergeCells>
  <phoneticPr fontId="0" type="noConversion"/>
  <dataValidations count="1">
    <dataValidation operator="greaterThanOrEqual" allowBlank="1" showInputMessage="1" showErrorMessage="1" sqref="G40:BO45"/>
  </dataValidations>
  <pageMargins left="0.39370078740157483" right="0.23622047244094491" top="0.47244094488188981" bottom="0.51181102362204722" header="0.39370078740157483" footer="0.35433070866141736"/>
  <pageSetup paperSize="9" scale="53" fitToWidth="3" fitToHeight="7" orientation="landscape" cellComments="asDisplayed" r:id="rId1"/>
  <headerFooter alignWithMargins="0">
    <oddFooter>&amp;L&amp;8&amp;F\&amp;A&amp;CPage &amp;P of &amp;N&amp;RDate: &amp;D; Time: &amp;T</oddFooter>
  </headerFooter>
  <rowBreaks count="7" manualBreakCount="7">
    <brk id="80" max="36" man="1"/>
    <brk id="168" max="36" man="1"/>
    <brk id="225" max="36" man="1"/>
    <brk id="305" max="36" man="1"/>
    <brk id="385" max="36" man="1"/>
    <brk id="464" max="36" man="1"/>
    <brk id="571" max="36"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O209"/>
  <sheetViews>
    <sheetView zoomScaleNormal="85" workbookViewId="0">
      <selection activeCell="C2" sqref="C2"/>
    </sheetView>
  </sheetViews>
  <sheetFormatPr baseColWidth="10" defaultRowHeight="12.75"/>
  <cols>
    <col min="1" max="1" width="5.42578125" style="318" customWidth="1"/>
    <col min="2" max="2" width="30.7109375" style="319" customWidth="1"/>
    <col min="3" max="3" width="25" style="319" customWidth="1"/>
    <col min="4" max="4" width="24" style="319" customWidth="1"/>
    <col min="5" max="11" width="5.140625" style="319" hidden="1" customWidth="1"/>
    <col min="12" max="16384" width="11.42578125" style="319"/>
  </cols>
  <sheetData>
    <row r="1" spans="1:15" ht="13.5" thickBot="1"/>
    <row r="2" spans="1:15" s="323" customFormat="1" ht="20.100000000000001" customHeight="1" thickBot="1">
      <c r="A2" s="356" t="s">
        <v>1431</v>
      </c>
      <c r="B2" s="331" t="s">
        <v>72</v>
      </c>
      <c r="C2" s="358"/>
      <c r="D2" s="1561"/>
      <c r="E2" s="1561"/>
      <c r="F2" s="1561"/>
      <c r="G2" s="1561"/>
      <c r="H2" s="320"/>
      <c r="I2" s="320"/>
      <c r="J2" s="320"/>
      <c r="K2" s="320"/>
      <c r="L2" s="320"/>
      <c r="M2" s="320"/>
      <c r="N2" s="321"/>
      <c r="O2" s="322"/>
    </row>
    <row r="3" spans="1:15" ht="13.5" thickBot="1"/>
    <row r="4" spans="1:15">
      <c r="A4" s="1562" t="s">
        <v>1432</v>
      </c>
      <c r="C4" s="324" t="s">
        <v>18</v>
      </c>
    </row>
    <row r="5" spans="1:15" ht="21" thickBot="1">
      <c r="A5" s="1563"/>
      <c r="C5" s="325"/>
    </row>
    <row r="6" spans="1:15" ht="13.5" thickBot="1">
      <c r="A6" s="332"/>
    </row>
    <row r="7" spans="1:15" ht="48.75" customHeight="1" thickBot="1">
      <c r="A7" s="357" t="s">
        <v>1433</v>
      </c>
      <c r="B7" s="1564" t="s">
        <v>607</v>
      </c>
      <c r="C7" s="1565"/>
      <c r="D7" s="1566"/>
    </row>
    <row r="8" spans="1:15" ht="15" customHeight="1"/>
    <row r="9" spans="1:15" ht="15" customHeight="1">
      <c r="B9" s="326" t="s">
        <v>19</v>
      </c>
      <c r="C9" s="326" t="s">
        <v>597</v>
      </c>
      <c r="D9" s="326" t="s">
        <v>428</v>
      </c>
      <c r="E9" s="326">
        <v>2009</v>
      </c>
      <c r="F9" s="326">
        <v>2010</v>
      </c>
      <c r="G9" s="326">
        <v>2011</v>
      </c>
      <c r="H9" s="326">
        <v>2012</v>
      </c>
      <c r="I9" s="326">
        <v>2013</v>
      </c>
      <c r="J9" s="326">
        <v>2014</v>
      </c>
      <c r="K9" s="326">
        <v>2015</v>
      </c>
    </row>
    <row r="10" spans="1:15" ht="15" customHeight="1">
      <c r="A10" s="327"/>
      <c r="B10" s="359"/>
      <c r="C10" s="360"/>
      <c r="D10" s="361"/>
      <c r="E10" s="329"/>
      <c r="F10" s="328"/>
      <c r="G10" s="328"/>
      <c r="H10" s="328"/>
      <c r="I10" s="328"/>
      <c r="J10" s="328"/>
      <c r="K10" s="328"/>
    </row>
    <row r="11" spans="1:15" ht="15" customHeight="1">
      <c r="A11" s="327"/>
      <c r="B11" s="359"/>
      <c r="C11" s="360"/>
      <c r="D11" s="361"/>
      <c r="E11" s="329"/>
      <c r="F11" s="328"/>
      <c r="G11" s="328"/>
      <c r="H11" s="328"/>
      <c r="I11" s="328"/>
      <c r="J11" s="328"/>
      <c r="K11" s="328"/>
    </row>
    <row r="12" spans="1:15" ht="15" customHeight="1">
      <c r="A12" s="327"/>
      <c r="B12" s="359"/>
      <c r="C12" s="360"/>
      <c r="D12" s="361"/>
      <c r="E12" s="329"/>
      <c r="F12" s="328"/>
      <c r="G12" s="328"/>
      <c r="H12" s="328"/>
      <c r="I12" s="328"/>
      <c r="J12" s="328"/>
      <c r="K12" s="328"/>
    </row>
    <row r="13" spans="1:15" ht="15" customHeight="1">
      <c r="A13" s="327"/>
      <c r="B13" s="359"/>
      <c r="C13" s="360"/>
      <c r="D13" s="361"/>
      <c r="E13" s="329"/>
      <c r="F13" s="328"/>
      <c r="G13" s="328"/>
      <c r="H13" s="328"/>
      <c r="I13" s="328"/>
      <c r="J13" s="328"/>
      <c r="K13" s="328"/>
    </row>
    <row r="14" spans="1:15" ht="15" customHeight="1">
      <c r="A14" s="327"/>
      <c r="B14" s="359"/>
      <c r="C14" s="360"/>
      <c r="D14" s="361"/>
      <c r="E14" s="329"/>
      <c r="F14" s="328"/>
      <c r="G14" s="328"/>
      <c r="H14" s="328"/>
      <c r="I14" s="328"/>
      <c r="J14" s="328"/>
      <c r="K14" s="328"/>
    </row>
    <row r="15" spans="1:15" ht="15" customHeight="1">
      <c r="A15" s="327"/>
      <c r="B15" s="359"/>
      <c r="C15" s="360"/>
      <c r="D15" s="361"/>
      <c r="E15" s="329"/>
      <c r="F15" s="328"/>
      <c r="G15" s="328"/>
      <c r="H15" s="328"/>
      <c r="I15" s="328"/>
      <c r="J15" s="328"/>
      <c r="K15" s="328"/>
    </row>
    <row r="16" spans="1:15" ht="15" customHeight="1">
      <c r="A16" s="327"/>
      <c r="B16" s="359"/>
      <c r="C16" s="360"/>
      <c r="D16" s="361"/>
      <c r="E16" s="329"/>
      <c r="F16" s="328"/>
      <c r="G16" s="328"/>
      <c r="H16" s="328"/>
      <c r="I16" s="328"/>
      <c r="J16" s="328"/>
      <c r="K16" s="328"/>
    </row>
    <row r="17" spans="1:11" ht="15" customHeight="1">
      <c r="A17" s="327"/>
      <c r="B17" s="359"/>
      <c r="C17" s="360"/>
      <c r="D17" s="361"/>
      <c r="E17" s="329"/>
      <c r="F17" s="328"/>
      <c r="G17" s="328"/>
      <c r="H17" s="328"/>
      <c r="I17" s="328"/>
      <c r="J17" s="328"/>
      <c r="K17" s="328"/>
    </row>
    <row r="18" spans="1:11" ht="15" customHeight="1">
      <c r="A18" s="327"/>
      <c r="B18" s="359"/>
      <c r="C18" s="360"/>
      <c r="D18" s="361"/>
      <c r="E18" s="329"/>
      <c r="F18" s="328"/>
      <c r="G18" s="328"/>
      <c r="H18" s="328"/>
      <c r="I18" s="328"/>
      <c r="J18" s="328"/>
      <c r="K18" s="328"/>
    </row>
    <row r="19" spans="1:11" ht="15" customHeight="1">
      <c r="A19" s="327"/>
      <c r="B19" s="359"/>
      <c r="C19" s="360"/>
      <c r="D19" s="361"/>
      <c r="E19" s="329"/>
      <c r="F19" s="328"/>
      <c r="G19" s="328"/>
      <c r="H19" s="328"/>
      <c r="I19" s="328"/>
      <c r="J19" s="328"/>
      <c r="K19" s="328"/>
    </row>
    <row r="20" spans="1:11" ht="15" customHeight="1">
      <c r="A20" s="327"/>
      <c r="B20" s="359"/>
      <c r="C20" s="360"/>
      <c r="D20" s="361"/>
      <c r="E20" s="329"/>
      <c r="F20" s="328"/>
      <c r="G20" s="328"/>
      <c r="H20" s="328"/>
      <c r="I20" s="328"/>
      <c r="J20" s="328"/>
      <c r="K20" s="328"/>
    </row>
    <row r="21" spans="1:11" ht="15" customHeight="1">
      <c r="B21" s="359"/>
      <c r="C21" s="360"/>
      <c r="D21" s="361"/>
      <c r="E21" s="329"/>
      <c r="F21" s="328"/>
      <c r="G21" s="328"/>
      <c r="H21" s="328"/>
      <c r="I21" s="328"/>
      <c r="J21" s="328"/>
      <c r="K21" s="328"/>
    </row>
    <row r="22" spans="1:11" ht="15" customHeight="1">
      <c r="B22" s="359"/>
      <c r="C22" s="360"/>
      <c r="D22" s="361"/>
      <c r="E22" s="329"/>
      <c r="F22" s="328"/>
      <c r="G22" s="328"/>
      <c r="H22" s="328"/>
      <c r="I22" s="328"/>
      <c r="J22" s="328"/>
      <c r="K22" s="328"/>
    </row>
    <row r="23" spans="1:11" ht="15" customHeight="1">
      <c r="B23" s="359"/>
      <c r="C23" s="360"/>
      <c r="D23" s="361"/>
      <c r="E23" s="329"/>
      <c r="F23" s="328"/>
      <c r="G23" s="328"/>
      <c r="H23" s="328"/>
      <c r="I23" s="328"/>
      <c r="J23" s="328"/>
      <c r="K23" s="328"/>
    </row>
    <row r="24" spans="1:11" ht="15" customHeight="1">
      <c r="B24" s="359"/>
      <c r="C24" s="360"/>
      <c r="D24" s="361"/>
      <c r="E24" s="329"/>
      <c r="F24" s="328"/>
      <c r="G24" s="328"/>
      <c r="H24" s="328"/>
      <c r="I24" s="328"/>
      <c r="J24" s="328"/>
      <c r="K24" s="328"/>
    </row>
    <row r="25" spans="1:11" ht="15" customHeight="1">
      <c r="B25" s="359"/>
      <c r="C25" s="360"/>
      <c r="D25" s="361"/>
      <c r="E25" s="329"/>
      <c r="F25" s="328"/>
      <c r="G25" s="328"/>
      <c r="H25" s="328"/>
      <c r="I25" s="328"/>
      <c r="J25" s="328"/>
      <c r="K25" s="328"/>
    </row>
    <row r="26" spans="1:11" ht="15" customHeight="1">
      <c r="B26" s="359"/>
      <c r="C26" s="360"/>
      <c r="D26" s="361"/>
      <c r="E26" s="329"/>
      <c r="F26" s="328"/>
      <c r="G26" s="328"/>
      <c r="H26" s="328"/>
      <c r="I26" s="328"/>
      <c r="J26" s="328"/>
      <c r="K26" s="328"/>
    </row>
    <row r="27" spans="1:11" ht="15" customHeight="1">
      <c r="B27" s="359"/>
      <c r="C27" s="360"/>
      <c r="D27" s="361"/>
      <c r="E27" s="329"/>
      <c r="F27" s="328"/>
      <c r="G27" s="328"/>
      <c r="H27" s="328"/>
      <c r="I27" s="328"/>
      <c r="J27" s="328"/>
      <c r="K27" s="328"/>
    </row>
    <row r="28" spans="1:11" ht="15" customHeight="1">
      <c r="B28" s="359"/>
      <c r="C28" s="360"/>
      <c r="D28" s="361"/>
      <c r="E28" s="329"/>
      <c r="F28" s="328"/>
      <c r="G28" s="328"/>
      <c r="H28" s="328"/>
      <c r="I28" s="328"/>
      <c r="J28" s="328"/>
      <c r="K28" s="328"/>
    </row>
    <row r="29" spans="1:11" ht="15" customHeight="1">
      <c r="B29" s="359"/>
      <c r="C29" s="360"/>
      <c r="D29" s="361"/>
      <c r="E29" s="329"/>
      <c r="F29" s="328"/>
      <c r="G29" s="328"/>
      <c r="H29" s="328"/>
      <c r="I29" s="328"/>
      <c r="J29" s="328"/>
      <c r="K29" s="328"/>
    </row>
    <row r="30" spans="1:11" ht="15" customHeight="1">
      <c r="B30" s="359"/>
      <c r="C30" s="360"/>
      <c r="D30" s="361"/>
      <c r="E30" s="329"/>
      <c r="F30" s="328"/>
      <c r="G30" s="328"/>
      <c r="H30" s="328"/>
      <c r="I30" s="328"/>
      <c r="J30" s="328"/>
      <c r="K30" s="328"/>
    </row>
    <row r="31" spans="1:11" ht="15" customHeight="1">
      <c r="B31" s="359"/>
      <c r="C31" s="360"/>
      <c r="D31" s="361"/>
      <c r="E31" s="329"/>
      <c r="F31" s="328"/>
      <c r="G31" s="328"/>
      <c r="H31" s="328"/>
      <c r="I31" s="328"/>
      <c r="J31" s="328"/>
      <c r="K31" s="328"/>
    </row>
    <row r="32" spans="1:11" ht="15" customHeight="1">
      <c r="B32" s="359"/>
      <c r="C32" s="360"/>
      <c r="D32" s="361"/>
      <c r="E32" s="329"/>
      <c r="F32" s="328"/>
      <c r="G32" s="328"/>
      <c r="H32" s="328"/>
      <c r="I32" s="328"/>
      <c r="J32" s="328"/>
      <c r="K32" s="328"/>
    </row>
    <row r="33" spans="2:11" ht="15" customHeight="1">
      <c r="B33" s="359"/>
      <c r="C33" s="360"/>
      <c r="D33" s="361"/>
      <c r="E33" s="329"/>
      <c r="F33" s="328"/>
      <c r="G33" s="328"/>
      <c r="H33" s="328"/>
      <c r="I33" s="328"/>
      <c r="J33" s="328"/>
      <c r="K33" s="328"/>
    </row>
    <row r="34" spans="2:11" ht="15" customHeight="1">
      <c r="B34" s="359"/>
      <c r="C34" s="360"/>
      <c r="D34" s="361"/>
      <c r="E34" s="329"/>
      <c r="F34" s="328"/>
      <c r="G34" s="328"/>
      <c r="H34" s="328"/>
      <c r="I34" s="328"/>
      <c r="J34" s="328"/>
      <c r="K34" s="328"/>
    </row>
    <row r="35" spans="2:11" ht="15" customHeight="1">
      <c r="B35" s="359"/>
      <c r="C35" s="360"/>
      <c r="D35" s="361"/>
      <c r="E35" s="329"/>
      <c r="F35" s="328"/>
      <c r="G35" s="328"/>
      <c r="H35" s="328"/>
      <c r="I35" s="328"/>
      <c r="J35" s="328"/>
      <c r="K35" s="328"/>
    </row>
    <row r="36" spans="2:11" ht="15" customHeight="1">
      <c r="B36" s="359"/>
      <c r="C36" s="360"/>
      <c r="D36" s="361"/>
      <c r="E36" s="329"/>
      <c r="F36" s="328"/>
      <c r="G36" s="328"/>
      <c r="H36" s="328"/>
      <c r="I36" s="328"/>
      <c r="J36" s="328"/>
      <c r="K36" s="328"/>
    </row>
    <row r="37" spans="2:11" ht="15" customHeight="1">
      <c r="B37" s="359"/>
      <c r="C37" s="360"/>
      <c r="D37" s="361"/>
      <c r="E37" s="329"/>
      <c r="F37" s="328"/>
      <c r="G37" s="328"/>
      <c r="H37" s="328"/>
      <c r="I37" s="328"/>
      <c r="J37" s="328"/>
      <c r="K37" s="328"/>
    </row>
    <row r="38" spans="2:11" ht="15" customHeight="1">
      <c r="B38" s="359"/>
      <c r="C38" s="360"/>
      <c r="D38" s="361"/>
      <c r="E38" s="329"/>
      <c r="F38" s="328"/>
      <c r="G38" s="328"/>
      <c r="H38" s="328"/>
      <c r="I38" s="328"/>
      <c r="J38" s="328"/>
      <c r="K38" s="328"/>
    </row>
    <row r="39" spans="2:11" ht="15" customHeight="1">
      <c r="B39" s="359"/>
      <c r="C39" s="360"/>
      <c r="D39" s="361"/>
      <c r="E39" s="329"/>
      <c r="F39" s="328"/>
      <c r="G39" s="328"/>
      <c r="H39" s="328"/>
      <c r="I39" s="328"/>
      <c r="J39" s="328"/>
      <c r="K39" s="328"/>
    </row>
    <row r="40" spans="2:11" ht="15" customHeight="1">
      <c r="B40" s="362"/>
      <c r="C40" s="360"/>
      <c r="D40" s="362"/>
    </row>
    <row r="41" spans="2:11" ht="15" customHeight="1">
      <c r="B41" s="362"/>
      <c r="C41" s="360"/>
      <c r="D41" s="362"/>
    </row>
    <row r="42" spans="2:11" ht="15" customHeight="1">
      <c r="B42" s="362"/>
      <c r="C42" s="360"/>
      <c r="D42" s="362"/>
    </row>
    <row r="43" spans="2:11" ht="15" customHeight="1">
      <c r="B43" s="362"/>
      <c r="C43" s="360"/>
      <c r="D43" s="362"/>
    </row>
    <row r="44" spans="2:11" ht="15" customHeight="1">
      <c r="B44" s="362"/>
      <c r="C44" s="360"/>
      <c r="D44" s="362"/>
    </row>
    <row r="45" spans="2:11" ht="15" customHeight="1">
      <c r="B45" s="362"/>
      <c r="C45" s="360"/>
      <c r="D45" s="362"/>
    </row>
    <row r="46" spans="2:11" ht="15" customHeight="1">
      <c r="B46" s="362"/>
      <c r="C46" s="360"/>
      <c r="D46" s="362"/>
    </row>
    <row r="47" spans="2:11" ht="15" customHeight="1">
      <c r="B47" s="362"/>
      <c r="C47" s="360"/>
      <c r="D47" s="362"/>
    </row>
    <row r="48" spans="2:11" ht="15" customHeight="1">
      <c r="B48" s="362"/>
      <c r="C48" s="360"/>
      <c r="D48" s="362"/>
    </row>
    <row r="49" spans="2:4" ht="15" customHeight="1">
      <c r="B49" s="362"/>
      <c r="C49" s="360"/>
      <c r="D49" s="362"/>
    </row>
    <row r="50" spans="2:4" ht="15" customHeight="1">
      <c r="B50" s="362"/>
      <c r="C50" s="360"/>
      <c r="D50" s="362"/>
    </row>
    <row r="51" spans="2:4" ht="15" customHeight="1">
      <c r="B51" s="362"/>
      <c r="C51" s="360"/>
      <c r="D51" s="362"/>
    </row>
    <row r="52" spans="2:4" ht="15" customHeight="1">
      <c r="B52" s="362"/>
      <c r="C52" s="360"/>
      <c r="D52" s="362"/>
    </row>
    <row r="53" spans="2:4" ht="15" customHeight="1">
      <c r="B53" s="362"/>
      <c r="C53" s="360"/>
      <c r="D53" s="362"/>
    </row>
    <row r="54" spans="2:4" ht="15" customHeight="1">
      <c r="B54" s="362"/>
      <c r="C54" s="360"/>
      <c r="D54" s="362"/>
    </row>
    <row r="55" spans="2:4" ht="15" customHeight="1">
      <c r="B55" s="362"/>
      <c r="C55" s="360"/>
      <c r="D55" s="362"/>
    </row>
    <row r="56" spans="2:4" ht="15" customHeight="1">
      <c r="B56" s="362"/>
      <c r="C56" s="360"/>
      <c r="D56" s="362"/>
    </row>
    <row r="57" spans="2:4" ht="15" customHeight="1">
      <c r="B57" s="362"/>
      <c r="C57" s="360"/>
      <c r="D57" s="362"/>
    </row>
    <row r="58" spans="2:4" ht="15" customHeight="1">
      <c r="B58" s="362"/>
      <c r="C58" s="360"/>
      <c r="D58" s="362"/>
    </row>
    <row r="59" spans="2:4" ht="15" customHeight="1">
      <c r="B59" s="362"/>
      <c r="C59" s="360"/>
      <c r="D59" s="362"/>
    </row>
    <row r="60" spans="2:4" ht="15" customHeight="1">
      <c r="B60" s="362"/>
      <c r="C60" s="360"/>
      <c r="D60" s="362"/>
    </row>
    <row r="61" spans="2:4" ht="15" customHeight="1">
      <c r="B61" s="362"/>
      <c r="C61" s="360"/>
      <c r="D61" s="362"/>
    </row>
    <row r="62" spans="2:4" ht="15" customHeight="1">
      <c r="B62" s="362"/>
      <c r="C62" s="360"/>
      <c r="D62" s="362"/>
    </row>
    <row r="63" spans="2:4" ht="15" customHeight="1">
      <c r="B63" s="362"/>
      <c r="C63" s="360"/>
      <c r="D63" s="362"/>
    </row>
    <row r="64" spans="2:4" ht="15" customHeight="1">
      <c r="B64" s="362"/>
      <c r="C64" s="360"/>
      <c r="D64" s="362"/>
    </row>
    <row r="65" spans="2:4" ht="15" customHeight="1">
      <c r="B65" s="362"/>
      <c r="C65" s="360"/>
      <c r="D65" s="362"/>
    </row>
    <row r="66" spans="2:4" ht="15" customHeight="1">
      <c r="B66" s="362"/>
      <c r="C66" s="360"/>
      <c r="D66" s="362"/>
    </row>
    <row r="67" spans="2:4" ht="15" customHeight="1">
      <c r="B67" s="362"/>
      <c r="C67" s="360"/>
      <c r="D67" s="362"/>
    </row>
    <row r="68" spans="2:4" ht="15" customHeight="1">
      <c r="B68" s="362"/>
      <c r="C68" s="360"/>
      <c r="D68" s="362"/>
    </row>
    <row r="69" spans="2:4" ht="15" customHeight="1">
      <c r="B69" s="362"/>
      <c r="C69" s="360"/>
      <c r="D69" s="362"/>
    </row>
    <row r="70" spans="2:4" ht="15" customHeight="1">
      <c r="B70" s="362"/>
      <c r="C70" s="360"/>
      <c r="D70" s="362"/>
    </row>
    <row r="71" spans="2:4" ht="15" customHeight="1">
      <c r="B71" s="362"/>
      <c r="C71" s="360"/>
      <c r="D71" s="362"/>
    </row>
    <row r="72" spans="2:4" ht="15" customHeight="1">
      <c r="B72" s="362"/>
      <c r="C72" s="360"/>
      <c r="D72" s="362"/>
    </row>
    <row r="73" spans="2:4" ht="15" customHeight="1">
      <c r="B73" s="362"/>
      <c r="C73" s="360"/>
      <c r="D73" s="362"/>
    </row>
    <row r="74" spans="2:4" ht="15" customHeight="1">
      <c r="B74" s="362"/>
      <c r="C74" s="360"/>
      <c r="D74" s="362"/>
    </row>
    <row r="75" spans="2:4" ht="15" customHeight="1">
      <c r="B75" s="362"/>
      <c r="C75" s="360"/>
      <c r="D75" s="362"/>
    </row>
    <row r="76" spans="2:4" ht="15" customHeight="1">
      <c r="B76" s="362"/>
      <c r="C76" s="360"/>
      <c r="D76" s="362"/>
    </row>
    <row r="77" spans="2:4" ht="15" customHeight="1">
      <c r="B77" s="362"/>
      <c r="C77" s="360"/>
      <c r="D77" s="362"/>
    </row>
    <row r="78" spans="2:4" ht="15" customHeight="1">
      <c r="B78" s="362"/>
      <c r="C78" s="360"/>
      <c r="D78" s="362"/>
    </row>
    <row r="79" spans="2:4" ht="15" customHeight="1">
      <c r="B79" s="362"/>
      <c r="C79" s="360"/>
      <c r="D79" s="362"/>
    </row>
    <row r="80" spans="2:4" ht="15" customHeight="1">
      <c r="B80" s="362"/>
      <c r="C80" s="360"/>
      <c r="D80" s="362"/>
    </row>
    <row r="81" spans="2:4" ht="15" customHeight="1">
      <c r="B81" s="362"/>
      <c r="C81" s="360"/>
      <c r="D81" s="362"/>
    </row>
    <row r="82" spans="2:4" ht="15" customHeight="1">
      <c r="B82" s="362"/>
      <c r="C82" s="360"/>
      <c r="D82" s="362"/>
    </row>
    <row r="83" spans="2:4" ht="15" customHeight="1">
      <c r="B83" s="362"/>
      <c r="C83" s="360"/>
      <c r="D83" s="362"/>
    </row>
    <row r="84" spans="2:4" ht="15" customHeight="1">
      <c r="B84" s="362"/>
      <c r="C84" s="360"/>
      <c r="D84" s="362"/>
    </row>
    <row r="85" spans="2:4" ht="15" customHeight="1">
      <c r="B85" s="362"/>
      <c r="C85" s="360"/>
      <c r="D85" s="362"/>
    </row>
    <row r="86" spans="2:4" ht="15" customHeight="1">
      <c r="B86" s="362"/>
      <c r="C86" s="360"/>
      <c r="D86" s="362"/>
    </row>
    <row r="87" spans="2:4" ht="15" customHeight="1">
      <c r="B87" s="362"/>
      <c r="C87" s="360"/>
      <c r="D87" s="362"/>
    </row>
    <row r="88" spans="2:4" ht="15" customHeight="1">
      <c r="B88" s="362"/>
      <c r="C88" s="360"/>
      <c r="D88" s="362"/>
    </row>
    <row r="89" spans="2:4" ht="15" customHeight="1">
      <c r="B89" s="362"/>
      <c r="C89" s="360"/>
      <c r="D89" s="362"/>
    </row>
    <row r="90" spans="2:4" ht="15" customHeight="1">
      <c r="B90" s="362"/>
      <c r="C90" s="360"/>
      <c r="D90" s="362"/>
    </row>
    <row r="91" spans="2:4" ht="15" customHeight="1">
      <c r="B91" s="362"/>
      <c r="C91" s="360"/>
      <c r="D91" s="362"/>
    </row>
    <row r="92" spans="2:4" ht="15" customHeight="1">
      <c r="B92" s="362"/>
      <c r="C92" s="360"/>
      <c r="D92" s="362"/>
    </row>
    <row r="93" spans="2:4" ht="15" customHeight="1">
      <c r="B93" s="362"/>
      <c r="C93" s="360"/>
      <c r="D93" s="362"/>
    </row>
    <row r="94" spans="2:4" ht="15" customHeight="1">
      <c r="B94" s="362"/>
      <c r="C94" s="360"/>
      <c r="D94" s="362"/>
    </row>
    <row r="95" spans="2:4" ht="15" customHeight="1">
      <c r="B95" s="362"/>
      <c r="C95" s="360"/>
      <c r="D95" s="362"/>
    </row>
    <row r="96" spans="2:4" ht="15" customHeight="1">
      <c r="B96" s="362"/>
      <c r="C96" s="360"/>
      <c r="D96" s="362"/>
    </row>
    <row r="97" spans="2:4" ht="15" customHeight="1">
      <c r="B97" s="362"/>
      <c r="C97" s="360"/>
      <c r="D97" s="362"/>
    </row>
    <row r="98" spans="2:4" ht="15" customHeight="1">
      <c r="B98" s="362"/>
      <c r="C98" s="360"/>
      <c r="D98" s="362"/>
    </row>
    <row r="99" spans="2:4" ht="15" customHeight="1">
      <c r="B99" s="362"/>
      <c r="C99" s="360"/>
      <c r="D99" s="362"/>
    </row>
    <row r="100" spans="2:4" ht="15" customHeight="1">
      <c r="B100" s="362"/>
      <c r="C100" s="360"/>
      <c r="D100" s="362"/>
    </row>
    <row r="101" spans="2:4" ht="15" customHeight="1">
      <c r="B101" s="362"/>
      <c r="C101" s="360"/>
      <c r="D101" s="362"/>
    </row>
    <row r="102" spans="2:4" ht="15" customHeight="1">
      <c r="B102" s="362"/>
      <c r="C102" s="360"/>
      <c r="D102" s="362"/>
    </row>
    <row r="103" spans="2:4" ht="15" customHeight="1">
      <c r="B103" s="362"/>
      <c r="C103" s="360"/>
      <c r="D103" s="362"/>
    </row>
    <row r="104" spans="2:4" ht="15" customHeight="1">
      <c r="B104" s="362"/>
      <c r="C104" s="360"/>
      <c r="D104" s="362"/>
    </row>
    <row r="105" spans="2:4" ht="15" customHeight="1">
      <c r="B105" s="362"/>
      <c r="C105" s="360"/>
      <c r="D105" s="362"/>
    </row>
    <row r="106" spans="2:4" ht="15" customHeight="1">
      <c r="B106" s="362"/>
      <c r="C106" s="360"/>
      <c r="D106" s="362"/>
    </row>
    <row r="107" spans="2:4" ht="15" customHeight="1">
      <c r="B107" s="362"/>
      <c r="C107" s="360"/>
      <c r="D107" s="362"/>
    </row>
    <row r="108" spans="2:4" ht="15" customHeight="1">
      <c r="B108" s="362"/>
      <c r="C108" s="360"/>
      <c r="D108" s="362"/>
    </row>
    <row r="109" spans="2:4" ht="15" customHeight="1">
      <c r="B109" s="362"/>
      <c r="C109" s="360"/>
      <c r="D109" s="362"/>
    </row>
    <row r="110" spans="2:4" ht="15" customHeight="1">
      <c r="B110" s="362"/>
      <c r="C110" s="360"/>
      <c r="D110" s="362"/>
    </row>
    <row r="111" spans="2:4" ht="15" customHeight="1">
      <c r="B111" s="362"/>
      <c r="C111" s="360"/>
      <c r="D111" s="362"/>
    </row>
    <row r="112" spans="2:4" ht="15" customHeight="1">
      <c r="B112" s="362"/>
      <c r="C112" s="360"/>
      <c r="D112" s="362"/>
    </row>
    <row r="113" spans="2:4" ht="15" customHeight="1">
      <c r="B113" s="362"/>
      <c r="C113" s="360"/>
      <c r="D113" s="362"/>
    </row>
    <row r="114" spans="2:4" ht="15" customHeight="1">
      <c r="B114" s="362"/>
      <c r="C114" s="360"/>
      <c r="D114" s="362"/>
    </row>
    <row r="115" spans="2:4" ht="15" customHeight="1">
      <c r="B115" s="362"/>
      <c r="C115" s="360"/>
      <c r="D115" s="362"/>
    </row>
    <row r="116" spans="2:4" ht="15" customHeight="1">
      <c r="B116" s="362"/>
      <c r="C116" s="360"/>
      <c r="D116" s="362"/>
    </row>
    <row r="117" spans="2:4" ht="15" customHeight="1">
      <c r="B117" s="362"/>
      <c r="C117" s="360"/>
      <c r="D117" s="362"/>
    </row>
    <row r="118" spans="2:4" ht="15" customHeight="1">
      <c r="B118" s="362"/>
      <c r="C118" s="360"/>
      <c r="D118" s="362"/>
    </row>
    <row r="119" spans="2:4" ht="15" customHeight="1">
      <c r="B119" s="362"/>
      <c r="C119" s="360"/>
      <c r="D119" s="362"/>
    </row>
    <row r="120" spans="2:4" ht="15" customHeight="1">
      <c r="B120" s="362"/>
      <c r="C120" s="360"/>
      <c r="D120" s="362"/>
    </row>
    <row r="121" spans="2:4" ht="15" customHeight="1">
      <c r="B121" s="362"/>
      <c r="C121" s="360"/>
      <c r="D121" s="362"/>
    </row>
    <row r="122" spans="2:4" ht="15" customHeight="1">
      <c r="B122" s="362"/>
      <c r="C122" s="360"/>
      <c r="D122" s="362"/>
    </row>
    <row r="123" spans="2:4" ht="15" customHeight="1">
      <c r="B123" s="362"/>
      <c r="C123" s="360"/>
      <c r="D123" s="362"/>
    </row>
    <row r="124" spans="2:4" ht="15" customHeight="1">
      <c r="B124" s="362"/>
      <c r="C124" s="360"/>
      <c r="D124" s="362"/>
    </row>
    <row r="125" spans="2:4" ht="15" customHeight="1">
      <c r="B125" s="362"/>
      <c r="C125" s="360"/>
      <c r="D125" s="362"/>
    </row>
    <row r="126" spans="2:4" ht="15" customHeight="1">
      <c r="B126" s="362"/>
      <c r="C126" s="360"/>
      <c r="D126" s="362"/>
    </row>
    <row r="127" spans="2:4" ht="15" customHeight="1">
      <c r="B127" s="362"/>
      <c r="C127" s="360"/>
      <c r="D127" s="362"/>
    </row>
    <row r="128" spans="2:4" ht="15" customHeight="1">
      <c r="B128" s="362"/>
      <c r="C128" s="360"/>
      <c r="D128" s="362"/>
    </row>
    <row r="129" spans="2:4" ht="15" customHeight="1">
      <c r="B129" s="362"/>
      <c r="C129" s="360"/>
      <c r="D129" s="362"/>
    </row>
    <row r="130" spans="2:4" ht="15" customHeight="1">
      <c r="B130" s="362"/>
      <c r="C130" s="360"/>
      <c r="D130" s="362"/>
    </row>
    <row r="131" spans="2:4" ht="15" customHeight="1">
      <c r="B131" s="362"/>
      <c r="C131" s="360"/>
      <c r="D131" s="362"/>
    </row>
    <row r="132" spans="2:4" ht="15" customHeight="1">
      <c r="B132" s="362"/>
      <c r="C132" s="360"/>
      <c r="D132" s="362"/>
    </row>
    <row r="133" spans="2:4" ht="15" customHeight="1">
      <c r="B133" s="362"/>
      <c r="C133" s="360"/>
      <c r="D133" s="362"/>
    </row>
    <row r="134" spans="2:4" ht="15" customHeight="1">
      <c r="B134" s="362"/>
      <c r="C134" s="360"/>
      <c r="D134" s="362"/>
    </row>
    <row r="135" spans="2:4" ht="15" customHeight="1">
      <c r="B135" s="362"/>
      <c r="C135" s="360"/>
      <c r="D135" s="362"/>
    </row>
    <row r="136" spans="2:4" ht="15" customHeight="1">
      <c r="B136" s="362"/>
      <c r="C136" s="360"/>
      <c r="D136" s="362"/>
    </row>
    <row r="137" spans="2:4" ht="15" customHeight="1">
      <c r="B137" s="362"/>
      <c r="C137" s="360"/>
      <c r="D137" s="362"/>
    </row>
    <row r="138" spans="2:4" ht="15" customHeight="1">
      <c r="B138" s="362"/>
      <c r="C138" s="360"/>
      <c r="D138" s="362"/>
    </row>
    <row r="139" spans="2:4" ht="15" customHeight="1">
      <c r="B139" s="362"/>
      <c r="C139" s="360"/>
      <c r="D139" s="362"/>
    </row>
    <row r="140" spans="2:4" ht="15" customHeight="1">
      <c r="B140" s="362"/>
      <c r="C140" s="360"/>
      <c r="D140" s="362"/>
    </row>
    <row r="141" spans="2:4" ht="15" customHeight="1">
      <c r="B141" s="362"/>
      <c r="C141" s="360"/>
      <c r="D141" s="362"/>
    </row>
    <row r="142" spans="2:4" ht="15" customHeight="1">
      <c r="B142" s="362"/>
      <c r="C142" s="360"/>
      <c r="D142" s="362"/>
    </row>
    <row r="143" spans="2:4" ht="15" customHeight="1">
      <c r="B143" s="362"/>
      <c r="C143" s="360"/>
      <c r="D143" s="362"/>
    </row>
    <row r="144" spans="2:4" ht="15" customHeight="1">
      <c r="B144" s="362"/>
      <c r="C144" s="360"/>
      <c r="D144" s="362"/>
    </row>
    <row r="145" spans="2:4" ht="15" customHeight="1">
      <c r="B145" s="362"/>
      <c r="C145" s="360"/>
      <c r="D145" s="362"/>
    </row>
    <row r="146" spans="2:4" ht="15" customHeight="1">
      <c r="B146" s="362"/>
      <c r="C146" s="360"/>
      <c r="D146" s="362"/>
    </row>
    <row r="147" spans="2:4" ht="15" customHeight="1">
      <c r="B147" s="362"/>
      <c r="C147" s="360"/>
      <c r="D147" s="362"/>
    </row>
    <row r="148" spans="2:4" ht="15" customHeight="1">
      <c r="B148" s="362"/>
      <c r="C148" s="360"/>
      <c r="D148" s="362"/>
    </row>
    <row r="149" spans="2:4" ht="15" customHeight="1">
      <c r="B149" s="362"/>
      <c r="C149" s="360"/>
      <c r="D149" s="362"/>
    </row>
    <row r="150" spans="2:4" ht="15" customHeight="1">
      <c r="B150" s="362"/>
      <c r="C150" s="360"/>
      <c r="D150" s="362"/>
    </row>
    <row r="151" spans="2:4" ht="15" customHeight="1">
      <c r="B151" s="362"/>
      <c r="C151" s="360"/>
      <c r="D151" s="362"/>
    </row>
    <row r="152" spans="2:4" ht="15" customHeight="1">
      <c r="B152" s="362"/>
      <c r="C152" s="360"/>
      <c r="D152" s="362"/>
    </row>
    <row r="153" spans="2:4" ht="15" customHeight="1">
      <c r="B153" s="362"/>
      <c r="C153" s="360"/>
      <c r="D153" s="362"/>
    </row>
    <row r="154" spans="2:4" ht="15" customHeight="1">
      <c r="B154" s="362"/>
      <c r="C154" s="360"/>
      <c r="D154" s="362"/>
    </row>
    <row r="155" spans="2:4" ht="15" customHeight="1">
      <c r="B155" s="362"/>
      <c r="C155" s="360"/>
      <c r="D155" s="362"/>
    </row>
    <row r="156" spans="2:4" ht="15" customHeight="1">
      <c r="B156" s="362"/>
      <c r="C156" s="360"/>
      <c r="D156" s="362"/>
    </row>
    <row r="157" spans="2:4" ht="15" customHeight="1">
      <c r="B157" s="362"/>
      <c r="C157" s="360"/>
      <c r="D157" s="362"/>
    </row>
    <row r="158" spans="2:4" ht="15" customHeight="1">
      <c r="B158" s="362"/>
      <c r="C158" s="360"/>
      <c r="D158" s="362"/>
    </row>
    <row r="159" spans="2:4" ht="15" customHeight="1">
      <c r="B159" s="362"/>
      <c r="C159" s="360"/>
      <c r="D159" s="362"/>
    </row>
    <row r="160" spans="2:4" ht="15" customHeight="1">
      <c r="B160" s="362"/>
      <c r="C160" s="360"/>
      <c r="D160" s="362"/>
    </row>
    <row r="161" spans="2:4" ht="15" customHeight="1">
      <c r="B161" s="362"/>
      <c r="C161" s="360"/>
      <c r="D161" s="362"/>
    </row>
    <row r="162" spans="2:4" ht="15" customHeight="1">
      <c r="B162" s="362"/>
      <c r="C162" s="360"/>
      <c r="D162" s="362"/>
    </row>
    <row r="163" spans="2:4" ht="15" customHeight="1">
      <c r="B163" s="362"/>
      <c r="C163" s="360"/>
      <c r="D163" s="362"/>
    </row>
    <row r="164" spans="2:4" ht="15" customHeight="1">
      <c r="B164" s="362"/>
      <c r="C164" s="360"/>
      <c r="D164" s="362"/>
    </row>
    <row r="165" spans="2:4" ht="15" customHeight="1">
      <c r="B165" s="362"/>
      <c r="C165" s="360"/>
      <c r="D165" s="362"/>
    </row>
    <row r="166" spans="2:4" ht="15" customHeight="1">
      <c r="B166" s="362"/>
      <c r="C166" s="360"/>
      <c r="D166" s="362"/>
    </row>
    <row r="167" spans="2:4" ht="15" customHeight="1">
      <c r="B167" s="362"/>
      <c r="C167" s="360"/>
      <c r="D167" s="362"/>
    </row>
    <row r="168" spans="2:4" ht="15" customHeight="1">
      <c r="B168" s="362"/>
      <c r="C168" s="360"/>
      <c r="D168" s="362"/>
    </row>
    <row r="169" spans="2:4" ht="15" customHeight="1">
      <c r="B169" s="362"/>
      <c r="C169" s="360"/>
      <c r="D169" s="362"/>
    </row>
    <row r="170" spans="2:4" ht="15" customHeight="1">
      <c r="B170" s="362"/>
      <c r="C170" s="360"/>
      <c r="D170" s="362"/>
    </row>
    <row r="171" spans="2:4" ht="15" customHeight="1">
      <c r="B171" s="362"/>
      <c r="C171" s="360"/>
      <c r="D171" s="362"/>
    </row>
    <row r="172" spans="2:4" ht="15" customHeight="1">
      <c r="B172" s="362"/>
      <c r="C172" s="360"/>
      <c r="D172" s="362"/>
    </row>
    <row r="173" spans="2:4" ht="15" customHeight="1">
      <c r="B173" s="362"/>
      <c r="C173" s="360"/>
      <c r="D173" s="362"/>
    </row>
    <row r="174" spans="2:4" ht="15" customHeight="1">
      <c r="B174" s="362"/>
      <c r="C174" s="360"/>
      <c r="D174" s="362"/>
    </row>
    <row r="175" spans="2:4" ht="15" customHeight="1">
      <c r="B175" s="362"/>
      <c r="C175" s="360"/>
      <c r="D175" s="362"/>
    </row>
    <row r="176" spans="2:4" ht="15" customHeight="1">
      <c r="B176" s="362"/>
      <c r="C176" s="360"/>
      <c r="D176" s="362"/>
    </row>
    <row r="177" spans="2:4" ht="15" customHeight="1">
      <c r="B177" s="362"/>
      <c r="C177" s="360"/>
      <c r="D177" s="362"/>
    </row>
    <row r="178" spans="2:4" ht="15" customHeight="1">
      <c r="B178" s="362"/>
      <c r="C178" s="360"/>
      <c r="D178" s="362"/>
    </row>
    <row r="179" spans="2:4" ht="15" customHeight="1">
      <c r="B179" s="362"/>
      <c r="C179" s="360"/>
      <c r="D179" s="362"/>
    </row>
    <row r="180" spans="2:4" ht="15" customHeight="1">
      <c r="B180" s="362"/>
      <c r="C180" s="360"/>
      <c r="D180" s="362"/>
    </row>
    <row r="181" spans="2:4" ht="15" customHeight="1">
      <c r="B181" s="362"/>
      <c r="C181" s="360"/>
      <c r="D181" s="362"/>
    </row>
    <row r="182" spans="2:4" ht="15" customHeight="1">
      <c r="B182" s="362"/>
      <c r="C182" s="360"/>
      <c r="D182" s="362"/>
    </row>
    <row r="183" spans="2:4" ht="15" customHeight="1">
      <c r="B183" s="362"/>
      <c r="C183" s="360"/>
      <c r="D183" s="362"/>
    </row>
    <row r="184" spans="2:4" ht="15" customHeight="1">
      <c r="B184" s="362"/>
      <c r="C184" s="360"/>
      <c r="D184" s="362"/>
    </row>
    <row r="185" spans="2:4" ht="15" customHeight="1">
      <c r="B185" s="362"/>
      <c r="C185" s="360"/>
      <c r="D185" s="362"/>
    </row>
    <row r="186" spans="2:4" ht="15" customHeight="1">
      <c r="B186" s="362"/>
      <c r="C186" s="360"/>
      <c r="D186" s="362"/>
    </row>
    <row r="187" spans="2:4" ht="15" customHeight="1">
      <c r="B187" s="362"/>
      <c r="C187" s="360"/>
      <c r="D187" s="362"/>
    </row>
    <row r="188" spans="2:4" ht="15" customHeight="1">
      <c r="B188" s="362"/>
      <c r="C188" s="360"/>
      <c r="D188" s="362"/>
    </row>
    <row r="189" spans="2:4" ht="15" customHeight="1">
      <c r="B189" s="362"/>
      <c r="C189" s="360"/>
      <c r="D189" s="362"/>
    </row>
    <row r="190" spans="2:4" ht="15" customHeight="1">
      <c r="B190" s="362"/>
      <c r="C190" s="360"/>
      <c r="D190" s="362"/>
    </row>
    <row r="191" spans="2:4" ht="15" customHeight="1">
      <c r="B191" s="362"/>
      <c r="C191" s="360"/>
      <c r="D191" s="362"/>
    </row>
    <row r="192" spans="2:4" ht="15" customHeight="1">
      <c r="B192" s="362"/>
      <c r="C192" s="360"/>
      <c r="D192" s="362"/>
    </row>
    <row r="193" spans="2:4" ht="15" customHeight="1">
      <c r="B193" s="362"/>
      <c r="C193" s="360"/>
      <c r="D193" s="362"/>
    </row>
    <row r="194" spans="2:4" ht="15" customHeight="1">
      <c r="B194" s="362"/>
      <c r="C194" s="360"/>
      <c r="D194" s="362"/>
    </row>
    <row r="195" spans="2:4" ht="15" customHeight="1">
      <c r="B195" s="362"/>
      <c r="C195" s="360"/>
      <c r="D195" s="362"/>
    </row>
    <row r="196" spans="2:4" ht="15" customHeight="1">
      <c r="B196" s="362"/>
      <c r="C196" s="360"/>
      <c r="D196" s="362"/>
    </row>
    <row r="197" spans="2:4" ht="15" customHeight="1">
      <c r="B197" s="362"/>
      <c r="C197" s="360"/>
      <c r="D197" s="362"/>
    </row>
    <row r="198" spans="2:4" ht="15" customHeight="1">
      <c r="B198" s="362"/>
      <c r="C198" s="360"/>
      <c r="D198" s="362"/>
    </row>
    <row r="199" spans="2:4" ht="15" customHeight="1">
      <c r="B199" s="362"/>
      <c r="C199" s="360"/>
      <c r="D199" s="362"/>
    </row>
    <row r="200" spans="2:4" ht="15" customHeight="1">
      <c r="B200" s="362"/>
      <c r="C200" s="360"/>
      <c r="D200" s="362"/>
    </row>
    <row r="201" spans="2:4" ht="15" customHeight="1">
      <c r="B201" s="362"/>
      <c r="C201" s="360"/>
      <c r="D201" s="362"/>
    </row>
    <row r="202" spans="2:4" ht="15" customHeight="1">
      <c r="B202" s="362"/>
      <c r="C202" s="360"/>
      <c r="D202" s="362"/>
    </row>
    <row r="203" spans="2:4" ht="15" customHeight="1">
      <c r="B203" s="362"/>
      <c r="C203" s="360"/>
      <c r="D203" s="362"/>
    </row>
    <row r="204" spans="2:4" ht="15" customHeight="1">
      <c r="B204" s="362"/>
      <c r="C204" s="360"/>
      <c r="D204" s="362"/>
    </row>
    <row r="205" spans="2:4" ht="15" customHeight="1">
      <c r="B205" s="362"/>
      <c r="C205" s="360"/>
      <c r="D205" s="362"/>
    </row>
    <row r="206" spans="2:4" ht="15" customHeight="1">
      <c r="B206" s="362"/>
      <c r="C206" s="360"/>
      <c r="D206" s="362"/>
    </row>
    <row r="207" spans="2:4" ht="15" customHeight="1">
      <c r="B207" s="362"/>
      <c r="C207" s="360"/>
      <c r="D207" s="362"/>
    </row>
    <row r="208" spans="2:4" ht="15" customHeight="1">
      <c r="B208" s="362"/>
      <c r="C208" s="360"/>
      <c r="D208" s="362"/>
    </row>
    <row r="209" spans="2:4" ht="15" customHeight="1">
      <c r="B209" s="362"/>
      <c r="C209" s="360"/>
      <c r="D209" s="362"/>
    </row>
  </sheetData>
  <sheetProtection selectLockedCells="1"/>
  <mergeCells count="3">
    <mergeCell ref="D2:G2"/>
    <mergeCell ref="A4:A5"/>
    <mergeCell ref="B7:D7"/>
  </mergeCells>
  <phoneticPr fontId="26" type="noConversion"/>
  <conditionalFormatting sqref="D10:K39">
    <cfRule type="expression" dxfId="160" priority="1" stopIfTrue="1">
      <formula>AND(#REF!&lt;&gt;"Company",#REF!&lt;&gt;"Plant")</formula>
    </cfRule>
    <cfRule type="cellIs" dxfId="159" priority="2" stopIfTrue="1" operator="equal">
      <formula>"OK"</formula>
    </cfRule>
    <cfRule type="cellIs" dxfId="158" priority="3" stopIfTrue="1" operator="equal">
      <formula>"KO"</formula>
    </cfRule>
  </conditionalFormatting>
  <conditionalFormatting sqref="A1:A4 A6:A65536">
    <cfRule type="cellIs" dxfId="157" priority="4" stopIfTrue="1" operator="equal">
      <formula>"J"</formula>
    </cfRule>
    <cfRule type="cellIs" dxfId="156" priority="5" stopIfTrue="1" operator="equal">
      <formula>"K"</formula>
    </cfRule>
    <cfRule type="cellIs" dxfId="155" priority="6" stopIfTrue="1" operator="equal">
      <formula>"L"</formula>
    </cfRule>
  </conditionalFormatting>
  <conditionalFormatting sqref="C10:C209">
    <cfRule type="cellIs" dxfId="154" priority="7" stopIfTrue="1" operator="equal">
      <formula>"PASS"</formula>
    </cfRule>
    <cfRule type="cellIs" dxfId="153" priority="8" stopIfTrue="1" operator="equal">
      <formula>"FAILED"</formula>
    </cfRule>
  </conditionalFormatting>
  <dataValidations count="1">
    <dataValidation type="list" allowBlank="1" showInputMessage="1" showErrorMessage="1" sqref="C2">
      <formula1>Year</formula1>
    </dataValidation>
  </dataValidations>
  <pageMargins left="0.78740157499999996" right="0.78740157499999996" top="0.984251969" bottom="0.984251969" header="0.4921259845" footer="0.4921259845"/>
  <pageSetup paperSize="9" scale="64" orientation="landscape" r:id="rId1"/>
  <headerFooter alignWithMargins="0"/>
  <colBreaks count="1" manualBreakCount="1">
    <brk id="11" max="1048575" man="1"/>
  </colBreaks>
  <drawing r:id="rId2"/>
  <legacyDrawing r:id="rId3"/>
  <controls>
    <mc:AlternateContent xmlns:mc="http://schemas.openxmlformats.org/markup-compatibility/2006">
      <mc:Choice Requires="x14">
        <control shapeId="12289" r:id="rId4" name="CommandButton1">
          <controlPr locked="0" defaultSize="0" disabled="1" autoLine="0" autoPict="0" r:id="rId5">
            <anchor moveWithCells="1">
              <from>
                <xdr:col>1</xdr:col>
                <xdr:colOff>9525</xdr:colOff>
                <xdr:row>2</xdr:row>
                <xdr:rowOff>152400</xdr:rowOff>
              </from>
              <to>
                <xdr:col>2</xdr:col>
                <xdr:colOff>1295400</xdr:colOff>
                <xdr:row>5</xdr:row>
                <xdr:rowOff>28575</xdr:rowOff>
              </to>
            </anchor>
          </controlPr>
        </control>
      </mc:Choice>
      <mc:Fallback>
        <control shapeId="12289"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H31"/>
  <sheetViews>
    <sheetView zoomScaleNormal="100" zoomScaleSheetLayoutView="100" workbookViewId="0">
      <pane ySplit="2" topLeftCell="A3" activePane="bottomLeft" state="frozen"/>
      <selection activeCell="D29" sqref="D29"/>
      <selection pane="bottomLeft" activeCell="A3" sqref="A3"/>
    </sheetView>
  </sheetViews>
  <sheetFormatPr baseColWidth="10" defaultRowHeight="12.75"/>
  <cols>
    <col min="1" max="1" width="7.42578125" style="310" customWidth="1"/>
    <col min="2" max="2" width="18.7109375" style="310" customWidth="1"/>
    <col min="3" max="3" width="12.42578125" style="310" customWidth="1"/>
    <col min="4" max="4" width="69.7109375" style="598" customWidth="1"/>
    <col min="5" max="5" width="12.7109375" style="373" customWidth="1"/>
    <col min="6" max="6" width="12.7109375" style="365" customWidth="1"/>
    <col min="7" max="7" width="12.7109375" style="373" customWidth="1"/>
    <col min="8" max="8" width="40.7109375" style="311" customWidth="1"/>
  </cols>
  <sheetData>
    <row r="1" spans="1:8" ht="23.25">
      <c r="A1" s="309" t="s">
        <v>1434</v>
      </c>
      <c r="F1" s="363"/>
    </row>
    <row r="2" spans="1:8">
      <c r="A2" s="312" t="s">
        <v>463</v>
      </c>
      <c r="B2" s="312" t="s">
        <v>210</v>
      </c>
      <c r="C2" s="312" t="s">
        <v>464</v>
      </c>
      <c r="D2" s="599" t="s">
        <v>468</v>
      </c>
      <c r="E2" s="366" t="s">
        <v>465</v>
      </c>
      <c r="F2" s="367" t="s">
        <v>466</v>
      </c>
      <c r="G2" s="366" t="s">
        <v>467</v>
      </c>
      <c r="H2" s="312" t="s">
        <v>1388</v>
      </c>
    </row>
    <row r="3" spans="1:8" ht="12.75" customHeight="1">
      <c r="A3" s="313"/>
      <c r="B3" s="313"/>
      <c r="C3" s="313"/>
      <c r="D3" s="600"/>
      <c r="E3" s="374"/>
      <c r="F3" s="364"/>
      <c r="G3" s="374"/>
      <c r="H3" s="308"/>
    </row>
    <row r="4" spans="1:8">
      <c r="A4" s="313"/>
      <c r="B4" s="313"/>
      <c r="C4" s="313"/>
      <c r="D4" s="600"/>
      <c r="E4" s="374"/>
      <c r="F4" s="364"/>
      <c r="G4" s="374"/>
      <c r="H4" s="308"/>
    </row>
    <row r="5" spans="1:8">
      <c r="A5" s="313"/>
      <c r="B5" s="313"/>
      <c r="C5" s="313"/>
      <c r="D5" s="600"/>
      <c r="E5" s="374"/>
      <c r="F5" s="364"/>
      <c r="G5" s="374"/>
      <c r="H5" s="308"/>
    </row>
    <row r="6" spans="1:8">
      <c r="A6" s="313"/>
      <c r="B6" s="313"/>
      <c r="C6" s="313"/>
      <c r="D6" s="600"/>
      <c r="E6" s="374"/>
      <c r="F6" s="364"/>
      <c r="G6" s="374"/>
      <c r="H6" s="308"/>
    </row>
    <row r="7" spans="1:8">
      <c r="A7" s="313"/>
      <c r="B7" s="313"/>
      <c r="C7" s="313"/>
      <c r="D7" s="600"/>
      <c r="E7" s="374"/>
      <c r="F7" s="364"/>
      <c r="G7" s="374"/>
      <c r="H7" s="308"/>
    </row>
    <row r="8" spans="1:8">
      <c r="A8" s="313"/>
      <c r="B8" s="313"/>
      <c r="C8" s="313"/>
      <c r="D8" s="600"/>
      <c r="E8" s="374"/>
      <c r="F8" s="364"/>
      <c r="G8" s="374"/>
      <c r="H8" s="308"/>
    </row>
    <row r="9" spans="1:8">
      <c r="B9" s="313"/>
    </row>
    <row r="10" spans="1:8">
      <c r="B10" s="313"/>
    </row>
    <row r="11" spans="1:8">
      <c r="B11" s="313"/>
    </row>
    <row r="12" spans="1:8">
      <c r="B12" s="313"/>
    </row>
    <row r="13" spans="1:8">
      <c r="B13" s="313"/>
    </row>
    <row r="14" spans="1:8">
      <c r="B14" s="313"/>
    </row>
    <row r="15" spans="1:8">
      <c r="B15" s="313"/>
    </row>
    <row r="16" spans="1:8">
      <c r="B16" s="313"/>
    </row>
    <row r="17" spans="2:2">
      <c r="B17" s="313"/>
    </row>
    <row r="18" spans="2:2">
      <c r="B18" s="313"/>
    </row>
    <row r="19" spans="2:2">
      <c r="B19" s="313"/>
    </row>
    <row r="20" spans="2:2">
      <c r="B20" s="313"/>
    </row>
    <row r="21" spans="2:2">
      <c r="B21" s="313"/>
    </row>
    <row r="22" spans="2:2">
      <c r="B22" s="313"/>
    </row>
    <row r="23" spans="2:2">
      <c r="B23" s="313"/>
    </row>
    <row r="24" spans="2:2">
      <c r="B24" s="313"/>
    </row>
    <row r="25" spans="2:2">
      <c r="B25" s="313"/>
    </row>
    <row r="26" spans="2:2">
      <c r="B26" s="313"/>
    </row>
    <row r="27" spans="2:2">
      <c r="B27" s="313"/>
    </row>
    <row r="28" spans="2:2">
      <c r="B28" s="313"/>
    </row>
    <row r="29" spans="2:2">
      <c r="B29" s="313"/>
    </row>
    <row r="30" spans="2:2">
      <c r="B30" s="313"/>
    </row>
    <row r="31" spans="2:2">
      <c r="B31" s="313"/>
    </row>
  </sheetData>
  <phoneticPr fontId="26" type="noConversion"/>
  <pageMargins left="0.78740157499999996" right="0.78740157499999996" top="0.984251969" bottom="0.984251969" header="0.4921259845" footer="0.4921259845"/>
  <pageSetup paperSize="9" scale="89"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pageSetUpPr fitToPage="1"/>
  </sheetPr>
  <dimension ref="A1:J40"/>
  <sheetViews>
    <sheetView showGridLines="0" workbookViewId="0">
      <selection activeCell="E3" sqref="E3"/>
    </sheetView>
  </sheetViews>
  <sheetFormatPr baseColWidth="10" defaultColWidth="9.140625" defaultRowHeight="12.75"/>
  <cols>
    <col min="1" max="1" width="9.140625" style="75" customWidth="1"/>
    <col min="2" max="2" width="20.85546875" style="75" bestFit="1" customWidth="1"/>
    <col min="3" max="3" width="43.140625" style="75" customWidth="1"/>
    <col min="4" max="6" width="12.7109375" style="75" customWidth="1"/>
    <col min="7" max="7" width="70.28515625" style="75" customWidth="1"/>
    <col min="8" max="8" width="29.28515625" style="75" customWidth="1"/>
    <col min="9" max="16384" width="9.140625" style="75"/>
  </cols>
  <sheetData>
    <row r="1" spans="1:10" s="71" customFormat="1" ht="80.099999999999994" customHeight="1" thickBot="1">
      <c r="A1" s="1567" t="s">
        <v>1440</v>
      </c>
      <c r="B1" s="1568"/>
      <c r="C1" s="1568"/>
      <c r="D1" s="1568"/>
      <c r="E1" s="1568"/>
      <c r="F1" s="94" t="s">
        <v>225</v>
      </c>
      <c r="G1" s="92"/>
      <c r="H1" s="1"/>
      <c r="I1" s="91"/>
      <c r="J1" s="91"/>
    </row>
    <row r="2" spans="1:10" ht="13.5" thickBot="1"/>
    <row r="3" spans="1:10" ht="12.75" customHeight="1" thickBot="1">
      <c r="B3" s="64" t="s">
        <v>775</v>
      </c>
      <c r="C3" s="8"/>
      <c r="D3" s="8"/>
      <c r="E3" s="1094">
        <f>Plant!E3</f>
        <v>41617</v>
      </c>
      <c r="F3" s="216"/>
    </row>
    <row r="5" spans="1:10" ht="27">
      <c r="A5" s="108" t="s">
        <v>368</v>
      </c>
      <c r="B5" s="109" t="s">
        <v>369</v>
      </c>
      <c r="C5" s="110"/>
      <c r="D5" s="111" t="s">
        <v>223</v>
      </c>
      <c r="E5" s="111" t="s">
        <v>224</v>
      </c>
      <c r="F5" s="244" t="s">
        <v>1344</v>
      </c>
      <c r="G5" s="112" t="s">
        <v>1437</v>
      </c>
      <c r="H5" s="113"/>
    </row>
    <row r="6" spans="1:10">
      <c r="A6" s="120"/>
      <c r="B6" s="76" t="s">
        <v>572</v>
      </c>
      <c r="C6" s="77"/>
      <c r="D6" s="106"/>
      <c r="E6" s="107"/>
      <c r="F6" s="107"/>
      <c r="G6" s="114"/>
      <c r="H6" s="115"/>
    </row>
    <row r="7" spans="1:10">
      <c r="A7" s="98">
        <v>1</v>
      </c>
      <c r="B7" s="99"/>
      <c r="C7" s="100" t="s">
        <v>796</v>
      </c>
      <c r="D7" s="101">
        <v>96</v>
      </c>
      <c r="E7" s="98"/>
      <c r="F7" s="644"/>
      <c r="G7" s="116" t="s">
        <v>1091</v>
      </c>
      <c r="H7" s="117"/>
    </row>
    <row r="8" spans="1:10">
      <c r="A8" s="98">
        <f>A7+1</f>
        <v>2</v>
      </c>
      <c r="B8" s="102"/>
      <c r="C8" s="100" t="s">
        <v>1119</v>
      </c>
      <c r="D8" s="97"/>
      <c r="E8" s="98">
        <v>92.8</v>
      </c>
      <c r="F8" s="644"/>
      <c r="G8" s="116" t="s">
        <v>1018</v>
      </c>
      <c r="H8" s="117"/>
    </row>
    <row r="9" spans="1:10">
      <c r="A9" s="98">
        <f>A8+1</f>
        <v>3</v>
      </c>
      <c r="B9" s="99"/>
      <c r="C9" s="100" t="s">
        <v>776</v>
      </c>
      <c r="D9" s="97">
        <v>77.400000000000006</v>
      </c>
      <c r="E9" s="98"/>
      <c r="F9" s="644"/>
      <c r="G9" s="116" t="s">
        <v>1048</v>
      </c>
      <c r="H9" s="117"/>
    </row>
    <row r="10" spans="1:10">
      <c r="A10" s="98">
        <f>A9+1</f>
        <v>4</v>
      </c>
      <c r="B10" s="102"/>
      <c r="C10" s="100" t="s">
        <v>1120</v>
      </c>
      <c r="D10" s="97">
        <v>74.099999999999994</v>
      </c>
      <c r="E10" s="98"/>
      <c r="F10" s="644"/>
      <c r="G10" s="116"/>
      <c r="H10" s="117"/>
    </row>
    <row r="11" spans="1:10">
      <c r="A11" s="98">
        <f>A10+1</f>
        <v>5</v>
      </c>
      <c r="B11" s="102"/>
      <c r="C11" s="100" t="s">
        <v>1050</v>
      </c>
      <c r="D11" s="97">
        <v>56.1</v>
      </c>
      <c r="E11" s="98"/>
      <c r="F11" s="644"/>
      <c r="G11" s="116"/>
      <c r="H11" s="117"/>
    </row>
    <row r="12" spans="1:10">
      <c r="A12" s="98">
        <f>A11+1</f>
        <v>6</v>
      </c>
      <c r="B12" s="102"/>
      <c r="C12" s="100" t="s">
        <v>1049</v>
      </c>
      <c r="D12" s="98">
        <v>107</v>
      </c>
      <c r="E12" s="98"/>
      <c r="F12" s="644"/>
      <c r="G12" s="116"/>
      <c r="H12" s="117"/>
    </row>
    <row r="13" spans="1:10">
      <c r="A13" s="98" t="s">
        <v>1056</v>
      </c>
      <c r="B13" s="102"/>
      <c r="C13" s="100" t="s">
        <v>1052</v>
      </c>
      <c r="D13" s="98">
        <v>101</v>
      </c>
      <c r="E13" s="98"/>
      <c r="F13" s="644"/>
      <c r="G13" s="116"/>
      <c r="H13" s="117"/>
    </row>
    <row r="14" spans="1:10">
      <c r="A14" s="98">
        <f>A12+1</f>
        <v>7</v>
      </c>
      <c r="B14" s="102"/>
      <c r="C14" s="100" t="s">
        <v>32</v>
      </c>
      <c r="D14" s="98">
        <v>69.3</v>
      </c>
      <c r="E14" s="98"/>
      <c r="F14" s="644"/>
      <c r="G14" s="116"/>
      <c r="H14" s="117"/>
    </row>
    <row r="15" spans="1:10">
      <c r="A15" s="120"/>
      <c r="B15" s="76" t="s">
        <v>1372</v>
      </c>
      <c r="C15" s="77"/>
      <c r="D15" s="107"/>
      <c r="E15" s="107"/>
      <c r="F15" s="107"/>
      <c r="G15" s="114"/>
      <c r="H15" s="115"/>
    </row>
    <row r="16" spans="1:10">
      <c r="A16" s="98">
        <v>8</v>
      </c>
      <c r="B16" s="102"/>
      <c r="C16" s="100" t="s">
        <v>1123</v>
      </c>
      <c r="D16" s="98"/>
      <c r="E16" s="98">
        <v>74</v>
      </c>
      <c r="F16" s="644"/>
      <c r="G16" s="116" t="s">
        <v>1018</v>
      </c>
      <c r="H16" s="117"/>
    </row>
    <row r="17" spans="1:8">
      <c r="A17" s="98">
        <f>A16+1</f>
        <v>9</v>
      </c>
      <c r="B17" s="99"/>
      <c r="C17" s="100" t="s">
        <v>777</v>
      </c>
      <c r="D17" s="98"/>
      <c r="E17" s="98">
        <v>85</v>
      </c>
      <c r="F17" s="644">
        <v>0.27</v>
      </c>
      <c r="G17" s="116" t="s">
        <v>714</v>
      </c>
      <c r="H17" s="117"/>
    </row>
    <row r="18" spans="1:8">
      <c r="A18" s="98">
        <f>A17+1</f>
        <v>10</v>
      </c>
      <c r="B18" s="102"/>
      <c r="C18" s="100" t="s">
        <v>1124</v>
      </c>
      <c r="D18" s="98"/>
      <c r="E18" s="98">
        <v>75</v>
      </c>
      <c r="F18" s="644"/>
      <c r="G18" s="116" t="s">
        <v>714</v>
      </c>
      <c r="H18" s="117"/>
    </row>
    <row r="19" spans="1:8">
      <c r="A19" s="98">
        <f>A18+1</f>
        <v>11</v>
      </c>
      <c r="B19" s="99"/>
      <c r="C19" s="100" t="s">
        <v>1125</v>
      </c>
      <c r="D19" s="98"/>
      <c r="E19" s="98">
        <v>74</v>
      </c>
      <c r="F19" s="644"/>
      <c r="G19" s="116" t="s">
        <v>1018</v>
      </c>
      <c r="H19" s="117"/>
    </row>
    <row r="20" spans="1:8">
      <c r="A20" s="98">
        <f>A19+1</f>
        <v>12</v>
      </c>
      <c r="B20" s="102"/>
      <c r="C20" s="100" t="s">
        <v>1126</v>
      </c>
      <c r="D20" s="98"/>
      <c r="E20" s="98">
        <v>75</v>
      </c>
      <c r="F20" s="644"/>
      <c r="G20" s="116" t="s">
        <v>714</v>
      </c>
      <c r="H20" s="117"/>
    </row>
    <row r="21" spans="1:8">
      <c r="A21" s="98" t="s">
        <v>836</v>
      </c>
      <c r="B21" s="102"/>
      <c r="C21" s="100" t="s">
        <v>831</v>
      </c>
      <c r="D21" s="98"/>
      <c r="E21" s="98">
        <v>83</v>
      </c>
      <c r="F21" s="644"/>
      <c r="G21" s="116" t="s">
        <v>714</v>
      </c>
      <c r="H21" s="117"/>
    </row>
    <row r="22" spans="1:8">
      <c r="A22" s="98">
        <v>13</v>
      </c>
      <c r="B22" s="99"/>
      <c r="C22" s="100" t="s">
        <v>774</v>
      </c>
      <c r="D22" s="98"/>
      <c r="E22" s="98">
        <v>80</v>
      </c>
      <c r="F22" s="644"/>
      <c r="G22" s="116" t="s">
        <v>714</v>
      </c>
      <c r="H22" s="117"/>
    </row>
    <row r="23" spans="1:8">
      <c r="A23" s="98"/>
      <c r="B23" s="76" t="s">
        <v>1373</v>
      </c>
      <c r="C23" s="77"/>
      <c r="D23" s="107"/>
      <c r="E23" s="107"/>
      <c r="F23" s="107"/>
      <c r="G23" s="114"/>
      <c r="H23" s="115"/>
    </row>
    <row r="24" spans="1:8">
      <c r="A24" s="98">
        <v>14</v>
      </c>
      <c r="B24" s="103"/>
      <c r="C24" s="96" t="s">
        <v>770</v>
      </c>
      <c r="D24" s="98"/>
      <c r="E24" s="98">
        <v>110</v>
      </c>
      <c r="F24" s="644"/>
      <c r="G24" s="118" t="s">
        <v>293</v>
      </c>
      <c r="H24" s="119"/>
    </row>
    <row r="25" spans="1:8">
      <c r="A25" s="98">
        <f t="shared" ref="A25:A31" si="0">A24+1</f>
        <v>15</v>
      </c>
      <c r="B25" s="104"/>
      <c r="C25" s="96" t="s">
        <v>1128</v>
      </c>
      <c r="D25" s="98"/>
      <c r="E25" s="98">
        <v>110</v>
      </c>
      <c r="F25" s="644"/>
      <c r="G25" s="118" t="s">
        <v>293</v>
      </c>
      <c r="H25" s="117"/>
    </row>
    <row r="26" spans="1:8">
      <c r="A26" s="98">
        <f t="shared" si="0"/>
        <v>16</v>
      </c>
      <c r="B26" s="103"/>
      <c r="C26" s="96" t="s">
        <v>1127</v>
      </c>
      <c r="D26" s="98"/>
      <c r="E26" s="98">
        <v>110</v>
      </c>
      <c r="F26" s="644"/>
      <c r="G26" s="118" t="s">
        <v>293</v>
      </c>
      <c r="H26" s="117"/>
    </row>
    <row r="27" spans="1:8">
      <c r="A27" s="98">
        <f t="shared" si="0"/>
        <v>17</v>
      </c>
      <c r="B27" s="103"/>
      <c r="C27" s="96" t="s">
        <v>771</v>
      </c>
      <c r="D27" s="98"/>
      <c r="E27" s="98">
        <v>89</v>
      </c>
      <c r="F27" s="644"/>
      <c r="G27" s="116" t="s">
        <v>1018</v>
      </c>
      <c r="H27" s="117"/>
    </row>
    <row r="28" spans="1:8">
      <c r="A28" s="98">
        <f t="shared" si="0"/>
        <v>18</v>
      </c>
      <c r="B28" s="103"/>
      <c r="C28" s="96" t="s">
        <v>797</v>
      </c>
      <c r="D28" s="98"/>
      <c r="E28" s="98">
        <v>89</v>
      </c>
      <c r="F28" s="644"/>
      <c r="G28" s="116" t="s">
        <v>714</v>
      </c>
      <c r="H28" s="117"/>
    </row>
    <row r="29" spans="1:8">
      <c r="A29" s="98">
        <f t="shared" si="0"/>
        <v>19</v>
      </c>
      <c r="B29" s="103"/>
      <c r="C29" s="96" t="s">
        <v>798</v>
      </c>
      <c r="D29" s="98"/>
      <c r="E29" s="98">
        <v>89</v>
      </c>
      <c r="F29" s="644"/>
      <c r="G29" s="116" t="s">
        <v>714</v>
      </c>
      <c r="H29" s="117"/>
    </row>
    <row r="30" spans="1:8">
      <c r="A30" s="98">
        <f t="shared" si="0"/>
        <v>20</v>
      </c>
      <c r="B30" s="103"/>
      <c r="C30" s="96" t="s">
        <v>772</v>
      </c>
      <c r="D30" s="98"/>
      <c r="E30" s="98">
        <v>110</v>
      </c>
      <c r="F30" s="644"/>
      <c r="G30" s="118" t="s">
        <v>293</v>
      </c>
      <c r="H30" s="117"/>
    </row>
    <row r="31" spans="1:8">
      <c r="A31" s="98">
        <f t="shared" si="0"/>
        <v>21</v>
      </c>
      <c r="B31" s="104"/>
      <c r="C31" s="96" t="s">
        <v>799</v>
      </c>
      <c r="D31" s="98"/>
      <c r="E31" s="98">
        <v>110</v>
      </c>
      <c r="F31" s="644"/>
      <c r="G31" s="118" t="s">
        <v>293</v>
      </c>
      <c r="H31" s="117"/>
    </row>
    <row r="34" spans="1:6">
      <c r="A34" s="105" t="s">
        <v>1067</v>
      </c>
    </row>
    <row r="35" spans="1:6">
      <c r="A35" s="651" t="s">
        <v>679</v>
      </c>
    </row>
    <row r="36" spans="1:6">
      <c r="A36" s="632" t="s">
        <v>680</v>
      </c>
    </row>
    <row r="37" spans="1:6">
      <c r="A37" s="105"/>
    </row>
    <row r="38" spans="1:6">
      <c r="A38" s="75" t="s">
        <v>830</v>
      </c>
    </row>
    <row r="39" spans="1:6">
      <c r="A39" s="78"/>
    </row>
    <row r="40" spans="1:6">
      <c r="E40" s="105"/>
      <c r="F40" s="105"/>
    </row>
  </sheetData>
  <sheetProtection selectLockedCells="1"/>
  <mergeCells count="1">
    <mergeCell ref="A1:E1"/>
  </mergeCells>
  <phoneticPr fontId="0" type="noConversion"/>
  <dataValidations count="1">
    <dataValidation type="decimal" allowBlank="1" showErrorMessage="1" errorTitle="Out of range!" error="The range for % biomass is between 0 and 100%" promptTitle="Information" sqref="F17">
      <formula1>0</formula1>
      <formula2>1</formula2>
    </dataValidation>
  </dataValidations>
  <hyperlinks>
    <hyperlink ref="A35" r:id="rId1"/>
  </hyperlinks>
  <pageMargins left="0.59055118110236227" right="0.59055118110236227" top="0.59055118110236227" bottom="0.59055118110236227" header="0.39370078740157483" footer="0.39370078740157483"/>
  <pageSetup paperSize="9" scale="64" orientation="landscape" cellComments="asDisplayed" verticalDpi="300" r:id="rId2"/>
  <headerFooter alignWithMargins="0">
    <oddFooter>&amp;L&amp;8&amp;F\&amp;A&amp;CPage &amp;P of &amp;N&amp;RDate: &amp;D; Time: &amp;T</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24">
    <pageSetUpPr fitToPage="1"/>
  </sheetPr>
  <dimension ref="A1:BO613"/>
  <sheetViews>
    <sheetView showGridLines="0" zoomScaleNormal="100" zoomScaleSheetLayoutView="100" workbookViewId="0">
      <pane xSplit="6" ySplit="7" topLeftCell="G8" activePane="bottomRight" state="frozen"/>
      <selection activeCell="F6" sqref="F6"/>
      <selection pane="topRight" activeCell="F6" sqref="F6"/>
      <selection pane="bottomLeft" activeCell="F6" sqref="F6"/>
      <selection pane="bottomRight" activeCell="F6" sqref="F6"/>
    </sheetView>
  </sheetViews>
  <sheetFormatPr baseColWidth="10" defaultColWidth="9.140625" defaultRowHeight="12.75" outlineLevelRow="1" outlineLevelCol="1"/>
  <cols>
    <col min="1" max="1" width="4.7109375" style="1200" customWidth="1"/>
    <col min="2" max="2" width="6.85546875" style="1200" customWidth="1"/>
    <col min="3" max="3" width="21.5703125" style="1200" customWidth="1"/>
    <col min="4" max="4" width="59.7109375" style="1200" customWidth="1"/>
    <col min="5" max="5" width="17.85546875" style="764" customWidth="1"/>
    <col min="6" max="6" width="2.140625" style="807" customWidth="1"/>
    <col min="7" max="7" width="13.7109375" style="1200" customWidth="1"/>
    <col min="8" max="8" width="13.7109375" style="764" customWidth="1" outlineLevel="1"/>
    <col min="9" max="26" width="13.7109375" style="1200" customWidth="1" outlineLevel="1"/>
    <col min="27" max="47" width="13.7109375" style="1200" customWidth="1"/>
    <col min="48" max="67" width="13.7109375" style="1200" customWidth="1" outlineLevel="1"/>
    <col min="68" max="16384" width="9.140625" style="1200"/>
  </cols>
  <sheetData>
    <row r="1" spans="1:67" s="806" customFormat="1" ht="90" customHeight="1" thickBot="1">
      <c r="A1" s="1220" t="s">
        <v>1440</v>
      </c>
      <c r="B1" s="1221"/>
      <c r="C1" s="1221"/>
      <c r="D1" s="1221"/>
      <c r="E1" s="1515" t="s">
        <v>1434</v>
      </c>
      <c r="F1" s="1515"/>
      <c r="G1" s="1515"/>
      <c r="H1" s="1515"/>
      <c r="I1" s="1515"/>
      <c r="J1" s="1515"/>
      <c r="K1" s="1515"/>
      <c r="L1" s="1515"/>
      <c r="M1" s="1515"/>
      <c r="N1" s="1515"/>
      <c r="O1" s="1515"/>
      <c r="P1" s="1515"/>
      <c r="Q1" s="1198"/>
      <c r="R1" s="1198"/>
      <c r="S1" s="1198"/>
      <c r="T1" s="1198"/>
      <c r="U1" s="1198"/>
      <c r="V1" s="1198"/>
      <c r="W1" s="1198"/>
      <c r="X1" s="1198"/>
      <c r="Y1" s="1198"/>
      <c r="Z1" s="1198"/>
      <c r="AA1" s="1198"/>
      <c r="AB1" s="1198"/>
      <c r="AC1" s="1198"/>
      <c r="AD1" s="1198"/>
      <c r="AE1" s="1198"/>
      <c r="AF1" s="951"/>
      <c r="AG1" s="951"/>
      <c r="AH1" s="951"/>
      <c r="AI1" s="951"/>
      <c r="AJ1" s="951"/>
      <c r="AK1" s="951"/>
      <c r="AL1" s="951"/>
      <c r="AM1" s="951"/>
      <c r="AN1" s="951"/>
      <c r="AO1" s="951"/>
      <c r="AP1" s="951"/>
      <c r="AQ1" s="951"/>
      <c r="AR1" s="951"/>
      <c r="AS1" s="951"/>
      <c r="AT1" s="951"/>
      <c r="AU1" s="951"/>
      <c r="AV1" s="951"/>
      <c r="AW1" s="951"/>
      <c r="AX1" s="951"/>
      <c r="AY1" s="951"/>
      <c r="AZ1" s="951"/>
      <c r="BA1" s="951"/>
      <c r="BB1" s="951"/>
      <c r="BC1" s="951"/>
      <c r="BD1" s="951"/>
      <c r="BE1" s="951"/>
      <c r="BF1" s="951"/>
      <c r="BG1" s="951"/>
      <c r="BH1" s="951"/>
      <c r="BI1" s="951"/>
      <c r="BJ1" s="951"/>
      <c r="BK1" s="951"/>
      <c r="BL1" s="951"/>
      <c r="BM1" s="951"/>
      <c r="BN1" s="951"/>
      <c r="BO1" s="951"/>
    </row>
    <row r="2" spans="1:67" s="762" customFormat="1" ht="13.9" customHeight="1" thickBot="1">
      <c r="A2" s="63"/>
      <c r="B2" s="10"/>
      <c r="C2" s="10"/>
      <c r="D2" s="10"/>
      <c r="E2" s="11"/>
      <c r="F2" s="11"/>
      <c r="G2" s="10"/>
      <c r="H2" s="11"/>
      <c r="Q2" s="784"/>
      <c r="R2" s="784"/>
      <c r="S2" s="784"/>
      <c r="T2" s="784"/>
      <c r="U2" s="784"/>
      <c r="V2" s="784"/>
      <c r="W2" s="784"/>
      <c r="X2" s="784"/>
      <c r="Y2" s="784"/>
      <c r="Z2" s="784"/>
      <c r="AA2" s="784"/>
      <c r="AB2" s="784"/>
      <c r="AC2" s="784"/>
      <c r="AD2" s="784"/>
      <c r="AE2" s="784"/>
      <c r="AF2" s="784"/>
    </row>
    <row r="3" spans="1:67" ht="13.9" customHeight="1" thickBot="1">
      <c r="A3" s="9"/>
      <c r="B3" s="64" t="s">
        <v>775</v>
      </c>
      <c r="C3" s="8"/>
      <c r="D3" s="8"/>
      <c r="E3" s="1094">
        <f>'Read Me'!B4</f>
        <v>41617</v>
      </c>
      <c r="F3" s="216"/>
      <c r="G3" s="10"/>
      <c r="H3" s="11"/>
      <c r="Q3" s="1203"/>
      <c r="R3" s="1203"/>
      <c r="S3" s="1203"/>
      <c r="T3" s="1203"/>
      <c r="U3" s="1203"/>
      <c r="V3" s="1203"/>
      <c r="W3" s="1203"/>
      <c r="X3" s="1203"/>
      <c r="Y3" s="1203"/>
      <c r="Z3" s="1203"/>
      <c r="AA3" s="1203"/>
      <c r="AB3" s="1203"/>
      <c r="AC3" s="1203"/>
      <c r="AD3" s="1203"/>
      <c r="AE3" s="1203"/>
      <c r="AF3" s="1203"/>
    </row>
    <row r="4" spans="1:67" ht="13.9" customHeight="1" thickBot="1">
      <c r="A4" s="9"/>
      <c r="B4" s="10"/>
      <c r="C4" s="10"/>
      <c r="D4" s="10"/>
      <c r="E4" s="11"/>
      <c r="F4" s="11"/>
      <c r="G4" s="10"/>
      <c r="H4" s="11"/>
      <c r="Q4" s="1203"/>
      <c r="R4" s="1203"/>
      <c r="S4" s="1203"/>
      <c r="T4" s="1203"/>
      <c r="U4" s="1203"/>
      <c r="V4" s="1203"/>
      <c r="W4" s="1203"/>
      <c r="X4" s="1203"/>
      <c r="Y4" s="1203"/>
      <c r="Z4" s="1203"/>
      <c r="AA4" s="1203"/>
      <c r="AB4" s="1203"/>
      <c r="AC4" s="1203"/>
      <c r="AD4" s="1203"/>
      <c r="AE4" s="1203"/>
      <c r="AF4" s="1203"/>
    </row>
    <row r="5" spans="1:67" s="1203" customFormat="1" ht="13.5" thickBot="1">
      <c r="A5" s="12" t="s">
        <v>559</v>
      </c>
      <c r="B5" s="765"/>
      <c r="C5" s="765"/>
      <c r="D5" s="765"/>
      <c r="E5" s="779"/>
      <c r="F5" s="779"/>
      <c r="G5" s="765"/>
      <c r="H5" s="779"/>
      <c r="I5" s="779"/>
      <c r="J5" s="779"/>
      <c r="K5" s="779"/>
      <c r="L5" s="779"/>
      <c r="M5" s="779"/>
      <c r="N5" s="779"/>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79"/>
      <c r="AQ5" s="779"/>
      <c r="AR5" s="779"/>
      <c r="AS5" s="779"/>
      <c r="AT5" s="779"/>
      <c r="AU5" s="779"/>
      <c r="AV5" s="779"/>
      <c r="AW5" s="779"/>
      <c r="AX5" s="779"/>
      <c r="AY5" s="779"/>
      <c r="AZ5" s="779"/>
      <c r="BA5" s="779"/>
      <c r="BB5" s="779"/>
      <c r="BC5" s="779"/>
      <c r="BD5" s="779"/>
      <c r="BE5" s="779"/>
      <c r="BF5" s="779"/>
      <c r="BG5" s="779"/>
      <c r="BH5" s="779"/>
      <c r="BI5" s="779"/>
      <c r="BJ5" s="779"/>
      <c r="BK5" s="779"/>
      <c r="BL5" s="779"/>
      <c r="BM5" s="779"/>
      <c r="BN5" s="779"/>
      <c r="BO5" s="790"/>
    </row>
    <row r="6" spans="1:67" ht="13.5" thickBot="1">
      <c r="A6" s="15"/>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row>
    <row r="7" spans="1:67" ht="13.5" thickBot="1">
      <c r="B7" s="12" t="s">
        <v>560</v>
      </c>
      <c r="C7" s="765"/>
      <c r="D7" s="765"/>
      <c r="E7" s="779"/>
      <c r="F7" s="779"/>
      <c r="G7" s="330">
        <v>1990</v>
      </c>
      <c r="H7" s="330">
        <v>1991</v>
      </c>
      <c r="I7" s="330">
        <v>1992</v>
      </c>
      <c r="J7" s="330">
        <v>1993</v>
      </c>
      <c r="K7" s="330">
        <v>1994</v>
      </c>
      <c r="L7" s="330">
        <v>1995</v>
      </c>
      <c r="M7" s="330">
        <v>1996</v>
      </c>
      <c r="N7" s="330">
        <v>1997</v>
      </c>
      <c r="O7" s="330">
        <v>1998</v>
      </c>
      <c r="P7" s="330">
        <v>1999</v>
      </c>
      <c r="Q7" s="330">
        <v>2000</v>
      </c>
      <c r="R7" s="330">
        <v>2001</v>
      </c>
      <c r="S7" s="330">
        <v>2002</v>
      </c>
      <c r="T7" s="330">
        <v>2003</v>
      </c>
      <c r="U7" s="330">
        <v>2004</v>
      </c>
      <c r="V7" s="330">
        <v>2005</v>
      </c>
      <c r="W7" s="330">
        <v>2006</v>
      </c>
      <c r="X7" s="330">
        <v>2007</v>
      </c>
      <c r="Y7" s="330">
        <v>2008</v>
      </c>
      <c r="Z7" s="330">
        <v>2009</v>
      </c>
      <c r="AA7" s="330">
        <v>2010</v>
      </c>
      <c r="AB7" s="330">
        <v>2011</v>
      </c>
      <c r="AC7" s="330">
        <v>2012</v>
      </c>
      <c r="AD7" s="330">
        <v>2013</v>
      </c>
      <c r="AE7" s="330">
        <v>2014</v>
      </c>
      <c r="AF7" s="330">
        <v>2015</v>
      </c>
      <c r="AG7" s="330">
        <v>2016</v>
      </c>
      <c r="AH7" s="330">
        <v>2017</v>
      </c>
      <c r="AI7" s="330">
        <v>2018</v>
      </c>
      <c r="AJ7" s="330">
        <v>2019</v>
      </c>
      <c r="AK7" s="330">
        <v>2020</v>
      </c>
      <c r="AL7" s="330">
        <v>2021</v>
      </c>
      <c r="AM7" s="330">
        <v>2022</v>
      </c>
      <c r="AN7" s="330">
        <v>2023</v>
      </c>
      <c r="AO7" s="330">
        <v>2024</v>
      </c>
      <c r="AP7" s="330">
        <v>2025</v>
      </c>
      <c r="AQ7" s="330">
        <v>2026</v>
      </c>
      <c r="AR7" s="330">
        <v>2027</v>
      </c>
      <c r="AS7" s="330">
        <v>2028</v>
      </c>
      <c r="AT7" s="330">
        <v>2029</v>
      </c>
      <c r="AU7" s="330">
        <v>2030</v>
      </c>
      <c r="AV7" s="330">
        <v>2031</v>
      </c>
      <c r="AW7" s="330">
        <v>2032</v>
      </c>
      <c r="AX7" s="330">
        <v>2033</v>
      </c>
      <c r="AY7" s="330">
        <v>2034</v>
      </c>
      <c r="AZ7" s="330">
        <v>2035</v>
      </c>
      <c r="BA7" s="330">
        <v>2036</v>
      </c>
      <c r="BB7" s="330">
        <v>2037</v>
      </c>
      <c r="BC7" s="330">
        <v>2038</v>
      </c>
      <c r="BD7" s="330">
        <v>2039</v>
      </c>
      <c r="BE7" s="330">
        <v>2040</v>
      </c>
      <c r="BF7" s="330">
        <v>2041</v>
      </c>
      <c r="BG7" s="330">
        <v>2042</v>
      </c>
      <c r="BH7" s="330">
        <v>2043</v>
      </c>
      <c r="BI7" s="330">
        <v>2044</v>
      </c>
      <c r="BJ7" s="330">
        <v>2045</v>
      </c>
      <c r="BK7" s="330">
        <v>2046</v>
      </c>
      <c r="BL7" s="330">
        <v>2047</v>
      </c>
      <c r="BM7" s="330">
        <v>2048</v>
      </c>
      <c r="BN7" s="330">
        <v>2049</v>
      </c>
      <c r="BO7" s="330">
        <v>2050</v>
      </c>
    </row>
    <row r="8" spans="1:67" ht="18" customHeight="1">
      <c r="B8" s="772">
        <v>1</v>
      </c>
      <c r="C8" s="767" t="s">
        <v>431</v>
      </c>
      <c r="D8" s="787"/>
      <c r="E8" s="810"/>
      <c r="F8" s="811"/>
      <c r="G8" s="952"/>
      <c r="H8" s="952"/>
      <c r="I8" s="952"/>
      <c r="J8" s="952"/>
      <c r="K8" s="952"/>
      <c r="L8" s="952"/>
      <c r="M8" s="952"/>
      <c r="N8" s="952"/>
      <c r="O8" s="952"/>
      <c r="P8" s="952"/>
      <c r="Q8" s="952"/>
      <c r="R8" s="952"/>
      <c r="S8" s="952"/>
      <c r="T8" s="952"/>
      <c r="U8" s="952"/>
      <c r="V8" s="952"/>
      <c r="W8" s="952"/>
      <c r="X8" s="952"/>
      <c r="Y8" s="952"/>
      <c r="Z8" s="952"/>
      <c r="AA8" s="952"/>
      <c r="AB8" s="952"/>
      <c r="AC8" s="952"/>
      <c r="AD8" s="952"/>
      <c r="AE8" s="952"/>
      <c r="AF8" s="952"/>
      <c r="AG8" s="952"/>
      <c r="AH8" s="952"/>
      <c r="AI8" s="952"/>
      <c r="AJ8" s="952"/>
      <c r="AK8" s="952"/>
      <c r="AL8" s="952"/>
      <c r="AM8" s="952"/>
      <c r="AN8" s="952"/>
      <c r="AO8" s="952"/>
      <c r="AP8" s="952"/>
      <c r="AQ8" s="952"/>
      <c r="AR8" s="952"/>
      <c r="AS8" s="952"/>
      <c r="AT8" s="952"/>
      <c r="AU8" s="952"/>
      <c r="AV8" s="952"/>
      <c r="AW8" s="952"/>
      <c r="AX8" s="952"/>
      <c r="AY8" s="952"/>
      <c r="AZ8" s="952"/>
      <c r="BA8" s="952"/>
      <c r="BB8" s="952"/>
      <c r="BC8" s="952"/>
      <c r="BD8" s="952"/>
      <c r="BE8" s="952"/>
      <c r="BF8" s="952"/>
      <c r="BG8" s="952"/>
      <c r="BH8" s="952"/>
      <c r="BI8" s="952"/>
      <c r="BJ8" s="952"/>
      <c r="BK8" s="952"/>
      <c r="BL8" s="952"/>
      <c r="BM8" s="952"/>
      <c r="BN8" s="952"/>
      <c r="BO8" s="952"/>
    </row>
    <row r="9" spans="1:67">
      <c r="B9" s="772">
        <v>2</v>
      </c>
      <c r="C9" s="729" t="s">
        <v>432</v>
      </c>
      <c r="D9" s="773"/>
      <c r="E9" s="731"/>
      <c r="F9" s="732"/>
      <c r="G9" s="953"/>
      <c r="H9" s="953"/>
      <c r="I9" s="953"/>
      <c r="J9" s="953"/>
      <c r="K9" s="953"/>
      <c r="L9" s="953"/>
      <c r="M9" s="953"/>
      <c r="N9" s="953"/>
      <c r="O9" s="953"/>
      <c r="P9" s="953"/>
      <c r="Q9" s="953"/>
      <c r="R9" s="953"/>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3"/>
      <c r="BN9" s="953"/>
      <c r="BO9" s="953"/>
    </row>
    <row r="10" spans="1:67">
      <c r="B10" s="772">
        <v>3</v>
      </c>
      <c r="C10" s="729" t="s">
        <v>433</v>
      </c>
      <c r="D10" s="773"/>
      <c r="E10" s="731"/>
      <c r="F10" s="732"/>
      <c r="G10" s="954"/>
      <c r="H10" s="954"/>
      <c r="I10" s="954"/>
      <c r="J10" s="954"/>
      <c r="K10" s="954"/>
      <c r="L10" s="954"/>
      <c r="M10" s="954"/>
      <c r="N10" s="954"/>
      <c r="O10" s="954"/>
      <c r="P10" s="954"/>
      <c r="Q10" s="954"/>
      <c r="R10" s="954"/>
      <c r="S10" s="954"/>
      <c r="T10" s="954"/>
      <c r="U10" s="954"/>
      <c r="V10" s="954"/>
      <c r="W10" s="954"/>
      <c r="X10" s="954"/>
      <c r="Y10" s="954"/>
      <c r="Z10" s="954"/>
      <c r="AA10" s="954"/>
      <c r="AB10" s="954"/>
      <c r="AC10" s="954"/>
      <c r="AD10" s="954"/>
      <c r="AE10" s="954"/>
      <c r="AF10" s="954"/>
      <c r="AG10" s="954"/>
      <c r="AH10" s="954"/>
      <c r="AI10" s="954"/>
      <c r="AJ10" s="954"/>
      <c r="AK10" s="954"/>
      <c r="AL10" s="954"/>
      <c r="AM10" s="954"/>
      <c r="AN10" s="954"/>
      <c r="AO10" s="954"/>
      <c r="AP10" s="954"/>
      <c r="AQ10" s="954"/>
      <c r="AR10" s="954"/>
      <c r="AS10" s="954"/>
      <c r="AT10" s="954"/>
      <c r="AU10" s="954"/>
      <c r="AV10" s="954"/>
      <c r="AW10" s="954"/>
      <c r="AX10" s="954"/>
      <c r="AY10" s="954"/>
      <c r="AZ10" s="954"/>
      <c r="BA10" s="954"/>
      <c r="BB10" s="954"/>
      <c r="BC10" s="954"/>
      <c r="BD10" s="954"/>
      <c r="BE10" s="954"/>
      <c r="BF10" s="954"/>
      <c r="BG10" s="954"/>
      <c r="BH10" s="954"/>
      <c r="BI10" s="954"/>
      <c r="BJ10" s="954"/>
      <c r="BK10" s="954"/>
      <c r="BL10" s="954"/>
      <c r="BM10" s="954"/>
      <c r="BN10" s="954"/>
      <c r="BO10" s="954"/>
    </row>
    <row r="11" spans="1:67">
      <c r="B11" s="772">
        <v>4</v>
      </c>
      <c r="C11" s="729" t="s">
        <v>784</v>
      </c>
      <c r="D11" s="773"/>
      <c r="E11" s="731"/>
      <c r="F11" s="732"/>
      <c r="G11" s="954"/>
      <c r="H11" s="954"/>
      <c r="I11" s="954"/>
      <c r="J11" s="954"/>
      <c r="K11" s="954"/>
      <c r="L11" s="954"/>
      <c r="M11" s="954"/>
      <c r="N11" s="954"/>
      <c r="O11" s="954"/>
      <c r="P11" s="954"/>
      <c r="Q11" s="954"/>
      <c r="R11" s="954"/>
      <c r="S11" s="954"/>
      <c r="T11" s="954"/>
      <c r="U11" s="954"/>
      <c r="V11" s="954"/>
      <c r="W11" s="954"/>
      <c r="X11" s="954"/>
      <c r="Y11" s="954"/>
      <c r="Z11" s="954"/>
      <c r="AA11" s="954"/>
      <c r="AB11" s="954"/>
      <c r="AC11" s="954"/>
      <c r="AD11" s="954"/>
      <c r="AE11" s="954"/>
      <c r="AF11" s="954"/>
      <c r="AG11" s="954"/>
      <c r="AH11" s="954"/>
      <c r="AI11" s="954"/>
      <c r="AJ11" s="954"/>
      <c r="AK11" s="954"/>
      <c r="AL11" s="954"/>
      <c r="AM11" s="954"/>
      <c r="AN11" s="954"/>
      <c r="AO11" s="954"/>
      <c r="AP11" s="954"/>
      <c r="AQ11" s="954"/>
      <c r="AR11" s="954"/>
      <c r="AS11" s="954"/>
      <c r="AT11" s="954"/>
      <c r="AU11" s="954"/>
      <c r="AV11" s="954"/>
      <c r="AW11" s="954"/>
      <c r="AX11" s="954"/>
      <c r="AY11" s="954"/>
      <c r="AZ11" s="954"/>
      <c r="BA11" s="954"/>
      <c r="BB11" s="954"/>
      <c r="BC11" s="954"/>
      <c r="BD11" s="954"/>
      <c r="BE11" s="954"/>
      <c r="BF11" s="954"/>
      <c r="BG11" s="954"/>
      <c r="BH11" s="954"/>
      <c r="BI11" s="954"/>
      <c r="BJ11" s="954"/>
      <c r="BK11" s="954"/>
      <c r="BL11" s="954"/>
      <c r="BM11" s="954"/>
      <c r="BN11" s="954"/>
      <c r="BO11" s="954"/>
    </row>
    <row r="12" spans="1:67">
      <c r="B12" s="772">
        <v>5</v>
      </c>
      <c r="C12" s="729" t="s">
        <v>632</v>
      </c>
      <c r="D12" s="773"/>
      <c r="E12" s="731"/>
      <c r="F12" s="732"/>
      <c r="G12" s="953"/>
      <c r="H12" s="953"/>
      <c r="I12" s="953"/>
      <c r="J12" s="953"/>
      <c r="K12" s="953"/>
      <c r="L12" s="953"/>
      <c r="M12" s="953"/>
      <c r="N12" s="953"/>
      <c r="O12" s="953"/>
      <c r="P12" s="953"/>
      <c r="Q12" s="953"/>
      <c r="R12" s="953"/>
      <c r="S12" s="953"/>
      <c r="T12" s="953"/>
      <c r="U12" s="953"/>
      <c r="V12" s="953"/>
      <c r="W12" s="953"/>
      <c r="X12" s="953"/>
      <c r="Y12" s="953"/>
      <c r="Z12" s="953"/>
      <c r="AA12" s="953"/>
      <c r="AB12" s="953"/>
      <c r="AC12" s="953"/>
      <c r="AD12" s="953"/>
      <c r="AE12" s="953"/>
      <c r="AF12" s="953"/>
      <c r="AG12" s="953"/>
      <c r="AH12" s="953"/>
      <c r="AI12" s="953"/>
      <c r="AJ12" s="953"/>
      <c r="AK12" s="953"/>
      <c r="AL12" s="953"/>
      <c r="AM12" s="953"/>
      <c r="AN12" s="953"/>
      <c r="AO12" s="953"/>
      <c r="AP12" s="953"/>
      <c r="AQ12" s="953"/>
      <c r="AR12" s="953"/>
      <c r="AS12" s="953"/>
      <c r="AT12" s="953"/>
      <c r="AU12" s="953"/>
      <c r="AV12" s="953"/>
      <c r="AW12" s="953"/>
      <c r="AX12" s="953"/>
      <c r="AY12" s="953"/>
      <c r="AZ12" s="953"/>
      <c r="BA12" s="953"/>
      <c r="BB12" s="953"/>
      <c r="BC12" s="953"/>
      <c r="BD12" s="953"/>
      <c r="BE12" s="953"/>
      <c r="BF12" s="953"/>
      <c r="BG12" s="953"/>
      <c r="BH12" s="953"/>
      <c r="BI12" s="953"/>
      <c r="BJ12" s="953"/>
      <c r="BK12" s="953"/>
      <c r="BL12" s="953"/>
      <c r="BM12" s="953"/>
      <c r="BN12" s="953"/>
      <c r="BO12" s="953"/>
    </row>
    <row r="13" spans="1:67" ht="54" customHeight="1">
      <c r="B13" s="772">
        <v>6</v>
      </c>
      <c r="C13" s="729" t="s">
        <v>561</v>
      </c>
      <c r="D13" s="773"/>
      <c r="E13" s="731"/>
      <c r="F13" s="732"/>
      <c r="G13" s="1062"/>
      <c r="H13" s="1062"/>
      <c r="I13" s="1062"/>
      <c r="J13" s="1062"/>
      <c r="K13" s="1062"/>
      <c r="L13" s="1062"/>
      <c r="M13" s="1062"/>
      <c r="N13" s="1062"/>
      <c r="O13" s="1062"/>
      <c r="P13" s="1062"/>
      <c r="Q13" s="1062"/>
      <c r="R13" s="1062"/>
      <c r="S13" s="1062"/>
      <c r="T13" s="1062"/>
      <c r="U13" s="1062"/>
      <c r="V13" s="1062"/>
      <c r="W13" s="1062"/>
      <c r="X13" s="1062"/>
      <c r="Y13" s="1062"/>
      <c r="Z13" s="1062"/>
      <c r="AA13" s="1062"/>
      <c r="AB13" s="1062"/>
      <c r="AC13" s="1062"/>
      <c r="AD13" s="1062"/>
      <c r="AE13" s="1062"/>
      <c r="AF13" s="1062"/>
      <c r="AG13" s="1062"/>
      <c r="AH13" s="1062"/>
      <c r="AI13" s="1062"/>
      <c r="AJ13" s="1062"/>
      <c r="AK13" s="1062"/>
      <c r="AL13" s="1062"/>
      <c r="AM13" s="1062"/>
      <c r="AN13" s="1062"/>
      <c r="AO13" s="1062"/>
      <c r="AP13" s="1062"/>
      <c r="AQ13" s="1062"/>
      <c r="AR13" s="1062"/>
      <c r="AS13" s="1062"/>
      <c r="AT13" s="1062"/>
      <c r="AU13" s="1062"/>
      <c r="AV13" s="1062"/>
      <c r="AW13" s="1062"/>
      <c r="AX13" s="1062"/>
      <c r="AY13" s="1062"/>
      <c r="AZ13" s="1062"/>
      <c r="BA13" s="1062"/>
      <c r="BB13" s="1062"/>
      <c r="BC13" s="1062"/>
      <c r="BD13" s="1062"/>
      <c r="BE13" s="1062"/>
      <c r="BF13" s="1062"/>
      <c r="BG13" s="1062"/>
      <c r="BH13" s="1062"/>
      <c r="BI13" s="1062"/>
      <c r="BJ13" s="1062"/>
      <c r="BK13" s="1062"/>
      <c r="BL13" s="1062"/>
      <c r="BM13" s="1062"/>
      <c r="BN13" s="1062"/>
      <c r="BO13" s="1062"/>
    </row>
    <row r="14" spans="1:67" ht="25.5" customHeight="1">
      <c r="B14" s="728" t="s">
        <v>1056</v>
      </c>
      <c r="C14" s="729" t="s">
        <v>1343</v>
      </c>
      <c r="D14" s="773"/>
      <c r="E14" s="812" t="s">
        <v>426</v>
      </c>
      <c r="F14" s="732"/>
      <c r="G14" s="1062"/>
      <c r="H14" s="1062"/>
      <c r="I14" s="1062"/>
      <c r="J14" s="1062"/>
      <c r="K14" s="1062"/>
      <c r="L14" s="1062"/>
      <c r="M14" s="1062"/>
      <c r="N14" s="1062"/>
      <c r="O14" s="1062"/>
      <c r="P14" s="1062"/>
      <c r="Q14" s="1062"/>
      <c r="R14" s="1062"/>
      <c r="S14" s="1062"/>
      <c r="T14" s="1062"/>
      <c r="U14" s="1062"/>
      <c r="V14" s="1062"/>
      <c r="W14" s="1062"/>
      <c r="X14" s="1062"/>
      <c r="Y14" s="1062"/>
      <c r="Z14" s="1062"/>
      <c r="AA14" s="1062"/>
      <c r="AB14" s="1062"/>
      <c r="AC14" s="1062"/>
      <c r="AD14" s="1062"/>
      <c r="AE14" s="1062"/>
      <c r="AF14" s="1062"/>
      <c r="AG14" s="1062"/>
      <c r="AH14" s="1062"/>
      <c r="AI14" s="1062"/>
      <c r="AJ14" s="1062"/>
      <c r="AK14" s="1062"/>
      <c r="AL14" s="1062"/>
      <c r="AM14" s="1062"/>
      <c r="AN14" s="1062"/>
      <c r="AO14" s="1062"/>
      <c r="AP14" s="1062"/>
      <c r="AQ14" s="1062"/>
      <c r="AR14" s="1062"/>
      <c r="AS14" s="1062"/>
      <c r="AT14" s="1062"/>
      <c r="AU14" s="1062"/>
      <c r="AV14" s="1062"/>
      <c r="AW14" s="1062"/>
      <c r="AX14" s="1062"/>
      <c r="AY14" s="1062"/>
      <c r="AZ14" s="1062"/>
      <c r="BA14" s="1062"/>
      <c r="BB14" s="1062"/>
      <c r="BC14" s="1062"/>
      <c r="BD14" s="1062"/>
      <c r="BE14" s="1062"/>
      <c r="BF14" s="1062"/>
      <c r="BG14" s="1062"/>
      <c r="BH14" s="1062"/>
      <c r="BI14" s="1062"/>
      <c r="BJ14" s="1062"/>
      <c r="BK14" s="1062"/>
      <c r="BL14" s="1062"/>
      <c r="BM14" s="1062"/>
      <c r="BN14" s="1062"/>
      <c r="BO14" s="1062"/>
    </row>
    <row r="15" spans="1:67" ht="25.5" customHeight="1">
      <c r="B15" s="728" t="s">
        <v>427</v>
      </c>
      <c r="C15" s="729" t="s">
        <v>428</v>
      </c>
      <c r="D15" s="773"/>
      <c r="E15" s="812"/>
      <c r="F15" s="732"/>
      <c r="G15" s="1062"/>
      <c r="H15" s="1062"/>
      <c r="I15" s="1062"/>
      <c r="J15" s="1062"/>
      <c r="K15" s="1062"/>
      <c r="L15" s="1062"/>
      <c r="M15" s="1062"/>
      <c r="N15" s="1062"/>
      <c r="O15" s="1062"/>
      <c r="P15" s="1062"/>
      <c r="Q15" s="1062"/>
      <c r="R15" s="1062"/>
      <c r="S15" s="1062"/>
      <c r="T15" s="1062"/>
      <c r="U15" s="1062"/>
      <c r="V15" s="1062"/>
      <c r="W15" s="1062"/>
      <c r="X15" s="1062"/>
      <c r="Y15" s="1062"/>
      <c r="Z15" s="1062"/>
      <c r="AA15" s="1062"/>
      <c r="AB15" s="1062"/>
      <c r="AC15" s="1062"/>
      <c r="AD15" s="1062"/>
      <c r="AE15" s="1062"/>
      <c r="AF15" s="1062"/>
      <c r="AG15" s="1062"/>
      <c r="AH15" s="1062"/>
      <c r="AI15" s="1062"/>
      <c r="AJ15" s="1062"/>
      <c r="AK15" s="1062"/>
      <c r="AL15" s="1062"/>
      <c r="AM15" s="1062"/>
      <c r="AN15" s="1062"/>
      <c r="AO15" s="1062"/>
      <c r="AP15" s="1062"/>
      <c r="AQ15" s="1062"/>
      <c r="AR15" s="1062"/>
      <c r="AS15" s="1062"/>
      <c r="AT15" s="1062"/>
      <c r="AU15" s="1062"/>
      <c r="AV15" s="1062"/>
      <c r="AW15" s="1062"/>
      <c r="AX15" s="1062"/>
      <c r="AY15" s="1062"/>
      <c r="AZ15" s="1062"/>
      <c r="BA15" s="1062"/>
      <c r="BB15" s="1062"/>
      <c r="BC15" s="1062"/>
      <c r="BD15" s="1062"/>
      <c r="BE15" s="1062"/>
      <c r="BF15" s="1062"/>
      <c r="BG15" s="1062"/>
      <c r="BH15" s="1062"/>
      <c r="BI15" s="1062"/>
      <c r="BJ15" s="1062"/>
      <c r="BK15" s="1062"/>
      <c r="BL15" s="1062"/>
      <c r="BM15" s="1062"/>
      <c r="BN15" s="1062"/>
      <c r="BO15" s="1062"/>
    </row>
    <row r="16" spans="1:67">
      <c r="B16" s="728">
        <v>7</v>
      </c>
      <c r="C16" s="729" t="s">
        <v>108</v>
      </c>
      <c r="D16" s="773"/>
      <c r="E16" s="731" t="s">
        <v>430</v>
      </c>
      <c r="F16" s="732"/>
      <c r="G16" s="955"/>
      <c r="H16" s="955"/>
      <c r="I16" s="955"/>
      <c r="J16" s="955"/>
      <c r="K16" s="955"/>
      <c r="L16" s="955"/>
      <c r="M16" s="955"/>
      <c r="N16" s="955"/>
      <c r="O16" s="955"/>
      <c r="P16" s="955"/>
      <c r="Q16" s="955"/>
      <c r="R16" s="955"/>
      <c r="S16" s="955"/>
      <c r="T16" s="955"/>
      <c r="U16" s="955"/>
      <c r="V16" s="955"/>
      <c r="W16" s="955"/>
      <c r="X16" s="955"/>
      <c r="Y16" s="955"/>
      <c r="Z16" s="955"/>
      <c r="AA16" s="955"/>
      <c r="AB16" s="955"/>
      <c r="AC16" s="955"/>
      <c r="AD16" s="955"/>
      <c r="AE16" s="955"/>
      <c r="AF16" s="955"/>
      <c r="AG16" s="955"/>
      <c r="AH16" s="955"/>
      <c r="AI16" s="955"/>
      <c r="AJ16" s="955"/>
      <c r="AK16" s="955"/>
      <c r="AL16" s="955"/>
      <c r="AM16" s="955"/>
      <c r="AN16" s="955"/>
      <c r="AO16" s="955"/>
      <c r="AP16" s="955"/>
      <c r="AQ16" s="955"/>
      <c r="AR16" s="955"/>
      <c r="AS16" s="955"/>
      <c r="AT16" s="955"/>
      <c r="AU16" s="955"/>
      <c r="AV16" s="955"/>
      <c r="AW16" s="955"/>
      <c r="AX16" s="955"/>
      <c r="AY16" s="955"/>
      <c r="AZ16" s="955"/>
      <c r="BA16" s="955"/>
      <c r="BB16" s="955"/>
      <c r="BC16" s="955"/>
      <c r="BD16" s="955"/>
      <c r="BE16" s="955"/>
      <c r="BF16" s="955"/>
      <c r="BG16" s="955"/>
      <c r="BH16" s="955"/>
      <c r="BI16" s="955"/>
      <c r="BJ16" s="955"/>
      <c r="BK16" s="955"/>
      <c r="BL16" s="955"/>
      <c r="BM16" s="955"/>
      <c r="BN16" s="955"/>
      <c r="BO16" s="955"/>
    </row>
    <row r="17" spans="2:67" ht="25.5" customHeight="1">
      <c r="B17" s="728" t="s">
        <v>496</v>
      </c>
      <c r="C17" s="822" t="s">
        <v>655</v>
      </c>
      <c r="D17" s="823"/>
      <c r="E17" s="956"/>
      <c r="F17" s="825"/>
      <c r="G17" s="1063"/>
      <c r="H17" s="1063"/>
      <c r="I17" s="1063"/>
      <c r="J17" s="1063"/>
      <c r="K17" s="1063"/>
      <c r="L17" s="1063"/>
      <c r="M17" s="1063"/>
      <c r="N17" s="1063"/>
      <c r="O17" s="1063"/>
      <c r="P17" s="1063"/>
      <c r="Q17" s="1063"/>
      <c r="R17" s="1063"/>
      <c r="S17" s="1063"/>
      <c r="T17" s="1063"/>
      <c r="U17" s="1063"/>
      <c r="V17" s="1063"/>
      <c r="W17" s="1063"/>
      <c r="X17" s="1063"/>
      <c r="Y17" s="1063"/>
      <c r="Z17" s="1063"/>
      <c r="AA17" s="1063"/>
      <c r="AB17" s="1063"/>
      <c r="AC17" s="1063"/>
      <c r="AD17" s="1063"/>
      <c r="AE17" s="1063"/>
      <c r="AF17" s="1063"/>
      <c r="AG17" s="1063"/>
      <c r="AH17" s="1063"/>
      <c r="AI17" s="1063"/>
      <c r="AJ17" s="1063"/>
      <c r="AK17" s="1063"/>
      <c r="AL17" s="1063"/>
      <c r="AM17" s="1063"/>
      <c r="AN17" s="1063"/>
      <c r="AO17" s="1063"/>
      <c r="AP17" s="1063"/>
      <c r="AQ17" s="1063"/>
      <c r="AR17" s="1063"/>
      <c r="AS17" s="1063"/>
      <c r="AT17" s="1063"/>
      <c r="AU17" s="1063"/>
      <c r="AV17" s="1063"/>
      <c r="AW17" s="1063"/>
      <c r="AX17" s="1063"/>
      <c r="AY17" s="1063"/>
      <c r="AZ17" s="1063"/>
      <c r="BA17" s="1063"/>
      <c r="BB17" s="1063"/>
      <c r="BC17" s="1063"/>
      <c r="BD17" s="1063"/>
      <c r="BE17" s="1063"/>
      <c r="BF17" s="1063"/>
      <c r="BG17" s="1063"/>
      <c r="BH17" s="1063"/>
      <c r="BI17" s="1063"/>
      <c r="BJ17" s="1063"/>
      <c r="BK17" s="1063"/>
      <c r="BL17" s="1063"/>
      <c r="BM17" s="1063"/>
      <c r="BN17" s="1063"/>
      <c r="BO17" s="1063"/>
    </row>
    <row r="18" spans="2:67" ht="12.75" customHeight="1">
      <c r="B18" s="728" t="s">
        <v>249</v>
      </c>
      <c r="C18" s="730" t="s">
        <v>269</v>
      </c>
      <c r="D18" s="730"/>
      <c r="E18" s="731"/>
      <c r="F18" s="732"/>
      <c r="G18" s="650" t="s">
        <v>971</v>
      </c>
      <c r="H18" s="650" t="s">
        <v>971</v>
      </c>
      <c r="I18" s="650" t="s">
        <v>971</v>
      </c>
      <c r="J18" s="650" t="s">
        <v>971</v>
      </c>
      <c r="K18" s="650" t="s">
        <v>971</v>
      </c>
      <c r="L18" s="650" t="s">
        <v>971</v>
      </c>
      <c r="M18" s="650" t="s">
        <v>971</v>
      </c>
      <c r="N18" s="650" t="s">
        <v>971</v>
      </c>
      <c r="O18" s="650" t="s">
        <v>971</v>
      </c>
      <c r="P18" s="650" t="s">
        <v>971</v>
      </c>
      <c r="Q18" s="650" t="s">
        <v>971</v>
      </c>
      <c r="R18" s="650" t="s">
        <v>971</v>
      </c>
      <c r="S18" s="650" t="s">
        <v>971</v>
      </c>
      <c r="T18" s="650" t="s">
        <v>971</v>
      </c>
      <c r="U18" s="650" t="s">
        <v>971</v>
      </c>
      <c r="V18" s="650" t="s">
        <v>971</v>
      </c>
      <c r="W18" s="650" t="s">
        <v>971</v>
      </c>
      <c r="X18" s="650" t="s">
        <v>971</v>
      </c>
      <c r="Y18" s="650" t="s">
        <v>971</v>
      </c>
      <c r="Z18" s="650" t="s">
        <v>971</v>
      </c>
      <c r="AA18" s="650" t="s">
        <v>971</v>
      </c>
      <c r="AB18" s="650" t="s">
        <v>971</v>
      </c>
      <c r="AC18" s="650" t="s">
        <v>971</v>
      </c>
      <c r="AD18" s="650" t="s">
        <v>971</v>
      </c>
      <c r="AE18" s="650" t="s">
        <v>971</v>
      </c>
      <c r="AF18" s="650" t="s">
        <v>971</v>
      </c>
      <c r="AG18" s="650" t="s">
        <v>971</v>
      </c>
      <c r="AH18" s="650" t="s">
        <v>971</v>
      </c>
      <c r="AI18" s="650" t="s">
        <v>971</v>
      </c>
      <c r="AJ18" s="650" t="s">
        <v>971</v>
      </c>
      <c r="AK18" s="650" t="s">
        <v>971</v>
      </c>
      <c r="AL18" s="650" t="s">
        <v>971</v>
      </c>
      <c r="AM18" s="650" t="s">
        <v>971</v>
      </c>
      <c r="AN18" s="650" t="s">
        <v>971</v>
      </c>
      <c r="AO18" s="650" t="s">
        <v>971</v>
      </c>
      <c r="AP18" s="650" t="s">
        <v>971</v>
      </c>
      <c r="AQ18" s="650" t="s">
        <v>971</v>
      </c>
      <c r="AR18" s="650" t="s">
        <v>971</v>
      </c>
      <c r="AS18" s="650" t="s">
        <v>971</v>
      </c>
      <c r="AT18" s="650" t="s">
        <v>971</v>
      </c>
      <c r="AU18" s="650" t="s">
        <v>971</v>
      </c>
      <c r="AV18" s="650" t="s">
        <v>971</v>
      </c>
      <c r="AW18" s="650" t="s">
        <v>971</v>
      </c>
      <c r="AX18" s="650" t="s">
        <v>971</v>
      </c>
      <c r="AY18" s="650" t="s">
        <v>971</v>
      </c>
      <c r="AZ18" s="650" t="s">
        <v>971</v>
      </c>
      <c r="BA18" s="650" t="s">
        <v>971</v>
      </c>
      <c r="BB18" s="650" t="s">
        <v>971</v>
      </c>
      <c r="BC18" s="650" t="s">
        <v>971</v>
      </c>
      <c r="BD18" s="650" t="s">
        <v>971</v>
      </c>
      <c r="BE18" s="650" t="s">
        <v>971</v>
      </c>
      <c r="BF18" s="650" t="s">
        <v>971</v>
      </c>
      <c r="BG18" s="650" t="s">
        <v>971</v>
      </c>
      <c r="BH18" s="650" t="s">
        <v>971</v>
      </c>
      <c r="BI18" s="650" t="s">
        <v>971</v>
      </c>
      <c r="BJ18" s="650" t="s">
        <v>971</v>
      </c>
      <c r="BK18" s="650" t="s">
        <v>971</v>
      </c>
      <c r="BL18" s="650" t="s">
        <v>971</v>
      </c>
      <c r="BM18" s="650" t="s">
        <v>971</v>
      </c>
      <c r="BN18" s="650" t="s">
        <v>971</v>
      </c>
      <c r="BO18" s="650" t="s">
        <v>971</v>
      </c>
    </row>
    <row r="19" spans="2:67" ht="40.5" customHeight="1">
      <c r="B19" s="728" t="s">
        <v>603</v>
      </c>
      <c r="C19" s="729" t="s">
        <v>551</v>
      </c>
      <c r="D19" s="730"/>
      <c r="E19" s="731"/>
      <c r="F19" s="732"/>
      <c r="G19" s="649" t="s">
        <v>619</v>
      </c>
      <c r="H19" s="649" t="s">
        <v>619</v>
      </c>
      <c r="I19" s="649"/>
      <c r="J19" s="649"/>
      <c r="K19" s="649"/>
      <c r="L19" s="649"/>
      <c r="M19" s="649"/>
      <c r="N19" s="649"/>
      <c r="O19" s="649"/>
      <c r="P19" s="649"/>
      <c r="Q19" s="649" t="s">
        <v>619</v>
      </c>
      <c r="R19" s="649"/>
      <c r="S19" s="649"/>
      <c r="T19" s="649"/>
      <c r="U19" s="649"/>
      <c r="V19" s="649" t="s">
        <v>619</v>
      </c>
      <c r="W19" s="649" t="s">
        <v>619</v>
      </c>
      <c r="X19" s="649" t="s">
        <v>619</v>
      </c>
      <c r="Y19" s="649" t="s">
        <v>619</v>
      </c>
      <c r="Z19" s="649" t="s">
        <v>619</v>
      </c>
      <c r="AA19" s="649" t="s">
        <v>619</v>
      </c>
      <c r="AB19" s="649"/>
      <c r="AC19" s="649"/>
      <c r="AD19" s="649"/>
      <c r="AE19" s="649"/>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row>
    <row r="20" spans="2:67" ht="13.5" thickBot="1">
      <c r="G20" s="856" t="s">
        <v>550</v>
      </c>
      <c r="H20" s="856"/>
      <c r="I20" s="856"/>
      <c r="J20" s="856"/>
      <c r="K20" s="856"/>
      <c r="L20" s="856"/>
      <c r="M20" s="856"/>
      <c r="N20" s="856"/>
      <c r="O20" s="856"/>
      <c r="P20" s="856"/>
      <c r="Q20" s="856"/>
      <c r="R20" s="856"/>
      <c r="S20" s="856"/>
      <c r="T20" s="856"/>
      <c r="U20" s="856"/>
      <c r="V20" s="856"/>
      <c r="W20" s="856"/>
      <c r="X20" s="856"/>
      <c r="Y20" s="856"/>
      <c r="Z20" s="856"/>
      <c r="AA20" s="856"/>
      <c r="AB20" s="856"/>
      <c r="AC20" s="856"/>
      <c r="AD20" s="856"/>
      <c r="AE20" s="856"/>
      <c r="AF20" s="856"/>
      <c r="AG20" s="856"/>
      <c r="AH20" s="856"/>
      <c r="AI20" s="856"/>
      <c r="AJ20" s="856"/>
      <c r="AK20" s="856"/>
      <c r="AL20" s="856"/>
      <c r="AM20" s="856"/>
      <c r="AN20" s="856"/>
      <c r="AO20" s="856"/>
      <c r="AP20" s="856"/>
      <c r="AQ20" s="856"/>
      <c r="AR20" s="856"/>
      <c r="AS20" s="856"/>
      <c r="AT20" s="856"/>
      <c r="AU20" s="856"/>
      <c r="AV20" s="856"/>
      <c r="AW20" s="856"/>
      <c r="AX20" s="856"/>
      <c r="AY20" s="856"/>
      <c r="AZ20" s="856"/>
      <c r="BA20" s="856"/>
      <c r="BB20" s="856"/>
      <c r="BC20" s="856"/>
      <c r="BD20" s="856"/>
      <c r="BE20" s="856"/>
      <c r="BF20" s="856"/>
      <c r="BG20" s="856"/>
      <c r="BH20" s="856"/>
      <c r="BI20" s="856"/>
      <c r="BJ20" s="856"/>
      <c r="BK20" s="856"/>
      <c r="BL20" s="856"/>
      <c r="BM20" s="856"/>
      <c r="BN20" s="856"/>
      <c r="BO20" s="856"/>
    </row>
    <row r="21" spans="2:67" ht="13.5" customHeight="1" thickBot="1">
      <c r="B21" s="17" t="s">
        <v>215</v>
      </c>
      <c r="C21" s="781"/>
      <c r="D21" s="781"/>
      <c r="E21" s="813" t="s">
        <v>23</v>
      </c>
      <c r="F21" s="814"/>
      <c r="G21" s="149">
        <f t="shared" ref="G21:BO21" si="0">G$7</f>
        <v>1990</v>
      </c>
      <c r="H21" s="149">
        <f t="shared" si="0"/>
        <v>1991</v>
      </c>
      <c r="I21" s="149">
        <f t="shared" si="0"/>
        <v>1992</v>
      </c>
      <c r="J21" s="149">
        <f t="shared" si="0"/>
        <v>1993</v>
      </c>
      <c r="K21" s="149">
        <f t="shared" si="0"/>
        <v>1994</v>
      </c>
      <c r="L21" s="149">
        <f t="shared" si="0"/>
        <v>1995</v>
      </c>
      <c r="M21" s="149">
        <f t="shared" si="0"/>
        <v>1996</v>
      </c>
      <c r="N21" s="149">
        <f t="shared" si="0"/>
        <v>1997</v>
      </c>
      <c r="O21" s="149">
        <f t="shared" si="0"/>
        <v>1998</v>
      </c>
      <c r="P21" s="149">
        <f t="shared" si="0"/>
        <v>1999</v>
      </c>
      <c r="Q21" s="149">
        <f t="shared" si="0"/>
        <v>2000</v>
      </c>
      <c r="R21" s="149">
        <f t="shared" si="0"/>
        <v>2001</v>
      </c>
      <c r="S21" s="149">
        <f t="shared" si="0"/>
        <v>2002</v>
      </c>
      <c r="T21" s="149">
        <f t="shared" si="0"/>
        <v>2003</v>
      </c>
      <c r="U21" s="149">
        <f t="shared" si="0"/>
        <v>2004</v>
      </c>
      <c r="V21" s="149">
        <f t="shared" si="0"/>
        <v>2005</v>
      </c>
      <c r="W21" s="149">
        <f t="shared" si="0"/>
        <v>2006</v>
      </c>
      <c r="X21" s="149">
        <f t="shared" si="0"/>
        <v>2007</v>
      </c>
      <c r="Y21" s="149">
        <f t="shared" si="0"/>
        <v>2008</v>
      </c>
      <c r="Z21" s="149">
        <f t="shared" si="0"/>
        <v>2009</v>
      </c>
      <c r="AA21" s="149">
        <f t="shared" si="0"/>
        <v>2010</v>
      </c>
      <c r="AB21" s="149">
        <f t="shared" si="0"/>
        <v>2011</v>
      </c>
      <c r="AC21" s="149">
        <f t="shared" si="0"/>
        <v>2012</v>
      </c>
      <c r="AD21" s="149">
        <f t="shared" si="0"/>
        <v>2013</v>
      </c>
      <c r="AE21" s="149">
        <f t="shared" si="0"/>
        <v>2014</v>
      </c>
      <c r="AF21" s="149">
        <f t="shared" si="0"/>
        <v>2015</v>
      </c>
      <c r="AG21" s="149">
        <f t="shared" si="0"/>
        <v>2016</v>
      </c>
      <c r="AH21" s="149">
        <f t="shared" si="0"/>
        <v>2017</v>
      </c>
      <c r="AI21" s="149">
        <f t="shared" si="0"/>
        <v>2018</v>
      </c>
      <c r="AJ21" s="149">
        <f t="shared" si="0"/>
        <v>2019</v>
      </c>
      <c r="AK21" s="149">
        <f t="shared" si="0"/>
        <v>2020</v>
      </c>
      <c r="AL21" s="149">
        <f t="shared" si="0"/>
        <v>2021</v>
      </c>
      <c r="AM21" s="149">
        <f t="shared" si="0"/>
        <v>2022</v>
      </c>
      <c r="AN21" s="149">
        <f t="shared" si="0"/>
        <v>2023</v>
      </c>
      <c r="AO21" s="149">
        <f t="shared" si="0"/>
        <v>2024</v>
      </c>
      <c r="AP21" s="149">
        <f t="shared" si="0"/>
        <v>2025</v>
      </c>
      <c r="AQ21" s="149">
        <f t="shared" si="0"/>
        <v>2026</v>
      </c>
      <c r="AR21" s="149">
        <f t="shared" si="0"/>
        <v>2027</v>
      </c>
      <c r="AS21" s="149">
        <f t="shared" si="0"/>
        <v>2028</v>
      </c>
      <c r="AT21" s="149">
        <f t="shared" si="0"/>
        <v>2029</v>
      </c>
      <c r="AU21" s="149">
        <f t="shared" si="0"/>
        <v>2030</v>
      </c>
      <c r="AV21" s="149">
        <f t="shared" si="0"/>
        <v>2031</v>
      </c>
      <c r="AW21" s="149">
        <f t="shared" si="0"/>
        <v>2032</v>
      </c>
      <c r="AX21" s="149">
        <f t="shared" si="0"/>
        <v>2033</v>
      </c>
      <c r="AY21" s="149">
        <f t="shared" si="0"/>
        <v>2034</v>
      </c>
      <c r="AZ21" s="149">
        <f t="shared" si="0"/>
        <v>2035</v>
      </c>
      <c r="BA21" s="149">
        <f t="shared" si="0"/>
        <v>2036</v>
      </c>
      <c r="BB21" s="149">
        <f t="shared" si="0"/>
        <v>2037</v>
      </c>
      <c r="BC21" s="149">
        <f t="shared" si="0"/>
        <v>2038</v>
      </c>
      <c r="BD21" s="149">
        <f t="shared" si="0"/>
        <v>2039</v>
      </c>
      <c r="BE21" s="149">
        <f t="shared" si="0"/>
        <v>2040</v>
      </c>
      <c r="BF21" s="149">
        <f t="shared" si="0"/>
        <v>2041</v>
      </c>
      <c r="BG21" s="149">
        <f t="shared" si="0"/>
        <v>2042</v>
      </c>
      <c r="BH21" s="149">
        <f t="shared" si="0"/>
        <v>2043</v>
      </c>
      <c r="BI21" s="149">
        <f t="shared" si="0"/>
        <v>2044</v>
      </c>
      <c r="BJ21" s="149">
        <f t="shared" si="0"/>
        <v>2045</v>
      </c>
      <c r="BK21" s="149">
        <f t="shared" si="0"/>
        <v>2046</v>
      </c>
      <c r="BL21" s="149">
        <f t="shared" si="0"/>
        <v>2047</v>
      </c>
      <c r="BM21" s="149">
        <f t="shared" si="0"/>
        <v>2048</v>
      </c>
      <c r="BN21" s="149">
        <f t="shared" si="0"/>
        <v>2049</v>
      </c>
      <c r="BO21" s="149">
        <f t="shared" si="0"/>
        <v>2050</v>
      </c>
    </row>
    <row r="22" spans="2:67">
      <c r="B22" s="786" t="s">
        <v>717</v>
      </c>
      <c r="C22" s="767" t="s">
        <v>211</v>
      </c>
      <c r="D22" s="787"/>
      <c r="E22" s="1078" t="s">
        <v>517</v>
      </c>
      <c r="F22" s="896"/>
      <c r="G22" s="1196"/>
      <c r="H22" s="958"/>
      <c r="I22" s="958"/>
      <c r="J22" s="958"/>
      <c r="K22" s="958"/>
      <c r="L22" s="958"/>
      <c r="M22" s="958"/>
      <c r="N22" s="958"/>
      <c r="O22" s="958"/>
      <c r="P22" s="958"/>
      <c r="Q22" s="958"/>
      <c r="R22" s="958"/>
      <c r="S22" s="958"/>
      <c r="T22" s="958"/>
      <c r="U22" s="958"/>
      <c r="V22" s="958"/>
      <c r="W22" s="958"/>
      <c r="X22" s="958"/>
      <c r="Y22" s="958"/>
      <c r="Z22" s="958"/>
      <c r="AA22" s="958"/>
      <c r="AB22" s="958"/>
      <c r="AC22" s="958"/>
      <c r="AD22" s="958"/>
      <c r="AE22" s="958"/>
      <c r="AF22" s="958"/>
      <c r="AG22" s="958"/>
      <c r="AH22" s="958"/>
      <c r="AI22" s="958"/>
      <c r="AJ22" s="958"/>
      <c r="AK22" s="958"/>
      <c r="AL22" s="958"/>
      <c r="AM22" s="958"/>
      <c r="AN22" s="958"/>
      <c r="AO22" s="958"/>
      <c r="AP22" s="958"/>
      <c r="AQ22" s="958"/>
      <c r="AR22" s="958"/>
      <c r="AS22" s="958"/>
      <c r="AT22" s="958"/>
      <c r="AU22" s="958"/>
      <c r="AV22" s="958"/>
      <c r="AW22" s="958"/>
      <c r="AX22" s="958"/>
      <c r="AY22" s="958"/>
      <c r="AZ22" s="958"/>
      <c r="BA22" s="958"/>
      <c r="BB22" s="958"/>
      <c r="BC22" s="958"/>
      <c r="BD22" s="958"/>
      <c r="BE22" s="958"/>
      <c r="BF22" s="958"/>
      <c r="BG22" s="958"/>
      <c r="BH22" s="958"/>
      <c r="BI22" s="958"/>
      <c r="BJ22" s="958"/>
      <c r="BK22" s="958"/>
      <c r="BL22" s="958"/>
      <c r="BM22" s="958"/>
      <c r="BN22" s="958"/>
      <c r="BO22" s="958"/>
    </row>
    <row r="23" spans="2:67">
      <c r="B23" s="728" t="s">
        <v>718</v>
      </c>
      <c r="C23" s="729" t="s">
        <v>212</v>
      </c>
      <c r="D23" s="773"/>
      <c r="E23" s="1078" t="s">
        <v>517</v>
      </c>
      <c r="F23" s="842"/>
      <c r="G23" s="960"/>
      <c r="H23" s="959"/>
      <c r="I23" s="959"/>
      <c r="J23" s="959"/>
      <c r="K23" s="959"/>
      <c r="L23" s="959"/>
      <c r="M23" s="959"/>
      <c r="N23" s="959"/>
      <c r="O23" s="959"/>
      <c r="P23" s="959"/>
      <c r="Q23" s="959"/>
      <c r="R23" s="959"/>
      <c r="S23" s="959"/>
      <c r="T23" s="959"/>
      <c r="U23" s="959"/>
      <c r="V23" s="959"/>
      <c r="W23" s="959"/>
      <c r="X23" s="959"/>
      <c r="Y23" s="959"/>
      <c r="Z23" s="959"/>
      <c r="AA23" s="959"/>
      <c r="AB23" s="959"/>
      <c r="AC23" s="959"/>
      <c r="AD23" s="958"/>
      <c r="AE23" s="959"/>
      <c r="AF23" s="959"/>
      <c r="AG23" s="959"/>
      <c r="AH23" s="959"/>
      <c r="AI23" s="959"/>
      <c r="AJ23" s="959"/>
      <c r="AK23" s="959"/>
      <c r="AL23" s="959"/>
      <c r="AM23" s="959"/>
      <c r="AN23" s="959"/>
      <c r="AO23" s="959"/>
      <c r="AP23" s="959"/>
      <c r="AQ23" s="959"/>
      <c r="AR23" s="959"/>
      <c r="AS23" s="959"/>
      <c r="AT23" s="959"/>
      <c r="AU23" s="959"/>
      <c r="AV23" s="959"/>
      <c r="AW23" s="959"/>
      <c r="AX23" s="959"/>
      <c r="AY23" s="959"/>
      <c r="AZ23" s="959"/>
      <c r="BA23" s="959"/>
      <c r="BB23" s="959"/>
      <c r="BC23" s="959"/>
      <c r="BD23" s="959"/>
      <c r="BE23" s="959"/>
      <c r="BF23" s="959"/>
      <c r="BG23" s="959"/>
      <c r="BH23" s="959"/>
      <c r="BI23" s="959"/>
      <c r="BJ23" s="959"/>
      <c r="BK23" s="959"/>
      <c r="BL23" s="959"/>
      <c r="BM23" s="959"/>
      <c r="BN23" s="959"/>
      <c r="BO23" s="959"/>
    </row>
    <row r="24" spans="2:67">
      <c r="B24" s="728" t="s">
        <v>719</v>
      </c>
      <c r="C24" s="729" t="s">
        <v>213</v>
      </c>
      <c r="D24" s="773"/>
      <c r="E24" s="1210" t="s">
        <v>517</v>
      </c>
      <c r="F24" s="842"/>
      <c r="G24" s="960"/>
      <c r="H24" s="959"/>
      <c r="I24" s="959"/>
      <c r="J24" s="959"/>
      <c r="K24" s="959"/>
      <c r="L24" s="959"/>
      <c r="M24" s="959"/>
      <c r="N24" s="959"/>
      <c r="O24" s="959"/>
      <c r="P24" s="959"/>
      <c r="Q24" s="959"/>
      <c r="R24" s="959"/>
      <c r="S24" s="959"/>
      <c r="T24" s="959"/>
      <c r="U24" s="959"/>
      <c r="V24" s="959"/>
      <c r="W24" s="959"/>
      <c r="X24" s="959"/>
      <c r="Y24" s="959"/>
      <c r="Z24" s="959"/>
      <c r="AA24" s="959"/>
      <c r="AB24" s="959"/>
      <c r="AC24" s="959"/>
      <c r="AD24" s="958"/>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B24" s="959"/>
      <c r="BC24" s="959"/>
      <c r="BD24" s="959"/>
      <c r="BE24" s="959"/>
      <c r="BF24" s="959"/>
      <c r="BG24" s="959"/>
      <c r="BH24" s="959"/>
      <c r="BI24" s="959"/>
      <c r="BJ24" s="959"/>
      <c r="BK24" s="959"/>
      <c r="BL24" s="959"/>
      <c r="BM24" s="959"/>
      <c r="BN24" s="959"/>
      <c r="BO24" s="959"/>
    </row>
    <row r="25" spans="2:67">
      <c r="B25" s="728" t="s">
        <v>720</v>
      </c>
      <c r="C25" s="729" t="s">
        <v>214</v>
      </c>
      <c r="D25" s="773"/>
      <c r="E25" s="1078" t="s">
        <v>517</v>
      </c>
      <c r="F25" s="842"/>
      <c r="G25" s="960"/>
      <c r="H25" s="959"/>
      <c r="I25" s="959"/>
      <c r="J25" s="959"/>
      <c r="K25" s="959"/>
      <c r="L25" s="959"/>
      <c r="M25" s="959"/>
      <c r="N25" s="959"/>
      <c r="O25" s="959"/>
      <c r="P25" s="959"/>
      <c r="Q25" s="959"/>
      <c r="R25" s="959"/>
      <c r="S25" s="959"/>
      <c r="T25" s="959"/>
      <c r="U25" s="959"/>
      <c r="V25" s="959"/>
      <c r="W25" s="959"/>
      <c r="X25" s="959"/>
      <c r="Y25" s="959"/>
      <c r="Z25" s="959"/>
      <c r="AA25" s="959"/>
      <c r="AB25" s="959"/>
      <c r="AC25" s="959"/>
      <c r="AD25" s="958"/>
      <c r="AE25" s="959"/>
      <c r="AF25" s="959"/>
      <c r="AG25" s="959"/>
      <c r="AH25" s="959"/>
      <c r="AI25" s="959"/>
      <c r="AJ25" s="959"/>
      <c r="AK25" s="959"/>
      <c r="AL25" s="959"/>
      <c r="AM25" s="959"/>
      <c r="AN25" s="959"/>
      <c r="AO25" s="959"/>
      <c r="AP25" s="959"/>
      <c r="AQ25" s="959"/>
      <c r="AR25" s="959"/>
      <c r="AS25" s="959"/>
      <c r="AT25" s="959"/>
      <c r="AU25" s="959"/>
      <c r="AV25" s="959"/>
      <c r="AW25" s="959"/>
      <c r="AX25" s="959"/>
      <c r="AY25" s="959"/>
      <c r="AZ25" s="959"/>
      <c r="BA25" s="959"/>
      <c r="BB25" s="959"/>
      <c r="BC25" s="959"/>
      <c r="BD25" s="959"/>
      <c r="BE25" s="959"/>
      <c r="BF25" s="959"/>
      <c r="BG25" s="959"/>
      <c r="BH25" s="959"/>
      <c r="BI25" s="959"/>
      <c r="BJ25" s="959"/>
      <c r="BK25" s="959"/>
      <c r="BL25" s="959"/>
      <c r="BM25" s="959"/>
      <c r="BN25" s="959"/>
      <c r="BO25" s="959"/>
    </row>
    <row r="26" spans="2:67">
      <c r="B26" s="728" t="s">
        <v>721</v>
      </c>
      <c r="C26" s="729" t="s">
        <v>725</v>
      </c>
      <c r="D26" s="773"/>
      <c r="E26" s="1078" t="s">
        <v>517</v>
      </c>
      <c r="F26" s="842"/>
      <c r="G26" s="960"/>
      <c r="H26" s="959"/>
      <c r="I26" s="959"/>
      <c r="J26" s="959"/>
      <c r="K26" s="959"/>
      <c r="L26" s="959"/>
      <c r="M26" s="959"/>
      <c r="N26" s="959"/>
      <c r="O26" s="959"/>
      <c r="P26" s="959"/>
      <c r="Q26" s="959"/>
      <c r="R26" s="959"/>
      <c r="S26" s="959"/>
      <c r="T26" s="959"/>
      <c r="U26" s="959"/>
      <c r="V26" s="959"/>
      <c r="W26" s="959"/>
      <c r="X26" s="959"/>
      <c r="Y26" s="959"/>
      <c r="Z26" s="959"/>
      <c r="AA26" s="959"/>
      <c r="AB26" s="959"/>
      <c r="AC26" s="959"/>
      <c r="AD26" s="958"/>
      <c r="AE26" s="959"/>
      <c r="AF26" s="959"/>
      <c r="AG26" s="959"/>
      <c r="AH26" s="959"/>
      <c r="AI26" s="959"/>
      <c r="AJ26" s="959"/>
      <c r="AK26" s="959"/>
      <c r="AL26" s="959"/>
      <c r="AM26" s="959"/>
      <c r="AN26" s="959"/>
      <c r="AO26" s="959"/>
      <c r="AP26" s="959"/>
      <c r="AQ26" s="959"/>
      <c r="AR26" s="959"/>
      <c r="AS26" s="959"/>
      <c r="AT26" s="959"/>
      <c r="AU26" s="959"/>
      <c r="AV26" s="959"/>
      <c r="AW26" s="959"/>
      <c r="AX26" s="959"/>
      <c r="AY26" s="959"/>
      <c r="AZ26" s="959"/>
      <c r="BA26" s="959"/>
      <c r="BB26" s="959"/>
      <c r="BC26" s="959"/>
      <c r="BD26" s="959"/>
      <c r="BE26" s="959"/>
      <c r="BF26" s="959"/>
      <c r="BG26" s="959"/>
      <c r="BH26" s="959"/>
      <c r="BI26" s="959"/>
      <c r="BJ26" s="959"/>
      <c r="BK26" s="959"/>
      <c r="BL26" s="959"/>
      <c r="BM26" s="959"/>
      <c r="BN26" s="959"/>
      <c r="BO26" s="959"/>
    </row>
    <row r="27" spans="2:67">
      <c r="B27" s="728" t="s">
        <v>722</v>
      </c>
      <c r="C27" s="729" t="s">
        <v>1311</v>
      </c>
      <c r="D27" s="773"/>
      <c r="E27" s="1078" t="s">
        <v>517</v>
      </c>
      <c r="F27" s="842"/>
      <c r="G27" s="960"/>
      <c r="H27" s="959"/>
      <c r="I27" s="959"/>
      <c r="J27" s="959"/>
      <c r="K27" s="959"/>
      <c r="L27" s="959"/>
      <c r="M27" s="959"/>
      <c r="N27" s="959"/>
      <c r="O27" s="959"/>
      <c r="P27" s="959"/>
      <c r="Q27" s="959"/>
      <c r="R27" s="959"/>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59"/>
      <c r="BN27" s="959"/>
      <c r="BO27" s="959"/>
    </row>
    <row r="28" spans="2:67">
      <c r="B28" s="728" t="s">
        <v>723</v>
      </c>
      <c r="C28" s="729" t="s">
        <v>280</v>
      </c>
      <c r="D28" s="773"/>
      <c r="E28" s="1078" t="s">
        <v>517</v>
      </c>
      <c r="F28" s="842"/>
      <c r="G28" s="960"/>
      <c r="H28" s="959"/>
      <c r="I28" s="959"/>
      <c r="J28" s="959"/>
      <c r="K28" s="959"/>
      <c r="L28" s="959"/>
      <c r="M28" s="959"/>
      <c r="N28" s="959"/>
      <c r="O28" s="959"/>
      <c r="P28" s="959"/>
      <c r="Q28" s="959"/>
      <c r="R28" s="959"/>
      <c r="S28" s="959"/>
      <c r="T28" s="959"/>
      <c r="U28" s="959"/>
      <c r="V28" s="959"/>
      <c r="W28" s="959"/>
      <c r="X28" s="959"/>
      <c r="Y28" s="959"/>
      <c r="Z28" s="959"/>
      <c r="AA28" s="959"/>
      <c r="AB28" s="959"/>
      <c r="AC28" s="959"/>
      <c r="AD28" s="959"/>
      <c r="AE28" s="959"/>
      <c r="AF28" s="959"/>
      <c r="AG28" s="959"/>
      <c r="AH28" s="959"/>
      <c r="AI28" s="959"/>
      <c r="AJ28" s="959"/>
      <c r="AK28" s="959"/>
      <c r="AL28" s="959"/>
      <c r="AM28" s="959"/>
      <c r="AN28" s="959"/>
      <c r="AO28" s="959"/>
      <c r="AP28" s="959"/>
      <c r="AQ28" s="959"/>
      <c r="AR28" s="959"/>
      <c r="AS28" s="959"/>
      <c r="AT28" s="959"/>
      <c r="AU28" s="959"/>
      <c r="AV28" s="959"/>
      <c r="AW28" s="959"/>
      <c r="AX28" s="959"/>
      <c r="AY28" s="959"/>
      <c r="AZ28" s="959"/>
      <c r="BA28" s="959"/>
      <c r="BB28" s="959"/>
      <c r="BC28" s="959"/>
      <c r="BD28" s="959"/>
      <c r="BE28" s="959"/>
      <c r="BF28" s="959"/>
      <c r="BG28" s="959"/>
      <c r="BH28" s="959"/>
      <c r="BI28" s="959"/>
      <c r="BJ28" s="959"/>
      <c r="BK28" s="959"/>
      <c r="BL28" s="959"/>
      <c r="BM28" s="959"/>
      <c r="BN28" s="959"/>
      <c r="BO28" s="959"/>
    </row>
    <row r="29" spans="2:67">
      <c r="B29" s="728" t="s">
        <v>724</v>
      </c>
      <c r="C29" s="729" t="s">
        <v>393</v>
      </c>
      <c r="D29" s="773"/>
      <c r="E29" s="1078" t="s">
        <v>517</v>
      </c>
      <c r="F29" s="842"/>
      <c r="G29" s="960"/>
      <c r="H29" s="959"/>
      <c r="I29" s="959"/>
      <c r="J29" s="959"/>
      <c r="K29" s="959"/>
      <c r="L29" s="959"/>
      <c r="M29" s="959"/>
      <c r="N29" s="959"/>
      <c r="O29" s="959"/>
      <c r="P29" s="959"/>
      <c r="Q29" s="959"/>
      <c r="R29" s="959"/>
      <c r="S29" s="959"/>
      <c r="T29" s="959"/>
      <c r="U29" s="959"/>
      <c r="V29" s="959"/>
      <c r="W29" s="959"/>
      <c r="X29" s="959"/>
      <c r="Y29" s="959"/>
      <c r="Z29" s="959"/>
      <c r="AA29" s="959"/>
      <c r="AB29" s="959"/>
      <c r="AC29" s="959"/>
      <c r="AD29" s="959"/>
      <c r="AE29" s="959"/>
      <c r="AF29" s="959"/>
      <c r="AG29" s="959"/>
      <c r="AH29" s="959"/>
      <c r="AI29" s="959"/>
      <c r="AJ29" s="959"/>
      <c r="AK29" s="959"/>
      <c r="AL29" s="959"/>
      <c r="AM29" s="959"/>
      <c r="AN29" s="959"/>
      <c r="AO29" s="959"/>
      <c r="AP29" s="959"/>
      <c r="AQ29" s="959"/>
      <c r="AR29" s="959"/>
      <c r="AS29" s="959"/>
      <c r="AT29" s="959"/>
      <c r="AU29" s="959"/>
      <c r="AV29" s="959"/>
      <c r="AW29" s="959"/>
      <c r="AX29" s="959"/>
      <c r="AY29" s="959"/>
      <c r="AZ29" s="959"/>
      <c r="BA29" s="959"/>
      <c r="BB29" s="959"/>
      <c r="BC29" s="959"/>
      <c r="BD29" s="959"/>
      <c r="BE29" s="959"/>
      <c r="BF29" s="959"/>
      <c r="BG29" s="959"/>
      <c r="BH29" s="959"/>
      <c r="BI29" s="959"/>
      <c r="BJ29" s="959"/>
      <c r="BK29" s="959"/>
      <c r="BL29" s="959"/>
      <c r="BM29" s="959"/>
      <c r="BN29" s="959"/>
      <c r="BO29" s="959"/>
    </row>
    <row r="30" spans="2:67">
      <c r="B30" s="728" t="s">
        <v>22</v>
      </c>
      <c r="C30" s="729" t="s">
        <v>1033</v>
      </c>
      <c r="D30" s="773"/>
      <c r="E30" s="1078" t="s">
        <v>517</v>
      </c>
      <c r="F30" s="842"/>
      <c r="G30" s="960"/>
      <c r="H30" s="959"/>
      <c r="I30" s="959"/>
      <c r="J30" s="959"/>
      <c r="K30" s="959"/>
      <c r="L30" s="959"/>
      <c r="M30" s="959"/>
      <c r="N30" s="959"/>
      <c r="O30" s="959"/>
      <c r="P30" s="959"/>
      <c r="Q30" s="959"/>
      <c r="R30" s="959"/>
      <c r="S30" s="959"/>
      <c r="T30" s="959"/>
      <c r="U30" s="959"/>
      <c r="V30" s="959"/>
      <c r="W30" s="959"/>
      <c r="X30" s="959"/>
      <c r="Y30" s="959"/>
      <c r="Z30" s="959"/>
      <c r="AA30" s="959"/>
      <c r="AB30" s="959"/>
      <c r="AC30" s="959"/>
      <c r="AD30" s="959"/>
      <c r="AE30" s="959"/>
      <c r="AF30" s="959"/>
      <c r="AG30" s="959"/>
      <c r="AH30" s="959"/>
      <c r="AI30" s="959"/>
      <c r="AJ30" s="959"/>
      <c r="AK30" s="959"/>
      <c r="AL30" s="959"/>
      <c r="AM30" s="959"/>
      <c r="AN30" s="959"/>
      <c r="AO30" s="959"/>
      <c r="AP30" s="959"/>
      <c r="AQ30" s="959"/>
      <c r="AR30" s="959"/>
      <c r="AS30" s="959"/>
      <c r="AT30" s="959"/>
      <c r="AU30" s="959"/>
      <c r="AV30" s="959"/>
      <c r="AW30" s="959"/>
      <c r="AX30" s="959"/>
      <c r="AY30" s="959"/>
      <c r="AZ30" s="959"/>
      <c r="BA30" s="959"/>
      <c r="BB30" s="959"/>
      <c r="BC30" s="959"/>
      <c r="BD30" s="959"/>
      <c r="BE30" s="959"/>
      <c r="BF30" s="959"/>
      <c r="BG30" s="959"/>
      <c r="BH30" s="959"/>
      <c r="BI30" s="959"/>
      <c r="BJ30" s="959"/>
      <c r="BK30" s="959"/>
      <c r="BL30" s="959"/>
      <c r="BM30" s="959"/>
      <c r="BN30" s="959"/>
      <c r="BO30" s="959"/>
    </row>
    <row r="31" spans="2:67">
      <c r="B31" s="728" t="s">
        <v>1114</v>
      </c>
      <c r="C31" s="729" t="s">
        <v>1106</v>
      </c>
      <c r="D31" s="773"/>
      <c r="E31" s="1078" t="s">
        <v>517</v>
      </c>
      <c r="F31" s="896"/>
      <c r="G31" s="960"/>
      <c r="H31" s="959"/>
      <c r="I31" s="959"/>
      <c r="J31" s="959"/>
      <c r="K31" s="959"/>
      <c r="L31" s="959"/>
      <c r="M31" s="959"/>
      <c r="N31" s="959"/>
      <c r="O31" s="960"/>
      <c r="P31" s="960"/>
      <c r="Q31" s="959"/>
      <c r="R31" s="959"/>
      <c r="S31" s="959"/>
      <c r="T31" s="959"/>
      <c r="U31" s="959"/>
      <c r="V31" s="959"/>
      <c r="W31" s="959"/>
      <c r="X31" s="959"/>
      <c r="Y31" s="959"/>
      <c r="Z31" s="959"/>
      <c r="AA31" s="959"/>
      <c r="AB31" s="959"/>
      <c r="AC31" s="959"/>
      <c r="AD31" s="959"/>
      <c r="AE31" s="959"/>
      <c r="AF31" s="959"/>
      <c r="AG31" s="959"/>
      <c r="AH31" s="959"/>
      <c r="AI31" s="959"/>
      <c r="AJ31" s="959"/>
      <c r="AK31" s="959"/>
      <c r="AL31" s="959"/>
      <c r="AM31" s="959"/>
      <c r="AN31" s="959"/>
      <c r="AO31" s="959"/>
      <c r="AP31" s="959"/>
      <c r="AQ31" s="959"/>
      <c r="AR31" s="959"/>
      <c r="AS31" s="959"/>
      <c r="AT31" s="959"/>
      <c r="AU31" s="959"/>
      <c r="AV31" s="959"/>
      <c r="AW31" s="959"/>
      <c r="AX31" s="959"/>
      <c r="AY31" s="959"/>
      <c r="AZ31" s="959"/>
      <c r="BA31" s="959"/>
      <c r="BB31" s="959"/>
      <c r="BC31" s="959"/>
      <c r="BD31" s="959"/>
      <c r="BE31" s="959"/>
      <c r="BF31" s="959"/>
      <c r="BG31" s="959"/>
      <c r="BH31" s="959"/>
      <c r="BI31" s="959"/>
      <c r="BJ31" s="959"/>
      <c r="BK31" s="959"/>
      <c r="BL31" s="959"/>
      <c r="BM31" s="959"/>
      <c r="BN31" s="959"/>
      <c r="BO31" s="959"/>
    </row>
    <row r="32" spans="2:67" s="762" customFormat="1" ht="12.75" customHeight="1">
      <c r="B32" s="728" t="s">
        <v>1116</v>
      </c>
      <c r="C32" s="1263" t="s">
        <v>474</v>
      </c>
      <c r="D32" s="1264"/>
      <c r="E32" s="1208"/>
      <c r="F32" s="957"/>
      <c r="G32" s="816"/>
      <c r="H32" s="816"/>
      <c r="I32" s="816"/>
      <c r="J32" s="816"/>
      <c r="K32" s="816"/>
      <c r="L32" s="816"/>
      <c r="M32" s="816"/>
      <c r="N32" s="816"/>
      <c r="O32" s="816"/>
      <c r="P32" s="816"/>
      <c r="Q32" s="816"/>
      <c r="R32" s="816"/>
      <c r="S32" s="816"/>
      <c r="T32" s="816"/>
      <c r="U32" s="816"/>
      <c r="V32" s="816"/>
      <c r="W32" s="816"/>
      <c r="X32" s="816"/>
      <c r="Y32" s="816"/>
      <c r="Z32" s="816"/>
      <c r="AA32" s="816"/>
      <c r="AB32" s="816"/>
      <c r="AC32" s="816"/>
      <c r="AD32" s="816"/>
      <c r="AE32" s="816"/>
      <c r="AF32" s="816"/>
      <c r="AG32" s="816"/>
      <c r="AH32" s="816"/>
      <c r="AI32" s="816"/>
      <c r="AJ32" s="816"/>
      <c r="AK32" s="816"/>
      <c r="AL32" s="816"/>
      <c r="AM32" s="816"/>
      <c r="AN32" s="816"/>
      <c r="AO32" s="816"/>
      <c r="AP32" s="816"/>
      <c r="AQ32" s="816"/>
      <c r="AR32" s="816"/>
      <c r="AS32" s="816"/>
      <c r="AT32" s="816"/>
      <c r="AU32" s="816"/>
      <c r="AV32" s="816"/>
      <c r="AW32" s="816"/>
      <c r="AX32" s="816"/>
      <c r="AY32" s="816"/>
      <c r="AZ32" s="816"/>
      <c r="BA32" s="816"/>
      <c r="BB32" s="816"/>
      <c r="BC32" s="816"/>
      <c r="BD32" s="816"/>
      <c r="BE32" s="816"/>
      <c r="BF32" s="816"/>
      <c r="BG32" s="816"/>
      <c r="BH32" s="816"/>
      <c r="BI32" s="816"/>
      <c r="BJ32" s="816"/>
      <c r="BK32" s="816"/>
      <c r="BL32" s="816"/>
      <c r="BM32" s="816"/>
      <c r="BN32" s="816"/>
      <c r="BO32" s="816"/>
    </row>
    <row r="33" spans="2:67" s="762" customFormat="1" ht="18" customHeight="1">
      <c r="B33" s="841"/>
      <c r="C33" s="842"/>
      <c r="D33" s="842"/>
      <c r="E33" s="1559"/>
      <c r="F33" s="1560"/>
      <c r="G33" s="816"/>
      <c r="H33" s="816"/>
      <c r="I33" s="816"/>
      <c r="J33" s="816"/>
      <c r="K33" s="816"/>
      <c r="L33" s="816"/>
      <c r="M33" s="816"/>
      <c r="N33" s="816"/>
      <c r="O33" s="961"/>
      <c r="P33" s="816"/>
      <c r="Q33" s="816"/>
      <c r="R33" s="816"/>
      <c r="S33" s="816"/>
      <c r="T33" s="816"/>
      <c r="U33" s="816"/>
      <c r="V33" s="816"/>
      <c r="W33" s="816"/>
      <c r="X33" s="816"/>
      <c r="Y33" s="816"/>
      <c r="Z33" s="816"/>
      <c r="AA33" s="816"/>
      <c r="AB33" s="816"/>
      <c r="AC33" s="816"/>
      <c r="AD33" s="816"/>
      <c r="AE33" s="816"/>
      <c r="AF33" s="816"/>
      <c r="AG33" s="816"/>
      <c r="AH33" s="816"/>
      <c r="AI33" s="816"/>
      <c r="AJ33" s="816"/>
      <c r="AK33" s="816"/>
      <c r="AL33" s="816"/>
      <c r="AM33" s="816"/>
      <c r="AN33" s="816"/>
      <c r="AO33" s="816"/>
      <c r="AP33" s="816"/>
      <c r="AQ33" s="816"/>
      <c r="AR33" s="816"/>
      <c r="AS33" s="816"/>
      <c r="AT33" s="816"/>
      <c r="AU33" s="816"/>
      <c r="AV33" s="816"/>
      <c r="AW33" s="816"/>
      <c r="AX33" s="816"/>
      <c r="AY33" s="816"/>
      <c r="AZ33" s="816"/>
      <c r="BA33" s="816"/>
      <c r="BB33" s="816"/>
      <c r="BC33" s="816"/>
      <c r="BD33" s="816"/>
      <c r="BE33" s="816"/>
      <c r="BF33" s="816"/>
      <c r="BG33" s="816"/>
      <c r="BH33" s="816"/>
      <c r="BI33" s="816"/>
      <c r="BJ33" s="816"/>
      <c r="BK33" s="816"/>
      <c r="BL33" s="816"/>
      <c r="BM33" s="816"/>
      <c r="BN33" s="816"/>
      <c r="BO33" s="816"/>
    </row>
    <row r="34" spans="2:67" ht="12.75" customHeight="1">
      <c r="B34" s="817" t="s">
        <v>414</v>
      </c>
      <c r="C34" s="822" t="s">
        <v>1302</v>
      </c>
      <c r="D34" s="823"/>
      <c r="E34" s="824"/>
      <c r="F34" s="825"/>
      <c r="G34" s="1209" t="s">
        <v>564</v>
      </c>
      <c r="H34" s="1209" t="s">
        <v>564</v>
      </c>
      <c r="I34" s="1209" t="s">
        <v>564</v>
      </c>
      <c r="J34" s="1209" t="s">
        <v>564</v>
      </c>
      <c r="K34" s="1209" t="s">
        <v>564</v>
      </c>
      <c r="L34" s="1209" t="s">
        <v>564</v>
      </c>
      <c r="M34" s="1209" t="s">
        <v>564</v>
      </c>
      <c r="N34" s="1209" t="s">
        <v>564</v>
      </c>
      <c r="O34" s="1209" t="s">
        <v>564</v>
      </c>
      <c r="P34" s="1209" t="s">
        <v>564</v>
      </c>
      <c r="Q34" s="1209" t="s">
        <v>564</v>
      </c>
      <c r="R34" s="1209" t="s">
        <v>564</v>
      </c>
      <c r="S34" s="1209" t="s">
        <v>564</v>
      </c>
      <c r="T34" s="1209" t="s">
        <v>564</v>
      </c>
      <c r="U34" s="1209" t="s">
        <v>564</v>
      </c>
      <c r="V34" s="1209" t="s">
        <v>564</v>
      </c>
      <c r="W34" s="1209" t="s">
        <v>564</v>
      </c>
      <c r="X34" s="1209" t="s">
        <v>564</v>
      </c>
      <c r="Y34" s="1209" t="s">
        <v>564</v>
      </c>
      <c r="Z34" s="1209" t="s">
        <v>564</v>
      </c>
      <c r="AA34" s="1209" t="s">
        <v>564</v>
      </c>
      <c r="AB34" s="1209" t="s">
        <v>564</v>
      </c>
      <c r="AC34" s="1209" t="s">
        <v>564</v>
      </c>
      <c r="AD34" s="1209" t="s">
        <v>564</v>
      </c>
      <c r="AE34" s="1209" t="s">
        <v>564</v>
      </c>
      <c r="AF34" s="1209" t="s">
        <v>564</v>
      </c>
      <c r="AG34" s="1209" t="s">
        <v>564</v>
      </c>
      <c r="AH34" s="1209" t="s">
        <v>564</v>
      </c>
      <c r="AI34" s="1209" t="s">
        <v>564</v>
      </c>
      <c r="AJ34" s="1209" t="s">
        <v>564</v>
      </c>
      <c r="AK34" s="1209" t="s">
        <v>564</v>
      </c>
      <c r="AL34" s="1209" t="s">
        <v>564</v>
      </c>
      <c r="AM34" s="1209" t="s">
        <v>564</v>
      </c>
      <c r="AN34" s="1209" t="s">
        <v>564</v>
      </c>
      <c r="AO34" s="1209" t="s">
        <v>564</v>
      </c>
      <c r="AP34" s="1209" t="s">
        <v>564</v>
      </c>
      <c r="AQ34" s="1209" t="s">
        <v>564</v>
      </c>
      <c r="AR34" s="1209" t="s">
        <v>564</v>
      </c>
      <c r="AS34" s="1209" t="s">
        <v>564</v>
      </c>
      <c r="AT34" s="1209" t="s">
        <v>564</v>
      </c>
      <c r="AU34" s="1209" t="s">
        <v>564</v>
      </c>
      <c r="AV34" s="1209" t="s">
        <v>564</v>
      </c>
      <c r="AW34" s="1209" t="s">
        <v>564</v>
      </c>
      <c r="AX34" s="1209" t="s">
        <v>564</v>
      </c>
      <c r="AY34" s="1209" t="s">
        <v>564</v>
      </c>
      <c r="AZ34" s="1209" t="s">
        <v>564</v>
      </c>
      <c r="BA34" s="1209" t="s">
        <v>564</v>
      </c>
      <c r="BB34" s="1209" t="s">
        <v>564</v>
      </c>
      <c r="BC34" s="1209" t="s">
        <v>564</v>
      </c>
      <c r="BD34" s="1209" t="s">
        <v>564</v>
      </c>
      <c r="BE34" s="1209" t="s">
        <v>564</v>
      </c>
      <c r="BF34" s="1209" t="s">
        <v>564</v>
      </c>
      <c r="BG34" s="1209" t="s">
        <v>564</v>
      </c>
      <c r="BH34" s="1209" t="s">
        <v>564</v>
      </c>
      <c r="BI34" s="1209" t="s">
        <v>564</v>
      </c>
      <c r="BJ34" s="1209" t="s">
        <v>564</v>
      </c>
      <c r="BK34" s="1209" t="s">
        <v>564</v>
      </c>
      <c r="BL34" s="1209" t="s">
        <v>564</v>
      </c>
      <c r="BM34" s="1209" t="s">
        <v>564</v>
      </c>
      <c r="BN34" s="1209" t="s">
        <v>564</v>
      </c>
      <c r="BO34" s="1209" t="s">
        <v>564</v>
      </c>
    </row>
    <row r="35" spans="2:67" s="762" customFormat="1" ht="12.75" customHeight="1">
      <c r="B35" s="826"/>
      <c r="C35" s="827" t="s">
        <v>1150</v>
      </c>
      <c r="D35" s="828"/>
      <c r="E35" s="703"/>
      <c r="F35" s="709"/>
      <c r="G35" s="962"/>
      <c r="H35" s="963"/>
      <c r="I35" s="963"/>
      <c r="J35" s="963"/>
      <c r="K35" s="963"/>
      <c r="L35" s="963"/>
      <c r="M35" s="963"/>
      <c r="N35" s="963"/>
      <c r="O35" s="963"/>
      <c r="P35" s="963"/>
      <c r="Q35" s="963"/>
      <c r="R35" s="963"/>
      <c r="S35" s="963"/>
      <c r="T35" s="963"/>
      <c r="U35" s="963"/>
      <c r="V35" s="963"/>
      <c r="W35" s="963"/>
      <c r="X35" s="963"/>
      <c r="Y35" s="963"/>
      <c r="Z35" s="963"/>
      <c r="AA35" s="963"/>
      <c r="AB35" s="963"/>
      <c r="AC35" s="963"/>
      <c r="AD35" s="963"/>
      <c r="AE35" s="963"/>
      <c r="AF35" s="963"/>
      <c r="AG35" s="963"/>
      <c r="AH35" s="963"/>
      <c r="AI35" s="963"/>
      <c r="AJ35" s="963"/>
      <c r="AK35" s="963"/>
      <c r="AL35" s="963"/>
      <c r="AM35" s="963"/>
      <c r="AN35" s="963"/>
      <c r="AO35" s="963"/>
      <c r="AP35" s="963"/>
      <c r="AQ35" s="963"/>
      <c r="AR35" s="963"/>
      <c r="AS35" s="963"/>
      <c r="AT35" s="963"/>
      <c r="AU35" s="963"/>
      <c r="AV35" s="963"/>
      <c r="AW35" s="963"/>
      <c r="AX35" s="963"/>
      <c r="AY35" s="963"/>
      <c r="AZ35" s="963"/>
      <c r="BA35" s="963"/>
      <c r="BB35" s="963"/>
      <c r="BC35" s="963"/>
      <c r="BD35" s="963"/>
      <c r="BE35" s="963"/>
      <c r="BF35" s="963"/>
      <c r="BG35" s="963"/>
      <c r="BH35" s="963"/>
      <c r="BI35" s="963"/>
      <c r="BJ35" s="963"/>
      <c r="BK35" s="963"/>
      <c r="BL35" s="963"/>
      <c r="BM35" s="963"/>
      <c r="BN35" s="963"/>
      <c r="BO35" s="964"/>
    </row>
    <row r="36" spans="2:67" s="762" customFormat="1" ht="18" customHeight="1">
      <c r="B36" s="786"/>
      <c r="C36" s="1265" t="s">
        <v>347</v>
      </c>
      <c r="D36" s="1558"/>
      <c r="E36" s="965"/>
      <c r="F36" s="965"/>
      <c r="G36" s="966"/>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832"/>
      <c r="AQ36" s="832"/>
      <c r="AR36" s="832"/>
      <c r="AS36" s="832"/>
      <c r="AT36" s="832"/>
      <c r="AU36" s="832"/>
      <c r="AV36" s="832"/>
      <c r="AW36" s="832"/>
      <c r="AX36" s="832"/>
      <c r="AY36" s="832"/>
      <c r="AZ36" s="832"/>
      <c r="BA36" s="832"/>
      <c r="BB36" s="832"/>
      <c r="BC36" s="832"/>
      <c r="BD36" s="832"/>
      <c r="BE36" s="832"/>
      <c r="BF36" s="832"/>
      <c r="BG36" s="832"/>
      <c r="BH36" s="832"/>
      <c r="BI36" s="832"/>
      <c r="BJ36" s="832"/>
      <c r="BK36" s="832"/>
      <c r="BL36" s="832"/>
      <c r="BM36" s="832"/>
      <c r="BN36" s="832"/>
      <c r="BO36" s="967"/>
    </row>
    <row r="37" spans="2:67" s="762" customFormat="1" ht="13.5" thickBot="1">
      <c r="B37" s="785"/>
      <c r="C37" s="784"/>
      <c r="D37" s="784"/>
      <c r="E37" s="785"/>
      <c r="F37" s="785"/>
      <c r="G37" s="1061"/>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833"/>
      <c r="BA37" s="833"/>
      <c r="BB37" s="833"/>
      <c r="BC37" s="833"/>
      <c r="BD37" s="833"/>
      <c r="BE37" s="833"/>
      <c r="BF37" s="833"/>
      <c r="BG37" s="833"/>
      <c r="BH37" s="833"/>
      <c r="BI37" s="833"/>
      <c r="BJ37" s="833"/>
      <c r="BK37" s="833"/>
      <c r="BL37" s="833"/>
      <c r="BM37" s="833"/>
      <c r="BN37" s="833"/>
      <c r="BO37" s="833"/>
    </row>
    <row r="38" spans="2:67" ht="13.5" thickBot="1">
      <c r="B38" s="17" t="s">
        <v>562</v>
      </c>
      <c r="C38" s="781"/>
      <c r="D38" s="781"/>
      <c r="E38" s="791"/>
      <c r="F38" s="791"/>
      <c r="G38" s="147">
        <f t="shared" ref="G38:BO38" si="1">G$7</f>
        <v>1990</v>
      </c>
      <c r="H38" s="147">
        <f t="shared" si="1"/>
        <v>1991</v>
      </c>
      <c r="I38" s="147">
        <f t="shared" si="1"/>
        <v>1992</v>
      </c>
      <c r="J38" s="147">
        <f t="shared" si="1"/>
        <v>1993</v>
      </c>
      <c r="K38" s="147">
        <f t="shared" si="1"/>
        <v>1994</v>
      </c>
      <c r="L38" s="147">
        <f t="shared" si="1"/>
        <v>1995</v>
      </c>
      <c r="M38" s="147">
        <f t="shared" si="1"/>
        <v>1996</v>
      </c>
      <c r="N38" s="147">
        <f t="shared" si="1"/>
        <v>1997</v>
      </c>
      <c r="O38" s="147">
        <f t="shared" si="1"/>
        <v>1998</v>
      </c>
      <c r="P38" s="147">
        <f t="shared" si="1"/>
        <v>1999</v>
      </c>
      <c r="Q38" s="147">
        <f t="shared" si="1"/>
        <v>2000</v>
      </c>
      <c r="R38" s="147">
        <f t="shared" si="1"/>
        <v>2001</v>
      </c>
      <c r="S38" s="147">
        <f t="shared" si="1"/>
        <v>2002</v>
      </c>
      <c r="T38" s="147">
        <f t="shared" si="1"/>
        <v>2003</v>
      </c>
      <c r="U38" s="147">
        <f t="shared" si="1"/>
        <v>2004</v>
      </c>
      <c r="V38" s="147">
        <f t="shared" si="1"/>
        <v>2005</v>
      </c>
      <c r="W38" s="147">
        <f t="shared" si="1"/>
        <v>2006</v>
      </c>
      <c r="X38" s="147">
        <f t="shared" si="1"/>
        <v>2007</v>
      </c>
      <c r="Y38" s="147">
        <f t="shared" si="1"/>
        <v>2008</v>
      </c>
      <c r="Z38" s="147">
        <f t="shared" si="1"/>
        <v>2009</v>
      </c>
      <c r="AA38" s="147">
        <f t="shared" si="1"/>
        <v>2010</v>
      </c>
      <c r="AB38" s="147">
        <f t="shared" si="1"/>
        <v>2011</v>
      </c>
      <c r="AC38" s="147">
        <f t="shared" si="1"/>
        <v>2012</v>
      </c>
      <c r="AD38" s="147">
        <f t="shared" si="1"/>
        <v>2013</v>
      </c>
      <c r="AE38" s="147">
        <f t="shared" si="1"/>
        <v>2014</v>
      </c>
      <c r="AF38" s="147">
        <f t="shared" si="1"/>
        <v>2015</v>
      </c>
      <c r="AG38" s="147">
        <f t="shared" si="1"/>
        <v>2016</v>
      </c>
      <c r="AH38" s="147">
        <f t="shared" si="1"/>
        <v>2017</v>
      </c>
      <c r="AI38" s="147">
        <f t="shared" si="1"/>
        <v>2018</v>
      </c>
      <c r="AJ38" s="147">
        <f t="shared" si="1"/>
        <v>2019</v>
      </c>
      <c r="AK38" s="147">
        <f t="shared" si="1"/>
        <v>2020</v>
      </c>
      <c r="AL38" s="147">
        <f t="shared" si="1"/>
        <v>2021</v>
      </c>
      <c r="AM38" s="147">
        <f t="shared" si="1"/>
        <v>2022</v>
      </c>
      <c r="AN38" s="147">
        <f t="shared" si="1"/>
        <v>2023</v>
      </c>
      <c r="AO38" s="147">
        <f t="shared" si="1"/>
        <v>2024</v>
      </c>
      <c r="AP38" s="147">
        <f t="shared" si="1"/>
        <v>2025</v>
      </c>
      <c r="AQ38" s="147">
        <f t="shared" si="1"/>
        <v>2026</v>
      </c>
      <c r="AR38" s="147">
        <f t="shared" si="1"/>
        <v>2027</v>
      </c>
      <c r="AS38" s="147">
        <f t="shared" si="1"/>
        <v>2028</v>
      </c>
      <c r="AT38" s="147">
        <f t="shared" si="1"/>
        <v>2029</v>
      </c>
      <c r="AU38" s="147">
        <f t="shared" si="1"/>
        <v>2030</v>
      </c>
      <c r="AV38" s="147">
        <f t="shared" si="1"/>
        <v>2031</v>
      </c>
      <c r="AW38" s="147">
        <f t="shared" si="1"/>
        <v>2032</v>
      </c>
      <c r="AX38" s="147">
        <f t="shared" si="1"/>
        <v>2033</v>
      </c>
      <c r="AY38" s="147">
        <f t="shared" si="1"/>
        <v>2034</v>
      </c>
      <c r="AZ38" s="147">
        <f t="shared" si="1"/>
        <v>2035</v>
      </c>
      <c r="BA38" s="147">
        <f t="shared" si="1"/>
        <v>2036</v>
      </c>
      <c r="BB38" s="147">
        <f t="shared" si="1"/>
        <v>2037</v>
      </c>
      <c r="BC38" s="147">
        <f t="shared" si="1"/>
        <v>2038</v>
      </c>
      <c r="BD38" s="147">
        <f t="shared" si="1"/>
        <v>2039</v>
      </c>
      <c r="BE38" s="147">
        <f t="shared" si="1"/>
        <v>2040</v>
      </c>
      <c r="BF38" s="147">
        <f t="shared" si="1"/>
        <v>2041</v>
      </c>
      <c r="BG38" s="147">
        <f t="shared" si="1"/>
        <v>2042</v>
      </c>
      <c r="BH38" s="147">
        <f t="shared" si="1"/>
        <v>2043</v>
      </c>
      <c r="BI38" s="147">
        <f t="shared" si="1"/>
        <v>2044</v>
      </c>
      <c r="BJ38" s="147">
        <f t="shared" si="1"/>
        <v>2045</v>
      </c>
      <c r="BK38" s="147">
        <f t="shared" si="1"/>
        <v>2046</v>
      </c>
      <c r="BL38" s="147">
        <f t="shared" si="1"/>
        <v>2047</v>
      </c>
      <c r="BM38" s="147">
        <f t="shared" si="1"/>
        <v>2048</v>
      </c>
      <c r="BN38" s="147">
        <f t="shared" si="1"/>
        <v>2049</v>
      </c>
      <c r="BO38" s="147">
        <f t="shared" si="1"/>
        <v>2050</v>
      </c>
    </row>
    <row r="39" spans="2:67">
      <c r="B39" s="772"/>
      <c r="C39" s="134" t="s">
        <v>788</v>
      </c>
      <c r="D39" s="793"/>
      <c r="E39" s="834"/>
      <c r="F39" s="703"/>
      <c r="G39" s="968"/>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1194"/>
      <c r="AQ39" s="1194"/>
      <c r="AR39" s="1194"/>
      <c r="AS39" s="1194"/>
      <c r="AT39" s="1194"/>
      <c r="AU39" s="1194"/>
      <c r="AV39" s="1194"/>
      <c r="AW39" s="1194"/>
      <c r="AX39" s="1194"/>
      <c r="AY39" s="1194"/>
      <c r="AZ39" s="1194"/>
      <c r="BA39" s="1194"/>
      <c r="BB39" s="1194"/>
      <c r="BC39" s="1194"/>
      <c r="BD39" s="1194"/>
      <c r="BE39" s="1194"/>
      <c r="BF39" s="1194"/>
      <c r="BG39" s="1194"/>
      <c r="BH39" s="1194"/>
      <c r="BI39" s="1194"/>
      <c r="BJ39" s="1194"/>
      <c r="BK39" s="1194"/>
      <c r="BL39" s="1194"/>
      <c r="BM39" s="1194"/>
      <c r="BN39" s="1194"/>
      <c r="BO39" s="1195"/>
    </row>
    <row r="40" spans="2:67">
      <c r="B40" s="772">
        <f>B16+1</f>
        <v>8</v>
      </c>
      <c r="C40" s="725" t="s">
        <v>1366</v>
      </c>
      <c r="D40" s="701"/>
      <c r="E40" s="812" t="s">
        <v>1315</v>
      </c>
      <c r="F40" s="838"/>
      <c r="G40" s="666"/>
      <c r="H40" s="666"/>
      <c r="I40" s="666"/>
      <c r="J40" s="666"/>
      <c r="K40" s="666"/>
      <c r="L40" s="666"/>
      <c r="M40" s="666"/>
      <c r="N40" s="666"/>
      <c r="O40" s="666"/>
      <c r="P40" s="666"/>
      <c r="Q40" s="666"/>
      <c r="R40" s="666"/>
      <c r="S40" s="666"/>
      <c r="T40" s="666"/>
      <c r="U40" s="666"/>
      <c r="V40" s="666"/>
      <c r="W40" s="666"/>
      <c r="X40" s="666"/>
      <c r="Y40" s="666"/>
      <c r="Z40" s="666"/>
      <c r="AA40" s="666"/>
      <c r="AB40" s="666"/>
      <c r="AC40" s="666"/>
      <c r="AD40" s="666"/>
      <c r="AE40" s="666"/>
      <c r="AF40" s="666"/>
      <c r="AG40" s="666"/>
      <c r="AH40" s="666"/>
      <c r="AI40" s="666"/>
      <c r="AJ40" s="666"/>
      <c r="AK40" s="666"/>
      <c r="AL40" s="666"/>
      <c r="AM40" s="666"/>
      <c r="AN40" s="666"/>
      <c r="AO40" s="666"/>
      <c r="AP40" s="666"/>
      <c r="AQ40" s="666"/>
      <c r="AR40" s="666"/>
      <c r="AS40" s="666"/>
      <c r="AT40" s="666"/>
      <c r="AU40" s="666"/>
      <c r="AV40" s="666"/>
      <c r="AW40" s="666"/>
      <c r="AX40" s="666"/>
      <c r="AY40" s="666"/>
      <c r="AZ40" s="666"/>
      <c r="BA40" s="666"/>
      <c r="BB40" s="666"/>
      <c r="BC40" s="666"/>
      <c r="BD40" s="666"/>
      <c r="BE40" s="666"/>
      <c r="BF40" s="666"/>
      <c r="BG40" s="666"/>
      <c r="BH40" s="666"/>
      <c r="BI40" s="666"/>
      <c r="BJ40" s="666"/>
      <c r="BK40" s="666"/>
      <c r="BL40" s="666"/>
      <c r="BM40" s="666"/>
      <c r="BN40" s="666"/>
      <c r="BO40" s="666"/>
    </row>
    <row r="41" spans="2:67" ht="12.2" customHeight="1">
      <c r="B41" s="772">
        <f>B40+1</f>
        <v>9</v>
      </c>
      <c r="C41" s="725" t="s">
        <v>1259</v>
      </c>
      <c r="D41" s="701"/>
      <c r="E41" s="812" t="s">
        <v>1315</v>
      </c>
      <c r="F41" s="838"/>
      <c r="G41" s="168"/>
      <c r="H41" s="168"/>
      <c r="I41" s="168"/>
      <c r="J41" s="168"/>
      <c r="K41" s="168"/>
      <c r="L41" s="168"/>
      <c r="M41" s="168"/>
      <c r="N41" s="168"/>
      <c r="O41" s="168"/>
      <c r="P41" s="168"/>
      <c r="Q41" s="168"/>
      <c r="R41" s="168"/>
      <c r="S41" s="168"/>
      <c r="T41" s="168"/>
      <c r="U41" s="168"/>
      <c r="V41" s="168"/>
      <c r="W41" s="168"/>
      <c r="X41" s="168"/>
      <c r="Y41" s="168"/>
      <c r="Z41" s="168"/>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168"/>
      <c r="BE41" s="168"/>
      <c r="BF41" s="168"/>
      <c r="BG41" s="168"/>
      <c r="BH41" s="168"/>
      <c r="BI41" s="168"/>
      <c r="BJ41" s="168"/>
      <c r="BK41" s="168"/>
      <c r="BL41" s="168"/>
      <c r="BM41" s="168"/>
      <c r="BN41" s="168"/>
      <c r="BO41" s="168"/>
    </row>
    <row r="42" spans="2:67" ht="12.2" customHeight="1">
      <c r="B42" s="772">
        <f>B41+1</f>
        <v>10</v>
      </c>
      <c r="C42" s="725" t="s">
        <v>1260</v>
      </c>
      <c r="D42" s="701"/>
      <c r="E42" s="812" t="s">
        <v>1315</v>
      </c>
      <c r="F42" s="83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c r="AQ42" s="168"/>
      <c r="AR42" s="168"/>
      <c r="AS42" s="168"/>
      <c r="AT42" s="168"/>
      <c r="AU42" s="168"/>
      <c r="AV42" s="168"/>
      <c r="AW42" s="168"/>
      <c r="AX42" s="168"/>
      <c r="AY42" s="168"/>
      <c r="AZ42" s="168"/>
      <c r="BA42" s="168"/>
      <c r="BB42" s="168"/>
      <c r="BC42" s="168"/>
      <c r="BD42" s="168"/>
      <c r="BE42" s="168"/>
      <c r="BF42" s="168"/>
      <c r="BG42" s="168"/>
      <c r="BH42" s="168"/>
      <c r="BI42" s="168"/>
      <c r="BJ42" s="168"/>
      <c r="BK42" s="168"/>
      <c r="BL42" s="168"/>
      <c r="BM42" s="168"/>
      <c r="BN42" s="168"/>
      <c r="BO42" s="168"/>
    </row>
    <row r="43" spans="2:67" ht="12.2" customHeight="1">
      <c r="B43" s="728" t="s">
        <v>372</v>
      </c>
      <c r="C43" s="725" t="s">
        <v>421</v>
      </c>
      <c r="D43" s="701"/>
      <c r="E43" s="812" t="s">
        <v>1315</v>
      </c>
      <c r="F43" s="838"/>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c r="AQ43" s="645"/>
      <c r="AR43" s="645"/>
      <c r="AS43" s="645"/>
      <c r="AT43" s="645"/>
      <c r="AU43" s="645"/>
      <c r="AV43" s="645"/>
      <c r="AW43" s="645"/>
      <c r="AX43" s="645"/>
      <c r="AY43" s="645"/>
      <c r="AZ43" s="645"/>
      <c r="BA43" s="645"/>
      <c r="BB43" s="645"/>
      <c r="BC43" s="645"/>
      <c r="BD43" s="645"/>
      <c r="BE43" s="645"/>
      <c r="BF43" s="645"/>
      <c r="BG43" s="645"/>
      <c r="BH43" s="645"/>
      <c r="BI43" s="645"/>
      <c r="BJ43" s="645"/>
      <c r="BK43" s="645"/>
      <c r="BL43" s="645"/>
      <c r="BM43" s="645"/>
      <c r="BN43" s="645"/>
      <c r="BO43" s="645"/>
    </row>
    <row r="44" spans="2:67" ht="12.2" customHeight="1">
      <c r="B44" s="728" t="s">
        <v>1387</v>
      </c>
      <c r="C44" s="725" t="s">
        <v>823</v>
      </c>
      <c r="D44" s="701"/>
      <c r="E44" s="812" t="s">
        <v>1315</v>
      </c>
      <c r="F44" s="838"/>
      <c r="G44" s="645"/>
      <c r="H44" s="645"/>
      <c r="I44" s="645"/>
      <c r="J44" s="645"/>
      <c r="K44" s="645"/>
      <c r="L44" s="645"/>
      <c r="M44" s="645"/>
      <c r="N44" s="645"/>
      <c r="O44" s="645"/>
      <c r="P44" s="645"/>
      <c r="Q44" s="645"/>
      <c r="R44" s="645"/>
      <c r="S44" s="645"/>
      <c r="T44" s="645"/>
      <c r="U44" s="645"/>
      <c r="V44" s="645"/>
      <c r="W44" s="645"/>
      <c r="X44" s="645"/>
      <c r="Y44" s="645"/>
      <c r="Z44" s="645"/>
      <c r="AA44" s="645"/>
      <c r="AB44" s="645"/>
      <c r="AC44" s="645"/>
      <c r="AD44" s="645"/>
      <c r="AE44" s="645"/>
      <c r="AF44" s="645"/>
      <c r="AG44" s="645"/>
      <c r="AH44" s="645"/>
      <c r="AI44" s="645"/>
      <c r="AJ44" s="645"/>
      <c r="AK44" s="645"/>
      <c r="AL44" s="645"/>
      <c r="AM44" s="645"/>
      <c r="AN44" s="645"/>
      <c r="AO44" s="645"/>
      <c r="AP44" s="645"/>
      <c r="AQ44" s="645"/>
      <c r="AR44" s="645"/>
      <c r="AS44" s="645"/>
      <c r="AT44" s="645"/>
      <c r="AU44" s="645"/>
      <c r="AV44" s="645"/>
      <c r="AW44" s="645"/>
      <c r="AX44" s="645"/>
      <c r="AY44" s="645"/>
      <c r="AZ44" s="645"/>
      <c r="BA44" s="645"/>
      <c r="BB44" s="645"/>
      <c r="BC44" s="645"/>
      <c r="BD44" s="645"/>
      <c r="BE44" s="645"/>
      <c r="BF44" s="645"/>
      <c r="BG44" s="645"/>
      <c r="BH44" s="645"/>
      <c r="BI44" s="645"/>
      <c r="BJ44" s="645"/>
      <c r="BK44" s="645"/>
      <c r="BL44" s="645"/>
      <c r="BM44" s="645"/>
      <c r="BN44" s="645"/>
      <c r="BO44" s="645"/>
    </row>
    <row r="45" spans="2:67" ht="12.2" customHeight="1">
      <c r="B45" s="728" t="s">
        <v>824</v>
      </c>
      <c r="C45" s="725" t="s">
        <v>1261</v>
      </c>
      <c r="D45" s="701"/>
      <c r="E45" s="812" t="s">
        <v>1315</v>
      </c>
      <c r="F45" s="838"/>
      <c r="G45" s="645"/>
      <c r="H45" s="645"/>
      <c r="I45" s="645"/>
      <c r="J45" s="645"/>
      <c r="K45" s="645"/>
      <c r="L45" s="645"/>
      <c r="M45" s="645"/>
      <c r="N45" s="645"/>
      <c r="O45" s="645"/>
      <c r="P45" s="645"/>
      <c r="Q45" s="645"/>
      <c r="R45" s="645"/>
      <c r="S45" s="645"/>
      <c r="T45" s="645"/>
      <c r="U45" s="645"/>
      <c r="V45" s="645"/>
      <c r="W45" s="645"/>
      <c r="X45" s="645"/>
      <c r="Y45" s="645"/>
      <c r="Z45" s="645"/>
      <c r="AA45" s="645"/>
      <c r="AB45" s="645"/>
      <c r="AC45" s="645"/>
      <c r="AD45" s="645"/>
      <c r="AE45" s="645"/>
      <c r="AF45" s="645"/>
      <c r="AG45" s="645"/>
      <c r="AH45" s="645"/>
      <c r="AI45" s="645"/>
      <c r="AJ45" s="645"/>
      <c r="AK45" s="645"/>
      <c r="AL45" s="645"/>
      <c r="AM45" s="645"/>
      <c r="AN45" s="645"/>
      <c r="AO45" s="645"/>
      <c r="AP45" s="645"/>
      <c r="AQ45" s="645"/>
      <c r="AR45" s="645"/>
      <c r="AS45" s="645"/>
      <c r="AT45" s="645"/>
      <c r="AU45" s="645"/>
      <c r="AV45" s="645"/>
      <c r="AW45" s="645"/>
      <c r="AX45" s="645"/>
      <c r="AY45" s="645"/>
      <c r="AZ45" s="645"/>
      <c r="BA45" s="645"/>
      <c r="BB45" s="645"/>
      <c r="BC45" s="645"/>
      <c r="BD45" s="645"/>
      <c r="BE45" s="645"/>
      <c r="BF45" s="645"/>
      <c r="BG45" s="645"/>
      <c r="BH45" s="645"/>
      <c r="BI45" s="645"/>
      <c r="BJ45" s="645"/>
      <c r="BK45" s="645"/>
      <c r="BL45" s="645"/>
      <c r="BM45" s="645"/>
      <c r="BN45" s="645"/>
      <c r="BO45" s="645"/>
    </row>
    <row r="46" spans="2:67" ht="12.2" customHeight="1">
      <c r="B46" s="772">
        <f>B42+1</f>
        <v>11</v>
      </c>
      <c r="C46" s="839" t="s">
        <v>786</v>
      </c>
      <c r="D46" s="840"/>
      <c r="E46" s="812" t="s">
        <v>1315</v>
      </c>
      <c r="F46" s="838"/>
      <c r="G46" s="86" t="str">
        <f>IF(COUNTBLANK(G40:G45)=6,"",G40+G41-G42-G43+G44+G45)</f>
        <v/>
      </c>
      <c r="H46" s="86" t="str">
        <f t="shared" ref="H46:AK46" si="2">IF(COUNTBLANK(H40:H45)=6,"",H40+H41-H42-H43+H44+H45)</f>
        <v/>
      </c>
      <c r="I46" s="86" t="str">
        <f t="shared" si="2"/>
        <v/>
      </c>
      <c r="J46" s="86" t="str">
        <f t="shared" si="2"/>
        <v/>
      </c>
      <c r="K46" s="86" t="str">
        <f t="shared" si="2"/>
        <v/>
      </c>
      <c r="L46" s="86" t="str">
        <f t="shared" si="2"/>
        <v/>
      </c>
      <c r="M46" s="86" t="str">
        <f t="shared" si="2"/>
        <v/>
      </c>
      <c r="N46" s="86" t="str">
        <f t="shared" si="2"/>
        <v/>
      </c>
      <c r="O46" s="86" t="str">
        <f t="shared" si="2"/>
        <v/>
      </c>
      <c r="P46" s="86" t="str">
        <f t="shared" si="2"/>
        <v/>
      </c>
      <c r="Q46" s="86" t="str">
        <f t="shared" si="2"/>
        <v/>
      </c>
      <c r="R46" s="86" t="str">
        <f t="shared" si="2"/>
        <v/>
      </c>
      <c r="S46" s="86" t="str">
        <f t="shared" si="2"/>
        <v/>
      </c>
      <c r="T46" s="86" t="str">
        <f t="shared" si="2"/>
        <v/>
      </c>
      <c r="U46" s="86" t="str">
        <f t="shared" si="2"/>
        <v/>
      </c>
      <c r="V46" s="86" t="str">
        <f t="shared" si="2"/>
        <v/>
      </c>
      <c r="W46" s="86" t="str">
        <f t="shared" si="2"/>
        <v/>
      </c>
      <c r="X46" s="86" t="str">
        <f t="shared" si="2"/>
        <v/>
      </c>
      <c r="Y46" s="86" t="str">
        <f t="shared" si="2"/>
        <v/>
      </c>
      <c r="Z46" s="86" t="str">
        <f t="shared" si="2"/>
        <v/>
      </c>
      <c r="AA46" s="86" t="str">
        <f t="shared" si="2"/>
        <v/>
      </c>
      <c r="AB46" s="86" t="str">
        <f t="shared" si="2"/>
        <v/>
      </c>
      <c r="AC46" s="86" t="str">
        <f t="shared" si="2"/>
        <v/>
      </c>
      <c r="AD46" s="86" t="str">
        <f t="shared" si="2"/>
        <v/>
      </c>
      <c r="AE46" s="86" t="str">
        <f t="shared" si="2"/>
        <v/>
      </c>
      <c r="AF46" s="86" t="str">
        <f t="shared" si="2"/>
        <v/>
      </c>
      <c r="AG46" s="86" t="str">
        <f t="shared" si="2"/>
        <v/>
      </c>
      <c r="AH46" s="86" t="str">
        <f t="shared" si="2"/>
        <v/>
      </c>
      <c r="AI46" s="86" t="str">
        <f t="shared" si="2"/>
        <v/>
      </c>
      <c r="AJ46" s="86" t="str">
        <f t="shared" si="2"/>
        <v/>
      </c>
      <c r="AK46" s="86" t="str">
        <f t="shared" si="2"/>
        <v/>
      </c>
      <c r="AL46" s="86" t="str">
        <f>IF(COUNTBLANK(AL40:AL45)=6,"",AL40+AL41-AL42-AL43+AL44+AL45)</f>
        <v/>
      </c>
      <c r="AM46" s="86" t="str">
        <f>IF(COUNTBLANK(AM40:AM45)=6,"",AM40+AM41-AM42-AM43+AM44+AM45)</f>
        <v/>
      </c>
      <c r="AN46" s="86" t="str">
        <f>IF(COUNTBLANK(AN40:AN45)=6,"",AN40+AN41-AN42-AN43+AN44+AN45)</f>
        <v/>
      </c>
      <c r="AO46" s="86" t="str">
        <f>IF(COUNTBLANK(AO40:AO45)=6,"",AO40+AO41-AO42-AO43+AO44+AO45)</f>
        <v/>
      </c>
      <c r="AP46" s="86" t="str">
        <f>IF(COUNTBLANK(AP40:AP45)=6,"",AP40+AP41-AP42-AP43+AP44+AP45)</f>
        <v/>
      </c>
      <c r="AQ46" s="86" t="str">
        <f t="shared" ref="AQ46:BO46" si="3">IF(COUNTBLANK(AQ40:AQ45)=6,"",AQ40+AQ41-AQ42-AQ43+AQ44+AQ45)</f>
        <v/>
      </c>
      <c r="AR46" s="86" t="str">
        <f t="shared" si="3"/>
        <v/>
      </c>
      <c r="AS46" s="86" t="str">
        <f t="shared" si="3"/>
        <v/>
      </c>
      <c r="AT46" s="86" t="str">
        <f t="shared" si="3"/>
        <v/>
      </c>
      <c r="AU46" s="86" t="str">
        <f t="shared" si="3"/>
        <v/>
      </c>
      <c r="AV46" s="86" t="str">
        <f t="shared" si="3"/>
        <v/>
      </c>
      <c r="AW46" s="86" t="str">
        <f t="shared" si="3"/>
        <v/>
      </c>
      <c r="AX46" s="86" t="str">
        <f t="shared" si="3"/>
        <v/>
      </c>
      <c r="AY46" s="86" t="str">
        <f t="shared" si="3"/>
        <v/>
      </c>
      <c r="AZ46" s="86" t="str">
        <f t="shared" si="3"/>
        <v/>
      </c>
      <c r="BA46" s="86" t="str">
        <f t="shared" si="3"/>
        <v/>
      </c>
      <c r="BB46" s="86" t="str">
        <f t="shared" si="3"/>
        <v/>
      </c>
      <c r="BC46" s="86" t="str">
        <f t="shared" si="3"/>
        <v/>
      </c>
      <c r="BD46" s="86" t="str">
        <f t="shared" si="3"/>
        <v/>
      </c>
      <c r="BE46" s="86" t="str">
        <f t="shared" si="3"/>
        <v/>
      </c>
      <c r="BF46" s="86" t="str">
        <f t="shared" si="3"/>
        <v/>
      </c>
      <c r="BG46" s="86" t="str">
        <f t="shared" si="3"/>
        <v/>
      </c>
      <c r="BH46" s="86" t="str">
        <f t="shared" si="3"/>
        <v/>
      </c>
      <c r="BI46" s="86" t="str">
        <f t="shared" si="3"/>
        <v/>
      </c>
      <c r="BJ46" s="86" t="str">
        <f t="shared" si="3"/>
        <v/>
      </c>
      <c r="BK46" s="86" t="str">
        <f t="shared" si="3"/>
        <v/>
      </c>
      <c r="BL46" s="86" t="str">
        <f t="shared" si="3"/>
        <v/>
      </c>
      <c r="BM46" s="86" t="str">
        <f t="shared" si="3"/>
        <v/>
      </c>
      <c r="BN46" s="86" t="str">
        <f t="shared" si="3"/>
        <v/>
      </c>
      <c r="BO46" s="86" t="str">
        <f t="shared" si="3"/>
        <v/>
      </c>
    </row>
    <row r="47" spans="2:67" s="784" customFormat="1" ht="12.2" customHeight="1">
      <c r="B47" s="841"/>
      <c r="C47" s="842"/>
      <c r="D47" s="843"/>
      <c r="E47" s="841"/>
      <c r="F47" s="841"/>
      <c r="G47" s="971"/>
      <c r="H47" s="971"/>
      <c r="I47" s="971"/>
      <c r="J47" s="971"/>
      <c r="K47" s="971"/>
      <c r="L47" s="971"/>
      <c r="M47" s="971"/>
      <c r="N47" s="971"/>
      <c r="O47" s="971"/>
      <c r="P47" s="971"/>
      <c r="Q47" s="971"/>
      <c r="R47" s="971"/>
      <c r="S47" s="971"/>
      <c r="T47" s="971"/>
      <c r="U47" s="971"/>
      <c r="V47" s="971"/>
      <c r="W47" s="971"/>
      <c r="X47" s="971"/>
      <c r="Y47" s="971"/>
      <c r="Z47" s="971"/>
      <c r="AA47" s="971"/>
      <c r="AB47" s="971"/>
      <c r="AC47" s="971"/>
      <c r="AD47" s="971"/>
      <c r="AE47" s="971"/>
      <c r="AF47" s="971"/>
      <c r="AG47" s="971"/>
      <c r="AH47" s="971"/>
      <c r="AI47" s="971"/>
      <c r="AJ47" s="971"/>
      <c r="AK47" s="971"/>
      <c r="AL47" s="971"/>
      <c r="AM47" s="971"/>
      <c r="AN47" s="971"/>
      <c r="AO47" s="971"/>
      <c r="AP47" s="971"/>
      <c r="AQ47" s="971"/>
      <c r="AR47" s="971"/>
      <c r="AS47" s="971"/>
      <c r="AT47" s="971"/>
      <c r="AU47" s="971"/>
      <c r="AV47" s="971"/>
      <c r="AW47" s="971"/>
      <c r="AX47" s="971"/>
      <c r="AY47" s="971"/>
      <c r="AZ47" s="971"/>
      <c r="BA47" s="971"/>
      <c r="BB47" s="971"/>
      <c r="BC47" s="971"/>
      <c r="BD47" s="971"/>
      <c r="BE47" s="971"/>
      <c r="BF47" s="971"/>
      <c r="BG47" s="971"/>
      <c r="BH47" s="971"/>
      <c r="BI47" s="971"/>
      <c r="BJ47" s="971"/>
      <c r="BK47" s="971"/>
      <c r="BL47" s="971"/>
      <c r="BM47" s="971"/>
      <c r="BN47" s="971"/>
      <c r="BO47" s="971"/>
    </row>
    <row r="48" spans="2:67">
      <c r="B48" s="772"/>
      <c r="C48" s="59" t="s">
        <v>317</v>
      </c>
      <c r="D48" s="701"/>
      <c r="E48" s="812"/>
      <c r="F48" s="874"/>
      <c r="G48" s="704"/>
      <c r="H48" s="705"/>
      <c r="I48" s="705"/>
      <c r="J48" s="705"/>
      <c r="K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5"/>
      <c r="AQ48" s="705"/>
      <c r="AR48" s="705"/>
      <c r="AS48" s="705"/>
      <c r="AT48" s="705"/>
      <c r="AU48" s="705"/>
      <c r="AV48" s="705"/>
      <c r="AW48" s="705"/>
      <c r="AX48" s="705"/>
      <c r="AY48" s="705"/>
      <c r="AZ48" s="705"/>
      <c r="BA48" s="705"/>
      <c r="BB48" s="705"/>
      <c r="BC48" s="705"/>
      <c r="BD48" s="705"/>
      <c r="BE48" s="705"/>
      <c r="BF48" s="705"/>
      <c r="BG48" s="705"/>
      <c r="BH48" s="705"/>
      <c r="BI48" s="705"/>
      <c r="BJ48" s="705"/>
      <c r="BK48" s="705"/>
      <c r="BL48" s="705"/>
      <c r="BM48" s="705"/>
      <c r="BN48" s="705"/>
      <c r="BO48" s="706"/>
    </row>
    <row r="49" spans="2:67" ht="12.2" customHeight="1">
      <c r="B49" s="772">
        <f>B46+1</f>
        <v>12</v>
      </c>
      <c r="C49" s="725" t="s">
        <v>567</v>
      </c>
      <c r="D49" s="701"/>
      <c r="E49" s="812" t="s">
        <v>1386</v>
      </c>
      <c r="F49" s="838"/>
      <c r="G49" s="666"/>
      <c r="H49" s="666"/>
      <c r="I49" s="666"/>
      <c r="J49" s="666"/>
      <c r="K49" s="666"/>
      <c r="L49" s="666"/>
      <c r="M49" s="666"/>
      <c r="N49" s="666"/>
      <c r="O49" s="666"/>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c r="AQ49" s="666"/>
      <c r="AR49" s="666"/>
      <c r="AS49" s="666"/>
      <c r="AT49" s="666"/>
      <c r="AU49" s="666"/>
      <c r="AV49" s="666"/>
      <c r="AW49" s="666"/>
      <c r="AX49" s="666"/>
      <c r="AY49" s="666"/>
      <c r="AZ49" s="666"/>
      <c r="BA49" s="666"/>
      <c r="BB49" s="666"/>
      <c r="BC49" s="666"/>
      <c r="BD49" s="666"/>
      <c r="BE49" s="666"/>
      <c r="BF49" s="666"/>
      <c r="BG49" s="666"/>
      <c r="BH49" s="666"/>
      <c r="BI49" s="666"/>
      <c r="BJ49" s="666"/>
      <c r="BK49" s="666"/>
      <c r="BL49" s="666"/>
      <c r="BM49" s="666"/>
      <c r="BN49" s="666"/>
      <c r="BO49" s="666"/>
    </row>
    <row r="50" spans="2:67" ht="12.2" customHeight="1">
      <c r="B50" s="772">
        <f>B49+1</f>
        <v>13</v>
      </c>
      <c r="C50" s="725" t="s">
        <v>493</v>
      </c>
      <c r="D50" s="701"/>
      <c r="E50" s="812" t="s">
        <v>1386</v>
      </c>
      <c r="F50" s="838"/>
      <c r="G50" s="168"/>
      <c r="H50" s="168"/>
      <c r="I50" s="168"/>
      <c r="J50" s="168"/>
      <c r="K50" s="168"/>
      <c r="L50" s="168"/>
      <c r="M50" s="168"/>
      <c r="N50" s="168"/>
      <c r="O50" s="168"/>
      <c r="P50" s="168"/>
      <c r="Q50" s="168"/>
      <c r="R50" s="168"/>
      <c r="S50" s="168"/>
      <c r="T50" s="168"/>
      <c r="U50" s="168"/>
      <c r="V50" s="168"/>
      <c r="W50" s="168"/>
      <c r="X50" s="168"/>
      <c r="Y50" s="168"/>
      <c r="Z50" s="168"/>
      <c r="AA50" s="168"/>
      <c r="AB50" s="168"/>
      <c r="AC50" s="168"/>
      <c r="AD50" s="168"/>
      <c r="AE50" s="168"/>
      <c r="AF50" s="168"/>
      <c r="AG50" s="168"/>
      <c r="AH50" s="168"/>
      <c r="AI50" s="168"/>
      <c r="AJ50" s="168"/>
      <c r="AK50" s="168"/>
      <c r="AL50" s="168"/>
      <c r="AM50" s="168"/>
      <c r="AN50" s="168"/>
      <c r="AO50" s="168"/>
      <c r="AP50" s="168"/>
      <c r="AQ50" s="168"/>
      <c r="AR50" s="168"/>
      <c r="AS50" s="168"/>
      <c r="AT50" s="168"/>
      <c r="AU50" s="168"/>
      <c r="AV50" s="168"/>
      <c r="AW50" s="168"/>
      <c r="AX50" s="168"/>
      <c r="AY50" s="168"/>
      <c r="AZ50" s="168"/>
      <c r="BA50" s="168"/>
      <c r="BB50" s="168"/>
      <c r="BC50" s="168"/>
      <c r="BD50" s="168"/>
      <c r="BE50" s="168"/>
      <c r="BF50" s="168"/>
      <c r="BG50" s="168"/>
      <c r="BH50" s="168"/>
      <c r="BI50" s="168"/>
      <c r="BJ50" s="168"/>
      <c r="BK50" s="168"/>
      <c r="BL50" s="168"/>
      <c r="BM50" s="168"/>
      <c r="BN50" s="168"/>
      <c r="BO50" s="168"/>
    </row>
    <row r="51" spans="2:67" ht="12.2" customHeight="1">
      <c r="B51" s="772">
        <f>B50+1</f>
        <v>14</v>
      </c>
      <c r="C51" s="725" t="s">
        <v>494</v>
      </c>
      <c r="D51" s="701"/>
      <c r="E51" s="812" t="s">
        <v>1386</v>
      </c>
      <c r="F51" s="83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c r="AH51" s="168"/>
      <c r="AI51" s="168"/>
      <c r="AJ51" s="168"/>
      <c r="AK51" s="168"/>
      <c r="AL51" s="168"/>
      <c r="AM51" s="168"/>
      <c r="AN51" s="168"/>
      <c r="AO51" s="168"/>
      <c r="AP51" s="168"/>
      <c r="AQ51" s="168"/>
      <c r="AR51" s="168"/>
      <c r="AS51" s="168"/>
      <c r="AT51" s="168"/>
      <c r="AU51" s="168"/>
      <c r="AV51" s="168"/>
      <c r="AW51" s="168"/>
      <c r="AX51" s="168"/>
      <c r="AY51" s="168"/>
      <c r="AZ51" s="168"/>
      <c r="BA51" s="168"/>
      <c r="BB51" s="168"/>
      <c r="BC51" s="168"/>
      <c r="BD51" s="168"/>
      <c r="BE51" s="168"/>
      <c r="BF51" s="168"/>
      <c r="BG51" s="168"/>
      <c r="BH51" s="168"/>
      <c r="BI51" s="168"/>
      <c r="BJ51" s="168"/>
      <c r="BK51" s="168"/>
      <c r="BL51" s="168"/>
      <c r="BM51" s="168"/>
      <c r="BN51" s="168"/>
      <c r="BO51" s="168"/>
    </row>
    <row r="52" spans="2:67" ht="12.2" customHeight="1">
      <c r="B52" s="772">
        <f>B51+1</f>
        <v>15</v>
      </c>
      <c r="C52" s="725" t="s">
        <v>787</v>
      </c>
      <c r="D52" s="701"/>
      <c r="E52" s="812" t="s">
        <v>1386</v>
      </c>
      <c r="F52" s="83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c r="AQ52" s="168"/>
      <c r="AR52" s="168"/>
      <c r="AS52" s="168"/>
      <c r="AT52" s="168"/>
      <c r="AU52" s="168"/>
      <c r="AV52" s="168"/>
      <c r="AW52" s="168"/>
      <c r="AX52" s="168"/>
      <c r="AY52" s="168"/>
      <c r="AZ52" s="168"/>
      <c r="BA52" s="168"/>
      <c r="BB52" s="168"/>
      <c r="BC52" s="168"/>
      <c r="BD52" s="168"/>
      <c r="BE52" s="168"/>
      <c r="BF52" s="168"/>
      <c r="BG52" s="168"/>
      <c r="BH52" s="168"/>
      <c r="BI52" s="168"/>
      <c r="BJ52" s="168"/>
      <c r="BK52" s="168"/>
      <c r="BL52" s="168"/>
      <c r="BM52" s="168"/>
      <c r="BN52" s="168"/>
      <c r="BO52" s="168"/>
    </row>
    <row r="53" spans="2:67" ht="12.2" customHeight="1">
      <c r="B53" s="772">
        <f>B52+1</f>
        <v>16</v>
      </c>
      <c r="C53" s="725" t="s">
        <v>495</v>
      </c>
      <c r="D53" s="701"/>
      <c r="E53" s="812" t="s">
        <v>1386</v>
      </c>
      <c r="F53" s="838"/>
      <c r="G53" s="168"/>
      <c r="H53" s="168"/>
      <c r="I53" s="168"/>
      <c r="J53" s="168"/>
      <c r="K53" s="168"/>
      <c r="L53" s="168"/>
      <c r="M53" s="168"/>
      <c r="N53" s="168"/>
      <c r="O53" s="168"/>
      <c r="P53" s="168"/>
      <c r="Q53" s="168"/>
      <c r="R53" s="168"/>
      <c r="S53" s="168"/>
      <c r="T53" s="168"/>
      <c r="U53" s="168"/>
      <c r="V53" s="168"/>
      <c r="W53" s="168"/>
      <c r="X53" s="168"/>
      <c r="Y53" s="168"/>
      <c r="Z53" s="168"/>
      <c r="AA53" s="168"/>
      <c r="AB53" s="168"/>
      <c r="AC53" s="168"/>
      <c r="AD53" s="168"/>
      <c r="AE53" s="168"/>
      <c r="AF53" s="168"/>
      <c r="AG53" s="168"/>
      <c r="AH53" s="168"/>
      <c r="AI53" s="168"/>
      <c r="AJ53" s="168"/>
      <c r="AK53" s="168"/>
      <c r="AL53" s="168"/>
      <c r="AM53" s="168"/>
      <c r="AN53" s="168"/>
      <c r="AO53" s="168"/>
      <c r="AP53" s="168"/>
      <c r="AQ53" s="168"/>
      <c r="AR53" s="168"/>
      <c r="AS53" s="168"/>
      <c r="AT53" s="168"/>
      <c r="AU53" s="168"/>
      <c r="AV53" s="168"/>
      <c r="AW53" s="168"/>
      <c r="AX53" s="168"/>
      <c r="AY53" s="168"/>
      <c r="AZ53" s="168"/>
      <c r="BA53" s="168"/>
      <c r="BB53" s="168"/>
      <c r="BC53" s="168"/>
      <c r="BD53" s="168"/>
      <c r="BE53" s="168"/>
      <c r="BF53" s="168"/>
      <c r="BG53" s="168"/>
      <c r="BH53" s="168"/>
      <c r="BI53" s="168"/>
      <c r="BJ53" s="168"/>
      <c r="BK53" s="168"/>
      <c r="BL53" s="168"/>
      <c r="BM53" s="168"/>
      <c r="BN53" s="168"/>
      <c r="BO53" s="168"/>
    </row>
    <row r="54" spans="2:67" ht="12.2" customHeight="1">
      <c r="B54" s="772">
        <f>B53+1</f>
        <v>17</v>
      </c>
      <c r="C54" s="725" t="s">
        <v>1240</v>
      </c>
      <c r="D54" s="701"/>
      <c r="E54" s="812" t="s">
        <v>1386</v>
      </c>
      <c r="F54" s="838"/>
      <c r="G54" s="168"/>
      <c r="H54" s="168"/>
      <c r="I54" s="168"/>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c r="AQ54" s="168"/>
      <c r="AR54" s="168"/>
      <c r="AS54" s="168"/>
      <c r="AT54" s="168"/>
      <c r="AU54" s="168"/>
      <c r="AV54" s="168"/>
      <c r="AW54" s="168"/>
      <c r="AX54" s="168"/>
      <c r="AY54" s="168"/>
      <c r="AZ54" s="168"/>
      <c r="BA54" s="168"/>
      <c r="BB54" s="168"/>
      <c r="BC54" s="168"/>
      <c r="BD54" s="168"/>
      <c r="BE54" s="168"/>
      <c r="BF54" s="168"/>
      <c r="BG54" s="168"/>
      <c r="BH54" s="168"/>
      <c r="BI54" s="168"/>
      <c r="BJ54" s="168"/>
      <c r="BK54" s="168"/>
      <c r="BL54" s="168"/>
      <c r="BM54" s="168"/>
      <c r="BN54" s="168"/>
      <c r="BO54" s="168"/>
    </row>
    <row r="55" spans="2:67" ht="12.2" customHeight="1">
      <c r="B55" s="728" t="s">
        <v>825</v>
      </c>
      <c r="C55" s="725" t="s">
        <v>120</v>
      </c>
      <c r="D55" s="701"/>
      <c r="E55" s="812" t="s">
        <v>1386</v>
      </c>
      <c r="F55" s="838"/>
      <c r="G55" s="645"/>
      <c r="H55" s="645"/>
      <c r="I55" s="645"/>
      <c r="J55" s="645"/>
      <c r="K55" s="645"/>
      <c r="L55" s="645"/>
      <c r="M55" s="645"/>
      <c r="N55" s="645"/>
      <c r="O55" s="645"/>
      <c r="P55" s="645"/>
      <c r="Q55" s="645"/>
      <c r="R55" s="645"/>
      <c r="S55" s="645"/>
      <c r="T55" s="645"/>
      <c r="U55" s="645"/>
      <c r="V55" s="645"/>
      <c r="W55" s="645"/>
      <c r="X55" s="645"/>
      <c r="Y55" s="645"/>
      <c r="Z55" s="645"/>
      <c r="AA55" s="645"/>
      <c r="AB55" s="645"/>
      <c r="AC55" s="645"/>
      <c r="AD55" s="645"/>
      <c r="AE55" s="645"/>
      <c r="AF55" s="645"/>
      <c r="AG55" s="645"/>
      <c r="AH55" s="645"/>
      <c r="AI55" s="645"/>
      <c r="AJ55" s="645"/>
      <c r="AK55" s="645"/>
      <c r="AL55" s="645"/>
      <c r="AM55" s="645"/>
      <c r="AN55" s="645"/>
      <c r="AO55" s="645"/>
      <c r="AP55" s="645"/>
      <c r="AQ55" s="645"/>
      <c r="AR55" s="645"/>
      <c r="AS55" s="645"/>
      <c r="AT55" s="645"/>
      <c r="AU55" s="645"/>
      <c r="AV55" s="645"/>
      <c r="AW55" s="645"/>
      <c r="AX55" s="645"/>
      <c r="AY55" s="645"/>
      <c r="AZ55" s="645"/>
      <c r="BA55" s="645"/>
      <c r="BB55" s="645"/>
      <c r="BC55" s="645"/>
      <c r="BD55" s="645"/>
      <c r="BE55" s="645"/>
      <c r="BF55" s="645"/>
      <c r="BG55" s="645"/>
      <c r="BH55" s="645"/>
      <c r="BI55" s="645"/>
      <c r="BJ55" s="645"/>
      <c r="BK55" s="645"/>
      <c r="BL55" s="645"/>
      <c r="BM55" s="645"/>
      <c r="BN55" s="645"/>
      <c r="BO55" s="645"/>
    </row>
    <row r="56" spans="2:67" ht="12.2" customHeight="1">
      <c r="B56" s="728">
        <f>B54+1</f>
        <v>18</v>
      </c>
      <c r="C56" s="848" t="s">
        <v>791</v>
      </c>
      <c r="D56" s="849"/>
      <c r="E56" s="812" t="s">
        <v>1386</v>
      </c>
      <c r="F56" s="838"/>
      <c r="G56" s="86" t="str">
        <f>IF(COUNTBLANK(G49:G55)=7,"",SUM(G49:G55))</f>
        <v/>
      </c>
      <c r="H56" s="86" t="str">
        <f t="shared" ref="H56:AK56" si="4">IF(COUNTBLANK(H49:H55)=7,"",SUM(H49:H55))</f>
        <v/>
      </c>
      <c r="I56" s="86" t="str">
        <f t="shared" si="4"/>
        <v/>
      </c>
      <c r="J56" s="86" t="str">
        <f t="shared" si="4"/>
        <v/>
      </c>
      <c r="K56" s="86" t="str">
        <f t="shared" si="4"/>
        <v/>
      </c>
      <c r="L56" s="86" t="str">
        <f t="shared" si="4"/>
        <v/>
      </c>
      <c r="M56" s="86" t="str">
        <f t="shared" si="4"/>
        <v/>
      </c>
      <c r="N56" s="86" t="str">
        <f t="shared" si="4"/>
        <v/>
      </c>
      <c r="O56" s="86" t="str">
        <f t="shared" si="4"/>
        <v/>
      </c>
      <c r="P56" s="86" t="str">
        <f t="shared" si="4"/>
        <v/>
      </c>
      <c r="Q56" s="86" t="str">
        <f t="shared" si="4"/>
        <v/>
      </c>
      <c r="R56" s="86" t="str">
        <f t="shared" si="4"/>
        <v/>
      </c>
      <c r="S56" s="86" t="str">
        <f t="shared" si="4"/>
        <v/>
      </c>
      <c r="T56" s="86" t="str">
        <f t="shared" si="4"/>
        <v/>
      </c>
      <c r="U56" s="86" t="str">
        <f t="shared" si="4"/>
        <v/>
      </c>
      <c r="V56" s="86" t="str">
        <f t="shared" si="4"/>
        <v/>
      </c>
      <c r="W56" s="86" t="str">
        <f t="shared" si="4"/>
        <v/>
      </c>
      <c r="X56" s="86" t="str">
        <f t="shared" si="4"/>
        <v/>
      </c>
      <c r="Y56" s="86" t="str">
        <f t="shared" si="4"/>
        <v/>
      </c>
      <c r="Z56" s="86" t="str">
        <f t="shared" si="4"/>
        <v/>
      </c>
      <c r="AA56" s="86" t="str">
        <f t="shared" si="4"/>
        <v/>
      </c>
      <c r="AB56" s="86" t="str">
        <f t="shared" si="4"/>
        <v/>
      </c>
      <c r="AC56" s="86" t="str">
        <f t="shared" si="4"/>
        <v/>
      </c>
      <c r="AD56" s="86" t="str">
        <f t="shared" si="4"/>
        <v/>
      </c>
      <c r="AE56" s="86" t="str">
        <f t="shared" si="4"/>
        <v/>
      </c>
      <c r="AF56" s="86" t="str">
        <f t="shared" si="4"/>
        <v/>
      </c>
      <c r="AG56" s="86" t="str">
        <f t="shared" si="4"/>
        <v/>
      </c>
      <c r="AH56" s="86" t="str">
        <f t="shared" si="4"/>
        <v/>
      </c>
      <c r="AI56" s="86" t="str">
        <f t="shared" si="4"/>
        <v/>
      </c>
      <c r="AJ56" s="86" t="str">
        <f t="shared" si="4"/>
        <v/>
      </c>
      <c r="AK56" s="86" t="str">
        <f t="shared" si="4"/>
        <v/>
      </c>
      <c r="AL56" s="86" t="str">
        <f>IF(COUNTBLANK(AL49:AL55)=7,"",SUM(AL49:AL55))</f>
        <v/>
      </c>
      <c r="AM56" s="86" t="str">
        <f>IF(COUNTBLANK(AM49:AM55)=7,"",SUM(AM49:AM55))</f>
        <v/>
      </c>
      <c r="AN56" s="86" t="str">
        <f>IF(COUNTBLANK(AN49:AN55)=7,"",SUM(AN49:AN55))</f>
        <v/>
      </c>
      <c r="AO56" s="86" t="str">
        <f>IF(COUNTBLANK(AO49:AO55)=7,"",SUM(AO49:AO55))</f>
        <v/>
      </c>
      <c r="AP56" s="86" t="str">
        <f>IF(COUNTBLANK(AP49:AP55)=7,"",SUM(AP49:AP55))</f>
        <v/>
      </c>
      <c r="AQ56" s="86" t="str">
        <f t="shared" ref="AQ56:BO56" si="5">IF(COUNTBLANK(AQ49:AQ55)=7,"",SUM(AQ49:AQ55))</f>
        <v/>
      </c>
      <c r="AR56" s="86" t="str">
        <f t="shared" si="5"/>
        <v/>
      </c>
      <c r="AS56" s="86" t="str">
        <f t="shared" si="5"/>
        <v/>
      </c>
      <c r="AT56" s="86" t="str">
        <f t="shared" si="5"/>
        <v/>
      </c>
      <c r="AU56" s="86" t="str">
        <f t="shared" si="5"/>
        <v/>
      </c>
      <c r="AV56" s="86" t="str">
        <f t="shared" si="5"/>
        <v/>
      </c>
      <c r="AW56" s="86" t="str">
        <f t="shared" si="5"/>
        <v/>
      </c>
      <c r="AX56" s="86" t="str">
        <f t="shared" si="5"/>
        <v/>
      </c>
      <c r="AY56" s="86" t="str">
        <f t="shared" si="5"/>
        <v/>
      </c>
      <c r="AZ56" s="86" t="str">
        <f t="shared" si="5"/>
        <v/>
      </c>
      <c r="BA56" s="86" t="str">
        <f t="shared" si="5"/>
        <v/>
      </c>
      <c r="BB56" s="86" t="str">
        <f t="shared" si="5"/>
        <v/>
      </c>
      <c r="BC56" s="86" t="str">
        <f t="shared" si="5"/>
        <v/>
      </c>
      <c r="BD56" s="86" t="str">
        <f t="shared" si="5"/>
        <v/>
      </c>
      <c r="BE56" s="86" t="str">
        <f t="shared" si="5"/>
        <v/>
      </c>
      <c r="BF56" s="86" t="str">
        <f t="shared" si="5"/>
        <v/>
      </c>
      <c r="BG56" s="86" t="str">
        <f t="shared" si="5"/>
        <v/>
      </c>
      <c r="BH56" s="86" t="str">
        <f t="shared" si="5"/>
        <v/>
      </c>
      <c r="BI56" s="86" t="str">
        <f t="shared" si="5"/>
        <v/>
      </c>
      <c r="BJ56" s="86" t="str">
        <f t="shared" si="5"/>
        <v/>
      </c>
      <c r="BK56" s="86" t="str">
        <f t="shared" si="5"/>
        <v/>
      </c>
      <c r="BL56" s="86" t="str">
        <f t="shared" si="5"/>
        <v/>
      </c>
      <c r="BM56" s="86" t="str">
        <f t="shared" si="5"/>
        <v/>
      </c>
      <c r="BN56" s="86" t="str">
        <f t="shared" si="5"/>
        <v/>
      </c>
      <c r="BO56" s="86" t="str">
        <f t="shared" si="5"/>
        <v/>
      </c>
    </row>
    <row r="57" spans="2:67" s="784" customFormat="1" ht="12.2" customHeight="1">
      <c r="B57" s="785"/>
      <c r="D57" s="788"/>
      <c r="E57" s="785"/>
      <c r="F57" s="785"/>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c r="AQ57" s="972"/>
      <c r="AR57" s="972"/>
      <c r="AS57" s="972"/>
      <c r="AT57" s="972"/>
      <c r="AU57" s="972"/>
      <c r="AV57" s="972"/>
      <c r="AW57" s="972"/>
      <c r="AX57" s="972"/>
      <c r="AY57" s="972"/>
      <c r="AZ57" s="972"/>
      <c r="BA57" s="972"/>
      <c r="BB57" s="972"/>
      <c r="BC57" s="972"/>
      <c r="BD57" s="972"/>
      <c r="BE57" s="972"/>
      <c r="BF57" s="972"/>
      <c r="BG57" s="972"/>
      <c r="BH57" s="972"/>
      <c r="BI57" s="972"/>
      <c r="BJ57" s="972"/>
      <c r="BK57" s="972"/>
      <c r="BL57" s="972"/>
      <c r="BM57" s="972"/>
      <c r="BN57" s="972"/>
      <c r="BO57" s="972"/>
    </row>
    <row r="58" spans="2:67">
      <c r="B58" s="772"/>
      <c r="C58" s="59" t="s">
        <v>1103</v>
      </c>
      <c r="D58" s="640"/>
      <c r="E58" s="667"/>
      <c r="F58" s="874"/>
      <c r="G58" s="704"/>
      <c r="H58" s="705"/>
      <c r="I58" s="705"/>
      <c r="J58" s="705"/>
      <c r="K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5"/>
      <c r="AQ58" s="705"/>
      <c r="AR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6"/>
    </row>
    <row r="59" spans="2:67" ht="12.2" customHeight="1">
      <c r="B59" s="772" t="s">
        <v>873</v>
      </c>
      <c r="C59" s="60" t="s">
        <v>1110</v>
      </c>
      <c r="D59" s="640"/>
      <c r="E59" s="667" t="s">
        <v>1386</v>
      </c>
      <c r="F59" s="838"/>
      <c r="G59" s="802"/>
      <c r="H59" s="802"/>
      <c r="I59" s="802"/>
      <c r="J59" s="802"/>
      <c r="K59" s="802"/>
      <c r="L59" s="802"/>
      <c r="M59" s="802"/>
      <c r="N59" s="802"/>
      <c r="O59" s="802"/>
      <c r="P59" s="802"/>
      <c r="Q59" s="802"/>
      <c r="R59" s="802"/>
      <c r="S59" s="802"/>
      <c r="T59" s="802"/>
      <c r="U59" s="802"/>
      <c r="V59" s="802"/>
      <c r="W59" s="802"/>
      <c r="X59" s="802"/>
      <c r="Y59" s="802"/>
      <c r="Z59" s="802"/>
      <c r="AA59" s="802"/>
      <c r="AB59" s="802"/>
      <c r="AC59" s="802"/>
      <c r="AD59" s="802"/>
      <c r="AE59" s="802"/>
      <c r="AF59" s="802"/>
      <c r="AG59" s="802"/>
      <c r="AH59" s="802"/>
      <c r="AI59" s="802"/>
      <c r="AJ59" s="802"/>
      <c r="AK59" s="802"/>
      <c r="AL59" s="802"/>
      <c r="AM59" s="802"/>
      <c r="AN59" s="802"/>
      <c r="AO59" s="802"/>
      <c r="AP59" s="802"/>
      <c r="AQ59" s="802"/>
      <c r="AR59" s="802"/>
      <c r="AS59" s="802"/>
      <c r="AT59" s="802"/>
      <c r="AU59" s="802"/>
      <c r="AV59" s="802"/>
      <c r="AW59" s="802"/>
      <c r="AX59" s="802"/>
      <c r="AY59" s="802"/>
      <c r="AZ59" s="802"/>
      <c r="BA59" s="802"/>
      <c r="BB59" s="802"/>
      <c r="BC59" s="802"/>
      <c r="BD59" s="802"/>
      <c r="BE59" s="802"/>
      <c r="BF59" s="802"/>
      <c r="BG59" s="802"/>
      <c r="BH59" s="802"/>
      <c r="BI59" s="802"/>
      <c r="BJ59" s="802"/>
      <c r="BK59" s="802"/>
      <c r="BL59" s="802"/>
      <c r="BM59" s="802"/>
      <c r="BN59" s="802"/>
      <c r="BO59" s="802"/>
    </row>
    <row r="60" spans="2:67" ht="12.2" customHeight="1">
      <c r="B60" s="772" t="s">
        <v>874</v>
      </c>
      <c r="C60" s="60" t="s">
        <v>1111</v>
      </c>
      <c r="D60" s="640"/>
      <c r="E60" s="667" t="s">
        <v>1386</v>
      </c>
      <c r="F60" s="838"/>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c r="AQ60" s="169"/>
      <c r="AR60" s="169"/>
      <c r="AS60" s="169"/>
      <c r="AT60" s="169"/>
      <c r="AU60" s="169"/>
      <c r="AV60" s="169"/>
      <c r="AW60" s="169"/>
      <c r="AX60" s="169"/>
      <c r="AY60" s="169"/>
      <c r="AZ60" s="169"/>
      <c r="BA60" s="169"/>
      <c r="BB60" s="169"/>
      <c r="BC60" s="169"/>
      <c r="BD60" s="169"/>
      <c r="BE60" s="169"/>
      <c r="BF60" s="169"/>
      <c r="BG60" s="169"/>
      <c r="BH60" s="169"/>
      <c r="BI60" s="169"/>
      <c r="BJ60" s="169"/>
      <c r="BK60" s="169"/>
      <c r="BL60" s="169"/>
      <c r="BM60" s="169"/>
      <c r="BN60" s="169"/>
      <c r="BO60" s="169"/>
    </row>
    <row r="61" spans="2:67" ht="12.2" customHeight="1">
      <c r="B61" s="728" t="s">
        <v>1112</v>
      </c>
      <c r="C61" s="60" t="s">
        <v>434</v>
      </c>
      <c r="D61" s="640"/>
      <c r="E61" s="667" t="s">
        <v>1386</v>
      </c>
      <c r="F61" s="838"/>
      <c r="G61" s="645"/>
      <c r="H61" s="645"/>
      <c r="I61" s="645"/>
      <c r="J61" s="645"/>
      <c r="K61" s="645"/>
      <c r="L61" s="645"/>
      <c r="M61" s="645"/>
      <c r="N61" s="645"/>
      <c r="O61" s="645"/>
      <c r="P61" s="645"/>
      <c r="Q61" s="645"/>
      <c r="R61" s="645"/>
      <c r="S61" s="645"/>
      <c r="T61" s="645"/>
      <c r="U61" s="645"/>
      <c r="V61" s="645"/>
      <c r="W61" s="645"/>
      <c r="X61" s="645"/>
      <c r="Y61" s="645"/>
      <c r="Z61" s="645"/>
      <c r="AA61" s="645"/>
      <c r="AB61" s="645"/>
      <c r="AC61" s="645"/>
      <c r="AD61" s="645"/>
      <c r="AE61" s="645"/>
      <c r="AF61" s="645"/>
      <c r="AG61" s="645"/>
      <c r="AH61" s="645"/>
      <c r="AI61" s="645"/>
      <c r="AJ61" s="645"/>
      <c r="AK61" s="645"/>
      <c r="AL61" s="645"/>
      <c r="AM61" s="645"/>
      <c r="AN61" s="645"/>
      <c r="AO61" s="645"/>
      <c r="AP61" s="645"/>
      <c r="AQ61" s="645"/>
      <c r="AR61" s="645"/>
      <c r="AS61" s="645"/>
      <c r="AT61" s="645"/>
      <c r="AU61" s="645"/>
      <c r="AV61" s="645"/>
      <c r="AW61" s="645"/>
      <c r="AX61" s="645"/>
      <c r="AY61" s="645"/>
      <c r="AZ61" s="645"/>
      <c r="BA61" s="645"/>
      <c r="BB61" s="645"/>
      <c r="BC61" s="645"/>
      <c r="BD61" s="645"/>
      <c r="BE61" s="645"/>
      <c r="BF61" s="645"/>
      <c r="BG61" s="645"/>
      <c r="BH61" s="645"/>
      <c r="BI61" s="645"/>
      <c r="BJ61" s="645"/>
      <c r="BK61" s="645"/>
      <c r="BL61" s="645"/>
      <c r="BM61" s="645"/>
      <c r="BN61" s="645"/>
      <c r="BO61" s="645"/>
    </row>
    <row r="62" spans="2:67" s="762" customFormat="1" ht="12.2" customHeight="1">
      <c r="B62" s="728">
        <v>19</v>
      </c>
      <c r="C62" s="60" t="s">
        <v>1113</v>
      </c>
      <c r="D62" s="640"/>
      <c r="E62" s="667" t="s">
        <v>1386</v>
      </c>
      <c r="F62" s="838"/>
      <c r="G62" s="86" t="str">
        <f>IF(COUNTBLANK(G59:G61)=3,"",SUM(G59:G61))</f>
        <v/>
      </c>
      <c r="H62" s="86" t="str">
        <f t="shared" ref="H62:AK62" si="6">IF(COUNTBLANK(H59:H61)=3,"",SUM(H59:H61))</f>
        <v/>
      </c>
      <c r="I62" s="86" t="str">
        <f t="shared" si="6"/>
        <v/>
      </c>
      <c r="J62" s="86" t="str">
        <f t="shared" si="6"/>
        <v/>
      </c>
      <c r="K62" s="86" t="str">
        <f t="shared" si="6"/>
        <v/>
      </c>
      <c r="L62" s="86" t="str">
        <f t="shared" si="6"/>
        <v/>
      </c>
      <c r="M62" s="86" t="str">
        <f t="shared" si="6"/>
        <v/>
      </c>
      <c r="N62" s="86" t="str">
        <f t="shared" si="6"/>
        <v/>
      </c>
      <c r="O62" s="86" t="str">
        <f t="shared" si="6"/>
        <v/>
      </c>
      <c r="P62" s="86" t="str">
        <f t="shared" si="6"/>
        <v/>
      </c>
      <c r="Q62" s="86" t="str">
        <f t="shared" si="6"/>
        <v/>
      </c>
      <c r="R62" s="86" t="str">
        <f t="shared" si="6"/>
        <v/>
      </c>
      <c r="S62" s="86" t="str">
        <f t="shared" si="6"/>
        <v/>
      </c>
      <c r="T62" s="86" t="str">
        <f t="shared" si="6"/>
        <v/>
      </c>
      <c r="U62" s="86" t="str">
        <f t="shared" si="6"/>
        <v/>
      </c>
      <c r="V62" s="86" t="str">
        <f t="shared" si="6"/>
        <v/>
      </c>
      <c r="W62" s="86" t="str">
        <f t="shared" si="6"/>
        <v/>
      </c>
      <c r="X62" s="86" t="str">
        <f t="shared" si="6"/>
        <v/>
      </c>
      <c r="Y62" s="86" t="str">
        <f t="shared" si="6"/>
        <v/>
      </c>
      <c r="Z62" s="86" t="str">
        <f t="shared" si="6"/>
        <v/>
      </c>
      <c r="AA62" s="86" t="str">
        <f t="shared" si="6"/>
        <v/>
      </c>
      <c r="AB62" s="86" t="str">
        <f t="shared" si="6"/>
        <v/>
      </c>
      <c r="AC62" s="86" t="str">
        <f t="shared" si="6"/>
        <v/>
      </c>
      <c r="AD62" s="86" t="str">
        <f t="shared" si="6"/>
        <v/>
      </c>
      <c r="AE62" s="86" t="str">
        <f t="shared" si="6"/>
        <v/>
      </c>
      <c r="AF62" s="86" t="str">
        <f t="shared" si="6"/>
        <v/>
      </c>
      <c r="AG62" s="86" t="str">
        <f t="shared" si="6"/>
        <v/>
      </c>
      <c r="AH62" s="86" t="str">
        <f t="shared" si="6"/>
        <v/>
      </c>
      <c r="AI62" s="86" t="str">
        <f t="shared" si="6"/>
        <v/>
      </c>
      <c r="AJ62" s="86" t="str">
        <f t="shared" si="6"/>
        <v/>
      </c>
      <c r="AK62" s="86" t="str">
        <f t="shared" si="6"/>
        <v/>
      </c>
      <c r="AL62" s="86" t="str">
        <f>IF(COUNTBLANK(AL59:AL61)=3,"",SUM(AL59:AL61))</f>
        <v/>
      </c>
      <c r="AM62" s="86" t="str">
        <f>IF(COUNTBLANK(AM59:AM61)=3,"",SUM(AM59:AM61))</f>
        <v/>
      </c>
      <c r="AN62" s="86" t="str">
        <f>IF(COUNTBLANK(AN59:AN61)=3,"",SUM(AN59:AN61))</f>
        <v/>
      </c>
      <c r="AO62" s="86" t="str">
        <f>IF(COUNTBLANK(AO59:AO61)=3,"",SUM(AO59:AO61))</f>
        <v/>
      </c>
      <c r="AP62" s="86" t="str">
        <f>IF(COUNTBLANK(AP59:AP61)=3,"",SUM(AP59:AP61))</f>
        <v/>
      </c>
      <c r="AQ62" s="86" t="str">
        <f t="shared" ref="AQ62:BO62" si="7">IF(COUNTBLANK(AQ59:AQ61)=3,"",SUM(AQ59:AQ61))</f>
        <v/>
      </c>
      <c r="AR62" s="86" t="str">
        <f t="shared" si="7"/>
        <v/>
      </c>
      <c r="AS62" s="86" t="str">
        <f t="shared" si="7"/>
        <v/>
      </c>
      <c r="AT62" s="86" t="str">
        <f t="shared" si="7"/>
        <v/>
      </c>
      <c r="AU62" s="86" t="str">
        <f t="shared" si="7"/>
        <v/>
      </c>
      <c r="AV62" s="86" t="str">
        <f t="shared" si="7"/>
        <v/>
      </c>
      <c r="AW62" s="86" t="str">
        <f t="shared" si="7"/>
        <v/>
      </c>
      <c r="AX62" s="86" t="str">
        <f t="shared" si="7"/>
        <v/>
      </c>
      <c r="AY62" s="86" t="str">
        <f t="shared" si="7"/>
        <v/>
      </c>
      <c r="AZ62" s="86" t="str">
        <f t="shared" si="7"/>
        <v/>
      </c>
      <c r="BA62" s="86" t="str">
        <f t="shared" si="7"/>
        <v/>
      </c>
      <c r="BB62" s="86" t="str">
        <f t="shared" si="7"/>
        <v/>
      </c>
      <c r="BC62" s="86" t="str">
        <f t="shared" si="7"/>
        <v/>
      </c>
      <c r="BD62" s="86" t="str">
        <f t="shared" si="7"/>
        <v/>
      </c>
      <c r="BE62" s="86" t="str">
        <f t="shared" si="7"/>
        <v/>
      </c>
      <c r="BF62" s="86" t="str">
        <f t="shared" si="7"/>
        <v/>
      </c>
      <c r="BG62" s="86" t="str">
        <f t="shared" si="7"/>
        <v/>
      </c>
      <c r="BH62" s="86" t="str">
        <f t="shared" si="7"/>
        <v/>
      </c>
      <c r="BI62" s="86" t="str">
        <f t="shared" si="7"/>
        <v/>
      </c>
      <c r="BJ62" s="86" t="str">
        <f t="shared" si="7"/>
        <v/>
      </c>
      <c r="BK62" s="86" t="str">
        <f t="shared" si="7"/>
        <v/>
      </c>
      <c r="BL62" s="86" t="str">
        <f t="shared" si="7"/>
        <v/>
      </c>
      <c r="BM62" s="86" t="str">
        <f t="shared" si="7"/>
        <v/>
      </c>
      <c r="BN62" s="86" t="str">
        <f t="shared" si="7"/>
        <v/>
      </c>
      <c r="BO62" s="86" t="str">
        <f t="shared" si="7"/>
        <v/>
      </c>
    </row>
    <row r="63" spans="2:67" s="784" customFormat="1" ht="12.2" customHeight="1">
      <c r="B63" s="841"/>
      <c r="C63" s="842"/>
      <c r="D63" s="843"/>
      <c r="E63" s="841"/>
      <c r="F63" s="841"/>
      <c r="G63" s="1066"/>
      <c r="H63" s="1066"/>
      <c r="I63" s="1066"/>
      <c r="J63" s="1066"/>
      <c r="K63" s="1066"/>
      <c r="L63" s="1066"/>
      <c r="M63" s="1066"/>
      <c r="N63" s="1066"/>
      <c r="O63" s="1066"/>
      <c r="P63" s="1066"/>
      <c r="Q63" s="1066"/>
      <c r="R63" s="1066"/>
      <c r="S63" s="1066"/>
      <c r="T63" s="1066"/>
      <c r="U63" s="1066"/>
      <c r="V63" s="1066"/>
      <c r="W63" s="1066"/>
      <c r="X63" s="1066"/>
      <c r="Y63" s="1066"/>
      <c r="Z63" s="1066"/>
      <c r="AA63" s="1066"/>
      <c r="AB63" s="1066"/>
      <c r="AC63" s="1066"/>
      <c r="AD63" s="1066"/>
      <c r="AE63" s="1066"/>
      <c r="AF63" s="1066"/>
      <c r="AG63" s="1066"/>
      <c r="AH63" s="1066"/>
      <c r="AI63" s="1066"/>
      <c r="AJ63" s="1066"/>
      <c r="AK63" s="1066"/>
      <c r="AL63" s="1066"/>
      <c r="AM63" s="1066"/>
      <c r="AN63" s="1066"/>
      <c r="AO63" s="1066"/>
      <c r="AP63" s="1066"/>
      <c r="AQ63" s="1066"/>
      <c r="AR63" s="1066"/>
      <c r="AS63" s="1066"/>
      <c r="AT63" s="1066"/>
      <c r="AU63" s="1066"/>
      <c r="AV63" s="1066"/>
      <c r="AW63" s="1066"/>
      <c r="AX63" s="1066"/>
      <c r="AY63" s="1066"/>
      <c r="AZ63" s="1066"/>
      <c r="BA63" s="1066"/>
      <c r="BB63" s="1066"/>
      <c r="BC63" s="1066"/>
      <c r="BD63" s="1066"/>
      <c r="BE63" s="1066"/>
      <c r="BF63" s="1066"/>
      <c r="BG63" s="1066"/>
      <c r="BH63" s="1066"/>
      <c r="BI63" s="1066"/>
      <c r="BJ63" s="1066"/>
      <c r="BK63" s="1066"/>
      <c r="BL63" s="1066"/>
      <c r="BM63" s="1066"/>
      <c r="BN63" s="1066"/>
      <c r="BO63" s="1066"/>
    </row>
    <row r="64" spans="2:67">
      <c r="B64" s="772"/>
      <c r="C64" s="59" t="s">
        <v>53</v>
      </c>
      <c r="D64" s="701"/>
      <c r="E64" s="812"/>
      <c r="F64" s="874"/>
      <c r="G64" s="704"/>
      <c r="H64" s="705"/>
      <c r="I64" s="705"/>
      <c r="J64" s="705"/>
      <c r="K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5"/>
      <c r="AQ64" s="705"/>
      <c r="AR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6"/>
    </row>
    <row r="65" spans="1:67" ht="12.2" customHeight="1">
      <c r="B65" s="772">
        <f>B62+1</f>
        <v>20</v>
      </c>
      <c r="C65" s="725" t="s">
        <v>12</v>
      </c>
      <c r="D65" s="701"/>
      <c r="E65" s="812" t="s">
        <v>1315</v>
      </c>
      <c r="F65" s="838"/>
      <c r="G65" s="87" t="str">
        <f>IF(OR(G46="",G56=""),"",G46+G56)</f>
        <v/>
      </c>
      <c r="H65" s="87" t="str">
        <f t="shared" ref="H65:AK65" si="8">IF(OR(H46="",H56=""),"",H46+H56)</f>
        <v/>
      </c>
      <c r="I65" s="87" t="str">
        <f t="shared" si="8"/>
        <v/>
      </c>
      <c r="J65" s="87" t="str">
        <f t="shared" si="8"/>
        <v/>
      </c>
      <c r="K65" s="87" t="str">
        <f t="shared" si="8"/>
        <v/>
      </c>
      <c r="L65" s="87" t="str">
        <f t="shared" si="8"/>
        <v/>
      </c>
      <c r="M65" s="87" t="str">
        <f t="shared" si="8"/>
        <v/>
      </c>
      <c r="N65" s="87" t="str">
        <f t="shared" si="8"/>
        <v/>
      </c>
      <c r="O65" s="87" t="str">
        <f t="shared" si="8"/>
        <v/>
      </c>
      <c r="P65" s="87" t="str">
        <f t="shared" si="8"/>
        <v/>
      </c>
      <c r="Q65" s="87" t="str">
        <f t="shared" si="8"/>
        <v/>
      </c>
      <c r="R65" s="87" t="str">
        <f t="shared" si="8"/>
        <v/>
      </c>
      <c r="S65" s="87" t="str">
        <f t="shared" si="8"/>
        <v/>
      </c>
      <c r="T65" s="87" t="str">
        <f t="shared" si="8"/>
        <v/>
      </c>
      <c r="U65" s="87" t="str">
        <f t="shared" si="8"/>
        <v/>
      </c>
      <c r="V65" s="87" t="str">
        <f t="shared" si="8"/>
        <v/>
      </c>
      <c r="W65" s="87" t="str">
        <f t="shared" si="8"/>
        <v/>
      </c>
      <c r="X65" s="87" t="str">
        <f t="shared" si="8"/>
        <v/>
      </c>
      <c r="Y65" s="87" t="str">
        <f t="shared" si="8"/>
        <v/>
      </c>
      <c r="Z65" s="87" t="str">
        <f t="shared" si="8"/>
        <v/>
      </c>
      <c r="AA65" s="87" t="str">
        <f t="shared" si="8"/>
        <v/>
      </c>
      <c r="AB65" s="87" t="str">
        <f t="shared" si="8"/>
        <v/>
      </c>
      <c r="AC65" s="87" t="str">
        <f t="shared" si="8"/>
        <v/>
      </c>
      <c r="AD65" s="87" t="str">
        <f t="shared" si="8"/>
        <v/>
      </c>
      <c r="AE65" s="87" t="str">
        <f t="shared" si="8"/>
        <v/>
      </c>
      <c r="AF65" s="87" t="str">
        <f t="shared" si="8"/>
        <v/>
      </c>
      <c r="AG65" s="87" t="str">
        <f t="shared" si="8"/>
        <v/>
      </c>
      <c r="AH65" s="87" t="str">
        <f t="shared" si="8"/>
        <v/>
      </c>
      <c r="AI65" s="87" t="str">
        <f t="shared" si="8"/>
        <v/>
      </c>
      <c r="AJ65" s="87" t="str">
        <f t="shared" si="8"/>
        <v/>
      </c>
      <c r="AK65" s="87" t="str">
        <f t="shared" si="8"/>
        <v/>
      </c>
      <c r="AL65" s="87" t="str">
        <f>IF(OR(AL46="",AL56=""),"",AL46+AL56)</f>
        <v/>
      </c>
      <c r="AM65" s="87" t="str">
        <f>IF(OR(AM46="",AM56=""),"",AM46+AM56)</f>
        <v/>
      </c>
      <c r="AN65" s="87" t="str">
        <f>IF(OR(AN46="",AN56=""),"",AN46+AN56)</f>
        <v/>
      </c>
      <c r="AO65" s="87" t="str">
        <f>IF(OR(AO46="",AO56=""),"",AO46+AO56)</f>
        <v/>
      </c>
      <c r="AP65" s="87" t="str">
        <f>IF(OR(AP46="",AP56=""),"",AP46+AP56)</f>
        <v/>
      </c>
      <c r="AQ65" s="87" t="str">
        <f t="shared" ref="AQ65:BO65" si="9">IF(OR(AQ46="",AQ56=""),"",AQ46+AQ56)</f>
        <v/>
      </c>
      <c r="AR65" s="87" t="str">
        <f t="shared" si="9"/>
        <v/>
      </c>
      <c r="AS65" s="87" t="str">
        <f t="shared" si="9"/>
        <v/>
      </c>
      <c r="AT65" s="87" t="str">
        <f t="shared" si="9"/>
        <v/>
      </c>
      <c r="AU65" s="87" t="str">
        <f t="shared" si="9"/>
        <v/>
      </c>
      <c r="AV65" s="87" t="str">
        <f t="shared" si="9"/>
        <v/>
      </c>
      <c r="AW65" s="87" t="str">
        <f t="shared" si="9"/>
        <v/>
      </c>
      <c r="AX65" s="87" t="str">
        <f t="shared" si="9"/>
        <v/>
      </c>
      <c r="AY65" s="87" t="str">
        <f t="shared" si="9"/>
        <v/>
      </c>
      <c r="AZ65" s="87" t="str">
        <f t="shared" si="9"/>
        <v/>
      </c>
      <c r="BA65" s="87" t="str">
        <f t="shared" si="9"/>
        <v/>
      </c>
      <c r="BB65" s="87" t="str">
        <f t="shared" si="9"/>
        <v/>
      </c>
      <c r="BC65" s="87" t="str">
        <f t="shared" si="9"/>
        <v/>
      </c>
      <c r="BD65" s="87" t="str">
        <f t="shared" si="9"/>
        <v/>
      </c>
      <c r="BE65" s="87" t="str">
        <f t="shared" si="9"/>
        <v/>
      </c>
      <c r="BF65" s="87" t="str">
        <f t="shared" si="9"/>
        <v/>
      </c>
      <c r="BG65" s="87" t="str">
        <f t="shared" si="9"/>
        <v/>
      </c>
      <c r="BH65" s="87" t="str">
        <f t="shared" si="9"/>
        <v/>
      </c>
      <c r="BI65" s="87" t="str">
        <f t="shared" si="9"/>
        <v/>
      </c>
      <c r="BJ65" s="87" t="str">
        <f t="shared" si="9"/>
        <v/>
      </c>
      <c r="BK65" s="87" t="str">
        <f t="shared" si="9"/>
        <v/>
      </c>
      <c r="BL65" s="87" t="str">
        <f t="shared" si="9"/>
        <v/>
      </c>
      <c r="BM65" s="87" t="str">
        <f t="shared" si="9"/>
        <v/>
      </c>
      <c r="BN65" s="87" t="str">
        <f t="shared" si="9"/>
        <v/>
      </c>
      <c r="BO65" s="87" t="str">
        <f t="shared" si="9"/>
        <v/>
      </c>
    </row>
    <row r="66" spans="1:67" ht="12.2" customHeight="1">
      <c r="B66" s="772">
        <f>B65+1</f>
        <v>21</v>
      </c>
      <c r="C66" s="60" t="s">
        <v>13</v>
      </c>
      <c r="D66" s="640"/>
      <c r="E66" s="812" t="s">
        <v>1315</v>
      </c>
      <c r="F66" s="838"/>
      <c r="G66" s="86" t="str">
        <f t="shared" ref="G66:AK66" si="10">IF(OR(G46="",G56="",G62=""),"",G46+G56+G62)</f>
        <v/>
      </c>
      <c r="H66" s="86" t="str">
        <f t="shared" si="10"/>
        <v/>
      </c>
      <c r="I66" s="86" t="str">
        <f t="shared" si="10"/>
        <v/>
      </c>
      <c r="J66" s="86" t="str">
        <f t="shared" si="10"/>
        <v/>
      </c>
      <c r="K66" s="86" t="str">
        <f t="shared" si="10"/>
        <v/>
      </c>
      <c r="L66" s="86" t="str">
        <f t="shared" si="10"/>
        <v/>
      </c>
      <c r="M66" s="86" t="str">
        <f t="shared" si="10"/>
        <v/>
      </c>
      <c r="N66" s="86" t="str">
        <f t="shared" si="10"/>
        <v/>
      </c>
      <c r="O66" s="86" t="str">
        <f t="shared" si="10"/>
        <v/>
      </c>
      <c r="P66" s="86" t="str">
        <f t="shared" si="10"/>
        <v/>
      </c>
      <c r="Q66" s="86" t="str">
        <f t="shared" si="10"/>
        <v/>
      </c>
      <c r="R66" s="86" t="str">
        <f t="shared" si="10"/>
        <v/>
      </c>
      <c r="S66" s="86" t="str">
        <f t="shared" si="10"/>
        <v/>
      </c>
      <c r="T66" s="86" t="str">
        <f t="shared" si="10"/>
        <v/>
      </c>
      <c r="U66" s="86" t="str">
        <f t="shared" si="10"/>
        <v/>
      </c>
      <c r="V66" s="86" t="str">
        <f t="shared" si="10"/>
        <v/>
      </c>
      <c r="W66" s="86" t="str">
        <f t="shared" si="10"/>
        <v/>
      </c>
      <c r="X66" s="86" t="str">
        <f t="shared" si="10"/>
        <v/>
      </c>
      <c r="Y66" s="86" t="str">
        <f t="shared" si="10"/>
        <v/>
      </c>
      <c r="Z66" s="86" t="str">
        <f t="shared" si="10"/>
        <v/>
      </c>
      <c r="AA66" s="86" t="str">
        <f t="shared" si="10"/>
        <v/>
      </c>
      <c r="AB66" s="86" t="str">
        <f t="shared" si="10"/>
        <v/>
      </c>
      <c r="AC66" s="86" t="str">
        <f t="shared" si="10"/>
        <v/>
      </c>
      <c r="AD66" s="86" t="str">
        <f t="shared" si="10"/>
        <v/>
      </c>
      <c r="AE66" s="86" t="str">
        <f t="shared" si="10"/>
        <v/>
      </c>
      <c r="AF66" s="86" t="str">
        <f t="shared" si="10"/>
        <v/>
      </c>
      <c r="AG66" s="86" t="str">
        <f t="shared" si="10"/>
        <v/>
      </c>
      <c r="AH66" s="86" t="str">
        <f t="shared" si="10"/>
        <v/>
      </c>
      <c r="AI66" s="86" t="str">
        <f t="shared" si="10"/>
        <v/>
      </c>
      <c r="AJ66" s="86" t="str">
        <f t="shared" si="10"/>
        <v/>
      </c>
      <c r="AK66" s="86" t="str">
        <f t="shared" si="10"/>
        <v/>
      </c>
      <c r="AL66" s="86" t="str">
        <f>IF(OR(AL46="",AL56="",AL62=""),"",AL46+AL56+AL62)</f>
        <v/>
      </c>
      <c r="AM66" s="86" t="str">
        <f>IF(OR(AM46="",AM56="",AM62=""),"",AM46+AM56+AM62)</f>
        <v/>
      </c>
      <c r="AN66" s="86" t="str">
        <f>IF(OR(AN46="",AN56="",AN62=""),"",AN46+AN56+AN62)</f>
        <v/>
      </c>
      <c r="AO66" s="86" t="str">
        <f>IF(OR(AO46="",AO56="",AO62=""),"",AO46+AO56+AO62)</f>
        <v/>
      </c>
      <c r="AP66" s="86" t="str">
        <f>IF(OR(AP46="",AP56="",AP62=""),"",AP46+AP56+AP62)</f>
        <v/>
      </c>
      <c r="AQ66" s="86" t="str">
        <f t="shared" ref="AQ66:BO66" si="11">IF(OR(AQ46="",AQ56="",AQ62=""),"",AQ46+AQ56+AQ62)</f>
        <v/>
      </c>
      <c r="AR66" s="86" t="str">
        <f t="shared" si="11"/>
        <v/>
      </c>
      <c r="AS66" s="86" t="str">
        <f t="shared" si="11"/>
        <v/>
      </c>
      <c r="AT66" s="86" t="str">
        <f t="shared" si="11"/>
        <v/>
      </c>
      <c r="AU66" s="86" t="str">
        <f t="shared" si="11"/>
        <v/>
      </c>
      <c r="AV66" s="86" t="str">
        <f t="shared" si="11"/>
        <v/>
      </c>
      <c r="AW66" s="86" t="str">
        <f t="shared" si="11"/>
        <v/>
      </c>
      <c r="AX66" s="86" t="str">
        <f t="shared" si="11"/>
        <v/>
      </c>
      <c r="AY66" s="86" t="str">
        <f t="shared" si="11"/>
        <v/>
      </c>
      <c r="AZ66" s="86" t="str">
        <f t="shared" si="11"/>
        <v/>
      </c>
      <c r="BA66" s="86" t="str">
        <f t="shared" si="11"/>
        <v/>
      </c>
      <c r="BB66" s="86" t="str">
        <f t="shared" si="11"/>
        <v/>
      </c>
      <c r="BC66" s="86" t="str">
        <f t="shared" si="11"/>
        <v/>
      </c>
      <c r="BD66" s="86" t="str">
        <f t="shared" si="11"/>
        <v/>
      </c>
      <c r="BE66" s="86" t="str">
        <f t="shared" si="11"/>
        <v/>
      </c>
      <c r="BF66" s="86" t="str">
        <f t="shared" si="11"/>
        <v/>
      </c>
      <c r="BG66" s="86" t="str">
        <f t="shared" si="11"/>
        <v/>
      </c>
      <c r="BH66" s="86" t="str">
        <f t="shared" si="11"/>
        <v/>
      </c>
      <c r="BI66" s="86" t="str">
        <f t="shared" si="11"/>
        <v/>
      </c>
      <c r="BJ66" s="86" t="str">
        <f t="shared" si="11"/>
        <v/>
      </c>
      <c r="BK66" s="86" t="str">
        <f t="shared" si="11"/>
        <v/>
      </c>
      <c r="BL66" s="86" t="str">
        <f t="shared" si="11"/>
        <v/>
      </c>
      <c r="BM66" s="86" t="str">
        <f t="shared" si="11"/>
        <v/>
      </c>
      <c r="BN66" s="86" t="str">
        <f t="shared" si="11"/>
        <v/>
      </c>
      <c r="BO66" s="86" t="str">
        <f t="shared" si="11"/>
        <v/>
      </c>
    </row>
    <row r="67" spans="1:67" ht="12.2" customHeight="1">
      <c r="B67" s="772" t="s">
        <v>278</v>
      </c>
      <c r="C67" s="204" t="s">
        <v>279</v>
      </c>
      <c r="D67" s="893"/>
      <c r="E67" s="812" t="s">
        <v>1315</v>
      </c>
      <c r="F67" s="838"/>
      <c r="G67" s="86" t="str">
        <f t="shared" ref="G67:AK67" si="12">IF(OR(G40="",G56="",G62=""),"",G40+G56+G62)</f>
        <v/>
      </c>
      <c r="H67" s="86" t="str">
        <f t="shared" si="12"/>
        <v/>
      </c>
      <c r="I67" s="86" t="str">
        <f t="shared" si="12"/>
        <v/>
      </c>
      <c r="J67" s="86" t="str">
        <f t="shared" si="12"/>
        <v/>
      </c>
      <c r="K67" s="86" t="str">
        <f t="shared" si="12"/>
        <v/>
      </c>
      <c r="L67" s="86" t="str">
        <f t="shared" si="12"/>
        <v/>
      </c>
      <c r="M67" s="86" t="str">
        <f t="shared" si="12"/>
        <v/>
      </c>
      <c r="N67" s="86" t="str">
        <f t="shared" si="12"/>
        <v/>
      </c>
      <c r="O67" s="86" t="str">
        <f t="shared" si="12"/>
        <v/>
      </c>
      <c r="P67" s="86" t="str">
        <f t="shared" si="12"/>
        <v/>
      </c>
      <c r="Q67" s="86" t="str">
        <f t="shared" si="12"/>
        <v/>
      </c>
      <c r="R67" s="86" t="str">
        <f t="shared" si="12"/>
        <v/>
      </c>
      <c r="S67" s="86" t="str">
        <f t="shared" si="12"/>
        <v/>
      </c>
      <c r="T67" s="86" t="str">
        <f t="shared" si="12"/>
        <v/>
      </c>
      <c r="U67" s="86" t="str">
        <f t="shared" si="12"/>
        <v/>
      </c>
      <c r="V67" s="86" t="str">
        <f t="shared" si="12"/>
        <v/>
      </c>
      <c r="W67" s="86" t="str">
        <f t="shared" si="12"/>
        <v/>
      </c>
      <c r="X67" s="86" t="str">
        <f t="shared" si="12"/>
        <v/>
      </c>
      <c r="Y67" s="86" t="str">
        <f t="shared" si="12"/>
        <v/>
      </c>
      <c r="Z67" s="86" t="str">
        <f t="shared" si="12"/>
        <v/>
      </c>
      <c r="AA67" s="86" t="str">
        <f t="shared" si="12"/>
        <v/>
      </c>
      <c r="AB67" s="86" t="str">
        <f t="shared" si="12"/>
        <v/>
      </c>
      <c r="AC67" s="86" t="str">
        <f t="shared" si="12"/>
        <v/>
      </c>
      <c r="AD67" s="86" t="str">
        <f t="shared" si="12"/>
        <v/>
      </c>
      <c r="AE67" s="86" t="str">
        <f t="shared" si="12"/>
        <v/>
      </c>
      <c r="AF67" s="86" t="str">
        <f t="shared" si="12"/>
        <v/>
      </c>
      <c r="AG67" s="86" t="str">
        <f t="shared" si="12"/>
        <v/>
      </c>
      <c r="AH67" s="86" t="str">
        <f t="shared" si="12"/>
        <v/>
      </c>
      <c r="AI67" s="86" t="str">
        <f t="shared" si="12"/>
        <v/>
      </c>
      <c r="AJ67" s="86" t="str">
        <f t="shared" si="12"/>
        <v/>
      </c>
      <c r="AK67" s="86" t="str">
        <f t="shared" si="12"/>
        <v/>
      </c>
      <c r="AL67" s="86" t="str">
        <f>IF(OR(AL40="",AL56="",AL62=""),"",AL40+AL56+AL62)</f>
        <v/>
      </c>
      <c r="AM67" s="86" t="str">
        <f>IF(OR(AM40="",AM56="",AM62=""),"",AM40+AM56+AM62)</f>
        <v/>
      </c>
      <c r="AN67" s="86" t="str">
        <f>IF(OR(AN40="",AN56="",AN62=""),"",AN40+AN56+AN62)</f>
        <v/>
      </c>
      <c r="AO67" s="86" t="str">
        <f>IF(OR(AO40="",AO56="",AO62=""),"",AO40+AO56+AO62)</f>
        <v/>
      </c>
      <c r="AP67" s="86" t="str">
        <f>IF(OR(AP40="",AP56="",AP62=""),"",AP40+AP56+AP62)</f>
        <v/>
      </c>
      <c r="AQ67" s="86" t="str">
        <f t="shared" ref="AQ67:BO67" si="13">IF(OR(AQ40="",AQ56="",AQ62=""),"",AQ40+AQ56+AQ62)</f>
        <v/>
      </c>
      <c r="AR67" s="86" t="str">
        <f t="shared" si="13"/>
        <v/>
      </c>
      <c r="AS67" s="86" t="str">
        <f t="shared" si="13"/>
        <v/>
      </c>
      <c r="AT67" s="86" t="str">
        <f t="shared" si="13"/>
        <v/>
      </c>
      <c r="AU67" s="86" t="str">
        <f t="shared" si="13"/>
        <v/>
      </c>
      <c r="AV67" s="86" t="str">
        <f t="shared" si="13"/>
        <v/>
      </c>
      <c r="AW67" s="86" t="str">
        <f t="shared" si="13"/>
        <v/>
      </c>
      <c r="AX67" s="86" t="str">
        <f t="shared" si="13"/>
        <v/>
      </c>
      <c r="AY67" s="86" t="str">
        <f t="shared" si="13"/>
        <v/>
      </c>
      <c r="AZ67" s="86" t="str">
        <f t="shared" si="13"/>
        <v/>
      </c>
      <c r="BA67" s="86" t="str">
        <f t="shared" si="13"/>
        <v/>
      </c>
      <c r="BB67" s="86" t="str">
        <f t="shared" si="13"/>
        <v/>
      </c>
      <c r="BC67" s="86" t="str">
        <f t="shared" si="13"/>
        <v/>
      </c>
      <c r="BD67" s="86" t="str">
        <f t="shared" si="13"/>
        <v/>
      </c>
      <c r="BE67" s="86" t="str">
        <f t="shared" si="13"/>
        <v/>
      </c>
      <c r="BF67" s="86" t="str">
        <f t="shared" si="13"/>
        <v/>
      </c>
      <c r="BG67" s="86" t="str">
        <f t="shared" si="13"/>
        <v/>
      </c>
      <c r="BH67" s="86" t="str">
        <f t="shared" si="13"/>
        <v/>
      </c>
      <c r="BI67" s="86" t="str">
        <f t="shared" si="13"/>
        <v/>
      </c>
      <c r="BJ67" s="86" t="str">
        <f t="shared" si="13"/>
        <v/>
      </c>
      <c r="BK67" s="86" t="str">
        <f t="shared" si="13"/>
        <v/>
      </c>
      <c r="BL67" s="86" t="str">
        <f t="shared" si="13"/>
        <v/>
      </c>
      <c r="BM67" s="86" t="str">
        <f t="shared" si="13"/>
        <v/>
      </c>
      <c r="BN67" s="86" t="str">
        <f t="shared" si="13"/>
        <v/>
      </c>
      <c r="BO67" s="86" t="str">
        <f t="shared" si="13"/>
        <v/>
      </c>
    </row>
    <row r="68" spans="1:67" ht="12.2" customHeight="1">
      <c r="B68" s="851" t="s">
        <v>747</v>
      </c>
      <c r="C68" s="60" t="s">
        <v>1101</v>
      </c>
      <c r="D68" s="640"/>
      <c r="E68" s="667" t="s">
        <v>1315</v>
      </c>
      <c r="F68" s="838"/>
      <c r="G68" s="86" t="str">
        <f>IF(OR(G40="",G40=0,G209="n. appl."),"n. appl.",G40/G209)</f>
        <v>n. appl.</v>
      </c>
      <c r="H68" s="86" t="str">
        <f t="shared" ref="H68:BO68" si="14">IF(OR(H40="",H40=0,H209="n. appl."),"n. appl.",H40/H209)</f>
        <v>n. appl.</v>
      </c>
      <c r="I68" s="86" t="str">
        <f t="shared" si="14"/>
        <v>n. appl.</v>
      </c>
      <c r="J68" s="86" t="str">
        <f t="shared" si="14"/>
        <v>n. appl.</v>
      </c>
      <c r="K68" s="86" t="str">
        <f t="shared" si="14"/>
        <v>n. appl.</v>
      </c>
      <c r="L68" s="86" t="str">
        <f t="shared" si="14"/>
        <v>n. appl.</v>
      </c>
      <c r="M68" s="86" t="str">
        <f t="shared" si="14"/>
        <v>n. appl.</v>
      </c>
      <c r="N68" s="86" t="str">
        <f t="shared" si="14"/>
        <v>n. appl.</v>
      </c>
      <c r="O68" s="86" t="str">
        <f t="shared" si="14"/>
        <v>n. appl.</v>
      </c>
      <c r="P68" s="86" t="str">
        <f t="shared" si="14"/>
        <v>n. appl.</v>
      </c>
      <c r="Q68" s="86" t="str">
        <f t="shared" si="14"/>
        <v>n. appl.</v>
      </c>
      <c r="R68" s="86" t="str">
        <f t="shared" si="14"/>
        <v>n. appl.</v>
      </c>
      <c r="S68" s="86" t="str">
        <f t="shared" si="14"/>
        <v>n. appl.</v>
      </c>
      <c r="T68" s="86" t="str">
        <f t="shared" si="14"/>
        <v>n. appl.</v>
      </c>
      <c r="U68" s="86" t="str">
        <f t="shared" si="14"/>
        <v>n. appl.</v>
      </c>
      <c r="V68" s="86" t="str">
        <f t="shared" si="14"/>
        <v>n. appl.</v>
      </c>
      <c r="W68" s="86" t="str">
        <f t="shared" si="14"/>
        <v>n. appl.</v>
      </c>
      <c r="X68" s="86" t="str">
        <f t="shared" si="14"/>
        <v>n. appl.</v>
      </c>
      <c r="Y68" s="86" t="str">
        <f t="shared" si="14"/>
        <v>n. appl.</v>
      </c>
      <c r="Z68" s="86" t="str">
        <f t="shared" si="14"/>
        <v>n. appl.</v>
      </c>
      <c r="AA68" s="86" t="str">
        <f t="shared" si="14"/>
        <v>n. appl.</v>
      </c>
      <c r="AB68" s="86" t="str">
        <f t="shared" si="14"/>
        <v>n. appl.</v>
      </c>
      <c r="AC68" s="86" t="str">
        <f t="shared" si="14"/>
        <v>n. appl.</v>
      </c>
      <c r="AD68" s="86" t="str">
        <f t="shared" si="14"/>
        <v>n. appl.</v>
      </c>
      <c r="AE68" s="86" t="str">
        <f t="shared" si="14"/>
        <v>n. appl.</v>
      </c>
      <c r="AF68" s="86" t="str">
        <f t="shared" si="14"/>
        <v>n. appl.</v>
      </c>
      <c r="AG68" s="86" t="str">
        <f t="shared" si="14"/>
        <v>n. appl.</v>
      </c>
      <c r="AH68" s="86" t="str">
        <f t="shared" si="14"/>
        <v>n. appl.</v>
      </c>
      <c r="AI68" s="86" t="str">
        <f t="shared" si="14"/>
        <v>n. appl.</v>
      </c>
      <c r="AJ68" s="86" t="str">
        <f t="shared" si="14"/>
        <v>n. appl.</v>
      </c>
      <c r="AK68" s="86" t="str">
        <f t="shared" si="14"/>
        <v>n. appl.</v>
      </c>
      <c r="AL68" s="86" t="str">
        <f t="shared" si="14"/>
        <v>n. appl.</v>
      </c>
      <c r="AM68" s="86" t="str">
        <f t="shared" si="14"/>
        <v>n. appl.</v>
      </c>
      <c r="AN68" s="86" t="str">
        <f t="shared" si="14"/>
        <v>n. appl.</v>
      </c>
      <c r="AO68" s="86" t="str">
        <f t="shared" si="14"/>
        <v>n. appl.</v>
      </c>
      <c r="AP68" s="86" t="str">
        <f t="shared" si="14"/>
        <v>n. appl.</v>
      </c>
      <c r="AQ68" s="86" t="str">
        <f t="shared" si="14"/>
        <v>n. appl.</v>
      </c>
      <c r="AR68" s="86" t="str">
        <f t="shared" si="14"/>
        <v>n. appl.</v>
      </c>
      <c r="AS68" s="86" t="str">
        <f t="shared" si="14"/>
        <v>n. appl.</v>
      </c>
      <c r="AT68" s="86" t="str">
        <f t="shared" si="14"/>
        <v>n. appl.</v>
      </c>
      <c r="AU68" s="86" t="str">
        <f t="shared" si="14"/>
        <v>n. appl.</v>
      </c>
      <c r="AV68" s="86" t="str">
        <f t="shared" si="14"/>
        <v>n. appl.</v>
      </c>
      <c r="AW68" s="86" t="str">
        <f t="shared" si="14"/>
        <v>n. appl.</v>
      </c>
      <c r="AX68" s="86" t="str">
        <f t="shared" si="14"/>
        <v>n. appl.</v>
      </c>
      <c r="AY68" s="86" t="str">
        <f t="shared" si="14"/>
        <v>n. appl.</v>
      </c>
      <c r="AZ68" s="86" t="str">
        <f t="shared" si="14"/>
        <v>n. appl.</v>
      </c>
      <c r="BA68" s="86" t="str">
        <f t="shared" si="14"/>
        <v>n. appl.</v>
      </c>
      <c r="BB68" s="86" t="str">
        <f t="shared" si="14"/>
        <v>n. appl.</v>
      </c>
      <c r="BC68" s="86" t="str">
        <f t="shared" si="14"/>
        <v>n. appl.</v>
      </c>
      <c r="BD68" s="86" t="str">
        <f t="shared" si="14"/>
        <v>n. appl.</v>
      </c>
      <c r="BE68" s="86" t="str">
        <f t="shared" si="14"/>
        <v>n. appl.</v>
      </c>
      <c r="BF68" s="86" t="str">
        <f t="shared" si="14"/>
        <v>n. appl.</v>
      </c>
      <c r="BG68" s="86" t="str">
        <f t="shared" si="14"/>
        <v>n. appl.</v>
      </c>
      <c r="BH68" s="86" t="str">
        <f t="shared" si="14"/>
        <v>n. appl.</v>
      </c>
      <c r="BI68" s="86" t="str">
        <f t="shared" si="14"/>
        <v>n. appl.</v>
      </c>
      <c r="BJ68" s="86" t="str">
        <f t="shared" si="14"/>
        <v>n. appl.</v>
      </c>
      <c r="BK68" s="86" t="str">
        <f t="shared" si="14"/>
        <v>n. appl.</v>
      </c>
      <c r="BL68" s="86" t="str">
        <f t="shared" si="14"/>
        <v>n. appl.</v>
      </c>
      <c r="BM68" s="86" t="str">
        <f t="shared" si="14"/>
        <v>n. appl.</v>
      </c>
      <c r="BN68" s="86" t="str">
        <f t="shared" si="14"/>
        <v>n. appl.</v>
      </c>
      <c r="BO68" s="86" t="str">
        <f t="shared" si="14"/>
        <v>n. appl.</v>
      </c>
    </row>
    <row r="69" spans="1:67">
      <c r="G69" s="856"/>
      <c r="H69" s="856"/>
      <c r="I69" s="856"/>
      <c r="J69" s="856"/>
      <c r="K69" s="856"/>
      <c r="L69" s="856"/>
      <c r="M69" s="856"/>
      <c r="N69" s="856"/>
      <c r="O69" s="856"/>
      <c r="P69" s="856"/>
      <c r="Q69" s="856"/>
      <c r="R69" s="856"/>
      <c r="S69" s="856"/>
      <c r="T69" s="856"/>
      <c r="U69" s="856"/>
      <c r="V69" s="856"/>
      <c r="W69" s="856"/>
      <c r="X69" s="856"/>
      <c r="Y69" s="856"/>
      <c r="Z69" s="856"/>
      <c r="AA69" s="856"/>
      <c r="AB69" s="856"/>
      <c r="AC69" s="856"/>
      <c r="AD69" s="856"/>
      <c r="AE69" s="856"/>
      <c r="AF69" s="856"/>
      <c r="AG69" s="856"/>
      <c r="AH69" s="856"/>
      <c r="AI69" s="856"/>
      <c r="AJ69" s="856"/>
      <c r="AK69" s="856"/>
      <c r="AL69" s="856"/>
      <c r="AM69" s="856"/>
      <c r="AN69" s="856"/>
      <c r="AO69" s="856"/>
      <c r="AP69" s="856"/>
      <c r="AQ69" s="856"/>
      <c r="AR69" s="856"/>
      <c r="AS69" s="856"/>
      <c r="AT69" s="856"/>
      <c r="AU69" s="856"/>
      <c r="AV69" s="856"/>
      <c r="AW69" s="856"/>
      <c r="AX69" s="856"/>
      <c r="AY69" s="856"/>
      <c r="AZ69" s="856"/>
      <c r="BA69" s="856"/>
      <c r="BB69" s="856"/>
      <c r="BC69" s="856"/>
      <c r="BD69" s="856"/>
      <c r="BE69" s="856"/>
      <c r="BF69" s="856"/>
      <c r="BG69" s="856"/>
      <c r="BH69" s="856"/>
      <c r="BI69" s="856"/>
      <c r="BJ69" s="856"/>
      <c r="BK69" s="856"/>
      <c r="BL69" s="856"/>
      <c r="BM69" s="856"/>
      <c r="BN69" s="856"/>
      <c r="BO69" s="856"/>
    </row>
    <row r="70" spans="1:67" ht="13.5" hidden="1" outlineLevel="1" thickBot="1">
      <c r="B70" s="17" t="s">
        <v>420</v>
      </c>
      <c r="C70" s="781"/>
      <c r="D70" s="781"/>
      <c r="E70" s="791"/>
      <c r="F70" s="791"/>
      <c r="G70" s="147">
        <f t="shared" ref="G70:BO70" si="15">G$7</f>
        <v>1990</v>
      </c>
      <c r="H70" s="147">
        <f t="shared" si="15"/>
        <v>1991</v>
      </c>
      <c r="I70" s="147">
        <f t="shared" si="15"/>
        <v>1992</v>
      </c>
      <c r="J70" s="147">
        <f t="shared" si="15"/>
        <v>1993</v>
      </c>
      <c r="K70" s="147">
        <f t="shared" si="15"/>
        <v>1994</v>
      </c>
      <c r="L70" s="147">
        <f t="shared" si="15"/>
        <v>1995</v>
      </c>
      <c r="M70" s="147">
        <f t="shared" si="15"/>
        <v>1996</v>
      </c>
      <c r="N70" s="147">
        <f t="shared" si="15"/>
        <v>1997</v>
      </c>
      <c r="O70" s="147">
        <f t="shared" si="15"/>
        <v>1998</v>
      </c>
      <c r="P70" s="147">
        <f t="shared" si="15"/>
        <v>1999</v>
      </c>
      <c r="Q70" s="147">
        <f t="shared" si="15"/>
        <v>2000</v>
      </c>
      <c r="R70" s="147">
        <f t="shared" si="15"/>
        <v>2001</v>
      </c>
      <c r="S70" s="147">
        <f t="shared" si="15"/>
        <v>2002</v>
      </c>
      <c r="T70" s="147">
        <f t="shared" si="15"/>
        <v>2003</v>
      </c>
      <c r="U70" s="147">
        <f t="shared" si="15"/>
        <v>2004</v>
      </c>
      <c r="V70" s="147">
        <f t="shared" si="15"/>
        <v>2005</v>
      </c>
      <c r="W70" s="147">
        <f t="shared" si="15"/>
        <v>2006</v>
      </c>
      <c r="X70" s="147">
        <f t="shared" si="15"/>
        <v>2007</v>
      </c>
      <c r="Y70" s="147">
        <f t="shared" si="15"/>
        <v>2008</v>
      </c>
      <c r="Z70" s="147">
        <f t="shared" si="15"/>
        <v>2009</v>
      </c>
      <c r="AA70" s="147">
        <f t="shared" si="15"/>
        <v>2010</v>
      </c>
      <c r="AB70" s="147">
        <f t="shared" si="15"/>
        <v>2011</v>
      </c>
      <c r="AC70" s="147">
        <f t="shared" si="15"/>
        <v>2012</v>
      </c>
      <c r="AD70" s="147">
        <f t="shared" si="15"/>
        <v>2013</v>
      </c>
      <c r="AE70" s="147">
        <f t="shared" si="15"/>
        <v>2014</v>
      </c>
      <c r="AF70" s="147">
        <f t="shared" si="15"/>
        <v>2015</v>
      </c>
      <c r="AG70" s="147">
        <f t="shared" si="15"/>
        <v>2016</v>
      </c>
      <c r="AH70" s="147">
        <f t="shared" si="15"/>
        <v>2017</v>
      </c>
      <c r="AI70" s="147">
        <f t="shared" si="15"/>
        <v>2018</v>
      </c>
      <c r="AJ70" s="147">
        <f t="shared" si="15"/>
        <v>2019</v>
      </c>
      <c r="AK70" s="147">
        <f t="shared" si="15"/>
        <v>2020</v>
      </c>
      <c r="AL70" s="147">
        <f t="shared" si="15"/>
        <v>2021</v>
      </c>
      <c r="AM70" s="147">
        <f t="shared" si="15"/>
        <v>2022</v>
      </c>
      <c r="AN70" s="147">
        <f t="shared" si="15"/>
        <v>2023</v>
      </c>
      <c r="AO70" s="147">
        <f t="shared" si="15"/>
        <v>2024</v>
      </c>
      <c r="AP70" s="147">
        <f t="shared" si="15"/>
        <v>2025</v>
      </c>
      <c r="AQ70" s="147">
        <f t="shared" si="15"/>
        <v>2026</v>
      </c>
      <c r="AR70" s="147">
        <f t="shared" si="15"/>
        <v>2027</v>
      </c>
      <c r="AS70" s="147">
        <f t="shared" si="15"/>
        <v>2028</v>
      </c>
      <c r="AT70" s="147">
        <f t="shared" si="15"/>
        <v>2029</v>
      </c>
      <c r="AU70" s="147">
        <f t="shared" si="15"/>
        <v>2030</v>
      </c>
      <c r="AV70" s="147">
        <f t="shared" si="15"/>
        <v>2031</v>
      </c>
      <c r="AW70" s="147">
        <f t="shared" si="15"/>
        <v>2032</v>
      </c>
      <c r="AX70" s="147">
        <f t="shared" si="15"/>
        <v>2033</v>
      </c>
      <c r="AY70" s="147">
        <f t="shared" si="15"/>
        <v>2034</v>
      </c>
      <c r="AZ70" s="147">
        <f t="shared" si="15"/>
        <v>2035</v>
      </c>
      <c r="BA70" s="147">
        <f t="shared" si="15"/>
        <v>2036</v>
      </c>
      <c r="BB70" s="147">
        <f t="shared" si="15"/>
        <v>2037</v>
      </c>
      <c r="BC70" s="147">
        <f t="shared" si="15"/>
        <v>2038</v>
      </c>
      <c r="BD70" s="147">
        <f t="shared" si="15"/>
        <v>2039</v>
      </c>
      <c r="BE70" s="147">
        <f t="shared" si="15"/>
        <v>2040</v>
      </c>
      <c r="BF70" s="147">
        <f t="shared" si="15"/>
        <v>2041</v>
      </c>
      <c r="BG70" s="147">
        <f t="shared" si="15"/>
        <v>2042</v>
      </c>
      <c r="BH70" s="147">
        <f t="shared" si="15"/>
        <v>2043</v>
      </c>
      <c r="BI70" s="147">
        <f t="shared" si="15"/>
        <v>2044</v>
      </c>
      <c r="BJ70" s="147">
        <f t="shared" si="15"/>
        <v>2045</v>
      </c>
      <c r="BK70" s="147">
        <f t="shared" si="15"/>
        <v>2046</v>
      </c>
      <c r="BL70" s="147">
        <f t="shared" si="15"/>
        <v>2047</v>
      </c>
      <c r="BM70" s="147">
        <f t="shared" si="15"/>
        <v>2048</v>
      </c>
      <c r="BN70" s="147">
        <f t="shared" si="15"/>
        <v>2049</v>
      </c>
      <c r="BO70" s="147">
        <f t="shared" si="15"/>
        <v>2050</v>
      </c>
    </row>
    <row r="71" spans="1:67" hidden="1" outlineLevel="1">
      <c r="B71" s="772">
        <v>22</v>
      </c>
      <c r="C71" s="792" t="s">
        <v>792</v>
      </c>
      <c r="D71" s="793"/>
      <c r="E71" s="812" t="s">
        <v>1386</v>
      </c>
      <c r="F71" s="838"/>
      <c r="G71" s="973">
        <v>0</v>
      </c>
      <c r="H71" s="973">
        <v>0</v>
      </c>
      <c r="I71" s="973">
        <v>0</v>
      </c>
      <c r="J71" s="973">
        <v>0</v>
      </c>
      <c r="K71" s="973">
        <v>0</v>
      </c>
      <c r="L71" s="973">
        <v>0</v>
      </c>
      <c r="M71" s="973">
        <v>0</v>
      </c>
      <c r="N71" s="973">
        <v>0</v>
      </c>
      <c r="O71" s="973">
        <v>0</v>
      </c>
      <c r="P71" s="973">
        <v>0</v>
      </c>
      <c r="Q71" s="973">
        <v>0</v>
      </c>
      <c r="R71" s="973">
        <v>0</v>
      </c>
      <c r="S71" s="973">
        <v>0</v>
      </c>
      <c r="T71" s="973">
        <v>0</v>
      </c>
      <c r="U71" s="973">
        <v>0</v>
      </c>
      <c r="V71" s="973">
        <v>0</v>
      </c>
      <c r="W71" s="973">
        <v>0</v>
      </c>
      <c r="X71" s="973">
        <v>0</v>
      </c>
      <c r="Y71" s="973">
        <v>0</v>
      </c>
      <c r="Z71" s="973">
        <v>0</v>
      </c>
      <c r="AA71" s="973">
        <v>0</v>
      </c>
      <c r="AB71" s="973">
        <v>0</v>
      </c>
      <c r="AC71" s="973">
        <v>0</v>
      </c>
      <c r="AD71" s="973">
        <v>0</v>
      </c>
      <c r="AE71" s="973">
        <v>0</v>
      </c>
      <c r="AF71" s="973">
        <v>0</v>
      </c>
      <c r="AG71" s="973">
        <v>0</v>
      </c>
      <c r="AH71" s="973">
        <v>0</v>
      </c>
      <c r="AI71" s="973">
        <v>0</v>
      </c>
      <c r="AJ71" s="973">
        <v>0</v>
      </c>
      <c r="AK71" s="973">
        <v>0</v>
      </c>
      <c r="AL71" s="973">
        <v>0</v>
      </c>
      <c r="AM71" s="973">
        <v>0</v>
      </c>
      <c r="AN71" s="973">
        <v>0</v>
      </c>
      <c r="AO71" s="973">
        <v>0</v>
      </c>
      <c r="AP71" s="973">
        <v>0</v>
      </c>
      <c r="AQ71" s="973">
        <v>0</v>
      </c>
      <c r="AR71" s="973">
        <v>0</v>
      </c>
      <c r="AS71" s="973">
        <v>0</v>
      </c>
      <c r="AT71" s="973">
        <v>0</v>
      </c>
      <c r="AU71" s="973">
        <v>0</v>
      </c>
      <c r="AV71" s="973">
        <v>0</v>
      </c>
      <c r="AW71" s="973">
        <v>0</v>
      </c>
      <c r="AX71" s="973">
        <v>0</v>
      </c>
      <c r="AY71" s="973">
        <v>0</v>
      </c>
      <c r="AZ71" s="973">
        <v>0</v>
      </c>
      <c r="BA71" s="973">
        <v>0</v>
      </c>
      <c r="BB71" s="973">
        <v>0</v>
      </c>
      <c r="BC71" s="973">
        <v>0</v>
      </c>
      <c r="BD71" s="973">
        <v>0</v>
      </c>
      <c r="BE71" s="973">
        <v>0</v>
      </c>
      <c r="BF71" s="973">
        <v>0</v>
      </c>
      <c r="BG71" s="973">
        <v>0</v>
      </c>
      <c r="BH71" s="973">
        <v>0</v>
      </c>
      <c r="BI71" s="973">
        <v>0</v>
      </c>
      <c r="BJ71" s="973">
        <v>0</v>
      </c>
      <c r="BK71" s="973">
        <v>0</v>
      </c>
      <c r="BL71" s="973">
        <v>0</v>
      </c>
      <c r="BM71" s="973">
        <v>0</v>
      </c>
      <c r="BN71" s="973">
        <v>0</v>
      </c>
      <c r="BO71" s="973">
        <v>0</v>
      </c>
    </row>
    <row r="72" spans="1:67" hidden="1" outlineLevel="1">
      <c r="B72" s="772">
        <f>B71+1</f>
        <v>23</v>
      </c>
      <c r="C72" s="725" t="s">
        <v>1335</v>
      </c>
      <c r="D72" s="701"/>
      <c r="E72" s="812" t="s">
        <v>1386</v>
      </c>
      <c r="F72" s="838"/>
      <c r="G72" s="973">
        <v>0</v>
      </c>
      <c r="H72" s="973">
        <v>0</v>
      </c>
      <c r="I72" s="973">
        <v>0</v>
      </c>
      <c r="J72" s="973">
        <v>0</v>
      </c>
      <c r="K72" s="973">
        <v>0</v>
      </c>
      <c r="L72" s="973">
        <v>0</v>
      </c>
      <c r="M72" s="973">
        <v>0</v>
      </c>
      <c r="N72" s="973">
        <v>0</v>
      </c>
      <c r="O72" s="973">
        <v>0</v>
      </c>
      <c r="P72" s="973">
        <v>0</v>
      </c>
      <c r="Q72" s="973">
        <v>0</v>
      </c>
      <c r="R72" s="973">
        <v>0</v>
      </c>
      <c r="S72" s="973">
        <v>0</v>
      </c>
      <c r="T72" s="973">
        <v>0</v>
      </c>
      <c r="U72" s="973">
        <v>0</v>
      </c>
      <c r="V72" s="973">
        <v>0</v>
      </c>
      <c r="W72" s="973">
        <v>0</v>
      </c>
      <c r="X72" s="973">
        <v>0</v>
      </c>
      <c r="Y72" s="973">
        <v>0</v>
      </c>
      <c r="Z72" s="973">
        <v>0</v>
      </c>
      <c r="AA72" s="973">
        <v>0</v>
      </c>
      <c r="AB72" s="973">
        <v>0</v>
      </c>
      <c r="AC72" s="973">
        <v>0</v>
      </c>
      <c r="AD72" s="973">
        <v>0</v>
      </c>
      <c r="AE72" s="973">
        <v>0</v>
      </c>
      <c r="AF72" s="973">
        <v>0</v>
      </c>
      <c r="AG72" s="973">
        <v>0</v>
      </c>
      <c r="AH72" s="973">
        <v>0</v>
      </c>
      <c r="AI72" s="973">
        <v>0</v>
      </c>
      <c r="AJ72" s="973">
        <v>0</v>
      </c>
      <c r="AK72" s="973">
        <v>0</v>
      </c>
      <c r="AL72" s="973">
        <v>0</v>
      </c>
      <c r="AM72" s="973">
        <v>0</v>
      </c>
      <c r="AN72" s="973">
        <v>0</v>
      </c>
      <c r="AO72" s="973">
        <v>0</v>
      </c>
      <c r="AP72" s="973">
        <v>0</v>
      </c>
      <c r="AQ72" s="973">
        <v>0</v>
      </c>
      <c r="AR72" s="973">
        <v>0</v>
      </c>
      <c r="AS72" s="973">
        <v>0</v>
      </c>
      <c r="AT72" s="973">
        <v>0</v>
      </c>
      <c r="AU72" s="973">
        <v>0</v>
      </c>
      <c r="AV72" s="973">
        <v>0</v>
      </c>
      <c r="AW72" s="973">
        <v>0</v>
      </c>
      <c r="AX72" s="973">
        <v>0</v>
      </c>
      <c r="AY72" s="973">
        <v>0</v>
      </c>
      <c r="AZ72" s="973">
        <v>0</v>
      </c>
      <c r="BA72" s="973">
        <v>0</v>
      </c>
      <c r="BB72" s="973">
        <v>0</v>
      </c>
      <c r="BC72" s="973">
        <v>0</v>
      </c>
      <c r="BD72" s="973">
        <v>0</v>
      </c>
      <c r="BE72" s="973">
        <v>0</v>
      </c>
      <c r="BF72" s="973">
        <v>0</v>
      </c>
      <c r="BG72" s="973">
        <v>0</v>
      </c>
      <c r="BH72" s="973">
        <v>0</v>
      </c>
      <c r="BI72" s="973">
        <v>0</v>
      </c>
      <c r="BJ72" s="973">
        <v>0</v>
      </c>
      <c r="BK72" s="973">
        <v>0</v>
      </c>
      <c r="BL72" s="973">
        <v>0</v>
      </c>
      <c r="BM72" s="973">
        <v>0</v>
      </c>
      <c r="BN72" s="973">
        <v>0</v>
      </c>
      <c r="BO72" s="973">
        <v>0</v>
      </c>
    </row>
    <row r="73" spans="1:67" hidden="1" outlineLevel="1">
      <c r="B73" s="772">
        <f>B72+1</f>
        <v>24</v>
      </c>
      <c r="C73" s="60" t="s">
        <v>492</v>
      </c>
      <c r="D73" s="701"/>
      <c r="E73" s="812" t="s">
        <v>430</v>
      </c>
      <c r="F73" s="838"/>
      <c r="G73" s="974">
        <v>0</v>
      </c>
      <c r="H73" s="974">
        <v>0</v>
      </c>
      <c r="I73" s="974">
        <v>0</v>
      </c>
      <c r="J73" s="974">
        <v>0</v>
      </c>
      <c r="K73" s="974">
        <v>0</v>
      </c>
      <c r="L73" s="974">
        <v>0</v>
      </c>
      <c r="M73" s="974">
        <v>0</v>
      </c>
      <c r="N73" s="974">
        <v>0</v>
      </c>
      <c r="O73" s="974">
        <v>0</v>
      </c>
      <c r="P73" s="974">
        <v>0</v>
      </c>
      <c r="Q73" s="974">
        <v>0</v>
      </c>
      <c r="R73" s="974">
        <v>0</v>
      </c>
      <c r="S73" s="974">
        <v>0</v>
      </c>
      <c r="T73" s="974">
        <v>0</v>
      </c>
      <c r="U73" s="974">
        <v>0</v>
      </c>
      <c r="V73" s="974">
        <v>0</v>
      </c>
      <c r="W73" s="974">
        <v>0</v>
      </c>
      <c r="X73" s="974">
        <v>0</v>
      </c>
      <c r="Y73" s="974">
        <v>0</v>
      </c>
      <c r="Z73" s="974">
        <v>0</v>
      </c>
      <c r="AA73" s="974">
        <v>0</v>
      </c>
      <c r="AB73" s="974">
        <v>0</v>
      </c>
      <c r="AC73" s="974">
        <v>0</v>
      </c>
      <c r="AD73" s="974">
        <v>0</v>
      </c>
      <c r="AE73" s="974">
        <v>0</v>
      </c>
      <c r="AF73" s="974">
        <v>0</v>
      </c>
      <c r="AG73" s="974">
        <v>0</v>
      </c>
      <c r="AH73" s="974">
        <v>0</v>
      </c>
      <c r="AI73" s="974">
        <v>0</v>
      </c>
      <c r="AJ73" s="974">
        <v>0</v>
      </c>
      <c r="AK73" s="974">
        <v>0</v>
      </c>
      <c r="AL73" s="974">
        <v>0</v>
      </c>
      <c r="AM73" s="974">
        <v>0</v>
      </c>
      <c r="AN73" s="974">
        <v>0</v>
      </c>
      <c r="AO73" s="974">
        <v>0</v>
      </c>
      <c r="AP73" s="974">
        <v>0</v>
      </c>
      <c r="AQ73" s="974">
        <v>0</v>
      </c>
      <c r="AR73" s="974">
        <v>0</v>
      </c>
      <c r="AS73" s="974">
        <v>0</v>
      </c>
      <c r="AT73" s="974">
        <v>0</v>
      </c>
      <c r="AU73" s="974">
        <v>0</v>
      </c>
      <c r="AV73" s="974">
        <v>0</v>
      </c>
      <c r="AW73" s="974">
        <v>0</v>
      </c>
      <c r="AX73" s="974">
        <v>0</v>
      </c>
      <c r="AY73" s="974">
        <v>0</v>
      </c>
      <c r="AZ73" s="974">
        <v>0</v>
      </c>
      <c r="BA73" s="974">
        <v>0</v>
      </c>
      <c r="BB73" s="974">
        <v>0</v>
      </c>
      <c r="BC73" s="974">
        <v>0</v>
      </c>
      <c r="BD73" s="974">
        <v>0</v>
      </c>
      <c r="BE73" s="974">
        <v>0</v>
      </c>
      <c r="BF73" s="974">
        <v>0</v>
      </c>
      <c r="BG73" s="974">
        <v>0</v>
      </c>
      <c r="BH73" s="974">
        <v>0</v>
      </c>
      <c r="BI73" s="974">
        <v>0</v>
      </c>
      <c r="BJ73" s="974">
        <v>0</v>
      </c>
      <c r="BK73" s="974">
        <v>0</v>
      </c>
      <c r="BL73" s="974">
        <v>0</v>
      </c>
      <c r="BM73" s="974">
        <v>0</v>
      </c>
      <c r="BN73" s="974">
        <v>0</v>
      </c>
      <c r="BO73" s="974">
        <v>0</v>
      </c>
    </row>
    <row r="74" spans="1:67" collapsed="1">
      <c r="G74" s="856"/>
      <c r="H74" s="856"/>
      <c r="I74" s="856"/>
      <c r="J74" s="856"/>
      <c r="K74" s="856"/>
      <c r="L74" s="856"/>
      <c r="M74" s="856"/>
      <c r="N74" s="856"/>
      <c r="O74" s="856"/>
      <c r="P74" s="856"/>
      <c r="Q74" s="856"/>
      <c r="R74" s="856"/>
      <c r="S74" s="856"/>
      <c r="T74" s="856"/>
      <c r="U74" s="856"/>
      <c r="V74" s="856"/>
      <c r="W74" s="856"/>
      <c r="X74" s="856"/>
      <c r="Y74" s="856"/>
      <c r="Z74" s="856"/>
      <c r="AA74" s="856"/>
      <c r="AB74" s="856"/>
      <c r="AC74" s="856"/>
      <c r="AD74" s="856"/>
      <c r="AE74" s="856"/>
      <c r="AF74" s="856"/>
      <c r="AG74" s="856"/>
      <c r="AH74" s="856"/>
      <c r="AI74" s="856"/>
      <c r="AJ74" s="856"/>
      <c r="AK74" s="856"/>
      <c r="AL74" s="856"/>
      <c r="AM74" s="856"/>
      <c r="AN74" s="856"/>
      <c r="AO74" s="856"/>
      <c r="AP74" s="856"/>
      <c r="AQ74" s="856"/>
      <c r="AR74" s="856"/>
      <c r="AS74" s="856"/>
      <c r="AT74" s="856"/>
      <c r="AU74" s="856"/>
      <c r="AV74" s="856"/>
      <c r="AW74" s="856"/>
      <c r="AX74" s="856"/>
      <c r="AY74" s="856"/>
      <c r="AZ74" s="856"/>
      <c r="BA74" s="856"/>
      <c r="BB74" s="856"/>
      <c r="BC74" s="856"/>
      <c r="BD74" s="856"/>
      <c r="BE74" s="856"/>
      <c r="BF74" s="856"/>
      <c r="BG74" s="856"/>
      <c r="BH74" s="856"/>
      <c r="BI74" s="856"/>
      <c r="BJ74" s="856"/>
      <c r="BK74" s="856"/>
      <c r="BL74" s="856"/>
      <c r="BM74" s="856"/>
      <c r="BN74" s="856"/>
      <c r="BO74" s="856"/>
    </row>
    <row r="75" spans="1:67" ht="13.5" hidden="1" outlineLevel="1" thickBot="1">
      <c r="B75" s="17" t="s">
        <v>422</v>
      </c>
      <c r="C75" s="613"/>
      <c r="D75" s="613"/>
      <c r="E75" s="791"/>
      <c r="F75" s="791"/>
      <c r="G75" s="149">
        <f t="shared" ref="G75:BO75" si="16">G$7</f>
        <v>1990</v>
      </c>
      <c r="H75" s="149">
        <f t="shared" si="16"/>
        <v>1991</v>
      </c>
      <c r="I75" s="149">
        <f t="shared" si="16"/>
        <v>1992</v>
      </c>
      <c r="J75" s="149">
        <f t="shared" si="16"/>
        <v>1993</v>
      </c>
      <c r="K75" s="149">
        <f t="shared" si="16"/>
        <v>1994</v>
      </c>
      <c r="L75" s="149">
        <f t="shared" si="16"/>
        <v>1995</v>
      </c>
      <c r="M75" s="149">
        <f t="shared" si="16"/>
        <v>1996</v>
      </c>
      <c r="N75" s="149">
        <f t="shared" si="16"/>
        <v>1997</v>
      </c>
      <c r="O75" s="149">
        <f t="shared" si="16"/>
        <v>1998</v>
      </c>
      <c r="P75" s="149">
        <f t="shared" si="16"/>
        <v>1999</v>
      </c>
      <c r="Q75" s="149">
        <f t="shared" si="16"/>
        <v>2000</v>
      </c>
      <c r="R75" s="149">
        <f t="shared" si="16"/>
        <v>2001</v>
      </c>
      <c r="S75" s="149">
        <f t="shared" si="16"/>
        <v>2002</v>
      </c>
      <c r="T75" s="149">
        <f t="shared" si="16"/>
        <v>2003</v>
      </c>
      <c r="U75" s="149">
        <f t="shared" si="16"/>
        <v>2004</v>
      </c>
      <c r="V75" s="149">
        <f t="shared" si="16"/>
        <v>2005</v>
      </c>
      <c r="W75" s="149">
        <f t="shared" si="16"/>
        <v>2006</v>
      </c>
      <c r="X75" s="149">
        <f t="shared" si="16"/>
        <v>2007</v>
      </c>
      <c r="Y75" s="149">
        <f t="shared" si="16"/>
        <v>2008</v>
      </c>
      <c r="Z75" s="149">
        <f t="shared" si="16"/>
        <v>2009</v>
      </c>
      <c r="AA75" s="149">
        <f t="shared" si="16"/>
        <v>2010</v>
      </c>
      <c r="AB75" s="149">
        <f t="shared" si="16"/>
        <v>2011</v>
      </c>
      <c r="AC75" s="149">
        <f t="shared" si="16"/>
        <v>2012</v>
      </c>
      <c r="AD75" s="149">
        <f t="shared" si="16"/>
        <v>2013</v>
      </c>
      <c r="AE75" s="149">
        <f t="shared" si="16"/>
        <v>2014</v>
      </c>
      <c r="AF75" s="149">
        <f t="shared" si="16"/>
        <v>2015</v>
      </c>
      <c r="AG75" s="149">
        <f t="shared" si="16"/>
        <v>2016</v>
      </c>
      <c r="AH75" s="149">
        <f t="shared" si="16"/>
        <v>2017</v>
      </c>
      <c r="AI75" s="149">
        <f t="shared" si="16"/>
        <v>2018</v>
      </c>
      <c r="AJ75" s="149">
        <f t="shared" si="16"/>
        <v>2019</v>
      </c>
      <c r="AK75" s="149">
        <f t="shared" si="16"/>
        <v>2020</v>
      </c>
      <c r="AL75" s="149">
        <f t="shared" si="16"/>
        <v>2021</v>
      </c>
      <c r="AM75" s="149">
        <f t="shared" si="16"/>
        <v>2022</v>
      </c>
      <c r="AN75" s="149">
        <f t="shared" si="16"/>
        <v>2023</v>
      </c>
      <c r="AO75" s="149">
        <f t="shared" si="16"/>
        <v>2024</v>
      </c>
      <c r="AP75" s="149">
        <f t="shared" si="16"/>
        <v>2025</v>
      </c>
      <c r="AQ75" s="149">
        <f t="shared" si="16"/>
        <v>2026</v>
      </c>
      <c r="AR75" s="149">
        <f t="shared" si="16"/>
        <v>2027</v>
      </c>
      <c r="AS75" s="149">
        <f t="shared" si="16"/>
        <v>2028</v>
      </c>
      <c r="AT75" s="149">
        <f t="shared" si="16"/>
        <v>2029</v>
      </c>
      <c r="AU75" s="149">
        <f t="shared" si="16"/>
        <v>2030</v>
      </c>
      <c r="AV75" s="149">
        <f t="shared" si="16"/>
        <v>2031</v>
      </c>
      <c r="AW75" s="149">
        <f t="shared" si="16"/>
        <v>2032</v>
      </c>
      <c r="AX75" s="149">
        <f t="shared" si="16"/>
        <v>2033</v>
      </c>
      <c r="AY75" s="149">
        <f t="shared" si="16"/>
        <v>2034</v>
      </c>
      <c r="AZ75" s="149">
        <f t="shared" si="16"/>
        <v>2035</v>
      </c>
      <c r="BA75" s="149">
        <f t="shared" si="16"/>
        <v>2036</v>
      </c>
      <c r="BB75" s="149">
        <f t="shared" si="16"/>
        <v>2037</v>
      </c>
      <c r="BC75" s="149">
        <f t="shared" si="16"/>
        <v>2038</v>
      </c>
      <c r="BD75" s="149">
        <f t="shared" si="16"/>
        <v>2039</v>
      </c>
      <c r="BE75" s="149">
        <f t="shared" si="16"/>
        <v>2040</v>
      </c>
      <c r="BF75" s="149">
        <f t="shared" si="16"/>
        <v>2041</v>
      </c>
      <c r="BG75" s="149">
        <f t="shared" si="16"/>
        <v>2042</v>
      </c>
      <c r="BH75" s="149">
        <f t="shared" si="16"/>
        <v>2043</v>
      </c>
      <c r="BI75" s="149">
        <f t="shared" si="16"/>
        <v>2044</v>
      </c>
      <c r="BJ75" s="149">
        <f t="shared" si="16"/>
        <v>2045</v>
      </c>
      <c r="BK75" s="149">
        <f t="shared" si="16"/>
        <v>2046</v>
      </c>
      <c r="BL75" s="149">
        <f t="shared" si="16"/>
        <v>2047</v>
      </c>
      <c r="BM75" s="149">
        <f t="shared" si="16"/>
        <v>2048</v>
      </c>
      <c r="BN75" s="149">
        <f t="shared" si="16"/>
        <v>2049</v>
      </c>
      <c r="BO75" s="149">
        <f t="shared" si="16"/>
        <v>2050</v>
      </c>
    </row>
    <row r="76" spans="1:67" hidden="1" outlineLevel="1">
      <c r="B76" s="728">
        <v>25</v>
      </c>
      <c r="C76" s="795" t="s">
        <v>571</v>
      </c>
      <c r="D76" s="708"/>
      <c r="E76" s="702" t="s">
        <v>1312</v>
      </c>
      <c r="F76" s="709"/>
      <c r="G76" s="975">
        <f>IF(COUNTBLANK(G78:G80)=3,"",SUM(G78:G80))</f>
        <v>0</v>
      </c>
      <c r="H76" s="975">
        <f t="shared" ref="H76:AK76" si="17">IF(COUNTBLANK(H78:H80)=3,"",SUM(H78:H80))</f>
        <v>0</v>
      </c>
      <c r="I76" s="975">
        <f t="shared" si="17"/>
        <v>0</v>
      </c>
      <c r="J76" s="975">
        <f t="shared" si="17"/>
        <v>0</v>
      </c>
      <c r="K76" s="975">
        <f t="shared" si="17"/>
        <v>0</v>
      </c>
      <c r="L76" s="975">
        <f t="shared" si="17"/>
        <v>0</v>
      </c>
      <c r="M76" s="975">
        <f t="shared" si="17"/>
        <v>0</v>
      </c>
      <c r="N76" s="975">
        <f t="shared" si="17"/>
        <v>0</v>
      </c>
      <c r="O76" s="975">
        <f t="shared" si="17"/>
        <v>0</v>
      </c>
      <c r="P76" s="975">
        <f t="shared" si="17"/>
        <v>0</v>
      </c>
      <c r="Q76" s="975">
        <f t="shared" si="17"/>
        <v>0</v>
      </c>
      <c r="R76" s="975">
        <f t="shared" si="17"/>
        <v>0</v>
      </c>
      <c r="S76" s="975">
        <f t="shared" si="17"/>
        <v>0</v>
      </c>
      <c r="T76" s="975">
        <f t="shared" si="17"/>
        <v>0</v>
      </c>
      <c r="U76" s="975">
        <f t="shared" si="17"/>
        <v>0</v>
      </c>
      <c r="V76" s="975">
        <f t="shared" si="17"/>
        <v>0</v>
      </c>
      <c r="W76" s="975">
        <f t="shared" si="17"/>
        <v>0</v>
      </c>
      <c r="X76" s="975">
        <f t="shared" si="17"/>
        <v>0</v>
      </c>
      <c r="Y76" s="975">
        <f t="shared" si="17"/>
        <v>0</v>
      </c>
      <c r="Z76" s="975">
        <f t="shared" si="17"/>
        <v>0</v>
      </c>
      <c r="AA76" s="975">
        <f t="shared" si="17"/>
        <v>0</v>
      </c>
      <c r="AB76" s="975">
        <f t="shared" si="17"/>
        <v>0</v>
      </c>
      <c r="AC76" s="975">
        <f t="shared" si="17"/>
        <v>0</v>
      </c>
      <c r="AD76" s="975">
        <f t="shared" si="17"/>
        <v>0</v>
      </c>
      <c r="AE76" s="975">
        <f t="shared" si="17"/>
        <v>0</v>
      </c>
      <c r="AF76" s="975">
        <f t="shared" si="17"/>
        <v>0</v>
      </c>
      <c r="AG76" s="975">
        <f t="shared" si="17"/>
        <v>0</v>
      </c>
      <c r="AH76" s="975">
        <f t="shared" si="17"/>
        <v>0</v>
      </c>
      <c r="AI76" s="975">
        <f t="shared" si="17"/>
        <v>0</v>
      </c>
      <c r="AJ76" s="975">
        <f t="shared" si="17"/>
        <v>0</v>
      </c>
      <c r="AK76" s="975">
        <f t="shared" si="17"/>
        <v>0</v>
      </c>
      <c r="AL76" s="975">
        <f>IF(COUNTBLANK(AL78:AL80)=3,"",SUM(AL78:AL80))</f>
        <v>0</v>
      </c>
      <c r="AM76" s="975">
        <f>IF(COUNTBLANK(AM78:AM80)=3,"",SUM(AM78:AM80))</f>
        <v>0</v>
      </c>
      <c r="AN76" s="975">
        <f>IF(COUNTBLANK(AN78:AN80)=3,"",SUM(AN78:AN80))</f>
        <v>0</v>
      </c>
      <c r="AO76" s="975">
        <f>IF(COUNTBLANK(AO78:AO80)=3,"",SUM(AO78:AO80))</f>
        <v>0</v>
      </c>
      <c r="AP76" s="975">
        <f>IF(COUNTBLANK(AP78:AP80)=3,"",SUM(AP78:AP80))</f>
        <v>0</v>
      </c>
      <c r="AQ76" s="975">
        <f t="shared" ref="AQ76:BO76" si="18">IF(COUNTBLANK(AQ78:AQ80)=3,"",SUM(AQ78:AQ80))</f>
        <v>0</v>
      </c>
      <c r="AR76" s="975">
        <f t="shared" si="18"/>
        <v>0</v>
      </c>
      <c r="AS76" s="975">
        <f t="shared" si="18"/>
        <v>0</v>
      </c>
      <c r="AT76" s="975">
        <f t="shared" si="18"/>
        <v>0</v>
      </c>
      <c r="AU76" s="975">
        <f t="shared" si="18"/>
        <v>0</v>
      </c>
      <c r="AV76" s="975">
        <f t="shared" si="18"/>
        <v>0</v>
      </c>
      <c r="AW76" s="975">
        <f t="shared" si="18"/>
        <v>0</v>
      </c>
      <c r="AX76" s="975">
        <f t="shared" si="18"/>
        <v>0</v>
      </c>
      <c r="AY76" s="975">
        <f t="shared" si="18"/>
        <v>0</v>
      </c>
      <c r="AZ76" s="975">
        <f t="shared" si="18"/>
        <v>0</v>
      </c>
      <c r="BA76" s="975">
        <f t="shared" si="18"/>
        <v>0</v>
      </c>
      <c r="BB76" s="975">
        <f t="shared" si="18"/>
        <v>0</v>
      </c>
      <c r="BC76" s="975">
        <f t="shared" si="18"/>
        <v>0</v>
      </c>
      <c r="BD76" s="975">
        <f t="shared" si="18"/>
        <v>0</v>
      </c>
      <c r="BE76" s="975">
        <f t="shared" si="18"/>
        <v>0</v>
      </c>
      <c r="BF76" s="975">
        <f t="shared" si="18"/>
        <v>0</v>
      </c>
      <c r="BG76" s="975">
        <f t="shared" si="18"/>
        <v>0</v>
      </c>
      <c r="BH76" s="975">
        <f t="shared" si="18"/>
        <v>0</v>
      </c>
      <c r="BI76" s="975">
        <f t="shared" si="18"/>
        <v>0</v>
      </c>
      <c r="BJ76" s="975">
        <f t="shared" si="18"/>
        <v>0</v>
      </c>
      <c r="BK76" s="975">
        <f t="shared" si="18"/>
        <v>0</v>
      </c>
      <c r="BL76" s="975">
        <f t="shared" si="18"/>
        <v>0</v>
      </c>
      <c r="BM76" s="975">
        <f t="shared" si="18"/>
        <v>0</v>
      </c>
      <c r="BN76" s="975">
        <f t="shared" si="18"/>
        <v>0</v>
      </c>
      <c r="BO76" s="975">
        <f t="shared" si="18"/>
        <v>0</v>
      </c>
    </row>
    <row r="77" spans="1:67" hidden="1" outlineLevel="1">
      <c r="A77" s="762"/>
      <c r="B77" s="728" t="s">
        <v>98</v>
      </c>
      <c r="C77" s="795" t="s">
        <v>423</v>
      </c>
      <c r="D77" s="708"/>
      <c r="E77" s="702" t="s">
        <v>1312</v>
      </c>
      <c r="F77" s="709"/>
      <c r="G77" s="975">
        <f>IF(OR(G76="",G335="",G342="",G344=""),"",G76-G335-G342-G344)</f>
        <v>0</v>
      </c>
      <c r="H77" s="975">
        <f t="shared" ref="H77:AK77" si="19">IF(OR(H76="",H335="",H342="",H344=""),"",H76-H335-H342-H344)</f>
        <v>0</v>
      </c>
      <c r="I77" s="975">
        <f t="shared" si="19"/>
        <v>0</v>
      </c>
      <c r="J77" s="975">
        <f t="shared" si="19"/>
        <v>0</v>
      </c>
      <c r="K77" s="975">
        <f t="shared" si="19"/>
        <v>0</v>
      </c>
      <c r="L77" s="975">
        <f t="shared" si="19"/>
        <v>0</v>
      </c>
      <c r="M77" s="975">
        <f t="shared" si="19"/>
        <v>0</v>
      </c>
      <c r="N77" s="975">
        <f t="shared" si="19"/>
        <v>0</v>
      </c>
      <c r="O77" s="975">
        <f t="shared" si="19"/>
        <v>0</v>
      </c>
      <c r="P77" s="975">
        <f t="shared" si="19"/>
        <v>0</v>
      </c>
      <c r="Q77" s="975">
        <f t="shared" si="19"/>
        <v>0</v>
      </c>
      <c r="R77" s="975">
        <f t="shared" si="19"/>
        <v>0</v>
      </c>
      <c r="S77" s="975">
        <f t="shared" si="19"/>
        <v>0</v>
      </c>
      <c r="T77" s="975">
        <f t="shared" si="19"/>
        <v>0</v>
      </c>
      <c r="U77" s="975">
        <f t="shared" si="19"/>
        <v>0</v>
      </c>
      <c r="V77" s="975">
        <f t="shared" si="19"/>
        <v>0</v>
      </c>
      <c r="W77" s="975">
        <f t="shared" si="19"/>
        <v>0</v>
      </c>
      <c r="X77" s="975">
        <f t="shared" si="19"/>
        <v>0</v>
      </c>
      <c r="Y77" s="975">
        <f t="shared" si="19"/>
        <v>0</v>
      </c>
      <c r="Z77" s="975">
        <f t="shared" si="19"/>
        <v>0</v>
      </c>
      <c r="AA77" s="975">
        <f t="shared" si="19"/>
        <v>0</v>
      </c>
      <c r="AB77" s="975">
        <f t="shared" si="19"/>
        <v>0</v>
      </c>
      <c r="AC77" s="975">
        <f t="shared" si="19"/>
        <v>0</v>
      </c>
      <c r="AD77" s="975">
        <f t="shared" si="19"/>
        <v>0</v>
      </c>
      <c r="AE77" s="975">
        <f t="shared" si="19"/>
        <v>0</v>
      </c>
      <c r="AF77" s="975">
        <f t="shared" si="19"/>
        <v>0</v>
      </c>
      <c r="AG77" s="975">
        <f t="shared" si="19"/>
        <v>0</v>
      </c>
      <c r="AH77" s="975">
        <f t="shared" si="19"/>
        <v>0</v>
      </c>
      <c r="AI77" s="975">
        <f t="shared" si="19"/>
        <v>0</v>
      </c>
      <c r="AJ77" s="975">
        <f t="shared" si="19"/>
        <v>0</v>
      </c>
      <c r="AK77" s="975">
        <f t="shared" si="19"/>
        <v>0</v>
      </c>
      <c r="AL77" s="975">
        <f>IF(OR(AL76="",AL335="",AL342="",AL344=""),"",AL76-AL335-AL342-AL344)</f>
        <v>0</v>
      </c>
      <c r="AM77" s="975">
        <f>IF(OR(AM76="",AM335="",AM342="",AM344=""),"",AM76-AM335-AM342-AM344)</f>
        <v>0</v>
      </c>
      <c r="AN77" s="975">
        <f>IF(OR(AN76="",AN335="",AN342="",AN344=""),"",AN76-AN335-AN342-AN344)</f>
        <v>0</v>
      </c>
      <c r="AO77" s="975">
        <f>IF(OR(AO76="",AO335="",AO342="",AO344=""),"",AO76-AO335-AO342-AO344)</f>
        <v>0</v>
      </c>
      <c r="AP77" s="975">
        <f>IF(OR(AP76="",AP335="",AP342="",AP344=""),"",AP76-AP335-AP342-AP344)</f>
        <v>0</v>
      </c>
      <c r="AQ77" s="975">
        <f t="shared" ref="AQ77:BO77" si="20">IF(OR(AQ76="",AQ335="",AQ342="",AQ344=""),"",AQ76-AQ335-AQ342-AQ344)</f>
        <v>0</v>
      </c>
      <c r="AR77" s="975">
        <f t="shared" si="20"/>
        <v>0</v>
      </c>
      <c r="AS77" s="975">
        <f t="shared" si="20"/>
        <v>0</v>
      </c>
      <c r="AT77" s="975">
        <f t="shared" si="20"/>
        <v>0</v>
      </c>
      <c r="AU77" s="975">
        <f t="shared" si="20"/>
        <v>0</v>
      </c>
      <c r="AV77" s="975">
        <f t="shared" si="20"/>
        <v>0</v>
      </c>
      <c r="AW77" s="975">
        <f t="shared" si="20"/>
        <v>0</v>
      </c>
      <c r="AX77" s="975">
        <f t="shared" si="20"/>
        <v>0</v>
      </c>
      <c r="AY77" s="975">
        <f t="shared" si="20"/>
        <v>0</v>
      </c>
      <c r="AZ77" s="975">
        <f t="shared" si="20"/>
        <v>0</v>
      </c>
      <c r="BA77" s="975">
        <f t="shared" si="20"/>
        <v>0</v>
      </c>
      <c r="BB77" s="975">
        <f t="shared" si="20"/>
        <v>0</v>
      </c>
      <c r="BC77" s="975">
        <f t="shared" si="20"/>
        <v>0</v>
      </c>
      <c r="BD77" s="975">
        <f t="shared" si="20"/>
        <v>0</v>
      </c>
      <c r="BE77" s="975">
        <f t="shared" si="20"/>
        <v>0</v>
      </c>
      <c r="BF77" s="975">
        <f t="shared" si="20"/>
        <v>0</v>
      </c>
      <c r="BG77" s="975">
        <f t="shared" si="20"/>
        <v>0</v>
      </c>
      <c r="BH77" s="975">
        <f t="shared" si="20"/>
        <v>0</v>
      </c>
      <c r="BI77" s="975">
        <f t="shared" si="20"/>
        <v>0</v>
      </c>
      <c r="BJ77" s="975">
        <f t="shared" si="20"/>
        <v>0</v>
      </c>
      <c r="BK77" s="975">
        <f t="shared" si="20"/>
        <v>0</v>
      </c>
      <c r="BL77" s="975">
        <f t="shared" si="20"/>
        <v>0</v>
      </c>
      <c r="BM77" s="975">
        <f t="shared" si="20"/>
        <v>0</v>
      </c>
      <c r="BN77" s="975">
        <f t="shared" si="20"/>
        <v>0</v>
      </c>
      <c r="BO77" s="975">
        <f t="shared" si="20"/>
        <v>0</v>
      </c>
    </row>
    <row r="78" spans="1:67" hidden="1" outlineLevel="1">
      <c r="B78" s="728">
        <f>B76+1</f>
        <v>26</v>
      </c>
      <c r="C78" s="795" t="s">
        <v>800</v>
      </c>
      <c r="D78" s="708"/>
      <c r="E78" s="702" t="s">
        <v>1312</v>
      </c>
      <c r="F78" s="709"/>
      <c r="G78" s="975">
        <f>IF(OR(G308="",G335=""),"",G308+G335)</f>
        <v>0</v>
      </c>
      <c r="H78" s="975">
        <f t="shared" ref="H78:AK78" si="21">IF(OR(H308="",H335=""),"",H308+H335)</f>
        <v>0</v>
      </c>
      <c r="I78" s="975">
        <f t="shared" si="21"/>
        <v>0</v>
      </c>
      <c r="J78" s="975">
        <f t="shared" si="21"/>
        <v>0</v>
      </c>
      <c r="K78" s="975">
        <f t="shared" si="21"/>
        <v>0</v>
      </c>
      <c r="L78" s="975">
        <f t="shared" si="21"/>
        <v>0</v>
      </c>
      <c r="M78" s="975">
        <f t="shared" si="21"/>
        <v>0</v>
      </c>
      <c r="N78" s="975">
        <f t="shared" si="21"/>
        <v>0</v>
      </c>
      <c r="O78" s="975">
        <f t="shared" si="21"/>
        <v>0</v>
      </c>
      <c r="P78" s="975">
        <f t="shared" si="21"/>
        <v>0</v>
      </c>
      <c r="Q78" s="975">
        <f t="shared" si="21"/>
        <v>0</v>
      </c>
      <c r="R78" s="975">
        <f t="shared" si="21"/>
        <v>0</v>
      </c>
      <c r="S78" s="975">
        <f t="shared" si="21"/>
        <v>0</v>
      </c>
      <c r="T78" s="975">
        <f t="shared" si="21"/>
        <v>0</v>
      </c>
      <c r="U78" s="975">
        <f t="shared" si="21"/>
        <v>0</v>
      </c>
      <c r="V78" s="975">
        <f t="shared" si="21"/>
        <v>0</v>
      </c>
      <c r="W78" s="975">
        <f t="shared" si="21"/>
        <v>0</v>
      </c>
      <c r="X78" s="975">
        <f t="shared" si="21"/>
        <v>0</v>
      </c>
      <c r="Y78" s="975">
        <f t="shared" si="21"/>
        <v>0</v>
      </c>
      <c r="Z78" s="975">
        <f t="shared" si="21"/>
        <v>0</v>
      </c>
      <c r="AA78" s="975">
        <f t="shared" si="21"/>
        <v>0</v>
      </c>
      <c r="AB78" s="975">
        <f t="shared" si="21"/>
        <v>0</v>
      </c>
      <c r="AC78" s="975">
        <f t="shared" si="21"/>
        <v>0</v>
      </c>
      <c r="AD78" s="975">
        <f t="shared" si="21"/>
        <v>0</v>
      </c>
      <c r="AE78" s="975">
        <f t="shared" si="21"/>
        <v>0</v>
      </c>
      <c r="AF78" s="975">
        <f t="shared" si="21"/>
        <v>0</v>
      </c>
      <c r="AG78" s="975">
        <f t="shared" si="21"/>
        <v>0</v>
      </c>
      <c r="AH78" s="975">
        <f t="shared" si="21"/>
        <v>0</v>
      </c>
      <c r="AI78" s="975">
        <f t="shared" si="21"/>
        <v>0</v>
      </c>
      <c r="AJ78" s="975">
        <f t="shared" si="21"/>
        <v>0</v>
      </c>
      <c r="AK78" s="975">
        <f t="shared" si="21"/>
        <v>0</v>
      </c>
      <c r="AL78" s="975">
        <f>IF(OR(AL308="",AL335=""),"",AL308+AL335)</f>
        <v>0</v>
      </c>
      <c r="AM78" s="975">
        <f>IF(OR(AM308="",AM335=""),"",AM308+AM335)</f>
        <v>0</v>
      </c>
      <c r="AN78" s="975">
        <f>IF(OR(AN308="",AN335=""),"",AN308+AN335)</f>
        <v>0</v>
      </c>
      <c r="AO78" s="975">
        <f>IF(OR(AO308="",AO335=""),"",AO308+AO335)</f>
        <v>0</v>
      </c>
      <c r="AP78" s="975">
        <f>IF(OR(AP308="",AP335=""),"",AP308+AP335)</f>
        <v>0</v>
      </c>
      <c r="AQ78" s="975">
        <f t="shared" ref="AQ78:BO78" si="22">IF(OR(AQ308="",AQ335=""),"",AQ308+AQ335)</f>
        <v>0</v>
      </c>
      <c r="AR78" s="975">
        <f t="shared" si="22"/>
        <v>0</v>
      </c>
      <c r="AS78" s="975">
        <f t="shared" si="22"/>
        <v>0</v>
      </c>
      <c r="AT78" s="975">
        <f t="shared" si="22"/>
        <v>0</v>
      </c>
      <c r="AU78" s="975">
        <f t="shared" si="22"/>
        <v>0</v>
      </c>
      <c r="AV78" s="975">
        <f t="shared" si="22"/>
        <v>0</v>
      </c>
      <c r="AW78" s="975">
        <f t="shared" si="22"/>
        <v>0</v>
      </c>
      <c r="AX78" s="975">
        <f t="shared" si="22"/>
        <v>0</v>
      </c>
      <c r="AY78" s="975">
        <f t="shared" si="22"/>
        <v>0</v>
      </c>
      <c r="AZ78" s="975">
        <f t="shared" si="22"/>
        <v>0</v>
      </c>
      <c r="BA78" s="975">
        <f t="shared" si="22"/>
        <v>0</v>
      </c>
      <c r="BB78" s="975">
        <f t="shared" si="22"/>
        <v>0</v>
      </c>
      <c r="BC78" s="975">
        <f t="shared" si="22"/>
        <v>0</v>
      </c>
      <c r="BD78" s="975">
        <f t="shared" si="22"/>
        <v>0</v>
      </c>
      <c r="BE78" s="975">
        <f t="shared" si="22"/>
        <v>0</v>
      </c>
      <c r="BF78" s="975">
        <f t="shared" si="22"/>
        <v>0</v>
      </c>
      <c r="BG78" s="975">
        <f t="shared" si="22"/>
        <v>0</v>
      </c>
      <c r="BH78" s="975">
        <f t="shared" si="22"/>
        <v>0</v>
      </c>
      <c r="BI78" s="975">
        <f t="shared" si="22"/>
        <v>0</v>
      </c>
      <c r="BJ78" s="975">
        <f t="shared" si="22"/>
        <v>0</v>
      </c>
      <c r="BK78" s="975">
        <f t="shared" si="22"/>
        <v>0</v>
      </c>
      <c r="BL78" s="975">
        <f t="shared" si="22"/>
        <v>0</v>
      </c>
      <c r="BM78" s="975">
        <f t="shared" si="22"/>
        <v>0</v>
      </c>
      <c r="BN78" s="975">
        <f t="shared" si="22"/>
        <v>0</v>
      </c>
      <c r="BO78" s="975">
        <f t="shared" si="22"/>
        <v>0</v>
      </c>
    </row>
    <row r="79" spans="1:67" hidden="1" outlineLevel="1">
      <c r="B79" s="728">
        <f>B78+1</f>
        <v>27</v>
      </c>
      <c r="C79" s="725" t="s">
        <v>1299</v>
      </c>
      <c r="D79" s="701"/>
      <c r="E79" s="702" t="s">
        <v>1312</v>
      </c>
      <c r="F79" s="709"/>
      <c r="G79" s="975">
        <f>IF(OR(G316="",G342=""),"",G316+G342)</f>
        <v>0</v>
      </c>
      <c r="H79" s="975">
        <f t="shared" ref="H79:AK79" si="23">IF(OR(H316="",H342=""),"",H316+H342)</f>
        <v>0</v>
      </c>
      <c r="I79" s="975">
        <f t="shared" si="23"/>
        <v>0</v>
      </c>
      <c r="J79" s="975">
        <f t="shared" si="23"/>
        <v>0</v>
      </c>
      <c r="K79" s="975">
        <f t="shared" si="23"/>
        <v>0</v>
      </c>
      <c r="L79" s="975">
        <f t="shared" si="23"/>
        <v>0</v>
      </c>
      <c r="M79" s="975">
        <f t="shared" si="23"/>
        <v>0</v>
      </c>
      <c r="N79" s="975">
        <f t="shared" si="23"/>
        <v>0</v>
      </c>
      <c r="O79" s="975">
        <f t="shared" si="23"/>
        <v>0</v>
      </c>
      <c r="P79" s="975">
        <f t="shared" si="23"/>
        <v>0</v>
      </c>
      <c r="Q79" s="975">
        <f t="shared" si="23"/>
        <v>0</v>
      </c>
      <c r="R79" s="975">
        <f t="shared" si="23"/>
        <v>0</v>
      </c>
      <c r="S79" s="975">
        <f t="shared" si="23"/>
        <v>0</v>
      </c>
      <c r="T79" s="975">
        <f t="shared" si="23"/>
        <v>0</v>
      </c>
      <c r="U79" s="975">
        <f t="shared" si="23"/>
        <v>0</v>
      </c>
      <c r="V79" s="975">
        <f t="shared" si="23"/>
        <v>0</v>
      </c>
      <c r="W79" s="975">
        <f t="shared" si="23"/>
        <v>0</v>
      </c>
      <c r="X79" s="975">
        <f t="shared" si="23"/>
        <v>0</v>
      </c>
      <c r="Y79" s="975">
        <f t="shared" si="23"/>
        <v>0</v>
      </c>
      <c r="Z79" s="975">
        <f t="shared" si="23"/>
        <v>0</v>
      </c>
      <c r="AA79" s="975">
        <f t="shared" si="23"/>
        <v>0</v>
      </c>
      <c r="AB79" s="975">
        <f t="shared" si="23"/>
        <v>0</v>
      </c>
      <c r="AC79" s="975">
        <f t="shared" si="23"/>
        <v>0</v>
      </c>
      <c r="AD79" s="975">
        <f t="shared" si="23"/>
        <v>0</v>
      </c>
      <c r="AE79" s="975">
        <f t="shared" si="23"/>
        <v>0</v>
      </c>
      <c r="AF79" s="975">
        <f t="shared" si="23"/>
        <v>0</v>
      </c>
      <c r="AG79" s="975">
        <f t="shared" si="23"/>
        <v>0</v>
      </c>
      <c r="AH79" s="975">
        <f t="shared" si="23"/>
        <v>0</v>
      </c>
      <c r="AI79" s="975">
        <f t="shared" si="23"/>
        <v>0</v>
      </c>
      <c r="AJ79" s="975">
        <f t="shared" si="23"/>
        <v>0</v>
      </c>
      <c r="AK79" s="975">
        <f t="shared" si="23"/>
        <v>0</v>
      </c>
      <c r="AL79" s="975">
        <f>IF(OR(AL316="",AL342=""),"",AL316+AL342)</f>
        <v>0</v>
      </c>
      <c r="AM79" s="975">
        <f>IF(OR(AM316="",AM342=""),"",AM316+AM342)</f>
        <v>0</v>
      </c>
      <c r="AN79" s="975">
        <f>IF(OR(AN316="",AN342=""),"",AN316+AN342)</f>
        <v>0</v>
      </c>
      <c r="AO79" s="975">
        <f>IF(OR(AO316="",AO342=""),"",AO316+AO342)</f>
        <v>0</v>
      </c>
      <c r="AP79" s="975">
        <f>IF(OR(AP316="",AP342=""),"",AP316+AP342)</f>
        <v>0</v>
      </c>
      <c r="AQ79" s="975">
        <f t="shared" ref="AQ79:BO79" si="24">IF(OR(AQ316="",AQ342=""),"",AQ316+AQ342)</f>
        <v>0</v>
      </c>
      <c r="AR79" s="975">
        <f t="shared" si="24"/>
        <v>0</v>
      </c>
      <c r="AS79" s="975">
        <f t="shared" si="24"/>
        <v>0</v>
      </c>
      <c r="AT79" s="975">
        <f t="shared" si="24"/>
        <v>0</v>
      </c>
      <c r="AU79" s="975">
        <f t="shared" si="24"/>
        <v>0</v>
      </c>
      <c r="AV79" s="975">
        <f t="shared" si="24"/>
        <v>0</v>
      </c>
      <c r="AW79" s="975">
        <f t="shared" si="24"/>
        <v>0</v>
      </c>
      <c r="AX79" s="975">
        <f t="shared" si="24"/>
        <v>0</v>
      </c>
      <c r="AY79" s="975">
        <f t="shared" si="24"/>
        <v>0</v>
      </c>
      <c r="AZ79" s="975">
        <f t="shared" si="24"/>
        <v>0</v>
      </c>
      <c r="BA79" s="975">
        <f t="shared" si="24"/>
        <v>0</v>
      </c>
      <c r="BB79" s="975">
        <f t="shared" si="24"/>
        <v>0</v>
      </c>
      <c r="BC79" s="975">
        <f t="shared" si="24"/>
        <v>0</v>
      </c>
      <c r="BD79" s="975">
        <f t="shared" si="24"/>
        <v>0</v>
      </c>
      <c r="BE79" s="975">
        <f t="shared" si="24"/>
        <v>0</v>
      </c>
      <c r="BF79" s="975">
        <f t="shared" si="24"/>
        <v>0</v>
      </c>
      <c r="BG79" s="975">
        <f t="shared" si="24"/>
        <v>0</v>
      </c>
      <c r="BH79" s="975">
        <f t="shared" si="24"/>
        <v>0</v>
      </c>
      <c r="BI79" s="975">
        <f t="shared" si="24"/>
        <v>0</v>
      </c>
      <c r="BJ79" s="975">
        <f t="shared" si="24"/>
        <v>0</v>
      </c>
      <c r="BK79" s="975">
        <f t="shared" si="24"/>
        <v>0</v>
      </c>
      <c r="BL79" s="975">
        <f t="shared" si="24"/>
        <v>0</v>
      </c>
      <c r="BM79" s="975">
        <f t="shared" si="24"/>
        <v>0</v>
      </c>
      <c r="BN79" s="975">
        <f t="shared" si="24"/>
        <v>0</v>
      </c>
      <c r="BO79" s="975">
        <f t="shared" si="24"/>
        <v>0</v>
      </c>
    </row>
    <row r="80" spans="1:67" hidden="1" outlineLevel="1">
      <c r="B80" s="728">
        <f>B79+1</f>
        <v>28</v>
      </c>
      <c r="C80" s="725" t="s">
        <v>461</v>
      </c>
      <c r="D80" s="701"/>
      <c r="E80" s="702" t="s">
        <v>1312</v>
      </c>
      <c r="F80" s="709"/>
      <c r="G80" s="975">
        <f>IF(OR(G324="",G344=""),"",G324+G344)</f>
        <v>0</v>
      </c>
      <c r="H80" s="975">
        <f t="shared" ref="H80:AK80" si="25">IF(OR(H324="",H344=""),"",H324+H344)</f>
        <v>0</v>
      </c>
      <c r="I80" s="975">
        <f t="shared" si="25"/>
        <v>0</v>
      </c>
      <c r="J80" s="975">
        <f t="shared" si="25"/>
        <v>0</v>
      </c>
      <c r="K80" s="975">
        <f t="shared" si="25"/>
        <v>0</v>
      </c>
      <c r="L80" s="975">
        <f t="shared" si="25"/>
        <v>0</v>
      </c>
      <c r="M80" s="975">
        <f t="shared" si="25"/>
        <v>0</v>
      </c>
      <c r="N80" s="975">
        <f t="shared" si="25"/>
        <v>0</v>
      </c>
      <c r="O80" s="975">
        <f t="shared" si="25"/>
        <v>0</v>
      </c>
      <c r="P80" s="975">
        <f t="shared" si="25"/>
        <v>0</v>
      </c>
      <c r="Q80" s="975">
        <f t="shared" si="25"/>
        <v>0</v>
      </c>
      <c r="R80" s="975">
        <f t="shared" si="25"/>
        <v>0</v>
      </c>
      <c r="S80" s="975">
        <f t="shared" si="25"/>
        <v>0</v>
      </c>
      <c r="T80" s="975">
        <f t="shared" si="25"/>
        <v>0</v>
      </c>
      <c r="U80" s="975">
        <f t="shared" si="25"/>
        <v>0</v>
      </c>
      <c r="V80" s="975">
        <f t="shared" si="25"/>
        <v>0</v>
      </c>
      <c r="W80" s="975">
        <f t="shared" si="25"/>
        <v>0</v>
      </c>
      <c r="X80" s="975">
        <f t="shared" si="25"/>
        <v>0</v>
      </c>
      <c r="Y80" s="975">
        <f t="shared" si="25"/>
        <v>0</v>
      </c>
      <c r="Z80" s="975">
        <f t="shared" si="25"/>
        <v>0</v>
      </c>
      <c r="AA80" s="975">
        <f t="shared" si="25"/>
        <v>0</v>
      </c>
      <c r="AB80" s="975">
        <f t="shared" si="25"/>
        <v>0</v>
      </c>
      <c r="AC80" s="975">
        <f t="shared" si="25"/>
        <v>0</v>
      </c>
      <c r="AD80" s="975">
        <f t="shared" si="25"/>
        <v>0</v>
      </c>
      <c r="AE80" s="975">
        <f t="shared" si="25"/>
        <v>0</v>
      </c>
      <c r="AF80" s="975">
        <f t="shared" si="25"/>
        <v>0</v>
      </c>
      <c r="AG80" s="975">
        <f t="shared" si="25"/>
        <v>0</v>
      </c>
      <c r="AH80" s="975">
        <f t="shared" si="25"/>
        <v>0</v>
      </c>
      <c r="AI80" s="975">
        <f t="shared" si="25"/>
        <v>0</v>
      </c>
      <c r="AJ80" s="975">
        <f t="shared" si="25"/>
        <v>0</v>
      </c>
      <c r="AK80" s="975">
        <f t="shared" si="25"/>
        <v>0</v>
      </c>
      <c r="AL80" s="975">
        <f>IF(OR(AL324="",AL344=""),"",AL324+AL344)</f>
        <v>0</v>
      </c>
      <c r="AM80" s="975">
        <f>IF(OR(AM324="",AM344=""),"",AM324+AM344)</f>
        <v>0</v>
      </c>
      <c r="AN80" s="975">
        <f>IF(OR(AN324="",AN344=""),"",AN324+AN344)</f>
        <v>0</v>
      </c>
      <c r="AO80" s="975">
        <f>IF(OR(AO324="",AO344=""),"",AO324+AO344)</f>
        <v>0</v>
      </c>
      <c r="AP80" s="975">
        <f>IF(OR(AP324="",AP344=""),"",AP324+AP344)</f>
        <v>0</v>
      </c>
      <c r="AQ80" s="975">
        <f t="shared" ref="AQ80:BO80" si="26">IF(OR(AQ324="",AQ344=""),"",AQ324+AQ344)</f>
        <v>0</v>
      </c>
      <c r="AR80" s="975">
        <f t="shared" si="26"/>
        <v>0</v>
      </c>
      <c r="AS80" s="975">
        <f t="shared" si="26"/>
        <v>0</v>
      </c>
      <c r="AT80" s="975">
        <f t="shared" si="26"/>
        <v>0</v>
      </c>
      <c r="AU80" s="975">
        <f t="shared" si="26"/>
        <v>0</v>
      </c>
      <c r="AV80" s="975">
        <f t="shared" si="26"/>
        <v>0</v>
      </c>
      <c r="AW80" s="975">
        <f t="shared" si="26"/>
        <v>0</v>
      </c>
      <c r="AX80" s="975">
        <f t="shared" si="26"/>
        <v>0</v>
      </c>
      <c r="AY80" s="975">
        <f t="shared" si="26"/>
        <v>0</v>
      </c>
      <c r="AZ80" s="975">
        <f t="shared" si="26"/>
        <v>0</v>
      </c>
      <c r="BA80" s="975">
        <f t="shared" si="26"/>
        <v>0</v>
      </c>
      <c r="BB80" s="975">
        <f t="shared" si="26"/>
        <v>0</v>
      </c>
      <c r="BC80" s="975">
        <f t="shared" si="26"/>
        <v>0</v>
      </c>
      <c r="BD80" s="975">
        <f t="shared" si="26"/>
        <v>0</v>
      </c>
      <c r="BE80" s="975">
        <f t="shared" si="26"/>
        <v>0</v>
      </c>
      <c r="BF80" s="975">
        <f t="shared" si="26"/>
        <v>0</v>
      </c>
      <c r="BG80" s="975">
        <f t="shared" si="26"/>
        <v>0</v>
      </c>
      <c r="BH80" s="975">
        <f t="shared" si="26"/>
        <v>0</v>
      </c>
      <c r="BI80" s="975">
        <f t="shared" si="26"/>
        <v>0</v>
      </c>
      <c r="BJ80" s="975">
        <f t="shared" si="26"/>
        <v>0</v>
      </c>
      <c r="BK80" s="975">
        <f t="shared" si="26"/>
        <v>0</v>
      </c>
      <c r="BL80" s="975">
        <f t="shared" si="26"/>
        <v>0</v>
      </c>
      <c r="BM80" s="975">
        <f t="shared" si="26"/>
        <v>0</v>
      </c>
      <c r="BN80" s="975">
        <f t="shared" si="26"/>
        <v>0</v>
      </c>
      <c r="BO80" s="975">
        <f t="shared" si="26"/>
        <v>0</v>
      </c>
    </row>
    <row r="81" spans="1:67" ht="13.5" collapsed="1" thickBot="1">
      <c r="G81" s="856"/>
      <c r="H81" s="856"/>
      <c r="I81" s="856"/>
      <c r="J81" s="856"/>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6"/>
      <c r="AM81" s="856"/>
      <c r="AN81" s="856"/>
      <c r="AO81" s="856"/>
      <c r="AP81" s="856"/>
      <c r="AQ81" s="856"/>
      <c r="AR81" s="856"/>
      <c r="AS81" s="856"/>
      <c r="AT81" s="856"/>
      <c r="AU81" s="856"/>
      <c r="AV81" s="856"/>
      <c r="AW81" s="856"/>
      <c r="AX81" s="856"/>
      <c r="AY81" s="856"/>
      <c r="AZ81" s="856"/>
      <c r="BA81" s="856"/>
      <c r="BB81" s="856"/>
      <c r="BC81" s="856"/>
      <c r="BD81" s="856"/>
      <c r="BE81" s="856"/>
      <c r="BF81" s="856"/>
      <c r="BG81" s="856"/>
      <c r="BH81" s="856"/>
      <c r="BI81" s="856"/>
      <c r="BJ81" s="856"/>
      <c r="BK81" s="856"/>
      <c r="BL81" s="856"/>
      <c r="BM81" s="856"/>
      <c r="BN81" s="856"/>
      <c r="BO81" s="856"/>
    </row>
    <row r="82" spans="1:67" ht="13.5" thickBot="1">
      <c r="B82" s="17" t="s">
        <v>185</v>
      </c>
      <c r="C82" s="781"/>
      <c r="D82" s="781"/>
      <c r="E82" s="791"/>
      <c r="F82" s="791"/>
      <c r="G82" s="149">
        <f t="shared" ref="G82:BO82" si="27">G$7</f>
        <v>1990</v>
      </c>
      <c r="H82" s="149">
        <f t="shared" si="27"/>
        <v>1991</v>
      </c>
      <c r="I82" s="149">
        <f t="shared" si="27"/>
        <v>1992</v>
      </c>
      <c r="J82" s="149">
        <f t="shared" si="27"/>
        <v>1993</v>
      </c>
      <c r="K82" s="149">
        <f t="shared" si="27"/>
        <v>1994</v>
      </c>
      <c r="L82" s="149">
        <f t="shared" si="27"/>
        <v>1995</v>
      </c>
      <c r="M82" s="149">
        <f t="shared" si="27"/>
        <v>1996</v>
      </c>
      <c r="N82" s="149">
        <f t="shared" si="27"/>
        <v>1997</v>
      </c>
      <c r="O82" s="149">
        <f t="shared" si="27"/>
        <v>1998</v>
      </c>
      <c r="P82" s="149">
        <f t="shared" si="27"/>
        <v>1999</v>
      </c>
      <c r="Q82" s="149">
        <f t="shared" si="27"/>
        <v>2000</v>
      </c>
      <c r="R82" s="149">
        <f t="shared" si="27"/>
        <v>2001</v>
      </c>
      <c r="S82" s="149">
        <f t="shared" si="27"/>
        <v>2002</v>
      </c>
      <c r="T82" s="149">
        <f t="shared" si="27"/>
        <v>2003</v>
      </c>
      <c r="U82" s="149">
        <f t="shared" si="27"/>
        <v>2004</v>
      </c>
      <c r="V82" s="149">
        <f t="shared" si="27"/>
        <v>2005</v>
      </c>
      <c r="W82" s="149">
        <f t="shared" si="27"/>
        <v>2006</v>
      </c>
      <c r="X82" s="149">
        <f t="shared" si="27"/>
        <v>2007</v>
      </c>
      <c r="Y82" s="149">
        <f t="shared" si="27"/>
        <v>2008</v>
      </c>
      <c r="Z82" s="149">
        <f t="shared" si="27"/>
        <v>2009</v>
      </c>
      <c r="AA82" s="149">
        <f t="shared" si="27"/>
        <v>2010</v>
      </c>
      <c r="AB82" s="149">
        <f t="shared" si="27"/>
        <v>2011</v>
      </c>
      <c r="AC82" s="149">
        <f t="shared" si="27"/>
        <v>2012</v>
      </c>
      <c r="AD82" s="149">
        <f t="shared" si="27"/>
        <v>2013</v>
      </c>
      <c r="AE82" s="149">
        <f t="shared" si="27"/>
        <v>2014</v>
      </c>
      <c r="AF82" s="149">
        <f t="shared" si="27"/>
        <v>2015</v>
      </c>
      <c r="AG82" s="149">
        <f t="shared" si="27"/>
        <v>2016</v>
      </c>
      <c r="AH82" s="149">
        <f t="shared" si="27"/>
        <v>2017</v>
      </c>
      <c r="AI82" s="149">
        <f t="shared" si="27"/>
        <v>2018</v>
      </c>
      <c r="AJ82" s="149">
        <f t="shared" si="27"/>
        <v>2019</v>
      </c>
      <c r="AK82" s="149">
        <f t="shared" si="27"/>
        <v>2020</v>
      </c>
      <c r="AL82" s="149">
        <f t="shared" si="27"/>
        <v>2021</v>
      </c>
      <c r="AM82" s="149">
        <f t="shared" si="27"/>
        <v>2022</v>
      </c>
      <c r="AN82" s="149">
        <f t="shared" si="27"/>
        <v>2023</v>
      </c>
      <c r="AO82" s="149">
        <f t="shared" si="27"/>
        <v>2024</v>
      </c>
      <c r="AP82" s="149">
        <f t="shared" si="27"/>
        <v>2025</v>
      </c>
      <c r="AQ82" s="149">
        <f t="shared" si="27"/>
        <v>2026</v>
      </c>
      <c r="AR82" s="149">
        <f t="shared" si="27"/>
        <v>2027</v>
      </c>
      <c r="AS82" s="149">
        <f t="shared" si="27"/>
        <v>2028</v>
      </c>
      <c r="AT82" s="149">
        <f t="shared" si="27"/>
        <v>2029</v>
      </c>
      <c r="AU82" s="149">
        <f t="shared" si="27"/>
        <v>2030</v>
      </c>
      <c r="AV82" s="149">
        <f t="shared" si="27"/>
        <v>2031</v>
      </c>
      <c r="AW82" s="149">
        <f t="shared" si="27"/>
        <v>2032</v>
      </c>
      <c r="AX82" s="149">
        <f t="shared" si="27"/>
        <v>2033</v>
      </c>
      <c r="AY82" s="149">
        <f t="shared" si="27"/>
        <v>2034</v>
      </c>
      <c r="AZ82" s="149">
        <f t="shared" si="27"/>
        <v>2035</v>
      </c>
      <c r="BA82" s="149">
        <f t="shared" si="27"/>
        <v>2036</v>
      </c>
      <c r="BB82" s="149">
        <f t="shared" si="27"/>
        <v>2037</v>
      </c>
      <c r="BC82" s="149">
        <f t="shared" si="27"/>
        <v>2038</v>
      </c>
      <c r="BD82" s="149">
        <f t="shared" si="27"/>
        <v>2039</v>
      </c>
      <c r="BE82" s="149">
        <f t="shared" si="27"/>
        <v>2040</v>
      </c>
      <c r="BF82" s="149">
        <f t="shared" si="27"/>
        <v>2041</v>
      </c>
      <c r="BG82" s="149">
        <f t="shared" si="27"/>
        <v>2042</v>
      </c>
      <c r="BH82" s="149">
        <f t="shared" si="27"/>
        <v>2043</v>
      </c>
      <c r="BI82" s="149">
        <f t="shared" si="27"/>
        <v>2044</v>
      </c>
      <c r="BJ82" s="149">
        <f t="shared" si="27"/>
        <v>2045</v>
      </c>
      <c r="BK82" s="149">
        <f t="shared" si="27"/>
        <v>2046</v>
      </c>
      <c r="BL82" s="149">
        <f t="shared" si="27"/>
        <v>2047</v>
      </c>
      <c r="BM82" s="149">
        <f t="shared" si="27"/>
        <v>2048</v>
      </c>
      <c r="BN82" s="149">
        <f t="shared" si="27"/>
        <v>2049</v>
      </c>
      <c r="BO82" s="149">
        <f t="shared" si="27"/>
        <v>2050</v>
      </c>
    </row>
    <row r="83" spans="1:67">
      <c r="B83" s="772">
        <v>30</v>
      </c>
      <c r="C83" s="725" t="s">
        <v>1017</v>
      </c>
      <c r="D83" s="701"/>
      <c r="E83" s="702" t="s">
        <v>1312</v>
      </c>
      <c r="F83" s="709"/>
      <c r="G83" s="976">
        <f>G502+G506</f>
        <v>0</v>
      </c>
      <c r="H83" s="976">
        <f t="shared" ref="H83:AK83" si="28">H502+H506</f>
        <v>0</v>
      </c>
      <c r="I83" s="976">
        <f t="shared" si="28"/>
        <v>0</v>
      </c>
      <c r="J83" s="976">
        <f t="shared" si="28"/>
        <v>0</v>
      </c>
      <c r="K83" s="976">
        <f t="shared" si="28"/>
        <v>0</v>
      </c>
      <c r="L83" s="976">
        <f t="shared" si="28"/>
        <v>0</v>
      </c>
      <c r="M83" s="976">
        <f t="shared" si="28"/>
        <v>0</v>
      </c>
      <c r="N83" s="976">
        <f t="shared" si="28"/>
        <v>0</v>
      </c>
      <c r="O83" s="976">
        <f t="shared" si="28"/>
        <v>0</v>
      </c>
      <c r="P83" s="976">
        <f t="shared" si="28"/>
        <v>0</v>
      </c>
      <c r="Q83" s="976">
        <f t="shared" si="28"/>
        <v>0</v>
      </c>
      <c r="R83" s="976">
        <f t="shared" si="28"/>
        <v>0</v>
      </c>
      <c r="S83" s="976">
        <f t="shared" si="28"/>
        <v>0</v>
      </c>
      <c r="T83" s="976">
        <f t="shared" si="28"/>
        <v>0</v>
      </c>
      <c r="U83" s="976">
        <f t="shared" si="28"/>
        <v>0</v>
      </c>
      <c r="V83" s="976">
        <f t="shared" si="28"/>
        <v>0</v>
      </c>
      <c r="W83" s="976">
        <f t="shared" si="28"/>
        <v>0</v>
      </c>
      <c r="X83" s="976">
        <f t="shared" si="28"/>
        <v>0</v>
      </c>
      <c r="Y83" s="976">
        <f t="shared" si="28"/>
        <v>0</v>
      </c>
      <c r="Z83" s="976">
        <f t="shared" si="28"/>
        <v>0</v>
      </c>
      <c r="AA83" s="976">
        <f t="shared" si="28"/>
        <v>0</v>
      </c>
      <c r="AB83" s="976">
        <f t="shared" si="28"/>
        <v>0</v>
      </c>
      <c r="AC83" s="976">
        <f t="shared" si="28"/>
        <v>0</v>
      </c>
      <c r="AD83" s="976">
        <f t="shared" si="28"/>
        <v>0</v>
      </c>
      <c r="AE83" s="976">
        <f t="shared" si="28"/>
        <v>0</v>
      </c>
      <c r="AF83" s="976">
        <f t="shared" si="28"/>
        <v>0</v>
      </c>
      <c r="AG83" s="976">
        <f t="shared" si="28"/>
        <v>0</v>
      </c>
      <c r="AH83" s="976">
        <f t="shared" si="28"/>
        <v>0</v>
      </c>
      <c r="AI83" s="976">
        <f t="shared" si="28"/>
        <v>0</v>
      </c>
      <c r="AJ83" s="976">
        <f t="shared" si="28"/>
        <v>0</v>
      </c>
      <c r="AK83" s="976">
        <f t="shared" si="28"/>
        <v>0</v>
      </c>
      <c r="AL83" s="976">
        <f>AL502+AL506</f>
        <v>0</v>
      </c>
      <c r="AM83" s="976">
        <f>AM502+AM506</f>
        <v>0</v>
      </c>
      <c r="AN83" s="976">
        <f>AN502+AN506</f>
        <v>0</v>
      </c>
      <c r="AO83" s="976">
        <f>AO502+AO506</f>
        <v>0</v>
      </c>
      <c r="AP83" s="976">
        <f>AP502+AP506</f>
        <v>0</v>
      </c>
      <c r="AQ83" s="976">
        <f t="shared" ref="AQ83:BO83" si="29">AQ502+AQ506</f>
        <v>0</v>
      </c>
      <c r="AR83" s="976">
        <f t="shared" si="29"/>
        <v>0</v>
      </c>
      <c r="AS83" s="976">
        <f t="shared" si="29"/>
        <v>0</v>
      </c>
      <c r="AT83" s="976">
        <f t="shared" si="29"/>
        <v>0</v>
      </c>
      <c r="AU83" s="976">
        <f t="shared" si="29"/>
        <v>0</v>
      </c>
      <c r="AV83" s="976">
        <f t="shared" si="29"/>
        <v>0</v>
      </c>
      <c r="AW83" s="976">
        <f t="shared" si="29"/>
        <v>0</v>
      </c>
      <c r="AX83" s="976">
        <f t="shared" si="29"/>
        <v>0</v>
      </c>
      <c r="AY83" s="976">
        <f t="shared" si="29"/>
        <v>0</v>
      </c>
      <c r="AZ83" s="976">
        <f t="shared" si="29"/>
        <v>0</v>
      </c>
      <c r="BA83" s="976">
        <f t="shared" si="29"/>
        <v>0</v>
      </c>
      <c r="BB83" s="976">
        <f t="shared" si="29"/>
        <v>0</v>
      </c>
      <c r="BC83" s="976">
        <f t="shared" si="29"/>
        <v>0</v>
      </c>
      <c r="BD83" s="976">
        <f t="shared" si="29"/>
        <v>0</v>
      </c>
      <c r="BE83" s="976">
        <f t="shared" si="29"/>
        <v>0</v>
      </c>
      <c r="BF83" s="976">
        <f t="shared" si="29"/>
        <v>0</v>
      </c>
      <c r="BG83" s="976">
        <f t="shared" si="29"/>
        <v>0</v>
      </c>
      <c r="BH83" s="976">
        <f t="shared" si="29"/>
        <v>0</v>
      </c>
      <c r="BI83" s="976">
        <f t="shared" si="29"/>
        <v>0</v>
      </c>
      <c r="BJ83" s="976">
        <f t="shared" si="29"/>
        <v>0</v>
      </c>
      <c r="BK83" s="976">
        <f t="shared" si="29"/>
        <v>0</v>
      </c>
      <c r="BL83" s="976">
        <f t="shared" si="29"/>
        <v>0</v>
      </c>
      <c r="BM83" s="976">
        <f t="shared" si="29"/>
        <v>0</v>
      </c>
      <c r="BN83" s="976">
        <f t="shared" si="29"/>
        <v>0</v>
      </c>
      <c r="BO83" s="976">
        <f t="shared" si="29"/>
        <v>0</v>
      </c>
    </row>
    <row r="84" spans="1:67">
      <c r="B84" s="772" t="s">
        <v>879</v>
      </c>
      <c r="C84" s="725" t="s">
        <v>393</v>
      </c>
      <c r="D84" s="701"/>
      <c r="E84" s="702" t="s">
        <v>1312</v>
      </c>
      <c r="F84" s="709"/>
      <c r="G84" s="977">
        <f>G508</f>
        <v>0</v>
      </c>
      <c r="H84" s="977">
        <f t="shared" ref="H84:AK84" si="30">H508</f>
        <v>0</v>
      </c>
      <c r="I84" s="977">
        <f t="shared" si="30"/>
        <v>0</v>
      </c>
      <c r="J84" s="977">
        <f t="shared" si="30"/>
        <v>0</v>
      </c>
      <c r="K84" s="977">
        <f t="shared" si="30"/>
        <v>0</v>
      </c>
      <c r="L84" s="977">
        <f t="shared" si="30"/>
        <v>0</v>
      </c>
      <c r="M84" s="977">
        <f t="shared" si="30"/>
        <v>0</v>
      </c>
      <c r="N84" s="977">
        <f t="shared" si="30"/>
        <v>0</v>
      </c>
      <c r="O84" s="977">
        <f t="shared" si="30"/>
        <v>0</v>
      </c>
      <c r="P84" s="977">
        <f t="shared" si="30"/>
        <v>0</v>
      </c>
      <c r="Q84" s="977">
        <f t="shared" si="30"/>
        <v>0</v>
      </c>
      <c r="R84" s="977">
        <f t="shared" si="30"/>
        <v>0</v>
      </c>
      <c r="S84" s="977">
        <f t="shared" si="30"/>
        <v>0</v>
      </c>
      <c r="T84" s="977">
        <f t="shared" si="30"/>
        <v>0</v>
      </c>
      <c r="U84" s="977">
        <f t="shared" si="30"/>
        <v>0</v>
      </c>
      <c r="V84" s="977">
        <f t="shared" si="30"/>
        <v>0</v>
      </c>
      <c r="W84" s="977">
        <f t="shared" si="30"/>
        <v>0</v>
      </c>
      <c r="X84" s="977">
        <f t="shared" si="30"/>
        <v>0</v>
      </c>
      <c r="Y84" s="977">
        <f t="shared" si="30"/>
        <v>0</v>
      </c>
      <c r="Z84" s="977">
        <f t="shared" si="30"/>
        <v>0</v>
      </c>
      <c r="AA84" s="977">
        <f t="shared" si="30"/>
        <v>0</v>
      </c>
      <c r="AB84" s="977">
        <f t="shared" si="30"/>
        <v>0</v>
      </c>
      <c r="AC84" s="977">
        <f t="shared" si="30"/>
        <v>0</v>
      </c>
      <c r="AD84" s="977">
        <f t="shared" si="30"/>
        <v>0</v>
      </c>
      <c r="AE84" s="977">
        <f t="shared" si="30"/>
        <v>0</v>
      </c>
      <c r="AF84" s="977">
        <f t="shared" si="30"/>
        <v>0</v>
      </c>
      <c r="AG84" s="977">
        <f t="shared" si="30"/>
        <v>0</v>
      </c>
      <c r="AH84" s="977">
        <f t="shared" si="30"/>
        <v>0</v>
      </c>
      <c r="AI84" s="977">
        <f t="shared" si="30"/>
        <v>0</v>
      </c>
      <c r="AJ84" s="977">
        <f t="shared" si="30"/>
        <v>0</v>
      </c>
      <c r="AK84" s="977">
        <f t="shared" si="30"/>
        <v>0</v>
      </c>
      <c r="AL84" s="977">
        <f>AL508</f>
        <v>0</v>
      </c>
      <c r="AM84" s="977">
        <f>AM508</f>
        <v>0</v>
      </c>
      <c r="AN84" s="977">
        <f>AN508</f>
        <v>0</v>
      </c>
      <c r="AO84" s="977">
        <f>AO508</f>
        <v>0</v>
      </c>
      <c r="AP84" s="977">
        <f>AP508</f>
        <v>0</v>
      </c>
      <c r="AQ84" s="977">
        <f t="shared" ref="AQ84:BO84" si="31">AQ508</f>
        <v>0</v>
      </c>
      <c r="AR84" s="977">
        <f t="shared" si="31"/>
        <v>0</v>
      </c>
      <c r="AS84" s="977">
        <f t="shared" si="31"/>
        <v>0</v>
      </c>
      <c r="AT84" s="977">
        <f t="shared" si="31"/>
        <v>0</v>
      </c>
      <c r="AU84" s="977">
        <f t="shared" si="31"/>
        <v>0</v>
      </c>
      <c r="AV84" s="977">
        <f t="shared" si="31"/>
        <v>0</v>
      </c>
      <c r="AW84" s="977">
        <f t="shared" si="31"/>
        <v>0</v>
      </c>
      <c r="AX84" s="977">
        <f t="shared" si="31"/>
        <v>0</v>
      </c>
      <c r="AY84" s="977">
        <f t="shared" si="31"/>
        <v>0</v>
      </c>
      <c r="AZ84" s="977">
        <f t="shared" si="31"/>
        <v>0</v>
      </c>
      <c r="BA84" s="977">
        <f t="shared" si="31"/>
        <v>0</v>
      </c>
      <c r="BB84" s="977">
        <f t="shared" si="31"/>
        <v>0</v>
      </c>
      <c r="BC84" s="977">
        <f t="shared" si="31"/>
        <v>0</v>
      </c>
      <c r="BD84" s="977">
        <f t="shared" si="31"/>
        <v>0</v>
      </c>
      <c r="BE84" s="977">
        <f t="shared" si="31"/>
        <v>0</v>
      </c>
      <c r="BF84" s="977">
        <f t="shared" si="31"/>
        <v>0</v>
      </c>
      <c r="BG84" s="977">
        <f t="shared" si="31"/>
        <v>0</v>
      </c>
      <c r="BH84" s="977">
        <f t="shared" si="31"/>
        <v>0</v>
      </c>
      <c r="BI84" s="977">
        <f t="shared" si="31"/>
        <v>0</v>
      </c>
      <c r="BJ84" s="977">
        <f t="shared" si="31"/>
        <v>0</v>
      </c>
      <c r="BK84" s="977">
        <f t="shared" si="31"/>
        <v>0</v>
      </c>
      <c r="BL84" s="977">
        <f t="shared" si="31"/>
        <v>0</v>
      </c>
      <c r="BM84" s="977">
        <f t="shared" si="31"/>
        <v>0</v>
      </c>
      <c r="BN84" s="977">
        <f t="shared" si="31"/>
        <v>0</v>
      </c>
      <c r="BO84" s="977">
        <f t="shared" si="31"/>
        <v>0</v>
      </c>
    </row>
    <row r="85" spans="1:67">
      <c r="B85" s="728" t="s">
        <v>370</v>
      </c>
      <c r="C85" s="725" t="s">
        <v>842</v>
      </c>
      <c r="D85" s="701"/>
      <c r="E85" s="702" t="s">
        <v>1312</v>
      </c>
      <c r="F85" s="709"/>
      <c r="G85" s="976">
        <f>IF(OR(G513="",G520="",G522=""),"",G513+G520+G522)</f>
        <v>0</v>
      </c>
      <c r="H85" s="976">
        <f t="shared" ref="H85:AK85" si="32">IF(OR(H513="",H520="",H522=""),"",H513+H520+H522)</f>
        <v>0</v>
      </c>
      <c r="I85" s="976">
        <f t="shared" si="32"/>
        <v>0</v>
      </c>
      <c r="J85" s="976">
        <f t="shared" si="32"/>
        <v>0</v>
      </c>
      <c r="K85" s="976">
        <f t="shared" si="32"/>
        <v>0</v>
      </c>
      <c r="L85" s="976">
        <f t="shared" si="32"/>
        <v>0</v>
      </c>
      <c r="M85" s="976">
        <f t="shared" si="32"/>
        <v>0</v>
      </c>
      <c r="N85" s="976">
        <f t="shared" si="32"/>
        <v>0</v>
      </c>
      <c r="O85" s="976">
        <f t="shared" si="32"/>
        <v>0</v>
      </c>
      <c r="P85" s="976">
        <f t="shared" si="32"/>
        <v>0</v>
      </c>
      <c r="Q85" s="976">
        <f t="shared" si="32"/>
        <v>0</v>
      </c>
      <c r="R85" s="976">
        <f t="shared" si="32"/>
        <v>0</v>
      </c>
      <c r="S85" s="976">
        <f t="shared" si="32"/>
        <v>0</v>
      </c>
      <c r="T85" s="976">
        <f t="shared" si="32"/>
        <v>0</v>
      </c>
      <c r="U85" s="976">
        <f t="shared" si="32"/>
        <v>0</v>
      </c>
      <c r="V85" s="976">
        <f t="shared" si="32"/>
        <v>0</v>
      </c>
      <c r="W85" s="976">
        <f t="shared" si="32"/>
        <v>0</v>
      </c>
      <c r="X85" s="976">
        <f t="shared" si="32"/>
        <v>0</v>
      </c>
      <c r="Y85" s="976">
        <f t="shared" si="32"/>
        <v>0</v>
      </c>
      <c r="Z85" s="976">
        <f t="shared" si="32"/>
        <v>0</v>
      </c>
      <c r="AA85" s="976">
        <f t="shared" si="32"/>
        <v>0</v>
      </c>
      <c r="AB85" s="976">
        <f t="shared" si="32"/>
        <v>0</v>
      </c>
      <c r="AC85" s="976">
        <f t="shared" si="32"/>
        <v>0</v>
      </c>
      <c r="AD85" s="976">
        <f t="shared" si="32"/>
        <v>0</v>
      </c>
      <c r="AE85" s="976">
        <f t="shared" si="32"/>
        <v>0</v>
      </c>
      <c r="AF85" s="976">
        <f t="shared" si="32"/>
        <v>0</v>
      </c>
      <c r="AG85" s="976">
        <f t="shared" si="32"/>
        <v>0</v>
      </c>
      <c r="AH85" s="976">
        <f t="shared" si="32"/>
        <v>0</v>
      </c>
      <c r="AI85" s="976">
        <f t="shared" si="32"/>
        <v>0</v>
      </c>
      <c r="AJ85" s="976">
        <f t="shared" si="32"/>
        <v>0</v>
      </c>
      <c r="AK85" s="976">
        <f t="shared" si="32"/>
        <v>0</v>
      </c>
      <c r="AL85" s="976">
        <f>IF(OR(AL513="",AL520="",AL522=""),"",AL513+AL520+AL522)</f>
        <v>0</v>
      </c>
      <c r="AM85" s="976">
        <f>IF(OR(AM513="",AM520="",AM522=""),"",AM513+AM520+AM522)</f>
        <v>0</v>
      </c>
      <c r="AN85" s="976">
        <f>IF(OR(AN513="",AN520="",AN522=""),"",AN513+AN520+AN522)</f>
        <v>0</v>
      </c>
      <c r="AO85" s="976">
        <f>IF(OR(AO513="",AO520="",AO522=""),"",AO513+AO520+AO522)</f>
        <v>0</v>
      </c>
      <c r="AP85" s="976">
        <f>IF(OR(AP513="",AP520="",AP522=""),"",AP513+AP520+AP522)</f>
        <v>0</v>
      </c>
      <c r="AQ85" s="976">
        <f t="shared" ref="AQ85:BO85" si="33">IF(OR(AQ513="",AQ520="",AQ522=""),"",AQ513+AQ520+AQ522)</f>
        <v>0</v>
      </c>
      <c r="AR85" s="976">
        <f t="shared" si="33"/>
        <v>0</v>
      </c>
      <c r="AS85" s="976">
        <f t="shared" si="33"/>
        <v>0</v>
      </c>
      <c r="AT85" s="976">
        <f t="shared" si="33"/>
        <v>0</v>
      </c>
      <c r="AU85" s="976">
        <f t="shared" si="33"/>
        <v>0</v>
      </c>
      <c r="AV85" s="976">
        <f t="shared" si="33"/>
        <v>0</v>
      </c>
      <c r="AW85" s="976">
        <f t="shared" si="33"/>
        <v>0</v>
      </c>
      <c r="AX85" s="976">
        <f t="shared" si="33"/>
        <v>0</v>
      </c>
      <c r="AY85" s="976">
        <f t="shared" si="33"/>
        <v>0</v>
      </c>
      <c r="AZ85" s="976">
        <f t="shared" si="33"/>
        <v>0</v>
      </c>
      <c r="BA85" s="976">
        <f t="shared" si="33"/>
        <v>0</v>
      </c>
      <c r="BB85" s="976">
        <f t="shared" si="33"/>
        <v>0</v>
      </c>
      <c r="BC85" s="976">
        <f t="shared" si="33"/>
        <v>0</v>
      </c>
      <c r="BD85" s="976">
        <f t="shared" si="33"/>
        <v>0</v>
      </c>
      <c r="BE85" s="976">
        <f t="shared" si="33"/>
        <v>0</v>
      </c>
      <c r="BF85" s="976">
        <f t="shared" si="33"/>
        <v>0</v>
      </c>
      <c r="BG85" s="976">
        <f t="shared" si="33"/>
        <v>0</v>
      </c>
      <c r="BH85" s="976">
        <f t="shared" si="33"/>
        <v>0</v>
      </c>
      <c r="BI85" s="976">
        <f t="shared" si="33"/>
        <v>0</v>
      </c>
      <c r="BJ85" s="976">
        <f t="shared" si="33"/>
        <v>0</v>
      </c>
      <c r="BK85" s="976">
        <f t="shared" si="33"/>
        <v>0</v>
      </c>
      <c r="BL85" s="976">
        <f t="shared" si="33"/>
        <v>0</v>
      </c>
      <c r="BM85" s="976">
        <f t="shared" si="33"/>
        <v>0</v>
      </c>
      <c r="BN85" s="976">
        <f t="shared" si="33"/>
        <v>0</v>
      </c>
      <c r="BO85" s="976">
        <f t="shared" si="33"/>
        <v>0</v>
      </c>
    </row>
    <row r="86" spans="1:67">
      <c r="B86" s="772" t="s">
        <v>61</v>
      </c>
      <c r="C86" s="725" t="s">
        <v>280</v>
      </c>
      <c r="D86" s="701"/>
      <c r="E86" s="702" t="s">
        <v>1312</v>
      </c>
      <c r="F86" s="709"/>
      <c r="G86" s="976">
        <f>IF(OR(G525="",G532="",G534=""),"",G525+G532+G534)</f>
        <v>0</v>
      </c>
      <c r="H86" s="976">
        <f t="shared" ref="H86:AK86" si="34">IF(OR(H525="",H532="",H534=""),"",H525+H532+H534)</f>
        <v>0</v>
      </c>
      <c r="I86" s="976">
        <f t="shared" si="34"/>
        <v>0</v>
      </c>
      <c r="J86" s="976">
        <f t="shared" si="34"/>
        <v>0</v>
      </c>
      <c r="K86" s="976">
        <f t="shared" si="34"/>
        <v>0</v>
      </c>
      <c r="L86" s="976">
        <f t="shared" si="34"/>
        <v>0</v>
      </c>
      <c r="M86" s="976">
        <f t="shared" si="34"/>
        <v>0</v>
      </c>
      <c r="N86" s="976">
        <f t="shared" si="34"/>
        <v>0</v>
      </c>
      <c r="O86" s="976">
        <f t="shared" si="34"/>
        <v>0</v>
      </c>
      <c r="P86" s="976">
        <f t="shared" si="34"/>
        <v>0</v>
      </c>
      <c r="Q86" s="976">
        <f t="shared" si="34"/>
        <v>0</v>
      </c>
      <c r="R86" s="976">
        <f t="shared" si="34"/>
        <v>0</v>
      </c>
      <c r="S86" s="976">
        <f t="shared" si="34"/>
        <v>0</v>
      </c>
      <c r="T86" s="976">
        <f t="shared" si="34"/>
        <v>0</v>
      </c>
      <c r="U86" s="976">
        <f t="shared" si="34"/>
        <v>0</v>
      </c>
      <c r="V86" s="976">
        <f t="shared" si="34"/>
        <v>0</v>
      </c>
      <c r="W86" s="976">
        <f t="shared" si="34"/>
        <v>0</v>
      </c>
      <c r="X86" s="976">
        <f t="shared" si="34"/>
        <v>0</v>
      </c>
      <c r="Y86" s="976">
        <f t="shared" si="34"/>
        <v>0</v>
      </c>
      <c r="Z86" s="976">
        <f t="shared" si="34"/>
        <v>0</v>
      </c>
      <c r="AA86" s="976">
        <f t="shared" si="34"/>
        <v>0</v>
      </c>
      <c r="AB86" s="976">
        <f t="shared" si="34"/>
        <v>0</v>
      </c>
      <c r="AC86" s="976">
        <f t="shared" si="34"/>
        <v>0</v>
      </c>
      <c r="AD86" s="976">
        <f t="shared" si="34"/>
        <v>0</v>
      </c>
      <c r="AE86" s="976">
        <f t="shared" si="34"/>
        <v>0</v>
      </c>
      <c r="AF86" s="976">
        <f t="shared" si="34"/>
        <v>0</v>
      </c>
      <c r="AG86" s="976">
        <f t="shared" si="34"/>
        <v>0</v>
      </c>
      <c r="AH86" s="976">
        <f t="shared" si="34"/>
        <v>0</v>
      </c>
      <c r="AI86" s="976">
        <f t="shared" si="34"/>
        <v>0</v>
      </c>
      <c r="AJ86" s="976">
        <f t="shared" si="34"/>
        <v>0</v>
      </c>
      <c r="AK86" s="976">
        <f t="shared" si="34"/>
        <v>0</v>
      </c>
      <c r="AL86" s="976">
        <f>IF(OR(AL525="",AL532="",AL534=""),"",AL525+AL532+AL534)</f>
        <v>0</v>
      </c>
      <c r="AM86" s="976">
        <f>IF(OR(AM525="",AM532="",AM534=""),"",AM525+AM532+AM534)</f>
        <v>0</v>
      </c>
      <c r="AN86" s="976">
        <f>IF(OR(AN525="",AN532="",AN534=""),"",AN525+AN532+AN534)</f>
        <v>0</v>
      </c>
      <c r="AO86" s="976">
        <f>IF(OR(AO525="",AO532="",AO534=""),"",AO525+AO532+AO534)</f>
        <v>0</v>
      </c>
      <c r="AP86" s="976">
        <f>IF(OR(AP525="",AP532="",AP534=""),"",AP525+AP532+AP534)</f>
        <v>0</v>
      </c>
      <c r="AQ86" s="976">
        <f t="shared" ref="AQ86:BO86" si="35">IF(OR(AQ525="",AQ532="",AQ534=""),"",AQ525+AQ532+AQ534)</f>
        <v>0</v>
      </c>
      <c r="AR86" s="976">
        <f t="shared" si="35"/>
        <v>0</v>
      </c>
      <c r="AS86" s="976">
        <f t="shared" si="35"/>
        <v>0</v>
      </c>
      <c r="AT86" s="976">
        <f t="shared" si="35"/>
        <v>0</v>
      </c>
      <c r="AU86" s="976">
        <f t="shared" si="35"/>
        <v>0</v>
      </c>
      <c r="AV86" s="976">
        <f t="shared" si="35"/>
        <v>0</v>
      </c>
      <c r="AW86" s="976">
        <f t="shared" si="35"/>
        <v>0</v>
      </c>
      <c r="AX86" s="976">
        <f t="shared" si="35"/>
        <v>0</v>
      </c>
      <c r="AY86" s="976">
        <f t="shared" si="35"/>
        <v>0</v>
      </c>
      <c r="AZ86" s="976">
        <f t="shared" si="35"/>
        <v>0</v>
      </c>
      <c r="BA86" s="976">
        <f t="shared" si="35"/>
        <v>0</v>
      </c>
      <c r="BB86" s="976">
        <f t="shared" si="35"/>
        <v>0</v>
      </c>
      <c r="BC86" s="976">
        <f t="shared" si="35"/>
        <v>0</v>
      </c>
      <c r="BD86" s="976">
        <f t="shared" si="35"/>
        <v>0</v>
      </c>
      <c r="BE86" s="976">
        <f t="shared" si="35"/>
        <v>0</v>
      </c>
      <c r="BF86" s="976">
        <f t="shared" si="35"/>
        <v>0</v>
      </c>
      <c r="BG86" s="976">
        <f t="shared" si="35"/>
        <v>0</v>
      </c>
      <c r="BH86" s="976">
        <f t="shared" si="35"/>
        <v>0</v>
      </c>
      <c r="BI86" s="976">
        <f t="shared" si="35"/>
        <v>0</v>
      </c>
      <c r="BJ86" s="976">
        <f t="shared" si="35"/>
        <v>0</v>
      </c>
      <c r="BK86" s="976">
        <f t="shared" si="35"/>
        <v>0</v>
      </c>
      <c r="BL86" s="976">
        <f t="shared" si="35"/>
        <v>0</v>
      </c>
      <c r="BM86" s="976">
        <f t="shared" si="35"/>
        <v>0</v>
      </c>
      <c r="BN86" s="976">
        <f t="shared" si="35"/>
        <v>0</v>
      </c>
      <c r="BO86" s="976">
        <f t="shared" si="35"/>
        <v>0</v>
      </c>
    </row>
    <row r="87" spans="1:67">
      <c r="B87" s="772">
        <v>32</v>
      </c>
      <c r="C87" s="725" t="s">
        <v>851</v>
      </c>
      <c r="D87" s="701"/>
      <c r="E87" s="702" t="s">
        <v>1312</v>
      </c>
      <c r="F87" s="709"/>
      <c r="G87" s="976">
        <f t="shared" ref="G87:AK87" si="36">IF(COUNTBLANK(G83:G86)=4,"",SUM(G83:G86))</f>
        <v>0</v>
      </c>
      <c r="H87" s="976">
        <f t="shared" si="36"/>
        <v>0</v>
      </c>
      <c r="I87" s="976">
        <f t="shared" si="36"/>
        <v>0</v>
      </c>
      <c r="J87" s="976">
        <f t="shared" si="36"/>
        <v>0</v>
      </c>
      <c r="K87" s="976">
        <f t="shared" si="36"/>
        <v>0</v>
      </c>
      <c r="L87" s="976">
        <f t="shared" si="36"/>
        <v>0</v>
      </c>
      <c r="M87" s="976">
        <f t="shared" si="36"/>
        <v>0</v>
      </c>
      <c r="N87" s="976">
        <f t="shared" si="36"/>
        <v>0</v>
      </c>
      <c r="O87" s="976">
        <f t="shared" si="36"/>
        <v>0</v>
      </c>
      <c r="P87" s="976">
        <f t="shared" si="36"/>
        <v>0</v>
      </c>
      <c r="Q87" s="976">
        <f t="shared" si="36"/>
        <v>0</v>
      </c>
      <c r="R87" s="976">
        <f t="shared" si="36"/>
        <v>0</v>
      </c>
      <c r="S87" s="976">
        <f t="shared" si="36"/>
        <v>0</v>
      </c>
      <c r="T87" s="976">
        <f t="shared" si="36"/>
        <v>0</v>
      </c>
      <c r="U87" s="976">
        <f t="shared" si="36"/>
        <v>0</v>
      </c>
      <c r="V87" s="976">
        <f t="shared" si="36"/>
        <v>0</v>
      </c>
      <c r="W87" s="976">
        <f t="shared" si="36"/>
        <v>0</v>
      </c>
      <c r="X87" s="976">
        <f t="shared" si="36"/>
        <v>0</v>
      </c>
      <c r="Y87" s="976">
        <f t="shared" si="36"/>
        <v>0</v>
      </c>
      <c r="Z87" s="976">
        <f t="shared" si="36"/>
        <v>0</v>
      </c>
      <c r="AA87" s="976">
        <f t="shared" si="36"/>
        <v>0</v>
      </c>
      <c r="AB87" s="976">
        <f t="shared" si="36"/>
        <v>0</v>
      </c>
      <c r="AC87" s="976">
        <f t="shared" si="36"/>
        <v>0</v>
      </c>
      <c r="AD87" s="976">
        <f t="shared" si="36"/>
        <v>0</v>
      </c>
      <c r="AE87" s="976">
        <f t="shared" si="36"/>
        <v>0</v>
      </c>
      <c r="AF87" s="976">
        <f t="shared" si="36"/>
        <v>0</v>
      </c>
      <c r="AG87" s="976">
        <f t="shared" si="36"/>
        <v>0</v>
      </c>
      <c r="AH87" s="976">
        <f t="shared" si="36"/>
        <v>0</v>
      </c>
      <c r="AI87" s="976">
        <f t="shared" si="36"/>
        <v>0</v>
      </c>
      <c r="AJ87" s="976">
        <f t="shared" si="36"/>
        <v>0</v>
      </c>
      <c r="AK87" s="976">
        <f t="shared" si="36"/>
        <v>0</v>
      </c>
      <c r="AL87" s="976">
        <f>IF(COUNTBLANK(AL83:AL86)=4,"",SUM(AL83:AL86))</f>
        <v>0</v>
      </c>
      <c r="AM87" s="976">
        <f>IF(COUNTBLANK(AM83:AM86)=4,"",SUM(AM83:AM86))</f>
        <v>0</v>
      </c>
      <c r="AN87" s="976">
        <f>IF(COUNTBLANK(AN83:AN86)=4,"",SUM(AN83:AN86))</f>
        <v>0</v>
      </c>
      <c r="AO87" s="976">
        <f>IF(COUNTBLANK(AO83:AO86)=4,"",SUM(AO83:AO86))</f>
        <v>0</v>
      </c>
      <c r="AP87" s="976">
        <f>IF(COUNTBLANK(AP83:AP86)=4,"",SUM(AP83:AP86))</f>
        <v>0</v>
      </c>
      <c r="AQ87" s="976">
        <f t="shared" ref="AQ87:BO87" si="37">IF(COUNTBLANK(AQ83:AQ86)=4,"",SUM(AQ83:AQ86))</f>
        <v>0</v>
      </c>
      <c r="AR87" s="976">
        <f t="shared" si="37"/>
        <v>0</v>
      </c>
      <c r="AS87" s="976">
        <f t="shared" si="37"/>
        <v>0</v>
      </c>
      <c r="AT87" s="976">
        <f t="shared" si="37"/>
        <v>0</v>
      </c>
      <c r="AU87" s="976">
        <f t="shared" si="37"/>
        <v>0</v>
      </c>
      <c r="AV87" s="976">
        <f t="shared" si="37"/>
        <v>0</v>
      </c>
      <c r="AW87" s="976">
        <f t="shared" si="37"/>
        <v>0</v>
      </c>
      <c r="AX87" s="976">
        <f t="shared" si="37"/>
        <v>0</v>
      </c>
      <c r="AY87" s="976">
        <f t="shared" si="37"/>
        <v>0</v>
      </c>
      <c r="AZ87" s="976">
        <f t="shared" si="37"/>
        <v>0</v>
      </c>
      <c r="BA87" s="976">
        <f t="shared" si="37"/>
        <v>0</v>
      </c>
      <c r="BB87" s="976">
        <f t="shared" si="37"/>
        <v>0</v>
      </c>
      <c r="BC87" s="976">
        <f t="shared" si="37"/>
        <v>0</v>
      </c>
      <c r="BD87" s="976">
        <f t="shared" si="37"/>
        <v>0</v>
      </c>
      <c r="BE87" s="976">
        <f t="shared" si="37"/>
        <v>0</v>
      </c>
      <c r="BF87" s="976">
        <f t="shared" si="37"/>
        <v>0</v>
      </c>
      <c r="BG87" s="976">
        <f t="shared" si="37"/>
        <v>0</v>
      </c>
      <c r="BH87" s="976">
        <f t="shared" si="37"/>
        <v>0</v>
      </c>
      <c r="BI87" s="976">
        <f t="shared" si="37"/>
        <v>0</v>
      </c>
      <c r="BJ87" s="976">
        <f t="shared" si="37"/>
        <v>0</v>
      </c>
      <c r="BK87" s="976">
        <f t="shared" si="37"/>
        <v>0</v>
      </c>
      <c r="BL87" s="976">
        <f t="shared" si="37"/>
        <v>0</v>
      </c>
      <c r="BM87" s="976">
        <f t="shared" si="37"/>
        <v>0</v>
      </c>
      <c r="BN87" s="976">
        <f t="shared" si="37"/>
        <v>0</v>
      </c>
      <c r="BO87" s="976">
        <f t="shared" si="37"/>
        <v>0</v>
      </c>
    </row>
    <row r="88" spans="1:67" s="762" customFormat="1" ht="13.5" thickBot="1">
      <c r="B88" s="785"/>
      <c r="C88" s="784"/>
      <c r="D88" s="784"/>
      <c r="E88" s="785"/>
      <c r="F88" s="785"/>
      <c r="G88" s="972"/>
      <c r="H88" s="972"/>
      <c r="I88" s="972"/>
      <c r="J88" s="972"/>
      <c r="K88" s="972"/>
      <c r="L88" s="972"/>
      <c r="M88" s="972"/>
      <c r="N88" s="972"/>
      <c r="O88" s="972"/>
      <c r="P88" s="972"/>
      <c r="Q88" s="972"/>
      <c r="R88" s="972"/>
      <c r="S88" s="972"/>
      <c r="T88" s="972"/>
      <c r="U88" s="972"/>
      <c r="V88" s="972"/>
      <c r="W88" s="972"/>
      <c r="X88" s="972"/>
      <c r="Y88" s="972"/>
      <c r="Z88" s="972"/>
      <c r="AA88" s="972"/>
      <c r="AB88" s="972"/>
      <c r="AC88" s="972"/>
      <c r="AD88" s="972"/>
      <c r="AE88" s="972"/>
      <c r="AF88" s="972"/>
      <c r="AG88" s="972"/>
      <c r="AH88" s="972"/>
      <c r="AI88" s="972"/>
      <c r="AJ88" s="972"/>
      <c r="AK88" s="972"/>
      <c r="AL88" s="972"/>
      <c r="AM88" s="972"/>
      <c r="AN88" s="972"/>
      <c r="AO88" s="972"/>
      <c r="AP88" s="972"/>
      <c r="AQ88" s="972"/>
      <c r="AR88" s="972"/>
      <c r="AS88" s="972"/>
      <c r="AT88" s="972"/>
      <c r="AU88" s="972"/>
      <c r="AV88" s="972"/>
      <c r="AW88" s="972"/>
      <c r="AX88" s="972"/>
      <c r="AY88" s="972"/>
      <c r="AZ88" s="972"/>
      <c r="BA88" s="972"/>
      <c r="BB88" s="972"/>
      <c r="BC88" s="972"/>
      <c r="BD88" s="972"/>
      <c r="BE88" s="972"/>
      <c r="BF88" s="972"/>
      <c r="BG88" s="972"/>
      <c r="BH88" s="972"/>
      <c r="BI88" s="972"/>
      <c r="BJ88" s="972"/>
      <c r="BK88" s="972"/>
      <c r="BL88" s="972"/>
      <c r="BM88" s="972"/>
      <c r="BN88" s="972"/>
      <c r="BO88" s="972"/>
    </row>
    <row r="89" spans="1:67" ht="13.5" thickBot="1">
      <c r="B89" s="17" t="s">
        <v>763</v>
      </c>
      <c r="C89" s="781"/>
      <c r="D89" s="781"/>
      <c r="E89" s="791"/>
      <c r="F89" s="791"/>
      <c r="G89" s="147">
        <f t="shared" ref="G89:BO89" si="38">G$7</f>
        <v>1990</v>
      </c>
      <c r="H89" s="147">
        <f t="shared" si="38"/>
        <v>1991</v>
      </c>
      <c r="I89" s="147">
        <f t="shared" si="38"/>
        <v>1992</v>
      </c>
      <c r="J89" s="147">
        <f t="shared" si="38"/>
        <v>1993</v>
      </c>
      <c r="K89" s="147">
        <f t="shared" si="38"/>
        <v>1994</v>
      </c>
      <c r="L89" s="147">
        <f t="shared" si="38"/>
        <v>1995</v>
      </c>
      <c r="M89" s="147">
        <f t="shared" si="38"/>
        <v>1996</v>
      </c>
      <c r="N89" s="147">
        <f t="shared" si="38"/>
        <v>1997</v>
      </c>
      <c r="O89" s="147">
        <f t="shared" si="38"/>
        <v>1998</v>
      </c>
      <c r="P89" s="147">
        <f t="shared" si="38"/>
        <v>1999</v>
      </c>
      <c r="Q89" s="147">
        <f t="shared" si="38"/>
        <v>2000</v>
      </c>
      <c r="R89" s="147">
        <f t="shared" si="38"/>
        <v>2001</v>
      </c>
      <c r="S89" s="147">
        <f t="shared" si="38"/>
        <v>2002</v>
      </c>
      <c r="T89" s="149">
        <f t="shared" si="38"/>
        <v>2003</v>
      </c>
      <c r="U89" s="149">
        <f t="shared" si="38"/>
        <v>2004</v>
      </c>
      <c r="V89" s="149">
        <f t="shared" si="38"/>
        <v>2005</v>
      </c>
      <c r="W89" s="149">
        <f t="shared" si="38"/>
        <v>2006</v>
      </c>
      <c r="X89" s="149">
        <f t="shared" si="38"/>
        <v>2007</v>
      </c>
      <c r="Y89" s="149">
        <f t="shared" si="38"/>
        <v>2008</v>
      </c>
      <c r="Z89" s="149">
        <f t="shared" si="38"/>
        <v>2009</v>
      </c>
      <c r="AA89" s="149">
        <f t="shared" si="38"/>
        <v>2010</v>
      </c>
      <c r="AB89" s="149">
        <f t="shared" si="38"/>
        <v>2011</v>
      </c>
      <c r="AC89" s="149">
        <f t="shared" si="38"/>
        <v>2012</v>
      </c>
      <c r="AD89" s="149">
        <f t="shared" si="38"/>
        <v>2013</v>
      </c>
      <c r="AE89" s="149">
        <f t="shared" si="38"/>
        <v>2014</v>
      </c>
      <c r="AF89" s="149">
        <f t="shared" si="38"/>
        <v>2015</v>
      </c>
      <c r="AG89" s="149">
        <f t="shared" si="38"/>
        <v>2016</v>
      </c>
      <c r="AH89" s="149">
        <f t="shared" si="38"/>
        <v>2017</v>
      </c>
      <c r="AI89" s="149">
        <f t="shared" si="38"/>
        <v>2018</v>
      </c>
      <c r="AJ89" s="149">
        <f t="shared" si="38"/>
        <v>2019</v>
      </c>
      <c r="AK89" s="149">
        <f t="shared" si="38"/>
        <v>2020</v>
      </c>
      <c r="AL89" s="149">
        <f t="shared" si="38"/>
        <v>2021</v>
      </c>
      <c r="AM89" s="149">
        <f t="shared" si="38"/>
        <v>2022</v>
      </c>
      <c r="AN89" s="149">
        <f t="shared" si="38"/>
        <v>2023</v>
      </c>
      <c r="AO89" s="149">
        <f t="shared" si="38"/>
        <v>2024</v>
      </c>
      <c r="AP89" s="149">
        <f t="shared" si="38"/>
        <v>2025</v>
      </c>
      <c r="AQ89" s="149">
        <f t="shared" si="38"/>
        <v>2026</v>
      </c>
      <c r="AR89" s="149">
        <f t="shared" si="38"/>
        <v>2027</v>
      </c>
      <c r="AS89" s="149">
        <f t="shared" si="38"/>
        <v>2028</v>
      </c>
      <c r="AT89" s="149">
        <f t="shared" si="38"/>
        <v>2029</v>
      </c>
      <c r="AU89" s="149">
        <f t="shared" si="38"/>
        <v>2030</v>
      </c>
      <c r="AV89" s="149">
        <f t="shared" si="38"/>
        <v>2031</v>
      </c>
      <c r="AW89" s="149">
        <f t="shared" si="38"/>
        <v>2032</v>
      </c>
      <c r="AX89" s="149">
        <f t="shared" si="38"/>
        <v>2033</v>
      </c>
      <c r="AY89" s="149">
        <f t="shared" si="38"/>
        <v>2034</v>
      </c>
      <c r="AZ89" s="149">
        <f t="shared" si="38"/>
        <v>2035</v>
      </c>
      <c r="BA89" s="149">
        <f t="shared" si="38"/>
        <v>2036</v>
      </c>
      <c r="BB89" s="149">
        <f t="shared" si="38"/>
        <v>2037</v>
      </c>
      <c r="BC89" s="149">
        <f t="shared" si="38"/>
        <v>2038</v>
      </c>
      <c r="BD89" s="149">
        <f t="shared" si="38"/>
        <v>2039</v>
      </c>
      <c r="BE89" s="149">
        <f t="shared" si="38"/>
        <v>2040</v>
      </c>
      <c r="BF89" s="149">
        <f t="shared" si="38"/>
        <v>2041</v>
      </c>
      <c r="BG89" s="149">
        <f t="shared" si="38"/>
        <v>2042</v>
      </c>
      <c r="BH89" s="149">
        <f t="shared" si="38"/>
        <v>2043</v>
      </c>
      <c r="BI89" s="149">
        <f t="shared" si="38"/>
        <v>2044</v>
      </c>
      <c r="BJ89" s="149">
        <f t="shared" si="38"/>
        <v>2045</v>
      </c>
      <c r="BK89" s="149">
        <f t="shared" si="38"/>
        <v>2046</v>
      </c>
      <c r="BL89" s="149">
        <f t="shared" si="38"/>
        <v>2047</v>
      </c>
      <c r="BM89" s="149">
        <f t="shared" si="38"/>
        <v>2048</v>
      </c>
      <c r="BN89" s="149">
        <f t="shared" si="38"/>
        <v>2049</v>
      </c>
      <c r="BO89" s="149">
        <f t="shared" si="38"/>
        <v>2050</v>
      </c>
    </row>
    <row r="90" spans="1:67" hidden="1" outlineLevel="1">
      <c r="B90" s="728" t="s">
        <v>875</v>
      </c>
      <c r="C90" s="725" t="s">
        <v>5</v>
      </c>
      <c r="D90" s="701"/>
      <c r="E90" s="812" t="s">
        <v>1313</v>
      </c>
      <c r="F90" s="838"/>
      <c r="G90" s="973">
        <v>0</v>
      </c>
      <c r="H90" s="973">
        <v>0</v>
      </c>
      <c r="I90" s="973">
        <v>0</v>
      </c>
      <c r="J90" s="973">
        <v>0</v>
      </c>
      <c r="K90" s="973">
        <v>0</v>
      </c>
      <c r="L90" s="973">
        <v>0</v>
      </c>
      <c r="M90" s="973">
        <v>0</v>
      </c>
      <c r="N90" s="973">
        <v>0</v>
      </c>
      <c r="O90" s="973">
        <v>0</v>
      </c>
      <c r="P90" s="973">
        <v>0</v>
      </c>
      <c r="Q90" s="973">
        <v>0</v>
      </c>
      <c r="R90" s="973">
        <v>0</v>
      </c>
      <c r="S90" s="973">
        <v>0</v>
      </c>
      <c r="T90" s="973">
        <v>0</v>
      </c>
      <c r="U90" s="973">
        <v>0</v>
      </c>
      <c r="V90" s="973">
        <v>0</v>
      </c>
      <c r="W90" s="973">
        <v>0</v>
      </c>
      <c r="X90" s="973">
        <v>0</v>
      </c>
      <c r="Y90" s="973">
        <v>0</v>
      </c>
      <c r="Z90" s="973">
        <v>0</v>
      </c>
      <c r="AA90" s="973">
        <v>0</v>
      </c>
      <c r="AB90" s="973">
        <v>0</v>
      </c>
      <c r="AC90" s="973">
        <v>0</v>
      </c>
      <c r="AD90" s="973">
        <v>0</v>
      </c>
      <c r="AE90" s="973">
        <v>0</v>
      </c>
      <c r="AF90" s="973">
        <v>0</v>
      </c>
      <c r="AG90" s="973">
        <v>0</v>
      </c>
      <c r="AH90" s="973">
        <v>0</v>
      </c>
      <c r="AI90" s="973">
        <v>0</v>
      </c>
      <c r="AJ90" s="973">
        <v>0</v>
      </c>
      <c r="AK90" s="973">
        <v>0</v>
      </c>
      <c r="AL90" s="973">
        <v>0</v>
      </c>
      <c r="AM90" s="973">
        <v>0</v>
      </c>
      <c r="AN90" s="973">
        <v>0</v>
      </c>
      <c r="AO90" s="973">
        <v>0</v>
      </c>
      <c r="AP90" s="973">
        <v>0</v>
      </c>
      <c r="AQ90" s="973">
        <v>0</v>
      </c>
      <c r="AR90" s="973">
        <v>0</v>
      </c>
      <c r="AS90" s="973">
        <v>0</v>
      </c>
      <c r="AT90" s="973">
        <v>0</v>
      </c>
      <c r="AU90" s="973">
        <v>0</v>
      </c>
      <c r="AV90" s="973">
        <v>0</v>
      </c>
      <c r="AW90" s="973">
        <v>0</v>
      </c>
      <c r="AX90" s="973">
        <v>0</v>
      </c>
      <c r="AY90" s="973">
        <v>0</v>
      </c>
      <c r="AZ90" s="973">
        <v>0</v>
      </c>
      <c r="BA90" s="973">
        <v>0</v>
      </c>
      <c r="BB90" s="973">
        <v>0</v>
      </c>
      <c r="BC90" s="973">
        <v>0</v>
      </c>
      <c r="BD90" s="973">
        <v>0</v>
      </c>
      <c r="BE90" s="973">
        <v>0</v>
      </c>
      <c r="BF90" s="973">
        <v>0</v>
      </c>
      <c r="BG90" s="973">
        <v>0</v>
      </c>
      <c r="BH90" s="973">
        <v>0</v>
      </c>
      <c r="BI90" s="973">
        <v>0</v>
      </c>
      <c r="BJ90" s="973">
        <v>0</v>
      </c>
      <c r="BK90" s="973">
        <v>0</v>
      </c>
      <c r="BL90" s="973">
        <v>0</v>
      </c>
      <c r="BM90" s="973">
        <v>0</v>
      </c>
      <c r="BN90" s="973">
        <v>0</v>
      </c>
      <c r="BO90" s="973">
        <v>0</v>
      </c>
    </row>
    <row r="91" spans="1:67" hidden="1" outlineLevel="1">
      <c r="B91" s="728" t="s">
        <v>705</v>
      </c>
      <c r="C91" s="725" t="s">
        <v>674</v>
      </c>
      <c r="D91" s="701"/>
      <c r="E91" s="812" t="s">
        <v>1313</v>
      </c>
      <c r="F91" s="838"/>
      <c r="G91" s="973">
        <v>0</v>
      </c>
      <c r="H91" s="973">
        <v>0</v>
      </c>
      <c r="I91" s="973">
        <v>0</v>
      </c>
      <c r="J91" s="973">
        <v>0</v>
      </c>
      <c r="K91" s="973">
        <v>0</v>
      </c>
      <c r="L91" s="973">
        <v>0</v>
      </c>
      <c r="M91" s="973">
        <v>0</v>
      </c>
      <c r="N91" s="973">
        <v>0</v>
      </c>
      <c r="O91" s="973">
        <v>0</v>
      </c>
      <c r="P91" s="973">
        <v>0</v>
      </c>
      <c r="Q91" s="973">
        <v>0</v>
      </c>
      <c r="R91" s="973">
        <v>0</v>
      </c>
      <c r="S91" s="973">
        <v>0</v>
      </c>
      <c r="T91" s="973">
        <v>0</v>
      </c>
      <c r="U91" s="973">
        <v>0</v>
      </c>
      <c r="V91" s="973">
        <v>0</v>
      </c>
      <c r="W91" s="973">
        <v>0</v>
      </c>
      <c r="X91" s="973">
        <v>0</v>
      </c>
      <c r="Y91" s="973">
        <v>0</v>
      </c>
      <c r="Z91" s="973">
        <v>0</v>
      </c>
      <c r="AA91" s="973">
        <v>0</v>
      </c>
      <c r="AB91" s="973">
        <v>0</v>
      </c>
      <c r="AC91" s="973">
        <v>0</v>
      </c>
      <c r="AD91" s="973">
        <v>0</v>
      </c>
      <c r="AE91" s="973">
        <v>0</v>
      </c>
      <c r="AF91" s="973">
        <v>0</v>
      </c>
      <c r="AG91" s="973">
        <v>0</v>
      </c>
      <c r="AH91" s="973">
        <v>0</v>
      </c>
      <c r="AI91" s="973">
        <v>0</v>
      </c>
      <c r="AJ91" s="973">
        <v>0</v>
      </c>
      <c r="AK91" s="973">
        <v>0</v>
      </c>
      <c r="AL91" s="973">
        <v>0</v>
      </c>
      <c r="AM91" s="973">
        <v>0</v>
      </c>
      <c r="AN91" s="973">
        <v>0</v>
      </c>
      <c r="AO91" s="973">
        <v>0</v>
      </c>
      <c r="AP91" s="973">
        <v>0</v>
      </c>
      <c r="AQ91" s="973">
        <v>0</v>
      </c>
      <c r="AR91" s="973">
        <v>0</v>
      </c>
      <c r="AS91" s="973">
        <v>0</v>
      </c>
      <c r="AT91" s="973">
        <v>0</v>
      </c>
      <c r="AU91" s="973">
        <v>0</v>
      </c>
      <c r="AV91" s="973">
        <v>0</v>
      </c>
      <c r="AW91" s="973">
        <v>0</v>
      </c>
      <c r="AX91" s="973">
        <v>0</v>
      </c>
      <c r="AY91" s="973">
        <v>0</v>
      </c>
      <c r="AZ91" s="973">
        <v>0</v>
      </c>
      <c r="BA91" s="973">
        <v>0</v>
      </c>
      <c r="BB91" s="973">
        <v>0</v>
      </c>
      <c r="BC91" s="973">
        <v>0</v>
      </c>
      <c r="BD91" s="973">
        <v>0</v>
      </c>
      <c r="BE91" s="973">
        <v>0</v>
      </c>
      <c r="BF91" s="973">
        <v>0</v>
      </c>
      <c r="BG91" s="973">
        <v>0</v>
      </c>
      <c r="BH91" s="973">
        <v>0</v>
      </c>
      <c r="BI91" s="973">
        <v>0</v>
      </c>
      <c r="BJ91" s="973">
        <v>0</v>
      </c>
      <c r="BK91" s="973">
        <v>0</v>
      </c>
      <c r="BL91" s="973">
        <v>0</v>
      </c>
      <c r="BM91" s="973">
        <v>0</v>
      </c>
      <c r="BN91" s="973">
        <v>0</v>
      </c>
      <c r="BO91" s="973">
        <v>0</v>
      </c>
    </row>
    <row r="92" spans="1:67" hidden="1" outlineLevel="1">
      <c r="B92" s="728" t="s">
        <v>238</v>
      </c>
      <c r="C92" s="725" t="s">
        <v>675</v>
      </c>
      <c r="D92" s="701"/>
      <c r="E92" s="812" t="s">
        <v>1313</v>
      </c>
      <c r="F92" s="838"/>
      <c r="G92" s="973">
        <v>0</v>
      </c>
      <c r="H92" s="973">
        <v>0</v>
      </c>
      <c r="I92" s="973">
        <v>0</v>
      </c>
      <c r="J92" s="973">
        <v>0</v>
      </c>
      <c r="K92" s="973">
        <v>0</v>
      </c>
      <c r="L92" s="973">
        <v>0</v>
      </c>
      <c r="M92" s="973">
        <v>0</v>
      </c>
      <c r="N92" s="973">
        <v>0</v>
      </c>
      <c r="O92" s="973">
        <v>0</v>
      </c>
      <c r="P92" s="973">
        <v>0</v>
      </c>
      <c r="Q92" s="973">
        <v>0</v>
      </c>
      <c r="R92" s="973">
        <v>0</v>
      </c>
      <c r="S92" s="973">
        <v>0</v>
      </c>
      <c r="T92" s="973">
        <v>0</v>
      </c>
      <c r="U92" s="973">
        <v>0</v>
      </c>
      <c r="V92" s="973">
        <v>0</v>
      </c>
      <c r="W92" s="973">
        <v>0</v>
      </c>
      <c r="X92" s="973">
        <v>0</v>
      </c>
      <c r="Y92" s="973">
        <v>0</v>
      </c>
      <c r="Z92" s="973">
        <v>0</v>
      </c>
      <c r="AA92" s="973">
        <v>0</v>
      </c>
      <c r="AB92" s="973">
        <v>0</v>
      </c>
      <c r="AC92" s="973">
        <v>0</v>
      </c>
      <c r="AD92" s="973">
        <v>0</v>
      </c>
      <c r="AE92" s="973">
        <v>0</v>
      </c>
      <c r="AF92" s="973">
        <v>0</v>
      </c>
      <c r="AG92" s="973">
        <v>0</v>
      </c>
      <c r="AH92" s="973">
        <v>0</v>
      </c>
      <c r="AI92" s="973">
        <v>0</v>
      </c>
      <c r="AJ92" s="973">
        <v>0</v>
      </c>
      <c r="AK92" s="973">
        <v>0</v>
      </c>
      <c r="AL92" s="973">
        <v>0</v>
      </c>
      <c r="AM92" s="973">
        <v>0</v>
      </c>
      <c r="AN92" s="973">
        <v>0</v>
      </c>
      <c r="AO92" s="973">
        <v>0</v>
      </c>
      <c r="AP92" s="973">
        <v>0</v>
      </c>
      <c r="AQ92" s="973">
        <v>0</v>
      </c>
      <c r="AR92" s="973">
        <v>0</v>
      </c>
      <c r="AS92" s="973">
        <v>0</v>
      </c>
      <c r="AT92" s="973">
        <v>0</v>
      </c>
      <c r="AU92" s="973">
        <v>0</v>
      </c>
      <c r="AV92" s="973">
        <v>0</v>
      </c>
      <c r="AW92" s="973">
        <v>0</v>
      </c>
      <c r="AX92" s="973">
        <v>0</v>
      </c>
      <c r="AY92" s="973">
        <v>0</v>
      </c>
      <c r="AZ92" s="973">
        <v>0</v>
      </c>
      <c r="BA92" s="973">
        <v>0</v>
      </c>
      <c r="BB92" s="973">
        <v>0</v>
      </c>
      <c r="BC92" s="973">
        <v>0</v>
      </c>
      <c r="BD92" s="973">
        <v>0</v>
      </c>
      <c r="BE92" s="973">
        <v>0</v>
      </c>
      <c r="BF92" s="973">
        <v>0</v>
      </c>
      <c r="BG92" s="973">
        <v>0</v>
      </c>
      <c r="BH92" s="973">
        <v>0</v>
      </c>
      <c r="BI92" s="973">
        <v>0</v>
      </c>
      <c r="BJ92" s="973">
        <v>0</v>
      </c>
      <c r="BK92" s="973">
        <v>0</v>
      </c>
      <c r="BL92" s="973">
        <v>0</v>
      </c>
      <c r="BM92" s="973">
        <v>0</v>
      </c>
      <c r="BN92" s="973">
        <v>0</v>
      </c>
      <c r="BO92" s="973">
        <v>0</v>
      </c>
    </row>
    <row r="93" spans="1:67" hidden="1" outlineLevel="1">
      <c r="A93" s="762"/>
      <c r="B93" s="728" t="s">
        <v>239</v>
      </c>
      <c r="C93" s="725" t="s">
        <v>854</v>
      </c>
      <c r="D93" s="701"/>
      <c r="E93" s="812" t="s">
        <v>1313</v>
      </c>
      <c r="F93" s="838"/>
      <c r="G93" s="796">
        <f t="shared" ref="G93:AK93" si="39">IF(OR(G90="",G91="",G92=""),"",G90-G91-G92)</f>
        <v>0</v>
      </c>
      <c r="H93" s="796">
        <f t="shared" si="39"/>
        <v>0</v>
      </c>
      <c r="I93" s="796">
        <f t="shared" si="39"/>
        <v>0</v>
      </c>
      <c r="J93" s="796">
        <f t="shared" si="39"/>
        <v>0</v>
      </c>
      <c r="K93" s="796">
        <f t="shared" si="39"/>
        <v>0</v>
      </c>
      <c r="L93" s="796">
        <f t="shared" si="39"/>
        <v>0</v>
      </c>
      <c r="M93" s="796">
        <f t="shared" si="39"/>
        <v>0</v>
      </c>
      <c r="N93" s="796">
        <f t="shared" si="39"/>
        <v>0</v>
      </c>
      <c r="O93" s="796">
        <f t="shared" si="39"/>
        <v>0</v>
      </c>
      <c r="P93" s="796">
        <f t="shared" si="39"/>
        <v>0</v>
      </c>
      <c r="Q93" s="796">
        <f t="shared" si="39"/>
        <v>0</v>
      </c>
      <c r="R93" s="796">
        <f t="shared" si="39"/>
        <v>0</v>
      </c>
      <c r="S93" s="796">
        <f t="shared" si="39"/>
        <v>0</v>
      </c>
      <c r="T93" s="796">
        <f t="shared" si="39"/>
        <v>0</v>
      </c>
      <c r="U93" s="796">
        <f t="shared" si="39"/>
        <v>0</v>
      </c>
      <c r="V93" s="796">
        <f t="shared" si="39"/>
        <v>0</v>
      </c>
      <c r="W93" s="796">
        <f t="shared" si="39"/>
        <v>0</v>
      </c>
      <c r="X93" s="796">
        <f t="shared" si="39"/>
        <v>0</v>
      </c>
      <c r="Y93" s="796">
        <f t="shared" si="39"/>
        <v>0</v>
      </c>
      <c r="Z93" s="796">
        <f t="shared" si="39"/>
        <v>0</v>
      </c>
      <c r="AA93" s="796">
        <f t="shared" si="39"/>
        <v>0</v>
      </c>
      <c r="AB93" s="796">
        <f t="shared" si="39"/>
        <v>0</v>
      </c>
      <c r="AC93" s="796">
        <f t="shared" si="39"/>
        <v>0</v>
      </c>
      <c r="AD93" s="796">
        <f t="shared" si="39"/>
        <v>0</v>
      </c>
      <c r="AE93" s="796">
        <f t="shared" si="39"/>
        <v>0</v>
      </c>
      <c r="AF93" s="796">
        <f t="shared" si="39"/>
        <v>0</v>
      </c>
      <c r="AG93" s="796">
        <f t="shared" si="39"/>
        <v>0</v>
      </c>
      <c r="AH93" s="796">
        <f t="shared" si="39"/>
        <v>0</v>
      </c>
      <c r="AI93" s="796">
        <f t="shared" si="39"/>
        <v>0</v>
      </c>
      <c r="AJ93" s="796">
        <f t="shared" si="39"/>
        <v>0</v>
      </c>
      <c r="AK93" s="796">
        <f t="shared" si="39"/>
        <v>0</v>
      </c>
      <c r="AL93" s="796">
        <f>IF(OR(AL90="",AL91="",AL92=""),"",AL90-AL91-AL92)</f>
        <v>0</v>
      </c>
      <c r="AM93" s="796">
        <f>IF(OR(AM90="",AM91="",AM92=""),"",AM90-AM91-AM92)</f>
        <v>0</v>
      </c>
      <c r="AN93" s="796">
        <f>IF(OR(AN90="",AN91="",AN92=""),"",AN90-AN91-AN92)</f>
        <v>0</v>
      </c>
      <c r="AO93" s="796">
        <f>IF(OR(AO90="",AO91="",AO92=""),"",AO90-AO91-AO92)</f>
        <v>0</v>
      </c>
      <c r="AP93" s="796">
        <f>IF(OR(AP90="",AP91="",AP92=""),"",AP90-AP91-AP92)</f>
        <v>0</v>
      </c>
      <c r="AQ93" s="796">
        <f t="shared" ref="AQ93:BO93" si="40">IF(OR(AQ90="",AQ91="",AQ92=""),"",AQ90-AQ91-AQ92)</f>
        <v>0</v>
      </c>
      <c r="AR93" s="796">
        <f t="shared" si="40"/>
        <v>0</v>
      </c>
      <c r="AS93" s="796">
        <f t="shared" si="40"/>
        <v>0</v>
      </c>
      <c r="AT93" s="796">
        <f t="shared" si="40"/>
        <v>0</v>
      </c>
      <c r="AU93" s="796">
        <f t="shared" si="40"/>
        <v>0</v>
      </c>
      <c r="AV93" s="796">
        <f t="shared" si="40"/>
        <v>0</v>
      </c>
      <c r="AW93" s="796">
        <f t="shared" si="40"/>
        <v>0</v>
      </c>
      <c r="AX93" s="796">
        <f t="shared" si="40"/>
        <v>0</v>
      </c>
      <c r="AY93" s="796">
        <f t="shared" si="40"/>
        <v>0</v>
      </c>
      <c r="AZ93" s="796">
        <f t="shared" si="40"/>
        <v>0</v>
      </c>
      <c r="BA93" s="796">
        <f t="shared" si="40"/>
        <v>0</v>
      </c>
      <c r="BB93" s="796">
        <f t="shared" si="40"/>
        <v>0</v>
      </c>
      <c r="BC93" s="796">
        <f t="shared" si="40"/>
        <v>0</v>
      </c>
      <c r="BD93" s="796">
        <f t="shared" si="40"/>
        <v>0</v>
      </c>
      <c r="BE93" s="796">
        <f t="shared" si="40"/>
        <v>0</v>
      </c>
      <c r="BF93" s="796">
        <f t="shared" si="40"/>
        <v>0</v>
      </c>
      <c r="BG93" s="796">
        <f t="shared" si="40"/>
        <v>0</v>
      </c>
      <c r="BH93" s="796">
        <f t="shared" si="40"/>
        <v>0</v>
      </c>
      <c r="BI93" s="796">
        <f t="shared" si="40"/>
        <v>0</v>
      </c>
      <c r="BJ93" s="796">
        <f t="shared" si="40"/>
        <v>0</v>
      </c>
      <c r="BK93" s="796">
        <f t="shared" si="40"/>
        <v>0</v>
      </c>
      <c r="BL93" s="796">
        <f t="shared" si="40"/>
        <v>0</v>
      </c>
      <c r="BM93" s="796">
        <f t="shared" si="40"/>
        <v>0</v>
      </c>
      <c r="BN93" s="796">
        <f t="shared" si="40"/>
        <v>0</v>
      </c>
      <c r="BO93" s="796">
        <f t="shared" si="40"/>
        <v>0</v>
      </c>
    </row>
    <row r="94" spans="1:67" ht="12.75" hidden="1" customHeight="1" outlineLevel="1">
      <c r="B94" s="728" t="s">
        <v>761</v>
      </c>
      <c r="C94" s="725" t="s">
        <v>375</v>
      </c>
      <c r="D94" s="701"/>
      <c r="E94" s="812" t="s">
        <v>198</v>
      </c>
      <c r="F94" s="838"/>
      <c r="G94" s="796" t="str">
        <f>IF(G90=0,"",G155/G90*1000)</f>
        <v/>
      </c>
      <c r="H94" s="796" t="str">
        <f t="shared" ref="H94:AK94" si="41">IF(H90=0,"",H155/H90*1000)</f>
        <v/>
      </c>
      <c r="I94" s="796" t="str">
        <f t="shared" si="41"/>
        <v/>
      </c>
      <c r="J94" s="796" t="str">
        <f t="shared" si="41"/>
        <v/>
      </c>
      <c r="K94" s="796" t="str">
        <f t="shared" si="41"/>
        <v/>
      </c>
      <c r="L94" s="796" t="str">
        <f t="shared" si="41"/>
        <v/>
      </c>
      <c r="M94" s="796" t="str">
        <f t="shared" si="41"/>
        <v/>
      </c>
      <c r="N94" s="796" t="str">
        <f t="shared" si="41"/>
        <v/>
      </c>
      <c r="O94" s="796" t="str">
        <f t="shared" si="41"/>
        <v/>
      </c>
      <c r="P94" s="796" t="str">
        <f t="shared" si="41"/>
        <v/>
      </c>
      <c r="Q94" s="796" t="str">
        <f t="shared" si="41"/>
        <v/>
      </c>
      <c r="R94" s="796" t="str">
        <f t="shared" si="41"/>
        <v/>
      </c>
      <c r="S94" s="796" t="str">
        <f t="shared" si="41"/>
        <v/>
      </c>
      <c r="T94" s="796" t="str">
        <f t="shared" si="41"/>
        <v/>
      </c>
      <c r="U94" s="796" t="str">
        <f t="shared" si="41"/>
        <v/>
      </c>
      <c r="V94" s="796" t="str">
        <f t="shared" si="41"/>
        <v/>
      </c>
      <c r="W94" s="796" t="str">
        <f t="shared" si="41"/>
        <v/>
      </c>
      <c r="X94" s="796" t="str">
        <f t="shared" si="41"/>
        <v/>
      </c>
      <c r="Y94" s="796" t="str">
        <f t="shared" si="41"/>
        <v/>
      </c>
      <c r="Z94" s="796" t="str">
        <f t="shared" si="41"/>
        <v/>
      </c>
      <c r="AA94" s="796" t="str">
        <f t="shared" si="41"/>
        <v/>
      </c>
      <c r="AB94" s="796" t="str">
        <f t="shared" si="41"/>
        <v/>
      </c>
      <c r="AC94" s="796" t="str">
        <f t="shared" si="41"/>
        <v/>
      </c>
      <c r="AD94" s="796" t="str">
        <f t="shared" si="41"/>
        <v/>
      </c>
      <c r="AE94" s="796" t="str">
        <f t="shared" si="41"/>
        <v/>
      </c>
      <c r="AF94" s="796" t="str">
        <f t="shared" si="41"/>
        <v/>
      </c>
      <c r="AG94" s="796" t="str">
        <f t="shared" si="41"/>
        <v/>
      </c>
      <c r="AH94" s="796" t="str">
        <f t="shared" si="41"/>
        <v/>
      </c>
      <c r="AI94" s="796" t="str">
        <f t="shared" si="41"/>
        <v/>
      </c>
      <c r="AJ94" s="796" t="str">
        <f t="shared" si="41"/>
        <v/>
      </c>
      <c r="AK94" s="796" t="str">
        <f t="shared" si="41"/>
        <v/>
      </c>
      <c r="AL94" s="796" t="str">
        <f>IF(AL90=0,"",AL155/AL90*1000)</f>
        <v/>
      </c>
      <c r="AM94" s="796" t="str">
        <f>IF(AM90=0,"",AM155/AM90*1000)</f>
        <v/>
      </c>
      <c r="AN94" s="796" t="str">
        <f>IF(AN90=0,"",AN155/AN90*1000)</f>
        <v/>
      </c>
      <c r="AO94" s="796" t="str">
        <f>IF(AO90=0,"",AO155/AO90*1000)</f>
        <v/>
      </c>
      <c r="AP94" s="796" t="str">
        <f>IF(AP90=0,"",AP155/AP90*1000)</f>
        <v/>
      </c>
      <c r="AQ94" s="796" t="str">
        <f t="shared" ref="AQ94:BO94" si="42">IF(AQ90=0,"",AQ155/AQ90*1000)</f>
        <v/>
      </c>
      <c r="AR94" s="796" t="str">
        <f t="shared" si="42"/>
        <v/>
      </c>
      <c r="AS94" s="796" t="str">
        <f t="shared" si="42"/>
        <v/>
      </c>
      <c r="AT94" s="796" t="str">
        <f t="shared" si="42"/>
        <v/>
      </c>
      <c r="AU94" s="796" t="str">
        <f t="shared" si="42"/>
        <v/>
      </c>
      <c r="AV94" s="796" t="str">
        <f t="shared" si="42"/>
        <v/>
      </c>
      <c r="AW94" s="796" t="str">
        <f t="shared" si="42"/>
        <v/>
      </c>
      <c r="AX94" s="796" t="str">
        <f t="shared" si="42"/>
        <v/>
      </c>
      <c r="AY94" s="796" t="str">
        <f t="shared" si="42"/>
        <v/>
      </c>
      <c r="AZ94" s="796" t="str">
        <f t="shared" si="42"/>
        <v/>
      </c>
      <c r="BA94" s="796" t="str">
        <f t="shared" si="42"/>
        <v/>
      </c>
      <c r="BB94" s="796" t="str">
        <f t="shared" si="42"/>
        <v/>
      </c>
      <c r="BC94" s="796" t="str">
        <f t="shared" si="42"/>
        <v/>
      </c>
      <c r="BD94" s="796" t="str">
        <f t="shared" si="42"/>
        <v/>
      </c>
      <c r="BE94" s="796" t="str">
        <f t="shared" si="42"/>
        <v/>
      </c>
      <c r="BF94" s="796" t="str">
        <f t="shared" si="42"/>
        <v/>
      </c>
      <c r="BG94" s="796" t="str">
        <f t="shared" si="42"/>
        <v/>
      </c>
      <c r="BH94" s="796" t="str">
        <f t="shared" si="42"/>
        <v/>
      </c>
      <c r="BI94" s="796" t="str">
        <f t="shared" si="42"/>
        <v/>
      </c>
      <c r="BJ94" s="796" t="str">
        <f t="shared" si="42"/>
        <v/>
      </c>
      <c r="BK94" s="796" t="str">
        <f t="shared" si="42"/>
        <v/>
      </c>
      <c r="BL94" s="796" t="str">
        <f t="shared" si="42"/>
        <v/>
      </c>
      <c r="BM94" s="796" t="str">
        <f t="shared" si="42"/>
        <v/>
      </c>
      <c r="BN94" s="796" t="str">
        <f t="shared" si="42"/>
        <v/>
      </c>
      <c r="BO94" s="796" t="str">
        <f t="shared" si="42"/>
        <v/>
      </c>
    </row>
    <row r="95" spans="1:67" hidden="1" outlineLevel="1">
      <c r="B95" s="728" t="s">
        <v>876</v>
      </c>
      <c r="C95" s="725" t="s">
        <v>1278</v>
      </c>
      <c r="D95" s="701"/>
      <c r="E95" s="812" t="s">
        <v>1313</v>
      </c>
      <c r="F95" s="838"/>
      <c r="G95" s="973">
        <v>0</v>
      </c>
      <c r="H95" s="973">
        <v>0</v>
      </c>
      <c r="I95" s="973">
        <v>0</v>
      </c>
      <c r="J95" s="973">
        <v>0</v>
      </c>
      <c r="K95" s="973">
        <v>0</v>
      </c>
      <c r="L95" s="973">
        <v>0</v>
      </c>
      <c r="M95" s="973">
        <v>0</v>
      </c>
      <c r="N95" s="973">
        <v>0</v>
      </c>
      <c r="O95" s="973">
        <v>0</v>
      </c>
      <c r="P95" s="973">
        <v>0</v>
      </c>
      <c r="Q95" s="973">
        <v>0</v>
      </c>
      <c r="R95" s="973">
        <v>0</v>
      </c>
      <c r="S95" s="973">
        <v>0</v>
      </c>
      <c r="T95" s="973">
        <v>0</v>
      </c>
      <c r="U95" s="973">
        <v>0</v>
      </c>
      <c r="V95" s="973">
        <v>0</v>
      </c>
      <c r="W95" s="973">
        <v>0</v>
      </c>
      <c r="X95" s="973">
        <v>0</v>
      </c>
      <c r="Y95" s="973">
        <v>0</v>
      </c>
      <c r="Z95" s="973">
        <v>0</v>
      </c>
      <c r="AA95" s="973">
        <v>0</v>
      </c>
      <c r="AB95" s="973">
        <v>0</v>
      </c>
      <c r="AC95" s="973">
        <v>0</v>
      </c>
      <c r="AD95" s="973">
        <v>0</v>
      </c>
      <c r="AE95" s="973">
        <v>0</v>
      </c>
      <c r="AF95" s="973">
        <v>0</v>
      </c>
      <c r="AG95" s="973">
        <v>0</v>
      </c>
      <c r="AH95" s="973">
        <v>0</v>
      </c>
      <c r="AI95" s="973">
        <v>0</v>
      </c>
      <c r="AJ95" s="973">
        <v>0</v>
      </c>
      <c r="AK95" s="973">
        <v>0</v>
      </c>
      <c r="AL95" s="973">
        <v>0</v>
      </c>
      <c r="AM95" s="973">
        <v>0</v>
      </c>
      <c r="AN95" s="973">
        <v>0</v>
      </c>
      <c r="AO95" s="973">
        <v>0</v>
      </c>
      <c r="AP95" s="973">
        <v>0</v>
      </c>
      <c r="AQ95" s="973">
        <v>0</v>
      </c>
      <c r="AR95" s="973">
        <v>0</v>
      </c>
      <c r="AS95" s="973">
        <v>0</v>
      </c>
      <c r="AT95" s="973">
        <v>0</v>
      </c>
      <c r="AU95" s="973">
        <v>0</v>
      </c>
      <c r="AV95" s="973">
        <v>0</v>
      </c>
      <c r="AW95" s="973">
        <v>0</v>
      </c>
      <c r="AX95" s="973">
        <v>0</v>
      </c>
      <c r="AY95" s="973">
        <v>0</v>
      </c>
      <c r="AZ95" s="973">
        <v>0</v>
      </c>
      <c r="BA95" s="973">
        <v>0</v>
      </c>
      <c r="BB95" s="973">
        <v>0</v>
      </c>
      <c r="BC95" s="973">
        <v>0</v>
      </c>
      <c r="BD95" s="973">
        <v>0</v>
      </c>
      <c r="BE95" s="973">
        <v>0</v>
      </c>
      <c r="BF95" s="973">
        <v>0</v>
      </c>
      <c r="BG95" s="973">
        <v>0</v>
      </c>
      <c r="BH95" s="973">
        <v>0</v>
      </c>
      <c r="BI95" s="973">
        <v>0</v>
      </c>
      <c r="BJ95" s="973">
        <v>0</v>
      </c>
      <c r="BK95" s="973">
        <v>0</v>
      </c>
      <c r="BL95" s="973">
        <v>0</v>
      </c>
      <c r="BM95" s="973">
        <v>0</v>
      </c>
      <c r="BN95" s="973">
        <v>0</v>
      </c>
      <c r="BO95" s="973">
        <v>0</v>
      </c>
    </row>
    <row r="96" spans="1:67" hidden="1" outlineLevel="1">
      <c r="B96" s="728" t="s">
        <v>754</v>
      </c>
      <c r="C96" s="725" t="s">
        <v>674</v>
      </c>
      <c r="D96" s="701"/>
      <c r="E96" s="812" t="s">
        <v>1313</v>
      </c>
      <c r="F96" s="838"/>
      <c r="G96" s="973">
        <v>0</v>
      </c>
      <c r="H96" s="973">
        <v>0</v>
      </c>
      <c r="I96" s="973">
        <v>0</v>
      </c>
      <c r="J96" s="973">
        <v>0</v>
      </c>
      <c r="K96" s="973">
        <v>0</v>
      </c>
      <c r="L96" s="973">
        <v>0</v>
      </c>
      <c r="M96" s="973">
        <v>0</v>
      </c>
      <c r="N96" s="973">
        <v>0</v>
      </c>
      <c r="O96" s="973">
        <v>0</v>
      </c>
      <c r="P96" s="973">
        <v>0</v>
      </c>
      <c r="Q96" s="973">
        <v>0</v>
      </c>
      <c r="R96" s="973">
        <v>0</v>
      </c>
      <c r="S96" s="973">
        <v>0</v>
      </c>
      <c r="T96" s="973">
        <v>0</v>
      </c>
      <c r="U96" s="973">
        <v>0</v>
      </c>
      <c r="V96" s="973">
        <v>0</v>
      </c>
      <c r="W96" s="973">
        <v>0</v>
      </c>
      <c r="X96" s="973">
        <v>0</v>
      </c>
      <c r="Y96" s="973">
        <v>0</v>
      </c>
      <c r="Z96" s="973">
        <v>0</v>
      </c>
      <c r="AA96" s="973">
        <v>0</v>
      </c>
      <c r="AB96" s="973">
        <v>0</v>
      </c>
      <c r="AC96" s="973">
        <v>0</v>
      </c>
      <c r="AD96" s="973">
        <v>0</v>
      </c>
      <c r="AE96" s="973">
        <v>0</v>
      </c>
      <c r="AF96" s="973">
        <v>0</v>
      </c>
      <c r="AG96" s="973">
        <v>0</v>
      </c>
      <c r="AH96" s="973">
        <v>0</v>
      </c>
      <c r="AI96" s="973">
        <v>0</v>
      </c>
      <c r="AJ96" s="973">
        <v>0</v>
      </c>
      <c r="AK96" s="973">
        <v>0</v>
      </c>
      <c r="AL96" s="973">
        <v>0</v>
      </c>
      <c r="AM96" s="973">
        <v>0</v>
      </c>
      <c r="AN96" s="973">
        <v>0</v>
      </c>
      <c r="AO96" s="973">
        <v>0</v>
      </c>
      <c r="AP96" s="973">
        <v>0</v>
      </c>
      <c r="AQ96" s="973">
        <v>0</v>
      </c>
      <c r="AR96" s="973">
        <v>0</v>
      </c>
      <c r="AS96" s="973">
        <v>0</v>
      </c>
      <c r="AT96" s="973">
        <v>0</v>
      </c>
      <c r="AU96" s="973">
        <v>0</v>
      </c>
      <c r="AV96" s="973">
        <v>0</v>
      </c>
      <c r="AW96" s="973">
        <v>0</v>
      </c>
      <c r="AX96" s="973">
        <v>0</v>
      </c>
      <c r="AY96" s="973">
        <v>0</v>
      </c>
      <c r="AZ96" s="973">
        <v>0</v>
      </c>
      <c r="BA96" s="973">
        <v>0</v>
      </c>
      <c r="BB96" s="973">
        <v>0</v>
      </c>
      <c r="BC96" s="973">
        <v>0</v>
      </c>
      <c r="BD96" s="973">
        <v>0</v>
      </c>
      <c r="BE96" s="973">
        <v>0</v>
      </c>
      <c r="BF96" s="973">
        <v>0</v>
      </c>
      <c r="BG96" s="973">
        <v>0</v>
      </c>
      <c r="BH96" s="973">
        <v>0</v>
      </c>
      <c r="BI96" s="973">
        <v>0</v>
      </c>
      <c r="BJ96" s="973">
        <v>0</v>
      </c>
      <c r="BK96" s="973">
        <v>0</v>
      </c>
      <c r="BL96" s="973">
        <v>0</v>
      </c>
      <c r="BM96" s="973">
        <v>0</v>
      </c>
      <c r="BN96" s="973">
        <v>0</v>
      </c>
      <c r="BO96" s="973">
        <v>0</v>
      </c>
    </row>
    <row r="97" spans="1:67" hidden="1" outlineLevel="1">
      <c r="B97" s="728" t="s">
        <v>546</v>
      </c>
      <c r="C97" s="725" t="s">
        <v>675</v>
      </c>
      <c r="D97" s="701"/>
      <c r="E97" s="812" t="s">
        <v>1313</v>
      </c>
      <c r="F97" s="838"/>
      <c r="G97" s="973">
        <v>0</v>
      </c>
      <c r="H97" s="973">
        <v>0</v>
      </c>
      <c r="I97" s="973">
        <v>0</v>
      </c>
      <c r="J97" s="973">
        <v>0</v>
      </c>
      <c r="K97" s="973">
        <v>0</v>
      </c>
      <c r="L97" s="973">
        <v>0</v>
      </c>
      <c r="M97" s="973">
        <v>0</v>
      </c>
      <c r="N97" s="973">
        <v>0</v>
      </c>
      <c r="O97" s="973">
        <v>0</v>
      </c>
      <c r="P97" s="973">
        <v>0</v>
      </c>
      <c r="Q97" s="973">
        <v>0</v>
      </c>
      <c r="R97" s="973">
        <v>0</v>
      </c>
      <c r="S97" s="973">
        <v>0</v>
      </c>
      <c r="T97" s="973">
        <v>0</v>
      </c>
      <c r="U97" s="973">
        <v>0</v>
      </c>
      <c r="V97" s="973">
        <v>0</v>
      </c>
      <c r="W97" s="973">
        <v>0</v>
      </c>
      <c r="X97" s="973">
        <v>0</v>
      </c>
      <c r="Y97" s="973">
        <v>0</v>
      </c>
      <c r="Z97" s="973">
        <v>0</v>
      </c>
      <c r="AA97" s="973">
        <v>0</v>
      </c>
      <c r="AB97" s="973">
        <v>0</v>
      </c>
      <c r="AC97" s="973">
        <v>0</v>
      </c>
      <c r="AD97" s="973">
        <v>0</v>
      </c>
      <c r="AE97" s="973">
        <v>0</v>
      </c>
      <c r="AF97" s="973">
        <v>0</v>
      </c>
      <c r="AG97" s="973">
        <v>0</v>
      </c>
      <c r="AH97" s="973">
        <v>0</v>
      </c>
      <c r="AI97" s="973">
        <v>0</v>
      </c>
      <c r="AJ97" s="973">
        <v>0</v>
      </c>
      <c r="AK97" s="973">
        <v>0</v>
      </c>
      <c r="AL97" s="973">
        <v>0</v>
      </c>
      <c r="AM97" s="973">
        <v>0</v>
      </c>
      <c r="AN97" s="973">
        <v>0</v>
      </c>
      <c r="AO97" s="973">
        <v>0</v>
      </c>
      <c r="AP97" s="973">
        <v>0</v>
      </c>
      <c r="AQ97" s="973">
        <v>0</v>
      </c>
      <c r="AR97" s="973">
        <v>0</v>
      </c>
      <c r="AS97" s="973">
        <v>0</v>
      </c>
      <c r="AT97" s="973">
        <v>0</v>
      </c>
      <c r="AU97" s="973">
        <v>0</v>
      </c>
      <c r="AV97" s="973">
        <v>0</v>
      </c>
      <c r="AW97" s="973">
        <v>0</v>
      </c>
      <c r="AX97" s="973">
        <v>0</v>
      </c>
      <c r="AY97" s="973">
        <v>0</v>
      </c>
      <c r="AZ97" s="973">
        <v>0</v>
      </c>
      <c r="BA97" s="973">
        <v>0</v>
      </c>
      <c r="BB97" s="973">
        <v>0</v>
      </c>
      <c r="BC97" s="973">
        <v>0</v>
      </c>
      <c r="BD97" s="973">
        <v>0</v>
      </c>
      <c r="BE97" s="973">
        <v>0</v>
      </c>
      <c r="BF97" s="973">
        <v>0</v>
      </c>
      <c r="BG97" s="973">
        <v>0</v>
      </c>
      <c r="BH97" s="973">
        <v>0</v>
      </c>
      <c r="BI97" s="973">
        <v>0</v>
      </c>
      <c r="BJ97" s="973">
        <v>0</v>
      </c>
      <c r="BK97" s="973">
        <v>0</v>
      </c>
      <c r="BL97" s="973">
        <v>0</v>
      </c>
      <c r="BM97" s="973">
        <v>0</v>
      </c>
      <c r="BN97" s="973">
        <v>0</v>
      </c>
      <c r="BO97" s="973">
        <v>0</v>
      </c>
    </row>
    <row r="98" spans="1:67" hidden="1" outlineLevel="1">
      <c r="B98" s="728" t="s">
        <v>755</v>
      </c>
      <c r="C98" s="725" t="s">
        <v>1429</v>
      </c>
      <c r="D98" s="701"/>
      <c r="E98" s="812" t="s">
        <v>1313</v>
      </c>
      <c r="F98" s="838"/>
      <c r="G98" s="796">
        <f t="shared" ref="G98:AK98" si="43">IF(OR(G95="",G96="",G97=""),"",G95-G96-G97)</f>
        <v>0</v>
      </c>
      <c r="H98" s="796">
        <f t="shared" si="43"/>
        <v>0</v>
      </c>
      <c r="I98" s="796">
        <f t="shared" si="43"/>
        <v>0</v>
      </c>
      <c r="J98" s="796">
        <f t="shared" si="43"/>
        <v>0</v>
      </c>
      <c r="K98" s="796">
        <f t="shared" si="43"/>
        <v>0</v>
      </c>
      <c r="L98" s="796">
        <f t="shared" si="43"/>
        <v>0</v>
      </c>
      <c r="M98" s="796">
        <f t="shared" si="43"/>
        <v>0</v>
      </c>
      <c r="N98" s="796">
        <f t="shared" si="43"/>
        <v>0</v>
      </c>
      <c r="O98" s="796">
        <f t="shared" si="43"/>
        <v>0</v>
      </c>
      <c r="P98" s="796">
        <f t="shared" si="43"/>
        <v>0</v>
      </c>
      <c r="Q98" s="796">
        <f t="shared" si="43"/>
        <v>0</v>
      </c>
      <c r="R98" s="796">
        <f t="shared" si="43"/>
        <v>0</v>
      </c>
      <c r="S98" s="796">
        <f t="shared" si="43"/>
        <v>0</v>
      </c>
      <c r="T98" s="796">
        <f t="shared" si="43"/>
        <v>0</v>
      </c>
      <c r="U98" s="796">
        <f t="shared" si="43"/>
        <v>0</v>
      </c>
      <c r="V98" s="796">
        <f t="shared" si="43"/>
        <v>0</v>
      </c>
      <c r="W98" s="796">
        <f t="shared" si="43"/>
        <v>0</v>
      </c>
      <c r="X98" s="796">
        <f t="shared" si="43"/>
        <v>0</v>
      </c>
      <c r="Y98" s="796">
        <f t="shared" si="43"/>
        <v>0</v>
      </c>
      <c r="Z98" s="796">
        <f t="shared" si="43"/>
        <v>0</v>
      </c>
      <c r="AA98" s="796">
        <f t="shared" si="43"/>
        <v>0</v>
      </c>
      <c r="AB98" s="796">
        <f t="shared" si="43"/>
        <v>0</v>
      </c>
      <c r="AC98" s="796">
        <f t="shared" si="43"/>
        <v>0</v>
      </c>
      <c r="AD98" s="796">
        <f t="shared" si="43"/>
        <v>0</v>
      </c>
      <c r="AE98" s="796">
        <f t="shared" si="43"/>
        <v>0</v>
      </c>
      <c r="AF98" s="796">
        <f t="shared" si="43"/>
        <v>0</v>
      </c>
      <c r="AG98" s="796">
        <f t="shared" si="43"/>
        <v>0</v>
      </c>
      <c r="AH98" s="796">
        <f t="shared" si="43"/>
        <v>0</v>
      </c>
      <c r="AI98" s="796">
        <f t="shared" si="43"/>
        <v>0</v>
      </c>
      <c r="AJ98" s="796">
        <f t="shared" si="43"/>
        <v>0</v>
      </c>
      <c r="AK98" s="796">
        <f t="shared" si="43"/>
        <v>0</v>
      </c>
      <c r="AL98" s="796">
        <f>IF(OR(AL95="",AL96="",AL97=""),"",AL95-AL96-AL97)</f>
        <v>0</v>
      </c>
      <c r="AM98" s="796">
        <f>IF(OR(AM95="",AM96="",AM97=""),"",AM95-AM96-AM97)</f>
        <v>0</v>
      </c>
      <c r="AN98" s="796">
        <f>IF(OR(AN95="",AN96="",AN97=""),"",AN95-AN96-AN97)</f>
        <v>0</v>
      </c>
      <c r="AO98" s="796">
        <f>IF(OR(AO95="",AO96="",AO97=""),"",AO95-AO96-AO97)</f>
        <v>0</v>
      </c>
      <c r="AP98" s="796">
        <f>IF(OR(AP95="",AP96="",AP97=""),"",AP95-AP96-AP97)</f>
        <v>0</v>
      </c>
      <c r="AQ98" s="796">
        <f t="shared" ref="AQ98:BO98" si="44">IF(OR(AQ95="",AQ96="",AQ97=""),"",AQ95-AQ96-AQ97)</f>
        <v>0</v>
      </c>
      <c r="AR98" s="796">
        <f t="shared" si="44"/>
        <v>0</v>
      </c>
      <c r="AS98" s="796">
        <f t="shared" si="44"/>
        <v>0</v>
      </c>
      <c r="AT98" s="796">
        <f t="shared" si="44"/>
        <v>0</v>
      </c>
      <c r="AU98" s="796">
        <f t="shared" si="44"/>
        <v>0</v>
      </c>
      <c r="AV98" s="796">
        <f t="shared" si="44"/>
        <v>0</v>
      </c>
      <c r="AW98" s="796">
        <f t="shared" si="44"/>
        <v>0</v>
      </c>
      <c r="AX98" s="796">
        <f t="shared" si="44"/>
        <v>0</v>
      </c>
      <c r="AY98" s="796">
        <f t="shared" si="44"/>
        <v>0</v>
      </c>
      <c r="AZ98" s="796">
        <f t="shared" si="44"/>
        <v>0</v>
      </c>
      <c r="BA98" s="796">
        <f t="shared" si="44"/>
        <v>0</v>
      </c>
      <c r="BB98" s="796">
        <f t="shared" si="44"/>
        <v>0</v>
      </c>
      <c r="BC98" s="796">
        <f t="shared" si="44"/>
        <v>0</v>
      </c>
      <c r="BD98" s="796">
        <f t="shared" si="44"/>
        <v>0</v>
      </c>
      <c r="BE98" s="796">
        <f t="shared" si="44"/>
        <v>0</v>
      </c>
      <c r="BF98" s="796">
        <f t="shared" si="44"/>
        <v>0</v>
      </c>
      <c r="BG98" s="796">
        <f t="shared" si="44"/>
        <v>0</v>
      </c>
      <c r="BH98" s="796">
        <f t="shared" si="44"/>
        <v>0</v>
      </c>
      <c r="BI98" s="796">
        <f t="shared" si="44"/>
        <v>0</v>
      </c>
      <c r="BJ98" s="796">
        <f t="shared" si="44"/>
        <v>0</v>
      </c>
      <c r="BK98" s="796">
        <f t="shared" si="44"/>
        <v>0</v>
      </c>
      <c r="BL98" s="796">
        <f t="shared" si="44"/>
        <v>0</v>
      </c>
      <c r="BM98" s="796">
        <f t="shared" si="44"/>
        <v>0</v>
      </c>
      <c r="BN98" s="796">
        <f t="shared" si="44"/>
        <v>0</v>
      </c>
      <c r="BO98" s="796">
        <f t="shared" si="44"/>
        <v>0</v>
      </c>
    </row>
    <row r="99" spans="1:67" collapsed="1">
      <c r="B99" s="728" t="s">
        <v>877</v>
      </c>
      <c r="C99" s="725" t="s">
        <v>794</v>
      </c>
      <c r="D99" s="701"/>
      <c r="E99" s="812" t="s">
        <v>1313</v>
      </c>
      <c r="F99" s="838"/>
      <c r="G99" s="796">
        <f>IF(COUNTBLANK(G100:G102)=3,"",SUM(G100:G102))</f>
        <v>0</v>
      </c>
      <c r="H99" s="796">
        <f t="shared" ref="H99:AK99" si="45">IF(COUNTBLANK(H100:H102)=3,"",SUM(H100:H102))</f>
        <v>0</v>
      </c>
      <c r="I99" s="796">
        <f t="shared" si="45"/>
        <v>0</v>
      </c>
      <c r="J99" s="796">
        <f t="shared" si="45"/>
        <v>0</v>
      </c>
      <c r="K99" s="796">
        <f t="shared" si="45"/>
        <v>0</v>
      </c>
      <c r="L99" s="796">
        <f t="shared" si="45"/>
        <v>0</v>
      </c>
      <c r="M99" s="796">
        <f t="shared" si="45"/>
        <v>0</v>
      </c>
      <c r="N99" s="796">
        <f t="shared" si="45"/>
        <v>0</v>
      </c>
      <c r="O99" s="796">
        <f t="shared" si="45"/>
        <v>0</v>
      </c>
      <c r="P99" s="796">
        <f t="shared" si="45"/>
        <v>0</v>
      </c>
      <c r="Q99" s="796">
        <f t="shared" si="45"/>
        <v>0</v>
      </c>
      <c r="R99" s="796">
        <f t="shared" si="45"/>
        <v>0</v>
      </c>
      <c r="S99" s="796">
        <f t="shared" si="45"/>
        <v>0</v>
      </c>
      <c r="T99" s="796">
        <f t="shared" si="45"/>
        <v>0</v>
      </c>
      <c r="U99" s="796">
        <f t="shared" si="45"/>
        <v>0</v>
      </c>
      <c r="V99" s="796">
        <f t="shared" si="45"/>
        <v>0</v>
      </c>
      <c r="W99" s="796">
        <f t="shared" si="45"/>
        <v>0</v>
      </c>
      <c r="X99" s="796">
        <f t="shared" si="45"/>
        <v>0</v>
      </c>
      <c r="Y99" s="796">
        <f t="shared" si="45"/>
        <v>0</v>
      </c>
      <c r="Z99" s="796">
        <f t="shared" si="45"/>
        <v>0</v>
      </c>
      <c r="AA99" s="796">
        <f t="shared" si="45"/>
        <v>0</v>
      </c>
      <c r="AB99" s="796">
        <f t="shared" si="45"/>
        <v>0</v>
      </c>
      <c r="AC99" s="796">
        <f t="shared" si="45"/>
        <v>0</v>
      </c>
      <c r="AD99" s="796">
        <f t="shared" si="45"/>
        <v>0</v>
      </c>
      <c r="AE99" s="796">
        <f t="shared" si="45"/>
        <v>0</v>
      </c>
      <c r="AF99" s="796">
        <f t="shared" si="45"/>
        <v>0</v>
      </c>
      <c r="AG99" s="796">
        <f t="shared" si="45"/>
        <v>0</v>
      </c>
      <c r="AH99" s="796">
        <f t="shared" si="45"/>
        <v>0</v>
      </c>
      <c r="AI99" s="796">
        <f t="shared" si="45"/>
        <v>0</v>
      </c>
      <c r="AJ99" s="796">
        <f t="shared" si="45"/>
        <v>0</v>
      </c>
      <c r="AK99" s="796">
        <f t="shared" si="45"/>
        <v>0</v>
      </c>
      <c r="AL99" s="796">
        <f>IF(COUNTBLANK(AL100:AL102)=3,"",SUM(AL100:AL102))</f>
        <v>0</v>
      </c>
      <c r="AM99" s="796">
        <f>IF(COUNTBLANK(AM100:AM102)=3,"",SUM(AM100:AM102))</f>
        <v>0</v>
      </c>
      <c r="AN99" s="796">
        <f>IF(COUNTBLANK(AN100:AN102)=3,"",SUM(AN100:AN102))</f>
        <v>0</v>
      </c>
      <c r="AO99" s="796">
        <f>IF(COUNTBLANK(AO100:AO102)=3,"",SUM(AO100:AO102))</f>
        <v>0</v>
      </c>
      <c r="AP99" s="796">
        <f>IF(COUNTBLANK(AP100:AP102)=3,"",SUM(AP100:AP102))</f>
        <v>0</v>
      </c>
      <c r="AQ99" s="796">
        <f t="shared" ref="AQ99:BO99" si="46">IF(COUNTBLANK(AQ100:AQ102)=3,"",SUM(AQ100:AQ102))</f>
        <v>0</v>
      </c>
      <c r="AR99" s="796">
        <f t="shared" si="46"/>
        <v>0</v>
      </c>
      <c r="AS99" s="796">
        <f t="shared" si="46"/>
        <v>0</v>
      </c>
      <c r="AT99" s="796">
        <f t="shared" si="46"/>
        <v>0</v>
      </c>
      <c r="AU99" s="796">
        <f t="shared" si="46"/>
        <v>0</v>
      </c>
      <c r="AV99" s="796">
        <f t="shared" si="46"/>
        <v>0</v>
      </c>
      <c r="AW99" s="796">
        <f t="shared" si="46"/>
        <v>0</v>
      </c>
      <c r="AX99" s="796">
        <f t="shared" si="46"/>
        <v>0</v>
      </c>
      <c r="AY99" s="796">
        <f t="shared" si="46"/>
        <v>0</v>
      </c>
      <c r="AZ99" s="796">
        <f t="shared" si="46"/>
        <v>0</v>
      </c>
      <c r="BA99" s="796">
        <f t="shared" si="46"/>
        <v>0</v>
      </c>
      <c r="BB99" s="796">
        <f t="shared" si="46"/>
        <v>0</v>
      </c>
      <c r="BC99" s="796">
        <f t="shared" si="46"/>
        <v>0</v>
      </c>
      <c r="BD99" s="796">
        <f t="shared" si="46"/>
        <v>0</v>
      </c>
      <c r="BE99" s="796">
        <f t="shared" si="46"/>
        <v>0</v>
      </c>
      <c r="BF99" s="796">
        <f t="shared" si="46"/>
        <v>0</v>
      </c>
      <c r="BG99" s="796">
        <f t="shared" si="46"/>
        <v>0</v>
      </c>
      <c r="BH99" s="796">
        <f t="shared" si="46"/>
        <v>0</v>
      </c>
      <c r="BI99" s="796">
        <f t="shared" si="46"/>
        <v>0</v>
      </c>
      <c r="BJ99" s="796">
        <f t="shared" si="46"/>
        <v>0</v>
      </c>
      <c r="BK99" s="796">
        <f t="shared" si="46"/>
        <v>0</v>
      </c>
      <c r="BL99" s="796">
        <f t="shared" si="46"/>
        <v>0</v>
      </c>
      <c r="BM99" s="796">
        <f t="shared" si="46"/>
        <v>0</v>
      </c>
      <c r="BN99" s="796">
        <f t="shared" si="46"/>
        <v>0</v>
      </c>
      <c r="BO99" s="796">
        <f t="shared" si="46"/>
        <v>0</v>
      </c>
    </row>
    <row r="100" spans="1:67">
      <c r="B100" s="728" t="s">
        <v>756</v>
      </c>
      <c r="C100" s="725" t="s">
        <v>440</v>
      </c>
      <c r="D100" s="701"/>
      <c r="E100" s="812" t="s">
        <v>1313</v>
      </c>
      <c r="F100" s="838"/>
      <c r="G100" s="973"/>
      <c r="H100" s="973"/>
      <c r="I100" s="973"/>
      <c r="J100" s="973"/>
      <c r="K100" s="973"/>
      <c r="L100" s="973"/>
      <c r="M100" s="973"/>
      <c r="N100" s="973"/>
      <c r="O100" s="973"/>
      <c r="P100" s="973"/>
      <c r="Q100" s="973"/>
      <c r="R100" s="973"/>
      <c r="S100" s="973"/>
      <c r="T100" s="973"/>
      <c r="U100" s="973"/>
      <c r="V100" s="973"/>
      <c r="W100" s="973"/>
      <c r="X100" s="973"/>
      <c r="Y100" s="973"/>
      <c r="Z100" s="973"/>
      <c r="AA100" s="973"/>
      <c r="AB100" s="973"/>
      <c r="AC100" s="973"/>
      <c r="AD100" s="973"/>
      <c r="AE100" s="973"/>
      <c r="AF100" s="973"/>
      <c r="AG100" s="973"/>
      <c r="AH100" s="973"/>
      <c r="AI100" s="973"/>
      <c r="AJ100" s="973"/>
      <c r="AK100" s="973"/>
      <c r="AL100" s="973"/>
      <c r="AM100" s="973"/>
      <c r="AN100" s="973"/>
      <c r="AO100" s="973"/>
      <c r="AP100" s="973"/>
      <c r="AQ100" s="973"/>
      <c r="AR100" s="973"/>
      <c r="AS100" s="973"/>
      <c r="AT100" s="973"/>
      <c r="AU100" s="973"/>
      <c r="AV100" s="973"/>
      <c r="AW100" s="973"/>
      <c r="AX100" s="973"/>
      <c r="AY100" s="973"/>
      <c r="AZ100" s="973"/>
      <c r="BA100" s="973"/>
      <c r="BB100" s="973"/>
      <c r="BC100" s="973"/>
      <c r="BD100" s="973"/>
      <c r="BE100" s="973"/>
      <c r="BF100" s="973"/>
      <c r="BG100" s="973"/>
      <c r="BH100" s="973"/>
      <c r="BI100" s="973"/>
      <c r="BJ100" s="973"/>
      <c r="BK100" s="973"/>
      <c r="BL100" s="973"/>
      <c r="BM100" s="973"/>
      <c r="BN100" s="973"/>
      <c r="BO100" s="973"/>
    </row>
    <row r="101" spans="1:67" hidden="1" outlineLevel="1">
      <c r="B101" s="728" t="s">
        <v>757</v>
      </c>
      <c r="C101" s="725" t="s">
        <v>1093</v>
      </c>
      <c r="D101" s="701"/>
      <c r="E101" s="812" t="s">
        <v>1313</v>
      </c>
      <c r="F101" s="838"/>
      <c r="G101" s="973">
        <v>0</v>
      </c>
      <c r="H101" s="973">
        <v>0</v>
      </c>
      <c r="I101" s="973">
        <v>0</v>
      </c>
      <c r="J101" s="973">
        <v>0</v>
      </c>
      <c r="K101" s="973">
        <v>0</v>
      </c>
      <c r="L101" s="973">
        <v>0</v>
      </c>
      <c r="M101" s="973">
        <v>0</v>
      </c>
      <c r="N101" s="973">
        <v>0</v>
      </c>
      <c r="O101" s="973">
        <v>0</v>
      </c>
      <c r="P101" s="973">
        <v>0</v>
      </c>
      <c r="Q101" s="973">
        <v>0</v>
      </c>
      <c r="R101" s="973">
        <v>0</v>
      </c>
      <c r="S101" s="973">
        <v>0</v>
      </c>
      <c r="T101" s="973">
        <v>0</v>
      </c>
      <c r="U101" s="973">
        <v>0</v>
      </c>
      <c r="V101" s="973">
        <v>0</v>
      </c>
      <c r="W101" s="973">
        <v>0</v>
      </c>
      <c r="X101" s="973">
        <v>0</v>
      </c>
      <c r="Y101" s="973">
        <v>0</v>
      </c>
      <c r="Z101" s="973">
        <v>0</v>
      </c>
      <c r="AA101" s="973">
        <v>0</v>
      </c>
      <c r="AB101" s="973">
        <v>0</v>
      </c>
      <c r="AC101" s="973">
        <v>0</v>
      </c>
      <c r="AD101" s="973">
        <v>0</v>
      </c>
      <c r="AE101" s="973">
        <v>0</v>
      </c>
      <c r="AF101" s="973">
        <v>0</v>
      </c>
      <c r="AG101" s="973">
        <v>0</v>
      </c>
      <c r="AH101" s="973">
        <v>0</v>
      </c>
      <c r="AI101" s="973">
        <v>0</v>
      </c>
      <c r="AJ101" s="973">
        <v>0</v>
      </c>
      <c r="AK101" s="973">
        <v>0</v>
      </c>
      <c r="AL101" s="973">
        <v>0</v>
      </c>
      <c r="AM101" s="973">
        <v>0</v>
      </c>
      <c r="AN101" s="973">
        <v>0</v>
      </c>
      <c r="AO101" s="973">
        <v>0</v>
      </c>
      <c r="AP101" s="973">
        <v>0</v>
      </c>
      <c r="AQ101" s="973">
        <v>0</v>
      </c>
      <c r="AR101" s="973">
        <v>0</v>
      </c>
      <c r="AS101" s="973">
        <v>0</v>
      </c>
      <c r="AT101" s="973">
        <v>0</v>
      </c>
      <c r="AU101" s="973">
        <v>0</v>
      </c>
      <c r="AV101" s="973">
        <v>0</v>
      </c>
      <c r="AW101" s="973">
        <v>0</v>
      </c>
      <c r="AX101" s="973">
        <v>0</v>
      </c>
      <c r="AY101" s="973">
        <v>0</v>
      </c>
      <c r="AZ101" s="973">
        <v>0</v>
      </c>
      <c r="BA101" s="973">
        <v>0</v>
      </c>
      <c r="BB101" s="973">
        <v>0</v>
      </c>
      <c r="BC101" s="973">
        <v>0</v>
      </c>
      <c r="BD101" s="973">
        <v>0</v>
      </c>
      <c r="BE101" s="973">
        <v>0</v>
      </c>
      <c r="BF101" s="973">
        <v>0</v>
      </c>
      <c r="BG101" s="973">
        <v>0</v>
      </c>
      <c r="BH101" s="973">
        <v>0</v>
      </c>
      <c r="BI101" s="973">
        <v>0</v>
      </c>
      <c r="BJ101" s="973">
        <v>0</v>
      </c>
      <c r="BK101" s="973">
        <v>0</v>
      </c>
      <c r="BL101" s="973">
        <v>0</v>
      </c>
      <c r="BM101" s="973">
        <v>0</v>
      </c>
      <c r="BN101" s="973">
        <v>0</v>
      </c>
      <c r="BO101" s="973">
        <v>0</v>
      </c>
    </row>
    <row r="102" spans="1:67" hidden="1" outlineLevel="1">
      <c r="B102" s="728" t="s">
        <v>758</v>
      </c>
      <c r="C102" s="725" t="s">
        <v>1094</v>
      </c>
      <c r="D102" s="701"/>
      <c r="E102" s="812" t="s">
        <v>1313</v>
      </c>
      <c r="F102" s="838"/>
      <c r="G102" s="973">
        <v>0</v>
      </c>
      <c r="H102" s="973">
        <v>0</v>
      </c>
      <c r="I102" s="973">
        <v>0</v>
      </c>
      <c r="J102" s="973">
        <v>0</v>
      </c>
      <c r="K102" s="973">
        <v>0</v>
      </c>
      <c r="L102" s="973">
        <v>0</v>
      </c>
      <c r="M102" s="973">
        <v>0</v>
      </c>
      <c r="N102" s="973">
        <v>0</v>
      </c>
      <c r="O102" s="973">
        <v>0</v>
      </c>
      <c r="P102" s="973">
        <v>0</v>
      </c>
      <c r="Q102" s="973">
        <v>0</v>
      </c>
      <c r="R102" s="973">
        <v>0</v>
      </c>
      <c r="S102" s="973">
        <v>0</v>
      </c>
      <c r="T102" s="973">
        <v>0</v>
      </c>
      <c r="U102" s="973">
        <v>0</v>
      </c>
      <c r="V102" s="973">
        <v>0</v>
      </c>
      <c r="W102" s="973">
        <v>0</v>
      </c>
      <c r="X102" s="973">
        <v>0</v>
      </c>
      <c r="Y102" s="973">
        <v>0</v>
      </c>
      <c r="Z102" s="973">
        <v>0</v>
      </c>
      <c r="AA102" s="973">
        <v>0</v>
      </c>
      <c r="AB102" s="973">
        <v>0</v>
      </c>
      <c r="AC102" s="973">
        <v>0</v>
      </c>
      <c r="AD102" s="973">
        <v>0</v>
      </c>
      <c r="AE102" s="973">
        <v>0</v>
      </c>
      <c r="AF102" s="973">
        <v>0</v>
      </c>
      <c r="AG102" s="973">
        <v>0</v>
      </c>
      <c r="AH102" s="973">
        <v>0</v>
      </c>
      <c r="AI102" s="973">
        <v>0</v>
      </c>
      <c r="AJ102" s="973">
        <v>0</v>
      </c>
      <c r="AK102" s="973">
        <v>0</v>
      </c>
      <c r="AL102" s="973">
        <v>0</v>
      </c>
      <c r="AM102" s="973">
        <v>0</v>
      </c>
      <c r="AN102" s="973">
        <v>0</v>
      </c>
      <c r="AO102" s="973">
        <v>0</v>
      </c>
      <c r="AP102" s="973">
        <v>0</v>
      </c>
      <c r="AQ102" s="973">
        <v>0</v>
      </c>
      <c r="AR102" s="973">
        <v>0</v>
      </c>
      <c r="AS102" s="973">
        <v>0</v>
      </c>
      <c r="AT102" s="973">
        <v>0</v>
      </c>
      <c r="AU102" s="973">
        <v>0</v>
      </c>
      <c r="AV102" s="973">
        <v>0</v>
      </c>
      <c r="AW102" s="973">
        <v>0</v>
      </c>
      <c r="AX102" s="973">
        <v>0</v>
      </c>
      <c r="AY102" s="973">
        <v>0</v>
      </c>
      <c r="AZ102" s="973">
        <v>0</v>
      </c>
      <c r="BA102" s="973">
        <v>0</v>
      </c>
      <c r="BB102" s="973">
        <v>0</v>
      </c>
      <c r="BC102" s="973">
        <v>0</v>
      </c>
      <c r="BD102" s="973">
        <v>0</v>
      </c>
      <c r="BE102" s="973">
        <v>0</v>
      </c>
      <c r="BF102" s="973">
        <v>0</v>
      </c>
      <c r="BG102" s="973">
        <v>0</v>
      </c>
      <c r="BH102" s="973">
        <v>0</v>
      </c>
      <c r="BI102" s="973">
        <v>0</v>
      </c>
      <c r="BJ102" s="973">
        <v>0</v>
      </c>
      <c r="BK102" s="973">
        <v>0</v>
      </c>
      <c r="BL102" s="973">
        <v>0</v>
      </c>
      <c r="BM102" s="973">
        <v>0</v>
      </c>
      <c r="BN102" s="973">
        <v>0</v>
      </c>
      <c r="BO102" s="973">
        <v>0</v>
      </c>
    </row>
    <row r="103" spans="1:67" ht="12.75" customHeight="1" collapsed="1">
      <c r="B103" s="728" t="s">
        <v>878</v>
      </c>
      <c r="C103" s="725" t="s">
        <v>178</v>
      </c>
      <c r="D103" s="701"/>
      <c r="E103" s="812" t="s">
        <v>198</v>
      </c>
      <c r="F103" s="838"/>
      <c r="G103" s="973"/>
      <c r="H103" s="973"/>
      <c r="I103" s="973"/>
      <c r="J103" s="973"/>
      <c r="K103" s="973"/>
      <c r="L103" s="973"/>
      <c r="M103" s="973"/>
      <c r="N103" s="973"/>
      <c r="O103" s="973"/>
      <c r="P103" s="973"/>
      <c r="Q103" s="973"/>
      <c r="R103" s="973"/>
      <c r="S103" s="973"/>
      <c r="T103" s="973"/>
      <c r="U103" s="973"/>
      <c r="V103" s="973"/>
      <c r="W103" s="973"/>
      <c r="X103" s="973"/>
      <c r="Y103" s="973"/>
      <c r="Z103" s="973"/>
      <c r="AA103" s="973"/>
      <c r="AB103" s="973"/>
      <c r="AC103" s="973"/>
      <c r="AD103" s="973"/>
      <c r="AE103" s="973"/>
      <c r="AF103" s="973"/>
      <c r="AG103" s="973"/>
      <c r="AH103" s="973"/>
      <c r="AI103" s="973"/>
      <c r="AJ103" s="973"/>
      <c r="AK103" s="973"/>
      <c r="AL103" s="973"/>
      <c r="AM103" s="973"/>
      <c r="AN103" s="973"/>
      <c r="AO103" s="973"/>
      <c r="AP103" s="973"/>
      <c r="AQ103" s="973"/>
      <c r="AR103" s="973"/>
      <c r="AS103" s="973"/>
      <c r="AT103" s="973"/>
      <c r="AU103" s="973"/>
      <c r="AV103" s="973"/>
      <c r="AW103" s="973"/>
      <c r="AX103" s="973"/>
      <c r="AY103" s="973"/>
      <c r="AZ103" s="973"/>
      <c r="BA103" s="973"/>
      <c r="BB103" s="973"/>
      <c r="BC103" s="973"/>
      <c r="BD103" s="973"/>
      <c r="BE103" s="973"/>
      <c r="BF103" s="973"/>
      <c r="BG103" s="973"/>
      <c r="BH103" s="973"/>
      <c r="BI103" s="973"/>
      <c r="BJ103" s="973"/>
      <c r="BK103" s="973"/>
      <c r="BL103" s="973"/>
      <c r="BM103" s="973"/>
      <c r="BN103" s="973"/>
      <c r="BO103" s="973"/>
    </row>
    <row r="104" spans="1:67">
      <c r="B104" s="728" t="s">
        <v>612</v>
      </c>
      <c r="C104" s="725" t="s">
        <v>762</v>
      </c>
      <c r="D104" s="852"/>
      <c r="E104" s="812" t="s">
        <v>1313</v>
      </c>
      <c r="F104" s="838"/>
      <c r="G104" s="973"/>
      <c r="H104" s="973"/>
      <c r="I104" s="973"/>
      <c r="J104" s="973"/>
      <c r="K104" s="973"/>
      <c r="L104" s="973"/>
      <c r="M104" s="973"/>
      <c r="N104" s="973"/>
      <c r="O104" s="973"/>
      <c r="P104" s="973"/>
      <c r="Q104" s="973"/>
      <c r="R104" s="973"/>
      <c r="S104" s="973"/>
      <c r="T104" s="973"/>
      <c r="U104" s="973"/>
      <c r="V104" s="973"/>
      <c r="W104" s="973"/>
      <c r="X104" s="973"/>
      <c r="Y104" s="973"/>
      <c r="Z104" s="973"/>
      <c r="AA104" s="973"/>
      <c r="AB104" s="973"/>
      <c r="AC104" s="973"/>
      <c r="AD104" s="973"/>
      <c r="AE104" s="973"/>
      <c r="AF104" s="973"/>
      <c r="AG104" s="973"/>
      <c r="AH104" s="973"/>
      <c r="AI104" s="973"/>
      <c r="AJ104" s="973"/>
      <c r="AK104" s="973"/>
      <c r="AL104" s="973"/>
      <c r="AM104" s="973"/>
      <c r="AN104" s="973"/>
      <c r="AO104" s="973"/>
      <c r="AP104" s="973"/>
      <c r="AQ104" s="973"/>
      <c r="AR104" s="973"/>
      <c r="AS104" s="973"/>
      <c r="AT104" s="973"/>
      <c r="AU104" s="973"/>
      <c r="AV104" s="973"/>
      <c r="AW104" s="973"/>
      <c r="AX104" s="973"/>
      <c r="AY104" s="973"/>
      <c r="AZ104" s="973"/>
      <c r="BA104" s="973"/>
      <c r="BB104" s="973"/>
      <c r="BC104" s="973"/>
      <c r="BD104" s="973"/>
      <c r="BE104" s="973"/>
      <c r="BF104" s="973"/>
      <c r="BG104" s="973"/>
      <c r="BH104" s="973"/>
      <c r="BI104" s="973"/>
      <c r="BJ104" s="973"/>
      <c r="BK104" s="973"/>
      <c r="BL104" s="973"/>
      <c r="BM104" s="973"/>
      <c r="BN104" s="973"/>
      <c r="BO104" s="973"/>
    </row>
    <row r="105" spans="1:67">
      <c r="B105" s="728">
        <v>33</v>
      </c>
      <c r="C105" s="725" t="s">
        <v>760</v>
      </c>
      <c r="D105" s="701"/>
      <c r="E105" s="812" t="s">
        <v>1313</v>
      </c>
      <c r="F105" s="838"/>
      <c r="G105" s="654" t="str">
        <f>IF(AND(G91=0,G96=0,G100=""),"",G91+G96+G100)</f>
        <v/>
      </c>
      <c r="H105" s="654" t="str">
        <f t="shared" ref="H105:BO105" si="47">IF(AND(H91=0,H96=0,H100=""),"",H91+H96+H100)</f>
        <v/>
      </c>
      <c r="I105" s="654" t="str">
        <f t="shared" si="47"/>
        <v/>
      </c>
      <c r="J105" s="654" t="str">
        <f t="shared" si="47"/>
        <v/>
      </c>
      <c r="K105" s="654" t="str">
        <f t="shared" si="47"/>
        <v/>
      </c>
      <c r="L105" s="654" t="str">
        <f t="shared" si="47"/>
        <v/>
      </c>
      <c r="M105" s="654" t="str">
        <f t="shared" si="47"/>
        <v/>
      </c>
      <c r="N105" s="654" t="str">
        <f t="shared" si="47"/>
        <v/>
      </c>
      <c r="O105" s="654" t="str">
        <f t="shared" si="47"/>
        <v/>
      </c>
      <c r="P105" s="654" t="str">
        <f t="shared" si="47"/>
        <v/>
      </c>
      <c r="Q105" s="654" t="str">
        <f t="shared" si="47"/>
        <v/>
      </c>
      <c r="R105" s="654" t="str">
        <f t="shared" si="47"/>
        <v/>
      </c>
      <c r="S105" s="654" t="str">
        <f t="shared" si="47"/>
        <v/>
      </c>
      <c r="T105" s="654" t="str">
        <f t="shared" si="47"/>
        <v/>
      </c>
      <c r="U105" s="654" t="str">
        <f t="shared" si="47"/>
        <v/>
      </c>
      <c r="V105" s="654" t="str">
        <f t="shared" si="47"/>
        <v/>
      </c>
      <c r="W105" s="654" t="str">
        <f t="shared" si="47"/>
        <v/>
      </c>
      <c r="X105" s="654" t="str">
        <f t="shared" si="47"/>
        <v/>
      </c>
      <c r="Y105" s="654" t="str">
        <f t="shared" si="47"/>
        <v/>
      </c>
      <c r="Z105" s="654" t="str">
        <f t="shared" si="47"/>
        <v/>
      </c>
      <c r="AA105" s="654" t="str">
        <f t="shared" si="47"/>
        <v/>
      </c>
      <c r="AB105" s="654" t="str">
        <f t="shared" si="47"/>
        <v/>
      </c>
      <c r="AC105" s="654" t="str">
        <f t="shared" si="47"/>
        <v/>
      </c>
      <c r="AD105" s="654" t="str">
        <f t="shared" si="47"/>
        <v/>
      </c>
      <c r="AE105" s="654" t="str">
        <f t="shared" si="47"/>
        <v/>
      </c>
      <c r="AF105" s="654" t="str">
        <f t="shared" si="47"/>
        <v/>
      </c>
      <c r="AG105" s="654" t="str">
        <f t="shared" si="47"/>
        <v/>
      </c>
      <c r="AH105" s="654" t="str">
        <f t="shared" si="47"/>
        <v/>
      </c>
      <c r="AI105" s="654" t="str">
        <f t="shared" si="47"/>
        <v/>
      </c>
      <c r="AJ105" s="654" t="str">
        <f t="shared" si="47"/>
        <v/>
      </c>
      <c r="AK105" s="654" t="str">
        <f t="shared" si="47"/>
        <v/>
      </c>
      <c r="AL105" s="654" t="str">
        <f t="shared" si="47"/>
        <v/>
      </c>
      <c r="AM105" s="654" t="str">
        <f t="shared" si="47"/>
        <v/>
      </c>
      <c r="AN105" s="654" t="str">
        <f t="shared" si="47"/>
        <v/>
      </c>
      <c r="AO105" s="654" t="str">
        <f t="shared" si="47"/>
        <v/>
      </c>
      <c r="AP105" s="654" t="str">
        <f t="shared" si="47"/>
        <v/>
      </c>
      <c r="AQ105" s="654" t="str">
        <f t="shared" si="47"/>
        <v/>
      </c>
      <c r="AR105" s="654" t="str">
        <f t="shared" si="47"/>
        <v/>
      </c>
      <c r="AS105" s="654" t="str">
        <f t="shared" si="47"/>
        <v/>
      </c>
      <c r="AT105" s="654" t="str">
        <f t="shared" si="47"/>
        <v/>
      </c>
      <c r="AU105" s="654" t="str">
        <f t="shared" si="47"/>
        <v/>
      </c>
      <c r="AV105" s="654" t="str">
        <f t="shared" si="47"/>
        <v/>
      </c>
      <c r="AW105" s="654" t="str">
        <f t="shared" si="47"/>
        <v/>
      </c>
      <c r="AX105" s="654" t="str">
        <f t="shared" si="47"/>
        <v/>
      </c>
      <c r="AY105" s="654" t="str">
        <f t="shared" si="47"/>
        <v/>
      </c>
      <c r="AZ105" s="654" t="str">
        <f t="shared" si="47"/>
        <v/>
      </c>
      <c r="BA105" s="654" t="str">
        <f t="shared" si="47"/>
        <v/>
      </c>
      <c r="BB105" s="654" t="str">
        <f t="shared" si="47"/>
        <v/>
      </c>
      <c r="BC105" s="654" t="str">
        <f t="shared" si="47"/>
        <v/>
      </c>
      <c r="BD105" s="654" t="str">
        <f t="shared" si="47"/>
        <v/>
      </c>
      <c r="BE105" s="654" t="str">
        <f t="shared" si="47"/>
        <v/>
      </c>
      <c r="BF105" s="654" t="str">
        <f t="shared" si="47"/>
        <v/>
      </c>
      <c r="BG105" s="654" t="str">
        <f t="shared" si="47"/>
        <v/>
      </c>
      <c r="BH105" s="654" t="str">
        <f t="shared" si="47"/>
        <v/>
      </c>
      <c r="BI105" s="654" t="str">
        <f t="shared" si="47"/>
        <v/>
      </c>
      <c r="BJ105" s="654" t="str">
        <f t="shared" si="47"/>
        <v/>
      </c>
      <c r="BK105" s="654" t="str">
        <f t="shared" si="47"/>
        <v/>
      </c>
      <c r="BL105" s="654" t="str">
        <f t="shared" si="47"/>
        <v/>
      </c>
      <c r="BM105" s="654" t="str">
        <f t="shared" si="47"/>
        <v/>
      </c>
      <c r="BN105" s="654" t="str">
        <f t="shared" si="47"/>
        <v/>
      </c>
      <c r="BO105" s="654" t="str">
        <f t="shared" si="47"/>
        <v/>
      </c>
    </row>
    <row r="106" spans="1:67" ht="13.5" thickBot="1">
      <c r="G106" s="856"/>
      <c r="H106" s="856"/>
      <c r="I106" s="856"/>
      <c r="J106" s="856"/>
      <c r="K106" s="856"/>
      <c r="L106" s="856"/>
      <c r="M106" s="856"/>
      <c r="N106" s="856"/>
      <c r="O106" s="856"/>
      <c r="P106" s="856"/>
      <c r="Q106" s="856"/>
      <c r="R106" s="856"/>
      <c r="S106" s="856"/>
      <c r="T106" s="856"/>
      <c r="U106" s="856"/>
      <c r="V106" s="856"/>
      <c r="W106" s="856"/>
      <c r="X106" s="856"/>
      <c r="Y106" s="856"/>
      <c r="Z106" s="856"/>
      <c r="AA106" s="856"/>
      <c r="AB106" s="856"/>
      <c r="AC106" s="856"/>
      <c r="AD106" s="856"/>
      <c r="AE106" s="856"/>
      <c r="AF106" s="856"/>
      <c r="AG106" s="856"/>
      <c r="AH106" s="856"/>
      <c r="AI106" s="856"/>
      <c r="AJ106" s="856"/>
      <c r="AK106" s="856"/>
      <c r="AL106" s="856"/>
      <c r="AM106" s="856"/>
      <c r="AN106" s="856"/>
      <c r="AO106" s="856"/>
      <c r="AP106" s="856"/>
      <c r="AQ106" s="856"/>
      <c r="AR106" s="856"/>
      <c r="AS106" s="856"/>
      <c r="AT106" s="856"/>
      <c r="AU106" s="856"/>
      <c r="AV106" s="856"/>
      <c r="AW106" s="856"/>
      <c r="AX106" s="856"/>
      <c r="AY106" s="856"/>
      <c r="AZ106" s="856"/>
      <c r="BA106" s="856"/>
      <c r="BB106" s="856"/>
      <c r="BC106" s="856"/>
      <c r="BD106" s="856"/>
      <c r="BE106" s="856"/>
      <c r="BF106" s="856"/>
      <c r="BG106" s="856"/>
      <c r="BH106" s="856"/>
      <c r="BI106" s="856"/>
      <c r="BJ106" s="856"/>
      <c r="BK106" s="856"/>
      <c r="BL106" s="856"/>
      <c r="BM106" s="856"/>
      <c r="BN106" s="856"/>
      <c r="BO106" s="856"/>
    </row>
    <row r="107" spans="1:67" ht="13.5" thickBot="1">
      <c r="B107" s="17" t="s">
        <v>237</v>
      </c>
      <c r="C107" s="781"/>
      <c r="D107" s="781"/>
      <c r="E107" s="791"/>
      <c r="F107" s="791"/>
      <c r="G107" s="147">
        <f t="shared" ref="G107:BO107" si="48">G$7</f>
        <v>1990</v>
      </c>
      <c r="H107" s="147">
        <f t="shared" si="48"/>
        <v>1991</v>
      </c>
      <c r="I107" s="147">
        <f t="shared" si="48"/>
        <v>1992</v>
      </c>
      <c r="J107" s="147">
        <f t="shared" si="48"/>
        <v>1993</v>
      </c>
      <c r="K107" s="147">
        <f t="shared" si="48"/>
        <v>1994</v>
      </c>
      <c r="L107" s="147">
        <f t="shared" si="48"/>
        <v>1995</v>
      </c>
      <c r="M107" s="147">
        <f t="shared" si="48"/>
        <v>1996</v>
      </c>
      <c r="N107" s="147">
        <f t="shared" si="48"/>
        <v>1997</v>
      </c>
      <c r="O107" s="147">
        <f t="shared" si="48"/>
        <v>1998</v>
      </c>
      <c r="P107" s="147">
        <f t="shared" si="48"/>
        <v>1999</v>
      </c>
      <c r="Q107" s="147">
        <f t="shared" si="48"/>
        <v>2000</v>
      </c>
      <c r="R107" s="147">
        <f t="shared" si="48"/>
        <v>2001</v>
      </c>
      <c r="S107" s="147">
        <f t="shared" si="48"/>
        <v>2002</v>
      </c>
      <c r="T107" s="149">
        <f t="shared" si="48"/>
        <v>2003</v>
      </c>
      <c r="U107" s="149">
        <f t="shared" si="48"/>
        <v>2004</v>
      </c>
      <c r="V107" s="149">
        <f t="shared" si="48"/>
        <v>2005</v>
      </c>
      <c r="W107" s="149">
        <f t="shared" si="48"/>
        <v>2006</v>
      </c>
      <c r="X107" s="149">
        <f t="shared" si="48"/>
        <v>2007</v>
      </c>
      <c r="Y107" s="149">
        <f t="shared" si="48"/>
        <v>2008</v>
      </c>
      <c r="Z107" s="149">
        <f t="shared" si="48"/>
        <v>2009</v>
      </c>
      <c r="AA107" s="149">
        <f t="shared" si="48"/>
        <v>2010</v>
      </c>
      <c r="AB107" s="149">
        <f t="shared" si="48"/>
        <v>2011</v>
      </c>
      <c r="AC107" s="149">
        <f t="shared" si="48"/>
        <v>2012</v>
      </c>
      <c r="AD107" s="149">
        <f t="shared" si="48"/>
        <v>2013</v>
      </c>
      <c r="AE107" s="149">
        <f t="shared" si="48"/>
        <v>2014</v>
      </c>
      <c r="AF107" s="149">
        <f t="shared" si="48"/>
        <v>2015</v>
      </c>
      <c r="AG107" s="149">
        <f t="shared" si="48"/>
        <v>2016</v>
      </c>
      <c r="AH107" s="149">
        <f t="shared" si="48"/>
        <v>2017</v>
      </c>
      <c r="AI107" s="149">
        <f t="shared" si="48"/>
        <v>2018</v>
      </c>
      <c r="AJ107" s="149">
        <f t="shared" si="48"/>
        <v>2019</v>
      </c>
      <c r="AK107" s="149">
        <f t="shared" si="48"/>
        <v>2020</v>
      </c>
      <c r="AL107" s="149">
        <f t="shared" si="48"/>
        <v>2021</v>
      </c>
      <c r="AM107" s="149">
        <f t="shared" si="48"/>
        <v>2022</v>
      </c>
      <c r="AN107" s="149">
        <f t="shared" si="48"/>
        <v>2023</v>
      </c>
      <c r="AO107" s="149">
        <f t="shared" si="48"/>
        <v>2024</v>
      </c>
      <c r="AP107" s="149">
        <f t="shared" si="48"/>
        <v>2025</v>
      </c>
      <c r="AQ107" s="149">
        <f t="shared" si="48"/>
        <v>2026</v>
      </c>
      <c r="AR107" s="149">
        <f t="shared" si="48"/>
        <v>2027</v>
      </c>
      <c r="AS107" s="149">
        <f t="shared" si="48"/>
        <v>2028</v>
      </c>
      <c r="AT107" s="149">
        <f t="shared" si="48"/>
        <v>2029</v>
      </c>
      <c r="AU107" s="149">
        <f t="shared" si="48"/>
        <v>2030</v>
      </c>
      <c r="AV107" s="149">
        <f t="shared" si="48"/>
        <v>2031</v>
      </c>
      <c r="AW107" s="149">
        <f t="shared" si="48"/>
        <v>2032</v>
      </c>
      <c r="AX107" s="149">
        <f t="shared" si="48"/>
        <v>2033</v>
      </c>
      <c r="AY107" s="149">
        <f t="shared" si="48"/>
        <v>2034</v>
      </c>
      <c r="AZ107" s="149">
        <f t="shared" si="48"/>
        <v>2035</v>
      </c>
      <c r="BA107" s="149">
        <f t="shared" si="48"/>
        <v>2036</v>
      </c>
      <c r="BB107" s="149">
        <f t="shared" si="48"/>
        <v>2037</v>
      </c>
      <c r="BC107" s="149">
        <f t="shared" si="48"/>
        <v>2038</v>
      </c>
      <c r="BD107" s="149">
        <f t="shared" si="48"/>
        <v>2039</v>
      </c>
      <c r="BE107" s="149">
        <f t="shared" si="48"/>
        <v>2040</v>
      </c>
      <c r="BF107" s="149">
        <f t="shared" si="48"/>
        <v>2041</v>
      </c>
      <c r="BG107" s="149">
        <f t="shared" si="48"/>
        <v>2042</v>
      </c>
      <c r="BH107" s="149">
        <f t="shared" si="48"/>
        <v>2043</v>
      </c>
      <c r="BI107" s="149">
        <f t="shared" si="48"/>
        <v>2044</v>
      </c>
      <c r="BJ107" s="149">
        <f t="shared" si="48"/>
        <v>2045</v>
      </c>
      <c r="BK107" s="149">
        <f t="shared" si="48"/>
        <v>2046</v>
      </c>
      <c r="BL107" s="149">
        <f t="shared" si="48"/>
        <v>2047</v>
      </c>
      <c r="BM107" s="149">
        <f t="shared" si="48"/>
        <v>2048</v>
      </c>
      <c r="BN107" s="149">
        <f t="shared" si="48"/>
        <v>2049</v>
      </c>
      <c r="BO107" s="149">
        <f t="shared" si="48"/>
        <v>2050</v>
      </c>
    </row>
    <row r="108" spans="1:67">
      <c r="B108" s="772">
        <v>34</v>
      </c>
      <c r="C108" s="725" t="s">
        <v>1009</v>
      </c>
      <c r="D108" s="701"/>
      <c r="E108" s="702" t="s">
        <v>1314</v>
      </c>
      <c r="F108" s="709"/>
      <c r="G108" s="978">
        <v>0</v>
      </c>
      <c r="H108" s="978">
        <v>0</v>
      </c>
      <c r="I108" s="978">
        <v>0</v>
      </c>
      <c r="J108" s="978">
        <v>0</v>
      </c>
      <c r="K108" s="978">
        <v>0</v>
      </c>
      <c r="L108" s="978">
        <v>0</v>
      </c>
      <c r="M108" s="978">
        <v>0</v>
      </c>
      <c r="N108" s="978">
        <v>0</v>
      </c>
      <c r="O108" s="978">
        <v>0</v>
      </c>
      <c r="P108" s="978">
        <v>0</v>
      </c>
      <c r="Q108" s="978">
        <v>0</v>
      </c>
      <c r="R108" s="978">
        <v>0</v>
      </c>
      <c r="S108" s="978">
        <v>0</v>
      </c>
      <c r="T108" s="978">
        <v>0</v>
      </c>
      <c r="U108" s="978">
        <v>0</v>
      </c>
      <c r="V108" s="978">
        <v>0</v>
      </c>
      <c r="W108" s="978">
        <v>0</v>
      </c>
      <c r="X108" s="978">
        <v>0</v>
      </c>
      <c r="Y108" s="978">
        <v>0</v>
      </c>
      <c r="Z108" s="978">
        <v>0</v>
      </c>
      <c r="AA108" s="978">
        <v>0</v>
      </c>
      <c r="AB108" s="978">
        <v>0</v>
      </c>
      <c r="AC108" s="978">
        <v>0</v>
      </c>
      <c r="AD108" s="978">
        <v>0</v>
      </c>
      <c r="AE108" s="978">
        <v>0</v>
      </c>
      <c r="AF108" s="978">
        <v>0</v>
      </c>
      <c r="AG108" s="978">
        <v>0</v>
      </c>
      <c r="AH108" s="978">
        <v>0</v>
      </c>
      <c r="AI108" s="978">
        <v>0</v>
      </c>
      <c r="AJ108" s="978">
        <v>0</v>
      </c>
      <c r="AK108" s="978">
        <v>0</v>
      </c>
      <c r="AL108" s="973">
        <v>0</v>
      </c>
      <c r="AM108" s="973">
        <v>0</v>
      </c>
      <c r="AN108" s="973">
        <v>0</v>
      </c>
      <c r="AO108" s="973">
        <v>0</v>
      </c>
      <c r="AP108" s="973">
        <v>0</v>
      </c>
      <c r="AQ108" s="973">
        <v>0</v>
      </c>
      <c r="AR108" s="973">
        <v>0</v>
      </c>
      <c r="AS108" s="973">
        <v>0</v>
      </c>
      <c r="AT108" s="973">
        <v>0</v>
      </c>
      <c r="AU108" s="973">
        <v>0</v>
      </c>
      <c r="AV108" s="973">
        <v>0</v>
      </c>
      <c r="AW108" s="973">
        <v>0</v>
      </c>
      <c r="AX108" s="973">
        <v>0</v>
      </c>
      <c r="AY108" s="973">
        <v>0</v>
      </c>
      <c r="AZ108" s="973">
        <v>0</v>
      </c>
      <c r="BA108" s="973">
        <v>0</v>
      </c>
      <c r="BB108" s="973">
        <v>0</v>
      </c>
      <c r="BC108" s="973">
        <v>0</v>
      </c>
      <c r="BD108" s="973">
        <v>0</v>
      </c>
      <c r="BE108" s="973">
        <v>0</v>
      </c>
      <c r="BF108" s="973">
        <v>0</v>
      </c>
      <c r="BG108" s="973">
        <v>0</v>
      </c>
      <c r="BH108" s="973">
        <v>0</v>
      </c>
      <c r="BI108" s="973">
        <v>0</v>
      </c>
      <c r="BJ108" s="973">
        <v>0</v>
      </c>
      <c r="BK108" s="973">
        <v>0</v>
      </c>
      <c r="BL108" s="973">
        <v>0</v>
      </c>
      <c r="BM108" s="973">
        <v>0</v>
      </c>
      <c r="BN108" s="973">
        <v>0</v>
      </c>
      <c r="BO108" s="973">
        <v>0</v>
      </c>
    </row>
    <row r="109" spans="1:67">
      <c r="B109" s="772" t="s">
        <v>600</v>
      </c>
      <c r="C109" s="725" t="s">
        <v>236</v>
      </c>
      <c r="D109" s="701"/>
      <c r="E109" s="702" t="s">
        <v>1314</v>
      </c>
      <c r="F109" s="709"/>
      <c r="G109" s="979"/>
      <c r="H109" s="979"/>
      <c r="I109" s="979"/>
      <c r="J109" s="979"/>
      <c r="K109" s="979"/>
      <c r="L109" s="979"/>
      <c r="M109" s="979"/>
      <c r="N109" s="979"/>
      <c r="O109" s="979"/>
      <c r="P109" s="979"/>
      <c r="Q109" s="979"/>
      <c r="R109" s="979"/>
      <c r="S109" s="979"/>
      <c r="T109" s="979"/>
      <c r="U109" s="979"/>
      <c r="V109" s="979"/>
      <c r="W109" s="979"/>
      <c r="X109" s="979"/>
      <c r="Y109" s="979"/>
      <c r="Z109" s="979"/>
      <c r="AA109" s="979"/>
      <c r="AB109" s="979"/>
      <c r="AC109" s="979"/>
      <c r="AD109" s="979"/>
      <c r="AE109" s="979"/>
      <c r="AF109" s="979"/>
      <c r="AG109" s="979"/>
      <c r="AH109" s="979"/>
      <c r="AI109" s="979"/>
      <c r="AJ109" s="979"/>
      <c r="AK109" s="979"/>
      <c r="AL109" s="979"/>
      <c r="AM109" s="979"/>
      <c r="AN109" s="979"/>
      <c r="AO109" s="979"/>
      <c r="AP109" s="979"/>
      <c r="AQ109" s="979"/>
      <c r="AR109" s="979"/>
      <c r="AS109" s="979"/>
      <c r="AT109" s="979"/>
      <c r="AU109" s="979"/>
      <c r="AV109" s="979"/>
      <c r="AW109" s="979"/>
      <c r="AX109" s="979"/>
      <c r="AY109" s="979"/>
      <c r="AZ109" s="979"/>
      <c r="BA109" s="979"/>
      <c r="BB109" s="979"/>
      <c r="BC109" s="979"/>
      <c r="BD109" s="979"/>
      <c r="BE109" s="979"/>
      <c r="BF109" s="979"/>
      <c r="BG109" s="979"/>
      <c r="BH109" s="979"/>
      <c r="BI109" s="979"/>
      <c r="BJ109" s="979"/>
      <c r="BK109" s="979"/>
      <c r="BL109" s="979"/>
      <c r="BM109" s="979"/>
      <c r="BN109" s="979"/>
      <c r="BO109" s="979"/>
    </row>
    <row r="110" spans="1:67" ht="13.5" thickBot="1">
      <c r="G110" s="856"/>
      <c r="H110" s="856"/>
      <c r="I110" s="856"/>
      <c r="J110" s="856"/>
      <c r="K110" s="856"/>
      <c r="L110" s="856"/>
      <c r="M110" s="856"/>
      <c r="N110" s="856"/>
      <c r="O110" s="856"/>
      <c r="P110" s="856"/>
      <c r="Q110" s="856"/>
      <c r="R110" s="856"/>
      <c r="S110" s="856"/>
      <c r="T110" s="856"/>
      <c r="U110" s="856"/>
      <c r="V110" s="856"/>
      <c r="W110" s="856"/>
      <c r="X110" s="856"/>
      <c r="Y110" s="856"/>
      <c r="Z110" s="856"/>
      <c r="AA110" s="856"/>
      <c r="AB110" s="856"/>
      <c r="AC110" s="856"/>
      <c r="AD110" s="856"/>
      <c r="AE110" s="856"/>
      <c r="AF110" s="856"/>
      <c r="AG110" s="856"/>
      <c r="AH110" s="856"/>
      <c r="AI110" s="856"/>
      <c r="AJ110" s="856"/>
      <c r="AK110" s="856"/>
      <c r="AL110" s="856"/>
      <c r="AM110" s="856"/>
      <c r="AN110" s="856"/>
      <c r="AO110" s="856"/>
      <c r="AP110" s="856"/>
      <c r="AQ110" s="856"/>
      <c r="AR110" s="856"/>
      <c r="AS110" s="856"/>
      <c r="AT110" s="856"/>
      <c r="AU110" s="856"/>
      <c r="AV110" s="856"/>
      <c r="AW110" s="856"/>
      <c r="AX110" s="856"/>
      <c r="AY110" s="856"/>
      <c r="AZ110" s="856"/>
      <c r="BA110" s="856"/>
      <c r="BB110" s="856"/>
      <c r="BC110" s="856"/>
      <c r="BD110" s="856"/>
      <c r="BE110" s="856"/>
      <c r="BF110" s="856"/>
      <c r="BG110" s="856"/>
      <c r="BH110" s="856"/>
      <c r="BI110" s="856"/>
      <c r="BJ110" s="856"/>
      <c r="BK110" s="856"/>
      <c r="BL110" s="856"/>
      <c r="BM110" s="856"/>
      <c r="BN110" s="856"/>
      <c r="BO110" s="856"/>
    </row>
    <row r="111" spans="1:67" s="1203" customFormat="1" ht="13.5" customHeight="1" thickBot="1">
      <c r="A111" s="25" t="s">
        <v>199</v>
      </c>
      <c r="B111" s="853"/>
      <c r="C111" s="853"/>
      <c r="D111" s="853"/>
      <c r="E111" s="854"/>
      <c r="F111" s="854"/>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980"/>
      <c r="AH111" s="980"/>
      <c r="AI111" s="980"/>
      <c r="AJ111" s="980"/>
      <c r="AK111" s="980"/>
      <c r="AL111" s="980"/>
      <c r="AM111" s="980"/>
      <c r="AN111" s="980"/>
      <c r="AO111" s="980"/>
      <c r="AP111" s="981"/>
      <c r="AQ111" s="981"/>
      <c r="AR111" s="981"/>
      <c r="AS111" s="981"/>
      <c r="AT111" s="981"/>
      <c r="AU111" s="981"/>
      <c r="AV111" s="981"/>
      <c r="AW111" s="981"/>
      <c r="AX111" s="981"/>
      <c r="AY111" s="981"/>
      <c r="AZ111" s="981"/>
      <c r="BA111" s="981"/>
      <c r="BB111" s="981"/>
      <c r="BC111" s="981"/>
      <c r="BD111" s="981"/>
      <c r="BE111" s="981"/>
      <c r="BF111" s="981"/>
      <c r="BG111" s="981"/>
      <c r="BH111" s="981"/>
      <c r="BI111" s="981"/>
      <c r="BJ111" s="981"/>
      <c r="BK111" s="981"/>
      <c r="BL111" s="981"/>
      <c r="BM111" s="981"/>
      <c r="BN111" s="981"/>
      <c r="BO111" s="981"/>
    </row>
    <row r="112" spans="1:67" ht="13.5" customHeight="1">
      <c r="A112" s="15"/>
      <c r="G112" s="856"/>
      <c r="H112" s="856"/>
      <c r="I112" s="856"/>
      <c r="J112" s="856"/>
      <c r="K112" s="856"/>
      <c r="L112" s="856"/>
      <c r="M112" s="856"/>
      <c r="N112" s="856"/>
      <c r="O112" s="856"/>
      <c r="P112" s="856"/>
      <c r="Q112" s="856"/>
      <c r="R112" s="856"/>
      <c r="S112" s="856"/>
      <c r="T112" s="856"/>
      <c r="U112" s="856"/>
      <c r="V112" s="856"/>
      <c r="W112" s="856"/>
      <c r="X112" s="856"/>
      <c r="Y112" s="856"/>
      <c r="Z112" s="856"/>
      <c r="AA112" s="856"/>
      <c r="AB112" s="856"/>
      <c r="AC112" s="856"/>
      <c r="AD112" s="856"/>
      <c r="AE112" s="856"/>
      <c r="AF112" s="856"/>
      <c r="AG112" s="856"/>
      <c r="AH112" s="856"/>
      <c r="AI112" s="856"/>
      <c r="AJ112" s="856"/>
      <c r="AK112" s="856"/>
      <c r="AL112" s="856"/>
      <c r="AM112" s="856"/>
      <c r="AN112" s="856"/>
      <c r="AO112" s="856"/>
      <c r="AP112" s="856"/>
      <c r="AQ112" s="856"/>
      <c r="AR112" s="856"/>
      <c r="AS112" s="856"/>
      <c r="AT112" s="856"/>
      <c r="AU112" s="856"/>
      <c r="AV112" s="856"/>
      <c r="AW112" s="856"/>
      <c r="AX112" s="856"/>
      <c r="AY112" s="856"/>
      <c r="AZ112" s="856"/>
      <c r="BA112" s="856"/>
      <c r="BB112" s="856"/>
      <c r="BC112" s="856"/>
      <c r="BD112" s="856"/>
      <c r="BE112" s="856"/>
      <c r="BF112" s="856"/>
      <c r="BG112" s="856"/>
      <c r="BH112" s="856"/>
      <c r="BI112" s="856"/>
      <c r="BJ112" s="856"/>
      <c r="BK112" s="856"/>
      <c r="BL112" s="856"/>
      <c r="BM112" s="856"/>
      <c r="BN112" s="856"/>
      <c r="BO112" s="856"/>
    </row>
    <row r="113" spans="1:67" ht="13.5" hidden="1" customHeight="1" outlineLevel="1" thickBot="1">
      <c r="B113" s="17" t="s">
        <v>490</v>
      </c>
      <c r="C113" s="613"/>
      <c r="D113" s="613"/>
      <c r="E113" s="637"/>
      <c r="F113" s="814"/>
      <c r="G113" s="147">
        <f t="shared" ref="G113:BO113" si="49">G$7</f>
        <v>1990</v>
      </c>
      <c r="H113" s="147">
        <f t="shared" si="49"/>
        <v>1991</v>
      </c>
      <c r="I113" s="147">
        <f t="shared" si="49"/>
        <v>1992</v>
      </c>
      <c r="J113" s="147">
        <f t="shared" si="49"/>
        <v>1993</v>
      </c>
      <c r="K113" s="147">
        <f t="shared" si="49"/>
        <v>1994</v>
      </c>
      <c r="L113" s="147">
        <f t="shared" si="49"/>
        <v>1995</v>
      </c>
      <c r="M113" s="147">
        <f t="shared" si="49"/>
        <v>1996</v>
      </c>
      <c r="N113" s="147">
        <f t="shared" si="49"/>
        <v>1997</v>
      </c>
      <c r="O113" s="147">
        <f t="shared" si="49"/>
        <v>1998</v>
      </c>
      <c r="P113" s="147">
        <f t="shared" si="49"/>
        <v>1999</v>
      </c>
      <c r="Q113" s="147">
        <f t="shared" si="49"/>
        <v>2000</v>
      </c>
      <c r="R113" s="147">
        <f t="shared" si="49"/>
        <v>2001</v>
      </c>
      <c r="S113" s="147">
        <f t="shared" si="49"/>
        <v>2002</v>
      </c>
      <c r="T113" s="147">
        <f t="shared" si="49"/>
        <v>2003</v>
      </c>
      <c r="U113" s="147">
        <f t="shared" si="49"/>
        <v>2004</v>
      </c>
      <c r="V113" s="147">
        <f t="shared" si="49"/>
        <v>2005</v>
      </c>
      <c r="W113" s="147">
        <f t="shared" si="49"/>
        <v>2006</v>
      </c>
      <c r="X113" s="147">
        <f t="shared" si="49"/>
        <v>2007</v>
      </c>
      <c r="Y113" s="147">
        <f t="shared" si="49"/>
        <v>2008</v>
      </c>
      <c r="Z113" s="147">
        <f t="shared" si="49"/>
        <v>2009</v>
      </c>
      <c r="AA113" s="147">
        <f t="shared" si="49"/>
        <v>2010</v>
      </c>
      <c r="AB113" s="147">
        <f t="shared" si="49"/>
        <v>2011</v>
      </c>
      <c r="AC113" s="147">
        <f t="shared" si="49"/>
        <v>2012</v>
      </c>
      <c r="AD113" s="147">
        <f t="shared" si="49"/>
        <v>2013</v>
      </c>
      <c r="AE113" s="147">
        <f t="shared" si="49"/>
        <v>2014</v>
      </c>
      <c r="AF113" s="147">
        <f t="shared" si="49"/>
        <v>2015</v>
      </c>
      <c r="AG113" s="147">
        <f t="shared" si="49"/>
        <v>2016</v>
      </c>
      <c r="AH113" s="147">
        <f t="shared" si="49"/>
        <v>2017</v>
      </c>
      <c r="AI113" s="147">
        <f t="shared" si="49"/>
        <v>2018</v>
      </c>
      <c r="AJ113" s="147">
        <f t="shared" si="49"/>
        <v>2019</v>
      </c>
      <c r="AK113" s="147">
        <f t="shared" si="49"/>
        <v>2020</v>
      </c>
      <c r="AL113" s="147">
        <f t="shared" si="49"/>
        <v>2021</v>
      </c>
      <c r="AM113" s="147">
        <f t="shared" si="49"/>
        <v>2022</v>
      </c>
      <c r="AN113" s="147">
        <f t="shared" si="49"/>
        <v>2023</v>
      </c>
      <c r="AO113" s="147">
        <f t="shared" si="49"/>
        <v>2024</v>
      </c>
      <c r="AP113" s="147">
        <f t="shared" si="49"/>
        <v>2025</v>
      </c>
      <c r="AQ113" s="147">
        <f t="shared" si="49"/>
        <v>2026</v>
      </c>
      <c r="AR113" s="147">
        <f t="shared" si="49"/>
        <v>2027</v>
      </c>
      <c r="AS113" s="147">
        <f t="shared" si="49"/>
        <v>2028</v>
      </c>
      <c r="AT113" s="147">
        <f t="shared" si="49"/>
        <v>2029</v>
      </c>
      <c r="AU113" s="147">
        <f t="shared" si="49"/>
        <v>2030</v>
      </c>
      <c r="AV113" s="147">
        <f t="shared" si="49"/>
        <v>2031</v>
      </c>
      <c r="AW113" s="147">
        <f t="shared" si="49"/>
        <v>2032</v>
      </c>
      <c r="AX113" s="147">
        <f t="shared" si="49"/>
        <v>2033</v>
      </c>
      <c r="AY113" s="147">
        <f t="shared" si="49"/>
        <v>2034</v>
      </c>
      <c r="AZ113" s="147">
        <f t="shared" si="49"/>
        <v>2035</v>
      </c>
      <c r="BA113" s="147">
        <f t="shared" si="49"/>
        <v>2036</v>
      </c>
      <c r="BB113" s="147">
        <f t="shared" si="49"/>
        <v>2037</v>
      </c>
      <c r="BC113" s="147">
        <f t="shared" si="49"/>
        <v>2038</v>
      </c>
      <c r="BD113" s="147">
        <f t="shared" si="49"/>
        <v>2039</v>
      </c>
      <c r="BE113" s="147">
        <f t="shared" si="49"/>
        <v>2040</v>
      </c>
      <c r="BF113" s="147">
        <f t="shared" si="49"/>
        <v>2041</v>
      </c>
      <c r="BG113" s="147">
        <f t="shared" si="49"/>
        <v>2042</v>
      </c>
      <c r="BH113" s="147">
        <f t="shared" si="49"/>
        <v>2043</v>
      </c>
      <c r="BI113" s="147">
        <f t="shared" si="49"/>
        <v>2044</v>
      </c>
      <c r="BJ113" s="147">
        <f t="shared" si="49"/>
        <v>2045</v>
      </c>
      <c r="BK113" s="147">
        <f t="shared" si="49"/>
        <v>2046</v>
      </c>
      <c r="BL113" s="147">
        <f t="shared" si="49"/>
        <v>2047</v>
      </c>
      <c r="BM113" s="147">
        <f t="shared" si="49"/>
        <v>2048</v>
      </c>
      <c r="BN113" s="147">
        <f t="shared" si="49"/>
        <v>2049</v>
      </c>
      <c r="BO113" s="147">
        <f t="shared" si="49"/>
        <v>2050</v>
      </c>
    </row>
    <row r="114" spans="1:67" ht="13.5" hidden="1" customHeight="1" outlineLevel="1">
      <c r="B114" s="641" t="s">
        <v>412</v>
      </c>
      <c r="C114" s="668" t="s">
        <v>490</v>
      </c>
      <c r="D114" s="669"/>
      <c r="E114" s="670" t="s">
        <v>1102</v>
      </c>
      <c r="F114" s="709"/>
      <c r="G114" s="982" t="str">
        <f t="shared" ref="G114:BO114" si="50">IF(G34="","",G34)</f>
        <v>B1</v>
      </c>
      <c r="H114" s="982" t="str">
        <f t="shared" si="50"/>
        <v>B1</v>
      </c>
      <c r="I114" s="982" t="str">
        <f t="shared" si="50"/>
        <v>B1</v>
      </c>
      <c r="J114" s="982" t="str">
        <f t="shared" si="50"/>
        <v>B1</v>
      </c>
      <c r="K114" s="982" t="str">
        <f t="shared" si="50"/>
        <v>B1</v>
      </c>
      <c r="L114" s="982" t="str">
        <f t="shared" si="50"/>
        <v>B1</v>
      </c>
      <c r="M114" s="982" t="str">
        <f t="shared" si="50"/>
        <v>B1</v>
      </c>
      <c r="N114" s="982" t="str">
        <f t="shared" si="50"/>
        <v>B1</v>
      </c>
      <c r="O114" s="982" t="str">
        <f t="shared" si="50"/>
        <v>B1</v>
      </c>
      <c r="P114" s="982" t="str">
        <f t="shared" si="50"/>
        <v>B1</v>
      </c>
      <c r="Q114" s="982" t="str">
        <f t="shared" si="50"/>
        <v>B1</v>
      </c>
      <c r="R114" s="982" t="str">
        <f t="shared" si="50"/>
        <v>B1</v>
      </c>
      <c r="S114" s="982" t="str">
        <f t="shared" si="50"/>
        <v>B1</v>
      </c>
      <c r="T114" s="982" t="str">
        <f t="shared" si="50"/>
        <v>B1</v>
      </c>
      <c r="U114" s="982" t="str">
        <f t="shared" si="50"/>
        <v>B1</v>
      </c>
      <c r="V114" s="982" t="str">
        <f t="shared" si="50"/>
        <v>B1</v>
      </c>
      <c r="W114" s="982" t="str">
        <f t="shared" si="50"/>
        <v>B1</v>
      </c>
      <c r="X114" s="982" t="str">
        <f t="shared" si="50"/>
        <v>B1</v>
      </c>
      <c r="Y114" s="982" t="str">
        <f t="shared" si="50"/>
        <v>B1</v>
      </c>
      <c r="Z114" s="982" t="str">
        <f t="shared" si="50"/>
        <v>B1</v>
      </c>
      <c r="AA114" s="982" t="str">
        <f t="shared" si="50"/>
        <v>B1</v>
      </c>
      <c r="AB114" s="982" t="str">
        <f t="shared" si="50"/>
        <v>B1</v>
      </c>
      <c r="AC114" s="982" t="str">
        <f t="shared" si="50"/>
        <v>B1</v>
      </c>
      <c r="AD114" s="982" t="str">
        <f t="shared" si="50"/>
        <v>B1</v>
      </c>
      <c r="AE114" s="982" t="str">
        <f t="shared" si="50"/>
        <v>B1</v>
      </c>
      <c r="AF114" s="982" t="str">
        <f t="shared" si="50"/>
        <v>B1</v>
      </c>
      <c r="AG114" s="982" t="str">
        <f t="shared" si="50"/>
        <v>B1</v>
      </c>
      <c r="AH114" s="982" t="str">
        <f t="shared" si="50"/>
        <v>B1</v>
      </c>
      <c r="AI114" s="982" t="str">
        <f t="shared" si="50"/>
        <v>B1</v>
      </c>
      <c r="AJ114" s="982" t="str">
        <f t="shared" si="50"/>
        <v>B1</v>
      </c>
      <c r="AK114" s="982" t="str">
        <f t="shared" si="50"/>
        <v>B1</v>
      </c>
      <c r="AL114" s="982" t="str">
        <f t="shared" si="50"/>
        <v>B1</v>
      </c>
      <c r="AM114" s="982" t="str">
        <f t="shared" si="50"/>
        <v>B1</v>
      </c>
      <c r="AN114" s="982" t="str">
        <f t="shared" si="50"/>
        <v>B1</v>
      </c>
      <c r="AO114" s="982" t="str">
        <f t="shared" si="50"/>
        <v>B1</v>
      </c>
      <c r="AP114" s="982" t="str">
        <f t="shared" si="50"/>
        <v>B1</v>
      </c>
      <c r="AQ114" s="982" t="str">
        <f t="shared" si="50"/>
        <v>B1</v>
      </c>
      <c r="AR114" s="982" t="str">
        <f t="shared" si="50"/>
        <v>B1</v>
      </c>
      <c r="AS114" s="982" t="str">
        <f t="shared" si="50"/>
        <v>B1</v>
      </c>
      <c r="AT114" s="982" t="str">
        <f t="shared" si="50"/>
        <v>B1</v>
      </c>
      <c r="AU114" s="982" t="str">
        <f t="shared" si="50"/>
        <v>B1</v>
      </c>
      <c r="AV114" s="982" t="str">
        <f t="shared" si="50"/>
        <v>B1</v>
      </c>
      <c r="AW114" s="982" t="str">
        <f t="shared" si="50"/>
        <v>B1</v>
      </c>
      <c r="AX114" s="982" t="str">
        <f t="shared" si="50"/>
        <v>B1</v>
      </c>
      <c r="AY114" s="982" t="str">
        <f t="shared" si="50"/>
        <v>B1</v>
      </c>
      <c r="AZ114" s="982" t="str">
        <f t="shared" si="50"/>
        <v>B1</v>
      </c>
      <c r="BA114" s="982" t="str">
        <f t="shared" si="50"/>
        <v>B1</v>
      </c>
      <c r="BB114" s="982" t="str">
        <f t="shared" si="50"/>
        <v>B1</v>
      </c>
      <c r="BC114" s="982" t="str">
        <f t="shared" si="50"/>
        <v>B1</v>
      </c>
      <c r="BD114" s="982" t="str">
        <f t="shared" si="50"/>
        <v>B1</v>
      </c>
      <c r="BE114" s="982" t="str">
        <f t="shared" si="50"/>
        <v>B1</v>
      </c>
      <c r="BF114" s="982" t="str">
        <f t="shared" si="50"/>
        <v>B1</v>
      </c>
      <c r="BG114" s="982" t="str">
        <f t="shared" si="50"/>
        <v>B1</v>
      </c>
      <c r="BH114" s="982" t="str">
        <f t="shared" si="50"/>
        <v>B1</v>
      </c>
      <c r="BI114" s="982" t="str">
        <f t="shared" si="50"/>
        <v>B1</v>
      </c>
      <c r="BJ114" s="982" t="str">
        <f t="shared" si="50"/>
        <v>B1</v>
      </c>
      <c r="BK114" s="982" t="str">
        <f t="shared" si="50"/>
        <v>B1</v>
      </c>
      <c r="BL114" s="982" t="str">
        <f t="shared" si="50"/>
        <v>B1</v>
      </c>
      <c r="BM114" s="982" t="str">
        <f t="shared" si="50"/>
        <v>B1</v>
      </c>
      <c r="BN114" s="982" t="str">
        <f t="shared" si="50"/>
        <v>B1</v>
      </c>
      <c r="BO114" s="982" t="str">
        <f t="shared" si="50"/>
        <v>B1</v>
      </c>
    </row>
    <row r="115" spans="1:67" ht="13.5" customHeight="1" collapsed="1">
      <c r="B115" s="63"/>
      <c r="C115" s="784"/>
      <c r="D115" s="784"/>
      <c r="E115" s="785"/>
      <c r="F115" s="785"/>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row>
    <row r="116" spans="1:67" ht="13.5" hidden="1" customHeight="1" outlineLevel="1" thickBot="1">
      <c r="B116" s="17" t="s">
        <v>476</v>
      </c>
      <c r="C116" s="613"/>
      <c r="D116" s="613"/>
      <c r="E116" s="637"/>
      <c r="F116" s="791"/>
      <c r="G116" s="147">
        <f t="shared" ref="G116:BO116" si="51">G$7</f>
        <v>1990</v>
      </c>
      <c r="H116" s="147">
        <f t="shared" si="51"/>
        <v>1991</v>
      </c>
      <c r="I116" s="147">
        <f t="shared" si="51"/>
        <v>1992</v>
      </c>
      <c r="J116" s="147">
        <f t="shared" si="51"/>
        <v>1993</v>
      </c>
      <c r="K116" s="147">
        <f t="shared" si="51"/>
        <v>1994</v>
      </c>
      <c r="L116" s="147">
        <f t="shared" si="51"/>
        <v>1995</v>
      </c>
      <c r="M116" s="147">
        <f t="shared" si="51"/>
        <v>1996</v>
      </c>
      <c r="N116" s="147">
        <f t="shared" si="51"/>
        <v>1997</v>
      </c>
      <c r="O116" s="147">
        <f t="shared" si="51"/>
        <v>1998</v>
      </c>
      <c r="P116" s="147">
        <f t="shared" si="51"/>
        <v>1999</v>
      </c>
      <c r="Q116" s="147">
        <f t="shared" si="51"/>
        <v>2000</v>
      </c>
      <c r="R116" s="147">
        <f t="shared" si="51"/>
        <v>2001</v>
      </c>
      <c r="S116" s="147">
        <f t="shared" si="51"/>
        <v>2002</v>
      </c>
      <c r="T116" s="147">
        <f t="shared" si="51"/>
        <v>2003</v>
      </c>
      <c r="U116" s="147">
        <f t="shared" si="51"/>
        <v>2004</v>
      </c>
      <c r="V116" s="147">
        <f t="shared" si="51"/>
        <v>2005</v>
      </c>
      <c r="W116" s="147">
        <f t="shared" si="51"/>
        <v>2006</v>
      </c>
      <c r="X116" s="147">
        <f t="shared" si="51"/>
        <v>2007</v>
      </c>
      <c r="Y116" s="147">
        <f t="shared" si="51"/>
        <v>2008</v>
      </c>
      <c r="Z116" s="147">
        <f t="shared" si="51"/>
        <v>2009</v>
      </c>
      <c r="AA116" s="147">
        <f t="shared" si="51"/>
        <v>2010</v>
      </c>
      <c r="AB116" s="147">
        <f t="shared" si="51"/>
        <v>2011</v>
      </c>
      <c r="AC116" s="147">
        <f t="shared" si="51"/>
        <v>2012</v>
      </c>
      <c r="AD116" s="147">
        <f t="shared" si="51"/>
        <v>2013</v>
      </c>
      <c r="AE116" s="147">
        <f t="shared" si="51"/>
        <v>2014</v>
      </c>
      <c r="AF116" s="147">
        <f t="shared" si="51"/>
        <v>2015</v>
      </c>
      <c r="AG116" s="147">
        <f t="shared" si="51"/>
        <v>2016</v>
      </c>
      <c r="AH116" s="147">
        <f t="shared" si="51"/>
        <v>2017</v>
      </c>
      <c r="AI116" s="147">
        <f t="shared" si="51"/>
        <v>2018</v>
      </c>
      <c r="AJ116" s="147">
        <f t="shared" si="51"/>
        <v>2019</v>
      </c>
      <c r="AK116" s="147">
        <f t="shared" si="51"/>
        <v>2020</v>
      </c>
      <c r="AL116" s="147">
        <f t="shared" si="51"/>
        <v>2021</v>
      </c>
      <c r="AM116" s="147">
        <f t="shared" si="51"/>
        <v>2022</v>
      </c>
      <c r="AN116" s="147">
        <f t="shared" si="51"/>
        <v>2023</v>
      </c>
      <c r="AO116" s="147">
        <f t="shared" si="51"/>
        <v>2024</v>
      </c>
      <c r="AP116" s="147">
        <f t="shared" si="51"/>
        <v>2025</v>
      </c>
      <c r="AQ116" s="147">
        <f t="shared" si="51"/>
        <v>2026</v>
      </c>
      <c r="AR116" s="147">
        <f t="shared" si="51"/>
        <v>2027</v>
      </c>
      <c r="AS116" s="147">
        <f t="shared" si="51"/>
        <v>2028</v>
      </c>
      <c r="AT116" s="147">
        <f t="shared" si="51"/>
        <v>2029</v>
      </c>
      <c r="AU116" s="147">
        <f t="shared" si="51"/>
        <v>2030</v>
      </c>
      <c r="AV116" s="147">
        <f t="shared" si="51"/>
        <v>2031</v>
      </c>
      <c r="AW116" s="147">
        <f t="shared" si="51"/>
        <v>2032</v>
      </c>
      <c r="AX116" s="147">
        <f t="shared" si="51"/>
        <v>2033</v>
      </c>
      <c r="AY116" s="147">
        <f t="shared" si="51"/>
        <v>2034</v>
      </c>
      <c r="AZ116" s="147">
        <f t="shared" si="51"/>
        <v>2035</v>
      </c>
      <c r="BA116" s="147">
        <f t="shared" si="51"/>
        <v>2036</v>
      </c>
      <c r="BB116" s="147">
        <f t="shared" si="51"/>
        <v>2037</v>
      </c>
      <c r="BC116" s="147">
        <f t="shared" si="51"/>
        <v>2038</v>
      </c>
      <c r="BD116" s="147">
        <f t="shared" si="51"/>
        <v>2039</v>
      </c>
      <c r="BE116" s="147">
        <f t="shared" si="51"/>
        <v>2040</v>
      </c>
      <c r="BF116" s="147">
        <f t="shared" si="51"/>
        <v>2041</v>
      </c>
      <c r="BG116" s="147">
        <f t="shared" si="51"/>
        <v>2042</v>
      </c>
      <c r="BH116" s="147">
        <f t="shared" si="51"/>
        <v>2043</v>
      </c>
      <c r="BI116" s="147">
        <f t="shared" si="51"/>
        <v>2044</v>
      </c>
      <c r="BJ116" s="147">
        <f t="shared" si="51"/>
        <v>2045</v>
      </c>
      <c r="BK116" s="147">
        <f t="shared" si="51"/>
        <v>2046</v>
      </c>
      <c r="BL116" s="147">
        <f t="shared" si="51"/>
        <v>2047</v>
      </c>
      <c r="BM116" s="147">
        <f t="shared" si="51"/>
        <v>2048</v>
      </c>
      <c r="BN116" s="147">
        <f t="shared" si="51"/>
        <v>2049</v>
      </c>
      <c r="BO116" s="147">
        <f t="shared" si="51"/>
        <v>2050</v>
      </c>
    </row>
    <row r="117" spans="1:67" ht="13.5" hidden="1" customHeight="1" outlineLevel="1">
      <c r="B117" s="611" t="s">
        <v>413</v>
      </c>
      <c r="C117" s="668" t="s">
        <v>1225</v>
      </c>
      <c r="D117" s="640"/>
      <c r="E117" s="667" t="s">
        <v>1386</v>
      </c>
      <c r="F117" s="855"/>
      <c r="G117" s="973"/>
      <c r="H117" s="973"/>
      <c r="I117" s="973"/>
      <c r="J117" s="973"/>
      <c r="K117" s="973"/>
      <c r="L117" s="973"/>
      <c r="M117" s="973"/>
      <c r="N117" s="973"/>
      <c r="O117" s="973"/>
      <c r="P117" s="973"/>
      <c r="Q117" s="973"/>
      <c r="R117" s="973"/>
      <c r="S117" s="973"/>
      <c r="T117" s="973"/>
      <c r="U117" s="973"/>
      <c r="V117" s="973"/>
      <c r="W117" s="973"/>
      <c r="X117" s="973"/>
      <c r="Y117" s="973"/>
      <c r="Z117" s="973"/>
      <c r="AA117" s="973"/>
      <c r="AB117" s="973"/>
      <c r="AC117" s="973"/>
      <c r="AD117" s="973"/>
      <c r="AE117" s="973"/>
      <c r="AF117" s="973"/>
      <c r="AG117" s="973"/>
      <c r="AH117" s="973"/>
      <c r="AI117" s="973"/>
      <c r="AJ117" s="973"/>
      <c r="AK117" s="973"/>
      <c r="AL117" s="973"/>
      <c r="AM117" s="973"/>
      <c r="AN117" s="973"/>
      <c r="AO117" s="973"/>
      <c r="AP117" s="973"/>
      <c r="AQ117" s="973"/>
      <c r="AR117" s="973"/>
      <c r="AS117" s="973"/>
      <c r="AT117" s="973"/>
      <c r="AU117" s="973"/>
      <c r="AV117" s="973"/>
      <c r="AW117" s="973"/>
      <c r="AX117" s="973"/>
      <c r="AY117" s="973"/>
      <c r="AZ117" s="973"/>
      <c r="BA117" s="973"/>
      <c r="BB117" s="973"/>
      <c r="BC117" s="973"/>
      <c r="BD117" s="973"/>
      <c r="BE117" s="973"/>
      <c r="BF117" s="973"/>
      <c r="BG117" s="973"/>
      <c r="BH117" s="973"/>
      <c r="BI117" s="973"/>
      <c r="BJ117" s="973"/>
      <c r="BK117" s="973"/>
      <c r="BL117" s="973"/>
      <c r="BM117" s="973"/>
      <c r="BN117" s="973"/>
      <c r="BO117" s="973"/>
    </row>
    <row r="118" spans="1:67" s="762" customFormat="1" ht="12.75" hidden="1" customHeight="1" outlineLevel="1">
      <c r="B118" s="342" t="s">
        <v>759</v>
      </c>
      <c r="C118" s="60" t="s">
        <v>6</v>
      </c>
      <c r="D118" s="640"/>
      <c r="E118" s="667" t="s">
        <v>151</v>
      </c>
      <c r="F118" s="1207"/>
      <c r="G118" s="973"/>
      <c r="H118" s="973"/>
      <c r="I118" s="973"/>
      <c r="J118" s="973"/>
      <c r="K118" s="973"/>
      <c r="L118" s="973"/>
      <c r="M118" s="973"/>
      <c r="N118" s="973"/>
      <c r="O118" s="973"/>
      <c r="P118" s="973"/>
      <c r="Q118" s="973"/>
      <c r="R118" s="973"/>
      <c r="S118" s="973"/>
      <c r="T118" s="973"/>
      <c r="U118" s="973"/>
      <c r="V118" s="973"/>
      <c r="W118" s="973"/>
      <c r="X118" s="973"/>
      <c r="Y118" s="973"/>
      <c r="Z118" s="973"/>
      <c r="AA118" s="973"/>
      <c r="AB118" s="973"/>
      <c r="AC118" s="973"/>
      <c r="AD118" s="973"/>
      <c r="AE118" s="973"/>
      <c r="AF118" s="973"/>
      <c r="AG118" s="973"/>
      <c r="AH118" s="973"/>
      <c r="AI118" s="973"/>
      <c r="AJ118" s="973"/>
      <c r="AK118" s="973"/>
      <c r="AL118" s="973"/>
      <c r="AM118" s="973"/>
      <c r="AN118" s="973"/>
      <c r="AO118" s="973"/>
      <c r="AP118" s="973"/>
      <c r="AQ118" s="973"/>
      <c r="AR118" s="973"/>
      <c r="AS118" s="973"/>
      <c r="AT118" s="973"/>
      <c r="AU118" s="973"/>
      <c r="AV118" s="973"/>
      <c r="AW118" s="973"/>
      <c r="AX118" s="973"/>
      <c r="AY118" s="973"/>
      <c r="AZ118" s="973"/>
      <c r="BA118" s="973"/>
      <c r="BB118" s="973"/>
      <c r="BC118" s="973"/>
      <c r="BD118" s="973"/>
      <c r="BE118" s="973"/>
      <c r="BF118" s="973"/>
      <c r="BG118" s="973"/>
      <c r="BH118" s="973"/>
      <c r="BI118" s="973"/>
      <c r="BJ118" s="973"/>
      <c r="BK118" s="973"/>
      <c r="BL118" s="973"/>
      <c r="BM118" s="973"/>
      <c r="BN118" s="973"/>
      <c r="BO118" s="973"/>
    </row>
    <row r="119" spans="1:67" ht="13.5" customHeight="1" collapsed="1">
      <c r="A119" s="15"/>
      <c r="G119" s="856"/>
      <c r="H119" s="856"/>
      <c r="I119" s="856"/>
      <c r="J119" s="856"/>
      <c r="K119" s="856"/>
      <c r="L119" s="856"/>
      <c r="M119" s="856"/>
      <c r="N119" s="856"/>
      <c r="O119" s="856"/>
      <c r="P119" s="856"/>
      <c r="Q119" s="856"/>
      <c r="R119" s="856"/>
      <c r="S119" s="856"/>
      <c r="T119" s="856"/>
      <c r="U119" s="856"/>
      <c r="V119" s="856"/>
      <c r="W119" s="856"/>
      <c r="X119" s="856"/>
      <c r="Y119" s="856"/>
      <c r="Z119" s="856"/>
      <c r="AA119" s="856"/>
      <c r="AB119" s="856"/>
      <c r="AC119" s="856"/>
      <c r="AD119" s="856"/>
      <c r="AE119" s="856"/>
      <c r="AF119" s="856"/>
      <c r="AG119" s="856"/>
      <c r="AH119" s="856"/>
      <c r="AI119" s="856"/>
      <c r="AJ119" s="856"/>
      <c r="AK119" s="856"/>
      <c r="AL119" s="856"/>
      <c r="AM119" s="856"/>
      <c r="AN119" s="856"/>
      <c r="AO119" s="856"/>
      <c r="AP119" s="856"/>
      <c r="AQ119" s="856"/>
      <c r="AR119" s="856"/>
      <c r="AS119" s="856"/>
      <c r="AT119" s="856"/>
      <c r="AU119" s="856"/>
      <c r="AV119" s="856"/>
      <c r="AW119" s="856"/>
      <c r="AX119" s="856"/>
      <c r="AY119" s="856"/>
      <c r="AZ119" s="856"/>
      <c r="BA119" s="856"/>
      <c r="BB119" s="856"/>
      <c r="BC119" s="856"/>
      <c r="BD119" s="856"/>
      <c r="BE119" s="856"/>
      <c r="BF119" s="856"/>
      <c r="BG119" s="856"/>
      <c r="BH119" s="856"/>
      <c r="BI119" s="856"/>
      <c r="BJ119" s="856"/>
      <c r="BK119" s="856"/>
      <c r="BL119" s="856"/>
      <c r="BM119" s="856"/>
      <c r="BN119" s="856"/>
      <c r="BO119" s="856"/>
    </row>
    <row r="120" spans="1:67" ht="13.5" hidden="1" customHeight="1" outlineLevel="1" thickBot="1">
      <c r="B120" s="17" t="s">
        <v>477</v>
      </c>
      <c r="C120" s="613"/>
      <c r="D120" s="613"/>
      <c r="E120" s="637"/>
      <c r="F120" s="791"/>
      <c r="G120" s="147">
        <f t="shared" ref="G120:BO120" si="52">G$7</f>
        <v>1990</v>
      </c>
      <c r="H120" s="147">
        <f t="shared" si="52"/>
        <v>1991</v>
      </c>
      <c r="I120" s="147">
        <f t="shared" si="52"/>
        <v>1992</v>
      </c>
      <c r="J120" s="147">
        <f t="shared" si="52"/>
        <v>1993</v>
      </c>
      <c r="K120" s="147">
        <f t="shared" si="52"/>
        <v>1994</v>
      </c>
      <c r="L120" s="147">
        <f t="shared" si="52"/>
        <v>1995</v>
      </c>
      <c r="M120" s="147">
        <f t="shared" si="52"/>
        <v>1996</v>
      </c>
      <c r="N120" s="147">
        <f t="shared" si="52"/>
        <v>1997</v>
      </c>
      <c r="O120" s="147">
        <f t="shared" si="52"/>
        <v>1998</v>
      </c>
      <c r="P120" s="147">
        <f t="shared" si="52"/>
        <v>1999</v>
      </c>
      <c r="Q120" s="147">
        <f t="shared" si="52"/>
        <v>2000</v>
      </c>
      <c r="R120" s="147">
        <f t="shared" si="52"/>
        <v>2001</v>
      </c>
      <c r="S120" s="147">
        <f t="shared" si="52"/>
        <v>2002</v>
      </c>
      <c r="T120" s="147">
        <f t="shared" si="52"/>
        <v>2003</v>
      </c>
      <c r="U120" s="147">
        <f t="shared" si="52"/>
        <v>2004</v>
      </c>
      <c r="V120" s="147">
        <f t="shared" si="52"/>
        <v>2005</v>
      </c>
      <c r="W120" s="147">
        <f t="shared" si="52"/>
        <v>2006</v>
      </c>
      <c r="X120" s="147">
        <f t="shared" si="52"/>
        <v>2007</v>
      </c>
      <c r="Y120" s="147">
        <f t="shared" si="52"/>
        <v>2008</v>
      </c>
      <c r="Z120" s="147">
        <f t="shared" si="52"/>
        <v>2009</v>
      </c>
      <c r="AA120" s="147">
        <f t="shared" si="52"/>
        <v>2010</v>
      </c>
      <c r="AB120" s="147">
        <f t="shared" si="52"/>
        <v>2011</v>
      </c>
      <c r="AC120" s="147">
        <f t="shared" si="52"/>
        <v>2012</v>
      </c>
      <c r="AD120" s="147">
        <f t="shared" si="52"/>
        <v>2013</v>
      </c>
      <c r="AE120" s="147">
        <f t="shared" si="52"/>
        <v>2014</v>
      </c>
      <c r="AF120" s="147">
        <f t="shared" si="52"/>
        <v>2015</v>
      </c>
      <c r="AG120" s="147">
        <f t="shared" si="52"/>
        <v>2016</v>
      </c>
      <c r="AH120" s="147">
        <f t="shared" si="52"/>
        <v>2017</v>
      </c>
      <c r="AI120" s="147">
        <f t="shared" si="52"/>
        <v>2018</v>
      </c>
      <c r="AJ120" s="147">
        <f t="shared" si="52"/>
        <v>2019</v>
      </c>
      <c r="AK120" s="147">
        <f t="shared" si="52"/>
        <v>2020</v>
      </c>
      <c r="AL120" s="147">
        <f t="shared" si="52"/>
        <v>2021</v>
      </c>
      <c r="AM120" s="147">
        <f t="shared" si="52"/>
        <v>2022</v>
      </c>
      <c r="AN120" s="147">
        <f t="shared" si="52"/>
        <v>2023</v>
      </c>
      <c r="AO120" s="147">
        <f t="shared" si="52"/>
        <v>2024</v>
      </c>
      <c r="AP120" s="147">
        <f t="shared" si="52"/>
        <v>2025</v>
      </c>
      <c r="AQ120" s="147">
        <f t="shared" si="52"/>
        <v>2026</v>
      </c>
      <c r="AR120" s="147">
        <f t="shared" si="52"/>
        <v>2027</v>
      </c>
      <c r="AS120" s="147">
        <f t="shared" si="52"/>
        <v>2028</v>
      </c>
      <c r="AT120" s="147">
        <f t="shared" si="52"/>
        <v>2029</v>
      </c>
      <c r="AU120" s="147">
        <f t="shared" si="52"/>
        <v>2030</v>
      </c>
      <c r="AV120" s="147">
        <f t="shared" si="52"/>
        <v>2031</v>
      </c>
      <c r="AW120" s="147">
        <f t="shared" si="52"/>
        <v>2032</v>
      </c>
      <c r="AX120" s="147">
        <f t="shared" si="52"/>
        <v>2033</v>
      </c>
      <c r="AY120" s="147">
        <f t="shared" si="52"/>
        <v>2034</v>
      </c>
      <c r="AZ120" s="147">
        <f t="shared" si="52"/>
        <v>2035</v>
      </c>
      <c r="BA120" s="147">
        <f t="shared" si="52"/>
        <v>2036</v>
      </c>
      <c r="BB120" s="147">
        <f t="shared" si="52"/>
        <v>2037</v>
      </c>
      <c r="BC120" s="147">
        <f t="shared" si="52"/>
        <v>2038</v>
      </c>
      <c r="BD120" s="147">
        <f t="shared" si="52"/>
        <v>2039</v>
      </c>
      <c r="BE120" s="147">
        <f t="shared" si="52"/>
        <v>2040</v>
      </c>
      <c r="BF120" s="147">
        <f t="shared" si="52"/>
        <v>2041</v>
      </c>
      <c r="BG120" s="147">
        <f t="shared" si="52"/>
        <v>2042</v>
      </c>
      <c r="BH120" s="147">
        <f t="shared" si="52"/>
        <v>2043</v>
      </c>
      <c r="BI120" s="147">
        <f t="shared" si="52"/>
        <v>2044</v>
      </c>
      <c r="BJ120" s="147">
        <f t="shared" si="52"/>
        <v>2045</v>
      </c>
      <c r="BK120" s="147">
        <f t="shared" si="52"/>
        <v>2046</v>
      </c>
      <c r="BL120" s="147">
        <f t="shared" si="52"/>
        <v>2047</v>
      </c>
      <c r="BM120" s="147">
        <f t="shared" si="52"/>
        <v>2048</v>
      </c>
      <c r="BN120" s="147">
        <f t="shared" si="52"/>
        <v>2049</v>
      </c>
      <c r="BO120" s="147">
        <f t="shared" si="52"/>
        <v>2050</v>
      </c>
    </row>
    <row r="121" spans="1:67" ht="13.5" hidden="1" customHeight="1" outlineLevel="1">
      <c r="B121" s="611" t="s">
        <v>1219</v>
      </c>
      <c r="C121" s="668" t="s">
        <v>1228</v>
      </c>
      <c r="D121" s="640"/>
      <c r="E121" s="667" t="s">
        <v>1386</v>
      </c>
      <c r="F121" s="855"/>
      <c r="G121" s="973"/>
      <c r="H121" s="973"/>
      <c r="I121" s="973"/>
      <c r="J121" s="973"/>
      <c r="K121" s="973"/>
      <c r="L121" s="973"/>
      <c r="M121" s="973"/>
      <c r="N121" s="973"/>
      <c r="O121" s="973"/>
      <c r="P121" s="973"/>
      <c r="Q121" s="973"/>
      <c r="R121" s="973"/>
      <c r="S121" s="973"/>
      <c r="T121" s="973"/>
      <c r="U121" s="973"/>
      <c r="V121" s="973"/>
      <c r="W121" s="973"/>
      <c r="X121" s="973"/>
      <c r="Y121" s="973"/>
      <c r="Z121" s="973"/>
      <c r="AA121" s="973"/>
      <c r="AB121" s="973"/>
      <c r="AC121" s="973"/>
      <c r="AD121" s="973"/>
      <c r="AE121" s="973"/>
      <c r="AF121" s="973"/>
      <c r="AG121" s="973"/>
      <c r="AH121" s="973"/>
      <c r="AI121" s="973"/>
      <c r="AJ121" s="973"/>
      <c r="AK121" s="973"/>
      <c r="AL121" s="973"/>
      <c r="AM121" s="973"/>
      <c r="AN121" s="973"/>
      <c r="AO121" s="973"/>
      <c r="AP121" s="973"/>
      <c r="AQ121" s="973"/>
      <c r="AR121" s="973"/>
      <c r="AS121" s="973"/>
      <c r="AT121" s="973"/>
      <c r="AU121" s="973"/>
      <c r="AV121" s="973"/>
      <c r="AW121" s="973"/>
      <c r="AX121" s="973"/>
      <c r="AY121" s="973"/>
      <c r="AZ121" s="973"/>
      <c r="BA121" s="973"/>
      <c r="BB121" s="973"/>
      <c r="BC121" s="973"/>
      <c r="BD121" s="973"/>
      <c r="BE121" s="973"/>
      <c r="BF121" s="973"/>
      <c r="BG121" s="973"/>
      <c r="BH121" s="973"/>
      <c r="BI121" s="973"/>
      <c r="BJ121" s="973"/>
      <c r="BK121" s="973"/>
      <c r="BL121" s="973"/>
      <c r="BM121" s="973"/>
      <c r="BN121" s="973"/>
      <c r="BO121" s="973"/>
    </row>
    <row r="122" spans="1:67" ht="12.75" hidden="1" customHeight="1" outlineLevel="1">
      <c r="B122" s="611" t="s">
        <v>1220</v>
      </c>
      <c r="C122" s="60" t="s">
        <v>7</v>
      </c>
      <c r="D122" s="640"/>
      <c r="E122" s="667" t="s">
        <v>151</v>
      </c>
      <c r="F122" s="838"/>
      <c r="G122" s="973"/>
      <c r="H122" s="973"/>
      <c r="I122" s="973"/>
      <c r="J122" s="973"/>
      <c r="K122" s="973"/>
      <c r="L122" s="973"/>
      <c r="M122" s="973"/>
      <c r="N122" s="973"/>
      <c r="O122" s="973"/>
      <c r="P122" s="973"/>
      <c r="Q122" s="973"/>
      <c r="R122" s="973"/>
      <c r="S122" s="973"/>
      <c r="T122" s="973"/>
      <c r="U122" s="973"/>
      <c r="V122" s="973"/>
      <c r="W122" s="973"/>
      <c r="X122" s="973"/>
      <c r="Y122" s="973"/>
      <c r="Z122" s="973"/>
      <c r="AA122" s="973"/>
      <c r="AB122" s="973"/>
      <c r="AC122" s="973"/>
      <c r="AD122" s="973"/>
      <c r="AE122" s="973"/>
      <c r="AF122" s="973"/>
      <c r="AG122" s="973"/>
      <c r="AH122" s="973"/>
      <c r="AI122" s="973"/>
      <c r="AJ122" s="973"/>
      <c r="AK122" s="973"/>
      <c r="AL122" s="973"/>
      <c r="AM122" s="973"/>
      <c r="AN122" s="973"/>
      <c r="AO122" s="973"/>
      <c r="AP122" s="973"/>
      <c r="AQ122" s="973"/>
      <c r="AR122" s="973"/>
      <c r="AS122" s="973"/>
      <c r="AT122" s="973"/>
      <c r="AU122" s="973"/>
      <c r="AV122" s="973"/>
      <c r="AW122" s="973"/>
      <c r="AX122" s="973"/>
      <c r="AY122" s="973"/>
      <c r="AZ122" s="973"/>
      <c r="BA122" s="973"/>
      <c r="BB122" s="973"/>
      <c r="BC122" s="973"/>
      <c r="BD122" s="973"/>
      <c r="BE122" s="973"/>
      <c r="BF122" s="973"/>
      <c r="BG122" s="973"/>
      <c r="BH122" s="973"/>
      <c r="BI122" s="973"/>
      <c r="BJ122" s="973"/>
      <c r="BK122" s="973"/>
      <c r="BL122" s="973"/>
      <c r="BM122" s="973"/>
      <c r="BN122" s="973"/>
      <c r="BO122" s="973"/>
    </row>
    <row r="123" spans="1:67" ht="13.5" customHeight="1" collapsed="1">
      <c r="A123" s="15"/>
      <c r="G123" s="856"/>
      <c r="H123" s="856"/>
      <c r="I123" s="856"/>
      <c r="J123" s="856"/>
      <c r="K123" s="856"/>
      <c r="L123" s="856"/>
      <c r="M123" s="856"/>
      <c r="N123" s="856"/>
      <c r="O123" s="856"/>
      <c r="P123" s="856"/>
      <c r="Q123" s="856"/>
      <c r="R123" s="856"/>
      <c r="S123" s="856"/>
      <c r="T123" s="856"/>
      <c r="U123" s="856"/>
      <c r="V123" s="856"/>
      <c r="W123" s="856"/>
      <c r="X123" s="856"/>
      <c r="Y123" s="856"/>
      <c r="Z123" s="856"/>
      <c r="AA123" s="856"/>
      <c r="AB123" s="856"/>
      <c r="AC123" s="856"/>
      <c r="AD123" s="856"/>
      <c r="AE123" s="856"/>
      <c r="AF123" s="856"/>
      <c r="AG123" s="856"/>
      <c r="AH123" s="856"/>
      <c r="AI123" s="856"/>
      <c r="AJ123" s="856"/>
      <c r="AK123" s="856"/>
      <c r="AL123" s="856"/>
      <c r="AM123" s="856"/>
      <c r="AN123" s="856"/>
      <c r="AO123" s="856"/>
      <c r="AP123" s="856"/>
      <c r="AQ123" s="856"/>
      <c r="AR123" s="856"/>
      <c r="AS123" s="856"/>
      <c r="AT123" s="856"/>
      <c r="AU123" s="856"/>
      <c r="AV123" s="856"/>
      <c r="AW123" s="856"/>
      <c r="AX123" s="856"/>
      <c r="AY123" s="856"/>
      <c r="AZ123" s="856"/>
      <c r="BA123" s="856"/>
      <c r="BB123" s="856"/>
      <c r="BC123" s="856"/>
      <c r="BD123" s="856"/>
      <c r="BE123" s="856"/>
      <c r="BF123" s="856"/>
      <c r="BG123" s="856"/>
      <c r="BH123" s="856"/>
      <c r="BI123" s="856"/>
      <c r="BJ123" s="856"/>
      <c r="BK123" s="856"/>
      <c r="BL123" s="856"/>
      <c r="BM123" s="856"/>
      <c r="BN123" s="856"/>
      <c r="BO123" s="856"/>
    </row>
    <row r="124" spans="1:67" ht="13.5" hidden="1" customHeight="1" outlineLevel="1" thickBot="1">
      <c r="B124" s="17" t="s">
        <v>478</v>
      </c>
      <c r="C124" s="613"/>
      <c r="D124" s="613"/>
      <c r="E124" s="637"/>
      <c r="F124" s="791"/>
      <c r="G124" s="147">
        <f t="shared" ref="G124:BO124" si="53">G$7</f>
        <v>1990</v>
      </c>
      <c r="H124" s="147">
        <f t="shared" si="53"/>
        <v>1991</v>
      </c>
      <c r="I124" s="147">
        <f t="shared" si="53"/>
        <v>1992</v>
      </c>
      <c r="J124" s="147">
        <f t="shared" si="53"/>
        <v>1993</v>
      </c>
      <c r="K124" s="147">
        <f t="shared" si="53"/>
        <v>1994</v>
      </c>
      <c r="L124" s="147">
        <f t="shared" si="53"/>
        <v>1995</v>
      </c>
      <c r="M124" s="147">
        <f t="shared" si="53"/>
        <v>1996</v>
      </c>
      <c r="N124" s="147">
        <f t="shared" si="53"/>
        <v>1997</v>
      </c>
      <c r="O124" s="147">
        <f t="shared" si="53"/>
        <v>1998</v>
      </c>
      <c r="P124" s="147">
        <f t="shared" si="53"/>
        <v>1999</v>
      </c>
      <c r="Q124" s="147">
        <f t="shared" si="53"/>
        <v>2000</v>
      </c>
      <c r="R124" s="147">
        <f t="shared" si="53"/>
        <v>2001</v>
      </c>
      <c r="S124" s="147">
        <f t="shared" si="53"/>
        <v>2002</v>
      </c>
      <c r="T124" s="147">
        <f t="shared" si="53"/>
        <v>2003</v>
      </c>
      <c r="U124" s="147">
        <f t="shared" si="53"/>
        <v>2004</v>
      </c>
      <c r="V124" s="147">
        <f t="shared" si="53"/>
        <v>2005</v>
      </c>
      <c r="W124" s="147">
        <f t="shared" si="53"/>
        <v>2006</v>
      </c>
      <c r="X124" s="147">
        <f t="shared" si="53"/>
        <v>2007</v>
      </c>
      <c r="Y124" s="147">
        <f t="shared" si="53"/>
        <v>2008</v>
      </c>
      <c r="Z124" s="147">
        <f t="shared" si="53"/>
        <v>2009</v>
      </c>
      <c r="AA124" s="147">
        <f t="shared" si="53"/>
        <v>2010</v>
      </c>
      <c r="AB124" s="147">
        <f t="shared" si="53"/>
        <v>2011</v>
      </c>
      <c r="AC124" s="147">
        <f t="shared" si="53"/>
        <v>2012</v>
      </c>
      <c r="AD124" s="147">
        <f t="shared" si="53"/>
        <v>2013</v>
      </c>
      <c r="AE124" s="147">
        <f t="shared" si="53"/>
        <v>2014</v>
      </c>
      <c r="AF124" s="147">
        <f t="shared" si="53"/>
        <v>2015</v>
      </c>
      <c r="AG124" s="147">
        <f t="shared" si="53"/>
        <v>2016</v>
      </c>
      <c r="AH124" s="147">
        <f t="shared" si="53"/>
        <v>2017</v>
      </c>
      <c r="AI124" s="147">
        <f t="shared" si="53"/>
        <v>2018</v>
      </c>
      <c r="AJ124" s="147">
        <f t="shared" si="53"/>
        <v>2019</v>
      </c>
      <c r="AK124" s="147">
        <f t="shared" si="53"/>
        <v>2020</v>
      </c>
      <c r="AL124" s="147">
        <f t="shared" si="53"/>
        <v>2021</v>
      </c>
      <c r="AM124" s="147">
        <f t="shared" si="53"/>
        <v>2022</v>
      </c>
      <c r="AN124" s="147">
        <f t="shared" si="53"/>
        <v>2023</v>
      </c>
      <c r="AO124" s="147">
        <f t="shared" si="53"/>
        <v>2024</v>
      </c>
      <c r="AP124" s="147">
        <f t="shared" si="53"/>
        <v>2025</v>
      </c>
      <c r="AQ124" s="147">
        <f t="shared" si="53"/>
        <v>2026</v>
      </c>
      <c r="AR124" s="147">
        <f t="shared" si="53"/>
        <v>2027</v>
      </c>
      <c r="AS124" s="147">
        <f t="shared" si="53"/>
        <v>2028</v>
      </c>
      <c r="AT124" s="147">
        <f t="shared" si="53"/>
        <v>2029</v>
      </c>
      <c r="AU124" s="147">
        <f t="shared" si="53"/>
        <v>2030</v>
      </c>
      <c r="AV124" s="147">
        <f t="shared" si="53"/>
        <v>2031</v>
      </c>
      <c r="AW124" s="147">
        <f t="shared" si="53"/>
        <v>2032</v>
      </c>
      <c r="AX124" s="147">
        <f t="shared" si="53"/>
        <v>2033</v>
      </c>
      <c r="AY124" s="147">
        <f t="shared" si="53"/>
        <v>2034</v>
      </c>
      <c r="AZ124" s="147">
        <f t="shared" si="53"/>
        <v>2035</v>
      </c>
      <c r="BA124" s="147">
        <f t="shared" si="53"/>
        <v>2036</v>
      </c>
      <c r="BB124" s="147">
        <f t="shared" si="53"/>
        <v>2037</v>
      </c>
      <c r="BC124" s="147">
        <f t="shared" si="53"/>
        <v>2038</v>
      </c>
      <c r="BD124" s="147">
        <f t="shared" si="53"/>
        <v>2039</v>
      </c>
      <c r="BE124" s="147">
        <f t="shared" si="53"/>
        <v>2040</v>
      </c>
      <c r="BF124" s="147">
        <f t="shared" si="53"/>
        <v>2041</v>
      </c>
      <c r="BG124" s="147">
        <f t="shared" si="53"/>
        <v>2042</v>
      </c>
      <c r="BH124" s="147">
        <f t="shared" si="53"/>
        <v>2043</v>
      </c>
      <c r="BI124" s="147">
        <f t="shared" si="53"/>
        <v>2044</v>
      </c>
      <c r="BJ124" s="147">
        <f t="shared" si="53"/>
        <v>2045</v>
      </c>
      <c r="BK124" s="147">
        <f t="shared" si="53"/>
        <v>2046</v>
      </c>
      <c r="BL124" s="147">
        <f t="shared" si="53"/>
        <v>2047</v>
      </c>
      <c r="BM124" s="147">
        <f t="shared" si="53"/>
        <v>2048</v>
      </c>
      <c r="BN124" s="147">
        <f t="shared" si="53"/>
        <v>2049</v>
      </c>
      <c r="BO124" s="147">
        <f t="shared" si="53"/>
        <v>2050</v>
      </c>
    </row>
    <row r="125" spans="1:67" s="762" customFormat="1" ht="13.5" hidden="1" customHeight="1" outlineLevel="1">
      <c r="B125" s="342" t="s">
        <v>457</v>
      </c>
      <c r="C125" s="668" t="s">
        <v>8</v>
      </c>
      <c r="D125" s="640"/>
      <c r="E125" s="667" t="s">
        <v>152</v>
      </c>
      <c r="F125" s="855"/>
      <c r="G125" s="983">
        <v>525</v>
      </c>
      <c r="H125" s="983">
        <v>525</v>
      </c>
      <c r="I125" s="983">
        <v>525</v>
      </c>
      <c r="J125" s="983">
        <v>525</v>
      </c>
      <c r="K125" s="983">
        <v>525</v>
      </c>
      <c r="L125" s="983">
        <v>525</v>
      </c>
      <c r="M125" s="983">
        <v>525</v>
      </c>
      <c r="N125" s="983">
        <v>525</v>
      </c>
      <c r="O125" s="983">
        <v>525</v>
      </c>
      <c r="P125" s="983">
        <v>525</v>
      </c>
      <c r="Q125" s="983">
        <v>525</v>
      </c>
      <c r="R125" s="983">
        <v>525</v>
      </c>
      <c r="S125" s="983">
        <v>525</v>
      </c>
      <c r="T125" s="983">
        <v>525</v>
      </c>
      <c r="U125" s="983">
        <v>525</v>
      </c>
      <c r="V125" s="983">
        <v>525</v>
      </c>
      <c r="W125" s="983">
        <v>525</v>
      </c>
      <c r="X125" s="983">
        <v>525</v>
      </c>
      <c r="Y125" s="983">
        <v>525</v>
      </c>
      <c r="Z125" s="983">
        <v>525</v>
      </c>
      <c r="AA125" s="983">
        <v>525</v>
      </c>
      <c r="AB125" s="983">
        <v>525</v>
      </c>
      <c r="AC125" s="983">
        <v>525</v>
      </c>
      <c r="AD125" s="983">
        <v>525</v>
      </c>
      <c r="AE125" s="983">
        <v>525</v>
      </c>
      <c r="AF125" s="983">
        <v>525</v>
      </c>
      <c r="AG125" s="983">
        <v>525</v>
      </c>
      <c r="AH125" s="983">
        <v>525</v>
      </c>
      <c r="AI125" s="983">
        <v>525</v>
      </c>
      <c r="AJ125" s="983">
        <v>525</v>
      </c>
      <c r="AK125" s="983">
        <v>525</v>
      </c>
      <c r="AL125" s="983">
        <v>525</v>
      </c>
      <c r="AM125" s="983">
        <v>525</v>
      </c>
      <c r="AN125" s="983">
        <v>525</v>
      </c>
      <c r="AO125" s="983">
        <v>525</v>
      </c>
      <c r="AP125" s="983">
        <v>525</v>
      </c>
      <c r="AQ125" s="983">
        <v>525</v>
      </c>
      <c r="AR125" s="983">
        <v>525</v>
      </c>
      <c r="AS125" s="983">
        <v>525</v>
      </c>
      <c r="AT125" s="983">
        <v>525</v>
      </c>
      <c r="AU125" s="983">
        <v>525</v>
      </c>
      <c r="AV125" s="983">
        <v>525</v>
      </c>
      <c r="AW125" s="983">
        <v>525</v>
      </c>
      <c r="AX125" s="983">
        <v>525</v>
      </c>
      <c r="AY125" s="983">
        <v>525</v>
      </c>
      <c r="AZ125" s="983">
        <v>525</v>
      </c>
      <c r="BA125" s="983">
        <v>525</v>
      </c>
      <c r="BB125" s="983">
        <v>525</v>
      </c>
      <c r="BC125" s="983">
        <v>525</v>
      </c>
      <c r="BD125" s="983">
        <v>525</v>
      </c>
      <c r="BE125" s="983">
        <v>525</v>
      </c>
      <c r="BF125" s="983">
        <v>525</v>
      </c>
      <c r="BG125" s="983">
        <v>525</v>
      </c>
      <c r="BH125" s="983">
        <v>525</v>
      </c>
      <c r="BI125" s="983">
        <v>525</v>
      </c>
      <c r="BJ125" s="983">
        <v>525</v>
      </c>
      <c r="BK125" s="983">
        <v>525</v>
      </c>
      <c r="BL125" s="983">
        <v>525</v>
      </c>
      <c r="BM125" s="983">
        <v>525</v>
      </c>
      <c r="BN125" s="983">
        <v>525</v>
      </c>
      <c r="BO125" s="983">
        <v>525</v>
      </c>
    </row>
    <row r="126" spans="1:67" ht="13.5" hidden="1" customHeight="1" outlineLevel="1">
      <c r="B126" s="611" t="s">
        <v>458</v>
      </c>
      <c r="C126" s="60" t="s">
        <v>14</v>
      </c>
      <c r="D126" s="640"/>
      <c r="E126" s="667" t="s">
        <v>1389</v>
      </c>
      <c r="F126" s="838"/>
      <c r="G126" s="974">
        <v>2E-3</v>
      </c>
      <c r="H126" s="974">
        <v>2E-3</v>
      </c>
      <c r="I126" s="974">
        <v>2E-3</v>
      </c>
      <c r="J126" s="974">
        <v>2E-3</v>
      </c>
      <c r="K126" s="974">
        <v>2E-3</v>
      </c>
      <c r="L126" s="974">
        <v>2E-3</v>
      </c>
      <c r="M126" s="974">
        <v>2E-3</v>
      </c>
      <c r="N126" s="974">
        <v>2E-3</v>
      </c>
      <c r="O126" s="974">
        <v>2E-3</v>
      </c>
      <c r="P126" s="974">
        <v>2E-3</v>
      </c>
      <c r="Q126" s="974">
        <v>2E-3</v>
      </c>
      <c r="R126" s="974">
        <v>2E-3</v>
      </c>
      <c r="S126" s="974">
        <v>2E-3</v>
      </c>
      <c r="T126" s="974">
        <v>2E-3</v>
      </c>
      <c r="U126" s="974">
        <v>2E-3</v>
      </c>
      <c r="V126" s="974">
        <v>2E-3</v>
      </c>
      <c r="W126" s="974">
        <v>2E-3</v>
      </c>
      <c r="X126" s="974">
        <v>2E-3</v>
      </c>
      <c r="Y126" s="974">
        <v>2E-3</v>
      </c>
      <c r="Z126" s="974">
        <v>2E-3</v>
      </c>
      <c r="AA126" s="974">
        <v>2E-3</v>
      </c>
      <c r="AB126" s="974">
        <v>2E-3</v>
      </c>
      <c r="AC126" s="974">
        <v>2E-3</v>
      </c>
      <c r="AD126" s="974">
        <v>2E-3</v>
      </c>
      <c r="AE126" s="974">
        <v>2E-3</v>
      </c>
      <c r="AF126" s="974">
        <v>2E-3</v>
      </c>
      <c r="AG126" s="974">
        <v>2E-3</v>
      </c>
      <c r="AH126" s="974">
        <v>2E-3</v>
      </c>
      <c r="AI126" s="974">
        <v>2E-3</v>
      </c>
      <c r="AJ126" s="974">
        <v>2E-3</v>
      </c>
      <c r="AK126" s="974">
        <v>2E-3</v>
      </c>
      <c r="AL126" s="974">
        <v>2E-3</v>
      </c>
      <c r="AM126" s="974">
        <v>2E-3</v>
      </c>
      <c r="AN126" s="974">
        <v>2E-3</v>
      </c>
      <c r="AO126" s="974">
        <v>2E-3</v>
      </c>
      <c r="AP126" s="974">
        <v>2E-3</v>
      </c>
      <c r="AQ126" s="974">
        <v>2E-3</v>
      </c>
      <c r="AR126" s="974">
        <v>2E-3</v>
      </c>
      <c r="AS126" s="974">
        <v>2E-3</v>
      </c>
      <c r="AT126" s="974">
        <v>2E-3</v>
      </c>
      <c r="AU126" s="974">
        <v>2E-3</v>
      </c>
      <c r="AV126" s="974">
        <v>2E-3</v>
      </c>
      <c r="AW126" s="974">
        <v>2E-3</v>
      </c>
      <c r="AX126" s="974">
        <v>2E-3</v>
      </c>
      <c r="AY126" s="974">
        <v>2E-3</v>
      </c>
      <c r="AZ126" s="974">
        <v>2E-3</v>
      </c>
      <c r="BA126" s="974">
        <v>2E-3</v>
      </c>
      <c r="BB126" s="974">
        <v>2E-3</v>
      </c>
      <c r="BC126" s="974">
        <v>2E-3</v>
      </c>
      <c r="BD126" s="974">
        <v>2E-3</v>
      </c>
      <c r="BE126" s="974">
        <v>2E-3</v>
      </c>
      <c r="BF126" s="974">
        <v>2E-3</v>
      </c>
      <c r="BG126" s="974">
        <v>2E-3</v>
      </c>
      <c r="BH126" s="974">
        <v>2E-3</v>
      </c>
      <c r="BI126" s="974">
        <v>2E-3</v>
      </c>
      <c r="BJ126" s="974">
        <v>2E-3</v>
      </c>
      <c r="BK126" s="974">
        <v>2E-3</v>
      </c>
      <c r="BL126" s="974">
        <v>2E-3</v>
      </c>
      <c r="BM126" s="974">
        <v>2E-3</v>
      </c>
      <c r="BN126" s="974">
        <v>2E-3</v>
      </c>
      <c r="BO126" s="974">
        <v>2E-3</v>
      </c>
    </row>
    <row r="127" spans="1:67" ht="13.5" hidden="1" customHeight="1" outlineLevel="1">
      <c r="B127" s="611" t="s">
        <v>459</v>
      </c>
      <c r="C127" s="60" t="s">
        <v>15</v>
      </c>
      <c r="D127" s="640"/>
      <c r="E127" s="667" t="s">
        <v>1383</v>
      </c>
      <c r="F127" s="838"/>
      <c r="G127" s="984">
        <v>1.55</v>
      </c>
      <c r="H127" s="984">
        <v>1.55</v>
      </c>
      <c r="I127" s="984">
        <v>1.55</v>
      </c>
      <c r="J127" s="984">
        <v>1.55</v>
      </c>
      <c r="K127" s="984">
        <v>1.55</v>
      </c>
      <c r="L127" s="984">
        <v>1.55</v>
      </c>
      <c r="M127" s="984">
        <v>1.55</v>
      </c>
      <c r="N127" s="984">
        <v>1.55</v>
      </c>
      <c r="O127" s="984">
        <v>1.55</v>
      </c>
      <c r="P127" s="984">
        <v>1.55</v>
      </c>
      <c r="Q127" s="984">
        <v>1.55</v>
      </c>
      <c r="R127" s="984">
        <v>1.55</v>
      </c>
      <c r="S127" s="984">
        <v>1.55</v>
      </c>
      <c r="T127" s="984">
        <v>1.55</v>
      </c>
      <c r="U127" s="984">
        <v>1.55</v>
      </c>
      <c r="V127" s="984">
        <v>1.55</v>
      </c>
      <c r="W127" s="984">
        <v>1.55</v>
      </c>
      <c r="X127" s="984">
        <v>1.55</v>
      </c>
      <c r="Y127" s="984">
        <v>1.55</v>
      </c>
      <c r="Z127" s="984">
        <v>1.55</v>
      </c>
      <c r="AA127" s="984">
        <v>1.55</v>
      </c>
      <c r="AB127" s="984">
        <v>1.55</v>
      </c>
      <c r="AC127" s="984">
        <v>1.55</v>
      </c>
      <c r="AD127" s="984">
        <v>1.55</v>
      </c>
      <c r="AE127" s="984">
        <v>1.55</v>
      </c>
      <c r="AF127" s="984">
        <v>1.55</v>
      </c>
      <c r="AG127" s="984">
        <v>1.55</v>
      </c>
      <c r="AH127" s="984">
        <v>1.55</v>
      </c>
      <c r="AI127" s="984">
        <v>1.55</v>
      </c>
      <c r="AJ127" s="984">
        <v>1.55</v>
      </c>
      <c r="AK127" s="984">
        <v>1.55</v>
      </c>
      <c r="AL127" s="984">
        <v>1.55</v>
      </c>
      <c r="AM127" s="984">
        <v>1.55</v>
      </c>
      <c r="AN127" s="984">
        <v>1.55</v>
      </c>
      <c r="AO127" s="984">
        <v>1.55</v>
      </c>
      <c r="AP127" s="984">
        <v>1.55</v>
      </c>
      <c r="AQ127" s="984">
        <v>1.55</v>
      </c>
      <c r="AR127" s="984">
        <v>1.55</v>
      </c>
      <c r="AS127" s="984">
        <v>1.55</v>
      </c>
      <c r="AT127" s="984">
        <v>1.55</v>
      </c>
      <c r="AU127" s="984">
        <v>1.55</v>
      </c>
      <c r="AV127" s="984">
        <v>1.55</v>
      </c>
      <c r="AW127" s="984">
        <v>1.55</v>
      </c>
      <c r="AX127" s="984">
        <v>1.55</v>
      </c>
      <c r="AY127" s="984">
        <v>1.55</v>
      </c>
      <c r="AZ127" s="984">
        <v>1.55</v>
      </c>
      <c r="BA127" s="984">
        <v>1.55</v>
      </c>
      <c r="BB127" s="984">
        <v>1.55</v>
      </c>
      <c r="BC127" s="984">
        <v>1.55</v>
      </c>
      <c r="BD127" s="984">
        <v>1.55</v>
      </c>
      <c r="BE127" s="984">
        <v>1.55</v>
      </c>
      <c r="BF127" s="984">
        <v>1.55</v>
      </c>
      <c r="BG127" s="984">
        <v>1.55</v>
      </c>
      <c r="BH127" s="984">
        <v>1.55</v>
      </c>
      <c r="BI127" s="984">
        <v>1.55</v>
      </c>
      <c r="BJ127" s="984">
        <v>1.55</v>
      </c>
      <c r="BK127" s="984">
        <v>1.55</v>
      </c>
      <c r="BL127" s="984">
        <v>1.55</v>
      </c>
      <c r="BM127" s="984">
        <v>1.55</v>
      </c>
      <c r="BN127" s="984">
        <v>1.55</v>
      </c>
      <c r="BO127" s="984">
        <v>1.55</v>
      </c>
    </row>
    <row r="128" spans="1:67" ht="13.5" customHeight="1" collapsed="1">
      <c r="A128" s="15"/>
      <c r="G128" s="856"/>
      <c r="H128" s="856"/>
      <c r="I128" s="856"/>
      <c r="J128" s="856"/>
      <c r="K128" s="856"/>
      <c r="L128" s="856"/>
      <c r="M128" s="856"/>
      <c r="N128" s="856"/>
      <c r="O128" s="856"/>
      <c r="P128" s="856"/>
      <c r="Q128" s="856"/>
      <c r="R128" s="856"/>
      <c r="S128" s="856"/>
      <c r="T128" s="856"/>
      <c r="U128" s="856"/>
      <c r="V128" s="856"/>
      <c r="W128" s="856"/>
      <c r="X128" s="856"/>
      <c r="Y128" s="856"/>
      <c r="Z128" s="856"/>
      <c r="AA128" s="856"/>
      <c r="AB128" s="856"/>
      <c r="AC128" s="856"/>
      <c r="AD128" s="856"/>
      <c r="AE128" s="856"/>
      <c r="AF128" s="856"/>
      <c r="AG128" s="856"/>
      <c r="AH128" s="856"/>
      <c r="AI128" s="856"/>
      <c r="AJ128" s="856"/>
      <c r="AK128" s="856"/>
      <c r="AL128" s="856"/>
      <c r="AM128" s="856"/>
      <c r="AN128" s="856"/>
      <c r="AO128" s="856"/>
      <c r="AP128" s="856"/>
      <c r="AQ128" s="856"/>
      <c r="AR128" s="856"/>
      <c r="AS128" s="856"/>
      <c r="AT128" s="856"/>
      <c r="AU128" s="856"/>
      <c r="AV128" s="856"/>
      <c r="AW128" s="856"/>
      <c r="AX128" s="856"/>
      <c r="AY128" s="856"/>
      <c r="AZ128" s="856"/>
      <c r="BA128" s="856"/>
      <c r="BB128" s="856"/>
      <c r="BC128" s="856"/>
      <c r="BD128" s="856"/>
      <c r="BE128" s="856"/>
      <c r="BF128" s="856"/>
      <c r="BG128" s="856"/>
      <c r="BH128" s="856"/>
      <c r="BI128" s="856"/>
      <c r="BJ128" s="856"/>
      <c r="BK128" s="856"/>
      <c r="BL128" s="856"/>
      <c r="BM128" s="856"/>
      <c r="BN128" s="856"/>
      <c r="BO128" s="856"/>
    </row>
    <row r="129" spans="1:67" ht="13.5" hidden="1" customHeight="1" outlineLevel="1" thickBot="1">
      <c r="B129" s="17" t="s">
        <v>1011</v>
      </c>
      <c r="C129" s="613"/>
      <c r="D129" s="613"/>
      <c r="E129" s="637"/>
      <c r="F129" s="791"/>
      <c r="G129" s="147">
        <f t="shared" ref="G129:BO129" si="54">G$7</f>
        <v>1990</v>
      </c>
      <c r="H129" s="147">
        <f t="shared" si="54"/>
        <v>1991</v>
      </c>
      <c r="I129" s="147">
        <f t="shared" si="54"/>
        <v>1992</v>
      </c>
      <c r="J129" s="147">
        <f t="shared" si="54"/>
        <v>1993</v>
      </c>
      <c r="K129" s="147">
        <f t="shared" si="54"/>
        <v>1994</v>
      </c>
      <c r="L129" s="147">
        <f t="shared" si="54"/>
        <v>1995</v>
      </c>
      <c r="M129" s="147">
        <f t="shared" si="54"/>
        <v>1996</v>
      </c>
      <c r="N129" s="147">
        <f t="shared" si="54"/>
        <v>1997</v>
      </c>
      <c r="O129" s="147">
        <f t="shared" si="54"/>
        <v>1998</v>
      </c>
      <c r="P129" s="147">
        <f t="shared" si="54"/>
        <v>1999</v>
      </c>
      <c r="Q129" s="147">
        <f t="shared" si="54"/>
        <v>2000</v>
      </c>
      <c r="R129" s="147">
        <f t="shared" si="54"/>
        <v>2001</v>
      </c>
      <c r="S129" s="147">
        <f t="shared" si="54"/>
        <v>2002</v>
      </c>
      <c r="T129" s="147">
        <f t="shared" si="54"/>
        <v>2003</v>
      </c>
      <c r="U129" s="147">
        <f t="shared" si="54"/>
        <v>2004</v>
      </c>
      <c r="V129" s="147">
        <f t="shared" si="54"/>
        <v>2005</v>
      </c>
      <c r="W129" s="147">
        <f t="shared" si="54"/>
        <v>2006</v>
      </c>
      <c r="X129" s="147">
        <f t="shared" si="54"/>
        <v>2007</v>
      </c>
      <c r="Y129" s="147">
        <f t="shared" si="54"/>
        <v>2008</v>
      </c>
      <c r="Z129" s="147">
        <f t="shared" si="54"/>
        <v>2009</v>
      </c>
      <c r="AA129" s="147">
        <f t="shared" si="54"/>
        <v>2010</v>
      </c>
      <c r="AB129" s="147">
        <f t="shared" si="54"/>
        <v>2011</v>
      </c>
      <c r="AC129" s="147">
        <f t="shared" si="54"/>
        <v>2012</v>
      </c>
      <c r="AD129" s="147">
        <f t="shared" si="54"/>
        <v>2013</v>
      </c>
      <c r="AE129" s="147">
        <f t="shared" si="54"/>
        <v>2014</v>
      </c>
      <c r="AF129" s="147">
        <f t="shared" si="54"/>
        <v>2015</v>
      </c>
      <c r="AG129" s="147">
        <f t="shared" si="54"/>
        <v>2016</v>
      </c>
      <c r="AH129" s="147">
        <f t="shared" si="54"/>
        <v>2017</v>
      </c>
      <c r="AI129" s="147">
        <f t="shared" si="54"/>
        <v>2018</v>
      </c>
      <c r="AJ129" s="147">
        <f t="shared" si="54"/>
        <v>2019</v>
      </c>
      <c r="AK129" s="147">
        <f t="shared" si="54"/>
        <v>2020</v>
      </c>
      <c r="AL129" s="147">
        <f t="shared" si="54"/>
        <v>2021</v>
      </c>
      <c r="AM129" s="147">
        <f t="shared" si="54"/>
        <v>2022</v>
      </c>
      <c r="AN129" s="147">
        <f t="shared" si="54"/>
        <v>2023</v>
      </c>
      <c r="AO129" s="147">
        <f t="shared" si="54"/>
        <v>2024</v>
      </c>
      <c r="AP129" s="147">
        <f t="shared" si="54"/>
        <v>2025</v>
      </c>
      <c r="AQ129" s="147">
        <f t="shared" si="54"/>
        <v>2026</v>
      </c>
      <c r="AR129" s="147">
        <f t="shared" si="54"/>
        <v>2027</v>
      </c>
      <c r="AS129" s="147">
        <f t="shared" si="54"/>
        <v>2028</v>
      </c>
      <c r="AT129" s="147">
        <f t="shared" si="54"/>
        <v>2029</v>
      </c>
      <c r="AU129" s="147">
        <f t="shared" si="54"/>
        <v>2030</v>
      </c>
      <c r="AV129" s="147">
        <f t="shared" si="54"/>
        <v>2031</v>
      </c>
      <c r="AW129" s="147">
        <f t="shared" si="54"/>
        <v>2032</v>
      </c>
      <c r="AX129" s="147">
        <f t="shared" si="54"/>
        <v>2033</v>
      </c>
      <c r="AY129" s="147">
        <f t="shared" si="54"/>
        <v>2034</v>
      </c>
      <c r="AZ129" s="147">
        <f t="shared" si="54"/>
        <v>2035</v>
      </c>
      <c r="BA129" s="147">
        <f t="shared" si="54"/>
        <v>2036</v>
      </c>
      <c r="BB129" s="147">
        <f t="shared" si="54"/>
        <v>2037</v>
      </c>
      <c r="BC129" s="147">
        <f t="shared" si="54"/>
        <v>2038</v>
      </c>
      <c r="BD129" s="147">
        <f t="shared" si="54"/>
        <v>2039</v>
      </c>
      <c r="BE129" s="147">
        <f t="shared" si="54"/>
        <v>2040</v>
      </c>
      <c r="BF129" s="147">
        <f t="shared" si="54"/>
        <v>2041</v>
      </c>
      <c r="BG129" s="147">
        <f t="shared" si="54"/>
        <v>2042</v>
      </c>
      <c r="BH129" s="147">
        <f t="shared" si="54"/>
        <v>2043</v>
      </c>
      <c r="BI129" s="147">
        <f t="shared" si="54"/>
        <v>2044</v>
      </c>
      <c r="BJ129" s="147">
        <f t="shared" si="54"/>
        <v>2045</v>
      </c>
      <c r="BK129" s="147">
        <f t="shared" si="54"/>
        <v>2046</v>
      </c>
      <c r="BL129" s="147">
        <f t="shared" si="54"/>
        <v>2047</v>
      </c>
      <c r="BM129" s="147">
        <f t="shared" si="54"/>
        <v>2048</v>
      </c>
      <c r="BN129" s="147">
        <f t="shared" si="54"/>
        <v>2049</v>
      </c>
      <c r="BO129" s="147">
        <f t="shared" si="54"/>
        <v>2050</v>
      </c>
    </row>
    <row r="130" spans="1:67" ht="13.5" hidden="1" customHeight="1" outlineLevel="1">
      <c r="B130" s="342" t="s">
        <v>409</v>
      </c>
      <c r="C130" s="668" t="s">
        <v>245</v>
      </c>
      <c r="D130" s="640"/>
      <c r="E130" s="667" t="s">
        <v>152</v>
      </c>
      <c r="F130" s="855"/>
      <c r="G130" s="978"/>
      <c r="H130" s="978"/>
      <c r="I130" s="978"/>
      <c r="J130" s="978"/>
      <c r="K130" s="978"/>
      <c r="L130" s="978"/>
      <c r="M130" s="978"/>
      <c r="N130" s="978"/>
      <c r="O130" s="978"/>
      <c r="P130" s="978"/>
      <c r="Q130" s="978"/>
      <c r="R130" s="978"/>
      <c r="S130" s="978"/>
      <c r="T130" s="978"/>
      <c r="U130" s="978"/>
      <c r="V130" s="978"/>
      <c r="W130" s="978"/>
      <c r="X130" s="978"/>
      <c r="Y130" s="978"/>
      <c r="Z130" s="978"/>
      <c r="AA130" s="978"/>
      <c r="AB130" s="978"/>
      <c r="AC130" s="978"/>
      <c r="AD130" s="978"/>
      <c r="AE130" s="978"/>
      <c r="AF130" s="978"/>
      <c r="AG130" s="978"/>
      <c r="AH130" s="978"/>
      <c r="AI130" s="978"/>
      <c r="AJ130" s="978"/>
      <c r="AK130" s="978"/>
      <c r="AL130" s="978"/>
      <c r="AM130" s="978"/>
      <c r="AN130" s="978"/>
      <c r="AO130" s="978"/>
      <c r="AP130" s="978"/>
      <c r="AQ130" s="978"/>
      <c r="AR130" s="978"/>
      <c r="AS130" s="978"/>
      <c r="AT130" s="978"/>
      <c r="AU130" s="978"/>
      <c r="AV130" s="978"/>
      <c r="AW130" s="978"/>
      <c r="AX130" s="978"/>
      <c r="AY130" s="978"/>
      <c r="AZ130" s="978"/>
      <c r="BA130" s="978"/>
      <c r="BB130" s="978"/>
      <c r="BC130" s="978"/>
      <c r="BD130" s="978"/>
      <c r="BE130" s="978"/>
      <c r="BF130" s="978"/>
      <c r="BG130" s="978"/>
      <c r="BH130" s="978"/>
      <c r="BI130" s="978"/>
      <c r="BJ130" s="978"/>
      <c r="BK130" s="978"/>
      <c r="BL130" s="978"/>
      <c r="BM130" s="978"/>
      <c r="BN130" s="978"/>
      <c r="BO130" s="978"/>
    </row>
    <row r="131" spans="1:67" ht="13.5" hidden="1" customHeight="1" outlineLevel="1">
      <c r="B131" s="342" t="s">
        <v>410</v>
      </c>
      <c r="C131" s="60" t="s">
        <v>14</v>
      </c>
      <c r="D131" s="640"/>
      <c r="E131" s="667" t="s">
        <v>1389</v>
      </c>
      <c r="F131" s="838"/>
      <c r="G131" s="974">
        <v>2E-3</v>
      </c>
      <c r="H131" s="974">
        <v>2E-3</v>
      </c>
      <c r="I131" s="974">
        <v>2E-3</v>
      </c>
      <c r="J131" s="974">
        <v>2E-3</v>
      </c>
      <c r="K131" s="974">
        <v>2E-3</v>
      </c>
      <c r="L131" s="974">
        <v>2E-3</v>
      </c>
      <c r="M131" s="974">
        <v>2E-3</v>
      </c>
      <c r="N131" s="974">
        <v>2E-3</v>
      </c>
      <c r="O131" s="974">
        <v>2E-3</v>
      </c>
      <c r="P131" s="974">
        <v>2E-3</v>
      </c>
      <c r="Q131" s="974">
        <v>2E-3</v>
      </c>
      <c r="R131" s="974">
        <v>2E-3</v>
      </c>
      <c r="S131" s="974">
        <v>2E-3</v>
      </c>
      <c r="T131" s="974">
        <v>2E-3</v>
      </c>
      <c r="U131" s="974">
        <v>2E-3</v>
      </c>
      <c r="V131" s="974">
        <v>2E-3</v>
      </c>
      <c r="W131" s="974">
        <v>2E-3</v>
      </c>
      <c r="X131" s="974">
        <v>2E-3</v>
      </c>
      <c r="Y131" s="974">
        <v>2E-3</v>
      </c>
      <c r="Z131" s="974">
        <v>2E-3</v>
      </c>
      <c r="AA131" s="974">
        <v>2E-3</v>
      </c>
      <c r="AB131" s="974">
        <v>2E-3</v>
      </c>
      <c r="AC131" s="974">
        <v>2E-3</v>
      </c>
      <c r="AD131" s="974">
        <v>2E-3</v>
      </c>
      <c r="AE131" s="974">
        <v>2E-3</v>
      </c>
      <c r="AF131" s="974">
        <v>2E-3</v>
      </c>
      <c r="AG131" s="974">
        <v>2E-3</v>
      </c>
      <c r="AH131" s="974">
        <v>2E-3</v>
      </c>
      <c r="AI131" s="974">
        <v>2E-3</v>
      </c>
      <c r="AJ131" s="974">
        <v>2E-3</v>
      </c>
      <c r="AK131" s="974">
        <v>2E-3</v>
      </c>
      <c r="AL131" s="974">
        <v>2E-3</v>
      </c>
      <c r="AM131" s="974">
        <v>2E-3</v>
      </c>
      <c r="AN131" s="974">
        <v>2E-3</v>
      </c>
      <c r="AO131" s="974">
        <v>2E-3</v>
      </c>
      <c r="AP131" s="974">
        <v>2E-3</v>
      </c>
      <c r="AQ131" s="974">
        <v>2E-3</v>
      </c>
      <c r="AR131" s="974">
        <v>2E-3</v>
      </c>
      <c r="AS131" s="974">
        <v>2E-3</v>
      </c>
      <c r="AT131" s="974">
        <v>2E-3</v>
      </c>
      <c r="AU131" s="974">
        <v>2E-3</v>
      </c>
      <c r="AV131" s="974">
        <v>2E-3</v>
      </c>
      <c r="AW131" s="974">
        <v>2E-3</v>
      </c>
      <c r="AX131" s="974">
        <v>2E-3</v>
      </c>
      <c r="AY131" s="974">
        <v>2E-3</v>
      </c>
      <c r="AZ131" s="974">
        <v>2E-3</v>
      </c>
      <c r="BA131" s="974">
        <v>2E-3</v>
      </c>
      <c r="BB131" s="974">
        <v>2E-3</v>
      </c>
      <c r="BC131" s="974">
        <v>2E-3</v>
      </c>
      <c r="BD131" s="974">
        <v>2E-3</v>
      </c>
      <c r="BE131" s="974">
        <v>2E-3</v>
      </c>
      <c r="BF131" s="974">
        <v>2E-3</v>
      </c>
      <c r="BG131" s="974">
        <v>2E-3</v>
      </c>
      <c r="BH131" s="974">
        <v>2E-3</v>
      </c>
      <c r="BI131" s="974">
        <v>2E-3</v>
      </c>
      <c r="BJ131" s="974">
        <v>2E-3</v>
      </c>
      <c r="BK131" s="974">
        <v>2E-3</v>
      </c>
      <c r="BL131" s="974">
        <v>2E-3</v>
      </c>
      <c r="BM131" s="974">
        <v>2E-3</v>
      </c>
      <c r="BN131" s="974">
        <v>2E-3</v>
      </c>
      <c r="BO131" s="974">
        <v>2E-3</v>
      </c>
    </row>
    <row r="132" spans="1:67" ht="13.5" hidden="1" customHeight="1" outlineLevel="1">
      <c r="B132" s="342" t="s">
        <v>411</v>
      </c>
      <c r="C132" s="60" t="s">
        <v>15</v>
      </c>
      <c r="D132" s="640"/>
      <c r="E132" s="667" t="s">
        <v>1383</v>
      </c>
      <c r="F132" s="838"/>
      <c r="G132" s="984">
        <v>1.55</v>
      </c>
      <c r="H132" s="984">
        <v>1.55</v>
      </c>
      <c r="I132" s="984">
        <v>1.55</v>
      </c>
      <c r="J132" s="984">
        <v>1.55</v>
      </c>
      <c r="K132" s="984">
        <v>1.55</v>
      </c>
      <c r="L132" s="984">
        <v>1.55</v>
      </c>
      <c r="M132" s="984">
        <v>1.55</v>
      </c>
      <c r="N132" s="984">
        <v>1.55</v>
      </c>
      <c r="O132" s="984">
        <v>1.55</v>
      </c>
      <c r="P132" s="984">
        <v>1.55</v>
      </c>
      <c r="Q132" s="984">
        <v>1.55</v>
      </c>
      <c r="R132" s="984">
        <v>1.55</v>
      </c>
      <c r="S132" s="984">
        <v>1.55</v>
      </c>
      <c r="T132" s="984">
        <v>1.55</v>
      </c>
      <c r="U132" s="984">
        <v>1.55</v>
      </c>
      <c r="V132" s="984">
        <v>1.55</v>
      </c>
      <c r="W132" s="984">
        <v>1.55</v>
      </c>
      <c r="X132" s="984">
        <v>1.55</v>
      </c>
      <c r="Y132" s="984">
        <v>1.55</v>
      </c>
      <c r="Z132" s="984">
        <v>1.55</v>
      </c>
      <c r="AA132" s="984">
        <v>1.55</v>
      </c>
      <c r="AB132" s="984">
        <v>1.55</v>
      </c>
      <c r="AC132" s="984">
        <v>1.55</v>
      </c>
      <c r="AD132" s="984">
        <v>1.55</v>
      </c>
      <c r="AE132" s="984">
        <v>1.55</v>
      </c>
      <c r="AF132" s="984">
        <v>1.55</v>
      </c>
      <c r="AG132" s="984">
        <v>1.55</v>
      </c>
      <c r="AH132" s="984">
        <v>1.55</v>
      </c>
      <c r="AI132" s="984">
        <v>1.55</v>
      </c>
      <c r="AJ132" s="984">
        <v>1.55</v>
      </c>
      <c r="AK132" s="984">
        <v>1.55</v>
      </c>
      <c r="AL132" s="984">
        <v>1.55</v>
      </c>
      <c r="AM132" s="984">
        <v>1.55</v>
      </c>
      <c r="AN132" s="984">
        <v>1.55</v>
      </c>
      <c r="AO132" s="984">
        <v>1.55</v>
      </c>
      <c r="AP132" s="984">
        <v>1.55</v>
      </c>
      <c r="AQ132" s="984">
        <v>1.55</v>
      </c>
      <c r="AR132" s="984">
        <v>1.55</v>
      </c>
      <c r="AS132" s="984">
        <v>1.55</v>
      </c>
      <c r="AT132" s="984">
        <v>1.55</v>
      </c>
      <c r="AU132" s="984">
        <v>1.55</v>
      </c>
      <c r="AV132" s="984">
        <v>1.55</v>
      </c>
      <c r="AW132" s="984">
        <v>1.55</v>
      </c>
      <c r="AX132" s="984">
        <v>1.55</v>
      </c>
      <c r="AY132" s="984">
        <v>1.55</v>
      </c>
      <c r="AZ132" s="984">
        <v>1.55</v>
      </c>
      <c r="BA132" s="984">
        <v>1.55</v>
      </c>
      <c r="BB132" s="984">
        <v>1.55</v>
      </c>
      <c r="BC132" s="984">
        <v>1.55</v>
      </c>
      <c r="BD132" s="984">
        <v>1.55</v>
      </c>
      <c r="BE132" s="984">
        <v>1.55</v>
      </c>
      <c r="BF132" s="984">
        <v>1.55</v>
      </c>
      <c r="BG132" s="984">
        <v>1.55</v>
      </c>
      <c r="BH132" s="984">
        <v>1.55</v>
      </c>
      <c r="BI132" s="984">
        <v>1.55</v>
      </c>
      <c r="BJ132" s="984">
        <v>1.55</v>
      </c>
      <c r="BK132" s="984">
        <v>1.55</v>
      </c>
      <c r="BL132" s="984">
        <v>1.55</v>
      </c>
      <c r="BM132" s="984">
        <v>1.55</v>
      </c>
      <c r="BN132" s="984">
        <v>1.55</v>
      </c>
      <c r="BO132" s="984">
        <v>1.55</v>
      </c>
    </row>
    <row r="133" spans="1:67" ht="13.5" customHeight="1" collapsed="1" thickBot="1">
      <c r="A133" s="15"/>
      <c r="G133" s="856"/>
      <c r="H133" s="856"/>
      <c r="I133" s="856"/>
      <c r="J133" s="856"/>
      <c r="K133" s="856"/>
      <c r="L133" s="856"/>
      <c r="M133" s="856"/>
      <c r="N133" s="856"/>
      <c r="O133" s="856"/>
      <c r="P133" s="856"/>
      <c r="Q133" s="856"/>
      <c r="R133" s="856"/>
      <c r="S133" s="856"/>
      <c r="T133" s="856"/>
      <c r="U133" s="856"/>
      <c r="V133" s="856"/>
      <c r="W133" s="856"/>
      <c r="X133" s="856"/>
      <c r="Y133" s="856"/>
      <c r="Z133" s="856"/>
      <c r="AA133" s="856"/>
      <c r="AB133" s="856"/>
      <c r="AC133" s="856"/>
      <c r="AD133" s="856"/>
      <c r="AE133" s="856"/>
      <c r="AF133" s="856"/>
      <c r="AG133" s="856"/>
      <c r="AH133" s="856"/>
      <c r="AI133" s="856"/>
      <c r="AJ133" s="856"/>
      <c r="AK133" s="856"/>
      <c r="AL133" s="856"/>
      <c r="AM133" s="856"/>
      <c r="AN133" s="856"/>
      <c r="AO133" s="856"/>
      <c r="AP133" s="856"/>
      <c r="AQ133" s="856"/>
      <c r="AR133" s="856"/>
      <c r="AS133" s="856"/>
      <c r="AT133" s="856"/>
      <c r="AU133" s="856"/>
      <c r="AV133" s="856"/>
      <c r="AW133" s="856"/>
      <c r="AX133" s="856"/>
      <c r="AY133" s="856"/>
      <c r="AZ133" s="856"/>
      <c r="BA133" s="856"/>
      <c r="BB133" s="856"/>
      <c r="BC133" s="856"/>
      <c r="BD133" s="856"/>
      <c r="BE133" s="856"/>
      <c r="BF133" s="856"/>
      <c r="BG133" s="856"/>
      <c r="BH133" s="856"/>
      <c r="BI133" s="856"/>
      <c r="BJ133" s="856"/>
      <c r="BK133" s="856"/>
      <c r="BL133" s="856"/>
      <c r="BM133" s="856"/>
      <c r="BN133" s="856"/>
      <c r="BO133" s="856"/>
    </row>
    <row r="134" spans="1:67" ht="13.5" customHeight="1" thickBot="1">
      <c r="A134" s="25" t="s">
        <v>729</v>
      </c>
      <c r="B134" s="68"/>
      <c r="C134" s="68"/>
      <c r="D134" s="68"/>
      <c r="E134" s="68"/>
      <c r="F134" s="69"/>
      <c r="G134" s="856"/>
      <c r="H134" s="856"/>
      <c r="I134" s="856"/>
      <c r="J134" s="856"/>
      <c r="K134" s="856"/>
      <c r="L134" s="856"/>
      <c r="M134" s="856"/>
      <c r="N134" s="856"/>
      <c r="O134" s="856"/>
      <c r="P134" s="856"/>
      <c r="Q134" s="856"/>
      <c r="R134" s="856"/>
      <c r="S134" s="856"/>
      <c r="T134" s="856"/>
      <c r="U134" s="856"/>
      <c r="V134" s="856"/>
      <c r="W134" s="856"/>
      <c r="X134" s="856"/>
      <c r="Y134" s="856"/>
      <c r="Z134" s="856"/>
      <c r="AA134" s="856"/>
      <c r="AB134" s="856"/>
      <c r="AC134" s="856"/>
      <c r="AD134" s="856"/>
      <c r="AE134" s="856"/>
      <c r="AF134" s="856"/>
      <c r="AG134" s="856"/>
      <c r="AH134" s="856"/>
      <c r="AI134" s="856"/>
      <c r="AJ134" s="856"/>
      <c r="AK134" s="856"/>
      <c r="AL134" s="856"/>
      <c r="AM134" s="856"/>
      <c r="AN134" s="856"/>
      <c r="AO134" s="856"/>
      <c r="AP134" s="856"/>
      <c r="AQ134" s="856"/>
      <c r="AR134" s="856"/>
      <c r="AS134" s="856"/>
      <c r="AT134" s="856"/>
      <c r="AU134" s="856"/>
      <c r="AV134" s="856"/>
      <c r="AW134" s="856"/>
      <c r="AX134" s="856"/>
      <c r="AY134" s="856"/>
      <c r="AZ134" s="856"/>
      <c r="BA134" s="856"/>
      <c r="BB134" s="856"/>
      <c r="BC134" s="856"/>
      <c r="BD134" s="856"/>
      <c r="BE134" s="856"/>
      <c r="BF134" s="856"/>
      <c r="BG134" s="856"/>
      <c r="BH134" s="856"/>
      <c r="BI134" s="856"/>
      <c r="BJ134" s="856"/>
      <c r="BK134" s="856"/>
      <c r="BL134" s="856"/>
      <c r="BM134" s="856"/>
      <c r="BN134" s="856"/>
      <c r="BO134" s="856"/>
    </row>
    <row r="135" spans="1:67" ht="13.5" hidden="1" customHeight="1" outlineLevel="1" thickBot="1">
      <c r="B135" s="25" t="s">
        <v>969</v>
      </c>
      <c r="C135" s="853"/>
      <c r="D135" s="853"/>
      <c r="E135" s="854"/>
      <c r="F135" s="854"/>
      <c r="G135" s="150">
        <f t="shared" ref="G135:BO135" si="55">G$7</f>
        <v>1990</v>
      </c>
      <c r="H135" s="150">
        <f t="shared" si="55"/>
        <v>1991</v>
      </c>
      <c r="I135" s="150">
        <f t="shared" si="55"/>
        <v>1992</v>
      </c>
      <c r="J135" s="150">
        <f t="shared" si="55"/>
        <v>1993</v>
      </c>
      <c r="K135" s="150">
        <f t="shared" si="55"/>
        <v>1994</v>
      </c>
      <c r="L135" s="150">
        <f t="shared" si="55"/>
        <v>1995</v>
      </c>
      <c r="M135" s="150">
        <f t="shared" si="55"/>
        <v>1996</v>
      </c>
      <c r="N135" s="150">
        <f t="shared" si="55"/>
        <v>1997</v>
      </c>
      <c r="O135" s="150">
        <f t="shared" si="55"/>
        <v>1998</v>
      </c>
      <c r="P135" s="150">
        <f t="shared" si="55"/>
        <v>1999</v>
      </c>
      <c r="Q135" s="150">
        <f t="shared" si="55"/>
        <v>2000</v>
      </c>
      <c r="R135" s="150">
        <f t="shared" si="55"/>
        <v>2001</v>
      </c>
      <c r="S135" s="150">
        <f t="shared" si="55"/>
        <v>2002</v>
      </c>
      <c r="T135" s="150">
        <f t="shared" si="55"/>
        <v>2003</v>
      </c>
      <c r="U135" s="150">
        <f t="shared" si="55"/>
        <v>2004</v>
      </c>
      <c r="V135" s="150">
        <f t="shared" si="55"/>
        <v>2005</v>
      </c>
      <c r="W135" s="150">
        <f t="shared" si="55"/>
        <v>2006</v>
      </c>
      <c r="X135" s="150">
        <f t="shared" si="55"/>
        <v>2007</v>
      </c>
      <c r="Y135" s="150">
        <f t="shared" si="55"/>
        <v>2008</v>
      </c>
      <c r="Z135" s="150">
        <f t="shared" si="55"/>
        <v>2009</v>
      </c>
      <c r="AA135" s="150">
        <f t="shared" si="55"/>
        <v>2010</v>
      </c>
      <c r="AB135" s="150">
        <f t="shared" si="55"/>
        <v>2011</v>
      </c>
      <c r="AC135" s="150">
        <f t="shared" si="55"/>
        <v>2012</v>
      </c>
      <c r="AD135" s="150">
        <f t="shared" si="55"/>
        <v>2013</v>
      </c>
      <c r="AE135" s="150">
        <f t="shared" si="55"/>
        <v>2014</v>
      </c>
      <c r="AF135" s="150">
        <f t="shared" si="55"/>
        <v>2015</v>
      </c>
      <c r="AG135" s="150">
        <f t="shared" si="55"/>
        <v>2016</v>
      </c>
      <c r="AH135" s="150">
        <f t="shared" si="55"/>
        <v>2017</v>
      </c>
      <c r="AI135" s="150">
        <f t="shared" si="55"/>
        <v>2018</v>
      </c>
      <c r="AJ135" s="150">
        <f t="shared" si="55"/>
        <v>2019</v>
      </c>
      <c r="AK135" s="150">
        <f t="shared" si="55"/>
        <v>2020</v>
      </c>
      <c r="AL135" s="150">
        <f t="shared" si="55"/>
        <v>2021</v>
      </c>
      <c r="AM135" s="150">
        <f t="shared" si="55"/>
        <v>2022</v>
      </c>
      <c r="AN135" s="150">
        <f t="shared" si="55"/>
        <v>2023</v>
      </c>
      <c r="AO135" s="150">
        <f t="shared" si="55"/>
        <v>2024</v>
      </c>
      <c r="AP135" s="150">
        <f t="shared" si="55"/>
        <v>2025</v>
      </c>
      <c r="AQ135" s="150">
        <f t="shared" si="55"/>
        <v>2026</v>
      </c>
      <c r="AR135" s="150">
        <f t="shared" si="55"/>
        <v>2027</v>
      </c>
      <c r="AS135" s="150">
        <f t="shared" si="55"/>
        <v>2028</v>
      </c>
      <c r="AT135" s="150">
        <f t="shared" si="55"/>
        <v>2029</v>
      </c>
      <c r="AU135" s="150">
        <f t="shared" si="55"/>
        <v>2030</v>
      </c>
      <c r="AV135" s="150">
        <f t="shared" si="55"/>
        <v>2031</v>
      </c>
      <c r="AW135" s="150">
        <f t="shared" si="55"/>
        <v>2032</v>
      </c>
      <c r="AX135" s="150">
        <f t="shared" si="55"/>
        <v>2033</v>
      </c>
      <c r="AY135" s="150">
        <f t="shared" si="55"/>
        <v>2034</v>
      </c>
      <c r="AZ135" s="150">
        <f t="shared" si="55"/>
        <v>2035</v>
      </c>
      <c r="BA135" s="150">
        <f t="shared" si="55"/>
        <v>2036</v>
      </c>
      <c r="BB135" s="150">
        <f t="shared" si="55"/>
        <v>2037</v>
      </c>
      <c r="BC135" s="150">
        <f t="shared" si="55"/>
        <v>2038</v>
      </c>
      <c r="BD135" s="150">
        <f t="shared" si="55"/>
        <v>2039</v>
      </c>
      <c r="BE135" s="150">
        <f t="shared" si="55"/>
        <v>2040</v>
      </c>
      <c r="BF135" s="150">
        <f t="shared" si="55"/>
        <v>2041</v>
      </c>
      <c r="BG135" s="150">
        <f t="shared" si="55"/>
        <v>2042</v>
      </c>
      <c r="BH135" s="150">
        <f t="shared" si="55"/>
        <v>2043</v>
      </c>
      <c r="BI135" s="150">
        <f t="shared" si="55"/>
        <v>2044</v>
      </c>
      <c r="BJ135" s="150">
        <f t="shared" si="55"/>
        <v>2045</v>
      </c>
      <c r="BK135" s="150">
        <f t="shared" si="55"/>
        <v>2046</v>
      </c>
      <c r="BL135" s="150">
        <f t="shared" si="55"/>
        <v>2047</v>
      </c>
      <c r="BM135" s="150">
        <f t="shared" si="55"/>
        <v>2048</v>
      </c>
      <c r="BN135" s="150">
        <f t="shared" si="55"/>
        <v>2049</v>
      </c>
      <c r="BO135" s="150">
        <f t="shared" si="55"/>
        <v>2050</v>
      </c>
    </row>
    <row r="136" spans="1:67" ht="13.5" hidden="1" customHeight="1" outlineLevel="1">
      <c r="B136" s="772" t="s">
        <v>1376</v>
      </c>
      <c r="C136" s="941" t="s">
        <v>596</v>
      </c>
      <c r="D136" s="673"/>
      <c r="E136" s="942" t="s">
        <v>676</v>
      </c>
      <c r="F136" s="736"/>
      <c r="G136" s="796">
        <f>IF(G114="B2",G130,IF(G114="B1",G125,"n. appl."))</f>
        <v>525</v>
      </c>
      <c r="H136" s="796">
        <f t="shared" ref="H136:BO136" si="56">IF(H114="B2",H130,IF(H114="B1",H125,"n. appl."))</f>
        <v>525</v>
      </c>
      <c r="I136" s="796">
        <f t="shared" si="56"/>
        <v>525</v>
      </c>
      <c r="J136" s="796">
        <f t="shared" si="56"/>
        <v>525</v>
      </c>
      <c r="K136" s="796">
        <f t="shared" si="56"/>
        <v>525</v>
      </c>
      <c r="L136" s="796">
        <f t="shared" si="56"/>
        <v>525</v>
      </c>
      <c r="M136" s="796">
        <f t="shared" si="56"/>
        <v>525</v>
      </c>
      <c r="N136" s="796">
        <f t="shared" si="56"/>
        <v>525</v>
      </c>
      <c r="O136" s="796">
        <f t="shared" si="56"/>
        <v>525</v>
      </c>
      <c r="P136" s="796">
        <f t="shared" si="56"/>
        <v>525</v>
      </c>
      <c r="Q136" s="796">
        <f t="shared" si="56"/>
        <v>525</v>
      </c>
      <c r="R136" s="796">
        <f t="shared" si="56"/>
        <v>525</v>
      </c>
      <c r="S136" s="796">
        <f t="shared" si="56"/>
        <v>525</v>
      </c>
      <c r="T136" s="796">
        <f t="shared" si="56"/>
        <v>525</v>
      </c>
      <c r="U136" s="796">
        <f t="shared" si="56"/>
        <v>525</v>
      </c>
      <c r="V136" s="796">
        <f t="shared" si="56"/>
        <v>525</v>
      </c>
      <c r="W136" s="796">
        <f t="shared" si="56"/>
        <v>525</v>
      </c>
      <c r="X136" s="796">
        <f t="shared" si="56"/>
        <v>525</v>
      </c>
      <c r="Y136" s="796">
        <f t="shared" si="56"/>
        <v>525</v>
      </c>
      <c r="Z136" s="796">
        <f t="shared" si="56"/>
        <v>525</v>
      </c>
      <c r="AA136" s="796">
        <f t="shared" si="56"/>
        <v>525</v>
      </c>
      <c r="AB136" s="796">
        <f t="shared" si="56"/>
        <v>525</v>
      </c>
      <c r="AC136" s="796">
        <f t="shared" si="56"/>
        <v>525</v>
      </c>
      <c r="AD136" s="796">
        <f t="shared" si="56"/>
        <v>525</v>
      </c>
      <c r="AE136" s="796">
        <f t="shared" si="56"/>
        <v>525</v>
      </c>
      <c r="AF136" s="796">
        <f t="shared" si="56"/>
        <v>525</v>
      </c>
      <c r="AG136" s="796">
        <f t="shared" si="56"/>
        <v>525</v>
      </c>
      <c r="AH136" s="796">
        <f t="shared" si="56"/>
        <v>525</v>
      </c>
      <c r="AI136" s="796">
        <f t="shared" si="56"/>
        <v>525</v>
      </c>
      <c r="AJ136" s="796">
        <f t="shared" si="56"/>
        <v>525</v>
      </c>
      <c r="AK136" s="796">
        <f t="shared" si="56"/>
        <v>525</v>
      </c>
      <c r="AL136" s="796">
        <f t="shared" si="56"/>
        <v>525</v>
      </c>
      <c r="AM136" s="796">
        <f t="shared" si="56"/>
        <v>525</v>
      </c>
      <c r="AN136" s="796">
        <f t="shared" si="56"/>
        <v>525</v>
      </c>
      <c r="AO136" s="796">
        <f t="shared" si="56"/>
        <v>525</v>
      </c>
      <c r="AP136" s="796">
        <f t="shared" si="56"/>
        <v>525</v>
      </c>
      <c r="AQ136" s="796">
        <f t="shared" si="56"/>
        <v>525</v>
      </c>
      <c r="AR136" s="796">
        <f t="shared" si="56"/>
        <v>525</v>
      </c>
      <c r="AS136" s="796">
        <f t="shared" si="56"/>
        <v>525</v>
      </c>
      <c r="AT136" s="796">
        <f t="shared" si="56"/>
        <v>525</v>
      </c>
      <c r="AU136" s="796">
        <f t="shared" si="56"/>
        <v>525</v>
      </c>
      <c r="AV136" s="796">
        <f t="shared" si="56"/>
        <v>525</v>
      </c>
      <c r="AW136" s="796">
        <f t="shared" si="56"/>
        <v>525</v>
      </c>
      <c r="AX136" s="796">
        <f t="shared" si="56"/>
        <v>525</v>
      </c>
      <c r="AY136" s="796">
        <f t="shared" si="56"/>
        <v>525</v>
      </c>
      <c r="AZ136" s="796">
        <f t="shared" si="56"/>
        <v>525</v>
      </c>
      <c r="BA136" s="796">
        <f t="shared" si="56"/>
        <v>525</v>
      </c>
      <c r="BB136" s="796">
        <f t="shared" si="56"/>
        <v>525</v>
      </c>
      <c r="BC136" s="796">
        <f t="shared" si="56"/>
        <v>525</v>
      </c>
      <c r="BD136" s="796">
        <f t="shared" si="56"/>
        <v>525</v>
      </c>
      <c r="BE136" s="796">
        <f t="shared" si="56"/>
        <v>525</v>
      </c>
      <c r="BF136" s="796">
        <f t="shared" si="56"/>
        <v>525</v>
      </c>
      <c r="BG136" s="796">
        <f t="shared" si="56"/>
        <v>525</v>
      </c>
      <c r="BH136" s="796">
        <f t="shared" si="56"/>
        <v>525</v>
      </c>
      <c r="BI136" s="796">
        <f t="shared" si="56"/>
        <v>525</v>
      </c>
      <c r="BJ136" s="796">
        <f t="shared" si="56"/>
        <v>525</v>
      </c>
      <c r="BK136" s="796">
        <f t="shared" si="56"/>
        <v>525</v>
      </c>
      <c r="BL136" s="796">
        <f t="shared" si="56"/>
        <v>525</v>
      </c>
      <c r="BM136" s="796">
        <f t="shared" si="56"/>
        <v>525</v>
      </c>
      <c r="BN136" s="796">
        <f t="shared" si="56"/>
        <v>525</v>
      </c>
      <c r="BO136" s="796">
        <f t="shared" si="56"/>
        <v>525</v>
      </c>
    </row>
    <row r="137" spans="1:67" ht="13.5" hidden="1" customHeight="1" outlineLevel="1">
      <c r="B137" s="772" t="s">
        <v>1377</v>
      </c>
      <c r="C137" s="674" t="s">
        <v>1379</v>
      </c>
      <c r="D137" s="673"/>
      <c r="E137" s="942" t="s">
        <v>1389</v>
      </c>
      <c r="F137" s="736"/>
      <c r="G137" s="985">
        <f>IF(G114="B1",G126,IF(G114="B2",G131,"n. appl."))</f>
        <v>2E-3</v>
      </c>
      <c r="H137" s="985">
        <f t="shared" ref="H137:BO137" si="57">IF(H114="B1",H126,IF(H114="B2",H131,"n. appl."))</f>
        <v>2E-3</v>
      </c>
      <c r="I137" s="985">
        <f t="shared" si="57"/>
        <v>2E-3</v>
      </c>
      <c r="J137" s="985">
        <f t="shared" si="57"/>
        <v>2E-3</v>
      </c>
      <c r="K137" s="985">
        <f t="shared" si="57"/>
        <v>2E-3</v>
      </c>
      <c r="L137" s="985">
        <f t="shared" si="57"/>
        <v>2E-3</v>
      </c>
      <c r="M137" s="985">
        <f t="shared" si="57"/>
        <v>2E-3</v>
      </c>
      <c r="N137" s="985">
        <f t="shared" si="57"/>
        <v>2E-3</v>
      </c>
      <c r="O137" s="985">
        <f t="shared" si="57"/>
        <v>2E-3</v>
      </c>
      <c r="P137" s="985">
        <f t="shared" si="57"/>
        <v>2E-3</v>
      </c>
      <c r="Q137" s="985">
        <f t="shared" si="57"/>
        <v>2E-3</v>
      </c>
      <c r="R137" s="985">
        <f t="shared" si="57"/>
        <v>2E-3</v>
      </c>
      <c r="S137" s="985">
        <f t="shared" si="57"/>
        <v>2E-3</v>
      </c>
      <c r="T137" s="985">
        <f t="shared" si="57"/>
        <v>2E-3</v>
      </c>
      <c r="U137" s="985">
        <f t="shared" si="57"/>
        <v>2E-3</v>
      </c>
      <c r="V137" s="985">
        <f t="shared" si="57"/>
        <v>2E-3</v>
      </c>
      <c r="W137" s="985">
        <f t="shared" si="57"/>
        <v>2E-3</v>
      </c>
      <c r="X137" s="985">
        <f t="shared" si="57"/>
        <v>2E-3</v>
      </c>
      <c r="Y137" s="985">
        <f t="shared" si="57"/>
        <v>2E-3</v>
      </c>
      <c r="Z137" s="985">
        <f t="shared" si="57"/>
        <v>2E-3</v>
      </c>
      <c r="AA137" s="985">
        <f t="shared" si="57"/>
        <v>2E-3</v>
      </c>
      <c r="AB137" s="985">
        <f t="shared" si="57"/>
        <v>2E-3</v>
      </c>
      <c r="AC137" s="985">
        <f t="shared" si="57"/>
        <v>2E-3</v>
      </c>
      <c r="AD137" s="985">
        <f t="shared" si="57"/>
        <v>2E-3</v>
      </c>
      <c r="AE137" s="985">
        <f t="shared" si="57"/>
        <v>2E-3</v>
      </c>
      <c r="AF137" s="985">
        <f t="shared" si="57"/>
        <v>2E-3</v>
      </c>
      <c r="AG137" s="985">
        <f t="shared" si="57"/>
        <v>2E-3</v>
      </c>
      <c r="AH137" s="985">
        <f t="shared" si="57"/>
        <v>2E-3</v>
      </c>
      <c r="AI137" s="985">
        <f t="shared" si="57"/>
        <v>2E-3</v>
      </c>
      <c r="AJ137" s="985">
        <f t="shared" si="57"/>
        <v>2E-3</v>
      </c>
      <c r="AK137" s="985">
        <f t="shared" si="57"/>
        <v>2E-3</v>
      </c>
      <c r="AL137" s="985">
        <f t="shared" si="57"/>
        <v>2E-3</v>
      </c>
      <c r="AM137" s="985">
        <f t="shared" si="57"/>
        <v>2E-3</v>
      </c>
      <c r="AN137" s="985">
        <f t="shared" si="57"/>
        <v>2E-3</v>
      </c>
      <c r="AO137" s="985">
        <f t="shared" si="57"/>
        <v>2E-3</v>
      </c>
      <c r="AP137" s="985">
        <f t="shared" si="57"/>
        <v>2E-3</v>
      </c>
      <c r="AQ137" s="985">
        <f t="shared" si="57"/>
        <v>2E-3</v>
      </c>
      <c r="AR137" s="985">
        <f t="shared" si="57"/>
        <v>2E-3</v>
      </c>
      <c r="AS137" s="985">
        <f t="shared" si="57"/>
        <v>2E-3</v>
      </c>
      <c r="AT137" s="985">
        <f t="shared" si="57"/>
        <v>2E-3</v>
      </c>
      <c r="AU137" s="985">
        <f t="shared" si="57"/>
        <v>2E-3</v>
      </c>
      <c r="AV137" s="985">
        <f t="shared" si="57"/>
        <v>2E-3</v>
      </c>
      <c r="AW137" s="985">
        <f t="shared" si="57"/>
        <v>2E-3</v>
      </c>
      <c r="AX137" s="985">
        <f t="shared" si="57"/>
        <v>2E-3</v>
      </c>
      <c r="AY137" s="985">
        <f t="shared" si="57"/>
        <v>2E-3</v>
      </c>
      <c r="AZ137" s="985">
        <f t="shared" si="57"/>
        <v>2E-3</v>
      </c>
      <c r="BA137" s="985">
        <f t="shared" si="57"/>
        <v>2E-3</v>
      </c>
      <c r="BB137" s="985">
        <f t="shared" si="57"/>
        <v>2E-3</v>
      </c>
      <c r="BC137" s="985">
        <f t="shared" si="57"/>
        <v>2E-3</v>
      </c>
      <c r="BD137" s="985">
        <f t="shared" si="57"/>
        <v>2E-3</v>
      </c>
      <c r="BE137" s="985">
        <f t="shared" si="57"/>
        <v>2E-3</v>
      </c>
      <c r="BF137" s="985">
        <f t="shared" si="57"/>
        <v>2E-3</v>
      </c>
      <c r="BG137" s="985">
        <f t="shared" si="57"/>
        <v>2E-3</v>
      </c>
      <c r="BH137" s="985">
        <f t="shared" si="57"/>
        <v>2E-3</v>
      </c>
      <c r="BI137" s="985">
        <f t="shared" si="57"/>
        <v>2E-3</v>
      </c>
      <c r="BJ137" s="985">
        <f t="shared" si="57"/>
        <v>2E-3</v>
      </c>
      <c r="BK137" s="985">
        <f t="shared" si="57"/>
        <v>2E-3</v>
      </c>
      <c r="BL137" s="985">
        <f t="shared" si="57"/>
        <v>2E-3</v>
      </c>
      <c r="BM137" s="985">
        <f t="shared" si="57"/>
        <v>2E-3</v>
      </c>
      <c r="BN137" s="985">
        <f t="shared" si="57"/>
        <v>2E-3</v>
      </c>
      <c r="BO137" s="985">
        <f t="shared" si="57"/>
        <v>2E-3</v>
      </c>
    </row>
    <row r="138" spans="1:67" ht="13.5" hidden="1" customHeight="1" outlineLevel="1">
      <c r="B138" s="772" t="s">
        <v>1381</v>
      </c>
      <c r="C138" s="674" t="s">
        <v>1382</v>
      </c>
      <c r="D138" s="673"/>
      <c r="E138" s="942" t="s">
        <v>1383</v>
      </c>
      <c r="F138" s="736"/>
      <c r="G138" s="986">
        <f>IF(G114="B1",G127,IF(G114="B2",G132,"n. appl."))</f>
        <v>1.55</v>
      </c>
      <c r="H138" s="986">
        <f t="shared" ref="H138:BO138" si="58">IF(H114="B1",H127,IF(H114="B2",H132,"n. appl."))</f>
        <v>1.55</v>
      </c>
      <c r="I138" s="986">
        <f t="shared" si="58"/>
        <v>1.55</v>
      </c>
      <c r="J138" s="986">
        <f t="shared" si="58"/>
        <v>1.55</v>
      </c>
      <c r="K138" s="986">
        <f t="shared" si="58"/>
        <v>1.55</v>
      </c>
      <c r="L138" s="986">
        <f t="shared" si="58"/>
        <v>1.55</v>
      </c>
      <c r="M138" s="986">
        <f t="shared" si="58"/>
        <v>1.55</v>
      </c>
      <c r="N138" s="986">
        <f t="shared" si="58"/>
        <v>1.55</v>
      </c>
      <c r="O138" s="986">
        <f t="shared" si="58"/>
        <v>1.55</v>
      </c>
      <c r="P138" s="986">
        <f t="shared" si="58"/>
        <v>1.55</v>
      </c>
      <c r="Q138" s="986">
        <f t="shared" si="58"/>
        <v>1.55</v>
      </c>
      <c r="R138" s="986">
        <f t="shared" si="58"/>
        <v>1.55</v>
      </c>
      <c r="S138" s="986">
        <f t="shared" si="58"/>
        <v>1.55</v>
      </c>
      <c r="T138" s="986">
        <f t="shared" si="58"/>
        <v>1.55</v>
      </c>
      <c r="U138" s="986">
        <f t="shared" si="58"/>
        <v>1.55</v>
      </c>
      <c r="V138" s="986">
        <f t="shared" si="58"/>
        <v>1.55</v>
      </c>
      <c r="W138" s="986">
        <f t="shared" si="58"/>
        <v>1.55</v>
      </c>
      <c r="X138" s="986">
        <f t="shared" si="58"/>
        <v>1.55</v>
      </c>
      <c r="Y138" s="986">
        <f t="shared" si="58"/>
        <v>1.55</v>
      </c>
      <c r="Z138" s="986">
        <f t="shared" si="58"/>
        <v>1.55</v>
      </c>
      <c r="AA138" s="986">
        <f t="shared" si="58"/>
        <v>1.55</v>
      </c>
      <c r="AB138" s="986">
        <f t="shared" si="58"/>
        <v>1.55</v>
      </c>
      <c r="AC138" s="986">
        <f t="shared" si="58"/>
        <v>1.55</v>
      </c>
      <c r="AD138" s="986">
        <f t="shared" si="58"/>
        <v>1.55</v>
      </c>
      <c r="AE138" s="986">
        <f t="shared" si="58"/>
        <v>1.55</v>
      </c>
      <c r="AF138" s="986">
        <f t="shared" si="58"/>
        <v>1.55</v>
      </c>
      <c r="AG138" s="986">
        <f t="shared" si="58"/>
        <v>1.55</v>
      </c>
      <c r="AH138" s="986">
        <f t="shared" si="58"/>
        <v>1.55</v>
      </c>
      <c r="AI138" s="986">
        <f t="shared" si="58"/>
        <v>1.55</v>
      </c>
      <c r="AJ138" s="986">
        <f t="shared" si="58"/>
        <v>1.55</v>
      </c>
      <c r="AK138" s="986">
        <f t="shared" si="58"/>
        <v>1.55</v>
      </c>
      <c r="AL138" s="986">
        <f t="shared" si="58"/>
        <v>1.55</v>
      </c>
      <c r="AM138" s="986">
        <f t="shared" si="58"/>
        <v>1.55</v>
      </c>
      <c r="AN138" s="986">
        <f t="shared" si="58"/>
        <v>1.55</v>
      </c>
      <c r="AO138" s="986">
        <f t="shared" si="58"/>
        <v>1.55</v>
      </c>
      <c r="AP138" s="986">
        <f t="shared" si="58"/>
        <v>1.55</v>
      </c>
      <c r="AQ138" s="986">
        <f t="shared" si="58"/>
        <v>1.55</v>
      </c>
      <c r="AR138" s="986">
        <f t="shared" si="58"/>
        <v>1.55</v>
      </c>
      <c r="AS138" s="986">
        <f t="shared" si="58"/>
        <v>1.55</v>
      </c>
      <c r="AT138" s="986">
        <f t="shared" si="58"/>
        <v>1.55</v>
      </c>
      <c r="AU138" s="986">
        <f t="shared" si="58"/>
        <v>1.55</v>
      </c>
      <c r="AV138" s="986">
        <f t="shared" si="58"/>
        <v>1.55</v>
      </c>
      <c r="AW138" s="986">
        <f t="shared" si="58"/>
        <v>1.55</v>
      </c>
      <c r="AX138" s="986">
        <f t="shared" si="58"/>
        <v>1.55</v>
      </c>
      <c r="AY138" s="986">
        <f t="shared" si="58"/>
        <v>1.55</v>
      </c>
      <c r="AZ138" s="986">
        <f t="shared" si="58"/>
        <v>1.55</v>
      </c>
      <c r="BA138" s="986">
        <f t="shared" si="58"/>
        <v>1.55</v>
      </c>
      <c r="BB138" s="986">
        <f t="shared" si="58"/>
        <v>1.55</v>
      </c>
      <c r="BC138" s="986">
        <f t="shared" si="58"/>
        <v>1.55</v>
      </c>
      <c r="BD138" s="986">
        <f t="shared" si="58"/>
        <v>1.55</v>
      </c>
      <c r="BE138" s="986">
        <f t="shared" si="58"/>
        <v>1.55</v>
      </c>
      <c r="BF138" s="986">
        <f t="shared" si="58"/>
        <v>1.55</v>
      </c>
      <c r="BG138" s="986">
        <f t="shared" si="58"/>
        <v>1.55</v>
      </c>
      <c r="BH138" s="986">
        <f t="shared" si="58"/>
        <v>1.55</v>
      </c>
      <c r="BI138" s="986">
        <f t="shared" si="58"/>
        <v>1.55</v>
      </c>
      <c r="BJ138" s="986">
        <f t="shared" si="58"/>
        <v>1.55</v>
      </c>
      <c r="BK138" s="986">
        <f t="shared" si="58"/>
        <v>1.55</v>
      </c>
      <c r="BL138" s="986">
        <f t="shared" si="58"/>
        <v>1.55</v>
      </c>
      <c r="BM138" s="986">
        <f t="shared" si="58"/>
        <v>1.55</v>
      </c>
      <c r="BN138" s="986">
        <f t="shared" si="58"/>
        <v>1.55</v>
      </c>
      <c r="BO138" s="986">
        <f t="shared" si="58"/>
        <v>1.55</v>
      </c>
    </row>
    <row r="139" spans="1:67" ht="13.5" hidden="1" customHeight="1" outlineLevel="1">
      <c r="B139" s="772" t="s">
        <v>1384</v>
      </c>
      <c r="C139" s="674" t="s">
        <v>1385</v>
      </c>
      <c r="D139" s="673"/>
      <c r="E139" s="942" t="s">
        <v>1386</v>
      </c>
      <c r="F139" s="736"/>
      <c r="G139" s="796" t="str">
        <f t="shared" ref="G139:AK139" si="59">IF(G114="A1",G117,IF(G114="A2",G121,IF(G40="","",G40*G138)))</f>
        <v/>
      </c>
      <c r="H139" s="796" t="str">
        <f t="shared" si="59"/>
        <v/>
      </c>
      <c r="I139" s="796" t="str">
        <f t="shared" si="59"/>
        <v/>
      </c>
      <c r="J139" s="796" t="str">
        <f t="shared" si="59"/>
        <v/>
      </c>
      <c r="K139" s="796" t="str">
        <f t="shared" si="59"/>
        <v/>
      </c>
      <c r="L139" s="796" t="str">
        <f t="shared" si="59"/>
        <v/>
      </c>
      <c r="M139" s="796" t="str">
        <f t="shared" si="59"/>
        <v/>
      </c>
      <c r="N139" s="796" t="str">
        <f t="shared" si="59"/>
        <v/>
      </c>
      <c r="O139" s="796" t="str">
        <f t="shared" si="59"/>
        <v/>
      </c>
      <c r="P139" s="796" t="str">
        <f t="shared" si="59"/>
        <v/>
      </c>
      <c r="Q139" s="796" t="str">
        <f t="shared" si="59"/>
        <v/>
      </c>
      <c r="R139" s="796" t="str">
        <f t="shared" si="59"/>
        <v/>
      </c>
      <c r="S139" s="796" t="str">
        <f t="shared" si="59"/>
        <v/>
      </c>
      <c r="T139" s="796" t="str">
        <f t="shared" si="59"/>
        <v/>
      </c>
      <c r="U139" s="796" t="str">
        <f t="shared" si="59"/>
        <v/>
      </c>
      <c r="V139" s="796" t="str">
        <f t="shared" si="59"/>
        <v/>
      </c>
      <c r="W139" s="796" t="str">
        <f t="shared" si="59"/>
        <v/>
      </c>
      <c r="X139" s="796" t="str">
        <f t="shared" si="59"/>
        <v/>
      </c>
      <c r="Y139" s="796" t="str">
        <f t="shared" si="59"/>
        <v/>
      </c>
      <c r="Z139" s="796" t="str">
        <f t="shared" si="59"/>
        <v/>
      </c>
      <c r="AA139" s="796" t="str">
        <f t="shared" si="59"/>
        <v/>
      </c>
      <c r="AB139" s="796" t="str">
        <f t="shared" si="59"/>
        <v/>
      </c>
      <c r="AC139" s="796" t="str">
        <f t="shared" si="59"/>
        <v/>
      </c>
      <c r="AD139" s="796" t="str">
        <f t="shared" si="59"/>
        <v/>
      </c>
      <c r="AE139" s="796" t="str">
        <f t="shared" si="59"/>
        <v/>
      </c>
      <c r="AF139" s="796" t="str">
        <f t="shared" si="59"/>
        <v/>
      </c>
      <c r="AG139" s="796" t="str">
        <f t="shared" si="59"/>
        <v/>
      </c>
      <c r="AH139" s="796" t="str">
        <f t="shared" si="59"/>
        <v/>
      </c>
      <c r="AI139" s="796" t="str">
        <f t="shared" si="59"/>
        <v/>
      </c>
      <c r="AJ139" s="796" t="str">
        <f t="shared" si="59"/>
        <v/>
      </c>
      <c r="AK139" s="796" t="str">
        <f t="shared" si="59"/>
        <v/>
      </c>
      <c r="AL139" s="796" t="str">
        <f>IF(AL114="A1",AL117,IF(AL114="A2",AL121,IF(AL40="","",AL40*AL138)))</f>
        <v/>
      </c>
      <c r="AM139" s="796" t="str">
        <f>IF(AM114="A1",AM117,IF(AM114="A2",AM121,IF(AM40="","",AM40*AM138)))</f>
        <v/>
      </c>
      <c r="AN139" s="796" t="str">
        <f>IF(AN114="A1",AN117,IF(AN114="A2",AN121,IF(AN40="","",AN40*AN138)))</f>
        <v/>
      </c>
      <c r="AO139" s="796" t="str">
        <f>IF(AO114="A1",AO117,IF(AO114="A2",AO121,IF(AO40="","",AO40*AO138)))</f>
        <v/>
      </c>
      <c r="AP139" s="796" t="str">
        <f>IF(AP114="A1",AP117,IF(AP114="A2",AP121,IF(AP40="","",AP40*AP138)))</f>
        <v/>
      </c>
      <c r="AQ139" s="796" t="str">
        <f t="shared" ref="AQ139:BO139" si="60">IF(AQ114="A1",AQ117,IF(AQ114="A2",AQ121,IF(AQ40="","",AQ40*AQ138)))</f>
        <v/>
      </c>
      <c r="AR139" s="796" t="str">
        <f t="shared" si="60"/>
        <v/>
      </c>
      <c r="AS139" s="796" t="str">
        <f t="shared" si="60"/>
        <v/>
      </c>
      <c r="AT139" s="796" t="str">
        <f t="shared" si="60"/>
        <v/>
      </c>
      <c r="AU139" s="796" t="str">
        <f t="shared" si="60"/>
        <v/>
      </c>
      <c r="AV139" s="796" t="str">
        <f t="shared" si="60"/>
        <v/>
      </c>
      <c r="AW139" s="796" t="str">
        <f t="shared" si="60"/>
        <v/>
      </c>
      <c r="AX139" s="796" t="str">
        <f t="shared" si="60"/>
        <v/>
      </c>
      <c r="AY139" s="796" t="str">
        <f t="shared" si="60"/>
        <v/>
      </c>
      <c r="AZ139" s="796" t="str">
        <f t="shared" si="60"/>
        <v/>
      </c>
      <c r="BA139" s="796" t="str">
        <f t="shared" si="60"/>
        <v/>
      </c>
      <c r="BB139" s="796" t="str">
        <f t="shared" si="60"/>
        <v/>
      </c>
      <c r="BC139" s="796" t="str">
        <f t="shared" si="60"/>
        <v/>
      </c>
      <c r="BD139" s="796" t="str">
        <f t="shared" si="60"/>
        <v/>
      </c>
      <c r="BE139" s="796" t="str">
        <f t="shared" si="60"/>
        <v/>
      </c>
      <c r="BF139" s="796" t="str">
        <f t="shared" si="60"/>
        <v/>
      </c>
      <c r="BG139" s="796" t="str">
        <f t="shared" si="60"/>
        <v/>
      </c>
      <c r="BH139" s="796" t="str">
        <f t="shared" si="60"/>
        <v/>
      </c>
      <c r="BI139" s="796" t="str">
        <f t="shared" si="60"/>
        <v/>
      </c>
      <c r="BJ139" s="796" t="str">
        <f t="shared" si="60"/>
        <v/>
      </c>
      <c r="BK139" s="796" t="str">
        <f t="shared" si="60"/>
        <v/>
      </c>
      <c r="BL139" s="796" t="str">
        <f t="shared" si="60"/>
        <v/>
      </c>
      <c r="BM139" s="796" t="str">
        <f t="shared" si="60"/>
        <v/>
      </c>
      <c r="BN139" s="796" t="str">
        <f t="shared" si="60"/>
        <v/>
      </c>
      <c r="BO139" s="796" t="str">
        <f t="shared" si="60"/>
        <v/>
      </c>
    </row>
    <row r="140" spans="1:67" s="762" customFormat="1" ht="13.5" hidden="1" customHeight="1" outlineLevel="1">
      <c r="B140" s="728">
        <v>36</v>
      </c>
      <c r="C140" s="674" t="s">
        <v>9</v>
      </c>
      <c r="D140" s="673"/>
      <c r="E140" s="942" t="s">
        <v>658</v>
      </c>
      <c r="F140" s="736"/>
      <c r="G140" s="987" t="str">
        <f t="shared" ref="G140:AK140" si="61">IF(OR(G114="A1",G114="A2"),"n. appl.",IF(G40="","",G$136/1000*G40))</f>
        <v/>
      </c>
      <c r="H140" s="987" t="str">
        <f t="shared" si="61"/>
        <v/>
      </c>
      <c r="I140" s="987" t="str">
        <f t="shared" si="61"/>
        <v/>
      </c>
      <c r="J140" s="987" t="str">
        <f t="shared" si="61"/>
        <v/>
      </c>
      <c r="K140" s="987" t="str">
        <f t="shared" si="61"/>
        <v/>
      </c>
      <c r="L140" s="987" t="str">
        <f t="shared" si="61"/>
        <v/>
      </c>
      <c r="M140" s="987" t="str">
        <f t="shared" si="61"/>
        <v/>
      </c>
      <c r="N140" s="987" t="str">
        <f t="shared" si="61"/>
        <v/>
      </c>
      <c r="O140" s="987" t="str">
        <f t="shared" si="61"/>
        <v/>
      </c>
      <c r="P140" s="987" t="str">
        <f t="shared" si="61"/>
        <v/>
      </c>
      <c r="Q140" s="987" t="str">
        <f t="shared" si="61"/>
        <v/>
      </c>
      <c r="R140" s="987" t="str">
        <f t="shared" si="61"/>
        <v/>
      </c>
      <c r="S140" s="987" t="str">
        <f t="shared" si="61"/>
        <v/>
      </c>
      <c r="T140" s="987" t="str">
        <f t="shared" si="61"/>
        <v/>
      </c>
      <c r="U140" s="987" t="str">
        <f t="shared" si="61"/>
        <v/>
      </c>
      <c r="V140" s="987" t="str">
        <f t="shared" si="61"/>
        <v/>
      </c>
      <c r="W140" s="987" t="str">
        <f t="shared" si="61"/>
        <v/>
      </c>
      <c r="X140" s="987" t="str">
        <f t="shared" si="61"/>
        <v/>
      </c>
      <c r="Y140" s="987" t="str">
        <f t="shared" si="61"/>
        <v/>
      </c>
      <c r="Z140" s="987" t="str">
        <f t="shared" si="61"/>
        <v/>
      </c>
      <c r="AA140" s="987" t="str">
        <f t="shared" si="61"/>
        <v/>
      </c>
      <c r="AB140" s="987" t="str">
        <f t="shared" si="61"/>
        <v/>
      </c>
      <c r="AC140" s="987" t="str">
        <f t="shared" si="61"/>
        <v/>
      </c>
      <c r="AD140" s="987" t="str">
        <f t="shared" si="61"/>
        <v/>
      </c>
      <c r="AE140" s="987" t="str">
        <f t="shared" si="61"/>
        <v/>
      </c>
      <c r="AF140" s="987" t="str">
        <f t="shared" si="61"/>
        <v/>
      </c>
      <c r="AG140" s="987" t="str">
        <f t="shared" si="61"/>
        <v/>
      </c>
      <c r="AH140" s="987" t="str">
        <f t="shared" si="61"/>
        <v/>
      </c>
      <c r="AI140" s="987" t="str">
        <f t="shared" si="61"/>
        <v/>
      </c>
      <c r="AJ140" s="987" t="str">
        <f t="shared" si="61"/>
        <v/>
      </c>
      <c r="AK140" s="987" t="str">
        <f t="shared" si="61"/>
        <v/>
      </c>
      <c r="AL140" s="987" t="str">
        <f>IF(OR(AL114="A1",AL114="A2"),"n. appl.",IF(AL40="","",AL$136/1000*AL40))</f>
        <v/>
      </c>
      <c r="AM140" s="987" t="str">
        <f>IF(OR(AM114="A1",AM114="A2"),"n. appl.",IF(AM40="","",AM$136/1000*AM40))</f>
        <v/>
      </c>
      <c r="AN140" s="987" t="str">
        <f>IF(OR(AN114="A1",AN114="A2"),"n. appl.",IF(AN40="","",AN$136/1000*AN40))</f>
        <v/>
      </c>
      <c r="AO140" s="987" t="str">
        <f>IF(OR(AO114="A1",AO114="A2"),"n. appl.",IF(AO40="","",AO$136/1000*AO40))</f>
        <v/>
      </c>
      <c r="AP140" s="987" t="str">
        <f>IF(OR(AP114="A1",AP114="A2"),"n. appl.",IF(AP40="","",AP$136/1000*AP40))</f>
        <v/>
      </c>
      <c r="AQ140" s="987" t="str">
        <f t="shared" ref="AQ140:BO140" si="62">IF(OR(AQ114="A1",AQ114="A2"),"n. appl.",IF(AQ40="","",AQ$136/1000*AQ40))</f>
        <v/>
      </c>
      <c r="AR140" s="987" t="str">
        <f t="shared" si="62"/>
        <v/>
      </c>
      <c r="AS140" s="987" t="str">
        <f t="shared" si="62"/>
        <v/>
      </c>
      <c r="AT140" s="987" t="str">
        <f t="shared" si="62"/>
        <v/>
      </c>
      <c r="AU140" s="987" t="str">
        <f t="shared" si="62"/>
        <v/>
      </c>
      <c r="AV140" s="987" t="str">
        <f t="shared" si="62"/>
        <v/>
      </c>
      <c r="AW140" s="987" t="str">
        <f t="shared" si="62"/>
        <v/>
      </c>
      <c r="AX140" s="987" t="str">
        <f t="shared" si="62"/>
        <v/>
      </c>
      <c r="AY140" s="987" t="str">
        <f t="shared" si="62"/>
        <v/>
      </c>
      <c r="AZ140" s="987" t="str">
        <f t="shared" si="62"/>
        <v/>
      </c>
      <c r="BA140" s="987" t="str">
        <f t="shared" si="62"/>
        <v/>
      </c>
      <c r="BB140" s="987" t="str">
        <f t="shared" si="62"/>
        <v/>
      </c>
      <c r="BC140" s="987" t="str">
        <f t="shared" si="62"/>
        <v/>
      </c>
      <c r="BD140" s="987" t="str">
        <f t="shared" si="62"/>
        <v/>
      </c>
      <c r="BE140" s="987" t="str">
        <f t="shared" si="62"/>
        <v/>
      </c>
      <c r="BF140" s="987" t="str">
        <f t="shared" si="62"/>
        <v/>
      </c>
      <c r="BG140" s="987" t="str">
        <f t="shared" si="62"/>
        <v/>
      </c>
      <c r="BH140" s="987" t="str">
        <f t="shared" si="62"/>
        <v/>
      </c>
      <c r="BI140" s="987" t="str">
        <f t="shared" si="62"/>
        <v/>
      </c>
      <c r="BJ140" s="987" t="str">
        <f t="shared" si="62"/>
        <v/>
      </c>
      <c r="BK140" s="987" t="str">
        <f t="shared" si="62"/>
        <v/>
      </c>
      <c r="BL140" s="987" t="str">
        <f t="shared" si="62"/>
        <v/>
      </c>
      <c r="BM140" s="987" t="str">
        <f t="shared" si="62"/>
        <v/>
      </c>
      <c r="BN140" s="987" t="str">
        <f t="shared" si="62"/>
        <v/>
      </c>
      <c r="BO140" s="987" t="str">
        <f t="shared" si="62"/>
        <v/>
      </c>
    </row>
    <row r="141" spans="1:67" ht="13.5" hidden="1" customHeight="1" outlineLevel="1">
      <c r="B141" s="772">
        <f>B140+1</f>
        <v>37</v>
      </c>
      <c r="C141" s="31" t="s">
        <v>970</v>
      </c>
      <c r="D141" s="673"/>
      <c r="E141" s="942" t="s">
        <v>658</v>
      </c>
      <c r="F141" s="736"/>
      <c r="G141" s="796">
        <f>IF(OR(G114="A1",G114="A2"),"n. appl.",IF(G71="","",G$136/1000*G71))</f>
        <v>0</v>
      </c>
      <c r="H141" s="796">
        <f t="shared" ref="H141:BO141" si="63">IF(OR(H114="A1",H114="A2"),"n. appl.",IF(H71="","",H$136/1000*H71))</f>
        <v>0</v>
      </c>
      <c r="I141" s="796">
        <f t="shared" si="63"/>
        <v>0</v>
      </c>
      <c r="J141" s="796">
        <f t="shared" si="63"/>
        <v>0</v>
      </c>
      <c r="K141" s="796">
        <f t="shared" si="63"/>
        <v>0</v>
      </c>
      <c r="L141" s="796">
        <f t="shared" si="63"/>
        <v>0</v>
      </c>
      <c r="M141" s="796">
        <f t="shared" si="63"/>
        <v>0</v>
      </c>
      <c r="N141" s="796">
        <f t="shared" si="63"/>
        <v>0</v>
      </c>
      <c r="O141" s="796">
        <f t="shared" si="63"/>
        <v>0</v>
      </c>
      <c r="P141" s="796">
        <f t="shared" si="63"/>
        <v>0</v>
      </c>
      <c r="Q141" s="796">
        <f t="shared" si="63"/>
        <v>0</v>
      </c>
      <c r="R141" s="796">
        <f t="shared" si="63"/>
        <v>0</v>
      </c>
      <c r="S141" s="796">
        <f t="shared" si="63"/>
        <v>0</v>
      </c>
      <c r="T141" s="796">
        <f t="shared" si="63"/>
        <v>0</v>
      </c>
      <c r="U141" s="796">
        <f t="shared" si="63"/>
        <v>0</v>
      </c>
      <c r="V141" s="796">
        <f t="shared" si="63"/>
        <v>0</v>
      </c>
      <c r="W141" s="796">
        <f t="shared" si="63"/>
        <v>0</v>
      </c>
      <c r="X141" s="796">
        <f t="shared" si="63"/>
        <v>0</v>
      </c>
      <c r="Y141" s="796">
        <f t="shared" si="63"/>
        <v>0</v>
      </c>
      <c r="Z141" s="796">
        <f t="shared" si="63"/>
        <v>0</v>
      </c>
      <c r="AA141" s="796">
        <f t="shared" si="63"/>
        <v>0</v>
      </c>
      <c r="AB141" s="796">
        <f t="shared" si="63"/>
        <v>0</v>
      </c>
      <c r="AC141" s="796">
        <f t="shared" si="63"/>
        <v>0</v>
      </c>
      <c r="AD141" s="796">
        <f t="shared" si="63"/>
        <v>0</v>
      </c>
      <c r="AE141" s="796">
        <f t="shared" si="63"/>
        <v>0</v>
      </c>
      <c r="AF141" s="796">
        <f t="shared" si="63"/>
        <v>0</v>
      </c>
      <c r="AG141" s="796">
        <f t="shared" si="63"/>
        <v>0</v>
      </c>
      <c r="AH141" s="796">
        <f t="shared" si="63"/>
        <v>0</v>
      </c>
      <c r="AI141" s="796">
        <f t="shared" si="63"/>
        <v>0</v>
      </c>
      <c r="AJ141" s="796">
        <f t="shared" si="63"/>
        <v>0</v>
      </c>
      <c r="AK141" s="796">
        <f t="shared" si="63"/>
        <v>0</v>
      </c>
      <c r="AL141" s="796">
        <f t="shared" si="63"/>
        <v>0</v>
      </c>
      <c r="AM141" s="796">
        <f t="shared" si="63"/>
        <v>0</v>
      </c>
      <c r="AN141" s="796">
        <f t="shared" si="63"/>
        <v>0</v>
      </c>
      <c r="AO141" s="796">
        <f t="shared" si="63"/>
        <v>0</v>
      </c>
      <c r="AP141" s="796">
        <f t="shared" si="63"/>
        <v>0</v>
      </c>
      <c r="AQ141" s="796">
        <f t="shared" si="63"/>
        <v>0</v>
      </c>
      <c r="AR141" s="796">
        <f t="shared" si="63"/>
        <v>0</v>
      </c>
      <c r="AS141" s="796">
        <f t="shared" si="63"/>
        <v>0</v>
      </c>
      <c r="AT141" s="796">
        <f t="shared" si="63"/>
        <v>0</v>
      </c>
      <c r="AU141" s="796">
        <f t="shared" si="63"/>
        <v>0</v>
      </c>
      <c r="AV141" s="796">
        <f t="shared" si="63"/>
        <v>0</v>
      </c>
      <c r="AW141" s="796">
        <f t="shared" si="63"/>
        <v>0</v>
      </c>
      <c r="AX141" s="796">
        <f t="shared" si="63"/>
        <v>0</v>
      </c>
      <c r="AY141" s="796">
        <f t="shared" si="63"/>
        <v>0</v>
      </c>
      <c r="AZ141" s="796">
        <f t="shared" si="63"/>
        <v>0</v>
      </c>
      <c r="BA141" s="796">
        <f t="shared" si="63"/>
        <v>0</v>
      </c>
      <c r="BB141" s="796">
        <f t="shared" si="63"/>
        <v>0</v>
      </c>
      <c r="BC141" s="796">
        <f t="shared" si="63"/>
        <v>0</v>
      </c>
      <c r="BD141" s="796">
        <f t="shared" si="63"/>
        <v>0</v>
      </c>
      <c r="BE141" s="796">
        <f t="shared" si="63"/>
        <v>0</v>
      </c>
      <c r="BF141" s="796">
        <f t="shared" si="63"/>
        <v>0</v>
      </c>
      <c r="BG141" s="796">
        <f t="shared" si="63"/>
        <v>0</v>
      </c>
      <c r="BH141" s="796">
        <f t="shared" si="63"/>
        <v>0</v>
      </c>
      <c r="BI141" s="796">
        <f t="shared" si="63"/>
        <v>0</v>
      </c>
      <c r="BJ141" s="796">
        <f t="shared" si="63"/>
        <v>0</v>
      </c>
      <c r="BK141" s="796">
        <f t="shared" si="63"/>
        <v>0</v>
      </c>
      <c r="BL141" s="796">
        <f t="shared" si="63"/>
        <v>0</v>
      </c>
      <c r="BM141" s="796">
        <f t="shared" si="63"/>
        <v>0</v>
      </c>
      <c r="BN141" s="796">
        <f t="shared" si="63"/>
        <v>0</v>
      </c>
      <c r="BO141" s="796">
        <f t="shared" si="63"/>
        <v>0</v>
      </c>
    </row>
    <row r="142" spans="1:67" ht="13.5" hidden="1" customHeight="1" outlineLevel="1">
      <c r="B142" s="772" t="s">
        <v>486</v>
      </c>
      <c r="C142" s="674" t="s">
        <v>1096</v>
      </c>
      <c r="D142" s="673"/>
      <c r="E142" s="942" t="s">
        <v>658</v>
      </c>
      <c r="F142" s="736"/>
      <c r="G142" s="796">
        <f>IF(OR(G114="A1",G114="A2"),"n. appl.",IF(G72="","",G72*G136/1000/(1+G136/1000)*G73/(1-G136/1000/(1+G136/1000)*G73)))</f>
        <v>0</v>
      </c>
      <c r="H142" s="796">
        <f t="shared" ref="H142:BO142" si="64">IF(OR(H114="A1",H114="A2"),"n. appl.",IF(H72="","",H72*H136/1000/(1+H136/1000)*H73/(1-H136/1000/(1+H136/1000)*H73)))</f>
        <v>0</v>
      </c>
      <c r="I142" s="796">
        <f t="shared" si="64"/>
        <v>0</v>
      </c>
      <c r="J142" s="796">
        <f t="shared" si="64"/>
        <v>0</v>
      </c>
      <c r="K142" s="796">
        <f t="shared" si="64"/>
        <v>0</v>
      </c>
      <c r="L142" s="796">
        <f t="shared" si="64"/>
        <v>0</v>
      </c>
      <c r="M142" s="796">
        <f t="shared" si="64"/>
        <v>0</v>
      </c>
      <c r="N142" s="796">
        <f t="shared" si="64"/>
        <v>0</v>
      </c>
      <c r="O142" s="796">
        <f t="shared" si="64"/>
        <v>0</v>
      </c>
      <c r="P142" s="796">
        <f t="shared" si="64"/>
        <v>0</v>
      </c>
      <c r="Q142" s="796">
        <f t="shared" si="64"/>
        <v>0</v>
      </c>
      <c r="R142" s="796">
        <f t="shared" si="64"/>
        <v>0</v>
      </c>
      <c r="S142" s="796">
        <f t="shared" si="64"/>
        <v>0</v>
      </c>
      <c r="T142" s="796">
        <f t="shared" si="64"/>
        <v>0</v>
      </c>
      <c r="U142" s="796">
        <f t="shared" si="64"/>
        <v>0</v>
      </c>
      <c r="V142" s="796">
        <f t="shared" si="64"/>
        <v>0</v>
      </c>
      <c r="W142" s="796">
        <f t="shared" si="64"/>
        <v>0</v>
      </c>
      <c r="X142" s="796">
        <f t="shared" si="64"/>
        <v>0</v>
      </c>
      <c r="Y142" s="796">
        <f t="shared" si="64"/>
        <v>0</v>
      </c>
      <c r="Z142" s="796">
        <f t="shared" si="64"/>
        <v>0</v>
      </c>
      <c r="AA142" s="796">
        <f t="shared" si="64"/>
        <v>0</v>
      </c>
      <c r="AB142" s="796">
        <f t="shared" si="64"/>
        <v>0</v>
      </c>
      <c r="AC142" s="796">
        <f t="shared" si="64"/>
        <v>0</v>
      </c>
      <c r="AD142" s="796">
        <f t="shared" si="64"/>
        <v>0</v>
      </c>
      <c r="AE142" s="796">
        <f t="shared" si="64"/>
        <v>0</v>
      </c>
      <c r="AF142" s="796">
        <f t="shared" si="64"/>
        <v>0</v>
      </c>
      <c r="AG142" s="796">
        <f t="shared" si="64"/>
        <v>0</v>
      </c>
      <c r="AH142" s="796">
        <f t="shared" si="64"/>
        <v>0</v>
      </c>
      <c r="AI142" s="796">
        <f t="shared" si="64"/>
        <v>0</v>
      </c>
      <c r="AJ142" s="796">
        <f t="shared" si="64"/>
        <v>0</v>
      </c>
      <c r="AK142" s="796">
        <f t="shared" si="64"/>
        <v>0</v>
      </c>
      <c r="AL142" s="796">
        <f t="shared" si="64"/>
        <v>0</v>
      </c>
      <c r="AM142" s="796">
        <f t="shared" si="64"/>
        <v>0</v>
      </c>
      <c r="AN142" s="796">
        <f t="shared" si="64"/>
        <v>0</v>
      </c>
      <c r="AO142" s="796">
        <f t="shared" si="64"/>
        <v>0</v>
      </c>
      <c r="AP142" s="796">
        <f t="shared" si="64"/>
        <v>0</v>
      </c>
      <c r="AQ142" s="796">
        <f t="shared" si="64"/>
        <v>0</v>
      </c>
      <c r="AR142" s="796">
        <f t="shared" si="64"/>
        <v>0</v>
      </c>
      <c r="AS142" s="796">
        <f t="shared" si="64"/>
        <v>0</v>
      </c>
      <c r="AT142" s="796">
        <f t="shared" si="64"/>
        <v>0</v>
      </c>
      <c r="AU142" s="796">
        <f t="shared" si="64"/>
        <v>0</v>
      </c>
      <c r="AV142" s="796">
        <f t="shared" si="64"/>
        <v>0</v>
      </c>
      <c r="AW142" s="796">
        <f t="shared" si="64"/>
        <v>0</v>
      </c>
      <c r="AX142" s="796">
        <f t="shared" si="64"/>
        <v>0</v>
      </c>
      <c r="AY142" s="796">
        <f t="shared" si="64"/>
        <v>0</v>
      </c>
      <c r="AZ142" s="796">
        <f t="shared" si="64"/>
        <v>0</v>
      </c>
      <c r="BA142" s="796">
        <f t="shared" si="64"/>
        <v>0</v>
      </c>
      <c r="BB142" s="796">
        <f t="shared" si="64"/>
        <v>0</v>
      </c>
      <c r="BC142" s="796">
        <f t="shared" si="64"/>
        <v>0</v>
      </c>
      <c r="BD142" s="796">
        <f t="shared" si="64"/>
        <v>0</v>
      </c>
      <c r="BE142" s="796">
        <f t="shared" si="64"/>
        <v>0</v>
      </c>
      <c r="BF142" s="796">
        <f t="shared" si="64"/>
        <v>0</v>
      </c>
      <c r="BG142" s="796">
        <f t="shared" si="64"/>
        <v>0</v>
      </c>
      <c r="BH142" s="796">
        <f t="shared" si="64"/>
        <v>0</v>
      </c>
      <c r="BI142" s="796">
        <f t="shared" si="64"/>
        <v>0</v>
      </c>
      <c r="BJ142" s="796">
        <f t="shared" si="64"/>
        <v>0</v>
      </c>
      <c r="BK142" s="796">
        <f t="shared" si="64"/>
        <v>0</v>
      </c>
      <c r="BL142" s="796">
        <f t="shared" si="64"/>
        <v>0</v>
      </c>
      <c r="BM142" s="796">
        <f t="shared" si="64"/>
        <v>0</v>
      </c>
      <c r="BN142" s="796">
        <f t="shared" si="64"/>
        <v>0</v>
      </c>
      <c r="BO142" s="796">
        <f t="shared" si="64"/>
        <v>0</v>
      </c>
    </row>
    <row r="143" spans="1:67" ht="13.5" hidden="1" customHeight="1" outlineLevel="1">
      <c r="B143" s="772" t="s">
        <v>485</v>
      </c>
      <c r="C143" s="674" t="s">
        <v>1151</v>
      </c>
      <c r="D143" s="673"/>
      <c r="E143" s="942" t="s">
        <v>658</v>
      </c>
      <c r="F143" s="736"/>
      <c r="G143" s="796" t="str">
        <f>IF(OR(G114="A1",G114="A2"),"n. appl.",IF(G139="","",G137*G139*3.664))</f>
        <v/>
      </c>
      <c r="H143" s="796" t="str">
        <f t="shared" ref="H143:BO143" si="65">IF(OR(H114="A1",H114="A2"),"n. appl.",IF(H139="","",H137*H139*3.664))</f>
        <v/>
      </c>
      <c r="I143" s="796" t="str">
        <f t="shared" si="65"/>
        <v/>
      </c>
      <c r="J143" s="796" t="str">
        <f t="shared" si="65"/>
        <v/>
      </c>
      <c r="K143" s="796" t="str">
        <f t="shared" si="65"/>
        <v/>
      </c>
      <c r="L143" s="796" t="str">
        <f t="shared" si="65"/>
        <v/>
      </c>
      <c r="M143" s="796" t="str">
        <f t="shared" si="65"/>
        <v/>
      </c>
      <c r="N143" s="796" t="str">
        <f t="shared" si="65"/>
        <v/>
      </c>
      <c r="O143" s="796" t="str">
        <f t="shared" si="65"/>
        <v/>
      </c>
      <c r="P143" s="796" t="str">
        <f t="shared" si="65"/>
        <v/>
      </c>
      <c r="Q143" s="796" t="str">
        <f t="shared" si="65"/>
        <v/>
      </c>
      <c r="R143" s="796" t="str">
        <f t="shared" si="65"/>
        <v/>
      </c>
      <c r="S143" s="796" t="str">
        <f t="shared" si="65"/>
        <v/>
      </c>
      <c r="T143" s="796" t="str">
        <f t="shared" si="65"/>
        <v/>
      </c>
      <c r="U143" s="796" t="str">
        <f t="shared" si="65"/>
        <v/>
      </c>
      <c r="V143" s="796" t="str">
        <f t="shared" si="65"/>
        <v/>
      </c>
      <c r="W143" s="796" t="str">
        <f t="shared" si="65"/>
        <v/>
      </c>
      <c r="X143" s="796" t="str">
        <f t="shared" si="65"/>
        <v/>
      </c>
      <c r="Y143" s="796" t="str">
        <f t="shared" si="65"/>
        <v/>
      </c>
      <c r="Z143" s="796" t="str">
        <f t="shared" si="65"/>
        <v/>
      </c>
      <c r="AA143" s="796" t="str">
        <f t="shared" si="65"/>
        <v/>
      </c>
      <c r="AB143" s="796" t="str">
        <f t="shared" si="65"/>
        <v/>
      </c>
      <c r="AC143" s="796" t="str">
        <f t="shared" si="65"/>
        <v/>
      </c>
      <c r="AD143" s="796" t="str">
        <f t="shared" si="65"/>
        <v/>
      </c>
      <c r="AE143" s="796" t="str">
        <f t="shared" si="65"/>
        <v/>
      </c>
      <c r="AF143" s="796" t="str">
        <f t="shared" si="65"/>
        <v/>
      </c>
      <c r="AG143" s="796" t="str">
        <f t="shared" si="65"/>
        <v/>
      </c>
      <c r="AH143" s="796" t="str">
        <f t="shared" si="65"/>
        <v/>
      </c>
      <c r="AI143" s="796" t="str">
        <f t="shared" si="65"/>
        <v/>
      </c>
      <c r="AJ143" s="796" t="str">
        <f t="shared" si="65"/>
        <v/>
      </c>
      <c r="AK143" s="796" t="str">
        <f t="shared" si="65"/>
        <v/>
      </c>
      <c r="AL143" s="796" t="str">
        <f t="shared" si="65"/>
        <v/>
      </c>
      <c r="AM143" s="796" t="str">
        <f t="shared" si="65"/>
        <v/>
      </c>
      <c r="AN143" s="796" t="str">
        <f t="shared" si="65"/>
        <v/>
      </c>
      <c r="AO143" s="796" t="str">
        <f t="shared" si="65"/>
        <v/>
      </c>
      <c r="AP143" s="796" t="str">
        <f t="shared" si="65"/>
        <v/>
      </c>
      <c r="AQ143" s="796" t="str">
        <f t="shared" si="65"/>
        <v/>
      </c>
      <c r="AR143" s="796" t="str">
        <f t="shared" si="65"/>
        <v/>
      </c>
      <c r="AS143" s="796" t="str">
        <f t="shared" si="65"/>
        <v/>
      </c>
      <c r="AT143" s="796" t="str">
        <f t="shared" si="65"/>
        <v/>
      </c>
      <c r="AU143" s="796" t="str">
        <f t="shared" si="65"/>
        <v/>
      </c>
      <c r="AV143" s="796" t="str">
        <f t="shared" si="65"/>
        <v/>
      </c>
      <c r="AW143" s="796" t="str">
        <f t="shared" si="65"/>
        <v/>
      </c>
      <c r="AX143" s="796" t="str">
        <f t="shared" si="65"/>
        <v/>
      </c>
      <c r="AY143" s="796" t="str">
        <f t="shared" si="65"/>
        <v/>
      </c>
      <c r="AZ143" s="796" t="str">
        <f t="shared" si="65"/>
        <v/>
      </c>
      <c r="BA143" s="796" t="str">
        <f t="shared" si="65"/>
        <v/>
      </c>
      <c r="BB143" s="796" t="str">
        <f t="shared" si="65"/>
        <v/>
      </c>
      <c r="BC143" s="796" t="str">
        <f t="shared" si="65"/>
        <v/>
      </c>
      <c r="BD143" s="796" t="str">
        <f t="shared" si="65"/>
        <v/>
      </c>
      <c r="BE143" s="796" t="str">
        <f t="shared" si="65"/>
        <v/>
      </c>
      <c r="BF143" s="796" t="str">
        <f t="shared" si="65"/>
        <v/>
      </c>
      <c r="BG143" s="796" t="str">
        <f t="shared" si="65"/>
        <v/>
      </c>
      <c r="BH143" s="796" t="str">
        <f t="shared" si="65"/>
        <v/>
      </c>
      <c r="BI143" s="796" t="str">
        <f t="shared" si="65"/>
        <v/>
      </c>
      <c r="BJ143" s="796" t="str">
        <f t="shared" si="65"/>
        <v/>
      </c>
      <c r="BK143" s="796" t="str">
        <f t="shared" si="65"/>
        <v/>
      </c>
      <c r="BL143" s="796" t="str">
        <f t="shared" si="65"/>
        <v/>
      </c>
      <c r="BM143" s="796" t="str">
        <f t="shared" si="65"/>
        <v/>
      </c>
      <c r="BN143" s="796" t="str">
        <f t="shared" si="65"/>
        <v/>
      </c>
      <c r="BO143" s="796" t="str">
        <f t="shared" si="65"/>
        <v/>
      </c>
    </row>
    <row r="144" spans="1:67" ht="13.5" hidden="1" customHeight="1" outlineLevel="1">
      <c r="B144" s="772">
        <v>39</v>
      </c>
      <c r="C144" s="674" t="s">
        <v>1152</v>
      </c>
      <c r="D144" s="673"/>
      <c r="E144" s="942" t="s">
        <v>658</v>
      </c>
      <c r="F144" s="736"/>
      <c r="G144" s="796">
        <f>IF(G114="A1",G118,IF(G114="A2",G122,SUM(G140:G143)))</f>
        <v>0</v>
      </c>
      <c r="H144" s="796">
        <f t="shared" ref="H144:AK144" si="66">IF(H114="A1",H118,IF(H114="A2",H122,SUM(H140:H143)))</f>
        <v>0</v>
      </c>
      <c r="I144" s="796">
        <f t="shared" si="66"/>
        <v>0</v>
      </c>
      <c r="J144" s="796">
        <f t="shared" si="66"/>
        <v>0</v>
      </c>
      <c r="K144" s="796">
        <f t="shared" si="66"/>
        <v>0</v>
      </c>
      <c r="L144" s="796">
        <f t="shared" si="66"/>
        <v>0</v>
      </c>
      <c r="M144" s="796">
        <f t="shared" si="66"/>
        <v>0</v>
      </c>
      <c r="N144" s="796">
        <f t="shared" si="66"/>
        <v>0</v>
      </c>
      <c r="O144" s="796">
        <f t="shared" si="66"/>
        <v>0</v>
      </c>
      <c r="P144" s="796">
        <f t="shared" si="66"/>
        <v>0</v>
      </c>
      <c r="Q144" s="796">
        <f t="shared" si="66"/>
        <v>0</v>
      </c>
      <c r="R144" s="796">
        <f t="shared" si="66"/>
        <v>0</v>
      </c>
      <c r="S144" s="796">
        <f t="shared" si="66"/>
        <v>0</v>
      </c>
      <c r="T144" s="796">
        <f t="shared" si="66"/>
        <v>0</v>
      </c>
      <c r="U144" s="796">
        <f t="shared" si="66"/>
        <v>0</v>
      </c>
      <c r="V144" s="796">
        <f t="shared" si="66"/>
        <v>0</v>
      </c>
      <c r="W144" s="796">
        <f t="shared" si="66"/>
        <v>0</v>
      </c>
      <c r="X144" s="796">
        <f t="shared" si="66"/>
        <v>0</v>
      </c>
      <c r="Y144" s="796">
        <f t="shared" si="66"/>
        <v>0</v>
      </c>
      <c r="Z144" s="796">
        <f t="shared" si="66"/>
        <v>0</v>
      </c>
      <c r="AA144" s="796">
        <f t="shared" si="66"/>
        <v>0</v>
      </c>
      <c r="AB144" s="796">
        <f t="shared" si="66"/>
        <v>0</v>
      </c>
      <c r="AC144" s="796">
        <f t="shared" si="66"/>
        <v>0</v>
      </c>
      <c r="AD144" s="796">
        <f t="shared" si="66"/>
        <v>0</v>
      </c>
      <c r="AE144" s="796">
        <f t="shared" si="66"/>
        <v>0</v>
      </c>
      <c r="AF144" s="796">
        <f t="shared" si="66"/>
        <v>0</v>
      </c>
      <c r="AG144" s="796">
        <f t="shared" si="66"/>
        <v>0</v>
      </c>
      <c r="AH144" s="796">
        <f t="shared" si="66"/>
        <v>0</v>
      </c>
      <c r="AI144" s="796">
        <f t="shared" si="66"/>
        <v>0</v>
      </c>
      <c r="AJ144" s="796">
        <f t="shared" si="66"/>
        <v>0</v>
      </c>
      <c r="AK144" s="796">
        <f t="shared" si="66"/>
        <v>0</v>
      </c>
      <c r="AL144" s="796">
        <f>IF(AL114="A1",AL118,IF(AL114="A2",AL122,SUM(AL140:AL143)))</f>
        <v>0</v>
      </c>
      <c r="AM144" s="796">
        <f>IF(AM114="A1",AM118,IF(AM114="A2",AM122,SUM(AM140:AM143)))</f>
        <v>0</v>
      </c>
      <c r="AN144" s="796">
        <f>IF(AN114="A1",AN118,IF(AN114="A2",AN122,SUM(AN140:AN143)))</f>
        <v>0</v>
      </c>
      <c r="AO144" s="796">
        <f>IF(AO114="A1",AO118,IF(AO114="A2",AO122,SUM(AO140:AO143)))</f>
        <v>0</v>
      </c>
      <c r="AP144" s="796">
        <f>IF(AP114="A1",AP118,IF(AP114="A2",AP122,SUM(AP140:AP143)))</f>
        <v>0</v>
      </c>
      <c r="AQ144" s="796">
        <f t="shared" ref="AQ144:BO144" si="67">IF(AQ114="A1",AQ118,IF(AQ114="A2",AQ122,SUM(AQ140:AQ143)))</f>
        <v>0</v>
      </c>
      <c r="AR144" s="796">
        <f t="shared" si="67"/>
        <v>0</v>
      </c>
      <c r="AS144" s="796">
        <f t="shared" si="67"/>
        <v>0</v>
      </c>
      <c r="AT144" s="796">
        <f t="shared" si="67"/>
        <v>0</v>
      </c>
      <c r="AU144" s="796">
        <f t="shared" si="67"/>
        <v>0</v>
      </c>
      <c r="AV144" s="796">
        <f t="shared" si="67"/>
        <v>0</v>
      </c>
      <c r="AW144" s="796">
        <f t="shared" si="67"/>
        <v>0</v>
      </c>
      <c r="AX144" s="796">
        <f t="shared" si="67"/>
        <v>0</v>
      </c>
      <c r="AY144" s="796">
        <f t="shared" si="67"/>
        <v>0</v>
      </c>
      <c r="AZ144" s="796">
        <f t="shared" si="67"/>
        <v>0</v>
      </c>
      <c r="BA144" s="796">
        <f t="shared" si="67"/>
        <v>0</v>
      </c>
      <c r="BB144" s="796">
        <f t="shared" si="67"/>
        <v>0</v>
      </c>
      <c r="BC144" s="796">
        <f t="shared" si="67"/>
        <v>0</v>
      </c>
      <c r="BD144" s="796">
        <f t="shared" si="67"/>
        <v>0</v>
      </c>
      <c r="BE144" s="796">
        <f t="shared" si="67"/>
        <v>0</v>
      </c>
      <c r="BF144" s="796">
        <f t="shared" si="67"/>
        <v>0</v>
      </c>
      <c r="BG144" s="796">
        <f t="shared" si="67"/>
        <v>0</v>
      </c>
      <c r="BH144" s="796">
        <f t="shared" si="67"/>
        <v>0</v>
      </c>
      <c r="BI144" s="796">
        <f t="shared" si="67"/>
        <v>0</v>
      </c>
      <c r="BJ144" s="796">
        <f t="shared" si="67"/>
        <v>0</v>
      </c>
      <c r="BK144" s="796">
        <f t="shared" si="67"/>
        <v>0</v>
      </c>
      <c r="BL144" s="796">
        <f t="shared" si="67"/>
        <v>0</v>
      </c>
      <c r="BM144" s="796">
        <f t="shared" si="67"/>
        <v>0</v>
      </c>
      <c r="BN144" s="796">
        <f t="shared" si="67"/>
        <v>0</v>
      </c>
      <c r="BO144" s="796">
        <f t="shared" si="67"/>
        <v>0</v>
      </c>
    </row>
    <row r="145" spans="2:67" ht="13.5" customHeight="1" collapsed="1">
      <c r="G145" s="856"/>
      <c r="H145" s="856"/>
      <c r="I145" s="856"/>
      <c r="J145" s="856"/>
      <c r="K145" s="856"/>
      <c r="L145" s="856"/>
      <c r="M145" s="856"/>
      <c r="N145" s="856"/>
      <c r="O145" s="856"/>
      <c r="P145" s="856"/>
      <c r="Q145" s="856"/>
      <c r="R145" s="856"/>
      <c r="S145" s="856"/>
      <c r="T145" s="856"/>
      <c r="U145" s="856"/>
      <c r="V145" s="856"/>
      <c r="W145" s="856"/>
      <c r="X145" s="856"/>
      <c r="Y145" s="856"/>
      <c r="Z145" s="856"/>
      <c r="AA145" s="856"/>
      <c r="AB145" s="856"/>
      <c r="AC145" s="856"/>
      <c r="AD145" s="856"/>
      <c r="AE145" s="856"/>
      <c r="AF145" s="856"/>
      <c r="AG145" s="856"/>
      <c r="AH145" s="856"/>
      <c r="AI145" s="856"/>
      <c r="AJ145" s="856"/>
      <c r="AK145" s="856"/>
      <c r="AL145" s="856"/>
      <c r="AM145" s="856"/>
      <c r="AN145" s="856"/>
      <c r="AO145" s="856"/>
      <c r="AP145" s="856"/>
      <c r="AQ145" s="856"/>
      <c r="AR145" s="856"/>
      <c r="AS145" s="856"/>
      <c r="AT145" s="856"/>
      <c r="AU145" s="856"/>
      <c r="AV145" s="856"/>
      <c r="AW145" s="856"/>
      <c r="AX145" s="856"/>
      <c r="AY145" s="856"/>
      <c r="AZ145" s="856"/>
      <c r="BA145" s="856"/>
      <c r="BB145" s="856"/>
      <c r="BC145" s="856"/>
      <c r="BD145" s="856"/>
      <c r="BE145" s="856"/>
      <c r="BF145" s="856"/>
      <c r="BG145" s="856"/>
      <c r="BH145" s="856"/>
      <c r="BI145" s="856"/>
      <c r="BJ145" s="856"/>
      <c r="BK145" s="856"/>
      <c r="BL145" s="856"/>
      <c r="BM145" s="856"/>
      <c r="BN145" s="856"/>
      <c r="BO145" s="856"/>
    </row>
    <row r="146" spans="2:67" ht="13.5" hidden="1" customHeight="1" outlineLevel="1" thickBot="1">
      <c r="B146" s="25" t="s">
        <v>10</v>
      </c>
      <c r="C146" s="853"/>
      <c r="D146" s="853"/>
      <c r="E146" s="854"/>
      <c r="F146" s="854"/>
      <c r="G146" s="150">
        <f t="shared" ref="G146:BO146" si="68">G$7</f>
        <v>1990</v>
      </c>
      <c r="H146" s="150">
        <f t="shared" si="68"/>
        <v>1991</v>
      </c>
      <c r="I146" s="150">
        <f t="shared" si="68"/>
        <v>1992</v>
      </c>
      <c r="J146" s="150">
        <f t="shared" si="68"/>
        <v>1993</v>
      </c>
      <c r="K146" s="150">
        <f t="shared" si="68"/>
        <v>1994</v>
      </c>
      <c r="L146" s="150">
        <f t="shared" si="68"/>
        <v>1995</v>
      </c>
      <c r="M146" s="150">
        <f t="shared" si="68"/>
        <v>1996</v>
      </c>
      <c r="N146" s="150">
        <f t="shared" si="68"/>
        <v>1997</v>
      </c>
      <c r="O146" s="150">
        <f t="shared" si="68"/>
        <v>1998</v>
      </c>
      <c r="P146" s="150">
        <f t="shared" si="68"/>
        <v>1999</v>
      </c>
      <c r="Q146" s="150">
        <f t="shared" si="68"/>
        <v>2000</v>
      </c>
      <c r="R146" s="150">
        <f t="shared" si="68"/>
        <v>2001</v>
      </c>
      <c r="S146" s="150">
        <f t="shared" si="68"/>
        <v>2002</v>
      </c>
      <c r="T146" s="150">
        <f t="shared" si="68"/>
        <v>2003</v>
      </c>
      <c r="U146" s="150">
        <f t="shared" si="68"/>
        <v>2004</v>
      </c>
      <c r="V146" s="150">
        <f t="shared" si="68"/>
        <v>2005</v>
      </c>
      <c r="W146" s="150">
        <f t="shared" si="68"/>
        <v>2006</v>
      </c>
      <c r="X146" s="150">
        <f t="shared" si="68"/>
        <v>2007</v>
      </c>
      <c r="Y146" s="150">
        <f t="shared" si="68"/>
        <v>2008</v>
      </c>
      <c r="Z146" s="150">
        <f t="shared" si="68"/>
        <v>2009</v>
      </c>
      <c r="AA146" s="150">
        <f t="shared" si="68"/>
        <v>2010</v>
      </c>
      <c r="AB146" s="150">
        <f t="shared" si="68"/>
        <v>2011</v>
      </c>
      <c r="AC146" s="150">
        <f t="shared" si="68"/>
        <v>2012</v>
      </c>
      <c r="AD146" s="150">
        <f t="shared" si="68"/>
        <v>2013</v>
      </c>
      <c r="AE146" s="150">
        <f t="shared" si="68"/>
        <v>2014</v>
      </c>
      <c r="AF146" s="150">
        <f t="shared" si="68"/>
        <v>2015</v>
      </c>
      <c r="AG146" s="150">
        <f t="shared" si="68"/>
        <v>2016</v>
      </c>
      <c r="AH146" s="150">
        <f t="shared" si="68"/>
        <v>2017</v>
      </c>
      <c r="AI146" s="150">
        <f t="shared" si="68"/>
        <v>2018</v>
      </c>
      <c r="AJ146" s="150">
        <f t="shared" si="68"/>
        <v>2019</v>
      </c>
      <c r="AK146" s="150">
        <f t="shared" si="68"/>
        <v>2020</v>
      </c>
      <c r="AL146" s="150">
        <f t="shared" si="68"/>
        <v>2021</v>
      </c>
      <c r="AM146" s="150">
        <f t="shared" si="68"/>
        <v>2022</v>
      </c>
      <c r="AN146" s="150">
        <f t="shared" si="68"/>
        <v>2023</v>
      </c>
      <c r="AO146" s="150">
        <f t="shared" si="68"/>
        <v>2024</v>
      </c>
      <c r="AP146" s="150">
        <f t="shared" si="68"/>
        <v>2025</v>
      </c>
      <c r="AQ146" s="150">
        <f t="shared" si="68"/>
        <v>2026</v>
      </c>
      <c r="AR146" s="150">
        <f t="shared" si="68"/>
        <v>2027</v>
      </c>
      <c r="AS146" s="150">
        <f t="shared" si="68"/>
        <v>2028</v>
      </c>
      <c r="AT146" s="150">
        <f t="shared" si="68"/>
        <v>2029</v>
      </c>
      <c r="AU146" s="150">
        <f t="shared" si="68"/>
        <v>2030</v>
      </c>
      <c r="AV146" s="150">
        <f t="shared" si="68"/>
        <v>2031</v>
      </c>
      <c r="AW146" s="150">
        <f t="shared" si="68"/>
        <v>2032</v>
      </c>
      <c r="AX146" s="150">
        <f t="shared" si="68"/>
        <v>2033</v>
      </c>
      <c r="AY146" s="150">
        <f t="shared" si="68"/>
        <v>2034</v>
      </c>
      <c r="AZ146" s="150">
        <f t="shared" si="68"/>
        <v>2035</v>
      </c>
      <c r="BA146" s="150">
        <f t="shared" si="68"/>
        <v>2036</v>
      </c>
      <c r="BB146" s="150">
        <f t="shared" si="68"/>
        <v>2037</v>
      </c>
      <c r="BC146" s="150">
        <f t="shared" si="68"/>
        <v>2038</v>
      </c>
      <c r="BD146" s="150">
        <f t="shared" si="68"/>
        <v>2039</v>
      </c>
      <c r="BE146" s="150">
        <f t="shared" si="68"/>
        <v>2040</v>
      </c>
      <c r="BF146" s="150">
        <f t="shared" si="68"/>
        <v>2041</v>
      </c>
      <c r="BG146" s="150">
        <f t="shared" si="68"/>
        <v>2042</v>
      </c>
      <c r="BH146" s="150">
        <f t="shared" si="68"/>
        <v>2043</v>
      </c>
      <c r="BI146" s="150">
        <f t="shared" si="68"/>
        <v>2044</v>
      </c>
      <c r="BJ146" s="150">
        <f t="shared" si="68"/>
        <v>2045</v>
      </c>
      <c r="BK146" s="150">
        <f t="shared" si="68"/>
        <v>2046</v>
      </c>
      <c r="BL146" s="150">
        <f t="shared" si="68"/>
        <v>2047</v>
      </c>
      <c r="BM146" s="150">
        <f t="shared" si="68"/>
        <v>2048</v>
      </c>
      <c r="BN146" s="150">
        <f t="shared" si="68"/>
        <v>2049</v>
      </c>
      <c r="BO146" s="150">
        <f t="shared" si="68"/>
        <v>2050</v>
      </c>
    </row>
    <row r="147" spans="2:67" ht="13.5" hidden="1" customHeight="1" outlineLevel="1">
      <c r="B147" s="772">
        <f>B144+1</f>
        <v>40</v>
      </c>
      <c r="C147" s="941" t="s">
        <v>1153</v>
      </c>
      <c r="D147" s="943"/>
      <c r="E147" s="942" t="s">
        <v>658</v>
      </c>
      <c r="F147" s="857"/>
      <c r="G147" s="988">
        <f>IF(OR(G388="",G415=""),"",G388+G415)</f>
        <v>0</v>
      </c>
      <c r="H147" s="988">
        <f t="shared" ref="H147:BO147" si="69">IF(OR(H388="",H415=""),"",H388+H415)</f>
        <v>0</v>
      </c>
      <c r="I147" s="988">
        <f t="shared" si="69"/>
        <v>0</v>
      </c>
      <c r="J147" s="988">
        <f t="shared" si="69"/>
        <v>0</v>
      </c>
      <c r="K147" s="988">
        <f t="shared" si="69"/>
        <v>0</v>
      </c>
      <c r="L147" s="988">
        <f t="shared" si="69"/>
        <v>0</v>
      </c>
      <c r="M147" s="988">
        <f t="shared" si="69"/>
        <v>0</v>
      </c>
      <c r="N147" s="988">
        <f t="shared" si="69"/>
        <v>0</v>
      </c>
      <c r="O147" s="988">
        <f t="shared" si="69"/>
        <v>0</v>
      </c>
      <c r="P147" s="988">
        <f t="shared" si="69"/>
        <v>0</v>
      </c>
      <c r="Q147" s="988">
        <f t="shared" si="69"/>
        <v>0</v>
      </c>
      <c r="R147" s="988">
        <f t="shared" si="69"/>
        <v>0</v>
      </c>
      <c r="S147" s="988">
        <f t="shared" si="69"/>
        <v>0</v>
      </c>
      <c r="T147" s="988">
        <f t="shared" si="69"/>
        <v>0</v>
      </c>
      <c r="U147" s="988">
        <f t="shared" si="69"/>
        <v>0</v>
      </c>
      <c r="V147" s="988">
        <f t="shared" si="69"/>
        <v>0</v>
      </c>
      <c r="W147" s="988">
        <f t="shared" si="69"/>
        <v>0</v>
      </c>
      <c r="X147" s="988">
        <f t="shared" si="69"/>
        <v>0</v>
      </c>
      <c r="Y147" s="988">
        <f t="shared" si="69"/>
        <v>0</v>
      </c>
      <c r="Z147" s="988">
        <f t="shared" si="69"/>
        <v>0</v>
      </c>
      <c r="AA147" s="988">
        <f t="shared" si="69"/>
        <v>0</v>
      </c>
      <c r="AB147" s="988">
        <f t="shared" si="69"/>
        <v>0</v>
      </c>
      <c r="AC147" s="988">
        <f t="shared" si="69"/>
        <v>0</v>
      </c>
      <c r="AD147" s="988">
        <f t="shared" si="69"/>
        <v>0</v>
      </c>
      <c r="AE147" s="988">
        <f t="shared" si="69"/>
        <v>0</v>
      </c>
      <c r="AF147" s="988">
        <f t="shared" si="69"/>
        <v>0</v>
      </c>
      <c r="AG147" s="988">
        <f t="shared" si="69"/>
        <v>0</v>
      </c>
      <c r="AH147" s="988">
        <f t="shared" si="69"/>
        <v>0</v>
      </c>
      <c r="AI147" s="988">
        <f t="shared" si="69"/>
        <v>0</v>
      </c>
      <c r="AJ147" s="988">
        <f t="shared" si="69"/>
        <v>0</v>
      </c>
      <c r="AK147" s="988">
        <f t="shared" si="69"/>
        <v>0</v>
      </c>
      <c r="AL147" s="988">
        <f t="shared" si="69"/>
        <v>0</v>
      </c>
      <c r="AM147" s="988">
        <f t="shared" si="69"/>
        <v>0</v>
      </c>
      <c r="AN147" s="988">
        <f t="shared" si="69"/>
        <v>0</v>
      </c>
      <c r="AO147" s="988">
        <f t="shared" si="69"/>
        <v>0</v>
      </c>
      <c r="AP147" s="988">
        <f t="shared" si="69"/>
        <v>0</v>
      </c>
      <c r="AQ147" s="988">
        <f t="shared" si="69"/>
        <v>0</v>
      </c>
      <c r="AR147" s="988">
        <f t="shared" si="69"/>
        <v>0</v>
      </c>
      <c r="AS147" s="988">
        <f t="shared" si="69"/>
        <v>0</v>
      </c>
      <c r="AT147" s="988">
        <f t="shared" si="69"/>
        <v>0</v>
      </c>
      <c r="AU147" s="988">
        <f t="shared" si="69"/>
        <v>0</v>
      </c>
      <c r="AV147" s="988">
        <f t="shared" si="69"/>
        <v>0</v>
      </c>
      <c r="AW147" s="988">
        <f t="shared" si="69"/>
        <v>0</v>
      </c>
      <c r="AX147" s="988">
        <f t="shared" si="69"/>
        <v>0</v>
      </c>
      <c r="AY147" s="988">
        <f t="shared" si="69"/>
        <v>0</v>
      </c>
      <c r="AZ147" s="988">
        <f t="shared" si="69"/>
        <v>0</v>
      </c>
      <c r="BA147" s="988">
        <f t="shared" si="69"/>
        <v>0</v>
      </c>
      <c r="BB147" s="988">
        <f t="shared" si="69"/>
        <v>0</v>
      </c>
      <c r="BC147" s="988">
        <f t="shared" si="69"/>
        <v>0</v>
      </c>
      <c r="BD147" s="988">
        <f t="shared" si="69"/>
        <v>0</v>
      </c>
      <c r="BE147" s="988">
        <f t="shared" si="69"/>
        <v>0</v>
      </c>
      <c r="BF147" s="988">
        <f t="shared" si="69"/>
        <v>0</v>
      </c>
      <c r="BG147" s="988">
        <f t="shared" si="69"/>
        <v>0</v>
      </c>
      <c r="BH147" s="988">
        <f t="shared" si="69"/>
        <v>0</v>
      </c>
      <c r="BI147" s="988">
        <f t="shared" si="69"/>
        <v>0</v>
      </c>
      <c r="BJ147" s="988">
        <f t="shared" si="69"/>
        <v>0</v>
      </c>
      <c r="BK147" s="988">
        <f t="shared" si="69"/>
        <v>0</v>
      </c>
      <c r="BL147" s="988">
        <f t="shared" si="69"/>
        <v>0</v>
      </c>
      <c r="BM147" s="988">
        <f t="shared" si="69"/>
        <v>0</v>
      </c>
      <c r="BN147" s="988">
        <f t="shared" si="69"/>
        <v>0</v>
      </c>
      <c r="BO147" s="988">
        <f t="shared" si="69"/>
        <v>0</v>
      </c>
    </row>
    <row r="148" spans="2:67" ht="13.5" hidden="1" customHeight="1" outlineLevel="1">
      <c r="B148" s="772">
        <f>B147+1</f>
        <v>41</v>
      </c>
      <c r="C148" s="674" t="s">
        <v>1154</v>
      </c>
      <c r="D148" s="673"/>
      <c r="E148" s="942" t="s">
        <v>658</v>
      </c>
      <c r="F148" s="736"/>
      <c r="G148" s="796">
        <f>IF(OR(G396="",G422=""),"",G396+G422)</f>
        <v>0</v>
      </c>
      <c r="H148" s="796">
        <f t="shared" ref="H148:BO148" si="70">IF(OR(H396="",H422=""),"",H396+H422)</f>
        <v>0</v>
      </c>
      <c r="I148" s="796">
        <f t="shared" si="70"/>
        <v>0</v>
      </c>
      <c r="J148" s="796">
        <f t="shared" si="70"/>
        <v>0</v>
      </c>
      <c r="K148" s="796">
        <f t="shared" si="70"/>
        <v>0</v>
      </c>
      <c r="L148" s="796">
        <f t="shared" si="70"/>
        <v>0</v>
      </c>
      <c r="M148" s="796">
        <f t="shared" si="70"/>
        <v>0</v>
      </c>
      <c r="N148" s="796">
        <f t="shared" si="70"/>
        <v>0</v>
      </c>
      <c r="O148" s="796">
        <f t="shared" si="70"/>
        <v>0</v>
      </c>
      <c r="P148" s="796">
        <f t="shared" si="70"/>
        <v>0</v>
      </c>
      <c r="Q148" s="796">
        <f t="shared" si="70"/>
        <v>0</v>
      </c>
      <c r="R148" s="796">
        <f t="shared" si="70"/>
        <v>0</v>
      </c>
      <c r="S148" s="796">
        <f t="shared" si="70"/>
        <v>0</v>
      </c>
      <c r="T148" s="796">
        <f t="shared" si="70"/>
        <v>0</v>
      </c>
      <c r="U148" s="796">
        <f t="shared" si="70"/>
        <v>0</v>
      </c>
      <c r="V148" s="796">
        <f t="shared" si="70"/>
        <v>0</v>
      </c>
      <c r="W148" s="796">
        <f t="shared" si="70"/>
        <v>0</v>
      </c>
      <c r="X148" s="796">
        <f t="shared" si="70"/>
        <v>0</v>
      </c>
      <c r="Y148" s="796">
        <f t="shared" si="70"/>
        <v>0</v>
      </c>
      <c r="Z148" s="796">
        <f t="shared" si="70"/>
        <v>0</v>
      </c>
      <c r="AA148" s="796">
        <f t="shared" si="70"/>
        <v>0</v>
      </c>
      <c r="AB148" s="796">
        <f t="shared" si="70"/>
        <v>0</v>
      </c>
      <c r="AC148" s="796">
        <f t="shared" si="70"/>
        <v>0</v>
      </c>
      <c r="AD148" s="796">
        <f t="shared" si="70"/>
        <v>0</v>
      </c>
      <c r="AE148" s="796">
        <f t="shared" si="70"/>
        <v>0</v>
      </c>
      <c r="AF148" s="796">
        <f t="shared" si="70"/>
        <v>0</v>
      </c>
      <c r="AG148" s="796">
        <f t="shared" si="70"/>
        <v>0</v>
      </c>
      <c r="AH148" s="796">
        <f t="shared" si="70"/>
        <v>0</v>
      </c>
      <c r="AI148" s="796">
        <f t="shared" si="70"/>
        <v>0</v>
      </c>
      <c r="AJ148" s="796">
        <f t="shared" si="70"/>
        <v>0</v>
      </c>
      <c r="AK148" s="796">
        <f t="shared" si="70"/>
        <v>0</v>
      </c>
      <c r="AL148" s="796">
        <f t="shared" si="70"/>
        <v>0</v>
      </c>
      <c r="AM148" s="796">
        <f t="shared" si="70"/>
        <v>0</v>
      </c>
      <c r="AN148" s="796">
        <f t="shared" si="70"/>
        <v>0</v>
      </c>
      <c r="AO148" s="796">
        <f t="shared" si="70"/>
        <v>0</v>
      </c>
      <c r="AP148" s="796">
        <f t="shared" si="70"/>
        <v>0</v>
      </c>
      <c r="AQ148" s="796">
        <f t="shared" si="70"/>
        <v>0</v>
      </c>
      <c r="AR148" s="796">
        <f t="shared" si="70"/>
        <v>0</v>
      </c>
      <c r="AS148" s="796">
        <f t="shared" si="70"/>
        <v>0</v>
      </c>
      <c r="AT148" s="796">
        <f t="shared" si="70"/>
        <v>0</v>
      </c>
      <c r="AU148" s="796">
        <f t="shared" si="70"/>
        <v>0</v>
      </c>
      <c r="AV148" s="796">
        <f t="shared" si="70"/>
        <v>0</v>
      </c>
      <c r="AW148" s="796">
        <f t="shared" si="70"/>
        <v>0</v>
      </c>
      <c r="AX148" s="796">
        <f t="shared" si="70"/>
        <v>0</v>
      </c>
      <c r="AY148" s="796">
        <f t="shared" si="70"/>
        <v>0</v>
      </c>
      <c r="AZ148" s="796">
        <f t="shared" si="70"/>
        <v>0</v>
      </c>
      <c r="BA148" s="796">
        <f t="shared" si="70"/>
        <v>0</v>
      </c>
      <c r="BB148" s="796">
        <f t="shared" si="70"/>
        <v>0</v>
      </c>
      <c r="BC148" s="796">
        <f t="shared" si="70"/>
        <v>0</v>
      </c>
      <c r="BD148" s="796">
        <f t="shared" si="70"/>
        <v>0</v>
      </c>
      <c r="BE148" s="796">
        <f t="shared" si="70"/>
        <v>0</v>
      </c>
      <c r="BF148" s="796">
        <f t="shared" si="70"/>
        <v>0</v>
      </c>
      <c r="BG148" s="796">
        <f t="shared" si="70"/>
        <v>0</v>
      </c>
      <c r="BH148" s="796">
        <f t="shared" si="70"/>
        <v>0</v>
      </c>
      <c r="BI148" s="796">
        <f t="shared" si="70"/>
        <v>0</v>
      </c>
      <c r="BJ148" s="796">
        <f t="shared" si="70"/>
        <v>0</v>
      </c>
      <c r="BK148" s="796">
        <f t="shared" si="70"/>
        <v>0</v>
      </c>
      <c r="BL148" s="796">
        <f t="shared" si="70"/>
        <v>0</v>
      </c>
      <c r="BM148" s="796">
        <f t="shared" si="70"/>
        <v>0</v>
      </c>
      <c r="BN148" s="796">
        <f t="shared" si="70"/>
        <v>0</v>
      </c>
      <c r="BO148" s="796">
        <f t="shared" si="70"/>
        <v>0</v>
      </c>
    </row>
    <row r="149" spans="2:67" ht="13.5" hidden="1" customHeight="1" outlineLevel="1">
      <c r="B149" s="772">
        <v>43</v>
      </c>
      <c r="C149" s="674" t="s">
        <v>1155</v>
      </c>
      <c r="D149" s="673"/>
      <c r="E149" s="942" t="s">
        <v>658</v>
      </c>
      <c r="F149" s="736"/>
      <c r="G149" s="976">
        <f t="shared" ref="G149:AF149" si="71">IF(COUNTBLANK(G147:G148)=2,"",SUM(G147:G148))</f>
        <v>0</v>
      </c>
      <c r="H149" s="976">
        <f t="shared" si="71"/>
        <v>0</v>
      </c>
      <c r="I149" s="976">
        <f t="shared" si="71"/>
        <v>0</v>
      </c>
      <c r="J149" s="976">
        <f t="shared" si="71"/>
        <v>0</v>
      </c>
      <c r="K149" s="976">
        <f t="shared" si="71"/>
        <v>0</v>
      </c>
      <c r="L149" s="976">
        <f t="shared" si="71"/>
        <v>0</v>
      </c>
      <c r="M149" s="976">
        <f t="shared" si="71"/>
        <v>0</v>
      </c>
      <c r="N149" s="976">
        <f t="shared" si="71"/>
        <v>0</v>
      </c>
      <c r="O149" s="976">
        <f t="shared" si="71"/>
        <v>0</v>
      </c>
      <c r="P149" s="976">
        <f t="shared" si="71"/>
        <v>0</v>
      </c>
      <c r="Q149" s="976">
        <f t="shared" si="71"/>
        <v>0</v>
      </c>
      <c r="R149" s="976">
        <f t="shared" si="71"/>
        <v>0</v>
      </c>
      <c r="S149" s="976">
        <f t="shared" si="71"/>
        <v>0</v>
      </c>
      <c r="T149" s="976">
        <f t="shared" si="71"/>
        <v>0</v>
      </c>
      <c r="U149" s="976">
        <f t="shared" si="71"/>
        <v>0</v>
      </c>
      <c r="V149" s="976">
        <f t="shared" si="71"/>
        <v>0</v>
      </c>
      <c r="W149" s="976">
        <f t="shared" si="71"/>
        <v>0</v>
      </c>
      <c r="X149" s="976">
        <f t="shared" si="71"/>
        <v>0</v>
      </c>
      <c r="Y149" s="976">
        <f t="shared" si="71"/>
        <v>0</v>
      </c>
      <c r="Z149" s="976">
        <f t="shared" si="71"/>
        <v>0</v>
      </c>
      <c r="AA149" s="976">
        <f t="shared" si="71"/>
        <v>0</v>
      </c>
      <c r="AB149" s="976">
        <f t="shared" si="71"/>
        <v>0</v>
      </c>
      <c r="AC149" s="976">
        <f t="shared" si="71"/>
        <v>0</v>
      </c>
      <c r="AD149" s="976">
        <f t="shared" si="71"/>
        <v>0</v>
      </c>
      <c r="AE149" s="976">
        <f t="shared" si="71"/>
        <v>0</v>
      </c>
      <c r="AF149" s="976">
        <f t="shared" si="71"/>
        <v>0</v>
      </c>
      <c r="AG149" s="976">
        <f t="shared" ref="AG149:BO149" si="72">IF(COUNTBLANK(AG147:AG148)=2,"",SUM(AG147:AG148))</f>
        <v>0</v>
      </c>
      <c r="AH149" s="976">
        <f t="shared" si="72"/>
        <v>0</v>
      </c>
      <c r="AI149" s="976">
        <f t="shared" si="72"/>
        <v>0</v>
      </c>
      <c r="AJ149" s="976">
        <f t="shared" si="72"/>
        <v>0</v>
      </c>
      <c r="AK149" s="976">
        <f t="shared" si="72"/>
        <v>0</v>
      </c>
      <c r="AL149" s="976">
        <f t="shared" si="72"/>
        <v>0</v>
      </c>
      <c r="AM149" s="976">
        <f t="shared" si="72"/>
        <v>0</v>
      </c>
      <c r="AN149" s="976">
        <f t="shared" si="72"/>
        <v>0</v>
      </c>
      <c r="AO149" s="976">
        <f t="shared" si="72"/>
        <v>0</v>
      </c>
      <c r="AP149" s="976">
        <f t="shared" si="72"/>
        <v>0</v>
      </c>
      <c r="AQ149" s="976">
        <f t="shared" si="72"/>
        <v>0</v>
      </c>
      <c r="AR149" s="976">
        <f t="shared" si="72"/>
        <v>0</v>
      </c>
      <c r="AS149" s="976">
        <f t="shared" si="72"/>
        <v>0</v>
      </c>
      <c r="AT149" s="976">
        <f t="shared" si="72"/>
        <v>0</v>
      </c>
      <c r="AU149" s="976">
        <f t="shared" si="72"/>
        <v>0</v>
      </c>
      <c r="AV149" s="976">
        <f t="shared" si="72"/>
        <v>0</v>
      </c>
      <c r="AW149" s="976">
        <f t="shared" si="72"/>
        <v>0</v>
      </c>
      <c r="AX149" s="976">
        <f t="shared" si="72"/>
        <v>0</v>
      </c>
      <c r="AY149" s="976">
        <f t="shared" si="72"/>
        <v>0</v>
      </c>
      <c r="AZ149" s="976">
        <f t="shared" si="72"/>
        <v>0</v>
      </c>
      <c r="BA149" s="976">
        <f t="shared" si="72"/>
        <v>0</v>
      </c>
      <c r="BB149" s="976">
        <f t="shared" si="72"/>
        <v>0</v>
      </c>
      <c r="BC149" s="976">
        <f t="shared" si="72"/>
        <v>0</v>
      </c>
      <c r="BD149" s="976">
        <f t="shared" si="72"/>
        <v>0</v>
      </c>
      <c r="BE149" s="976">
        <f t="shared" si="72"/>
        <v>0</v>
      </c>
      <c r="BF149" s="976">
        <f t="shared" si="72"/>
        <v>0</v>
      </c>
      <c r="BG149" s="976">
        <f t="shared" si="72"/>
        <v>0</v>
      </c>
      <c r="BH149" s="976">
        <f t="shared" si="72"/>
        <v>0</v>
      </c>
      <c r="BI149" s="976">
        <f t="shared" si="72"/>
        <v>0</v>
      </c>
      <c r="BJ149" s="976">
        <f t="shared" si="72"/>
        <v>0</v>
      </c>
      <c r="BK149" s="976">
        <f t="shared" si="72"/>
        <v>0</v>
      </c>
      <c r="BL149" s="976">
        <f t="shared" si="72"/>
        <v>0</v>
      </c>
      <c r="BM149" s="976">
        <f t="shared" si="72"/>
        <v>0</v>
      </c>
      <c r="BN149" s="976">
        <f t="shared" si="72"/>
        <v>0</v>
      </c>
      <c r="BO149" s="976">
        <f t="shared" si="72"/>
        <v>0</v>
      </c>
    </row>
    <row r="150" spans="2:67" ht="13.5" customHeight="1" collapsed="1" thickBot="1">
      <c r="G150" s="856"/>
      <c r="H150" s="856"/>
      <c r="I150" s="856"/>
      <c r="J150" s="856"/>
      <c r="K150" s="856"/>
      <c r="L150" s="856"/>
      <c r="M150" s="856"/>
      <c r="N150" s="856"/>
      <c r="O150" s="856"/>
      <c r="P150" s="856"/>
      <c r="Q150" s="856"/>
      <c r="R150" s="856"/>
      <c r="S150" s="856"/>
      <c r="T150" s="856"/>
      <c r="U150" s="856"/>
      <c r="V150" s="856"/>
      <c r="W150" s="856"/>
      <c r="X150" s="856"/>
      <c r="Y150" s="856"/>
      <c r="Z150" s="856"/>
      <c r="AA150" s="856"/>
      <c r="AB150" s="856"/>
      <c r="AC150" s="856"/>
      <c r="AD150" s="856"/>
      <c r="AE150" s="856"/>
      <c r="AF150" s="856"/>
      <c r="AG150" s="856"/>
      <c r="AH150" s="856"/>
      <c r="AI150" s="856"/>
      <c r="AJ150" s="856"/>
      <c r="AK150" s="856"/>
      <c r="AL150" s="856"/>
      <c r="AM150" s="856"/>
      <c r="AN150" s="856"/>
      <c r="AO150" s="856"/>
      <c r="AP150" s="856"/>
      <c r="AQ150" s="856"/>
      <c r="AR150" s="856"/>
      <c r="AS150" s="856"/>
      <c r="AT150" s="856"/>
      <c r="AU150" s="856"/>
      <c r="AV150" s="856"/>
      <c r="AW150" s="856"/>
      <c r="AX150" s="856"/>
      <c r="AY150" s="856"/>
      <c r="AZ150" s="856"/>
      <c r="BA150" s="856"/>
      <c r="BB150" s="856"/>
      <c r="BC150" s="856"/>
      <c r="BD150" s="856"/>
      <c r="BE150" s="856"/>
      <c r="BF150" s="856"/>
      <c r="BG150" s="856"/>
      <c r="BH150" s="856"/>
      <c r="BI150" s="856"/>
      <c r="BJ150" s="856"/>
      <c r="BK150" s="856"/>
      <c r="BL150" s="856"/>
      <c r="BM150" s="856"/>
      <c r="BN150" s="856"/>
      <c r="BO150" s="856"/>
    </row>
    <row r="151" spans="2:67" ht="13.5" customHeight="1" thickBot="1">
      <c r="B151" s="25" t="s">
        <v>281</v>
      </c>
      <c r="C151" s="853"/>
      <c r="D151" s="853"/>
      <c r="E151" s="854"/>
      <c r="F151" s="854"/>
      <c r="G151" s="150">
        <f t="shared" ref="G151:BO151" si="73">G$7</f>
        <v>1990</v>
      </c>
      <c r="H151" s="150">
        <f t="shared" si="73"/>
        <v>1991</v>
      </c>
      <c r="I151" s="150">
        <f t="shared" si="73"/>
        <v>1992</v>
      </c>
      <c r="J151" s="150">
        <f t="shared" si="73"/>
        <v>1993</v>
      </c>
      <c r="K151" s="150">
        <f t="shared" si="73"/>
        <v>1994</v>
      </c>
      <c r="L151" s="150">
        <f t="shared" si="73"/>
        <v>1995</v>
      </c>
      <c r="M151" s="150">
        <f t="shared" si="73"/>
        <v>1996</v>
      </c>
      <c r="N151" s="150">
        <f t="shared" si="73"/>
        <v>1997</v>
      </c>
      <c r="O151" s="150">
        <f t="shared" si="73"/>
        <v>1998</v>
      </c>
      <c r="P151" s="150">
        <f t="shared" si="73"/>
        <v>1999</v>
      </c>
      <c r="Q151" s="150">
        <f t="shared" si="73"/>
        <v>2000</v>
      </c>
      <c r="R151" s="150">
        <f t="shared" si="73"/>
        <v>2001</v>
      </c>
      <c r="S151" s="150">
        <f t="shared" si="73"/>
        <v>2002</v>
      </c>
      <c r="T151" s="150">
        <f t="shared" si="73"/>
        <v>2003</v>
      </c>
      <c r="U151" s="150">
        <f t="shared" si="73"/>
        <v>2004</v>
      </c>
      <c r="V151" s="150">
        <f t="shared" si="73"/>
        <v>2005</v>
      </c>
      <c r="W151" s="150">
        <f t="shared" si="73"/>
        <v>2006</v>
      </c>
      <c r="X151" s="150">
        <f t="shared" si="73"/>
        <v>2007</v>
      </c>
      <c r="Y151" s="150">
        <f t="shared" si="73"/>
        <v>2008</v>
      </c>
      <c r="Z151" s="150">
        <f t="shared" si="73"/>
        <v>2009</v>
      </c>
      <c r="AA151" s="150">
        <f t="shared" si="73"/>
        <v>2010</v>
      </c>
      <c r="AB151" s="150">
        <f t="shared" si="73"/>
        <v>2011</v>
      </c>
      <c r="AC151" s="150">
        <f t="shared" si="73"/>
        <v>2012</v>
      </c>
      <c r="AD151" s="150">
        <f t="shared" si="73"/>
        <v>2013</v>
      </c>
      <c r="AE151" s="150">
        <f t="shared" si="73"/>
        <v>2014</v>
      </c>
      <c r="AF151" s="150">
        <f t="shared" si="73"/>
        <v>2015</v>
      </c>
      <c r="AG151" s="150">
        <f t="shared" si="73"/>
        <v>2016</v>
      </c>
      <c r="AH151" s="150">
        <f t="shared" si="73"/>
        <v>2017</v>
      </c>
      <c r="AI151" s="150">
        <f t="shared" si="73"/>
        <v>2018</v>
      </c>
      <c r="AJ151" s="150">
        <f t="shared" si="73"/>
        <v>2019</v>
      </c>
      <c r="AK151" s="150">
        <f t="shared" si="73"/>
        <v>2020</v>
      </c>
      <c r="AL151" s="150">
        <f t="shared" si="73"/>
        <v>2021</v>
      </c>
      <c r="AM151" s="150">
        <f t="shared" si="73"/>
        <v>2022</v>
      </c>
      <c r="AN151" s="150">
        <f t="shared" si="73"/>
        <v>2023</v>
      </c>
      <c r="AO151" s="150">
        <f t="shared" si="73"/>
        <v>2024</v>
      </c>
      <c r="AP151" s="150">
        <f t="shared" si="73"/>
        <v>2025</v>
      </c>
      <c r="AQ151" s="150">
        <f t="shared" si="73"/>
        <v>2026</v>
      </c>
      <c r="AR151" s="150">
        <f t="shared" si="73"/>
        <v>2027</v>
      </c>
      <c r="AS151" s="150">
        <f t="shared" si="73"/>
        <v>2028</v>
      </c>
      <c r="AT151" s="150">
        <f t="shared" si="73"/>
        <v>2029</v>
      </c>
      <c r="AU151" s="150">
        <f t="shared" si="73"/>
        <v>2030</v>
      </c>
      <c r="AV151" s="150">
        <f t="shared" si="73"/>
        <v>2031</v>
      </c>
      <c r="AW151" s="150">
        <f t="shared" si="73"/>
        <v>2032</v>
      </c>
      <c r="AX151" s="150">
        <f t="shared" si="73"/>
        <v>2033</v>
      </c>
      <c r="AY151" s="150">
        <f t="shared" si="73"/>
        <v>2034</v>
      </c>
      <c r="AZ151" s="150">
        <f t="shared" si="73"/>
        <v>2035</v>
      </c>
      <c r="BA151" s="150">
        <f t="shared" si="73"/>
        <v>2036</v>
      </c>
      <c r="BB151" s="150">
        <f t="shared" si="73"/>
        <v>2037</v>
      </c>
      <c r="BC151" s="150">
        <f t="shared" si="73"/>
        <v>2038</v>
      </c>
      <c r="BD151" s="150">
        <f t="shared" si="73"/>
        <v>2039</v>
      </c>
      <c r="BE151" s="150">
        <f t="shared" si="73"/>
        <v>2040</v>
      </c>
      <c r="BF151" s="150">
        <f t="shared" si="73"/>
        <v>2041</v>
      </c>
      <c r="BG151" s="150">
        <f t="shared" si="73"/>
        <v>2042</v>
      </c>
      <c r="BH151" s="150">
        <f t="shared" si="73"/>
        <v>2043</v>
      </c>
      <c r="BI151" s="150">
        <f t="shared" si="73"/>
        <v>2044</v>
      </c>
      <c r="BJ151" s="150">
        <f t="shared" si="73"/>
        <v>2045</v>
      </c>
      <c r="BK151" s="150">
        <f t="shared" si="73"/>
        <v>2046</v>
      </c>
      <c r="BL151" s="150">
        <f t="shared" si="73"/>
        <v>2047</v>
      </c>
      <c r="BM151" s="150">
        <f t="shared" si="73"/>
        <v>2048</v>
      </c>
      <c r="BN151" s="150">
        <f t="shared" si="73"/>
        <v>2049</v>
      </c>
      <c r="BO151" s="150">
        <f t="shared" si="73"/>
        <v>2050</v>
      </c>
    </row>
    <row r="152" spans="2:67" ht="13.5" customHeight="1">
      <c r="B152" s="772">
        <v>44</v>
      </c>
      <c r="C152" s="31" t="s">
        <v>327</v>
      </c>
      <c r="D152" s="671"/>
      <c r="E152" s="942" t="s">
        <v>200</v>
      </c>
      <c r="F152" s="857"/>
      <c r="G152" s="989">
        <f>G538</f>
        <v>0</v>
      </c>
      <c r="H152" s="989">
        <f t="shared" ref="H152:BO152" si="74">H538</f>
        <v>0</v>
      </c>
      <c r="I152" s="989">
        <f t="shared" si="74"/>
        <v>0</v>
      </c>
      <c r="J152" s="989">
        <f t="shared" si="74"/>
        <v>0</v>
      </c>
      <c r="K152" s="989">
        <f t="shared" si="74"/>
        <v>0</v>
      </c>
      <c r="L152" s="989">
        <f t="shared" si="74"/>
        <v>0</v>
      </c>
      <c r="M152" s="989">
        <f t="shared" si="74"/>
        <v>0</v>
      </c>
      <c r="N152" s="989">
        <f t="shared" si="74"/>
        <v>0</v>
      </c>
      <c r="O152" s="989">
        <f t="shared" si="74"/>
        <v>0</v>
      </c>
      <c r="P152" s="989">
        <f t="shared" si="74"/>
        <v>0</v>
      </c>
      <c r="Q152" s="989">
        <f t="shared" si="74"/>
        <v>0</v>
      </c>
      <c r="R152" s="989">
        <f t="shared" si="74"/>
        <v>0</v>
      </c>
      <c r="S152" s="989">
        <f t="shared" si="74"/>
        <v>0</v>
      </c>
      <c r="T152" s="989">
        <f t="shared" si="74"/>
        <v>0</v>
      </c>
      <c r="U152" s="989">
        <f t="shared" si="74"/>
        <v>0</v>
      </c>
      <c r="V152" s="989">
        <f t="shared" si="74"/>
        <v>0</v>
      </c>
      <c r="W152" s="989">
        <f t="shared" si="74"/>
        <v>0</v>
      </c>
      <c r="X152" s="989">
        <f t="shared" si="74"/>
        <v>0</v>
      </c>
      <c r="Y152" s="989">
        <f t="shared" si="74"/>
        <v>0</v>
      </c>
      <c r="Z152" s="989">
        <f t="shared" si="74"/>
        <v>0</v>
      </c>
      <c r="AA152" s="989">
        <f t="shared" si="74"/>
        <v>0</v>
      </c>
      <c r="AB152" s="989">
        <f t="shared" si="74"/>
        <v>0</v>
      </c>
      <c r="AC152" s="989">
        <f t="shared" si="74"/>
        <v>0</v>
      </c>
      <c r="AD152" s="989">
        <f t="shared" si="74"/>
        <v>0</v>
      </c>
      <c r="AE152" s="989">
        <f t="shared" si="74"/>
        <v>0</v>
      </c>
      <c r="AF152" s="989">
        <f t="shared" si="74"/>
        <v>0</v>
      </c>
      <c r="AG152" s="989">
        <f t="shared" si="74"/>
        <v>0</v>
      </c>
      <c r="AH152" s="989">
        <f t="shared" si="74"/>
        <v>0</v>
      </c>
      <c r="AI152" s="989">
        <f t="shared" si="74"/>
        <v>0</v>
      </c>
      <c r="AJ152" s="989">
        <f t="shared" si="74"/>
        <v>0</v>
      </c>
      <c r="AK152" s="989">
        <f t="shared" si="74"/>
        <v>0</v>
      </c>
      <c r="AL152" s="989">
        <f t="shared" si="74"/>
        <v>0</v>
      </c>
      <c r="AM152" s="989">
        <f t="shared" si="74"/>
        <v>0</v>
      </c>
      <c r="AN152" s="989">
        <f t="shared" si="74"/>
        <v>0</v>
      </c>
      <c r="AO152" s="989">
        <f t="shared" si="74"/>
        <v>0</v>
      </c>
      <c r="AP152" s="989">
        <f t="shared" si="74"/>
        <v>0</v>
      </c>
      <c r="AQ152" s="989">
        <f t="shared" si="74"/>
        <v>0</v>
      </c>
      <c r="AR152" s="989">
        <f t="shared" si="74"/>
        <v>0</v>
      </c>
      <c r="AS152" s="989">
        <f t="shared" si="74"/>
        <v>0</v>
      </c>
      <c r="AT152" s="989">
        <f t="shared" si="74"/>
        <v>0</v>
      </c>
      <c r="AU152" s="989">
        <f t="shared" si="74"/>
        <v>0</v>
      </c>
      <c r="AV152" s="989">
        <f t="shared" si="74"/>
        <v>0</v>
      </c>
      <c r="AW152" s="989">
        <f t="shared" si="74"/>
        <v>0</v>
      </c>
      <c r="AX152" s="989">
        <f t="shared" si="74"/>
        <v>0</v>
      </c>
      <c r="AY152" s="989">
        <f t="shared" si="74"/>
        <v>0</v>
      </c>
      <c r="AZ152" s="989">
        <f t="shared" si="74"/>
        <v>0</v>
      </c>
      <c r="BA152" s="989">
        <f t="shared" si="74"/>
        <v>0</v>
      </c>
      <c r="BB152" s="989">
        <f t="shared" si="74"/>
        <v>0</v>
      </c>
      <c r="BC152" s="989">
        <f t="shared" si="74"/>
        <v>0</v>
      </c>
      <c r="BD152" s="989">
        <f t="shared" si="74"/>
        <v>0</v>
      </c>
      <c r="BE152" s="989">
        <f t="shared" si="74"/>
        <v>0</v>
      </c>
      <c r="BF152" s="989">
        <f t="shared" si="74"/>
        <v>0</v>
      </c>
      <c r="BG152" s="989">
        <f t="shared" si="74"/>
        <v>0</v>
      </c>
      <c r="BH152" s="989">
        <f t="shared" si="74"/>
        <v>0</v>
      </c>
      <c r="BI152" s="989">
        <f t="shared" si="74"/>
        <v>0</v>
      </c>
      <c r="BJ152" s="989">
        <f t="shared" si="74"/>
        <v>0</v>
      </c>
      <c r="BK152" s="989">
        <f t="shared" si="74"/>
        <v>0</v>
      </c>
      <c r="BL152" s="989">
        <f t="shared" si="74"/>
        <v>0</v>
      </c>
      <c r="BM152" s="989">
        <f t="shared" si="74"/>
        <v>0</v>
      </c>
      <c r="BN152" s="989">
        <f t="shared" si="74"/>
        <v>0</v>
      </c>
      <c r="BO152" s="989">
        <f t="shared" si="74"/>
        <v>0</v>
      </c>
    </row>
    <row r="153" spans="2:67" ht="13.5" customHeight="1">
      <c r="B153" s="772" t="s">
        <v>371</v>
      </c>
      <c r="C153" s="31" t="s">
        <v>1348</v>
      </c>
      <c r="D153" s="671"/>
      <c r="E153" s="942" t="s">
        <v>200</v>
      </c>
      <c r="F153" s="736"/>
      <c r="G153" s="977">
        <f>G544</f>
        <v>0</v>
      </c>
      <c r="H153" s="977">
        <f t="shared" ref="H153:BO153" si="75">H544</f>
        <v>0</v>
      </c>
      <c r="I153" s="977">
        <f t="shared" si="75"/>
        <v>0</v>
      </c>
      <c r="J153" s="977">
        <f t="shared" si="75"/>
        <v>0</v>
      </c>
      <c r="K153" s="977">
        <f t="shared" si="75"/>
        <v>0</v>
      </c>
      <c r="L153" s="977">
        <f t="shared" si="75"/>
        <v>0</v>
      </c>
      <c r="M153" s="977">
        <f t="shared" si="75"/>
        <v>0</v>
      </c>
      <c r="N153" s="977">
        <f t="shared" si="75"/>
        <v>0</v>
      </c>
      <c r="O153" s="977">
        <f t="shared" si="75"/>
        <v>0</v>
      </c>
      <c r="P153" s="977">
        <f t="shared" si="75"/>
        <v>0</v>
      </c>
      <c r="Q153" s="977">
        <f t="shared" si="75"/>
        <v>0</v>
      </c>
      <c r="R153" s="977">
        <f t="shared" si="75"/>
        <v>0</v>
      </c>
      <c r="S153" s="977">
        <f t="shared" si="75"/>
        <v>0</v>
      </c>
      <c r="T153" s="977">
        <f t="shared" si="75"/>
        <v>0</v>
      </c>
      <c r="U153" s="977">
        <f t="shared" si="75"/>
        <v>0</v>
      </c>
      <c r="V153" s="977">
        <f t="shared" si="75"/>
        <v>0</v>
      </c>
      <c r="W153" s="977">
        <f t="shared" si="75"/>
        <v>0</v>
      </c>
      <c r="X153" s="977">
        <f t="shared" si="75"/>
        <v>0</v>
      </c>
      <c r="Y153" s="977">
        <f t="shared" si="75"/>
        <v>0</v>
      </c>
      <c r="Z153" s="977">
        <f t="shared" si="75"/>
        <v>0</v>
      </c>
      <c r="AA153" s="977">
        <f t="shared" si="75"/>
        <v>0</v>
      </c>
      <c r="AB153" s="977">
        <f t="shared" si="75"/>
        <v>0</v>
      </c>
      <c r="AC153" s="977">
        <f t="shared" si="75"/>
        <v>0</v>
      </c>
      <c r="AD153" s="977">
        <f t="shared" si="75"/>
        <v>0</v>
      </c>
      <c r="AE153" s="977">
        <f t="shared" si="75"/>
        <v>0</v>
      </c>
      <c r="AF153" s="977">
        <f t="shared" si="75"/>
        <v>0</v>
      </c>
      <c r="AG153" s="977">
        <f t="shared" si="75"/>
        <v>0</v>
      </c>
      <c r="AH153" s="977">
        <f t="shared" si="75"/>
        <v>0</v>
      </c>
      <c r="AI153" s="977">
        <f t="shared" si="75"/>
        <v>0</v>
      </c>
      <c r="AJ153" s="977">
        <f t="shared" si="75"/>
        <v>0</v>
      </c>
      <c r="AK153" s="977">
        <f t="shared" si="75"/>
        <v>0</v>
      </c>
      <c r="AL153" s="977">
        <f t="shared" si="75"/>
        <v>0</v>
      </c>
      <c r="AM153" s="977">
        <f t="shared" si="75"/>
        <v>0</v>
      </c>
      <c r="AN153" s="977">
        <f t="shared" si="75"/>
        <v>0</v>
      </c>
      <c r="AO153" s="977">
        <f t="shared" si="75"/>
        <v>0</v>
      </c>
      <c r="AP153" s="977">
        <f t="shared" si="75"/>
        <v>0</v>
      </c>
      <c r="AQ153" s="977">
        <f t="shared" si="75"/>
        <v>0</v>
      </c>
      <c r="AR153" s="977">
        <f t="shared" si="75"/>
        <v>0</v>
      </c>
      <c r="AS153" s="977">
        <f t="shared" si="75"/>
        <v>0</v>
      </c>
      <c r="AT153" s="977">
        <f t="shared" si="75"/>
        <v>0</v>
      </c>
      <c r="AU153" s="977">
        <f t="shared" si="75"/>
        <v>0</v>
      </c>
      <c r="AV153" s="977">
        <f t="shared" si="75"/>
        <v>0</v>
      </c>
      <c r="AW153" s="977">
        <f t="shared" si="75"/>
        <v>0</v>
      </c>
      <c r="AX153" s="977">
        <f t="shared" si="75"/>
        <v>0</v>
      </c>
      <c r="AY153" s="977">
        <f t="shared" si="75"/>
        <v>0</v>
      </c>
      <c r="AZ153" s="977">
        <f t="shared" si="75"/>
        <v>0</v>
      </c>
      <c r="BA153" s="977">
        <f t="shared" si="75"/>
        <v>0</v>
      </c>
      <c r="BB153" s="977">
        <f t="shared" si="75"/>
        <v>0</v>
      </c>
      <c r="BC153" s="977">
        <f t="shared" si="75"/>
        <v>0</v>
      </c>
      <c r="BD153" s="977">
        <f t="shared" si="75"/>
        <v>0</v>
      </c>
      <c r="BE153" s="977">
        <f t="shared" si="75"/>
        <v>0</v>
      </c>
      <c r="BF153" s="977">
        <f t="shared" si="75"/>
        <v>0</v>
      </c>
      <c r="BG153" s="977">
        <f t="shared" si="75"/>
        <v>0</v>
      </c>
      <c r="BH153" s="977">
        <f t="shared" si="75"/>
        <v>0</v>
      </c>
      <c r="BI153" s="977">
        <f t="shared" si="75"/>
        <v>0</v>
      </c>
      <c r="BJ153" s="977">
        <f t="shared" si="75"/>
        <v>0</v>
      </c>
      <c r="BK153" s="977">
        <f t="shared" si="75"/>
        <v>0</v>
      </c>
      <c r="BL153" s="977">
        <f t="shared" si="75"/>
        <v>0</v>
      </c>
      <c r="BM153" s="977">
        <f t="shared" si="75"/>
        <v>0</v>
      </c>
      <c r="BN153" s="977">
        <f t="shared" si="75"/>
        <v>0</v>
      </c>
      <c r="BO153" s="977">
        <f t="shared" si="75"/>
        <v>0</v>
      </c>
    </row>
    <row r="154" spans="2:67" ht="13.5" customHeight="1">
      <c r="B154" s="728" t="s">
        <v>367</v>
      </c>
      <c r="C154" s="31" t="s">
        <v>328</v>
      </c>
      <c r="D154" s="671"/>
      <c r="E154" s="942" t="s">
        <v>200</v>
      </c>
      <c r="F154" s="736"/>
      <c r="G154" s="976">
        <f>IF(OR(G549="",G556=""),"",G549+G556)</f>
        <v>0</v>
      </c>
      <c r="H154" s="976">
        <f t="shared" ref="H154:BO154" si="76">IF(OR(H549="",H556=""),"",H549+H556)</f>
        <v>0</v>
      </c>
      <c r="I154" s="976">
        <f t="shared" si="76"/>
        <v>0</v>
      </c>
      <c r="J154" s="976">
        <f t="shared" si="76"/>
        <v>0</v>
      </c>
      <c r="K154" s="976">
        <f t="shared" si="76"/>
        <v>0</v>
      </c>
      <c r="L154" s="976">
        <f t="shared" si="76"/>
        <v>0</v>
      </c>
      <c r="M154" s="976">
        <f t="shared" si="76"/>
        <v>0</v>
      </c>
      <c r="N154" s="976">
        <f t="shared" si="76"/>
        <v>0</v>
      </c>
      <c r="O154" s="976">
        <f t="shared" si="76"/>
        <v>0</v>
      </c>
      <c r="P154" s="976">
        <f t="shared" si="76"/>
        <v>0</v>
      </c>
      <c r="Q154" s="976">
        <f t="shared" si="76"/>
        <v>0</v>
      </c>
      <c r="R154" s="976">
        <f t="shared" si="76"/>
        <v>0</v>
      </c>
      <c r="S154" s="976">
        <f t="shared" si="76"/>
        <v>0</v>
      </c>
      <c r="T154" s="976">
        <f t="shared" si="76"/>
        <v>0</v>
      </c>
      <c r="U154" s="976">
        <f t="shared" si="76"/>
        <v>0</v>
      </c>
      <c r="V154" s="976">
        <f t="shared" si="76"/>
        <v>0</v>
      </c>
      <c r="W154" s="976">
        <f t="shared" si="76"/>
        <v>0</v>
      </c>
      <c r="X154" s="976">
        <f t="shared" si="76"/>
        <v>0</v>
      </c>
      <c r="Y154" s="976">
        <f t="shared" si="76"/>
        <v>0</v>
      </c>
      <c r="Z154" s="976">
        <f t="shared" si="76"/>
        <v>0</v>
      </c>
      <c r="AA154" s="976">
        <f t="shared" si="76"/>
        <v>0</v>
      </c>
      <c r="AB154" s="976">
        <f t="shared" si="76"/>
        <v>0</v>
      </c>
      <c r="AC154" s="976">
        <f t="shared" si="76"/>
        <v>0</v>
      </c>
      <c r="AD154" s="976">
        <f t="shared" si="76"/>
        <v>0</v>
      </c>
      <c r="AE154" s="976">
        <f t="shared" si="76"/>
        <v>0</v>
      </c>
      <c r="AF154" s="976">
        <f t="shared" si="76"/>
        <v>0</v>
      </c>
      <c r="AG154" s="976">
        <f t="shared" si="76"/>
        <v>0</v>
      </c>
      <c r="AH154" s="976">
        <f t="shared" si="76"/>
        <v>0</v>
      </c>
      <c r="AI154" s="976">
        <f t="shared" si="76"/>
        <v>0</v>
      </c>
      <c r="AJ154" s="976">
        <f t="shared" si="76"/>
        <v>0</v>
      </c>
      <c r="AK154" s="976">
        <f t="shared" si="76"/>
        <v>0</v>
      </c>
      <c r="AL154" s="976">
        <f t="shared" si="76"/>
        <v>0</v>
      </c>
      <c r="AM154" s="976">
        <f t="shared" si="76"/>
        <v>0</v>
      </c>
      <c r="AN154" s="976">
        <f t="shared" si="76"/>
        <v>0</v>
      </c>
      <c r="AO154" s="976">
        <f t="shared" si="76"/>
        <v>0</v>
      </c>
      <c r="AP154" s="976">
        <f t="shared" si="76"/>
        <v>0</v>
      </c>
      <c r="AQ154" s="976">
        <f t="shared" si="76"/>
        <v>0</v>
      </c>
      <c r="AR154" s="976">
        <f t="shared" si="76"/>
        <v>0</v>
      </c>
      <c r="AS154" s="976">
        <f t="shared" si="76"/>
        <v>0</v>
      </c>
      <c r="AT154" s="976">
        <f t="shared" si="76"/>
        <v>0</v>
      </c>
      <c r="AU154" s="976">
        <f t="shared" si="76"/>
        <v>0</v>
      </c>
      <c r="AV154" s="976">
        <f t="shared" si="76"/>
        <v>0</v>
      </c>
      <c r="AW154" s="976">
        <f t="shared" si="76"/>
        <v>0</v>
      </c>
      <c r="AX154" s="976">
        <f t="shared" si="76"/>
        <v>0</v>
      </c>
      <c r="AY154" s="976">
        <f t="shared" si="76"/>
        <v>0</v>
      </c>
      <c r="AZ154" s="976">
        <f t="shared" si="76"/>
        <v>0</v>
      </c>
      <c r="BA154" s="976">
        <f t="shared" si="76"/>
        <v>0</v>
      </c>
      <c r="BB154" s="976">
        <f t="shared" si="76"/>
        <v>0</v>
      </c>
      <c r="BC154" s="976">
        <f t="shared" si="76"/>
        <v>0</v>
      </c>
      <c r="BD154" s="976">
        <f t="shared" si="76"/>
        <v>0</v>
      </c>
      <c r="BE154" s="976">
        <f t="shared" si="76"/>
        <v>0</v>
      </c>
      <c r="BF154" s="976">
        <f t="shared" si="76"/>
        <v>0</v>
      </c>
      <c r="BG154" s="976">
        <f t="shared" si="76"/>
        <v>0</v>
      </c>
      <c r="BH154" s="976">
        <f t="shared" si="76"/>
        <v>0</v>
      </c>
      <c r="BI154" s="976">
        <f t="shared" si="76"/>
        <v>0</v>
      </c>
      <c r="BJ154" s="976">
        <f t="shared" si="76"/>
        <v>0</v>
      </c>
      <c r="BK154" s="976">
        <f t="shared" si="76"/>
        <v>0</v>
      </c>
      <c r="BL154" s="976">
        <f t="shared" si="76"/>
        <v>0</v>
      </c>
      <c r="BM154" s="976">
        <f t="shared" si="76"/>
        <v>0</v>
      </c>
      <c r="BN154" s="976">
        <f t="shared" si="76"/>
        <v>0</v>
      </c>
      <c r="BO154" s="976">
        <f t="shared" si="76"/>
        <v>0</v>
      </c>
    </row>
    <row r="155" spans="2:67" ht="13.5" customHeight="1">
      <c r="B155" s="772" t="s">
        <v>58</v>
      </c>
      <c r="C155" s="31" t="s">
        <v>329</v>
      </c>
      <c r="D155" s="671"/>
      <c r="E155" s="942" t="s">
        <v>200</v>
      </c>
      <c r="F155" s="736"/>
      <c r="G155" s="976">
        <f>IF(OR(G561="",G568=""),"",G561+G568)</f>
        <v>0</v>
      </c>
      <c r="H155" s="976">
        <f t="shared" ref="H155:BO155" si="77">IF(OR(H561="",H568=""),"",H561+H568)</f>
        <v>0</v>
      </c>
      <c r="I155" s="976">
        <f t="shared" si="77"/>
        <v>0</v>
      </c>
      <c r="J155" s="976">
        <f t="shared" si="77"/>
        <v>0</v>
      </c>
      <c r="K155" s="976">
        <f t="shared" si="77"/>
        <v>0</v>
      </c>
      <c r="L155" s="976">
        <f t="shared" si="77"/>
        <v>0</v>
      </c>
      <c r="M155" s="976">
        <f t="shared" si="77"/>
        <v>0</v>
      </c>
      <c r="N155" s="976">
        <f t="shared" si="77"/>
        <v>0</v>
      </c>
      <c r="O155" s="976">
        <f t="shared" si="77"/>
        <v>0</v>
      </c>
      <c r="P155" s="976">
        <f t="shared" si="77"/>
        <v>0</v>
      </c>
      <c r="Q155" s="976">
        <f t="shared" si="77"/>
        <v>0</v>
      </c>
      <c r="R155" s="976">
        <f t="shared" si="77"/>
        <v>0</v>
      </c>
      <c r="S155" s="976">
        <f t="shared" si="77"/>
        <v>0</v>
      </c>
      <c r="T155" s="976">
        <f t="shared" si="77"/>
        <v>0</v>
      </c>
      <c r="U155" s="976">
        <f t="shared" si="77"/>
        <v>0</v>
      </c>
      <c r="V155" s="976">
        <f t="shared" si="77"/>
        <v>0</v>
      </c>
      <c r="W155" s="976">
        <f t="shared" si="77"/>
        <v>0</v>
      </c>
      <c r="X155" s="976">
        <f t="shared" si="77"/>
        <v>0</v>
      </c>
      <c r="Y155" s="976">
        <f t="shared" si="77"/>
        <v>0</v>
      </c>
      <c r="Z155" s="976">
        <f t="shared" si="77"/>
        <v>0</v>
      </c>
      <c r="AA155" s="976">
        <f t="shared" si="77"/>
        <v>0</v>
      </c>
      <c r="AB155" s="976">
        <f t="shared" si="77"/>
        <v>0</v>
      </c>
      <c r="AC155" s="976">
        <f t="shared" si="77"/>
        <v>0</v>
      </c>
      <c r="AD155" s="976">
        <f t="shared" si="77"/>
        <v>0</v>
      </c>
      <c r="AE155" s="976">
        <f t="shared" si="77"/>
        <v>0</v>
      </c>
      <c r="AF155" s="976">
        <f t="shared" si="77"/>
        <v>0</v>
      </c>
      <c r="AG155" s="976">
        <f t="shared" si="77"/>
        <v>0</v>
      </c>
      <c r="AH155" s="976">
        <f t="shared" si="77"/>
        <v>0</v>
      </c>
      <c r="AI155" s="976">
        <f t="shared" si="77"/>
        <v>0</v>
      </c>
      <c r="AJ155" s="976">
        <f t="shared" si="77"/>
        <v>0</v>
      </c>
      <c r="AK155" s="976">
        <f t="shared" si="77"/>
        <v>0</v>
      </c>
      <c r="AL155" s="976">
        <f t="shared" si="77"/>
        <v>0</v>
      </c>
      <c r="AM155" s="976">
        <f t="shared" si="77"/>
        <v>0</v>
      </c>
      <c r="AN155" s="976">
        <f t="shared" si="77"/>
        <v>0</v>
      </c>
      <c r="AO155" s="976">
        <f t="shared" si="77"/>
        <v>0</v>
      </c>
      <c r="AP155" s="976">
        <f t="shared" si="77"/>
        <v>0</v>
      </c>
      <c r="AQ155" s="976">
        <f t="shared" si="77"/>
        <v>0</v>
      </c>
      <c r="AR155" s="976">
        <f t="shared" si="77"/>
        <v>0</v>
      </c>
      <c r="AS155" s="976">
        <f t="shared" si="77"/>
        <v>0</v>
      </c>
      <c r="AT155" s="976">
        <f t="shared" si="77"/>
        <v>0</v>
      </c>
      <c r="AU155" s="976">
        <f t="shared" si="77"/>
        <v>0</v>
      </c>
      <c r="AV155" s="976">
        <f t="shared" si="77"/>
        <v>0</v>
      </c>
      <c r="AW155" s="976">
        <f t="shared" si="77"/>
        <v>0</v>
      </c>
      <c r="AX155" s="976">
        <f t="shared" si="77"/>
        <v>0</v>
      </c>
      <c r="AY155" s="976">
        <f t="shared" si="77"/>
        <v>0</v>
      </c>
      <c r="AZ155" s="976">
        <f t="shared" si="77"/>
        <v>0</v>
      </c>
      <c r="BA155" s="976">
        <f t="shared" si="77"/>
        <v>0</v>
      </c>
      <c r="BB155" s="976">
        <f t="shared" si="77"/>
        <v>0</v>
      </c>
      <c r="BC155" s="976">
        <f t="shared" si="77"/>
        <v>0</v>
      </c>
      <c r="BD155" s="976">
        <f t="shared" si="77"/>
        <v>0</v>
      </c>
      <c r="BE155" s="976">
        <f t="shared" si="77"/>
        <v>0</v>
      </c>
      <c r="BF155" s="976">
        <f t="shared" si="77"/>
        <v>0</v>
      </c>
      <c r="BG155" s="976">
        <f t="shared" si="77"/>
        <v>0</v>
      </c>
      <c r="BH155" s="976">
        <f t="shared" si="77"/>
        <v>0</v>
      </c>
      <c r="BI155" s="976">
        <f t="shared" si="77"/>
        <v>0</v>
      </c>
      <c r="BJ155" s="976">
        <f t="shared" si="77"/>
        <v>0</v>
      </c>
      <c r="BK155" s="976">
        <f t="shared" si="77"/>
        <v>0</v>
      </c>
      <c r="BL155" s="976">
        <f t="shared" si="77"/>
        <v>0</v>
      </c>
      <c r="BM155" s="976">
        <f t="shared" si="77"/>
        <v>0</v>
      </c>
      <c r="BN155" s="976">
        <f t="shared" si="77"/>
        <v>0</v>
      </c>
      <c r="BO155" s="976">
        <f t="shared" si="77"/>
        <v>0</v>
      </c>
    </row>
    <row r="156" spans="2:67" ht="13.5" customHeight="1">
      <c r="B156" s="772">
        <v>46</v>
      </c>
      <c r="C156" s="31" t="s">
        <v>330</v>
      </c>
      <c r="D156" s="671"/>
      <c r="E156" s="942" t="s">
        <v>200</v>
      </c>
      <c r="F156" s="736"/>
      <c r="G156" s="976">
        <f t="shared" ref="G156:AF156" si="78">IF(COUNTBLANK(G152:G155)=4,"",SUM(G152:G155))</f>
        <v>0</v>
      </c>
      <c r="H156" s="976">
        <f t="shared" si="78"/>
        <v>0</v>
      </c>
      <c r="I156" s="976">
        <f t="shared" si="78"/>
        <v>0</v>
      </c>
      <c r="J156" s="976">
        <f t="shared" si="78"/>
        <v>0</v>
      </c>
      <c r="K156" s="976">
        <f t="shared" si="78"/>
        <v>0</v>
      </c>
      <c r="L156" s="976">
        <f t="shared" si="78"/>
        <v>0</v>
      </c>
      <c r="M156" s="976">
        <f t="shared" si="78"/>
        <v>0</v>
      </c>
      <c r="N156" s="976">
        <f t="shared" si="78"/>
        <v>0</v>
      </c>
      <c r="O156" s="976">
        <f t="shared" si="78"/>
        <v>0</v>
      </c>
      <c r="P156" s="976">
        <f t="shared" si="78"/>
        <v>0</v>
      </c>
      <c r="Q156" s="976">
        <f t="shared" si="78"/>
        <v>0</v>
      </c>
      <c r="R156" s="976">
        <f t="shared" si="78"/>
        <v>0</v>
      </c>
      <c r="S156" s="976">
        <f t="shared" si="78"/>
        <v>0</v>
      </c>
      <c r="T156" s="976">
        <f t="shared" si="78"/>
        <v>0</v>
      </c>
      <c r="U156" s="976">
        <f t="shared" si="78"/>
        <v>0</v>
      </c>
      <c r="V156" s="976">
        <f t="shared" si="78"/>
        <v>0</v>
      </c>
      <c r="W156" s="976">
        <f t="shared" si="78"/>
        <v>0</v>
      </c>
      <c r="X156" s="976">
        <f t="shared" si="78"/>
        <v>0</v>
      </c>
      <c r="Y156" s="976">
        <f t="shared" si="78"/>
        <v>0</v>
      </c>
      <c r="Z156" s="976">
        <f t="shared" si="78"/>
        <v>0</v>
      </c>
      <c r="AA156" s="976">
        <f t="shared" si="78"/>
        <v>0</v>
      </c>
      <c r="AB156" s="976">
        <f t="shared" si="78"/>
        <v>0</v>
      </c>
      <c r="AC156" s="976">
        <f t="shared" si="78"/>
        <v>0</v>
      </c>
      <c r="AD156" s="976">
        <f t="shared" si="78"/>
        <v>0</v>
      </c>
      <c r="AE156" s="976">
        <f t="shared" si="78"/>
        <v>0</v>
      </c>
      <c r="AF156" s="976">
        <f t="shared" si="78"/>
        <v>0</v>
      </c>
      <c r="AG156" s="976">
        <f t="shared" ref="AG156:BO156" si="79">IF(COUNTBLANK(AG152:AG155)=4,"",SUM(AG152:AG155))</f>
        <v>0</v>
      </c>
      <c r="AH156" s="976">
        <f t="shared" si="79"/>
        <v>0</v>
      </c>
      <c r="AI156" s="976">
        <f t="shared" si="79"/>
        <v>0</v>
      </c>
      <c r="AJ156" s="976">
        <f t="shared" si="79"/>
        <v>0</v>
      </c>
      <c r="AK156" s="976">
        <f t="shared" si="79"/>
        <v>0</v>
      </c>
      <c r="AL156" s="976">
        <f t="shared" si="79"/>
        <v>0</v>
      </c>
      <c r="AM156" s="976">
        <f t="shared" si="79"/>
        <v>0</v>
      </c>
      <c r="AN156" s="976">
        <f t="shared" si="79"/>
        <v>0</v>
      </c>
      <c r="AO156" s="976">
        <f t="shared" si="79"/>
        <v>0</v>
      </c>
      <c r="AP156" s="976">
        <f t="shared" si="79"/>
        <v>0</v>
      </c>
      <c r="AQ156" s="976">
        <f t="shared" si="79"/>
        <v>0</v>
      </c>
      <c r="AR156" s="976">
        <f t="shared" si="79"/>
        <v>0</v>
      </c>
      <c r="AS156" s="976">
        <f t="shared" si="79"/>
        <v>0</v>
      </c>
      <c r="AT156" s="976">
        <f t="shared" si="79"/>
        <v>0</v>
      </c>
      <c r="AU156" s="976">
        <f t="shared" si="79"/>
        <v>0</v>
      </c>
      <c r="AV156" s="976">
        <f t="shared" si="79"/>
        <v>0</v>
      </c>
      <c r="AW156" s="976">
        <f t="shared" si="79"/>
        <v>0</v>
      </c>
      <c r="AX156" s="976">
        <f t="shared" si="79"/>
        <v>0</v>
      </c>
      <c r="AY156" s="976">
        <f t="shared" si="79"/>
        <v>0</v>
      </c>
      <c r="AZ156" s="976">
        <f t="shared" si="79"/>
        <v>0</v>
      </c>
      <c r="BA156" s="976">
        <f t="shared" si="79"/>
        <v>0</v>
      </c>
      <c r="BB156" s="976">
        <f t="shared" si="79"/>
        <v>0</v>
      </c>
      <c r="BC156" s="976">
        <f t="shared" si="79"/>
        <v>0</v>
      </c>
      <c r="BD156" s="976">
        <f t="shared" si="79"/>
        <v>0</v>
      </c>
      <c r="BE156" s="976">
        <f t="shared" si="79"/>
        <v>0</v>
      </c>
      <c r="BF156" s="976">
        <f t="shared" si="79"/>
        <v>0</v>
      </c>
      <c r="BG156" s="976">
        <f t="shared" si="79"/>
        <v>0</v>
      </c>
      <c r="BH156" s="976">
        <f t="shared" si="79"/>
        <v>0</v>
      </c>
      <c r="BI156" s="976">
        <f t="shared" si="79"/>
        <v>0</v>
      </c>
      <c r="BJ156" s="976">
        <f t="shared" si="79"/>
        <v>0</v>
      </c>
      <c r="BK156" s="976">
        <f t="shared" si="79"/>
        <v>0</v>
      </c>
      <c r="BL156" s="976">
        <f t="shared" si="79"/>
        <v>0</v>
      </c>
      <c r="BM156" s="976">
        <f t="shared" si="79"/>
        <v>0</v>
      </c>
      <c r="BN156" s="976">
        <f t="shared" si="79"/>
        <v>0</v>
      </c>
      <c r="BO156" s="976">
        <f t="shared" si="79"/>
        <v>0</v>
      </c>
    </row>
    <row r="157" spans="2:67" ht="13.5" customHeight="1" thickBot="1">
      <c r="G157" s="856"/>
      <c r="H157" s="856"/>
      <c r="I157" s="856"/>
      <c r="J157" s="856"/>
      <c r="K157" s="856"/>
      <c r="L157" s="856"/>
      <c r="M157" s="856"/>
      <c r="N157" s="856"/>
      <c r="O157" s="856"/>
      <c r="P157" s="856"/>
      <c r="Q157" s="856"/>
      <c r="R157" s="856"/>
      <c r="S157" s="856"/>
      <c r="T157" s="856"/>
      <c r="U157" s="856"/>
      <c r="V157" s="856"/>
      <c r="W157" s="856"/>
      <c r="X157" s="856"/>
      <c r="Y157" s="856"/>
      <c r="Z157" s="856"/>
      <c r="AA157" s="856"/>
      <c r="AB157" s="856"/>
      <c r="AC157" s="856"/>
      <c r="AD157" s="856"/>
      <c r="AE157" s="856"/>
      <c r="AF157" s="856"/>
      <c r="AG157" s="856"/>
      <c r="AH157" s="856"/>
      <c r="AI157" s="856"/>
      <c r="AJ157" s="856"/>
      <c r="AK157" s="856"/>
      <c r="AL157" s="856"/>
      <c r="AM157" s="856"/>
      <c r="AN157" s="856"/>
      <c r="AO157" s="856"/>
      <c r="AP157" s="856"/>
      <c r="AQ157" s="856"/>
      <c r="AR157" s="856"/>
      <c r="AS157" s="856"/>
      <c r="AT157" s="856"/>
      <c r="AU157" s="856"/>
      <c r="AV157" s="856"/>
      <c r="AW157" s="856"/>
      <c r="AX157" s="856"/>
      <c r="AY157" s="856"/>
      <c r="AZ157" s="856"/>
      <c r="BA157" s="856"/>
      <c r="BB157" s="856"/>
      <c r="BC157" s="856"/>
      <c r="BD157" s="856"/>
      <c r="BE157" s="856"/>
      <c r="BF157" s="856"/>
      <c r="BG157" s="856"/>
      <c r="BH157" s="856"/>
      <c r="BI157" s="856"/>
      <c r="BJ157" s="856"/>
      <c r="BK157" s="856"/>
      <c r="BL157" s="856"/>
      <c r="BM157" s="856"/>
      <c r="BN157" s="856"/>
      <c r="BO157" s="856"/>
    </row>
    <row r="158" spans="2:67" s="762" customFormat="1" ht="13.5" customHeight="1" thickBot="1">
      <c r="B158" s="25" t="s">
        <v>282</v>
      </c>
      <c r="C158" s="853"/>
      <c r="D158" s="853"/>
      <c r="E158" s="854"/>
      <c r="F158" s="854"/>
      <c r="G158" s="150">
        <f t="shared" ref="G158:BO158" si="80">G$7</f>
        <v>1990</v>
      </c>
      <c r="H158" s="150">
        <f t="shared" si="80"/>
        <v>1991</v>
      </c>
      <c r="I158" s="150">
        <f t="shared" si="80"/>
        <v>1992</v>
      </c>
      <c r="J158" s="150">
        <f t="shared" si="80"/>
        <v>1993</v>
      </c>
      <c r="K158" s="150">
        <f t="shared" si="80"/>
        <v>1994</v>
      </c>
      <c r="L158" s="150">
        <f t="shared" si="80"/>
        <v>1995</v>
      </c>
      <c r="M158" s="150">
        <f t="shared" si="80"/>
        <v>1996</v>
      </c>
      <c r="N158" s="150">
        <f t="shared" si="80"/>
        <v>1997</v>
      </c>
      <c r="O158" s="150">
        <f t="shared" si="80"/>
        <v>1998</v>
      </c>
      <c r="P158" s="150">
        <f t="shared" si="80"/>
        <v>1999</v>
      </c>
      <c r="Q158" s="150">
        <f t="shared" si="80"/>
        <v>2000</v>
      </c>
      <c r="R158" s="150">
        <f t="shared" si="80"/>
        <v>2001</v>
      </c>
      <c r="S158" s="150">
        <f t="shared" si="80"/>
        <v>2002</v>
      </c>
      <c r="T158" s="150">
        <f t="shared" si="80"/>
        <v>2003</v>
      </c>
      <c r="U158" s="150">
        <f t="shared" si="80"/>
        <v>2004</v>
      </c>
      <c r="V158" s="150">
        <f t="shared" si="80"/>
        <v>2005</v>
      </c>
      <c r="W158" s="150">
        <f t="shared" si="80"/>
        <v>2006</v>
      </c>
      <c r="X158" s="150">
        <f t="shared" si="80"/>
        <v>2007</v>
      </c>
      <c r="Y158" s="150">
        <f t="shared" si="80"/>
        <v>2008</v>
      </c>
      <c r="Z158" s="150">
        <f t="shared" si="80"/>
        <v>2009</v>
      </c>
      <c r="AA158" s="150">
        <f t="shared" si="80"/>
        <v>2010</v>
      </c>
      <c r="AB158" s="150">
        <f t="shared" si="80"/>
        <v>2011</v>
      </c>
      <c r="AC158" s="150">
        <f t="shared" si="80"/>
        <v>2012</v>
      </c>
      <c r="AD158" s="150">
        <f t="shared" si="80"/>
        <v>2013</v>
      </c>
      <c r="AE158" s="150">
        <f t="shared" si="80"/>
        <v>2014</v>
      </c>
      <c r="AF158" s="150">
        <f t="shared" si="80"/>
        <v>2015</v>
      </c>
      <c r="AG158" s="150">
        <f t="shared" si="80"/>
        <v>2016</v>
      </c>
      <c r="AH158" s="150">
        <f t="shared" si="80"/>
        <v>2017</v>
      </c>
      <c r="AI158" s="150">
        <f t="shared" si="80"/>
        <v>2018</v>
      </c>
      <c r="AJ158" s="150">
        <f t="shared" si="80"/>
        <v>2019</v>
      </c>
      <c r="AK158" s="150">
        <f t="shared" si="80"/>
        <v>2020</v>
      </c>
      <c r="AL158" s="150">
        <f t="shared" si="80"/>
        <v>2021</v>
      </c>
      <c r="AM158" s="150">
        <f t="shared" si="80"/>
        <v>2022</v>
      </c>
      <c r="AN158" s="150">
        <f t="shared" si="80"/>
        <v>2023</v>
      </c>
      <c r="AO158" s="150">
        <f t="shared" si="80"/>
        <v>2024</v>
      </c>
      <c r="AP158" s="150">
        <f t="shared" si="80"/>
        <v>2025</v>
      </c>
      <c r="AQ158" s="150">
        <f t="shared" si="80"/>
        <v>2026</v>
      </c>
      <c r="AR158" s="150">
        <f t="shared" si="80"/>
        <v>2027</v>
      </c>
      <c r="AS158" s="150">
        <f t="shared" si="80"/>
        <v>2028</v>
      </c>
      <c r="AT158" s="150">
        <f t="shared" si="80"/>
        <v>2029</v>
      </c>
      <c r="AU158" s="150">
        <f t="shared" si="80"/>
        <v>2030</v>
      </c>
      <c r="AV158" s="150">
        <f t="shared" si="80"/>
        <v>2031</v>
      </c>
      <c r="AW158" s="150">
        <f t="shared" si="80"/>
        <v>2032</v>
      </c>
      <c r="AX158" s="150">
        <f t="shared" si="80"/>
        <v>2033</v>
      </c>
      <c r="AY158" s="150">
        <f t="shared" si="80"/>
        <v>2034</v>
      </c>
      <c r="AZ158" s="150">
        <f t="shared" si="80"/>
        <v>2035</v>
      </c>
      <c r="BA158" s="150">
        <f t="shared" si="80"/>
        <v>2036</v>
      </c>
      <c r="BB158" s="150">
        <f t="shared" si="80"/>
        <v>2037</v>
      </c>
      <c r="BC158" s="150">
        <f t="shared" si="80"/>
        <v>2038</v>
      </c>
      <c r="BD158" s="150">
        <f t="shared" si="80"/>
        <v>2039</v>
      </c>
      <c r="BE158" s="150">
        <f t="shared" si="80"/>
        <v>2040</v>
      </c>
      <c r="BF158" s="150">
        <f t="shared" si="80"/>
        <v>2041</v>
      </c>
      <c r="BG158" s="150">
        <f t="shared" si="80"/>
        <v>2042</v>
      </c>
      <c r="BH158" s="150">
        <f t="shared" si="80"/>
        <v>2043</v>
      </c>
      <c r="BI158" s="150">
        <f t="shared" si="80"/>
        <v>2044</v>
      </c>
      <c r="BJ158" s="150">
        <f t="shared" si="80"/>
        <v>2045</v>
      </c>
      <c r="BK158" s="150">
        <f t="shared" si="80"/>
        <v>2046</v>
      </c>
      <c r="BL158" s="150">
        <f t="shared" si="80"/>
        <v>2047</v>
      </c>
      <c r="BM158" s="150">
        <f t="shared" si="80"/>
        <v>2048</v>
      </c>
      <c r="BN158" s="150">
        <f t="shared" si="80"/>
        <v>2049</v>
      </c>
      <c r="BO158" s="150">
        <f t="shared" si="80"/>
        <v>2050</v>
      </c>
    </row>
    <row r="159" spans="2:67" s="762" customFormat="1" ht="13.5" customHeight="1">
      <c r="B159" s="858">
        <v>48</v>
      </c>
      <c r="C159" s="126" t="s">
        <v>331</v>
      </c>
      <c r="D159" s="672"/>
      <c r="E159" s="942" t="s">
        <v>658</v>
      </c>
      <c r="F159" s="857"/>
      <c r="G159" s="151">
        <f t="shared" ref="G159:BO159" si="81">IF(OR(G144="",G149="",G156=""),"",G144+G149+G156)</f>
        <v>0</v>
      </c>
      <c r="H159" s="151">
        <f t="shared" si="81"/>
        <v>0</v>
      </c>
      <c r="I159" s="151">
        <f t="shared" si="81"/>
        <v>0</v>
      </c>
      <c r="J159" s="151">
        <f t="shared" si="81"/>
        <v>0</v>
      </c>
      <c r="K159" s="151">
        <f t="shared" si="81"/>
        <v>0</v>
      </c>
      <c r="L159" s="151">
        <f t="shared" si="81"/>
        <v>0</v>
      </c>
      <c r="M159" s="151">
        <f t="shared" si="81"/>
        <v>0</v>
      </c>
      <c r="N159" s="151">
        <f t="shared" si="81"/>
        <v>0</v>
      </c>
      <c r="O159" s="151">
        <f t="shared" si="81"/>
        <v>0</v>
      </c>
      <c r="P159" s="151">
        <f t="shared" si="81"/>
        <v>0</v>
      </c>
      <c r="Q159" s="151">
        <f t="shared" si="81"/>
        <v>0</v>
      </c>
      <c r="R159" s="151">
        <f t="shared" si="81"/>
        <v>0</v>
      </c>
      <c r="S159" s="151">
        <f t="shared" si="81"/>
        <v>0</v>
      </c>
      <c r="T159" s="151">
        <f t="shared" si="81"/>
        <v>0</v>
      </c>
      <c r="U159" s="151">
        <f t="shared" si="81"/>
        <v>0</v>
      </c>
      <c r="V159" s="151">
        <f t="shared" si="81"/>
        <v>0</v>
      </c>
      <c r="W159" s="151">
        <f t="shared" si="81"/>
        <v>0</v>
      </c>
      <c r="X159" s="151">
        <f t="shared" si="81"/>
        <v>0</v>
      </c>
      <c r="Y159" s="151">
        <f t="shared" si="81"/>
        <v>0</v>
      </c>
      <c r="Z159" s="151">
        <f t="shared" si="81"/>
        <v>0</v>
      </c>
      <c r="AA159" s="151">
        <f t="shared" si="81"/>
        <v>0</v>
      </c>
      <c r="AB159" s="151">
        <f t="shared" si="81"/>
        <v>0</v>
      </c>
      <c r="AC159" s="151">
        <f t="shared" si="81"/>
        <v>0</v>
      </c>
      <c r="AD159" s="151">
        <f t="shared" si="81"/>
        <v>0</v>
      </c>
      <c r="AE159" s="151">
        <f t="shared" si="81"/>
        <v>0</v>
      </c>
      <c r="AF159" s="151">
        <f t="shared" si="81"/>
        <v>0</v>
      </c>
      <c r="AG159" s="151">
        <f t="shared" si="81"/>
        <v>0</v>
      </c>
      <c r="AH159" s="151">
        <f t="shared" si="81"/>
        <v>0</v>
      </c>
      <c r="AI159" s="151">
        <f t="shared" si="81"/>
        <v>0</v>
      </c>
      <c r="AJ159" s="151">
        <f t="shared" si="81"/>
        <v>0</v>
      </c>
      <c r="AK159" s="151">
        <f t="shared" si="81"/>
        <v>0</v>
      </c>
      <c r="AL159" s="151">
        <f t="shared" si="81"/>
        <v>0</v>
      </c>
      <c r="AM159" s="151">
        <f t="shared" si="81"/>
        <v>0</v>
      </c>
      <c r="AN159" s="151">
        <f t="shared" si="81"/>
        <v>0</v>
      </c>
      <c r="AO159" s="151">
        <f t="shared" si="81"/>
        <v>0</v>
      </c>
      <c r="AP159" s="151">
        <f t="shared" si="81"/>
        <v>0</v>
      </c>
      <c r="AQ159" s="151">
        <f t="shared" si="81"/>
        <v>0</v>
      </c>
      <c r="AR159" s="151">
        <f t="shared" si="81"/>
        <v>0</v>
      </c>
      <c r="AS159" s="151">
        <f t="shared" si="81"/>
        <v>0</v>
      </c>
      <c r="AT159" s="151">
        <f t="shared" si="81"/>
        <v>0</v>
      </c>
      <c r="AU159" s="151">
        <f t="shared" si="81"/>
        <v>0</v>
      </c>
      <c r="AV159" s="151">
        <f t="shared" si="81"/>
        <v>0</v>
      </c>
      <c r="AW159" s="151">
        <f t="shared" si="81"/>
        <v>0</v>
      </c>
      <c r="AX159" s="151">
        <f t="shared" si="81"/>
        <v>0</v>
      </c>
      <c r="AY159" s="151">
        <f t="shared" si="81"/>
        <v>0</v>
      </c>
      <c r="AZ159" s="151">
        <f t="shared" si="81"/>
        <v>0</v>
      </c>
      <c r="BA159" s="151">
        <f t="shared" si="81"/>
        <v>0</v>
      </c>
      <c r="BB159" s="151">
        <f t="shared" si="81"/>
        <v>0</v>
      </c>
      <c r="BC159" s="151">
        <f t="shared" si="81"/>
        <v>0</v>
      </c>
      <c r="BD159" s="151">
        <f t="shared" si="81"/>
        <v>0</v>
      </c>
      <c r="BE159" s="151">
        <f t="shared" si="81"/>
        <v>0</v>
      </c>
      <c r="BF159" s="151">
        <f t="shared" si="81"/>
        <v>0</v>
      </c>
      <c r="BG159" s="151">
        <f t="shared" si="81"/>
        <v>0</v>
      </c>
      <c r="BH159" s="151">
        <f t="shared" si="81"/>
        <v>0</v>
      </c>
      <c r="BI159" s="151">
        <f t="shared" si="81"/>
        <v>0</v>
      </c>
      <c r="BJ159" s="151">
        <f t="shared" si="81"/>
        <v>0</v>
      </c>
      <c r="BK159" s="151">
        <f t="shared" si="81"/>
        <v>0</v>
      </c>
      <c r="BL159" s="151">
        <f t="shared" si="81"/>
        <v>0</v>
      </c>
      <c r="BM159" s="151">
        <f t="shared" si="81"/>
        <v>0</v>
      </c>
      <c r="BN159" s="151">
        <f t="shared" si="81"/>
        <v>0</v>
      </c>
      <c r="BO159" s="151">
        <f t="shared" si="81"/>
        <v>0</v>
      </c>
    </row>
    <row r="160" spans="2:67" s="762" customFormat="1" ht="13.5" customHeight="1" thickBot="1">
      <c r="B160" s="785"/>
      <c r="C160" s="127"/>
      <c r="D160" s="784"/>
      <c r="E160" s="785"/>
      <c r="F160" s="785"/>
      <c r="G160" s="972"/>
      <c r="H160" s="972"/>
      <c r="I160" s="972"/>
      <c r="J160" s="972"/>
      <c r="K160" s="972"/>
      <c r="L160" s="972"/>
      <c r="M160" s="972"/>
      <c r="N160" s="972"/>
      <c r="O160" s="972"/>
      <c r="P160" s="972"/>
      <c r="Q160" s="972"/>
      <c r="R160" s="972"/>
      <c r="S160" s="972"/>
      <c r="T160" s="972"/>
      <c r="U160" s="972"/>
      <c r="V160" s="972"/>
      <c r="W160" s="972"/>
      <c r="X160" s="972"/>
      <c r="Y160" s="972"/>
      <c r="Z160" s="972"/>
      <c r="AA160" s="972"/>
      <c r="AB160" s="972"/>
      <c r="AC160" s="972"/>
      <c r="AD160" s="972"/>
      <c r="AE160" s="972"/>
      <c r="AF160" s="972"/>
      <c r="AG160" s="972"/>
      <c r="AH160" s="972"/>
      <c r="AI160" s="972"/>
      <c r="AJ160" s="972"/>
      <c r="AK160" s="972"/>
      <c r="AL160" s="972"/>
      <c r="AM160" s="972"/>
      <c r="AN160" s="972"/>
      <c r="AO160" s="972"/>
      <c r="AP160" s="972"/>
      <c r="AQ160" s="972"/>
      <c r="AR160" s="972"/>
      <c r="AS160" s="972"/>
      <c r="AT160" s="972"/>
      <c r="AU160" s="972"/>
      <c r="AV160" s="972"/>
      <c r="AW160" s="972"/>
      <c r="AX160" s="972"/>
      <c r="AY160" s="972"/>
      <c r="AZ160" s="972"/>
      <c r="BA160" s="972"/>
      <c r="BB160" s="972"/>
      <c r="BC160" s="972"/>
      <c r="BD160" s="972"/>
      <c r="BE160" s="972"/>
      <c r="BF160" s="972"/>
      <c r="BG160" s="972"/>
      <c r="BH160" s="972"/>
      <c r="BI160" s="972"/>
      <c r="BJ160" s="972"/>
      <c r="BK160" s="972"/>
      <c r="BL160" s="972"/>
      <c r="BM160" s="972"/>
      <c r="BN160" s="972"/>
      <c r="BO160" s="972"/>
    </row>
    <row r="161" spans="1:67" ht="13.5" customHeight="1" thickBot="1">
      <c r="A161" s="25" t="s">
        <v>283</v>
      </c>
      <c r="B161" s="68"/>
      <c r="C161" s="68"/>
      <c r="D161" s="68"/>
      <c r="E161" s="68"/>
      <c r="F161" s="69"/>
      <c r="G161" s="150">
        <f t="shared" ref="G161:BO161" si="82">G$7</f>
        <v>1990</v>
      </c>
      <c r="H161" s="150">
        <f t="shared" si="82"/>
        <v>1991</v>
      </c>
      <c r="I161" s="150">
        <f t="shared" si="82"/>
        <v>1992</v>
      </c>
      <c r="J161" s="150">
        <f t="shared" si="82"/>
        <v>1993</v>
      </c>
      <c r="K161" s="150">
        <f t="shared" si="82"/>
        <v>1994</v>
      </c>
      <c r="L161" s="150">
        <f t="shared" si="82"/>
        <v>1995</v>
      </c>
      <c r="M161" s="150">
        <f t="shared" si="82"/>
        <v>1996</v>
      </c>
      <c r="N161" s="150">
        <f t="shared" si="82"/>
        <v>1997</v>
      </c>
      <c r="O161" s="150">
        <f t="shared" si="82"/>
        <v>1998</v>
      </c>
      <c r="P161" s="150">
        <f t="shared" si="82"/>
        <v>1999</v>
      </c>
      <c r="Q161" s="150">
        <f t="shared" si="82"/>
        <v>2000</v>
      </c>
      <c r="R161" s="150">
        <f t="shared" si="82"/>
        <v>2001</v>
      </c>
      <c r="S161" s="150">
        <f t="shared" si="82"/>
        <v>2002</v>
      </c>
      <c r="T161" s="150">
        <f t="shared" si="82"/>
        <v>2003</v>
      </c>
      <c r="U161" s="150">
        <f t="shared" si="82"/>
        <v>2004</v>
      </c>
      <c r="V161" s="150">
        <f t="shared" si="82"/>
        <v>2005</v>
      </c>
      <c r="W161" s="150">
        <f t="shared" si="82"/>
        <v>2006</v>
      </c>
      <c r="X161" s="150">
        <f t="shared" si="82"/>
        <v>2007</v>
      </c>
      <c r="Y161" s="150">
        <f t="shared" si="82"/>
        <v>2008</v>
      </c>
      <c r="Z161" s="150">
        <f t="shared" si="82"/>
        <v>2009</v>
      </c>
      <c r="AA161" s="150">
        <f t="shared" si="82"/>
        <v>2010</v>
      </c>
      <c r="AB161" s="150">
        <f t="shared" si="82"/>
        <v>2011</v>
      </c>
      <c r="AC161" s="150">
        <f t="shared" si="82"/>
        <v>2012</v>
      </c>
      <c r="AD161" s="150">
        <f t="shared" si="82"/>
        <v>2013</v>
      </c>
      <c r="AE161" s="150">
        <f t="shared" si="82"/>
        <v>2014</v>
      </c>
      <c r="AF161" s="150">
        <f t="shared" si="82"/>
        <v>2015</v>
      </c>
      <c r="AG161" s="150">
        <f t="shared" si="82"/>
        <v>2016</v>
      </c>
      <c r="AH161" s="150">
        <f t="shared" si="82"/>
        <v>2017</v>
      </c>
      <c r="AI161" s="150">
        <f t="shared" si="82"/>
        <v>2018</v>
      </c>
      <c r="AJ161" s="150">
        <f t="shared" si="82"/>
        <v>2019</v>
      </c>
      <c r="AK161" s="150">
        <f t="shared" si="82"/>
        <v>2020</v>
      </c>
      <c r="AL161" s="150">
        <f t="shared" si="82"/>
        <v>2021</v>
      </c>
      <c r="AM161" s="150">
        <f t="shared" si="82"/>
        <v>2022</v>
      </c>
      <c r="AN161" s="150">
        <f t="shared" si="82"/>
        <v>2023</v>
      </c>
      <c r="AO161" s="150">
        <f t="shared" si="82"/>
        <v>2024</v>
      </c>
      <c r="AP161" s="150">
        <f t="shared" si="82"/>
        <v>2025</v>
      </c>
      <c r="AQ161" s="150">
        <f t="shared" si="82"/>
        <v>2026</v>
      </c>
      <c r="AR161" s="150">
        <f t="shared" si="82"/>
        <v>2027</v>
      </c>
      <c r="AS161" s="150">
        <f t="shared" si="82"/>
        <v>2028</v>
      </c>
      <c r="AT161" s="150">
        <f t="shared" si="82"/>
        <v>2029</v>
      </c>
      <c r="AU161" s="150">
        <f t="shared" si="82"/>
        <v>2030</v>
      </c>
      <c r="AV161" s="150">
        <f t="shared" si="82"/>
        <v>2031</v>
      </c>
      <c r="AW161" s="150">
        <f t="shared" si="82"/>
        <v>2032</v>
      </c>
      <c r="AX161" s="150">
        <f t="shared" si="82"/>
        <v>2033</v>
      </c>
      <c r="AY161" s="150">
        <f t="shared" si="82"/>
        <v>2034</v>
      </c>
      <c r="AZ161" s="150">
        <f t="shared" si="82"/>
        <v>2035</v>
      </c>
      <c r="BA161" s="150">
        <f t="shared" si="82"/>
        <v>2036</v>
      </c>
      <c r="BB161" s="150">
        <f t="shared" si="82"/>
        <v>2037</v>
      </c>
      <c r="BC161" s="150">
        <f t="shared" si="82"/>
        <v>2038</v>
      </c>
      <c r="BD161" s="150">
        <f t="shared" si="82"/>
        <v>2039</v>
      </c>
      <c r="BE161" s="150">
        <f t="shared" si="82"/>
        <v>2040</v>
      </c>
      <c r="BF161" s="150">
        <f t="shared" si="82"/>
        <v>2041</v>
      </c>
      <c r="BG161" s="150">
        <f t="shared" si="82"/>
        <v>2042</v>
      </c>
      <c r="BH161" s="150">
        <f t="shared" si="82"/>
        <v>2043</v>
      </c>
      <c r="BI161" s="150">
        <f t="shared" si="82"/>
        <v>2044</v>
      </c>
      <c r="BJ161" s="150">
        <f t="shared" si="82"/>
        <v>2045</v>
      </c>
      <c r="BK161" s="150">
        <f t="shared" si="82"/>
        <v>2046</v>
      </c>
      <c r="BL161" s="150">
        <f t="shared" si="82"/>
        <v>2047</v>
      </c>
      <c r="BM161" s="150">
        <f t="shared" si="82"/>
        <v>2048</v>
      </c>
      <c r="BN161" s="150">
        <f t="shared" si="82"/>
        <v>2049</v>
      </c>
      <c r="BO161" s="150">
        <f t="shared" si="82"/>
        <v>2050</v>
      </c>
    </row>
    <row r="162" spans="1:67" ht="13.5" customHeight="1">
      <c r="A162" s="762"/>
      <c r="B162" s="728" t="s">
        <v>54</v>
      </c>
      <c r="C162" s="674" t="s">
        <v>547</v>
      </c>
      <c r="D162" s="673"/>
      <c r="E162" s="942" t="s">
        <v>658</v>
      </c>
      <c r="F162" s="736"/>
      <c r="G162" s="976" t="str">
        <f>IF(G99=0,"",G99*G103/1000)</f>
        <v/>
      </c>
      <c r="H162" s="976" t="str">
        <f t="shared" ref="H162:BO162" si="83">IF(H99=0,"",H99*H103/1000)</f>
        <v/>
      </c>
      <c r="I162" s="976" t="str">
        <f t="shared" si="83"/>
        <v/>
      </c>
      <c r="J162" s="976" t="str">
        <f t="shared" si="83"/>
        <v/>
      </c>
      <c r="K162" s="976" t="str">
        <f t="shared" si="83"/>
        <v/>
      </c>
      <c r="L162" s="976" t="str">
        <f t="shared" si="83"/>
        <v/>
      </c>
      <c r="M162" s="976" t="str">
        <f t="shared" si="83"/>
        <v/>
      </c>
      <c r="N162" s="976" t="str">
        <f t="shared" si="83"/>
        <v/>
      </c>
      <c r="O162" s="976" t="str">
        <f t="shared" si="83"/>
        <v/>
      </c>
      <c r="P162" s="976" t="str">
        <f t="shared" si="83"/>
        <v/>
      </c>
      <c r="Q162" s="976" t="str">
        <f t="shared" si="83"/>
        <v/>
      </c>
      <c r="R162" s="976" t="str">
        <f t="shared" si="83"/>
        <v/>
      </c>
      <c r="S162" s="976" t="str">
        <f t="shared" si="83"/>
        <v/>
      </c>
      <c r="T162" s="976" t="str">
        <f t="shared" si="83"/>
        <v/>
      </c>
      <c r="U162" s="976" t="str">
        <f t="shared" si="83"/>
        <v/>
      </c>
      <c r="V162" s="976" t="str">
        <f t="shared" si="83"/>
        <v/>
      </c>
      <c r="W162" s="976" t="str">
        <f t="shared" si="83"/>
        <v/>
      </c>
      <c r="X162" s="976" t="str">
        <f t="shared" si="83"/>
        <v/>
      </c>
      <c r="Y162" s="976" t="str">
        <f t="shared" si="83"/>
        <v/>
      </c>
      <c r="Z162" s="976" t="str">
        <f t="shared" si="83"/>
        <v/>
      </c>
      <c r="AA162" s="976" t="str">
        <f t="shared" si="83"/>
        <v/>
      </c>
      <c r="AB162" s="976" t="str">
        <f t="shared" si="83"/>
        <v/>
      </c>
      <c r="AC162" s="976" t="str">
        <f t="shared" si="83"/>
        <v/>
      </c>
      <c r="AD162" s="976" t="str">
        <f t="shared" si="83"/>
        <v/>
      </c>
      <c r="AE162" s="976" t="str">
        <f t="shared" si="83"/>
        <v/>
      </c>
      <c r="AF162" s="976" t="str">
        <f t="shared" si="83"/>
        <v/>
      </c>
      <c r="AG162" s="976" t="str">
        <f t="shared" si="83"/>
        <v/>
      </c>
      <c r="AH162" s="976" t="str">
        <f t="shared" si="83"/>
        <v/>
      </c>
      <c r="AI162" s="976" t="str">
        <f t="shared" si="83"/>
        <v/>
      </c>
      <c r="AJ162" s="976" t="str">
        <f t="shared" si="83"/>
        <v/>
      </c>
      <c r="AK162" s="976" t="str">
        <f t="shared" si="83"/>
        <v/>
      </c>
      <c r="AL162" s="976" t="str">
        <f t="shared" si="83"/>
        <v/>
      </c>
      <c r="AM162" s="976" t="str">
        <f t="shared" si="83"/>
        <v/>
      </c>
      <c r="AN162" s="976" t="str">
        <f t="shared" si="83"/>
        <v/>
      </c>
      <c r="AO162" s="976" t="str">
        <f t="shared" si="83"/>
        <v/>
      </c>
      <c r="AP162" s="976" t="str">
        <f t="shared" si="83"/>
        <v/>
      </c>
      <c r="AQ162" s="976" t="str">
        <f t="shared" si="83"/>
        <v/>
      </c>
      <c r="AR162" s="976" t="str">
        <f t="shared" si="83"/>
        <v/>
      </c>
      <c r="AS162" s="976" t="str">
        <f t="shared" si="83"/>
        <v/>
      </c>
      <c r="AT162" s="976" t="str">
        <f t="shared" si="83"/>
        <v/>
      </c>
      <c r="AU162" s="976" t="str">
        <f t="shared" si="83"/>
        <v/>
      </c>
      <c r="AV162" s="976" t="str">
        <f t="shared" si="83"/>
        <v/>
      </c>
      <c r="AW162" s="976" t="str">
        <f t="shared" si="83"/>
        <v/>
      </c>
      <c r="AX162" s="976" t="str">
        <f t="shared" si="83"/>
        <v/>
      </c>
      <c r="AY162" s="976" t="str">
        <f t="shared" si="83"/>
        <v/>
      </c>
      <c r="AZ162" s="976" t="str">
        <f t="shared" si="83"/>
        <v/>
      </c>
      <c r="BA162" s="976" t="str">
        <f t="shared" si="83"/>
        <v/>
      </c>
      <c r="BB162" s="976" t="str">
        <f t="shared" si="83"/>
        <v/>
      </c>
      <c r="BC162" s="976" t="str">
        <f t="shared" si="83"/>
        <v/>
      </c>
      <c r="BD162" s="976" t="str">
        <f t="shared" si="83"/>
        <v/>
      </c>
      <c r="BE162" s="976" t="str">
        <f t="shared" si="83"/>
        <v/>
      </c>
      <c r="BF162" s="976" t="str">
        <f t="shared" si="83"/>
        <v/>
      </c>
      <c r="BG162" s="976" t="str">
        <f t="shared" si="83"/>
        <v/>
      </c>
      <c r="BH162" s="976" t="str">
        <f t="shared" si="83"/>
        <v/>
      </c>
      <c r="BI162" s="976" t="str">
        <f t="shared" si="83"/>
        <v/>
      </c>
      <c r="BJ162" s="976" t="str">
        <f t="shared" si="83"/>
        <v/>
      </c>
      <c r="BK162" s="976" t="str">
        <f t="shared" si="83"/>
        <v/>
      </c>
      <c r="BL162" s="976" t="str">
        <f t="shared" si="83"/>
        <v/>
      </c>
      <c r="BM162" s="976" t="str">
        <f t="shared" si="83"/>
        <v/>
      </c>
      <c r="BN162" s="976" t="str">
        <f t="shared" si="83"/>
        <v/>
      </c>
      <c r="BO162" s="976" t="str">
        <f t="shared" si="83"/>
        <v/>
      </c>
    </row>
    <row r="163" spans="1:67" ht="13.5" customHeight="1">
      <c r="A163" s="762"/>
      <c r="B163" s="728" t="s">
        <v>55</v>
      </c>
      <c r="C163" s="674" t="s">
        <v>332</v>
      </c>
      <c r="D163" s="673"/>
      <c r="E163" s="942" t="s">
        <v>1319</v>
      </c>
      <c r="F163" s="736"/>
      <c r="G163" s="990">
        <v>865</v>
      </c>
      <c r="H163" s="990">
        <v>865</v>
      </c>
      <c r="I163" s="990">
        <v>865</v>
      </c>
      <c r="J163" s="990">
        <v>865</v>
      </c>
      <c r="K163" s="990">
        <v>865</v>
      </c>
      <c r="L163" s="990">
        <v>865</v>
      </c>
      <c r="M163" s="990">
        <v>865</v>
      </c>
      <c r="N163" s="990">
        <v>865</v>
      </c>
      <c r="O163" s="990">
        <v>865</v>
      </c>
      <c r="P163" s="990">
        <v>865</v>
      </c>
      <c r="Q163" s="990">
        <v>865</v>
      </c>
      <c r="R163" s="990">
        <v>865</v>
      </c>
      <c r="S163" s="990">
        <v>865</v>
      </c>
      <c r="T163" s="990">
        <v>865</v>
      </c>
      <c r="U163" s="990">
        <v>865</v>
      </c>
      <c r="V163" s="990">
        <v>865</v>
      </c>
      <c r="W163" s="990">
        <v>865</v>
      </c>
      <c r="X163" s="990">
        <v>865</v>
      </c>
      <c r="Y163" s="990">
        <v>865</v>
      </c>
      <c r="Z163" s="990">
        <v>865</v>
      </c>
      <c r="AA163" s="990">
        <v>865</v>
      </c>
      <c r="AB163" s="990">
        <v>865</v>
      </c>
      <c r="AC163" s="990">
        <v>865</v>
      </c>
      <c r="AD163" s="990">
        <v>865</v>
      </c>
      <c r="AE163" s="990">
        <v>865</v>
      </c>
      <c r="AF163" s="990">
        <v>865</v>
      </c>
      <c r="AG163" s="990">
        <v>865</v>
      </c>
      <c r="AH163" s="990">
        <v>865</v>
      </c>
      <c r="AI163" s="990">
        <v>865</v>
      </c>
      <c r="AJ163" s="990">
        <v>865</v>
      </c>
      <c r="AK163" s="990">
        <v>865</v>
      </c>
      <c r="AL163" s="990">
        <v>865</v>
      </c>
      <c r="AM163" s="990">
        <v>865</v>
      </c>
      <c r="AN163" s="990">
        <v>865</v>
      </c>
      <c r="AO163" s="990">
        <v>865</v>
      </c>
      <c r="AP163" s="990">
        <v>865</v>
      </c>
      <c r="AQ163" s="990">
        <v>865</v>
      </c>
      <c r="AR163" s="990">
        <v>865</v>
      </c>
      <c r="AS163" s="990">
        <v>865</v>
      </c>
      <c r="AT163" s="990">
        <v>865</v>
      </c>
      <c r="AU163" s="990">
        <v>865</v>
      </c>
      <c r="AV163" s="990">
        <v>865</v>
      </c>
      <c r="AW163" s="990">
        <v>865</v>
      </c>
      <c r="AX163" s="990">
        <v>865</v>
      </c>
      <c r="AY163" s="990">
        <v>865</v>
      </c>
      <c r="AZ163" s="990">
        <v>865</v>
      </c>
      <c r="BA163" s="990">
        <v>865</v>
      </c>
      <c r="BB163" s="990">
        <v>865</v>
      </c>
      <c r="BC163" s="990">
        <v>865</v>
      </c>
      <c r="BD163" s="990">
        <v>865</v>
      </c>
      <c r="BE163" s="990">
        <v>865</v>
      </c>
      <c r="BF163" s="990">
        <v>865</v>
      </c>
      <c r="BG163" s="990">
        <v>865</v>
      </c>
      <c r="BH163" s="990">
        <v>865</v>
      </c>
      <c r="BI163" s="990">
        <v>865</v>
      </c>
      <c r="BJ163" s="990">
        <v>865</v>
      </c>
      <c r="BK163" s="990">
        <v>865</v>
      </c>
      <c r="BL163" s="990">
        <v>865</v>
      </c>
      <c r="BM163" s="990">
        <v>865</v>
      </c>
      <c r="BN163" s="990">
        <v>865</v>
      </c>
      <c r="BO163" s="990">
        <v>865</v>
      </c>
    </row>
    <row r="164" spans="1:67" ht="13.5" customHeight="1">
      <c r="A164" s="762"/>
      <c r="B164" s="728" t="s">
        <v>56</v>
      </c>
      <c r="C164" s="159" t="s">
        <v>709</v>
      </c>
      <c r="D164" s="673"/>
      <c r="E164" s="942" t="s">
        <v>658</v>
      </c>
      <c r="F164" s="736"/>
      <c r="G164" s="976" t="str">
        <f t="shared" ref="G164:AK164" si="84">IF(OR(G41="",G44="",G45="",G42=""),"",IF(G184&lt;&gt;"n. appl.",(((G41+G44+G45)*G163)-(G42*G184))/1000,(G41+G44+G45)*G163/1000))</f>
        <v/>
      </c>
      <c r="H164" s="976" t="str">
        <f t="shared" si="84"/>
        <v/>
      </c>
      <c r="I164" s="976" t="str">
        <f t="shared" si="84"/>
        <v/>
      </c>
      <c r="J164" s="976" t="str">
        <f t="shared" si="84"/>
        <v/>
      </c>
      <c r="K164" s="976" t="str">
        <f t="shared" si="84"/>
        <v/>
      </c>
      <c r="L164" s="976" t="str">
        <f t="shared" si="84"/>
        <v/>
      </c>
      <c r="M164" s="976" t="str">
        <f t="shared" si="84"/>
        <v/>
      </c>
      <c r="N164" s="976" t="str">
        <f t="shared" si="84"/>
        <v/>
      </c>
      <c r="O164" s="976" t="str">
        <f t="shared" si="84"/>
        <v/>
      </c>
      <c r="P164" s="976" t="str">
        <f t="shared" si="84"/>
        <v/>
      </c>
      <c r="Q164" s="976" t="str">
        <f t="shared" si="84"/>
        <v/>
      </c>
      <c r="R164" s="976" t="str">
        <f t="shared" si="84"/>
        <v/>
      </c>
      <c r="S164" s="976" t="str">
        <f t="shared" si="84"/>
        <v/>
      </c>
      <c r="T164" s="976" t="str">
        <f t="shared" si="84"/>
        <v/>
      </c>
      <c r="U164" s="976" t="str">
        <f t="shared" si="84"/>
        <v/>
      </c>
      <c r="V164" s="976" t="str">
        <f t="shared" si="84"/>
        <v/>
      </c>
      <c r="W164" s="976" t="str">
        <f t="shared" si="84"/>
        <v/>
      </c>
      <c r="X164" s="976" t="str">
        <f t="shared" si="84"/>
        <v/>
      </c>
      <c r="Y164" s="976" t="str">
        <f t="shared" si="84"/>
        <v/>
      </c>
      <c r="Z164" s="976" t="str">
        <f t="shared" si="84"/>
        <v/>
      </c>
      <c r="AA164" s="976" t="str">
        <f t="shared" si="84"/>
        <v/>
      </c>
      <c r="AB164" s="976" t="str">
        <f t="shared" si="84"/>
        <v/>
      </c>
      <c r="AC164" s="976" t="str">
        <f t="shared" si="84"/>
        <v/>
      </c>
      <c r="AD164" s="976" t="str">
        <f t="shared" si="84"/>
        <v/>
      </c>
      <c r="AE164" s="976" t="str">
        <f t="shared" si="84"/>
        <v/>
      </c>
      <c r="AF164" s="976" t="str">
        <f t="shared" si="84"/>
        <v/>
      </c>
      <c r="AG164" s="976" t="str">
        <f t="shared" si="84"/>
        <v/>
      </c>
      <c r="AH164" s="976" t="str">
        <f t="shared" si="84"/>
        <v/>
      </c>
      <c r="AI164" s="976" t="str">
        <f t="shared" si="84"/>
        <v/>
      </c>
      <c r="AJ164" s="976" t="str">
        <f t="shared" si="84"/>
        <v/>
      </c>
      <c r="AK164" s="976" t="str">
        <f t="shared" si="84"/>
        <v/>
      </c>
      <c r="AL164" s="976" t="str">
        <f>IF(OR(AL41="",AL44="",AL45="",AL42=""),"",IF(AL184&lt;&gt;"n. appl.",(((AL41+AL44+AL45)*AL163)-(AL42*AL184))/1000,(AL41+AL44+AL45)*AL163/1000))</f>
        <v/>
      </c>
      <c r="AM164" s="976" t="str">
        <f>IF(OR(AM41="",AM44="",AM45="",AM42=""),"",IF(AM184&lt;&gt;"n. appl.",(((AM41+AM44+AM45)*AM163)-(AM42*AM184))/1000,(AM41+AM44+AM45)*AM163/1000))</f>
        <v/>
      </c>
      <c r="AN164" s="976" t="str">
        <f>IF(OR(AN41="",AN44="",AN45="",AN42=""),"",IF(AN184&lt;&gt;"n. appl.",(((AN41+AN44+AN45)*AN163)-(AN42*AN184))/1000,(AN41+AN44+AN45)*AN163/1000))</f>
        <v/>
      </c>
      <c r="AO164" s="976" t="str">
        <f>IF(OR(AO41="",AO44="",AO45="",AO42=""),"",IF(AO184&lt;&gt;"n. appl.",(((AO41+AO44+AO45)*AO163)-(AO42*AO184))/1000,(AO41+AO44+AO45)*AO163/1000))</f>
        <v/>
      </c>
      <c r="AP164" s="976" t="str">
        <f>IF(OR(AP41="",AP44="",AP45="",AP42=""),"",IF(AP184&lt;&gt;"n. appl.",(((AP41+AP44+AP45)*AP163)-(AP42*AP184))/1000,(AP41+AP44+AP45)*AP163/1000))</f>
        <v/>
      </c>
      <c r="AQ164" s="976" t="str">
        <f t="shared" ref="AQ164:BO164" si="85">IF(OR(AQ41="",AQ44="",AQ45="",AQ42=""),"",IF(AQ184&lt;&gt;"n. appl.",(((AQ41+AQ44+AQ45)*AQ163)-(AQ42*AQ184))/1000,(AQ41+AQ44+AQ45)*AQ163/1000))</f>
        <v/>
      </c>
      <c r="AR164" s="976" t="str">
        <f t="shared" si="85"/>
        <v/>
      </c>
      <c r="AS164" s="976" t="str">
        <f t="shared" si="85"/>
        <v/>
      </c>
      <c r="AT164" s="976" t="str">
        <f t="shared" si="85"/>
        <v/>
      </c>
      <c r="AU164" s="976" t="str">
        <f t="shared" si="85"/>
        <v/>
      </c>
      <c r="AV164" s="976" t="str">
        <f t="shared" si="85"/>
        <v/>
      </c>
      <c r="AW164" s="976" t="str">
        <f t="shared" si="85"/>
        <v/>
      </c>
      <c r="AX164" s="976" t="str">
        <f t="shared" si="85"/>
        <v/>
      </c>
      <c r="AY164" s="976" t="str">
        <f t="shared" si="85"/>
        <v/>
      </c>
      <c r="AZ164" s="976" t="str">
        <f t="shared" si="85"/>
        <v/>
      </c>
      <c r="BA164" s="976" t="str">
        <f t="shared" si="85"/>
        <v/>
      </c>
      <c r="BB164" s="976" t="str">
        <f t="shared" si="85"/>
        <v/>
      </c>
      <c r="BC164" s="976" t="str">
        <f t="shared" si="85"/>
        <v/>
      </c>
      <c r="BD164" s="976" t="str">
        <f t="shared" si="85"/>
        <v/>
      </c>
      <c r="BE164" s="976" t="str">
        <f t="shared" si="85"/>
        <v/>
      </c>
      <c r="BF164" s="976" t="str">
        <f t="shared" si="85"/>
        <v/>
      </c>
      <c r="BG164" s="976" t="str">
        <f t="shared" si="85"/>
        <v/>
      </c>
      <c r="BH164" s="976" t="str">
        <f t="shared" si="85"/>
        <v/>
      </c>
      <c r="BI164" s="976" t="str">
        <f t="shared" si="85"/>
        <v/>
      </c>
      <c r="BJ164" s="976" t="str">
        <f t="shared" si="85"/>
        <v/>
      </c>
      <c r="BK164" s="976" t="str">
        <f t="shared" si="85"/>
        <v/>
      </c>
      <c r="BL164" s="976" t="str">
        <f t="shared" si="85"/>
        <v/>
      </c>
      <c r="BM164" s="976" t="str">
        <f t="shared" si="85"/>
        <v/>
      </c>
      <c r="BN164" s="976" t="str">
        <f t="shared" si="85"/>
        <v/>
      </c>
      <c r="BO164" s="976" t="str">
        <f t="shared" si="85"/>
        <v/>
      </c>
    </row>
    <row r="165" spans="1:67" ht="13.5" customHeight="1">
      <c r="A165" s="762"/>
      <c r="B165" s="728" t="s">
        <v>417</v>
      </c>
      <c r="C165" s="674" t="s">
        <v>548</v>
      </c>
      <c r="D165" s="673"/>
      <c r="E165" s="942" t="s">
        <v>658</v>
      </c>
      <c r="F165" s="736"/>
      <c r="G165" s="976" t="str">
        <f t="shared" ref="G165:BO165" si="86">IF(OR(G162="",G164=""),"",G162+G164)</f>
        <v/>
      </c>
      <c r="H165" s="976" t="str">
        <f t="shared" si="86"/>
        <v/>
      </c>
      <c r="I165" s="976" t="str">
        <f t="shared" si="86"/>
        <v/>
      </c>
      <c r="J165" s="976" t="str">
        <f t="shared" si="86"/>
        <v/>
      </c>
      <c r="K165" s="976" t="str">
        <f t="shared" si="86"/>
        <v/>
      </c>
      <c r="L165" s="976" t="str">
        <f t="shared" si="86"/>
        <v/>
      </c>
      <c r="M165" s="976" t="str">
        <f t="shared" si="86"/>
        <v/>
      </c>
      <c r="N165" s="976" t="str">
        <f t="shared" si="86"/>
        <v/>
      </c>
      <c r="O165" s="976" t="str">
        <f t="shared" si="86"/>
        <v/>
      </c>
      <c r="P165" s="976" t="str">
        <f t="shared" si="86"/>
        <v/>
      </c>
      <c r="Q165" s="976" t="str">
        <f t="shared" si="86"/>
        <v/>
      </c>
      <c r="R165" s="976" t="str">
        <f t="shared" si="86"/>
        <v/>
      </c>
      <c r="S165" s="976" t="str">
        <f t="shared" si="86"/>
        <v/>
      </c>
      <c r="T165" s="976" t="str">
        <f t="shared" si="86"/>
        <v/>
      </c>
      <c r="U165" s="976" t="str">
        <f t="shared" si="86"/>
        <v/>
      </c>
      <c r="V165" s="976" t="str">
        <f t="shared" si="86"/>
        <v/>
      </c>
      <c r="W165" s="976" t="str">
        <f t="shared" si="86"/>
        <v/>
      </c>
      <c r="X165" s="976" t="str">
        <f t="shared" si="86"/>
        <v/>
      </c>
      <c r="Y165" s="976" t="str">
        <f t="shared" si="86"/>
        <v/>
      </c>
      <c r="Z165" s="976" t="str">
        <f t="shared" si="86"/>
        <v/>
      </c>
      <c r="AA165" s="976" t="str">
        <f t="shared" si="86"/>
        <v/>
      </c>
      <c r="AB165" s="976" t="str">
        <f t="shared" si="86"/>
        <v/>
      </c>
      <c r="AC165" s="976" t="str">
        <f t="shared" si="86"/>
        <v/>
      </c>
      <c r="AD165" s="976" t="str">
        <f t="shared" si="86"/>
        <v/>
      </c>
      <c r="AE165" s="976" t="str">
        <f t="shared" si="86"/>
        <v/>
      </c>
      <c r="AF165" s="976" t="str">
        <f t="shared" si="86"/>
        <v/>
      </c>
      <c r="AG165" s="976" t="str">
        <f t="shared" si="86"/>
        <v/>
      </c>
      <c r="AH165" s="976" t="str">
        <f t="shared" si="86"/>
        <v/>
      </c>
      <c r="AI165" s="976" t="str">
        <f t="shared" si="86"/>
        <v/>
      </c>
      <c r="AJ165" s="976" t="str">
        <f t="shared" si="86"/>
        <v/>
      </c>
      <c r="AK165" s="976" t="str">
        <f t="shared" si="86"/>
        <v/>
      </c>
      <c r="AL165" s="976" t="str">
        <f t="shared" si="86"/>
        <v/>
      </c>
      <c r="AM165" s="976" t="str">
        <f t="shared" si="86"/>
        <v/>
      </c>
      <c r="AN165" s="976" t="str">
        <f t="shared" si="86"/>
        <v/>
      </c>
      <c r="AO165" s="976" t="str">
        <f t="shared" si="86"/>
        <v/>
      </c>
      <c r="AP165" s="976" t="str">
        <f t="shared" si="86"/>
        <v/>
      </c>
      <c r="AQ165" s="976" t="str">
        <f t="shared" si="86"/>
        <v/>
      </c>
      <c r="AR165" s="976" t="str">
        <f t="shared" si="86"/>
        <v/>
      </c>
      <c r="AS165" s="976" t="str">
        <f t="shared" si="86"/>
        <v/>
      </c>
      <c r="AT165" s="976" t="str">
        <f t="shared" si="86"/>
        <v/>
      </c>
      <c r="AU165" s="976" t="str">
        <f t="shared" si="86"/>
        <v/>
      </c>
      <c r="AV165" s="976" t="str">
        <f t="shared" si="86"/>
        <v/>
      </c>
      <c r="AW165" s="976" t="str">
        <f t="shared" si="86"/>
        <v/>
      </c>
      <c r="AX165" s="976" t="str">
        <f t="shared" si="86"/>
        <v/>
      </c>
      <c r="AY165" s="976" t="str">
        <f t="shared" si="86"/>
        <v/>
      </c>
      <c r="AZ165" s="976" t="str">
        <f t="shared" si="86"/>
        <v/>
      </c>
      <c r="BA165" s="976" t="str">
        <f t="shared" si="86"/>
        <v/>
      </c>
      <c r="BB165" s="976" t="str">
        <f t="shared" si="86"/>
        <v/>
      </c>
      <c r="BC165" s="976" t="str">
        <f t="shared" si="86"/>
        <v/>
      </c>
      <c r="BD165" s="976" t="str">
        <f t="shared" si="86"/>
        <v/>
      </c>
      <c r="BE165" s="976" t="str">
        <f t="shared" si="86"/>
        <v/>
      </c>
      <c r="BF165" s="976" t="str">
        <f t="shared" si="86"/>
        <v/>
      </c>
      <c r="BG165" s="976" t="str">
        <f t="shared" si="86"/>
        <v/>
      </c>
      <c r="BH165" s="976" t="str">
        <f t="shared" si="86"/>
        <v/>
      </c>
      <c r="BI165" s="976" t="str">
        <f t="shared" si="86"/>
        <v/>
      </c>
      <c r="BJ165" s="976" t="str">
        <f t="shared" si="86"/>
        <v/>
      </c>
      <c r="BK165" s="976" t="str">
        <f t="shared" si="86"/>
        <v/>
      </c>
      <c r="BL165" s="976" t="str">
        <f t="shared" si="86"/>
        <v/>
      </c>
      <c r="BM165" s="976" t="str">
        <f t="shared" si="86"/>
        <v/>
      </c>
      <c r="BN165" s="976" t="str">
        <f t="shared" si="86"/>
        <v/>
      </c>
      <c r="BO165" s="976" t="str">
        <f t="shared" si="86"/>
        <v/>
      </c>
    </row>
    <row r="166" spans="1:67" s="762" customFormat="1" ht="13.5" customHeight="1" thickBot="1">
      <c r="B166" s="785"/>
      <c r="C166" s="80"/>
      <c r="D166" s="784"/>
      <c r="E166" s="785"/>
      <c r="F166" s="785"/>
      <c r="G166" s="972"/>
      <c r="H166" s="972"/>
      <c r="I166" s="972"/>
      <c r="J166" s="972"/>
      <c r="K166" s="972"/>
      <c r="L166" s="972"/>
      <c r="M166" s="972"/>
      <c r="N166" s="972"/>
      <c r="O166" s="972"/>
      <c r="P166" s="972"/>
      <c r="Q166" s="972"/>
      <c r="R166" s="972"/>
      <c r="S166" s="972"/>
      <c r="T166" s="972"/>
      <c r="U166" s="972"/>
      <c r="V166" s="972"/>
      <c r="W166" s="972"/>
      <c r="X166" s="972"/>
      <c r="Y166" s="972"/>
      <c r="Z166" s="972"/>
      <c r="AA166" s="972"/>
      <c r="AB166" s="972"/>
      <c r="AC166" s="972"/>
      <c r="AD166" s="972"/>
      <c r="AE166" s="972"/>
      <c r="AF166" s="972"/>
      <c r="AG166" s="972"/>
      <c r="AH166" s="972"/>
      <c r="AI166" s="972"/>
      <c r="AJ166" s="972"/>
      <c r="AK166" s="972"/>
      <c r="AL166" s="972"/>
      <c r="AM166" s="972"/>
      <c r="AN166" s="972"/>
      <c r="AO166" s="972"/>
      <c r="AP166" s="972"/>
      <c r="AQ166" s="972"/>
      <c r="AR166" s="972"/>
      <c r="AS166" s="972"/>
      <c r="AT166" s="972"/>
      <c r="AU166" s="972"/>
      <c r="AV166" s="972"/>
      <c r="AW166" s="972"/>
      <c r="AX166" s="972"/>
      <c r="AY166" s="972"/>
      <c r="AZ166" s="972"/>
      <c r="BA166" s="972"/>
      <c r="BB166" s="972"/>
      <c r="BC166" s="972"/>
      <c r="BD166" s="972"/>
      <c r="BE166" s="972"/>
      <c r="BF166" s="972"/>
      <c r="BG166" s="972"/>
      <c r="BH166" s="972"/>
      <c r="BI166" s="972"/>
      <c r="BJ166" s="972"/>
      <c r="BK166" s="972"/>
      <c r="BL166" s="972"/>
      <c r="BM166" s="972"/>
      <c r="BN166" s="972"/>
      <c r="BO166" s="972"/>
    </row>
    <row r="167" spans="1:67" s="762" customFormat="1" ht="13.5" customHeight="1" thickBot="1">
      <c r="A167" s="25" t="s">
        <v>672</v>
      </c>
      <c r="B167" s="25"/>
      <c r="C167" s="853"/>
      <c r="D167" s="853"/>
      <c r="E167" s="854"/>
      <c r="F167" s="854"/>
      <c r="G167" s="150">
        <f t="shared" ref="G167:BO167" si="87">G$7</f>
        <v>1990</v>
      </c>
      <c r="H167" s="150">
        <f t="shared" si="87"/>
        <v>1991</v>
      </c>
      <c r="I167" s="150">
        <f t="shared" si="87"/>
        <v>1992</v>
      </c>
      <c r="J167" s="150">
        <f t="shared" si="87"/>
        <v>1993</v>
      </c>
      <c r="K167" s="150">
        <f t="shared" si="87"/>
        <v>1994</v>
      </c>
      <c r="L167" s="150">
        <f t="shared" si="87"/>
        <v>1995</v>
      </c>
      <c r="M167" s="150">
        <f t="shared" si="87"/>
        <v>1996</v>
      </c>
      <c r="N167" s="150">
        <f t="shared" si="87"/>
        <v>1997</v>
      </c>
      <c r="O167" s="150">
        <f t="shared" si="87"/>
        <v>1998</v>
      </c>
      <c r="P167" s="150">
        <f t="shared" si="87"/>
        <v>1999</v>
      </c>
      <c r="Q167" s="150">
        <f t="shared" si="87"/>
        <v>2000</v>
      </c>
      <c r="R167" s="150">
        <f t="shared" si="87"/>
        <v>2001</v>
      </c>
      <c r="S167" s="150">
        <f t="shared" si="87"/>
        <v>2002</v>
      </c>
      <c r="T167" s="150">
        <f t="shared" si="87"/>
        <v>2003</v>
      </c>
      <c r="U167" s="150">
        <f t="shared" si="87"/>
        <v>2004</v>
      </c>
      <c r="V167" s="150">
        <f t="shared" si="87"/>
        <v>2005</v>
      </c>
      <c r="W167" s="150">
        <f t="shared" si="87"/>
        <v>2006</v>
      </c>
      <c r="X167" s="150">
        <f t="shared" si="87"/>
        <v>2007</v>
      </c>
      <c r="Y167" s="150">
        <f t="shared" si="87"/>
        <v>2008</v>
      </c>
      <c r="Z167" s="150">
        <f t="shared" si="87"/>
        <v>2009</v>
      </c>
      <c r="AA167" s="150">
        <f t="shared" si="87"/>
        <v>2010</v>
      </c>
      <c r="AB167" s="150">
        <f t="shared" si="87"/>
        <v>2011</v>
      </c>
      <c r="AC167" s="150">
        <f t="shared" si="87"/>
        <v>2012</v>
      </c>
      <c r="AD167" s="150">
        <f t="shared" si="87"/>
        <v>2013</v>
      </c>
      <c r="AE167" s="150">
        <f t="shared" si="87"/>
        <v>2014</v>
      </c>
      <c r="AF167" s="150">
        <f t="shared" si="87"/>
        <v>2015</v>
      </c>
      <c r="AG167" s="150">
        <f t="shared" si="87"/>
        <v>2016</v>
      </c>
      <c r="AH167" s="150">
        <f t="shared" si="87"/>
        <v>2017</v>
      </c>
      <c r="AI167" s="150">
        <f t="shared" si="87"/>
        <v>2018</v>
      </c>
      <c r="AJ167" s="150">
        <f t="shared" si="87"/>
        <v>2019</v>
      </c>
      <c r="AK167" s="150">
        <f t="shared" si="87"/>
        <v>2020</v>
      </c>
      <c r="AL167" s="150">
        <f t="shared" si="87"/>
        <v>2021</v>
      </c>
      <c r="AM167" s="150">
        <f t="shared" si="87"/>
        <v>2022</v>
      </c>
      <c r="AN167" s="150">
        <f t="shared" si="87"/>
        <v>2023</v>
      </c>
      <c r="AO167" s="150">
        <f t="shared" si="87"/>
        <v>2024</v>
      </c>
      <c r="AP167" s="150">
        <f t="shared" si="87"/>
        <v>2025</v>
      </c>
      <c r="AQ167" s="150">
        <f t="shared" si="87"/>
        <v>2026</v>
      </c>
      <c r="AR167" s="150">
        <f t="shared" si="87"/>
        <v>2027</v>
      </c>
      <c r="AS167" s="150">
        <f t="shared" si="87"/>
        <v>2028</v>
      </c>
      <c r="AT167" s="150">
        <f t="shared" si="87"/>
        <v>2029</v>
      </c>
      <c r="AU167" s="150">
        <f t="shared" si="87"/>
        <v>2030</v>
      </c>
      <c r="AV167" s="150">
        <f t="shared" si="87"/>
        <v>2031</v>
      </c>
      <c r="AW167" s="150">
        <f t="shared" si="87"/>
        <v>2032</v>
      </c>
      <c r="AX167" s="150">
        <f t="shared" si="87"/>
        <v>2033</v>
      </c>
      <c r="AY167" s="150">
        <f t="shared" si="87"/>
        <v>2034</v>
      </c>
      <c r="AZ167" s="150">
        <f t="shared" si="87"/>
        <v>2035</v>
      </c>
      <c r="BA167" s="150">
        <f t="shared" si="87"/>
        <v>2036</v>
      </c>
      <c r="BB167" s="150">
        <f t="shared" si="87"/>
        <v>2037</v>
      </c>
      <c r="BC167" s="150">
        <f t="shared" si="87"/>
        <v>2038</v>
      </c>
      <c r="BD167" s="150">
        <f t="shared" si="87"/>
        <v>2039</v>
      </c>
      <c r="BE167" s="150">
        <f t="shared" si="87"/>
        <v>2040</v>
      </c>
      <c r="BF167" s="150">
        <f t="shared" si="87"/>
        <v>2041</v>
      </c>
      <c r="BG167" s="150">
        <f t="shared" si="87"/>
        <v>2042</v>
      </c>
      <c r="BH167" s="150">
        <f t="shared" si="87"/>
        <v>2043</v>
      </c>
      <c r="BI167" s="150">
        <f t="shared" si="87"/>
        <v>2044</v>
      </c>
      <c r="BJ167" s="150">
        <f t="shared" si="87"/>
        <v>2045</v>
      </c>
      <c r="BK167" s="150">
        <f t="shared" si="87"/>
        <v>2046</v>
      </c>
      <c r="BL167" s="150">
        <f t="shared" si="87"/>
        <v>2047</v>
      </c>
      <c r="BM167" s="150">
        <f t="shared" si="87"/>
        <v>2048</v>
      </c>
      <c r="BN167" s="150">
        <f t="shared" si="87"/>
        <v>2049</v>
      </c>
      <c r="BO167" s="150">
        <f t="shared" si="87"/>
        <v>2050</v>
      </c>
    </row>
    <row r="168" spans="1:67" ht="13.5" customHeight="1">
      <c r="A168" s="762"/>
      <c r="B168" s="728">
        <v>50</v>
      </c>
      <c r="C168" s="126" t="s">
        <v>710</v>
      </c>
      <c r="D168" s="944"/>
      <c r="E168" s="942" t="s">
        <v>658</v>
      </c>
      <c r="F168" s="857"/>
      <c r="G168" s="976">
        <f t="shared" ref="G168:AK168" si="88">IF(OR(G404="",G424="",G542="",G558="",G570=""),"",G404+G424+G542+G558+G570)</f>
        <v>0</v>
      </c>
      <c r="H168" s="976">
        <f t="shared" si="88"/>
        <v>0</v>
      </c>
      <c r="I168" s="976">
        <f t="shared" si="88"/>
        <v>0</v>
      </c>
      <c r="J168" s="976">
        <f t="shared" si="88"/>
        <v>0</v>
      </c>
      <c r="K168" s="976">
        <f t="shared" si="88"/>
        <v>0</v>
      </c>
      <c r="L168" s="976">
        <f t="shared" si="88"/>
        <v>0</v>
      </c>
      <c r="M168" s="976">
        <f t="shared" si="88"/>
        <v>0</v>
      </c>
      <c r="N168" s="976">
        <f t="shared" si="88"/>
        <v>0</v>
      </c>
      <c r="O168" s="976">
        <f t="shared" si="88"/>
        <v>0</v>
      </c>
      <c r="P168" s="976">
        <f t="shared" si="88"/>
        <v>0</v>
      </c>
      <c r="Q168" s="976">
        <f t="shared" si="88"/>
        <v>0</v>
      </c>
      <c r="R168" s="976">
        <f t="shared" si="88"/>
        <v>0</v>
      </c>
      <c r="S168" s="976">
        <f t="shared" si="88"/>
        <v>0</v>
      </c>
      <c r="T168" s="976">
        <f t="shared" si="88"/>
        <v>0</v>
      </c>
      <c r="U168" s="976">
        <f t="shared" si="88"/>
        <v>0</v>
      </c>
      <c r="V168" s="976">
        <f t="shared" si="88"/>
        <v>0</v>
      </c>
      <c r="W168" s="976">
        <f t="shared" si="88"/>
        <v>0</v>
      </c>
      <c r="X168" s="976">
        <f t="shared" si="88"/>
        <v>0</v>
      </c>
      <c r="Y168" s="976">
        <f t="shared" si="88"/>
        <v>0</v>
      </c>
      <c r="Z168" s="976">
        <f t="shared" si="88"/>
        <v>0</v>
      </c>
      <c r="AA168" s="976">
        <f t="shared" si="88"/>
        <v>0</v>
      </c>
      <c r="AB168" s="976">
        <f t="shared" si="88"/>
        <v>0</v>
      </c>
      <c r="AC168" s="976">
        <f t="shared" si="88"/>
        <v>0</v>
      </c>
      <c r="AD168" s="976">
        <f t="shared" si="88"/>
        <v>0</v>
      </c>
      <c r="AE168" s="976">
        <f t="shared" si="88"/>
        <v>0</v>
      </c>
      <c r="AF168" s="976">
        <f t="shared" si="88"/>
        <v>0</v>
      </c>
      <c r="AG168" s="976">
        <f t="shared" si="88"/>
        <v>0</v>
      </c>
      <c r="AH168" s="976">
        <f t="shared" si="88"/>
        <v>0</v>
      </c>
      <c r="AI168" s="976">
        <f t="shared" si="88"/>
        <v>0</v>
      </c>
      <c r="AJ168" s="976">
        <f t="shared" si="88"/>
        <v>0</v>
      </c>
      <c r="AK168" s="976">
        <f t="shared" si="88"/>
        <v>0</v>
      </c>
      <c r="AL168" s="976">
        <f>IF(OR(AL404="",AL424="",AL542="",AL558="",AL570=""),"",AL404+AL424+AL542+AL558+AL570)</f>
        <v>0</v>
      </c>
      <c r="AM168" s="976">
        <f>IF(OR(AM404="",AM424="",AM542="",AM558="",AM570=""),"",AM404+AM424+AM542+AM558+AM570)</f>
        <v>0</v>
      </c>
      <c r="AN168" s="976">
        <f>IF(OR(AN404="",AN424="",AN542="",AN558="",AN570=""),"",AN404+AN424+AN542+AN558+AN570)</f>
        <v>0</v>
      </c>
      <c r="AO168" s="976">
        <f>IF(OR(AO404="",AO424="",AO542="",AO558="",AO570=""),"",AO404+AO424+AO542+AO558+AO570)</f>
        <v>0</v>
      </c>
      <c r="AP168" s="976">
        <f>IF(OR(AP404="",AP424="",AP542="",AP558="",AP570=""),"",AP404+AP424+AP542+AP558+AP570)</f>
        <v>0</v>
      </c>
      <c r="AQ168" s="976">
        <f t="shared" ref="AQ168:BO168" si="89">IF(OR(AQ404="",AQ424="",AQ542="",AQ558="",AQ570=""),"",AQ404+AQ424+AQ542+AQ558+AQ570)</f>
        <v>0</v>
      </c>
      <c r="AR168" s="976">
        <f t="shared" si="89"/>
        <v>0</v>
      </c>
      <c r="AS168" s="976">
        <f t="shared" si="89"/>
        <v>0</v>
      </c>
      <c r="AT168" s="976">
        <f t="shared" si="89"/>
        <v>0</v>
      </c>
      <c r="AU168" s="976">
        <f t="shared" si="89"/>
        <v>0</v>
      </c>
      <c r="AV168" s="976">
        <f t="shared" si="89"/>
        <v>0</v>
      </c>
      <c r="AW168" s="976">
        <f t="shared" si="89"/>
        <v>0</v>
      </c>
      <c r="AX168" s="976">
        <f t="shared" si="89"/>
        <v>0</v>
      </c>
      <c r="AY168" s="976">
        <f t="shared" si="89"/>
        <v>0</v>
      </c>
      <c r="AZ168" s="976">
        <f t="shared" si="89"/>
        <v>0</v>
      </c>
      <c r="BA168" s="976">
        <f t="shared" si="89"/>
        <v>0</v>
      </c>
      <c r="BB168" s="976">
        <f t="shared" si="89"/>
        <v>0</v>
      </c>
      <c r="BC168" s="976">
        <f t="shared" si="89"/>
        <v>0</v>
      </c>
      <c r="BD168" s="976">
        <f t="shared" si="89"/>
        <v>0</v>
      </c>
      <c r="BE168" s="976">
        <f t="shared" si="89"/>
        <v>0</v>
      </c>
      <c r="BF168" s="976">
        <f t="shared" si="89"/>
        <v>0</v>
      </c>
      <c r="BG168" s="976">
        <f t="shared" si="89"/>
        <v>0</v>
      </c>
      <c r="BH168" s="976">
        <f t="shared" si="89"/>
        <v>0</v>
      </c>
      <c r="BI168" s="976">
        <f t="shared" si="89"/>
        <v>0</v>
      </c>
      <c r="BJ168" s="976">
        <f t="shared" si="89"/>
        <v>0</v>
      </c>
      <c r="BK168" s="976">
        <f t="shared" si="89"/>
        <v>0</v>
      </c>
      <c r="BL168" s="976">
        <f t="shared" si="89"/>
        <v>0</v>
      </c>
      <c r="BM168" s="976">
        <f t="shared" si="89"/>
        <v>0</v>
      </c>
      <c r="BN168" s="976">
        <f t="shared" si="89"/>
        <v>0</v>
      </c>
      <c r="BO168" s="976">
        <f t="shared" si="89"/>
        <v>0</v>
      </c>
    </row>
    <row r="169" spans="1:67" s="762" customFormat="1" ht="13.5" customHeight="1" thickBot="1">
      <c r="B169" s="785"/>
      <c r="C169" s="80"/>
      <c r="D169" s="784"/>
      <c r="E169" s="785"/>
      <c r="F169" s="785"/>
      <c r="G169" s="972"/>
      <c r="H169" s="972"/>
      <c r="I169" s="972"/>
      <c r="J169" s="972"/>
      <c r="K169" s="972"/>
      <c r="L169" s="972"/>
      <c r="M169" s="972"/>
      <c r="N169" s="972"/>
      <c r="O169" s="972"/>
      <c r="P169" s="972"/>
      <c r="Q169" s="972"/>
      <c r="R169" s="972"/>
      <c r="S169" s="972"/>
      <c r="T169" s="972"/>
      <c r="U169" s="972"/>
      <c r="V169" s="972"/>
      <c r="W169" s="972"/>
      <c r="X169" s="972"/>
      <c r="Y169" s="972"/>
      <c r="Z169" s="972"/>
      <c r="AA169" s="972"/>
      <c r="AB169" s="972"/>
      <c r="AC169" s="972"/>
      <c r="AD169" s="972"/>
      <c r="AE169" s="972"/>
      <c r="AF169" s="972"/>
      <c r="AG169" s="972"/>
      <c r="AH169" s="972"/>
      <c r="AI169" s="972"/>
      <c r="AJ169" s="972"/>
      <c r="AK169" s="972"/>
      <c r="AL169" s="972"/>
      <c r="AM169" s="972"/>
      <c r="AN169" s="972"/>
      <c r="AO169" s="972"/>
      <c r="AP169" s="972"/>
      <c r="AQ169" s="972"/>
      <c r="AR169" s="972"/>
      <c r="AS169" s="972"/>
      <c r="AT169" s="972"/>
      <c r="AU169" s="972"/>
      <c r="AV169" s="972"/>
      <c r="AW169" s="972"/>
      <c r="AX169" s="972"/>
      <c r="AY169" s="972"/>
      <c r="AZ169" s="972"/>
      <c r="BA169" s="972"/>
      <c r="BB169" s="972"/>
      <c r="BC169" s="972"/>
      <c r="BD169" s="972"/>
      <c r="BE169" s="972"/>
      <c r="BF169" s="972"/>
      <c r="BG169" s="972"/>
      <c r="BH169" s="972"/>
      <c r="BI169" s="972"/>
      <c r="BJ169" s="972"/>
      <c r="BK169" s="972"/>
      <c r="BL169" s="972"/>
      <c r="BM169" s="972"/>
      <c r="BN169" s="972"/>
      <c r="BO169" s="972"/>
    </row>
    <row r="170" spans="1:67" s="1203" customFormat="1" ht="13.5" customHeight="1" thickBot="1">
      <c r="A170" s="32" t="s">
        <v>40</v>
      </c>
      <c r="B170" s="859"/>
      <c r="C170" s="859"/>
      <c r="D170" s="859"/>
      <c r="E170" s="860"/>
      <c r="F170" s="860"/>
      <c r="G170" s="991"/>
      <c r="H170" s="991"/>
      <c r="I170" s="991"/>
      <c r="J170" s="991"/>
      <c r="K170" s="991"/>
      <c r="L170" s="991"/>
      <c r="M170" s="991"/>
      <c r="N170" s="991"/>
      <c r="O170" s="991"/>
      <c r="P170" s="991"/>
      <c r="Q170" s="991"/>
      <c r="R170" s="991"/>
      <c r="S170" s="991"/>
      <c r="T170" s="991"/>
      <c r="U170" s="991"/>
      <c r="V170" s="991"/>
      <c r="W170" s="991"/>
      <c r="X170" s="991"/>
      <c r="Y170" s="991"/>
      <c r="Z170" s="991"/>
      <c r="AA170" s="991"/>
      <c r="AB170" s="991"/>
      <c r="AC170" s="991"/>
      <c r="AD170" s="991"/>
      <c r="AE170" s="991"/>
      <c r="AF170" s="991"/>
      <c r="AG170" s="991"/>
      <c r="AH170" s="991"/>
      <c r="AI170" s="991"/>
      <c r="AJ170" s="991"/>
      <c r="AK170" s="991"/>
      <c r="AL170" s="991"/>
      <c r="AM170" s="991"/>
      <c r="AN170" s="991"/>
      <c r="AO170" s="991"/>
      <c r="AP170" s="992"/>
      <c r="AQ170" s="992"/>
      <c r="AR170" s="992"/>
      <c r="AS170" s="992"/>
      <c r="AT170" s="992"/>
      <c r="AU170" s="992"/>
      <c r="AV170" s="992"/>
      <c r="AW170" s="992"/>
      <c r="AX170" s="992"/>
      <c r="AY170" s="992"/>
      <c r="AZ170" s="992"/>
      <c r="BA170" s="992"/>
      <c r="BB170" s="992"/>
      <c r="BC170" s="992"/>
      <c r="BD170" s="992"/>
      <c r="BE170" s="992"/>
      <c r="BF170" s="992"/>
      <c r="BG170" s="992"/>
      <c r="BH170" s="992"/>
      <c r="BI170" s="992"/>
      <c r="BJ170" s="992"/>
      <c r="BK170" s="992"/>
      <c r="BL170" s="992"/>
      <c r="BM170" s="992"/>
      <c r="BN170" s="992"/>
      <c r="BO170" s="992"/>
    </row>
    <row r="171" spans="1:67" ht="13.5" thickBot="1"/>
    <row r="172" spans="1:67" ht="15" thickBot="1">
      <c r="B172" s="1542" t="s">
        <v>1157</v>
      </c>
      <c r="C172" s="1543"/>
      <c r="D172" s="1543"/>
      <c r="E172" s="1543"/>
      <c r="F172" s="1544"/>
      <c r="G172" s="152">
        <f t="shared" ref="G172:AL174" si="90">G$7</f>
        <v>1990</v>
      </c>
      <c r="H172" s="152">
        <f t="shared" si="90"/>
        <v>1991</v>
      </c>
      <c r="I172" s="152">
        <f t="shared" si="90"/>
        <v>1992</v>
      </c>
      <c r="J172" s="152">
        <f t="shared" si="90"/>
        <v>1993</v>
      </c>
      <c r="K172" s="152">
        <f t="shared" si="90"/>
        <v>1994</v>
      </c>
      <c r="L172" s="152">
        <f t="shared" si="90"/>
        <v>1995</v>
      </c>
      <c r="M172" s="152">
        <f t="shared" si="90"/>
        <v>1996</v>
      </c>
      <c r="N172" s="152">
        <f t="shared" si="90"/>
        <v>1997</v>
      </c>
      <c r="O172" s="152">
        <f t="shared" si="90"/>
        <v>1998</v>
      </c>
      <c r="P172" s="152">
        <f t="shared" si="90"/>
        <v>1999</v>
      </c>
      <c r="Q172" s="152">
        <f t="shared" si="90"/>
        <v>2000</v>
      </c>
      <c r="R172" s="152">
        <f t="shared" si="90"/>
        <v>2001</v>
      </c>
      <c r="S172" s="152">
        <f t="shared" si="90"/>
        <v>2002</v>
      </c>
      <c r="T172" s="152">
        <f t="shared" si="90"/>
        <v>2003</v>
      </c>
      <c r="U172" s="152">
        <f t="shared" si="90"/>
        <v>2004</v>
      </c>
      <c r="V172" s="152">
        <f t="shared" si="90"/>
        <v>2005</v>
      </c>
      <c r="W172" s="152">
        <f t="shared" si="90"/>
        <v>2006</v>
      </c>
      <c r="X172" s="152">
        <f t="shared" si="90"/>
        <v>2007</v>
      </c>
      <c r="Y172" s="152">
        <f t="shared" si="90"/>
        <v>2008</v>
      </c>
      <c r="Z172" s="152">
        <f t="shared" si="90"/>
        <v>2009</v>
      </c>
      <c r="AA172" s="152">
        <f t="shared" si="90"/>
        <v>2010</v>
      </c>
      <c r="AB172" s="152">
        <f t="shared" si="90"/>
        <v>2011</v>
      </c>
      <c r="AC172" s="152">
        <f t="shared" si="90"/>
        <v>2012</v>
      </c>
      <c r="AD172" s="152">
        <f t="shared" si="90"/>
        <v>2013</v>
      </c>
      <c r="AE172" s="152">
        <f t="shared" si="90"/>
        <v>2014</v>
      </c>
      <c r="AF172" s="152">
        <f t="shared" si="90"/>
        <v>2015</v>
      </c>
      <c r="AG172" s="152">
        <f t="shared" si="90"/>
        <v>2016</v>
      </c>
      <c r="AH172" s="152">
        <f t="shared" si="90"/>
        <v>2017</v>
      </c>
      <c r="AI172" s="152">
        <f t="shared" si="90"/>
        <v>2018</v>
      </c>
      <c r="AJ172" s="152">
        <f t="shared" si="90"/>
        <v>2019</v>
      </c>
      <c r="AK172" s="152">
        <f t="shared" si="90"/>
        <v>2020</v>
      </c>
      <c r="AL172" s="152">
        <f t="shared" si="90"/>
        <v>2021</v>
      </c>
      <c r="AM172" s="152">
        <f t="shared" ref="AM172:BB172" si="91">AM$7</f>
        <v>2022</v>
      </c>
      <c r="AN172" s="152">
        <f t="shared" si="91"/>
        <v>2023</v>
      </c>
      <c r="AO172" s="152">
        <f t="shared" si="91"/>
        <v>2024</v>
      </c>
      <c r="AP172" s="152">
        <f t="shared" si="91"/>
        <v>2025</v>
      </c>
      <c r="AQ172" s="152">
        <f t="shared" si="91"/>
        <v>2026</v>
      </c>
      <c r="AR172" s="152">
        <f t="shared" si="91"/>
        <v>2027</v>
      </c>
      <c r="AS172" s="152">
        <f t="shared" si="91"/>
        <v>2028</v>
      </c>
      <c r="AT172" s="152">
        <f t="shared" si="91"/>
        <v>2029</v>
      </c>
      <c r="AU172" s="152">
        <f t="shared" si="91"/>
        <v>2030</v>
      </c>
      <c r="AV172" s="152">
        <f t="shared" si="91"/>
        <v>2031</v>
      </c>
      <c r="AW172" s="152">
        <f t="shared" si="91"/>
        <v>2032</v>
      </c>
      <c r="AX172" s="152">
        <f t="shared" si="91"/>
        <v>2033</v>
      </c>
      <c r="AY172" s="152">
        <f t="shared" si="91"/>
        <v>2034</v>
      </c>
      <c r="AZ172" s="152">
        <f t="shared" si="91"/>
        <v>2035</v>
      </c>
      <c r="BA172" s="152">
        <f t="shared" si="91"/>
        <v>2036</v>
      </c>
      <c r="BB172" s="152">
        <f t="shared" si="91"/>
        <v>2037</v>
      </c>
      <c r="BC172" s="152">
        <f t="shared" ref="BC172:BO172" si="92">BC$7</f>
        <v>2038</v>
      </c>
      <c r="BD172" s="152">
        <f t="shared" si="92"/>
        <v>2039</v>
      </c>
      <c r="BE172" s="152">
        <f t="shared" si="92"/>
        <v>2040</v>
      </c>
      <c r="BF172" s="152">
        <f t="shared" si="92"/>
        <v>2041</v>
      </c>
      <c r="BG172" s="152">
        <f t="shared" si="92"/>
        <v>2042</v>
      </c>
      <c r="BH172" s="152">
        <f t="shared" si="92"/>
        <v>2043</v>
      </c>
      <c r="BI172" s="152">
        <f t="shared" si="92"/>
        <v>2044</v>
      </c>
      <c r="BJ172" s="152">
        <f t="shared" si="92"/>
        <v>2045</v>
      </c>
      <c r="BK172" s="152">
        <f t="shared" si="92"/>
        <v>2046</v>
      </c>
      <c r="BL172" s="152">
        <f t="shared" si="92"/>
        <v>2047</v>
      </c>
      <c r="BM172" s="152">
        <f t="shared" si="92"/>
        <v>2048</v>
      </c>
      <c r="BN172" s="152">
        <f t="shared" si="92"/>
        <v>2049</v>
      </c>
      <c r="BO172" s="152">
        <f t="shared" si="92"/>
        <v>2050</v>
      </c>
    </row>
    <row r="173" spans="1:67" ht="16.5" customHeight="1" thickBot="1">
      <c r="B173" s="786">
        <v>59</v>
      </c>
      <c r="C173" s="43" t="s">
        <v>320</v>
      </c>
      <c r="D173" s="247"/>
      <c r="E173" s="675" t="s">
        <v>151</v>
      </c>
      <c r="F173" s="676"/>
      <c r="G173" s="87">
        <f t="shared" ref="G173:AK173" si="93">IF(OR(G144="",G149="",G156=""),"",G144+G149+G156)</f>
        <v>0</v>
      </c>
      <c r="H173" s="87">
        <f t="shared" si="93"/>
        <v>0</v>
      </c>
      <c r="I173" s="87">
        <f t="shared" si="93"/>
        <v>0</v>
      </c>
      <c r="J173" s="87">
        <f t="shared" si="93"/>
        <v>0</v>
      </c>
      <c r="K173" s="87">
        <f t="shared" si="93"/>
        <v>0</v>
      </c>
      <c r="L173" s="87">
        <f t="shared" si="93"/>
        <v>0</v>
      </c>
      <c r="M173" s="87">
        <f t="shared" si="93"/>
        <v>0</v>
      </c>
      <c r="N173" s="87">
        <f t="shared" si="93"/>
        <v>0</v>
      </c>
      <c r="O173" s="87">
        <f t="shared" si="93"/>
        <v>0</v>
      </c>
      <c r="P173" s="87">
        <f t="shared" si="93"/>
        <v>0</v>
      </c>
      <c r="Q173" s="87">
        <f t="shared" si="93"/>
        <v>0</v>
      </c>
      <c r="R173" s="87">
        <f t="shared" si="93"/>
        <v>0</v>
      </c>
      <c r="S173" s="87">
        <f t="shared" si="93"/>
        <v>0</v>
      </c>
      <c r="T173" s="87">
        <f t="shared" si="93"/>
        <v>0</v>
      </c>
      <c r="U173" s="87">
        <f t="shared" si="93"/>
        <v>0</v>
      </c>
      <c r="V173" s="87">
        <f t="shared" si="93"/>
        <v>0</v>
      </c>
      <c r="W173" s="87">
        <f t="shared" si="93"/>
        <v>0</v>
      </c>
      <c r="X173" s="87">
        <f t="shared" si="93"/>
        <v>0</v>
      </c>
      <c r="Y173" s="87">
        <f t="shared" si="93"/>
        <v>0</v>
      </c>
      <c r="Z173" s="87">
        <f t="shared" si="93"/>
        <v>0</v>
      </c>
      <c r="AA173" s="87">
        <f t="shared" si="93"/>
        <v>0</v>
      </c>
      <c r="AB173" s="87">
        <f t="shared" si="93"/>
        <v>0</v>
      </c>
      <c r="AC173" s="87">
        <f t="shared" si="93"/>
        <v>0</v>
      </c>
      <c r="AD173" s="87">
        <f t="shared" si="93"/>
        <v>0</v>
      </c>
      <c r="AE173" s="87">
        <f t="shared" si="93"/>
        <v>0</v>
      </c>
      <c r="AF173" s="87">
        <f t="shared" si="93"/>
        <v>0</v>
      </c>
      <c r="AG173" s="87">
        <f t="shared" si="93"/>
        <v>0</v>
      </c>
      <c r="AH173" s="87">
        <f t="shared" si="93"/>
        <v>0</v>
      </c>
      <c r="AI173" s="87">
        <f t="shared" si="93"/>
        <v>0</v>
      </c>
      <c r="AJ173" s="87">
        <f t="shared" si="93"/>
        <v>0</v>
      </c>
      <c r="AK173" s="87">
        <f t="shared" si="93"/>
        <v>0</v>
      </c>
      <c r="AL173" s="87">
        <f>IF(OR(AL144="",AL149="",AL156=""),"",AL144+AL149+AL156)</f>
        <v>0</v>
      </c>
      <c r="AM173" s="87">
        <f>IF(OR(AM144="",AM149="",AM156=""),"",AM144+AM149+AM156)</f>
        <v>0</v>
      </c>
      <c r="AN173" s="87">
        <f>IF(OR(AN144="",AN149="",AN156=""),"",AN144+AN149+AN156)</f>
        <v>0</v>
      </c>
      <c r="AO173" s="87">
        <f>IF(OR(AO144="",AO149="",AO156=""),"",AO144+AO149+AO156)</f>
        <v>0</v>
      </c>
      <c r="AP173" s="87">
        <f>IF(OR(AP144="",AP149="",AP156=""),"",AP144+AP149+AP156)</f>
        <v>0</v>
      </c>
      <c r="AQ173" s="87">
        <f t="shared" ref="AQ173:BO173" si="94">IF(OR(AQ144="",AQ149="",AQ156=""),"",AQ144+AQ149+AQ156)</f>
        <v>0</v>
      </c>
      <c r="AR173" s="87">
        <f t="shared" si="94"/>
        <v>0</v>
      </c>
      <c r="AS173" s="87">
        <f t="shared" si="94"/>
        <v>0</v>
      </c>
      <c r="AT173" s="87">
        <f t="shared" si="94"/>
        <v>0</v>
      </c>
      <c r="AU173" s="87">
        <f t="shared" si="94"/>
        <v>0</v>
      </c>
      <c r="AV173" s="87">
        <f t="shared" si="94"/>
        <v>0</v>
      </c>
      <c r="AW173" s="87">
        <f t="shared" si="94"/>
        <v>0</v>
      </c>
      <c r="AX173" s="87">
        <f t="shared" si="94"/>
        <v>0</v>
      </c>
      <c r="AY173" s="87">
        <f t="shared" si="94"/>
        <v>0</v>
      </c>
      <c r="AZ173" s="87">
        <f t="shared" si="94"/>
        <v>0</v>
      </c>
      <c r="BA173" s="87">
        <f t="shared" si="94"/>
        <v>0</v>
      </c>
      <c r="BB173" s="87">
        <f t="shared" si="94"/>
        <v>0</v>
      </c>
      <c r="BC173" s="87">
        <f t="shared" si="94"/>
        <v>0</v>
      </c>
      <c r="BD173" s="87">
        <f t="shared" si="94"/>
        <v>0</v>
      </c>
      <c r="BE173" s="87">
        <f t="shared" si="94"/>
        <v>0</v>
      </c>
      <c r="BF173" s="87">
        <f t="shared" si="94"/>
        <v>0</v>
      </c>
      <c r="BG173" s="87">
        <f t="shared" si="94"/>
        <v>0</v>
      </c>
      <c r="BH173" s="87">
        <f t="shared" si="94"/>
        <v>0</v>
      </c>
      <c r="BI173" s="87">
        <f t="shared" si="94"/>
        <v>0</v>
      </c>
      <c r="BJ173" s="87">
        <f t="shared" si="94"/>
        <v>0</v>
      </c>
      <c r="BK173" s="87">
        <f t="shared" si="94"/>
        <v>0</v>
      </c>
      <c r="BL173" s="87">
        <f t="shared" si="94"/>
        <v>0</v>
      </c>
      <c r="BM173" s="87">
        <f t="shared" si="94"/>
        <v>0</v>
      </c>
      <c r="BN173" s="87">
        <f t="shared" si="94"/>
        <v>0</v>
      </c>
      <c r="BO173" s="87">
        <f t="shared" si="94"/>
        <v>0</v>
      </c>
    </row>
    <row r="174" spans="1:67" ht="13.5" customHeight="1" thickBot="1">
      <c r="B174" s="32" t="s">
        <v>1158</v>
      </c>
      <c r="C174" s="859"/>
      <c r="D174" s="859"/>
      <c r="E174" s="860"/>
      <c r="F174" s="860"/>
      <c r="G174" s="152">
        <f t="shared" si="90"/>
        <v>1990</v>
      </c>
      <c r="H174" s="152">
        <f t="shared" si="90"/>
        <v>1991</v>
      </c>
      <c r="I174" s="152">
        <f t="shared" si="90"/>
        <v>1992</v>
      </c>
      <c r="J174" s="152">
        <f t="shared" si="90"/>
        <v>1993</v>
      </c>
      <c r="K174" s="152">
        <f t="shared" si="90"/>
        <v>1994</v>
      </c>
      <c r="L174" s="152">
        <f t="shared" si="90"/>
        <v>1995</v>
      </c>
      <c r="M174" s="152">
        <f t="shared" si="90"/>
        <v>1996</v>
      </c>
      <c r="N174" s="152">
        <f t="shared" si="90"/>
        <v>1997</v>
      </c>
      <c r="O174" s="152">
        <f t="shared" si="90"/>
        <v>1998</v>
      </c>
      <c r="P174" s="152">
        <f t="shared" si="90"/>
        <v>1999</v>
      </c>
      <c r="Q174" s="152">
        <f t="shared" si="90"/>
        <v>2000</v>
      </c>
      <c r="R174" s="152">
        <f t="shared" si="90"/>
        <v>2001</v>
      </c>
      <c r="S174" s="152">
        <f t="shared" si="90"/>
        <v>2002</v>
      </c>
      <c r="T174" s="152">
        <f t="shared" si="90"/>
        <v>2003</v>
      </c>
      <c r="U174" s="152">
        <f t="shared" si="90"/>
        <v>2004</v>
      </c>
      <c r="V174" s="152">
        <f t="shared" si="90"/>
        <v>2005</v>
      </c>
      <c r="W174" s="152">
        <f t="shared" si="90"/>
        <v>2006</v>
      </c>
      <c r="X174" s="152">
        <f t="shared" si="90"/>
        <v>2007</v>
      </c>
      <c r="Y174" s="152">
        <f t="shared" si="90"/>
        <v>2008</v>
      </c>
      <c r="Z174" s="152">
        <f t="shared" si="90"/>
        <v>2009</v>
      </c>
      <c r="AA174" s="152">
        <f t="shared" si="90"/>
        <v>2010</v>
      </c>
      <c r="AB174" s="152">
        <f t="shared" si="90"/>
        <v>2011</v>
      </c>
      <c r="AC174" s="152">
        <f t="shared" si="90"/>
        <v>2012</v>
      </c>
      <c r="AD174" s="152">
        <f t="shared" si="90"/>
        <v>2013</v>
      </c>
      <c r="AE174" s="152">
        <f t="shared" si="90"/>
        <v>2014</v>
      </c>
      <c r="AF174" s="152">
        <f t="shared" si="90"/>
        <v>2015</v>
      </c>
      <c r="AG174" s="152">
        <f t="shared" si="90"/>
        <v>2016</v>
      </c>
      <c r="AH174" s="152">
        <f t="shared" si="90"/>
        <v>2017</v>
      </c>
      <c r="AI174" s="152">
        <f t="shared" si="90"/>
        <v>2018</v>
      </c>
      <c r="AJ174" s="152">
        <f t="shared" si="90"/>
        <v>2019</v>
      </c>
      <c r="AK174" s="152">
        <f t="shared" si="90"/>
        <v>2020</v>
      </c>
      <c r="AL174" s="152">
        <f t="shared" si="90"/>
        <v>2021</v>
      </c>
      <c r="AM174" s="152">
        <f t="shared" ref="AM174:BB174" si="95">AM$7</f>
        <v>2022</v>
      </c>
      <c r="AN174" s="152">
        <f t="shared" si="95"/>
        <v>2023</v>
      </c>
      <c r="AO174" s="152">
        <f t="shared" si="95"/>
        <v>2024</v>
      </c>
      <c r="AP174" s="152">
        <f t="shared" si="95"/>
        <v>2025</v>
      </c>
      <c r="AQ174" s="152">
        <f t="shared" si="95"/>
        <v>2026</v>
      </c>
      <c r="AR174" s="152">
        <f t="shared" si="95"/>
        <v>2027</v>
      </c>
      <c r="AS174" s="152">
        <f t="shared" si="95"/>
        <v>2028</v>
      </c>
      <c r="AT174" s="152">
        <f t="shared" si="95"/>
        <v>2029</v>
      </c>
      <c r="AU174" s="152">
        <f t="shared" si="95"/>
        <v>2030</v>
      </c>
      <c r="AV174" s="152">
        <f t="shared" si="95"/>
        <v>2031</v>
      </c>
      <c r="AW174" s="152">
        <f t="shared" si="95"/>
        <v>2032</v>
      </c>
      <c r="AX174" s="152">
        <f t="shared" si="95"/>
        <v>2033</v>
      </c>
      <c r="AY174" s="152">
        <f t="shared" si="95"/>
        <v>2034</v>
      </c>
      <c r="AZ174" s="152">
        <f t="shared" si="95"/>
        <v>2035</v>
      </c>
      <c r="BA174" s="152">
        <f t="shared" si="95"/>
        <v>2036</v>
      </c>
      <c r="BB174" s="152">
        <f t="shared" si="95"/>
        <v>2037</v>
      </c>
      <c r="BC174" s="152">
        <f t="shared" ref="BC174:BO174" si="96">BC$7</f>
        <v>2038</v>
      </c>
      <c r="BD174" s="152">
        <f t="shared" si="96"/>
        <v>2039</v>
      </c>
      <c r="BE174" s="152">
        <f t="shared" si="96"/>
        <v>2040</v>
      </c>
      <c r="BF174" s="152">
        <f t="shared" si="96"/>
        <v>2041</v>
      </c>
      <c r="BG174" s="152">
        <f t="shared" si="96"/>
        <v>2042</v>
      </c>
      <c r="BH174" s="152">
        <f t="shared" si="96"/>
        <v>2043</v>
      </c>
      <c r="BI174" s="152">
        <f t="shared" si="96"/>
        <v>2044</v>
      </c>
      <c r="BJ174" s="152">
        <f t="shared" si="96"/>
        <v>2045</v>
      </c>
      <c r="BK174" s="152">
        <f t="shared" si="96"/>
        <v>2046</v>
      </c>
      <c r="BL174" s="152">
        <f t="shared" si="96"/>
        <v>2047</v>
      </c>
      <c r="BM174" s="152">
        <f t="shared" si="96"/>
        <v>2048</v>
      </c>
      <c r="BN174" s="152">
        <f t="shared" si="96"/>
        <v>2049</v>
      </c>
      <c r="BO174" s="152">
        <f t="shared" si="96"/>
        <v>2050</v>
      </c>
    </row>
    <row r="175" spans="1:67" ht="13.5" customHeight="1">
      <c r="B175" s="728" t="s">
        <v>1303</v>
      </c>
      <c r="C175" s="43" t="s">
        <v>861</v>
      </c>
      <c r="D175" s="247"/>
      <c r="E175" s="675" t="s">
        <v>151</v>
      </c>
      <c r="F175" s="676"/>
      <c r="G175" s="86">
        <f t="shared" ref="G175:AK175" si="97">IF(OR(G173="",G155=""),"",G173-G155)</f>
        <v>0</v>
      </c>
      <c r="H175" s="86">
        <f t="shared" si="97"/>
        <v>0</v>
      </c>
      <c r="I175" s="86">
        <f t="shared" si="97"/>
        <v>0</v>
      </c>
      <c r="J175" s="86">
        <f t="shared" si="97"/>
        <v>0</v>
      </c>
      <c r="K175" s="86">
        <f t="shared" si="97"/>
        <v>0</v>
      </c>
      <c r="L175" s="86">
        <f t="shared" si="97"/>
        <v>0</v>
      </c>
      <c r="M175" s="86">
        <f t="shared" si="97"/>
        <v>0</v>
      </c>
      <c r="N175" s="86">
        <f t="shared" si="97"/>
        <v>0</v>
      </c>
      <c r="O175" s="86">
        <f t="shared" si="97"/>
        <v>0</v>
      </c>
      <c r="P175" s="86">
        <f t="shared" si="97"/>
        <v>0</v>
      </c>
      <c r="Q175" s="86">
        <f t="shared" si="97"/>
        <v>0</v>
      </c>
      <c r="R175" s="86">
        <f t="shared" si="97"/>
        <v>0</v>
      </c>
      <c r="S175" s="86">
        <f t="shared" si="97"/>
        <v>0</v>
      </c>
      <c r="T175" s="86">
        <f t="shared" si="97"/>
        <v>0</v>
      </c>
      <c r="U175" s="86">
        <f t="shared" si="97"/>
        <v>0</v>
      </c>
      <c r="V175" s="86">
        <f t="shared" si="97"/>
        <v>0</v>
      </c>
      <c r="W175" s="86">
        <f t="shared" si="97"/>
        <v>0</v>
      </c>
      <c r="X175" s="86">
        <f t="shared" si="97"/>
        <v>0</v>
      </c>
      <c r="Y175" s="86">
        <f t="shared" si="97"/>
        <v>0</v>
      </c>
      <c r="Z175" s="86">
        <f t="shared" si="97"/>
        <v>0</v>
      </c>
      <c r="AA175" s="86">
        <f t="shared" si="97"/>
        <v>0</v>
      </c>
      <c r="AB175" s="86">
        <f t="shared" si="97"/>
        <v>0</v>
      </c>
      <c r="AC175" s="86">
        <f t="shared" si="97"/>
        <v>0</v>
      </c>
      <c r="AD175" s="86">
        <f t="shared" si="97"/>
        <v>0</v>
      </c>
      <c r="AE175" s="86">
        <f t="shared" si="97"/>
        <v>0</v>
      </c>
      <c r="AF175" s="86">
        <f t="shared" si="97"/>
        <v>0</v>
      </c>
      <c r="AG175" s="86">
        <f t="shared" si="97"/>
        <v>0</v>
      </c>
      <c r="AH175" s="86">
        <f t="shared" si="97"/>
        <v>0</v>
      </c>
      <c r="AI175" s="86">
        <f t="shared" si="97"/>
        <v>0</v>
      </c>
      <c r="AJ175" s="86">
        <f t="shared" si="97"/>
        <v>0</v>
      </c>
      <c r="AK175" s="86">
        <f t="shared" si="97"/>
        <v>0</v>
      </c>
      <c r="AL175" s="86">
        <f>IF(OR(AL173="",AL155=""),"",AL173-AL155)</f>
        <v>0</v>
      </c>
      <c r="AM175" s="86">
        <f>IF(OR(AM173="",AM155=""),"",AM173-AM155)</f>
        <v>0</v>
      </c>
      <c r="AN175" s="86">
        <f>IF(OR(AN173="",AN155=""),"",AN173-AN155)</f>
        <v>0</v>
      </c>
      <c r="AO175" s="86">
        <f>IF(OR(AO173="",AO155=""),"",AO173-AO155)</f>
        <v>0</v>
      </c>
      <c r="AP175" s="86">
        <f>IF(OR(AP173="",AP155=""),"",AP173-AP155)</f>
        <v>0</v>
      </c>
      <c r="AQ175" s="86">
        <f t="shared" ref="AQ175:BO175" si="98">IF(OR(AQ173="",AQ155=""),"",AQ173-AQ155)</f>
        <v>0</v>
      </c>
      <c r="AR175" s="86">
        <f t="shared" si="98"/>
        <v>0</v>
      </c>
      <c r="AS175" s="86">
        <f t="shared" si="98"/>
        <v>0</v>
      </c>
      <c r="AT175" s="86">
        <f t="shared" si="98"/>
        <v>0</v>
      </c>
      <c r="AU175" s="86">
        <f t="shared" si="98"/>
        <v>0</v>
      </c>
      <c r="AV175" s="86">
        <f t="shared" si="98"/>
        <v>0</v>
      </c>
      <c r="AW175" s="86">
        <f t="shared" si="98"/>
        <v>0</v>
      </c>
      <c r="AX175" s="86">
        <f t="shared" si="98"/>
        <v>0</v>
      </c>
      <c r="AY175" s="86">
        <f t="shared" si="98"/>
        <v>0</v>
      </c>
      <c r="AZ175" s="86">
        <f t="shared" si="98"/>
        <v>0</v>
      </c>
      <c r="BA175" s="86">
        <f t="shared" si="98"/>
        <v>0</v>
      </c>
      <c r="BB175" s="86">
        <f t="shared" si="98"/>
        <v>0</v>
      </c>
      <c r="BC175" s="86">
        <f t="shared" si="98"/>
        <v>0</v>
      </c>
      <c r="BD175" s="86">
        <f t="shared" si="98"/>
        <v>0</v>
      </c>
      <c r="BE175" s="86">
        <f t="shared" si="98"/>
        <v>0</v>
      </c>
      <c r="BF175" s="86">
        <f t="shared" si="98"/>
        <v>0</v>
      </c>
      <c r="BG175" s="86">
        <f t="shared" si="98"/>
        <v>0</v>
      </c>
      <c r="BH175" s="86">
        <f t="shared" si="98"/>
        <v>0</v>
      </c>
      <c r="BI175" s="86">
        <f t="shared" si="98"/>
        <v>0</v>
      </c>
      <c r="BJ175" s="86">
        <f t="shared" si="98"/>
        <v>0</v>
      </c>
      <c r="BK175" s="86">
        <f t="shared" si="98"/>
        <v>0</v>
      </c>
      <c r="BL175" s="86">
        <f t="shared" si="98"/>
        <v>0</v>
      </c>
      <c r="BM175" s="86">
        <f t="shared" si="98"/>
        <v>0</v>
      </c>
      <c r="BN175" s="86">
        <f t="shared" si="98"/>
        <v>0</v>
      </c>
      <c r="BO175" s="86">
        <f t="shared" si="98"/>
        <v>0</v>
      </c>
    </row>
    <row r="176" spans="1:67" ht="13.5" customHeight="1">
      <c r="B176" s="728" t="s">
        <v>880</v>
      </c>
      <c r="C176" s="73"/>
      <c r="D176" s="74" t="s">
        <v>364</v>
      </c>
      <c r="E176" s="675" t="s">
        <v>151</v>
      </c>
      <c r="F176" s="676"/>
      <c r="G176" s="677">
        <f>G144</f>
        <v>0</v>
      </c>
      <c r="H176" s="677">
        <f t="shared" ref="H176:BO176" si="99">H144</f>
        <v>0</v>
      </c>
      <c r="I176" s="677">
        <f t="shared" si="99"/>
        <v>0</v>
      </c>
      <c r="J176" s="677">
        <f t="shared" si="99"/>
        <v>0</v>
      </c>
      <c r="K176" s="677">
        <f t="shared" si="99"/>
        <v>0</v>
      </c>
      <c r="L176" s="677">
        <f t="shared" si="99"/>
        <v>0</v>
      </c>
      <c r="M176" s="677">
        <f t="shared" si="99"/>
        <v>0</v>
      </c>
      <c r="N176" s="677">
        <f t="shared" si="99"/>
        <v>0</v>
      </c>
      <c r="O176" s="677">
        <f t="shared" si="99"/>
        <v>0</v>
      </c>
      <c r="P176" s="677">
        <f t="shared" si="99"/>
        <v>0</v>
      </c>
      <c r="Q176" s="677">
        <f t="shared" si="99"/>
        <v>0</v>
      </c>
      <c r="R176" s="677">
        <f t="shared" si="99"/>
        <v>0</v>
      </c>
      <c r="S176" s="677">
        <f t="shared" si="99"/>
        <v>0</v>
      </c>
      <c r="T176" s="677">
        <f t="shared" si="99"/>
        <v>0</v>
      </c>
      <c r="U176" s="677">
        <f t="shared" si="99"/>
        <v>0</v>
      </c>
      <c r="V176" s="677">
        <f t="shared" si="99"/>
        <v>0</v>
      </c>
      <c r="W176" s="677">
        <f t="shared" si="99"/>
        <v>0</v>
      </c>
      <c r="X176" s="677">
        <f t="shared" si="99"/>
        <v>0</v>
      </c>
      <c r="Y176" s="677">
        <f t="shared" si="99"/>
        <v>0</v>
      </c>
      <c r="Z176" s="677">
        <f t="shared" si="99"/>
        <v>0</v>
      </c>
      <c r="AA176" s="677">
        <f t="shared" si="99"/>
        <v>0</v>
      </c>
      <c r="AB176" s="677">
        <f t="shared" si="99"/>
        <v>0</v>
      </c>
      <c r="AC176" s="677">
        <f t="shared" si="99"/>
        <v>0</v>
      </c>
      <c r="AD176" s="677">
        <f t="shared" si="99"/>
        <v>0</v>
      </c>
      <c r="AE176" s="677">
        <f t="shared" si="99"/>
        <v>0</v>
      </c>
      <c r="AF176" s="677">
        <f t="shared" si="99"/>
        <v>0</v>
      </c>
      <c r="AG176" s="677">
        <f t="shared" si="99"/>
        <v>0</v>
      </c>
      <c r="AH176" s="677">
        <f t="shared" si="99"/>
        <v>0</v>
      </c>
      <c r="AI176" s="677">
        <f t="shared" si="99"/>
        <v>0</v>
      </c>
      <c r="AJ176" s="677">
        <f t="shared" si="99"/>
        <v>0</v>
      </c>
      <c r="AK176" s="677">
        <f t="shared" si="99"/>
        <v>0</v>
      </c>
      <c r="AL176" s="677">
        <f t="shared" si="99"/>
        <v>0</v>
      </c>
      <c r="AM176" s="677">
        <f t="shared" si="99"/>
        <v>0</v>
      </c>
      <c r="AN176" s="677">
        <f t="shared" si="99"/>
        <v>0</v>
      </c>
      <c r="AO176" s="677">
        <f t="shared" si="99"/>
        <v>0</v>
      </c>
      <c r="AP176" s="677">
        <f t="shared" si="99"/>
        <v>0</v>
      </c>
      <c r="AQ176" s="677">
        <f t="shared" si="99"/>
        <v>0</v>
      </c>
      <c r="AR176" s="677">
        <f t="shared" si="99"/>
        <v>0</v>
      </c>
      <c r="AS176" s="677">
        <f t="shared" si="99"/>
        <v>0</v>
      </c>
      <c r="AT176" s="677">
        <f t="shared" si="99"/>
        <v>0</v>
      </c>
      <c r="AU176" s="677">
        <f t="shared" si="99"/>
        <v>0</v>
      </c>
      <c r="AV176" s="677">
        <f t="shared" si="99"/>
        <v>0</v>
      </c>
      <c r="AW176" s="677">
        <f t="shared" si="99"/>
        <v>0</v>
      </c>
      <c r="AX176" s="677">
        <f t="shared" si="99"/>
        <v>0</v>
      </c>
      <c r="AY176" s="677">
        <f t="shared" si="99"/>
        <v>0</v>
      </c>
      <c r="AZ176" s="677">
        <f t="shared" si="99"/>
        <v>0</v>
      </c>
      <c r="BA176" s="677">
        <f t="shared" si="99"/>
        <v>0</v>
      </c>
      <c r="BB176" s="677">
        <f t="shared" si="99"/>
        <v>0</v>
      </c>
      <c r="BC176" s="677">
        <f t="shared" si="99"/>
        <v>0</v>
      </c>
      <c r="BD176" s="677">
        <f t="shared" si="99"/>
        <v>0</v>
      </c>
      <c r="BE176" s="677">
        <f t="shared" si="99"/>
        <v>0</v>
      </c>
      <c r="BF176" s="677">
        <f t="shared" si="99"/>
        <v>0</v>
      </c>
      <c r="BG176" s="677">
        <f t="shared" si="99"/>
        <v>0</v>
      </c>
      <c r="BH176" s="677">
        <f t="shared" si="99"/>
        <v>0</v>
      </c>
      <c r="BI176" s="677">
        <f t="shared" si="99"/>
        <v>0</v>
      </c>
      <c r="BJ176" s="677">
        <f t="shared" si="99"/>
        <v>0</v>
      </c>
      <c r="BK176" s="677">
        <f t="shared" si="99"/>
        <v>0</v>
      </c>
      <c r="BL176" s="677">
        <f t="shared" si="99"/>
        <v>0</v>
      </c>
      <c r="BM176" s="677">
        <f t="shared" si="99"/>
        <v>0</v>
      </c>
      <c r="BN176" s="677">
        <f t="shared" si="99"/>
        <v>0</v>
      </c>
      <c r="BO176" s="677">
        <f t="shared" si="99"/>
        <v>0</v>
      </c>
    </row>
    <row r="177" spans="1:67" ht="13.5" customHeight="1" thickBot="1">
      <c r="B177" s="728" t="s">
        <v>363</v>
      </c>
      <c r="C177" s="73"/>
      <c r="D177" s="74" t="s">
        <v>859</v>
      </c>
      <c r="E177" s="675" t="s">
        <v>151</v>
      </c>
      <c r="F177" s="676"/>
      <c r="G177" s="86">
        <f>IF(OR(G149="",G152="",G153="",G154=""),"",G149+G152+G153+G154)</f>
        <v>0</v>
      </c>
      <c r="H177" s="86">
        <f t="shared" ref="H177:BO177" si="100">IF(OR(H149="",H152="",H153="",H154=""),"",H149+H152+H153+H154)</f>
        <v>0</v>
      </c>
      <c r="I177" s="86">
        <f t="shared" si="100"/>
        <v>0</v>
      </c>
      <c r="J177" s="86">
        <f t="shared" si="100"/>
        <v>0</v>
      </c>
      <c r="K177" s="86">
        <f t="shared" si="100"/>
        <v>0</v>
      </c>
      <c r="L177" s="86">
        <f t="shared" si="100"/>
        <v>0</v>
      </c>
      <c r="M177" s="86">
        <f t="shared" si="100"/>
        <v>0</v>
      </c>
      <c r="N177" s="86">
        <f t="shared" si="100"/>
        <v>0</v>
      </c>
      <c r="O177" s="86">
        <f t="shared" si="100"/>
        <v>0</v>
      </c>
      <c r="P177" s="86">
        <f t="shared" si="100"/>
        <v>0</v>
      </c>
      <c r="Q177" s="86">
        <f t="shared" si="100"/>
        <v>0</v>
      </c>
      <c r="R177" s="86">
        <f t="shared" si="100"/>
        <v>0</v>
      </c>
      <c r="S177" s="86">
        <f t="shared" si="100"/>
        <v>0</v>
      </c>
      <c r="T177" s="86">
        <f t="shared" si="100"/>
        <v>0</v>
      </c>
      <c r="U177" s="86">
        <f t="shared" si="100"/>
        <v>0</v>
      </c>
      <c r="V177" s="86">
        <f t="shared" si="100"/>
        <v>0</v>
      </c>
      <c r="W177" s="86">
        <f t="shared" si="100"/>
        <v>0</v>
      </c>
      <c r="X177" s="86">
        <f t="shared" si="100"/>
        <v>0</v>
      </c>
      <c r="Y177" s="86">
        <f t="shared" si="100"/>
        <v>0</v>
      </c>
      <c r="Z177" s="86">
        <f t="shared" si="100"/>
        <v>0</v>
      </c>
      <c r="AA177" s="86">
        <f t="shared" si="100"/>
        <v>0</v>
      </c>
      <c r="AB177" s="86">
        <f t="shared" si="100"/>
        <v>0</v>
      </c>
      <c r="AC177" s="86">
        <f t="shared" si="100"/>
        <v>0</v>
      </c>
      <c r="AD177" s="86">
        <f t="shared" si="100"/>
        <v>0</v>
      </c>
      <c r="AE177" s="86">
        <f t="shared" si="100"/>
        <v>0</v>
      </c>
      <c r="AF177" s="86">
        <f t="shared" si="100"/>
        <v>0</v>
      </c>
      <c r="AG177" s="86">
        <f t="shared" si="100"/>
        <v>0</v>
      </c>
      <c r="AH177" s="86">
        <f t="shared" si="100"/>
        <v>0</v>
      </c>
      <c r="AI177" s="86">
        <f t="shared" si="100"/>
        <v>0</v>
      </c>
      <c r="AJ177" s="86">
        <f t="shared" si="100"/>
        <v>0</v>
      </c>
      <c r="AK177" s="86">
        <f t="shared" si="100"/>
        <v>0</v>
      </c>
      <c r="AL177" s="86">
        <f t="shared" si="100"/>
        <v>0</v>
      </c>
      <c r="AM177" s="86">
        <f t="shared" si="100"/>
        <v>0</v>
      </c>
      <c r="AN177" s="86">
        <f t="shared" si="100"/>
        <v>0</v>
      </c>
      <c r="AO177" s="86">
        <f t="shared" si="100"/>
        <v>0</v>
      </c>
      <c r="AP177" s="86">
        <f t="shared" si="100"/>
        <v>0</v>
      </c>
      <c r="AQ177" s="86">
        <f t="shared" si="100"/>
        <v>0</v>
      </c>
      <c r="AR177" s="86">
        <f t="shared" si="100"/>
        <v>0</v>
      </c>
      <c r="AS177" s="86">
        <f t="shared" si="100"/>
        <v>0</v>
      </c>
      <c r="AT177" s="86">
        <f t="shared" si="100"/>
        <v>0</v>
      </c>
      <c r="AU177" s="86">
        <f t="shared" si="100"/>
        <v>0</v>
      </c>
      <c r="AV177" s="86">
        <f t="shared" si="100"/>
        <v>0</v>
      </c>
      <c r="AW177" s="86">
        <f t="shared" si="100"/>
        <v>0</v>
      </c>
      <c r="AX177" s="86">
        <f t="shared" si="100"/>
        <v>0</v>
      </c>
      <c r="AY177" s="86">
        <f t="shared" si="100"/>
        <v>0</v>
      </c>
      <c r="AZ177" s="86">
        <f t="shared" si="100"/>
        <v>0</v>
      </c>
      <c r="BA177" s="86">
        <f t="shared" si="100"/>
        <v>0</v>
      </c>
      <c r="BB177" s="86">
        <f t="shared" si="100"/>
        <v>0</v>
      </c>
      <c r="BC177" s="86">
        <f t="shared" si="100"/>
        <v>0</v>
      </c>
      <c r="BD177" s="86">
        <f t="shared" si="100"/>
        <v>0</v>
      </c>
      <c r="BE177" s="86">
        <f t="shared" si="100"/>
        <v>0</v>
      </c>
      <c r="BF177" s="86">
        <f t="shared" si="100"/>
        <v>0</v>
      </c>
      <c r="BG177" s="86">
        <f t="shared" si="100"/>
        <v>0</v>
      </c>
      <c r="BH177" s="86">
        <f t="shared" si="100"/>
        <v>0</v>
      </c>
      <c r="BI177" s="86">
        <f t="shared" si="100"/>
        <v>0</v>
      </c>
      <c r="BJ177" s="86">
        <f t="shared" si="100"/>
        <v>0</v>
      </c>
      <c r="BK177" s="86">
        <f t="shared" si="100"/>
        <v>0</v>
      </c>
      <c r="BL177" s="86">
        <f t="shared" si="100"/>
        <v>0</v>
      </c>
      <c r="BM177" s="86">
        <f t="shared" si="100"/>
        <v>0</v>
      </c>
      <c r="BN177" s="86">
        <f t="shared" si="100"/>
        <v>0</v>
      </c>
      <c r="BO177" s="86">
        <f t="shared" si="100"/>
        <v>0</v>
      </c>
    </row>
    <row r="178" spans="1:67" s="79" customFormat="1" ht="13.5" customHeight="1" thickBot="1">
      <c r="B178" s="32" t="s">
        <v>391</v>
      </c>
      <c r="C178" s="859"/>
      <c r="D178" s="859"/>
      <c r="E178" s="860"/>
      <c r="F178" s="860"/>
      <c r="G178" s="152">
        <f t="shared" ref="G178:BO178" si="101">G$7</f>
        <v>1990</v>
      </c>
      <c r="H178" s="152">
        <f t="shared" si="101"/>
        <v>1991</v>
      </c>
      <c r="I178" s="152">
        <f t="shared" si="101"/>
        <v>1992</v>
      </c>
      <c r="J178" s="152">
        <f t="shared" si="101"/>
        <v>1993</v>
      </c>
      <c r="K178" s="152">
        <f t="shared" si="101"/>
        <v>1994</v>
      </c>
      <c r="L178" s="152">
        <f t="shared" si="101"/>
        <v>1995</v>
      </c>
      <c r="M178" s="152">
        <f t="shared" si="101"/>
        <v>1996</v>
      </c>
      <c r="N178" s="152">
        <f t="shared" si="101"/>
        <v>1997</v>
      </c>
      <c r="O178" s="152">
        <f t="shared" si="101"/>
        <v>1998</v>
      </c>
      <c r="P178" s="152">
        <f t="shared" si="101"/>
        <v>1999</v>
      </c>
      <c r="Q178" s="152">
        <f t="shared" si="101"/>
        <v>2000</v>
      </c>
      <c r="R178" s="152">
        <f t="shared" si="101"/>
        <v>2001</v>
      </c>
      <c r="S178" s="152">
        <f t="shared" si="101"/>
        <v>2002</v>
      </c>
      <c r="T178" s="152">
        <f t="shared" si="101"/>
        <v>2003</v>
      </c>
      <c r="U178" s="152">
        <f t="shared" si="101"/>
        <v>2004</v>
      </c>
      <c r="V178" s="152">
        <f t="shared" si="101"/>
        <v>2005</v>
      </c>
      <c r="W178" s="152">
        <f t="shared" si="101"/>
        <v>2006</v>
      </c>
      <c r="X178" s="152">
        <f t="shared" si="101"/>
        <v>2007</v>
      </c>
      <c r="Y178" s="152">
        <f t="shared" si="101"/>
        <v>2008</v>
      </c>
      <c r="Z178" s="152">
        <f t="shared" si="101"/>
        <v>2009</v>
      </c>
      <c r="AA178" s="152">
        <f t="shared" si="101"/>
        <v>2010</v>
      </c>
      <c r="AB178" s="152">
        <f t="shared" si="101"/>
        <v>2011</v>
      </c>
      <c r="AC178" s="152">
        <f t="shared" si="101"/>
        <v>2012</v>
      </c>
      <c r="AD178" s="152">
        <f t="shared" si="101"/>
        <v>2013</v>
      </c>
      <c r="AE178" s="152">
        <f t="shared" si="101"/>
        <v>2014</v>
      </c>
      <c r="AF178" s="152">
        <f t="shared" si="101"/>
        <v>2015</v>
      </c>
      <c r="AG178" s="152">
        <f t="shared" si="101"/>
        <v>2016</v>
      </c>
      <c r="AH178" s="152">
        <f t="shared" si="101"/>
        <v>2017</v>
      </c>
      <c r="AI178" s="152">
        <f t="shared" si="101"/>
        <v>2018</v>
      </c>
      <c r="AJ178" s="152">
        <f t="shared" si="101"/>
        <v>2019</v>
      </c>
      <c r="AK178" s="152">
        <f t="shared" si="101"/>
        <v>2020</v>
      </c>
      <c r="AL178" s="152">
        <f t="shared" si="101"/>
        <v>2021</v>
      </c>
      <c r="AM178" s="152">
        <f t="shared" si="101"/>
        <v>2022</v>
      </c>
      <c r="AN178" s="152">
        <f t="shared" si="101"/>
        <v>2023</v>
      </c>
      <c r="AO178" s="152">
        <f t="shared" si="101"/>
        <v>2024</v>
      </c>
      <c r="AP178" s="152">
        <f t="shared" si="101"/>
        <v>2025</v>
      </c>
      <c r="AQ178" s="152">
        <f t="shared" si="101"/>
        <v>2026</v>
      </c>
      <c r="AR178" s="152">
        <f t="shared" si="101"/>
        <v>2027</v>
      </c>
      <c r="AS178" s="152">
        <f t="shared" si="101"/>
        <v>2028</v>
      </c>
      <c r="AT178" s="152">
        <f t="shared" si="101"/>
        <v>2029</v>
      </c>
      <c r="AU178" s="152">
        <f t="shared" si="101"/>
        <v>2030</v>
      </c>
      <c r="AV178" s="152">
        <f t="shared" si="101"/>
        <v>2031</v>
      </c>
      <c r="AW178" s="152">
        <f t="shared" si="101"/>
        <v>2032</v>
      </c>
      <c r="AX178" s="152">
        <f t="shared" si="101"/>
        <v>2033</v>
      </c>
      <c r="AY178" s="152">
        <f t="shared" si="101"/>
        <v>2034</v>
      </c>
      <c r="AZ178" s="152">
        <f t="shared" si="101"/>
        <v>2035</v>
      </c>
      <c r="BA178" s="152">
        <f t="shared" si="101"/>
        <v>2036</v>
      </c>
      <c r="BB178" s="152">
        <f t="shared" si="101"/>
        <v>2037</v>
      </c>
      <c r="BC178" s="152">
        <f t="shared" si="101"/>
        <v>2038</v>
      </c>
      <c r="BD178" s="152">
        <f t="shared" si="101"/>
        <v>2039</v>
      </c>
      <c r="BE178" s="152">
        <f t="shared" si="101"/>
        <v>2040</v>
      </c>
      <c r="BF178" s="152">
        <f t="shared" si="101"/>
        <v>2041</v>
      </c>
      <c r="BG178" s="152">
        <f t="shared" si="101"/>
        <v>2042</v>
      </c>
      <c r="BH178" s="152">
        <f t="shared" si="101"/>
        <v>2043</v>
      </c>
      <c r="BI178" s="152">
        <f t="shared" si="101"/>
        <v>2044</v>
      </c>
      <c r="BJ178" s="152">
        <f t="shared" si="101"/>
        <v>2045</v>
      </c>
      <c r="BK178" s="152">
        <f t="shared" si="101"/>
        <v>2046</v>
      </c>
      <c r="BL178" s="152">
        <f t="shared" si="101"/>
        <v>2047</v>
      </c>
      <c r="BM178" s="152">
        <f t="shared" si="101"/>
        <v>2048</v>
      </c>
      <c r="BN178" s="152">
        <f t="shared" si="101"/>
        <v>2049</v>
      </c>
      <c r="BO178" s="152">
        <f t="shared" si="101"/>
        <v>2050</v>
      </c>
    </row>
    <row r="179" spans="1:67" s="79" customFormat="1" ht="13.5" customHeight="1" thickBot="1">
      <c r="B179" s="772">
        <v>71</v>
      </c>
      <c r="C179" s="124" t="s">
        <v>549</v>
      </c>
      <c r="D179" s="945"/>
      <c r="E179" s="946" t="s">
        <v>658</v>
      </c>
      <c r="F179" s="861"/>
      <c r="G179" s="976">
        <f t="shared" ref="G179:AK179" si="102">IF(OR(G175="",G148=""),"",G175-G148)</f>
        <v>0</v>
      </c>
      <c r="H179" s="976">
        <f t="shared" si="102"/>
        <v>0</v>
      </c>
      <c r="I179" s="976">
        <f t="shared" si="102"/>
        <v>0</v>
      </c>
      <c r="J179" s="976">
        <f t="shared" si="102"/>
        <v>0</v>
      </c>
      <c r="K179" s="976">
        <f t="shared" si="102"/>
        <v>0</v>
      </c>
      <c r="L179" s="976">
        <f t="shared" si="102"/>
        <v>0</v>
      </c>
      <c r="M179" s="976">
        <f t="shared" si="102"/>
        <v>0</v>
      </c>
      <c r="N179" s="976">
        <f t="shared" si="102"/>
        <v>0</v>
      </c>
      <c r="O179" s="976">
        <f t="shared" si="102"/>
        <v>0</v>
      </c>
      <c r="P179" s="976">
        <f t="shared" si="102"/>
        <v>0</v>
      </c>
      <c r="Q179" s="976">
        <f t="shared" si="102"/>
        <v>0</v>
      </c>
      <c r="R179" s="976">
        <f t="shared" si="102"/>
        <v>0</v>
      </c>
      <c r="S179" s="976">
        <f t="shared" si="102"/>
        <v>0</v>
      </c>
      <c r="T179" s="976">
        <f t="shared" si="102"/>
        <v>0</v>
      </c>
      <c r="U179" s="976">
        <f t="shared" si="102"/>
        <v>0</v>
      </c>
      <c r="V179" s="976">
        <f t="shared" si="102"/>
        <v>0</v>
      </c>
      <c r="W179" s="976">
        <f t="shared" si="102"/>
        <v>0</v>
      </c>
      <c r="X179" s="976">
        <f t="shared" si="102"/>
        <v>0</v>
      </c>
      <c r="Y179" s="976">
        <f t="shared" si="102"/>
        <v>0</v>
      </c>
      <c r="Z179" s="976">
        <f t="shared" si="102"/>
        <v>0</v>
      </c>
      <c r="AA179" s="976">
        <f t="shared" si="102"/>
        <v>0</v>
      </c>
      <c r="AB179" s="976">
        <f t="shared" si="102"/>
        <v>0</v>
      </c>
      <c r="AC179" s="976">
        <f t="shared" si="102"/>
        <v>0</v>
      </c>
      <c r="AD179" s="976">
        <f t="shared" si="102"/>
        <v>0</v>
      </c>
      <c r="AE179" s="976">
        <f t="shared" si="102"/>
        <v>0</v>
      </c>
      <c r="AF179" s="976">
        <f t="shared" si="102"/>
        <v>0</v>
      </c>
      <c r="AG179" s="976">
        <f t="shared" si="102"/>
        <v>0</v>
      </c>
      <c r="AH179" s="976">
        <f t="shared" si="102"/>
        <v>0</v>
      </c>
      <c r="AI179" s="976">
        <f t="shared" si="102"/>
        <v>0</v>
      </c>
      <c r="AJ179" s="976">
        <f t="shared" si="102"/>
        <v>0</v>
      </c>
      <c r="AK179" s="976">
        <f t="shared" si="102"/>
        <v>0</v>
      </c>
      <c r="AL179" s="976">
        <f>IF(OR(AL175="",AL148=""),"",AL175-AL148)</f>
        <v>0</v>
      </c>
      <c r="AM179" s="976">
        <f>IF(OR(AM175="",AM148=""),"",AM175-AM148)</f>
        <v>0</v>
      </c>
      <c r="AN179" s="976">
        <f>IF(OR(AN175="",AN148=""),"",AN175-AN148)</f>
        <v>0</v>
      </c>
      <c r="AO179" s="976">
        <f>IF(OR(AO175="",AO148=""),"",AO175-AO148)</f>
        <v>0</v>
      </c>
      <c r="AP179" s="976">
        <f>IF(OR(AP175="",AP148=""),"",AP175-AP148)</f>
        <v>0</v>
      </c>
      <c r="AQ179" s="976">
        <f t="shared" ref="AQ179:BO179" si="103">IF(OR(AQ175="",AQ148=""),"",AQ175-AQ148)</f>
        <v>0</v>
      </c>
      <c r="AR179" s="976">
        <f t="shared" si="103"/>
        <v>0</v>
      </c>
      <c r="AS179" s="976">
        <f t="shared" si="103"/>
        <v>0</v>
      </c>
      <c r="AT179" s="976">
        <f t="shared" si="103"/>
        <v>0</v>
      </c>
      <c r="AU179" s="976">
        <f t="shared" si="103"/>
        <v>0</v>
      </c>
      <c r="AV179" s="976">
        <f t="shared" si="103"/>
        <v>0</v>
      </c>
      <c r="AW179" s="976">
        <f t="shared" si="103"/>
        <v>0</v>
      </c>
      <c r="AX179" s="976">
        <f t="shared" si="103"/>
        <v>0</v>
      </c>
      <c r="AY179" s="976">
        <f t="shared" si="103"/>
        <v>0</v>
      </c>
      <c r="AZ179" s="976">
        <f t="shared" si="103"/>
        <v>0</v>
      </c>
      <c r="BA179" s="976">
        <f t="shared" si="103"/>
        <v>0</v>
      </c>
      <c r="BB179" s="976">
        <f t="shared" si="103"/>
        <v>0</v>
      </c>
      <c r="BC179" s="976">
        <f t="shared" si="103"/>
        <v>0</v>
      </c>
      <c r="BD179" s="976">
        <f t="shared" si="103"/>
        <v>0</v>
      </c>
      <c r="BE179" s="976">
        <f t="shared" si="103"/>
        <v>0</v>
      </c>
      <c r="BF179" s="976">
        <f t="shared" si="103"/>
        <v>0</v>
      </c>
      <c r="BG179" s="976">
        <f t="shared" si="103"/>
        <v>0</v>
      </c>
      <c r="BH179" s="976">
        <f t="shared" si="103"/>
        <v>0</v>
      </c>
      <c r="BI179" s="976">
        <f t="shared" si="103"/>
        <v>0</v>
      </c>
      <c r="BJ179" s="976">
        <f t="shared" si="103"/>
        <v>0</v>
      </c>
      <c r="BK179" s="976">
        <f t="shared" si="103"/>
        <v>0</v>
      </c>
      <c r="BL179" s="976">
        <f t="shared" si="103"/>
        <v>0</v>
      </c>
      <c r="BM179" s="976">
        <f t="shared" si="103"/>
        <v>0</v>
      </c>
      <c r="BN179" s="976">
        <f t="shared" si="103"/>
        <v>0</v>
      </c>
      <c r="BO179" s="976">
        <f t="shared" si="103"/>
        <v>0</v>
      </c>
    </row>
    <row r="180" spans="1:67" ht="15" thickBot="1">
      <c r="B180" s="1542" t="s">
        <v>1160</v>
      </c>
      <c r="C180" s="1543"/>
      <c r="D180" s="1543"/>
      <c r="E180" s="1543"/>
      <c r="F180" s="1544"/>
      <c r="G180" s="152">
        <f t="shared" ref="G180:BO180" si="104">G$7</f>
        <v>1990</v>
      </c>
      <c r="H180" s="152">
        <f t="shared" si="104"/>
        <v>1991</v>
      </c>
      <c r="I180" s="152">
        <f t="shared" si="104"/>
        <v>1992</v>
      </c>
      <c r="J180" s="152">
        <f t="shared" si="104"/>
        <v>1993</v>
      </c>
      <c r="K180" s="152">
        <f t="shared" si="104"/>
        <v>1994</v>
      </c>
      <c r="L180" s="152">
        <f t="shared" si="104"/>
        <v>1995</v>
      </c>
      <c r="M180" s="152">
        <f t="shared" si="104"/>
        <v>1996</v>
      </c>
      <c r="N180" s="152">
        <f t="shared" si="104"/>
        <v>1997</v>
      </c>
      <c r="O180" s="152">
        <f t="shared" si="104"/>
        <v>1998</v>
      </c>
      <c r="P180" s="152">
        <f t="shared" si="104"/>
        <v>1999</v>
      </c>
      <c r="Q180" s="152">
        <f t="shared" si="104"/>
        <v>2000</v>
      </c>
      <c r="R180" s="152">
        <f t="shared" si="104"/>
        <v>2001</v>
      </c>
      <c r="S180" s="152">
        <f t="shared" si="104"/>
        <v>2002</v>
      </c>
      <c r="T180" s="152">
        <f t="shared" si="104"/>
        <v>2003</v>
      </c>
      <c r="U180" s="152">
        <f t="shared" si="104"/>
        <v>2004</v>
      </c>
      <c r="V180" s="152">
        <f t="shared" si="104"/>
        <v>2005</v>
      </c>
      <c r="W180" s="152">
        <f t="shared" si="104"/>
        <v>2006</v>
      </c>
      <c r="X180" s="152">
        <f t="shared" si="104"/>
        <v>2007</v>
      </c>
      <c r="Y180" s="152">
        <f t="shared" si="104"/>
        <v>2008</v>
      </c>
      <c r="Z180" s="152">
        <f t="shared" si="104"/>
        <v>2009</v>
      </c>
      <c r="AA180" s="152">
        <f t="shared" si="104"/>
        <v>2010</v>
      </c>
      <c r="AB180" s="152">
        <f t="shared" si="104"/>
        <v>2011</v>
      </c>
      <c r="AC180" s="152">
        <f t="shared" si="104"/>
        <v>2012</v>
      </c>
      <c r="AD180" s="152">
        <f t="shared" si="104"/>
        <v>2013</v>
      </c>
      <c r="AE180" s="152">
        <f t="shared" si="104"/>
        <v>2014</v>
      </c>
      <c r="AF180" s="152">
        <f t="shared" si="104"/>
        <v>2015</v>
      </c>
      <c r="AG180" s="152">
        <f t="shared" si="104"/>
        <v>2016</v>
      </c>
      <c r="AH180" s="152">
        <f t="shared" si="104"/>
        <v>2017</v>
      </c>
      <c r="AI180" s="152">
        <f t="shared" si="104"/>
        <v>2018</v>
      </c>
      <c r="AJ180" s="152">
        <f t="shared" si="104"/>
        <v>2019</v>
      </c>
      <c r="AK180" s="152">
        <f t="shared" si="104"/>
        <v>2020</v>
      </c>
      <c r="AL180" s="152">
        <f t="shared" si="104"/>
        <v>2021</v>
      </c>
      <c r="AM180" s="152">
        <f t="shared" si="104"/>
        <v>2022</v>
      </c>
      <c r="AN180" s="152">
        <f t="shared" si="104"/>
        <v>2023</v>
      </c>
      <c r="AO180" s="152">
        <f t="shared" si="104"/>
        <v>2024</v>
      </c>
      <c r="AP180" s="152">
        <f t="shared" si="104"/>
        <v>2025</v>
      </c>
      <c r="AQ180" s="152">
        <f t="shared" si="104"/>
        <v>2026</v>
      </c>
      <c r="AR180" s="152">
        <f t="shared" si="104"/>
        <v>2027</v>
      </c>
      <c r="AS180" s="152">
        <f t="shared" si="104"/>
        <v>2028</v>
      </c>
      <c r="AT180" s="152">
        <f t="shared" si="104"/>
        <v>2029</v>
      </c>
      <c r="AU180" s="152">
        <f t="shared" si="104"/>
        <v>2030</v>
      </c>
      <c r="AV180" s="152">
        <f t="shared" si="104"/>
        <v>2031</v>
      </c>
      <c r="AW180" s="152">
        <f t="shared" si="104"/>
        <v>2032</v>
      </c>
      <c r="AX180" s="152">
        <f t="shared" si="104"/>
        <v>2033</v>
      </c>
      <c r="AY180" s="152">
        <f t="shared" si="104"/>
        <v>2034</v>
      </c>
      <c r="AZ180" s="152">
        <f t="shared" si="104"/>
        <v>2035</v>
      </c>
      <c r="BA180" s="152">
        <f t="shared" si="104"/>
        <v>2036</v>
      </c>
      <c r="BB180" s="152">
        <f t="shared" si="104"/>
        <v>2037</v>
      </c>
      <c r="BC180" s="152">
        <f t="shared" si="104"/>
        <v>2038</v>
      </c>
      <c r="BD180" s="152">
        <f t="shared" si="104"/>
        <v>2039</v>
      </c>
      <c r="BE180" s="152">
        <f t="shared" si="104"/>
        <v>2040</v>
      </c>
      <c r="BF180" s="152">
        <f t="shared" si="104"/>
        <v>2041</v>
      </c>
      <c r="BG180" s="152">
        <f t="shared" si="104"/>
        <v>2042</v>
      </c>
      <c r="BH180" s="152">
        <f t="shared" si="104"/>
        <v>2043</v>
      </c>
      <c r="BI180" s="152">
        <f t="shared" si="104"/>
        <v>2044</v>
      </c>
      <c r="BJ180" s="152">
        <f t="shared" si="104"/>
        <v>2045</v>
      </c>
      <c r="BK180" s="152">
        <f t="shared" si="104"/>
        <v>2046</v>
      </c>
      <c r="BL180" s="152">
        <f t="shared" si="104"/>
        <v>2047</v>
      </c>
      <c r="BM180" s="152">
        <f t="shared" si="104"/>
        <v>2048</v>
      </c>
      <c r="BN180" s="152">
        <f t="shared" si="104"/>
        <v>2049</v>
      </c>
      <c r="BO180" s="152">
        <f t="shared" si="104"/>
        <v>2050</v>
      </c>
    </row>
    <row r="181" spans="1:67" ht="13.5" customHeight="1">
      <c r="A181" s="762"/>
      <c r="B181" s="342" t="s">
        <v>1301</v>
      </c>
      <c r="C181" s="129" t="s">
        <v>1161</v>
      </c>
      <c r="D181" s="862"/>
      <c r="E181" s="274" t="s">
        <v>151</v>
      </c>
      <c r="F181" s="864"/>
      <c r="G181" s="977">
        <f>G168</f>
        <v>0</v>
      </c>
      <c r="H181" s="977">
        <f t="shared" ref="H181:AK181" si="105">H168</f>
        <v>0</v>
      </c>
      <c r="I181" s="977">
        <f t="shared" si="105"/>
        <v>0</v>
      </c>
      <c r="J181" s="977">
        <f t="shared" si="105"/>
        <v>0</v>
      </c>
      <c r="K181" s="977">
        <f t="shared" si="105"/>
        <v>0</v>
      </c>
      <c r="L181" s="977">
        <f t="shared" si="105"/>
        <v>0</v>
      </c>
      <c r="M181" s="977">
        <f t="shared" si="105"/>
        <v>0</v>
      </c>
      <c r="N181" s="977">
        <f t="shared" si="105"/>
        <v>0</v>
      </c>
      <c r="O181" s="977">
        <f t="shared" si="105"/>
        <v>0</v>
      </c>
      <c r="P181" s="977">
        <f t="shared" si="105"/>
        <v>0</v>
      </c>
      <c r="Q181" s="977">
        <f t="shared" si="105"/>
        <v>0</v>
      </c>
      <c r="R181" s="977">
        <f t="shared" si="105"/>
        <v>0</v>
      </c>
      <c r="S181" s="977">
        <f t="shared" si="105"/>
        <v>0</v>
      </c>
      <c r="T181" s="977">
        <f t="shared" si="105"/>
        <v>0</v>
      </c>
      <c r="U181" s="977">
        <f t="shared" si="105"/>
        <v>0</v>
      </c>
      <c r="V181" s="977">
        <f t="shared" si="105"/>
        <v>0</v>
      </c>
      <c r="W181" s="977">
        <f t="shared" si="105"/>
        <v>0</v>
      </c>
      <c r="X181" s="977">
        <f t="shared" si="105"/>
        <v>0</v>
      </c>
      <c r="Y181" s="977">
        <f t="shared" si="105"/>
        <v>0</v>
      </c>
      <c r="Z181" s="977">
        <f t="shared" si="105"/>
        <v>0</v>
      </c>
      <c r="AA181" s="977">
        <f t="shared" si="105"/>
        <v>0</v>
      </c>
      <c r="AB181" s="977">
        <f t="shared" si="105"/>
        <v>0</v>
      </c>
      <c r="AC181" s="977">
        <f t="shared" si="105"/>
        <v>0</v>
      </c>
      <c r="AD181" s="977">
        <f t="shared" si="105"/>
        <v>0</v>
      </c>
      <c r="AE181" s="977">
        <f t="shared" si="105"/>
        <v>0</v>
      </c>
      <c r="AF181" s="977">
        <f t="shared" si="105"/>
        <v>0</v>
      </c>
      <c r="AG181" s="977">
        <f t="shared" si="105"/>
        <v>0</v>
      </c>
      <c r="AH181" s="977">
        <f t="shared" si="105"/>
        <v>0</v>
      </c>
      <c r="AI181" s="977">
        <f t="shared" si="105"/>
        <v>0</v>
      </c>
      <c r="AJ181" s="977">
        <f t="shared" si="105"/>
        <v>0</v>
      </c>
      <c r="AK181" s="977">
        <f t="shared" si="105"/>
        <v>0</v>
      </c>
      <c r="AL181" s="977">
        <f>AL168</f>
        <v>0</v>
      </c>
      <c r="AM181" s="977">
        <f>AM168</f>
        <v>0</v>
      </c>
      <c r="AN181" s="977">
        <f>AN168</f>
        <v>0</v>
      </c>
      <c r="AO181" s="977">
        <f>AO168</f>
        <v>0</v>
      </c>
      <c r="AP181" s="977">
        <f>AP168</f>
        <v>0</v>
      </c>
      <c r="AQ181" s="977">
        <f t="shared" ref="AQ181:BO181" si="106">AQ168</f>
        <v>0</v>
      </c>
      <c r="AR181" s="977">
        <f t="shared" si="106"/>
        <v>0</v>
      </c>
      <c r="AS181" s="977">
        <f t="shared" si="106"/>
        <v>0</v>
      </c>
      <c r="AT181" s="977">
        <f t="shared" si="106"/>
        <v>0</v>
      </c>
      <c r="AU181" s="977">
        <f t="shared" si="106"/>
        <v>0</v>
      </c>
      <c r="AV181" s="977">
        <f t="shared" si="106"/>
        <v>0</v>
      </c>
      <c r="AW181" s="977">
        <f t="shared" si="106"/>
        <v>0</v>
      </c>
      <c r="AX181" s="977">
        <f t="shared" si="106"/>
        <v>0</v>
      </c>
      <c r="AY181" s="977">
        <f t="shared" si="106"/>
        <v>0</v>
      </c>
      <c r="AZ181" s="977">
        <f t="shared" si="106"/>
        <v>0</v>
      </c>
      <c r="BA181" s="977">
        <f t="shared" si="106"/>
        <v>0</v>
      </c>
      <c r="BB181" s="977">
        <f t="shared" si="106"/>
        <v>0</v>
      </c>
      <c r="BC181" s="977">
        <f t="shared" si="106"/>
        <v>0</v>
      </c>
      <c r="BD181" s="977">
        <f t="shared" si="106"/>
        <v>0</v>
      </c>
      <c r="BE181" s="977">
        <f t="shared" si="106"/>
        <v>0</v>
      </c>
      <c r="BF181" s="977">
        <f t="shared" si="106"/>
        <v>0</v>
      </c>
      <c r="BG181" s="977">
        <f t="shared" si="106"/>
        <v>0</v>
      </c>
      <c r="BH181" s="977">
        <f t="shared" si="106"/>
        <v>0</v>
      </c>
      <c r="BI181" s="977">
        <f t="shared" si="106"/>
        <v>0</v>
      </c>
      <c r="BJ181" s="977">
        <f t="shared" si="106"/>
        <v>0</v>
      </c>
      <c r="BK181" s="977">
        <f t="shared" si="106"/>
        <v>0</v>
      </c>
      <c r="BL181" s="977">
        <f t="shared" si="106"/>
        <v>0</v>
      </c>
      <c r="BM181" s="977">
        <f t="shared" si="106"/>
        <v>0</v>
      </c>
      <c r="BN181" s="977">
        <f t="shared" si="106"/>
        <v>0</v>
      </c>
      <c r="BO181" s="977">
        <f t="shared" si="106"/>
        <v>0</v>
      </c>
    </row>
    <row r="182" spans="1:67" s="79" customFormat="1" ht="13.5" customHeight="1" thickBot="1">
      <c r="B182" s="785"/>
      <c r="C182" s="80"/>
      <c r="D182" s="784"/>
      <c r="E182" s="785"/>
      <c r="F182" s="993"/>
      <c r="G182" s="972"/>
      <c r="H182" s="972"/>
      <c r="I182" s="972"/>
      <c r="J182" s="972"/>
      <c r="K182" s="972"/>
      <c r="L182" s="972"/>
      <c r="M182" s="972"/>
      <c r="N182" s="972"/>
      <c r="O182" s="972"/>
      <c r="P182" s="972"/>
      <c r="Q182" s="972"/>
      <c r="R182" s="972"/>
      <c r="S182" s="972"/>
      <c r="T182" s="972"/>
      <c r="U182" s="972"/>
      <c r="V182" s="972"/>
      <c r="W182" s="972"/>
      <c r="X182" s="972"/>
      <c r="Y182" s="972"/>
      <c r="Z182" s="972"/>
      <c r="AA182" s="972"/>
      <c r="AB182" s="972"/>
      <c r="AC182" s="972"/>
      <c r="AD182" s="972"/>
      <c r="AE182" s="972"/>
      <c r="AF182" s="972"/>
      <c r="AG182" s="972"/>
      <c r="AH182" s="972"/>
      <c r="AI182" s="972"/>
      <c r="AJ182" s="972"/>
      <c r="AK182" s="972"/>
      <c r="AL182" s="972"/>
      <c r="AM182" s="972"/>
      <c r="AN182" s="972"/>
      <c r="AO182" s="972"/>
      <c r="AP182" s="972"/>
      <c r="AQ182" s="972"/>
      <c r="AR182" s="972"/>
      <c r="AS182" s="972"/>
      <c r="AT182" s="972"/>
      <c r="AU182" s="972"/>
      <c r="AV182" s="972"/>
      <c r="AW182" s="972"/>
      <c r="AX182" s="972"/>
      <c r="AY182" s="972"/>
      <c r="AZ182" s="972"/>
      <c r="BA182" s="972"/>
      <c r="BB182" s="972"/>
      <c r="BC182" s="972"/>
      <c r="BD182" s="972"/>
      <c r="BE182" s="972"/>
      <c r="BF182" s="972"/>
      <c r="BG182" s="972"/>
      <c r="BH182" s="972"/>
      <c r="BI182" s="972"/>
      <c r="BJ182" s="972"/>
      <c r="BK182" s="972"/>
      <c r="BL182" s="972"/>
      <c r="BM182" s="972"/>
      <c r="BN182" s="972"/>
      <c r="BO182" s="972"/>
    </row>
    <row r="183" spans="1:67" ht="15" thickBot="1">
      <c r="B183" s="1542" t="s">
        <v>1162</v>
      </c>
      <c r="C183" s="1543"/>
      <c r="D183" s="1543"/>
      <c r="E183" s="1543"/>
      <c r="F183" s="1544"/>
      <c r="G183" s="152">
        <f t="shared" ref="G183:BO183" si="107">G$7</f>
        <v>1990</v>
      </c>
      <c r="H183" s="152">
        <f t="shared" si="107"/>
        <v>1991</v>
      </c>
      <c r="I183" s="152">
        <f t="shared" si="107"/>
        <v>1992</v>
      </c>
      <c r="J183" s="152">
        <f t="shared" si="107"/>
        <v>1993</v>
      </c>
      <c r="K183" s="152">
        <f t="shared" si="107"/>
        <v>1994</v>
      </c>
      <c r="L183" s="152">
        <f t="shared" si="107"/>
        <v>1995</v>
      </c>
      <c r="M183" s="152">
        <f t="shared" si="107"/>
        <v>1996</v>
      </c>
      <c r="N183" s="152">
        <f t="shared" si="107"/>
        <v>1997</v>
      </c>
      <c r="O183" s="152">
        <f t="shared" si="107"/>
        <v>1998</v>
      </c>
      <c r="P183" s="152">
        <f t="shared" si="107"/>
        <v>1999</v>
      </c>
      <c r="Q183" s="152">
        <f t="shared" si="107"/>
        <v>2000</v>
      </c>
      <c r="R183" s="152">
        <f t="shared" si="107"/>
        <v>2001</v>
      </c>
      <c r="S183" s="152">
        <f t="shared" si="107"/>
        <v>2002</v>
      </c>
      <c r="T183" s="152">
        <f t="shared" si="107"/>
        <v>2003</v>
      </c>
      <c r="U183" s="152">
        <f t="shared" si="107"/>
        <v>2004</v>
      </c>
      <c r="V183" s="152">
        <f t="shared" si="107"/>
        <v>2005</v>
      </c>
      <c r="W183" s="152">
        <f t="shared" si="107"/>
        <v>2006</v>
      </c>
      <c r="X183" s="152">
        <f t="shared" si="107"/>
        <v>2007</v>
      </c>
      <c r="Y183" s="152">
        <f t="shared" si="107"/>
        <v>2008</v>
      </c>
      <c r="Z183" s="152">
        <f t="shared" si="107"/>
        <v>2009</v>
      </c>
      <c r="AA183" s="152">
        <f t="shared" si="107"/>
        <v>2010</v>
      </c>
      <c r="AB183" s="152">
        <f t="shared" si="107"/>
        <v>2011</v>
      </c>
      <c r="AC183" s="152">
        <f t="shared" si="107"/>
        <v>2012</v>
      </c>
      <c r="AD183" s="152">
        <f t="shared" si="107"/>
        <v>2013</v>
      </c>
      <c r="AE183" s="152">
        <f t="shared" si="107"/>
        <v>2014</v>
      </c>
      <c r="AF183" s="152">
        <f t="shared" si="107"/>
        <v>2015</v>
      </c>
      <c r="AG183" s="152">
        <f t="shared" si="107"/>
        <v>2016</v>
      </c>
      <c r="AH183" s="152">
        <f t="shared" si="107"/>
        <v>2017</v>
      </c>
      <c r="AI183" s="152">
        <f t="shared" si="107"/>
        <v>2018</v>
      </c>
      <c r="AJ183" s="152">
        <f t="shared" si="107"/>
        <v>2019</v>
      </c>
      <c r="AK183" s="152">
        <f t="shared" si="107"/>
        <v>2020</v>
      </c>
      <c r="AL183" s="152">
        <f t="shared" si="107"/>
        <v>2021</v>
      </c>
      <c r="AM183" s="152">
        <f t="shared" si="107"/>
        <v>2022</v>
      </c>
      <c r="AN183" s="152">
        <f t="shared" si="107"/>
        <v>2023</v>
      </c>
      <c r="AO183" s="152">
        <f t="shared" si="107"/>
        <v>2024</v>
      </c>
      <c r="AP183" s="152">
        <f t="shared" si="107"/>
        <v>2025</v>
      </c>
      <c r="AQ183" s="152">
        <f t="shared" si="107"/>
        <v>2026</v>
      </c>
      <c r="AR183" s="152">
        <f t="shared" si="107"/>
        <v>2027</v>
      </c>
      <c r="AS183" s="152">
        <f t="shared" si="107"/>
        <v>2028</v>
      </c>
      <c r="AT183" s="152">
        <f t="shared" si="107"/>
        <v>2029</v>
      </c>
      <c r="AU183" s="152">
        <f t="shared" si="107"/>
        <v>2030</v>
      </c>
      <c r="AV183" s="152">
        <f t="shared" si="107"/>
        <v>2031</v>
      </c>
      <c r="AW183" s="152">
        <f t="shared" si="107"/>
        <v>2032</v>
      </c>
      <c r="AX183" s="152">
        <f t="shared" si="107"/>
        <v>2033</v>
      </c>
      <c r="AY183" s="152">
        <f t="shared" si="107"/>
        <v>2034</v>
      </c>
      <c r="AZ183" s="152">
        <f t="shared" si="107"/>
        <v>2035</v>
      </c>
      <c r="BA183" s="152">
        <f t="shared" si="107"/>
        <v>2036</v>
      </c>
      <c r="BB183" s="152">
        <f t="shared" si="107"/>
        <v>2037</v>
      </c>
      <c r="BC183" s="152">
        <f t="shared" si="107"/>
        <v>2038</v>
      </c>
      <c r="BD183" s="152">
        <f t="shared" si="107"/>
        <v>2039</v>
      </c>
      <c r="BE183" s="152">
        <f t="shared" si="107"/>
        <v>2040</v>
      </c>
      <c r="BF183" s="152">
        <f t="shared" si="107"/>
        <v>2041</v>
      </c>
      <c r="BG183" s="152">
        <f t="shared" si="107"/>
        <v>2042</v>
      </c>
      <c r="BH183" s="152">
        <f t="shared" si="107"/>
        <v>2043</v>
      </c>
      <c r="BI183" s="152">
        <f t="shared" si="107"/>
        <v>2044</v>
      </c>
      <c r="BJ183" s="152">
        <f t="shared" si="107"/>
        <v>2045</v>
      </c>
      <c r="BK183" s="152">
        <f t="shared" si="107"/>
        <v>2046</v>
      </c>
      <c r="BL183" s="152">
        <f t="shared" si="107"/>
        <v>2047</v>
      </c>
      <c r="BM183" s="152">
        <f t="shared" si="107"/>
        <v>2048</v>
      </c>
      <c r="BN183" s="152">
        <f t="shared" si="107"/>
        <v>2049</v>
      </c>
      <c r="BO183" s="152">
        <f t="shared" si="107"/>
        <v>2050</v>
      </c>
    </row>
    <row r="184" spans="1:67" s="1204" customFormat="1" ht="13.5" customHeight="1">
      <c r="B184" s="728">
        <v>60</v>
      </c>
      <c r="C184" s="36" t="s">
        <v>862</v>
      </c>
      <c r="D184" s="42" t="s">
        <v>682</v>
      </c>
      <c r="E184" s="274" t="s">
        <v>152</v>
      </c>
      <c r="F184" s="288"/>
      <c r="G184" s="86" t="str">
        <f t="shared" ref="G184:BO186" si="108">IF(G$40="","",IF(G$40=0,"n. appl.",G175/G$40*1000))</f>
        <v/>
      </c>
      <c r="H184" s="86" t="str">
        <f t="shared" si="108"/>
        <v/>
      </c>
      <c r="I184" s="86" t="str">
        <f t="shared" si="108"/>
        <v/>
      </c>
      <c r="J184" s="86" t="str">
        <f t="shared" si="108"/>
        <v/>
      </c>
      <c r="K184" s="86" t="str">
        <f t="shared" si="108"/>
        <v/>
      </c>
      <c r="L184" s="86" t="str">
        <f t="shared" si="108"/>
        <v/>
      </c>
      <c r="M184" s="86" t="str">
        <f t="shared" si="108"/>
        <v/>
      </c>
      <c r="N184" s="86" t="str">
        <f t="shared" si="108"/>
        <v/>
      </c>
      <c r="O184" s="86" t="str">
        <f t="shared" si="108"/>
        <v/>
      </c>
      <c r="P184" s="86" t="str">
        <f t="shared" si="108"/>
        <v/>
      </c>
      <c r="Q184" s="86" t="str">
        <f t="shared" si="108"/>
        <v/>
      </c>
      <c r="R184" s="86" t="str">
        <f t="shared" si="108"/>
        <v/>
      </c>
      <c r="S184" s="86" t="str">
        <f t="shared" si="108"/>
        <v/>
      </c>
      <c r="T184" s="86" t="str">
        <f t="shared" si="108"/>
        <v/>
      </c>
      <c r="U184" s="86" t="str">
        <f t="shared" si="108"/>
        <v/>
      </c>
      <c r="V184" s="86" t="str">
        <f t="shared" si="108"/>
        <v/>
      </c>
      <c r="W184" s="86" t="str">
        <f t="shared" si="108"/>
        <v/>
      </c>
      <c r="X184" s="86" t="str">
        <f t="shared" si="108"/>
        <v/>
      </c>
      <c r="Y184" s="86" t="str">
        <f t="shared" si="108"/>
        <v/>
      </c>
      <c r="Z184" s="86" t="str">
        <f t="shared" si="108"/>
        <v/>
      </c>
      <c r="AA184" s="86" t="str">
        <f t="shared" si="108"/>
        <v/>
      </c>
      <c r="AB184" s="86" t="str">
        <f t="shared" si="108"/>
        <v/>
      </c>
      <c r="AC184" s="86" t="str">
        <f t="shared" si="108"/>
        <v/>
      </c>
      <c r="AD184" s="86" t="str">
        <f t="shared" si="108"/>
        <v/>
      </c>
      <c r="AE184" s="86" t="str">
        <f t="shared" si="108"/>
        <v/>
      </c>
      <c r="AF184" s="86" t="str">
        <f t="shared" si="108"/>
        <v/>
      </c>
      <c r="AG184" s="86" t="str">
        <f t="shared" si="108"/>
        <v/>
      </c>
      <c r="AH184" s="86" t="str">
        <f t="shared" si="108"/>
        <v/>
      </c>
      <c r="AI184" s="86" t="str">
        <f t="shared" si="108"/>
        <v/>
      </c>
      <c r="AJ184" s="86" t="str">
        <f t="shared" si="108"/>
        <v/>
      </c>
      <c r="AK184" s="86" t="str">
        <f t="shared" si="108"/>
        <v/>
      </c>
      <c r="AL184" s="86" t="str">
        <f t="shared" si="108"/>
        <v/>
      </c>
      <c r="AM184" s="86" t="str">
        <f t="shared" si="108"/>
        <v/>
      </c>
      <c r="AN184" s="86" t="str">
        <f t="shared" si="108"/>
        <v/>
      </c>
      <c r="AO184" s="86" t="str">
        <f t="shared" si="108"/>
        <v/>
      </c>
      <c r="AP184" s="86" t="str">
        <f t="shared" si="108"/>
        <v/>
      </c>
      <c r="AQ184" s="86" t="str">
        <f t="shared" si="108"/>
        <v/>
      </c>
      <c r="AR184" s="86" t="str">
        <f t="shared" si="108"/>
        <v/>
      </c>
      <c r="AS184" s="86" t="str">
        <f t="shared" si="108"/>
        <v/>
      </c>
      <c r="AT184" s="86" t="str">
        <f t="shared" si="108"/>
        <v/>
      </c>
      <c r="AU184" s="86" t="str">
        <f t="shared" si="108"/>
        <v/>
      </c>
      <c r="AV184" s="86" t="str">
        <f t="shared" si="108"/>
        <v/>
      </c>
      <c r="AW184" s="86" t="str">
        <f t="shared" si="108"/>
        <v/>
      </c>
      <c r="AX184" s="86" t="str">
        <f t="shared" si="108"/>
        <v/>
      </c>
      <c r="AY184" s="86" t="str">
        <f t="shared" si="108"/>
        <v/>
      </c>
      <c r="AZ184" s="86" t="str">
        <f t="shared" si="108"/>
        <v/>
      </c>
      <c r="BA184" s="86" t="str">
        <f t="shared" si="108"/>
        <v/>
      </c>
      <c r="BB184" s="86" t="str">
        <f t="shared" si="108"/>
        <v/>
      </c>
      <c r="BC184" s="86" t="str">
        <f t="shared" si="108"/>
        <v/>
      </c>
      <c r="BD184" s="86" t="str">
        <f t="shared" si="108"/>
        <v/>
      </c>
      <c r="BE184" s="86" t="str">
        <f t="shared" si="108"/>
        <v/>
      </c>
      <c r="BF184" s="86" t="str">
        <f t="shared" si="108"/>
        <v/>
      </c>
      <c r="BG184" s="86" t="str">
        <f t="shared" si="108"/>
        <v/>
      </c>
      <c r="BH184" s="86" t="str">
        <f t="shared" si="108"/>
        <v/>
      </c>
      <c r="BI184" s="86" t="str">
        <f t="shared" si="108"/>
        <v/>
      </c>
      <c r="BJ184" s="86" t="str">
        <f t="shared" si="108"/>
        <v/>
      </c>
      <c r="BK184" s="86" t="str">
        <f t="shared" si="108"/>
        <v/>
      </c>
      <c r="BL184" s="86" t="str">
        <f t="shared" si="108"/>
        <v/>
      </c>
      <c r="BM184" s="86" t="str">
        <f t="shared" si="108"/>
        <v/>
      </c>
      <c r="BN184" s="86" t="str">
        <f t="shared" si="108"/>
        <v/>
      </c>
      <c r="BO184" s="86" t="str">
        <f t="shared" si="108"/>
        <v/>
      </c>
    </row>
    <row r="185" spans="1:67" s="1204" customFormat="1" ht="13.5" customHeight="1">
      <c r="B185" s="728" t="s">
        <v>270</v>
      </c>
      <c r="C185" s="36"/>
      <c r="D185" s="74" t="s">
        <v>364</v>
      </c>
      <c r="E185" s="274" t="s">
        <v>152</v>
      </c>
      <c r="F185" s="288"/>
      <c r="G185" s="86" t="str">
        <f>IF(G$40="","",IF(G$40=0,"n. appl.",G176/G$40*1000))</f>
        <v/>
      </c>
      <c r="H185" s="86" t="str">
        <f t="shared" si="108"/>
        <v/>
      </c>
      <c r="I185" s="86" t="str">
        <f t="shared" si="108"/>
        <v/>
      </c>
      <c r="J185" s="86" t="str">
        <f t="shared" si="108"/>
        <v/>
      </c>
      <c r="K185" s="86" t="str">
        <f t="shared" si="108"/>
        <v/>
      </c>
      <c r="L185" s="86" t="str">
        <f t="shared" si="108"/>
        <v/>
      </c>
      <c r="M185" s="86" t="str">
        <f t="shared" si="108"/>
        <v/>
      </c>
      <c r="N185" s="86" t="str">
        <f t="shared" si="108"/>
        <v/>
      </c>
      <c r="O185" s="86" t="str">
        <f t="shared" si="108"/>
        <v/>
      </c>
      <c r="P185" s="86" t="str">
        <f t="shared" si="108"/>
        <v/>
      </c>
      <c r="Q185" s="86" t="str">
        <f t="shared" si="108"/>
        <v/>
      </c>
      <c r="R185" s="86" t="str">
        <f t="shared" si="108"/>
        <v/>
      </c>
      <c r="S185" s="86" t="str">
        <f t="shared" si="108"/>
        <v/>
      </c>
      <c r="T185" s="86" t="str">
        <f t="shared" si="108"/>
        <v/>
      </c>
      <c r="U185" s="86" t="str">
        <f t="shared" si="108"/>
        <v/>
      </c>
      <c r="V185" s="86" t="str">
        <f t="shared" si="108"/>
        <v/>
      </c>
      <c r="W185" s="86" t="str">
        <f t="shared" si="108"/>
        <v/>
      </c>
      <c r="X185" s="86" t="str">
        <f t="shared" si="108"/>
        <v/>
      </c>
      <c r="Y185" s="86" t="str">
        <f t="shared" si="108"/>
        <v/>
      </c>
      <c r="Z185" s="86" t="str">
        <f t="shared" si="108"/>
        <v/>
      </c>
      <c r="AA185" s="86" t="str">
        <f t="shared" si="108"/>
        <v/>
      </c>
      <c r="AB185" s="86" t="str">
        <f t="shared" si="108"/>
        <v/>
      </c>
      <c r="AC185" s="86" t="str">
        <f t="shared" si="108"/>
        <v/>
      </c>
      <c r="AD185" s="86" t="str">
        <f t="shared" si="108"/>
        <v/>
      </c>
      <c r="AE185" s="86" t="str">
        <f t="shared" si="108"/>
        <v/>
      </c>
      <c r="AF185" s="86" t="str">
        <f t="shared" si="108"/>
        <v/>
      </c>
      <c r="AG185" s="86" t="str">
        <f t="shared" si="108"/>
        <v/>
      </c>
      <c r="AH185" s="86" t="str">
        <f t="shared" si="108"/>
        <v/>
      </c>
      <c r="AI185" s="86" t="str">
        <f t="shared" si="108"/>
        <v/>
      </c>
      <c r="AJ185" s="86" t="str">
        <f t="shared" si="108"/>
        <v/>
      </c>
      <c r="AK185" s="86" t="str">
        <f t="shared" si="108"/>
        <v/>
      </c>
      <c r="AL185" s="86" t="str">
        <f t="shared" si="108"/>
        <v/>
      </c>
      <c r="AM185" s="86" t="str">
        <f t="shared" si="108"/>
        <v/>
      </c>
      <c r="AN185" s="86" t="str">
        <f t="shared" si="108"/>
        <v/>
      </c>
      <c r="AO185" s="86" t="str">
        <f t="shared" si="108"/>
        <v/>
      </c>
      <c r="AP185" s="86" t="str">
        <f t="shared" si="108"/>
        <v/>
      </c>
      <c r="AQ185" s="86" t="str">
        <f t="shared" si="108"/>
        <v/>
      </c>
      <c r="AR185" s="86" t="str">
        <f t="shared" si="108"/>
        <v/>
      </c>
      <c r="AS185" s="86" t="str">
        <f t="shared" si="108"/>
        <v/>
      </c>
      <c r="AT185" s="86" t="str">
        <f t="shared" si="108"/>
        <v/>
      </c>
      <c r="AU185" s="86" t="str">
        <f t="shared" si="108"/>
        <v/>
      </c>
      <c r="AV185" s="86" t="str">
        <f t="shared" si="108"/>
        <v/>
      </c>
      <c r="AW185" s="86" t="str">
        <f t="shared" si="108"/>
        <v/>
      </c>
      <c r="AX185" s="86" t="str">
        <f t="shared" si="108"/>
        <v/>
      </c>
      <c r="AY185" s="86" t="str">
        <f t="shared" si="108"/>
        <v/>
      </c>
      <c r="AZ185" s="86" t="str">
        <f t="shared" si="108"/>
        <v/>
      </c>
      <c r="BA185" s="86" t="str">
        <f t="shared" si="108"/>
        <v/>
      </c>
      <c r="BB185" s="86" t="str">
        <f t="shared" si="108"/>
        <v/>
      </c>
      <c r="BC185" s="86" t="str">
        <f t="shared" si="108"/>
        <v/>
      </c>
      <c r="BD185" s="86" t="str">
        <f t="shared" si="108"/>
        <v/>
      </c>
      <c r="BE185" s="86" t="str">
        <f t="shared" si="108"/>
        <v/>
      </c>
      <c r="BF185" s="86" t="str">
        <f t="shared" si="108"/>
        <v/>
      </c>
      <c r="BG185" s="86" t="str">
        <f t="shared" si="108"/>
        <v/>
      </c>
      <c r="BH185" s="86" t="str">
        <f t="shared" si="108"/>
        <v/>
      </c>
      <c r="BI185" s="86" t="str">
        <f t="shared" si="108"/>
        <v/>
      </c>
      <c r="BJ185" s="86" t="str">
        <f t="shared" si="108"/>
        <v/>
      </c>
      <c r="BK185" s="86" t="str">
        <f t="shared" si="108"/>
        <v/>
      </c>
      <c r="BL185" s="86" t="str">
        <f t="shared" si="108"/>
        <v/>
      </c>
      <c r="BM185" s="86" t="str">
        <f t="shared" si="108"/>
        <v/>
      </c>
      <c r="BN185" s="86" t="str">
        <f t="shared" si="108"/>
        <v/>
      </c>
      <c r="BO185" s="86" t="str">
        <f t="shared" si="108"/>
        <v/>
      </c>
    </row>
    <row r="186" spans="1:67" s="1204" customFormat="1" ht="13.5" customHeight="1">
      <c r="B186" s="728" t="s">
        <v>271</v>
      </c>
      <c r="C186" s="36"/>
      <c r="D186" s="74" t="s">
        <v>859</v>
      </c>
      <c r="E186" s="274" t="s">
        <v>152</v>
      </c>
      <c r="F186" s="288"/>
      <c r="G186" s="86" t="str">
        <f>IF(G$40="","",IF(G$40=0,"n. appl.",G177/G$40*1000))</f>
        <v/>
      </c>
      <c r="H186" s="86" t="str">
        <f t="shared" si="108"/>
        <v/>
      </c>
      <c r="I186" s="86" t="str">
        <f t="shared" si="108"/>
        <v/>
      </c>
      <c r="J186" s="86" t="str">
        <f t="shared" si="108"/>
        <v/>
      </c>
      <c r="K186" s="86" t="str">
        <f t="shared" si="108"/>
        <v/>
      </c>
      <c r="L186" s="86" t="str">
        <f t="shared" si="108"/>
        <v/>
      </c>
      <c r="M186" s="86" t="str">
        <f t="shared" si="108"/>
        <v/>
      </c>
      <c r="N186" s="86" t="str">
        <f t="shared" si="108"/>
        <v/>
      </c>
      <c r="O186" s="86" t="str">
        <f t="shared" si="108"/>
        <v/>
      </c>
      <c r="P186" s="86" t="str">
        <f t="shared" si="108"/>
        <v/>
      </c>
      <c r="Q186" s="86" t="str">
        <f t="shared" si="108"/>
        <v/>
      </c>
      <c r="R186" s="86" t="str">
        <f t="shared" si="108"/>
        <v/>
      </c>
      <c r="S186" s="86" t="str">
        <f t="shared" si="108"/>
        <v/>
      </c>
      <c r="T186" s="86" t="str">
        <f t="shared" si="108"/>
        <v/>
      </c>
      <c r="U186" s="86" t="str">
        <f t="shared" si="108"/>
        <v/>
      </c>
      <c r="V186" s="86" t="str">
        <f t="shared" si="108"/>
        <v/>
      </c>
      <c r="W186" s="86" t="str">
        <f t="shared" si="108"/>
        <v/>
      </c>
      <c r="X186" s="86" t="str">
        <f t="shared" si="108"/>
        <v/>
      </c>
      <c r="Y186" s="86" t="str">
        <f t="shared" si="108"/>
        <v/>
      </c>
      <c r="Z186" s="86" t="str">
        <f t="shared" si="108"/>
        <v/>
      </c>
      <c r="AA186" s="86" t="str">
        <f t="shared" si="108"/>
        <v/>
      </c>
      <c r="AB186" s="86" t="str">
        <f t="shared" si="108"/>
        <v/>
      </c>
      <c r="AC186" s="86" t="str">
        <f t="shared" si="108"/>
        <v/>
      </c>
      <c r="AD186" s="86" t="str">
        <f t="shared" si="108"/>
        <v/>
      </c>
      <c r="AE186" s="86" t="str">
        <f t="shared" si="108"/>
        <v/>
      </c>
      <c r="AF186" s="86" t="str">
        <f t="shared" si="108"/>
        <v/>
      </c>
      <c r="AG186" s="86" t="str">
        <f t="shared" si="108"/>
        <v/>
      </c>
      <c r="AH186" s="86" t="str">
        <f t="shared" si="108"/>
        <v/>
      </c>
      <c r="AI186" s="86" t="str">
        <f t="shared" si="108"/>
        <v/>
      </c>
      <c r="AJ186" s="86" t="str">
        <f t="shared" si="108"/>
        <v/>
      </c>
      <c r="AK186" s="86" t="str">
        <f t="shared" si="108"/>
        <v/>
      </c>
      <c r="AL186" s="86" t="str">
        <f t="shared" si="108"/>
        <v/>
      </c>
      <c r="AM186" s="86" t="str">
        <f t="shared" si="108"/>
        <v/>
      </c>
      <c r="AN186" s="86" t="str">
        <f t="shared" si="108"/>
        <v/>
      </c>
      <c r="AO186" s="86" t="str">
        <f t="shared" si="108"/>
        <v/>
      </c>
      <c r="AP186" s="86" t="str">
        <f t="shared" si="108"/>
        <v/>
      </c>
      <c r="AQ186" s="86" t="str">
        <f t="shared" si="108"/>
        <v/>
      </c>
      <c r="AR186" s="86" t="str">
        <f t="shared" si="108"/>
        <v/>
      </c>
      <c r="AS186" s="86" t="str">
        <f t="shared" si="108"/>
        <v/>
      </c>
      <c r="AT186" s="86" t="str">
        <f t="shared" si="108"/>
        <v/>
      </c>
      <c r="AU186" s="86" t="str">
        <f t="shared" si="108"/>
        <v/>
      </c>
      <c r="AV186" s="86" t="str">
        <f t="shared" si="108"/>
        <v/>
      </c>
      <c r="AW186" s="86" t="str">
        <f t="shared" si="108"/>
        <v/>
      </c>
      <c r="AX186" s="86" t="str">
        <f t="shared" si="108"/>
        <v/>
      </c>
      <c r="AY186" s="86" t="str">
        <f t="shared" si="108"/>
        <v/>
      </c>
      <c r="AZ186" s="86" t="str">
        <f t="shared" si="108"/>
        <v/>
      </c>
      <c r="BA186" s="86" t="str">
        <f t="shared" si="108"/>
        <v/>
      </c>
      <c r="BB186" s="86" t="str">
        <f t="shared" si="108"/>
        <v/>
      </c>
      <c r="BC186" s="86" t="str">
        <f t="shared" si="108"/>
        <v/>
      </c>
      <c r="BD186" s="86" t="str">
        <f t="shared" si="108"/>
        <v/>
      </c>
      <c r="BE186" s="86" t="str">
        <f t="shared" si="108"/>
        <v/>
      </c>
      <c r="BF186" s="86" t="str">
        <f t="shared" si="108"/>
        <v/>
      </c>
      <c r="BG186" s="86" t="str">
        <f t="shared" si="108"/>
        <v/>
      </c>
      <c r="BH186" s="86" t="str">
        <f t="shared" si="108"/>
        <v/>
      </c>
      <c r="BI186" s="86" t="str">
        <f t="shared" si="108"/>
        <v/>
      </c>
      <c r="BJ186" s="86" t="str">
        <f t="shared" si="108"/>
        <v/>
      </c>
      <c r="BK186" s="86" t="str">
        <f t="shared" si="108"/>
        <v/>
      </c>
      <c r="BL186" s="86" t="str">
        <f t="shared" si="108"/>
        <v/>
      </c>
      <c r="BM186" s="86" t="str">
        <f t="shared" si="108"/>
        <v/>
      </c>
      <c r="BN186" s="86" t="str">
        <f t="shared" si="108"/>
        <v/>
      </c>
      <c r="BO186" s="86" t="str">
        <f t="shared" si="108"/>
        <v/>
      </c>
    </row>
    <row r="187" spans="1:67" s="79" customFormat="1" ht="13.5" customHeight="1">
      <c r="B187" s="772">
        <v>73</v>
      </c>
      <c r="C187" s="36" t="s">
        <v>321</v>
      </c>
      <c r="D187" s="42" t="s">
        <v>682</v>
      </c>
      <c r="E187" s="274" t="s">
        <v>152</v>
      </c>
      <c r="F187" s="288"/>
      <c r="G187" s="976" t="str">
        <f t="shared" ref="G187:AK187" si="109">IF(G$40="","",IF(G$40=0,"n. appl.",G179/G$40*1000))</f>
        <v/>
      </c>
      <c r="H187" s="976" t="str">
        <f t="shared" si="109"/>
        <v/>
      </c>
      <c r="I187" s="976" t="str">
        <f t="shared" si="109"/>
        <v/>
      </c>
      <c r="J187" s="976" t="str">
        <f t="shared" si="109"/>
        <v/>
      </c>
      <c r="K187" s="976" t="str">
        <f t="shared" si="109"/>
        <v/>
      </c>
      <c r="L187" s="976" t="str">
        <f t="shared" si="109"/>
        <v/>
      </c>
      <c r="M187" s="976" t="str">
        <f t="shared" si="109"/>
        <v/>
      </c>
      <c r="N187" s="976" t="str">
        <f t="shared" si="109"/>
        <v/>
      </c>
      <c r="O187" s="976" t="str">
        <f t="shared" si="109"/>
        <v/>
      </c>
      <c r="P187" s="976" t="str">
        <f t="shared" si="109"/>
        <v/>
      </c>
      <c r="Q187" s="976" t="str">
        <f t="shared" si="109"/>
        <v/>
      </c>
      <c r="R187" s="976" t="str">
        <f t="shared" si="109"/>
        <v/>
      </c>
      <c r="S187" s="976" t="str">
        <f t="shared" si="109"/>
        <v/>
      </c>
      <c r="T187" s="976" t="str">
        <f t="shared" si="109"/>
        <v/>
      </c>
      <c r="U187" s="976" t="str">
        <f t="shared" si="109"/>
        <v/>
      </c>
      <c r="V187" s="976" t="str">
        <f t="shared" si="109"/>
        <v/>
      </c>
      <c r="W187" s="976" t="str">
        <f t="shared" si="109"/>
        <v/>
      </c>
      <c r="X187" s="976" t="str">
        <f t="shared" si="109"/>
        <v/>
      </c>
      <c r="Y187" s="976" t="str">
        <f t="shared" si="109"/>
        <v/>
      </c>
      <c r="Z187" s="976" t="str">
        <f t="shared" si="109"/>
        <v/>
      </c>
      <c r="AA187" s="976" t="str">
        <f t="shared" si="109"/>
        <v/>
      </c>
      <c r="AB187" s="976" t="str">
        <f t="shared" si="109"/>
        <v/>
      </c>
      <c r="AC187" s="976" t="str">
        <f t="shared" si="109"/>
        <v/>
      </c>
      <c r="AD187" s="976" t="str">
        <f t="shared" si="109"/>
        <v/>
      </c>
      <c r="AE187" s="976" t="str">
        <f t="shared" si="109"/>
        <v/>
      </c>
      <c r="AF187" s="976" t="str">
        <f t="shared" si="109"/>
        <v/>
      </c>
      <c r="AG187" s="976" t="str">
        <f t="shared" si="109"/>
        <v/>
      </c>
      <c r="AH187" s="976" t="str">
        <f t="shared" si="109"/>
        <v/>
      </c>
      <c r="AI187" s="976" t="str">
        <f t="shared" si="109"/>
        <v/>
      </c>
      <c r="AJ187" s="976" t="str">
        <f t="shared" si="109"/>
        <v/>
      </c>
      <c r="AK187" s="976" t="str">
        <f t="shared" si="109"/>
        <v/>
      </c>
      <c r="AL187" s="976" t="str">
        <f>IF(AL$40="","",IF(AL$40=0,"n. appl.",AL179/AL$40*1000))</f>
        <v/>
      </c>
      <c r="AM187" s="976" t="str">
        <f>IF(AM$40="","",IF(AM$40=0,"n. appl.",AM179/AM$40*1000))</f>
        <v/>
      </c>
      <c r="AN187" s="976" t="str">
        <f>IF(AN$40="","",IF(AN$40=0,"n. appl.",AN179/AN$40*1000))</f>
        <v/>
      </c>
      <c r="AO187" s="976" t="str">
        <f>IF(AO$40="","",IF(AO$40=0,"n. appl.",AO179/AO$40*1000))</f>
        <v/>
      </c>
      <c r="AP187" s="976" t="str">
        <f>IF(AP$40="","",IF(AP$40=0,"n. appl.",AP179/AP$40*1000))</f>
        <v/>
      </c>
      <c r="AQ187" s="976" t="str">
        <f t="shared" ref="AQ187:BO187" si="110">IF(AQ$40="","",IF(AQ$40=0,"n. appl.",AQ179/AQ$40*1000))</f>
        <v/>
      </c>
      <c r="AR187" s="976" t="str">
        <f t="shared" si="110"/>
        <v/>
      </c>
      <c r="AS187" s="976" t="str">
        <f t="shared" si="110"/>
        <v/>
      </c>
      <c r="AT187" s="976" t="str">
        <f t="shared" si="110"/>
        <v/>
      </c>
      <c r="AU187" s="976" t="str">
        <f t="shared" si="110"/>
        <v/>
      </c>
      <c r="AV187" s="976" t="str">
        <f t="shared" si="110"/>
        <v/>
      </c>
      <c r="AW187" s="976" t="str">
        <f t="shared" si="110"/>
        <v/>
      </c>
      <c r="AX187" s="976" t="str">
        <f t="shared" si="110"/>
        <v/>
      </c>
      <c r="AY187" s="976" t="str">
        <f t="shared" si="110"/>
        <v/>
      </c>
      <c r="AZ187" s="976" t="str">
        <f t="shared" si="110"/>
        <v/>
      </c>
      <c r="BA187" s="976" t="str">
        <f t="shared" si="110"/>
        <v/>
      </c>
      <c r="BB187" s="976" t="str">
        <f t="shared" si="110"/>
        <v/>
      </c>
      <c r="BC187" s="976" t="str">
        <f t="shared" si="110"/>
        <v/>
      </c>
      <c r="BD187" s="976" t="str">
        <f t="shared" si="110"/>
        <v/>
      </c>
      <c r="BE187" s="976" t="str">
        <f t="shared" si="110"/>
        <v/>
      </c>
      <c r="BF187" s="976" t="str">
        <f t="shared" si="110"/>
        <v/>
      </c>
      <c r="BG187" s="976" t="str">
        <f t="shared" si="110"/>
        <v/>
      </c>
      <c r="BH187" s="976" t="str">
        <f t="shared" si="110"/>
        <v/>
      </c>
      <c r="BI187" s="976" t="str">
        <f t="shared" si="110"/>
        <v/>
      </c>
      <c r="BJ187" s="976" t="str">
        <f t="shared" si="110"/>
        <v/>
      </c>
      <c r="BK187" s="976" t="str">
        <f t="shared" si="110"/>
        <v/>
      </c>
      <c r="BL187" s="976" t="str">
        <f t="shared" si="110"/>
        <v/>
      </c>
      <c r="BM187" s="976" t="str">
        <f t="shared" si="110"/>
        <v/>
      </c>
      <c r="BN187" s="976" t="str">
        <f t="shared" si="110"/>
        <v/>
      </c>
      <c r="BO187" s="976" t="str">
        <f t="shared" si="110"/>
        <v/>
      </c>
    </row>
    <row r="188" spans="1:67" s="79" customFormat="1" ht="13.5" customHeight="1" thickBot="1">
      <c r="B188" s="785"/>
      <c r="C188" s="80"/>
      <c r="D188" s="80"/>
      <c r="E188" s="785"/>
      <c r="F188" s="785"/>
      <c r="G188" s="972"/>
      <c r="H188" s="972"/>
      <c r="I188" s="972"/>
      <c r="J188" s="972"/>
      <c r="K188" s="972"/>
      <c r="L188" s="972"/>
      <c r="M188" s="972"/>
      <c r="N188" s="972"/>
      <c r="O188" s="972"/>
      <c r="P188" s="972"/>
      <c r="Q188" s="972"/>
      <c r="R188" s="972"/>
      <c r="S188" s="972"/>
      <c r="T188" s="972"/>
      <c r="U188" s="972"/>
      <c r="V188" s="972"/>
      <c r="W188" s="972"/>
      <c r="X188" s="972"/>
      <c r="Y188" s="972"/>
      <c r="Z188" s="972"/>
      <c r="AA188" s="972"/>
      <c r="AB188" s="972"/>
      <c r="AC188" s="972"/>
      <c r="AD188" s="972"/>
      <c r="AE188" s="972"/>
      <c r="AF188" s="972"/>
      <c r="AG188" s="972"/>
      <c r="AH188" s="972"/>
      <c r="AI188" s="972"/>
      <c r="AJ188" s="972"/>
      <c r="AK188" s="972"/>
      <c r="AL188" s="972"/>
      <c r="AM188" s="972"/>
      <c r="AN188" s="972"/>
      <c r="AO188" s="972"/>
      <c r="AP188" s="972"/>
      <c r="AQ188" s="972"/>
      <c r="AR188" s="972"/>
      <c r="AS188" s="972"/>
      <c r="AT188" s="972"/>
      <c r="AU188" s="972"/>
      <c r="AV188" s="972"/>
      <c r="AW188" s="972"/>
      <c r="AX188" s="972"/>
      <c r="AY188" s="972"/>
      <c r="AZ188" s="972"/>
      <c r="BA188" s="972"/>
      <c r="BB188" s="972"/>
      <c r="BC188" s="972"/>
      <c r="BD188" s="972"/>
      <c r="BE188" s="972"/>
      <c r="BF188" s="972"/>
      <c r="BG188" s="972"/>
      <c r="BH188" s="972"/>
      <c r="BI188" s="972"/>
      <c r="BJ188" s="972"/>
      <c r="BK188" s="972"/>
      <c r="BL188" s="972"/>
      <c r="BM188" s="972"/>
      <c r="BN188" s="972"/>
      <c r="BO188" s="972"/>
    </row>
    <row r="189" spans="1:67" ht="15" thickBot="1">
      <c r="B189" s="1542" t="s">
        <v>1163</v>
      </c>
      <c r="C189" s="1543"/>
      <c r="D189" s="1543"/>
      <c r="E189" s="1543"/>
      <c r="F189" s="1544"/>
      <c r="G189" s="152">
        <f t="shared" ref="G189:BO189" si="111">G$7</f>
        <v>1990</v>
      </c>
      <c r="H189" s="152">
        <f t="shared" si="111"/>
        <v>1991</v>
      </c>
      <c r="I189" s="152">
        <f t="shared" si="111"/>
        <v>1992</v>
      </c>
      <c r="J189" s="152">
        <f t="shared" si="111"/>
        <v>1993</v>
      </c>
      <c r="K189" s="152">
        <f t="shared" si="111"/>
        <v>1994</v>
      </c>
      <c r="L189" s="152">
        <f t="shared" si="111"/>
        <v>1995</v>
      </c>
      <c r="M189" s="152">
        <f t="shared" si="111"/>
        <v>1996</v>
      </c>
      <c r="N189" s="152">
        <f t="shared" si="111"/>
        <v>1997</v>
      </c>
      <c r="O189" s="152">
        <f t="shared" si="111"/>
        <v>1998</v>
      </c>
      <c r="P189" s="152">
        <f t="shared" si="111"/>
        <v>1999</v>
      </c>
      <c r="Q189" s="152">
        <f t="shared" si="111"/>
        <v>2000</v>
      </c>
      <c r="R189" s="152">
        <f t="shared" si="111"/>
        <v>2001</v>
      </c>
      <c r="S189" s="152">
        <f t="shared" si="111"/>
        <v>2002</v>
      </c>
      <c r="T189" s="152">
        <f t="shared" si="111"/>
        <v>2003</v>
      </c>
      <c r="U189" s="152">
        <f t="shared" si="111"/>
        <v>2004</v>
      </c>
      <c r="V189" s="152">
        <f t="shared" si="111"/>
        <v>2005</v>
      </c>
      <c r="W189" s="152">
        <f t="shared" si="111"/>
        <v>2006</v>
      </c>
      <c r="X189" s="152">
        <f t="shared" si="111"/>
        <v>2007</v>
      </c>
      <c r="Y189" s="152">
        <f t="shared" si="111"/>
        <v>2008</v>
      </c>
      <c r="Z189" s="152">
        <f t="shared" si="111"/>
        <v>2009</v>
      </c>
      <c r="AA189" s="152">
        <f t="shared" si="111"/>
        <v>2010</v>
      </c>
      <c r="AB189" s="152">
        <f t="shared" si="111"/>
        <v>2011</v>
      </c>
      <c r="AC189" s="152">
        <f t="shared" si="111"/>
        <v>2012</v>
      </c>
      <c r="AD189" s="152">
        <f t="shared" si="111"/>
        <v>2013</v>
      </c>
      <c r="AE189" s="152">
        <f t="shared" si="111"/>
        <v>2014</v>
      </c>
      <c r="AF189" s="152">
        <f t="shared" si="111"/>
        <v>2015</v>
      </c>
      <c r="AG189" s="152">
        <f t="shared" si="111"/>
        <v>2016</v>
      </c>
      <c r="AH189" s="152">
        <f t="shared" si="111"/>
        <v>2017</v>
      </c>
      <c r="AI189" s="152">
        <f t="shared" si="111"/>
        <v>2018</v>
      </c>
      <c r="AJ189" s="152">
        <f t="shared" si="111"/>
        <v>2019</v>
      </c>
      <c r="AK189" s="152">
        <f t="shared" si="111"/>
        <v>2020</v>
      </c>
      <c r="AL189" s="152">
        <f t="shared" si="111"/>
        <v>2021</v>
      </c>
      <c r="AM189" s="152">
        <f t="shared" si="111"/>
        <v>2022</v>
      </c>
      <c r="AN189" s="152">
        <f t="shared" si="111"/>
        <v>2023</v>
      </c>
      <c r="AO189" s="152">
        <f t="shared" si="111"/>
        <v>2024</v>
      </c>
      <c r="AP189" s="152">
        <f t="shared" si="111"/>
        <v>2025</v>
      </c>
      <c r="AQ189" s="152">
        <f t="shared" si="111"/>
        <v>2026</v>
      </c>
      <c r="AR189" s="152">
        <f t="shared" si="111"/>
        <v>2027</v>
      </c>
      <c r="AS189" s="152">
        <f t="shared" si="111"/>
        <v>2028</v>
      </c>
      <c r="AT189" s="152">
        <f t="shared" si="111"/>
        <v>2029</v>
      </c>
      <c r="AU189" s="152">
        <f t="shared" si="111"/>
        <v>2030</v>
      </c>
      <c r="AV189" s="152">
        <f t="shared" si="111"/>
        <v>2031</v>
      </c>
      <c r="AW189" s="152">
        <f t="shared" si="111"/>
        <v>2032</v>
      </c>
      <c r="AX189" s="152">
        <f t="shared" si="111"/>
        <v>2033</v>
      </c>
      <c r="AY189" s="152">
        <f t="shared" si="111"/>
        <v>2034</v>
      </c>
      <c r="AZ189" s="152">
        <f t="shared" si="111"/>
        <v>2035</v>
      </c>
      <c r="BA189" s="152">
        <f t="shared" si="111"/>
        <v>2036</v>
      </c>
      <c r="BB189" s="152">
        <f t="shared" si="111"/>
        <v>2037</v>
      </c>
      <c r="BC189" s="152">
        <f t="shared" si="111"/>
        <v>2038</v>
      </c>
      <c r="BD189" s="152">
        <f t="shared" si="111"/>
        <v>2039</v>
      </c>
      <c r="BE189" s="152">
        <f t="shared" si="111"/>
        <v>2040</v>
      </c>
      <c r="BF189" s="152">
        <f t="shared" si="111"/>
        <v>2041</v>
      </c>
      <c r="BG189" s="152">
        <f t="shared" si="111"/>
        <v>2042</v>
      </c>
      <c r="BH189" s="152">
        <f t="shared" si="111"/>
        <v>2043</v>
      </c>
      <c r="BI189" s="152">
        <f t="shared" si="111"/>
        <v>2044</v>
      </c>
      <c r="BJ189" s="152">
        <f t="shared" si="111"/>
        <v>2045</v>
      </c>
      <c r="BK189" s="152">
        <f t="shared" si="111"/>
        <v>2046</v>
      </c>
      <c r="BL189" s="152">
        <f t="shared" si="111"/>
        <v>2047</v>
      </c>
      <c r="BM189" s="152">
        <f t="shared" si="111"/>
        <v>2048</v>
      </c>
      <c r="BN189" s="152">
        <f t="shared" si="111"/>
        <v>2049</v>
      </c>
      <c r="BO189" s="152">
        <f t="shared" si="111"/>
        <v>2050</v>
      </c>
    </row>
    <row r="190" spans="1:67" s="1204" customFormat="1" ht="13.5" customHeight="1">
      <c r="B190" s="728">
        <v>63</v>
      </c>
      <c r="C190" s="36" t="s">
        <v>684</v>
      </c>
      <c r="D190" s="42" t="s">
        <v>125</v>
      </c>
      <c r="E190" s="274" t="s">
        <v>154</v>
      </c>
      <c r="F190" s="288"/>
      <c r="G190" s="86" t="str">
        <f>IF(OR(G175="",G68="n. appl."),"n. appl.",G175/G68*1000)</f>
        <v>n. appl.</v>
      </c>
      <c r="H190" s="86" t="str">
        <f t="shared" ref="H190:BO190" si="112">IF(OR(H175="",H68="n. appl."),"n. appl.",H175/H68*1000)</f>
        <v>n. appl.</v>
      </c>
      <c r="I190" s="86" t="str">
        <f t="shared" si="112"/>
        <v>n. appl.</v>
      </c>
      <c r="J190" s="86" t="str">
        <f t="shared" si="112"/>
        <v>n. appl.</v>
      </c>
      <c r="K190" s="86" t="str">
        <f t="shared" si="112"/>
        <v>n. appl.</v>
      </c>
      <c r="L190" s="86" t="str">
        <f t="shared" si="112"/>
        <v>n. appl.</v>
      </c>
      <c r="M190" s="86" t="str">
        <f t="shared" si="112"/>
        <v>n. appl.</v>
      </c>
      <c r="N190" s="86" t="str">
        <f t="shared" si="112"/>
        <v>n. appl.</v>
      </c>
      <c r="O190" s="86" t="str">
        <f t="shared" si="112"/>
        <v>n. appl.</v>
      </c>
      <c r="P190" s="86" t="str">
        <f t="shared" si="112"/>
        <v>n. appl.</v>
      </c>
      <c r="Q190" s="86" t="str">
        <f t="shared" si="112"/>
        <v>n. appl.</v>
      </c>
      <c r="R190" s="86" t="str">
        <f t="shared" si="112"/>
        <v>n. appl.</v>
      </c>
      <c r="S190" s="86" t="str">
        <f t="shared" si="112"/>
        <v>n. appl.</v>
      </c>
      <c r="T190" s="86" t="str">
        <f t="shared" si="112"/>
        <v>n. appl.</v>
      </c>
      <c r="U190" s="86" t="str">
        <f t="shared" si="112"/>
        <v>n. appl.</v>
      </c>
      <c r="V190" s="86" t="str">
        <f t="shared" si="112"/>
        <v>n. appl.</v>
      </c>
      <c r="W190" s="86" t="str">
        <f t="shared" si="112"/>
        <v>n. appl.</v>
      </c>
      <c r="X190" s="86" t="str">
        <f t="shared" si="112"/>
        <v>n. appl.</v>
      </c>
      <c r="Y190" s="86" t="str">
        <f t="shared" si="112"/>
        <v>n. appl.</v>
      </c>
      <c r="Z190" s="86" t="str">
        <f t="shared" si="112"/>
        <v>n. appl.</v>
      </c>
      <c r="AA190" s="86" t="str">
        <f t="shared" si="112"/>
        <v>n. appl.</v>
      </c>
      <c r="AB190" s="86" t="str">
        <f t="shared" si="112"/>
        <v>n. appl.</v>
      </c>
      <c r="AC190" s="86" t="str">
        <f t="shared" si="112"/>
        <v>n. appl.</v>
      </c>
      <c r="AD190" s="86" t="str">
        <f t="shared" si="112"/>
        <v>n. appl.</v>
      </c>
      <c r="AE190" s="86" t="str">
        <f t="shared" si="112"/>
        <v>n. appl.</v>
      </c>
      <c r="AF190" s="86" t="str">
        <f t="shared" si="112"/>
        <v>n. appl.</v>
      </c>
      <c r="AG190" s="86" t="str">
        <f t="shared" si="112"/>
        <v>n. appl.</v>
      </c>
      <c r="AH190" s="86" t="str">
        <f t="shared" si="112"/>
        <v>n. appl.</v>
      </c>
      <c r="AI190" s="86" t="str">
        <f t="shared" si="112"/>
        <v>n. appl.</v>
      </c>
      <c r="AJ190" s="86" t="str">
        <f t="shared" si="112"/>
        <v>n. appl.</v>
      </c>
      <c r="AK190" s="86" t="str">
        <f t="shared" si="112"/>
        <v>n. appl.</v>
      </c>
      <c r="AL190" s="86" t="str">
        <f t="shared" si="112"/>
        <v>n. appl.</v>
      </c>
      <c r="AM190" s="86" t="str">
        <f t="shared" si="112"/>
        <v>n. appl.</v>
      </c>
      <c r="AN190" s="86" t="str">
        <f t="shared" si="112"/>
        <v>n. appl.</v>
      </c>
      <c r="AO190" s="86" t="str">
        <f t="shared" si="112"/>
        <v>n. appl.</v>
      </c>
      <c r="AP190" s="86" t="str">
        <f t="shared" si="112"/>
        <v>n. appl.</v>
      </c>
      <c r="AQ190" s="86" t="str">
        <f t="shared" si="112"/>
        <v>n. appl.</v>
      </c>
      <c r="AR190" s="86" t="str">
        <f t="shared" si="112"/>
        <v>n. appl.</v>
      </c>
      <c r="AS190" s="86" t="str">
        <f t="shared" si="112"/>
        <v>n. appl.</v>
      </c>
      <c r="AT190" s="86" t="str">
        <f t="shared" si="112"/>
        <v>n. appl.</v>
      </c>
      <c r="AU190" s="86" t="str">
        <f t="shared" si="112"/>
        <v>n. appl.</v>
      </c>
      <c r="AV190" s="86" t="str">
        <f t="shared" si="112"/>
        <v>n. appl.</v>
      </c>
      <c r="AW190" s="86" t="str">
        <f t="shared" si="112"/>
        <v>n. appl.</v>
      </c>
      <c r="AX190" s="86" t="str">
        <f t="shared" si="112"/>
        <v>n. appl.</v>
      </c>
      <c r="AY190" s="86" t="str">
        <f t="shared" si="112"/>
        <v>n. appl.</v>
      </c>
      <c r="AZ190" s="86" t="str">
        <f t="shared" si="112"/>
        <v>n. appl.</v>
      </c>
      <c r="BA190" s="86" t="str">
        <f t="shared" si="112"/>
        <v>n. appl.</v>
      </c>
      <c r="BB190" s="86" t="str">
        <f t="shared" si="112"/>
        <v>n. appl.</v>
      </c>
      <c r="BC190" s="86" t="str">
        <f t="shared" si="112"/>
        <v>n. appl.</v>
      </c>
      <c r="BD190" s="86" t="str">
        <f t="shared" si="112"/>
        <v>n. appl.</v>
      </c>
      <c r="BE190" s="86" t="str">
        <f t="shared" si="112"/>
        <v>n. appl.</v>
      </c>
      <c r="BF190" s="86" t="str">
        <f t="shared" si="112"/>
        <v>n. appl.</v>
      </c>
      <c r="BG190" s="86" t="str">
        <f t="shared" si="112"/>
        <v>n. appl.</v>
      </c>
      <c r="BH190" s="86" t="str">
        <f t="shared" si="112"/>
        <v>n. appl.</v>
      </c>
      <c r="BI190" s="86" t="str">
        <f t="shared" si="112"/>
        <v>n. appl.</v>
      </c>
      <c r="BJ190" s="86" t="str">
        <f t="shared" si="112"/>
        <v>n. appl.</v>
      </c>
      <c r="BK190" s="86" t="str">
        <f t="shared" si="112"/>
        <v>n. appl.</v>
      </c>
      <c r="BL190" s="86" t="str">
        <f t="shared" si="112"/>
        <v>n. appl.</v>
      </c>
      <c r="BM190" s="86" t="str">
        <f t="shared" si="112"/>
        <v>n. appl.</v>
      </c>
      <c r="BN190" s="86" t="str">
        <f t="shared" si="112"/>
        <v>n. appl.</v>
      </c>
      <c r="BO190" s="86" t="str">
        <f t="shared" si="112"/>
        <v>n. appl.</v>
      </c>
    </row>
    <row r="191" spans="1:67" s="1204" customFormat="1" ht="13.5" customHeight="1">
      <c r="B191" s="728" t="s">
        <v>272</v>
      </c>
      <c r="C191" s="36"/>
      <c r="D191" s="74" t="s">
        <v>364</v>
      </c>
      <c r="E191" s="274" t="s">
        <v>728</v>
      </c>
      <c r="F191" s="288"/>
      <c r="G191" s="86" t="str">
        <f>IF(G$40="","",IF(OR(G$40=0,G46=0),"n. appl.",G176/G$68*1000))</f>
        <v/>
      </c>
      <c r="H191" s="86" t="str">
        <f t="shared" ref="H191:BO191" si="113">IF(H$40="","",IF(OR(H$40=0,H46=0),"n. appl.",H176/H$68*1000))</f>
        <v/>
      </c>
      <c r="I191" s="86" t="str">
        <f t="shared" si="113"/>
        <v/>
      </c>
      <c r="J191" s="86" t="str">
        <f t="shared" si="113"/>
        <v/>
      </c>
      <c r="K191" s="86" t="str">
        <f t="shared" si="113"/>
        <v/>
      </c>
      <c r="L191" s="86" t="str">
        <f t="shared" si="113"/>
        <v/>
      </c>
      <c r="M191" s="86" t="str">
        <f t="shared" si="113"/>
        <v/>
      </c>
      <c r="N191" s="86" t="str">
        <f t="shared" si="113"/>
        <v/>
      </c>
      <c r="O191" s="86" t="str">
        <f t="shared" si="113"/>
        <v/>
      </c>
      <c r="P191" s="86" t="str">
        <f t="shared" si="113"/>
        <v/>
      </c>
      <c r="Q191" s="86" t="str">
        <f t="shared" si="113"/>
        <v/>
      </c>
      <c r="R191" s="86" t="str">
        <f t="shared" si="113"/>
        <v/>
      </c>
      <c r="S191" s="86" t="str">
        <f t="shared" si="113"/>
        <v/>
      </c>
      <c r="T191" s="86" t="str">
        <f t="shared" si="113"/>
        <v/>
      </c>
      <c r="U191" s="86" t="str">
        <f t="shared" si="113"/>
        <v/>
      </c>
      <c r="V191" s="86" t="str">
        <f t="shared" si="113"/>
        <v/>
      </c>
      <c r="W191" s="86" t="str">
        <f t="shared" si="113"/>
        <v/>
      </c>
      <c r="X191" s="86" t="str">
        <f t="shared" si="113"/>
        <v/>
      </c>
      <c r="Y191" s="86" t="str">
        <f t="shared" si="113"/>
        <v/>
      </c>
      <c r="Z191" s="86" t="str">
        <f t="shared" si="113"/>
        <v/>
      </c>
      <c r="AA191" s="86" t="str">
        <f t="shared" si="113"/>
        <v/>
      </c>
      <c r="AB191" s="86" t="str">
        <f t="shared" si="113"/>
        <v/>
      </c>
      <c r="AC191" s="86" t="str">
        <f t="shared" si="113"/>
        <v/>
      </c>
      <c r="AD191" s="86" t="str">
        <f t="shared" si="113"/>
        <v/>
      </c>
      <c r="AE191" s="86" t="str">
        <f t="shared" si="113"/>
        <v/>
      </c>
      <c r="AF191" s="86" t="str">
        <f t="shared" si="113"/>
        <v/>
      </c>
      <c r="AG191" s="86" t="str">
        <f t="shared" si="113"/>
        <v/>
      </c>
      <c r="AH191" s="86" t="str">
        <f t="shared" si="113"/>
        <v/>
      </c>
      <c r="AI191" s="86" t="str">
        <f t="shared" si="113"/>
        <v/>
      </c>
      <c r="AJ191" s="86" t="str">
        <f t="shared" si="113"/>
        <v/>
      </c>
      <c r="AK191" s="86" t="str">
        <f t="shared" si="113"/>
        <v/>
      </c>
      <c r="AL191" s="86" t="str">
        <f t="shared" si="113"/>
        <v/>
      </c>
      <c r="AM191" s="86" t="str">
        <f t="shared" si="113"/>
        <v/>
      </c>
      <c r="AN191" s="86" t="str">
        <f t="shared" si="113"/>
        <v/>
      </c>
      <c r="AO191" s="86" t="str">
        <f t="shared" si="113"/>
        <v/>
      </c>
      <c r="AP191" s="86" t="str">
        <f t="shared" si="113"/>
        <v/>
      </c>
      <c r="AQ191" s="86" t="str">
        <f t="shared" si="113"/>
        <v/>
      </c>
      <c r="AR191" s="86" t="str">
        <f t="shared" si="113"/>
        <v/>
      </c>
      <c r="AS191" s="86" t="str">
        <f t="shared" si="113"/>
        <v/>
      </c>
      <c r="AT191" s="86" t="str">
        <f t="shared" si="113"/>
        <v/>
      </c>
      <c r="AU191" s="86" t="str">
        <f t="shared" si="113"/>
        <v/>
      </c>
      <c r="AV191" s="86" t="str">
        <f t="shared" si="113"/>
        <v/>
      </c>
      <c r="AW191" s="86" t="str">
        <f t="shared" si="113"/>
        <v/>
      </c>
      <c r="AX191" s="86" t="str">
        <f t="shared" si="113"/>
        <v/>
      </c>
      <c r="AY191" s="86" t="str">
        <f t="shared" si="113"/>
        <v/>
      </c>
      <c r="AZ191" s="86" t="str">
        <f t="shared" si="113"/>
        <v/>
      </c>
      <c r="BA191" s="86" t="str">
        <f t="shared" si="113"/>
        <v/>
      </c>
      <c r="BB191" s="86" t="str">
        <f t="shared" si="113"/>
        <v/>
      </c>
      <c r="BC191" s="86" t="str">
        <f t="shared" si="113"/>
        <v/>
      </c>
      <c r="BD191" s="86" t="str">
        <f t="shared" si="113"/>
        <v/>
      </c>
      <c r="BE191" s="86" t="str">
        <f t="shared" si="113"/>
        <v/>
      </c>
      <c r="BF191" s="86" t="str">
        <f t="shared" si="113"/>
        <v/>
      </c>
      <c r="BG191" s="86" t="str">
        <f t="shared" si="113"/>
        <v/>
      </c>
      <c r="BH191" s="86" t="str">
        <f t="shared" si="113"/>
        <v/>
      </c>
      <c r="BI191" s="86" t="str">
        <f t="shared" si="113"/>
        <v/>
      </c>
      <c r="BJ191" s="86" t="str">
        <f t="shared" si="113"/>
        <v/>
      </c>
      <c r="BK191" s="86" t="str">
        <f t="shared" si="113"/>
        <v/>
      </c>
      <c r="BL191" s="86" t="str">
        <f t="shared" si="113"/>
        <v/>
      </c>
      <c r="BM191" s="86" t="str">
        <f t="shared" si="113"/>
        <v/>
      </c>
      <c r="BN191" s="86" t="str">
        <f t="shared" si="113"/>
        <v/>
      </c>
      <c r="BO191" s="86" t="str">
        <f t="shared" si="113"/>
        <v/>
      </c>
    </row>
    <row r="192" spans="1:67" s="1204" customFormat="1" ht="13.5" customHeight="1">
      <c r="B192" s="728" t="s">
        <v>273</v>
      </c>
      <c r="C192" s="36"/>
      <c r="D192" s="74" t="s">
        <v>859</v>
      </c>
      <c r="E192" s="274" t="s">
        <v>728</v>
      </c>
      <c r="F192" s="288"/>
      <c r="G192" s="86" t="str">
        <f>IF(G$40="","",IF(OR(G$40=0,G46=0),"n. appl.",G177/G$68*1000))</f>
        <v/>
      </c>
      <c r="H192" s="86" t="str">
        <f t="shared" ref="H192:BO192" si="114">IF(H$40="","",IF(OR(H$40=0,H46=0),"n. appl.",H177/H$68*1000))</f>
        <v/>
      </c>
      <c r="I192" s="86" t="str">
        <f t="shared" si="114"/>
        <v/>
      </c>
      <c r="J192" s="86" t="str">
        <f t="shared" si="114"/>
        <v/>
      </c>
      <c r="K192" s="86" t="str">
        <f t="shared" si="114"/>
        <v/>
      </c>
      <c r="L192" s="86" t="str">
        <f t="shared" si="114"/>
        <v/>
      </c>
      <c r="M192" s="86" t="str">
        <f t="shared" si="114"/>
        <v/>
      </c>
      <c r="N192" s="86" t="str">
        <f t="shared" si="114"/>
        <v/>
      </c>
      <c r="O192" s="86" t="str">
        <f t="shared" si="114"/>
        <v/>
      </c>
      <c r="P192" s="86" t="str">
        <f t="shared" si="114"/>
        <v/>
      </c>
      <c r="Q192" s="86" t="str">
        <f t="shared" si="114"/>
        <v/>
      </c>
      <c r="R192" s="86" t="str">
        <f t="shared" si="114"/>
        <v/>
      </c>
      <c r="S192" s="86" t="str">
        <f t="shared" si="114"/>
        <v/>
      </c>
      <c r="T192" s="86" t="str">
        <f t="shared" si="114"/>
        <v/>
      </c>
      <c r="U192" s="86" t="str">
        <f t="shared" si="114"/>
        <v/>
      </c>
      <c r="V192" s="86" t="str">
        <f t="shared" si="114"/>
        <v/>
      </c>
      <c r="W192" s="86" t="str">
        <f t="shared" si="114"/>
        <v/>
      </c>
      <c r="X192" s="86" t="str">
        <f t="shared" si="114"/>
        <v/>
      </c>
      <c r="Y192" s="86" t="str">
        <f t="shared" si="114"/>
        <v/>
      </c>
      <c r="Z192" s="86" t="str">
        <f t="shared" si="114"/>
        <v/>
      </c>
      <c r="AA192" s="86" t="str">
        <f t="shared" si="114"/>
        <v/>
      </c>
      <c r="AB192" s="86" t="str">
        <f t="shared" si="114"/>
        <v/>
      </c>
      <c r="AC192" s="86" t="str">
        <f t="shared" si="114"/>
        <v/>
      </c>
      <c r="AD192" s="86" t="str">
        <f t="shared" si="114"/>
        <v/>
      </c>
      <c r="AE192" s="86" t="str">
        <f t="shared" si="114"/>
        <v/>
      </c>
      <c r="AF192" s="86" t="str">
        <f t="shared" si="114"/>
        <v/>
      </c>
      <c r="AG192" s="86" t="str">
        <f t="shared" si="114"/>
        <v/>
      </c>
      <c r="AH192" s="86" t="str">
        <f t="shared" si="114"/>
        <v/>
      </c>
      <c r="AI192" s="86" t="str">
        <f t="shared" si="114"/>
        <v/>
      </c>
      <c r="AJ192" s="86" t="str">
        <f t="shared" si="114"/>
        <v/>
      </c>
      <c r="AK192" s="86" t="str">
        <f t="shared" si="114"/>
        <v/>
      </c>
      <c r="AL192" s="86" t="str">
        <f t="shared" si="114"/>
        <v/>
      </c>
      <c r="AM192" s="86" t="str">
        <f t="shared" si="114"/>
        <v/>
      </c>
      <c r="AN192" s="86" t="str">
        <f t="shared" si="114"/>
        <v/>
      </c>
      <c r="AO192" s="86" t="str">
        <f t="shared" si="114"/>
        <v/>
      </c>
      <c r="AP192" s="86" t="str">
        <f t="shared" si="114"/>
        <v/>
      </c>
      <c r="AQ192" s="86" t="str">
        <f t="shared" si="114"/>
        <v/>
      </c>
      <c r="AR192" s="86" t="str">
        <f t="shared" si="114"/>
        <v/>
      </c>
      <c r="AS192" s="86" t="str">
        <f t="shared" si="114"/>
        <v/>
      </c>
      <c r="AT192" s="86" t="str">
        <f t="shared" si="114"/>
        <v/>
      </c>
      <c r="AU192" s="86" t="str">
        <f t="shared" si="114"/>
        <v/>
      </c>
      <c r="AV192" s="86" t="str">
        <f t="shared" si="114"/>
        <v/>
      </c>
      <c r="AW192" s="86" t="str">
        <f t="shared" si="114"/>
        <v/>
      </c>
      <c r="AX192" s="86" t="str">
        <f t="shared" si="114"/>
        <v/>
      </c>
      <c r="AY192" s="86" t="str">
        <f t="shared" si="114"/>
        <v/>
      </c>
      <c r="AZ192" s="86" t="str">
        <f t="shared" si="114"/>
        <v/>
      </c>
      <c r="BA192" s="86" t="str">
        <f t="shared" si="114"/>
        <v/>
      </c>
      <c r="BB192" s="86" t="str">
        <f t="shared" si="114"/>
        <v/>
      </c>
      <c r="BC192" s="86" t="str">
        <f t="shared" si="114"/>
        <v/>
      </c>
      <c r="BD192" s="86" t="str">
        <f t="shared" si="114"/>
        <v/>
      </c>
      <c r="BE192" s="86" t="str">
        <f t="shared" si="114"/>
        <v/>
      </c>
      <c r="BF192" s="86" t="str">
        <f t="shared" si="114"/>
        <v/>
      </c>
      <c r="BG192" s="86" t="str">
        <f t="shared" si="114"/>
        <v/>
      </c>
      <c r="BH192" s="86" t="str">
        <f t="shared" si="114"/>
        <v/>
      </c>
      <c r="BI192" s="86" t="str">
        <f t="shared" si="114"/>
        <v/>
      </c>
      <c r="BJ192" s="86" t="str">
        <f t="shared" si="114"/>
        <v/>
      </c>
      <c r="BK192" s="86" t="str">
        <f t="shared" si="114"/>
        <v/>
      </c>
      <c r="BL192" s="86" t="str">
        <f t="shared" si="114"/>
        <v/>
      </c>
      <c r="BM192" s="86" t="str">
        <f t="shared" si="114"/>
        <v/>
      </c>
      <c r="BN192" s="86" t="str">
        <f t="shared" si="114"/>
        <v/>
      </c>
      <c r="BO192" s="86" t="str">
        <f t="shared" si="114"/>
        <v/>
      </c>
    </row>
    <row r="193" spans="1:67" s="79" customFormat="1" ht="13.5" customHeight="1">
      <c r="B193" s="772">
        <f>B199+1</f>
        <v>75</v>
      </c>
      <c r="C193" s="994" t="s">
        <v>1349</v>
      </c>
      <c r="D193" s="862" t="s">
        <v>125</v>
      </c>
      <c r="E193" s="863" t="s">
        <v>153</v>
      </c>
      <c r="F193" s="864"/>
      <c r="G193" s="976" t="str">
        <f>IF(OR(G$68="n. appl.",G$68=0),"n. appl.",G179/G$68*1000)</f>
        <v>n. appl.</v>
      </c>
      <c r="H193" s="976" t="str">
        <f t="shared" ref="H193:BO193" si="115">IF(OR(H$68="n. appl.",H$68=0),"n. appl.",H179/H$68*1000)</f>
        <v>n. appl.</v>
      </c>
      <c r="I193" s="976" t="str">
        <f t="shared" si="115"/>
        <v>n. appl.</v>
      </c>
      <c r="J193" s="976" t="str">
        <f t="shared" si="115"/>
        <v>n. appl.</v>
      </c>
      <c r="K193" s="976" t="str">
        <f t="shared" si="115"/>
        <v>n. appl.</v>
      </c>
      <c r="L193" s="976" t="str">
        <f t="shared" si="115"/>
        <v>n. appl.</v>
      </c>
      <c r="M193" s="976" t="str">
        <f t="shared" si="115"/>
        <v>n. appl.</v>
      </c>
      <c r="N193" s="976" t="str">
        <f t="shared" si="115"/>
        <v>n. appl.</v>
      </c>
      <c r="O193" s="976" t="str">
        <f t="shared" si="115"/>
        <v>n. appl.</v>
      </c>
      <c r="P193" s="976" t="str">
        <f t="shared" si="115"/>
        <v>n. appl.</v>
      </c>
      <c r="Q193" s="976" t="str">
        <f t="shared" si="115"/>
        <v>n. appl.</v>
      </c>
      <c r="R193" s="976" t="str">
        <f t="shared" si="115"/>
        <v>n. appl.</v>
      </c>
      <c r="S193" s="976" t="str">
        <f t="shared" si="115"/>
        <v>n. appl.</v>
      </c>
      <c r="T193" s="976" t="str">
        <f t="shared" si="115"/>
        <v>n. appl.</v>
      </c>
      <c r="U193" s="976" t="str">
        <f t="shared" si="115"/>
        <v>n. appl.</v>
      </c>
      <c r="V193" s="976" t="str">
        <f t="shared" si="115"/>
        <v>n. appl.</v>
      </c>
      <c r="W193" s="976" t="str">
        <f t="shared" si="115"/>
        <v>n. appl.</v>
      </c>
      <c r="X193" s="976" t="str">
        <f t="shared" si="115"/>
        <v>n. appl.</v>
      </c>
      <c r="Y193" s="976" t="str">
        <f t="shared" si="115"/>
        <v>n. appl.</v>
      </c>
      <c r="Z193" s="976" t="str">
        <f t="shared" si="115"/>
        <v>n. appl.</v>
      </c>
      <c r="AA193" s="976" t="str">
        <f t="shared" si="115"/>
        <v>n. appl.</v>
      </c>
      <c r="AB193" s="976" t="str">
        <f t="shared" si="115"/>
        <v>n. appl.</v>
      </c>
      <c r="AC193" s="976" t="str">
        <f t="shared" si="115"/>
        <v>n. appl.</v>
      </c>
      <c r="AD193" s="976" t="str">
        <f t="shared" si="115"/>
        <v>n. appl.</v>
      </c>
      <c r="AE193" s="976" t="str">
        <f t="shared" si="115"/>
        <v>n. appl.</v>
      </c>
      <c r="AF193" s="976" t="str">
        <f t="shared" si="115"/>
        <v>n. appl.</v>
      </c>
      <c r="AG193" s="976" t="str">
        <f t="shared" si="115"/>
        <v>n. appl.</v>
      </c>
      <c r="AH193" s="976" t="str">
        <f t="shared" si="115"/>
        <v>n. appl.</v>
      </c>
      <c r="AI193" s="976" t="str">
        <f t="shared" si="115"/>
        <v>n. appl.</v>
      </c>
      <c r="AJ193" s="976" t="str">
        <f t="shared" si="115"/>
        <v>n. appl.</v>
      </c>
      <c r="AK193" s="976" t="str">
        <f t="shared" si="115"/>
        <v>n. appl.</v>
      </c>
      <c r="AL193" s="976" t="str">
        <f t="shared" si="115"/>
        <v>n. appl.</v>
      </c>
      <c r="AM193" s="976" t="str">
        <f t="shared" si="115"/>
        <v>n. appl.</v>
      </c>
      <c r="AN193" s="976" t="str">
        <f t="shared" si="115"/>
        <v>n. appl.</v>
      </c>
      <c r="AO193" s="976" t="str">
        <f t="shared" si="115"/>
        <v>n. appl.</v>
      </c>
      <c r="AP193" s="976" t="str">
        <f t="shared" si="115"/>
        <v>n. appl.</v>
      </c>
      <c r="AQ193" s="976" t="str">
        <f t="shared" si="115"/>
        <v>n. appl.</v>
      </c>
      <c r="AR193" s="976" t="str">
        <f t="shared" si="115"/>
        <v>n. appl.</v>
      </c>
      <c r="AS193" s="976" t="str">
        <f t="shared" si="115"/>
        <v>n. appl.</v>
      </c>
      <c r="AT193" s="976" t="str">
        <f t="shared" si="115"/>
        <v>n. appl.</v>
      </c>
      <c r="AU193" s="976" t="str">
        <f t="shared" si="115"/>
        <v>n. appl.</v>
      </c>
      <c r="AV193" s="976" t="str">
        <f t="shared" si="115"/>
        <v>n. appl.</v>
      </c>
      <c r="AW193" s="976" t="str">
        <f t="shared" si="115"/>
        <v>n. appl.</v>
      </c>
      <c r="AX193" s="976" t="str">
        <f t="shared" si="115"/>
        <v>n. appl.</v>
      </c>
      <c r="AY193" s="976" t="str">
        <f t="shared" si="115"/>
        <v>n. appl.</v>
      </c>
      <c r="AZ193" s="976" t="str">
        <f t="shared" si="115"/>
        <v>n. appl.</v>
      </c>
      <c r="BA193" s="976" t="str">
        <f t="shared" si="115"/>
        <v>n. appl.</v>
      </c>
      <c r="BB193" s="976" t="str">
        <f t="shared" si="115"/>
        <v>n. appl.</v>
      </c>
      <c r="BC193" s="976" t="str">
        <f t="shared" si="115"/>
        <v>n. appl.</v>
      </c>
      <c r="BD193" s="976" t="str">
        <f t="shared" si="115"/>
        <v>n. appl.</v>
      </c>
      <c r="BE193" s="976" t="str">
        <f t="shared" si="115"/>
        <v>n. appl.</v>
      </c>
      <c r="BF193" s="976" t="str">
        <f t="shared" si="115"/>
        <v>n. appl.</v>
      </c>
      <c r="BG193" s="976" t="str">
        <f t="shared" si="115"/>
        <v>n. appl.</v>
      </c>
      <c r="BH193" s="976" t="str">
        <f t="shared" si="115"/>
        <v>n. appl.</v>
      </c>
      <c r="BI193" s="976" t="str">
        <f t="shared" si="115"/>
        <v>n. appl.</v>
      </c>
      <c r="BJ193" s="976" t="str">
        <f t="shared" si="115"/>
        <v>n. appl.</v>
      </c>
      <c r="BK193" s="976" t="str">
        <f t="shared" si="115"/>
        <v>n. appl.</v>
      </c>
      <c r="BL193" s="976" t="str">
        <f t="shared" si="115"/>
        <v>n. appl.</v>
      </c>
      <c r="BM193" s="976" t="str">
        <f t="shared" si="115"/>
        <v>n. appl.</v>
      </c>
      <c r="BN193" s="976" t="str">
        <f t="shared" si="115"/>
        <v>n. appl.</v>
      </c>
      <c r="BO193" s="976" t="str">
        <f t="shared" si="115"/>
        <v>n. appl.</v>
      </c>
    </row>
    <row r="194" spans="1:67" s="79" customFormat="1" ht="13.5" customHeight="1" thickBot="1">
      <c r="B194" s="785"/>
      <c r="C194" s="80"/>
      <c r="D194" s="80"/>
      <c r="E194" s="785"/>
      <c r="F194" s="785"/>
      <c r="G194" s="972"/>
      <c r="H194" s="972"/>
      <c r="I194" s="972"/>
      <c r="J194" s="972"/>
      <c r="K194" s="972"/>
      <c r="L194" s="972"/>
      <c r="M194" s="972"/>
      <c r="N194" s="972"/>
      <c r="O194" s="972"/>
      <c r="P194" s="972"/>
      <c r="Q194" s="972"/>
      <c r="R194" s="972"/>
      <c r="S194" s="972"/>
      <c r="T194" s="972"/>
      <c r="U194" s="972"/>
      <c r="V194" s="972"/>
      <c r="W194" s="972"/>
      <c r="X194" s="972"/>
      <c r="Y194" s="972"/>
      <c r="Z194" s="972"/>
      <c r="AA194" s="972"/>
      <c r="AB194" s="972"/>
      <c r="AC194" s="972"/>
      <c r="AD194" s="972"/>
      <c r="AE194" s="972"/>
      <c r="AF194" s="972"/>
      <c r="AG194" s="972"/>
      <c r="AH194" s="972"/>
      <c r="AI194" s="972"/>
      <c r="AJ194" s="972"/>
      <c r="AK194" s="972"/>
      <c r="AL194" s="972"/>
      <c r="AM194" s="972"/>
      <c r="AN194" s="972"/>
      <c r="AO194" s="972"/>
      <c r="AP194" s="972"/>
      <c r="AQ194" s="972"/>
      <c r="AR194" s="972"/>
      <c r="AS194" s="972"/>
      <c r="AT194" s="972"/>
      <c r="AU194" s="972"/>
      <c r="AV194" s="972"/>
      <c r="AW194" s="972"/>
      <c r="AX194" s="972"/>
      <c r="AY194" s="972"/>
      <c r="AZ194" s="972"/>
      <c r="BA194" s="972"/>
      <c r="BB194" s="972"/>
      <c r="BC194" s="972"/>
      <c r="BD194" s="972"/>
      <c r="BE194" s="972"/>
      <c r="BF194" s="972"/>
      <c r="BG194" s="972"/>
      <c r="BH194" s="972"/>
      <c r="BI194" s="972"/>
      <c r="BJ194" s="972"/>
      <c r="BK194" s="972"/>
      <c r="BL194" s="972"/>
      <c r="BM194" s="972"/>
      <c r="BN194" s="972"/>
      <c r="BO194" s="972"/>
    </row>
    <row r="195" spans="1:67" ht="15" thickBot="1">
      <c r="B195" s="1542" t="s">
        <v>1145</v>
      </c>
      <c r="C195" s="1543"/>
      <c r="D195" s="1543"/>
      <c r="E195" s="1543"/>
      <c r="F195" s="1544"/>
      <c r="G195" s="152">
        <f t="shared" ref="G195:BO195" si="116">G$7</f>
        <v>1990</v>
      </c>
      <c r="H195" s="152">
        <f t="shared" si="116"/>
        <v>1991</v>
      </c>
      <c r="I195" s="152">
        <f t="shared" si="116"/>
        <v>1992</v>
      </c>
      <c r="J195" s="152">
        <f t="shared" si="116"/>
        <v>1993</v>
      </c>
      <c r="K195" s="152">
        <f t="shared" si="116"/>
        <v>1994</v>
      </c>
      <c r="L195" s="152">
        <f t="shared" si="116"/>
        <v>1995</v>
      </c>
      <c r="M195" s="152">
        <f t="shared" si="116"/>
        <v>1996</v>
      </c>
      <c r="N195" s="152">
        <f t="shared" si="116"/>
        <v>1997</v>
      </c>
      <c r="O195" s="152">
        <f t="shared" si="116"/>
        <v>1998</v>
      </c>
      <c r="P195" s="152">
        <f t="shared" si="116"/>
        <v>1999</v>
      </c>
      <c r="Q195" s="152">
        <f t="shared" si="116"/>
        <v>2000</v>
      </c>
      <c r="R195" s="152">
        <f t="shared" si="116"/>
        <v>2001</v>
      </c>
      <c r="S195" s="152">
        <f t="shared" si="116"/>
        <v>2002</v>
      </c>
      <c r="T195" s="152">
        <f t="shared" si="116"/>
        <v>2003</v>
      </c>
      <c r="U195" s="152">
        <f t="shared" si="116"/>
        <v>2004</v>
      </c>
      <c r="V195" s="152">
        <f t="shared" si="116"/>
        <v>2005</v>
      </c>
      <c r="W195" s="152">
        <f t="shared" si="116"/>
        <v>2006</v>
      </c>
      <c r="X195" s="152">
        <f t="shared" si="116"/>
        <v>2007</v>
      </c>
      <c r="Y195" s="152">
        <f t="shared" si="116"/>
        <v>2008</v>
      </c>
      <c r="Z195" s="152">
        <f t="shared" si="116"/>
        <v>2009</v>
      </c>
      <c r="AA195" s="152">
        <f t="shared" si="116"/>
        <v>2010</v>
      </c>
      <c r="AB195" s="152">
        <f t="shared" si="116"/>
        <v>2011</v>
      </c>
      <c r="AC195" s="152">
        <f t="shared" si="116"/>
        <v>2012</v>
      </c>
      <c r="AD195" s="152">
        <f t="shared" si="116"/>
        <v>2013</v>
      </c>
      <c r="AE195" s="152">
        <f t="shared" si="116"/>
        <v>2014</v>
      </c>
      <c r="AF195" s="152">
        <f t="shared" si="116"/>
        <v>2015</v>
      </c>
      <c r="AG195" s="152">
        <f t="shared" si="116"/>
        <v>2016</v>
      </c>
      <c r="AH195" s="152">
        <f t="shared" si="116"/>
        <v>2017</v>
      </c>
      <c r="AI195" s="152">
        <f t="shared" si="116"/>
        <v>2018</v>
      </c>
      <c r="AJ195" s="152">
        <f t="shared" si="116"/>
        <v>2019</v>
      </c>
      <c r="AK195" s="152">
        <f t="shared" si="116"/>
        <v>2020</v>
      </c>
      <c r="AL195" s="152">
        <f t="shared" si="116"/>
        <v>2021</v>
      </c>
      <c r="AM195" s="152">
        <f t="shared" si="116"/>
        <v>2022</v>
      </c>
      <c r="AN195" s="152">
        <f t="shared" si="116"/>
        <v>2023</v>
      </c>
      <c r="AO195" s="152">
        <f t="shared" si="116"/>
        <v>2024</v>
      </c>
      <c r="AP195" s="152">
        <f t="shared" si="116"/>
        <v>2025</v>
      </c>
      <c r="AQ195" s="152">
        <f t="shared" si="116"/>
        <v>2026</v>
      </c>
      <c r="AR195" s="152">
        <f t="shared" si="116"/>
        <v>2027</v>
      </c>
      <c r="AS195" s="152">
        <f t="shared" si="116"/>
        <v>2028</v>
      </c>
      <c r="AT195" s="152">
        <f t="shared" si="116"/>
        <v>2029</v>
      </c>
      <c r="AU195" s="152">
        <f t="shared" si="116"/>
        <v>2030</v>
      </c>
      <c r="AV195" s="152">
        <f t="shared" si="116"/>
        <v>2031</v>
      </c>
      <c r="AW195" s="152">
        <f t="shared" si="116"/>
        <v>2032</v>
      </c>
      <c r="AX195" s="152">
        <f t="shared" si="116"/>
        <v>2033</v>
      </c>
      <c r="AY195" s="152">
        <f t="shared" si="116"/>
        <v>2034</v>
      </c>
      <c r="AZ195" s="152">
        <f t="shared" si="116"/>
        <v>2035</v>
      </c>
      <c r="BA195" s="152">
        <f t="shared" si="116"/>
        <v>2036</v>
      </c>
      <c r="BB195" s="152">
        <f t="shared" si="116"/>
        <v>2037</v>
      </c>
      <c r="BC195" s="152">
        <f t="shared" si="116"/>
        <v>2038</v>
      </c>
      <c r="BD195" s="152">
        <f t="shared" si="116"/>
        <v>2039</v>
      </c>
      <c r="BE195" s="152">
        <f t="shared" si="116"/>
        <v>2040</v>
      </c>
      <c r="BF195" s="152">
        <f t="shared" si="116"/>
        <v>2041</v>
      </c>
      <c r="BG195" s="152">
        <f t="shared" si="116"/>
        <v>2042</v>
      </c>
      <c r="BH195" s="152">
        <f t="shared" si="116"/>
        <v>2043</v>
      </c>
      <c r="BI195" s="152">
        <f t="shared" si="116"/>
        <v>2044</v>
      </c>
      <c r="BJ195" s="152">
        <f t="shared" si="116"/>
        <v>2045</v>
      </c>
      <c r="BK195" s="152">
        <f t="shared" si="116"/>
        <v>2046</v>
      </c>
      <c r="BL195" s="152">
        <f t="shared" si="116"/>
        <v>2047</v>
      </c>
      <c r="BM195" s="152">
        <f t="shared" si="116"/>
        <v>2048</v>
      </c>
      <c r="BN195" s="152">
        <f t="shared" si="116"/>
        <v>2049</v>
      </c>
      <c r="BO195" s="152">
        <f t="shared" si="116"/>
        <v>2050</v>
      </c>
    </row>
    <row r="196" spans="1:67" s="1204" customFormat="1" ht="13.5" customHeight="1">
      <c r="B196" s="728">
        <v>62</v>
      </c>
      <c r="C196" s="36" t="s">
        <v>862</v>
      </c>
      <c r="D196" s="42" t="s">
        <v>683</v>
      </c>
      <c r="E196" s="274" t="s">
        <v>809</v>
      </c>
      <c r="F196" s="288"/>
      <c r="G196" s="86" t="str">
        <f>IF(G$67="","",IF(G$67=0,"n. appl.",G175/G$67*1000))</f>
        <v/>
      </c>
      <c r="H196" s="86" t="str">
        <f t="shared" ref="H196:BO198" si="117">IF(H$67="","",IF(H$67=0,"n. appl.",H175/H$67*1000))</f>
        <v/>
      </c>
      <c r="I196" s="86" t="str">
        <f t="shared" si="117"/>
        <v/>
      </c>
      <c r="J196" s="86" t="str">
        <f t="shared" si="117"/>
        <v/>
      </c>
      <c r="K196" s="86" t="str">
        <f t="shared" si="117"/>
        <v/>
      </c>
      <c r="L196" s="86" t="str">
        <f t="shared" si="117"/>
        <v/>
      </c>
      <c r="M196" s="86" t="str">
        <f t="shared" si="117"/>
        <v/>
      </c>
      <c r="N196" s="86" t="str">
        <f t="shared" si="117"/>
        <v/>
      </c>
      <c r="O196" s="86" t="str">
        <f t="shared" si="117"/>
        <v/>
      </c>
      <c r="P196" s="86" t="str">
        <f t="shared" si="117"/>
        <v/>
      </c>
      <c r="Q196" s="86" t="str">
        <f t="shared" si="117"/>
        <v/>
      </c>
      <c r="R196" s="86" t="str">
        <f t="shared" si="117"/>
        <v/>
      </c>
      <c r="S196" s="86" t="str">
        <f t="shared" si="117"/>
        <v/>
      </c>
      <c r="T196" s="86" t="str">
        <f t="shared" si="117"/>
        <v/>
      </c>
      <c r="U196" s="86" t="str">
        <f t="shared" si="117"/>
        <v/>
      </c>
      <c r="V196" s="86" t="str">
        <f t="shared" si="117"/>
        <v/>
      </c>
      <c r="W196" s="86" t="str">
        <f t="shared" si="117"/>
        <v/>
      </c>
      <c r="X196" s="86" t="str">
        <f t="shared" si="117"/>
        <v/>
      </c>
      <c r="Y196" s="86" t="str">
        <f t="shared" si="117"/>
        <v/>
      </c>
      <c r="Z196" s="86" t="str">
        <f t="shared" si="117"/>
        <v/>
      </c>
      <c r="AA196" s="86" t="str">
        <f t="shared" si="117"/>
        <v/>
      </c>
      <c r="AB196" s="86" t="str">
        <f t="shared" si="117"/>
        <v/>
      </c>
      <c r="AC196" s="86" t="str">
        <f t="shared" si="117"/>
        <v/>
      </c>
      <c r="AD196" s="86" t="str">
        <f t="shared" si="117"/>
        <v/>
      </c>
      <c r="AE196" s="86" t="str">
        <f t="shared" si="117"/>
        <v/>
      </c>
      <c r="AF196" s="86" t="str">
        <f t="shared" si="117"/>
        <v/>
      </c>
      <c r="AG196" s="86" t="str">
        <f t="shared" si="117"/>
        <v/>
      </c>
      <c r="AH196" s="86" t="str">
        <f t="shared" si="117"/>
        <v/>
      </c>
      <c r="AI196" s="86" t="str">
        <f t="shared" si="117"/>
        <v/>
      </c>
      <c r="AJ196" s="86" t="str">
        <f t="shared" si="117"/>
        <v/>
      </c>
      <c r="AK196" s="86" t="str">
        <f t="shared" si="117"/>
        <v/>
      </c>
      <c r="AL196" s="86" t="str">
        <f t="shared" si="117"/>
        <v/>
      </c>
      <c r="AM196" s="86" t="str">
        <f t="shared" si="117"/>
        <v/>
      </c>
      <c r="AN196" s="86" t="str">
        <f t="shared" si="117"/>
        <v/>
      </c>
      <c r="AO196" s="86" t="str">
        <f t="shared" si="117"/>
        <v/>
      </c>
      <c r="AP196" s="86" t="str">
        <f t="shared" si="117"/>
        <v/>
      </c>
      <c r="AQ196" s="86" t="str">
        <f t="shared" si="117"/>
        <v/>
      </c>
      <c r="AR196" s="86" t="str">
        <f t="shared" si="117"/>
        <v/>
      </c>
      <c r="AS196" s="86" t="str">
        <f t="shared" si="117"/>
        <v/>
      </c>
      <c r="AT196" s="86" t="str">
        <f t="shared" si="117"/>
        <v/>
      </c>
      <c r="AU196" s="86" t="str">
        <f t="shared" si="117"/>
        <v/>
      </c>
      <c r="AV196" s="86" t="str">
        <f t="shared" si="117"/>
        <v/>
      </c>
      <c r="AW196" s="86" t="str">
        <f t="shared" si="117"/>
        <v/>
      </c>
      <c r="AX196" s="86" t="str">
        <f t="shared" si="117"/>
        <v/>
      </c>
      <c r="AY196" s="86" t="str">
        <f t="shared" si="117"/>
        <v/>
      </c>
      <c r="AZ196" s="86" t="str">
        <f t="shared" si="117"/>
        <v/>
      </c>
      <c r="BA196" s="86" t="str">
        <f t="shared" si="117"/>
        <v/>
      </c>
      <c r="BB196" s="86" t="str">
        <f t="shared" si="117"/>
        <v/>
      </c>
      <c r="BC196" s="86" t="str">
        <f t="shared" si="117"/>
        <v/>
      </c>
      <c r="BD196" s="86" t="str">
        <f t="shared" si="117"/>
        <v/>
      </c>
      <c r="BE196" s="86" t="str">
        <f t="shared" si="117"/>
        <v/>
      </c>
      <c r="BF196" s="86" t="str">
        <f t="shared" si="117"/>
        <v/>
      </c>
      <c r="BG196" s="86" t="str">
        <f t="shared" si="117"/>
        <v/>
      </c>
      <c r="BH196" s="86" t="str">
        <f t="shared" si="117"/>
        <v/>
      </c>
      <c r="BI196" s="86" t="str">
        <f t="shared" si="117"/>
        <v/>
      </c>
      <c r="BJ196" s="86" t="str">
        <f t="shared" si="117"/>
        <v/>
      </c>
      <c r="BK196" s="86" t="str">
        <f t="shared" si="117"/>
        <v/>
      </c>
      <c r="BL196" s="86" t="str">
        <f t="shared" si="117"/>
        <v/>
      </c>
      <c r="BM196" s="86" t="str">
        <f t="shared" si="117"/>
        <v/>
      </c>
      <c r="BN196" s="86" t="str">
        <f t="shared" si="117"/>
        <v/>
      </c>
      <c r="BO196" s="86" t="str">
        <f t="shared" si="117"/>
        <v/>
      </c>
    </row>
    <row r="197" spans="1:67" s="1204" customFormat="1" ht="13.5" customHeight="1">
      <c r="B197" s="728" t="s">
        <v>365</v>
      </c>
      <c r="C197" s="36"/>
      <c r="D197" s="74" t="s">
        <v>364</v>
      </c>
      <c r="E197" s="274" t="s">
        <v>809</v>
      </c>
      <c r="F197" s="288"/>
      <c r="G197" s="86" t="str">
        <f>IF(G$67="","",IF(G$67=0,"n. appl.",G176/G$67*1000))</f>
        <v/>
      </c>
      <c r="H197" s="86" t="str">
        <f t="shared" si="117"/>
        <v/>
      </c>
      <c r="I197" s="86" t="str">
        <f t="shared" si="117"/>
        <v/>
      </c>
      <c r="J197" s="86" t="str">
        <f t="shared" si="117"/>
        <v/>
      </c>
      <c r="K197" s="86" t="str">
        <f t="shared" si="117"/>
        <v/>
      </c>
      <c r="L197" s="86" t="str">
        <f t="shared" si="117"/>
        <v/>
      </c>
      <c r="M197" s="86" t="str">
        <f t="shared" si="117"/>
        <v/>
      </c>
      <c r="N197" s="86" t="str">
        <f t="shared" si="117"/>
        <v/>
      </c>
      <c r="O197" s="86" t="str">
        <f t="shared" si="117"/>
        <v/>
      </c>
      <c r="P197" s="86" t="str">
        <f t="shared" si="117"/>
        <v/>
      </c>
      <c r="Q197" s="86" t="str">
        <f t="shared" si="117"/>
        <v/>
      </c>
      <c r="R197" s="86" t="str">
        <f t="shared" si="117"/>
        <v/>
      </c>
      <c r="S197" s="86" t="str">
        <f t="shared" si="117"/>
        <v/>
      </c>
      <c r="T197" s="86" t="str">
        <f t="shared" si="117"/>
        <v/>
      </c>
      <c r="U197" s="86" t="str">
        <f t="shared" si="117"/>
        <v/>
      </c>
      <c r="V197" s="86" t="str">
        <f t="shared" si="117"/>
        <v/>
      </c>
      <c r="W197" s="86" t="str">
        <f t="shared" si="117"/>
        <v/>
      </c>
      <c r="X197" s="86" t="str">
        <f t="shared" si="117"/>
        <v/>
      </c>
      <c r="Y197" s="86" t="str">
        <f t="shared" si="117"/>
        <v/>
      </c>
      <c r="Z197" s="86" t="str">
        <f t="shared" si="117"/>
        <v/>
      </c>
      <c r="AA197" s="86" t="str">
        <f t="shared" si="117"/>
        <v/>
      </c>
      <c r="AB197" s="86" t="str">
        <f t="shared" si="117"/>
        <v/>
      </c>
      <c r="AC197" s="86" t="str">
        <f t="shared" si="117"/>
        <v/>
      </c>
      <c r="AD197" s="86" t="str">
        <f t="shared" si="117"/>
        <v/>
      </c>
      <c r="AE197" s="86" t="str">
        <f t="shared" si="117"/>
        <v/>
      </c>
      <c r="AF197" s="86" t="str">
        <f t="shared" si="117"/>
        <v/>
      </c>
      <c r="AG197" s="86" t="str">
        <f t="shared" si="117"/>
        <v/>
      </c>
      <c r="AH197" s="86" t="str">
        <f t="shared" si="117"/>
        <v/>
      </c>
      <c r="AI197" s="86" t="str">
        <f t="shared" si="117"/>
        <v/>
      </c>
      <c r="AJ197" s="86" t="str">
        <f t="shared" si="117"/>
        <v/>
      </c>
      <c r="AK197" s="86" t="str">
        <f t="shared" si="117"/>
        <v/>
      </c>
      <c r="AL197" s="86" t="str">
        <f t="shared" si="117"/>
        <v/>
      </c>
      <c r="AM197" s="86" t="str">
        <f t="shared" si="117"/>
        <v/>
      </c>
      <c r="AN197" s="86" t="str">
        <f t="shared" si="117"/>
        <v/>
      </c>
      <c r="AO197" s="86" t="str">
        <f t="shared" si="117"/>
        <v/>
      </c>
      <c r="AP197" s="86" t="str">
        <f t="shared" si="117"/>
        <v/>
      </c>
      <c r="AQ197" s="86" t="str">
        <f t="shared" si="117"/>
        <v/>
      </c>
      <c r="AR197" s="86" t="str">
        <f t="shared" si="117"/>
        <v/>
      </c>
      <c r="AS197" s="86" t="str">
        <f t="shared" si="117"/>
        <v/>
      </c>
      <c r="AT197" s="86" t="str">
        <f t="shared" si="117"/>
        <v/>
      </c>
      <c r="AU197" s="86" t="str">
        <f t="shared" si="117"/>
        <v/>
      </c>
      <c r="AV197" s="86" t="str">
        <f t="shared" si="117"/>
        <v/>
      </c>
      <c r="AW197" s="86" t="str">
        <f t="shared" si="117"/>
        <v/>
      </c>
      <c r="AX197" s="86" t="str">
        <f t="shared" si="117"/>
        <v/>
      </c>
      <c r="AY197" s="86" t="str">
        <f t="shared" si="117"/>
        <v/>
      </c>
      <c r="AZ197" s="86" t="str">
        <f t="shared" si="117"/>
        <v/>
      </c>
      <c r="BA197" s="86" t="str">
        <f t="shared" si="117"/>
        <v/>
      </c>
      <c r="BB197" s="86" t="str">
        <f t="shared" si="117"/>
        <v/>
      </c>
      <c r="BC197" s="86" t="str">
        <f t="shared" si="117"/>
        <v/>
      </c>
      <c r="BD197" s="86" t="str">
        <f t="shared" si="117"/>
        <v/>
      </c>
      <c r="BE197" s="86" t="str">
        <f t="shared" si="117"/>
        <v/>
      </c>
      <c r="BF197" s="86" t="str">
        <f t="shared" si="117"/>
        <v/>
      </c>
      <c r="BG197" s="86" t="str">
        <f t="shared" si="117"/>
        <v/>
      </c>
      <c r="BH197" s="86" t="str">
        <f t="shared" si="117"/>
        <v/>
      </c>
      <c r="BI197" s="86" t="str">
        <f t="shared" si="117"/>
        <v/>
      </c>
      <c r="BJ197" s="86" t="str">
        <f t="shared" si="117"/>
        <v/>
      </c>
      <c r="BK197" s="86" t="str">
        <f t="shared" si="117"/>
        <v/>
      </c>
      <c r="BL197" s="86" t="str">
        <f t="shared" si="117"/>
        <v/>
      </c>
      <c r="BM197" s="86" t="str">
        <f t="shared" si="117"/>
        <v/>
      </c>
      <c r="BN197" s="86" t="str">
        <f t="shared" si="117"/>
        <v/>
      </c>
      <c r="BO197" s="86" t="str">
        <f t="shared" si="117"/>
        <v/>
      </c>
    </row>
    <row r="198" spans="1:67" s="1204" customFormat="1" ht="13.5" customHeight="1">
      <c r="B198" s="728" t="s">
        <v>366</v>
      </c>
      <c r="C198" s="36"/>
      <c r="D198" s="74" t="s">
        <v>859</v>
      </c>
      <c r="E198" s="274" t="s">
        <v>809</v>
      </c>
      <c r="F198" s="288"/>
      <c r="G198" s="86" t="str">
        <f>IF(G$67="","",IF(G$67=0,"n. appl.",G177/G$67*1000))</f>
        <v/>
      </c>
      <c r="H198" s="86" t="str">
        <f t="shared" si="117"/>
        <v/>
      </c>
      <c r="I198" s="86" t="str">
        <f t="shared" si="117"/>
        <v/>
      </c>
      <c r="J198" s="86" t="str">
        <f t="shared" si="117"/>
        <v/>
      </c>
      <c r="K198" s="86" t="str">
        <f t="shared" si="117"/>
        <v/>
      </c>
      <c r="L198" s="86" t="str">
        <f t="shared" si="117"/>
        <v/>
      </c>
      <c r="M198" s="86" t="str">
        <f t="shared" si="117"/>
        <v/>
      </c>
      <c r="N198" s="86" t="str">
        <f t="shared" si="117"/>
        <v/>
      </c>
      <c r="O198" s="86" t="str">
        <f t="shared" si="117"/>
        <v/>
      </c>
      <c r="P198" s="86" t="str">
        <f t="shared" si="117"/>
        <v/>
      </c>
      <c r="Q198" s="86" t="str">
        <f t="shared" si="117"/>
        <v/>
      </c>
      <c r="R198" s="86" t="str">
        <f t="shared" si="117"/>
        <v/>
      </c>
      <c r="S198" s="86" t="str">
        <f t="shared" si="117"/>
        <v/>
      </c>
      <c r="T198" s="86" t="str">
        <f t="shared" si="117"/>
        <v/>
      </c>
      <c r="U198" s="86" t="str">
        <f t="shared" si="117"/>
        <v/>
      </c>
      <c r="V198" s="86" t="str">
        <f t="shared" si="117"/>
        <v/>
      </c>
      <c r="W198" s="86" t="str">
        <f t="shared" si="117"/>
        <v/>
      </c>
      <c r="X198" s="86" t="str">
        <f t="shared" si="117"/>
        <v/>
      </c>
      <c r="Y198" s="86" t="str">
        <f t="shared" si="117"/>
        <v/>
      </c>
      <c r="Z198" s="86" t="str">
        <f t="shared" si="117"/>
        <v/>
      </c>
      <c r="AA198" s="86" t="str">
        <f t="shared" si="117"/>
        <v/>
      </c>
      <c r="AB198" s="86" t="str">
        <f t="shared" si="117"/>
        <v/>
      </c>
      <c r="AC198" s="86" t="str">
        <f t="shared" si="117"/>
        <v/>
      </c>
      <c r="AD198" s="86" t="str">
        <f t="shared" si="117"/>
        <v/>
      </c>
      <c r="AE198" s="86" t="str">
        <f t="shared" si="117"/>
        <v/>
      </c>
      <c r="AF198" s="86" t="str">
        <f t="shared" si="117"/>
        <v/>
      </c>
      <c r="AG198" s="86" t="str">
        <f t="shared" si="117"/>
        <v/>
      </c>
      <c r="AH198" s="86" t="str">
        <f t="shared" si="117"/>
        <v/>
      </c>
      <c r="AI198" s="86" t="str">
        <f t="shared" si="117"/>
        <v/>
      </c>
      <c r="AJ198" s="86" t="str">
        <f t="shared" si="117"/>
        <v/>
      </c>
      <c r="AK198" s="86" t="str">
        <f t="shared" si="117"/>
        <v/>
      </c>
      <c r="AL198" s="86" t="str">
        <f t="shared" si="117"/>
        <v/>
      </c>
      <c r="AM198" s="86" t="str">
        <f t="shared" si="117"/>
        <v/>
      </c>
      <c r="AN198" s="86" t="str">
        <f t="shared" si="117"/>
        <v/>
      </c>
      <c r="AO198" s="86" t="str">
        <f t="shared" si="117"/>
        <v/>
      </c>
      <c r="AP198" s="86" t="str">
        <f t="shared" si="117"/>
        <v/>
      </c>
      <c r="AQ198" s="86" t="str">
        <f t="shared" si="117"/>
        <v/>
      </c>
      <c r="AR198" s="86" t="str">
        <f t="shared" si="117"/>
        <v/>
      </c>
      <c r="AS198" s="86" t="str">
        <f t="shared" si="117"/>
        <v/>
      </c>
      <c r="AT198" s="86" t="str">
        <f t="shared" si="117"/>
        <v/>
      </c>
      <c r="AU198" s="86" t="str">
        <f t="shared" si="117"/>
        <v/>
      </c>
      <c r="AV198" s="86" t="str">
        <f t="shared" si="117"/>
        <v/>
      </c>
      <c r="AW198" s="86" t="str">
        <f t="shared" si="117"/>
        <v/>
      </c>
      <c r="AX198" s="86" t="str">
        <f t="shared" si="117"/>
        <v/>
      </c>
      <c r="AY198" s="86" t="str">
        <f t="shared" si="117"/>
        <v/>
      </c>
      <c r="AZ198" s="86" t="str">
        <f t="shared" si="117"/>
        <v/>
      </c>
      <c r="BA198" s="86" t="str">
        <f t="shared" si="117"/>
        <v/>
      </c>
      <c r="BB198" s="86" t="str">
        <f t="shared" si="117"/>
        <v/>
      </c>
      <c r="BC198" s="86" t="str">
        <f t="shared" si="117"/>
        <v/>
      </c>
      <c r="BD198" s="86" t="str">
        <f t="shared" si="117"/>
        <v/>
      </c>
      <c r="BE198" s="86" t="str">
        <f t="shared" si="117"/>
        <v/>
      </c>
      <c r="BF198" s="86" t="str">
        <f t="shared" si="117"/>
        <v/>
      </c>
      <c r="BG198" s="86" t="str">
        <f t="shared" si="117"/>
        <v/>
      </c>
      <c r="BH198" s="86" t="str">
        <f t="shared" si="117"/>
        <v/>
      </c>
      <c r="BI198" s="86" t="str">
        <f t="shared" si="117"/>
        <v/>
      </c>
      <c r="BJ198" s="86" t="str">
        <f t="shared" si="117"/>
        <v/>
      </c>
      <c r="BK198" s="86" t="str">
        <f t="shared" si="117"/>
        <v/>
      </c>
      <c r="BL198" s="86" t="str">
        <f t="shared" si="117"/>
        <v/>
      </c>
      <c r="BM198" s="86" t="str">
        <f t="shared" si="117"/>
        <v/>
      </c>
      <c r="BN198" s="86" t="str">
        <f t="shared" si="117"/>
        <v/>
      </c>
      <c r="BO198" s="86" t="str">
        <f t="shared" si="117"/>
        <v/>
      </c>
    </row>
    <row r="199" spans="1:67" s="79" customFormat="1" ht="13.5" customHeight="1">
      <c r="B199" s="772">
        <f>B187+1</f>
        <v>74</v>
      </c>
      <c r="C199" s="36" t="s">
        <v>321</v>
      </c>
      <c r="D199" s="42" t="s">
        <v>683</v>
      </c>
      <c r="E199" s="274" t="s">
        <v>809</v>
      </c>
      <c r="F199" s="288"/>
      <c r="G199" s="976" t="str">
        <f t="shared" ref="G199:AK199" si="118">IF(G$67="","",IF(G$67=0,"n. appl.",G179/G$67*1000))</f>
        <v/>
      </c>
      <c r="H199" s="976" t="str">
        <f t="shared" si="118"/>
        <v/>
      </c>
      <c r="I199" s="976" t="str">
        <f t="shared" si="118"/>
        <v/>
      </c>
      <c r="J199" s="976" t="str">
        <f t="shared" si="118"/>
        <v/>
      </c>
      <c r="K199" s="976" t="str">
        <f t="shared" si="118"/>
        <v/>
      </c>
      <c r="L199" s="976" t="str">
        <f t="shared" si="118"/>
        <v/>
      </c>
      <c r="M199" s="976" t="str">
        <f t="shared" si="118"/>
        <v/>
      </c>
      <c r="N199" s="976" t="str">
        <f t="shared" si="118"/>
        <v/>
      </c>
      <c r="O199" s="976" t="str">
        <f t="shared" si="118"/>
        <v/>
      </c>
      <c r="P199" s="976" t="str">
        <f t="shared" si="118"/>
        <v/>
      </c>
      <c r="Q199" s="976" t="str">
        <f t="shared" si="118"/>
        <v/>
      </c>
      <c r="R199" s="976" t="str">
        <f t="shared" si="118"/>
        <v/>
      </c>
      <c r="S199" s="976" t="str">
        <f t="shared" si="118"/>
        <v/>
      </c>
      <c r="T199" s="976" t="str">
        <f t="shared" si="118"/>
        <v/>
      </c>
      <c r="U199" s="976" t="str">
        <f t="shared" si="118"/>
        <v/>
      </c>
      <c r="V199" s="976" t="str">
        <f t="shared" si="118"/>
        <v/>
      </c>
      <c r="W199" s="976" t="str">
        <f t="shared" si="118"/>
        <v/>
      </c>
      <c r="X199" s="976" t="str">
        <f t="shared" si="118"/>
        <v/>
      </c>
      <c r="Y199" s="976" t="str">
        <f t="shared" si="118"/>
        <v/>
      </c>
      <c r="Z199" s="976" t="str">
        <f t="shared" si="118"/>
        <v/>
      </c>
      <c r="AA199" s="976" t="str">
        <f t="shared" si="118"/>
        <v/>
      </c>
      <c r="AB199" s="976" t="str">
        <f t="shared" si="118"/>
        <v/>
      </c>
      <c r="AC199" s="976" t="str">
        <f t="shared" si="118"/>
        <v/>
      </c>
      <c r="AD199" s="976" t="str">
        <f t="shared" si="118"/>
        <v/>
      </c>
      <c r="AE199" s="976" t="str">
        <f t="shared" si="118"/>
        <v/>
      </c>
      <c r="AF199" s="976" t="str">
        <f t="shared" si="118"/>
        <v/>
      </c>
      <c r="AG199" s="976" t="str">
        <f t="shared" si="118"/>
        <v/>
      </c>
      <c r="AH199" s="976" t="str">
        <f t="shared" si="118"/>
        <v/>
      </c>
      <c r="AI199" s="976" t="str">
        <f t="shared" si="118"/>
        <v/>
      </c>
      <c r="AJ199" s="976" t="str">
        <f t="shared" si="118"/>
        <v/>
      </c>
      <c r="AK199" s="976" t="str">
        <f t="shared" si="118"/>
        <v/>
      </c>
      <c r="AL199" s="976" t="str">
        <f>IF(AL$67="","",IF(AL$67=0,"n. appl.",AL179/AL$67*1000))</f>
        <v/>
      </c>
      <c r="AM199" s="976" t="str">
        <f>IF(AM$67="","",IF(AM$67=0,"n. appl.",AM179/AM$67*1000))</f>
        <v/>
      </c>
      <c r="AN199" s="976" t="str">
        <f>IF(AN$67="","",IF(AN$67=0,"n. appl.",AN179/AN$67*1000))</f>
        <v/>
      </c>
      <c r="AO199" s="976" t="str">
        <f>IF(AO$67="","",IF(AO$67=0,"n. appl.",AO179/AO$67*1000))</f>
        <v/>
      </c>
      <c r="AP199" s="976" t="str">
        <f>IF(AP$67="","",IF(AP$67=0,"n. appl.",AP179/AP$67*1000))</f>
        <v/>
      </c>
      <c r="AQ199" s="976" t="str">
        <f t="shared" ref="AQ199:BO199" si="119">IF(AQ$67="","",IF(AQ$67=0,"n. appl.",AQ179/AQ$67*1000))</f>
        <v/>
      </c>
      <c r="AR199" s="976" t="str">
        <f t="shared" si="119"/>
        <v/>
      </c>
      <c r="AS199" s="976" t="str">
        <f t="shared" si="119"/>
        <v/>
      </c>
      <c r="AT199" s="976" t="str">
        <f t="shared" si="119"/>
        <v/>
      </c>
      <c r="AU199" s="976" t="str">
        <f t="shared" si="119"/>
        <v/>
      </c>
      <c r="AV199" s="976" t="str">
        <f t="shared" si="119"/>
        <v/>
      </c>
      <c r="AW199" s="976" t="str">
        <f t="shared" si="119"/>
        <v/>
      </c>
      <c r="AX199" s="976" t="str">
        <f t="shared" si="119"/>
        <v/>
      </c>
      <c r="AY199" s="976" t="str">
        <f t="shared" si="119"/>
        <v/>
      </c>
      <c r="AZ199" s="976" t="str">
        <f t="shared" si="119"/>
        <v/>
      </c>
      <c r="BA199" s="976" t="str">
        <f t="shared" si="119"/>
        <v/>
      </c>
      <c r="BB199" s="976" t="str">
        <f t="shared" si="119"/>
        <v/>
      </c>
      <c r="BC199" s="976" t="str">
        <f t="shared" si="119"/>
        <v/>
      </c>
      <c r="BD199" s="976" t="str">
        <f t="shared" si="119"/>
        <v/>
      </c>
      <c r="BE199" s="976" t="str">
        <f t="shared" si="119"/>
        <v/>
      </c>
      <c r="BF199" s="976" t="str">
        <f t="shared" si="119"/>
        <v/>
      </c>
      <c r="BG199" s="976" t="str">
        <f t="shared" si="119"/>
        <v/>
      </c>
      <c r="BH199" s="976" t="str">
        <f t="shared" si="119"/>
        <v/>
      </c>
      <c r="BI199" s="976" t="str">
        <f t="shared" si="119"/>
        <v/>
      </c>
      <c r="BJ199" s="976" t="str">
        <f t="shared" si="119"/>
        <v/>
      </c>
      <c r="BK199" s="976" t="str">
        <f t="shared" si="119"/>
        <v/>
      </c>
      <c r="BL199" s="976" t="str">
        <f t="shared" si="119"/>
        <v/>
      </c>
      <c r="BM199" s="976" t="str">
        <f t="shared" si="119"/>
        <v/>
      </c>
      <c r="BN199" s="976" t="str">
        <f t="shared" si="119"/>
        <v/>
      </c>
      <c r="BO199" s="976" t="str">
        <f t="shared" si="119"/>
        <v/>
      </c>
    </row>
    <row r="200" spans="1:67" s="79" customFormat="1" ht="13.5" customHeight="1">
      <c r="B200" s="772">
        <v>77</v>
      </c>
      <c r="C200" s="36" t="s">
        <v>808</v>
      </c>
      <c r="D200" s="74"/>
      <c r="E200" s="274" t="s">
        <v>1010</v>
      </c>
      <c r="F200" s="288"/>
      <c r="G200" s="995" t="str">
        <f t="shared" ref="G200:BO200" si="120">IF(G199="","",IF(OR($G199="n. appl.",$G199=0),"n. appl.",(G199-$G199)/$G199))</f>
        <v/>
      </c>
      <c r="H200" s="995" t="str">
        <f t="shared" si="120"/>
        <v/>
      </c>
      <c r="I200" s="995" t="str">
        <f t="shared" si="120"/>
        <v/>
      </c>
      <c r="J200" s="995" t="str">
        <f t="shared" si="120"/>
        <v/>
      </c>
      <c r="K200" s="995" t="str">
        <f t="shared" si="120"/>
        <v/>
      </c>
      <c r="L200" s="995" t="str">
        <f t="shared" si="120"/>
        <v/>
      </c>
      <c r="M200" s="995" t="str">
        <f t="shared" si="120"/>
        <v/>
      </c>
      <c r="N200" s="995" t="str">
        <f t="shared" si="120"/>
        <v/>
      </c>
      <c r="O200" s="995" t="str">
        <f t="shared" si="120"/>
        <v/>
      </c>
      <c r="P200" s="995" t="str">
        <f t="shared" si="120"/>
        <v/>
      </c>
      <c r="Q200" s="995" t="str">
        <f t="shared" si="120"/>
        <v/>
      </c>
      <c r="R200" s="995" t="str">
        <f t="shared" si="120"/>
        <v/>
      </c>
      <c r="S200" s="995" t="str">
        <f t="shared" si="120"/>
        <v/>
      </c>
      <c r="T200" s="995" t="str">
        <f t="shared" si="120"/>
        <v/>
      </c>
      <c r="U200" s="995" t="str">
        <f t="shared" si="120"/>
        <v/>
      </c>
      <c r="V200" s="995" t="str">
        <f t="shared" si="120"/>
        <v/>
      </c>
      <c r="W200" s="995" t="str">
        <f t="shared" si="120"/>
        <v/>
      </c>
      <c r="X200" s="995" t="str">
        <f t="shared" si="120"/>
        <v/>
      </c>
      <c r="Y200" s="995" t="str">
        <f t="shared" si="120"/>
        <v/>
      </c>
      <c r="Z200" s="995" t="str">
        <f t="shared" si="120"/>
        <v/>
      </c>
      <c r="AA200" s="995" t="str">
        <f t="shared" si="120"/>
        <v/>
      </c>
      <c r="AB200" s="995" t="str">
        <f t="shared" si="120"/>
        <v/>
      </c>
      <c r="AC200" s="995" t="str">
        <f t="shared" si="120"/>
        <v/>
      </c>
      <c r="AD200" s="995" t="str">
        <f t="shared" si="120"/>
        <v/>
      </c>
      <c r="AE200" s="995" t="str">
        <f t="shared" si="120"/>
        <v/>
      </c>
      <c r="AF200" s="995" t="str">
        <f t="shared" si="120"/>
        <v/>
      </c>
      <c r="AG200" s="995" t="str">
        <f t="shared" si="120"/>
        <v/>
      </c>
      <c r="AH200" s="995" t="str">
        <f t="shared" si="120"/>
        <v/>
      </c>
      <c r="AI200" s="995" t="str">
        <f t="shared" si="120"/>
        <v/>
      </c>
      <c r="AJ200" s="995" t="str">
        <f t="shared" si="120"/>
        <v/>
      </c>
      <c r="AK200" s="995" t="str">
        <f t="shared" si="120"/>
        <v/>
      </c>
      <c r="AL200" s="995" t="str">
        <f t="shared" si="120"/>
        <v/>
      </c>
      <c r="AM200" s="995" t="str">
        <f t="shared" si="120"/>
        <v/>
      </c>
      <c r="AN200" s="995" t="str">
        <f t="shared" si="120"/>
        <v/>
      </c>
      <c r="AO200" s="995" t="str">
        <f t="shared" si="120"/>
        <v/>
      </c>
      <c r="AP200" s="995" t="str">
        <f t="shared" si="120"/>
        <v/>
      </c>
      <c r="AQ200" s="995" t="str">
        <f t="shared" si="120"/>
        <v/>
      </c>
      <c r="AR200" s="995" t="str">
        <f t="shared" si="120"/>
        <v/>
      </c>
      <c r="AS200" s="995" t="str">
        <f t="shared" si="120"/>
        <v/>
      </c>
      <c r="AT200" s="995" t="str">
        <f t="shared" si="120"/>
        <v/>
      </c>
      <c r="AU200" s="995" t="str">
        <f t="shared" si="120"/>
        <v/>
      </c>
      <c r="AV200" s="995" t="str">
        <f t="shared" si="120"/>
        <v/>
      </c>
      <c r="AW200" s="995" t="str">
        <f t="shared" si="120"/>
        <v/>
      </c>
      <c r="AX200" s="995" t="str">
        <f t="shared" si="120"/>
        <v/>
      </c>
      <c r="AY200" s="995" t="str">
        <f t="shared" si="120"/>
        <v/>
      </c>
      <c r="AZ200" s="995" t="str">
        <f t="shared" si="120"/>
        <v/>
      </c>
      <c r="BA200" s="995" t="str">
        <f t="shared" si="120"/>
        <v/>
      </c>
      <c r="BB200" s="995" t="str">
        <f t="shared" si="120"/>
        <v/>
      </c>
      <c r="BC200" s="995" t="str">
        <f t="shared" si="120"/>
        <v/>
      </c>
      <c r="BD200" s="995" t="str">
        <f t="shared" si="120"/>
        <v/>
      </c>
      <c r="BE200" s="995" t="str">
        <f t="shared" si="120"/>
        <v/>
      </c>
      <c r="BF200" s="995" t="str">
        <f t="shared" si="120"/>
        <v/>
      </c>
      <c r="BG200" s="995" t="str">
        <f t="shared" si="120"/>
        <v/>
      </c>
      <c r="BH200" s="995" t="str">
        <f t="shared" si="120"/>
        <v/>
      </c>
      <c r="BI200" s="995" t="str">
        <f t="shared" si="120"/>
        <v/>
      </c>
      <c r="BJ200" s="995" t="str">
        <f t="shared" si="120"/>
        <v/>
      </c>
      <c r="BK200" s="995" t="str">
        <f t="shared" si="120"/>
        <v/>
      </c>
      <c r="BL200" s="995" t="str">
        <f t="shared" si="120"/>
        <v/>
      </c>
      <c r="BM200" s="995" t="str">
        <f t="shared" si="120"/>
        <v/>
      </c>
      <c r="BN200" s="995" t="str">
        <f t="shared" si="120"/>
        <v/>
      </c>
      <c r="BO200" s="995" t="str">
        <f t="shared" si="120"/>
        <v/>
      </c>
    </row>
    <row r="201" spans="1:67" s="79" customFormat="1" ht="13.5" customHeight="1" thickBot="1">
      <c r="B201" s="785"/>
      <c r="C201" s="80"/>
      <c r="D201" s="80"/>
      <c r="E201" s="785"/>
      <c r="F201" s="785"/>
      <c r="G201" s="972"/>
      <c r="H201" s="972"/>
      <c r="I201" s="972"/>
      <c r="J201" s="972"/>
      <c r="K201" s="972"/>
      <c r="L201" s="972"/>
      <c r="M201" s="972"/>
      <c r="N201" s="972"/>
      <c r="O201" s="972"/>
      <c r="P201" s="972"/>
      <c r="Q201" s="972"/>
      <c r="R201" s="972"/>
      <c r="S201" s="972"/>
      <c r="T201" s="972"/>
      <c r="U201" s="972"/>
      <c r="V201" s="972"/>
      <c r="W201" s="972"/>
      <c r="X201" s="972"/>
      <c r="Y201" s="972"/>
      <c r="Z201" s="972"/>
      <c r="AA201" s="972"/>
      <c r="AB201" s="972"/>
      <c r="AC201" s="972"/>
      <c r="AD201" s="972"/>
      <c r="AE201" s="972"/>
      <c r="AF201" s="972"/>
      <c r="AG201" s="972"/>
      <c r="AH201" s="972"/>
      <c r="AI201" s="972"/>
      <c r="AJ201" s="972"/>
      <c r="AK201" s="972"/>
      <c r="AL201" s="972"/>
      <c r="AM201" s="972"/>
      <c r="AN201" s="972"/>
      <c r="AO201" s="972"/>
      <c r="AP201" s="972"/>
      <c r="AQ201" s="972"/>
      <c r="AR201" s="972"/>
      <c r="AS201" s="972"/>
      <c r="AT201" s="972"/>
      <c r="AU201" s="972"/>
      <c r="AV201" s="972"/>
      <c r="AW201" s="972"/>
      <c r="AX201" s="972"/>
      <c r="AY201" s="972"/>
      <c r="AZ201" s="972"/>
      <c r="BA201" s="972"/>
      <c r="BB201" s="972"/>
      <c r="BC201" s="972"/>
      <c r="BD201" s="972"/>
      <c r="BE201" s="972"/>
      <c r="BF201" s="972"/>
      <c r="BG201" s="972"/>
      <c r="BH201" s="972"/>
      <c r="BI201" s="972"/>
      <c r="BJ201" s="972"/>
      <c r="BK201" s="972"/>
      <c r="BL201" s="972"/>
      <c r="BM201" s="972"/>
      <c r="BN201" s="972"/>
      <c r="BO201" s="972"/>
    </row>
    <row r="202" spans="1:67" s="79" customFormat="1" ht="13.5" customHeight="1" thickBot="1">
      <c r="B202" s="32" t="s">
        <v>801</v>
      </c>
      <c r="C202" s="859"/>
      <c r="D202" s="859"/>
      <c r="E202" s="860"/>
      <c r="F202" s="860"/>
      <c r="G202" s="152">
        <f t="shared" ref="G202:BO202" si="121">G$7</f>
        <v>1990</v>
      </c>
      <c r="H202" s="152">
        <f t="shared" si="121"/>
        <v>1991</v>
      </c>
      <c r="I202" s="152">
        <f t="shared" si="121"/>
        <v>1992</v>
      </c>
      <c r="J202" s="152">
        <f t="shared" si="121"/>
        <v>1993</v>
      </c>
      <c r="K202" s="152">
        <f t="shared" si="121"/>
        <v>1994</v>
      </c>
      <c r="L202" s="152">
        <f t="shared" si="121"/>
        <v>1995</v>
      </c>
      <c r="M202" s="152">
        <f t="shared" si="121"/>
        <v>1996</v>
      </c>
      <c r="N202" s="152">
        <f t="shared" si="121"/>
        <v>1997</v>
      </c>
      <c r="O202" s="152">
        <f t="shared" si="121"/>
        <v>1998</v>
      </c>
      <c r="P202" s="152">
        <f t="shared" si="121"/>
        <v>1999</v>
      </c>
      <c r="Q202" s="152">
        <f t="shared" si="121"/>
        <v>2000</v>
      </c>
      <c r="R202" s="152">
        <f t="shared" si="121"/>
        <v>2001</v>
      </c>
      <c r="S202" s="152">
        <f t="shared" si="121"/>
        <v>2002</v>
      </c>
      <c r="T202" s="152">
        <f t="shared" si="121"/>
        <v>2003</v>
      </c>
      <c r="U202" s="152">
        <f t="shared" si="121"/>
        <v>2004</v>
      </c>
      <c r="V202" s="152">
        <f t="shared" si="121"/>
        <v>2005</v>
      </c>
      <c r="W202" s="152">
        <f t="shared" si="121"/>
        <v>2006</v>
      </c>
      <c r="X202" s="152">
        <f t="shared" si="121"/>
        <v>2007</v>
      </c>
      <c r="Y202" s="152">
        <f t="shared" si="121"/>
        <v>2008</v>
      </c>
      <c r="Z202" s="152">
        <f t="shared" si="121"/>
        <v>2009</v>
      </c>
      <c r="AA202" s="152">
        <f t="shared" si="121"/>
        <v>2010</v>
      </c>
      <c r="AB202" s="152">
        <f t="shared" si="121"/>
        <v>2011</v>
      </c>
      <c r="AC202" s="152">
        <f t="shared" si="121"/>
        <v>2012</v>
      </c>
      <c r="AD202" s="152">
        <f t="shared" si="121"/>
        <v>2013</v>
      </c>
      <c r="AE202" s="152">
        <f t="shared" si="121"/>
        <v>2014</v>
      </c>
      <c r="AF202" s="152">
        <f t="shared" si="121"/>
        <v>2015</v>
      </c>
      <c r="AG202" s="152">
        <f t="shared" si="121"/>
        <v>2016</v>
      </c>
      <c r="AH202" s="152">
        <f t="shared" si="121"/>
        <v>2017</v>
      </c>
      <c r="AI202" s="152">
        <f t="shared" si="121"/>
        <v>2018</v>
      </c>
      <c r="AJ202" s="152">
        <f t="shared" si="121"/>
        <v>2019</v>
      </c>
      <c r="AK202" s="152">
        <f t="shared" si="121"/>
        <v>2020</v>
      </c>
      <c r="AL202" s="152">
        <f t="shared" si="121"/>
        <v>2021</v>
      </c>
      <c r="AM202" s="152">
        <f t="shared" si="121"/>
        <v>2022</v>
      </c>
      <c r="AN202" s="152">
        <f t="shared" si="121"/>
        <v>2023</v>
      </c>
      <c r="AO202" s="152">
        <f t="shared" si="121"/>
        <v>2024</v>
      </c>
      <c r="AP202" s="152">
        <f t="shared" si="121"/>
        <v>2025</v>
      </c>
      <c r="AQ202" s="152">
        <f t="shared" si="121"/>
        <v>2026</v>
      </c>
      <c r="AR202" s="152">
        <f t="shared" si="121"/>
        <v>2027</v>
      </c>
      <c r="AS202" s="152">
        <f t="shared" si="121"/>
        <v>2028</v>
      </c>
      <c r="AT202" s="152">
        <f t="shared" si="121"/>
        <v>2029</v>
      </c>
      <c r="AU202" s="152">
        <f t="shared" si="121"/>
        <v>2030</v>
      </c>
      <c r="AV202" s="152">
        <f t="shared" si="121"/>
        <v>2031</v>
      </c>
      <c r="AW202" s="152">
        <f t="shared" si="121"/>
        <v>2032</v>
      </c>
      <c r="AX202" s="152">
        <f t="shared" si="121"/>
        <v>2033</v>
      </c>
      <c r="AY202" s="152">
        <f t="shared" si="121"/>
        <v>2034</v>
      </c>
      <c r="AZ202" s="152">
        <f t="shared" si="121"/>
        <v>2035</v>
      </c>
      <c r="BA202" s="152">
        <f t="shared" si="121"/>
        <v>2036</v>
      </c>
      <c r="BB202" s="152">
        <f t="shared" si="121"/>
        <v>2037</v>
      </c>
      <c r="BC202" s="152">
        <f t="shared" si="121"/>
        <v>2038</v>
      </c>
      <c r="BD202" s="152">
        <f t="shared" si="121"/>
        <v>2039</v>
      </c>
      <c r="BE202" s="152">
        <f t="shared" si="121"/>
        <v>2040</v>
      </c>
      <c r="BF202" s="152">
        <f t="shared" si="121"/>
        <v>2041</v>
      </c>
      <c r="BG202" s="152">
        <f t="shared" si="121"/>
        <v>2042</v>
      </c>
      <c r="BH202" s="152">
        <f t="shared" si="121"/>
        <v>2043</v>
      </c>
      <c r="BI202" s="152">
        <f t="shared" si="121"/>
        <v>2044</v>
      </c>
      <c r="BJ202" s="152">
        <f t="shared" si="121"/>
        <v>2045</v>
      </c>
      <c r="BK202" s="152">
        <f t="shared" si="121"/>
        <v>2046</v>
      </c>
      <c r="BL202" s="152">
        <f t="shared" si="121"/>
        <v>2047</v>
      </c>
      <c r="BM202" s="152">
        <f t="shared" si="121"/>
        <v>2048</v>
      </c>
      <c r="BN202" s="152">
        <f t="shared" si="121"/>
        <v>2049</v>
      </c>
      <c r="BO202" s="152">
        <f t="shared" si="121"/>
        <v>2050</v>
      </c>
    </row>
    <row r="203" spans="1:67" ht="13.5" customHeight="1">
      <c r="A203" s="762"/>
      <c r="B203" s="728" t="s">
        <v>274</v>
      </c>
      <c r="C203" s="129" t="s">
        <v>802</v>
      </c>
      <c r="D203" s="947"/>
      <c r="E203" s="274" t="s">
        <v>154</v>
      </c>
      <c r="F203" s="864"/>
      <c r="G203" s="976" t="str">
        <f>IF(OR(G$68="n. appl.",G$68=0),"n. appl.",G162/G$68*1000)</f>
        <v>n. appl.</v>
      </c>
      <c r="H203" s="976" t="str">
        <f t="shared" ref="H203:BO203" si="122">IF(OR(H$68="n. appl.",H$68=0),"n. appl.",H162/H$68*1000)</f>
        <v>n. appl.</v>
      </c>
      <c r="I203" s="976" t="str">
        <f t="shared" si="122"/>
        <v>n. appl.</v>
      </c>
      <c r="J203" s="976" t="str">
        <f t="shared" si="122"/>
        <v>n. appl.</v>
      </c>
      <c r="K203" s="976" t="str">
        <f t="shared" si="122"/>
        <v>n. appl.</v>
      </c>
      <c r="L203" s="976" t="str">
        <f t="shared" si="122"/>
        <v>n. appl.</v>
      </c>
      <c r="M203" s="976" t="str">
        <f t="shared" si="122"/>
        <v>n. appl.</v>
      </c>
      <c r="N203" s="976" t="str">
        <f t="shared" si="122"/>
        <v>n. appl.</v>
      </c>
      <c r="O203" s="976" t="str">
        <f t="shared" si="122"/>
        <v>n. appl.</v>
      </c>
      <c r="P203" s="976" t="str">
        <f t="shared" si="122"/>
        <v>n. appl.</v>
      </c>
      <c r="Q203" s="976" t="str">
        <f t="shared" si="122"/>
        <v>n. appl.</v>
      </c>
      <c r="R203" s="976" t="str">
        <f t="shared" si="122"/>
        <v>n. appl.</v>
      </c>
      <c r="S203" s="976" t="str">
        <f t="shared" si="122"/>
        <v>n. appl.</v>
      </c>
      <c r="T203" s="976" t="str">
        <f t="shared" si="122"/>
        <v>n. appl.</v>
      </c>
      <c r="U203" s="976" t="str">
        <f t="shared" si="122"/>
        <v>n. appl.</v>
      </c>
      <c r="V203" s="976" t="str">
        <f t="shared" si="122"/>
        <v>n. appl.</v>
      </c>
      <c r="W203" s="976" t="str">
        <f t="shared" si="122"/>
        <v>n. appl.</v>
      </c>
      <c r="X203" s="976" t="str">
        <f t="shared" si="122"/>
        <v>n. appl.</v>
      </c>
      <c r="Y203" s="976" t="str">
        <f t="shared" si="122"/>
        <v>n. appl.</v>
      </c>
      <c r="Z203" s="976" t="str">
        <f t="shared" si="122"/>
        <v>n. appl.</v>
      </c>
      <c r="AA203" s="976" t="str">
        <f t="shared" si="122"/>
        <v>n. appl.</v>
      </c>
      <c r="AB203" s="976" t="str">
        <f t="shared" si="122"/>
        <v>n. appl.</v>
      </c>
      <c r="AC203" s="976" t="str">
        <f t="shared" si="122"/>
        <v>n. appl.</v>
      </c>
      <c r="AD203" s="976" t="str">
        <f t="shared" si="122"/>
        <v>n. appl.</v>
      </c>
      <c r="AE203" s="976" t="str">
        <f t="shared" si="122"/>
        <v>n. appl.</v>
      </c>
      <c r="AF203" s="976" t="str">
        <f t="shared" si="122"/>
        <v>n. appl.</v>
      </c>
      <c r="AG203" s="976" t="str">
        <f t="shared" si="122"/>
        <v>n. appl.</v>
      </c>
      <c r="AH203" s="976" t="str">
        <f t="shared" si="122"/>
        <v>n. appl.</v>
      </c>
      <c r="AI203" s="976" t="str">
        <f t="shared" si="122"/>
        <v>n. appl.</v>
      </c>
      <c r="AJ203" s="976" t="str">
        <f t="shared" si="122"/>
        <v>n. appl.</v>
      </c>
      <c r="AK203" s="976" t="str">
        <f t="shared" si="122"/>
        <v>n. appl.</v>
      </c>
      <c r="AL203" s="976" t="str">
        <f t="shared" si="122"/>
        <v>n. appl.</v>
      </c>
      <c r="AM203" s="976" t="str">
        <f t="shared" si="122"/>
        <v>n. appl.</v>
      </c>
      <c r="AN203" s="976" t="str">
        <f t="shared" si="122"/>
        <v>n. appl.</v>
      </c>
      <c r="AO203" s="976" t="str">
        <f t="shared" si="122"/>
        <v>n. appl.</v>
      </c>
      <c r="AP203" s="976" t="str">
        <f t="shared" si="122"/>
        <v>n. appl.</v>
      </c>
      <c r="AQ203" s="976" t="str">
        <f t="shared" si="122"/>
        <v>n. appl.</v>
      </c>
      <c r="AR203" s="976" t="str">
        <f t="shared" si="122"/>
        <v>n. appl.</v>
      </c>
      <c r="AS203" s="976" t="str">
        <f t="shared" si="122"/>
        <v>n. appl.</v>
      </c>
      <c r="AT203" s="976" t="str">
        <f t="shared" si="122"/>
        <v>n. appl.</v>
      </c>
      <c r="AU203" s="976" t="str">
        <f t="shared" si="122"/>
        <v>n. appl.</v>
      </c>
      <c r="AV203" s="976" t="str">
        <f t="shared" si="122"/>
        <v>n. appl.</v>
      </c>
      <c r="AW203" s="976" t="str">
        <f t="shared" si="122"/>
        <v>n. appl.</v>
      </c>
      <c r="AX203" s="976" t="str">
        <f t="shared" si="122"/>
        <v>n. appl.</v>
      </c>
      <c r="AY203" s="976" t="str">
        <f t="shared" si="122"/>
        <v>n. appl.</v>
      </c>
      <c r="AZ203" s="976" t="str">
        <f t="shared" si="122"/>
        <v>n. appl.</v>
      </c>
      <c r="BA203" s="976" t="str">
        <f t="shared" si="122"/>
        <v>n. appl.</v>
      </c>
      <c r="BB203" s="976" t="str">
        <f t="shared" si="122"/>
        <v>n. appl.</v>
      </c>
      <c r="BC203" s="976" t="str">
        <f t="shared" si="122"/>
        <v>n. appl.</v>
      </c>
      <c r="BD203" s="976" t="str">
        <f t="shared" si="122"/>
        <v>n. appl.</v>
      </c>
      <c r="BE203" s="976" t="str">
        <f t="shared" si="122"/>
        <v>n. appl.</v>
      </c>
      <c r="BF203" s="976" t="str">
        <f t="shared" si="122"/>
        <v>n. appl.</v>
      </c>
      <c r="BG203" s="976" t="str">
        <f t="shared" si="122"/>
        <v>n. appl.</v>
      </c>
      <c r="BH203" s="976" t="str">
        <f t="shared" si="122"/>
        <v>n. appl.</v>
      </c>
      <c r="BI203" s="976" t="str">
        <f t="shared" si="122"/>
        <v>n. appl.</v>
      </c>
      <c r="BJ203" s="976" t="str">
        <f t="shared" si="122"/>
        <v>n. appl.</v>
      </c>
      <c r="BK203" s="976" t="str">
        <f t="shared" si="122"/>
        <v>n. appl.</v>
      </c>
      <c r="BL203" s="976" t="str">
        <f t="shared" si="122"/>
        <v>n. appl.</v>
      </c>
      <c r="BM203" s="976" t="str">
        <f t="shared" si="122"/>
        <v>n. appl.</v>
      </c>
      <c r="BN203" s="976" t="str">
        <f t="shared" si="122"/>
        <v>n. appl.</v>
      </c>
      <c r="BO203" s="976" t="str">
        <f t="shared" si="122"/>
        <v>n. appl.</v>
      </c>
    </row>
    <row r="204" spans="1:67" ht="13.5" customHeight="1">
      <c r="A204" s="762"/>
      <c r="B204" s="728" t="s">
        <v>403</v>
      </c>
      <c r="C204" s="129" t="s">
        <v>804</v>
      </c>
      <c r="D204" s="947"/>
      <c r="E204" s="274" t="s">
        <v>809</v>
      </c>
      <c r="F204" s="864"/>
      <c r="G204" s="976" t="str">
        <f>IF(G$67="","",IF(G$67=0,"n. appl.",G162/G$67*1000))</f>
        <v/>
      </c>
      <c r="H204" s="976" t="str">
        <f t="shared" ref="H204:BO204" si="123">IF(H$67="","",IF(H$67=0,"n. appl.",H162/H$67*1000))</f>
        <v/>
      </c>
      <c r="I204" s="976" t="str">
        <f t="shared" si="123"/>
        <v/>
      </c>
      <c r="J204" s="976" t="str">
        <f t="shared" si="123"/>
        <v/>
      </c>
      <c r="K204" s="976" t="str">
        <f t="shared" si="123"/>
        <v/>
      </c>
      <c r="L204" s="976" t="str">
        <f t="shared" si="123"/>
        <v/>
      </c>
      <c r="M204" s="976" t="str">
        <f t="shared" si="123"/>
        <v/>
      </c>
      <c r="N204" s="976" t="str">
        <f t="shared" si="123"/>
        <v/>
      </c>
      <c r="O204" s="976" t="str">
        <f t="shared" si="123"/>
        <v/>
      </c>
      <c r="P204" s="976" t="str">
        <f t="shared" si="123"/>
        <v/>
      </c>
      <c r="Q204" s="976" t="str">
        <f t="shared" si="123"/>
        <v/>
      </c>
      <c r="R204" s="976" t="str">
        <f t="shared" si="123"/>
        <v/>
      </c>
      <c r="S204" s="976" t="str">
        <f t="shared" si="123"/>
        <v/>
      </c>
      <c r="T204" s="976" t="str">
        <f t="shared" si="123"/>
        <v/>
      </c>
      <c r="U204" s="976" t="str">
        <f t="shared" si="123"/>
        <v/>
      </c>
      <c r="V204" s="976" t="str">
        <f t="shared" si="123"/>
        <v/>
      </c>
      <c r="W204" s="976" t="str">
        <f t="shared" si="123"/>
        <v/>
      </c>
      <c r="X204" s="976" t="str">
        <f t="shared" si="123"/>
        <v/>
      </c>
      <c r="Y204" s="976" t="str">
        <f t="shared" si="123"/>
        <v/>
      </c>
      <c r="Z204" s="976" t="str">
        <f t="shared" si="123"/>
        <v/>
      </c>
      <c r="AA204" s="976" t="str">
        <f t="shared" si="123"/>
        <v/>
      </c>
      <c r="AB204" s="976" t="str">
        <f t="shared" si="123"/>
        <v/>
      </c>
      <c r="AC204" s="976" t="str">
        <f t="shared" si="123"/>
        <v/>
      </c>
      <c r="AD204" s="976" t="str">
        <f t="shared" si="123"/>
        <v/>
      </c>
      <c r="AE204" s="976" t="str">
        <f t="shared" si="123"/>
        <v/>
      </c>
      <c r="AF204" s="976" t="str">
        <f t="shared" si="123"/>
        <v/>
      </c>
      <c r="AG204" s="976" t="str">
        <f t="shared" si="123"/>
        <v/>
      </c>
      <c r="AH204" s="976" t="str">
        <f t="shared" si="123"/>
        <v/>
      </c>
      <c r="AI204" s="976" t="str">
        <f t="shared" si="123"/>
        <v/>
      </c>
      <c r="AJ204" s="976" t="str">
        <f t="shared" si="123"/>
        <v/>
      </c>
      <c r="AK204" s="976" t="str">
        <f t="shared" si="123"/>
        <v/>
      </c>
      <c r="AL204" s="976" t="str">
        <f t="shared" si="123"/>
        <v/>
      </c>
      <c r="AM204" s="976" t="str">
        <f t="shared" si="123"/>
        <v/>
      </c>
      <c r="AN204" s="976" t="str">
        <f t="shared" si="123"/>
        <v/>
      </c>
      <c r="AO204" s="976" t="str">
        <f t="shared" si="123"/>
        <v/>
      </c>
      <c r="AP204" s="976" t="str">
        <f t="shared" si="123"/>
        <v/>
      </c>
      <c r="AQ204" s="976" t="str">
        <f t="shared" si="123"/>
        <v/>
      </c>
      <c r="AR204" s="976" t="str">
        <f t="shared" si="123"/>
        <v/>
      </c>
      <c r="AS204" s="976" t="str">
        <f t="shared" si="123"/>
        <v/>
      </c>
      <c r="AT204" s="976" t="str">
        <f t="shared" si="123"/>
        <v/>
      </c>
      <c r="AU204" s="976" t="str">
        <f t="shared" si="123"/>
        <v/>
      </c>
      <c r="AV204" s="976" t="str">
        <f t="shared" si="123"/>
        <v/>
      </c>
      <c r="AW204" s="976" t="str">
        <f t="shared" si="123"/>
        <v/>
      </c>
      <c r="AX204" s="976" t="str">
        <f t="shared" si="123"/>
        <v/>
      </c>
      <c r="AY204" s="976" t="str">
        <f t="shared" si="123"/>
        <v/>
      </c>
      <c r="AZ204" s="976" t="str">
        <f t="shared" si="123"/>
        <v/>
      </c>
      <c r="BA204" s="976" t="str">
        <f t="shared" si="123"/>
        <v/>
      </c>
      <c r="BB204" s="976" t="str">
        <f t="shared" si="123"/>
        <v/>
      </c>
      <c r="BC204" s="976" t="str">
        <f t="shared" si="123"/>
        <v/>
      </c>
      <c r="BD204" s="976" t="str">
        <f t="shared" si="123"/>
        <v/>
      </c>
      <c r="BE204" s="976" t="str">
        <f t="shared" si="123"/>
        <v/>
      </c>
      <c r="BF204" s="976" t="str">
        <f t="shared" si="123"/>
        <v/>
      </c>
      <c r="BG204" s="976" t="str">
        <f t="shared" si="123"/>
        <v/>
      </c>
      <c r="BH204" s="976" t="str">
        <f t="shared" si="123"/>
        <v/>
      </c>
      <c r="BI204" s="976" t="str">
        <f t="shared" si="123"/>
        <v/>
      </c>
      <c r="BJ204" s="976" t="str">
        <f t="shared" si="123"/>
        <v/>
      </c>
      <c r="BK204" s="976" t="str">
        <f t="shared" si="123"/>
        <v/>
      </c>
      <c r="BL204" s="976" t="str">
        <f t="shared" si="123"/>
        <v/>
      </c>
      <c r="BM204" s="976" t="str">
        <f t="shared" si="123"/>
        <v/>
      </c>
      <c r="BN204" s="976" t="str">
        <f t="shared" si="123"/>
        <v/>
      </c>
      <c r="BO204" s="976" t="str">
        <f t="shared" si="123"/>
        <v/>
      </c>
    </row>
    <row r="205" spans="1:67" ht="13.5" customHeight="1">
      <c r="A205" s="762"/>
      <c r="B205" s="728" t="s">
        <v>404</v>
      </c>
      <c r="C205" s="129" t="s">
        <v>381</v>
      </c>
      <c r="D205" s="862"/>
      <c r="E205" s="274" t="s">
        <v>809</v>
      </c>
      <c r="F205" s="864"/>
      <c r="G205" s="976" t="str">
        <f>IF(G$67="","",IF(G$67=0,"n. appl.",G164/G$67*1000))</f>
        <v/>
      </c>
      <c r="H205" s="976" t="str">
        <f t="shared" ref="H205:BO205" si="124">IF(H$67="","",IF(H$67=0,"n. appl.",H164/H$67*1000))</f>
        <v/>
      </c>
      <c r="I205" s="976" t="str">
        <f t="shared" si="124"/>
        <v/>
      </c>
      <c r="J205" s="976" t="str">
        <f t="shared" si="124"/>
        <v/>
      </c>
      <c r="K205" s="976" t="str">
        <f t="shared" si="124"/>
        <v/>
      </c>
      <c r="L205" s="976" t="str">
        <f t="shared" si="124"/>
        <v/>
      </c>
      <c r="M205" s="976" t="str">
        <f t="shared" si="124"/>
        <v/>
      </c>
      <c r="N205" s="976" t="str">
        <f t="shared" si="124"/>
        <v/>
      </c>
      <c r="O205" s="976" t="str">
        <f t="shared" si="124"/>
        <v/>
      </c>
      <c r="P205" s="976" t="str">
        <f t="shared" si="124"/>
        <v/>
      </c>
      <c r="Q205" s="976" t="str">
        <f t="shared" si="124"/>
        <v/>
      </c>
      <c r="R205" s="976" t="str">
        <f t="shared" si="124"/>
        <v/>
      </c>
      <c r="S205" s="976" t="str">
        <f t="shared" si="124"/>
        <v/>
      </c>
      <c r="T205" s="976" t="str">
        <f t="shared" si="124"/>
        <v/>
      </c>
      <c r="U205" s="976" t="str">
        <f t="shared" si="124"/>
        <v/>
      </c>
      <c r="V205" s="976" t="str">
        <f t="shared" si="124"/>
        <v/>
      </c>
      <c r="W205" s="976" t="str">
        <f t="shared" si="124"/>
        <v/>
      </c>
      <c r="X205" s="976" t="str">
        <f t="shared" si="124"/>
        <v/>
      </c>
      <c r="Y205" s="976" t="str">
        <f t="shared" si="124"/>
        <v/>
      </c>
      <c r="Z205" s="976" t="str">
        <f t="shared" si="124"/>
        <v/>
      </c>
      <c r="AA205" s="976" t="str">
        <f t="shared" si="124"/>
        <v/>
      </c>
      <c r="AB205" s="976" t="str">
        <f t="shared" si="124"/>
        <v/>
      </c>
      <c r="AC205" s="976" t="str">
        <f t="shared" si="124"/>
        <v/>
      </c>
      <c r="AD205" s="976" t="str">
        <f t="shared" si="124"/>
        <v/>
      </c>
      <c r="AE205" s="976" t="str">
        <f t="shared" si="124"/>
        <v/>
      </c>
      <c r="AF205" s="976" t="str">
        <f t="shared" si="124"/>
        <v/>
      </c>
      <c r="AG205" s="976" t="str">
        <f t="shared" si="124"/>
        <v/>
      </c>
      <c r="AH205" s="976" t="str">
        <f t="shared" si="124"/>
        <v/>
      </c>
      <c r="AI205" s="976" t="str">
        <f t="shared" si="124"/>
        <v/>
      </c>
      <c r="AJ205" s="976" t="str">
        <f t="shared" si="124"/>
        <v/>
      </c>
      <c r="AK205" s="976" t="str">
        <f t="shared" si="124"/>
        <v/>
      </c>
      <c r="AL205" s="976" t="str">
        <f t="shared" si="124"/>
        <v/>
      </c>
      <c r="AM205" s="976" t="str">
        <f t="shared" si="124"/>
        <v/>
      </c>
      <c r="AN205" s="976" t="str">
        <f t="shared" si="124"/>
        <v/>
      </c>
      <c r="AO205" s="976" t="str">
        <f t="shared" si="124"/>
        <v/>
      </c>
      <c r="AP205" s="976" t="str">
        <f t="shared" si="124"/>
        <v/>
      </c>
      <c r="AQ205" s="976" t="str">
        <f t="shared" si="124"/>
        <v/>
      </c>
      <c r="AR205" s="976" t="str">
        <f t="shared" si="124"/>
        <v/>
      </c>
      <c r="AS205" s="976" t="str">
        <f t="shared" si="124"/>
        <v/>
      </c>
      <c r="AT205" s="976" t="str">
        <f t="shared" si="124"/>
        <v/>
      </c>
      <c r="AU205" s="976" t="str">
        <f t="shared" si="124"/>
        <v/>
      </c>
      <c r="AV205" s="976" t="str">
        <f t="shared" si="124"/>
        <v/>
      </c>
      <c r="AW205" s="976" t="str">
        <f t="shared" si="124"/>
        <v/>
      </c>
      <c r="AX205" s="976" t="str">
        <f t="shared" si="124"/>
        <v/>
      </c>
      <c r="AY205" s="976" t="str">
        <f t="shared" si="124"/>
        <v/>
      </c>
      <c r="AZ205" s="976" t="str">
        <f t="shared" si="124"/>
        <v/>
      </c>
      <c r="BA205" s="976" t="str">
        <f t="shared" si="124"/>
        <v/>
      </c>
      <c r="BB205" s="976" t="str">
        <f t="shared" si="124"/>
        <v/>
      </c>
      <c r="BC205" s="976" t="str">
        <f t="shared" si="124"/>
        <v/>
      </c>
      <c r="BD205" s="976" t="str">
        <f t="shared" si="124"/>
        <v/>
      </c>
      <c r="BE205" s="976" t="str">
        <f t="shared" si="124"/>
        <v/>
      </c>
      <c r="BF205" s="976" t="str">
        <f t="shared" si="124"/>
        <v/>
      </c>
      <c r="BG205" s="976" t="str">
        <f t="shared" si="124"/>
        <v/>
      </c>
      <c r="BH205" s="976" t="str">
        <f t="shared" si="124"/>
        <v/>
      </c>
      <c r="BI205" s="976" t="str">
        <f t="shared" si="124"/>
        <v/>
      </c>
      <c r="BJ205" s="976" t="str">
        <f t="shared" si="124"/>
        <v/>
      </c>
      <c r="BK205" s="976" t="str">
        <f t="shared" si="124"/>
        <v/>
      </c>
      <c r="BL205" s="976" t="str">
        <f t="shared" si="124"/>
        <v/>
      </c>
      <c r="BM205" s="976" t="str">
        <f t="shared" si="124"/>
        <v/>
      </c>
      <c r="BN205" s="976" t="str">
        <f t="shared" si="124"/>
        <v/>
      </c>
      <c r="BO205" s="976" t="str">
        <f t="shared" si="124"/>
        <v/>
      </c>
    </row>
    <row r="206" spans="1:67" ht="13.5" customHeight="1" thickBot="1">
      <c r="G206" s="856"/>
      <c r="H206" s="856"/>
      <c r="I206" s="856"/>
      <c r="J206" s="856"/>
      <c r="K206" s="856"/>
      <c r="L206" s="856"/>
      <c r="M206" s="856"/>
      <c r="N206" s="856"/>
      <c r="O206" s="856"/>
      <c r="P206" s="856"/>
      <c r="Q206" s="856"/>
      <c r="R206" s="856"/>
      <c r="S206" s="856"/>
      <c r="T206" s="856"/>
      <c r="U206" s="856"/>
      <c r="V206" s="856"/>
      <c r="W206" s="856"/>
      <c r="X206" s="856"/>
      <c r="Y206" s="856"/>
      <c r="Z206" s="856"/>
      <c r="AA206" s="856"/>
      <c r="AB206" s="856"/>
      <c r="AC206" s="856"/>
      <c r="AD206" s="856"/>
      <c r="AE206" s="856"/>
      <c r="AF206" s="856"/>
      <c r="AG206" s="856"/>
      <c r="AH206" s="856"/>
      <c r="AI206" s="856"/>
      <c r="AJ206" s="856"/>
      <c r="AK206" s="856"/>
      <c r="AL206" s="856"/>
      <c r="AM206" s="856"/>
      <c r="AN206" s="856"/>
      <c r="AO206" s="856"/>
      <c r="AP206" s="856"/>
      <c r="AQ206" s="856"/>
      <c r="AR206" s="856"/>
      <c r="AS206" s="856"/>
      <c r="AT206" s="856"/>
      <c r="AU206" s="856"/>
      <c r="AV206" s="856"/>
      <c r="AW206" s="856"/>
      <c r="AX206" s="856"/>
      <c r="AY206" s="856"/>
      <c r="AZ206" s="856"/>
      <c r="BA206" s="856"/>
      <c r="BB206" s="856"/>
      <c r="BC206" s="856"/>
      <c r="BD206" s="856"/>
      <c r="BE206" s="856"/>
      <c r="BF206" s="856"/>
      <c r="BG206" s="856"/>
      <c r="BH206" s="856"/>
      <c r="BI206" s="856"/>
      <c r="BJ206" s="856"/>
      <c r="BK206" s="856"/>
      <c r="BL206" s="856"/>
      <c r="BM206" s="856"/>
      <c r="BN206" s="856"/>
      <c r="BO206" s="856"/>
    </row>
    <row r="207" spans="1:67" ht="13.5" customHeight="1" thickBot="1">
      <c r="B207" s="32" t="s">
        <v>806</v>
      </c>
      <c r="C207" s="859"/>
      <c r="D207" s="859"/>
      <c r="E207" s="860"/>
      <c r="F207" s="865"/>
      <c r="G207" s="152">
        <f t="shared" ref="G207:BO207" si="125">G$7</f>
        <v>1990</v>
      </c>
      <c r="H207" s="152">
        <f t="shared" si="125"/>
        <v>1991</v>
      </c>
      <c r="I207" s="152">
        <f t="shared" si="125"/>
        <v>1992</v>
      </c>
      <c r="J207" s="152">
        <f t="shared" si="125"/>
        <v>1993</v>
      </c>
      <c r="K207" s="152">
        <f t="shared" si="125"/>
        <v>1994</v>
      </c>
      <c r="L207" s="152">
        <f t="shared" si="125"/>
        <v>1995</v>
      </c>
      <c r="M207" s="152">
        <f t="shared" si="125"/>
        <v>1996</v>
      </c>
      <c r="N207" s="152">
        <f t="shared" si="125"/>
        <v>1997</v>
      </c>
      <c r="O207" s="152">
        <f t="shared" si="125"/>
        <v>1998</v>
      </c>
      <c r="P207" s="152">
        <f t="shared" si="125"/>
        <v>1999</v>
      </c>
      <c r="Q207" s="152">
        <f t="shared" si="125"/>
        <v>2000</v>
      </c>
      <c r="R207" s="152">
        <f t="shared" si="125"/>
        <v>2001</v>
      </c>
      <c r="S207" s="152">
        <f t="shared" si="125"/>
        <v>2002</v>
      </c>
      <c r="T207" s="152">
        <f t="shared" si="125"/>
        <v>2003</v>
      </c>
      <c r="U207" s="152">
        <f t="shared" si="125"/>
        <v>2004</v>
      </c>
      <c r="V207" s="152">
        <f t="shared" si="125"/>
        <v>2005</v>
      </c>
      <c r="W207" s="152">
        <f t="shared" si="125"/>
        <v>2006</v>
      </c>
      <c r="X207" s="152">
        <f t="shared" si="125"/>
        <v>2007</v>
      </c>
      <c r="Y207" s="152">
        <f t="shared" si="125"/>
        <v>2008</v>
      </c>
      <c r="Z207" s="152">
        <f t="shared" si="125"/>
        <v>2009</v>
      </c>
      <c r="AA207" s="152">
        <f t="shared" si="125"/>
        <v>2010</v>
      </c>
      <c r="AB207" s="152">
        <f t="shared" si="125"/>
        <v>2011</v>
      </c>
      <c r="AC207" s="152">
        <f t="shared" si="125"/>
        <v>2012</v>
      </c>
      <c r="AD207" s="152">
        <f t="shared" si="125"/>
        <v>2013</v>
      </c>
      <c r="AE207" s="152">
        <f t="shared" si="125"/>
        <v>2014</v>
      </c>
      <c r="AF207" s="152">
        <f t="shared" si="125"/>
        <v>2015</v>
      </c>
      <c r="AG207" s="152">
        <f t="shared" si="125"/>
        <v>2016</v>
      </c>
      <c r="AH207" s="152">
        <f t="shared" si="125"/>
        <v>2017</v>
      </c>
      <c r="AI207" s="152">
        <f t="shared" si="125"/>
        <v>2018</v>
      </c>
      <c r="AJ207" s="152">
        <f t="shared" si="125"/>
        <v>2019</v>
      </c>
      <c r="AK207" s="152">
        <f t="shared" si="125"/>
        <v>2020</v>
      </c>
      <c r="AL207" s="152">
        <f t="shared" si="125"/>
        <v>2021</v>
      </c>
      <c r="AM207" s="152">
        <f t="shared" si="125"/>
        <v>2022</v>
      </c>
      <c r="AN207" s="152">
        <f t="shared" si="125"/>
        <v>2023</v>
      </c>
      <c r="AO207" s="152">
        <f t="shared" si="125"/>
        <v>2024</v>
      </c>
      <c r="AP207" s="152">
        <f t="shared" si="125"/>
        <v>2025</v>
      </c>
      <c r="AQ207" s="152">
        <f t="shared" si="125"/>
        <v>2026</v>
      </c>
      <c r="AR207" s="152">
        <f t="shared" si="125"/>
        <v>2027</v>
      </c>
      <c r="AS207" s="152">
        <f t="shared" si="125"/>
        <v>2028</v>
      </c>
      <c r="AT207" s="152">
        <f t="shared" si="125"/>
        <v>2029</v>
      </c>
      <c r="AU207" s="152">
        <f t="shared" si="125"/>
        <v>2030</v>
      </c>
      <c r="AV207" s="152">
        <f t="shared" si="125"/>
        <v>2031</v>
      </c>
      <c r="AW207" s="152">
        <f t="shared" si="125"/>
        <v>2032</v>
      </c>
      <c r="AX207" s="152">
        <f t="shared" si="125"/>
        <v>2033</v>
      </c>
      <c r="AY207" s="152">
        <f t="shared" si="125"/>
        <v>2034</v>
      </c>
      <c r="AZ207" s="152">
        <f t="shared" si="125"/>
        <v>2035</v>
      </c>
      <c r="BA207" s="152">
        <f t="shared" si="125"/>
        <v>2036</v>
      </c>
      <c r="BB207" s="152">
        <f t="shared" si="125"/>
        <v>2037</v>
      </c>
      <c r="BC207" s="152">
        <f t="shared" si="125"/>
        <v>2038</v>
      </c>
      <c r="BD207" s="152">
        <f t="shared" si="125"/>
        <v>2039</v>
      </c>
      <c r="BE207" s="152">
        <f t="shared" si="125"/>
        <v>2040</v>
      </c>
      <c r="BF207" s="152">
        <f t="shared" si="125"/>
        <v>2041</v>
      </c>
      <c r="BG207" s="152">
        <f t="shared" si="125"/>
        <v>2042</v>
      </c>
      <c r="BH207" s="152">
        <f t="shared" si="125"/>
        <v>2043</v>
      </c>
      <c r="BI207" s="152">
        <f t="shared" si="125"/>
        <v>2044</v>
      </c>
      <c r="BJ207" s="152">
        <f t="shared" si="125"/>
        <v>2045</v>
      </c>
      <c r="BK207" s="152">
        <f t="shared" si="125"/>
        <v>2046</v>
      </c>
      <c r="BL207" s="152">
        <f t="shared" si="125"/>
        <v>2047</v>
      </c>
      <c r="BM207" s="152">
        <f t="shared" si="125"/>
        <v>2048</v>
      </c>
      <c r="BN207" s="152">
        <f t="shared" si="125"/>
        <v>2049</v>
      </c>
      <c r="BO207" s="152">
        <f t="shared" si="125"/>
        <v>2050</v>
      </c>
    </row>
    <row r="208" spans="1:67" ht="13.5" customHeight="1">
      <c r="B208" s="766">
        <v>91</v>
      </c>
      <c r="C208" s="43" t="s">
        <v>1293</v>
      </c>
      <c r="D208" s="945"/>
      <c r="E208" s="946" t="s">
        <v>430</v>
      </c>
      <c r="F208" s="861"/>
      <c r="G208" s="995" t="str">
        <f>IF(G46="","",IF(G46=0,"n. appl.",(G42-G41-G44-G45)/G46))</f>
        <v/>
      </c>
      <c r="H208" s="995" t="str">
        <f t="shared" ref="H208:BO208" si="126">IF(H46="","",IF(H46=0,"n. appl.",(H42-H41-H44-H45)/H46))</f>
        <v/>
      </c>
      <c r="I208" s="995" t="str">
        <f t="shared" si="126"/>
        <v/>
      </c>
      <c r="J208" s="995" t="str">
        <f t="shared" si="126"/>
        <v/>
      </c>
      <c r="K208" s="995" t="str">
        <f t="shared" si="126"/>
        <v/>
      </c>
      <c r="L208" s="995" t="str">
        <f t="shared" si="126"/>
        <v/>
      </c>
      <c r="M208" s="995" t="str">
        <f t="shared" si="126"/>
        <v/>
      </c>
      <c r="N208" s="995" t="str">
        <f t="shared" si="126"/>
        <v/>
      </c>
      <c r="O208" s="995" t="str">
        <f t="shared" si="126"/>
        <v/>
      </c>
      <c r="P208" s="995" t="str">
        <f t="shared" si="126"/>
        <v/>
      </c>
      <c r="Q208" s="995" t="str">
        <f t="shared" si="126"/>
        <v/>
      </c>
      <c r="R208" s="995" t="str">
        <f t="shared" si="126"/>
        <v/>
      </c>
      <c r="S208" s="995" t="str">
        <f t="shared" si="126"/>
        <v/>
      </c>
      <c r="T208" s="995" t="str">
        <f t="shared" si="126"/>
        <v/>
      </c>
      <c r="U208" s="995" t="str">
        <f t="shared" si="126"/>
        <v/>
      </c>
      <c r="V208" s="995" t="str">
        <f t="shared" si="126"/>
        <v/>
      </c>
      <c r="W208" s="995" t="str">
        <f t="shared" si="126"/>
        <v/>
      </c>
      <c r="X208" s="995" t="str">
        <f t="shared" si="126"/>
        <v/>
      </c>
      <c r="Y208" s="995" t="str">
        <f t="shared" si="126"/>
        <v/>
      </c>
      <c r="Z208" s="995" t="str">
        <f t="shared" si="126"/>
        <v/>
      </c>
      <c r="AA208" s="995" t="str">
        <f t="shared" si="126"/>
        <v/>
      </c>
      <c r="AB208" s="995" t="str">
        <f t="shared" si="126"/>
        <v/>
      </c>
      <c r="AC208" s="995" t="str">
        <f t="shared" si="126"/>
        <v/>
      </c>
      <c r="AD208" s="995" t="str">
        <f t="shared" si="126"/>
        <v/>
      </c>
      <c r="AE208" s="995" t="str">
        <f t="shared" si="126"/>
        <v/>
      </c>
      <c r="AF208" s="995" t="str">
        <f t="shared" si="126"/>
        <v/>
      </c>
      <c r="AG208" s="995" t="str">
        <f t="shared" si="126"/>
        <v/>
      </c>
      <c r="AH208" s="995" t="str">
        <f t="shared" si="126"/>
        <v/>
      </c>
      <c r="AI208" s="995" t="str">
        <f t="shared" si="126"/>
        <v/>
      </c>
      <c r="AJ208" s="995" t="str">
        <f t="shared" si="126"/>
        <v/>
      </c>
      <c r="AK208" s="995" t="str">
        <f t="shared" si="126"/>
        <v/>
      </c>
      <c r="AL208" s="995" t="str">
        <f t="shared" si="126"/>
        <v/>
      </c>
      <c r="AM208" s="995" t="str">
        <f t="shared" si="126"/>
        <v/>
      </c>
      <c r="AN208" s="995" t="str">
        <f t="shared" si="126"/>
        <v/>
      </c>
      <c r="AO208" s="995" t="str">
        <f t="shared" si="126"/>
        <v/>
      </c>
      <c r="AP208" s="995" t="str">
        <f t="shared" si="126"/>
        <v/>
      </c>
      <c r="AQ208" s="995" t="str">
        <f t="shared" si="126"/>
        <v/>
      </c>
      <c r="AR208" s="995" t="str">
        <f t="shared" si="126"/>
        <v/>
      </c>
      <c r="AS208" s="995" t="str">
        <f t="shared" si="126"/>
        <v/>
      </c>
      <c r="AT208" s="995" t="str">
        <f t="shared" si="126"/>
        <v/>
      </c>
      <c r="AU208" s="995" t="str">
        <f t="shared" si="126"/>
        <v/>
      </c>
      <c r="AV208" s="995" t="str">
        <f t="shared" si="126"/>
        <v/>
      </c>
      <c r="AW208" s="995" t="str">
        <f t="shared" si="126"/>
        <v/>
      </c>
      <c r="AX208" s="995" t="str">
        <f t="shared" si="126"/>
        <v/>
      </c>
      <c r="AY208" s="995" t="str">
        <f t="shared" si="126"/>
        <v/>
      </c>
      <c r="AZ208" s="995" t="str">
        <f t="shared" si="126"/>
        <v/>
      </c>
      <c r="BA208" s="995" t="str">
        <f t="shared" si="126"/>
        <v/>
      </c>
      <c r="BB208" s="995" t="str">
        <f t="shared" si="126"/>
        <v/>
      </c>
      <c r="BC208" s="995" t="str">
        <f t="shared" si="126"/>
        <v/>
      </c>
      <c r="BD208" s="995" t="str">
        <f t="shared" si="126"/>
        <v/>
      </c>
      <c r="BE208" s="995" t="str">
        <f t="shared" si="126"/>
        <v/>
      </c>
      <c r="BF208" s="995" t="str">
        <f t="shared" si="126"/>
        <v/>
      </c>
      <c r="BG208" s="995" t="str">
        <f t="shared" si="126"/>
        <v/>
      </c>
      <c r="BH208" s="995" t="str">
        <f t="shared" si="126"/>
        <v/>
      </c>
      <c r="BI208" s="995" t="str">
        <f t="shared" si="126"/>
        <v/>
      </c>
      <c r="BJ208" s="995" t="str">
        <f t="shared" si="126"/>
        <v/>
      </c>
      <c r="BK208" s="995" t="str">
        <f t="shared" si="126"/>
        <v/>
      </c>
      <c r="BL208" s="995" t="str">
        <f t="shared" si="126"/>
        <v/>
      </c>
      <c r="BM208" s="995" t="str">
        <f t="shared" si="126"/>
        <v/>
      </c>
      <c r="BN208" s="995" t="str">
        <f t="shared" si="126"/>
        <v/>
      </c>
      <c r="BO208" s="995" t="str">
        <f t="shared" si="126"/>
        <v/>
      </c>
    </row>
    <row r="209" spans="1:67" ht="12.2" customHeight="1">
      <c r="B209" s="728" t="s">
        <v>558</v>
      </c>
      <c r="C209" s="36" t="s">
        <v>1252</v>
      </c>
      <c r="D209" s="868"/>
      <c r="E209" s="863" t="s">
        <v>430</v>
      </c>
      <c r="F209" s="864"/>
      <c r="G209" s="184" t="str">
        <f>IF(OR(G46="",G65="",G46=0,G65=0),"n. appl.",G46/G65)</f>
        <v>n. appl.</v>
      </c>
      <c r="H209" s="184" t="str">
        <f t="shared" ref="H209:BO209" si="127">IF(OR(H46="",H65="",H46=0,H65=0),"n. appl.",H46/H65)</f>
        <v>n. appl.</v>
      </c>
      <c r="I209" s="184" t="str">
        <f t="shared" si="127"/>
        <v>n. appl.</v>
      </c>
      <c r="J209" s="184" t="str">
        <f t="shared" si="127"/>
        <v>n. appl.</v>
      </c>
      <c r="K209" s="184" t="str">
        <f t="shared" si="127"/>
        <v>n. appl.</v>
      </c>
      <c r="L209" s="184" t="str">
        <f t="shared" si="127"/>
        <v>n. appl.</v>
      </c>
      <c r="M209" s="184" t="str">
        <f t="shared" si="127"/>
        <v>n. appl.</v>
      </c>
      <c r="N209" s="184" t="str">
        <f t="shared" si="127"/>
        <v>n. appl.</v>
      </c>
      <c r="O209" s="184" t="str">
        <f t="shared" si="127"/>
        <v>n. appl.</v>
      </c>
      <c r="P209" s="184" t="str">
        <f t="shared" si="127"/>
        <v>n. appl.</v>
      </c>
      <c r="Q209" s="184" t="str">
        <f t="shared" si="127"/>
        <v>n. appl.</v>
      </c>
      <c r="R209" s="184" t="str">
        <f t="shared" si="127"/>
        <v>n. appl.</v>
      </c>
      <c r="S209" s="184" t="str">
        <f t="shared" si="127"/>
        <v>n. appl.</v>
      </c>
      <c r="T209" s="184" t="str">
        <f t="shared" si="127"/>
        <v>n. appl.</v>
      </c>
      <c r="U209" s="184" t="str">
        <f t="shared" si="127"/>
        <v>n. appl.</v>
      </c>
      <c r="V209" s="184" t="str">
        <f t="shared" si="127"/>
        <v>n. appl.</v>
      </c>
      <c r="W209" s="184" t="str">
        <f t="shared" si="127"/>
        <v>n. appl.</v>
      </c>
      <c r="X209" s="184" t="str">
        <f t="shared" si="127"/>
        <v>n. appl.</v>
      </c>
      <c r="Y209" s="184" t="str">
        <f t="shared" si="127"/>
        <v>n. appl.</v>
      </c>
      <c r="Z209" s="184" t="str">
        <f t="shared" si="127"/>
        <v>n. appl.</v>
      </c>
      <c r="AA209" s="184" t="str">
        <f t="shared" si="127"/>
        <v>n. appl.</v>
      </c>
      <c r="AB209" s="184" t="str">
        <f t="shared" si="127"/>
        <v>n. appl.</v>
      </c>
      <c r="AC209" s="184" t="str">
        <f t="shared" si="127"/>
        <v>n. appl.</v>
      </c>
      <c r="AD209" s="184" t="str">
        <f t="shared" si="127"/>
        <v>n. appl.</v>
      </c>
      <c r="AE209" s="184" t="str">
        <f t="shared" si="127"/>
        <v>n. appl.</v>
      </c>
      <c r="AF209" s="184" t="str">
        <f t="shared" si="127"/>
        <v>n. appl.</v>
      </c>
      <c r="AG209" s="184" t="str">
        <f t="shared" si="127"/>
        <v>n. appl.</v>
      </c>
      <c r="AH209" s="184" t="str">
        <f t="shared" si="127"/>
        <v>n. appl.</v>
      </c>
      <c r="AI209" s="184" t="str">
        <f t="shared" si="127"/>
        <v>n. appl.</v>
      </c>
      <c r="AJ209" s="184" t="str">
        <f t="shared" si="127"/>
        <v>n. appl.</v>
      </c>
      <c r="AK209" s="184" t="str">
        <f t="shared" si="127"/>
        <v>n. appl.</v>
      </c>
      <c r="AL209" s="184" t="str">
        <f t="shared" si="127"/>
        <v>n. appl.</v>
      </c>
      <c r="AM209" s="184" t="str">
        <f t="shared" si="127"/>
        <v>n. appl.</v>
      </c>
      <c r="AN209" s="184" t="str">
        <f t="shared" si="127"/>
        <v>n. appl.</v>
      </c>
      <c r="AO209" s="184" t="str">
        <f t="shared" si="127"/>
        <v>n. appl.</v>
      </c>
      <c r="AP209" s="184" t="str">
        <f t="shared" si="127"/>
        <v>n. appl.</v>
      </c>
      <c r="AQ209" s="184" t="str">
        <f t="shared" si="127"/>
        <v>n. appl.</v>
      </c>
      <c r="AR209" s="184" t="str">
        <f t="shared" si="127"/>
        <v>n. appl.</v>
      </c>
      <c r="AS209" s="184" t="str">
        <f t="shared" si="127"/>
        <v>n. appl.</v>
      </c>
      <c r="AT209" s="184" t="str">
        <f t="shared" si="127"/>
        <v>n. appl.</v>
      </c>
      <c r="AU209" s="184" t="str">
        <f t="shared" si="127"/>
        <v>n. appl.</v>
      </c>
      <c r="AV209" s="184" t="str">
        <f t="shared" si="127"/>
        <v>n. appl.</v>
      </c>
      <c r="AW209" s="184" t="str">
        <f t="shared" si="127"/>
        <v>n. appl.</v>
      </c>
      <c r="AX209" s="184" t="str">
        <f t="shared" si="127"/>
        <v>n. appl.</v>
      </c>
      <c r="AY209" s="184" t="str">
        <f t="shared" si="127"/>
        <v>n. appl.</v>
      </c>
      <c r="AZ209" s="184" t="str">
        <f t="shared" si="127"/>
        <v>n. appl.</v>
      </c>
      <c r="BA209" s="184" t="str">
        <f t="shared" si="127"/>
        <v>n. appl.</v>
      </c>
      <c r="BB209" s="184" t="str">
        <f t="shared" si="127"/>
        <v>n. appl.</v>
      </c>
      <c r="BC209" s="184" t="str">
        <f t="shared" si="127"/>
        <v>n. appl.</v>
      </c>
      <c r="BD209" s="184" t="str">
        <f t="shared" si="127"/>
        <v>n. appl.</v>
      </c>
      <c r="BE209" s="184" t="str">
        <f t="shared" si="127"/>
        <v>n. appl.</v>
      </c>
      <c r="BF209" s="184" t="str">
        <f t="shared" si="127"/>
        <v>n. appl.</v>
      </c>
      <c r="BG209" s="184" t="str">
        <f t="shared" si="127"/>
        <v>n. appl.</v>
      </c>
      <c r="BH209" s="184" t="str">
        <f t="shared" si="127"/>
        <v>n. appl.</v>
      </c>
      <c r="BI209" s="184" t="str">
        <f t="shared" si="127"/>
        <v>n. appl.</v>
      </c>
      <c r="BJ209" s="184" t="str">
        <f t="shared" si="127"/>
        <v>n. appl.</v>
      </c>
      <c r="BK209" s="184" t="str">
        <f t="shared" si="127"/>
        <v>n. appl.</v>
      </c>
      <c r="BL209" s="184" t="str">
        <f t="shared" si="127"/>
        <v>n. appl.</v>
      </c>
      <c r="BM209" s="184" t="str">
        <f t="shared" si="127"/>
        <v>n. appl.</v>
      </c>
      <c r="BN209" s="184" t="str">
        <f t="shared" si="127"/>
        <v>n. appl.</v>
      </c>
      <c r="BO209" s="184" t="str">
        <f t="shared" si="127"/>
        <v>n. appl.</v>
      </c>
    </row>
    <row r="210" spans="1:67" ht="13.5" customHeight="1">
      <c r="A210" s="1201"/>
      <c r="B210" s="772">
        <f>B208+1</f>
        <v>92</v>
      </c>
      <c r="C210" s="43" t="s">
        <v>1254</v>
      </c>
      <c r="D210" s="42"/>
      <c r="E210" s="863" t="s">
        <v>430</v>
      </c>
      <c r="F210" s="864"/>
      <c r="G210" s="995" t="str">
        <f t="shared" ref="G210:AK210" si="128">IF(G66="","",IF(G66=0,"n. appl.",G46/G66))</f>
        <v/>
      </c>
      <c r="H210" s="995" t="str">
        <f t="shared" si="128"/>
        <v/>
      </c>
      <c r="I210" s="995" t="str">
        <f t="shared" si="128"/>
        <v/>
      </c>
      <c r="J210" s="995" t="str">
        <f t="shared" si="128"/>
        <v/>
      </c>
      <c r="K210" s="995" t="str">
        <f t="shared" si="128"/>
        <v/>
      </c>
      <c r="L210" s="995" t="str">
        <f t="shared" si="128"/>
        <v/>
      </c>
      <c r="M210" s="995" t="str">
        <f t="shared" si="128"/>
        <v/>
      </c>
      <c r="N210" s="995" t="str">
        <f t="shared" si="128"/>
        <v/>
      </c>
      <c r="O210" s="995" t="str">
        <f t="shared" si="128"/>
        <v/>
      </c>
      <c r="P210" s="995" t="str">
        <f t="shared" si="128"/>
        <v/>
      </c>
      <c r="Q210" s="995" t="str">
        <f t="shared" si="128"/>
        <v/>
      </c>
      <c r="R210" s="995" t="str">
        <f t="shared" si="128"/>
        <v/>
      </c>
      <c r="S210" s="995" t="str">
        <f t="shared" si="128"/>
        <v/>
      </c>
      <c r="T210" s="995" t="str">
        <f t="shared" si="128"/>
        <v/>
      </c>
      <c r="U210" s="995" t="str">
        <f t="shared" si="128"/>
        <v/>
      </c>
      <c r="V210" s="995" t="str">
        <f t="shared" si="128"/>
        <v/>
      </c>
      <c r="W210" s="995" t="str">
        <f t="shared" si="128"/>
        <v/>
      </c>
      <c r="X210" s="995" t="str">
        <f t="shared" si="128"/>
        <v/>
      </c>
      <c r="Y210" s="995" t="str">
        <f t="shared" si="128"/>
        <v/>
      </c>
      <c r="Z210" s="995" t="str">
        <f t="shared" si="128"/>
        <v/>
      </c>
      <c r="AA210" s="995" t="str">
        <f t="shared" si="128"/>
        <v/>
      </c>
      <c r="AB210" s="995" t="str">
        <f t="shared" si="128"/>
        <v/>
      </c>
      <c r="AC210" s="995" t="str">
        <f t="shared" si="128"/>
        <v/>
      </c>
      <c r="AD210" s="995" t="str">
        <f t="shared" si="128"/>
        <v/>
      </c>
      <c r="AE210" s="995" t="str">
        <f t="shared" si="128"/>
        <v/>
      </c>
      <c r="AF210" s="995" t="str">
        <f t="shared" si="128"/>
        <v/>
      </c>
      <c r="AG210" s="995" t="str">
        <f t="shared" si="128"/>
        <v/>
      </c>
      <c r="AH210" s="995" t="str">
        <f t="shared" si="128"/>
        <v/>
      </c>
      <c r="AI210" s="995" t="str">
        <f t="shared" si="128"/>
        <v/>
      </c>
      <c r="AJ210" s="995" t="str">
        <f t="shared" si="128"/>
        <v/>
      </c>
      <c r="AK210" s="995" t="str">
        <f t="shared" si="128"/>
        <v/>
      </c>
      <c r="AL210" s="995" t="str">
        <f>IF(AL66="","",IF(AL66=0,"n. appl.",AL46/AL66))</f>
        <v/>
      </c>
      <c r="AM210" s="995" t="str">
        <f>IF(AM66="","",IF(AM66=0,"n. appl.",AM46/AM66))</f>
        <v/>
      </c>
      <c r="AN210" s="995" t="str">
        <f>IF(AN66="","",IF(AN66=0,"n. appl.",AN46/AN66))</f>
        <v/>
      </c>
      <c r="AO210" s="995" t="str">
        <f>IF(AO66="","",IF(AO66=0,"n. appl.",AO46/AO66))</f>
        <v/>
      </c>
      <c r="AP210" s="995" t="str">
        <f>IF(AP66="","",IF(AP66=0,"n. appl.",AP46/AP66))</f>
        <v/>
      </c>
      <c r="AQ210" s="995" t="str">
        <f t="shared" ref="AQ210:BO210" si="129">IF(AQ66="","",IF(AQ66=0,"n. appl.",AQ46/AQ66))</f>
        <v/>
      </c>
      <c r="AR210" s="995" t="str">
        <f t="shared" si="129"/>
        <v/>
      </c>
      <c r="AS210" s="995" t="str">
        <f t="shared" si="129"/>
        <v/>
      </c>
      <c r="AT210" s="995" t="str">
        <f t="shared" si="129"/>
        <v/>
      </c>
      <c r="AU210" s="995" t="str">
        <f t="shared" si="129"/>
        <v/>
      </c>
      <c r="AV210" s="995" t="str">
        <f t="shared" si="129"/>
        <v/>
      </c>
      <c r="AW210" s="995" t="str">
        <f t="shared" si="129"/>
        <v/>
      </c>
      <c r="AX210" s="995" t="str">
        <f t="shared" si="129"/>
        <v/>
      </c>
      <c r="AY210" s="995" t="str">
        <f t="shared" si="129"/>
        <v/>
      </c>
      <c r="AZ210" s="995" t="str">
        <f t="shared" si="129"/>
        <v/>
      </c>
      <c r="BA210" s="995" t="str">
        <f t="shared" si="129"/>
        <v/>
      </c>
      <c r="BB210" s="995" t="str">
        <f t="shared" si="129"/>
        <v/>
      </c>
      <c r="BC210" s="995" t="str">
        <f t="shared" si="129"/>
        <v/>
      </c>
      <c r="BD210" s="995" t="str">
        <f t="shared" si="129"/>
        <v/>
      </c>
      <c r="BE210" s="995" t="str">
        <f t="shared" si="129"/>
        <v/>
      </c>
      <c r="BF210" s="995" t="str">
        <f t="shared" si="129"/>
        <v/>
      </c>
      <c r="BG210" s="995" t="str">
        <f t="shared" si="129"/>
        <v/>
      </c>
      <c r="BH210" s="995" t="str">
        <f t="shared" si="129"/>
        <v/>
      </c>
      <c r="BI210" s="995" t="str">
        <f t="shared" si="129"/>
        <v/>
      </c>
      <c r="BJ210" s="995" t="str">
        <f t="shared" si="129"/>
        <v/>
      </c>
      <c r="BK210" s="995" t="str">
        <f t="shared" si="129"/>
        <v/>
      </c>
      <c r="BL210" s="995" t="str">
        <f t="shared" si="129"/>
        <v/>
      </c>
      <c r="BM210" s="995" t="str">
        <f t="shared" si="129"/>
        <v/>
      </c>
      <c r="BN210" s="995" t="str">
        <f t="shared" si="129"/>
        <v/>
      </c>
      <c r="BO210" s="995" t="str">
        <f t="shared" si="129"/>
        <v/>
      </c>
    </row>
    <row r="211" spans="1:67" ht="13.5" customHeight="1">
      <c r="A211" s="1203"/>
      <c r="B211" s="1202"/>
      <c r="C211" s="1204"/>
      <c r="D211" s="1205"/>
      <c r="E211" s="1199"/>
      <c r="F211" s="1199"/>
      <c r="G211" s="996"/>
      <c r="H211" s="996"/>
      <c r="I211" s="996"/>
      <c r="J211" s="996"/>
      <c r="K211" s="996"/>
      <c r="L211" s="996"/>
      <c r="M211" s="996"/>
      <c r="N211" s="996"/>
      <c r="O211" s="996"/>
      <c r="P211" s="996"/>
      <c r="Q211" s="996"/>
      <c r="R211" s="996"/>
      <c r="S211" s="996"/>
      <c r="T211" s="996"/>
      <c r="U211" s="996"/>
      <c r="V211" s="996"/>
      <c r="W211" s="996"/>
      <c r="X211" s="996"/>
      <c r="Y211" s="996"/>
      <c r="Z211" s="996"/>
      <c r="AA211" s="996"/>
      <c r="AB211" s="996"/>
      <c r="AC211" s="996"/>
      <c r="AD211" s="996"/>
      <c r="AE211" s="996"/>
      <c r="AF211" s="996"/>
      <c r="AG211" s="996"/>
      <c r="AH211" s="996"/>
      <c r="AI211" s="996"/>
      <c r="AJ211" s="996"/>
      <c r="AK211" s="996"/>
      <c r="AL211" s="996"/>
      <c r="AM211" s="996"/>
      <c r="AN211" s="996"/>
      <c r="AO211" s="996"/>
      <c r="AP211" s="996"/>
      <c r="AQ211" s="996"/>
      <c r="AR211" s="996"/>
      <c r="AS211" s="996"/>
      <c r="AT211" s="996"/>
      <c r="AU211" s="996"/>
      <c r="AV211" s="996"/>
      <c r="AW211" s="996"/>
      <c r="AX211" s="996"/>
      <c r="AY211" s="996"/>
      <c r="AZ211" s="996"/>
      <c r="BA211" s="996"/>
      <c r="BB211" s="996"/>
      <c r="BC211" s="996"/>
      <c r="BD211" s="996"/>
      <c r="BE211" s="996"/>
      <c r="BF211" s="996"/>
      <c r="BG211" s="996"/>
      <c r="BH211" s="996"/>
      <c r="BI211" s="996"/>
      <c r="BJ211" s="996"/>
      <c r="BK211" s="996"/>
      <c r="BL211" s="996"/>
      <c r="BM211" s="996"/>
      <c r="BN211" s="996"/>
      <c r="BO211" s="996"/>
    </row>
    <row r="212" spans="1:67" ht="13.5" customHeight="1">
      <c r="A212" s="1201"/>
      <c r="B212" s="772">
        <f>B210+1</f>
        <v>93</v>
      </c>
      <c r="C212" s="36" t="s">
        <v>1224</v>
      </c>
      <c r="D212" s="42"/>
      <c r="E212" s="274" t="s">
        <v>1318</v>
      </c>
      <c r="F212" s="288"/>
      <c r="G212" s="678" t="str">
        <f t="shared" ref="G212:AK212" si="130">IF(G40="","",IF(G40=0,"n. appl.",G76*10^6/G40))</f>
        <v/>
      </c>
      <c r="H212" s="678" t="str">
        <f t="shared" si="130"/>
        <v/>
      </c>
      <c r="I212" s="678" t="str">
        <f t="shared" si="130"/>
        <v/>
      </c>
      <c r="J212" s="678" t="str">
        <f t="shared" si="130"/>
        <v/>
      </c>
      <c r="K212" s="678" t="str">
        <f t="shared" si="130"/>
        <v/>
      </c>
      <c r="L212" s="678" t="str">
        <f t="shared" si="130"/>
        <v/>
      </c>
      <c r="M212" s="678" t="str">
        <f t="shared" si="130"/>
        <v/>
      </c>
      <c r="N212" s="678" t="str">
        <f t="shared" si="130"/>
        <v/>
      </c>
      <c r="O212" s="678" t="str">
        <f t="shared" si="130"/>
        <v/>
      </c>
      <c r="P212" s="678" t="str">
        <f t="shared" si="130"/>
        <v/>
      </c>
      <c r="Q212" s="678" t="str">
        <f t="shared" si="130"/>
        <v/>
      </c>
      <c r="R212" s="678" t="str">
        <f t="shared" si="130"/>
        <v/>
      </c>
      <c r="S212" s="678" t="str">
        <f t="shared" si="130"/>
        <v/>
      </c>
      <c r="T212" s="678" t="str">
        <f t="shared" si="130"/>
        <v/>
      </c>
      <c r="U212" s="678" t="str">
        <f t="shared" si="130"/>
        <v/>
      </c>
      <c r="V212" s="678" t="str">
        <f t="shared" si="130"/>
        <v/>
      </c>
      <c r="W212" s="678" t="str">
        <f t="shared" si="130"/>
        <v/>
      </c>
      <c r="X212" s="678" t="str">
        <f t="shared" si="130"/>
        <v/>
      </c>
      <c r="Y212" s="678" t="str">
        <f t="shared" si="130"/>
        <v/>
      </c>
      <c r="Z212" s="678" t="str">
        <f t="shared" si="130"/>
        <v/>
      </c>
      <c r="AA212" s="678" t="str">
        <f t="shared" si="130"/>
        <v/>
      </c>
      <c r="AB212" s="678" t="str">
        <f t="shared" si="130"/>
        <v/>
      </c>
      <c r="AC212" s="678" t="str">
        <f t="shared" si="130"/>
        <v/>
      </c>
      <c r="AD212" s="678" t="str">
        <f t="shared" si="130"/>
        <v/>
      </c>
      <c r="AE212" s="678" t="str">
        <f t="shared" si="130"/>
        <v/>
      </c>
      <c r="AF212" s="678" t="str">
        <f t="shared" si="130"/>
        <v/>
      </c>
      <c r="AG212" s="678" t="str">
        <f t="shared" si="130"/>
        <v/>
      </c>
      <c r="AH212" s="678" t="str">
        <f t="shared" si="130"/>
        <v/>
      </c>
      <c r="AI212" s="678" t="str">
        <f t="shared" si="130"/>
        <v/>
      </c>
      <c r="AJ212" s="678" t="str">
        <f t="shared" si="130"/>
        <v/>
      </c>
      <c r="AK212" s="678" t="str">
        <f t="shared" si="130"/>
        <v/>
      </c>
      <c r="AL212" s="678" t="str">
        <f>IF(AL40="","",IF(AL40=0,"n. appl.",AL76*10^6/AL40))</f>
        <v/>
      </c>
      <c r="AM212" s="678" t="str">
        <f>IF(AM40="","",IF(AM40=0,"n. appl.",AM76*10^6/AM40))</f>
        <v/>
      </c>
      <c r="AN212" s="678" t="str">
        <f>IF(AN40="","",IF(AN40=0,"n. appl.",AN76*10^6/AN40))</f>
        <v/>
      </c>
      <c r="AO212" s="678" t="str">
        <f>IF(AO40="","",IF(AO40=0,"n. appl.",AO76*10^6/AO40))</f>
        <v/>
      </c>
      <c r="AP212" s="678" t="str">
        <f>IF(AP40="","",IF(AP40=0,"n. appl.",AP76*10^6/AP40))</f>
        <v/>
      </c>
      <c r="AQ212" s="678" t="str">
        <f t="shared" ref="AQ212:BO212" si="131">IF(AQ40="","",IF(AQ40=0,"n. appl.",AQ76*10^6/AQ40))</f>
        <v/>
      </c>
      <c r="AR212" s="678" t="str">
        <f t="shared" si="131"/>
        <v/>
      </c>
      <c r="AS212" s="678" t="str">
        <f t="shared" si="131"/>
        <v/>
      </c>
      <c r="AT212" s="678" t="str">
        <f t="shared" si="131"/>
        <v/>
      </c>
      <c r="AU212" s="678" t="str">
        <f t="shared" si="131"/>
        <v/>
      </c>
      <c r="AV212" s="678" t="str">
        <f t="shared" si="131"/>
        <v/>
      </c>
      <c r="AW212" s="678" t="str">
        <f t="shared" si="131"/>
        <v/>
      </c>
      <c r="AX212" s="678" t="str">
        <f t="shared" si="131"/>
        <v/>
      </c>
      <c r="AY212" s="678" t="str">
        <f t="shared" si="131"/>
        <v/>
      </c>
      <c r="AZ212" s="678" t="str">
        <f t="shared" si="131"/>
        <v/>
      </c>
      <c r="BA212" s="678" t="str">
        <f t="shared" si="131"/>
        <v/>
      </c>
      <c r="BB212" s="678" t="str">
        <f t="shared" si="131"/>
        <v/>
      </c>
      <c r="BC212" s="678" t="str">
        <f t="shared" si="131"/>
        <v/>
      </c>
      <c r="BD212" s="678" t="str">
        <f t="shared" si="131"/>
        <v/>
      </c>
      <c r="BE212" s="678" t="str">
        <f t="shared" si="131"/>
        <v/>
      </c>
      <c r="BF212" s="678" t="str">
        <f t="shared" si="131"/>
        <v/>
      </c>
      <c r="BG212" s="678" t="str">
        <f t="shared" si="131"/>
        <v/>
      </c>
      <c r="BH212" s="678" t="str">
        <f t="shared" si="131"/>
        <v/>
      </c>
      <c r="BI212" s="678" t="str">
        <f t="shared" si="131"/>
        <v/>
      </c>
      <c r="BJ212" s="678" t="str">
        <f t="shared" si="131"/>
        <v/>
      </c>
      <c r="BK212" s="678" t="str">
        <f t="shared" si="131"/>
        <v/>
      </c>
      <c r="BL212" s="678" t="str">
        <f t="shared" si="131"/>
        <v/>
      </c>
      <c r="BM212" s="678" t="str">
        <f t="shared" si="131"/>
        <v/>
      </c>
      <c r="BN212" s="678" t="str">
        <f t="shared" si="131"/>
        <v/>
      </c>
      <c r="BO212" s="678" t="str">
        <f t="shared" si="131"/>
        <v/>
      </c>
    </row>
    <row r="213" spans="1:67" ht="13.5" customHeight="1">
      <c r="B213" s="772">
        <f>B212+1</f>
        <v>94</v>
      </c>
      <c r="C213" s="36" t="s">
        <v>863</v>
      </c>
      <c r="D213" s="42"/>
      <c r="E213" s="274" t="s">
        <v>430</v>
      </c>
      <c r="F213" s="288"/>
      <c r="G213" s="679" t="str">
        <f>IF(G$76="","",IF(G$76=0,"n. appl.",G78/G$76))</f>
        <v>n. appl.</v>
      </c>
      <c r="H213" s="679" t="str">
        <f t="shared" ref="H213:BO215" si="132">IF(H$76="","",IF(H$76=0,"n. appl.",H78/H$76))</f>
        <v>n. appl.</v>
      </c>
      <c r="I213" s="679" t="str">
        <f t="shared" si="132"/>
        <v>n. appl.</v>
      </c>
      <c r="J213" s="679" t="str">
        <f t="shared" si="132"/>
        <v>n. appl.</v>
      </c>
      <c r="K213" s="679" t="str">
        <f t="shared" si="132"/>
        <v>n. appl.</v>
      </c>
      <c r="L213" s="679" t="str">
        <f t="shared" si="132"/>
        <v>n. appl.</v>
      </c>
      <c r="M213" s="679" t="str">
        <f t="shared" si="132"/>
        <v>n. appl.</v>
      </c>
      <c r="N213" s="679" t="str">
        <f t="shared" si="132"/>
        <v>n. appl.</v>
      </c>
      <c r="O213" s="679" t="str">
        <f t="shared" si="132"/>
        <v>n. appl.</v>
      </c>
      <c r="P213" s="679" t="str">
        <f t="shared" si="132"/>
        <v>n. appl.</v>
      </c>
      <c r="Q213" s="679" t="str">
        <f t="shared" si="132"/>
        <v>n. appl.</v>
      </c>
      <c r="R213" s="679" t="str">
        <f t="shared" si="132"/>
        <v>n. appl.</v>
      </c>
      <c r="S213" s="679" t="str">
        <f t="shared" si="132"/>
        <v>n. appl.</v>
      </c>
      <c r="T213" s="679" t="str">
        <f t="shared" si="132"/>
        <v>n. appl.</v>
      </c>
      <c r="U213" s="679" t="str">
        <f t="shared" si="132"/>
        <v>n. appl.</v>
      </c>
      <c r="V213" s="679" t="str">
        <f t="shared" si="132"/>
        <v>n. appl.</v>
      </c>
      <c r="W213" s="679" t="str">
        <f t="shared" si="132"/>
        <v>n. appl.</v>
      </c>
      <c r="X213" s="679" t="str">
        <f t="shared" si="132"/>
        <v>n. appl.</v>
      </c>
      <c r="Y213" s="679" t="str">
        <f t="shared" si="132"/>
        <v>n. appl.</v>
      </c>
      <c r="Z213" s="679" t="str">
        <f t="shared" si="132"/>
        <v>n. appl.</v>
      </c>
      <c r="AA213" s="679" t="str">
        <f t="shared" si="132"/>
        <v>n. appl.</v>
      </c>
      <c r="AB213" s="679" t="str">
        <f t="shared" si="132"/>
        <v>n. appl.</v>
      </c>
      <c r="AC213" s="679" t="str">
        <f t="shared" si="132"/>
        <v>n. appl.</v>
      </c>
      <c r="AD213" s="679" t="str">
        <f t="shared" si="132"/>
        <v>n. appl.</v>
      </c>
      <c r="AE213" s="679" t="str">
        <f t="shared" si="132"/>
        <v>n. appl.</v>
      </c>
      <c r="AF213" s="679" t="str">
        <f t="shared" si="132"/>
        <v>n. appl.</v>
      </c>
      <c r="AG213" s="679" t="str">
        <f t="shared" si="132"/>
        <v>n. appl.</v>
      </c>
      <c r="AH213" s="679" t="str">
        <f t="shared" si="132"/>
        <v>n. appl.</v>
      </c>
      <c r="AI213" s="679" t="str">
        <f t="shared" si="132"/>
        <v>n. appl.</v>
      </c>
      <c r="AJ213" s="679" t="str">
        <f t="shared" si="132"/>
        <v>n. appl.</v>
      </c>
      <c r="AK213" s="679" t="str">
        <f t="shared" si="132"/>
        <v>n. appl.</v>
      </c>
      <c r="AL213" s="679" t="str">
        <f t="shared" si="132"/>
        <v>n. appl.</v>
      </c>
      <c r="AM213" s="679" t="str">
        <f t="shared" si="132"/>
        <v>n. appl.</v>
      </c>
      <c r="AN213" s="679" t="str">
        <f t="shared" si="132"/>
        <v>n. appl.</v>
      </c>
      <c r="AO213" s="679" t="str">
        <f t="shared" si="132"/>
        <v>n. appl.</v>
      </c>
      <c r="AP213" s="679" t="str">
        <f t="shared" si="132"/>
        <v>n. appl.</v>
      </c>
      <c r="AQ213" s="679" t="str">
        <f t="shared" si="132"/>
        <v>n. appl.</v>
      </c>
      <c r="AR213" s="679" t="str">
        <f t="shared" si="132"/>
        <v>n. appl.</v>
      </c>
      <c r="AS213" s="679" t="str">
        <f t="shared" si="132"/>
        <v>n. appl.</v>
      </c>
      <c r="AT213" s="679" t="str">
        <f t="shared" si="132"/>
        <v>n. appl.</v>
      </c>
      <c r="AU213" s="679" t="str">
        <f t="shared" si="132"/>
        <v>n. appl.</v>
      </c>
      <c r="AV213" s="679" t="str">
        <f t="shared" si="132"/>
        <v>n. appl.</v>
      </c>
      <c r="AW213" s="679" t="str">
        <f t="shared" si="132"/>
        <v>n. appl.</v>
      </c>
      <c r="AX213" s="679" t="str">
        <f t="shared" si="132"/>
        <v>n. appl.</v>
      </c>
      <c r="AY213" s="679" t="str">
        <f t="shared" si="132"/>
        <v>n. appl.</v>
      </c>
      <c r="AZ213" s="679" t="str">
        <f t="shared" si="132"/>
        <v>n. appl.</v>
      </c>
      <c r="BA213" s="679" t="str">
        <f t="shared" si="132"/>
        <v>n. appl.</v>
      </c>
      <c r="BB213" s="679" t="str">
        <f t="shared" si="132"/>
        <v>n. appl.</v>
      </c>
      <c r="BC213" s="679" t="str">
        <f t="shared" si="132"/>
        <v>n. appl.</v>
      </c>
      <c r="BD213" s="679" t="str">
        <f t="shared" si="132"/>
        <v>n. appl.</v>
      </c>
      <c r="BE213" s="679" t="str">
        <f t="shared" si="132"/>
        <v>n. appl.</v>
      </c>
      <c r="BF213" s="679" t="str">
        <f t="shared" si="132"/>
        <v>n. appl.</v>
      </c>
      <c r="BG213" s="679" t="str">
        <f t="shared" si="132"/>
        <v>n. appl.</v>
      </c>
      <c r="BH213" s="679" t="str">
        <f t="shared" si="132"/>
        <v>n. appl.</v>
      </c>
      <c r="BI213" s="679" t="str">
        <f t="shared" si="132"/>
        <v>n. appl.</v>
      </c>
      <c r="BJ213" s="679" t="str">
        <f t="shared" si="132"/>
        <v>n. appl.</v>
      </c>
      <c r="BK213" s="679" t="str">
        <f t="shared" si="132"/>
        <v>n. appl.</v>
      </c>
      <c r="BL213" s="679" t="str">
        <f t="shared" si="132"/>
        <v>n. appl.</v>
      </c>
      <c r="BM213" s="679" t="str">
        <f t="shared" si="132"/>
        <v>n. appl.</v>
      </c>
      <c r="BN213" s="679" t="str">
        <f t="shared" si="132"/>
        <v>n. appl.</v>
      </c>
      <c r="BO213" s="679" t="str">
        <f t="shared" si="132"/>
        <v>n. appl.</v>
      </c>
    </row>
    <row r="214" spans="1:67" ht="13.5" customHeight="1">
      <c r="B214" s="772">
        <f>B213+1</f>
        <v>95</v>
      </c>
      <c r="C214" s="36" t="s">
        <v>582</v>
      </c>
      <c r="D214" s="42"/>
      <c r="E214" s="274" t="s">
        <v>430</v>
      </c>
      <c r="F214" s="288"/>
      <c r="G214" s="679" t="str">
        <f>IF(G$76="","",IF(G$76=0,"n. appl.",G79/G$76))</f>
        <v>n. appl.</v>
      </c>
      <c r="H214" s="679" t="str">
        <f t="shared" si="132"/>
        <v>n. appl.</v>
      </c>
      <c r="I214" s="679" t="str">
        <f t="shared" si="132"/>
        <v>n. appl.</v>
      </c>
      <c r="J214" s="679" t="str">
        <f t="shared" si="132"/>
        <v>n. appl.</v>
      </c>
      <c r="K214" s="679" t="str">
        <f t="shared" si="132"/>
        <v>n. appl.</v>
      </c>
      <c r="L214" s="679" t="str">
        <f t="shared" si="132"/>
        <v>n. appl.</v>
      </c>
      <c r="M214" s="679" t="str">
        <f t="shared" si="132"/>
        <v>n. appl.</v>
      </c>
      <c r="N214" s="679" t="str">
        <f t="shared" si="132"/>
        <v>n. appl.</v>
      </c>
      <c r="O214" s="679" t="str">
        <f t="shared" si="132"/>
        <v>n. appl.</v>
      </c>
      <c r="P214" s="679" t="str">
        <f t="shared" si="132"/>
        <v>n. appl.</v>
      </c>
      <c r="Q214" s="679" t="str">
        <f t="shared" si="132"/>
        <v>n. appl.</v>
      </c>
      <c r="R214" s="679" t="str">
        <f t="shared" si="132"/>
        <v>n. appl.</v>
      </c>
      <c r="S214" s="679" t="str">
        <f t="shared" si="132"/>
        <v>n. appl.</v>
      </c>
      <c r="T214" s="679" t="str">
        <f t="shared" si="132"/>
        <v>n. appl.</v>
      </c>
      <c r="U214" s="679" t="str">
        <f t="shared" si="132"/>
        <v>n. appl.</v>
      </c>
      <c r="V214" s="679" t="str">
        <f t="shared" si="132"/>
        <v>n. appl.</v>
      </c>
      <c r="W214" s="679" t="str">
        <f t="shared" si="132"/>
        <v>n. appl.</v>
      </c>
      <c r="X214" s="679" t="str">
        <f t="shared" si="132"/>
        <v>n. appl.</v>
      </c>
      <c r="Y214" s="679" t="str">
        <f t="shared" si="132"/>
        <v>n. appl.</v>
      </c>
      <c r="Z214" s="679" t="str">
        <f t="shared" si="132"/>
        <v>n. appl.</v>
      </c>
      <c r="AA214" s="679" t="str">
        <f t="shared" si="132"/>
        <v>n. appl.</v>
      </c>
      <c r="AB214" s="679" t="str">
        <f t="shared" si="132"/>
        <v>n. appl.</v>
      </c>
      <c r="AC214" s="679" t="str">
        <f t="shared" si="132"/>
        <v>n. appl.</v>
      </c>
      <c r="AD214" s="679" t="str">
        <f t="shared" si="132"/>
        <v>n. appl.</v>
      </c>
      <c r="AE214" s="679" t="str">
        <f t="shared" si="132"/>
        <v>n. appl.</v>
      </c>
      <c r="AF214" s="679" t="str">
        <f t="shared" si="132"/>
        <v>n. appl.</v>
      </c>
      <c r="AG214" s="679" t="str">
        <f t="shared" si="132"/>
        <v>n. appl.</v>
      </c>
      <c r="AH214" s="679" t="str">
        <f t="shared" si="132"/>
        <v>n. appl.</v>
      </c>
      <c r="AI214" s="679" t="str">
        <f t="shared" si="132"/>
        <v>n. appl.</v>
      </c>
      <c r="AJ214" s="679" t="str">
        <f t="shared" si="132"/>
        <v>n. appl.</v>
      </c>
      <c r="AK214" s="679" t="str">
        <f t="shared" si="132"/>
        <v>n. appl.</v>
      </c>
      <c r="AL214" s="679" t="str">
        <f t="shared" si="132"/>
        <v>n. appl.</v>
      </c>
      <c r="AM214" s="679" t="str">
        <f t="shared" si="132"/>
        <v>n. appl.</v>
      </c>
      <c r="AN214" s="679" t="str">
        <f t="shared" si="132"/>
        <v>n. appl.</v>
      </c>
      <c r="AO214" s="679" t="str">
        <f t="shared" si="132"/>
        <v>n. appl.</v>
      </c>
      <c r="AP214" s="679" t="str">
        <f t="shared" si="132"/>
        <v>n. appl.</v>
      </c>
      <c r="AQ214" s="679" t="str">
        <f t="shared" si="132"/>
        <v>n. appl.</v>
      </c>
      <c r="AR214" s="679" t="str">
        <f t="shared" si="132"/>
        <v>n. appl.</v>
      </c>
      <c r="AS214" s="679" t="str">
        <f t="shared" si="132"/>
        <v>n. appl.</v>
      </c>
      <c r="AT214" s="679" t="str">
        <f t="shared" si="132"/>
        <v>n. appl.</v>
      </c>
      <c r="AU214" s="679" t="str">
        <f t="shared" si="132"/>
        <v>n. appl.</v>
      </c>
      <c r="AV214" s="679" t="str">
        <f t="shared" si="132"/>
        <v>n. appl.</v>
      </c>
      <c r="AW214" s="679" t="str">
        <f t="shared" si="132"/>
        <v>n. appl.</v>
      </c>
      <c r="AX214" s="679" t="str">
        <f t="shared" si="132"/>
        <v>n. appl.</v>
      </c>
      <c r="AY214" s="679" t="str">
        <f t="shared" si="132"/>
        <v>n. appl.</v>
      </c>
      <c r="AZ214" s="679" t="str">
        <f t="shared" si="132"/>
        <v>n. appl.</v>
      </c>
      <c r="BA214" s="679" t="str">
        <f t="shared" si="132"/>
        <v>n. appl.</v>
      </c>
      <c r="BB214" s="679" t="str">
        <f t="shared" si="132"/>
        <v>n. appl.</v>
      </c>
      <c r="BC214" s="679" t="str">
        <f t="shared" si="132"/>
        <v>n. appl.</v>
      </c>
      <c r="BD214" s="679" t="str">
        <f t="shared" si="132"/>
        <v>n. appl.</v>
      </c>
      <c r="BE214" s="679" t="str">
        <f t="shared" si="132"/>
        <v>n. appl.</v>
      </c>
      <c r="BF214" s="679" t="str">
        <f t="shared" si="132"/>
        <v>n. appl.</v>
      </c>
      <c r="BG214" s="679" t="str">
        <f t="shared" si="132"/>
        <v>n. appl.</v>
      </c>
      <c r="BH214" s="679" t="str">
        <f t="shared" si="132"/>
        <v>n. appl.</v>
      </c>
      <c r="BI214" s="679" t="str">
        <f t="shared" si="132"/>
        <v>n. appl.</v>
      </c>
      <c r="BJ214" s="679" t="str">
        <f t="shared" si="132"/>
        <v>n. appl.</v>
      </c>
      <c r="BK214" s="679" t="str">
        <f t="shared" si="132"/>
        <v>n. appl.</v>
      </c>
      <c r="BL214" s="679" t="str">
        <f t="shared" si="132"/>
        <v>n. appl.</v>
      </c>
      <c r="BM214" s="679" t="str">
        <f t="shared" si="132"/>
        <v>n. appl.</v>
      </c>
      <c r="BN214" s="679" t="str">
        <f t="shared" si="132"/>
        <v>n. appl.</v>
      </c>
      <c r="BO214" s="679" t="str">
        <f t="shared" si="132"/>
        <v>n. appl.</v>
      </c>
    </row>
    <row r="215" spans="1:67" ht="13.5" customHeight="1">
      <c r="A215" s="1201"/>
      <c r="B215" s="728">
        <f>B214+1</f>
        <v>96</v>
      </c>
      <c r="C215" s="36" t="s">
        <v>583</v>
      </c>
      <c r="D215" s="42"/>
      <c r="E215" s="274" t="s">
        <v>430</v>
      </c>
      <c r="F215" s="288"/>
      <c r="G215" s="679" t="str">
        <f>IF(G$76="","",IF(G$76=0,"n. appl.",G80/G$76))</f>
        <v>n. appl.</v>
      </c>
      <c r="H215" s="679" t="str">
        <f t="shared" si="132"/>
        <v>n. appl.</v>
      </c>
      <c r="I215" s="679" t="str">
        <f t="shared" si="132"/>
        <v>n. appl.</v>
      </c>
      <c r="J215" s="679" t="str">
        <f t="shared" si="132"/>
        <v>n. appl.</v>
      </c>
      <c r="K215" s="679" t="str">
        <f t="shared" si="132"/>
        <v>n. appl.</v>
      </c>
      <c r="L215" s="679" t="str">
        <f t="shared" si="132"/>
        <v>n. appl.</v>
      </c>
      <c r="M215" s="679" t="str">
        <f t="shared" si="132"/>
        <v>n. appl.</v>
      </c>
      <c r="N215" s="679" t="str">
        <f t="shared" si="132"/>
        <v>n. appl.</v>
      </c>
      <c r="O215" s="679" t="str">
        <f t="shared" si="132"/>
        <v>n. appl.</v>
      </c>
      <c r="P215" s="679" t="str">
        <f t="shared" si="132"/>
        <v>n. appl.</v>
      </c>
      <c r="Q215" s="679" t="str">
        <f t="shared" si="132"/>
        <v>n. appl.</v>
      </c>
      <c r="R215" s="679" t="str">
        <f t="shared" si="132"/>
        <v>n. appl.</v>
      </c>
      <c r="S215" s="679" t="str">
        <f t="shared" si="132"/>
        <v>n. appl.</v>
      </c>
      <c r="T215" s="679" t="str">
        <f t="shared" si="132"/>
        <v>n. appl.</v>
      </c>
      <c r="U215" s="679" t="str">
        <f t="shared" si="132"/>
        <v>n. appl.</v>
      </c>
      <c r="V215" s="679" t="str">
        <f t="shared" si="132"/>
        <v>n. appl.</v>
      </c>
      <c r="W215" s="679" t="str">
        <f t="shared" si="132"/>
        <v>n. appl.</v>
      </c>
      <c r="X215" s="679" t="str">
        <f t="shared" si="132"/>
        <v>n. appl.</v>
      </c>
      <c r="Y215" s="679" t="str">
        <f t="shared" si="132"/>
        <v>n. appl.</v>
      </c>
      <c r="Z215" s="679" t="str">
        <f t="shared" si="132"/>
        <v>n. appl.</v>
      </c>
      <c r="AA215" s="679" t="str">
        <f t="shared" si="132"/>
        <v>n. appl.</v>
      </c>
      <c r="AB215" s="679" t="str">
        <f t="shared" si="132"/>
        <v>n. appl.</v>
      </c>
      <c r="AC215" s="679" t="str">
        <f t="shared" si="132"/>
        <v>n. appl.</v>
      </c>
      <c r="AD215" s="679" t="str">
        <f t="shared" si="132"/>
        <v>n. appl.</v>
      </c>
      <c r="AE215" s="679" t="str">
        <f t="shared" si="132"/>
        <v>n. appl.</v>
      </c>
      <c r="AF215" s="679" t="str">
        <f t="shared" si="132"/>
        <v>n. appl.</v>
      </c>
      <c r="AG215" s="679" t="str">
        <f t="shared" si="132"/>
        <v>n. appl.</v>
      </c>
      <c r="AH215" s="679" t="str">
        <f t="shared" si="132"/>
        <v>n. appl.</v>
      </c>
      <c r="AI215" s="679" t="str">
        <f t="shared" si="132"/>
        <v>n. appl.</v>
      </c>
      <c r="AJ215" s="679" t="str">
        <f t="shared" si="132"/>
        <v>n. appl.</v>
      </c>
      <c r="AK215" s="679" t="str">
        <f t="shared" si="132"/>
        <v>n. appl.</v>
      </c>
      <c r="AL215" s="679" t="str">
        <f t="shared" si="132"/>
        <v>n. appl.</v>
      </c>
      <c r="AM215" s="679" t="str">
        <f t="shared" si="132"/>
        <v>n. appl.</v>
      </c>
      <c r="AN215" s="679" t="str">
        <f t="shared" si="132"/>
        <v>n. appl.</v>
      </c>
      <c r="AO215" s="679" t="str">
        <f t="shared" si="132"/>
        <v>n. appl.</v>
      </c>
      <c r="AP215" s="679" t="str">
        <f t="shared" si="132"/>
        <v>n. appl.</v>
      </c>
      <c r="AQ215" s="679" t="str">
        <f t="shared" si="132"/>
        <v>n. appl.</v>
      </c>
      <c r="AR215" s="679" t="str">
        <f t="shared" si="132"/>
        <v>n. appl.</v>
      </c>
      <c r="AS215" s="679" t="str">
        <f t="shared" si="132"/>
        <v>n. appl.</v>
      </c>
      <c r="AT215" s="679" t="str">
        <f t="shared" si="132"/>
        <v>n. appl.</v>
      </c>
      <c r="AU215" s="679" t="str">
        <f t="shared" si="132"/>
        <v>n. appl.</v>
      </c>
      <c r="AV215" s="679" t="str">
        <f t="shared" si="132"/>
        <v>n. appl.</v>
      </c>
      <c r="AW215" s="679" t="str">
        <f t="shared" si="132"/>
        <v>n. appl.</v>
      </c>
      <c r="AX215" s="679" t="str">
        <f t="shared" si="132"/>
        <v>n. appl.</v>
      </c>
      <c r="AY215" s="679" t="str">
        <f t="shared" si="132"/>
        <v>n. appl.</v>
      </c>
      <c r="AZ215" s="679" t="str">
        <f t="shared" si="132"/>
        <v>n. appl.</v>
      </c>
      <c r="BA215" s="679" t="str">
        <f t="shared" si="132"/>
        <v>n. appl.</v>
      </c>
      <c r="BB215" s="679" t="str">
        <f t="shared" si="132"/>
        <v>n. appl.</v>
      </c>
      <c r="BC215" s="679" t="str">
        <f t="shared" si="132"/>
        <v>n. appl.</v>
      </c>
      <c r="BD215" s="679" t="str">
        <f t="shared" si="132"/>
        <v>n. appl.</v>
      </c>
      <c r="BE215" s="679" t="str">
        <f t="shared" si="132"/>
        <v>n. appl.</v>
      </c>
      <c r="BF215" s="679" t="str">
        <f t="shared" si="132"/>
        <v>n. appl.</v>
      </c>
      <c r="BG215" s="679" t="str">
        <f t="shared" si="132"/>
        <v>n. appl.</v>
      </c>
      <c r="BH215" s="679" t="str">
        <f t="shared" si="132"/>
        <v>n. appl.</v>
      </c>
      <c r="BI215" s="679" t="str">
        <f t="shared" si="132"/>
        <v>n. appl.</v>
      </c>
      <c r="BJ215" s="679" t="str">
        <f t="shared" si="132"/>
        <v>n. appl.</v>
      </c>
      <c r="BK215" s="679" t="str">
        <f t="shared" si="132"/>
        <v>n. appl.</v>
      </c>
      <c r="BL215" s="679" t="str">
        <f t="shared" si="132"/>
        <v>n. appl.</v>
      </c>
      <c r="BM215" s="679" t="str">
        <f t="shared" si="132"/>
        <v>n. appl.</v>
      </c>
      <c r="BN215" s="679" t="str">
        <f t="shared" si="132"/>
        <v>n. appl.</v>
      </c>
      <c r="BO215" s="679" t="str">
        <f t="shared" si="132"/>
        <v>n. appl.</v>
      </c>
    </row>
    <row r="216" spans="1:67" ht="13.5" customHeight="1">
      <c r="A216" s="784"/>
      <c r="B216" s="728" t="s">
        <v>1222</v>
      </c>
      <c r="C216" s="36" t="s">
        <v>584</v>
      </c>
      <c r="D216" s="42"/>
      <c r="E216" s="274" t="s">
        <v>585</v>
      </c>
      <c r="F216" s="288"/>
      <c r="G216" s="934" t="str">
        <f>IF(G149="","",IF(G149=0,"n. appl.",G149/G76))</f>
        <v>n. appl.</v>
      </c>
      <c r="H216" s="934" t="str">
        <f t="shared" ref="H216:BO216" si="133">IF(H149="","",IF(H149=0,"n. appl.",H149/H76))</f>
        <v>n. appl.</v>
      </c>
      <c r="I216" s="934" t="str">
        <f t="shared" si="133"/>
        <v>n. appl.</v>
      </c>
      <c r="J216" s="934" t="str">
        <f t="shared" si="133"/>
        <v>n. appl.</v>
      </c>
      <c r="K216" s="934" t="str">
        <f t="shared" si="133"/>
        <v>n. appl.</v>
      </c>
      <c r="L216" s="934" t="str">
        <f t="shared" si="133"/>
        <v>n. appl.</v>
      </c>
      <c r="M216" s="934" t="str">
        <f t="shared" si="133"/>
        <v>n. appl.</v>
      </c>
      <c r="N216" s="934" t="str">
        <f t="shared" si="133"/>
        <v>n. appl.</v>
      </c>
      <c r="O216" s="934" t="str">
        <f t="shared" si="133"/>
        <v>n. appl.</v>
      </c>
      <c r="P216" s="934" t="str">
        <f t="shared" si="133"/>
        <v>n. appl.</v>
      </c>
      <c r="Q216" s="934" t="str">
        <f t="shared" si="133"/>
        <v>n. appl.</v>
      </c>
      <c r="R216" s="934" t="str">
        <f t="shared" si="133"/>
        <v>n. appl.</v>
      </c>
      <c r="S216" s="934" t="str">
        <f t="shared" si="133"/>
        <v>n. appl.</v>
      </c>
      <c r="T216" s="934" t="str">
        <f t="shared" si="133"/>
        <v>n. appl.</v>
      </c>
      <c r="U216" s="934" t="str">
        <f t="shared" si="133"/>
        <v>n. appl.</v>
      </c>
      <c r="V216" s="934" t="str">
        <f t="shared" si="133"/>
        <v>n. appl.</v>
      </c>
      <c r="W216" s="934" t="str">
        <f t="shared" si="133"/>
        <v>n. appl.</v>
      </c>
      <c r="X216" s="934" t="str">
        <f t="shared" si="133"/>
        <v>n. appl.</v>
      </c>
      <c r="Y216" s="934" t="str">
        <f t="shared" si="133"/>
        <v>n. appl.</v>
      </c>
      <c r="Z216" s="934" t="str">
        <f t="shared" si="133"/>
        <v>n. appl.</v>
      </c>
      <c r="AA216" s="934" t="str">
        <f t="shared" si="133"/>
        <v>n. appl.</v>
      </c>
      <c r="AB216" s="934" t="str">
        <f t="shared" si="133"/>
        <v>n. appl.</v>
      </c>
      <c r="AC216" s="934" t="str">
        <f t="shared" si="133"/>
        <v>n. appl.</v>
      </c>
      <c r="AD216" s="934" t="str">
        <f t="shared" si="133"/>
        <v>n. appl.</v>
      </c>
      <c r="AE216" s="934" t="str">
        <f t="shared" si="133"/>
        <v>n. appl.</v>
      </c>
      <c r="AF216" s="934" t="str">
        <f t="shared" si="133"/>
        <v>n. appl.</v>
      </c>
      <c r="AG216" s="934" t="str">
        <f t="shared" si="133"/>
        <v>n. appl.</v>
      </c>
      <c r="AH216" s="934" t="str">
        <f t="shared" si="133"/>
        <v>n. appl.</v>
      </c>
      <c r="AI216" s="934" t="str">
        <f t="shared" si="133"/>
        <v>n. appl.</v>
      </c>
      <c r="AJ216" s="934" t="str">
        <f t="shared" si="133"/>
        <v>n. appl.</v>
      </c>
      <c r="AK216" s="934" t="str">
        <f t="shared" si="133"/>
        <v>n. appl.</v>
      </c>
      <c r="AL216" s="934" t="str">
        <f t="shared" si="133"/>
        <v>n. appl.</v>
      </c>
      <c r="AM216" s="934" t="str">
        <f t="shared" si="133"/>
        <v>n. appl.</v>
      </c>
      <c r="AN216" s="934" t="str">
        <f t="shared" si="133"/>
        <v>n. appl.</v>
      </c>
      <c r="AO216" s="934" t="str">
        <f t="shared" si="133"/>
        <v>n. appl.</v>
      </c>
      <c r="AP216" s="934" t="str">
        <f t="shared" si="133"/>
        <v>n. appl.</v>
      </c>
      <c r="AQ216" s="934" t="str">
        <f t="shared" si="133"/>
        <v>n. appl.</v>
      </c>
      <c r="AR216" s="934" t="str">
        <f t="shared" si="133"/>
        <v>n. appl.</v>
      </c>
      <c r="AS216" s="934" t="str">
        <f t="shared" si="133"/>
        <v>n. appl.</v>
      </c>
      <c r="AT216" s="934" t="str">
        <f t="shared" si="133"/>
        <v>n. appl.</v>
      </c>
      <c r="AU216" s="934" t="str">
        <f t="shared" si="133"/>
        <v>n. appl.</v>
      </c>
      <c r="AV216" s="934" t="str">
        <f t="shared" si="133"/>
        <v>n. appl.</v>
      </c>
      <c r="AW216" s="934" t="str">
        <f t="shared" si="133"/>
        <v>n. appl.</v>
      </c>
      <c r="AX216" s="934" t="str">
        <f t="shared" si="133"/>
        <v>n. appl.</v>
      </c>
      <c r="AY216" s="934" t="str">
        <f t="shared" si="133"/>
        <v>n. appl.</v>
      </c>
      <c r="AZ216" s="934" t="str">
        <f t="shared" si="133"/>
        <v>n. appl.</v>
      </c>
      <c r="BA216" s="934" t="str">
        <f t="shared" si="133"/>
        <v>n. appl.</v>
      </c>
      <c r="BB216" s="934" t="str">
        <f t="shared" si="133"/>
        <v>n. appl.</v>
      </c>
      <c r="BC216" s="934" t="str">
        <f t="shared" si="133"/>
        <v>n. appl.</v>
      </c>
      <c r="BD216" s="934" t="str">
        <f t="shared" si="133"/>
        <v>n. appl.</v>
      </c>
      <c r="BE216" s="934" t="str">
        <f t="shared" si="133"/>
        <v>n. appl.</v>
      </c>
      <c r="BF216" s="934" t="str">
        <f t="shared" si="133"/>
        <v>n. appl.</v>
      </c>
      <c r="BG216" s="934" t="str">
        <f t="shared" si="133"/>
        <v>n. appl.</v>
      </c>
      <c r="BH216" s="934" t="str">
        <f t="shared" si="133"/>
        <v>n. appl.</v>
      </c>
      <c r="BI216" s="934" t="str">
        <f t="shared" si="133"/>
        <v>n. appl.</v>
      </c>
      <c r="BJ216" s="934" t="str">
        <f t="shared" si="133"/>
        <v>n. appl.</v>
      </c>
      <c r="BK216" s="934" t="str">
        <f t="shared" si="133"/>
        <v>n. appl.</v>
      </c>
      <c r="BL216" s="934" t="str">
        <f t="shared" si="133"/>
        <v>n. appl.</v>
      </c>
      <c r="BM216" s="934" t="str">
        <f t="shared" si="133"/>
        <v>n. appl.</v>
      </c>
      <c r="BN216" s="934" t="str">
        <f t="shared" si="133"/>
        <v>n. appl.</v>
      </c>
      <c r="BO216" s="934" t="str">
        <f t="shared" si="133"/>
        <v>n. appl.</v>
      </c>
    </row>
    <row r="217" spans="1:67" ht="13.5" customHeight="1">
      <c r="A217" s="784"/>
      <c r="B217" s="728" t="s">
        <v>1191</v>
      </c>
      <c r="C217" s="680" t="s">
        <v>1130</v>
      </c>
      <c r="D217" s="42"/>
      <c r="E217" s="274" t="s">
        <v>430</v>
      </c>
      <c r="F217" s="288"/>
      <c r="G217" s="681" t="str">
        <f t="shared" ref="G217:AK217" si="134">IF(AND(G$76=0,G$502=0,G$506=0,G$508=0,G$513=0,G$520=0,G$522=0,G$525=0,G$532=0,G$534=0),"n. appl.",(G78+G502+(G506*(1-G375))+G508+G513+G525)/(G$76+G$502+G$506+G$508+G$513+G$520+G$522+G$525+G$532+G$534))</f>
        <v>n. appl.</v>
      </c>
      <c r="H217" s="681" t="str">
        <f t="shared" si="134"/>
        <v>n. appl.</v>
      </c>
      <c r="I217" s="681" t="str">
        <f t="shared" si="134"/>
        <v>n. appl.</v>
      </c>
      <c r="J217" s="681" t="str">
        <f t="shared" si="134"/>
        <v>n. appl.</v>
      </c>
      <c r="K217" s="681" t="str">
        <f t="shared" si="134"/>
        <v>n. appl.</v>
      </c>
      <c r="L217" s="681" t="str">
        <f t="shared" si="134"/>
        <v>n. appl.</v>
      </c>
      <c r="M217" s="681" t="str">
        <f t="shared" si="134"/>
        <v>n. appl.</v>
      </c>
      <c r="N217" s="681" t="str">
        <f t="shared" si="134"/>
        <v>n. appl.</v>
      </c>
      <c r="O217" s="681" t="str">
        <f t="shared" si="134"/>
        <v>n. appl.</v>
      </c>
      <c r="P217" s="681" t="str">
        <f t="shared" si="134"/>
        <v>n. appl.</v>
      </c>
      <c r="Q217" s="681" t="str">
        <f t="shared" si="134"/>
        <v>n. appl.</v>
      </c>
      <c r="R217" s="681" t="str">
        <f t="shared" si="134"/>
        <v>n. appl.</v>
      </c>
      <c r="S217" s="681" t="str">
        <f t="shared" si="134"/>
        <v>n. appl.</v>
      </c>
      <c r="T217" s="681" t="str">
        <f t="shared" si="134"/>
        <v>n. appl.</v>
      </c>
      <c r="U217" s="681" t="str">
        <f t="shared" si="134"/>
        <v>n. appl.</v>
      </c>
      <c r="V217" s="681" t="str">
        <f t="shared" si="134"/>
        <v>n. appl.</v>
      </c>
      <c r="W217" s="681" t="str">
        <f t="shared" si="134"/>
        <v>n. appl.</v>
      </c>
      <c r="X217" s="681" t="str">
        <f t="shared" si="134"/>
        <v>n. appl.</v>
      </c>
      <c r="Y217" s="681" t="str">
        <f t="shared" si="134"/>
        <v>n. appl.</v>
      </c>
      <c r="Z217" s="681" t="str">
        <f t="shared" si="134"/>
        <v>n. appl.</v>
      </c>
      <c r="AA217" s="681" t="str">
        <f t="shared" si="134"/>
        <v>n. appl.</v>
      </c>
      <c r="AB217" s="681" t="str">
        <f t="shared" si="134"/>
        <v>n. appl.</v>
      </c>
      <c r="AC217" s="681" t="str">
        <f t="shared" si="134"/>
        <v>n. appl.</v>
      </c>
      <c r="AD217" s="681" t="str">
        <f t="shared" si="134"/>
        <v>n. appl.</v>
      </c>
      <c r="AE217" s="681" t="str">
        <f t="shared" si="134"/>
        <v>n. appl.</v>
      </c>
      <c r="AF217" s="681" t="str">
        <f t="shared" si="134"/>
        <v>n. appl.</v>
      </c>
      <c r="AG217" s="681" t="str">
        <f t="shared" si="134"/>
        <v>n. appl.</v>
      </c>
      <c r="AH217" s="681" t="str">
        <f t="shared" si="134"/>
        <v>n. appl.</v>
      </c>
      <c r="AI217" s="681" t="str">
        <f t="shared" si="134"/>
        <v>n. appl.</v>
      </c>
      <c r="AJ217" s="681" t="str">
        <f t="shared" si="134"/>
        <v>n. appl.</v>
      </c>
      <c r="AK217" s="681" t="str">
        <f t="shared" si="134"/>
        <v>n. appl.</v>
      </c>
      <c r="AL217" s="681" t="str">
        <f>IF(AND(AL$76=0,AL$502=0,AL$506=0,AL$508=0,AL$513=0,AL$520=0,AL$522=0,AL$525=0,AL$532=0,AL$534=0),"n. appl.",(AL78+AL502+(AL506*(1-AL375))+AL508+AL513+AL525)/(AL$76+AL$502+AL$506+AL$508+AL$513+AL$520+AL$522+AL$525+AL$532+AL$534))</f>
        <v>n. appl.</v>
      </c>
      <c r="AM217" s="681" t="str">
        <f>IF(AND(AM$76=0,AM$502=0,AM$506=0,AM$508=0,AM$513=0,AM$520=0,AM$522=0,AM$525=0,AM$532=0,AM$534=0),"n. appl.",(AM78+AM502+(AM506*(1-AM375))+AM508+AM513+AM525)/(AM$76+AM$502+AM$506+AM$508+AM$513+AM$520+AM$522+AM$525+AM$532+AM$534))</f>
        <v>n. appl.</v>
      </c>
      <c r="AN217" s="681" t="str">
        <f>IF(AND(AN$76=0,AN$502=0,AN$506=0,AN$508=0,AN$513=0,AN$520=0,AN$522=0,AN$525=0,AN$532=0,AN$534=0),"n. appl.",(AN78+AN502+(AN506*(1-AN375))+AN508+AN513+AN525)/(AN$76+AN$502+AN$506+AN$508+AN$513+AN$520+AN$522+AN$525+AN$532+AN$534))</f>
        <v>n. appl.</v>
      </c>
      <c r="AO217" s="681" t="str">
        <f>IF(AND(AO$76=0,AO$502=0,AO$506=0,AO$508=0,AO$513=0,AO$520=0,AO$522=0,AO$525=0,AO$532=0,AO$534=0),"n. appl.",(AO78+AO502+(AO506*(1-AO375))+AO508+AO513+AO525)/(AO$76+AO$502+AO$506+AO$508+AO$513+AO$520+AO$522+AO$525+AO$532+AO$534))</f>
        <v>n. appl.</v>
      </c>
      <c r="AP217" s="681" t="str">
        <f>IF(AND(AP$76=0,AP$502=0,AP$506=0,AP$508=0,AP$513=0,AP$520=0,AP$522=0,AP$525=0,AP$532=0,AP$534=0),"n. appl.",(AP78+AP502+(AP506*(1-AP375))+AP508+AP513+AP525)/(AP$76+AP$502+AP$506+AP$508+AP$513+AP$520+AP$522+AP$525+AP$532+AP$534))</f>
        <v>n. appl.</v>
      </c>
      <c r="AQ217" s="681" t="str">
        <f t="shared" ref="AQ217:BO217" si="135">IF(AND(AQ$76=0,AQ$502=0,AQ$506=0,AQ$508=0,AQ$513=0,AQ$520=0,AQ$522=0,AQ$525=0,AQ$532=0,AQ$534=0),"n. appl.",(AQ78+AQ502+(AQ506*(1-AQ375))+AQ508+AQ513+AQ525)/(AQ$76+AQ$502+AQ$506+AQ$508+AQ$513+AQ$520+AQ$522+AQ$525+AQ$532+AQ$534))</f>
        <v>n. appl.</v>
      </c>
      <c r="AR217" s="681" t="str">
        <f t="shared" si="135"/>
        <v>n. appl.</v>
      </c>
      <c r="AS217" s="681" t="str">
        <f t="shared" si="135"/>
        <v>n. appl.</v>
      </c>
      <c r="AT217" s="681" t="str">
        <f t="shared" si="135"/>
        <v>n. appl.</v>
      </c>
      <c r="AU217" s="681" t="str">
        <f t="shared" si="135"/>
        <v>n. appl.</v>
      </c>
      <c r="AV217" s="681" t="str">
        <f t="shared" si="135"/>
        <v>n. appl.</v>
      </c>
      <c r="AW217" s="681" t="str">
        <f t="shared" si="135"/>
        <v>n. appl.</v>
      </c>
      <c r="AX217" s="681" t="str">
        <f t="shared" si="135"/>
        <v>n. appl.</v>
      </c>
      <c r="AY217" s="681" t="str">
        <f t="shared" si="135"/>
        <v>n. appl.</v>
      </c>
      <c r="AZ217" s="681" t="str">
        <f t="shared" si="135"/>
        <v>n. appl.</v>
      </c>
      <c r="BA217" s="681" t="str">
        <f t="shared" si="135"/>
        <v>n. appl.</v>
      </c>
      <c r="BB217" s="681" t="str">
        <f t="shared" si="135"/>
        <v>n. appl.</v>
      </c>
      <c r="BC217" s="681" t="str">
        <f t="shared" si="135"/>
        <v>n. appl.</v>
      </c>
      <c r="BD217" s="681" t="str">
        <f t="shared" si="135"/>
        <v>n. appl.</v>
      </c>
      <c r="BE217" s="681" t="str">
        <f t="shared" si="135"/>
        <v>n. appl.</v>
      </c>
      <c r="BF217" s="681" t="str">
        <f t="shared" si="135"/>
        <v>n. appl.</v>
      </c>
      <c r="BG217" s="681" t="str">
        <f t="shared" si="135"/>
        <v>n. appl.</v>
      </c>
      <c r="BH217" s="681" t="str">
        <f t="shared" si="135"/>
        <v>n. appl.</v>
      </c>
      <c r="BI217" s="681" t="str">
        <f t="shared" si="135"/>
        <v>n. appl.</v>
      </c>
      <c r="BJ217" s="681" t="str">
        <f t="shared" si="135"/>
        <v>n. appl.</v>
      </c>
      <c r="BK217" s="681" t="str">
        <f t="shared" si="135"/>
        <v>n. appl.</v>
      </c>
      <c r="BL217" s="681" t="str">
        <f t="shared" si="135"/>
        <v>n. appl.</v>
      </c>
      <c r="BM217" s="681" t="str">
        <f t="shared" si="135"/>
        <v>n. appl.</v>
      </c>
      <c r="BN217" s="681" t="str">
        <f t="shared" si="135"/>
        <v>n. appl.</v>
      </c>
      <c r="BO217" s="681" t="str">
        <f t="shared" si="135"/>
        <v>n. appl.</v>
      </c>
    </row>
    <row r="218" spans="1:67" ht="13.5" customHeight="1">
      <c r="A218" s="784"/>
      <c r="B218" s="728" t="s">
        <v>1192</v>
      </c>
      <c r="C218" s="682" t="s">
        <v>322</v>
      </c>
      <c r="D218" s="247"/>
      <c r="E218" s="274" t="s">
        <v>430</v>
      </c>
      <c r="F218" s="288"/>
      <c r="G218" s="681" t="str">
        <f t="shared" ref="G218:AK218" si="136">IF(AND(G$76=0,G$502=0,G$506=0,G$508=0,G$513=0,G$520=0,G$522=0,G$525=0,G$532=0,G$534=0),"n. appl.",(G79+G520+G532)/(G$76+G$502+G$506+G$508+G$513+G$520+G$522+G$525+G$532+G$534))</f>
        <v>n. appl.</v>
      </c>
      <c r="H218" s="681" t="str">
        <f t="shared" si="136"/>
        <v>n. appl.</v>
      </c>
      <c r="I218" s="681" t="str">
        <f t="shared" si="136"/>
        <v>n. appl.</v>
      </c>
      <c r="J218" s="681" t="str">
        <f t="shared" si="136"/>
        <v>n. appl.</v>
      </c>
      <c r="K218" s="681" t="str">
        <f t="shared" si="136"/>
        <v>n. appl.</v>
      </c>
      <c r="L218" s="681" t="str">
        <f t="shared" si="136"/>
        <v>n. appl.</v>
      </c>
      <c r="M218" s="681" t="str">
        <f t="shared" si="136"/>
        <v>n. appl.</v>
      </c>
      <c r="N218" s="681" t="str">
        <f t="shared" si="136"/>
        <v>n. appl.</v>
      </c>
      <c r="O218" s="681" t="str">
        <f t="shared" si="136"/>
        <v>n. appl.</v>
      </c>
      <c r="P218" s="681" t="str">
        <f t="shared" si="136"/>
        <v>n. appl.</v>
      </c>
      <c r="Q218" s="681" t="str">
        <f t="shared" si="136"/>
        <v>n. appl.</v>
      </c>
      <c r="R218" s="681" t="str">
        <f t="shared" si="136"/>
        <v>n. appl.</v>
      </c>
      <c r="S218" s="681" t="str">
        <f t="shared" si="136"/>
        <v>n. appl.</v>
      </c>
      <c r="T218" s="681" t="str">
        <f t="shared" si="136"/>
        <v>n. appl.</v>
      </c>
      <c r="U218" s="681" t="str">
        <f t="shared" si="136"/>
        <v>n. appl.</v>
      </c>
      <c r="V218" s="681" t="str">
        <f t="shared" si="136"/>
        <v>n. appl.</v>
      </c>
      <c r="W218" s="681" t="str">
        <f t="shared" si="136"/>
        <v>n. appl.</v>
      </c>
      <c r="X218" s="681" t="str">
        <f t="shared" si="136"/>
        <v>n. appl.</v>
      </c>
      <c r="Y218" s="681" t="str">
        <f t="shared" si="136"/>
        <v>n. appl.</v>
      </c>
      <c r="Z218" s="681" t="str">
        <f t="shared" si="136"/>
        <v>n. appl.</v>
      </c>
      <c r="AA218" s="681" t="str">
        <f t="shared" si="136"/>
        <v>n. appl.</v>
      </c>
      <c r="AB218" s="681" t="str">
        <f t="shared" si="136"/>
        <v>n. appl.</v>
      </c>
      <c r="AC218" s="681" t="str">
        <f t="shared" si="136"/>
        <v>n. appl.</v>
      </c>
      <c r="AD218" s="681" t="str">
        <f t="shared" si="136"/>
        <v>n. appl.</v>
      </c>
      <c r="AE218" s="681" t="str">
        <f t="shared" si="136"/>
        <v>n. appl.</v>
      </c>
      <c r="AF218" s="681" t="str">
        <f t="shared" si="136"/>
        <v>n. appl.</v>
      </c>
      <c r="AG218" s="681" t="str">
        <f t="shared" si="136"/>
        <v>n. appl.</v>
      </c>
      <c r="AH218" s="681" t="str">
        <f t="shared" si="136"/>
        <v>n. appl.</v>
      </c>
      <c r="AI218" s="681" t="str">
        <f t="shared" si="136"/>
        <v>n. appl.</v>
      </c>
      <c r="AJ218" s="681" t="str">
        <f t="shared" si="136"/>
        <v>n. appl.</v>
      </c>
      <c r="AK218" s="681" t="str">
        <f t="shared" si="136"/>
        <v>n. appl.</v>
      </c>
      <c r="AL218" s="681" t="str">
        <f>IF(AND(AL$76=0,AL$502=0,AL$506=0,AL$508=0,AL$513=0,AL$520=0,AL$522=0,AL$525=0,AL$532=0,AL$534=0),"n. appl.",(AL79+AL520+AL532)/(AL$76+AL$502+AL$506+AL$508+AL$513+AL$520+AL$522+AL$525+AL$532+AL$534))</f>
        <v>n. appl.</v>
      </c>
      <c r="AM218" s="681" t="str">
        <f>IF(AND(AM$76=0,AM$502=0,AM$506=0,AM$508=0,AM$513=0,AM$520=0,AM$522=0,AM$525=0,AM$532=0,AM$534=0),"n. appl.",(AM79+AM520+AM532)/(AM$76+AM$502+AM$506+AM$508+AM$513+AM$520+AM$522+AM$525+AM$532+AM$534))</f>
        <v>n. appl.</v>
      </c>
      <c r="AN218" s="681" t="str">
        <f>IF(AND(AN$76=0,AN$502=0,AN$506=0,AN$508=0,AN$513=0,AN$520=0,AN$522=0,AN$525=0,AN$532=0,AN$534=0),"n. appl.",(AN79+AN520+AN532)/(AN$76+AN$502+AN$506+AN$508+AN$513+AN$520+AN$522+AN$525+AN$532+AN$534))</f>
        <v>n. appl.</v>
      </c>
      <c r="AO218" s="681" t="str">
        <f>IF(AND(AO$76=0,AO$502=0,AO$506=0,AO$508=0,AO$513=0,AO$520=0,AO$522=0,AO$525=0,AO$532=0,AO$534=0),"n. appl.",(AO79+AO520+AO532)/(AO$76+AO$502+AO$506+AO$508+AO$513+AO$520+AO$522+AO$525+AO$532+AO$534))</f>
        <v>n. appl.</v>
      </c>
      <c r="AP218" s="681" t="str">
        <f>IF(AND(AP$76=0,AP$502=0,AP$506=0,AP$508=0,AP$513=0,AP$520=0,AP$522=0,AP$525=0,AP$532=0,AP$534=0),"n. appl.",(AP79+AP520+AP532)/(AP$76+AP$502+AP$506+AP$508+AP$513+AP$520+AP$522+AP$525+AP$532+AP$534))</f>
        <v>n. appl.</v>
      </c>
      <c r="AQ218" s="681" t="str">
        <f t="shared" ref="AQ218:BO218" si="137">IF(AND(AQ$76=0,AQ$502=0,AQ$506=0,AQ$508=0,AQ$513=0,AQ$520=0,AQ$522=0,AQ$525=0,AQ$532=0,AQ$534=0),"n. appl.",(AQ79+AQ520+AQ532)/(AQ$76+AQ$502+AQ$506+AQ$508+AQ$513+AQ$520+AQ$522+AQ$525+AQ$532+AQ$534))</f>
        <v>n. appl.</v>
      </c>
      <c r="AR218" s="681" t="str">
        <f t="shared" si="137"/>
        <v>n. appl.</v>
      </c>
      <c r="AS218" s="681" t="str">
        <f t="shared" si="137"/>
        <v>n. appl.</v>
      </c>
      <c r="AT218" s="681" t="str">
        <f t="shared" si="137"/>
        <v>n. appl.</v>
      </c>
      <c r="AU218" s="681" t="str">
        <f t="shared" si="137"/>
        <v>n. appl.</v>
      </c>
      <c r="AV218" s="681" t="str">
        <f t="shared" si="137"/>
        <v>n. appl.</v>
      </c>
      <c r="AW218" s="681" t="str">
        <f t="shared" si="137"/>
        <v>n. appl.</v>
      </c>
      <c r="AX218" s="681" t="str">
        <f t="shared" si="137"/>
        <v>n. appl.</v>
      </c>
      <c r="AY218" s="681" t="str">
        <f t="shared" si="137"/>
        <v>n. appl.</v>
      </c>
      <c r="AZ218" s="681" t="str">
        <f t="shared" si="137"/>
        <v>n. appl.</v>
      </c>
      <c r="BA218" s="681" t="str">
        <f t="shared" si="137"/>
        <v>n. appl.</v>
      </c>
      <c r="BB218" s="681" t="str">
        <f t="shared" si="137"/>
        <v>n. appl.</v>
      </c>
      <c r="BC218" s="681" t="str">
        <f t="shared" si="137"/>
        <v>n. appl.</v>
      </c>
      <c r="BD218" s="681" t="str">
        <f t="shared" si="137"/>
        <v>n. appl.</v>
      </c>
      <c r="BE218" s="681" t="str">
        <f t="shared" si="137"/>
        <v>n. appl.</v>
      </c>
      <c r="BF218" s="681" t="str">
        <f t="shared" si="137"/>
        <v>n. appl.</v>
      </c>
      <c r="BG218" s="681" t="str">
        <f t="shared" si="137"/>
        <v>n. appl.</v>
      </c>
      <c r="BH218" s="681" t="str">
        <f t="shared" si="137"/>
        <v>n. appl.</v>
      </c>
      <c r="BI218" s="681" t="str">
        <f t="shared" si="137"/>
        <v>n. appl.</v>
      </c>
      <c r="BJ218" s="681" t="str">
        <f t="shared" si="137"/>
        <v>n. appl.</v>
      </c>
      <c r="BK218" s="681" t="str">
        <f t="shared" si="137"/>
        <v>n. appl.</v>
      </c>
      <c r="BL218" s="681" t="str">
        <f t="shared" si="137"/>
        <v>n. appl.</v>
      </c>
      <c r="BM218" s="681" t="str">
        <f t="shared" si="137"/>
        <v>n. appl.</v>
      </c>
      <c r="BN218" s="681" t="str">
        <f t="shared" si="137"/>
        <v>n. appl.</v>
      </c>
      <c r="BO218" s="681" t="str">
        <f t="shared" si="137"/>
        <v>n. appl.</v>
      </c>
    </row>
    <row r="219" spans="1:67" ht="13.5" customHeight="1">
      <c r="A219" s="784"/>
      <c r="B219" s="728" t="s">
        <v>1193</v>
      </c>
      <c r="C219" s="682" t="s">
        <v>323</v>
      </c>
      <c r="D219" s="247"/>
      <c r="E219" s="274" t="s">
        <v>430</v>
      </c>
      <c r="F219" s="288"/>
      <c r="G219" s="681" t="str">
        <f t="shared" ref="G219:AK219" si="138">IF(AND(G$76=0,G$502=0,G$506=0,G$508=0,G$513=0,G$520=0,G$522=0,G$525=0,G$532=0,G$534=0),"n. appl.",(G80+(G506*G375)+G522+G534)/(G$76+G$502+G$506+G$508+G$513+G$520+G$522+G$525+G$532+G$534))</f>
        <v>n. appl.</v>
      </c>
      <c r="H219" s="681" t="str">
        <f t="shared" si="138"/>
        <v>n. appl.</v>
      </c>
      <c r="I219" s="681" t="str">
        <f t="shared" si="138"/>
        <v>n. appl.</v>
      </c>
      <c r="J219" s="681" t="str">
        <f t="shared" si="138"/>
        <v>n. appl.</v>
      </c>
      <c r="K219" s="681" t="str">
        <f t="shared" si="138"/>
        <v>n. appl.</v>
      </c>
      <c r="L219" s="681" t="str">
        <f t="shared" si="138"/>
        <v>n. appl.</v>
      </c>
      <c r="M219" s="681" t="str">
        <f t="shared" si="138"/>
        <v>n. appl.</v>
      </c>
      <c r="N219" s="681" t="str">
        <f t="shared" si="138"/>
        <v>n. appl.</v>
      </c>
      <c r="O219" s="681" t="str">
        <f t="shared" si="138"/>
        <v>n. appl.</v>
      </c>
      <c r="P219" s="681" t="str">
        <f t="shared" si="138"/>
        <v>n. appl.</v>
      </c>
      <c r="Q219" s="681" t="str">
        <f t="shared" si="138"/>
        <v>n. appl.</v>
      </c>
      <c r="R219" s="681" t="str">
        <f t="shared" si="138"/>
        <v>n. appl.</v>
      </c>
      <c r="S219" s="681" t="str">
        <f t="shared" si="138"/>
        <v>n. appl.</v>
      </c>
      <c r="T219" s="681" t="str">
        <f t="shared" si="138"/>
        <v>n. appl.</v>
      </c>
      <c r="U219" s="681" t="str">
        <f t="shared" si="138"/>
        <v>n. appl.</v>
      </c>
      <c r="V219" s="681" t="str">
        <f t="shared" si="138"/>
        <v>n. appl.</v>
      </c>
      <c r="W219" s="681" t="str">
        <f t="shared" si="138"/>
        <v>n. appl.</v>
      </c>
      <c r="X219" s="681" t="str">
        <f t="shared" si="138"/>
        <v>n. appl.</v>
      </c>
      <c r="Y219" s="681" t="str">
        <f t="shared" si="138"/>
        <v>n. appl.</v>
      </c>
      <c r="Z219" s="681" t="str">
        <f t="shared" si="138"/>
        <v>n. appl.</v>
      </c>
      <c r="AA219" s="681" t="str">
        <f t="shared" si="138"/>
        <v>n. appl.</v>
      </c>
      <c r="AB219" s="681" t="str">
        <f t="shared" si="138"/>
        <v>n. appl.</v>
      </c>
      <c r="AC219" s="681" t="str">
        <f t="shared" si="138"/>
        <v>n. appl.</v>
      </c>
      <c r="AD219" s="681" t="str">
        <f t="shared" si="138"/>
        <v>n. appl.</v>
      </c>
      <c r="AE219" s="681" t="str">
        <f t="shared" si="138"/>
        <v>n. appl.</v>
      </c>
      <c r="AF219" s="681" t="str">
        <f t="shared" si="138"/>
        <v>n. appl.</v>
      </c>
      <c r="AG219" s="681" t="str">
        <f t="shared" si="138"/>
        <v>n. appl.</v>
      </c>
      <c r="AH219" s="681" t="str">
        <f t="shared" si="138"/>
        <v>n. appl.</v>
      </c>
      <c r="AI219" s="681" t="str">
        <f t="shared" si="138"/>
        <v>n. appl.</v>
      </c>
      <c r="AJ219" s="681" t="str">
        <f t="shared" si="138"/>
        <v>n. appl.</v>
      </c>
      <c r="AK219" s="681" t="str">
        <f t="shared" si="138"/>
        <v>n. appl.</v>
      </c>
      <c r="AL219" s="681" t="str">
        <f>IF(AND(AL$76=0,AL$502=0,AL$506=0,AL$508=0,AL$513=0,AL$520=0,AL$522=0,AL$525=0,AL$532=0,AL$534=0),"n. appl.",(AL80+(AL506*AL375)+AL522+AL534)/(AL$76+AL$502+AL$506+AL$508+AL$513+AL$520+AL$522+AL$525+AL$532+AL$534))</f>
        <v>n. appl.</v>
      </c>
      <c r="AM219" s="681" t="str">
        <f>IF(AND(AM$76=0,AM$502=0,AM$506=0,AM$508=0,AM$513=0,AM$520=0,AM$522=0,AM$525=0,AM$532=0,AM$534=0),"n. appl.",(AM80+(AM506*AM375)+AM522+AM534)/(AM$76+AM$502+AM$506+AM$508+AM$513+AM$520+AM$522+AM$525+AM$532+AM$534))</f>
        <v>n. appl.</v>
      </c>
      <c r="AN219" s="681" t="str">
        <f>IF(AND(AN$76=0,AN$502=0,AN$506=0,AN$508=0,AN$513=0,AN$520=0,AN$522=0,AN$525=0,AN$532=0,AN$534=0),"n. appl.",(AN80+(AN506*AN375)+AN522+AN534)/(AN$76+AN$502+AN$506+AN$508+AN$513+AN$520+AN$522+AN$525+AN$532+AN$534))</f>
        <v>n. appl.</v>
      </c>
      <c r="AO219" s="681" t="str">
        <f>IF(AND(AO$76=0,AO$502=0,AO$506=0,AO$508=0,AO$513=0,AO$520=0,AO$522=0,AO$525=0,AO$532=0,AO$534=0),"n. appl.",(AO80+(AO506*AO375)+AO522+AO534)/(AO$76+AO$502+AO$506+AO$508+AO$513+AO$520+AO$522+AO$525+AO$532+AO$534))</f>
        <v>n. appl.</v>
      </c>
      <c r="AP219" s="681" t="str">
        <f>IF(AND(AP$76=0,AP$502=0,AP$506=0,AP$508=0,AP$513=0,AP$520=0,AP$522=0,AP$525=0,AP$532=0,AP$534=0),"n. appl.",(AP80+(AP506*AP375)+AP522+AP534)/(AP$76+AP$502+AP$506+AP$508+AP$513+AP$520+AP$522+AP$525+AP$532+AP$534))</f>
        <v>n. appl.</v>
      </c>
      <c r="AQ219" s="681" t="str">
        <f t="shared" ref="AQ219:BO219" si="139">IF(AND(AQ$76=0,AQ$502=0,AQ$506=0,AQ$508=0,AQ$513=0,AQ$520=0,AQ$522=0,AQ$525=0,AQ$532=0,AQ$534=0),"n. appl.",(AQ80+(AQ506*AQ375)+AQ522+AQ534)/(AQ$76+AQ$502+AQ$506+AQ$508+AQ$513+AQ$520+AQ$522+AQ$525+AQ$532+AQ$534))</f>
        <v>n. appl.</v>
      </c>
      <c r="AR219" s="681" t="str">
        <f t="shared" si="139"/>
        <v>n. appl.</v>
      </c>
      <c r="AS219" s="681" t="str">
        <f t="shared" si="139"/>
        <v>n. appl.</v>
      </c>
      <c r="AT219" s="681" t="str">
        <f t="shared" si="139"/>
        <v>n. appl.</v>
      </c>
      <c r="AU219" s="681" t="str">
        <f t="shared" si="139"/>
        <v>n. appl.</v>
      </c>
      <c r="AV219" s="681" t="str">
        <f t="shared" si="139"/>
        <v>n. appl.</v>
      </c>
      <c r="AW219" s="681" t="str">
        <f t="shared" si="139"/>
        <v>n. appl.</v>
      </c>
      <c r="AX219" s="681" t="str">
        <f t="shared" si="139"/>
        <v>n. appl.</v>
      </c>
      <c r="AY219" s="681" t="str">
        <f t="shared" si="139"/>
        <v>n. appl.</v>
      </c>
      <c r="AZ219" s="681" t="str">
        <f t="shared" si="139"/>
        <v>n. appl.</v>
      </c>
      <c r="BA219" s="681" t="str">
        <f t="shared" si="139"/>
        <v>n. appl.</v>
      </c>
      <c r="BB219" s="681" t="str">
        <f t="shared" si="139"/>
        <v>n. appl.</v>
      </c>
      <c r="BC219" s="681" t="str">
        <f t="shared" si="139"/>
        <v>n. appl.</v>
      </c>
      <c r="BD219" s="681" t="str">
        <f t="shared" si="139"/>
        <v>n. appl.</v>
      </c>
      <c r="BE219" s="681" t="str">
        <f t="shared" si="139"/>
        <v>n. appl.</v>
      </c>
      <c r="BF219" s="681" t="str">
        <f t="shared" si="139"/>
        <v>n. appl.</v>
      </c>
      <c r="BG219" s="681" t="str">
        <f t="shared" si="139"/>
        <v>n. appl.</v>
      </c>
      <c r="BH219" s="681" t="str">
        <f t="shared" si="139"/>
        <v>n. appl.</v>
      </c>
      <c r="BI219" s="681" t="str">
        <f t="shared" si="139"/>
        <v>n. appl.</v>
      </c>
      <c r="BJ219" s="681" t="str">
        <f t="shared" si="139"/>
        <v>n. appl.</v>
      </c>
      <c r="BK219" s="681" t="str">
        <f t="shared" si="139"/>
        <v>n. appl.</v>
      </c>
      <c r="BL219" s="681" t="str">
        <f t="shared" si="139"/>
        <v>n. appl.</v>
      </c>
      <c r="BM219" s="681" t="str">
        <f t="shared" si="139"/>
        <v>n. appl.</v>
      </c>
      <c r="BN219" s="681" t="str">
        <f t="shared" si="139"/>
        <v>n. appl.</v>
      </c>
      <c r="BO219" s="681" t="str">
        <f t="shared" si="139"/>
        <v>n. appl.</v>
      </c>
    </row>
    <row r="220" spans="1:67" ht="13.5" customHeight="1">
      <c r="A220" s="1203"/>
      <c r="B220" s="1197"/>
      <c r="D220" s="1202"/>
      <c r="E220" s="871"/>
      <c r="F220" s="871"/>
      <c r="G220" s="996"/>
      <c r="H220" s="996"/>
      <c r="I220" s="996"/>
      <c r="J220" s="996"/>
      <c r="K220" s="996"/>
      <c r="L220" s="996"/>
      <c r="M220" s="996"/>
      <c r="N220" s="996"/>
      <c r="O220" s="996"/>
      <c r="P220" s="996"/>
      <c r="Q220" s="996"/>
      <c r="R220" s="996"/>
      <c r="S220" s="996"/>
      <c r="T220" s="996"/>
      <c r="U220" s="996"/>
      <c r="V220" s="996"/>
      <c r="W220" s="996"/>
      <c r="X220" s="996"/>
      <c r="Y220" s="996"/>
      <c r="Z220" s="996"/>
      <c r="AA220" s="996"/>
      <c r="AB220" s="996"/>
      <c r="AC220" s="996"/>
      <c r="AD220" s="996"/>
      <c r="AE220" s="996"/>
      <c r="AF220" s="996"/>
      <c r="AG220" s="996"/>
      <c r="AH220" s="996"/>
      <c r="AI220" s="996"/>
      <c r="AJ220" s="996"/>
      <c r="AK220" s="996"/>
      <c r="AL220" s="996"/>
      <c r="AM220" s="996"/>
      <c r="AN220" s="996"/>
      <c r="AO220" s="996"/>
      <c r="AP220" s="996"/>
      <c r="AQ220" s="996"/>
      <c r="AR220" s="996"/>
      <c r="AS220" s="996"/>
      <c r="AT220" s="996"/>
      <c r="AU220" s="996"/>
      <c r="AV220" s="996"/>
      <c r="AW220" s="996"/>
      <c r="AX220" s="996"/>
      <c r="AY220" s="996"/>
      <c r="AZ220" s="996"/>
      <c r="BA220" s="996"/>
      <c r="BB220" s="996"/>
      <c r="BC220" s="996"/>
      <c r="BD220" s="996"/>
      <c r="BE220" s="996"/>
      <c r="BF220" s="996"/>
      <c r="BG220" s="996"/>
      <c r="BH220" s="996"/>
      <c r="BI220" s="996"/>
      <c r="BJ220" s="996"/>
      <c r="BK220" s="996"/>
      <c r="BL220" s="996"/>
      <c r="BM220" s="996"/>
      <c r="BN220" s="996"/>
      <c r="BO220" s="996"/>
    </row>
    <row r="221" spans="1:67" ht="13.5" customHeight="1">
      <c r="A221" s="1201"/>
      <c r="B221" s="772">
        <f>B215+1</f>
        <v>97</v>
      </c>
      <c r="C221" s="36" t="s">
        <v>1255</v>
      </c>
      <c r="D221" s="42"/>
      <c r="E221" s="863" t="s">
        <v>1256</v>
      </c>
      <c r="F221" s="288"/>
      <c r="G221" s="683" t="str">
        <f>IF(G66="","",IF(G66=0,"n. appl.",G105/G66*1000))</f>
        <v/>
      </c>
      <c r="H221" s="683" t="str">
        <f t="shared" ref="H221:BO221" si="140">IF(H66="","",IF(H66=0,"n. appl.",H105/H66*1000))</f>
        <v/>
      </c>
      <c r="I221" s="683" t="str">
        <f t="shared" si="140"/>
        <v/>
      </c>
      <c r="J221" s="683" t="str">
        <f t="shared" si="140"/>
        <v/>
      </c>
      <c r="K221" s="683" t="str">
        <f t="shared" si="140"/>
        <v/>
      </c>
      <c r="L221" s="683" t="str">
        <f t="shared" si="140"/>
        <v/>
      </c>
      <c r="M221" s="683" t="str">
        <f t="shared" si="140"/>
        <v/>
      </c>
      <c r="N221" s="683" t="str">
        <f t="shared" si="140"/>
        <v/>
      </c>
      <c r="O221" s="683" t="str">
        <f t="shared" si="140"/>
        <v/>
      </c>
      <c r="P221" s="683" t="str">
        <f t="shared" si="140"/>
        <v/>
      </c>
      <c r="Q221" s="683" t="str">
        <f t="shared" si="140"/>
        <v/>
      </c>
      <c r="R221" s="683" t="str">
        <f t="shared" si="140"/>
        <v/>
      </c>
      <c r="S221" s="683" t="str">
        <f t="shared" si="140"/>
        <v/>
      </c>
      <c r="T221" s="683" t="str">
        <f t="shared" si="140"/>
        <v/>
      </c>
      <c r="U221" s="683" t="str">
        <f t="shared" si="140"/>
        <v/>
      </c>
      <c r="V221" s="683" t="str">
        <f t="shared" si="140"/>
        <v/>
      </c>
      <c r="W221" s="683" t="str">
        <f t="shared" si="140"/>
        <v/>
      </c>
      <c r="X221" s="683" t="str">
        <f t="shared" si="140"/>
        <v/>
      </c>
      <c r="Y221" s="683" t="str">
        <f t="shared" si="140"/>
        <v/>
      </c>
      <c r="Z221" s="683" t="str">
        <f t="shared" si="140"/>
        <v/>
      </c>
      <c r="AA221" s="683" t="str">
        <f t="shared" si="140"/>
        <v/>
      </c>
      <c r="AB221" s="683" t="str">
        <f t="shared" si="140"/>
        <v/>
      </c>
      <c r="AC221" s="683" t="str">
        <f t="shared" si="140"/>
        <v/>
      </c>
      <c r="AD221" s="683" t="str">
        <f t="shared" si="140"/>
        <v/>
      </c>
      <c r="AE221" s="683" t="str">
        <f t="shared" si="140"/>
        <v/>
      </c>
      <c r="AF221" s="683" t="str">
        <f t="shared" si="140"/>
        <v/>
      </c>
      <c r="AG221" s="683" t="str">
        <f t="shared" si="140"/>
        <v/>
      </c>
      <c r="AH221" s="683" t="str">
        <f t="shared" si="140"/>
        <v/>
      </c>
      <c r="AI221" s="683" t="str">
        <f t="shared" si="140"/>
        <v/>
      </c>
      <c r="AJ221" s="683" t="str">
        <f t="shared" si="140"/>
        <v/>
      </c>
      <c r="AK221" s="683" t="str">
        <f t="shared" si="140"/>
        <v/>
      </c>
      <c r="AL221" s="683" t="str">
        <f t="shared" si="140"/>
        <v/>
      </c>
      <c r="AM221" s="683" t="str">
        <f t="shared" si="140"/>
        <v/>
      </c>
      <c r="AN221" s="683" t="str">
        <f t="shared" si="140"/>
        <v/>
      </c>
      <c r="AO221" s="683" t="str">
        <f t="shared" si="140"/>
        <v/>
      </c>
      <c r="AP221" s="683" t="str">
        <f t="shared" si="140"/>
        <v/>
      </c>
      <c r="AQ221" s="683" t="str">
        <f t="shared" si="140"/>
        <v/>
      </c>
      <c r="AR221" s="683" t="str">
        <f t="shared" si="140"/>
        <v/>
      </c>
      <c r="AS221" s="683" t="str">
        <f t="shared" si="140"/>
        <v/>
      </c>
      <c r="AT221" s="683" t="str">
        <f t="shared" si="140"/>
        <v/>
      </c>
      <c r="AU221" s="683" t="str">
        <f t="shared" si="140"/>
        <v/>
      </c>
      <c r="AV221" s="683" t="str">
        <f t="shared" si="140"/>
        <v/>
      </c>
      <c r="AW221" s="683" t="str">
        <f t="shared" si="140"/>
        <v/>
      </c>
      <c r="AX221" s="683" t="str">
        <f t="shared" si="140"/>
        <v/>
      </c>
      <c r="AY221" s="683" t="str">
        <f t="shared" si="140"/>
        <v/>
      </c>
      <c r="AZ221" s="683" t="str">
        <f t="shared" si="140"/>
        <v/>
      </c>
      <c r="BA221" s="683" t="str">
        <f t="shared" si="140"/>
        <v/>
      </c>
      <c r="BB221" s="683" t="str">
        <f t="shared" si="140"/>
        <v/>
      </c>
      <c r="BC221" s="683" t="str">
        <f t="shared" si="140"/>
        <v/>
      </c>
      <c r="BD221" s="683" t="str">
        <f t="shared" si="140"/>
        <v/>
      </c>
      <c r="BE221" s="683" t="str">
        <f t="shared" si="140"/>
        <v/>
      </c>
      <c r="BF221" s="683" t="str">
        <f t="shared" si="140"/>
        <v/>
      </c>
      <c r="BG221" s="683" t="str">
        <f t="shared" si="140"/>
        <v/>
      </c>
      <c r="BH221" s="683" t="str">
        <f t="shared" si="140"/>
        <v/>
      </c>
      <c r="BI221" s="683" t="str">
        <f t="shared" si="140"/>
        <v/>
      </c>
      <c r="BJ221" s="683" t="str">
        <f t="shared" si="140"/>
        <v/>
      </c>
      <c r="BK221" s="683" t="str">
        <f t="shared" si="140"/>
        <v/>
      </c>
      <c r="BL221" s="683" t="str">
        <f t="shared" si="140"/>
        <v/>
      </c>
      <c r="BM221" s="683" t="str">
        <f t="shared" si="140"/>
        <v/>
      </c>
      <c r="BN221" s="683" t="str">
        <f t="shared" si="140"/>
        <v/>
      </c>
      <c r="BO221" s="683" t="str">
        <f t="shared" si="140"/>
        <v/>
      </c>
    </row>
    <row r="222" spans="1:67" ht="13.5" customHeight="1">
      <c r="A222" s="1201"/>
      <c r="B222" s="728">
        <v>98</v>
      </c>
      <c r="C222" s="36" t="s">
        <v>1341</v>
      </c>
      <c r="D222" s="42"/>
      <c r="E222" s="274" t="s">
        <v>275</v>
      </c>
      <c r="F222" s="288"/>
      <c r="G222" s="683" t="str">
        <f t="shared" ref="G222:AK222" si="141">IF(G40="","",IF(G40=0,"n. appl.",G104/G40*1000))</f>
        <v/>
      </c>
      <c r="H222" s="683" t="str">
        <f t="shared" si="141"/>
        <v/>
      </c>
      <c r="I222" s="683" t="str">
        <f t="shared" si="141"/>
        <v/>
      </c>
      <c r="J222" s="683" t="str">
        <f t="shared" si="141"/>
        <v/>
      </c>
      <c r="K222" s="683" t="str">
        <f t="shared" si="141"/>
        <v/>
      </c>
      <c r="L222" s="683" t="str">
        <f t="shared" si="141"/>
        <v/>
      </c>
      <c r="M222" s="683" t="str">
        <f t="shared" si="141"/>
        <v/>
      </c>
      <c r="N222" s="683" t="str">
        <f t="shared" si="141"/>
        <v/>
      </c>
      <c r="O222" s="683" t="str">
        <f t="shared" si="141"/>
        <v/>
      </c>
      <c r="P222" s="683" t="str">
        <f t="shared" si="141"/>
        <v/>
      </c>
      <c r="Q222" s="683" t="str">
        <f t="shared" si="141"/>
        <v/>
      </c>
      <c r="R222" s="683" t="str">
        <f t="shared" si="141"/>
        <v/>
      </c>
      <c r="S222" s="683" t="str">
        <f t="shared" si="141"/>
        <v/>
      </c>
      <c r="T222" s="683" t="str">
        <f t="shared" si="141"/>
        <v/>
      </c>
      <c r="U222" s="683" t="str">
        <f t="shared" si="141"/>
        <v/>
      </c>
      <c r="V222" s="683" t="str">
        <f t="shared" si="141"/>
        <v/>
      </c>
      <c r="W222" s="683" t="str">
        <f t="shared" si="141"/>
        <v/>
      </c>
      <c r="X222" s="683" t="str">
        <f t="shared" si="141"/>
        <v/>
      </c>
      <c r="Y222" s="683" t="str">
        <f t="shared" si="141"/>
        <v/>
      </c>
      <c r="Z222" s="683" t="str">
        <f t="shared" si="141"/>
        <v/>
      </c>
      <c r="AA222" s="683" t="str">
        <f t="shared" si="141"/>
        <v/>
      </c>
      <c r="AB222" s="683" t="str">
        <f t="shared" si="141"/>
        <v/>
      </c>
      <c r="AC222" s="683" t="str">
        <f t="shared" si="141"/>
        <v/>
      </c>
      <c r="AD222" s="683" t="str">
        <f t="shared" si="141"/>
        <v/>
      </c>
      <c r="AE222" s="683" t="str">
        <f t="shared" si="141"/>
        <v/>
      </c>
      <c r="AF222" s="683" t="str">
        <f t="shared" si="141"/>
        <v/>
      </c>
      <c r="AG222" s="683" t="str">
        <f t="shared" si="141"/>
        <v/>
      </c>
      <c r="AH222" s="683" t="str">
        <f t="shared" si="141"/>
        <v/>
      </c>
      <c r="AI222" s="683" t="str">
        <f t="shared" si="141"/>
        <v/>
      </c>
      <c r="AJ222" s="683" t="str">
        <f t="shared" si="141"/>
        <v/>
      </c>
      <c r="AK222" s="683" t="str">
        <f t="shared" si="141"/>
        <v/>
      </c>
      <c r="AL222" s="683" t="str">
        <f>IF(AL40="","",IF(AL40=0,"n. appl.",AL104/AL40*1000))</f>
        <v/>
      </c>
      <c r="AM222" s="683" t="str">
        <f>IF(AM40="","",IF(AM40=0,"n. appl.",AM104/AM40*1000))</f>
        <v/>
      </c>
      <c r="AN222" s="683" t="str">
        <f>IF(AN40="","",IF(AN40=0,"n. appl.",AN104/AN40*1000))</f>
        <v/>
      </c>
      <c r="AO222" s="683" t="str">
        <f>IF(AO40="","",IF(AO40=0,"n. appl.",AO104/AO40*1000))</f>
        <v/>
      </c>
      <c r="AP222" s="683" t="str">
        <f>IF(AP40="","",IF(AP40=0,"n. appl.",AP104/AP40*1000))</f>
        <v/>
      </c>
      <c r="AQ222" s="683" t="str">
        <f t="shared" ref="AQ222:BO222" si="142">IF(AQ40="","",IF(AQ40=0,"n. appl.",AQ104/AQ40*1000))</f>
        <v/>
      </c>
      <c r="AR222" s="683" t="str">
        <f t="shared" si="142"/>
        <v/>
      </c>
      <c r="AS222" s="683" t="str">
        <f t="shared" si="142"/>
        <v/>
      </c>
      <c r="AT222" s="683" t="str">
        <f t="shared" si="142"/>
        <v/>
      </c>
      <c r="AU222" s="683" t="str">
        <f t="shared" si="142"/>
        <v/>
      </c>
      <c r="AV222" s="683" t="str">
        <f t="shared" si="142"/>
        <v/>
      </c>
      <c r="AW222" s="683" t="str">
        <f t="shared" si="142"/>
        <v/>
      </c>
      <c r="AX222" s="683" t="str">
        <f t="shared" si="142"/>
        <v/>
      </c>
      <c r="AY222" s="683" t="str">
        <f t="shared" si="142"/>
        <v/>
      </c>
      <c r="AZ222" s="683" t="str">
        <f t="shared" si="142"/>
        <v/>
      </c>
      <c r="BA222" s="683" t="str">
        <f t="shared" si="142"/>
        <v/>
      </c>
      <c r="BB222" s="683" t="str">
        <f t="shared" si="142"/>
        <v/>
      </c>
      <c r="BC222" s="683" t="str">
        <f t="shared" si="142"/>
        <v/>
      </c>
      <c r="BD222" s="683" t="str">
        <f t="shared" si="142"/>
        <v/>
      </c>
      <c r="BE222" s="683" t="str">
        <f t="shared" si="142"/>
        <v/>
      </c>
      <c r="BF222" s="683" t="str">
        <f t="shared" si="142"/>
        <v/>
      </c>
      <c r="BG222" s="683" t="str">
        <f t="shared" si="142"/>
        <v/>
      </c>
      <c r="BH222" s="683" t="str">
        <f t="shared" si="142"/>
        <v/>
      </c>
      <c r="BI222" s="683" t="str">
        <f t="shared" si="142"/>
        <v/>
      </c>
      <c r="BJ222" s="683" t="str">
        <f t="shared" si="142"/>
        <v/>
      </c>
      <c r="BK222" s="683" t="str">
        <f t="shared" si="142"/>
        <v/>
      </c>
      <c r="BL222" s="683" t="str">
        <f t="shared" si="142"/>
        <v/>
      </c>
      <c r="BM222" s="683" t="str">
        <f t="shared" si="142"/>
        <v/>
      </c>
      <c r="BN222" s="683" t="str">
        <f t="shared" si="142"/>
        <v/>
      </c>
      <c r="BO222" s="683" t="str">
        <f t="shared" si="142"/>
        <v/>
      </c>
    </row>
    <row r="223" spans="1:67" ht="13.5" customHeight="1">
      <c r="A223" s="1203"/>
      <c r="B223" s="728" t="s">
        <v>250</v>
      </c>
      <c r="C223" s="36" t="s">
        <v>112</v>
      </c>
      <c r="D223" s="42"/>
      <c r="E223" s="274" t="s">
        <v>113</v>
      </c>
      <c r="F223" s="288"/>
      <c r="G223" s="683" t="str">
        <f>IF(OR(G66="",G66=0),"n. appl.",IF(G222&lt;&gt;"n. appl.",(G222*G210)+(G105-G104)*1000/G66,(G105-G104)*1000/G66))</f>
        <v>n. appl.</v>
      </c>
      <c r="H223" s="683" t="str">
        <f t="shared" ref="H223:BO223" si="143">IF(OR(H66="",H66=0),"n. appl.",IF(H222&lt;&gt;"n. appl.",(H222*H210)+(H105-H104)*1000/H66,(H105-H104)*1000/H66))</f>
        <v>n. appl.</v>
      </c>
      <c r="I223" s="683" t="str">
        <f t="shared" si="143"/>
        <v>n. appl.</v>
      </c>
      <c r="J223" s="683" t="str">
        <f t="shared" si="143"/>
        <v>n. appl.</v>
      </c>
      <c r="K223" s="683" t="str">
        <f t="shared" si="143"/>
        <v>n. appl.</v>
      </c>
      <c r="L223" s="683" t="str">
        <f t="shared" si="143"/>
        <v>n. appl.</v>
      </c>
      <c r="M223" s="683" t="str">
        <f t="shared" si="143"/>
        <v>n. appl.</v>
      </c>
      <c r="N223" s="683" t="str">
        <f t="shared" si="143"/>
        <v>n. appl.</v>
      </c>
      <c r="O223" s="683" t="str">
        <f t="shared" si="143"/>
        <v>n. appl.</v>
      </c>
      <c r="P223" s="683" t="str">
        <f t="shared" si="143"/>
        <v>n. appl.</v>
      </c>
      <c r="Q223" s="683" t="str">
        <f t="shared" si="143"/>
        <v>n. appl.</v>
      </c>
      <c r="R223" s="683" t="str">
        <f t="shared" si="143"/>
        <v>n. appl.</v>
      </c>
      <c r="S223" s="683" t="str">
        <f t="shared" si="143"/>
        <v>n. appl.</v>
      </c>
      <c r="T223" s="683" t="str">
        <f t="shared" si="143"/>
        <v>n. appl.</v>
      </c>
      <c r="U223" s="683" t="str">
        <f t="shared" si="143"/>
        <v>n. appl.</v>
      </c>
      <c r="V223" s="683" t="str">
        <f t="shared" si="143"/>
        <v>n. appl.</v>
      </c>
      <c r="W223" s="683" t="str">
        <f t="shared" si="143"/>
        <v>n. appl.</v>
      </c>
      <c r="X223" s="683" t="str">
        <f t="shared" si="143"/>
        <v>n. appl.</v>
      </c>
      <c r="Y223" s="683" t="str">
        <f t="shared" si="143"/>
        <v>n. appl.</v>
      </c>
      <c r="Z223" s="683" t="str">
        <f t="shared" si="143"/>
        <v>n. appl.</v>
      </c>
      <c r="AA223" s="683" t="str">
        <f t="shared" si="143"/>
        <v>n. appl.</v>
      </c>
      <c r="AB223" s="683" t="str">
        <f t="shared" si="143"/>
        <v>n. appl.</v>
      </c>
      <c r="AC223" s="683" t="str">
        <f t="shared" si="143"/>
        <v>n. appl.</v>
      </c>
      <c r="AD223" s="683" t="str">
        <f t="shared" si="143"/>
        <v>n. appl.</v>
      </c>
      <c r="AE223" s="683" t="str">
        <f t="shared" si="143"/>
        <v>n. appl.</v>
      </c>
      <c r="AF223" s="683" t="str">
        <f t="shared" si="143"/>
        <v>n. appl.</v>
      </c>
      <c r="AG223" s="683" t="str">
        <f t="shared" si="143"/>
        <v>n. appl.</v>
      </c>
      <c r="AH223" s="683" t="str">
        <f t="shared" si="143"/>
        <v>n. appl.</v>
      </c>
      <c r="AI223" s="683" t="str">
        <f t="shared" si="143"/>
        <v>n. appl.</v>
      </c>
      <c r="AJ223" s="683" t="str">
        <f t="shared" si="143"/>
        <v>n. appl.</v>
      </c>
      <c r="AK223" s="683" t="str">
        <f t="shared" si="143"/>
        <v>n. appl.</v>
      </c>
      <c r="AL223" s="683" t="str">
        <f t="shared" si="143"/>
        <v>n. appl.</v>
      </c>
      <c r="AM223" s="683" t="str">
        <f t="shared" si="143"/>
        <v>n. appl.</v>
      </c>
      <c r="AN223" s="683" t="str">
        <f t="shared" si="143"/>
        <v>n. appl.</v>
      </c>
      <c r="AO223" s="683" t="str">
        <f t="shared" si="143"/>
        <v>n. appl.</v>
      </c>
      <c r="AP223" s="683" t="str">
        <f t="shared" si="143"/>
        <v>n. appl.</v>
      </c>
      <c r="AQ223" s="683" t="str">
        <f t="shared" si="143"/>
        <v>n. appl.</v>
      </c>
      <c r="AR223" s="683" t="str">
        <f t="shared" si="143"/>
        <v>n. appl.</v>
      </c>
      <c r="AS223" s="683" t="str">
        <f t="shared" si="143"/>
        <v>n. appl.</v>
      </c>
      <c r="AT223" s="683" t="str">
        <f t="shared" si="143"/>
        <v>n. appl.</v>
      </c>
      <c r="AU223" s="683" t="str">
        <f t="shared" si="143"/>
        <v>n. appl.</v>
      </c>
      <c r="AV223" s="683" t="str">
        <f t="shared" si="143"/>
        <v>n. appl.</v>
      </c>
      <c r="AW223" s="683" t="str">
        <f t="shared" si="143"/>
        <v>n. appl.</v>
      </c>
      <c r="AX223" s="683" t="str">
        <f t="shared" si="143"/>
        <v>n. appl.</v>
      </c>
      <c r="AY223" s="683" t="str">
        <f t="shared" si="143"/>
        <v>n. appl.</v>
      </c>
      <c r="AZ223" s="683" t="str">
        <f t="shared" si="143"/>
        <v>n. appl.</v>
      </c>
      <c r="BA223" s="683" t="str">
        <f t="shared" si="143"/>
        <v>n. appl.</v>
      </c>
      <c r="BB223" s="683" t="str">
        <f t="shared" si="143"/>
        <v>n. appl.</v>
      </c>
      <c r="BC223" s="683" t="str">
        <f t="shared" si="143"/>
        <v>n. appl.</v>
      </c>
      <c r="BD223" s="683" t="str">
        <f t="shared" si="143"/>
        <v>n. appl.</v>
      </c>
      <c r="BE223" s="683" t="str">
        <f t="shared" si="143"/>
        <v>n. appl.</v>
      </c>
      <c r="BF223" s="683" t="str">
        <f t="shared" si="143"/>
        <v>n. appl.</v>
      </c>
      <c r="BG223" s="683" t="str">
        <f t="shared" si="143"/>
        <v>n. appl.</v>
      </c>
      <c r="BH223" s="683" t="str">
        <f t="shared" si="143"/>
        <v>n. appl.</v>
      </c>
      <c r="BI223" s="683" t="str">
        <f t="shared" si="143"/>
        <v>n. appl.</v>
      </c>
      <c r="BJ223" s="683" t="str">
        <f t="shared" si="143"/>
        <v>n. appl.</v>
      </c>
      <c r="BK223" s="683" t="str">
        <f t="shared" si="143"/>
        <v>n. appl.</v>
      </c>
      <c r="BL223" s="683" t="str">
        <f t="shared" si="143"/>
        <v>n. appl.</v>
      </c>
      <c r="BM223" s="683" t="str">
        <f t="shared" si="143"/>
        <v>n. appl.</v>
      </c>
      <c r="BN223" s="683" t="str">
        <f t="shared" si="143"/>
        <v>n. appl.</v>
      </c>
      <c r="BO223" s="683" t="str">
        <f t="shared" si="143"/>
        <v>n. appl.</v>
      </c>
    </row>
    <row r="224" spans="1:67" ht="13.5" customHeight="1">
      <c r="A224" s="1203"/>
      <c r="B224" s="728" t="s">
        <v>1284</v>
      </c>
      <c r="C224" s="36" t="s">
        <v>1285</v>
      </c>
      <c r="D224" s="42"/>
      <c r="E224" s="274" t="s">
        <v>294</v>
      </c>
      <c r="F224" s="288"/>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0"/>
      <c r="AK224" s="1060"/>
      <c r="AL224" s="1060"/>
      <c r="AM224" s="1060"/>
      <c r="AN224" s="1060"/>
      <c r="AO224" s="1060"/>
      <c r="AP224" s="1060"/>
      <c r="AQ224" s="1060"/>
      <c r="AR224" s="1060"/>
      <c r="AS224" s="1060"/>
      <c r="AT224" s="1060"/>
      <c r="AU224" s="1060"/>
      <c r="AV224" s="1060"/>
      <c r="AW224" s="1060"/>
      <c r="AX224" s="1060"/>
      <c r="AY224" s="1060"/>
      <c r="AZ224" s="1060"/>
      <c r="BA224" s="1060"/>
      <c r="BB224" s="1060"/>
      <c r="BC224" s="1060"/>
      <c r="BD224" s="1060"/>
      <c r="BE224" s="1060"/>
      <c r="BF224" s="1060"/>
      <c r="BG224" s="1060"/>
      <c r="BH224" s="1060"/>
      <c r="BI224" s="1060"/>
      <c r="BJ224" s="1060"/>
      <c r="BK224" s="1060"/>
      <c r="BL224" s="1060"/>
      <c r="BM224" s="1060"/>
      <c r="BN224" s="1060"/>
      <c r="BO224" s="1060"/>
    </row>
    <row r="225" spans="1:67" ht="13.5" customHeight="1">
      <c r="A225" s="1203"/>
      <c r="B225" s="728" t="s">
        <v>1283</v>
      </c>
      <c r="C225" s="36" t="s">
        <v>822</v>
      </c>
      <c r="D225" s="42"/>
      <c r="E225" s="274" t="s">
        <v>1318</v>
      </c>
      <c r="F225" s="288"/>
      <c r="G225" s="683" t="str">
        <f t="shared" ref="G225:BO225" si="144">IF(G224&lt;&gt;"",G222*G224+G212,"")</f>
        <v/>
      </c>
      <c r="H225" s="683" t="str">
        <f t="shared" si="144"/>
        <v/>
      </c>
      <c r="I225" s="683" t="str">
        <f t="shared" si="144"/>
        <v/>
      </c>
      <c r="J225" s="683" t="str">
        <f t="shared" si="144"/>
        <v/>
      </c>
      <c r="K225" s="683" t="str">
        <f t="shared" si="144"/>
        <v/>
      </c>
      <c r="L225" s="683" t="str">
        <f t="shared" si="144"/>
        <v/>
      </c>
      <c r="M225" s="683" t="str">
        <f t="shared" si="144"/>
        <v/>
      </c>
      <c r="N225" s="683" t="str">
        <f t="shared" si="144"/>
        <v/>
      </c>
      <c r="O225" s="683" t="str">
        <f t="shared" si="144"/>
        <v/>
      </c>
      <c r="P225" s="683" t="str">
        <f t="shared" si="144"/>
        <v/>
      </c>
      <c r="Q225" s="683" t="str">
        <f t="shared" si="144"/>
        <v/>
      </c>
      <c r="R225" s="683" t="str">
        <f t="shared" si="144"/>
        <v/>
      </c>
      <c r="S225" s="683" t="str">
        <f t="shared" si="144"/>
        <v/>
      </c>
      <c r="T225" s="683" t="str">
        <f t="shared" si="144"/>
        <v/>
      </c>
      <c r="U225" s="683" t="str">
        <f t="shared" si="144"/>
        <v/>
      </c>
      <c r="V225" s="683" t="str">
        <f t="shared" si="144"/>
        <v/>
      </c>
      <c r="W225" s="683" t="str">
        <f t="shared" si="144"/>
        <v/>
      </c>
      <c r="X225" s="683" t="str">
        <f t="shared" si="144"/>
        <v/>
      </c>
      <c r="Y225" s="683" t="str">
        <f t="shared" si="144"/>
        <v/>
      </c>
      <c r="Z225" s="683" t="str">
        <f t="shared" si="144"/>
        <v/>
      </c>
      <c r="AA225" s="683" t="str">
        <f t="shared" si="144"/>
        <v/>
      </c>
      <c r="AB225" s="683" t="str">
        <f t="shared" si="144"/>
        <v/>
      </c>
      <c r="AC225" s="683" t="str">
        <f t="shared" si="144"/>
        <v/>
      </c>
      <c r="AD225" s="683" t="str">
        <f t="shared" si="144"/>
        <v/>
      </c>
      <c r="AE225" s="683" t="str">
        <f t="shared" si="144"/>
        <v/>
      </c>
      <c r="AF225" s="683" t="str">
        <f t="shared" si="144"/>
        <v/>
      </c>
      <c r="AG225" s="683" t="str">
        <f t="shared" si="144"/>
        <v/>
      </c>
      <c r="AH225" s="683" t="str">
        <f t="shared" si="144"/>
        <v/>
      </c>
      <c r="AI225" s="683" t="str">
        <f t="shared" si="144"/>
        <v/>
      </c>
      <c r="AJ225" s="683" t="str">
        <f t="shared" si="144"/>
        <v/>
      </c>
      <c r="AK225" s="683" t="str">
        <f t="shared" si="144"/>
        <v/>
      </c>
      <c r="AL225" s="683" t="str">
        <f t="shared" si="144"/>
        <v/>
      </c>
      <c r="AM225" s="683" t="str">
        <f t="shared" si="144"/>
        <v/>
      </c>
      <c r="AN225" s="683" t="str">
        <f t="shared" si="144"/>
        <v/>
      </c>
      <c r="AO225" s="683" t="str">
        <f t="shared" si="144"/>
        <v/>
      </c>
      <c r="AP225" s="683" t="str">
        <f t="shared" si="144"/>
        <v/>
      </c>
      <c r="AQ225" s="683" t="str">
        <f t="shared" si="144"/>
        <v/>
      </c>
      <c r="AR225" s="683" t="str">
        <f t="shared" si="144"/>
        <v/>
      </c>
      <c r="AS225" s="683" t="str">
        <f t="shared" si="144"/>
        <v/>
      </c>
      <c r="AT225" s="683" t="str">
        <f t="shared" si="144"/>
        <v/>
      </c>
      <c r="AU225" s="683" t="str">
        <f t="shared" si="144"/>
        <v/>
      </c>
      <c r="AV225" s="683" t="str">
        <f t="shared" si="144"/>
        <v/>
      </c>
      <c r="AW225" s="683" t="str">
        <f t="shared" si="144"/>
        <v/>
      </c>
      <c r="AX225" s="683" t="str">
        <f t="shared" si="144"/>
        <v/>
      </c>
      <c r="AY225" s="683" t="str">
        <f t="shared" si="144"/>
        <v/>
      </c>
      <c r="AZ225" s="683" t="str">
        <f t="shared" si="144"/>
        <v/>
      </c>
      <c r="BA225" s="683" t="str">
        <f t="shared" si="144"/>
        <v/>
      </c>
      <c r="BB225" s="683" t="str">
        <f t="shared" si="144"/>
        <v/>
      </c>
      <c r="BC225" s="683" t="str">
        <f t="shared" si="144"/>
        <v/>
      </c>
      <c r="BD225" s="683" t="str">
        <f t="shared" si="144"/>
        <v/>
      </c>
      <c r="BE225" s="683" t="str">
        <f t="shared" si="144"/>
        <v/>
      </c>
      <c r="BF225" s="683" t="str">
        <f t="shared" si="144"/>
        <v/>
      </c>
      <c r="BG225" s="683" t="str">
        <f t="shared" si="144"/>
        <v/>
      </c>
      <c r="BH225" s="683" t="str">
        <f t="shared" si="144"/>
        <v/>
      </c>
      <c r="BI225" s="683" t="str">
        <f t="shared" si="144"/>
        <v/>
      </c>
      <c r="BJ225" s="683" t="str">
        <f t="shared" si="144"/>
        <v/>
      </c>
      <c r="BK225" s="683" t="str">
        <f t="shared" si="144"/>
        <v/>
      </c>
      <c r="BL225" s="683" t="str">
        <f t="shared" si="144"/>
        <v/>
      </c>
      <c r="BM225" s="683" t="str">
        <f t="shared" si="144"/>
        <v/>
      </c>
      <c r="BN225" s="683" t="str">
        <f t="shared" si="144"/>
        <v/>
      </c>
      <c r="BO225" s="683" t="str">
        <f t="shared" si="144"/>
        <v/>
      </c>
    </row>
    <row r="226" spans="1:67" ht="13.5" thickBot="1">
      <c r="G226" s="856"/>
      <c r="H226" s="856"/>
      <c r="I226" s="856"/>
      <c r="J226" s="856"/>
      <c r="K226" s="856"/>
      <c r="L226" s="856"/>
      <c r="M226" s="856"/>
      <c r="N226" s="856"/>
      <c r="O226" s="856"/>
      <c r="P226" s="856"/>
      <c r="Q226" s="856"/>
      <c r="R226" s="856"/>
      <c r="S226" s="856"/>
      <c r="T226" s="856"/>
      <c r="U226" s="856"/>
      <c r="V226" s="856"/>
      <c r="W226" s="856"/>
      <c r="X226" s="856"/>
      <c r="Y226" s="856"/>
      <c r="Z226" s="856"/>
      <c r="AA226" s="856"/>
      <c r="AB226" s="856"/>
      <c r="AC226" s="856"/>
      <c r="AD226" s="856"/>
      <c r="AE226" s="856"/>
      <c r="AF226" s="856"/>
      <c r="AG226" s="856"/>
      <c r="AH226" s="856"/>
      <c r="AI226" s="856"/>
      <c r="AJ226" s="856"/>
      <c r="AK226" s="856"/>
      <c r="AL226" s="856"/>
      <c r="AM226" s="856"/>
      <c r="AN226" s="856"/>
      <c r="AO226" s="856"/>
      <c r="AP226" s="856"/>
      <c r="AQ226" s="856"/>
      <c r="AR226" s="856"/>
      <c r="AS226" s="856"/>
      <c r="AT226" s="856"/>
      <c r="AU226" s="856"/>
      <c r="AV226" s="856"/>
      <c r="AW226" s="856"/>
      <c r="AX226" s="856"/>
      <c r="AY226" s="856"/>
      <c r="AZ226" s="856"/>
      <c r="BA226" s="856"/>
      <c r="BB226" s="856"/>
      <c r="BC226" s="856"/>
      <c r="BD226" s="856"/>
      <c r="BE226" s="856"/>
      <c r="BF226" s="856"/>
      <c r="BG226" s="856"/>
      <c r="BH226" s="856"/>
      <c r="BI226" s="856"/>
      <c r="BJ226" s="856"/>
      <c r="BK226" s="856"/>
      <c r="BL226" s="856"/>
      <c r="BM226" s="856"/>
      <c r="BN226" s="856"/>
      <c r="BO226" s="856"/>
    </row>
    <row r="227" spans="1:67" s="1203" customFormat="1" ht="13.5" thickBot="1">
      <c r="A227" s="12" t="s">
        <v>298</v>
      </c>
      <c r="B227" s="765"/>
      <c r="C227" s="765"/>
      <c r="D227" s="765"/>
      <c r="E227" s="779"/>
      <c r="F227" s="779"/>
      <c r="G227" s="997"/>
      <c r="H227" s="997"/>
      <c r="I227" s="997"/>
      <c r="J227" s="997"/>
      <c r="K227" s="997"/>
      <c r="L227" s="997"/>
      <c r="M227" s="997"/>
      <c r="N227" s="997"/>
      <c r="O227" s="997"/>
      <c r="P227" s="997"/>
      <c r="Q227" s="997"/>
      <c r="R227" s="997"/>
      <c r="S227" s="997"/>
      <c r="T227" s="997"/>
      <c r="U227" s="997"/>
      <c r="V227" s="997"/>
      <c r="W227" s="997"/>
      <c r="X227" s="997"/>
      <c r="Y227" s="997"/>
      <c r="Z227" s="997"/>
      <c r="AA227" s="997"/>
      <c r="AB227" s="997"/>
      <c r="AC227" s="997"/>
      <c r="AD227" s="997"/>
      <c r="AE227" s="997"/>
      <c r="AF227" s="997"/>
      <c r="AG227" s="997"/>
      <c r="AH227" s="997"/>
      <c r="AI227" s="997"/>
      <c r="AJ227" s="997"/>
      <c r="AK227" s="997"/>
      <c r="AL227" s="997"/>
      <c r="AM227" s="997"/>
      <c r="AN227" s="997"/>
      <c r="AO227" s="997"/>
      <c r="AP227" s="998"/>
      <c r="AQ227" s="998"/>
      <c r="AR227" s="998"/>
      <c r="AS227" s="998"/>
      <c r="AT227" s="998"/>
      <c r="AU227" s="998"/>
      <c r="AV227" s="998"/>
      <c r="AW227" s="998"/>
      <c r="AX227" s="998"/>
      <c r="AY227" s="998"/>
      <c r="AZ227" s="998"/>
      <c r="BA227" s="998"/>
      <c r="BB227" s="998"/>
      <c r="BC227" s="998"/>
      <c r="BD227" s="998"/>
      <c r="BE227" s="998"/>
      <c r="BF227" s="998"/>
      <c r="BG227" s="998"/>
      <c r="BH227" s="998"/>
      <c r="BI227" s="998"/>
      <c r="BJ227" s="998"/>
      <c r="BK227" s="998"/>
      <c r="BL227" s="998"/>
      <c r="BM227" s="998"/>
      <c r="BN227" s="998"/>
      <c r="BO227" s="998"/>
    </row>
    <row r="228" spans="1:67">
      <c r="G228" s="856"/>
      <c r="H228" s="856"/>
      <c r="I228" s="856"/>
      <c r="J228" s="856"/>
      <c r="K228" s="856"/>
      <c r="L228" s="856"/>
      <c r="M228" s="856"/>
      <c r="N228" s="856"/>
      <c r="O228" s="856"/>
      <c r="P228" s="856"/>
      <c r="Q228" s="856"/>
      <c r="R228" s="856"/>
      <c r="S228" s="856"/>
      <c r="T228" s="856"/>
      <c r="U228" s="856"/>
      <c r="V228" s="856"/>
      <c r="W228" s="856"/>
      <c r="X228" s="856"/>
      <c r="Y228" s="856"/>
      <c r="Z228" s="856"/>
      <c r="AA228" s="856"/>
      <c r="AB228" s="856"/>
      <c r="AC228" s="856"/>
      <c r="AD228" s="856"/>
      <c r="AE228" s="856"/>
      <c r="AF228" s="856"/>
      <c r="AG228" s="856"/>
      <c r="AH228" s="856"/>
      <c r="AI228" s="856"/>
      <c r="AJ228" s="856"/>
      <c r="AK228" s="856"/>
      <c r="AL228" s="856"/>
      <c r="AM228" s="856"/>
      <c r="AN228" s="856"/>
      <c r="AO228" s="856"/>
      <c r="AP228" s="856"/>
      <c r="AQ228" s="856"/>
      <c r="AR228" s="856"/>
      <c r="AS228" s="856"/>
      <c r="AT228" s="856"/>
      <c r="AU228" s="856"/>
      <c r="AV228" s="856"/>
      <c r="AW228" s="856"/>
      <c r="AX228" s="856"/>
      <c r="AY228" s="856"/>
      <c r="AZ228" s="856"/>
      <c r="BA228" s="856"/>
      <c r="BB228" s="856"/>
      <c r="BC228" s="856"/>
      <c r="BD228" s="856"/>
      <c r="BE228" s="856"/>
      <c r="BF228" s="856"/>
      <c r="BG228" s="856"/>
      <c r="BH228" s="856"/>
      <c r="BI228" s="856"/>
      <c r="BJ228" s="856"/>
      <c r="BK228" s="856"/>
      <c r="BL228" s="856"/>
      <c r="BM228" s="856"/>
      <c r="BN228" s="856"/>
      <c r="BO228" s="856"/>
    </row>
    <row r="229" spans="1:67" s="784" customFormat="1" ht="13.5" hidden="1" outlineLevel="1" thickBot="1">
      <c r="A229" s="1200"/>
      <c r="B229" s="17" t="s">
        <v>857</v>
      </c>
      <c r="C229" s="781"/>
      <c r="D229" s="781"/>
      <c r="E229" s="791"/>
      <c r="F229" s="791"/>
      <c r="G229" s="147">
        <f t="shared" ref="G229:BO229" si="145">G$7</f>
        <v>1990</v>
      </c>
      <c r="H229" s="147">
        <f t="shared" si="145"/>
        <v>1991</v>
      </c>
      <c r="I229" s="147">
        <f t="shared" si="145"/>
        <v>1992</v>
      </c>
      <c r="J229" s="147">
        <f t="shared" si="145"/>
        <v>1993</v>
      </c>
      <c r="K229" s="147">
        <f t="shared" si="145"/>
        <v>1994</v>
      </c>
      <c r="L229" s="147">
        <f t="shared" si="145"/>
        <v>1995</v>
      </c>
      <c r="M229" s="147">
        <f t="shared" si="145"/>
        <v>1996</v>
      </c>
      <c r="N229" s="147">
        <f t="shared" si="145"/>
        <v>1997</v>
      </c>
      <c r="O229" s="147">
        <f t="shared" si="145"/>
        <v>1998</v>
      </c>
      <c r="P229" s="153">
        <f t="shared" si="145"/>
        <v>1999</v>
      </c>
      <c r="Q229" s="147">
        <f t="shared" si="145"/>
        <v>2000</v>
      </c>
      <c r="R229" s="147">
        <f t="shared" si="145"/>
        <v>2001</v>
      </c>
      <c r="S229" s="147">
        <f t="shared" si="145"/>
        <v>2002</v>
      </c>
      <c r="T229" s="147">
        <f t="shared" si="145"/>
        <v>2003</v>
      </c>
      <c r="U229" s="147">
        <f t="shared" si="145"/>
        <v>2004</v>
      </c>
      <c r="V229" s="147">
        <f t="shared" si="145"/>
        <v>2005</v>
      </c>
      <c r="W229" s="147">
        <f t="shared" si="145"/>
        <v>2006</v>
      </c>
      <c r="X229" s="147">
        <f t="shared" si="145"/>
        <v>2007</v>
      </c>
      <c r="Y229" s="147">
        <f t="shared" si="145"/>
        <v>2008</v>
      </c>
      <c r="Z229" s="147">
        <f t="shared" si="145"/>
        <v>2009</v>
      </c>
      <c r="AA229" s="147">
        <f t="shared" si="145"/>
        <v>2010</v>
      </c>
      <c r="AB229" s="147">
        <f t="shared" si="145"/>
        <v>2011</v>
      </c>
      <c r="AC229" s="147">
        <f t="shared" si="145"/>
        <v>2012</v>
      </c>
      <c r="AD229" s="147">
        <f t="shared" si="145"/>
        <v>2013</v>
      </c>
      <c r="AE229" s="147">
        <f t="shared" si="145"/>
        <v>2014</v>
      </c>
      <c r="AF229" s="147">
        <f t="shared" si="145"/>
        <v>2015</v>
      </c>
      <c r="AG229" s="147">
        <f t="shared" si="145"/>
        <v>2016</v>
      </c>
      <c r="AH229" s="147">
        <f t="shared" si="145"/>
        <v>2017</v>
      </c>
      <c r="AI229" s="147">
        <f t="shared" si="145"/>
        <v>2018</v>
      </c>
      <c r="AJ229" s="147">
        <f t="shared" si="145"/>
        <v>2019</v>
      </c>
      <c r="AK229" s="147">
        <f t="shared" si="145"/>
        <v>2020</v>
      </c>
      <c r="AL229" s="147">
        <f t="shared" si="145"/>
        <v>2021</v>
      </c>
      <c r="AM229" s="147">
        <f t="shared" si="145"/>
        <v>2022</v>
      </c>
      <c r="AN229" s="147">
        <f t="shared" si="145"/>
        <v>2023</v>
      </c>
      <c r="AO229" s="147">
        <f t="shared" si="145"/>
        <v>2024</v>
      </c>
      <c r="AP229" s="147">
        <f t="shared" si="145"/>
        <v>2025</v>
      </c>
      <c r="AQ229" s="147">
        <f t="shared" si="145"/>
        <v>2026</v>
      </c>
      <c r="AR229" s="147">
        <f t="shared" si="145"/>
        <v>2027</v>
      </c>
      <c r="AS229" s="147">
        <f t="shared" si="145"/>
        <v>2028</v>
      </c>
      <c r="AT229" s="147">
        <f t="shared" si="145"/>
        <v>2029</v>
      </c>
      <c r="AU229" s="147">
        <f t="shared" si="145"/>
        <v>2030</v>
      </c>
      <c r="AV229" s="147">
        <f t="shared" si="145"/>
        <v>2031</v>
      </c>
      <c r="AW229" s="147">
        <f t="shared" si="145"/>
        <v>2032</v>
      </c>
      <c r="AX229" s="147">
        <f t="shared" si="145"/>
        <v>2033</v>
      </c>
      <c r="AY229" s="147">
        <f t="shared" si="145"/>
        <v>2034</v>
      </c>
      <c r="AZ229" s="147">
        <f t="shared" si="145"/>
        <v>2035</v>
      </c>
      <c r="BA229" s="147">
        <f t="shared" si="145"/>
        <v>2036</v>
      </c>
      <c r="BB229" s="147">
        <f t="shared" si="145"/>
        <v>2037</v>
      </c>
      <c r="BC229" s="147">
        <f t="shared" si="145"/>
        <v>2038</v>
      </c>
      <c r="BD229" s="147">
        <f t="shared" si="145"/>
        <v>2039</v>
      </c>
      <c r="BE229" s="147">
        <f t="shared" si="145"/>
        <v>2040</v>
      </c>
      <c r="BF229" s="147">
        <f t="shared" si="145"/>
        <v>2041</v>
      </c>
      <c r="BG229" s="147">
        <f t="shared" si="145"/>
        <v>2042</v>
      </c>
      <c r="BH229" s="147">
        <f t="shared" si="145"/>
        <v>2043</v>
      </c>
      <c r="BI229" s="147">
        <f t="shared" si="145"/>
        <v>2044</v>
      </c>
      <c r="BJ229" s="147">
        <f t="shared" si="145"/>
        <v>2045</v>
      </c>
      <c r="BK229" s="147">
        <f t="shared" si="145"/>
        <v>2046</v>
      </c>
      <c r="BL229" s="147">
        <f t="shared" si="145"/>
        <v>2047</v>
      </c>
      <c r="BM229" s="147">
        <f t="shared" si="145"/>
        <v>2048</v>
      </c>
      <c r="BN229" s="147">
        <f t="shared" si="145"/>
        <v>2049</v>
      </c>
      <c r="BO229" s="147">
        <f t="shared" si="145"/>
        <v>2050</v>
      </c>
    </row>
    <row r="230" spans="1:67" hidden="1" outlineLevel="1">
      <c r="B230" s="766">
        <v>101</v>
      </c>
      <c r="C230" s="58" t="s">
        <v>586</v>
      </c>
      <c r="D230" s="708"/>
      <c r="E230" s="702"/>
      <c r="F230" s="703"/>
      <c r="G230" s="999"/>
      <c r="H230" s="1000"/>
      <c r="I230" s="1000"/>
      <c r="J230" s="1000"/>
      <c r="K230" s="1000"/>
      <c r="L230" s="1000"/>
      <c r="M230" s="1000"/>
      <c r="N230" s="1000"/>
      <c r="O230" s="1000"/>
      <c r="P230" s="1000"/>
      <c r="Q230" s="1000"/>
      <c r="R230" s="1000"/>
      <c r="S230" s="1000"/>
      <c r="T230" s="1000"/>
      <c r="U230" s="1000"/>
      <c r="V230" s="1000"/>
      <c r="W230" s="1000"/>
      <c r="X230" s="1000"/>
      <c r="Y230" s="1000"/>
      <c r="Z230" s="1000"/>
      <c r="AA230" s="1000"/>
      <c r="AB230" s="1000"/>
      <c r="AC230" s="1000"/>
      <c r="AD230" s="1000"/>
      <c r="AE230" s="1000"/>
      <c r="AF230" s="1000"/>
      <c r="AG230" s="1000"/>
      <c r="AH230" s="1000"/>
      <c r="AI230" s="1000"/>
      <c r="AJ230" s="1000"/>
      <c r="AK230" s="1000"/>
      <c r="AL230" s="1000"/>
      <c r="AM230" s="1000"/>
      <c r="AN230" s="1000"/>
      <c r="AO230" s="1000"/>
      <c r="AP230" s="1001"/>
      <c r="AQ230" s="1001"/>
      <c r="AR230" s="1001"/>
      <c r="AS230" s="1001"/>
      <c r="AT230" s="1001"/>
      <c r="AU230" s="1001"/>
      <c r="AV230" s="1001"/>
      <c r="AW230" s="1001"/>
      <c r="AX230" s="1001"/>
      <c r="AY230" s="1001"/>
      <c r="AZ230" s="1001"/>
      <c r="BA230" s="1001"/>
      <c r="BB230" s="1001"/>
      <c r="BC230" s="1001"/>
      <c r="BD230" s="1001"/>
      <c r="BE230" s="1001"/>
      <c r="BF230" s="1001"/>
      <c r="BG230" s="1001"/>
      <c r="BH230" s="1001"/>
      <c r="BI230" s="1001"/>
      <c r="BJ230" s="1001"/>
      <c r="BK230" s="1001"/>
      <c r="BL230" s="1001"/>
      <c r="BM230" s="1001"/>
      <c r="BN230" s="1001"/>
      <c r="BO230" s="1001"/>
    </row>
    <row r="231" spans="1:67" hidden="1" outlineLevel="1">
      <c r="B231" s="772">
        <f t="shared" ref="B231:B236" si="146">B230+1</f>
        <v>102</v>
      </c>
      <c r="C231" s="710"/>
      <c r="D231" s="708" t="s">
        <v>1147</v>
      </c>
      <c r="E231" s="702" t="s">
        <v>1315</v>
      </c>
      <c r="F231" s="709"/>
      <c r="G231" s="1002">
        <v>0</v>
      </c>
      <c r="H231" s="1002">
        <v>0</v>
      </c>
      <c r="I231" s="1002">
        <v>0</v>
      </c>
      <c r="J231" s="1002">
        <v>0</v>
      </c>
      <c r="K231" s="1002">
        <v>0</v>
      </c>
      <c r="L231" s="1002">
        <v>0</v>
      </c>
      <c r="M231" s="1002">
        <v>0</v>
      </c>
      <c r="N231" s="1002">
        <v>0</v>
      </c>
      <c r="O231" s="1002">
        <v>0</v>
      </c>
      <c r="P231" s="1002">
        <v>0</v>
      </c>
      <c r="Q231" s="1002">
        <v>0</v>
      </c>
      <c r="R231" s="1002">
        <v>0</v>
      </c>
      <c r="S231" s="1002">
        <v>0</v>
      </c>
      <c r="T231" s="1002">
        <v>0</v>
      </c>
      <c r="U231" s="1002">
        <v>0</v>
      </c>
      <c r="V231" s="1002">
        <v>0</v>
      </c>
      <c r="W231" s="1002">
        <v>0</v>
      </c>
      <c r="X231" s="1002">
        <v>0</v>
      </c>
      <c r="Y231" s="1002">
        <v>0</v>
      </c>
      <c r="Z231" s="1002">
        <v>0</v>
      </c>
      <c r="AA231" s="1002">
        <v>0</v>
      </c>
      <c r="AB231" s="1002">
        <v>0</v>
      </c>
      <c r="AC231" s="1002">
        <v>0</v>
      </c>
      <c r="AD231" s="1002">
        <v>0</v>
      </c>
      <c r="AE231" s="1002">
        <v>0</v>
      </c>
      <c r="AF231" s="1002">
        <v>0</v>
      </c>
      <c r="AG231" s="1002">
        <v>0</v>
      </c>
      <c r="AH231" s="1002">
        <v>0</v>
      </c>
      <c r="AI231" s="1002">
        <v>0</v>
      </c>
      <c r="AJ231" s="1002">
        <v>0</v>
      </c>
      <c r="AK231" s="1002">
        <v>0</v>
      </c>
      <c r="AL231" s="973">
        <v>0</v>
      </c>
      <c r="AM231" s="973">
        <v>0</v>
      </c>
      <c r="AN231" s="973">
        <v>0</v>
      </c>
      <c r="AO231" s="973">
        <v>0</v>
      </c>
      <c r="AP231" s="973">
        <v>0</v>
      </c>
      <c r="AQ231" s="973">
        <v>0</v>
      </c>
      <c r="AR231" s="973">
        <v>0</v>
      </c>
      <c r="AS231" s="973">
        <v>0</v>
      </c>
      <c r="AT231" s="973">
        <v>0</v>
      </c>
      <c r="AU231" s="973">
        <v>0</v>
      </c>
      <c r="AV231" s="973">
        <v>0</v>
      </c>
      <c r="AW231" s="973">
        <v>0</v>
      </c>
      <c r="AX231" s="973">
        <v>0</v>
      </c>
      <c r="AY231" s="973">
        <v>0</v>
      </c>
      <c r="AZ231" s="973">
        <v>0</v>
      </c>
      <c r="BA231" s="973">
        <v>0</v>
      </c>
      <c r="BB231" s="973">
        <v>0</v>
      </c>
      <c r="BC231" s="973">
        <v>0</v>
      </c>
      <c r="BD231" s="973">
        <v>0</v>
      </c>
      <c r="BE231" s="973">
        <v>0</v>
      </c>
      <c r="BF231" s="973">
        <v>0</v>
      </c>
      <c r="BG231" s="973">
        <v>0</v>
      </c>
      <c r="BH231" s="973">
        <v>0</v>
      </c>
      <c r="BI231" s="973">
        <v>0</v>
      </c>
      <c r="BJ231" s="973">
        <v>0</v>
      </c>
      <c r="BK231" s="973">
        <v>0</v>
      </c>
      <c r="BL231" s="973">
        <v>0</v>
      </c>
      <c r="BM231" s="973">
        <v>0</v>
      </c>
      <c r="BN231" s="973">
        <v>0</v>
      </c>
      <c r="BO231" s="973">
        <v>0</v>
      </c>
    </row>
    <row r="232" spans="1:67" hidden="1" outlineLevel="1">
      <c r="B232" s="772">
        <f t="shared" si="146"/>
        <v>103</v>
      </c>
      <c r="C232" s="710"/>
      <c r="D232" s="708" t="s">
        <v>1119</v>
      </c>
      <c r="E232" s="702" t="s">
        <v>1315</v>
      </c>
      <c r="F232" s="709"/>
      <c r="G232" s="973">
        <v>0</v>
      </c>
      <c r="H232" s="973">
        <v>0</v>
      </c>
      <c r="I232" s="973">
        <v>0</v>
      </c>
      <c r="J232" s="973">
        <v>0</v>
      </c>
      <c r="K232" s="973">
        <v>0</v>
      </c>
      <c r="L232" s="973">
        <v>0</v>
      </c>
      <c r="M232" s="973">
        <v>0</v>
      </c>
      <c r="N232" s="973">
        <v>0</v>
      </c>
      <c r="O232" s="973">
        <v>0</v>
      </c>
      <c r="P232" s="973">
        <v>0</v>
      </c>
      <c r="Q232" s="973">
        <v>0</v>
      </c>
      <c r="R232" s="973">
        <v>0</v>
      </c>
      <c r="S232" s="973">
        <v>0</v>
      </c>
      <c r="T232" s="973">
        <v>0</v>
      </c>
      <c r="U232" s="973">
        <v>0</v>
      </c>
      <c r="V232" s="973">
        <v>0</v>
      </c>
      <c r="W232" s="973">
        <v>0</v>
      </c>
      <c r="X232" s="973">
        <v>0</v>
      </c>
      <c r="Y232" s="973">
        <v>0</v>
      </c>
      <c r="Z232" s="973">
        <v>0</v>
      </c>
      <c r="AA232" s="973">
        <v>0</v>
      </c>
      <c r="AB232" s="973">
        <v>0</v>
      </c>
      <c r="AC232" s="973">
        <v>0</v>
      </c>
      <c r="AD232" s="973">
        <v>0</v>
      </c>
      <c r="AE232" s="973">
        <v>0</v>
      </c>
      <c r="AF232" s="973">
        <v>0</v>
      </c>
      <c r="AG232" s="973">
        <v>0</v>
      </c>
      <c r="AH232" s="973">
        <v>0</v>
      </c>
      <c r="AI232" s="973">
        <v>0</v>
      </c>
      <c r="AJ232" s="973">
        <v>0</v>
      </c>
      <c r="AK232" s="973">
        <v>0</v>
      </c>
      <c r="AL232" s="973">
        <v>0</v>
      </c>
      <c r="AM232" s="973">
        <v>0</v>
      </c>
      <c r="AN232" s="973">
        <v>0</v>
      </c>
      <c r="AO232" s="973">
        <v>0</v>
      </c>
      <c r="AP232" s="973">
        <v>0</v>
      </c>
      <c r="AQ232" s="973">
        <v>0</v>
      </c>
      <c r="AR232" s="973">
        <v>0</v>
      </c>
      <c r="AS232" s="973">
        <v>0</v>
      </c>
      <c r="AT232" s="973">
        <v>0</v>
      </c>
      <c r="AU232" s="973">
        <v>0</v>
      </c>
      <c r="AV232" s="973">
        <v>0</v>
      </c>
      <c r="AW232" s="973">
        <v>0</v>
      </c>
      <c r="AX232" s="973">
        <v>0</v>
      </c>
      <c r="AY232" s="973">
        <v>0</v>
      </c>
      <c r="AZ232" s="973">
        <v>0</v>
      </c>
      <c r="BA232" s="973">
        <v>0</v>
      </c>
      <c r="BB232" s="973">
        <v>0</v>
      </c>
      <c r="BC232" s="973">
        <v>0</v>
      </c>
      <c r="BD232" s="973">
        <v>0</v>
      </c>
      <c r="BE232" s="973">
        <v>0</v>
      </c>
      <c r="BF232" s="973">
        <v>0</v>
      </c>
      <c r="BG232" s="973">
        <v>0</v>
      </c>
      <c r="BH232" s="973">
        <v>0</v>
      </c>
      <c r="BI232" s="973">
        <v>0</v>
      </c>
      <c r="BJ232" s="973">
        <v>0</v>
      </c>
      <c r="BK232" s="973">
        <v>0</v>
      </c>
      <c r="BL232" s="973">
        <v>0</v>
      </c>
      <c r="BM232" s="973">
        <v>0</v>
      </c>
      <c r="BN232" s="973">
        <v>0</v>
      </c>
      <c r="BO232" s="973">
        <v>0</v>
      </c>
    </row>
    <row r="233" spans="1:67" hidden="1" outlineLevel="1">
      <c r="B233" s="772">
        <f t="shared" si="146"/>
        <v>104</v>
      </c>
      <c r="C233" s="710"/>
      <c r="D233" s="708" t="s">
        <v>776</v>
      </c>
      <c r="E233" s="702" t="s">
        <v>1315</v>
      </c>
      <c r="F233" s="709"/>
      <c r="G233" s="973">
        <v>0</v>
      </c>
      <c r="H233" s="973">
        <v>0</v>
      </c>
      <c r="I233" s="973">
        <v>0</v>
      </c>
      <c r="J233" s="973">
        <v>0</v>
      </c>
      <c r="K233" s="973">
        <v>0</v>
      </c>
      <c r="L233" s="973">
        <v>0</v>
      </c>
      <c r="M233" s="973">
        <v>0</v>
      </c>
      <c r="N233" s="973">
        <v>0</v>
      </c>
      <c r="O233" s="973">
        <v>0</v>
      </c>
      <c r="P233" s="973">
        <v>0</v>
      </c>
      <c r="Q233" s="973">
        <v>0</v>
      </c>
      <c r="R233" s="973">
        <v>0</v>
      </c>
      <c r="S233" s="973">
        <v>0</v>
      </c>
      <c r="T233" s="973">
        <v>0</v>
      </c>
      <c r="U233" s="973">
        <v>0</v>
      </c>
      <c r="V233" s="973">
        <v>0</v>
      </c>
      <c r="W233" s="973">
        <v>0</v>
      </c>
      <c r="X233" s="973">
        <v>0</v>
      </c>
      <c r="Y233" s="973">
        <v>0</v>
      </c>
      <c r="Z233" s="973">
        <v>0</v>
      </c>
      <c r="AA233" s="973">
        <v>0</v>
      </c>
      <c r="AB233" s="973">
        <v>0</v>
      </c>
      <c r="AC233" s="973">
        <v>0</v>
      </c>
      <c r="AD233" s="973">
        <v>0</v>
      </c>
      <c r="AE233" s="973">
        <v>0</v>
      </c>
      <c r="AF233" s="973">
        <v>0</v>
      </c>
      <c r="AG233" s="973">
        <v>0</v>
      </c>
      <c r="AH233" s="973">
        <v>0</v>
      </c>
      <c r="AI233" s="973">
        <v>0</v>
      </c>
      <c r="AJ233" s="973">
        <v>0</v>
      </c>
      <c r="AK233" s="973">
        <v>0</v>
      </c>
      <c r="AL233" s="973">
        <v>0</v>
      </c>
      <c r="AM233" s="973">
        <v>0</v>
      </c>
      <c r="AN233" s="973">
        <v>0</v>
      </c>
      <c r="AO233" s="973">
        <v>0</v>
      </c>
      <c r="AP233" s="973">
        <v>0</v>
      </c>
      <c r="AQ233" s="973">
        <v>0</v>
      </c>
      <c r="AR233" s="973">
        <v>0</v>
      </c>
      <c r="AS233" s="973">
        <v>0</v>
      </c>
      <c r="AT233" s="973">
        <v>0</v>
      </c>
      <c r="AU233" s="973">
        <v>0</v>
      </c>
      <c r="AV233" s="973">
        <v>0</v>
      </c>
      <c r="AW233" s="973">
        <v>0</v>
      </c>
      <c r="AX233" s="973">
        <v>0</v>
      </c>
      <c r="AY233" s="973">
        <v>0</v>
      </c>
      <c r="AZ233" s="973">
        <v>0</v>
      </c>
      <c r="BA233" s="973">
        <v>0</v>
      </c>
      <c r="BB233" s="973">
        <v>0</v>
      </c>
      <c r="BC233" s="973">
        <v>0</v>
      </c>
      <c r="BD233" s="973">
        <v>0</v>
      </c>
      <c r="BE233" s="973">
        <v>0</v>
      </c>
      <c r="BF233" s="973">
        <v>0</v>
      </c>
      <c r="BG233" s="973">
        <v>0</v>
      </c>
      <c r="BH233" s="973">
        <v>0</v>
      </c>
      <c r="BI233" s="973">
        <v>0</v>
      </c>
      <c r="BJ233" s="973">
        <v>0</v>
      </c>
      <c r="BK233" s="973">
        <v>0</v>
      </c>
      <c r="BL233" s="973">
        <v>0</v>
      </c>
      <c r="BM233" s="973">
        <v>0</v>
      </c>
      <c r="BN233" s="973">
        <v>0</v>
      </c>
      <c r="BO233" s="973">
        <v>0</v>
      </c>
    </row>
    <row r="234" spans="1:67" hidden="1" outlineLevel="1">
      <c r="B234" s="772">
        <f t="shared" si="146"/>
        <v>105</v>
      </c>
      <c r="C234" s="710"/>
      <c r="D234" s="708" t="s">
        <v>1120</v>
      </c>
      <c r="E234" s="702" t="s">
        <v>1315</v>
      </c>
      <c r="F234" s="709"/>
      <c r="G234" s="973">
        <v>0</v>
      </c>
      <c r="H234" s="973">
        <v>0</v>
      </c>
      <c r="I234" s="973">
        <v>0</v>
      </c>
      <c r="J234" s="973">
        <v>0</v>
      </c>
      <c r="K234" s="973">
        <v>0</v>
      </c>
      <c r="L234" s="973">
        <v>0</v>
      </c>
      <c r="M234" s="973">
        <v>0</v>
      </c>
      <c r="N234" s="973">
        <v>0</v>
      </c>
      <c r="O234" s="973">
        <v>0</v>
      </c>
      <c r="P234" s="973">
        <v>0</v>
      </c>
      <c r="Q234" s="973">
        <v>0</v>
      </c>
      <c r="R234" s="973">
        <v>0</v>
      </c>
      <c r="S234" s="973">
        <v>0</v>
      </c>
      <c r="T234" s="973">
        <v>0</v>
      </c>
      <c r="U234" s="973">
        <v>0</v>
      </c>
      <c r="V234" s="973">
        <v>0</v>
      </c>
      <c r="W234" s="973">
        <v>0</v>
      </c>
      <c r="X234" s="973">
        <v>0</v>
      </c>
      <c r="Y234" s="973">
        <v>0</v>
      </c>
      <c r="Z234" s="973">
        <v>0</v>
      </c>
      <c r="AA234" s="973">
        <v>0</v>
      </c>
      <c r="AB234" s="973">
        <v>0</v>
      </c>
      <c r="AC234" s="973">
        <v>0</v>
      </c>
      <c r="AD234" s="973">
        <v>0</v>
      </c>
      <c r="AE234" s="973">
        <v>0</v>
      </c>
      <c r="AF234" s="973">
        <v>0</v>
      </c>
      <c r="AG234" s="973">
        <v>0</v>
      </c>
      <c r="AH234" s="973">
        <v>0</v>
      </c>
      <c r="AI234" s="973">
        <v>0</v>
      </c>
      <c r="AJ234" s="973">
        <v>0</v>
      </c>
      <c r="AK234" s="973">
        <v>0</v>
      </c>
      <c r="AL234" s="973">
        <v>0</v>
      </c>
      <c r="AM234" s="973">
        <v>0</v>
      </c>
      <c r="AN234" s="973">
        <v>0</v>
      </c>
      <c r="AO234" s="973">
        <v>0</v>
      </c>
      <c r="AP234" s="973">
        <v>0</v>
      </c>
      <c r="AQ234" s="973">
        <v>0</v>
      </c>
      <c r="AR234" s="973">
        <v>0</v>
      </c>
      <c r="AS234" s="973">
        <v>0</v>
      </c>
      <c r="AT234" s="973">
        <v>0</v>
      </c>
      <c r="AU234" s="973">
        <v>0</v>
      </c>
      <c r="AV234" s="973">
        <v>0</v>
      </c>
      <c r="AW234" s="973">
        <v>0</v>
      </c>
      <c r="AX234" s="973">
        <v>0</v>
      </c>
      <c r="AY234" s="973">
        <v>0</v>
      </c>
      <c r="AZ234" s="973">
        <v>0</v>
      </c>
      <c r="BA234" s="973">
        <v>0</v>
      </c>
      <c r="BB234" s="973">
        <v>0</v>
      </c>
      <c r="BC234" s="973">
        <v>0</v>
      </c>
      <c r="BD234" s="973">
        <v>0</v>
      </c>
      <c r="BE234" s="973">
        <v>0</v>
      </c>
      <c r="BF234" s="973">
        <v>0</v>
      </c>
      <c r="BG234" s="973">
        <v>0</v>
      </c>
      <c r="BH234" s="973">
        <v>0</v>
      </c>
      <c r="BI234" s="973">
        <v>0</v>
      </c>
      <c r="BJ234" s="973">
        <v>0</v>
      </c>
      <c r="BK234" s="973">
        <v>0</v>
      </c>
      <c r="BL234" s="973">
        <v>0</v>
      </c>
      <c r="BM234" s="973">
        <v>0</v>
      </c>
      <c r="BN234" s="973">
        <v>0</v>
      </c>
      <c r="BO234" s="973">
        <v>0</v>
      </c>
    </row>
    <row r="235" spans="1:67" ht="12.75" hidden="1" customHeight="1" outlineLevel="1">
      <c r="B235" s="772">
        <f t="shared" si="146"/>
        <v>106</v>
      </c>
      <c r="C235" s="710"/>
      <c r="D235" s="708" t="s">
        <v>1121</v>
      </c>
      <c r="E235" s="702" t="s">
        <v>115</v>
      </c>
      <c r="F235" s="709"/>
      <c r="G235" s="973">
        <v>0</v>
      </c>
      <c r="H235" s="973">
        <v>0</v>
      </c>
      <c r="I235" s="973">
        <v>0</v>
      </c>
      <c r="J235" s="973">
        <v>0</v>
      </c>
      <c r="K235" s="973">
        <v>0</v>
      </c>
      <c r="L235" s="973">
        <v>0</v>
      </c>
      <c r="M235" s="973">
        <v>0</v>
      </c>
      <c r="N235" s="973">
        <v>0</v>
      </c>
      <c r="O235" s="973">
        <v>0</v>
      </c>
      <c r="P235" s="973">
        <v>0</v>
      </c>
      <c r="Q235" s="973">
        <v>0</v>
      </c>
      <c r="R235" s="973">
        <v>0</v>
      </c>
      <c r="S235" s="973">
        <v>0</v>
      </c>
      <c r="T235" s="973">
        <v>0</v>
      </c>
      <c r="U235" s="973">
        <v>0</v>
      </c>
      <c r="V235" s="973">
        <v>0</v>
      </c>
      <c r="W235" s="973">
        <v>0</v>
      </c>
      <c r="X235" s="973">
        <v>0</v>
      </c>
      <c r="Y235" s="973">
        <v>0</v>
      </c>
      <c r="Z235" s="973">
        <v>0</v>
      </c>
      <c r="AA235" s="973">
        <v>0</v>
      </c>
      <c r="AB235" s="973">
        <v>0</v>
      </c>
      <c r="AC235" s="973">
        <v>0</v>
      </c>
      <c r="AD235" s="973">
        <v>0</v>
      </c>
      <c r="AE235" s="973">
        <v>0</v>
      </c>
      <c r="AF235" s="973">
        <v>0</v>
      </c>
      <c r="AG235" s="973">
        <v>0</v>
      </c>
      <c r="AH235" s="973">
        <v>0</v>
      </c>
      <c r="AI235" s="973">
        <v>0</v>
      </c>
      <c r="AJ235" s="973">
        <v>0</v>
      </c>
      <c r="AK235" s="973">
        <v>0</v>
      </c>
      <c r="AL235" s="973">
        <v>0</v>
      </c>
      <c r="AM235" s="973">
        <v>0</v>
      </c>
      <c r="AN235" s="973">
        <v>0</v>
      </c>
      <c r="AO235" s="973">
        <v>0</v>
      </c>
      <c r="AP235" s="973">
        <v>0</v>
      </c>
      <c r="AQ235" s="973">
        <v>0</v>
      </c>
      <c r="AR235" s="973">
        <v>0</v>
      </c>
      <c r="AS235" s="973">
        <v>0</v>
      </c>
      <c r="AT235" s="973">
        <v>0</v>
      </c>
      <c r="AU235" s="973">
        <v>0</v>
      </c>
      <c r="AV235" s="973">
        <v>0</v>
      </c>
      <c r="AW235" s="973">
        <v>0</v>
      </c>
      <c r="AX235" s="973">
        <v>0</v>
      </c>
      <c r="AY235" s="973">
        <v>0</v>
      </c>
      <c r="AZ235" s="973">
        <v>0</v>
      </c>
      <c r="BA235" s="973">
        <v>0</v>
      </c>
      <c r="BB235" s="973">
        <v>0</v>
      </c>
      <c r="BC235" s="973">
        <v>0</v>
      </c>
      <c r="BD235" s="973">
        <v>0</v>
      </c>
      <c r="BE235" s="973">
        <v>0</v>
      </c>
      <c r="BF235" s="973">
        <v>0</v>
      </c>
      <c r="BG235" s="973">
        <v>0</v>
      </c>
      <c r="BH235" s="973">
        <v>0</v>
      </c>
      <c r="BI235" s="973">
        <v>0</v>
      </c>
      <c r="BJ235" s="973">
        <v>0</v>
      </c>
      <c r="BK235" s="973">
        <v>0</v>
      </c>
      <c r="BL235" s="973">
        <v>0</v>
      </c>
      <c r="BM235" s="973">
        <v>0</v>
      </c>
      <c r="BN235" s="973">
        <v>0</v>
      </c>
      <c r="BO235" s="973">
        <v>0</v>
      </c>
    </row>
    <row r="236" spans="1:67" hidden="1" outlineLevel="1">
      <c r="B236" s="772">
        <f t="shared" si="146"/>
        <v>107</v>
      </c>
      <c r="C236" s="710"/>
      <c r="D236" s="708" t="s">
        <v>1122</v>
      </c>
      <c r="E236" s="702" t="s">
        <v>1315</v>
      </c>
      <c r="F236" s="709"/>
      <c r="G236" s="973">
        <v>0</v>
      </c>
      <c r="H236" s="973">
        <v>0</v>
      </c>
      <c r="I236" s="973">
        <v>0</v>
      </c>
      <c r="J236" s="973">
        <v>0</v>
      </c>
      <c r="K236" s="973">
        <v>0</v>
      </c>
      <c r="L236" s="973">
        <v>0</v>
      </c>
      <c r="M236" s="973">
        <v>0</v>
      </c>
      <c r="N236" s="973">
        <v>0</v>
      </c>
      <c r="O236" s="973">
        <v>0</v>
      </c>
      <c r="P236" s="973">
        <v>0</v>
      </c>
      <c r="Q236" s="973">
        <v>0</v>
      </c>
      <c r="R236" s="973">
        <v>0</v>
      </c>
      <c r="S236" s="973">
        <v>0</v>
      </c>
      <c r="T236" s="973">
        <v>0</v>
      </c>
      <c r="U236" s="973">
        <v>0</v>
      </c>
      <c r="V236" s="973">
        <v>0</v>
      </c>
      <c r="W236" s="973">
        <v>0</v>
      </c>
      <c r="X236" s="973">
        <v>0</v>
      </c>
      <c r="Y236" s="973">
        <v>0</v>
      </c>
      <c r="Z236" s="973">
        <v>0</v>
      </c>
      <c r="AA236" s="973">
        <v>0</v>
      </c>
      <c r="AB236" s="973">
        <v>0</v>
      </c>
      <c r="AC236" s="973">
        <v>0</v>
      </c>
      <c r="AD236" s="973">
        <v>0</v>
      </c>
      <c r="AE236" s="973">
        <v>0</v>
      </c>
      <c r="AF236" s="973">
        <v>0</v>
      </c>
      <c r="AG236" s="973">
        <v>0</v>
      </c>
      <c r="AH236" s="973">
        <v>0</v>
      </c>
      <c r="AI236" s="973">
        <v>0</v>
      </c>
      <c r="AJ236" s="973">
        <v>0</v>
      </c>
      <c r="AK236" s="973">
        <v>0</v>
      </c>
      <c r="AL236" s="973">
        <v>0</v>
      </c>
      <c r="AM236" s="973">
        <v>0</v>
      </c>
      <c r="AN236" s="973">
        <v>0</v>
      </c>
      <c r="AO236" s="973">
        <v>0</v>
      </c>
      <c r="AP236" s="973">
        <v>0</v>
      </c>
      <c r="AQ236" s="973">
        <v>0</v>
      </c>
      <c r="AR236" s="973">
        <v>0</v>
      </c>
      <c r="AS236" s="973">
        <v>0</v>
      </c>
      <c r="AT236" s="973">
        <v>0</v>
      </c>
      <c r="AU236" s="973">
        <v>0</v>
      </c>
      <c r="AV236" s="973">
        <v>0</v>
      </c>
      <c r="AW236" s="973">
        <v>0</v>
      </c>
      <c r="AX236" s="973">
        <v>0</v>
      </c>
      <c r="AY236" s="973">
        <v>0</v>
      </c>
      <c r="AZ236" s="973">
        <v>0</v>
      </c>
      <c r="BA236" s="973">
        <v>0</v>
      </c>
      <c r="BB236" s="973">
        <v>0</v>
      </c>
      <c r="BC236" s="973">
        <v>0</v>
      </c>
      <c r="BD236" s="973">
        <v>0</v>
      </c>
      <c r="BE236" s="973">
        <v>0</v>
      </c>
      <c r="BF236" s="973">
        <v>0</v>
      </c>
      <c r="BG236" s="973">
        <v>0</v>
      </c>
      <c r="BH236" s="973">
        <v>0</v>
      </c>
      <c r="BI236" s="973">
        <v>0</v>
      </c>
      <c r="BJ236" s="973">
        <v>0</v>
      </c>
      <c r="BK236" s="973">
        <v>0</v>
      </c>
      <c r="BL236" s="973">
        <v>0</v>
      </c>
      <c r="BM236" s="973">
        <v>0</v>
      </c>
      <c r="BN236" s="973">
        <v>0</v>
      </c>
      <c r="BO236" s="973">
        <v>0</v>
      </c>
    </row>
    <row r="237" spans="1:67" hidden="1" outlineLevel="1">
      <c r="B237" s="772" t="s">
        <v>1051</v>
      </c>
      <c r="C237" s="710"/>
      <c r="D237" s="708" t="s">
        <v>1052</v>
      </c>
      <c r="E237" s="702" t="s">
        <v>1315</v>
      </c>
      <c r="F237" s="709"/>
      <c r="G237" s="1003">
        <v>0</v>
      </c>
      <c r="H237" s="1003">
        <v>0</v>
      </c>
      <c r="I237" s="1003">
        <v>0</v>
      </c>
      <c r="J237" s="1003">
        <v>0</v>
      </c>
      <c r="K237" s="1003">
        <v>0</v>
      </c>
      <c r="L237" s="1003">
        <v>0</v>
      </c>
      <c r="M237" s="1003">
        <v>0</v>
      </c>
      <c r="N237" s="1003">
        <v>0</v>
      </c>
      <c r="O237" s="1003">
        <v>0</v>
      </c>
      <c r="P237" s="1003">
        <v>0</v>
      </c>
      <c r="Q237" s="1003">
        <v>0</v>
      </c>
      <c r="R237" s="1003">
        <v>0</v>
      </c>
      <c r="S237" s="1003">
        <v>0</v>
      </c>
      <c r="T237" s="1003">
        <v>0</v>
      </c>
      <c r="U237" s="1003">
        <v>0</v>
      </c>
      <c r="V237" s="1003">
        <v>0</v>
      </c>
      <c r="W237" s="1003">
        <v>0</v>
      </c>
      <c r="X237" s="1003">
        <v>0</v>
      </c>
      <c r="Y237" s="1003">
        <v>0</v>
      </c>
      <c r="Z237" s="1003">
        <v>0</v>
      </c>
      <c r="AA237" s="1003">
        <v>0</v>
      </c>
      <c r="AB237" s="1003">
        <v>0</v>
      </c>
      <c r="AC237" s="1003">
        <v>0</v>
      </c>
      <c r="AD237" s="1003">
        <v>0</v>
      </c>
      <c r="AE237" s="1003">
        <v>0</v>
      </c>
      <c r="AF237" s="1003">
        <v>0</v>
      </c>
      <c r="AG237" s="1003">
        <v>0</v>
      </c>
      <c r="AH237" s="1003">
        <v>0</v>
      </c>
      <c r="AI237" s="1003">
        <v>0</v>
      </c>
      <c r="AJ237" s="1003">
        <v>0</v>
      </c>
      <c r="AK237" s="1003">
        <v>0</v>
      </c>
      <c r="AL237" s="973">
        <v>0</v>
      </c>
      <c r="AM237" s="973">
        <v>0</v>
      </c>
      <c r="AN237" s="973">
        <v>0</v>
      </c>
      <c r="AO237" s="973">
        <v>0</v>
      </c>
      <c r="AP237" s="973">
        <v>0</v>
      </c>
      <c r="AQ237" s="973">
        <v>0</v>
      </c>
      <c r="AR237" s="973">
        <v>0</v>
      </c>
      <c r="AS237" s="973">
        <v>0</v>
      </c>
      <c r="AT237" s="973">
        <v>0</v>
      </c>
      <c r="AU237" s="973">
        <v>0</v>
      </c>
      <c r="AV237" s="973">
        <v>0</v>
      </c>
      <c r="AW237" s="973">
        <v>0</v>
      </c>
      <c r="AX237" s="973">
        <v>0</v>
      </c>
      <c r="AY237" s="973">
        <v>0</v>
      </c>
      <c r="AZ237" s="973">
        <v>0</v>
      </c>
      <c r="BA237" s="973">
        <v>0</v>
      </c>
      <c r="BB237" s="973">
        <v>0</v>
      </c>
      <c r="BC237" s="973">
        <v>0</v>
      </c>
      <c r="BD237" s="973">
        <v>0</v>
      </c>
      <c r="BE237" s="973">
        <v>0</v>
      </c>
      <c r="BF237" s="973">
        <v>0</v>
      </c>
      <c r="BG237" s="973">
        <v>0</v>
      </c>
      <c r="BH237" s="973">
        <v>0</v>
      </c>
      <c r="BI237" s="973">
        <v>0</v>
      </c>
      <c r="BJ237" s="973">
        <v>0</v>
      </c>
      <c r="BK237" s="973">
        <v>0</v>
      </c>
      <c r="BL237" s="973">
        <v>0</v>
      </c>
      <c r="BM237" s="973">
        <v>0</v>
      </c>
      <c r="BN237" s="973">
        <v>0</v>
      </c>
      <c r="BO237" s="973">
        <v>0</v>
      </c>
    </row>
    <row r="238" spans="1:67" hidden="1" outlineLevel="1">
      <c r="B238" s="772">
        <f>B236+1</f>
        <v>108</v>
      </c>
      <c r="C238" s="59" t="s">
        <v>1034</v>
      </c>
      <c r="D238" s="701"/>
      <c r="E238" s="702"/>
      <c r="F238" s="874"/>
      <c r="G238" s="704"/>
      <c r="H238" s="705"/>
      <c r="I238" s="705"/>
      <c r="J238" s="705"/>
      <c r="K238" s="705"/>
      <c r="L238" s="705"/>
      <c r="M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N238" s="705"/>
      <c r="AO238" s="705"/>
      <c r="AP238" s="706"/>
      <c r="AQ238" s="706"/>
      <c r="AR238" s="706"/>
      <c r="AS238" s="706"/>
      <c r="AT238" s="706"/>
      <c r="AU238" s="706"/>
      <c r="AV238" s="706"/>
      <c r="AW238" s="706"/>
      <c r="AX238" s="706"/>
      <c r="AY238" s="706"/>
      <c r="AZ238" s="706"/>
      <c r="BA238" s="706"/>
      <c r="BB238" s="706"/>
      <c r="BC238" s="706"/>
      <c r="BD238" s="706"/>
      <c r="BE238" s="706"/>
      <c r="BF238" s="706"/>
      <c r="BG238" s="706"/>
      <c r="BH238" s="706"/>
      <c r="BI238" s="706"/>
      <c r="BJ238" s="706"/>
      <c r="BK238" s="706"/>
      <c r="BL238" s="706"/>
      <c r="BM238" s="706"/>
      <c r="BN238" s="706"/>
      <c r="BO238" s="706"/>
    </row>
    <row r="239" spans="1:67" hidden="1" outlineLevel="1">
      <c r="B239" s="772">
        <f>B238+1</f>
        <v>109</v>
      </c>
      <c r="C239" s="707"/>
      <c r="D239" s="708" t="s">
        <v>1123</v>
      </c>
      <c r="E239" s="702" t="s">
        <v>1315</v>
      </c>
      <c r="F239" s="709"/>
      <c r="G239" s="1002">
        <v>0</v>
      </c>
      <c r="H239" s="1002">
        <v>0</v>
      </c>
      <c r="I239" s="1002">
        <v>0</v>
      </c>
      <c r="J239" s="1002">
        <v>0</v>
      </c>
      <c r="K239" s="1002">
        <v>0</v>
      </c>
      <c r="L239" s="1002">
        <v>0</v>
      </c>
      <c r="M239" s="1002">
        <v>0</v>
      </c>
      <c r="N239" s="1002">
        <v>0</v>
      </c>
      <c r="O239" s="1002">
        <v>0</v>
      </c>
      <c r="P239" s="1002">
        <v>0</v>
      </c>
      <c r="Q239" s="1002">
        <v>0</v>
      </c>
      <c r="R239" s="1002">
        <v>0</v>
      </c>
      <c r="S239" s="1002">
        <v>0</v>
      </c>
      <c r="T239" s="1002">
        <v>0</v>
      </c>
      <c r="U239" s="1002">
        <v>0</v>
      </c>
      <c r="V239" s="1002">
        <v>0</v>
      </c>
      <c r="W239" s="1002">
        <v>0</v>
      </c>
      <c r="X239" s="1002">
        <v>0</v>
      </c>
      <c r="Y239" s="1002">
        <v>0</v>
      </c>
      <c r="Z239" s="1002">
        <v>0</v>
      </c>
      <c r="AA239" s="1002">
        <v>0</v>
      </c>
      <c r="AB239" s="1002">
        <v>0</v>
      </c>
      <c r="AC239" s="1002">
        <v>0</v>
      </c>
      <c r="AD239" s="1002">
        <v>0</v>
      </c>
      <c r="AE239" s="1002">
        <v>0</v>
      </c>
      <c r="AF239" s="1002">
        <v>0</v>
      </c>
      <c r="AG239" s="1002">
        <v>0</v>
      </c>
      <c r="AH239" s="1002">
        <v>0</v>
      </c>
      <c r="AI239" s="1002">
        <v>0</v>
      </c>
      <c r="AJ239" s="1002">
        <v>0</v>
      </c>
      <c r="AK239" s="1002">
        <v>0</v>
      </c>
      <c r="AL239" s="973">
        <v>0</v>
      </c>
      <c r="AM239" s="973">
        <v>0</v>
      </c>
      <c r="AN239" s="973">
        <v>0</v>
      </c>
      <c r="AO239" s="973">
        <v>0</v>
      </c>
      <c r="AP239" s="973">
        <v>0</v>
      </c>
      <c r="AQ239" s="973">
        <v>0</v>
      </c>
      <c r="AR239" s="973">
        <v>0</v>
      </c>
      <c r="AS239" s="973">
        <v>0</v>
      </c>
      <c r="AT239" s="973">
        <v>0</v>
      </c>
      <c r="AU239" s="973">
        <v>0</v>
      </c>
      <c r="AV239" s="973">
        <v>0</v>
      </c>
      <c r="AW239" s="973">
        <v>0</v>
      </c>
      <c r="AX239" s="973">
        <v>0</v>
      </c>
      <c r="AY239" s="973">
        <v>0</v>
      </c>
      <c r="AZ239" s="973">
        <v>0</v>
      </c>
      <c r="BA239" s="973">
        <v>0</v>
      </c>
      <c r="BB239" s="973">
        <v>0</v>
      </c>
      <c r="BC239" s="973">
        <v>0</v>
      </c>
      <c r="BD239" s="973">
        <v>0</v>
      </c>
      <c r="BE239" s="973">
        <v>0</v>
      </c>
      <c r="BF239" s="973">
        <v>0</v>
      </c>
      <c r="BG239" s="973">
        <v>0</v>
      </c>
      <c r="BH239" s="973">
        <v>0</v>
      </c>
      <c r="BI239" s="973">
        <v>0</v>
      </c>
      <c r="BJ239" s="973">
        <v>0</v>
      </c>
      <c r="BK239" s="973">
        <v>0</v>
      </c>
      <c r="BL239" s="973">
        <v>0</v>
      </c>
      <c r="BM239" s="973">
        <v>0</v>
      </c>
      <c r="BN239" s="973">
        <v>0</v>
      </c>
      <c r="BO239" s="973">
        <v>0</v>
      </c>
    </row>
    <row r="240" spans="1:67" hidden="1" outlineLevel="1">
      <c r="B240" s="772">
        <f>B239+1</f>
        <v>110</v>
      </c>
      <c r="C240" s="710"/>
      <c r="D240" s="708" t="s">
        <v>777</v>
      </c>
      <c r="E240" s="702" t="s">
        <v>1315</v>
      </c>
      <c r="F240" s="709"/>
      <c r="G240" s="973">
        <v>0</v>
      </c>
      <c r="H240" s="973">
        <v>0</v>
      </c>
      <c r="I240" s="973">
        <v>0</v>
      </c>
      <c r="J240" s="973">
        <v>0</v>
      </c>
      <c r="K240" s="973">
        <v>0</v>
      </c>
      <c r="L240" s="973">
        <v>0</v>
      </c>
      <c r="M240" s="973">
        <v>0</v>
      </c>
      <c r="N240" s="973">
        <v>0</v>
      </c>
      <c r="O240" s="973">
        <v>0</v>
      </c>
      <c r="P240" s="973">
        <v>0</v>
      </c>
      <c r="Q240" s="973">
        <v>0</v>
      </c>
      <c r="R240" s="973">
        <v>0</v>
      </c>
      <c r="S240" s="973">
        <v>0</v>
      </c>
      <c r="T240" s="973">
        <v>0</v>
      </c>
      <c r="U240" s="973">
        <v>0</v>
      </c>
      <c r="V240" s="973">
        <v>0</v>
      </c>
      <c r="W240" s="973">
        <v>0</v>
      </c>
      <c r="X240" s="973">
        <v>0</v>
      </c>
      <c r="Y240" s="973">
        <v>0</v>
      </c>
      <c r="Z240" s="973">
        <v>0</v>
      </c>
      <c r="AA240" s="973">
        <v>0</v>
      </c>
      <c r="AB240" s="973">
        <v>0</v>
      </c>
      <c r="AC240" s="973">
        <v>0</v>
      </c>
      <c r="AD240" s="973">
        <v>0</v>
      </c>
      <c r="AE240" s="973">
        <v>0</v>
      </c>
      <c r="AF240" s="973">
        <v>0</v>
      </c>
      <c r="AG240" s="973">
        <v>0</v>
      </c>
      <c r="AH240" s="973">
        <v>0</v>
      </c>
      <c r="AI240" s="973">
        <v>0</v>
      </c>
      <c r="AJ240" s="973">
        <v>0</v>
      </c>
      <c r="AK240" s="973">
        <v>0</v>
      </c>
      <c r="AL240" s="973">
        <v>0</v>
      </c>
      <c r="AM240" s="973">
        <v>0</v>
      </c>
      <c r="AN240" s="973">
        <v>0</v>
      </c>
      <c r="AO240" s="973">
        <v>0</v>
      </c>
      <c r="AP240" s="973">
        <v>0</v>
      </c>
      <c r="AQ240" s="973">
        <v>0</v>
      </c>
      <c r="AR240" s="973">
        <v>0</v>
      </c>
      <c r="AS240" s="973">
        <v>0</v>
      </c>
      <c r="AT240" s="973">
        <v>0</v>
      </c>
      <c r="AU240" s="973">
        <v>0</v>
      </c>
      <c r="AV240" s="973">
        <v>0</v>
      </c>
      <c r="AW240" s="973">
        <v>0</v>
      </c>
      <c r="AX240" s="973">
        <v>0</v>
      </c>
      <c r="AY240" s="973">
        <v>0</v>
      </c>
      <c r="AZ240" s="973">
        <v>0</v>
      </c>
      <c r="BA240" s="973">
        <v>0</v>
      </c>
      <c r="BB240" s="973">
        <v>0</v>
      </c>
      <c r="BC240" s="973">
        <v>0</v>
      </c>
      <c r="BD240" s="973">
        <v>0</v>
      </c>
      <c r="BE240" s="973">
        <v>0</v>
      </c>
      <c r="BF240" s="973">
        <v>0</v>
      </c>
      <c r="BG240" s="973">
        <v>0</v>
      </c>
      <c r="BH240" s="973">
        <v>0</v>
      </c>
      <c r="BI240" s="973">
        <v>0</v>
      </c>
      <c r="BJ240" s="973">
        <v>0</v>
      </c>
      <c r="BK240" s="973">
        <v>0</v>
      </c>
      <c r="BL240" s="973">
        <v>0</v>
      </c>
      <c r="BM240" s="973">
        <v>0</v>
      </c>
      <c r="BN240" s="973">
        <v>0</v>
      </c>
      <c r="BO240" s="973">
        <v>0</v>
      </c>
    </row>
    <row r="241" spans="2:67" hidden="1" outlineLevel="1">
      <c r="B241" s="772">
        <f>B240+1</f>
        <v>111</v>
      </c>
      <c r="C241" s="707"/>
      <c r="D241" s="708" t="s">
        <v>795</v>
      </c>
      <c r="E241" s="702" t="s">
        <v>1315</v>
      </c>
      <c r="F241" s="709"/>
      <c r="G241" s="973">
        <v>0</v>
      </c>
      <c r="H241" s="973">
        <v>0</v>
      </c>
      <c r="I241" s="973">
        <v>0</v>
      </c>
      <c r="J241" s="973">
        <v>0</v>
      </c>
      <c r="K241" s="973">
        <v>0</v>
      </c>
      <c r="L241" s="973">
        <v>0</v>
      </c>
      <c r="M241" s="973">
        <v>0</v>
      </c>
      <c r="N241" s="973">
        <v>0</v>
      </c>
      <c r="O241" s="973">
        <v>0</v>
      </c>
      <c r="P241" s="973">
        <v>0</v>
      </c>
      <c r="Q241" s="973">
        <v>0</v>
      </c>
      <c r="R241" s="973">
        <v>0</v>
      </c>
      <c r="S241" s="973">
        <v>0</v>
      </c>
      <c r="T241" s="973">
        <v>0</v>
      </c>
      <c r="U241" s="973">
        <v>0</v>
      </c>
      <c r="V241" s="973">
        <v>0</v>
      </c>
      <c r="W241" s="973">
        <v>0</v>
      </c>
      <c r="X241" s="973">
        <v>0</v>
      </c>
      <c r="Y241" s="973">
        <v>0</v>
      </c>
      <c r="Z241" s="973">
        <v>0</v>
      </c>
      <c r="AA241" s="973">
        <v>0</v>
      </c>
      <c r="AB241" s="973">
        <v>0</v>
      </c>
      <c r="AC241" s="973">
        <v>0</v>
      </c>
      <c r="AD241" s="973">
        <v>0</v>
      </c>
      <c r="AE241" s="973">
        <v>0</v>
      </c>
      <c r="AF241" s="973">
        <v>0</v>
      </c>
      <c r="AG241" s="973">
        <v>0</v>
      </c>
      <c r="AH241" s="973">
        <v>0</v>
      </c>
      <c r="AI241" s="973">
        <v>0</v>
      </c>
      <c r="AJ241" s="973">
        <v>0</v>
      </c>
      <c r="AK241" s="973">
        <v>0</v>
      </c>
      <c r="AL241" s="973">
        <v>0</v>
      </c>
      <c r="AM241" s="973">
        <v>0</v>
      </c>
      <c r="AN241" s="973">
        <v>0</v>
      </c>
      <c r="AO241" s="973">
        <v>0</v>
      </c>
      <c r="AP241" s="973">
        <v>0</v>
      </c>
      <c r="AQ241" s="973">
        <v>0</v>
      </c>
      <c r="AR241" s="973">
        <v>0</v>
      </c>
      <c r="AS241" s="973">
        <v>0</v>
      </c>
      <c r="AT241" s="973">
        <v>0</v>
      </c>
      <c r="AU241" s="973">
        <v>0</v>
      </c>
      <c r="AV241" s="973">
        <v>0</v>
      </c>
      <c r="AW241" s="973">
        <v>0</v>
      </c>
      <c r="AX241" s="973">
        <v>0</v>
      </c>
      <c r="AY241" s="973">
        <v>0</v>
      </c>
      <c r="AZ241" s="973">
        <v>0</v>
      </c>
      <c r="BA241" s="973">
        <v>0</v>
      </c>
      <c r="BB241" s="973">
        <v>0</v>
      </c>
      <c r="BC241" s="973">
        <v>0</v>
      </c>
      <c r="BD241" s="973">
        <v>0</v>
      </c>
      <c r="BE241" s="973">
        <v>0</v>
      </c>
      <c r="BF241" s="973">
        <v>0</v>
      </c>
      <c r="BG241" s="973">
        <v>0</v>
      </c>
      <c r="BH241" s="973">
        <v>0</v>
      </c>
      <c r="BI241" s="973">
        <v>0</v>
      </c>
      <c r="BJ241" s="973">
        <v>0</v>
      </c>
      <c r="BK241" s="973">
        <v>0</v>
      </c>
      <c r="BL241" s="973">
        <v>0</v>
      </c>
      <c r="BM241" s="973">
        <v>0</v>
      </c>
      <c r="BN241" s="973">
        <v>0</v>
      </c>
      <c r="BO241" s="973">
        <v>0</v>
      </c>
    </row>
    <row r="242" spans="2:67" hidden="1" outlineLevel="1">
      <c r="B242" s="772">
        <f>B241+1</f>
        <v>112</v>
      </c>
      <c r="C242" s="710"/>
      <c r="D242" s="708" t="s">
        <v>1125</v>
      </c>
      <c r="E242" s="702" t="s">
        <v>1315</v>
      </c>
      <c r="F242" s="709"/>
      <c r="G242" s="973">
        <v>0</v>
      </c>
      <c r="H242" s="973">
        <v>0</v>
      </c>
      <c r="I242" s="973">
        <v>0</v>
      </c>
      <c r="J242" s="973">
        <v>0</v>
      </c>
      <c r="K242" s="973">
        <v>0</v>
      </c>
      <c r="L242" s="973">
        <v>0</v>
      </c>
      <c r="M242" s="973">
        <v>0</v>
      </c>
      <c r="N242" s="973">
        <v>0</v>
      </c>
      <c r="O242" s="973">
        <v>0</v>
      </c>
      <c r="P242" s="973">
        <v>0</v>
      </c>
      <c r="Q242" s="973">
        <v>0</v>
      </c>
      <c r="R242" s="973">
        <v>0</v>
      </c>
      <c r="S242" s="973">
        <v>0</v>
      </c>
      <c r="T242" s="973">
        <v>0</v>
      </c>
      <c r="U242" s="973">
        <v>0</v>
      </c>
      <c r="V242" s="973">
        <v>0</v>
      </c>
      <c r="W242" s="973">
        <v>0</v>
      </c>
      <c r="X242" s="973">
        <v>0</v>
      </c>
      <c r="Y242" s="973">
        <v>0</v>
      </c>
      <c r="Z242" s="973">
        <v>0</v>
      </c>
      <c r="AA242" s="973">
        <v>0</v>
      </c>
      <c r="AB242" s="973">
        <v>0</v>
      </c>
      <c r="AC242" s="973">
        <v>0</v>
      </c>
      <c r="AD242" s="973">
        <v>0</v>
      </c>
      <c r="AE242" s="973">
        <v>0</v>
      </c>
      <c r="AF242" s="973">
        <v>0</v>
      </c>
      <c r="AG242" s="973">
        <v>0</v>
      </c>
      <c r="AH242" s="973">
        <v>0</v>
      </c>
      <c r="AI242" s="973">
        <v>0</v>
      </c>
      <c r="AJ242" s="973">
        <v>0</v>
      </c>
      <c r="AK242" s="973">
        <v>0</v>
      </c>
      <c r="AL242" s="973">
        <v>0</v>
      </c>
      <c r="AM242" s="973">
        <v>0</v>
      </c>
      <c r="AN242" s="973">
        <v>0</v>
      </c>
      <c r="AO242" s="973">
        <v>0</v>
      </c>
      <c r="AP242" s="973">
        <v>0</v>
      </c>
      <c r="AQ242" s="973">
        <v>0</v>
      </c>
      <c r="AR242" s="973">
        <v>0</v>
      </c>
      <c r="AS242" s="973">
        <v>0</v>
      </c>
      <c r="AT242" s="973">
        <v>0</v>
      </c>
      <c r="AU242" s="973">
        <v>0</v>
      </c>
      <c r="AV242" s="973">
        <v>0</v>
      </c>
      <c r="AW242" s="973">
        <v>0</v>
      </c>
      <c r="AX242" s="973">
        <v>0</v>
      </c>
      <c r="AY242" s="973">
        <v>0</v>
      </c>
      <c r="AZ242" s="973">
        <v>0</v>
      </c>
      <c r="BA242" s="973">
        <v>0</v>
      </c>
      <c r="BB242" s="973">
        <v>0</v>
      </c>
      <c r="BC242" s="973">
        <v>0</v>
      </c>
      <c r="BD242" s="973">
        <v>0</v>
      </c>
      <c r="BE242" s="973">
        <v>0</v>
      </c>
      <c r="BF242" s="973">
        <v>0</v>
      </c>
      <c r="BG242" s="973">
        <v>0</v>
      </c>
      <c r="BH242" s="973">
        <v>0</v>
      </c>
      <c r="BI242" s="973">
        <v>0</v>
      </c>
      <c r="BJ242" s="973">
        <v>0</v>
      </c>
      <c r="BK242" s="973">
        <v>0</v>
      </c>
      <c r="BL242" s="973">
        <v>0</v>
      </c>
      <c r="BM242" s="973">
        <v>0</v>
      </c>
      <c r="BN242" s="973">
        <v>0</v>
      </c>
      <c r="BO242" s="973">
        <v>0</v>
      </c>
    </row>
    <row r="243" spans="2:67" hidden="1" outlineLevel="1">
      <c r="B243" s="772">
        <f>B242+1</f>
        <v>113</v>
      </c>
      <c r="C243" s="707"/>
      <c r="D243" s="708" t="s">
        <v>1126</v>
      </c>
      <c r="E243" s="702" t="s">
        <v>1315</v>
      </c>
      <c r="F243" s="709"/>
      <c r="G243" s="973">
        <v>0</v>
      </c>
      <c r="H243" s="973">
        <v>0</v>
      </c>
      <c r="I243" s="973">
        <v>0</v>
      </c>
      <c r="J243" s="973">
        <v>0</v>
      </c>
      <c r="K243" s="973">
        <v>0</v>
      </c>
      <c r="L243" s="973">
        <v>0</v>
      </c>
      <c r="M243" s="973">
        <v>0</v>
      </c>
      <c r="N243" s="973">
        <v>0</v>
      </c>
      <c r="O243" s="973">
        <v>0</v>
      </c>
      <c r="P243" s="973">
        <v>0</v>
      </c>
      <c r="Q243" s="973">
        <v>0</v>
      </c>
      <c r="R243" s="973">
        <v>0</v>
      </c>
      <c r="S243" s="973">
        <v>0</v>
      </c>
      <c r="T243" s="973">
        <v>0</v>
      </c>
      <c r="U243" s="973">
        <v>0</v>
      </c>
      <c r="V243" s="973">
        <v>0</v>
      </c>
      <c r="W243" s="973">
        <v>0</v>
      </c>
      <c r="X243" s="973">
        <v>0</v>
      </c>
      <c r="Y243" s="973">
        <v>0</v>
      </c>
      <c r="Z243" s="973">
        <v>0</v>
      </c>
      <c r="AA243" s="973">
        <v>0</v>
      </c>
      <c r="AB243" s="973">
        <v>0</v>
      </c>
      <c r="AC243" s="973">
        <v>0</v>
      </c>
      <c r="AD243" s="973">
        <v>0</v>
      </c>
      <c r="AE243" s="973">
        <v>0</v>
      </c>
      <c r="AF243" s="973">
        <v>0</v>
      </c>
      <c r="AG243" s="973">
        <v>0</v>
      </c>
      <c r="AH243" s="973">
        <v>0</v>
      </c>
      <c r="AI243" s="973">
        <v>0</v>
      </c>
      <c r="AJ243" s="973">
        <v>0</v>
      </c>
      <c r="AK243" s="973">
        <v>0</v>
      </c>
      <c r="AL243" s="973">
        <v>0</v>
      </c>
      <c r="AM243" s="973">
        <v>0</v>
      </c>
      <c r="AN243" s="973">
        <v>0</v>
      </c>
      <c r="AO243" s="973">
        <v>0</v>
      </c>
      <c r="AP243" s="973">
        <v>0</v>
      </c>
      <c r="AQ243" s="973">
        <v>0</v>
      </c>
      <c r="AR243" s="973">
        <v>0</v>
      </c>
      <c r="AS243" s="973">
        <v>0</v>
      </c>
      <c r="AT243" s="973">
        <v>0</v>
      </c>
      <c r="AU243" s="973">
        <v>0</v>
      </c>
      <c r="AV243" s="973">
        <v>0</v>
      </c>
      <c r="AW243" s="973">
        <v>0</v>
      </c>
      <c r="AX243" s="973">
        <v>0</v>
      </c>
      <c r="AY243" s="973">
        <v>0</v>
      </c>
      <c r="AZ243" s="973">
        <v>0</v>
      </c>
      <c r="BA243" s="973">
        <v>0</v>
      </c>
      <c r="BB243" s="973">
        <v>0</v>
      </c>
      <c r="BC243" s="973">
        <v>0</v>
      </c>
      <c r="BD243" s="973">
        <v>0</v>
      </c>
      <c r="BE243" s="973">
        <v>0</v>
      </c>
      <c r="BF243" s="973">
        <v>0</v>
      </c>
      <c r="BG243" s="973">
        <v>0</v>
      </c>
      <c r="BH243" s="973">
        <v>0</v>
      </c>
      <c r="BI243" s="973">
        <v>0</v>
      </c>
      <c r="BJ243" s="973">
        <v>0</v>
      </c>
      <c r="BK243" s="973">
        <v>0</v>
      </c>
      <c r="BL243" s="973">
        <v>0</v>
      </c>
      <c r="BM243" s="973">
        <v>0</v>
      </c>
      <c r="BN243" s="973">
        <v>0</v>
      </c>
      <c r="BO243" s="973">
        <v>0</v>
      </c>
    </row>
    <row r="244" spans="2:67" hidden="1" outlineLevel="1">
      <c r="B244" s="772" t="s">
        <v>835</v>
      </c>
      <c r="C244" s="707"/>
      <c r="D244" s="708" t="s">
        <v>831</v>
      </c>
      <c r="E244" s="702" t="s">
        <v>1315</v>
      </c>
      <c r="F244" s="709"/>
      <c r="G244" s="973">
        <v>0</v>
      </c>
      <c r="H244" s="973">
        <v>0</v>
      </c>
      <c r="I244" s="973">
        <v>0</v>
      </c>
      <c r="J244" s="973">
        <v>0</v>
      </c>
      <c r="K244" s="973">
        <v>0</v>
      </c>
      <c r="L244" s="973">
        <v>0</v>
      </c>
      <c r="M244" s="973">
        <v>0</v>
      </c>
      <c r="N244" s="973">
        <v>0</v>
      </c>
      <c r="O244" s="973">
        <v>0</v>
      </c>
      <c r="P244" s="973">
        <v>0</v>
      </c>
      <c r="Q244" s="973">
        <v>0</v>
      </c>
      <c r="R244" s="973">
        <v>0</v>
      </c>
      <c r="S244" s="973">
        <v>0</v>
      </c>
      <c r="T244" s="973">
        <v>0</v>
      </c>
      <c r="U244" s="973">
        <v>0</v>
      </c>
      <c r="V244" s="973">
        <v>0</v>
      </c>
      <c r="W244" s="973">
        <v>0</v>
      </c>
      <c r="X244" s="973">
        <v>0</v>
      </c>
      <c r="Y244" s="973">
        <v>0</v>
      </c>
      <c r="Z244" s="973">
        <v>0</v>
      </c>
      <c r="AA244" s="973">
        <v>0</v>
      </c>
      <c r="AB244" s="973">
        <v>0</v>
      </c>
      <c r="AC244" s="973">
        <v>0</v>
      </c>
      <c r="AD244" s="973">
        <v>0</v>
      </c>
      <c r="AE244" s="973">
        <v>0</v>
      </c>
      <c r="AF244" s="973">
        <v>0</v>
      </c>
      <c r="AG244" s="973">
        <v>0</v>
      </c>
      <c r="AH244" s="973">
        <v>0</v>
      </c>
      <c r="AI244" s="973">
        <v>0</v>
      </c>
      <c r="AJ244" s="973">
        <v>0</v>
      </c>
      <c r="AK244" s="973">
        <v>0</v>
      </c>
      <c r="AL244" s="973">
        <v>0</v>
      </c>
      <c r="AM244" s="973">
        <v>0</v>
      </c>
      <c r="AN244" s="973">
        <v>0</v>
      </c>
      <c r="AO244" s="973">
        <v>0</v>
      </c>
      <c r="AP244" s="973">
        <v>0</v>
      </c>
      <c r="AQ244" s="973">
        <v>0</v>
      </c>
      <c r="AR244" s="973">
        <v>0</v>
      </c>
      <c r="AS244" s="973">
        <v>0</v>
      </c>
      <c r="AT244" s="973">
        <v>0</v>
      </c>
      <c r="AU244" s="973">
        <v>0</v>
      </c>
      <c r="AV244" s="973">
        <v>0</v>
      </c>
      <c r="AW244" s="973">
        <v>0</v>
      </c>
      <c r="AX244" s="973">
        <v>0</v>
      </c>
      <c r="AY244" s="973">
        <v>0</v>
      </c>
      <c r="AZ244" s="973">
        <v>0</v>
      </c>
      <c r="BA244" s="973">
        <v>0</v>
      </c>
      <c r="BB244" s="973">
        <v>0</v>
      </c>
      <c r="BC244" s="973">
        <v>0</v>
      </c>
      <c r="BD244" s="973">
        <v>0</v>
      </c>
      <c r="BE244" s="973">
        <v>0</v>
      </c>
      <c r="BF244" s="973">
        <v>0</v>
      </c>
      <c r="BG244" s="973">
        <v>0</v>
      </c>
      <c r="BH244" s="973">
        <v>0</v>
      </c>
      <c r="BI244" s="973">
        <v>0</v>
      </c>
      <c r="BJ244" s="973">
        <v>0</v>
      </c>
      <c r="BK244" s="973">
        <v>0</v>
      </c>
      <c r="BL244" s="973">
        <v>0</v>
      </c>
      <c r="BM244" s="973">
        <v>0</v>
      </c>
      <c r="BN244" s="973">
        <v>0</v>
      </c>
      <c r="BO244" s="973">
        <v>0</v>
      </c>
    </row>
    <row r="245" spans="2:67" hidden="1" outlineLevel="1">
      <c r="B245" s="772">
        <v>114</v>
      </c>
      <c r="C245" s="710"/>
      <c r="D245" s="669" t="s">
        <v>587</v>
      </c>
      <c r="E245" s="702" t="s">
        <v>1315</v>
      </c>
      <c r="F245" s="709"/>
      <c r="G245" s="1003">
        <v>0</v>
      </c>
      <c r="H245" s="1003">
        <v>0</v>
      </c>
      <c r="I245" s="1003">
        <v>0</v>
      </c>
      <c r="J245" s="1003">
        <v>0</v>
      </c>
      <c r="K245" s="1003">
        <v>0</v>
      </c>
      <c r="L245" s="1003">
        <v>0</v>
      </c>
      <c r="M245" s="1003">
        <v>0</v>
      </c>
      <c r="N245" s="1003">
        <v>0</v>
      </c>
      <c r="O245" s="1003">
        <v>0</v>
      </c>
      <c r="P245" s="1003">
        <v>0</v>
      </c>
      <c r="Q245" s="1003">
        <v>0</v>
      </c>
      <c r="R245" s="1003">
        <v>0</v>
      </c>
      <c r="S245" s="1003">
        <v>0</v>
      </c>
      <c r="T245" s="1003">
        <v>0</v>
      </c>
      <c r="U245" s="1003">
        <v>0</v>
      </c>
      <c r="V245" s="1003">
        <v>0</v>
      </c>
      <c r="W245" s="1003">
        <v>0</v>
      </c>
      <c r="X245" s="1003">
        <v>0</v>
      </c>
      <c r="Y245" s="1003">
        <v>0</v>
      </c>
      <c r="Z245" s="1003">
        <v>0</v>
      </c>
      <c r="AA245" s="1003">
        <v>0</v>
      </c>
      <c r="AB245" s="1003">
        <v>0</v>
      </c>
      <c r="AC245" s="1003">
        <v>0</v>
      </c>
      <c r="AD245" s="1003">
        <v>0</v>
      </c>
      <c r="AE245" s="1003">
        <v>0</v>
      </c>
      <c r="AF245" s="1003">
        <v>0</v>
      </c>
      <c r="AG245" s="1003">
        <v>0</v>
      </c>
      <c r="AH245" s="1003">
        <v>0</v>
      </c>
      <c r="AI245" s="1003">
        <v>0</v>
      </c>
      <c r="AJ245" s="1003">
        <v>0</v>
      </c>
      <c r="AK245" s="1003">
        <v>0</v>
      </c>
      <c r="AL245" s="973">
        <v>0</v>
      </c>
      <c r="AM245" s="973">
        <v>0</v>
      </c>
      <c r="AN245" s="973">
        <v>0</v>
      </c>
      <c r="AO245" s="973">
        <v>0</v>
      </c>
      <c r="AP245" s="973">
        <v>0</v>
      </c>
      <c r="AQ245" s="973">
        <v>0</v>
      </c>
      <c r="AR245" s="973">
        <v>0</v>
      </c>
      <c r="AS245" s="973">
        <v>0</v>
      </c>
      <c r="AT245" s="973">
        <v>0</v>
      </c>
      <c r="AU245" s="973">
        <v>0</v>
      </c>
      <c r="AV245" s="973">
        <v>0</v>
      </c>
      <c r="AW245" s="973">
        <v>0</v>
      </c>
      <c r="AX245" s="973">
        <v>0</v>
      </c>
      <c r="AY245" s="973">
        <v>0</v>
      </c>
      <c r="AZ245" s="973">
        <v>0</v>
      </c>
      <c r="BA245" s="973">
        <v>0</v>
      </c>
      <c r="BB245" s="973">
        <v>0</v>
      </c>
      <c r="BC245" s="973">
        <v>0</v>
      </c>
      <c r="BD245" s="973">
        <v>0</v>
      </c>
      <c r="BE245" s="973">
        <v>0</v>
      </c>
      <c r="BF245" s="973">
        <v>0</v>
      </c>
      <c r="BG245" s="973">
        <v>0</v>
      </c>
      <c r="BH245" s="973">
        <v>0</v>
      </c>
      <c r="BI245" s="973">
        <v>0</v>
      </c>
      <c r="BJ245" s="973">
        <v>0</v>
      </c>
      <c r="BK245" s="973">
        <v>0</v>
      </c>
      <c r="BL245" s="973">
        <v>0</v>
      </c>
      <c r="BM245" s="973">
        <v>0</v>
      </c>
      <c r="BN245" s="973">
        <v>0</v>
      </c>
      <c r="BO245" s="973">
        <v>0</v>
      </c>
    </row>
    <row r="246" spans="2:67" hidden="1" outlineLevel="1">
      <c r="B246" s="772">
        <f t="shared" ref="B246:B254" si="147">B245+1</f>
        <v>115</v>
      </c>
      <c r="C246" s="59" t="s">
        <v>187</v>
      </c>
      <c r="D246" s="701"/>
      <c r="E246" s="702"/>
      <c r="F246" s="874"/>
      <c r="G246" s="704"/>
      <c r="H246" s="705"/>
      <c r="I246" s="705"/>
      <c r="J246" s="705"/>
      <c r="K246" s="705"/>
      <c r="L246" s="705"/>
      <c r="M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N246" s="705"/>
      <c r="AO246" s="705"/>
      <c r="AP246" s="706"/>
      <c r="AQ246" s="706"/>
      <c r="AR246" s="706"/>
      <c r="AS246" s="706"/>
      <c r="AT246" s="706"/>
      <c r="AU246" s="706"/>
      <c r="AV246" s="706"/>
      <c r="AW246" s="706"/>
      <c r="AX246" s="706"/>
      <c r="AY246" s="706"/>
      <c r="AZ246" s="706"/>
      <c r="BA246" s="706"/>
      <c r="BB246" s="706"/>
      <c r="BC246" s="706"/>
      <c r="BD246" s="706"/>
      <c r="BE246" s="706"/>
      <c r="BF246" s="706"/>
      <c r="BG246" s="706"/>
      <c r="BH246" s="706"/>
      <c r="BI246" s="706"/>
      <c r="BJ246" s="706"/>
      <c r="BK246" s="706"/>
      <c r="BL246" s="706"/>
      <c r="BM246" s="706"/>
      <c r="BN246" s="706"/>
      <c r="BO246" s="706"/>
    </row>
    <row r="247" spans="2:67" hidden="1" outlineLevel="1">
      <c r="B247" s="772">
        <f t="shared" si="147"/>
        <v>116</v>
      </c>
      <c r="C247" s="60"/>
      <c r="D247" s="701" t="s">
        <v>770</v>
      </c>
      <c r="E247" s="702" t="s">
        <v>1315</v>
      </c>
      <c r="F247" s="709"/>
      <c r="G247" s="1002">
        <v>0</v>
      </c>
      <c r="H247" s="1002">
        <v>0</v>
      </c>
      <c r="I247" s="1002">
        <v>0</v>
      </c>
      <c r="J247" s="1002">
        <v>0</v>
      </c>
      <c r="K247" s="1002">
        <v>0</v>
      </c>
      <c r="L247" s="1002">
        <v>0</v>
      </c>
      <c r="M247" s="1002">
        <v>0</v>
      </c>
      <c r="N247" s="1002">
        <v>0</v>
      </c>
      <c r="O247" s="1002">
        <v>0</v>
      </c>
      <c r="P247" s="1002">
        <v>0</v>
      </c>
      <c r="Q247" s="1002">
        <v>0</v>
      </c>
      <c r="R247" s="1002">
        <v>0</v>
      </c>
      <c r="S247" s="1002">
        <v>0</v>
      </c>
      <c r="T247" s="1002">
        <v>0</v>
      </c>
      <c r="U247" s="1002">
        <v>0</v>
      </c>
      <c r="V247" s="1002">
        <v>0</v>
      </c>
      <c r="W247" s="1002">
        <v>0</v>
      </c>
      <c r="X247" s="1002">
        <v>0</v>
      </c>
      <c r="Y247" s="1002">
        <v>0</v>
      </c>
      <c r="Z247" s="1002">
        <v>0</v>
      </c>
      <c r="AA247" s="1002">
        <v>0</v>
      </c>
      <c r="AB247" s="1002">
        <v>0</v>
      </c>
      <c r="AC247" s="1002">
        <v>0</v>
      </c>
      <c r="AD247" s="1002">
        <v>0</v>
      </c>
      <c r="AE247" s="1002">
        <v>0</v>
      </c>
      <c r="AF247" s="1002">
        <v>0</v>
      </c>
      <c r="AG247" s="1002">
        <v>0</v>
      </c>
      <c r="AH247" s="1002">
        <v>0</v>
      </c>
      <c r="AI247" s="1002">
        <v>0</v>
      </c>
      <c r="AJ247" s="1002">
        <v>0</v>
      </c>
      <c r="AK247" s="1002">
        <v>0</v>
      </c>
      <c r="AL247" s="973">
        <v>0</v>
      </c>
      <c r="AM247" s="973">
        <v>0</v>
      </c>
      <c r="AN247" s="973">
        <v>0</v>
      </c>
      <c r="AO247" s="973">
        <v>0</v>
      </c>
      <c r="AP247" s="973">
        <v>0</v>
      </c>
      <c r="AQ247" s="973">
        <v>0</v>
      </c>
      <c r="AR247" s="973">
        <v>0</v>
      </c>
      <c r="AS247" s="973">
        <v>0</v>
      </c>
      <c r="AT247" s="973">
        <v>0</v>
      </c>
      <c r="AU247" s="973">
        <v>0</v>
      </c>
      <c r="AV247" s="973">
        <v>0</v>
      </c>
      <c r="AW247" s="973">
        <v>0</v>
      </c>
      <c r="AX247" s="973">
        <v>0</v>
      </c>
      <c r="AY247" s="973">
        <v>0</v>
      </c>
      <c r="AZ247" s="973">
        <v>0</v>
      </c>
      <c r="BA247" s="973">
        <v>0</v>
      </c>
      <c r="BB247" s="973">
        <v>0</v>
      </c>
      <c r="BC247" s="973">
        <v>0</v>
      </c>
      <c r="BD247" s="973">
        <v>0</v>
      </c>
      <c r="BE247" s="973">
        <v>0</v>
      </c>
      <c r="BF247" s="973">
        <v>0</v>
      </c>
      <c r="BG247" s="973">
        <v>0</v>
      </c>
      <c r="BH247" s="973">
        <v>0</v>
      </c>
      <c r="BI247" s="973">
        <v>0</v>
      </c>
      <c r="BJ247" s="973">
        <v>0</v>
      </c>
      <c r="BK247" s="973">
        <v>0</v>
      </c>
      <c r="BL247" s="973">
        <v>0</v>
      </c>
      <c r="BM247" s="973">
        <v>0</v>
      </c>
      <c r="BN247" s="973">
        <v>0</v>
      </c>
      <c r="BO247" s="973">
        <v>0</v>
      </c>
    </row>
    <row r="248" spans="2:67" hidden="1" outlineLevel="1">
      <c r="B248" s="772">
        <f t="shared" si="147"/>
        <v>117</v>
      </c>
      <c r="C248" s="61"/>
      <c r="D248" s="701" t="s">
        <v>1128</v>
      </c>
      <c r="E248" s="702" t="s">
        <v>1315</v>
      </c>
      <c r="F248" s="709"/>
      <c r="G248" s="973">
        <v>0</v>
      </c>
      <c r="H248" s="973">
        <v>0</v>
      </c>
      <c r="I248" s="973">
        <v>0</v>
      </c>
      <c r="J248" s="973">
        <v>0</v>
      </c>
      <c r="K248" s="973">
        <v>0</v>
      </c>
      <c r="L248" s="973">
        <v>0</v>
      </c>
      <c r="M248" s="973">
        <v>0</v>
      </c>
      <c r="N248" s="973">
        <v>0</v>
      </c>
      <c r="O248" s="973">
        <v>0</v>
      </c>
      <c r="P248" s="973">
        <v>0</v>
      </c>
      <c r="Q248" s="973">
        <v>0</v>
      </c>
      <c r="R248" s="973">
        <v>0</v>
      </c>
      <c r="S248" s="973">
        <v>0</v>
      </c>
      <c r="T248" s="973">
        <v>0</v>
      </c>
      <c r="U248" s="973">
        <v>0</v>
      </c>
      <c r="V248" s="973">
        <v>0</v>
      </c>
      <c r="W248" s="973">
        <v>0</v>
      </c>
      <c r="X248" s="973">
        <v>0</v>
      </c>
      <c r="Y248" s="973">
        <v>0</v>
      </c>
      <c r="Z248" s="973">
        <v>0</v>
      </c>
      <c r="AA248" s="973">
        <v>0</v>
      </c>
      <c r="AB248" s="973">
        <v>0</v>
      </c>
      <c r="AC248" s="973">
        <v>0</v>
      </c>
      <c r="AD248" s="973">
        <v>0</v>
      </c>
      <c r="AE248" s="973">
        <v>0</v>
      </c>
      <c r="AF248" s="973">
        <v>0</v>
      </c>
      <c r="AG248" s="973">
        <v>0</v>
      </c>
      <c r="AH248" s="973">
        <v>0</v>
      </c>
      <c r="AI248" s="973">
        <v>0</v>
      </c>
      <c r="AJ248" s="973">
        <v>0</v>
      </c>
      <c r="AK248" s="973">
        <v>0</v>
      </c>
      <c r="AL248" s="973">
        <v>0</v>
      </c>
      <c r="AM248" s="973">
        <v>0</v>
      </c>
      <c r="AN248" s="973">
        <v>0</v>
      </c>
      <c r="AO248" s="973">
        <v>0</v>
      </c>
      <c r="AP248" s="973">
        <v>0</v>
      </c>
      <c r="AQ248" s="973">
        <v>0</v>
      </c>
      <c r="AR248" s="973">
        <v>0</v>
      </c>
      <c r="AS248" s="973">
        <v>0</v>
      </c>
      <c r="AT248" s="973">
        <v>0</v>
      </c>
      <c r="AU248" s="973">
        <v>0</v>
      </c>
      <c r="AV248" s="973">
        <v>0</v>
      </c>
      <c r="AW248" s="973">
        <v>0</v>
      </c>
      <c r="AX248" s="973">
        <v>0</v>
      </c>
      <c r="AY248" s="973">
        <v>0</v>
      </c>
      <c r="AZ248" s="973">
        <v>0</v>
      </c>
      <c r="BA248" s="973">
        <v>0</v>
      </c>
      <c r="BB248" s="973">
        <v>0</v>
      </c>
      <c r="BC248" s="973">
        <v>0</v>
      </c>
      <c r="BD248" s="973">
        <v>0</v>
      </c>
      <c r="BE248" s="973">
        <v>0</v>
      </c>
      <c r="BF248" s="973">
        <v>0</v>
      </c>
      <c r="BG248" s="973">
        <v>0</v>
      </c>
      <c r="BH248" s="973">
        <v>0</v>
      </c>
      <c r="BI248" s="973">
        <v>0</v>
      </c>
      <c r="BJ248" s="973">
        <v>0</v>
      </c>
      <c r="BK248" s="973">
        <v>0</v>
      </c>
      <c r="BL248" s="973">
        <v>0</v>
      </c>
      <c r="BM248" s="973">
        <v>0</v>
      </c>
      <c r="BN248" s="973">
        <v>0</v>
      </c>
      <c r="BO248" s="973">
        <v>0</v>
      </c>
    </row>
    <row r="249" spans="2:67" hidden="1" outlineLevel="1">
      <c r="B249" s="772">
        <f t="shared" si="147"/>
        <v>118</v>
      </c>
      <c r="C249" s="60"/>
      <c r="D249" s="701" t="s">
        <v>1127</v>
      </c>
      <c r="E249" s="702" t="s">
        <v>1315</v>
      </c>
      <c r="F249" s="709"/>
      <c r="G249" s="973">
        <v>0</v>
      </c>
      <c r="H249" s="973">
        <v>0</v>
      </c>
      <c r="I249" s="973">
        <v>0</v>
      </c>
      <c r="J249" s="973">
        <v>0</v>
      </c>
      <c r="K249" s="973">
        <v>0</v>
      </c>
      <c r="L249" s="973">
        <v>0</v>
      </c>
      <c r="M249" s="973">
        <v>0</v>
      </c>
      <c r="N249" s="973">
        <v>0</v>
      </c>
      <c r="O249" s="973">
        <v>0</v>
      </c>
      <c r="P249" s="973">
        <v>0</v>
      </c>
      <c r="Q249" s="973">
        <v>0</v>
      </c>
      <c r="R249" s="973">
        <v>0</v>
      </c>
      <c r="S249" s="973">
        <v>0</v>
      </c>
      <c r="T249" s="973">
        <v>0</v>
      </c>
      <c r="U249" s="973">
        <v>0</v>
      </c>
      <c r="V249" s="973">
        <v>0</v>
      </c>
      <c r="W249" s="973">
        <v>0</v>
      </c>
      <c r="X249" s="973">
        <v>0</v>
      </c>
      <c r="Y249" s="973">
        <v>0</v>
      </c>
      <c r="Z249" s="973">
        <v>0</v>
      </c>
      <c r="AA249" s="973">
        <v>0</v>
      </c>
      <c r="AB249" s="973">
        <v>0</v>
      </c>
      <c r="AC249" s="973">
        <v>0</v>
      </c>
      <c r="AD249" s="973">
        <v>0</v>
      </c>
      <c r="AE249" s="973">
        <v>0</v>
      </c>
      <c r="AF249" s="973">
        <v>0</v>
      </c>
      <c r="AG249" s="973">
        <v>0</v>
      </c>
      <c r="AH249" s="973">
        <v>0</v>
      </c>
      <c r="AI249" s="973">
        <v>0</v>
      </c>
      <c r="AJ249" s="973">
        <v>0</v>
      </c>
      <c r="AK249" s="973">
        <v>0</v>
      </c>
      <c r="AL249" s="973">
        <v>0</v>
      </c>
      <c r="AM249" s="973">
        <v>0</v>
      </c>
      <c r="AN249" s="973">
        <v>0</v>
      </c>
      <c r="AO249" s="973">
        <v>0</v>
      </c>
      <c r="AP249" s="973">
        <v>0</v>
      </c>
      <c r="AQ249" s="973">
        <v>0</v>
      </c>
      <c r="AR249" s="973">
        <v>0</v>
      </c>
      <c r="AS249" s="973">
        <v>0</v>
      </c>
      <c r="AT249" s="973">
        <v>0</v>
      </c>
      <c r="AU249" s="973">
        <v>0</v>
      </c>
      <c r="AV249" s="973">
        <v>0</v>
      </c>
      <c r="AW249" s="973">
        <v>0</v>
      </c>
      <c r="AX249" s="973">
        <v>0</v>
      </c>
      <c r="AY249" s="973">
        <v>0</v>
      </c>
      <c r="AZ249" s="973">
        <v>0</v>
      </c>
      <c r="BA249" s="973">
        <v>0</v>
      </c>
      <c r="BB249" s="973">
        <v>0</v>
      </c>
      <c r="BC249" s="973">
        <v>0</v>
      </c>
      <c r="BD249" s="973">
        <v>0</v>
      </c>
      <c r="BE249" s="973">
        <v>0</v>
      </c>
      <c r="BF249" s="973">
        <v>0</v>
      </c>
      <c r="BG249" s="973">
        <v>0</v>
      </c>
      <c r="BH249" s="973">
        <v>0</v>
      </c>
      <c r="BI249" s="973">
        <v>0</v>
      </c>
      <c r="BJ249" s="973">
        <v>0</v>
      </c>
      <c r="BK249" s="973">
        <v>0</v>
      </c>
      <c r="BL249" s="973">
        <v>0</v>
      </c>
      <c r="BM249" s="973">
        <v>0</v>
      </c>
      <c r="BN249" s="973">
        <v>0</v>
      </c>
      <c r="BO249" s="973">
        <v>0</v>
      </c>
    </row>
    <row r="250" spans="2:67" hidden="1" outlineLevel="1">
      <c r="B250" s="772">
        <f t="shared" si="147"/>
        <v>119</v>
      </c>
      <c r="C250" s="60"/>
      <c r="D250" s="701" t="s">
        <v>771</v>
      </c>
      <c r="E250" s="702" t="s">
        <v>1315</v>
      </c>
      <c r="F250" s="709"/>
      <c r="G250" s="973">
        <v>0</v>
      </c>
      <c r="H250" s="973">
        <v>0</v>
      </c>
      <c r="I250" s="973">
        <v>0</v>
      </c>
      <c r="J250" s="973">
        <v>0</v>
      </c>
      <c r="K250" s="973">
        <v>0</v>
      </c>
      <c r="L250" s="973">
        <v>0</v>
      </c>
      <c r="M250" s="973">
        <v>0</v>
      </c>
      <c r="N250" s="973">
        <v>0</v>
      </c>
      <c r="O250" s="973">
        <v>0</v>
      </c>
      <c r="P250" s="973">
        <v>0</v>
      </c>
      <c r="Q250" s="973">
        <v>0</v>
      </c>
      <c r="R250" s="973">
        <v>0</v>
      </c>
      <c r="S250" s="973">
        <v>0</v>
      </c>
      <c r="T250" s="973">
        <v>0</v>
      </c>
      <c r="U250" s="973">
        <v>0</v>
      </c>
      <c r="V250" s="973">
        <v>0</v>
      </c>
      <c r="W250" s="973">
        <v>0</v>
      </c>
      <c r="X250" s="973">
        <v>0</v>
      </c>
      <c r="Y250" s="973">
        <v>0</v>
      </c>
      <c r="Z250" s="973">
        <v>0</v>
      </c>
      <c r="AA250" s="973">
        <v>0</v>
      </c>
      <c r="AB250" s="973">
        <v>0</v>
      </c>
      <c r="AC250" s="973">
        <v>0</v>
      </c>
      <c r="AD250" s="973">
        <v>0</v>
      </c>
      <c r="AE250" s="973">
        <v>0</v>
      </c>
      <c r="AF250" s="973">
        <v>0</v>
      </c>
      <c r="AG250" s="973">
        <v>0</v>
      </c>
      <c r="AH250" s="973">
        <v>0</v>
      </c>
      <c r="AI250" s="973">
        <v>0</v>
      </c>
      <c r="AJ250" s="973">
        <v>0</v>
      </c>
      <c r="AK250" s="973">
        <v>0</v>
      </c>
      <c r="AL250" s="973">
        <v>0</v>
      </c>
      <c r="AM250" s="973">
        <v>0</v>
      </c>
      <c r="AN250" s="973">
        <v>0</v>
      </c>
      <c r="AO250" s="973">
        <v>0</v>
      </c>
      <c r="AP250" s="973">
        <v>0</v>
      </c>
      <c r="AQ250" s="973">
        <v>0</v>
      </c>
      <c r="AR250" s="973">
        <v>0</v>
      </c>
      <c r="AS250" s="973">
        <v>0</v>
      </c>
      <c r="AT250" s="973">
        <v>0</v>
      </c>
      <c r="AU250" s="973">
        <v>0</v>
      </c>
      <c r="AV250" s="973">
        <v>0</v>
      </c>
      <c r="AW250" s="973">
        <v>0</v>
      </c>
      <c r="AX250" s="973">
        <v>0</v>
      </c>
      <c r="AY250" s="973">
        <v>0</v>
      </c>
      <c r="AZ250" s="973">
        <v>0</v>
      </c>
      <c r="BA250" s="973">
        <v>0</v>
      </c>
      <c r="BB250" s="973">
        <v>0</v>
      </c>
      <c r="BC250" s="973">
        <v>0</v>
      </c>
      <c r="BD250" s="973">
        <v>0</v>
      </c>
      <c r="BE250" s="973">
        <v>0</v>
      </c>
      <c r="BF250" s="973">
        <v>0</v>
      </c>
      <c r="BG250" s="973">
        <v>0</v>
      </c>
      <c r="BH250" s="973">
        <v>0</v>
      </c>
      <c r="BI250" s="973">
        <v>0</v>
      </c>
      <c r="BJ250" s="973">
        <v>0</v>
      </c>
      <c r="BK250" s="973">
        <v>0</v>
      </c>
      <c r="BL250" s="973">
        <v>0</v>
      </c>
      <c r="BM250" s="973">
        <v>0</v>
      </c>
      <c r="BN250" s="973">
        <v>0</v>
      </c>
      <c r="BO250" s="973">
        <v>0</v>
      </c>
    </row>
    <row r="251" spans="2:67" hidden="1" outlineLevel="1">
      <c r="B251" s="772">
        <f t="shared" si="147"/>
        <v>120</v>
      </c>
      <c r="C251" s="60"/>
      <c r="D251" s="701" t="s">
        <v>797</v>
      </c>
      <c r="E251" s="702" t="s">
        <v>1315</v>
      </c>
      <c r="F251" s="709"/>
      <c r="G251" s="973">
        <v>0</v>
      </c>
      <c r="H251" s="973">
        <v>0</v>
      </c>
      <c r="I251" s="973">
        <v>0</v>
      </c>
      <c r="J251" s="973">
        <v>0</v>
      </c>
      <c r="K251" s="973">
        <v>0</v>
      </c>
      <c r="L251" s="973">
        <v>0</v>
      </c>
      <c r="M251" s="973">
        <v>0</v>
      </c>
      <c r="N251" s="973">
        <v>0</v>
      </c>
      <c r="O251" s="973">
        <v>0</v>
      </c>
      <c r="P251" s="973">
        <v>0</v>
      </c>
      <c r="Q251" s="973">
        <v>0</v>
      </c>
      <c r="R251" s="973">
        <v>0</v>
      </c>
      <c r="S251" s="973">
        <v>0</v>
      </c>
      <c r="T251" s="973">
        <v>0</v>
      </c>
      <c r="U251" s="973">
        <v>0</v>
      </c>
      <c r="V251" s="973">
        <v>0</v>
      </c>
      <c r="W251" s="973">
        <v>0</v>
      </c>
      <c r="X251" s="973">
        <v>0</v>
      </c>
      <c r="Y251" s="973">
        <v>0</v>
      </c>
      <c r="Z251" s="973">
        <v>0</v>
      </c>
      <c r="AA251" s="973">
        <v>0</v>
      </c>
      <c r="AB251" s="973">
        <v>0</v>
      </c>
      <c r="AC251" s="973">
        <v>0</v>
      </c>
      <c r="AD251" s="973">
        <v>0</v>
      </c>
      <c r="AE251" s="973">
        <v>0</v>
      </c>
      <c r="AF251" s="973">
        <v>0</v>
      </c>
      <c r="AG251" s="973">
        <v>0</v>
      </c>
      <c r="AH251" s="973">
        <v>0</v>
      </c>
      <c r="AI251" s="973">
        <v>0</v>
      </c>
      <c r="AJ251" s="973">
        <v>0</v>
      </c>
      <c r="AK251" s="973">
        <v>0</v>
      </c>
      <c r="AL251" s="973">
        <v>0</v>
      </c>
      <c r="AM251" s="973">
        <v>0</v>
      </c>
      <c r="AN251" s="973">
        <v>0</v>
      </c>
      <c r="AO251" s="973">
        <v>0</v>
      </c>
      <c r="AP251" s="973">
        <v>0</v>
      </c>
      <c r="AQ251" s="973">
        <v>0</v>
      </c>
      <c r="AR251" s="973">
        <v>0</v>
      </c>
      <c r="AS251" s="973">
        <v>0</v>
      </c>
      <c r="AT251" s="973">
        <v>0</v>
      </c>
      <c r="AU251" s="973">
        <v>0</v>
      </c>
      <c r="AV251" s="973">
        <v>0</v>
      </c>
      <c r="AW251" s="973">
        <v>0</v>
      </c>
      <c r="AX251" s="973">
        <v>0</v>
      </c>
      <c r="AY251" s="973">
        <v>0</v>
      </c>
      <c r="AZ251" s="973">
        <v>0</v>
      </c>
      <c r="BA251" s="973">
        <v>0</v>
      </c>
      <c r="BB251" s="973">
        <v>0</v>
      </c>
      <c r="BC251" s="973">
        <v>0</v>
      </c>
      <c r="BD251" s="973">
        <v>0</v>
      </c>
      <c r="BE251" s="973">
        <v>0</v>
      </c>
      <c r="BF251" s="973">
        <v>0</v>
      </c>
      <c r="BG251" s="973">
        <v>0</v>
      </c>
      <c r="BH251" s="973">
        <v>0</v>
      </c>
      <c r="BI251" s="973">
        <v>0</v>
      </c>
      <c r="BJ251" s="973">
        <v>0</v>
      </c>
      <c r="BK251" s="973">
        <v>0</v>
      </c>
      <c r="BL251" s="973">
        <v>0</v>
      </c>
      <c r="BM251" s="973">
        <v>0</v>
      </c>
      <c r="BN251" s="973">
        <v>0</v>
      </c>
      <c r="BO251" s="973">
        <v>0</v>
      </c>
    </row>
    <row r="252" spans="2:67" hidden="1" outlineLevel="1">
      <c r="B252" s="772">
        <f t="shared" si="147"/>
        <v>121</v>
      </c>
      <c r="C252" s="60"/>
      <c r="D252" s="701" t="s">
        <v>798</v>
      </c>
      <c r="E252" s="702" t="s">
        <v>1315</v>
      </c>
      <c r="F252" s="709"/>
      <c r="G252" s="973">
        <v>0</v>
      </c>
      <c r="H252" s="973">
        <v>0</v>
      </c>
      <c r="I252" s="973">
        <v>0</v>
      </c>
      <c r="J252" s="973">
        <v>0</v>
      </c>
      <c r="K252" s="973">
        <v>0</v>
      </c>
      <c r="L252" s="973">
        <v>0</v>
      </c>
      <c r="M252" s="973">
        <v>0</v>
      </c>
      <c r="N252" s="973">
        <v>0</v>
      </c>
      <c r="O252" s="973">
        <v>0</v>
      </c>
      <c r="P252" s="973">
        <v>0</v>
      </c>
      <c r="Q252" s="973">
        <v>0</v>
      </c>
      <c r="R252" s="973">
        <v>0</v>
      </c>
      <c r="S252" s="973">
        <v>0</v>
      </c>
      <c r="T252" s="973">
        <v>0</v>
      </c>
      <c r="U252" s="973">
        <v>0</v>
      </c>
      <c r="V252" s="973">
        <v>0</v>
      </c>
      <c r="W252" s="973">
        <v>0</v>
      </c>
      <c r="X252" s="973">
        <v>0</v>
      </c>
      <c r="Y252" s="973">
        <v>0</v>
      </c>
      <c r="Z252" s="973">
        <v>0</v>
      </c>
      <c r="AA252" s="973">
        <v>0</v>
      </c>
      <c r="AB252" s="973">
        <v>0</v>
      </c>
      <c r="AC252" s="973">
        <v>0</v>
      </c>
      <c r="AD252" s="973">
        <v>0</v>
      </c>
      <c r="AE252" s="973">
        <v>0</v>
      </c>
      <c r="AF252" s="973">
        <v>0</v>
      </c>
      <c r="AG252" s="973">
        <v>0</v>
      </c>
      <c r="AH252" s="973">
        <v>0</v>
      </c>
      <c r="AI252" s="973">
        <v>0</v>
      </c>
      <c r="AJ252" s="973">
        <v>0</v>
      </c>
      <c r="AK252" s="973">
        <v>0</v>
      </c>
      <c r="AL252" s="973">
        <v>0</v>
      </c>
      <c r="AM252" s="973">
        <v>0</v>
      </c>
      <c r="AN252" s="973">
        <v>0</v>
      </c>
      <c r="AO252" s="973">
        <v>0</v>
      </c>
      <c r="AP252" s="973">
        <v>0</v>
      </c>
      <c r="AQ252" s="973">
        <v>0</v>
      </c>
      <c r="AR252" s="973">
        <v>0</v>
      </c>
      <c r="AS252" s="973">
        <v>0</v>
      </c>
      <c r="AT252" s="973">
        <v>0</v>
      </c>
      <c r="AU252" s="973">
        <v>0</v>
      </c>
      <c r="AV252" s="973">
        <v>0</v>
      </c>
      <c r="AW252" s="973">
        <v>0</v>
      </c>
      <c r="AX252" s="973">
        <v>0</v>
      </c>
      <c r="AY252" s="973">
        <v>0</v>
      </c>
      <c r="AZ252" s="973">
        <v>0</v>
      </c>
      <c r="BA252" s="973">
        <v>0</v>
      </c>
      <c r="BB252" s="973">
        <v>0</v>
      </c>
      <c r="BC252" s="973">
        <v>0</v>
      </c>
      <c r="BD252" s="973">
        <v>0</v>
      </c>
      <c r="BE252" s="973">
        <v>0</v>
      </c>
      <c r="BF252" s="973">
        <v>0</v>
      </c>
      <c r="BG252" s="973">
        <v>0</v>
      </c>
      <c r="BH252" s="973">
        <v>0</v>
      </c>
      <c r="BI252" s="973">
        <v>0</v>
      </c>
      <c r="BJ252" s="973">
        <v>0</v>
      </c>
      <c r="BK252" s="973">
        <v>0</v>
      </c>
      <c r="BL252" s="973">
        <v>0</v>
      </c>
      <c r="BM252" s="973">
        <v>0</v>
      </c>
      <c r="BN252" s="973">
        <v>0</v>
      </c>
      <c r="BO252" s="973">
        <v>0</v>
      </c>
    </row>
    <row r="253" spans="2:67" hidden="1" outlineLevel="1">
      <c r="B253" s="772">
        <f t="shared" si="147"/>
        <v>122</v>
      </c>
      <c r="C253" s="60"/>
      <c r="D253" s="701" t="s">
        <v>772</v>
      </c>
      <c r="E253" s="702" t="s">
        <v>1315</v>
      </c>
      <c r="F253" s="709"/>
      <c r="G253" s="973">
        <v>0</v>
      </c>
      <c r="H253" s="973">
        <v>0</v>
      </c>
      <c r="I253" s="973">
        <v>0</v>
      </c>
      <c r="J253" s="973">
        <v>0</v>
      </c>
      <c r="K253" s="973">
        <v>0</v>
      </c>
      <c r="L253" s="973">
        <v>0</v>
      </c>
      <c r="M253" s="973">
        <v>0</v>
      </c>
      <c r="N253" s="973">
        <v>0</v>
      </c>
      <c r="O253" s="973">
        <v>0</v>
      </c>
      <c r="P253" s="973">
        <v>0</v>
      </c>
      <c r="Q253" s="973">
        <v>0</v>
      </c>
      <c r="R253" s="973">
        <v>0</v>
      </c>
      <c r="S253" s="973">
        <v>0</v>
      </c>
      <c r="T253" s="973">
        <v>0</v>
      </c>
      <c r="U253" s="973">
        <v>0</v>
      </c>
      <c r="V253" s="973">
        <v>0</v>
      </c>
      <c r="W253" s="973">
        <v>0</v>
      </c>
      <c r="X253" s="973">
        <v>0</v>
      </c>
      <c r="Y253" s="973">
        <v>0</v>
      </c>
      <c r="Z253" s="973">
        <v>0</v>
      </c>
      <c r="AA253" s="973">
        <v>0</v>
      </c>
      <c r="AB253" s="973">
        <v>0</v>
      </c>
      <c r="AC253" s="973">
        <v>0</v>
      </c>
      <c r="AD253" s="973">
        <v>0</v>
      </c>
      <c r="AE253" s="973">
        <v>0</v>
      </c>
      <c r="AF253" s="973">
        <v>0</v>
      </c>
      <c r="AG253" s="973">
        <v>0</v>
      </c>
      <c r="AH253" s="973">
        <v>0</v>
      </c>
      <c r="AI253" s="973">
        <v>0</v>
      </c>
      <c r="AJ253" s="973">
        <v>0</v>
      </c>
      <c r="AK253" s="973">
        <v>0</v>
      </c>
      <c r="AL253" s="973">
        <v>0</v>
      </c>
      <c r="AM253" s="973">
        <v>0</v>
      </c>
      <c r="AN253" s="973">
        <v>0</v>
      </c>
      <c r="AO253" s="973">
        <v>0</v>
      </c>
      <c r="AP253" s="973">
        <v>0</v>
      </c>
      <c r="AQ253" s="973">
        <v>0</v>
      </c>
      <c r="AR253" s="973">
        <v>0</v>
      </c>
      <c r="AS253" s="973">
        <v>0</v>
      </c>
      <c r="AT253" s="973">
        <v>0</v>
      </c>
      <c r="AU253" s="973">
        <v>0</v>
      </c>
      <c r="AV253" s="973">
        <v>0</v>
      </c>
      <c r="AW253" s="973">
        <v>0</v>
      </c>
      <c r="AX253" s="973">
        <v>0</v>
      </c>
      <c r="AY253" s="973">
        <v>0</v>
      </c>
      <c r="AZ253" s="973">
        <v>0</v>
      </c>
      <c r="BA253" s="973">
        <v>0</v>
      </c>
      <c r="BB253" s="973">
        <v>0</v>
      </c>
      <c r="BC253" s="973">
        <v>0</v>
      </c>
      <c r="BD253" s="973">
        <v>0</v>
      </c>
      <c r="BE253" s="973">
        <v>0</v>
      </c>
      <c r="BF253" s="973">
        <v>0</v>
      </c>
      <c r="BG253" s="973">
        <v>0</v>
      </c>
      <c r="BH253" s="973">
        <v>0</v>
      </c>
      <c r="BI253" s="973">
        <v>0</v>
      </c>
      <c r="BJ253" s="973">
        <v>0</v>
      </c>
      <c r="BK253" s="973">
        <v>0</v>
      </c>
      <c r="BL253" s="973">
        <v>0</v>
      </c>
      <c r="BM253" s="973">
        <v>0</v>
      </c>
      <c r="BN253" s="973">
        <v>0</v>
      </c>
      <c r="BO253" s="973">
        <v>0</v>
      </c>
    </row>
    <row r="254" spans="2:67" ht="13.5" hidden="1" outlineLevel="1" thickBot="1">
      <c r="B254" s="879">
        <f t="shared" si="147"/>
        <v>123</v>
      </c>
      <c r="C254" s="200"/>
      <c r="D254" s="880" t="s">
        <v>799</v>
      </c>
      <c r="E254" s="881" t="s">
        <v>1315</v>
      </c>
      <c r="F254" s="882"/>
      <c r="G254" s="973">
        <v>0</v>
      </c>
      <c r="H254" s="973">
        <v>0</v>
      </c>
      <c r="I254" s="973">
        <v>0</v>
      </c>
      <c r="J254" s="973">
        <v>0</v>
      </c>
      <c r="K254" s="973">
        <v>0</v>
      </c>
      <c r="L254" s="973">
        <v>0</v>
      </c>
      <c r="M254" s="973">
        <v>0</v>
      </c>
      <c r="N254" s="973">
        <v>0</v>
      </c>
      <c r="O254" s="973">
        <v>0</v>
      </c>
      <c r="P254" s="973">
        <v>0</v>
      </c>
      <c r="Q254" s="973">
        <v>0</v>
      </c>
      <c r="R254" s="973">
        <v>0</v>
      </c>
      <c r="S254" s="973">
        <v>0</v>
      </c>
      <c r="T254" s="973">
        <v>0</v>
      </c>
      <c r="U254" s="973">
        <v>0</v>
      </c>
      <c r="V254" s="973">
        <v>0</v>
      </c>
      <c r="W254" s="973">
        <v>0</v>
      </c>
      <c r="X254" s="973">
        <v>0</v>
      </c>
      <c r="Y254" s="973">
        <v>0</v>
      </c>
      <c r="Z254" s="973">
        <v>0</v>
      </c>
      <c r="AA254" s="973">
        <v>0</v>
      </c>
      <c r="AB254" s="973">
        <v>0</v>
      </c>
      <c r="AC254" s="973">
        <v>0</v>
      </c>
      <c r="AD254" s="973">
        <v>0</v>
      </c>
      <c r="AE254" s="973">
        <v>0</v>
      </c>
      <c r="AF254" s="973">
        <v>0</v>
      </c>
      <c r="AG254" s="973">
        <v>0</v>
      </c>
      <c r="AH254" s="973">
        <v>0</v>
      </c>
      <c r="AI254" s="973">
        <v>0</v>
      </c>
      <c r="AJ254" s="973">
        <v>0</v>
      </c>
      <c r="AK254" s="973">
        <v>0</v>
      </c>
      <c r="AL254" s="973">
        <v>0</v>
      </c>
      <c r="AM254" s="973">
        <v>0</v>
      </c>
      <c r="AN254" s="973">
        <v>0</v>
      </c>
      <c r="AO254" s="973">
        <v>0</v>
      </c>
      <c r="AP254" s="973">
        <v>0</v>
      </c>
      <c r="AQ254" s="973">
        <v>0</v>
      </c>
      <c r="AR254" s="973">
        <v>0</v>
      </c>
      <c r="AS254" s="973">
        <v>0</v>
      </c>
      <c r="AT254" s="973">
        <v>0</v>
      </c>
      <c r="AU254" s="973">
        <v>0</v>
      </c>
      <c r="AV254" s="973">
        <v>0</v>
      </c>
      <c r="AW254" s="973">
        <v>0</v>
      </c>
      <c r="AX254" s="973">
        <v>0</v>
      </c>
      <c r="AY254" s="973">
        <v>0</v>
      </c>
      <c r="AZ254" s="973">
        <v>0</v>
      </c>
      <c r="BA254" s="973">
        <v>0</v>
      </c>
      <c r="BB254" s="973">
        <v>0</v>
      </c>
      <c r="BC254" s="973">
        <v>0</v>
      </c>
      <c r="BD254" s="973">
        <v>0</v>
      </c>
      <c r="BE254" s="973">
        <v>0</v>
      </c>
      <c r="BF254" s="973">
        <v>0</v>
      </c>
      <c r="BG254" s="973">
        <v>0</v>
      </c>
      <c r="BH254" s="973">
        <v>0</v>
      </c>
      <c r="BI254" s="973">
        <v>0</v>
      </c>
      <c r="BJ254" s="973">
        <v>0</v>
      </c>
      <c r="BK254" s="973">
        <v>0</v>
      </c>
      <c r="BL254" s="973">
        <v>0</v>
      </c>
      <c r="BM254" s="973">
        <v>0</v>
      </c>
      <c r="BN254" s="973">
        <v>0</v>
      </c>
      <c r="BO254" s="973">
        <v>0</v>
      </c>
    </row>
    <row r="255" spans="2:67" ht="13.5" hidden="1" outlineLevel="1" thickBot="1">
      <c r="B255" s="17" t="s">
        <v>16</v>
      </c>
      <c r="C255" s="613"/>
      <c r="D255" s="613"/>
      <c r="E255" s="684"/>
      <c r="F255" s="637"/>
      <c r="G255" s="147">
        <f t="shared" ref="G255:BO255" si="148">G$7</f>
        <v>1990</v>
      </c>
      <c r="H255" s="147">
        <f t="shared" si="148"/>
        <v>1991</v>
      </c>
      <c r="I255" s="147">
        <f t="shared" si="148"/>
        <v>1992</v>
      </c>
      <c r="J255" s="147">
        <f t="shared" si="148"/>
        <v>1993</v>
      </c>
      <c r="K255" s="147">
        <f t="shared" si="148"/>
        <v>1994</v>
      </c>
      <c r="L255" s="147">
        <f t="shared" si="148"/>
        <v>1995</v>
      </c>
      <c r="M255" s="147">
        <f t="shared" si="148"/>
        <v>1996</v>
      </c>
      <c r="N255" s="147">
        <f t="shared" si="148"/>
        <v>1997</v>
      </c>
      <c r="O255" s="147">
        <f t="shared" si="148"/>
        <v>1998</v>
      </c>
      <c r="P255" s="147">
        <f t="shared" si="148"/>
        <v>1999</v>
      </c>
      <c r="Q255" s="147">
        <f t="shared" si="148"/>
        <v>2000</v>
      </c>
      <c r="R255" s="147">
        <f t="shared" si="148"/>
        <v>2001</v>
      </c>
      <c r="S255" s="147">
        <f t="shared" si="148"/>
        <v>2002</v>
      </c>
      <c r="T255" s="147">
        <f t="shared" si="148"/>
        <v>2003</v>
      </c>
      <c r="U255" s="147">
        <f t="shared" si="148"/>
        <v>2004</v>
      </c>
      <c r="V255" s="147">
        <f t="shared" si="148"/>
        <v>2005</v>
      </c>
      <c r="W255" s="147">
        <f t="shared" si="148"/>
        <v>2006</v>
      </c>
      <c r="X255" s="147">
        <f t="shared" si="148"/>
        <v>2007</v>
      </c>
      <c r="Y255" s="147">
        <f t="shared" si="148"/>
        <v>2008</v>
      </c>
      <c r="Z255" s="147">
        <f t="shared" si="148"/>
        <v>2009</v>
      </c>
      <c r="AA255" s="147">
        <f t="shared" si="148"/>
        <v>2010</v>
      </c>
      <c r="AB255" s="147">
        <f t="shared" si="148"/>
        <v>2011</v>
      </c>
      <c r="AC255" s="147">
        <f t="shared" si="148"/>
        <v>2012</v>
      </c>
      <c r="AD255" s="147">
        <f t="shared" si="148"/>
        <v>2013</v>
      </c>
      <c r="AE255" s="147">
        <f t="shared" si="148"/>
        <v>2014</v>
      </c>
      <c r="AF255" s="147">
        <f t="shared" si="148"/>
        <v>2015</v>
      </c>
      <c r="AG255" s="147">
        <f t="shared" si="148"/>
        <v>2016</v>
      </c>
      <c r="AH255" s="147">
        <f t="shared" si="148"/>
        <v>2017</v>
      </c>
      <c r="AI255" s="147">
        <f t="shared" si="148"/>
        <v>2018</v>
      </c>
      <c r="AJ255" s="147">
        <f t="shared" si="148"/>
        <v>2019</v>
      </c>
      <c r="AK255" s="147">
        <f t="shared" si="148"/>
        <v>2020</v>
      </c>
      <c r="AL255" s="147">
        <f t="shared" si="148"/>
        <v>2021</v>
      </c>
      <c r="AM255" s="147">
        <f t="shared" si="148"/>
        <v>2022</v>
      </c>
      <c r="AN255" s="147">
        <f t="shared" si="148"/>
        <v>2023</v>
      </c>
      <c r="AO255" s="147">
        <f t="shared" si="148"/>
        <v>2024</v>
      </c>
      <c r="AP255" s="147">
        <f t="shared" si="148"/>
        <v>2025</v>
      </c>
      <c r="AQ255" s="147">
        <f t="shared" si="148"/>
        <v>2026</v>
      </c>
      <c r="AR255" s="147">
        <f t="shared" si="148"/>
        <v>2027</v>
      </c>
      <c r="AS255" s="147">
        <f t="shared" si="148"/>
        <v>2028</v>
      </c>
      <c r="AT255" s="147">
        <f t="shared" si="148"/>
        <v>2029</v>
      </c>
      <c r="AU255" s="147">
        <f t="shared" si="148"/>
        <v>2030</v>
      </c>
      <c r="AV255" s="147">
        <f t="shared" si="148"/>
        <v>2031</v>
      </c>
      <c r="AW255" s="147">
        <f t="shared" si="148"/>
        <v>2032</v>
      </c>
      <c r="AX255" s="147">
        <f t="shared" si="148"/>
        <v>2033</v>
      </c>
      <c r="AY255" s="147">
        <f t="shared" si="148"/>
        <v>2034</v>
      </c>
      <c r="AZ255" s="147">
        <f t="shared" si="148"/>
        <v>2035</v>
      </c>
      <c r="BA255" s="147">
        <f t="shared" si="148"/>
        <v>2036</v>
      </c>
      <c r="BB255" s="147">
        <f t="shared" si="148"/>
        <v>2037</v>
      </c>
      <c r="BC255" s="147">
        <f t="shared" si="148"/>
        <v>2038</v>
      </c>
      <c r="BD255" s="147">
        <f t="shared" si="148"/>
        <v>2039</v>
      </c>
      <c r="BE255" s="147">
        <f t="shared" si="148"/>
        <v>2040</v>
      </c>
      <c r="BF255" s="147">
        <f t="shared" si="148"/>
        <v>2041</v>
      </c>
      <c r="BG255" s="147">
        <f t="shared" si="148"/>
        <v>2042</v>
      </c>
      <c r="BH255" s="147">
        <f t="shared" si="148"/>
        <v>2043</v>
      </c>
      <c r="BI255" s="147">
        <f t="shared" si="148"/>
        <v>2044</v>
      </c>
      <c r="BJ255" s="147">
        <f t="shared" si="148"/>
        <v>2045</v>
      </c>
      <c r="BK255" s="147">
        <f t="shared" si="148"/>
        <v>2046</v>
      </c>
      <c r="BL255" s="147">
        <f t="shared" si="148"/>
        <v>2047</v>
      </c>
      <c r="BM255" s="147">
        <f t="shared" si="148"/>
        <v>2048</v>
      </c>
      <c r="BN255" s="147">
        <f t="shared" si="148"/>
        <v>2049</v>
      </c>
      <c r="BO255" s="147">
        <f t="shared" si="148"/>
        <v>2050</v>
      </c>
    </row>
    <row r="256" spans="2:67" hidden="1" outlineLevel="1">
      <c r="B256" s="786">
        <v>124</v>
      </c>
      <c r="C256" s="58" t="s">
        <v>800</v>
      </c>
      <c r="D256" s="685"/>
      <c r="E256" s="670"/>
      <c r="F256" s="698"/>
      <c r="G256" s="1072"/>
      <c r="H256" s="1073"/>
      <c r="I256" s="1073"/>
      <c r="J256" s="1073"/>
      <c r="K256" s="1073"/>
      <c r="L256" s="1073"/>
      <c r="M256" s="1073"/>
      <c r="N256" s="1073"/>
      <c r="O256" s="1073"/>
      <c r="P256" s="1073"/>
      <c r="Q256" s="1073"/>
      <c r="R256" s="1073"/>
      <c r="S256" s="1073"/>
      <c r="T256" s="1073"/>
      <c r="U256" s="1073"/>
      <c r="V256" s="1073"/>
      <c r="W256" s="1073"/>
      <c r="X256" s="1073"/>
      <c r="Y256" s="1073"/>
      <c r="Z256" s="1073"/>
      <c r="AA256" s="1073"/>
      <c r="AB256" s="1073"/>
      <c r="AC256" s="1073"/>
      <c r="AD256" s="1073"/>
      <c r="AE256" s="1073"/>
      <c r="AF256" s="1073"/>
      <c r="AG256" s="1073"/>
      <c r="AH256" s="1073"/>
      <c r="AI256" s="1073"/>
      <c r="AJ256" s="1073"/>
      <c r="AK256" s="1073"/>
      <c r="AL256" s="1073"/>
      <c r="AM256" s="1073"/>
      <c r="AN256" s="1073"/>
      <c r="AO256" s="1073"/>
      <c r="AP256" s="1074"/>
      <c r="AQ256" s="1074"/>
      <c r="AR256" s="1074"/>
      <c r="AS256" s="1074"/>
      <c r="AT256" s="1074"/>
      <c r="AU256" s="1074"/>
      <c r="AV256" s="1074"/>
      <c r="AW256" s="1074"/>
      <c r="AX256" s="1074"/>
      <c r="AY256" s="1074"/>
      <c r="AZ256" s="1074"/>
      <c r="BA256" s="1074"/>
      <c r="BB256" s="1074"/>
      <c r="BC256" s="1074"/>
      <c r="BD256" s="1074"/>
      <c r="BE256" s="1074"/>
      <c r="BF256" s="1074"/>
      <c r="BG256" s="1074"/>
      <c r="BH256" s="1074"/>
      <c r="BI256" s="1074"/>
      <c r="BJ256" s="1074"/>
      <c r="BK256" s="1074"/>
      <c r="BL256" s="1074"/>
      <c r="BM256" s="1074"/>
      <c r="BN256" s="1074"/>
      <c r="BO256" s="1074"/>
    </row>
    <row r="257" spans="2:67" hidden="1" outlineLevel="1">
      <c r="B257" s="728" t="s">
        <v>815</v>
      </c>
      <c r="C257" s="60"/>
      <c r="D257" s="686" t="s">
        <v>1148</v>
      </c>
      <c r="E257" s="667" t="s">
        <v>1315</v>
      </c>
      <c r="F257" s="1206"/>
      <c r="G257" s="1002">
        <v>0</v>
      </c>
      <c r="H257" s="1002">
        <v>0</v>
      </c>
      <c r="I257" s="1002">
        <v>0</v>
      </c>
      <c r="J257" s="1002">
        <v>0</v>
      </c>
      <c r="K257" s="1002">
        <v>0</v>
      </c>
      <c r="L257" s="1002">
        <v>0</v>
      </c>
      <c r="M257" s="1002">
        <v>0</v>
      </c>
      <c r="N257" s="1002">
        <v>0</v>
      </c>
      <c r="O257" s="1002">
        <v>0</v>
      </c>
      <c r="P257" s="1002">
        <v>0</v>
      </c>
      <c r="Q257" s="1002">
        <v>0</v>
      </c>
      <c r="R257" s="1002">
        <v>0</v>
      </c>
      <c r="S257" s="1002">
        <v>0</v>
      </c>
      <c r="T257" s="1002">
        <v>0</v>
      </c>
      <c r="U257" s="1002">
        <v>0</v>
      </c>
      <c r="V257" s="1002">
        <v>0</v>
      </c>
      <c r="W257" s="1002">
        <v>0</v>
      </c>
      <c r="X257" s="1002">
        <v>0</v>
      </c>
      <c r="Y257" s="1002">
        <v>0</v>
      </c>
      <c r="Z257" s="1002">
        <v>0</v>
      </c>
      <c r="AA257" s="1002">
        <v>0</v>
      </c>
      <c r="AB257" s="1002">
        <v>0</v>
      </c>
      <c r="AC257" s="1002">
        <v>0</v>
      </c>
      <c r="AD257" s="1002">
        <v>0</v>
      </c>
      <c r="AE257" s="1002">
        <v>0</v>
      </c>
      <c r="AF257" s="1002">
        <v>0</v>
      </c>
      <c r="AG257" s="1002">
        <v>0</v>
      </c>
      <c r="AH257" s="1002">
        <v>0</v>
      </c>
      <c r="AI257" s="1002">
        <v>0</v>
      </c>
      <c r="AJ257" s="1002">
        <v>0</v>
      </c>
      <c r="AK257" s="1002">
        <v>0</v>
      </c>
      <c r="AL257" s="973">
        <v>0</v>
      </c>
      <c r="AM257" s="973">
        <v>0</v>
      </c>
      <c r="AN257" s="973">
        <v>0</v>
      </c>
      <c r="AO257" s="973">
        <v>0</v>
      </c>
      <c r="AP257" s="973">
        <v>0</v>
      </c>
      <c r="AQ257" s="973">
        <v>0</v>
      </c>
      <c r="AR257" s="973">
        <v>0</v>
      </c>
      <c r="AS257" s="973">
        <v>0</v>
      </c>
      <c r="AT257" s="973">
        <v>0</v>
      </c>
      <c r="AU257" s="973">
        <v>0</v>
      </c>
      <c r="AV257" s="973">
        <v>0</v>
      </c>
      <c r="AW257" s="973">
        <v>0</v>
      </c>
      <c r="AX257" s="973">
        <v>0</v>
      </c>
      <c r="AY257" s="973">
        <v>0</v>
      </c>
      <c r="AZ257" s="973">
        <v>0</v>
      </c>
      <c r="BA257" s="973">
        <v>0</v>
      </c>
      <c r="BB257" s="973">
        <v>0</v>
      </c>
      <c r="BC257" s="973">
        <v>0</v>
      </c>
      <c r="BD257" s="973">
        <v>0</v>
      </c>
      <c r="BE257" s="973">
        <v>0</v>
      </c>
      <c r="BF257" s="973">
        <v>0</v>
      </c>
      <c r="BG257" s="973">
        <v>0</v>
      </c>
      <c r="BH257" s="973">
        <v>0</v>
      </c>
      <c r="BI257" s="973">
        <v>0</v>
      </c>
      <c r="BJ257" s="973">
        <v>0</v>
      </c>
      <c r="BK257" s="973">
        <v>0</v>
      </c>
      <c r="BL257" s="973">
        <v>0</v>
      </c>
      <c r="BM257" s="973">
        <v>0</v>
      </c>
      <c r="BN257" s="973">
        <v>0</v>
      </c>
      <c r="BO257" s="973">
        <v>0</v>
      </c>
    </row>
    <row r="258" spans="2:67" hidden="1" outlineLevel="1">
      <c r="B258" s="728" t="s">
        <v>816</v>
      </c>
      <c r="C258" s="60"/>
      <c r="D258" s="686" t="s">
        <v>1119</v>
      </c>
      <c r="E258" s="667" t="s">
        <v>1315</v>
      </c>
      <c r="F258" s="1206"/>
      <c r="G258" s="973">
        <v>0</v>
      </c>
      <c r="H258" s="973">
        <v>0</v>
      </c>
      <c r="I258" s="973">
        <v>0</v>
      </c>
      <c r="J258" s="973">
        <v>0</v>
      </c>
      <c r="K258" s="973">
        <v>0</v>
      </c>
      <c r="L258" s="973">
        <v>0</v>
      </c>
      <c r="M258" s="973">
        <v>0</v>
      </c>
      <c r="N258" s="973">
        <v>0</v>
      </c>
      <c r="O258" s="973">
        <v>0</v>
      </c>
      <c r="P258" s="973">
        <v>0</v>
      </c>
      <c r="Q258" s="973">
        <v>0</v>
      </c>
      <c r="R258" s="973">
        <v>0</v>
      </c>
      <c r="S258" s="973">
        <v>0</v>
      </c>
      <c r="T258" s="973">
        <v>0</v>
      </c>
      <c r="U258" s="973">
        <v>0</v>
      </c>
      <c r="V258" s="973">
        <v>0</v>
      </c>
      <c r="W258" s="973">
        <v>0</v>
      </c>
      <c r="X258" s="973">
        <v>0</v>
      </c>
      <c r="Y258" s="973">
        <v>0</v>
      </c>
      <c r="Z258" s="973">
        <v>0</v>
      </c>
      <c r="AA258" s="973">
        <v>0</v>
      </c>
      <c r="AB258" s="973">
        <v>0</v>
      </c>
      <c r="AC258" s="973">
        <v>0</v>
      </c>
      <c r="AD258" s="973">
        <v>0</v>
      </c>
      <c r="AE258" s="973">
        <v>0</v>
      </c>
      <c r="AF258" s="973">
        <v>0</v>
      </c>
      <c r="AG258" s="973">
        <v>0</v>
      </c>
      <c r="AH258" s="973">
        <v>0</v>
      </c>
      <c r="AI258" s="973">
        <v>0</v>
      </c>
      <c r="AJ258" s="973">
        <v>0</v>
      </c>
      <c r="AK258" s="973">
        <v>0</v>
      </c>
      <c r="AL258" s="973">
        <v>0</v>
      </c>
      <c r="AM258" s="973">
        <v>0</v>
      </c>
      <c r="AN258" s="973">
        <v>0</v>
      </c>
      <c r="AO258" s="973">
        <v>0</v>
      </c>
      <c r="AP258" s="973">
        <v>0</v>
      </c>
      <c r="AQ258" s="973">
        <v>0</v>
      </c>
      <c r="AR258" s="973">
        <v>0</v>
      </c>
      <c r="AS258" s="973">
        <v>0</v>
      </c>
      <c r="AT258" s="973">
        <v>0</v>
      </c>
      <c r="AU258" s="973">
        <v>0</v>
      </c>
      <c r="AV258" s="973">
        <v>0</v>
      </c>
      <c r="AW258" s="973">
        <v>0</v>
      </c>
      <c r="AX258" s="973">
        <v>0</v>
      </c>
      <c r="AY258" s="973">
        <v>0</v>
      </c>
      <c r="AZ258" s="973">
        <v>0</v>
      </c>
      <c r="BA258" s="973">
        <v>0</v>
      </c>
      <c r="BB258" s="973">
        <v>0</v>
      </c>
      <c r="BC258" s="973">
        <v>0</v>
      </c>
      <c r="BD258" s="973">
        <v>0</v>
      </c>
      <c r="BE258" s="973">
        <v>0</v>
      </c>
      <c r="BF258" s="973">
        <v>0</v>
      </c>
      <c r="BG258" s="973">
        <v>0</v>
      </c>
      <c r="BH258" s="973">
        <v>0</v>
      </c>
      <c r="BI258" s="973">
        <v>0</v>
      </c>
      <c r="BJ258" s="973">
        <v>0</v>
      </c>
      <c r="BK258" s="973">
        <v>0</v>
      </c>
      <c r="BL258" s="973">
        <v>0</v>
      </c>
      <c r="BM258" s="973">
        <v>0</v>
      </c>
      <c r="BN258" s="973">
        <v>0</v>
      </c>
      <c r="BO258" s="973">
        <v>0</v>
      </c>
    </row>
    <row r="259" spans="2:67" hidden="1" outlineLevel="1">
      <c r="B259" s="728" t="s">
        <v>817</v>
      </c>
      <c r="C259" s="60"/>
      <c r="D259" s="686" t="s">
        <v>776</v>
      </c>
      <c r="E259" s="667" t="s">
        <v>1315</v>
      </c>
      <c r="F259" s="1206"/>
      <c r="G259" s="973">
        <v>0</v>
      </c>
      <c r="H259" s="973">
        <v>0</v>
      </c>
      <c r="I259" s="973">
        <v>0</v>
      </c>
      <c r="J259" s="973">
        <v>0</v>
      </c>
      <c r="K259" s="973">
        <v>0</v>
      </c>
      <c r="L259" s="973">
        <v>0</v>
      </c>
      <c r="M259" s="973">
        <v>0</v>
      </c>
      <c r="N259" s="973">
        <v>0</v>
      </c>
      <c r="O259" s="973">
        <v>0</v>
      </c>
      <c r="P259" s="973">
        <v>0</v>
      </c>
      <c r="Q259" s="973">
        <v>0</v>
      </c>
      <c r="R259" s="973">
        <v>0</v>
      </c>
      <c r="S259" s="973">
        <v>0</v>
      </c>
      <c r="T259" s="973">
        <v>0</v>
      </c>
      <c r="U259" s="973">
        <v>0</v>
      </c>
      <c r="V259" s="973">
        <v>0</v>
      </c>
      <c r="W259" s="973">
        <v>0</v>
      </c>
      <c r="X259" s="973">
        <v>0</v>
      </c>
      <c r="Y259" s="973">
        <v>0</v>
      </c>
      <c r="Z259" s="973">
        <v>0</v>
      </c>
      <c r="AA259" s="973">
        <v>0</v>
      </c>
      <c r="AB259" s="973">
        <v>0</v>
      </c>
      <c r="AC259" s="973">
        <v>0</v>
      </c>
      <c r="AD259" s="973">
        <v>0</v>
      </c>
      <c r="AE259" s="973">
        <v>0</v>
      </c>
      <c r="AF259" s="973">
        <v>0</v>
      </c>
      <c r="AG259" s="973">
        <v>0</v>
      </c>
      <c r="AH259" s="973">
        <v>0</v>
      </c>
      <c r="AI259" s="973">
        <v>0</v>
      </c>
      <c r="AJ259" s="973">
        <v>0</v>
      </c>
      <c r="AK259" s="973">
        <v>0</v>
      </c>
      <c r="AL259" s="973">
        <v>0</v>
      </c>
      <c r="AM259" s="973">
        <v>0</v>
      </c>
      <c r="AN259" s="973">
        <v>0</v>
      </c>
      <c r="AO259" s="973">
        <v>0</v>
      </c>
      <c r="AP259" s="973">
        <v>0</v>
      </c>
      <c r="AQ259" s="973">
        <v>0</v>
      </c>
      <c r="AR259" s="973">
        <v>0</v>
      </c>
      <c r="AS259" s="973">
        <v>0</v>
      </c>
      <c r="AT259" s="973">
        <v>0</v>
      </c>
      <c r="AU259" s="973">
        <v>0</v>
      </c>
      <c r="AV259" s="973">
        <v>0</v>
      </c>
      <c r="AW259" s="973">
        <v>0</v>
      </c>
      <c r="AX259" s="973">
        <v>0</v>
      </c>
      <c r="AY259" s="973">
        <v>0</v>
      </c>
      <c r="AZ259" s="973">
        <v>0</v>
      </c>
      <c r="BA259" s="973">
        <v>0</v>
      </c>
      <c r="BB259" s="973">
        <v>0</v>
      </c>
      <c r="BC259" s="973">
        <v>0</v>
      </c>
      <c r="BD259" s="973">
        <v>0</v>
      </c>
      <c r="BE259" s="973">
        <v>0</v>
      </c>
      <c r="BF259" s="973">
        <v>0</v>
      </c>
      <c r="BG259" s="973">
        <v>0</v>
      </c>
      <c r="BH259" s="973">
        <v>0</v>
      </c>
      <c r="BI259" s="973">
        <v>0</v>
      </c>
      <c r="BJ259" s="973">
        <v>0</v>
      </c>
      <c r="BK259" s="973">
        <v>0</v>
      </c>
      <c r="BL259" s="973">
        <v>0</v>
      </c>
      <c r="BM259" s="973">
        <v>0</v>
      </c>
      <c r="BN259" s="973">
        <v>0</v>
      </c>
      <c r="BO259" s="973">
        <v>0</v>
      </c>
    </row>
    <row r="260" spans="2:67" hidden="1" outlineLevel="1">
      <c r="B260" s="728" t="s">
        <v>818</v>
      </c>
      <c r="C260" s="60"/>
      <c r="D260" s="686" t="s">
        <v>1120</v>
      </c>
      <c r="E260" s="667" t="s">
        <v>1315</v>
      </c>
      <c r="F260" s="1206"/>
      <c r="G260" s="973">
        <v>0</v>
      </c>
      <c r="H260" s="973">
        <v>0</v>
      </c>
      <c r="I260" s="973">
        <v>0</v>
      </c>
      <c r="J260" s="973">
        <v>0</v>
      </c>
      <c r="K260" s="973">
        <v>0</v>
      </c>
      <c r="L260" s="973">
        <v>0</v>
      </c>
      <c r="M260" s="973">
        <v>0</v>
      </c>
      <c r="N260" s="973">
        <v>0</v>
      </c>
      <c r="O260" s="973">
        <v>0</v>
      </c>
      <c r="P260" s="973">
        <v>0</v>
      </c>
      <c r="Q260" s="973">
        <v>0</v>
      </c>
      <c r="R260" s="973">
        <v>0</v>
      </c>
      <c r="S260" s="973">
        <v>0</v>
      </c>
      <c r="T260" s="973">
        <v>0</v>
      </c>
      <c r="U260" s="973">
        <v>0</v>
      </c>
      <c r="V260" s="973">
        <v>0</v>
      </c>
      <c r="W260" s="973">
        <v>0</v>
      </c>
      <c r="X260" s="973">
        <v>0</v>
      </c>
      <c r="Y260" s="973">
        <v>0</v>
      </c>
      <c r="Z260" s="973">
        <v>0</v>
      </c>
      <c r="AA260" s="973">
        <v>0</v>
      </c>
      <c r="AB260" s="973">
        <v>0</v>
      </c>
      <c r="AC260" s="973">
        <v>0</v>
      </c>
      <c r="AD260" s="973">
        <v>0</v>
      </c>
      <c r="AE260" s="973">
        <v>0</v>
      </c>
      <c r="AF260" s="973">
        <v>0</v>
      </c>
      <c r="AG260" s="973">
        <v>0</v>
      </c>
      <c r="AH260" s="973">
        <v>0</v>
      </c>
      <c r="AI260" s="973">
        <v>0</v>
      </c>
      <c r="AJ260" s="973">
        <v>0</v>
      </c>
      <c r="AK260" s="973">
        <v>0</v>
      </c>
      <c r="AL260" s="973">
        <v>0</v>
      </c>
      <c r="AM260" s="973">
        <v>0</v>
      </c>
      <c r="AN260" s="973">
        <v>0</v>
      </c>
      <c r="AO260" s="973">
        <v>0</v>
      </c>
      <c r="AP260" s="973">
        <v>0</v>
      </c>
      <c r="AQ260" s="973">
        <v>0</v>
      </c>
      <c r="AR260" s="973">
        <v>0</v>
      </c>
      <c r="AS260" s="973">
        <v>0</v>
      </c>
      <c r="AT260" s="973">
        <v>0</v>
      </c>
      <c r="AU260" s="973">
        <v>0</v>
      </c>
      <c r="AV260" s="973">
        <v>0</v>
      </c>
      <c r="AW260" s="973">
        <v>0</v>
      </c>
      <c r="AX260" s="973">
        <v>0</v>
      </c>
      <c r="AY260" s="973">
        <v>0</v>
      </c>
      <c r="AZ260" s="973">
        <v>0</v>
      </c>
      <c r="BA260" s="973">
        <v>0</v>
      </c>
      <c r="BB260" s="973">
        <v>0</v>
      </c>
      <c r="BC260" s="973">
        <v>0</v>
      </c>
      <c r="BD260" s="973">
        <v>0</v>
      </c>
      <c r="BE260" s="973">
        <v>0</v>
      </c>
      <c r="BF260" s="973">
        <v>0</v>
      </c>
      <c r="BG260" s="973">
        <v>0</v>
      </c>
      <c r="BH260" s="973">
        <v>0</v>
      </c>
      <c r="BI260" s="973">
        <v>0</v>
      </c>
      <c r="BJ260" s="973">
        <v>0</v>
      </c>
      <c r="BK260" s="973">
        <v>0</v>
      </c>
      <c r="BL260" s="973">
        <v>0</v>
      </c>
      <c r="BM260" s="973">
        <v>0</v>
      </c>
      <c r="BN260" s="973">
        <v>0</v>
      </c>
      <c r="BO260" s="973">
        <v>0</v>
      </c>
    </row>
    <row r="261" spans="2:67" ht="12.75" hidden="1" customHeight="1" outlineLevel="1">
      <c r="B261" s="728" t="s">
        <v>819</v>
      </c>
      <c r="C261" s="60"/>
      <c r="D261" s="686" t="s">
        <v>1121</v>
      </c>
      <c r="E261" s="667" t="s">
        <v>188</v>
      </c>
      <c r="F261" s="1207"/>
      <c r="G261" s="973">
        <v>0</v>
      </c>
      <c r="H261" s="973">
        <v>0</v>
      </c>
      <c r="I261" s="973">
        <v>0</v>
      </c>
      <c r="J261" s="973">
        <v>0</v>
      </c>
      <c r="K261" s="973">
        <v>0</v>
      </c>
      <c r="L261" s="973">
        <v>0</v>
      </c>
      <c r="M261" s="973">
        <v>0</v>
      </c>
      <c r="N261" s="973">
        <v>0</v>
      </c>
      <c r="O261" s="973">
        <v>0</v>
      </c>
      <c r="P261" s="973">
        <v>0</v>
      </c>
      <c r="Q261" s="973">
        <v>0</v>
      </c>
      <c r="R261" s="973">
        <v>0</v>
      </c>
      <c r="S261" s="973">
        <v>0</v>
      </c>
      <c r="T261" s="973">
        <v>0</v>
      </c>
      <c r="U261" s="973">
        <v>0</v>
      </c>
      <c r="V261" s="973">
        <v>0</v>
      </c>
      <c r="W261" s="973">
        <v>0</v>
      </c>
      <c r="X261" s="973">
        <v>0</v>
      </c>
      <c r="Y261" s="973">
        <v>0</v>
      </c>
      <c r="Z261" s="973">
        <v>0</v>
      </c>
      <c r="AA261" s="973">
        <v>0</v>
      </c>
      <c r="AB261" s="973">
        <v>0</v>
      </c>
      <c r="AC261" s="973">
        <v>0</v>
      </c>
      <c r="AD261" s="973">
        <v>0</v>
      </c>
      <c r="AE261" s="973">
        <v>0</v>
      </c>
      <c r="AF261" s="973">
        <v>0</v>
      </c>
      <c r="AG261" s="973">
        <v>0</v>
      </c>
      <c r="AH261" s="973">
        <v>0</v>
      </c>
      <c r="AI261" s="973">
        <v>0</v>
      </c>
      <c r="AJ261" s="973">
        <v>0</v>
      </c>
      <c r="AK261" s="973">
        <v>0</v>
      </c>
      <c r="AL261" s="973">
        <v>0</v>
      </c>
      <c r="AM261" s="973">
        <v>0</v>
      </c>
      <c r="AN261" s="973">
        <v>0</v>
      </c>
      <c r="AO261" s="973">
        <v>0</v>
      </c>
      <c r="AP261" s="973">
        <v>0</v>
      </c>
      <c r="AQ261" s="973">
        <v>0</v>
      </c>
      <c r="AR261" s="973">
        <v>0</v>
      </c>
      <c r="AS261" s="973">
        <v>0</v>
      </c>
      <c r="AT261" s="973">
        <v>0</v>
      </c>
      <c r="AU261" s="973">
        <v>0</v>
      </c>
      <c r="AV261" s="973">
        <v>0</v>
      </c>
      <c r="AW261" s="973">
        <v>0</v>
      </c>
      <c r="AX261" s="973">
        <v>0</v>
      </c>
      <c r="AY261" s="973">
        <v>0</v>
      </c>
      <c r="AZ261" s="973">
        <v>0</v>
      </c>
      <c r="BA261" s="973">
        <v>0</v>
      </c>
      <c r="BB261" s="973">
        <v>0</v>
      </c>
      <c r="BC261" s="973">
        <v>0</v>
      </c>
      <c r="BD261" s="973">
        <v>0</v>
      </c>
      <c r="BE261" s="973">
        <v>0</v>
      </c>
      <c r="BF261" s="973">
        <v>0</v>
      </c>
      <c r="BG261" s="973">
        <v>0</v>
      </c>
      <c r="BH261" s="973">
        <v>0</v>
      </c>
      <c r="BI261" s="973">
        <v>0</v>
      </c>
      <c r="BJ261" s="973">
        <v>0</v>
      </c>
      <c r="BK261" s="973">
        <v>0</v>
      </c>
      <c r="BL261" s="973">
        <v>0</v>
      </c>
      <c r="BM261" s="973">
        <v>0</v>
      </c>
      <c r="BN261" s="973">
        <v>0</v>
      </c>
      <c r="BO261" s="973">
        <v>0</v>
      </c>
    </row>
    <row r="262" spans="2:67" hidden="1" outlineLevel="1">
      <c r="B262" s="728" t="s">
        <v>820</v>
      </c>
      <c r="C262" s="60"/>
      <c r="D262" s="686" t="s">
        <v>1122</v>
      </c>
      <c r="E262" s="667" t="s">
        <v>1315</v>
      </c>
      <c r="F262" s="1206"/>
      <c r="G262" s="1003">
        <v>0</v>
      </c>
      <c r="H262" s="1003">
        <v>0</v>
      </c>
      <c r="I262" s="1003">
        <v>0</v>
      </c>
      <c r="J262" s="1003">
        <v>0</v>
      </c>
      <c r="K262" s="1003">
        <v>0</v>
      </c>
      <c r="L262" s="1003">
        <v>0</v>
      </c>
      <c r="M262" s="1003">
        <v>0</v>
      </c>
      <c r="N262" s="1003">
        <v>0</v>
      </c>
      <c r="O262" s="1003">
        <v>0</v>
      </c>
      <c r="P262" s="1003">
        <v>0</v>
      </c>
      <c r="Q262" s="1003">
        <v>0</v>
      </c>
      <c r="R262" s="1003">
        <v>0</v>
      </c>
      <c r="S262" s="1003">
        <v>0</v>
      </c>
      <c r="T262" s="1003">
        <v>0</v>
      </c>
      <c r="U262" s="1003">
        <v>0</v>
      </c>
      <c r="V262" s="1003">
        <v>0</v>
      </c>
      <c r="W262" s="1003">
        <v>0</v>
      </c>
      <c r="X262" s="1003">
        <v>0</v>
      </c>
      <c r="Y262" s="1003">
        <v>0</v>
      </c>
      <c r="Z262" s="1003">
        <v>0</v>
      </c>
      <c r="AA262" s="1003">
        <v>0</v>
      </c>
      <c r="AB262" s="1003">
        <v>0</v>
      </c>
      <c r="AC262" s="1003">
        <v>0</v>
      </c>
      <c r="AD262" s="1003">
        <v>0</v>
      </c>
      <c r="AE262" s="1003">
        <v>0</v>
      </c>
      <c r="AF262" s="1003">
        <v>0</v>
      </c>
      <c r="AG262" s="1003">
        <v>0</v>
      </c>
      <c r="AH262" s="1003">
        <v>0</v>
      </c>
      <c r="AI262" s="1003">
        <v>0</v>
      </c>
      <c r="AJ262" s="1003">
        <v>0</v>
      </c>
      <c r="AK262" s="1003">
        <v>0</v>
      </c>
      <c r="AL262" s="973">
        <v>0</v>
      </c>
      <c r="AM262" s="973">
        <v>0</v>
      </c>
      <c r="AN262" s="973">
        <v>0</v>
      </c>
      <c r="AO262" s="973">
        <v>0</v>
      </c>
      <c r="AP262" s="973">
        <v>0</v>
      </c>
      <c r="AQ262" s="973">
        <v>0</v>
      </c>
      <c r="AR262" s="973">
        <v>0</v>
      </c>
      <c r="AS262" s="973">
        <v>0</v>
      </c>
      <c r="AT262" s="973">
        <v>0</v>
      </c>
      <c r="AU262" s="973">
        <v>0</v>
      </c>
      <c r="AV262" s="973">
        <v>0</v>
      </c>
      <c r="AW262" s="973">
        <v>0</v>
      </c>
      <c r="AX262" s="973">
        <v>0</v>
      </c>
      <c r="AY262" s="973">
        <v>0</v>
      </c>
      <c r="AZ262" s="973">
        <v>0</v>
      </c>
      <c r="BA262" s="973">
        <v>0</v>
      </c>
      <c r="BB262" s="973">
        <v>0</v>
      </c>
      <c r="BC262" s="973">
        <v>0</v>
      </c>
      <c r="BD262" s="973">
        <v>0</v>
      </c>
      <c r="BE262" s="973">
        <v>0</v>
      </c>
      <c r="BF262" s="973">
        <v>0</v>
      </c>
      <c r="BG262" s="973">
        <v>0</v>
      </c>
      <c r="BH262" s="973">
        <v>0</v>
      </c>
      <c r="BI262" s="973">
        <v>0</v>
      </c>
      <c r="BJ262" s="973">
        <v>0</v>
      </c>
      <c r="BK262" s="973">
        <v>0</v>
      </c>
      <c r="BL262" s="973">
        <v>0</v>
      </c>
      <c r="BM262" s="973">
        <v>0</v>
      </c>
      <c r="BN262" s="973">
        <v>0</v>
      </c>
      <c r="BO262" s="973">
        <v>0</v>
      </c>
    </row>
    <row r="263" spans="2:67" hidden="1" outlineLevel="1">
      <c r="B263" s="786">
        <v>125</v>
      </c>
      <c r="C263" s="59" t="s">
        <v>144</v>
      </c>
      <c r="D263" s="640"/>
      <c r="E263" s="670"/>
      <c r="F263" s="1206"/>
      <c r="G263" s="704"/>
      <c r="H263" s="705"/>
      <c r="I263" s="705"/>
      <c r="J263" s="705"/>
      <c r="K263" s="705"/>
      <c r="L263" s="705"/>
      <c r="M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N263" s="705"/>
      <c r="AO263" s="705"/>
      <c r="AP263" s="706"/>
      <c r="AQ263" s="706"/>
      <c r="AR263" s="706"/>
      <c r="AS263" s="706"/>
      <c r="AT263" s="706"/>
      <c r="AU263" s="706"/>
      <c r="AV263" s="706"/>
      <c r="AW263" s="706"/>
      <c r="AX263" s="706"/>
      <c r="AY263" s="706"/>
      <c r="AZ263" s="706"/>
      <c r="BA263" s="706"/>
      <c r="BB263" s="706"/>
      <c r="BC263" s="706"/>
      <c r="BD263" s="706"/>
      <c r="BE263" s="706"/>
      <c r="BF263" s="706"/>
      <c r="BG263" s="706"/>
      <c r="BH263" s="706"/>
      <c r="BI263" s="706"/>
      <c r="BJ263" s="706"/>
      <c r="BK263" s="706"/>
      <c r="BL263" s="706"/>
      <c r="BM263" s="706"/>
      <c r="BN263" s="706"/>
      <c r="BO263" s="706"/>
    </row>
    <row r="264" spans="2:67" hidden="1" outlineLevel="1">
      <c r="B264" s="728" t="s">
        <v>501</v>
      </c>
      <c r="C264" s="687"/>
      <c r="D264" s="669" t="s">
        <v>587</v>
      </c>
      <c r="E264" s="670" t="s">
        <v>1315</v>
      </c>
      <c r="F264" s="690"/>
      <c r="G264" s="1067">
        <v>0</v>
      </c>
      <c r="H264" s="1067">
        <v>0</v>
      </c>
      <c r="I264" s="1067">
        <v>0</v>
      </c>
      <c r="J264" s="1067">
        <v>0</v>
      </c>
      <c r="K264" s="1067">
        <v>0</v>
      </c>
      <c r="L264" s="1067">
        <v>0</v>
      </c>
      <c r="M264" s="1067">
        <v>0</v>
      </c>
      <c r="N264" s="1067">
        <v>0</v>
      </c>
      <c r="O264" s="1067">
        <v>0</v>
      </c>
      <c r="P264" s="1067">
        <v>0</v>
      </c>
      <c r="Q264" s="1067">
        <v>0</v>
      </c>
      <c r="R264" s="1067">
        <v>0</v>
      </c>
      <c r="S264" s="1067">
        <v>0</v>
      </c>
      <c r="T264" s="1067">
        <v>0</v>
      </c>
      <c r="U264" s="1067">
        <v>0</v>
      </c>
      <c r="V264" s="1067">
        <v>0</v>
      </c>
      <c r="W264" s="1067">
        <v>0</v>
      </c>
      <c r="X264" s="1067">
        <v>0</v>
      </c>
      <c r="Y264" s="1067">
        <v>0</v>
      </c>
      <c r="Z264" s="1067">
        <v>0</v>
      </c>
      <c r="AA264" s="1067">
        <v>0</v>
      </c>
      <c r="AB264" s="1067">
        <v>0</v>
      </c>
      <c r="AC264" s="1067">
        <v>0</v>
      </c>
      <c r="AD264" s="1067">
        <v>0</v>
      </c>
      <c r="AE264" s="1067">
        <v>0</v>
      </c>
      <c r="AF264" s="1067">
        <v>0</v>
      </c>
      <c r="AG264" s="1067">
        <v>0</v>
      </c>
      <c r="AH264" s="1067">
        <v>0</v>
      </c>
      <c r="AI264" s="1067">
        <v>0</v>
      </c>
      <c r="AJ264" s="1067">
        <v>0</v>
      </c>
      <c r="AK264" s="1067">
        <v>0</v>
      </c>
      <c r="AL264" s="973">
        <v>0</v>
      </c>
      <c r="AM264" s="973">
        <v>0</v>
      </c>
      <c r="AN264" s="973">
        <v>0</v>
      </c>
      <c r="AO264" s="973">
        <v>0</v>
      </c>
      <c r="AP264" s="973">
        <v>0</v>
      </c>
      <c r="AQ264" s="973">
        <v>0</v>
      </c>
      <c r="AR264" s="973">
        <v>0</v>
      </c>
      <c r="AS264" s="973">
        <v>0</v>
      </c>
      <c r="AT264" s="973">
        <v>0</v>
      </c>
      <c r="AU264" s="973">
        <v>0</v>
      </c>
      <c r="AV264" s="973">
        <v>0</v>
      </c>
      <c r="AW264" s="973">
        <v>0</v>
      </c>
      <c r="AX264" s="973">
        <v>0</v>
      </c>
      <c r="AY264" s="973">
        <v>0</v>
      </c>
      <c r="AZ264" s="973">
        <v>0</v>
      </c>
      <c r="BA264" s="973">
        <v>0</v>
      </c>
      <c r="BB264" s="973">
        <v>0</v>
      </c>
      <c r="BC264" s="973">
        <v>0</v>
      </c>
      <c r="BD264" s="973">
        <v>0</v>
      </c>
      <c r="BE264" s="973">
        <v>0</v>
      </c>
      <c r="BF264" s="973">
        <v>0</v>
      </c>
      <c r="BG264" s="973">
        <v>0</v>
      </c>
      <c r="BH264" s="973">
        <v>0</v>
      </c>
      <c r="BI264" s="973">
        <v>0</v>
      </c>
      <c r="BJ264" s="973">
        <v>0</v>
      </c>
      <c r="BK264" s="973">
        <v>0</v>
      </c>
      <c r="BL264" s="973">
        <v>0</v>
      </c>
      <c r="BM264" s="973">
        <v>0</v>
      </c>
      <c r="BN264" s="973">
        <v>0</v>
      </c>
      <c r="BO264" s="973">
        <v>0</v>
      </c>
    </row>
    <row r="265" spans="2:67" hidden="1" outlineLevel="1">
      <c r="B265" s="786">
        <v>126</v>
      </c>
      <c r="C265" s="59" t="s">
        <v>305</v>
      </c>
      <c r="D265" s="640"/>
      <c r="E265" s="670"/>
      <c r="F265" s="716"/>
      <c r="G265" s="704"/>
      <c r="H265" s="705"/>
      <c r="I265" s="705"/>
      <c r="J265" s="705"/>
      <c r="K265" s="705"/>
      <c r="L265" s="705"/>
      <c r="M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N265" s="705"/>
      <c r="AO265" s="705"/>
      <c r="AP265" s="706"/>
      <c r="AQ265" s="706"/>
      <c r="AR265" s="706"/>
      <c r="AS265" s="706"/>
      <c r="AT265" s="706"/>
      <c r="AU265" s="706"/>
      <c r="AV265" s="706"/>
      <c r="AW265" s="706"/>
      <c r="AX265" s="706"/>
      <c r="AY265" s="706"/>
      <c r="AZ265" s="706"/>
      <c r="BA265" s="706"/>
      <c r="BB265" s="706"/>
      <c r="BC265" s="706"/>
      <c r="BD265" s="706"/>
      <c r="BE265" s="706"/>
      <c r="BF265" s="706"/>
      <c r="BG265" s="706"/>
      <c r="BH265" s="706"/>
      <c r="BI265" s="706"/>
      <c r="BJ265" s="706"/>
      <c r="BK265" s="706"/>
      <c r="BL265" s="706"/>
      <c r="BM265" s="706"/>
      <c r="BN265" s="706"/>
      <c r="BO265" s="706"/>
    </row>
    <row r="266" spans="2:67" hidden="1" outlineLevel="1">
      <c r="B266" s="728" t="s">
        <v>502</v>
      </c>
      <c r="C266" s="61"/>
      <c r="D266" s="640" t="s">
        <v>799</v>
      </c>
      <c r="E266" s="667" t="s">
        <v>1315</v>
      </c>
      <c r="F266" s="1207"/>
      <c r="G266" s="1002">
        <v>0</v>
      </c>
      <c r="H266" s="1002">
        <v>0</v>
      </c>
      <c r="I266" s="1002">
        <v>0</v>
      </c>
      <c r="J266" s="1002">
        <v>0</v>
      </c>
      <c r="K266" s="1002">
        <v>0</v>
      </c>
      <c r="L266" s="1002">
        <v>0</v>
      </c>
      <c r="M266" s="1002">
        <v>0</v>
      </c>
      <c r="N266" s="1002">
        <v>0</v>
      </c>
      <c r="O266" s="1002">
        <v>0</v>
      </c>
      <c r="P266" s="1002">
        <v>0</v>
      </c>
      <c r="Q266" s="1002">
        <v>0</v>
      </c>
      <c r="R266" s="1002">
        <v>0</v>
      </c>
      <c r="S266" s="1002">
        <v>0</v>
      </c>
      <c r="T266" s="1002">
        <v>0</v>
      </c>
      <c r="U266" s="1002">
        <v>0</v>
      </c>
      <c r="V266" s="1002">
        <v>0</v>
      </c>
      <c r="W266" s="1002">
        <v>0</v>
      </c>
      <c r="X266" s="1002">
        <v>0</v>
      </c>
      <c r="Y266" s="1002">
        <v>0</v>
      </c>
      <c r="Z266" s="1002">
        <v>0</v>
      </c>
      <c r="AA266" s="1002">
        <v>0</v>
      </c>
      <c r="AB266" s="1002">
        <v>0</v>
      </c>
      <c r="AC266" s="1002">
        <v>0</v>
      </c>
      <c r="AD266" s="1002">
        <v>0</v>
      </c>
      <c r="AE266" s="1002">
        <v>0</v>
      </c>
      <c r="AF266" s="1002">
        <v>0</v>
      </c>
      <c r="AG266" s="1002">
        <v>0</v>
      </c>
      <c r="AH266" s="1002">
        <v>0</v>
      </c>
      <c r="AI266" s="1002">
        <v>0</v>
      </c>
      <c r="AJ266" s="1002">
        <v>0</v>
      </c>
      <c r="AK266" s="1002">
        <v>0</v>
      </c>
      <c r="AL266" s="973">
        <v>0</v>
      </c>
      <c r="AM266" s="973">
        <v>0</v>
      </c>
      <c r="AN266" s="973">
        <v>0</v>
      </c>
      <c r="AO266" s="973">
        <v>0</v>
      </c>
      <c r="AP266" s="973">
        <v>0</v>
      </c>
      <c r="AQ266" s="973">
        <v>0</v>
      </c>
      <c r="AR266" s="973">
        <v>0</v>
      </c>
      <c r="AS266" s="973">
        <v>0</v>
      </c>
      <c r="AT266" s="973">
        <v>0</v>
      </c>
      <c r="AU266" s="973">
        <v>0</v>
      </c>
      <c r="AV266" s="973">
        <v>0</v>
      </c>
      <c r="AW266" s="973">
        <v>0</v>
      </c>
      <c r="AX266" s="973">
        <v>0</v>
      </c>
      <c r="AY266" s="973">
        <v>0</v>
      </c>
      <c r="AZ266" s="973">
        <v>0</v>
      </c>
      <c r="BA266" s="973">
        <v>0</v>
      </c>
      <c r="BB266" s="973">
        <v>0</v>
      </c>
      <c r="BC266" s="973">
        <v>0</v>
      </c>
      <c r="BD266" s="973">
        <v>0</v>
      </c>
      <c r="BE266" s="973">
        <v>0</v>
      </c>
      <c r="BF266" s="973">
        <v>0</v>
      </c>
      <c r="BG266" s="973">
        <v>0</v>
      </c>
      <c r="BH266" s="973">
        <v>0</v>
      </c>
      <c r="BI266" s="973">
        <v>0</v>
      </c>
      <c r="BJ266" s="973">
        <v>0</v>
      </c>
      <c r="BK266" s="973">
        <v>0</v>
      </c>
      <c r="BL266" s="973">
        <v>0</v>
      </c>
      <c r="BM266" s="973">
        <v>0</v>
      </c>
      <c r="BN266" s="973">
        <v>0</v>
      </c>
      <c r="BO266" s="973">
        <v>0</v>
      </c>
    </row>
    <row r="267" spans="2:67" ht="13.5" hidden="1" outlineLevel="1" thickBot="1">
      <c r="G267" s="856"/>
      <c r="H267" s="856"/>
      <c r="I267" s="856"/>
      <c r="J267" s="856"/>
      <c r="K267" s="856"/>
      <c r="L267" s="856"/>
      <c r="M267" s="856"/>
      <c r="N267" s="856"/>
      <c r="O267" s="856"/>
      <c r="P267" s="856"/>
      <c r="Q267" s="856"/>
      <c r="R267" s="856"/>
      <c r="S267" s="856"/>
      <c r="T267" s="856"/>
      <c r="U267" s="856"/>
      <c r="V267" s="856"/>
      <c r="W267" s="856"/>
      <c r="X267" s="856"/>
      <c r="Y267" s="856"/>
      <c r="Z267" s="856"/>
      <c r="AA267" s="856"/>
      <c r="AB267" s="856"/>
      <c r="AC267" s="856"/>
      <c r="AD267" s="856"/>
      <c r="AE267" s="856"/>
      <c r="AF267" s="856"/>
      <c r="AG267" s="856"/>
      <c r="AH267" s="856"/>
      <c r="AI267" s="856"/>
      <c r="AJ267" s="856"/>
      <c r="AK267" s="856"/>
      <c r="AL267" s="856"/>
      <c r="AM267" s="856"/>
      <c r="AN267" s="856"/>
      <c r="AO267" s="856"/>
      <c r="AP267" s="856"/>
      <c r="AQ267" s="856"/>
      <c r="AR267" s="856"/>
      <c r="AS267" s="856"/>
      <c r="AT267" s="856"/>
      <c r="AU267" s="856"/>
      <c r="AV267" s="856"/>
      <c r="AW267" s="856"/>
      <c r="AX267" s="856"/>
      <c r="AY267" s="856"/>
      <c r="AZ267" s="856"/>
      <c r="BA267" s="856"/>
      <c r="BB267" s="856"/>
      <c r="BC267" s="856"/>
      <c r="BD267" s="856"/>
      <c r="BE267" s="856"/>
      <c r="BF267" s="856"/>
      <c r="BG267" s="856"/>
      <c r="BH267" s="856"/>
      <c r="BI267" s="856"/>
      <c r="BJ267" s="856"/>
      <c r="BK267" s="856"/>
      <c r="BL267" s="856"/>
      <c r="BM267" s="856"/>
      <c r="BN267" s="856"/>
      <c r="BO267" s="856"/>
    </row>
    <row r="268" spans="2:67" ht="13.5" hidden="1" outlineLevel="1" thickBot="1">
      <c r="B268" s="17" t="s">
        <v>716</v>
      </c>
      <c r="C268" s="781"/>
      <c r="D268" s="781"/>
      <c r="E268" s="791"/>
      <c r="F268" s="791"/>
      <c r="G268" s="147">
        <f t="shared" ref="G268:BO268" si="149">G$7</f>
        <v>1990</v>
      </c>
      <c r="H268" s="147">
        <f t="shared" si="149"/>
        <v>1991</v>
      </c>
      <c r="I268" s="147">
        <f t="shared" si="149"/>
        <v>1992</v>
      </c>
      <c r="J268" s="147">
        <f t="shared" si="149"/>
        <v>1993</v>
      </c>
      <c r="K268" s="147">
        <f t="shared" si="149"/>
        <v>1994</v>
      </c>
      <c r="L268" s="147">
        <f t="shared" si="149"/>
        <v>1995</v>
      </c>
      <c r="M268" s="147">
        <f t="shared" si="149"/>
        <v>1996</v>
      </c>
      <c r="N268" s="147">
        <f t="shared" si="149"/>
        <v>1997</v>
      </c>
      <c r="O268" s="147">
        <f t="shared" si="149"/>
        <v>1998</v>
      </c>
      <c r="P268" s="147">
        <f t="shared" si="149"/>
        <v>1999</v>
      </c>
      <c r="Q268" s="147">
        <f t="shared" si="149"/>
        <v>2000</v>
      </c>
      <c r="R268" s="147">
        <f t="shared" si="149"/>
        <v>2001</v>
      </c>
      <c r="S268" s="147">
        <f t="shared" si="149"/>
        <v>2002</v>
      </c>
      <c r="T268" s="147">
        <f t="shared" si="149"/>
        <v>2003</v>
      </c>
      <c r="U268" s="147">
        <f t="shared" si="149"/>
        <v>2004</v>
      </c>
      <c r="V268" s="147">
        <f t="shared" si="149"/>
        <v>2005</v>
      </c>
      <c r="W268" s="147">
        <f t="shared" si="149"/>
        <v>2006</v>
      </c>
      <c r="X268" s="147">
        <f t="shared" si="149"/>
        <v>2007</v>
      </c>
      <c r="Y268" s="147">
        <f t="shared" si="149"/>
        <v>2008</v>
      </c>
      <c r="Z268" s="147">
        <f t="shared" si="149"/>
        <v>2009</v>
      </c>
      <c r="AA268" s="147">
        <f t="shared" si="149"/>
        <v>2010</v>
      </c>
      <c r="AB268" s="147">
        <f t="shared" si="149"/>
        <v>2011</v>
      </c>
      <c r="AC268" s="147">
        <f t="shared" si="149"/>
        <v>2012</v>
      </c>
      <c r="AD268" s="147">
        <f t="shared" si="149"/>
        <v>2013</v>
      </c>
      <c r="AE268" s="147">
        <f t="shared" si="149"/>
        <v>2014</v>
      </c>
      <c r="AF268" s="147">
        <f t="shared" si="149"/>
        <v>2015</v>
      </c>
      <c r="AG268" s="147">
        <f t="shared" si="149"/>
        <v>2016</v>
      </c>
      <c r="AH268" s="147">
        <f t="shared" si="149"/>
        <v>2017</v>
      </c>
      <c r="AI268" s="147">
        <f t="shared" si="149"/>
        <v>2018</v>
      </c>
      <c r="AJ268" s="147">
        <f t="shared" si="149"/>
        <v>2019</v>
      </c>
      <c r="AK268" s="147">
        <f t="shared" si="149"/>
        <v>2020</v>
      </c>
      <c r="AL268" s="147">
        <f t="shared" si="149"/>
        <v>2021</v>
      </c>
      <c r="AM268" s="147">
        <f t="shared" si="149"/>
        <v>2022</v>
      </c>
      <c r="AN268" s="147">
        <f t="shared" si="149"/>
        <v>2023</v>
      </c>
      <c r="AO268" s="147">
        <f t="shared" si="149"/>
        <v>2024</v>
      </c>
      <c r="AP268" s="147">
        <f t="shared" si="149"/>
        <v>2025</v>
      </c>
      <c r="AQ268" s="147">
        <f t="shared" si="149"/>
        <v>2026</v>
      </c>
      <c r="AR268" s="147">
        <f t="shared" si="149"/>
        <v>2027</v>
      </c>
      <c r="AS268" s="147">
        <f t="shared" si="149"/>
        <v>2028</v>
      </c>
      <c r="AT268" s="147">
        <f t="shared" si="149"/>
        <v>2029</v>
      </c>
      <c r="AU268" s="147">
        <f t="shared" si="149"/>
        <v>2030</v>
      </c>
      <c r="AV268" s="147">
        <f t="shared" si="149"/>
        <v>2031</v>
      </c>
      <c r="AW268" s="147">
        <f t="shared" si="149"/>
        <v>2032</v>
      </c>
      <c r="AX268" s="147">
        <f t="shared" si="149"/>
        <v>2033</v>
      </c>
      <c r="AY268" s="147">
        <f t="shared" si="149"/>
        <v>2034</v>
      </c>
      <c r="AZ268" s="147">
        <f t="shared" si="149"/>
        <v>2035</v>
      </c>
      <c r="BA268" s="147">
        <f t="shared" si="149"/>
        <v>2036</v>
      </c>
      <c r="BB268" s="147">
        <f t="shared" si="149"/>
        <v>2037</v>
      </c>
      <c r="BC268" s="147">
        <f t="shared" si="149"/>
        <v>2038</v>
      </c>
      <c r="BD268" s="147">
        <f t="shared" si="149"/>
        <v>2039</v>
      </c>
      <c r="BE268" s="147">
        <f t="shared" si="149"/>
        <v>2040</v>
      </c>
      <c r="BF268" s="147">
        <f t="shared" si="149"/>
        <v>2041</v>
      </c>
      <c r="BG268" s="147">
        <f t="shared" si="149"/>
        <v>2042</v>
      </c>
      <c r="BH268" s="147">
        <f t="shared" si="149"/>
        <v>2043</v>
      </c>
      <c r="BI268" s="147">
        <f t="shared" si="149"/>
        <v>2044</v>
      </c>
      <c r="BJ268" s="147">
        <f t="shared" si="149"/>
        <v>2045</v>
      </c>
      <c r="BK268" s="147">
        <f t="shared" si="149"/>
        <v>2046</v>
      </c>
      <c r="BL268" s="147">
        <f t="shared" si="149"/>
        <v>2047</v>
      </c>
      <c r="BM268" s="147">
        <f t="shared" si="149"/>
        <v>2048</v>
      </c>
      <c r="BN268" s="147">
        <f t="shared" si="149"/>
        <v>2049</v>
      </c>
      <c r="BO268" s="147">
        <f t="shared" si="149"/>
        <v>2050</v>
      </c>
    </row>
    <row r="269" spans="2:67" hidden="1" outlineLevel="1">
      <c r="B269" s="772">
        <v>131</v>
      </c>
      <c r="C269" s="59" t="s">
        <v>800</v>
      </c>
      <c r="D269" s="708"/>
      <c r="E269" s="702"/>
      <c r="F269" s="703"/>
      <c r="G269" s="1069"/>
      <c r="H269" s="1068"/>
      <c r="I269" s="1068"/>
      <c r="J269" s="1068"/>
      <c r="K269" s="1068"/>
      <c r="L269" s="1068"/>
      <c r="M269" s="1068"/>
      <c r="N269" s="1068"/>
      <c r="O269" s="1068"/>
      <c r="P269" s="1068"/>
      <c r="Q269" s="1068"/>
      <c r="R269" s="1068"/>
      <c r="S269" s="1068"/>
      <c r="T269" s="1068"/>
      <c r="U269" s="1068"/>
      <c r="V269" s="1068"/>
      <c r="W269" s="1068"/>
      <c r="X269" s="1068"/>
      <c r="Y269" s="1068"/>
      <c r="Z269" s="1068"/>
      <c r="AA269" s="1068"/>
      <c r="AB269" s="1068"/>
      <c r="AC269" s="1068"/>
      <c r="AD269" s="1068"/>
      <c r="AE269" s="1068"/>
      <c r="AF269" s="1068"/>
      <c r="AG269" s="1068"/>
      <c r="AH269" s="1068"/>
      <c r="AI269" s="1068"/>
      <c r="AJ269" s="1068"/>
      <c r="AK269" s="1068"/>
      <c r="AL269" s="1068"/>
      <c r="AM269" s="1068"/>
      <c r="AN269" s="1068"/>
      <c r="AO269" s="1068"/>
      <c r="AP269" s="1068"/>
      <c r="AQ269" s="1068"/>
      <c r="AR269" s="1068"/>
      <c r="AS269" s="1068"/>
      <c r="AT269" s="1068"/>
      <c r="AU269" s="1068"/>
      <c r="AV269" s="1068"/>
      <c r="AW269" s="1068"/>
      <c r="AX269" s="1068"/>
      <c r="AY269" s="1068"/>
      <c r="AZ269" s="1068"/>
      <c r="BA269" s="1068"/>
      <c r="BB269" s="1068"/>
      <c r="BC269" s="1068"/>
      <c r="BD269" s="1068"/>
      <c r="BE269" s="1068"/>
      <c r="BF269" s="1068"/>
      <c r="BG269" s="1068"/>
      <c r="BH269" s="1068"/>
      <c r="BI269" s="1068"/>
      <c r="BJ269" s="1068"/>
      <c r="BK269" s="1068"/>
      <c r="BL269" s="1068"/>
      <c r="BM269" s="1068"/>
      <c r="BN269" s="1068"/>
      <c r="BO269" s="1068"/>
    </row>
    <row r="270" spans="2:67" hidden="1" outlineLevel="1">
      <c r="B270" s="772">
        <f t="shared" ref="B270:B275" si="150">B269+1</f>
        <v>132</v>
      </c>
      <c r="C270" s="883"/>
      <c r="D270" s="708" t="s">
        <v>1147</v>
      </c>
      <c r="E270" s="702" t="s">
        <v>1321</v>
      </c>
      <c r="F270" s="709"/>
      <c r="G270" s="1004">
        <v>0</v>
      </c>
      <c r="H270" s="1004">
        <v>0</v>
      </c>
      <c r="I270" s="1004">
        <v>0</v>
      </c>
      <c r="J270" s="1004">
        <v>0</v>
      </c>
      <c r="K270" s="1004">
        <v>0</v>
      </c>
      <c r="L270" s="1004">
        <v>0</v>
      </c>
      <c r="M270" s="1004">
        <v>0</v>
      </c>
      <c r="N270" s="1004">
        <v>0</v>
      </c>
      <c r="O270" s="1004">
        <v>0</v>
      </c>
      <c r="P270" s="1004">
        <v>0</v>
      </c>
      <c r="Q270" s="1004">
        <v>0</v>
      </c>
      <c r="R270" s="1004">
        <v>0</v>
      </c>
      <c r="S270" s="1004">
        <v>0</v>
      </c>
      <c r="T270" s="1004">
        <v>0</v>
      </c>
      <c r="U270" s="1004">
        <v>0</v>
      </c>
      <c r="V270" s="1004">
        <v>0</v>
      </c>
      <c r="W270" s="1004">
        <v>0</v>
      </c>
      <c r="X270" s="1004">
        <v>0</v>
      </c>
      <c r="Y270" s="1004">
        <v>0</v>
      </c>
      <c r="Z270" s="1004">
        <v>0</v>
      </c>
      <c r="AA270" s="1004">
        <v>0</v>
      </c>
      <c r="AB270" s="1004">
        <v>0</v>
      </c>
      <c r="AC270" s="1004">
        <v>0</v>
      </c>
      <c r="AD270" s="1004">
        <v>0</v>
      </c>
      <c r="AE270" s="1004">
        <v>0</v>
      </c>
      <c r="AF270" s="1004">
        <v>0</v>
      </c>
      <c r="AG270" s="1004">
        <v>0</v>
      </c>
      <c r="AH270" s="1004">
        <v>0</v>
      </c>
      <c r="AI270" s="1004">
        <v>0</v>
      </c>
      <c r="AJ270" s="1004">
        <v>0</v>
      </c>
      <c r="AK270" s="1004">
        <v>0</v>
      </c>
      <c r="AL270" s="1004">
        <v>0</v>
      </c>
      <c r="AM270" s="1004">
        <v>0</v>
      </c>
      <c r="AN270" s="1004">
        <v>0</v>
      </c>
      <c r="AO270" s="1004">
        <v>0</v>
      </c>
      <c r="AP270" s="1004">
        <v>0</v>
      </c>
      <c r="AQ270" s="1004">
        <v>0</v>
      </c>
      <c r="AR270" s="1004">
        <v>0</v>
      </c>
      <c r="AS270" s="1004">
        <v>0</v>
      </c>
      <c r="AT270" s="1004">
        <v>0</v>
      </c>
      <c r="AU270" s="1004">
        <v>0</v>
      </c>
      <c r="AV270" s="1004">
        <v>0</v>
      </c>
      <c r="AW270" s="1004">
        <v>0</v>
      </c>
      <c r="AX270" s="1004">
        <v>0</v>
      </c>
      <c r="AY270" s="1004">
        <v>0</v>
      </c>
      <c r="AZ270" s="1004">
        <v>0</v>
      </c>
      <c r="BA270" s="1004">
        <v>0</v>
      </c>
      <c r="BB270" s="1004">
        <v>0</v>
      </c>
      <c r="BC270" s="1004">
        <v>0</v>
      </c>
      <c r="BD270" s="1004">
        <v>0</v>
      </c>
      <c r="BE270" s="1004">
        <v>0</v>
      </c>
      <c r="BF270" s="1004">
        <v>0</v>
      </c>
      <c r="BG270" s="1004">
        <v>0</v>
      </c>
      <c r="BH270" s="1004">
        <v>0</v>
      </c>
      <c r="BI270" s="1004">
        <v>0</v>
      </c>
      <c r="BJ270" s="1004">
        <v>0</v>
      </c>
      <c r="BK270" s="1004">
        <v>0</v>
      </c>
      <c r="BL270" s="1004">
        <v>0</v>
      </c>
      <c r="BM270" s="1004">
        <v>0</v>
      </c>
      <c r="BN270" s="1004">
        <v>0</v>
      </c>
      <c r="BO270" s="1004">
        <v>0</v>
      </c>
    </row>
    <row r="271" spans="2:67" hidden="1" outlineLevel="1">
      <c r="B271" s="772">
        <f t="shared" si="150"/>
        <v>133</v>
      </c>
      <c r="C271" s="707"/>
      <c r="D271" s="708" t="s">
        <v>1119</v>
      </c>
      <c r="E271" s="702" t="s">
        <v>1321</v>
      </c>
      <c r="F271" s="709"/>
      <c r="G271" s="1004">
        <v>0</v>
      </c>
      <c r="H271" s="1004">
        <v>0</v>
      </c>
      <c r="I271" s="1004">
        <v>0</v>
      </c>
      <c r="J271" s="1004">
        <v>0</v>
      </c>
      <c r="K271" s="1004">
        <v>0</v>
      </c>
      <c r="L271" s="1004">
        <v>0</v>
      </c>
      <c r="M271" s="1004">
        <v>0</v>
      </c>
      <c r="N271" s="1004">
        <v>0</v>
      </c>
      <c r="O271" s="1004">
        <v>0</v>
      </c>
      <c r="P271" s="1004">
        <v>0</v>
      </c>
      <c r="Q271" s="1004">
        <v>0</v>
      </c>
      <c r="R271" s="1004">
        <v>0</v>
      </c>
      <c r="S271" s="1004">
        <v>0</v>
      </c>
      <c r="T271" s="1004">
        <v>0</v>
      </c>
      <c r="U271" s="1004">
        <v>0</v>
      </c>
      <c r="V271" s="1004">
        <v>0</v>
      </c>
      <c r="W271" s="1004">
        <v>0</v>
      </c>
      <c r="X271" s="1004">
        <v>0</v>
      </c>
      <c r="Y271" s="1004">
        <v>0</v>
      </c>
      <c r="Z271" s="1004">
        <v>0</v>
      </c>
      <c r="AA271" s="1004">
        <v>0</v>
      </c>
      <c r="AB271" s="1004">
        <v>0</v>
      </c>
      <c r="AC271" s="1004">
        <v>0</v>
      </c>
      <c r="AD271" s="1004">
        <v>0</v>
      </c>
      <c r="AE271" s="1004">
        <v>0</v>
      </c>
      <c r="AF271" s="1004">
        <v>0</v>
      </c>
      <c r="AG271" s="1004">
        <v>0</v>
      </c>
      <c r="AH271" s="1004">
        <v>0</v>
      </c>
      <c r="AI271" s="1004">
        <v>0</v>
      </c>
      <c r="AJ271" s="1004">
        <v>0</v>
      </c>
      <c r="AK271" s="1004">
        <v>0</v>
      </c>
      <c r="AL271" s="1004">
        <v>0</v>
      </c>
      <c r="AM271" s="1004">
        <v>0</v>
      </c>
      <c r="AN271" s="1004">
        <v>0</v>
      </c>
      <c r="AO271" s="1004">
        <v>0</v>
      </c>
      <c r="AP271" s="1004">
        <v>0</v>
      </c>
      <c r="AQ271" s="1004">
        <v>0</v>
      </c>
      <c r="AR271" s="1004">
        <v>0</v>
      </c>
      <c r="AS271" s="1004">
        <v>0</v>
      </c>
      <c r="AT271" s="1004">
        <v>0</v>
      </c>
      <c r="AU271" s="1004">
        <v>0</v>
      </c>
      <c r="AV271" s="1004">
        <v>0</v>
      </c>
      <c r="AW271" s="1004">
        <v>0</v>
      </c>
      <c r="AX271" s="1004">
        <v>0</v>
      </c>
      <c r="AY271" s="1004">
        <v>0</v>
      </c>
      <c r="AZ271" s="1004">
        <v>0</v>
      </c>
      <c r="BA271" s="1004">
        <v>0</v>
      </c>
      <c r="BB271" s="1004">
        <v>0</v>
      </c>
      <c r="BC271" s="1004">
        <v>0</v>
      </c>
      <c r="BD271" s="1004">
        <v>0</v>
      </c>
      <c r="BE271" s="1004">
        <v>0</v>
      </c>
      <c r="BF271" s="1004">
        <v>0</v>
      </c>
      <c r="BG271" s="1004">
        <v>0</v>
      </c>
      <c r="BH271" s="1004">
        <v>0</v>
      </c>
      <c r="BI271" s="1004">
        <v>0</v>
      </c>
      <c r="BJ271" s="1004">
        <v>0</v>
      </c>
      <c r="BK271" s="1004">
        <v>0</v>
      </c>
      <c r="BL271" s="1004">
        <v>0</v>
      </c>
      <c r="BM271" s="1004">
        <v>0</v>
      </c>
      <c r="BN271" s="1004">
        <v>0</v>
      </c>
      <c r="BO271" s="1004">
        <v>0</v>
      </c>
    </row>
    <row r="272" spans="2:67" hidden="1" outlineLevel="1">
      <c r="B272" s="772">
        <f t="shared" si="150"/>
        <v>134</v>
      </c>
      <c r="C272" s="707"/>
      <c r="D272" s="708" t="s">
        <v>776</v>
      </c>
      <c r="E272" s="702" t="s">
        <v>1321</v>
      </c>
      <c r="F272" s="709"/>
      <c r="G272" s="1004">
        <v>0</v>
      </c>
      <c r="H272" s="1004">
        <v>0</v>
      </c>
      <c r="I272" s="1004">
        <v>0</v>
      </c>
      <c r="J272" s="1004">
        <v>0</v>
      </c>
      <c r="K272" s="1004">
        <v>0</v>
      </c>
      <c r="L272" s="1004">
        <v>0</v>
      </c>
      <c r="M272" s="1004">
        <v>0</v>
      </c>
      <c r="N272" s="1004">
        <v>0</v>
      </c>
      <c r="O272" s="1004">
        <v>0</v>
      </c>
      <c r="P272" s="1004">
        <v>0</v>
      </c>
      <c r="Q272" s="1004">
        <v>0</v>
      </c>
      <c r="R272" s="1004">
        <v>0</v>
      </c>
      <c r="S272" s="1004">
        <v>0</v>
      </c>
      <c r="T272" s="1004">
        <v>0</v>
      </c>
      <c r="U272" s="1004">
        <v>0</v>
      </c>
      <c r="V272" s="1004">
        <v>0</v>
      </c>
      <c r="W272" s="1004">
        <v>0</v>
      </c>
      <c r="X272" s="1004">
        <v>0</v>
      </c>
      <c r="Y272" s="1004">
        <v>0</v>
      </c>
      <c r="Z272" s="1004">
        <v>0</v>
      </c>
      <c r="AA272" s="1004">
        <v>0</v>
      </c>
      <c r="AB272" s="1004">
        <v>0</v>
      </c>
      <c r="AC272" s="1004">
        <v>0</v>
      </c>
      <c r="AD272" s="1004">
        <v>0</v>
      </c>
      <c r="AE272" s="1004">
        <v>0</v>
      </c>
      <c r="AF272" s="1004">
        <v>0</v>
      </c>
      <c r="AG272" s="1004">
        <v>0</v>
      </c>
      <c r="AH272" s="1004">
        <v>0</v>
      </c>
      <c r="AI272" s="1004">
        <v>0</v>
      </c>
      <c r="AJ272" s="1004">
        <v>0</v>
      </c>
      <c r="AK272" s="1004">
        <v>0</v>
      </c>
      <c r="AL272" s="1004">
        <v>0</v>
      </c>
      <c r="AM272" s="1004">
        <v>0</v>
      </c>
      <c r="AN272" s="1004">
        <v>0</v>
      </c>
      <c r="AO272" s="1004">
        <v>0</v>
      </c>
      <c r="AP272" s="1004">
        <v>0</v>
      </c>
      <c r="AQ272" s="1004">
        <v>0</v>
      </c>
      <c r="AR272" s="1004">
        <v>0</v>
      </c>
      <c r="AS272" s="1004">
        <v>0</v>
      </c>
      <c r="AT272" s="1004">
        <v>0</v>
      </c>
      <c r="AU272" s="1004">
        <v>0</v>
      </c>
      <c r="AV272" s="1004">
        <v>0</v>
      </c>
      <c r="AW272" s="1004">
        <v>0</v>
      </c>
      <c r="AX272" s="1004">
        <v>0</v>
      </c>
      <c r="AY272" s="1004">
        <v>0</v>
      </c>
      <c r="AZ272" s="1004">
        <v>0</v>
      </c>
      <c r="BA272" s="1004">
        <v>0</v>
      </c>
      <c r="BB272" s="1004">
        <v>0</v>
      </c>
      <c r="BC272" s="1004">
        <v>0</v>
      </c>
      <c r="BD272" s="1004">
        <v>0</v>
      </c>
      <c r="BE272" s="1004">
        <v>0</v>
      </c>
      <c r="BF272" s="1004">
        <v>0</v>
      </c>
      <c r="BG272" s="1004">
        <v>0</v>
      </c>
      <c r="BH272" s="1004">
        <v>0</v>
      </c>
      <c r="BI272" s="1004">
        <v>0</v>
      </c>
      <c r="BJ272" s="1004">
        <v>0</v>
      </c>
      <c r="BK272" s="1004">
        <v>0</v>
      </c>
      <c r="BL272" s="1004">
        <v>0</v>
      </c>
      <c r="BM272" s="1004">
        <v>0</v>
      </c>
      <c r="BN272" s="1004">
        <v>0</v>
      </c>
      <c r="BO272" s="1004">
        <v>0</v>
      </c>
    </row>
    <row r="273" spans="2:67" hidden="1" outlineLevel="1">
      <c r="B273" s="772">
        <f t="shared" si="150"/>
        <v>135</v>
      </c>
      <c r="C273" s="884"/>
      <c r="D273" s="708" t="s">
        <v>1120</v>
      </c>
      <c r="E273" s="702" t="s">
        <v>1321</v>
      </c>
      <c r="F273" s="709"/>
      <c r="G273" s="1004">
        <v>0</v>
      </c>
      <c r="H273" s="1004">
        <v>0</v>
      </c>
      <c r="I273" s="1004">
        <v>0</v>
      </c>
      <c r="J273" s="1004">
        <v>0</v>
      </c>
      <c r="K273" s="1004">
        <v>0</v>
      </c>
      <c r="L273" s="1004">
        <v>0</v>
      </c>
      <c r="M273" s="1004">
        <v>0</v>
      </c>
      <c r="N273" s="1004">
        <v>0</v>
      </c>
      <c r="O273" s="1004">
        <v>0</v>
      </c>
      <c r="P273" s="1004">
        <v>0</v>
      </c>
      <c r="Q273" s="1004">
        <v>0</v>
      </c>
      <c r="R273" s="1004">
        <v>0</v>
      </c>
      <c r="S273" s="1004">
        <v>0</v>
      </c>
      <c r="T273" s="1004">
        <v>0</v>
      </c>
      <c r="U273" s="1004">
        <v>0</v>
      </c>
      <c r="V273" s="1004">
        <v>0</v>
      </c>
      <c r="W273" s="1004">
        <v>0</v>
      </c>
      <c r="X273" s="1004">
        <v>0</v>
      </c>
      <c r="Y273" s="1004">
        <v>0</v>
      </c>
      <c r="Z273" s="1004">
        <v>0</v>
      </c>
      <c r="AA273" s="1004">
        <v>0</v>
      </c>
      <c r="AB273" s="1004">
        <v>0</v>
      </c>
      <c r="AC273" s="1004">
        <v>0</v>
      </c>
      <c r="AD273" s="1004">
        <v>0</v>
      </c>
      <c r="AE273" s="1004">
        <v>0</v>
      </c>
      <c r="AF273" s="1004">
        <v>0</v>
      </c>
      <c r="AG273" s="1004">
        <v>0</v>
      </c>
      <c r="AH273" s="1004">
        <v>0</v>
      </c>
      <c r="AI273" s="1004">
        <v>0</v>
      </c>
      <c r="AJ273" s="1004">
        <v>0</v>
      </c>
      <c r="AK273" s="1004">
        <v>0</v>
      </c>
      <c r="AL273" s="1004">
        <v>0</v>
      </c>
      <c r="AM273" s="1004">
        <v>0</v>
      </c>
      <c r="AN273" s="1004">
        <v>0</v>
      </c>
      <c r="AO273" s="1004">
        <v>0</v>
      </c>
      <c r="AP273" s="1004">
        <v>0</v>
      </c>
      <c r="AQ273" s="1004">
        <v>0</v>
      </c>
      <c r="AR273" s="1004">
        <v>0</v>
      </c>
      <c r="AS273" s="1004">
        <v>0</v>
      </c>
      <c r="AT273" s="1004">
        <v>0</v>
      </c>
      <c r="AU273" s="1004">
        <v>0</v>
      </c>
      <c r="AV273" s="1004">
        <v>0</v>
      </c>
      <c r="AW273" s="1004">
        <v>0</v>
      </c>
      <c r="AX273" s="1004">
        <v>0</v>
      </c>
      <c r="AY273" s="1004">
        <v>0</v>
      </c>
      <c r="AZ273" s="1004">
        <v>0</v>
      </c>
      <c r="BA273" s="1004">
        <v>0</v>
      </c>
      <c r="BB273" s="1004">
        <v>0</v>
      </c>
      <c r="BC273" s="1004">
        <v>0</v>
      </c>
      <c r="BD273" s="1004">
        <v>0</v>
      </c>
      <c r="BE273" s="1004">
        <v>0</v>
      </c>
      <c r="BF273" s="1004">
        <v>0</v>
      </c>
      <c r="BG273" s="1004">
        <v>0</v>
      </c>
      <c r="BH273" s="1004">
        <v>0</v>
      </c>
      <c r="BI273" s="1004">
        <v>0</v>
      </c>
      <c r="BJ273" s="1004">
        <v>0</v>
      </c>
      <c r="BK273" s="1004">
        <v>0</v>
      </c>
      <c r="BL273" s="1004">
        <v>0</v>
      </c>
      <c r="BM273" s="1004">
        <v>0</v>
      </c>
      <c r="BN273" s="1004">
        <v>0</v>
      </c>
      <c r="BO273" s="1004">
        <v>0</v>
      </c>
    </row>
    <row r="274" spans="2:67" ht="12.75" hidden="1" customHeight="1" outlineLevel="1">
      <c r="B274" s="772">
        <f t="shared" si="150"/>
        <v>136</v>
      </c>
      <c r="C274" s="707"/>
      <c r="D274" s="708" t="s">
        <v>1121</v>
      </c>
      <c r="E274" s="702" t="s">
        <v>116</v>
      </c>
      <c r="F274" s="709"/>
      <c r="G274" s="1004">
        <v>0</v>
      </c>
      <c r="H274" s="1004">
        <v>0</v>
      </c>
      <c r="I274" s="1004">
        <v>0</v>
      </c>
      <c r="J274" s="1004">
        <v>0</v>
      </c>
      <c r="K274" s="1004">
        <v>0</v>
      </c>
      <c r="L274" s="1004">
        <v>0</v>
      </c>
      <c r="M274" s="1004">
        <v>0</v>
      </c>
      <c r="N274" s="1004">
        <v>0</v>
      </c>
      <c r="O274" s="1004">
        <v>0</v>
      </c>
      <c r="P274" s="1004">
        <v>0</v>
      </c>
      <c r="Q274" s="1004">
        <v>0</v>
      </c>
      <c r="R274" s="1004">
        <v>0</v>
      </c>
      <c r="S274" s="1004">
        <v>0</v>
      </c>
      <c r="T274" s="1004">
        <v>0</v>
      </c>
      <c r="U274" s="1004">
        <v>0</v>
      </c>
      <c r="V274" s="1004">
        <v>0</v>
      </c>
      <c r="W274" s="1004">
        <v>0</v>
      </c>
      <c r="X274" s="1004">
        <v>0</v>
      </c>
      <c r="Y274" s="1004">
        <v>0</v>
      </c>
      <c r="Z274" s="1004">
        <v>0</v>
      </c>
      <c r="AA274" s="1004">
        <v>0</v>
      </c>
      <c r="AB274" s="1004">
        <v>0</v>
      </c>
      <c r="AC274" s="1004">
        <v>0</v>
      </c>
      <c r="AD274" s="1004">
        <v>0</v>
      </c>
      <c r="AE274" s="1004">
        <v>0</v>
      </c>
      <c r="AF274" s="1004">
        <v>0</v>
      </c>
      <c r="AG274" s="1004">
        <v>0</v>
      </c>
      <c r="AH274" s="1004">
        <v>0</v>
      </c>
      <c r="AI274" s="1004">
        <v>0</v>
      </c>
      <c r="AJ274" s="1004">
        <v>0</v>
      </c>
      <c r="AK274" s="1004">
        <v>0</v>
      </c>
      <c r="AL274" s="1004">
        <v>0</v>
      </c>
      <c r="AM274" s="1004">
        <v>0</v>
      </c>
      <c r="AN274" s="1004">
        <v>0</v>
      </c>
      <c r="AO274" s="1004">
        <v>0</v>
      </c>
      <c r="AP274" s="1004">
        <v>0</v>
      </c>
      <c r="AQ274" s="1004">
        <v>0</v>
      </c>
      <c r="AR274" s="1004">
        <v>0</v>
      </c>
      <c r="AS274" s="1004">
        <v>0</v>
      </c>
      <c r="AT274" s="1004">
        <v>0</v>
      </c>
      <c r="AU274" s="1004">
        <v>0</v>
      </c>
      <c r="AV274" s="1004">
        <v>0</v>
      </c>
      <c r="AW274" s="1004">
        <v>0</v>
      </c>
      <c r="AX274" s="1004">
        <v>0</v>
      </c>
      <c r="AY274" s="1004">
        <v>0</v>
      </c>
      <c r="AZ274" s="1004">
        <v>0</v>
      </c>
      <c r="BA274" s="1004">
        <v>0</v>
      </c>
      <c r="BB274" s="1004">
        <v>0</v>
      </c>
      <c r="BC274" s="1004">
        <v>0</v>
      </c>
      <c r="BD274" s="1004">
        <v>0</v>
      </c>
      <c r="BE274" s="1004">
        <v>0</v>
      </c>
      <c r="BF274" s="1004">
        <v>0</v>
      </c>
      <c r="BG274" s="1004">
        <v>0</v>
      </c>
      <c r="BH274" s="1004">
        <v>0</v>
      </c>
      <c r="BI274" s="1004">
        <v>0</v>
      </c>
      <c r="BJ274" s="1004">
        <v>0</v>
      </c>
      <c r="BK274" s="1004">
        <v>0</v>
      </c>
      <c r="BL274" s="1004">
        <v>0</v>
      </c>
      <c r="BM274" s="1004">
        <v>0</v>
      </c>
      <c r="BN274" s="1004">
        <v>0</v>
      </c>
      <c r="BO274" s="1004">
        <v>0</v>
      </c>
    </row>
    <row r="275" spans="2:67" hidden="1" outlineLevel="1">
      <c r="B275" s="772">
        <f t="shared" si="150"/>
        <v>137</v>
      </c>
      <c r="C275" s="707"/>
      <c r="D275" s="708" t="s">
        <v>1122</v>
      </c>
      <c r="E275" s="702" t="s">
        <v>1321</v>
      </c>
      <c r="F275" s="709"/>
      <c r="G275" s="1004">
        <v>0</v>
      </c>
      <c r="H275" s="1004">
        <v>0</v>
      </c>
      <c r="I275" s="1004">
        <v>0</v>
      </c>
      <c r="J275" s="1004">
        <v>0</v>
      </c>
      <c r="K275" s="1004">
        <v>0</v>
      </c>
      <c r="L275" s="1004">
        <v>0</v>
      </c>
      <c r="M275" s="1004">
        <v>0</v>
      </c>
      <c r="N275" s="1004">
        <v>0</v>
      </c>
      <c r="O275" s="1004">
        <v>0</v>
      </c>
      <c r="P275" s="1004">
        <v>0</v>
      </c>
      <c r="Q275" s="1004">
        <v>0</v>
      </c>
      <c r="R275" s="1004">
        <v>0</v>
      </c>
      <c r="S275" s="1004">
        <v>0</v>
      </c>
      <c r="T275" s="1004">
        <v>0</v>
      </c>
      <c r="U275" s="1004">
        <v>0</v>
      </c>
      <c r="V275" s="1004">
        <v>0</v>
      </c>
      <c r="W275" s="1004">
        <v>0</v>
      </c>
      <c r="X275" s="1004">
        <v>0</v>
      </c>
      <c r="Y275" s="1004">
        <v>0</v>
      </c>
      <c r="Z275" s="1004">
        <v>0</v>
      </c>
      <c r="AA275" s="1004">
        <v>0</v>
      </c>
      <c r="AB275" s="1004">
        <v>0</v>
      </c>
      <c r="AC275" s="1004">
        <v>0</v>
      </c>
      <c r="AD275" s="1004">
        <v>0</v>
      </c>
      <c r="AE275" s="1004">
        <v>0</v>
      </c>
      <c r="AF275" s="1004">
        <v>0</v>
      </c>
      <c r="AG275" s="1004">
        <v>0</v>
      </c>
      <c r="AH275" s="1004">
        <v>0</v>
      </c>
      <c r="AI275" s="1004">
        <v>0</v>
      </c>
      <c r="AJ275" s="1004">
        <v>0</v>
      </c>
      <c r="AK275" s="1004">
        <v>0</v>
      </c>
      <c r="AL275" s="1004">
        <v>0</v>
      </c>
      <c r="AM275" s="1004">
        <v>0</v>
      </c>
      <c r="AN275" s="1004">
        <v>0</v>
      </c>
      <c r="AO275" s="1004">
        <v>0</v>
      </c>
      <c r="AP275" s="1004">
        <v>0</v>
      </c>
      <c r="AQ275" s="1004">
        <v>0</v>
      </c>
      <c r="AR275" s="1004">
        <v>0</v>
      </c>
      <c r="AS275" s="1004">
        <v>0</v>
      </c>
      <c r="AT275" s="1004">
        <v>0</v>
      </c>
      <c r="AU275" s="1004">
        <v>0</v>
      </c>
      <c r="AV275" s="1004">
        <v>0</v>
      </c>
      <c r="AW275" s="1004">
        <v>0</v>
      </c>
      <c r="AX275" s="1004">
        <v>0</v>
      </c>
      <c r="AY275" s="1004">
        <v>0</v>
      </c>
      <c r="AZ275" s="1004">
        <v>0</v>
      </c>
      <c r="BA275" s="1004">
        <v>0</v>
      </c>
      <c r="BB275" s="1004">
        <v>0</v>
      </c>
      <c r="BC275" s="1004">
        <v>0</v>
      </c>
      <c r="BD275" s="1004">
        <v>0</v>
      </c>
      <c r="BE275" s="1004">
        <v>0</v>
      </c>
      <c r="BF275" s="1004">
        <v>0</v>
      </c>
      <c r="BG275" s="1004">
        <v>0</v>
      </c>
      <c r="BH275" s="1004">
        <v>0</v>
      </c>
      <c r="BI275" s="1004">
        <v>0</v>
      </c>
      <c r="BJ275" s="1004">
        <v>0</v>
      </c>
      <c r="BK275" s="1004">
        <v>0</v>
      </c>
      <c r="BL275" s="1004">
        <v>0</v>
      </c>
      <c r="BM275" s="1004">
        <v>0</v>
      </c>
      <c r="BN275" s="1004">
        <v>0</v>
      </c>
      <c r="BO275" s="1004">
        <v>0</v>
      </c>
    </row>
    <row r="276" spans="2:67" hidden="1" outlineLevel="1">
      <c r="B276" s="772" t="s">
        <v>1053</v>
      </c>
      <c r="C276" s="707"/>
      <c r="D276" s="708" t="s">
        <v>1052</v>
      </c>
      <c r="E276" s="702" t="s">
        <v>1321</v>
      </c>
      <c r="F276" s="709"/>
      <c r="G276" s="1070">
        <v>0</v>
      </c>
      <c r="H276" s="1070">
        <v>0</v>
      </c>
      <c r="I276" s="1070">
        <v>0</v>
      </c>
      <c r="J276" s="1070">
        <v>0</v>
      </c>
      <c r="K276" s="1070">
        <v>0</v>
      </c>
      <c r="L276" s="1070">
        <v>0</v>
      </c>
      <c r="M276" s="1070">
        <v>0</v>
      </c>
      <c r="N276" s="1070">
        <v>0</v>
      </c>
      <c r="O276" s="1070">
        <v>0</v>
      </c>
      <c r="P276" s="1070">
        <v>0</v>
      </c>
      <c r="Q276" s="1070">
        <v>0</v>
      </c>
      <c r="R276" s="1070">
        <v>0</v>
      </c>
      <c r="S276" s="1070">
        <v>0</v>
      </c>
      <c r="T276" s="1070">
        <v>0</v>
      </c>
      <c r="U276" s="1070">
        <v>0</v>
      </c>
      <c r="V276" s="1070">
        <v>0</v>
      </c>
      <c r="W276" s="1070">
        <v>0</v>
      </c>
      <c r="X276" s="1070">
        <v>0</v>
      </c>
      <c r="Y276" s="1070">
        <v>0</v>
      </c>
      <c r="Z276" s="1070">
        <v>0</v>
      </c>
      <c r="AA276" s="1070">
        <v>0</v>
      </c>
      <c r="AB276" s="1070">
        <v>0</v>
      </c>
      <c r="AC276" s="1070">
        <v>0</v>
      </c>
      <c r="AD276" s="1070">
        <v>0</v>
      </c>
      <c r="AE276" s="1070">
        <v>0</v>
      </c>
      <c r="AF276" s="1070">
        <v>0</v>
      </c>
      <c r="AG276" s="1070">
        <v>0</v>
      </c>
      <c r="AH276" s="1070">
        <v>0</v>
      </c>
      <c r="AI276" s="1070">
        <v>0</v>
      </c>
      <c r="AJ276" s="1070">
        <v>0</v>
      </c>
      <c r="AK276" s="1070">
        <v>0</v>
      </c>
      <c r="AL276" s="1004">
        <v>0</v>
      </c>
      <c r="AM276" s="1004">
        <v>0</v>
      </c>
      <c r="AN276" s="1004">
        <v>0</v>
      </c>
      <c r="AO276" s="1004">
        <v>0</v>
      </c>
      <c r="AP276" s="1004">
        <v>0</v>
      </c>
      <c r="AQ276" s="1004">
        <v>0</v>
      </c>
      <c r="AR276" s="1004">
        <v>0</v>
      </c>
      <c r="AS276" s="1004">
        <v>0</v>
      </c>
      <c r="AT276" s="1004">
        <v>0</v>
      </c>
      <c r="AU276" s="1004">
        <v>0</v>
      </c>
      <c r="AV276" s="1004">
        <v>0</v>
      </c>
      <c r="AW276" s="1004">
        <v>0</v>
      </c>
      <c r="AX276" s="1004">
        <v>0</v>
      </c>
      <c r="AY276" s="1004">
        <v>0</v>
      </c>
      <c r="AZ276" s="1004">
        <v>0</v>
      </c>
      <c r="BA276" s="1004">
        <v>0</v>
      </c>
      <c r="BB276" s="1004">
        <v>0</v>
      </c>
      <c r="BC276" s="1004">
        <v>0</v>
      </c>
      <c r="BD276" s="1004">
        <v>0</v>
      </c>
      <c r="BE276" s="1004">
        <v>0</v>
      </c>
      <c r="BF276" s="1004">
        <v>0</v>
      </c>
      <c r="BG276" s="1004">
        <v>0</v>
      </c>
      <c r="BH276" s="1004">
        <v>0</v>
      </c>
      <c r="BI276" s="1004">
        <v>0</v>
      </c>
      <c r="BJ276" s="1004">
        <v>0</v>
      </c>
      <c r="BK276" s="1004">
        <v>0</v>
      </c>
      <c r="BL276" s="1004">
        <v>0</v>
      </c>
      <c r="BM276" s="1004">
        <v>0</v>
      </c>
      <c r="BN276" s="1004">
        <v>0</v>
      </c>
      <c r="BO276" s="1004">
        <v>0</v>
      </c>
    </row>
    <row r="277" spans="2:67" hidden="1" outlineLevel="1">
      <c r="B277" s="772">
        <f>B275+1</f>
        <v>138</v>
      </c>
      <c r="C277" s="59" t="s">
        <v>144</v>
      </c>
      <c r="D277" s="701"/>
      <c r="E277" s="702"/>
      <c r="F277" s="703"/>
      <c r="G277" s="704"/>
      <c r="H277" s="705"/>
      <c r="I277" s="705"/>
      <c r="J277" s="705"/>
      <c r="K277" s="705"/>
      <c r="L277" s="705"/>
      <c r="M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N277" s="705"/>
      <c r="AO277" s="705"/>
      <c r="AP277" s="706"/>
      <c r="AQ277" s="706"/>
      <c r="AR277" s="706"/>
      <c r="AS277" s="706"/>
      <c r="AT277" s="706"/>
      <c r="AU277" s="706"/>
      <c r="AV277" s="706"/>
      <c r="AW277" s="706"/>
      <c r="AX277" s="706"/>
      <c r="AY277" s="706"/>
      <c r="AZ277" s="706"/>
      <c r="BA277" s="706"/>
      <c r="BB277" s="706"/>
      <c r="BC277" s="706"/>
      <c r="BD277" s="706"/>
      <c r="BE277" s="706"/>
      <c r="BF277" s="706"/>
      <c r="BG277" s="706"/>
      <c r="BH277" s="706"/>
      <c r="BI277" s="706"/>
      <c r="BJ277" s="706"/>
      <c r="BK277" s="706"/>
      <c r="BL277" s="706"/>
      <c r="BM277" s="706"/>
      <c r="BN277" s="706"/>
      <c r="BO277" s="706"/>
    </row>
    <row r="278" spans="2:67" hidden="1" outlineLevel="1">
      <c r="B278" s="772">
        <f>B277+1</f>
        <v>139</v>
      </c>
      <c r="C278" s="707"/>
      <c r="D278" s="708" t="s">
        <v>1123</v>
      </c>
      <c r="E278" s="702" t="s">
        <v>1321</v>
      </c>
      <c r="F278" s="709"/>
      <c r="G278" s="1004">
        <v>0</v>
      </c>
      <c r="H278" s="1004">
        <v>0</v>
      </c>
      <c r="I278" s="1004">
        <v>0</v>
      </c>
      <c r="J278" s="1004">
        <v>0</v>
      </c>
      <c r="K278" s="1004">
        <v>0</v>
      </c>
      <c r="L278" s="1004">
        <v>0</v>
      </c>
      <c r="M278" s="1004">
        <v>0</v>
      </c>
      <c r="N278" s="1004">
        <v>0</v>
      </c>
      <c r="O278" s="1004">
        <v>0</v>
      </c>
      <c r="P278" s="1004">
        <v>0</v>
      </c>
      <c r="Q278" s="1004">
        <v>0</v>
      </c>
      <c r="R278" s="1004">
        <v>0</v>
      </c>
      <c r="S278" s="1004">
        <v>0</v>
      </c>
      <c r="T278" s="1004">
        <v>0</v>
      </c>
      <c r="U278" s="1004">
        <v>0</v>
      </c>
      <c r="V278" s="1004">
        <v>0</v>
      </c>
      <c r="W278" s="1004">
        <v>0</v>
      </c>
      <c r="X278" s="1004">
        <v>0</v>
      </c>
      <c r="Y278" s="1004">
        <v>0</v>
      </c>
      <c r="Z278" s="1004">
        <v>0</v>
      </c>
      <c r="AA278" s="1004">
        <v>0</v>
      </c>
      <c r="AB278" s="1004">
        <v>0</v>
      </c>
      <c r="AC278" s="1004">
        <v>0</v>
      </c>
      <c r="AD278" s="1004">
        <v>0</v>
      </c>
      <c r="AE278" s="1004">
        <v>0</v>
      </c>
      <c r="AF278" s="1004">
        <v>0</v>
      </c>
      <c r="AG278" s="1004">
        <v>0</v>
      </c>
      <c r="AH278" s="1004">
        <v>0</v>
      </c>
      <c r="AI278" s="1004">
        <v>0</v>
      </c>
      <c r="AJ278" s="1004">
        <v>0</v>
      </c>
      <c r="AK278" s="1004">
        <v>0</v>
      </c>
      <c r="AL278" s="1004">
        <v>0</v>
      </c>
      <c r="AM278" s="1004">
        <v>0</v>
      </c>
      <c r="AN278" s="1004">
        <v>0</v>
      </c>
      <c r="AO278" s="1004">
        <v>0</v>
      </c>
      <c r="AP278" s="1004">
        <v>0</v>
      </c>
      <c r="AQ278" s="1004">
        <v>0</v>
      </c>
      <c r="AR278" s="1004">
        <v>0</v>
      </c>
      <c r="AS278" s="1004">
        <v>0</v>
      </c>
      <c r="AT278" s="1004">
        <v>0</v>
      </c>
      <c r="AU278" s="1004">
        <v>0</v>
      </c>
      <c r="AV278" s="1004">
        <v>0</v>
      </c>
      <c r="AW278" s="1004">
        <v>0</v>
      </c>
      <c r="AX278" s="1004">
        <v>0</v>
      </c>
      <c r="AY278" s="1004">
        <v>0</v>
      </c>
      <c r="AZ278" s="1004">
        <v>0</v>
      </c>
      <c r="BA278" s="1004">
        <v>0</v>
      </c>
      <c r="BB278" s="1004">
        <v>0</v>
      </c>
      <c r="BC278" s="1004">
        <v>0</v>
      </c>
      <c r="BD278" s="1004">
        <v>0</v>
      </c>
      <c r="BE278" s="1004">
        <v>0</v>
      </c>
      <c r="BF278" s="1004">
        <v>0</v>
      </c>
      <c r="BG278" s="1004">
        <v>0</v>
      </c>
      <c r="BH278" s="1004">
        <v>0</v>
      </c>
      <c r="BI278" s="1004">
        <v>0</v>
      </c>
      <c r="BJ278" s="1004">
        <v>0</v>
      </c>
      <c r="BK278" s="1004">
        <v>0</v>
      </c>
      <c r="BL278" s="1004">
        <v>0</v>
      </c>
      <c r="BM278" s="1004">
        <v>0</v>
      </c>
      <c r="BN278" s="1004">
        <v>0</v>
      </c>
      <c r="BO278" s="1004">
        <v>0</v>
      </c>
    </row>
    <row r="279" spans="2:67" hidden="1" outlineLevel="1">
      <c r="B279" s="772">
        <f>B278+1</f>
        <v>140</v>
      </c>
      <c r="C279" s="707"/>
      <c r="D279" s="708" t="s">
        <v>778</v>
      </c>
      <c r="E279" s="702" t="s">
        <v>1321</v>
      </c>
      <c r="F279" s="709"/>
      <c r="G279" s="1004">
        <v>0</v>
      </c>
      <c r="H279" s="1004">
        <v>0</v>
      </c>
      <c r="I279" s="1004">
        <v>0</v>
      </c>
      <c r="J279" s="1004">
        <v>0</v>
      </c>
      <c r="K279" s="1004">
        <v>0</v>
      </c>
      <c r="L279" s="1004">
        <v>0</v>
      </c>
      <c r="M279" s="1004">
        <v>0</v>
      </c>
      <c r="N279" s="1004">
        <v>0</v>
      </c>
      <c r="O279" s="1004">
        <v>0</v>
      </c>
      <c r="P279" s="1004">
        <v>0</v>
      </c>
      <c r="Q279" s="1004">
        <v>0</v>
      </c>
      <c r="R279" s="1004">
        <v>0</v>
      </c>
      <c r="S279" s="1004">
        <v>0</v>
      </c>
      <c r="T279" s="1004">
        <v>0</v>
      </c>
      <c r="U279" s="1004">
        <v>0</v>
      </c>
      <c r="V279" s="1004">
        <v>0</v>
      </c>
      <c r="W279" s="1004">
        <v>0</v>
      </c>
      <c r="X279" s="1004">
        <v>0</v>
      </c>
      <c r="Y279" s="1004">
        <v>0</v>
      </c>
      <c r="Z279" s="1004">
        <v>0</v>
      </c>
      <c r="AA279" s="1004">
        <v>0</v>
      </c>
      <c r="AB279" s="1004">
        <v>0</v>
      </c>
      <c r="AC279" s="1004">
        <v>0</v>
      </c>
      <c r="AD279" s="1004">
        <v>0</v>
      </c>
      <c r="AE279" s="1004">
        <v>0</v>
      </c>
      <c r="AF279" s="1004">
        <v>0</v>
      </c>
      <c r="AG279" s="1004">
        <v>0</v>
      </c>
      <c r="AH279" s="1004">
        <v>0</v>
      </c>
      <c r="AI279" s="1004">
        <v>0</v>
      </c>
      <c r="AJ279" s="1004">
        <v>0</v>
      </c>
      <c r="AK279" s="1004">
        <v>0</v>
      </c>
      <c r="AL279" s="1004">
        <v>0</v>
      </c>
      <c r="AM279" s="1004">
        <v>0</v>
      </c>
      <c r="AN279" s="1004">
        <v>0</v>
      </c>
      <c r="AO279" s="1004">
        <v>0</v>
      </c>
      <c r="AP279" s="1004">
        <v>0</v>
      </c>
      <c r="AQ279" s="1004">
        <v>0</v>
      </c>
      <c r="AR279" s="1004">
        <v>0</v>
      </c>
      <c r="AS279" s="1004">
        <v>0</v>
      </c>
      <c r="AT279" s="1004">
        <v>0</v>
      </c>
      <c r="AU279" s="1004">
        <v>0</v>
      </c>
      <c r="AV279" s="1004">
        <v>0</v>
      </c>
      <c r="AW279" s="1004">
        <v>0</v>
      </c>
      <c r="AX279" s="1004">
        <v>0</v>
      </c>
      <c r="AY279" s="1004">
        <v>0</v>
      </c>
      <c r="AZ279" s="1004">
        <v>0</v>
      </c>
      <c r="BA279" s="1004">
        <v>0</v>
      </c>
      <c r="BB279" s="1004">
        <v>0</v>
      </c>
      <c r="BC279" s="1004">
        <v>0</v>
      </c>
      <c r="BD279" s="1004">
        <v>0</v>
      </c>
      <c r="BE279" s="1004">
        <v>0</v>
      </c>
      <c r="BF279" s="1004">
        <v>0</v>
      </c>
      <c r="BG279" s="1004">
        <v>0</v>
      </c>
      <c r="BH279" s="1004">
        <v>0</v>
      </c>
      <c r="BI279" s="1004">
        <v>0</v>
      </c>
      <c r="BJ279" s="1004">
        <v>0</v>
      </c>
      <c r="BK279" s="1004">
        <v>0</v>
      </c>
      <c r="BL279" s="1004">
        <v>0</v>
      </c>
      <c r="BM279" s="1004">
        <v>0</v>
      </c>
      <c r="BN279" s="1004">
        <v>0</v>
      </c>
      <c r="BO279" s="1004">
        <v>0</v>
      </c>
    </row>
    <row r="280" spans="2:67" hidden="1" outlineLevel="1">
      <c r="B280" s="772">
        <f>B279+1</f>
        <v>141</v>
      </c>
      <c r="C280" s="707"/>
      <c r="D280" s="708" t="s">
        <v>795</v>
      </c>
      <c r="E280" s="702" t="s">
        <v>1321</v>
      </c>
      <c r="F280" s="709"/>
      <c r="G280" s="1004">
        <v>0</v>
      </c>
      <c r="H280" s="1004">
        <v>0</v>
      </c>
      <c r="I280" s="1004">
        <v>0</v>
      </c>
      <c r="J280" s="1004">
        <v>0</v>
      </c>
      <c r="K280" s="1004">
        <v>0</v>
      </c>
      <c r="L280" s="1004">
        <v>0</v>
      </c>
      <c r="M280" s="1004">
        <v>0</v>
      </c>
      <c r="N280" s="1004">
        <v>0</v>
      </c>
      <c r="O280" s="1004">
        <v>0</v>
      </c>
      <c r="P280" s="1004">
        <v>0</v>
      </c>
      <c r="Q280" s="1004">
        <v>0</v>
      </c>
      <c r="R280" s="1004">
        <v>0</v>
      </c>
      <c r="S280" s="1004">
        <v>0</v>
      </c>
      <c r="T280" s="1004">
        <v>0</v>
      </c>
      <c r="U280" s="1004">
        <v>0</v>
      </c>
      <c r="V280" s="1004">
        <v>0</v>
      </c>
      <c r="W280" s="1004">
        <v>0</v>
      </c>
      <c r="X280" s="1004">
        <v>0</v>
      </c>
      <c r="Y280" s="1004">
        <v>0</v>
      </c>
      <c r="Z280" s="1004">
        <v>0</v>
      </c>
      <c r="AA280" s="1004">
        <v>0</v>
      </c>
      <c r="AB280" s="1004">
        <v>0</v>
      </c>
      <c r="AC280" s="1004">
        <v>0</v>
      </c>
      <c r="AD280" s="1004">
        <v>0</v>
      </c>
      <c r="AE280" s="1004">
        <v>0</v>
      </c>
      <c r="AF280" s="1004">
        <v>0</v>
      </c>
      <c r="AG280" s="1004">
        <v>0</v>
      </c>
      <c r="AH280" s="1004">
        <v>0</v>
      </c>
      <c r="AI280" s="1004">
        <v>0</v>
      </c>
      <c r="AJ280" s="1004">
        <v>0</v>
      </c>
      <c r="AK280" s="1004">
        <v>0</v>
      </c>
      <c r="AL280" s="1004">
        <v>0</v>
      </c>
      <c r="AM280" s="1004">
        <v>0</v>
      </c>
      <c r="AN280" s="1004">
        <v>0</v>
      </c>
      <c r="AO280" s="1004">
        <v>0</v>
      </c>
      <c r="AP280" s="1004">
        <v>0</v>
      </c>
      <c r="AQ280" s="1004">
        <v>0</v>
      </c>
      <c r="AR280" s="1004">
        <v>0</v>
      </c>
      <c r="AS280" s="1004">
        <v>0</v>
      </c>
      <c r="AT280" s="1004">
        <v>0</v>
      </c>
      <c r="AU280" s="1004">
        <v>0</v>
      </c>
      <c r="AV280" s="1004">
        <v>0</v>
      </c>
      <c r="AW280" s="1004">
        <v>0</v>
      </c>
      <c r="AX280" s="1004">
        <v>0</v>
      </c>
      <c r="AY280" s="1004">
        <v>0</v>
      </c>
      <c r="AZ280" s="1004">
        <v>0</v>
      </c>
      <c r="BA280" s="1004">
        <v>0</v>
      </c>
      <c r="BB280" s="1004">
        <v>0</v>
      </c>
      <c r="BC280" s="1004">
        <v>0</v>
      </c>
      <c r="BD280" s="1004">
        <v>0</v>
      </c>
      <c r="BE280" s="1004">
        <v>0</v>
      </c>
      <c r="BF280" s="1004">
        <v>0</v>
      </c>
      <c r="BG280" s="1004">
        <v>0</v>
      </c>
      <c r="BH280" s="1004">
        <v>0</v>
      </c>
      <c r="BI280" s="1004">
        <v>0</v>
      </c>
      <c r="BJ280" s="1004">
        <v>0</v>
      </c>
      <c r="BK280" s="1004">
        <v>0</v>
      </c>
      <c r="BL280" s="1004">
        <v>0</v>
      </c>
      <c r="BM280" s="1004">
        <v>0</v>
      </c>
      <c r="BN280" s="1004">
        <v>0</v>
      </c>
      <c r="BO280" s="1004">
        <v>0</v>
      </c>
    </row>
    <row r="281" spans="2:67" hidden="1" outlineLevel="1">
      <c r="B281" s="772">
        <f>B280+1</f>
        <v>142</v>
      </c>
      <c r="C281" s="707"/>
      <c r="D281" s="708" t="s">
        <v>1125</v>
      </c>
      <c r="E281" s="702" t="s">
        <v>1321</v>
      </c>
      <c r="F281" s="709"/>
      <c r="G281" s="1004">
        <v>0</v>
      </c>
      <c r="H281" s="1004">
        <v>0</v>
      </c>
      <c r="I281" s="1004">
        <v>0</v>
      </c>
      <c r="J281" s="1004">
        <v>0</v>
      </c>
      <c r="K281" s="1004">
        <v>0</v>
      </c>
      <c r="L281" s="1004">
        <v>0</v>
      </c>
      <c r="M281" s="1004">
        <v>0</v>
      </c>
      <c r="N281" s="1004">
        <v>0</v>
      </c>
      <c r="O281" s="1004">
        <v>0</v>
      </c>
      <c r="P281" s="1004">
        <v>0</v>
      </c>
      <c r="Q281" s="1004">
        <v>0</v>
      </c>
      <c r="R281" s="1004">
        <v>0</v>
      </c>
      <c r="S281" s="1004">
        <v>0</v>
      </c>
      <c r="T281" s="1004">
        <v>0</v>
      </c>
      <c r="U281" s="1004">
        <v>0</v>
      </c>
      <c r="V281" s="1004">
        <v>0</v>
      </c>
      <c r="W281" s="1004">
        <v>0</v>
      </c>
      <c r="X281" s="1004">
        <v>0</v>
      </c>
      <c r="Y281" s="1004">
        <v>0</v>
      </c>
      <c r="Z281" s="1004">
        <v>0</v>
      </c>
      <c r="AA281" s="1004">
        <v>0</v>
      </c>
      <c r="AB281" s="1004">
        <v>0</v>
      </c>
      <c r="AC281" s="1004">
        <v>0</v>
      </c>
      <c r="AD281" s="1004">
        <v>0</v>
      </c>
      <c r="AE281" s="1004">
        <v>0</v>
      </c>
      <c r="AF281" s="1004">
        <v>0</v>
      </c>
      <c r="AG281" s="1004">
        <v>0</v>
      </c>
      <c r="AH281" s="1004">
        <v>0</v>
      </c>
      <c r="AI281" s="1004">
        <v>0</v>
      </c>
      <c r="AJ281" s="1004">
        <v>0</v>
      </c>
      <c r="AK281" s="1004">
        <v>0</v>
      </c>
      <c r="AL281" s="1004">
        <v>0</v>
      </c>
      <c r="AM281" s="1004">
        <v>0</v>
      </c>
      <c r="AN281" s="1004">
        <v>0</v>
      </c>
      <c r="AO281" s="1004">
        <v>0</v>
      </c>
      <c r="AP281" s="1004">
        <v>0</v>
      </c>
      <c r="AQ281" s="1004">
        <v>0</v>
      </c>
      <c r="AR281" s="1004">
        <v>0</v>
      </c>
      <c r="AS281" s="1004">
        <v>0</v>
      </c>
      <c r="AT281" s="1004">
        <v>0</v>
      </c>
      <c r="AU281" s="1004">
        <v>0</v>
      </c>
      <c r="AV281" s="1004">
        <v>0</v>
      </c>
      <c r="AW281" s="1004">
        <v>0</v>
      </c>
      <c r="AX281" s="1004">
        <v>0</v>
      </c>
      <c r="AY281" s="1004">
        <v>0</v>
      </c>
      <c r="AZ281" s="1004">
        <v>0</v>
      </c>
      <c r="BA281" s="1004">
        <v>0</v>
      </c>
      <c r="BB281" s="1004">
        <v>0</v>
      </c>
      <c r="BC281" s="1004">
        <v>0</v>
      </c>
      <c r="BD281" s="1004">
        <v>0</v>
      </c>
      <c r="BE281" s="1004">
        <v>0</v>
      </c>
      <c r="BF281" s="1004">
        <v>0</v>
      </c>
      <c r="BG281" s="1004">
        <v>0</v>
      </c>
      <c r="BH281" s="1004">
        <v>0</v>
      </c>
      <c r="BI281" s="1004">
        <v>0</v>
      </c>
      <c r="BJ281" s="1004">
        <v>0</v>
      </c>
      <c r="BK281" s="1004">
        <v>0</v>
      </c>
      <c r="BL281" s="1004">
        <v>0</v>
      </c>
      <c r="BM281" s="1004">
        <v>0</v>
      </c>
      <c r="BN281" s="1004">
        <v>0</v>
      </c>
      <c r="BO281" s="1004">
        <v>0</v>
      </c>
    </row>
    <row r="282" spans="2:67" hidden="1" outlineLevel="1">
      <c r="B282" s="772">
        <f>B281+1</f>
        <v>143</v>
      </c>
      <c r="C282" s="707"/>
      <c r="D282" s="708" t="s">
        <v>1126</v>
      </c>
      <c r="E282" s="702" t="s">
        <v>1321</v>
      </c>
      <c r="F282" s="709"/>
      <c r="G282" s="1004">
        <v>0</v>
      </c>
      <c r="H282" s="1004">
        <v>0</v>
      </c>
      <c r="I282" s="1004">
        <v>0</v>
      </c>
      <c r="J282" s="1004">
        <v>0</v>
      </c>
      <c r="K282" s="1004">
        <v>0</v>
      </c>
      <c r="L282" s="1004">
        <v>0</v>
      </c>
      <c r="M282" s="1004">
        <v>0</v>
      </c>
      <c r="N282" s="1004">
        <v>0</v>
      </c>
      <c r="O282" s="1004">
        <v>0</v>
      </c>
      <c r="P282" s="1004">
        <v>0</v>
      </c>
      <c r="Q282" s="1004">
        <v>0</v>
      </c>
      <c r="R282" s="1004">
        <v>0</v>
      </c>
      <c r="S282" s="1004">
        <v>0</v>
      </c>
      <c r="T282" s="1004">
        <v>0</v>
      </c>
      <c r="U282" s="1004">
        <v>0</v>
      </c>
      <c r="V282" s="1004">
        <v>0</v>
      </c>
      <c r="W282" s="1004">
        <v>0</v>
      </c>
      <c r="X282" s="1004">
        <v>0</v>
      </c>
      <c r="Y282" s="1004">
        <v>0</v>
      </c>
      <c r="Z282" s="1004">
        <v>0</v>
      </c>
      <c r="AA282" s="1004">
        <v>0</v>
      </c>
      <c r="AB282" s="1004">
        <v>0</v>
      </c>
      <c r="AC282" s="1004">
        <v>0</v>
      </c>
      <c r="AD282" s="1004">
        <v>0</v>
      </c>
      <c r="AE282" s="1004">
        <v>0</v>
      </c>
      <c r="AF282" s="1004">
        <v>0</v>
      </c>
      <c r="AG282" s="1004">
        <v>0</v>
      </c>
      <c r="AH282" s="1004">
        <v>0</v>
      </c>
      <c r="AI282" s="1004">
        <v>0</v>
      </c>
      <c r="AJ282" s="1004">
        <v>0</v>
      </c>
      <c r="AK282" s="1004">
        <v>0</v>
      </c>
      <c r="AL282" s="1004">
        <v>0</v>
      </c>
      <c r="AM282" s="1004">
        <v>0</v>
      </c>
      <c r="AN282" s="1004">
        <v>0</v>
      </c>
      <c r="AO282" s="1004">
        <v>0</v>
      </c>
      <c r="AP282" s="1004">
        <v>0</v>
      </c>
      <c r="AQ282" s="1004">
        <v>0</v>
      </c>
      <c r="AR282" s="1004">
        <v>0</v>
      </c>
      <c r="AS282" s="1004">
        <v>0</v>
      </c>
      <c r="AT282" s="1004">
        <v>0</v>
      </c>
      <c r="AU282" s="1004">
        <v>0</v>
      </c>
      <c r="AV282" s="1004">
        <v>0</v>
      </c>
      <c r="AW282" s="1004">
        <v>0</v>
      </c>
      <c r="AX282" s="1004">
        <v>0</v>
      </c>
      <c r="AY282" s="1004">
        <v>0</v>
      </c>
      <c r="AZ282" s="1004">
        <v>0</v>
      </c>
      <c r="BA282" s="1004">
        <v>0</v>
      </c>
      <c r="BB282" s="1004">
        <v>0</v>
      </c>
      <c r="BC282" s="1004">
        <v>0</v>
      </c>
      <c r="BD282" s="1004">
        <v>0</v>
      </c>
      <c r="BE282" s="1004">
        <v>0</v>
      </c>
      <c r="BF282" s="1004">
        <v>0</v>
      </c>
      <c r="BG282" s="1004">
        <v>0</v>
      </c>
      <c r="BH282" s="1004">
        <v>0</v>
      </c>
      <c r="BI282" s="1004">
        <v>0</v>
      </c>
      <c r="BJ282" s="1004">
        <v>0</v>
      </c>
      <c r="BK282" s="1004">
        <v>0</v>
      </c>
      <c r="BL282" s="1004">
        <v>0</v>
      </c>
      <c r="BM282" s="1004">
        <v>0</v>
      </c>
      <c r="BN282" s="1004">
        <v>0</v>
      </c>
      <c r="BO282" s="1004">
        <v>0</v>
      </c>
    </row>
    <row r="283" spans="2:67" hidden="1" outlineLevel="1">
      <c r="B283" s="772" t="s">
        <v>834</v>
      </c>
      <c r="C283" s="707"/>
      <c r="D283" s="708" t="s">
        <v>831</v>
      </c>
      <c r="E283" s="702" t="s">
        <v>1321</v>
      </c>
      <c r="F283" s="709"/>
      <c r="G283" s="1004">
        <v>0</v>
      </c>
      <c r="H283" s="1004">
        <v>0</v>
      </c>
      <c r="I283" s="1004">
        <v>0</v>
      </c>
      <c r="J283" s="1004">
        <v>0</v>
      </c>
      <c r="K283" s="1004">
        <v>0</v>
      </c>
      <c r="L283" s="1004">
        <v>0</v>
      </c>
      <c r="M283" s="1004">
        <v>0</v>
      </c>
      <c r="N283" s="1004">
        <v>0</v>
      </c>
      <c r="O283" s="1004">
        <v>0</v>
      </c>
      <c r="P283" s="1004">
        <v>0</v>
      </c>
      <c r="Q283" s="1004">
        <v>0</v>
      </c>
      <c r="R283" s="1004">
        <v>0</v>
      </c>
      <c r="S283" s="1004">
        <v>0</v>
      </c>
      <c r="T283" s="1004">
        <v>0</v>
      </c>
      <c r="U283" s="1004">
        <v>0</v>
      </c>
      <c r="V283" s="1004">
        <v>0</v>
      </c>
      <c r="W283" s="1004">
        <v>0</v>
      </c>
      <c r="X283" s="1004">
        <v>0</v>
      </c>
      <c r="Y283" s="1004">
        <v>0</v>
      </c>
      <c r="Z283" s="1004">
        <v>0</v>
      </c>
      <c r="AA283" s="1004">
        <v>0</v>
      </c>
      <c r="AB283" s="1004">
        <v>0</v>
      </c>
      <c r="AC283" s="1004">
        <v>0</v>
      </c>
      <c r="AD283" s="1004">
        <v>0</v>
      </c>
      <c r="AE283" s="1004">
        <v>0</v>
      </c>
      <c r="AF283" s="1004">
        <v>0</v>
      </c>
      <c r="AG283" s="1004">
        <v>0</v>
      </c>
      <c r="AH283" s="1004">
        <v>0</v>
      </c>
      <c r="AI283" s="1004">
        <v>0</v>
      </c>
      <c r="AJ283" s="1004">
        <v>0</v>
      </c>
      <c r="AK283" s="1004">
        <v>0</v>
      </c>
      <c r="AL283" s="1004">
        <v>0</v>
      </c>
      <c r="AM283" s="1004">
        <v>0</v>
      </c>
      <c r="AN283" s="1004">
        <v>0</v>
      </c>
      <c r="AO283" s="1004">
        <v>0</v>
      </c>
      <c r="AP283" s="1004">
        <v>0</v>
      </c>
      <c r="AQ283" s="1004">
        <v>0</v>
      </c>
      <c r="AR283" s="1004">
        <v>0</v>
      </c>
      <c r="AS283" s="1004">
        <v>0</v>
      </c>
      <c r="AT283" s="1004">
        <v>0</v>
      </c>
      <c r="AU283" s="1004">
        <v>0</v>
      </c>
      <c r="AV283" s="1004">
        <v>0</v>
      </c>
      <c r="AW283" s="1004">
        <v>0</v>
      </c>
      <c r="AX283" s="1004">
        <v>0</v>
      </c>
      <c r="AY283" s="1004">
        <v>0</v>
      </c>
      <c r="AZ283" s="1004">
        <v>0</v>
      </c>
      <c r="BA283" s="1004">
        <v>0</v>
      </c>
      <c r="BB283" s="1004">
        <v>0</v>
      </c>
      <c r="BC283" s="1004">
        <v>0</v>
      </c>
      <c r="BD283" s="1004">
        <v>0</v>
      </c>
      <c r="BE283" s="1004">
        <v>0</v>
      </c>
      <c r="BF283" s="1004">
        <v>0</v>
      </c>
      <c r="BG283" s="1004">
        <v>0</v>
      </c>
      <c r="BH283" s="1004">
        <v>0</v>
      </c>
      <c r="BI283" s="1004">
        <v>0</v>
      </c>
      <c r="BJ283" s="1004">
        <v>0</v>
      </c>
      <c r="BK283" s="1004">
        <v>0</v>
      </c>
      <c r="BL283" s="1004">
        <v>0</v>
      </c>
      <c r="BM283" s="1004">
        <v>0</v>
      </c>
      <c r="BN283" s="1004">
        <v>0</v>
      </c>
      <c r="BO283" s="1004">
        <v>0</v>
      </c>
    </row>
    <row r="284" spans="2:67" hidden="1" outlineLevel="1">
      <c r="B284" s="772">
        <v>144</v>
      </c>
      <c r="C284" s="707"/>
      <c r="D284" s="669" t="s">
        <v>587</v>
      </c>
      <c r="E284" s="702" t="s">
        <v>1321</v>
      </c>
      <c r="F284" s="709"/>
      <c r="G284" s="1070">
        <v>0</v>
      </c>
      <c r="H284" s="1070">
        <v>0</v>
      </c>
      <c r="I284" s="1070">
        <v>0</v>
      </c>
      <c r="J284" s="1070">
        <v>0</v>
      </c>
      <c r="K284" s="1070">
        <v>0</v>
      </c>
      <c r="L284" s="1070">
        <v>0</v>
      </c>
      <c r="M284" s="1070">
        <v>0</v>
      </c>
      <c r="N284" s="1070">
        <v>0</v>
      </c>
      <c r="O284" s="1070">
        <v>0</v>
      </c>
      <c r="P284" s="1070">
        <v>0</v>
      </c>
      <c r="Q284" s="1070">
        <v>0</v>
      </c>
      <c r="R284" s="1070">
        <v>0</v>
      </c>
      <c r="S284" s="1070">
        <v>0</v>
      </c>
      <c r="T284" s="1070">
        <v>0</v>
      </c>
      <c r="U284" s="1070">
        <v>0</v>
      </c>
      <c r="V284" s="1070">
        <v>0</v>
      </c>
      <c r="W284" s="1070">
        <v>0</v>
      </c>
      <c r="X284" s="1070">
        <v>0</v>
      </c>
      <c r="Y284" s="1070">
        <v>0</v>
      </c>
      <c r="Z284" s="1070">
        <v>0</v>
      </c>
      <c r="AA284" s="1070">
        <v>0</v>
      </c>
      <c r="AB284" s="1070">
        <v>0</v>
      </c>
      <c r="AC284" s="1070">
        <v>0</v>
      </c>
      <c r="AD284" s="1070">
        <v>0</v>
      </c>
      <c r="AE284" s="1070">
        <v>0</v>
      </c>
      <c r="AF284" s="1070">
        <v>0</v>
      </c>
      <c r="AG284" s="1070">
        <v>0</v>
      </c>
      <c r="AH284" s="1070">
        <v>0</v>
      </c>
      <c r="AI284" s="1070">
        <v>0</v>
      </c>
      <c r="AJ284" s="1070">
        <v>0</v>
      </c>
      <c r="AK284" s="1070">
        <v>0</v>
      </c>
      <c r="AL284" s="1004">
        <v>0</v>
      </c>
      <c r="AM284" s="1004">
        <v>0</v>
      </c>
      <c r="AN284" s="1004">
        <v>0</v>
      </c>
      <c r="AO284" s="1004">
        <v>0</v>
      </c>
      <c r="AP284" s="1004">
        <v>0</v>
      </c>
      <c r="AQ284" s="1004">
        <v>0</v>
      </c>
      <c r="AR284" s="1004">
        <v>0</v>
      </c>
      <c r="AS284" s="1004">
        <v>0</v>
      </c>
      <c r="AT284" s="1004">
        <v>0</v>
      </c>
      <c r="AU284" s="1004">
        <v>0</v>
      </c>
      <c r="AV284" s="1004">
        <v>0</v>
      </c>
      <c r="AW284" s="1004">
        <v>0</v>
      </c>
      <c r="AX284" s="1004">
        <v>0</v>
      </c>
      <c r="AY284" s="1004">
        <v>0</v>
      </c>
      <c r="AZ284" s="1004">
        <v>0</v>
      </c>
      <c r="BA284" s="1004">
        <v>0</v>
      </c>
      <c r="BB284" s="1004">
        <v>0</v>
      </c>
      <c r="BC284" s="1004">
        <v>0</v>
      </c>
      <c r="BD284" s="1004">
        <v>0</v>
      </c>
      <c r="BE284" s="1004">
        <v>0</v>
      </c>
      <c r="BF284" s="1004">
        <v>0</v>
      </c>
      <c r="BG284" s="1004">
        <v>0</v>
      </c>
      <c r="BH284" s="1004">
        <v>0</v>
      </c>
      <c r="BI284" s="1004">
        <v>0</v>
      </c>
      <c r="BJ284" s="1004">
        <v>0</v>
      </c>
      <c r="BK284" s="1004">
        <v>0</v>
      </c>
      <c r="BL284" s="1004">
        <v>0</v>
      </c>
      <c r="BM284" s="1004">
        <v>0</v>
      </c>
      <c r="BN284" s="1004">
        <v>0</v>
      </c>
      <c r="BO284" s="1004">
        <v>0</v>
      </c>
    </row>
    <row r="285" spans="2:67" hidden="1" outlineLevel="1">
      <c r="B285" s="772">
        <f t="shared" ref="B285:B293" si="151">B284+1</f>
        <v>145</v>
      </c>
      <c r="C285" s="59" t="s">
        <v>1373</v>
      </c>
      <c r="D285" s="701"/>
      <c r="E285" s="702"/>
      <c r="F285" s="703"/>
      <c r="G285" s="704"/>
      <c r="H285" s="705"/>
      <c r="I285" s="705"/>
      <c r="J285" s="705"/>
      <c r="K285" s="705"/>
      <c r="L285" s="705"/>
      <c r="M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N285" s="705"/>
      <c r="AO285" s="705"/>
      <c r="AP285" s="706"/>
      <c r="AQ285" s="706"/>
      <c r="AR285" s="706"/>
      <c r="AS285" s="706"/>
      <c r="AT285" s="706"/>
      <c r="AU285" s="706"/>
      <c r="AV285" s="706"/>
      <c r="AW285" s="706"/>
      <c r="AX285" s="706"/>
      <c r="AY285" s="706"/>
      <c r="AZ285" s="706"/>
      <c r="BA285" s="706"/>
      <c r="BB285" s="706"/>
      <c r="BC285" s="706"/>
      <c r="BD285" s="706"/>
      <c r="BE285" s="706"/>
      <c r="BF285" s="706"/>
      <c r="BG285" s="706"/>
      <c r="BH285" s="706"/>
      <c r="BI285" s="706"/>
      <c r="BJ285" s="706"/>
      <c r="BK285" s="706"/>
      <c r="BL285" s="706"/>
      <c r="BM285" s="706"/>
      <c r="BN285" s="706"/>
      <c r="BO285" s="706"/>
    </row>
    <row r="286" spans="2:67" hidden="1" outlineLevel="1">
      <c r="B286" s="772">
        <f t="shared" si="151"/>
        <v>146</v>
      </c>
      <c r="C286" s="60"/>
      <c r="D286" s="701" t="s">
        <v>703</v>
      </c>
      <c r="E286" s="812" t="s">
        <v>1321</v>
      </c>
      <c r="F286" s="838"/>
      <c r="G286" s="1004">
        <v>0</v>
      </c>
      <c r="H286" s="1004">
        <v>0</v>
      </c>
      <c r="I286" s="1004">
        <v>0</v>
      </c>
      <c r="J286" s="1004">
        <v>0</v>
      </c>
      <c r="K286" s="1004">
        <v>0</v>
      </c>
      <c r="L286" s="1004">
        <v>0</v>
      </c>
      <c r="M286" s="1004">
        <v>0</v>
      </c>
      <c r="N286" s="1004">
        <v>0</v>
      </c>
      <c r="O286" s="1004">
        <v>0</v>
      </c>
      <c r="P286" s="1004">
        <v>0</v>
      </c>
      <c r="Q286" s="1004">
        <v>0</v>
      </c>
      <c r="R286" s="1004">
        <v>0</v>
      </c>
      <c r="S286" s="1004">
        <v>0</v>
      </c>
      <c r="T286" s="1004">
        <v>0</v>
      </c>
      <c r="U286" s="1004">
        <v>0</v>
      </c>
      <c r="V286" s="1004">
        <v>0</v>
      </c>
      <c r="W286" s="1004">
        <v>0</v>
      </c>
      <c r="X286" s="1004">
        <v>0</v>
      </c>
      <c r="Y286" s="1004">
        <v>0</v>
      </c>
      <c r="Z286" s="1004">
        <v>0</v>
      </c>
      <c r="AA286" s="1004">
        <v>0</v>
      </c>
      <c r="AB286" s="1004">
        <v>0</v>
      </c>
      <c r="AC286" s="1004">
        <v>0</v>
      </c>
      <c r="AD286" s="1004">
        <v>0</v>
      </c>
      <c r="AE286" s="1004">
        <v>0</v>
      </c>
      <c r="AF286" s="1004">
        <v>0</v>
      </c>
      <c r="AG286" s="1004">
        <v>0</v>
      </c>
      <c r="AH286" s="1004">
        <v>0</v>
      </c>
      <c r="AI286" s="1004">
        <v>0</v>
      </c>
      <c r="AJ286" s="1004">
        <v>0</v>
      </c>
      <c r="AK286" s="1004">
        <v>0</v>
      </c>
      <c r="AL286" s="1004">
        <v>0</v>
      </c>
      <c r="AM286" s="1004">
        <v>0</v>
      </c>
      <c r="AN286" s="1004">
        <v>0</v>
      </c>
      <c r="AO286" s="1004">
        <v>0</v>
      </c>
      <c r="AP286" s="1004">
        <v>0</v>
      </c>
      <c r="AQ286" s="1004">
        <v>0</v>
      </c>
      <c r="AR286" s="1004">
        <v>0</v>
      </c>
      <c r="AS286" s="1004">
        <v>0</v>
      </c>
      <c r="AT286" s="1004">
        <v>0</v>
      </c>
      <c r="AU286" s="1004">
        <v>0</v>
      </c>
      <c r="AV286" s="1004">
        <v>0</v>
      </c>
      <c r="AW286" s="1004">
        <v>0</v>
      </c>
      <c r="AX286" s="1004">
        <v>0</v>
      </c>
      <c r="AY286" s="1004">
        <v>0</v>
      </c>
      <c r="AZ286" s="1004">
        <v>0</v>
      </c>
      <c r="BA286" s="1004">
        <v>0</v>
      </c>
      <c r="BB286" s="1004">
        <v>0</v>
      </c>
      <c r="BC286" s="1004">
        <v>0</v>
      </c>
      <c r="BD286" s="1004">
        <v>0</v>
      </c>
      <c r="BE286" s="1004">
        <v>0</v>
      </c>
      <c r="BF286" s="1004">
        <v>0</v>
      </c>
      <c r="BG286" s="1004">
        <v>0</v>
      </c>
      <c r="BH286" s="1004">
        <v>0</v>
      </c>
      <c r="BI286" s="1004">
        <v>0</v>
      </c>
      <c r="BJ286" s="1004">
        <v>0</v>
      </c>
      <c r="BK286" s="1004">
        <v>0</v>
      </c>
      <c r="BL286" s="1004">
        <v>0</v>
      </c>
      <c r="BM286" s="1004">
        <v>0</v>
      </c>
      <c r="BN286" s="1004">
        <v>0</v>
      </c>
      <c r="BO286" s="1004">
        <v>0</v>
      </c>
    </row>
    <row r="287" spans="2:67" hidden="1" outlineLevel="1">
      <c r="B287" s="772">
        <f t="shared" si="151"/>
        <v>147</v>
      </c>
      <c r="C287" s="60"/>
      <c r="D287" s="701" t="s">
        <v>1128</v>
      </c>
      <c r="E287" s="702" t="s">
        <v>1321</v>
      </c>
      <c r="F287" s="709"/>
      <c r="G287" s="1004">
        <v>0</v>
      </c>
      <c r="H287" s="1004">
        <v>0</v>
      </c>
      <c r="I287" s="1004">
        <v>0</v>
      </c>
      <c r="J287" s="1004">
        <v>0</v>
      </c>
      <c r="K287" s="1004">
        <v>0</v>
      </c>
      <c r="L287" s="1004">
        <v>0</v>
      </c>
      <c r="M287" s="1004">
        <v>0</v>
      </c>
      <c r="N287" s="1004">
        <v>0</v>
      </c>
      <c r="O287" s="1004">
        <v>0</v>
      </c>
      <c r="P287" s="1004">
        <v>0</v>
      </c>
      <c r="Q287" s="1004">
        <v>0</v>
      </c>
      <c r="R287" s="1004">
        <v>0</v>
      </c>
      <c r="S287" s="1004">
        <v>0</v>
      </c>
      <c r="T287" s="1004">
        <v>0</v>
      </c>
      <c r="U287" s="1004">
        <v>0</v>
      </c>
      <c r="V287" s="1004">
        <v>0</v>
      </c>
      <c r="W287" s="1004">
        <v>0</v>
      </c>
      <c r="X287" s="1004">
        <v>0</v>
      </c>
      <c r="Y287" s="1004">
        <v>0</v>
      </c>
      <c r="Z287" s="1004">
        <v>0</v>
      </c>
      <c r="AA287" s="1004">
        <v>0</v>
      </c>
      <c r="AB287" s="1004">
        <v>0</v>
      </c>
      <c r="AC287" s="1004">
        <v>0</v>
      </c>
      <c r="AD287" s="1004">
        <v>0</v>
      </c>
      <c r="AE287" s="1004">
        <v>0</v>
      </c>
      <c r="AF287" s="1004">
        <v>0</v>
      </c>
      <c r="AG287" s="1004">
        <v>0</v>
      </c>
      <c r="AH287" s="1004">
        <v>0</v>
      </c>
      <c r="AI287" s="1004">
        <v>0</v>
      </c>
      <c r="AJ287" s="1004">
        <v>0</v>
      </c>
      <c r="AK287" s="1004">
        <v>0</v>
      </c>
      <c r="AL287" s="1004">
        <v>0</v>
      </c>
      <c r="AM287" s="1004">
        <v>0</v>
      </c>
      <c r="AN287" s="1004">
        <v>0</v>
      </c>
      <c r="AO287" s="1004">
        <v>0</v>
      </c>
      <c r="AP287" s="1004">
        <v>0</v>
      </c>
      <c r="AQ287" s="1004">
        <v>0</v>
      </c>
      <c r="AR287" s="1004">
        <v>0</v>
      </c>
      <c r="AS287" s="1004">
        <v>0</v>
      </c>
      <c r="AT287" s="1004">
        <v>0</v>
      </c>
      <c r="AU287" s="1004">
        <v>0</v>
      </c>
      <c r="AV287" s="1004">
        <v>0</v>
      </c>
      <c r="AW287" s="1004">
        <v>0</v>
      </c>
      <c r="AX287" s="1004">
        <v>0</v>
      </c>
      <c r="AY287" s="1004">
        <v>0</v>
      </c>
      <c r="AZ287" s="1004">
        <v>0</v>
      </c>
      <c r="BA287" s="1004">
        <v>0</v>
      </c>
      <c r="BB287" s="1004">
        <v>0</v>
      </c>
      <c r="BC287" s="1004">
        <v>0</v>
      </c>
      <c r="BD287" s="1004">
        <v>0</v>
      </c>
      <c r="BE287" s="1004">
        <v>0</v>
      </c>
      <c r="BF287" s="1004">
        <v>0</v>
      </c>
      <c r="BG287" s="1004">
        <v>0</v>
      </c>
      <c r="BH287" s="1004">
        <v>0</v>
      </c>
      <c r="BI287" s="1004">
        <v>0</v>
      </c>
      <c r="BJ287" s="1004">
        <v>0</v>
      </c>
      <c r="BK287" s="1004">
        <v>0</v>
      </c>
      <c r="BL287" s="1004">
        <v>0</v>
      </c>
      <c r="BM287" s="1004">
        <v>0</v>
      </c>
      <c r="BN287" s="1004">
        <v>0</v>
      </c>
      <c r="BO287" s="1004">
        <v>0</v>
      </c>
    </row>
    <row r="288" spans="2:67" hidden="1" outlineLevel="1">
      <c r="B288" s="772">
        <f t="shared" si="151"/>
        <v>148</v>
      </c>
      <c r="C288" s="60"/>
      <c r="D288" s="701" t="s">
        <v>1127</v>
      </c>
      <c r="E288" s="702" t="s">
        <v>1321</v>
      </c>
      <c r="F288" s="709"/>
      <c r="G288" s="1004">
        <v>0</v>
      </c>
      <c r="H288" s="1004">
        <v>0</v>
      </c>
      <c r="I288" s="1004">
        <v>0</v>
      </c>
      <c r="J288" s="1004">
        <v>0</v>
      </c>
      <c r="K288" s="1004">
        <v>0</v>
      </c>
      <c r="L288" s="1004">
        <v>0</v>
      </c>
      <c r="M288" s="1004">
        <v>0</v>
      </c>
      <c r="N288" s="1004">
        <v>0</v>
      </c>
      <c r="O288" s="1004">
        <v>0</v>
      </c>
      <c r="P288" s="1004">
        <v>0</v>
      </c>
      <c r="Q288" s="1004">
        <v>0</v>
      </c>
      <c r="R288" s="1004">
        <v>0</v>
      </c>
      <c r="S288" s="1004">
        <v>0</v>
      </c>
      <c r="T288" s="1004">
        <v>0</v>
      </c>
      <c r="U288" s="1004">
        <v>0</v>
      </c>
      <c r="V288" s="1004">
        <v>0</v>
      </c>
      <c r="W288" s="1004">
        <v>0</v>
      </c>
      <c r="X288" s="1004">
        <v>0</v>
      </c>
      <c r="Y288" s="1004">
        <v>0</v>
      </c>
      <c r="Z288" s="1004">
        <v>0</v>
      </c>
      <c r="AA288" s="1004">
        <v>0</v>
      </c>
      <c r="AB288" s="1004">
        <v>0</v>
      </c>
      <c r="AC288" s="1004">
        <v>0</v>
      </c>
      <c r="AD288" s="1004">
        <v>0</v>
      </c>
      <c r="AE288" s="1004">
        <v>0</v>
      </c>
      <c r="AF288" s="1004">
        <v>0</v>
      </c>
      <c r="AG288" s="1004">
        <v>0</v>
      </c>
      <c r="AH288" s="1004">
        <v>0</v>
      </c>
      <c r="AI288" s="1004">
        <v>0</v>
      </c>
      <c r="AJ288" s="1004">
        <v>0</v>
      </c>
      <c r="AK288" s="1004">
        <v>0</v>
      </c>
      <c r="AL288" s="1004">
        <v>0</v>
      </c>
      <c r="AM288" s="1004">
        <v>0</v>
      </c>
      <c r="AN288" s="1004">
        <v>0</v>
      </c>
      <c r="AO288" s="1004">
        <v>0</v>
      </c>
      <c r="AP288" s="1004">
        <v>0</v>
      </c>
      <c r="AQ288" s="1004">
        <v>0</v>
      </c>
      <c r="AR288" s="1004">
        <v>0</v>
      </c>
      <c r="AS288" s="1004">
        <v>0</v>
      </c>
      <c r="AT288" s="1004">
        <v>0</v>
      </c>
      <c r="AU288" s="1004">
        <v>0</v>
      </c>
      <c r="AV288" s="1004">
        <v>0</v>
      </c>
      <c r="AW288" s="1004">
        <v>0</v>
      </c>
      <c r="AX288" s="1004">
        <v>0</v>
      </c>
      <c r="AY288" s="1004">
        <v>0</v>
      </c>
      <c r="AZ288" s="1004">
        <v>0</v>
      </c>
      <c r="BA288" s="1004">
        <v>0</v>
      </c>
      <c r="BB288" s="1004">
        <v>0</v>
      </c>
      <c r="BC288" s="1004">
        <v>0</v>
      </c>
      <c r="BD288" s="1004">
        <v>0</v>
      </c>
      <c r="BE288" s="1004">
        <v>0</v>
      </c>
      <c r="BF288" s="1004">
        <v>0</v>
      </c>
      <c r="BG288" s="1004">
        <v>0</v>
      </c>
      <c r="BH288" s="1004">
        <v>0</v>
      </c>
      <c r="BI288" s="1004">
        <v>0</v>
      </c>
      <c r="BJ288" s="1004">
        <v>0</v>
      </c>
      <c r="BK288" s="1004">
        <v>0</v>
      </c>
      <c r="BL288" s="1004">
        <v>0</v>
      </c>
      <c r="BM288" s="1004">
        <v>0</v>
      </c>
      <c r="BN288" s="1004">
        <v>0</v>
      </c>
      <c r="BO288" s="1004">
        <v>0</v>
      </c>
    </row>
    <row r="289" spans="2:67" hidden="1" outlineLevel="1">
      <c r="B289" s="772">
        <f t="shared" si="151"/>
        <v>149</v>
      </c>
      <c r="C289" s="60"/>
      <c r="D289" s="701" t="s">
        <v>771</v>
      </c>
      <c r="E289" s="702" t="s">
        <v>1321</v>
      </c>
      <c r="F289" s="709"/>
      <c r="G289" s="1004">
        <v>0</v>
      </c>
      <c r="H289" s="1004">
        <v>0</v>
      </c>
      <c r="I289" s="1004">
        <v>0</v>
      </c>
      <c r="J289" s="1004">
        <v>0</v>
      </c>
      <c r="K289" s="1004">
        <v>0</v>
      </c>
      <c r="L289" s="1004">
        <v>0</v>
      </c>
      <c r="M289" s="1004">
        <v>0</v>
      </c>
      <c r="N289" s="1004">
        <v>0</v>
      </c>
      <c r="O289" s="1004">
        <v>0</v>
      </c>
      <c r="P289" s="1004">
        <v>0</v>
      </c>
      <c r="Q289" s="1004">
        <v>0</v>
      </c>
      <c r="R289" s="1004">
        <v>0</v>
      </c>
      <c r="S289" s="1004">
        <v>0</v>
      </c>
      <c r="T289" s="1004">
        <v>0</v>
      </c>
      <c r="U289" s="1004">
        <v>0</v>
      </c>
      <c r="V289" s="1004">
        <v>0</v>
      </c>
      <c r="W289" s="1004">
        <v>0</v>
      </c>
      <c r="X289" s="1004">
        <v>0</v>
      </c>
      <c r="Y289" s="1004">
        <v>0</v>
      </c>
      <c r="Z289" s="1004">
        <v>0</v>
      </c>
      <c r="AA289" s="1004">
        <v>0</v>
      </c>
      <c r="AB289" s="1004">
        <v>0</v>
      </c>
      <c r="AC289" s="1004">
        <v>0</v>
      </c>
      <c r="AD289" s="1004">
        <v>0</v>
      </c>
      <c r="AE289" s="1004">
        <v>0</v>
      </c>
      <c r="AF289" s="1004">
        <v>0</v>
      </c>
      <c r="AG289" s="1004">
        <v>0</v>
      </c>
      <c r="AH289" s="1004">
        <v>0</v>
      </c>
      <c r="AI289" s="1004">
        <v>0</v>
      </c>
      <c r="AJ289" s="1004">
        <v>0</v>
      </c>
      <c r="AK289" s="1004">
        <v>0</v>
      </c>
      <c r="AL289" s="1004">
        <v>0</v>
      </c>
      <c r="AM289" s="1004">
        <v>0</v>
      </c>
      <c r="AN289" s="1004">
        <v>0</v>
      </c>
      <c r="AO289" s="1004">
        <v>0</v>
      </c>
      <c r="AP289" s="1004">
        <v>0</v>
      </c>
      <c r="AQ289" s="1004">
        <v>0</v>
      </c>
      <c r="AR289" s="1004">
        <v>0</v>
      </c>
      <c r="AS289" s="1004">
        <v>0</v>
      </c>
      <c r="AT289" s="1004">
        <v>0</v>
      </c>
      <c r="AU289" s="1004">
        <v>0</v>
      </c>
      <c r="AV289" s="1004">
        <v>0</v>
      </c>
      <c r="AW289" s="1004">
        <v>0</v>
      </c>
      <c r="AX289" s="1004">
        <v>0</v>
      </c>
      <c r="AY289" s="1004">
        <v>0</v>
      </c>
      <c r="AZ289" s="1004">
        <v>0</v>
      </c>
      <c r="BA289" s="1004">
        <v>0</v>
      </c>
      <c r="BB289" s="1004">
        <v>0</v>
      </c>
      <c r="BC289" s="1004">
        <v>0</v>
      </c>
      <c r="BD289" s="1004">
        <v>0</v>
      </c>
      <c r="BE289" s="1004">
        <v>0</v>
      </c>
      <c r="BF289" s="1004">
        <v>0</v>
      </c>
      <c r="BG289" s="1004">
        <v>0</v>
      </c>
      <c r="BH289" s="1004">
        <v>0</v>
      </c>
      <c r="BI289" s="1004">
        <v>0</v>
      </c>
      <c r="BJ289" s="1004">
        <v>0</v>
      </c>
      <c r="BK289" s="1004">
        <v>0</v>
      </c>
      <c r="BL289" s="1004">
        <v>0</v>
      </c>
      <c r="BM289" s="1004">
        <v>0</v>
      </c>
      <c r="BN289" s="1004">
        <v>0</v>
      </c>
      <c r="BO289" s="1004">
        <v>0</v>
      </c>
    </row>
    <row r="290" spans="2:67" hidden="1" outlineLevel="1">
      <c r="B290" s="772">
        <f t="shared" si="151"/>
        <v>150</v>
      </c>
      <c r="C290" s="60"/>
      <c r="D290" s="701" t="s">
        <v>797</v>
      </c>
      <c r="E290" s="702" t="s">
        <v>1321</v>
      </c>
      <c r="F290" s="709"/>
      <c r="G290" s="1004">
        <v>0</v>
      </c>
      <c r="H290" s="1004">
        <v>0</v>
      </c>
      <c r="I290" s="1004">
        <v>0</v>
      </c>
      <c r="J290" s="1004">
        <v>0</v>
      </c>
      <c r="K290" s="1004">
        <v>0</v>
      </c>
      <c r="L290" s="1004">
        <v>0</v>
      </c>
      <c r="M290" s="1004">
        <v>0</v>
      </c>
      <c r="N290" s="1004">
        <v>0</v>
      </c>
      <c r="O290" s="1004">
        <v>0</v>
      </c>
      <c r="P290" s="1004">
        <v>0</v>
      </c>
      <c r="Q290" s="1004">
        <v>0</v>
      </c>
      <c r="R290" s="1004">
        <v>0</v>
      </c>
      <c r="S290" s="1004">
        <v>0</v>
      </c>
      <c r="T290" s="1004">
        <v>0</v>
      </c>
      <c r="U290" s="1004">
        <v>0</v>
      </c>
      <c r="V290" s="1004">
        <v>0</v>
      </c>
      <c r="W290" s="1004">
        <v>0</v>
      </c>
      <c r="X290" s="1004">
        <v>0</v>
      </c>
      <c r="Y290" s="1004">
        <v>0</v>
      </c>
      <c r="Z290" s="1004">
        <v>0</v>
      </c>
      <c r="AA290" s="1004">
        <v>0</v>
      </c>
      <c r="AB290" s="1004">
        <v>0</v>
      </c>
      <c r="AC290" s="1004">
        <v>0</v>
      </c>
      <c r="AD290" s="1004">
        <v>0</v>
      </c>
      <c r="AE290" s="1004">
        <v>0</v>
      </c>
      <c r="AF290" s="1004">
        <v>0</v>
      </c>
      <c r="AG290" s="1004">
        <v>0</v>
      </c>
      <c r="AH290" s="1004">
        <v>0</v>
      </c>
      <c r="AI290" s="1004">
        <v>0</v>
      </c>
      <c r="AJ290" s="1004">
        <v>0</v>
      </c>
      <c r="AK290" s="1004">
        <v>0</v>
      </c>
      <c r="AL290" s="1004">
        <v>0</v>
      </c>
      <c r="AM290" s="1004">
        <v>0</v>
      </c>
      <c r="AN290" s="1004">
        <v>0</v>
      </c>
      <c r="AO290" s="1004">
        <v>0</v>
      </c>
      <c r="AP290" s="1004">
        <v>0</v>
      </c>
      <c r="AQ290" s="1004">
        <v>0</v>
      </c>
      <c r="AR290" s="1004">
        <v>0</v>
      </c>
      <c r="AS290" s="1004">
        <v>0</v>
      </c>
      <c r="AT290" s="1004">
        <v>0</v>
      </c>
      <c r="AU290" s="1004">
        <v>0</v>
      </c>
      <c r="AV290" s="1004">
        <v>0</v>
      </c>
      <c r="AW290" s="1004">
        <v>0</v>
      </c>
      <c r="AX290" s="1004">
        <v>0</v>
      </c>
      <c r="AY290" s="1004">
        <v>0</v>
      </c>
      <c r="AZ290" s="1004">
        <v>0</v>
      </c>
      <c r="BA290" s="1004">
        <v>0</v>
      </c>
      <c r="BB290" s="1004">
        <v>0</v>
      </c>
      <c r="BC290" s="1004">
        <v>0</v>
      </c>
      <c r="BD290" s="1004">
        <v>0</v>
      </c>
      <c r="BE290" s="1004">
        <v>0</v>
      </c>
      <c r="BF290" s="1004">
        <v>0</v>
      </c>
      <c r="BG290" s="1004">
        <v>0</v>
      </c>
      <c r="BH290" s="1004">
        <v>0</v>
      </c>
      <c r="BI290" s="1004">
        <v>0</v>
      </c>
      <c r="BJ290" s="1004">
        <v>0</v>
      </c>
      <c r="BK290" s="1004">
        <v>0</v>
      </c>
      <c r="BL290" s="1004">
        <v>0</v>
      </c>
      <c r="BM290" s="1004">
        <v>0</v>
      </c>
      <c r="BN290" s="1004">
        <v>0</v>
      </c>
      <c r="BO290" s="1004">
        <v>0</v>
      </c>
    </row>
    <row r="291" spans="2:67" hidden="1" outlineLevel="1">
      <c r="B291" s="772">
        <f t="shared" si="151"/>
        <v>151</v>
      </c>
      <c r="C291" s="60"/>
      <c r="D291" s="701" t="s">
        <v>798</v>
      </c>
      <c r="E291" s="702" t="s">
        <v>1321</v>
      </c>
      <c r="F291" s="709"/>
      <c r="G291" s="1004">
        <v>0</v>
      </c>
      <c r="H291" s="1004">
        <v>0</v>
      </c>
      <c r="I291" s="1004">
        <v>0</v>
      </c>
      <c r="J291" s="1004">
        <v>0</v>
      </c>
      <c r="K291" s="1004">
        <v>0</v>
      </c>
      <c r="L291" s="1004">
        <v>0</v>
      </c>
      <c r="M291" s="1004">
        <v>0</v>
      </c>
      <c r="N291" s="1004">
        <v>0</v>
      </c>
      <c r="O291" s="1004">
        <v>0</v>
      </c>
      <c r="P291" s="1004">
        <v>0</v>
      </c>
      <c r="Q291" s="1004">
        <v>0</v>
      </c>
      <c r="R291" s="1004">
        <v>0</v>
      </c>
      <c r="S291" s="1004">
        <v>0</v>
      </c>
      <c r="T291" s="1004">
        <v>0</v>
      </c>
      <c r="U291" s="1004">
        <v>0</v>
      </c>
      <c r="V291" s="1004">
        <v>0</v>
      </c>
      <c r="W291" s="1004">
        <v>0</v>
      </c>
      <c r="X291" s="1004">
        <v>0</v>
      </c>
      <c r="Y291" s="1004">
        <v>0</v>
      </c>
      <c r="Z291" s="1004">
        <v>0</v>
      </c>
      <c r="AA291" s="1004">
        <v>0</v>
      </c>
      <c r="AB291" s="1004">
        <v>0</v>
      </c>
      <c r="AC291" s="1004">
        <v>0</v>
      </c>
      <c r="AD291" s="1004">
        <v>0</v>
      </c>
      <c r="AE291" s="1004">
        <v>0</v>
      </c>
      <c r="AF291" s="1004">
        <v>0</v>
      </c>
      <c r="AG291" s="1004">
        <v>0</v>
      </c>
      <c r="AH291" s="1004">
        <v>0</v>
      </c>
      <c r="AI291" s="1004">
        <v>0</v>
      </c>
      <c r="AJ291" s="1004">
        <v>0</v>
      </c>
      <c r="AK291" s="1004">
        <v>0</v>
      </c>
      <c r="AL291" s="1004">
        <v>0</v>
      </c>
      <c r="AM291" s="1004">
        <v>0</v>
      </c>
      <c r="AN291" s="1004">
        <v>0</v>
      </c>
      <c r="AO291" s="1004">
        <v>0</v>
      </c>
      <c r="AP291" s="1004">
        <v>0</v>
      </c>
      <c r="AQ291" s="1004">
        <v>0</v>
      </c>
      <c r="AR291" s="1004">
        <v>0</v>
      </c>
      <c r="AS291" s="1004">
        <v>0</v>
      </c>
      <c r="AT291" s="1004">
        <v>0</v>
      </c>
      <c r="AU291" s="1004">
        <v>0</v>
      </c>
      <c r="AV291" s="1004">
        <v>0</v>
      </c>
      <c r="AW291" s="1004">
        <v>0</v>
      </c>
      <c r="AX291" s="1004">
        <v>0</v>
      </c>
      <c r="AY291" s="1004">
        <v>0</v>
      </c>
      <c r="AZ291" s="1004">
        <v>0</v>
      </c>
      <c r="BA291" s="1004">
        <v>0</v>
      </c>
      <c r="BB291" s="1004">
        <v>0</v>
      </c>
      <c r="BC291" s="1004">
        <v>0</v>
      </c>
      <c r="BD291" s="1004">
        <v>0</v>
      </c>
      <c r="BE291" s="1004">
        <v>0</v>
      </c>
      <c r="BF291" s="1004">
        <v>0</v>
      </c>
      <c r="BG291" s="1004">
        <v>0</v>
      </c>
      <c r="BH291" s="1004">
        <v>0</v>
      </c>
      <c r="BI291" s="1004">
        <v>0</v>
      </c>
      <c r="BJ291" s="1004">
        <v>0</v>
      </c>
      <c r="BK291" s="1004">
        <v>0</v>
      </c>
      <c r="BL291" s="1004">
        <v>0</v>
      </c>
      <c r="BM291" s="1004">
        <v>0</v>
      </c>
      <c r="BN291" s="1004">
        <v>0</v>
      </c>
      <c r="BO291" s="1004">
        <v>0</v>
      </c>
    </row>
    <row r="292" spans="2:67" hidden="1" outlineLevel="1">
      <c r="B292" s="772">
        <f t="shared" si="151"/>
        <v>152</v>
      </c>
      <c r="C292" s="60"/>
      <c r="D292" s="701" t="s">
        <v>772</v>
      </c>
      <c r="E292" s="702" t="s">
        <v>1321</v>
      </c>
      <c r="F292" s="709"/>
      <c r="G292" s="1004">
        <v>0</v>
      </c>
      <c r="H292" s="1004">
        <v>0</v>
      </c>
      <c r="I292" s="1004">
        <v>0</v>
      </c>
      <c r="J292" s="1004">
        <v>0</v>
      </c>
      <c r="K292" s="1004">
        <v>0</v>
      </c>
      <c r="L292" s="1004">
        <v>0</v>
      </c>
      <c r="M292" s="1004">
        <v>0</v>
      </c>
      <c r="N292" s="1004">
        <v>0</v>
      </c>
      <c r="O292" s="1004">
        <v>0</v>
      </c>
      <c r="P292" s="1004">
        <v>0</v>
      </c>
      <c r="Q292" s="1004">
        <v>0</v>
      </c>
      <c r="R292" s="1004">
        <v>0</v>
      </c>
      <c r="S292" s="1004">
        <v>0</v>
      </c>
      <c r="T292" s="1004">
        <v>0</v>
      </c>
      <c r="U292" s="1004">
        <v>0</v>
      </c>
      <c r="V292" s="1004">
        <v>0</v>
      </c>
      <c r="W292" s="1004">
        <v>0</v>
      </c>
      <c r="X292" s="1004">
        <v>0</v>
      </c>
      <c r="Y292" s="1004">
        <v>0</v>
      </c>
      <c r="Z292" s="1004">
        <v>0</v>
      </c>
      <c r="AA292" s="1004">
        <v>0</v>
      </c>
      <c r="AB292" s="1004">
        <v>0</v>
      </c>
      <c r="AC292" s="1004">
        <v>0</v>
      </c>
      <c r="AD292" s="1004">
        <v>0</v>
      </c>
      <c r="AE292" s="1004">
        <v>0</v>
      </c>
      <c r="AF292" s="1004">
        <v>0</v>
      </c>
      <c r="AG292" s="1004">
        <v>0</v>
      </c>
      <c r="AH292" s="1004">
        <v>0</v>
      </c>
      <c r="AI292" s="1004">
        <v>0</v>
      </c>
      <c r="AJ292" s="1004">
        <v>0</v>
      </c>
      <c r="AK292" s="1004">
        <v>0</v>
      </c>
      <c r="AL292" s="1004">
        <v>0</v>
      </c>
      <c r="AM292" s="1004">
        <v>0</v>
      </c>
      <c r="AN292" s="1004">
        <v>0</v>
      </c>
      <c r="AO292" s="1004">
        <v>0</v>
      </c>
      <c r="AP292" s="1004">
        <v>0</v>
      </c>
      <c r="AQ292" s="1004">
        <v>0</v>
      </c>
      <c r="AR292" s="1004">
        <v>0</v>
      </c>
      <c r="AS292" s="1004">
        <v>0</v>
      </c>
      <c r="AT292" s="1004">
        <v>0</v>
      </c>
      <c r="AU292" s="1004">
        <v>0</v>
      </c>
      <c r="AV292" s="1004">
        <v>0</v>
      </c>
      <c r="AW292" s="1004">
        <v>0</v>
      </c>
      <c r="AX292" s="1004">
        <v>0</v>
      </c>
      <c r="AY292" s="1004">
        <v>0</v>
      </c>
      <c r="AZ292" s="1004">
        <v>0</v>
      </c>
      <c r="BA292" s="1004">
        <v>0</v>
      </c>
      <c r="BB292" s="1004">
        <v>0</v>
      </c>
      <c r="BC292" s="1004">
        <v>0</v>
      </c>
      <c r="BD292" s="1004">
        <v>0</v>
      </c>
      <c r="BE292" s="1004">
        <v>0</v>
      </c>
      <c r="BF292" s="1004">
        <v>0</v>
      </c>
      <c r="BG292" s="1004">
        <v>0</v>
      </c>
      <c r="BH292" s="1004">
        <v>0</v>
      </c>
      <c r="BI292" s="1004">
        <v>0</v>
      </c>
      <c r="BJ292" s="1004">
        <v>0</v>
      </c>
      <c r="BK292" s="1004">
        <v>0</v>
      </c>
      <c r="BL292" s="1004">
        <v>0</v>
      </c>
      <c r="BM292" s="1004">
        <v>0</v>
      </c>
      <c r="BN292" s="1004">
        <v>0</v>
      </c>
      <c r="BO292" s="1004">
        <v>0</v>
      </c>
    </row>
    <row r="293" spans="2:67" ht="13.5" hidden="1" outlineLevel="1" thickBot="1">
      <c r="B293" s="879">
        <f t="shared" si="151"/>
        <v>153</v>
      </c>
      <c r="C293" s="204"/>
      <c r="D293" s="880" t="s">
        <v>799</v>
      </c>
      <c r="E293" s="881" t="s">
        <v>1321</v>
      </c>
      <c r="F293" s="882"/>
      <c r="G293" s="1005">
        <v>0</v>
      </c>
      <c r="H293" s="1005">
        <v>0</v>
      </c>
      <c r="I293" s="1005">
        <v>0</v>
      </c>
      <c r="J293" s="1005">
        <v>0</v>
      </c>
      <c r="K293" s="1005">
        <v>0</v>
      </c>
      <c r="L293" s="1005">
        <v>0</v>
      </c>
      <c r="M293" s="1005">
        <v>0</v>
      </c>
      <c r="N293" s="1005">
        <v>0</v>
      </c>
      <c r="O293" s="1005">
        <v>0</v>
      </c>
      <c r="P293" s="1005">
        <v>0</v>
      </c>
      <c r="Q293" s="1005">
        <v>0</v>
      </c>
      <c r="R293" s="1005">
        <v>0</v>
      </c>
      <c r="S293" s="1005">
        <v>0</v>
      </c>
      <c r="T293" s="1005">
        <v>0</v>
      </c>
      <c r="U293" s="1005">
        <v>0</v>
      </c>
      <c r="V293" s="1005">
        <v>0</v>
      </c>
      <c r="W293" s="1005">
        <v>0</v>
      </c>
      <c r="X293" s="1005">
        <v>0</v>
      </c>
      <c r="Y293" s="1005">
        <v>0</v>
      </c>
      <c r="Z293" s="1005">
        <v>0</v>
      </c>
      <c r="AA293" s="1005">
        <v>0</v>
      </c>
      <c r="AB293" s="1005">
        <v>0</v>
      </c>
      <c r="AC293" s="1005">
        <v>0</v>
      </c>
      <c r="AD293" s="1005">
        <v>0</v>
      </c>
      <c r="AE293" s="1005">
        <v>0</v>
      </c>
      <c r="AF293" s="1005">
        <v>0</v>
      </c>
      <c r="AG293" s="1005">
        <v>0</v>
      </c>
      <c r="AH293" s="1005">
        <v>0</v>
      </c>
      <c r="AI293" s="1005">
        <v>0</v>
      </c>
      <c r="AJ293" s="1005">
        <v>0</v>
      </c>
      <c r="AK293" s="1005">
        <v>0</v>
      </c>
      <c r="AL293" s="1004">
        <v>0</v>
      </c>
      <c r="AM293" s="1004">
        <v>0</v>
      </c>
      <c r="AN293" s="1004">
        <v>0</v>
      </c>
      <c r="AO293" s="1004">
        <v>0</v>
      </c>
      <c r="AP293" s="1004">
        <v>0</v>
      </c>
      <c r="AQ293" s="1004">
        <v>0</v>
      </c>
      <c r="AR293" s="1004">
        <v>0</v>
      </c>
      <c r="AS293" s="1004">
        <v>0</v>
      </c>
      <c r="AT293" s="1004">
        <v>0</v>
      </c>
      <c r="AU293" s="1004">
        <v>0</v>
      </c>
      <c r="AV293" s="1004">
        <v>0</v>
      </c>
      <c r="AW293" s="1004">
        <v>0</v>
      </c>
      <c r="AX293" s="1004">
        <v>0</v>
      </c>
      <c r="AY293" s="1004">
        <v>0</v>
      </c>
      <c r="AZ293" s="1004">
        <v>0</v>
      </c>
      <c r="BA293" s="1004">
        <v>0</v>
      </c>
      <c r="BB293" s="1004">
        <v>0</v>
      </c>
      <c r="BC293" s="1004">
        <v>0</v>
      </c>
      <c r="BD293" s="1004">
        <v>0</v>
      </c>
      <c r="BE293" s="1004">
        <v>0</v>
      </c>
      <c r="BF293" s="1004">
        <v>0</v>
      </c>
      <c r="BG293" s="1004">
        <v>0</v>
      </c>
      <c r="BH293" s="1004">
        <v>0</v>
      </c>
      <c r="BI293" s="1004">
        <v>0</v>
      </c>
      <c r="BJ293" s="1004">
        <v>0</v>
      </c>
      <c r="BK293" s="1004">
        <v>0</v>
      </c>
      <c r="BL293" s="1004">
        <v>0</v>
      </c>
      <c r="BM293" s="1004">
        <v>0</v>
      </c>
      <c r="BN293" s="1004">
        <v>0</v>
      </c>
      <c r="BO293" s="1004">
        <v>0</v>
      </c>
    </row>
    <row r="294" spans="2:67" ht="13.5" hidden="1" outlineLevel="1" thickBot="1">
      <c r="B294" s="17" t="s">
        <v>16</v>
      </c>
      <c r="C294" s="688"/>
      <c r="D294" s="613"/>
      <c r="E294" s="684"/>
      <c r="F294" s="637"/>
      <c r="G294" s="147">
        <f t="shared" ref="G294:BO294" si="152">G$7</f>
        <v>1990</v>
      </c>
      <c r="H294" s="147">
        <f t="shared" si="152"/>
        <v>1991</v>
      </c>
      <c r="I294" s="147">
        <f t="shared" si="152"/>
        <v>1992</v>
      </c>
      <c r="J294" s="147">
        <f t="shared" si="152"/>
        <v>1993</v>
      </c>
      <c r="K294" s="147">
        <f t="shared" si="152"/>
        <v>1994</v>
      </c>
      <c r="L294" s="147">
        <f t="shared" si="152"/>
        <v>1995</v>
      </c>
      <c r="M294" s="147">
        <f t="shared" si="152"/>
        <v>1996</v>
      </c>
      <c r="N294" s="147">
        <f t="shared" si="152"/>
        <v>1997</v>
      </c>
      <c r="O294" s="147">
        <f t="shared" si="152"/>
        <v>1998</v>
      </c>
      <c r="P294" s="147">
        <f t="shared" si="152"/>
        <v>1999</v>
      </c>
      <c r="Q294" s="147">
        <f t="shared" si="152"/>
        <v>2000</v>
      </c>
      <c r="R294" s="147">
        <f t="shared" si="152"/>
        <v>2001</v>
      </c>
      <c r="S294" s="147">
        <f t="shared" si="152"/>
        <v>2002</v>
      </c>
      <c r="T294" s="147">
        <f t="shared" si="152"/>
        <v>2003</v>
      </c>
      <c r="U294" s="147">
        <f t="shared" si="152"/>
        <v>2004</v>
      </c>
      <c r="V294" s="147">
        <f t="shared" si="152"/>
        <v>2005</v>
      </c>
      <c r="W294" s="147">
        <f t="shared" si="152"/>
        <v>2006</v>
      </c>
      <c r="X294" s="147">
        <f t="shared" si="152"/>
        <v>2007</v>
      </c>
      <c r="Y294" s="147">
        <f t="shared" si="152"/>
        <v>2008</v>
      </c>
      <c r="Z294" s="147">
        <f t="shared" si="152"/>
        <v>2009</v>
      </c>
      <c r="AA294" s="147">
        <f t="shared" si="152"/>
        <v>2010</v>
      </c>
      <c r="AB294" s="147">
        <f t="shared" si="152"/>
        <v>2011</v>
      </c>
      <c r="AC294" s="147">
        <f t="shared" si="152"/>
        <v>2012</v>
      </c>
      <c r="AD294" s="147">
        <f t="shared" si="152"/>
        <v>2013</v>
      </c>
      <c r="AE294" s="147">
        <f t="shared" si="152"/>
        <v>2014</v>
      </c>
      <c r="AF294" s="147">
        <f t="shared" si="152"/>
        <v>2015</v>
      </c>
      <c r="AG294" s="147">
        <f t="shared" si="152"/>
        <v>2016</v>
      </c>
      <c r="AH294" s="147">
        <f t="shared" si="152"/>
        <v>2017</v>
      </c>
      <c r="AI294" s="147">
        <f t="shared" si="152"/>
        <v>2018</v>
      </c>
      <c r="AJ294" s="147">
        <f t="shared" si="152"/>
        <v>2019</v>
      </c>
      <c r="AK294" s="147">
        <f t="shared" si="152"/>
        <v>2020</v>
      </c>
      <c r="AL294" s="147">
        <f t="shared" si="152"/>
        <v>2021</v>
      </c>
      <c r="AM294" s="147">
        <f t="shared" si="152"/>
        <v>2022</v>
      </c>
      <c r="AN294" s="147">
        <f t="shared" si="152"/>
        <v>2023</v>
      </c>
      <c r="AO294" s="147">
        <f t="shared" si="152"/>
        <v>2024</v>
      </c>
      <c r="AP294" s="147">
        <f t="shared" si="152"/>
        <v>2025</v>
      </c>
      <c r="AQ294" s="147">
        <f t="shared" si="152"/>
        <v>2026</v>
      </c>
      <c r="AR294" s="147">
        <f t="shared" si="152"/>
        <v>2027</v>
      </c>
      <c r="AS294" s="147">
        <f t="shared" si="152"/>
        <v>2028</v>
      </c>
      <c r="AT294" s="147">
        <f t="shared" si="152"/>
        <v>2029</v>
      </c>
      <c r="AU294" s="147">
        <f t="shared" si="152"/>
        <v>2030</v>
      </c>
      <c r="AV294" s="147">
        <f t="shared" si="152"/>
        <v>2031</v>
      </c>
      <c r="AW294" s="147">
        <f t="shared" si="152"/>
        <v>2032</v>
      </c>
      <c r="AX294" s="147">
        <f t="shared" si="152"/>
        <v>2033</v>
      </c>
      <c r="AY294" s="147">
        <f t="shared" si="152"/>
        <v>2034</v>
      </c>
      <c r="AZ294" s="147">
        <f t="shared" si="152"/>
        <v>2035</v>
      </c>
      <c r="BA294" s="147">
        <f t="shared" si="152"/>
        <v>2036</v>
      </c>
      <c r="BB294" s="147">
        <f t="shared" si="152"/>
        <v>2037</v>
      </c>
      <c r="BC294" s="147">
        <f t="shared" si="152"/>
        <v>2038</v>
      </c>
      <c r="BD294" s="147">
        <f t="shared" si="152"/>
        <v>2039</v>
      </c>
      <c r="BE294" s="147">
        <f t="shared" si="152"/>
        <v>2040</v>
      </c>
      <c r="BF294" s="147">
        <f t="shared" si="152"/>
        <v>2041</v>
      </c>
      <c r="BG294" s="147">
        <f t="shared" si="152"/>
        <v>2042</v>
      </c>
      <c r="BH294" s="147">
        <f t="shared" si="152"/>
        <v>2043</v>
      </c>
      <c r="BI294" s="147">
        <f t="shared" si="152"/>
        <v>2044</v>
      </c>
      <c r="BJ294" s="147">
        <f t="shared" si="152"/>
        <v>2045</v>
      </c>
      <c r="BK294" s="147">
        <f t="shared" si="152"/>
        <v>2046</v>
      </c>
      <c r="BL294" s="147">
        <f t="shared" si="152"/>
        <v>2047</v>
      </c>
      <c r="BM294" s="147">
        <f t="shared" si="152"/>
        <v>2048</v>
      </c>
      <c r="BN294" s="147">
        <f t="shared" si="152"/>
        <v>2049</v>
      </c>
      <c r="BO294" s="147">
        <f t="shared" si="152"/>
        <v>2050</v>
      </c>
    </row>
    <row r="295" spans="2:67" hidden="1" outlineLevel="1">
      <c r="B295" s="786">
        <v>154</v>
      </c>
      <c r="C295" s="58" t="s">
        <v>800</v>
      </c>
      <c r="D295" s="689"/>
      <c r="E295" s="670"/>
      <c r="F295" s="698"/>
      <c r="G295" s="1069"/>
      <c r="H295" s="1068"/>
      <c r="I295" s="1068"/>
      <c r="J295" s="1068"/>
      <c r="K295" s="1068"/>
      <c r="L295" s="1068"/>
      <c r="M295" s="1068"/>
      <c r="N295" s="1068"/>
      <c r="O295" s="1068"/>
      <c r="P295" s="1068"/>
      <c r="Q295" s="1068"/>
      <c r="R295" s="1068"/>
      <c r="S295" s="1068"/>
      <c r="T295" s="1068"/>
      <c r="U295" s="1068"/>
      <c r="V295" s="1068"/>
      <c r="W295" s="1068"/>
      <c r="X295" s="1068"/>
      <c r="Y295" s="1068"/>
      <c r="Z295" s="1068"/>
      <c r="AA295" s="1068"/>
      <c r="AB295" s="1068"/>
      <c r="AC295" s="1068"/>
      <c r="AD295" s="1068"/>
      <c r="AE295" s="1068"/>
      <c r="AF295" s="1068"/>
      <c r="AG295" s="1068"/>
      <c r="AH295" s="1068"/>
      <c r="AI295" s="1068"/>
      <c r="AJ295" s="1068"/>
      <c r="AK295" s="1068"/>
      <c r="AL295" s="1068"/>
      <c r="AM295" s="1068"/>
      <c r="AN295" s="1068"/>
      <c r="AO295" s="1068"/>
      <c r="AP295" s="1071"/>
      <c r="AQ295" s="1071"/>
      <c r="AR295" s="1071"/>
      <c r="AS295" s="1071"/>
      <c r="AT295" s="1071"/>
      <c r="AU295" s="1071"/>
      <c r="AV295" s="1071"/>
      <c r="AW295" s="1071"/>
      <c r="AX295" s="1071"/>
      <c r="AY295" s="1071"/>
      <c r="AZ295" s="1071"/>
      <c r="BA295" s="1071"/>
      <c r="BB295" s="1071"/>
      <c r="BC295" s="1071"/>
      <c r="BD295" s="1071"/>
      <c r="BE295" s="1071"/>
      <c r="BF295" s="1071"/>
      <c r="BG295" s="1071"/>
      <c r="BH295" s="1071"/>
      <c r="BI295" s="1071"/>
      <c r="BJ295" s="1071"/>
      <c r="BK295" s="1071"/>
      <c r="BL295" s="1071"/>
      <c r="BM295" s="1071"/>
      <c r="BN295" s="1071"/>
      <c r="BO295" s="1071"/>
    </row>
    <row r="296" spans="2:67" hidden="1" outlineLevel="1">
      <c r="B296" s="728" t="s">
        <v>578</v>
      </c>
      <c r="C296" s="60"/>
      <c r="D296" s="686" t="s">
        <v>1148</v>
      </c>
      <c r="E296" s="670" t="s">
        <v>1321</v>
      </c>
      <c r="F296" s="690"/>
      <c r="G296" s="1004">
        <f t="shared" ref="G296:BO300" si="153">G270</f>
        <v>0</v>
      </c>
      <c r="H296" s="1004">
        <f t="shared" si="153"/>
        <v>0</v>
      </c>
      <c r="I296" s="1004">
        <f t="shared" si="153"/>
        <v>0</v>
      </c>
      <c r="J296" s="1004">
        <f t="shared" si="153"/>
        <v>0</v>
      </c>
      <c r="K296" s="1004">
        <f t="shared" si="153"/>
        <v>0</v>
      </c>
      <c r="L296" s="1004">
        <f t="shared" si="153"/>
        <v>0</v>
      </c>
      <c r="M296" s="1004">
        <f t="shared" si="153"/>
        <v>0</v>
      </c>
      <c r="N296" s="1004">
        <f t="shared" si="153"/>
        <v>0</v>
      </c>
      <c r="O296" s="1004">
        <f t="shared" si="153"/>
        <v>0</v>
      </c>
      <c r="P296" s="1004">
        <f t="shared" si="153"/>
        <v>0</v>
      </c>
      <c r="Q296" s="1004">
        <f t="shared" si="153"/>
        <v>0</v>
      </c>
      <c r="R296" s="1004">
        <f t="shared" si="153"/>
        <v>0</v>
      </c>
      <c r="S296" s="1004">
        <f t="shared" si="153"/>
        <v>0</v>
      </c>
      <c r="T296" s="1004">
        <f t="shared" si="153"/>
        <v>0</v>
      </c>
      <c r="U296" s="1004">
        <f t="shared" si="153"/>
        <v>0</v>
      </c>
      <c r="V296" s="1004">
        <f t="shared" si="153"/>
        <v>0</v>
      </c>
      <c r="W296" s="1004">
        <f t="shared" si="153"/>
        <v>0</v>
      </c>
      <c r="X296" s="1004">
        <f t="shared" si="153"/>
        <v>0</v>
      </c>
      <c r="Y296" s="1004">
        <f t="shared" si="153"/>
        <v>0</v>
      </c>
      <c r="Z296" s="1004">
        <f t="shared" si="153"/>
        <v>0</v>
      </c>
      <c r="AA296" s="1004">
        <f t="shared" si="153"/>
        <v>0</v>
      </c>
      <c r="AB296" s="1004">
        <f t="shared" si="153"/>
        <v>0</v>
      </c>
      <c r="AC296" s="1004">
        <f t="shared" si="153"/>
        <v>0</v>
      </c>
      <c r="AD296" s="1004">
        <f t="shared" si="153"/>
        <v>0</v>
      </c>
      <c r="AE296" s="1004">
        <f t="shared" si="153"/>
        <v>0</v>
      </c>
      <c r="AF296" s="1004">
        <f t="shared" si="153"/>
        <v>0</v>
      </c>
      <c r="AG296" s="1004">
        <f t="shared" si="153"/>
        <v>0</v>
      </c>
      <c r="AH296" s="1004">
        <f t="shared" si="153"/>
        <v>0</v>
      </c>
      <c r="AI296" s="1004">
        <f t="shared" si="153"/>
        <v>0</v>
      </c>
      <c r="AJ296" s="1004">
        <f t="shared" si="153"/>
        <v>0</v>
      </c>
      <c r="AK296" s="1004">
        <f t="shared" si="153"/>
        <v>0</v>
      </c>
      <c r="AL296" s="1004">
        <f t="shared" si="153"/>
        <v>0</v>
      </c>
      <c r="AM296" s="1004">
        <f t="shared" si="153"/>
        <v>0</v>
      </c>
      <c r="AN296" s="1004">
        <f t="shared" si="153"/>
        <v>0</v>
      </c>
      <c r="AO296" s="1004">
        <f t="shared" si="153"/>
        <v>0</v>
      </c>
      <c r="AP296" s="1004">
        <f t="shared" si="153"/>
        <v>0</v>
      </c>
      <c r="AQ296" s="1004">
        <f t="shared" si="153"/>
        <v>0</v>
      </c>
      <c r="AR296" s="1004">
        <f t="shared" si="153"/>
        <v>0</v>
      </c>
      <c r="AS296" s="1004">
        <f t="shared" si="153"/>
        <v>0</v>
      </c>
      <c r="AT296" s="1004">
        <f t="shared" si="153"/>
        <v>0</v>
      </c>
      <c r="AU296" s="1004">
        <f t="shared" si="153"/>
        <v>0</v>
      </c>
      <c r="AV296" s="1004">
        <f t="shared" si="153"/>
        <v>0</v>
      </c>
      <c r="AW296" s="1004">
        <f t="shared" si="153"/>
        <v>0</v>
      </c>
      <c r="AX296" s="1004">
        <f t="shared" si="153"/>
        <v>0</v>
      </c>
      <c r="AY296" s="1004">
        <f t="shared" si="153"/>
        <v>0</v>
      </c>
      <c r="AZ296" s="1004">
        <f t="shared" si="153"/>
        <v>0</v>
      </c>
      <c r="BA296" s="1004">
        <f t="shared" si="153"/>
        <v>0</v>
      </c>
      <c r="BB296" s="1004">
        <f t="shared" si="153"/>
        <v>0</v>
      </c>
      <c r="BC296" s="1004">
        <f t="shared" si="153"/>
        <v>0</v>
      </c>
      <c r="BD296" s="1004">
        <f t="shared" si="153"/>
        <v>0</v>
      </c>
      <c r="BE296" s="1004">
        <f t="shared" si="153"/>
        <v>0</v>
      </c>
      <c r="BF296" s="1004">
        <f t="shared" si="153"/>
        <v>0</v>
      </c>
      <c r="BG296" s="1004">
        <f t="shared" si="153"/>
        <v>0</v>
      </c>
      <c r="BH296" s="1004">
        <f t="shared" si="153"/>
        <v>0</v>
      </c>
      <c r="BI296" s="1004">
        <f t="shared" si="153"/>
        <v>0</v>
      </c>
      <c r="BJ296" s="1004">
        <f t="shared" si="153"/>
        <v>0</v>
      </c>
      <c r="BK296" s="1004">
        <f t="shared" si="153"/>
        <v>0</v>
      </c>
      <c r="BL296" s="1004">
        <f t="shared" si="153"/>
        <v>0</v>
      </c>
      <c r="BM296" s="1004">
        <f t="shared" si="153"/>
        <v>0</v>
      </c>
      <c r="BN296" s="1004">
        <f t="shared" si="153"/>
        <v>0</v>
      </c>
      <c r="BO296" s="1004">
        <f t="shared" si="153"/>
        <v>0</v>
      </c>
    </row>
    <row r="297" spans="2:67" hidden="1" outlineLevel="1">
      <c r="B297" s="728" t="s">
        <v>579</v>
      </c>
      <c r="C297" s="60"/>
      <c r="D297" s="686" t="s">
        <v>1119</v>
      </c>
      <c r="E297" s="670" t="s">
        <v>1321</v>
      </c>
      <c r="F297" s="690"/>
      <c r="G297" s="1004">
        <f t="shared" si="153"/>
        <v>0</v>
      </c>
      <c r="H297" s="1004">
        <f t="shared" si="153"/>
        <v>0</v>
      </c>
      <c r="I297" s="1004">
        <f t="shared" si="153"/>
        <v>0</v>
      </c>
      <c r="J297" s="1004">
        <f t="shared" si="153"/>
        <v>0</v>
      </c>
      <c r="K297" s="1004">
        <f t="shared" si="153"/>
        <v>0</v>
      </c>
      <c r="L297" s="1004">
        <f t="shared" si="153"/>
        <v>0</v>
      </c>
      <c r="M297" s="1004">
        <f t="shared" si="153"/>
        <v>0</v>
      </c>
      <c r="N297" s="1004">
        <f t="shared" si="153"/>
        <v>0</v>
      </c>
      <c r="O297" s="1004">
        <f t="shared" si="153"/>
        <v>0</v>
      </c>
      <c r="P297" s="1004">
        <f t="shared" si="153"/>
        <v>0</v>
      </c>
      <c r="Q297" s="1004">
        <f t="shared" si="153"/>
        <v>0</v>
      </c>
      <c r="R297" s="1004">
        <f t="shared" si="153"/>
        <v>0</v>
      </c>
      <c r="S297" s="1004">
        <f t="shared" si="153"/>
        <v>0</v>
      </c>
      <c r="T297" s="1004">
        <f t="shared" si="153"/>
        <v>0</v>
      </c>
      <c r="U297" s="1004">
        <f t="shared" si="153"/>
        <v>0</v>
      </c>
      <c r="V297" s="1004">
        <f t="shared" si="153"/>
        <v>0</v>
      </c>
      <c r="W297" s="1004">
        <f t="shared" si="153"/>
        <v>0</v>
      </c>
      <c r="X297" s="1004">
        <f t="shared" si="153"/>
        <v>0</v>
      </c>
      <c r="Y297" s="1004">
        <f t="shared" si="153"/>
        <v>0</v>
      </c>
      <c r="Z297" s="1004">
        <f t="shared" si="153"/>
        <v>0</v>
      </c>
      <c r="AA297" s="1004">
        <f t="shared" si="153"/>
        <v>0</v>
      </c>
      <c r="AB297" s="1004">
        <f t="shared" si="153"/>
        <v>0</v>
      </c>
      <c r="AC297" s="1004">
        <f t="shared" si="153"/>
        <v>0</v>
      </c>
      <c r="AD297" s="1004">
        <f t="shared" si="153"/>
        <v>0</v>
      </c>
      <c r="AE297" s="1004">
        <f t="shared" si="153"/>
        <v>0</v>
      </c>
      <c r="AF297" s="1004">
        <f t="shared" si="153"/>
        <v>0</v>
      </c>
      <c r="AG297" s="1004">
        <f t="shared" si="153"/>
        <v>0</v>
      </c>
      <c r="AH297" s="1004">
        <f t="shared" si="153"/>
        <v>0</v>
      </c>
      <c r="AI297" s="1004">
        <f t="shared" si="153"/>
        <v>0</v>
      </c>
      <c r="AJ297" s="1004">
        <f t="shared" si="153"/>
        <v>0</v>
      </c>
      <c r="AK297" s="1004">
        <f t="shared" si="153"/>
        <v>0</v>
      </c>
      <c r="AL297" s="1004">
        <f t="shared" si="153"/>
        <v>0</v>
      </c>
      <c r="AM297" s="1004">
        <f t="shared" si="153"/>
        <v>0</v>
      </c>
      <c r="AN297" s="1004">
        <f t="shared" si="153"/>
        <v>0</v>
      </c>
      <c r="AO297" s="1004">
        <f t="shared" si="153"/>
        <v>0</v>
      </c>
      <c r="AP297" s="1004">
        <f t="shared" si="153"/>
        <v>0</v>
      </c>
      <c r="AQ297" s="1004">
        <f t="shared" si="153"/>
        <v>0</v>
      </c>
      <c r="AR297" s="1004">
        <f t="shared" si="153"/>
        <v>0</v>
      </c>
      <c r="AS297" s="1004">
        <f t="shared" si="153"/>
        <v>0</v>
      </c>
      <c r="AT297" s="1004">
        <f t="shared" si="153"/>
        <v>0</v>
      </c>
      <c r="AU297" s="1004">
        <f t="shared" si="153"/>
        <v>0</v>
      </c>
      <c r="AV297" s="1004">
        <f t="shared" si="153"/>
        <v>0</v>
      </c>
      <c r="AW297" s="1004">
        <f t="shared" si="153"/>
        <v>0</v>
      </c>
      <c r="AX297" s="1004">
        <f t="shared" si="153"/>
        <v>0</v>
      </c>
      <c r="AY297" s="1004">
        <f t="shared" si="153"/>
        <v>0</v>
      </c>
      <c r="AZ297" s="1004">
        <f t="shared" si="153"/>
        <v>0</v>
      </c>
      <c r="BA297" s="1004">
        <f t="shared" si="153"/>
        <v>0</v>
      </c>
      <c r="BB297" s="1004">
        <f t="shared" si="153"/>
        <v>0</v>
      </c>
      <c r="BC297" s="1004">
        <f t="shared" si="153"/>
        <v>0</v>
      </c>
      <c r="BD297" s="1004">
        <f t="shared" si="153"/>
        <v>0</v>
      </c>
      <c r="BE297" s="1004">
        <f t="shared" si="153"/>
        <v>0</v>
      </c>
      <c r="BF297" s="1004">
        <f t="shared" si="153"/>
        <v>0</v>
      </c>
      <c r="BG297" s="1004">
        <f t="shared" si="153"/>
        <v>0</v>
      </c>
      <c r="BH297" s="1004">
        <f t="shared" si="153"/>
        <v>0</v>
      </c>
      <c r="BI297" s="1004">
        <f t="shared" si="153"/>
        <v>0</v>
      </c>
      <c r="BJ297" s="1004">
        <f t="shared" si="153"/>
        <v>0</v>
      </c>
      <c r="BK297" s="1004">
        <f t="shared" si="153"/>
        <v>0</v>
      </c>
      <c r="BL297" s="1004">
        <f t="shared" si="153"/>
        <v>0</v>
      </c>
      <c r="BM297" s="1004">
        <f t="shared" si="153"/>
        <v>0</v>
      </c>
      <c r="BN297" s="1004">
        <f t="shared" si="153"/>
        <v>0</v>
      </c>
      <c r="BO297" s="1004">
        <f t="shared" si="153"/>
        <v>0</v>
      </c>
    </row>
    <row r="298" spans="2:67" hidden="1" outlineLevel="1">
      <c r="B298" s="728" t="s">
        <v>580</v>
      </c>
      <c r="C298" s="60"/>
      <c r="D298" s="686" t="s">
        <v>776</v>
      </c>
      <c r="E298" s="670" t="s">
        <v>1321</v>
      </c>
      <c r="F298" s="690"/>
      <c r="G298" s="1004">
        <f t="shared" si="153"/>
        <v>0</v>
      </c>
      <c r="H298" s="1004">
        <f t="shared" si="153"/>
        <v>0</v>
      </c>
      <c r="I298" s="1004">
        <f t="shared" si="153"/>
        <v>0</v>
      </c>
      <c r="J298" s="1004">
        <f t="shared" si="153"/>
        <v>0</v>
      </c>
      <c r="K298" s="1004">
        <f t="shared" si="153"/>
        <v>0</v>
      </c>
      <c r="L298" s="1004">
        <f t="shared" si="153"/>
        <v>0</v>
      </c>
      <c r="M298" s="1004">
        <f t="shared" si="153"/>
        <v>0</v>
      </c>
      <c r="N298" s="1004">
        <f t="shared" si="153"/>
        <v>0</v>
      </c>
      <c r="O298" s="1004">
        <f t="shared" si="153"/>
        <v>0</v>
      </c>
      <c r="P298" s="1004">
        <f t="shared" si="153"/>
        <v>0</v>
      </c>
      <c r="Q298" s="1004">
        <f t="shared" si="153"/>
        <v>0</v>
      </c>
      <c r="R298" s="1004">
        <f t="shared" si="153"/>
        <v>0</v>
      </c>
      <c r="S298" s="1004">
        <f t="shared" si="153"/>
        <v>0</v>
      </c>
      <c r="T298" s="1004">
        <f t="shared" si="153"/>
        <v>0</v>
      </c>
      <c r="U298" s="1004">
        <f t="shared" si="153"/>
        <v>0</v>
      </c>
      <c r="V298" s="1004">
        <f t="shared" si="153"/>
        <v>0</v>
      </c>
      <c r="W298" s="1004">
        <f t="shared" si="153"/>
        <v>0</v>
      </c>
      <c r="X298" s="1004">
        <f t="shared" si="153"/>
        <v>0</v>
      </c>
      <c r="Y298" s="1004">
        <f t="shared" si="153"/>
        <v>0</v>
      </c>
      <c r="Z298" s="1004">
        <f t="shared" si="153"/>
        <v>0</v>
      </c>
      <c r="AA298" s="1004">
        <f t="shared" si="153"/>
        <v>0</v>
      </c>
      <c r="AB298" s="1004">
        <f t="shared" si="153"/>
        <v>0</v>
      </c>
      <c r="AC298" s="1004">
        <f t="shared" si="153"/>
        <v>0</v>
      </c>
      <c r="AD298" s="1004">
        <f t="shared" si="153"/>
        <v>0</v>
      </c>
      <c r="AE298" s="1004">
        <f t="shared" si="153"/>
        <v>0</v>
      </c>
      <c r="AF298" s="1004">
        <f t="shared" si="153"/>
        <v>0</v>
      </c>
      <c r="AG298" s="1004">
        <f t="shared" si="153"/>
        <v>0</v>
      </c>
      <c r="AH298" s="1004">
        <f t="shared" si="153"/>
        <v>0</v>
      </c>
      <c r="AI298" s="1004">
        <f t="shared" si="153"/>
        <v>0</v>
      </c>
      <c r="AJ298" s="1004">
        <f t="shared" si="153"/>
        <v>0</v>
      </c>
      <c r="AK298" s="1004">
        <f t="shared" si="153"/>
        <v>0</v>
      </c>
      <c r="AL298" s="1004">
        <f t="shared" si="153"/>
        <v>0</v>
      </c>
      <c r="AM298" s="1004">
        <f t="shared" si="153"/>
        <v>0</v>
      </c>
      <c r="AN298" s="1004">
        <f t="shared" si="153"/>
        <v>0</v>
      </c>
      <c r="AO298" s="1004">
        <f t="shared" si="153"/>
        <v>0</v>
      </c>
      <c r="AP298" s="1004">
        <f t="shared" si="153"/>
        <v>0</v>
      </c>
      <c r="AQ298" s="1004">
        <f t="shared" si="153"/>
        <v>0</v>
      </c>
      <c r="AR298" s="1004">
        <f t="shared" si="153"/>
        <v>0</v>
      </c>
      <c r="AS298" s="1004">
        <f t="shared" si="153"/>
        <v>0</v>
      </c>
      <c r="AT298" s="1004">
        <f t="shared" si="153"/>
        <v>0</v>
      </c>
      <c r="AU298" s="1004">
        <f t="shared" si="153"/>
        <v>0</v>
      </c>
      <c r="AV298" s="1004">
        <f t="shared" si="153"/>
        <v>0</v>
      </c>
      <c r="AW298" s="1004">
        <f t="shared" si="153"/>
        <v>0</v>
      </c>
      <c r="AX298" s="1004">
        <f t="shared" si="153"/>
        <v>0</v>
      </c>
      <c r="AY298" s="1004">
        <f t="shared" si="153"/>
        <v>0</v>
      </c>
      <c r="AZ298" s="1004">
        <f t="shared" si="153"/>
        <v>0</v>
      </c>
      <c r="BA298" s="1004">
        <f t="shared" si="153"/>
        <v>0</v>
      </c>
      <c r="BB298" s="1004">
        <f t="shared" si="153"/>
        <v>0</v>
      </c>
      <c r="BC298" s="1004">
        <f t="shared" si="153"/>
        <v>0</v>
      </c>
      <c r="BD298" s="1004">
        <f t="shared" si="153"/>
        <v>0</v>
      </c>
      <c r="BE298" s="1004">
        <f t="shared" si="153"/>
        <v>0</v>
      </c>
      <c r="BF298" s="1004">
        <f t="shared" si="153"/>
        <v>0</v>
      </c>
      <c r="BG298" s="1004">
        <f t="shared" si="153"/>
        <v>0</v>
      </c>
      <c r="BH298" s="1004">
        <f t="shared" si="153"/>
        <v>0</v>
      </c>
      <c r="BI298" s="1004">
        <f t="shared" si="153"/>
        <v>0</v>
      </c>
      <c r="BJ298" s="1004">
        <f t="shared" si="153"/>
        <v>0</v>
      </c>
      <c r="BK298" s="1004">
        <f t="shared" si="153"/>
        <v>0</v>
      </c>
      <c r="BL298" s="1004">
        <f t="shared" si="153"/>
        <v>0</v>
      </c>
      <c r="BM298" s="1004">
        <f t="shared" si="153"/>
        <v>0</v>
      </c>
      <c r="BN298" s="1004">
        <f t="shared" si="153"/>
        <v>0</v>
      </c>
      <c r="BO298" s="1004">
        <f t="shared" si="153"/>
        <v>0</v>
      </c>
    </row>
    <row r="299" spans="2:67" hidden="1" outlineLevel="1">
      <c r="B299" s="728" t="s">
        <v>471</v>
      </c>
      <c r="C299" s="60"/>
      <c r="D299" s="686" t="s">
        <v>1120</v>
      </c>
      <c r="E299" s="670" t="s">
        <v>1321</v>
      </c>
      <c r="F299" s="690"/>
      <c r="G299" s="1004">
        <f t="shared" si="153"/>
        <v>0</v>
      </c>
      <c r="H299" s="1004">
        <f t="shared" si="153"/>
        <v>0</v>
      </c>
      <c r="I299" s="1004">
        <f t="shared" si="153"/>
        <v>0</v>
      </c>
      <c r="J299" s="1004">
        <f t="shared" si="153"/>
        <v>0</v>
      </c>
      <c r="K299" s="1004">
        <f t="shared" si="153"/>
        <v>0</v>
      </c>
      <c r="L299" s="1004">
        <f t="shared" si="153"/>
        <v>0</v>
      </c>
      <c r="M299" s="1004">
        <f t="shared" si="153"/>
        <v>0</v>
      </c>
      <c r="N299" s="1004">
        <f t="shared" si="153"/>
        <v>0</v>
      </c>
      <c r="O299" s="1004">
        <f t="shared" si="153"/>
        <v>0</v>
      </c>
      <c r="P299" s="1004">
        <f t="shared" si="153"/>
        <v>0</v>
      </c>
      <c r="Q299" s="1004">
        <f t="shared" si="153"/>
        <v>0</v>
      </c>
      <c r="R299" s="1004">
        <f t="shared" si="153"/>
        <v>0</v>
      </c>
      <c r="S299" s="1004">
        <f t="shared" si="153"/>
        <v>0</v>
      </c>
      <c r="T299" s="1004">
        <f t="shared" si="153"/>
        <v>0</v>
      </c>
      <c r="U299" s="1004">
        <f t="shared" si="153"/>
        <v>0</v>
      </c>
      <c r="V299" s="1004">
        <f t="shared" si="153"/>
        <v>0</v>
      </c>
      <c r="W299" s="1004">
        <f t="shared" si="153"/>
        <v>0</v>
      </c>
      <c r="X299" s="1004">
        <f t="shared" si="153"/>
        <v>0</v>
      </c>
      <c r="Y299" s="1004">
        <f t="shared" si="153"/>
        <v>0</v>
      </c>
      <c r="Z299" s="1004">
        <f t="shared" si="153"/>
        <v>0</v>
      </c>
      <c r="AA299" s="1004">
        <f t="shared" si="153"/>
        <v>0</v>
      </c>
      <c r="AB299" s="1004">
        <f t="shared" si="153"/>
        <v>0</v>
      </c>
      <c r="AC299" s="1004">
        <f t="shared" si="153"/>
        <v>0</v>
      </c>
      <c r="AD299" s="1004">
        <f t="shared" si="153"/>
        <v>0</v>
      </c>
      <c r="AE299" s="1004">
        <f t="shared" si="153"/>
        <v>0</v>
      </c>
      <c r="AF299" s="1004">
        <f t="shared" si="153"/>
        <v>0</v>
      </c>
      <c r="AG299" s="1004">
        <f t="shared" si="153"/>
        <v>0</v>
      </c>
      <c r="AH299" s="1004">
        <f t="shared" si="153"/>
        <v>0</v>
      </c>
      <c r="AI299" s="1004">
        <f t="shared" si="153"/>
        <v>0</v>
      </c>
      <c r="AJ299" s="1004">
        <f t="shared" si="153"/>
        <v>0</v>
      </c>
      <c r="AK299" s="1004">
        <f t="shared" si="153"/>
        <v>0</v>
      </c>
      <c r="AL299" s="1004">
        <f t="shared" si="153"/>
        <v>0</v>
      </c>
      <c r="AM299" s="1004">
        <f t="shared" si="153"/>
        <v>0</v>
      </c>
      <c r="AN299" s="1004">
        <f t="shared" si="153"/>
        <v>0</v>
      </c>
      <c r="AO299" s="1004">
        <f t="shared" si="153"/>
        <v>0</v>
      </c>
      <c r="AP299" s="1004">
        <f t="shared" si="153"/>
        <v>0</v>
      </c>
      <c r="AQ299" s="1004">
        <f t="shared" si="153"/>
        <v>0</v>
      </c>
      <c r="AR299" s="1004">
        <f t="shared" si="153"/>
        <v>0</v>
      </c>
      <c r="AS299" s="1004">
        <f t="shared" si="153"/>
        <v>0</v>
      </c>
      <c r="AT299" s="1004">
        <f t="shared" si="153"/>
        <v>0</v>
      </c>
      <c r="AU299" s="1004">
        <f t="shared" si="153"/>
        <v>0</v>
      </c>
      <c r="AV299" s="1004">
        <f t="shared" si="153"/>
        <v>0</v>
      </c>
      <c r="AW299" s="1004">
        <f t="shared" si="153"/>
        <v>0</v>
      </c>
      <c r="AX299" s="1004">
        <f t="shared" si="153"/>
        <v>0</v>
      </c>
      <c r="AY299" s="1004">
        <f t="shared" si="153"/>
        <v>0</v>
      </c>
      <c r="AZ299" s="1004">
        <f t="shared" si="153"/>
        <v>0</v>
      </c>
      <c r="BA299" s="1004">
        <f t="shared" si="153"/>
        <v>0</v>
      </c>
      <c r="BB299" s="1004">
        <f t="shared" si="153"/>
        <v>0</v>
      </c>
      <c r="BC299" s="1004">
        <f t="shared" si="153"/>
        <v>0</v>
      </c>
      <c r="BD299" s="1004">
        <f t="shared" si="153"/>
        <v>0</v>
      </c>
      <c r="BE299" s="1004">
        <f t="shared" si="153"/>
        <v>0</v>
      </c>
      <c r="BF299" s="1004">
        <f t="shared" si="153"/>
        <v>0</v>
      </c>
      <c r="BG299" s="1004">
        <f t="shared" si="153"/>
        <v>0</v>
      </c>
      <c r="BH299" s="1004">
        <f t="shared" si="153"/>
        <v>0</v>
      </c>
      <c r="BI299" s="1004">
        <f t="shared" si="153"/>
        <v>0</v>
      </c>
      <c r="BJ299" s="1004">
        <f t="shared" si="153"/>
        <v>0</v>
      </c>
      <c r="BK299" s="1004">
        <f t="shared" si="153"/>
        <v>0</v>
      </c>
      <c r="BL299" s="1004">
        <f t="shared" si="153"/>
        <v>0</v>
      </c>
      <c r="BM299" s="1004">
        <f t="shared" si="153"/>
        <v>0</v>
      </c>
      <c r="BN299" s="1004">
        <f t="shared" si="153"/>
        <v>0</v>
      </c>
      <c r="BO299" s="1004">
        <f t="shared" si="153"/>
        <v>0</v>
      </c>
    </row>
    <row r="300" spans="2:67" ht="14.25" hidden="1" outlineLevel="1">
      <c r="B300" s="728" t="s">
        <v>472</v>
      </c>
      <c r="C300" s="60"/>
      <c r="D300" s="686" t="s">
        <v>1121</v>
      </c>
      <c r="E300" s="670" t="s">
        <v>189</v>
      </c>
      <c r="F300" s="690"/>
      <c r="G300" s="1004">
        <f t="shared" si="153"/>
        <v>0</v>
      </c>
      <c r="H300" s="1004">
        <f t="shared" si="153"/>
        <v>0</v>
      </c>
      <c r="I300" s="1004">
        <f t="shared" si="153"/>
        <v>0</v>
      </c>
      <c r="J300" s="1004">
        <f t="shared" si="153"/>
        <v>0</v>
      </c>
      <c r="K300" s="1004">
        <f t="shared" si="153"/>
        <v>0</v>
      </c>
      <c r="L300" s="1004">
        <f t="shared" si="153"/>
        <v>0</v>
      </c>
      <c r="M300" s="1004">
        <f t="shared" si="153"/>
        <v>0</v>
      </c>
      <c r="N300" s="1004">
        <f t="shared" si="153"/>
        <v>0</v>
      </c>
      <c r="O300" s="1004">
        <f t="shared" si="153"/>
        <v>0</v>
      </c>
      <c r="P300" s="1004">
        <f t="shared" si="153"/>
        <v>0</v>
      </c>
      <c r="Q300" s="1004">
        <f t="shared" si="153"/>
        <v>0</v>
      </c>
      <c r="R300" s="1004">
        <f t="shared" ref="R300:BO301" si="154">R274</f>
        <v>0</v>
      </c>
      <c r="S300" s="1004">
        <f t="shared" si="154"/>
        <v>0</v>
      </c>
      <c r="T300" s="1004">
        <f t="shared" si="154"/>
        <v>0</v>
      </c>
      <c r="U300" s="1004">
        <f t="shared" si="154"/>
        <v>0</v>
      </c>
      <c r="V300" s="1004">
        <f t="shared" si="154"/>
        <v>0</v>
      </c>
      <c r="W300" s="1004">
        <f t="shared" si="154"/>
        <v>0</v>
      </c>
      <c r="X300" s="1004">
        <f t="shared" si="154"/>
        <v>0</v>
      </c>
      <c r="Y300" s="1004">
        <f t="shared" si="154"/>
        <v>0</v>
      </c>
      <c r="Z300" s="1004">
        <f t="shared" si="154"/>
        <v>0</v>
      </c>
      <c r="AA300" s="1004">
        <f t="shared" si="154"/>
        <v>0</v>
      </c>
      <c r="AB300" s="1004">
        <f t="shared" si="154"/>
        <v>0</v>
      </c>
      <c r="AC300" s="1004">
        <f t="shared" si="154"/>
        <v>0</v>
      </c>
      <c r="AD300" s="1004">
        <f t="shared" si="154"/>
        <v>0</v>
      </c>
      <c r="AE300" s="1004">
        <f t="shared" si="154"/>
        <v>0</v>
      </c>
      <c r="AF300" s="1004">
        <f t="shared" si="154"/>
        <v>0</v>
      </c>
      <c r="AG300" s="1004">
        <f t="shared" si="154"/>
        <v>0</v>
      </c>
      <c r="AH300" s="1004">
        <f t="shared" si="154"/>
        <v>0</v>
      </c>
      <c r="AI300" s="1004">
        <f t="shared" si="154"/>
        <v>0</v>
      </c>
      <c r="AJ300" s="1004">
        <f t="shared" si="154"/>
        <v>0</v>
      </c>
      <c r="AK300" s="1004">
        <f t="shared" si="154"/>
        <v>0</v>
      </c>
      <c r="AL300" s="1004">
        <f t="shared" si="154"/>
        <v>0</v>
      </c>
      <c r="AM300" s="1004">
        <f t="shared" si="154"/>
        <v>0</v>
      </c>
      <c r="AN300" s="1004">
        <f t="shared" si="154"/>
        <v>0</v>
      </c>
      <c r="AO300" s="1004">
        <f t="shared" si="154"/>
        <v>0</v>
      </c>
      <c r="AP300" s="1004">
        <f t="shared" si="154"/>
        <v>0</v>
      </c>
      <c r="AQ300" s="1004">
        <f t="shared" si="154"/>
        <v>0</v>
      </c>
      <c r="AR300" s="1004">
        <f t="shared" si="154"/>
        <v>0</v>
      </c>
      <c r="AS300" s="1004">
        <f t="shared" si="154"/>
        <v>0</v>
      </c>
      <c r="AT300" s="1004">
        <f t="shared" si="154"/>
        <v>0</v>
      </c>
      <c r="AU300" s="1004">
        <f t="shared" si="154"/>
        <v>0</v>
      </c>
      <c r="AV300" s="1004">
        <f t="shared" si="154"/>
        <v>0</v>
      </c>
      <c r="AW300" s="1004">
        <f t="shared" si="154"/>
        <v>0</v>
      </c>
      <c r="AX300" s="1004">
        <f t="shared" si="154"/>
        <v>0</v>
      </c>
      <c r="AY300" s="1004">
        <f t="shared" si="154"/>
        <v>0</v>
      </c>
      <c r="AZ300" s="1004">
        <f t="shared" si="154"/>
        <v>0</v>
      </c>
      <c r="BA300" s="1004">
        <f t="shared" si="154"/>
        <v>0</v>
      </c>
      <c r="BB300" s="1004">
        <f t="shared" si="154"/>
        <v>0</v>
      </c>
      <c r="BC300" s="1004">
        <f t="shared" si="154"/>
        <v>0</v>
      </c>
      <c r="BD300" s="1004">
        <f t="shared" si="154"/>
        <v>0</v>
      </c>
      <c r="BE300" s="1004">
        <f t="shared" si="154"/>
        <v>0</v>
      </c>
      <c r="BF300" s="1004">
        <f t="shared" si="154"/>
        <v>0</v>
      </c>
      <c r="BG300" s="1004">
        <f t="shared" si="154"/>
        <v>0</v>
      </c>
      <c r="BH300" s="1004">
        <f t="shared" si="154"/>
        <v>0</v>
      </c>
      <c r="BI300" s="1004">
        <f t="shared" si="154"/>
        <v>0</v>
      </c>
      <c r="BJ300" s="1004">
        <f t="shared" si="154"/>
        <v>0</v>
      </c>
      <c r="BK300" s="1004">
        <f t="shared" si="154"/>
        <v>0</v>
      </c>
      <c r="BL300" s="1004">
        <f t="shared" si="154"/>
        <v>0</v>
      </c>
      <c r="BM300" s="1004">
        <f t="shared" si="154"/>
        <v>0</v>
      </c>
      <c r="BN300" s="1004">
        <f t="shared" si="154"/>
        <v>0</v>
      </c>
      <c r="BO300" s="1004">
        <f t="shared" si="154"/>
        <v>0</v>
      </c>
    </row>
    <row r="301" spans="2:67" hidden="1" outlineLevel="1">
      <c r="B301" s="728" t="s">
        <v>473</v>
      </c>
      <c r="C301" s="60"/>
      <c r="D301" s="686" t="s">
        <v>1122</v>
      </c>
      <c r="E301" s="667" t="s">
        <v>1321</v>
      </c>
      <c r="F301" s="690"/>
      <c r="G301" s="1004">
        <f t="shared" ref="G301:AK301" si="155">G275</f>
        <v>0</v>
      </c>
      <c r="H301" s="1004">
        <f t="shared" si="155"/>
        <v>0</v>
      </c>
      <c r="I301" s="1004">
        <f t="shared" si="155"/>
        <v>0</v>
      </c>
      <c r="J301" s="1004">
        <f t="shared" si="155"/>
        <v>0</v>
      </c>
      <c r="K301" s="1004">
        <f t="shared" si="155"/>
        <v>0</v>
      </c>
      <c r="L301" s="1004">
        <f t="shared" si="155"/>
        <v>0</v>
      </c>
      <c r="M301" s="1004">
        <f t="shared" si="155"/>
        <v>0</v>
      </c>
      <c r="N301" s="1004">
        <f t="shared" si="155"/>
        <v>0</v>
      </c>
      <c r="O301" s="1004">
        <f t="shared" si="155"/>
        <v>0</v>
      </c>
      <c r="P301" s="1004">
        <f t="shared" si="155"/>
        <v>0</v>
      </c>
      <c r="Q301" s="1004">
        <f t="shared" si="155"/>
        <v>0</v>
      </c>
      <c r="R301" s="1004">
        <f t="shared" si="155"/>
        <v>0</v>
      </c>
      <c r="S301" s="1004">
        <f t="shared" si="155"/>
        <v>0</v>
      </c>
      <c r="T301" s="1004">
        <f t="shared" si="155"/>
        <v>0</v>
      </c>
      <c r="U301" s="1004">
        <f t="shared" si="155"/>
        <v>0</v>
      </c>
      <c r="V301" s="1004">
        <f t="shared" si="155"/>
        <v>0</v>
      </c>
      <c r="W301" s="1004">
        <f t="shared" si="155"/>
        <v>0</v>
      </c>
      <c r="X301" s="1004">
        <f t="shared" si="155"/>
        <v>0</v>
      </c>
      <c r="Y301" s="1004">
        <f t="shared" si="155"/>
        <v>0</v>
      </c>
      <c r="Z301" s="1004">
        <f t="shared" si="155"/>
        <v>0</v>
      </c>
      <c r="AA301" s="1004">
        <f t="shared" si="155"/>
        <v>0</v>
      </c>
      <c r="AB301" s="1004">
        <f t="shared" si="155"/>
        <v>0</v>
      </c>
      <c r="AC301" s="1004">
        <f t="shared" si="155"/>
        <v>0</v>
      </c>
      <c r="AD301" s="1004">
        <f t="shared" si="155"/>
        <v>0</v>
      </c>
      <c r="AE301" s="1004">
        <f t="shared" si="155"/>
        <v>0</v>
      </c>
      <c r="AF301" s="1004">
        <f t="shared" si="155"/>
        <v>0</v>
      </c>
      <c r="AG301" s="1004">
        <f t="shared" si="155"/>
        <v>0</v>
      </c>
      <c r="AH301" s="1004">
        <f t="shared" si="155"/>
        <v>0</v>
      </c>
      <c r="AI301" s="1004">
        <f t="shared" si="155"/>
        <v>0</v>
      </c>
      <c r="AJ301" s="1004">
        <f t="shared" si="155"/>
        <v>0</v>
      </c>
      <c r="AK301" s="1004">
        <f t="shared" si="155"/>
        <v>0</v>
      </c>
      <c r="AL301" s="1004">
        <f t="shared" si="154"/>
        <v>0</v>
      </c>
      <c r="AM301" s="1004">
        <f t="shared" si="154"/>
        <v>0</v>
      </c>
      <c r="AN301" s="1004">
        <f t="shared" si="154"/>
        <v>0</v>
      </c>
      <c r="AO301" s="1004">
        <f t="shared" si="154"/>
        <v>0</v>
      </c>
      <c r="AP301" s="1004">
        <f t="shared" si="154"/>
        <v>0</v>
      </c>
      <c r="AQ301" s="1004">
        <f t="shared" si="154"/>
        <v>0</v>
      </c>
      <c r="AR301" s="1004">
        <f t="shared" si="154"/>
        <v>0</v>
      </c>
      <c r="AS301" s="1004">
        <f t="shared" si="154"/>
        <v>0</v>
      </c>
      <c r="AT301" s="1004">
        <f t="shared" si="154"/>
        <v>0</v>
      </c>
      <c r="AU301" s="1004">
        <f t="shared" si="154"/>
        <v>0</v>
      </c>
      <c r="AV301" s="1004">
        <f t="shared" si="154"/>
        <v>0</v>
      </c>
      <c r="AW301" s="1004">
        <f t="shared" si="154"/>
        <v>0</v>
      </c>
      <c r="AX301" s="1004">
        <f t="shared" si="154"/>
        <v>0</v>
      </c>
      <c r="AY301" s="1004">
        <f t="shared" si="154"/>
        <v>0</v>
      </c>
      <c r="AZ301" s="1004">
        <f t="shared" si="154"/>
        <v>0</v>
      </c>
      <c r="BA301" s="1004">
        <f t="shared" si="154"/>
        <v>0</v>
      </c>
      <c r="BB301" s="1004">
        <f t="shared" si="154"/>
        <v>0</v>
      </c>
      <c r="BC301" s="1004">
        <f t="shared" si="154"/>
        <v>0</v>
      </c>
      <c r="BD301" s="1004">
        <f t="shared" si="154"/>
        <v>0</v>
      </c>
      <c r="BE301" s="1004">
        <f t="shared" si="154"/>
        <v>0</v>
      </c>
      <c r="BF301" s="1004">
        <f t="shared" si="154"/>
        <v>0</v>
      </c>
      <c r="BG301" s="1004">
        <f t="shared" si="154"/>
        <v>0</v>
      </c>
      <c r="BH301" s="1004">
        <f t="shared" si="154"/>
        <v>0</v>
      </c>
      <c r="BI301" s="1004">
        <f t="shared" si="154"/>
        <v>0</v>
      </c>
      <c r="BJ301" s="1004">
        <f t="shared" si="154"/>
        <v>0</v>
      </c>
      <c r="BK301" s="1004">
        <f t="shared" si="154"/>
        <v>0</v>
      </c>
      <c r="BL301" s="1004">
        <f t="shared" si="154"/>
        <v>0</v>
      </c>
      <c r="BM301" s="1004">
        <f t="shared" si="154"/>
        <v>0</v>
      </c>
      <c r="BN301" s="1004">
        <f t="shared" si="154"/>
        <v>0</v>
      </c>
      <c r="BO301" s="1004">
        <f t="shared" si="154"/>
        <v>0</v>
      </c>
    </row>
    <row r="302" spans="2:67" hidden="1" outlineLevel="1">
      <c r="B302" s="786">
        <v>155</v>
      </c>
      <c r="C302" s="59" t="s">
        <v>144</v>
      </c>
      <c r="D302" s="640"/>
      <c r="E302" s="670"/>
      <c r="F302" s="1206"/>
      <c r="G302" s="704"/>
      <c r="H302" s="705"/>
      <c r="I302" s="705"/>
      <c r="J302" s="705"/>
      <c r="K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c r="AP302" s="706"/>
      <c r="AQ302" s="706"/>
      <c r="AR302" s="706"/>
      <c r="AS302" s="706"/>
      <c r="AT302" s="706"/>
      <c r="AU302" s="706"/>
      <c r="AV302" s="706"/>
      <c r="AW302" s="706"/>
      <c r="AX302" s="706"/>
      <c r="AY302" s="706"/>
      <c r="AZ302" s="706"/>
      <c r="BA302" s="706"/>
      <c r="BB302" s="706"/>
      <c r="BC302" s="706"/>
      <c r="BD302" s="706"/>
      <c r="BE302" s="706"/>
      <c r="BF302" s="706"/>
      <c r="BG302" s="706"/>
      <c r="BH302" s="706"/>
      <c r="BI302" s="706"/>
      <c r="BJ302" s="706"/>
      <c r="BK302" s="706"/>
      <c r="BL302" s="706"/>
      <c r="BM302" s="706"/>
      <c r="BN302" s="706"/>
      <c r="BO302" s="706"/>
    </row>
    <row r="303" spans="2:67" hidden="1" outlineLevel="1">
      <c r="B303" s="728" t="s">
        <v>503</v>
      </c>
      <c r="C303" s="687"/>
      <c r="D303" s="669" t="s">
        <v>587</v>
      </c>
      <c r="E303" s="670" t="s">
        <v>1321</v>
      </c>
      <c r="F303" s="690"/>
      <c r="G303" s="1070">
        <v>0</v>
      </c>
      <c r="H303" s="1070">
        <v>0</v>
      </c>
      <c r="I303" s="1070">
        <v>0</v>
      </c>
      <c r="J303" s="1070">
        <v>0</v>
      </c>
      <c r="K303" s="1070">
        <v>0</v>
      </c>
      <c r="L303" s="1070">
        <v>0</v>
      </c>
      <c r="M303" s="1070">
        <v>0</v>
      </c>
      <c r="N303" s="1070">
        <v>0</v>
      </c>
      <c r="O303" s="1070">
        <v>0</v>
      </c>
      <c r="P303" s="1070">
        <v>0</v>
      </c>
      <c r="Q303" s="1070">
        <v>0</v>
      </c>
      <c r="R303" s="1070">
        <v>0</v>
      </c>
      <c r="S303" s="1070">
        <v>0</v>
      </c>
      <c r="T303" s="1070">
        <v>0</v>
      </c>
      <c r="U303" s="1070">
        <v>0</v>
      </c>
      <c r="V303" s="1070">
        <v>0</v>
      </c>
      <c r="W303" s="1070">
        <v>0</v>
      </c>
      <c r="X303" s="1070">
        <v>0</v>
      </c>
      <c r="Y303" s="1070">
        <v>0</v>
      </c>
      <c r="Z303" s="1070">
        <v>0</v>
      </c>
      <c r="AA303" s="1070">
        <v>0</v>
      </c>
      <c r="AB303" s="1070">
        <v>0</v>
      </c>
      <c r="AC303" s="1070">
        <v>0</v>
      </c>
      <c r="AD303" s="1070">
        <v>0</v>
      </c>
      <c r="AE303" s="1070">
        <v>0</v>
      </c>
      <c r="AF303" s="1070">
        <v>0</v>
      </c>
      <c r="AG303" s="1070">
        <v>0</v>
      </c>
      <c r="AH303" s="1070">
        <v>0</v>
      </c>
      <c r="AI303" s="1070">
        <v>0</v>
      </c>
      <c r="AJ303" s="1070">
        <v>0</v>
      </c>
      <c r="AK303" s="1070">
        <v>0</v>
      </c>
      <c r="AL303" s="1070">
        <v>0</v>
      </c>
      <c r="AM303" s="1070">
        <v>0</v>
      </c>
      <c r="AN303" s="1070">
        <v>0</v>
      </c>
      <c r="AO303" s="1070">
        <v>0</v>
      </c>
      <c r="AP303" s="1070">
        <v>0</v>
      </c>
      <c r="AQ303" s="1070">
        <v>0</v>
      </c>
      <c r="AR303" s="1070">
        <v>0</v>
      </c>
      <c r="AS303" s="1070">
        <v>0</v>
      </c>
      <c r="AT303" s="1070">
        <v>0</v>
      </c>
      <c r="AU303" s="1070">
        <v>0</v>
      </c>
      <c r="AV303" s="1070">
        <v>0</v>
      </c>
      <c r="AW303" s="1070">
        <v>0</v>
      </c>
      <c r="AX303" s="1070">
        <v>0</v>
      </c>
      <c r="AY303" s="1070">
        <v>0</v>
      </c>
      <c r="AZ303" s="1070">
        <v>0</v>
      </c>
      <c r="BA303" s="1070">
        <v>0</v>
      </c>
      <c r="BB303" s="1070">
        <v>0</v>
      </c>
      <c r="BC303" s="1070">
        <v>0</v>
      </c>
      <c r="BD303" s="1070">
        <v>0</v>
      </c>
      <c r="BE303" s="1070">
        <v>0</v>
      </c>
      <c r="BF303" s="1070">
        <v>0</v>
      </c>
      <c r="BG303" s="1070">
        <v>0</v>
      </c>
      <c r="BH303" s="1070">
        <v>0</v>
      </c>
      <c r="BI303" s="1070">
        <v>0</v>
      </c>
      <c r="BJ303" s="1070">
        <v>0</v>
      </c>
      <c r="BK303" s="1070">
        <v>0</v>
      </c>
      <c r="BL303" s="1070">
        <v>0</v>
      </c>
      <c r="BM303" s="1070">
        <v>0</v>
      </c>
      <c r="BN303" s="1070">
        <v>0</v>
      </c>
      <c r="BO303" s="1070">
        <v>0</v>
      </c>
    </row>
    <row r="304" spans="2:67" hidden="1" outlineLevel="1">
      <c r="B304" s="786">
        <v>156</v>
      </c>
      <c r="C304" s="59" t="s">
        <v>305</v>
      </c>
      <c r="D304" s="640"/>
      <c r="E304" s="670"/>
      <c r="F304" s="716"/>
      <c r="G304" s="704"/>
      <c r="H304" s="705"/>
      <c r="I304" s="705"/>
      <c r="J304" s="705"/>
      <c r="K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c r="AP304" s="706"/>
      <c r="AQ304" s="706"/>
      <c r="AR304" s="706"/>
      <c r="AS304" s="706"/>
      <c r="AT304" s="706"/>
      <c r="AU304" s="706"/>
      <c r="AV304" s="706"/>
      <c r="AW304" s="706"/>
      <c r="AX304" s="706"/>
      <c r="AY304" s="706"/>
      <c r="AZ304" s="706"/>
      <c r="BA304" s="706"/>
      <c r="BB304" s="706"/>
      <c r="BC304" s="706"/>
      <c r="BD304" s="706"/>
      <c r="BE304" s="706"/>
      <c r="BF304" s="706"/>
      <c r="BG304" s="706"/>
      <c r="BH304" s="706"/>
      <c r="BI304" s="706"/>
      <c r="BJ304" s="706"/>
      <c r="BK304" s="706"/>
      <c r="BL304" s="706"/>
      <c r="BM304" s="706"/>
      <c r="BN304" s="706"/>
      <c r="BO304" s="706"/>
    </row>
    <row r="305" spans="2:67" hidden="1" outlineLevel="1">
      <c r="B305" s="728" t="s">
        <v>504</v>
      </c>
      <c r="C305" s="61"/>
      <c r="D305" s="640" t="s">
        <v>799</v>
      </c>
      <c r="E305" s="667" t="s">
        <v>1321</v>
      </c>
      <c r="F305" s="1207"/>
      <c r="G305" s="1004">
        <v>0</v>
      </c>
      <c r="H305" s="1004">
        <v>0</v>
      </c>
      <c r="I305" s="1004">
        <v>0</v>
      </c>
      <c r="J305" s="1004">
        <v>0</v>
      </c>
      <c r="K305" s="1004">
        <v>0</v>
      </c>
      <c r="L305" s="1004">
        <v>0</v>
      </c>
      <c r="M305" s="1004">
        <v>0</v>
      </c>
      <c r="N305" s="1004">
        <v>0</v>
      </c>
      <c r="O305" s="1004">
        <v>0</v>
      </c>
      <c r="P305" s="1004">
        <v>0</v>
      </c>
      <c r="Q305" s="1004">
        <v>0</v>
      </c>
      <c r="R305" s="1004">
        <v>0</v>
      </c>
      <c r="S305" s="1004">
        <v>0</v>
      </c>
      <c r="T305" s="1004">
        <v>0</v>
      </c>
      <c r="U305" s="1004">
        <v>0</v>
      </c>
      <c r="V305" s="1004">
        <v>0</v>
      </c>
      <c r="W305" s="1004">
        <v>0</v>
      </c>
      <c r="X305" s="1004">
        <v>0</v>
      </c>
      <c r="Y305" s="1004">
        <v>0</v>
      </c>
      <c r="Z305" s="1004">
        <v>0</v>
      </c>
      <c r="AA305" s="1004">
        <v>0</v>
      </c>
      <c r="AB305" s="1004">
        <v>0</v>
      </c>
      <c r="AC305" s="1004">
        <v>0</v>
      </c>
      <c r="AD305" s="1004">
        <v>0</v>
      </c>
      <c r="AE305" s="1004">
        <v>0</v>
      </c>
      <c r="AF305" s="1004">
        <v>0</v>
      </c>
      <c r="AG305" s="1004">
        <v>0</v>
      </c>
      <c r="AH305" s="1004">
        <v>0</v>
      </c>
      <c r="AI305" s="1004">
        <v>0</v>
      </c>
      <c r="AJ305" s="1004">
        <v>0</v>
      </c>
      <c r="AK305" s="1004">
        <v>0</v>
      </c>
      <c r="AL305" s="1004">
        <v>0</v>
      </c>
      <c r="AM305" s="1004">
        <v>0</v>
      </c>
      <c r="AN305" s="1004">
        <v>0</v>
      </c>
      <c r="AO305" s="1004">
        <v>0</v>
      </c>
      <c r="AP305" s="1004">
        <v>0</v>
      </c>
      <c r="AQ305" s="1004">
        <v>0</v>
      </c>
      <c r="AR305" s="1004">
        <v>0</v>
      </c>
      <c r="AS305" s="1004">
        <v>0</v>
      </c>
      <c r="AT305" s="1004">
        <v>0</v>
      </c>
      <c r="AU305" s="1004">
        <v>0</v>
      </c>
      <c r="AV305" s="1004">
        <v>0</v>
      </c>
      <c r="AW305" s="1004">
        <v>0</v>
      </c>
      <c r="AX305" s="1004">
        <v>0</v>
      </c>
      <c r="AY305" s="1004">
        <v>0</v>
      </c>
      <c r="AZ305" s="1004">
        <v>0</v>
      </c>
      <c r="BA305" s="1004">
        <v>0</v>
      </c>
      <c r="BB305" s="1004">
        <v>0</v>
      </c>
      <c r="BC305" s="1004">
        <v>0</v>
      </c>
      <c r="BD305" s="1004">
        <v>0</v>
      </c>
      <c r="BE305" s="1004">
        <v>0</v>
      </c>
      <c r="BF305" s="1004">
        <v>0</v>
      </c>
      <c r="BG305" s="1004">
        <v>0</v>
      </c>
      <c r="BH305" s="1004">
        <v>0</v>
      </c>
      <c r="BI305" s="1004">
        <v>0</v>
      </c>
      <c r="BJ305" s="1004">
        <v>0</v>
      </c>
      <c r="BK305" s="1004">
        <v>0</v>
      </c>
      <c r="BL305" s="1004">
        <v>0</v>
      </c>
      <c r="BM305" s="1004">
        <v>0</v>
      </c>
      <c r="BN305" s="1004">
        <v>0</v>
      </c>
      <c r="BO305" s="1004">
        <v>0</v>
      </c>
    </row>
    <row r="306" spans="2:67" s="762" customFormat="1" ht="13.5" hidden="1" outlineLevel="1" thickBot="1">
      <c r="B306" s="785"/>
      <c r="C306" s="63"/>
      <c r="D306" s="784"/>
      <c r="E306" s="785"/>
      <c r="F306" s="785"/>
      <c r="G306" s="972"/>
      <c r="H306" s="972"/>
      <c r="I306" s="972"/>
      <c r="J306" s="972"/>
      <c r="K306" s="972"/>
      <c r="L306" s="972"/>
      <c r="M306" s="972"/>
      <c r="N306" s="972"/>
      <c r="O306" s="972"/>
      <c r="P306" s="972"/>
      <c r="Q306" s="972"/>
      <c r="R306" s="972"/>
      <c r="S306" s="972"/>
      <c r="T306" s="972"/>
      <c r="U306" s="972"/>
      <c r="V306" s="972"/>
      <c r="W306" s="972"/>
      <c r="X306" s="972"/>
      <c r="Y306" s="972"/>
      <c r="Z306" s="972"/>
      <c r="AA306" s="972"/>
      <c r="AB306" s="972"/>
      <c r="AC306" s="972"/>
      <c r="AD306" s="972"/>
      <c r="AE306" s="972"/>
      <c r="AF306" s="972"/>
      <c r="AG306" s="972"/>
      <c r="AH306" s="972"/>
      <c r="AI306" s="972"/>
      <c r="AJ306" s="972"/>
      <c r="AK306" s="972"/>
      <c r="AL306" s="972"/>
      <c r="AM306" s="972"/>
      <c r="AN306" s="972"/>
      <c r="AO306" s="972"/>
      <c r="AP306" s="972"/>
      <c r="AQ306" s="972"/>
      <c r="AR306" s="972"/>
      <c r="AS306" s="972"/>
      <c r="AT306" s="972"/>
      <c r="AU306" s="972"/>
      <c r="AV306" s="972"/>
      <c r="AW306" s="972"/>
      <c r="AX306" s="972"/>
      <c r="AY306" s="972"/>
      <c r="AZ306" s="972"/>
      <c r="BA306" s="972"/>
      <c r="BB306" s="972"/>
      <c r="BC306" s="972"/>
      <c r="BD306" s="972"/>
      <c r="BE306" s="972"/>
      <c r="BF306" s="972"/>
      <c r="BG306" s="972"/>
      <c r="BH306" s="972"/>
      <c r="BI306" s="972"/>
      <c r="BJ306" s="972"/>
      <c r="BK306" s="972"/>
      <c r="BL306" s="972"/>
      <c r="BM306" s="972"/>
      <c r="BN306" s="972"/>
      <c r="BO306" s="972"/>
    </row>
    <row r="307" spans="2:67" ht="13.5" hidden="1" outlineLevel="1" thickBot="1">
      <c r="B307" s="84" t="s">
        <v>65</v>
      </c>
      <c r="C307" s="84"/>
      <c r="D307" s="887"/>
      <c r="E307" s="813"/>
      <c r="F307" s="814"/>
      <c r="G307" s="147">
        <f t="shared" ref="G307:BO307" si="156">G$7</f>
        <v>1990</v>
      </c>
      <c r="H307" s="147">
        <f t="shared" si="156"/>
        <v>1991</v>
      </c>
      <c r="I307" s="147">
        <f t="shared" si="156"/>
        <v>1992</v>
      </c>
      <c r="J307" s="147">
        <f t="shared" si="156"/>
        <v>1993</v>
      </c>
      <c r="K307" s="147">
        <f t="shared" si="156"/>
        <v>1994</v>
      </c>
      <c r="L307" s="147">
        <f t="shared" si="156"/>
        <v>1995</v>
      </c>
      <c r="M307" s="147">
        <f t="shared" si="156"/>
        <v>1996</v>
      </c>
      <c r="N307" s="147">
        <f t="shared" si="156"/>
        <v>1997</v>
      </c>
      <c r="O307" s="147">
        <f t="shared" si="156"/>
        <v>1998</v>
      </c>
      <c r="P307" s="147">
        <f t="shared" si="156"/>
        <v>1999</v>
      </c>
      <c r="Q307" s="147">
        <f t="shared" si="156"/>
        <v>2000</v>
      </c>
      <c r="R307" s="147">
        <f t="shared" si="156"/>
        <v>2001</v>
      </c>
      <c r="S307" s="147">
        <f t="shared" si="156"/>
        <v>2002</v>
      </c>
      <c r="T307" s="147">
        <f t="shared" si="156"/>
        <v>2003</v>
      </c>
      <c r="U307" s="147">
        <f t="shared" si="156"/>
        <v>2004</v>
      </c>
      <c r="V307" s="147">
        <f t="shared" si="156"/>
        <v>2005</v>
      </c>
      <c r="W307" s="147">
        <f t="shared" si="156"/>
        <v>2006</v>
      </c>
      <c r="X307" s="147">
        <f t="shared" si="156"/>
        <v>2007</v>
      </c>
      <c r="Y307" s="147">
        <f t="shared" si="156"/>
        <v>2008</v>
      </c>
      <c r="Z307" s="147">
        <f t="shared" si="156"/>
        <v>2009</v>
      </c>
      <c r="AA307" s="147">
        <f t="shared" si="156"/>
        <v>2010</v>
      </c>
      <c r="AB307" s="147">
        <f t="shared" si="156"/>
        <v>2011</v>
      </c>
      <c r="AC307" s="147">
        <f t="shared" si="156"/>
        <v>2012</v>
      </c>
      <c r="AD307" s="147">
        <f t="shared" si="156"/>
        <v>2013</v>
      </c>
      <c r="AE307" s="147">
        <f t="shared" si="156"/>
        <v>2014</v>
      </c>
      <c r="AF307" s="147">
        <f t="shared" si="156"/>
        <v>2015</v>
      </c>
      <c r="AG307" s="147">
        <f t="shared" si="156"/>
        <v>2016</v>
      </c>
      <c r="AH307" s="147">
        <f t="shared" si="156"/>
        <v>2017</v>
      </c>
      <c r="AI307" s="147">
        <f t="shared" si="156"/>
        <v>2018</v>
      </c>
      <c r="AJ307" s="147">
        <f t="shared" si="156"/>
        <v>2019</v>
      </c>
      <c r="AK307" s="147">
        <f t="shared" si="156"/>
        <v>2020</v>
      </c>
      <c r="AL307" s="147">
        <f t="shared" si="156"/>
        <v>2021</v>
      </c>
      <c r="AM307" s="147">
        <f t="shared" si="156"/>
        <v>2022</v>
      </c>
      <c r="AN307" s="147">
        <f t="shared" si="156"/>
        <v>2023</v>
      </c>
      <c r="AO307" s="147">
        <f t="shared" si="156"/>
        <v>2024</v>
      </c>
      <c r="AP307" s="147">
        <f t="shared" si="156"/>
        <v>2025</v>
      </c>
      <c r="AQ307" s="147">
        <f t="shared" si="156"/>
        <v>2026</v>
      </c>
      <c r="AR307" s="147">
        <f t="shared" si="156"/>
        <v>2027</v>
      </c>
      <c r="AS307" s="147">
        <f t="shared" si="156"/>
        <v>2028</v>
      </c>
      <c r="AT307" s="147">
        <f t="shared" si="156"/>
        <v>2029</v>
      </c>
      <c r="AU307" s="147">
        <f t="shared" si="156"/>
        <v>2030</v>
      </c>
      <c r="AV307" s="147">
        <f t="shared" si="156"/>
        <v>2031</v>
      </c>
      <c r="AW307" s="147">
        <f t="shared" si="156"/>
        <v>2032</v>
      </c>
      <c r="AX307" s="147">
        <f t="shared" si="156"/>
        <v>2033</v>
      </c>
      <c r="AY307" s="147">
        <f t="shared" si="156"/>
        <v>2034</v>
      </c>
      <c r="AZ307" s="147">
        <f t="shared" si="156"/>
        <v>2035</v>
      </c>
      <c r="BA307" s="147">
        <f t="shared" si="156"/>
        <v>2036</v>
      </c>
      <c r="BB307" s="147">
        <f t="shared" si="156"/>
        <v>2037</v>
      </c>
      <c r="BC307" s="147">
        <f t="shared" si="156"/>
        <v>2038</v>
      </c>
      <c r="BD307" s="147">
        <f t="shared" si="156"/>
        <v>2039</v>
      </c>
      <c r="BE307" s="147">
        <f t="shared" si="156"/>
        <v>2040</v>
      </c>
      <c r="BF307" s="147">
        <f t="shared" si="156"/>
        <v>2041</v>
      </c>
      <c r="BG307" s="147">
        <f t="shared" si="156"/>
        <v>2042</v>
      </c>
      <c r="BH307" s="147">
        <f t="shared" si="156"/>
        <v>2043</v>
      </c>
      <c r="BI307" s="147">
        <f t="shared" si="156"/>
        <v>2044</v>
      </c>
      <c r="BJ307" s="147">
        <f t="shared" si="156"/>
        <v>2045</v>
      </c>
      <c r="BK307" s="147">
        <f t="shared" si="156"/>
        <v>2046</v>
      </c>
      <c r="BL307" s="147">
        <f t="shared" si="156"/>
        <v>2047</v>
      </c>
      <c r="BM307" s="147">
        <f t="shared" si="156"/>
        <v>2048</v>
      </c>
      <c r="BN307" s="147">
        <f t="shared" si="156"/>
        <v>2049</v>
      </c>
      <c r="BO307" s="147">
        <f t="shared" si="156"/>
        <v>2050</v>
      </c>
    </row>
    <row r="308" spans="2:67" hidden="1" outlineLevel="1">
      <c r="B308" s="766">
        <v>161</v>
      </c>
      <c r="C308" s="59" t="s">
        <v>800</v>
      </c>
      <c r="D308" s="708"/>
      <c r="E308" s="702" t="s">
        <v>1312</v>
      </c>
      <c r="F308" s="709"/>
      <c r="G308" s="154">
        <f>IF(COUNTBLANK(G309:G315)=7,"",SUM(G309:G315))</f>
        <v>0</v>
      </c>
      <c r="H308" s="154">
        <f t="shared" ref="H308:BO308" si="157">IF(COUNTBLANK(H309:H315)=7,"",SUM(H309:H315))</f>
        <v>0</v>
      </c>
      <c r="I308" s="154">
        <f t="shared" si="157"/>
        <v>0</v>
      </c>
      <c r="J308" s="154">
        <f t="shared" si="157"/>
        <v>0</v>
      </c>
      <c r="K308" s="154">
        <f t="shared" si="157"/>
        <v>0</v>
      </c>
      <c r="L308" s="154">
        <f t="shared" si="157"/>
        <v>0</v>
      </c>
      <c r="M308" s="154">
        <f t="shared" si="157"/>
        <v>0</v>
      </c>
      <c r="N308" s="154">
        <f t="shared" si="157"/>
        <v>0</v>
      </c>
      <c r="O308" s="154">
        <f t="shared" si="157"/>
        <v>0</v>
      </c>
      <c r="P308" s="154">
        <f t="shared" si="157"/>
        <v>0</v>
      </c>
      <c r="Q308" s="154">
        <f t="shared" si="157"/>
        <v>0</v>
      </c>
      <c r="R308" s="154">
        <f t="shared" si="157"/>
        <v>0</v>
      </c>
      <c r="S308" s="154">
        <f t="shared" si="157"/>
        <v>0</v>
      </c>
      <c r="T308" s="154">
        <f t="shared" si="157"/>
        <v>0</v>
      </c>
      <c r="U308" s="154">
        <f t="shared" si="157"/>
        <v>0</v>
      </c>
      <c r="V308" s="154">
        <f t="shared" si="157"/>
        <v>0</v>
      </c>
      <c r="W308" s="154">
        <f t="shared" si="157"/>
        <v>0</v>
      </c>
      <c r="X308" s="154">
        <f t="shared" si="157"/>
        <v>0</v>
      </c>
      <c r="Y308" s="154">
        <f t="shared" si="157"/>
        <v>0</v>
      </c>
      <c r="Z308" s="154">
        <f t="shared" si="157"/>
        <v>0</v>
      </c>
      <c r="AA308" s="154">
        <f t="shared" si="157"/>
        <v>0</v>
      </c>
      <c r="AB308" s="154">
        <f t="shared" si="157"/>
        <v>0</v>
      </c>
      <c r="AC308" s="154">
        <f t="shared" si="157"/>
        <v>0</v>
      </c>
      <c r="AD308" s="154">
        <f t="shared" si="157"/>
        <v>0</v>
      </c>
      <c r="AE308" s="154">
        <f t="shared" si="157"/>
        <v>0</v>
      </c>
      <c r="AF308" s="154">
        <f t="shared" si="157"/>
        <v>0</v>
      </c>
      <c r="AG308" s="154">
        <f t="shared" si="157"/>
        <v>0</v>
      </c>
      <c r="AH308" s="154">
        <f t="shared" si="157"/>
        <v>0</v>
      </c>
      <c r="AI308" s="154">
        <f t="shared" si="157"/>
        <v>0</v>
      </c>
      <c r="AJ308" s="154">
        <f t="shared" si="157"/>
        <v>0</v>
      </c>
      <c r="AK308" s="154">
        <f t="shared" si="157"/>
        <v>0</v>
      </c>
      <c r="AL308" s="154">
        <f t="shared" si="157"/>
        <v>0</v>
      </c>
      <c r="AM308" s="154">
        <f t="shared" si="157"/>
        <v>0</v>
      </c>
      <c r="AN308" s="154">
        <f t="shared" si="157"/>
        <v>0</v>
      </c>
      <c r="AO308" s="154">
        <f t="shared" si="157"/>
        <v>0</v>
      </c>
      <c r="AP308" s="154">
        <f t="shared" si="157"/>
        <v>0</v>
      </c>
      <c r="AQ308" s="154">
        <f t="shared" si="157"/>
        <v>0</v>
      </c>
      <c r="AR308" s="154">
        <f t="shared" si="157"/>
        <v>0</v>
      </c>
      <c r="AS308" s="154">
        <f t="shared" si="157"/>
        <v>0</v>
      </c>
      <c r="AT308" s="154">
        <f t="shared" si="157"/>
        <v>0</v>
      </c>
      <c r="AU308" s="154">
        <f t="shared" si="157"/>
        <v>0</v>
      </c>
      <c r="AV308" s="154">
        <f t="shared" si="157"/>
        <v>0</v>
      </c>
      <c r="AW308" s="154">
        <f t="shared" si="157"/>
        <v>0</v>
      </c>
      <c r="AX308" s="154">
        <f t="shared" si="157"/>
        <v>0</v>
      </c>
      <c r="AY308" s="154">
        <f t="shared" si="157"/>
        <v>0</v>
      </c>
      <c r="AZ308" s="154">
        <f t="shared" si="157"/>
        <v>0</v>
      </c>
      <c r="BA308" s="154">
        <f t="shared" si="157"/>
        <v>0</v>
      </c>
      <c r="BB308" s="154">
        <f t="shared" si="157"/>
        <v>0</v>
      </c>
      <c r="BC308" s="154">
        <f t="shared" si="157"/>
        <v>0</v>
      </c>
      <c r="BD308" s="154">
        <f t="shared" si="157"/>
        <v>0</v>
      </c>
      <c r="BE308" s="154">
        <f t="shared" si="157"/>
        <v>0</v>
      </c>
      <c r="BF308" s="154">
        <f t="shared" si="157"/>
        <v>0</v>
      </c>
      <c r="BG308" s="154">
        <f t="shared" si="157"/>
        <v>0</v>
      </c>
      <c r="BH308" s="154">
        <f t="shared" si="157"/>
        <v>0</v>
      </c>
      <c r="BI308" s="154">
        <f t="shared" si="157"/>
        <v>0</v>
      </c>
      <c r="BJ308" s="154">
        <f t="shared" si="157"/>
        <v>0</v>
      </c>
      <c r="BK308" s="154">
        <f t="shared" si="157"/>
        <v>0</v>
      </c>
      <c r="BL308" s="154">
        <f t="shared" si="157"/>
        <v>0</v>
      </c>
      <c r="BM308" s="154">
        <f t="shared" si="157"/>
        <v>0</v>
      </c>
      <c r="BN308" s="154">
        <f t="shared" si="157"/>
        <v>0</v>
      </c>
      <c r="BO308" s="154">
        <f t="shared" si="157"/>
        <v>0</v>
      </c>
    </row>
    <row r="309" spans="2:67" hidden="1" outlineLevel="1">
      <c r="B309" s="772">
        <f t="shared" ref="B309:B314" si="158">B308+1</f>
        <v>162</v>
      </c>
      <c r="C309" s="710"/>
      <c r="D309" s="708" t="s">
        <v>1147</v>
      </c>
      <c r="E309" s="702" t="s">
        <v>1312</v>
      </c>
      <c r="F309" s="709"/>
      <c r="G309" s="976">
        <f t="shared" ref="G309:BO313" si="159">IF(G231="","",G231*G270/1000)</f>
        <v>0</v>
      </c>
      <c r="H309" s="976">
        <f t="shared" si="159"/>
        <v>0</v>
      </c>
      <c r="I309" s="976">
        <f t="shared" si="159"/>
        <v>0</v>
      </c>
      <c r="J309" s="976">
        <f t="shared" si="159"/>
        <v>0</v>
      </c>
      <c r="K309" s="976">
        <f t="shared" si="159"/>
        <v>0</v>
      </c>
      <c r="L309" s="976">
        <f t="shared" si="159"/>
        <v>0</v>
      </c>
      <c r="M309" s="976">
        <f t="shared" si="159"/>
        <v>0</v>
      </c>
      <c r="N309" s="976">
        <f t="shared" si="159"/>
        <v>0</v>
      </c>
      <c r="O309" s="976">
        <f t="shared" si="159"/>
        <v>0</v>
      </c>
      <c r="P309" s="976">
        <f t="shared" si="159"/>
        <v>0</v>
      </c>
      <c r="Q309" s="976">
        <f t="shared" si="159"/>
        <v>0</v>
      </c>
      <c r="R309" s="976">
        <f t="shared" si="159"/>
        <v>0</v>
      </c>
      <c r="S309" s="976">
        <f t="shared" si="159"/>
        <v>0</v>
      </c>
      <c r="T309" s="976">
        <f t="shared" si="159"/>
        <v>0</v>
      </c>
      <c r="U309" s="976">
        <f t="shared" si="159"/>
        <v>0</v>
      </c>
      <c r="V309" s="976">
        <f t="shared" si="159"/>
        <v>0</v>
      </c>
      <c r="W309" s="976">
        <f t="shared" si="159"/>
        <v>0</v>
      </c>
      <c r="X309" s="976">
        <f t="shared" si="159"/>
        <v>0</v>
      </c>
      <c r="Y309" s="976">
        <f t="shared" si="159"/>
        <v>0</v>
      </c>
      <c r="Z309" s="976">
        <f t="shared" si="159"/>
        <v>0</v>
      </c>
      <c r="AA309" s="976">
        <f t="shared" si="159"/>
        <v>0</v>
      </c>
      <c r="AB309" s="976">
        <f t="shared" si="159"/>
        <v>0</v>
      </c>
      <c r="AC309" s="976">
        <f t="shared" si="159"/>
        <v>0</v>
      </c>
      <c r="AD309" s="976">
        <f t="shared" si="159"/>
        <v>0</v>
      </c>
      <c r="AE309" s="976">
        <f t="shared" si="159"/>
        <v>0</v>
      </c>
      <c r="AF309" s="976">
        <f t="shared" si="159"/>
        <v>0</v>
      </c>
      <c r="AG309" s="976">
        <f t="shared" si="159"/>
        <v>0</v>
      </c>
      <c r="AH309" s="976">
        <f t="shared" si="159"/>
        <v>0</v>
      </c>
      <c r="AI309" s="976">
        <f t="shared" si="159"/>
        <v>0</v>
      </c>
      <c r="AJ309" s="976">
        <f t="shared" si="159"/>
        <v>0</v>
      </c>
      <c r="AK309" s="976">
        <f t="shared" si="159"/>
        <v>0</v>
      </c>
      <c r="AL309" s="976">
        <f t="shared" si="159"/>
        <v>0</v>
      </c>
      <c r="AM309" s="976">
        <f t="shared" si="159"/>
        <v>0</v>
      </c>
      <c r="AN309" s="976">
        <f t="shared" si="159"/>
        <v>0</v>
      </c>
      <c r="AO309" s="976">
        <f t="shared" si="159"/>
        <v>0</v>
      </c>
      <c r="AP309" s="976">
        <f t="shared" si="159"/>
        <v>0</v>
      </c>
      <c r="AQ309" s="976">
        <f t="shared" si="159"/>
        <v>0</v>
      </c>
      <c r="AR309" s="976">
        <f t="shared" si="159"/>
        <v>0</v>
      </c>
      <c r="AS309" s="976">
        <f t="shared" si="159"/>
        <v>0</v>
      </c>
      <c r="AT309" s="976">
        <f t="shared" si="159"/>
        <v>0</v>
      </c>
      <c r="AU309" s="976">
        <f t="shared" si="159"/>
        <v>0</v>
      </c>
      <c r="AV309" s="976">
        <f t="shared" si="159"/>
        <v>0</v>
      </c>
      <c r="AW309" s="976">
        <f t="shared" si="159"/>
        <v>0</v>
      </c>
      <c r="AX309" s="976">
        <f t="shared" si="159"/>
        <v>0</v>
      </c>
      <c r="AY309" s="976">
        <f t="shared" si="159"/>
        <v>0</v>
      </c>
      <c r="AZ309" s="976">
        <f t="shared" si="159"/>
        <v>0</v>
      </c>
      <c r="BA309" s="976">
        <f t="shared" si="159"/>
        <v>0</v>
      </c>
      <c r="BB309" s="976">
        <f t="shared" si="159"/>
        <v>0</v>
      </c>
      <c r="BC309" s="976">
        <f t="shared" si="159"/>
        <v>0</v>
      </c>
      <c r="BD309" s="976">
        <f t="shared" si="159"/>
        <v>0</v>
      </c>
      <c r="BE309" s="976">
        <f t="shared" si="159"/>
        <v>0</v>
      </c>
      <c r="BF309" s="976">
        <f t="shared" si="159"/>
        <v>0</v>
      </c>
      <c r="BG309" s="976">
        <f t="shared" si="159"/>
        <v>0</v>
      </c>
      <c r="BH309" s="976">
        <f t="shared" si="159"/>
        <v>0</v>
      </c>
      <c r="BI309" s="976">
        <f t="shared" si="159"/>
        <v>0</v>
      </c>
      <c r="BJ309" s="976">
        <f t="shared" si="159"/>
        <v>0</v>
      </c>
      <c r="BK309" s="976">
        <f t="shared" si="159"/>
        <v>0</v>
      </c>
      <c r="BL309" s="976">
        <f t="shared" si="159"/>
        <v>0</v>
      </c>
      <c r="BM309" s="976">
        <f t="shared" si="159"/>
        <v>0</v>
      </c>
      <c r="BN309" s="976">
        <f t="shared" si="159"/>
        <v>0</v>
      </c>
      <c r="BO309" s="976">
        <f t="shared" si="159"/>
        <v>0</v>
      </c>
    </row>
    <row r="310" spans="2:67" hidden="1" outlineLevel="1">
      <c r="B310" s="772">
        <f t="shared" si="158"/>
        <v>163</v>
      </c>
      <c r="C310" s="707"/>
      <c r="D310" s="708" t="s">
        <v>1119</v>
      </c>
      <c r="E310" s="702" t="s">
        <v>1312</v>
      </c>
      <c r="F310" s="709"/>
      <c r="G310" s="976">
        <f t="shared" si="159"/>
        <v>0</v>
      </c>
      <c r="H310" s="976">
        <f t="shared" si="159"/>
        <v>0</v>
      </c>
      <c r="I310" s="976">
        <f t="shared" si="159"/>
        <v>0</v>
      </c>
      <c r="J310" s="976">
        <f t="shared" si="159"/>
        <v>0</v>
      </c>
      <c r="K310" s="976">
        <f t="shared" si="159"/>
        <v>0</v>
      </c>
      <c r="L310" s="976">
        <f t="shared" si="159"/>
        <v>0</v>
      </c>
      <c r="M310" s="976">
        <f t="shared" si="159"/>
        <v>0</v>
      </c>
      <c r="N310" s="976">
        <f t="shared" si="159"/>
        <v>0</v>
      </c>
      <c r="O310" s="976">
        <f t="shared" si="159"/>
        <v>0</v>
      </c>
      <c r="P310" s="976">
        <f t="shared" si="159"/>
        <v>0</v>
      </c>
      <c r="Q310" s="976">
        <f t="shared" si="159"/>
        <v>0</v>
      </c>
      <c r="R310" s="976">
        <f t="shared" si="159"/>
        <v>0</v>
      </c>
      <c r="S310" s="976">
        <f t="shared" si="159"/>
        <v>0</v>
      </c>
      <c r="T310" s="976">
        <f t="shared" si="159"/>
        <v>0</v>
      </c>
      <c r="U310" s="976">
        <f t="shared" si="159"/>
        <v>0</v>
      </c>
      <c r="V310" s="976">
        <f t="shared" si="159"/>
        <v>0</v>
      </c>
      <c r="W310" s="976">
        <f t="shared" si="159"/>
        <v>0</v>
      </c>
      <c r="X310" s="976">
        <f t="shared" si="159"/>
        <v>0</v>
      </c>
      <c r="Y310" s="976">
        <f t="shared" si="159"/>
        <v>0</v>
      </c>
      <c r="Z310" s="976">
        <f t="shared" si="159"/>
        <v>0</v>
      </c>
      <c r="AA310" s="976">
        <f t="shared" si="159"/>
        <v>0</v>
      </c>
      <c r="AB310" s="976">
        <f t="shared" si="159"/>
        <v>0</v>
      </c>
      <c r="AC310" s="976">
        <f t="shared" si="159"/>
        <v>0</v>
      </c>
      <c r="AD310" s="976">
        <f t="shared" si="159"/>
        <v>0</v>
      </c>
      <c r="AE310" s="976">
        <f t="shared" si="159"/>
        <v>0</v>
      </c>
      <c r="AF310" s="976">
        <f t="shared" si="159"/>
        <v>0</v>
      </c>
      <c r="AG310" s="976">
        <f t="shared" si="159"/>
        <v>0</v>
      </c>
      <c r="AH310" s="976">
        <f t="shared" si="159"/>
        <v>0</v>
      </c>
      <c r="AI310" s="976">
        <f t="shared" si="159"/>
        <v>0</v>
      </c>
      <c r="AJ310" s="976">
        <f t="shared" si="159"/>
        <v>0</v>
      </c>
      <c r="AK310" s="976">
        <f t="shared" si="159"/>
        <v>0</v>
      </c>
      <c r="AL310" s="976">
        <f t="shared" si="159"/>
        <v>0</v>
      </c>
      <c r="AM310" s="976">
        <f t="shared" si="159"/>
        <v>0</v>
      </c>
      <c r="AN310" s="976">
        <f t="shared" si="159"/>
        <v>0</v>
      </c>
      <c r="AO310" s="976">
        <f t="shared" si="159"/>
        <v>0</v>
      </c>
      <c r="AP310" s="976">
        <f t="shared" si="159"/>
        <v>0</v>
      </c>
      <c r="AQ310" s="976">
        <f t="shared" si="159"/>
        <v>0</v>
      </c>
      <c r="AR310" s="976">
        <f t="shared" si="159"/>
        <v>0</v>
      </c>
      <c r="AS310" s="976">
        <f t="shared" si="159"/>
        <v>0</v>
      </c>
      <c r="AT310" s="976">
        <f t="shared" si="159"/>
        <v>0</v>
      </c>
      <c r="AU310" s="976">
        <f t="shared" si="159"/>
        <v>0</v>
      </c>
      <c r="AV310" s="976">
        <f t="shared" si="159"/>
        <v>0</v>
      </c>
      <c r="AW310" s="976">
        <f t="shared" si="159"/>
        <v>0</v>
      </c>
      <c r="AX310" s="976">
        <f t="shared" si="159"/>
        <v>0</v>
      </c>
      <c r="AY310" s="976">
        <f t="shared" si="159"/>
        <v>0</v>
      </c>
      <c r="AZ310" s="976">
        <f t="shared" si="159"/>
        <v>0</v>
      </c>
      <c r="BA310" s="976">
        <f t="shared" si="159"/>
        <v>0</v>
      </c>
      <c r="BB310" s="976">
        <f t="shared" si="159"/>
        <v>0</v>
      </c>
      <c r="BC310" s="976">
        <f t="shared" si="159"/>
        <v>0</v>
      </c>
      <c r="BD310" s="976">
        <f t="shared" si="159"/>
        <v>0</v>
      </c>
      <c r="BE310" s="976">
        <f t="shared" si="159"/>
        <v>0</v>
      </c>
      <c r="BF310" s="976">
        <f t="shared" si="159"/>
        <v>0</v>
      </c>
      <c r="BG310" s="976">
        <f t="shared" si="159"/>
        <v>0</v>
      </c>
      <c r="BH310" s="976">
        <f t="shared" si="159"/>
        <v>0</v>
      </c>
      <c r="BI310" s="976">
        <f t="shared" si="159"/>
        <v>0</v>
      </c>
      <c r="BJ310" s="976">
        <f t="shared" si="159"/>
        <v>0</v>
      </c>
      <c r="BK310" s="976">
        <f t="shared" si="159"/>
        <v>0</v>
      </c>
      <c r="BL310" s="976">
        <f t="shared" si="159"/>
        <v>0</v>
      </c>
      <c r="BM310" s="976">
        <f t="shared" si="159"/>
        <v>0</v>
      </c>
      <c r="BN310" s="976">
        <f t="shared" si="159"/>
        <v>0</v>
      </c>
      <c r="BO310" s="976">
        <f t="shared" si="159"/>
        <v>0</v>
      </c>
    </row>
    <row r="311" spans="2:67" hidden="1" outlineLevel="1">
      <c r="B311" s="772">
        <f t="shared" si="158"/>
        <v>164</v>
      </c>
      <c r="C311" s="710"/>
      <c r="D311" s="708" t="s">
        <v>776</v>
      </c>
      <c r="E311" s="702" t="s">
        <v>1312</v>
      </c>
      <c r="F311" s="709"/>
      <c r="G311" s="976">
        <f t="shared" si="159"/>
        <v>0</v>
      </c>
      <c r="H311" s="976">
        <f t="shared" si="159"/>
        <v>0</v>
      </c>
      <c r="I311" s="976">
        <f t="shared" si="159"/>
        <v>0</v>
      </c>
      <c r="J311" s="976">
        <f t="shared" si="159"/>
        <v>0</v>
      </c>
      <c r="K311" s="976">
        <f t="shared" si="159"/>
        <v>0</v>
      </c>
      <c r="L311" s="976">
        <f t="shared" si="159"/>
        <v>0</v>
      </c>
      <c r="M311" s="976">
        <f t="shared" si="159"/>
        <v>0</v>
      </c>
      <c r="N311" s="976">
        <f t="shared" si="159"/>
        <v>0</v>
      </c>
      <c r="O311" s="976">
        <f t="shared" si="159"/>
        <v>0</v>
      </c>
      <c r="P311" s="976">
        <f t="shared" si="159"/>
        <v>0</v>
      </c>
      <c r="Q311" s="976">
        <f t="shared" si="159"/>
        <v>0</v>
      </c>
      <c r="R311" s="976">
        <f t="shared" si="159"/>
        <v>0</v>
      </c>
      <c r="S311" s="976">
        <f t="shared" si="159"/>
        <v>0</v>
      </c>
      <c r="T311" s="976">
        <f t="shared" si="159"/>
        <v>0</v>
      </c>
      <c r="U311" s="976">
        <f t="shared" si="159"/>
        <v>0</v>
      </c>
      <c r="V311" s="976">
        <f t="shared" si="159"/>
        <v>0</v>
      </c>
      <c r="W311" s="976">
        <f t="shared" si="159"/>
        <v>0</v>
      </c>
      <c r="X311" s="976">
        <f t="shared" si="159"/>
        <v>0</v>
      </c>
      <c r="Y311" s="976">
        <f t="shared" si="159"/>
        <v>0</v>
      </c>
      <c r="Z311" s="976">
        <f t="shared" si="159"/>
        <v>0</v>
      </c>
      <c r="AA311" s="976">
        <f t="shared" si="159"/>
        <v>0</v>
      </c>
      <c r="AB311" s="976">
        <f t="shared" si="159"/>
        <v>0</v>
      </c>
      <c r="AC311" s="976">
        <f t="shared" si="159"/>
        <v>0</v>
      </c>
      <c r="AD311" s="976">
        <f t="shared" si="159"/>
        <v>0</v>
      </c>
      <c r="AE311" s="976">
        <f t="shared" si="159"/>
        <v>0</v>
      </c>
      <c r="AF311" s="976">
        <f t="shared" si="159"/>
        <v>0</v>
      </c>
      <c r="AG311" s="976">
        <f t="shared" si="159"/>
        <v>0</v>
      </c>
      <c r="AH311" s="976">
        <f t="shared" si="159"/>
        <v>0</v>
      </c>
      <c r="AI311" s="976">
        <f t="shared" si="159"/>
        <v>0</v>
      </c>
      <c r="AJ311" s="976">
        <f t="shared" si="159"/>
        <v>0</v>
      </c>
      <c r="AK311" s="976">
        <f t="shared" si="159"/>
        <v>0</v>
      </c>
      <c r="AL311" s="976">
        <f t="shared" si="159"/>
        <v>0</v>
      </c>
      <c r="AM311" s="976">
        <f t="shared" si="159"/>
        <v>0</v>
      </c>
      <c r="AN311" s="976">
        <f t="shared" si="159"/>
        <v>0</v>
      </c>
      <c r="AO311" s="976">
        <f t="shared" si="159"/>
        <v>0</v>
      </c>
      <c r="AP311" s="976">
        <f t="shared" si="159"/>
        <v>0</v>
      </c>
      <c r="AQ311" s="976">
        <f t="shared" si="159"/>
        <v>0</v>
      </c>
      <c r="AR311" s="976">
        <f t="shared" si="159"/>
        <v>0</v>
      </c>
      <c r="AS311" s="976">
        <f t="shared" si="159"/>
        <v>0</v>
      </c>
      <c r="AT311" s="976">
        <f t="shared" si="159"/>
        <v>0</v>
      </c>
      <c r="AU311" s="976">
        <f t="shared" si="159"/>
        <v>0</v>
      </c>
      <c r="AV311" s="976">
        <f t="shared" si="159"/>
        <v>0</v>
      </c>
      <c r="AW311" s="976">
        <f t="shared" si="159"/>
        <v>0</v>
      </c>
      <c r="AX311" s="976">
        <f t="shared" si="159"/>
        <v>0</v>
      </c>
      <c r="AY311" s="976">
        <f t="shared" si="159"/>
        <v>0</v>
      </c>
      <c r="AZ311" s="976">
        <f t="shared" si="159"/>
        <v>0</v>
      </c>
      <c r="BA311" s="976">
        <f t="shared" si="159"/>
        <v>0</v>
      </c>
      <c r="BB311" s="976">
        <f t="shared" si="159"/>
        <v>0</v>
      </c>
      <c r="BC311" s="976">
        <f t="shared" si="159"/>
        <v>0</v>
      </c>
      <c r="BD311" s="976">
        <f t="shared" si="159"/>
        <v>0</v>
      </c>
      <c r="BE311" s="976">
        <f t="shared" si="159"/>
        <v>0</v>
      </c>
      <c r="BF311" s="976">
        <f t="shared" si="159"/>
        <v>0</v>
      </c>
      <c r="BG311" s="976">
        <f t="shared" si="159"/>
        <v>0</v>
      </c>
      <c r="BH311" s="976">
        <f t="shared" si="159"/>
        <v>0</v>
      </c>
      <c r="BI311" s="976">
        <f t="shared" si="159"/>
        <v>0</v>
      </c>
      <c r="BJ311" s="976">
        <f t="shared" si="159"/>
        <v>0</v>
      </c>
      <c r="BK311" s="976">
        <f t="shared" si="159"/>
        <v>0</v>
      </c>
      <c r="BL311" s="976">
        <f t="shared" si="159"/>
        <v>0</v>
      </c>
      <c r="BM311" s="976">
        <f t="shared" si="159"/>
        <v>0</v>
      </c>
      <c r="BN311" s="976">
        <f t="shared" si="159"/>
        <v>0</v>
      </c>
      <c r="BO311" s="976">
        <f t="shared" si="159"/>
        <v>0</v>
      </c>
    </row>
    <row r="312" spans="2:67" hidden="1" outlineLevel="1">
      <c r="B312" s="772">
        <f t="shared" si="158"/>
        <v>165</v>
      </c>
      <c r="C312" s="707"/>
      <c r="D312" s="708" t="s">
        <v>1120</v>
      </c>
      <c r="E312" s="702" t="s">
        <v>1312</v>
      </c>
      <c r="F312" s="709"/>
      <c r="G312" s="976">
        <f t="shared" si="159"/>
        <v>0</v>
      </c>
      <c r="H312" s="976">
        <f t="shared" si="159"/>
        <v>0</v>
      </c>
      <c r="I312" s="976">
        <f t="shared" si="159"/>
        <v>0</v>
      </c>
      <c r="J312" s="976">
        <f t="shared" si="159"/>
        <v>0</v>
      </c>
      <c r="K312" s="976">
        <f t="shared" si="159"/>
        <v>0</v>
      </c>
      <c r="L312" s="976">
        <f t="shared" si="159"/>
        <v>0</v>
      </c>
      <c r="M312" s="976">
        <f t="shared" si="159"/>
        <v>0</v>
      </c>
      <c r="N312" s="976">
        <f t="shared" si="159"/>
        <v>0</v>
      </c>
      <c r="O312" s="976">
        <f t="shared" si="159"/>
        <v>0</v>
      </c>
      <c r="P312" s="976">
        <f t="shared" si="159"/>
        <v>0</v>
      </c>
      <c r="Q312" s="976">
        <f t="shared" si="159"/>
        <v>0</v>
      </c>
      <c r="R312" s="976">
        <f t="shared" si="159"/>
        <v>0</v>
      </c>
      <c r="S312" s="976">
        <f t="shared" si="159"/>
        <v>0</v>
      </c>
      <c r="T312" s="976">
        <f t="shared" si="159"/>
        <v>0</v>
      </c>
      <c r="U312" s="976">
        <f t="shared" si="159"/>
        <v>0</v>
      </c>
      <c r="V312" s="976">
        <f t="shared" si="159"/>
        <v>0</v>
      </c>
      <c r="W312" s="976">
        <f t="shared" si="159"/>
        <v>0</v>
      </c>
      <c r="X312" s="976">
        <f t="shared" si="159"/>
        <v>0</v>
      </c>
      <c r="Y312" s="976">
        <f t="shared" si="159"/>
        <v>0</v>
      </c>
      <c r="Z312" s="976">
        <f t="shared" si="159"/>
        <v>0</v>
      </c>
      <c r="AA312" s="976">
        <f t="shared" si="159"/>
        <v>0</v>
      </c>
      <c r="AB312" s="976">
        <f t="shared" si="159"/>
        <v>0</v>
      </c>
      <c r="AC312" s="976">
        <f t="shared" si="159"/>
        <v>0</v>
      </c>
      <c r="AD312" s="976">
        <f t="shared" si="159"/>
        <v>0</v>
      </c>
      <c r="AE312" s="976">
        <f t="shared" si="159"/>
        <v>0</v>
      </c>
      <c r="AF312" s="976">
        <f t="shared" si="159"/>
        <v>0</v>
      </c>
      <c r="AG312" s="976">
        <f t="shared" si="159"/>
        <v>0</v>
      </c>
      <c r="AH312" s="976">
        <f t="shared" si="159"/>
        <v>0</v>
      </c>
      <c r="AI312" s="976">
        <f t="shared" si="159"/>
        <v>0</v>
      </c>
      <c r="AJ312" s="976">
        <f t="shared" si="159"/>
        <v>0</v>
      </c>
      <c r="AK312" s="976">
        <f t="shared" si="159"/>
        <v>0</v>
      </c>
      <c r="AL312" s="976">
        <f t="shared" si="159"/>
        <v>0</v>
      </c>
      <c r="AM312" s="976">
        <f t="shared" si="159"/>
        <v>0</v>
      </c>
      <c r="AN312" s="976">
        <f t="shared" si="159"/>
        <v>0</v>
      </c>
      <c r="AO312" s="976">
        <f t="shared" si="159"/>
        <v>0</v>
      </c>
      <c r="AP312" s="976">
        <f t="shared" si="159"/>
        <v>0</v>
      </c>
      <c r="AQ312" s="976">
        <f t="shared" si="159"/>
        <v>0</v>
      </c>
      <c r="AR312" s="976">
        <f t="shared" si="159"/>
        <v>0</v>
      </c>
      <c r="AS312" s="976">
        <f t="shared" si="159"/>
        <v>0</v>
      </c>
      <c r="AT312" s="976">
        <f t="shared" si="159"/>
        <v>0</v>
      </c>
      <c r="AU312" s="976">
        <f t="shared" si="159"/>
        <v>0</v>
      </c>
      <c r="AV312" s="976">
        <f t="shared" si="159"/>
        <v>0</v>
      </c>
      <c r="AW312" s="976">
        <f t="shared" si="159"/>
        <v>0</v>
      </c>
      <c r="AX312" s="976">
        <f t="shared" si="159"/>
        <v>0</v>
      </c>
      <c r="AY312" s="976">
        <f t="shared" si="159"/>
        <v>0</v>
      </c>
      <c r="AZ312" s="976">
        <f t="shared" si="159"/>
        <v>0</v>
      </c>
      <c r="BA312" s="976">
        <f t="shared" si="159"/>
        <v>0</v>
      </c>
      <c r="BB312" s="976">
        <f t="shared" si="159"/>
        <v>0</v>
      </c>
      <c r="BC312" s="976">
        <f t="shared" si="159"/>
        <v>0</v>
      </c>
      <c r="BD312" s="976">
        <f t="shared" si="159"/>
        <v>0</v>
      </c>
      <c r="BE312" s="976">
        <f t="shared" si="159"/>
        <v>0</v>
      </c>
      <c r="BF312" s="976">
        <f t="shared" si="159"/>
        <v>0</v>
      </c>
      <c r="BG312" s="976">
        <f t="shared" si="159"/>
        <v>0</v>
      </c>
      <c r="BH312" s="976">
        <f t="shared" si="159"/>
        <v>0</v>
      </c>
      <c r="BI312" s="976">
        <f t="shared" si="159"/>
        <v>0</v>
      </c>
      <c r="BJ312" s="976">
        <f t="shared" si="159"/>
        <v>0</v>
      </c>
      <c r="BK312" s="976">
        <f t="shared" si="159"/>
        <v>0</v>
      </c>
      <c r="BL312" s="976">
        <f t="shared" si="159"/>
        <v>0</v>
      </c>
      <c r="BM312" s="976">
        <f t="shared" si="159"/>
        <v>0</v>
      </c>
      <c r="BN312" s="976">
        <f t="shared" si="159"/>
        <v>0</v>
      </c>
      <c r="BO312" s="976">
        <f t="shared" si="159"/>
        <v>0</v>
      </c>
    </row>
    <row r="313" spans="2:67" hidden="1" outlineLevel="1">
      <c r="B313" s="772">
        <f t="shared" si="158"/>
        <v>166</v>
      </c>
      <c r="C313" s="707"/>
      <c r="D313" s="708" t="s">
        <v>1121</v>
      </c>
      <c r="E313" s="702" t="s">
        <v>1312</v>
      </c>
      <c r="F313" s="709"/>
      <c r="G313" s="976">
        <f t="shared" si="159"/>
        <v>0</v>
      </c>
      <c r="H313" s="976">
        <f t="shared" si="159"/>
        <v>0</v>
      </c>
      <c r="I313" s="976">
        <f t="shared" si="159"/>
        <v>0</v>
      </c>
      <c r="J313" s="976">
        <f t="shared" si="159"/>
        <v>0</v>
      </c>
      <c r="K313" s="976">
        <f t="shared" si="159"/>
        <v>0</v>
      </c>
      <c r="L313" s="976">
        <f t="shared" si="159"/>
        <v>0</v>
      </c>
      <c r="M313" s="976">
        <f t="shared" si="159"/>
        <v>0</v>
      </c>
      <c r="N313" s="976">
        <f t="shared" si="159"/>
        <v>0</v>
      </c>
      <c r="O313" s="976">
        <f t="shared" si="159"/>
        <v>0</v>
      </c>
      <c r="P313" s="976">
        <f t="shared" si="159"/>
        <v>0</v>
      </c>
      <c r="Q313" s="976">
        <f t="shared" si="159"/>
        <v>0</v>
      </c>
      <c r="R313" s="976">
        <f t="shared" ref="H313:BO315" si="160">IF(R235="","",R235*R274/1000)</f>
        <v>0</v>
      </c>
      <c r="S313" s="976">
        <f t="shared" si="160"/>
        <v>0</v>
      </c>
      <c r="T313" s="976">
        <f t="shared" si="160"/>
        <v>0</v>
      </c>
      <c r="U313" s="976">
        <f t="shared" si="160"/>
        <v>0</v>
      </c>
      <c r="V313" s="976">
        <f t="shared" si="160"/>
        <v>0</v>
      </c>
      <c r="W313" s="976">
        <f t="shared" si="160"/>
        <v>0</v>
      </c>
      <c r="X313" s="976">
        <f t="shared" si="160"/>
        <v>0</v>
      </c>
      <c r="Y313" s="976">
        <f t="shared" si="160"/>
        <v>0</v>
      </c>
      <c r="Z313" s="976">
        <f t="shared" si="160"/>
        <v>0</v>
      </c>
      <c r="AA313" s="976">
        <f t="shared" si="160"/>
        <v>0</v>
      </c>
      <c r="AB313" s="976">
        <f t="shared" si="160"/>
        <v>0</v>
      </c>
      <c r="AC313" s="976">
        <f t="shared" si="160"/>
        <v>0</v>
      </c>
      <c r="AD313" s="976">
        <f t="shared" si="160"/>
        <v>0</v>
      </c>
      <c r="AE313" s="976">
        <f t="shared" si="160"/>
        <v>0</v>
      </c>
      <c r="AF313" s="976">
        <f t="shared" si="160"/>
        <v>0</v>
      </c>
      <c r="AG313" s="976">
        <f t="shared" si="160"/>
        <v>0</v>
      </c>
      <c r="AH313" s="976">
        <f t="shared" si="160"/>
        <v>0</v>
      </c>
      <c r="AI313" s="976">
        <f t="shared" si="160"/>
        <v>0</v>
      </c>
      <c r="AJ313" s="976">
        <f t="shared" si="160"/>
        <v>0</v>
      </c>
      <c r="AK313" s="976">
        <f t="shared" si="160"/>
        <v>0</v>
      </c>
      <c r="AL313" s="976">
        <f t="shared" si="160"/>
        <v>0</v>
      </c>
      <c r="AM313" s="976">
        <f t="shared" si="160"/>
        <v>0</v>
      </c>
      <c r="AN313" s="976">
        <f t="shared" si="160"/>
        <v>0</v>
      </c>
      <c r="AO313" s="976">
        <f t="shared" si="160"/>
        <v>0</v>
      </c>
      <c r="AP313" s="976">
        <f t="shared" si="160"/>
        <v>0</v>
      </c>
      <c r="AQ313" s="976">
        <f t="shared" si="160"/>
        <v>0</v>
      </c>
      <c r="AR313" s="976">
        <f t="shared" si="160"/>
        <v>0</v>
      </c>
      <c r="AS313" s="976">
        <f t="shared" si="160"/>
        <v>0</v>
      </c>
      <c r="AT313" s="976">
        <f t="shared" si="160"/>
        <v>0</v>
      </c>
      <c r="AU313" s="976">
        <f t="shared" si="160"/>
        <v>0</v>
      </c>
      <c r="AV313" s="976">
        <f t="shared" si="160"/>
        <v>0</v>
      </c>
      <c r="AW313" s="976">
        <f t="shared" si="160"/>
        <v>0</v>
      </c>
      <c r="AX313" s="976">
        <f t="shared" si="160"/>
        <v>0</v>
      </c>
      <c r="AY313" s="976">
        <f t="shared" si="160"/>
        <v>0</v>
      </c>
      <c r="AZ313" s="976">
        <f t="shared" si="160"/>
        <v>0</v>
      </c>
      <c r="BA313" s="976">
        <f t="shared" si="160"/>
        <v>0</v>
      </c>
      <c r="BB313" s="976">
        <f t="shared" si="160"/>
        <v>0</v>
      </c>
      <c r="BC313" s="976">
        <f t="shared" si="160"/>
        <v>0</v>
      </c>
      <c r="BD313" s="976">
        <f t="shared" si="160"/>
        <v>0</v>
      </c>
      <c r="BE313" s="976">
        <f t="shared" si="160"/>
        <v>0</v>
      </c>
      <c r="BF313" s="976">
        <f t="shared" si="160"/>
        <v>0</v>
      </c>
      <c r="BG313" s="976">
        <f t="shared" si="160"/>
        <v>0</v>
      </c>
      <c r="BH313" s="976">
        <f t="shared" si="160"/>
        <v>0</v>
      </c>
      <c r="BI313" s="976">
        <f t="shared" si="160"/>
        <v>0</v>
      </c>
      <c r="BJ313" s="976">
        <f t="shared" si="160"/>
        <v>0</v>
      </c>
      <c r="BK313" s="976">
        <f t="shared" si="160"/>
        <v>0</v>
      </c>
      <c r="BL313" s="976">
        <f t="shared" si="160"/>
        <v>0</v>
      </c>
      <c r="BM313" s="976">
        <f t="shared" si="160"/>
        <v>0</v>
      </c>
      <c r="BN313" s="976">
        <f t="shared" si="160"/>
        <v>0</v>
      </c>
      <c r="BO313" s="976">
        <f t="shared" si="160"/>
        <v>0</v>
      </c>
    </row>
    <row r="314" spans="2:67" hidden="1" outlineLevel="1">
      <c r="B314" s="772">
        <f t="shared" si="158"/>
        <v>167</v>
      </c>
      <c r="C314" s="707"/>
      <c r="D314" s="708" t="s">
        <v>1122</v>
      </c>
      <c r="E314" s="702" t="s">
        <v>1312</v>
      </c>
      <c r="F314" s="709"/>
      <c r="G314" s="976">
        <f t="shared" ref="G314:G315" si="161">IF(G236="","",G236*G275/1000)</f>
        <v>0</v>
      </c>
      <c r="H314" s="976">
        <f t="shared" si="160"/>
        <v>0</v>
      </c>
      <c r="I314" s="976">
        <f t="shared" si="160"/>
        <v>0</v>
      </c>
      <c r="J314" s="976">
        <f t="shared" si="160"/>
        <v>0</v>
      </c>
      <c r="K314" s="976">
        <f t="shared" si="160"/>
        <v>0</v>
      </c>
      <c r="L314" s="976">
        <f t="shared" si="160"/>
        <v>0</v>
      </c>
      <c r="M314" s="976">
        <f t="shared" si="160"/>
        <v>0</v>
      </c>
      <c r="N314" s="976">
        <f t="shared" si="160"/>
        <v>0</v>
      </c>
      <c r="O314" s="976">
        <f t="shared" si="160"/>
        <v>0</v>
      </c>
      <c r="P314" s="976">
        <f t="shared" si="160"/>
        <v>0</v>
      </c>
      <c r="Q314" s="976">
        <f t="shared" si="160"/>
        <v>0</v>
      </c>
      <c r="R314" s="976">
        <f t="shared" si="160"/>
        <v>0</v>
      </c>
      <c r="S314" s="976">
        <f t="shared" si="160"/>
        <v>0</v>
      </c>
      <c r="T314" s="976">
        <f t="shared" si="160"/>
        <v>0</v>
      </c>
      <c r="U314" s="976">
        <f t="shared" si="160"/>
        <v>0</v>
      </c>
      <c r="V314" s="976">
        <f t="shared" si="160"/>
        <v>0</v>
      </c>
      <c r="W314" s="976">
        <f t="shared" si="160"/>
        <v>0</v>
      </c>
      <c r="X314" s="976">
        <f t="shared" si="160"/>
        <v>0</v>
      </c>
      <c r="Y314" s="976">
        <f t="shared" si="160"/>
        <v>0</v>
      </c>
      <c r="Z314" s="976">
        <f t="shared" si="160"/>
        <v>0</v>
      </c>
      <c r="AA314" s="976">
        <f t="shared" si="160"/>
        <v>0</v>
      </c>
      <c r="AB314" s="976">
        <f t="shared" si="160"/>
        <v>0</v>
      </c>
      <c r="AC314" s="976">
        <f t="shared" si="160"/>
        <v>0</v>
      </c>
      <c r="AD314" s="976">
        <f t="shared" si="160"/>
        <v>0</v>
      </c>
      <c r="AE314" s="976">
        <f t="shared" si="160"/>
        <v>0</v>
      </c>
      <c r="AF314" s="976">
        <f t="shared" si="160"/>
        <v>0</v>
      </c>
      <c r="AG314" s="976">
        <f t="shared" si="160"/>
        <v>0</v>
      </c>
      <c r="AH314" s="976">
        <f t="shared" si="160"/>
        <v>0</v>
      </c>
      <c r="AI314" s="976">
        <f t="shared" si="160"/>
        <v>0</v>
      </c>
      <c r="AJ314" s="976">
        <f t="shared" si="160"/>
        <v>0</v>
      </c>
      <c r="AK314" s="976">
        <f t="shared" si="160"/>
        <v>0</v>
      </c>
      <c r="AL314" s="976">
        <f t="shared" si="160"/>
        <v>0</v>
      </c>
      <c r="AM314" s="976">
        <f t="shared" si="160"/>
        <v>0</v>
      </c>
      <c r="AN314" s="976">
        <f t="shared" si="160"/>
        <v>0</v>
      </c>
      <c r="AO314" s="976">
        <f t="shared" si="160"/>
        <v>0</v>
      </c>
      <c r="AP314" s="976">
        <f t="shared" si="160"/>
        <v>0</v>
      </c>
      <c r="AQ314" s="976">
        <f t="shared" si="160"/>
        <v>0</v>
      </c>
      <c r="AR314" s="976">
        <f t="shared" si="160"/>
        <v>0</v>
      </c>
      <c r="AS314" s="976">
        <f t="shared" si="160"/>
        <v>0</v>
      </c>
      <c r="AT314" s="976">
        <f t="shared" si="160"/>
        <v>0</v>
      </c>
      <c r="AU314" s="976">
        <f t="shared" si="160"/>
        <v>0</v>
      </c>
      <c r="AV314" s="976">
        <f t="shared" si="160"/>
        <v>0</v>
      </c>
      <c r="AW314" s="976">
        <f t="shared" si="160"/>
        <v>0</v>
      </c>
      <c r="AX314" s="976">
        <f t="shared" si="160"/>
        <v>0</v>
      </c>
      <c r="AY314" s="976">
        <f t="shared" si="160"/>
        <v>0</v>
      </c>
      <c r="AZ314" s="976">
        <f t="shared" si="160"/>
        <v>0</v>
      </c>
      <c r="BA314" s="976">
        <f t="shared" si="160"/>
        <v>0</v>
      </c>
      <c r="BB314" s="976">
        <f t="shared" si="160"/>
        <v>0</v>
      </c>
      <c r="BC314" s="976">
        <f t="shared" si="160"/>
        <v>0</v>
      </c>
      <c r="BD314" s="976">
        <f t="shared" si="160"/>
        <v>0</v>
      </c>
      <c r="BE314" s="976">
        <f t="shared" si="160"/>
        <v>0</v>
      </c>
      <c r="BF314" s="976">
        <f t="shared" si="160"/>
        <v>0</v>
      </c>
      <c r="BG314" s="976">
        <f t="shared" si="160"/>
        <v>0</v>
      </c>
      <c r="BH314" s="976">
        <f t="shared" si="160"/>
        <v>0</v>
      </c>
      <c r="BI314" s="976">
        <f t="shared" si="160"/>
        <v>0</v>
      </c>
      <c r="BJ314" s="976">
        <f t="shared" si="160"/>
        <v>0</v>
      </c>
      <c r="BK314" s="976">
        <f t="shared" si="160"/>
        <v>0</v>
      </c>
      <c r="BL314" s="976">
        <f t="shared" si="160"/>
        <v>0</v>
      </c>
      <c r="BM314" s="976">
        <f t="shared" si="160"/>
        <v>0</v>
      </c>
      <c r="BN314" s="976">
        <f t="shared" si="160"/>
        <v>0</v>
      </c>
      <c r="BO314" s="976">
        <f t="shared" si="160"/>
        <v>0</v>
      </c>
    </row>
    <row r="315" spans="2:67" hidden="1" outlineLevel="1">
      <c r="B315" s="772" t="s">
        <v>1054</v>
      </c>
      <c r="C315" s="707"/>
      <c r="D315" s="708" t="s">
        <v>1052</v>
      </c>
      <c r="E315" s="702" t="s">
        <v>1312</v>
      </c>
      <c r="F315" s="709"/>
      <c r="G315" s="976">
        <f t="shared" si="161"/>
        <v>0</v>
      </c>
      <c r="H315" s="976">
        <f t="shared" si="160"/>
        <v>0</v>
      </c>
      <c r="I315" s="976">
        <f t="shared" si="160"/>
        <v>0</v>
      </c>
      <c r="J315" s="976">
        <f t="shared" si="160"/>
        <v>0</v>
      </c>
      <c r="K315" s="976">
        <f t="shared" si="160"/>
        <v>0</v>
      </c>
      <c r="L315" s="976">
        <f t="shared" si="160"/>
        <v>0</v>
      </c>
      <c r="M315" s="976">
        <f t="shared" si="160"/>
        <v>0</v>
      </c>
      <c r="N315" s="976">
        <f t="shared" si="160"/>
        <v>0</v>
      </c>
      <c r="O315" s="976">
        <f t="shared" si="160"/>
        <v>0</v>
      </c>
      <c r="P315" s="976">
        <f t="shared" si="160"/>
        <v>0</v>
      </c>
      <c r="Q315" s="976">
        <f t="shared" si="160"/>
        <v>0</v>
      </c>
      <c r="R315" s="976">
        <f t="shared" si="160"/>
        <v>0</v>
      </c>
      <c r="S315" s="976">
        <f t="shared" si="160"/>
        <v>0</v>
      </c>
      <c r="T315" s="976">
        <f t="shared" si="160"/>
        <v>0</v>
      </c>
      <c r="U315" s="976">
        <f t="shared" si="160"/>
        <v>0</v>
      </c>
      <c r="V315" s="976">
        <f t="shared" si="160"/>
        <v>0</v>
      </c>
      <c r="W315" s="976">
        <f t="shared" si="160"/>
        <v>0</v>
      </c>
      <c r="X315" s="976">
        <f t="shared" si="160"/>
        <v>0</v>
      </c>
      <c r="Y315" s="976">
        <f t="shared" si="160"/>
        <v>0</v>
      </c>
      <c r="Z315" s="976">
        <f t="shared" si="160"/>
        <v>0</v>
      </c>
      <c r="AA315" s="976">
        <f t="shared" si="160"/>
        <v>0</v>
      </c>
      <c r="AB315" s="976">
        <f t="shared" si="160"/>
        <v>0</v>
      </c>
      <c r="AC315" s="976">
        <f t="shared" si="160"/>
        <v>0</v>
      </c>
      <c r="AD315" s="976">
        <f t="shared" si="160"/>
        <v>0</v>
      </c>
      <c r="AE315" s="976">
        <f t="shared" si="160"/>
        <v>0</v>
      </c>
      <c r="AF315" s="976">
        <f t="shared" si="160"/>
        <v>0</v>
      </c>
      <c r="AG315" s="976">
        <f t="shared" si="160"/>
        <v>0</v>
      </c>
      <c r="AH315" s="976">
        <f t="shared" si="160"/>
        <v>0</v>
      </c>
      <c r="AI315" s="976">
        <f t="shared" si="160"/>
        <v>0</v>
      </c>
      <c r="AJ315" s="976">
        <f t="shared" si="160"/>
        <v>0</v>
      </c>
      <c r="AK315" s="976">
        <f t="shared" si="160"/>
        <v>0</v>
      </c>
      <c r="AL315" s="976">
        <f t="shared" si="160"/>
        <v>0</v>
      </c>
      <c r="AM315" s="976">
        <f t="shared" si="160"/>
        <v>0</v>
      </c>
      <c r="AN315" s="976">
        <f t="shared" si="160"/>
        <v>0</v>
      </c>
      <c r="AO315" s="976">
        <f t="shared" si="160"/>
        <v>0</v>
      </c>
      <c r="AP315" s="976">
        <f t="shared" si="160"/>
        <v>0</v>
      </c>
      <c r="AQ315" s="976">
        <f t="shared" si="160"/>
        <v>0</v>
      </c>
      <c r="AR315" s="976">
        <f t="shared" si="160"/>
        <v>0</v>
      </c>
      <c r="AS315" s="976">
        <f t="shared" si="160"/>
        <v>0</v>
      </c>
      <c r="AT315" s="976">
        <f t="shared" si="160"/>
        <v>0</v>
      </c>
      <c r="AU315" s="976">
        <f t="shared" si="160"/>
        <v>0</v>
      </c>
      <c r="AV315" s="976">
        <f t="shared" si="160"/>
        <v>0</v>
      </c>
      <c r="AW315" s="976">
        <f t="shared" si="160"/>
        <v>0</v>
      </c>
      <c r="AX315" s="976">
        <f t="shared" si="160"/>
        <v>0</v>
      </c>
      <c r="AY315" s="976">
        <f t="shared" si="160"/>
        <v>0</v>
      </c>
      <c r="AZ315" s="976">
        <f t="shared" si="160"/>
        <v>0</v>
      </c>
      <c r="BA315" s="976">
        <f t="shared" si="160"/>
        <v>0</v>
      </c>
      <c r="BB315" s="976">
        <f t="shared" si="160"/>
        <v>0</v>
      </c>
      <c r="BC315" s="976">
        <f t="shared" si="160"/>
        <v>0</v>
      </c>
      <c r="BD315" s="976">
        <f t="shared" si="160"/>
        <v>0</v>
      </c>
      <c r="BE315" s="976">
        <f t="shared" si="160"/>
        <v>0</v>
      </c>
      <c r="BF315" s="976">
        <f t="shared" si="160"/>
        <v>0</v>
      </c>
      <c r="BG315" s="976">
        <f t="shared" si="160"/>
        <v>0</v>
      </c>
      <c r="BH315" s="976">
        <f t="shared" si="160"/>
        <v>0</v>
      </c>
      <c r="BI315" s="976">
        <f t="shared" si="160"/>
        <v>0</v>
      </c>
      <c r="BJ315" s="976">
        <f t="shared" si="160"/>
        <v>0</v>
      </c>
      <c r="BK315" s="976">
        <f t="shared" si="160"/>
        <v>0</v>
      </c>
      <c r="BL315" s="976">
        <f t="shared" si="160"/>
        <v>0</v>
      </c>
      <c r="BM315" s="976">
        <f t="shared" si="160"/>
        <v>0</v>
      </c>
      <c r="BN315" s="976">
        <f t="shared" si="160"/>
        <v>0</v>
      </c>
      <c r="BO315" s="976">
        <f t="shared" si="160"/>
        <v>0</v>
      </c>
    </row>
    <row r="316" spans="2:67" hidden="1" outlineLevel="1">
      <c r="B316" s="772">
        <f>B314+1</f>
        <v>168</v>
      </c>
      <c r="C316" s="59" t="s">
        <v>1035</v>
      </c>
      <c r="D316" s="640"/>
      <c r="E316" s="670" t="s">
        <v>1312</v>
      </c>
      <c r="F316" s="690"/>
      <c r="G316" s="154">
        <f>IF(COUNTBLANK(G317:G323)=7,"",SUM(G317:G323))</f>
        <v>0</v>
      </c>
      <c r="H316" s="154">
        <f t="shared" ref="H316:BO316" si="162">IF(COUNTBLANK(H317:H323)=7,"",SUM(H317:H323))</f>
        <v>0</v>
      </c>
      <c r="I316" s="154">
        <f t="shared" si="162"/>
        <v>0</v>
      </c>
      <c r="J316" s="154">
        <f t="shared" si="162"/>
        <v>0</v>
      </c>
      <c r="K316" s="154">
        <f t="shared" si="162"/>
        <v>0</v>
      </c>
      <c r="L316" s="154">
        <f t="shared" si="162"/>
        <v>0</v>
      </c>
      <c r="M316" s="154">
        <f t="shared" si="162"/>
        <v>0</v>
      </c>
      <c r="N316" s="154">
        <f t="shared" si="162"/>
        <v>0</v>
      </c>
      <c r="O316" s="154">
        <f t="shared" si="162"/>
        <v>0</v>
      </c>
      <c r="P316" s="154">
        <f t="shared" si="162"/>
        <v>0</v>
      </c>
      <c r="Q316" s="154">
        <f t="shared" si="162"/>
        <v>0</v>
      </c>
      <c r="R316" s="154">
        <f t="shared" si="162"/>
        <v>0</v>
      </c>
      <c r="S316" s="154">
        <f t="shared" si="162"/>
        <v>0</v>
      </c>
      <c r="T316" s="154">
        <f t="shared" si="162"/>
        <v>0</v>
      </c>
      <c r="U316" s="154">
        <f t="shared" si="162"/>
        <v>0</v>
      </c>
      <c r="V316" s="154">
        <f t="shared" si="162"/>
        <v>0</v>
      </c>
      <c r="W316" s="154">
        <f t="shared" si="162"/>
        <v>0</v>
      </c>
      <c r="X316" s="154">
        <f t="shared" si="162"/>
        <v>0</v>
      </c>
      <c r="Y316" s="154">
        <f t="shared" si="162"/>
        <v>0</v>
      </c>
      <c r="Z316" s="154">
        <f t="shared" si="162"/>
        <v>0</v>
      </c>
      <c r="AA316" s="154">
        <f t="shared" si="162"/>
        <v>0</v>
      </c>
      <c r="AB316" s="154">
        <f t="shared" si="162"/>
        <v>0</v>
      </c>
      <c r="AC316" s="154">
        <f t="shared" si="162"/>
        <v>0</v>
      </c>
      <c r="AD316" s="154">
        <f t="shared" si="162"/>
        <v>0</v>
      </c>
      <c r="AE316" s="154">
        <f t="shared" si="162"/>
        <v>0</v>
      </c>
      <c r="AF316" s="154">
        <f t="shared" si="162"/>
        <v>0</v>
      </c>
      <c r="AG316" s="154">
        <f t="shared" si="162"/>
        <v>0</v>
      </c>
      <c r="AH316" s="154">
        <f t="shared" si="162"/>
        <v>0</v>
      </c>
      <c r="AI316" s="154">
        <f t="shared" si="162"/>
        <v>0</v>
      </c>
      <c r="AJ316" s="154">
        <f t="shared" si="162"/>
        <v>0</v>
      </c>
      <c r="AK316" s="154">
        <f t="shared" si="162"/>
        <v>0</v>
      </c>
      <c r="AL316" s="154">
        <f t="shared" si="162"/>
        <v>0</v>
      </c>
      <c r="AM316" s="154">
        <f t="shared" si="162"/>
        <v>0</v>
      </c>
      <c r="AN316" s="154">
        <f t="shared" si="162"/>
        <v>0</v>
      </c>
      <c r="AO316" s="154">
        <f t="shared" si="162"/>
        <v>0</v>
      </c>
      <c r="AP316" s="154">
        <f t="shared" si="162"/>
        <v>0</v>
      </c>
      <c r="AQ316" s="154">
        <f t="shared" si="162"/>
        <v>0</v>
      </c>
      <c r="AR316" s="154">
        <f t="shared" si="162"/>
        <v>0</v>
      </c>
      <c r="AS316" s="154">
        <f t="shared" si="162"/>
        <v>0</v>
      </c>
      <c r="AT316" s="154">
        <f t="shared" si="162"/>
        <v>0</v>
      </c>
      <c r="AU316" s="154">
        <f t="shared" si="162"/>
        <v>0</v>
      </c>
      <c r="AV316" s="154">
        <f t="shared" si="162"/>
        <v>0</v>
      </c>
      <c r="AW316" s="154">
        <f t="shared" si="162"/>
        <v>0</v>
      </c>
      <c r="AX316" s="154">
        <f t="shared" si="162"/>
        <v>0</v>
      </c>
      <c r="AY316" s="154">
        <f t="shared" si="162"/>
        <v>0</v>
      </c>
      <c r="AZ316" s="154">
        <f t="shared" si="162"/>
        <v>0</v>
      </c>
      <c r="BA316" s="154">
        <f t="shared" si="162"/>
        <v>0</v>
      </c>
      <c r="BB316" s="154">
        <f t="shared" si="162"/>
        <v>0</v>
      </c>
      <c r="BC316" s="154">
        <f t="shared" si="162"/>
        <v>0</v>
      </c>
      <c r="BD316" s="154">
        <f t="shared" si="162"/>
        <v>0</v>
      </c>
      <c r="BE316" s="154">
        <f t="shared" si="162"/>
        <v>0</v>
      </c>
      <c r="BF316" s="154">
        <f t="shared" si="162"/>
        <v>0</v>
      </c>
      <c r="BG316" s="154">
        <f t="shared" si="162"/>
        <v>0</v>
      </c>
      <c r="BH316" s="154">
        <f t="shared" si="162"/>
        <v>0</v>
      </c>
      <c r="BI316" s="154">
        <f t="shared" si="162"/>
        <v>0</v>
      </c>
      <c r="BJ316" s="154">
        <f t="shared" si="162"/>
        <v>0</v>
      </c>
      <c r="BK316" s="154">
        <f t="shared" si="162"/>
        <v>0</v>
      </c>
      <c r="BL316" s="154">
        <f t="shared" si="162"/>
        <v>0</v>
      </c>
      <c r="BM316" s="154">
        <f t="shared" si="162"/>
        <v>0</v>
      </c>
      <c r="BN316" s="154">
        <f t="shared" si="162"/>
        <v>0</v>
      </c>
      <c r="BO316" s="154">
        <f t="shared" si="162"/>
        <v>0</v>
      </c>
    </row>
    <row r="317" spans="2:67" hidden="1" outlineLevel="1">
      <c r="B317" s="728">
        <f>B316+1</f>
        <v>169</v>
      </c>
      <c r="C317" s="691"/>
      <c r="D317" s="669" t="s">
        <v>1123</v>
      </c>
      <c r="E317" s="670" t="s">
        <v>1312</v>
      </c>
      <c r="F317" s="690"/>
      <c r="G317" s="86">
        <f t="shared" ref="G317:BO321" si="163">IF(G239="","",G239*(G278/1000)*(1-G369))</f>
        <v>0</v>
      </c>
      <c r="H317" s="86">
        <f t="shared" si="163"/>
        <v>0</v>
      </c>
      <c r="I317" s="86">
        <f t="shared" si="163"/>
        <v>0</v>
      </c>
      <c r="J317" s="86">
        <f t="shared" si="163"/>
        <v>0</v>
      </c>
      <c r="K317" s="86">
        <f t="shared" si="163"/>
        <v>0</v>
      </c>
      <c r="L317" s="86">
        <f t="shared" si="163"/>
        <v>0</v>
      </c>
      <c r="M317" s="86">
        <f t="shared" si="163"/>
        <v>0</v>
      </c>
      <c r="N317" s="86">
        <f t="shared" si="163"/>
        <v>0</v>
      </c>
      <c r="O317" s="86">
        <f t="shared" si="163"/>
        <v>0</v>
      </c>
      <c r="P317" s="86">
        <f t="shared" si="163"/>
        <v>0</v>
      </c>
      <c r="Q317" s="86">
        <f t="shared" si="163"/>
        <v>0</v>
      </c>
      <c r="R317" s="86">
        <f t="shared" si="163"/>
        <v>0</v>
      </c>
      <c r="S317" s="86">
        <f t="shared" si="163"/>
        <v>0</v>
      </c>
      <c r="T317" s="86">
        <f t="shared" si="163"/>
        <v>0</v>
      </c>
      <c r="U317" s="86">
        <f t="shared" si="163"/>
        <v>0</v>
      </c>
      <c r="V317" s="86">
        <f t="shared" si="163"/>
        <v>0</v>
      </c>
      <c r="W317" s="86">
        <f t="shared" si="163"/>
        <v>0</v>
      </c>
      <c r="X317" s="86">
        <f t="shared" si="163"/>
        <v>0</v>
      </c>
      <c r="Y317" s="86">
        <f t="shared" si="163"/>
        <v>0</v>
      </c>
      <c r="Z317" s="86">
        <f t="shared" si="163"/>
        <v>0</v>
      </c>
      <c r="AA317" s="86">
        <f t="shared" si="163"/>
        <v>0</v>
      </c>
      <c r="AB317" s="86">
        <f t="shared" si="163"/>
        <v>0</v>
      </c>
      <c r="AC317" s="86">
        <f t="shared" si="163"/>
        <v>0</v>
      </c>
      <c r="AD317" s="86">
        <f t="shared" si="163"/>
        <v>0</v>
      </c>
      <c r="AE317" s="86">
        <f t="shared" si="163"/>
        <v>0</v>
      </c>
      <c r="AF317" s="86">
        <f t="shared" si="163"/>
        <v>0</v>
      </c>
      <c r="AG317" s="86">
        <f t="shared" si="163"/>
        <v>0</v>
      </c>
      <c r="AH317" s="86">
        <f t="shared" si="163"/>
        <v>0</v>
      </c>
      <c r="AI317" s="86">
        <f t="shared" si="163"/>
        <v>0</v>
      </c>
      <c r="AJ317" s="86">
        <f t="shared" si="163"/>
        <v>0</v>
      </c>
      <c r="AK317" s="86">
        <f t="shared" si="163"/>
        <v>0</v>
      </c>
      <c r="AL317" s="86">
        <f t="shared" si="163"/>
        <v>0</v>
      </c>
      <c r="AM317" s="86">
        <f t="shared" si="163"/>
        <v>0</v>
      </c>
      <c r="AN317" s="86">
        <f t="shared" si="163"/>
        <v>0</v>
      </c>
      <c r="AO317" s="86">
        <f t="shared" si="163"/>
        <v>0</v>
      </c>
      <c r="AP317" s="86">
        <f t="shared" si="163"/>
        <v>0</v>
      </c>
      <c r="AQ317" s="86">
        <f t="shared" si="163"/>
        <v>0</v>
      </c>
      <c r="AR317" s="86">
        <f t="shared" si="163"/>
        <v>0</v>
      </c>
      <c r="AS317" s="86">
        <f t="shared" si="163"/>
        <v>0</v>
      </c>
      <c r="AT317" s="86">
        <f t="shared" si="163"/>
        <v>0</v>
      </c>
      <c r="AU317" s="86">
        <f t="shared" si="163"/>
        <v>0</v>
      </c>
      <c r="AV317" s="86">
        <f t="shared" si="163"/>
        <v>0</v>
      </c>
      <c r="AW317" s="86">
        <f t="shared" si="163"/>
        <v>0</v>
      </c>
      <c r="AX317" s="86">
        <f t="shared" si="163"/>
        <v>0</v>
      </c>
      <c r="AY317" s="86">
        <f t="shared" si="163"/>
        <v>0</v>
      </c>
      <c r="AZ317" s="86">
        <f t="shared" si="163"/>
        <v>0</v>
      </c>
      <c r="BA317" s="86">
        <f t="shared" si="163"/>
        <v>0</v>
      </c>
      <c r="BB317" s="86">
        <f t="shared" si="163"/>
        <v>0</v>
      </c>
      <c r="BC317" s="86">
        <f t="shared" si="163"/>
        <v>0</v>
      </c>
      <c r="BD317" s="86">
        <f t="shared" si="163"/>
        <v>0</v>
      </c>
      <c r="BE317" s="86">
        <f t="shared" si="163"/>
        <v>0</v>
      </c>
      <c r="BF317" s="86">
        <f t="shared" si="163"/>
        <v>0</v>
      </c>
      <c r="BG317" s="86">
        <f t="shared" si="163"/>
        <v>0</v>
      </c>
      <c r="BH317" s="86">
        <f t="shared" si="163"/>
        <v>0</v>
      </c>
      <c r="BI317" s="86">
        <f t="shared" si="163"/>
        <v>0</v>
      </c>
      <c r="BJ317" s="86">
        <f t="shared" si="163"/>
        <v>0</v>
      </c>
      <c r="BK317" s="86">
        <f t="shared" si="163"/>
        <v>0</v>
      </c>
      <c r="BL317" s="86">
        <f t="shared" si="163"/>
        <v>0</v>
      </c>
      <c r="BM317" s="86">
        <f t="shared" si="163"/>
        <v>0</v>
      </c>
      <c r="BN317" s="86">
        <f t="shared" si="163"/>
        <v>0</v>
      </c>
      <c r="BO317" s="86">
        <f t="shared" si="163"/>
        <v>0</v>
      </c>
    </row>
    <row r="318" spans="2:67" hidden="1" outlineLevel="1">
      <c r="B318" s="728">
        <f>B317+1</f>
        <v>170</v>
      </c>
      <c r="C318" s="687"/>
      <c r="D318" s="669" t="s">
        <v>778</v>
      </c>
      <c r="E318" s="670" t="s">
        <v>1312</v>
      </c>
      <c r="F318" s="690"/>
      <c r="G318" s="86">
        <f t="shared" si="163"/>
        <v>0</v>
      </c>
      <c r="H318" s="86">
        <f t="shared" si="163"/>
        <v>0</v>
      </c>
      <c r="I318" s="86">
        <f t="shared" si="163"/>
        <v>0</v>
      </c>
      <c r="J318" s="86">
        <f t="shared" si="163"/>
        <v>0</v>
      </c>
      <c r="K318" s="86">
        <f t="shared" si="163"/>
        <v>0</v>
      </c>
      <c r="L318" s="86">
        <f t="shared" si="163"/>
        <v>0</v>
      </c>
      <c r="M318" s="86">
        <f t="shared" si="163"/>
        <v>0</v>
      </c>
      <c r="N318" s="86">
        <f t="shared" si="163"/>
        <v>0</v>
      </c>
      <c r="O318" s="86">
        <f t="shared" si="163"/>
        <v>0</v>
      </c>
      <c r="P318" s="86">
        <f t="shared" si="163"/>
        <v>0</v>
      </c>
      <c r="Q318" s="86">
        <f t="shared" si="163"/>
        <v>0</v>
      </c>
      <c r="R318" s="86">
        <f t="shared" si="163"/>
        <v>0</v>
      </c>
      <c r="S318" s="86">
        <f t="shared" si="163"/>
        <v>0</v>
      </c>
      <c r="T318" s="86">
        <f t="shared" si="163"/>
        <v>0</v>
      </c>
      <c r="U318" s="86">
        <f t="shared" si="163"/>
        <v>0</v>
      </c>
      <c r="V318" s="86">
        <f t="shared" si="163"/>
        <v>0</v>
      </c>
      <c r="W318" s="86">
        <f t="shared" si="163"/>
        <v>0</v>
      </c>
      <c r="X318" s="86">
        <f t="shared" si="163"/>
        <v>0</v>
      </c>
      <c r="Y318" s="86">
        <f t="shared" si="163"/>
        <v>0</v>
      </c>
      <c r="Z318" s="86">
        <f t="shared" si="163"/>
        <v>0</v>
      </c>
      <c r="AA318" s="86">
        <f t="shared" si="163"/>
        <v>0</v>
      </c>
      <c r="AB318" s="86">
        <f t="shared" si="163"/>
        <v>0</v>
      </c>
      <c r="AC318" s="86">
        <f t="shared" si="163"/>
        <v>0</v>
      </c>
      <c r="AD318" s="86">
        <f t="shared" si="163"/>
        <v>0</v>
      </c>
      <c r="AE318" s="86">
        <f t="shared" si="163"/>
        <v>0</v>
      </c>
      <c r="AF318" s="86">
        <f t="shared" si="163"/>
        <v>0</v>
      </c>
      <c r="AG318" s="86">
        <f t="shared" si="163"/>
        <v>0</v>
      </c>
      <c r="AH318" s="86">
        <f t="shared" si="163"/>
        <v>0</v>
      </c>
      <c r="AI318" s="86">
        <f t="shared" si="163"/>
        <v>0</v>
      </c>
      <c r="AJ318" s="86">
        <f t="shared" si="163"/>
        <v>0</v>
      </c>
      <c r="AK318" s="86">
        <f t="shared" si="163"/>
        <v>0</v>
      </c>
      <c r="AL318" s="86">
        <f t="shared" si="163"/>
        <v>0</v>
      </c>
      <c r="AM318" s="86">
        <f t="shared" si="163"/>
        <v>0</v>
      </c>
      <c r="AN318" s="86">
        <f t="shared" si="163"/>
        <v>0</v>
      </c>
      <c r="AO318" s="86">
        <f t="shared" si="163"/>
        <v>0</v>
      </c>
      <c r="AP318" s="86">
        <f t="shared" si="163"/>
        <v>0</v>
      </c>
      <c r="AQ318" s="86">
        <f t="shared" si="163"/>
        <v>0</v>
      </c>
      <c r="AR318" s="86">
        <f t="shared" si="163"/>
        <v>0</v>
      </c>
      <c r="AS318" s="86">
        <f t="shared" si="163"/>
        <v>0</v>
      </c>
      <c r="AT318" s="86">
        <f t="shared" si="163"/>
        <v>0</v>
      </c>
      <c r="AU318" s="86">
        <f t="shared" si="163"/>
        <v>0</v>
      </c>
      <c r="AV318" s="86">
        <f t="shared" si="163"/>
        <v>0</v>
      </c>
      <c r="AW318" s="86">
        <f t="shared" si="163"/>
        <v>0</v>
      </c>
      <c r="AX318" s="86">
        <f t="shared" si="163"/>
        <v>0</v>
      </c>
      <c r="AY318" s="86">
        <f t="shared" si="163"/>
        <v>0</v>
      </c>
      <c r="AZ318" s="86">
        <f t="shared" si="163"/>
        <v>0</v>
      </c>
      <c r="BA318" s="86">
        <f t="shared" si="163"/>
        <v>0</v>
      </c>
      <c r="BB318" s="86">
        <f t="shared" si="163"/>
        <v>0</v>
      </c>
      <c r="BC318" s="86">
        <f t="shared" si="163"/>
        <v>0</v>
      </c>
      <c r="BD318" s="86">
        <f t="shared" si="163"/>
        <v>0</v>
      </c>
      <c r="BE318" s="86">
        <f t="shared" si="163"/>
        <v>0</v>
      </c>
      <c r="BF318" s="86">
        <f t="shared" si="163"/>
        <v>0</v>
      </c>
      <c r="BG318" s="86">
        <f t="shared" si="163"/>
        <v>0</v>
      </c>
      <c r="BH318" s="86">
        <f t="shared" si="163"/>
        <v>0</v>
      </c>
      <c r="BI318" s="86">
        <f t="shared" si="163"/>
        <v>0</v>
      </c>
      <c r="BJ318" s="86">
        <f t="shared" si="163"/>
        <v>0</v>
      </c>
      <c r="BK318" s="86">
        <f t="shared" si="163"/>
        <v>0</v>
      </c>
      <c r="BL318" s="86">
        <f t="shared" si="163"/>
        <v>0</v>
      </c>
      <c r="BM318" s="86">
        <f t="shared" si="163"/>
        <v>0</v>
      </c>
      <c r="BN318" s="86">
        <f t="shared" si="163"/>
        <v>0</v>
      </c>
      <c r="BO318" s="86">
        <f t="shared" si="163"/>
        <v>0</v>
      </c>
    </row>
    <row r="319" spans="2:67" hidden="1" outlineLevel="1">
      <c r="B319" s="728">
        <f>B318+1</f>
        <v>171</v>
      </c>
      <c r="C319" s="691"/>
      <c r="D319" s="669" t="s">
        <v>795</v>
      </c>
      <c r="E319" s="670" t="s">
        <v>1312</v>
      </c>
      <c r="F319" s="690"/>
      <c r="G319" s="86">
        <f t="shared" si="163"/>
        <v>0</v>
      </c>
      <c r="H319" s="86">
        <f t="shared" si="163"/>
        <v>0</v>
      </c>
      <c r="I319" s="86">
        <f t="shared" si="163"/>
        <v>0</v>
      </c>
      <c r="J319" s="86">
        <f t="shared" si="163"/>
        <v>0</v>
      </c>
      <c r="K319" s="86">
        <f t="shared" si="163"/>
        <v>0</v>
      </c>
      <c r="L319" s="86">
        <f t="shared" si="163"/>
        <v>0</v>
      </c>
      <c r="M319" s="86">
        <f t="shared" si="163"/>
        <v>0</v>
      </c>
      <c r="N319" s="86">
        <f t="shared" si="163"/>
        <v>0</v>
      </c>
      <c r="O319" s="86">
        <f t="shared" si="163"/>
        <v>0</v>
      </c>
      <c r="P319" s="86">
        <f t="shared" si="163"/>
        <v>0</v>
      </c>
      <c r="Q319" s="86">
        <f t="shared" si="163"/>
        <v>0</v>
      </c>
      <c r="R319" s="86">
        <f t="shared" si="163"/>
        <v>0</v>
      </c>
      <c r="S319" s="86">
        <f t="shared" si="163"/>
        <v>0</v>
      </c>
      <c r="T319" s="86">
        <f t="shared" si="163"/>
        <v>0</v>
      </c>
      <c r="U319" s="86">
        <f t="shared" si="163"/>
        <v>0</v>
      </c>
      <c r="V319" s="86">
        <f t="shared" si="163"/>
        <v>0</v>
      </c>
      <c r="W319" s="86">
        <f t="shared" si="163"/>
        <v>0</v>
      </c>
      <c r="X319" s="86">
        <f t="shared" si="163"/>
        <v>0</v>
      </c>
      <c r="Y319" s="86">
        <f t="shared" si="163"/>
        <v>0</v>
      </c>
      <c r="Z319" s="86">
        <f t="shared" si="163"/>
        <v>0</v>
      </c>
      <c r="AA319" s="86">
        <f t="shared" si="163"/>
        <v>0</v>
      </c>
      <c r="AB319" s="86">
        <f t="shared" si="163"/>
        <v>0</v>
      </c>
      <c r="AC319" s="86">
        <f t="shared" si="163"/>
        <v>0</v>
      </c>
      <c r="AD319" s="86">
        <f t="shared" si="163"/>
        <v>0</v>
      </c>
      <c r="AE319" s="86">
        <f t="shared" si="163"/>
        <v>0</v>
      </c>
      <c r="AF319" s="86">
        <f t="shared" si="163"/>
        <v>0</v>
      </c>
      <c r="AG319" s="86">
        <f t="shared" si="163"/>
        <v>0</v>
      </c>
      <c r="AH319" s="86">
        <f t="shared" si="163"/>
        <v>0</v>
      </c>
      <c r="AI319" s="86">
        <f t="shared" si="163"/>
        <v>0</v>
      </c>
      <c r="AJ319" s="86">
        <f t="shared" si="163"/>
        <v>0</v>
      </c>
      <c r="AK319" s="86">
        <f t="shared" si="163"/>
        <v>0</v>
      </c>
      <c r="AL319" s="86">
        <f t="shared" si="163"/>
        <v>0</v>
      </c>
      <c r="AM319" s="86">
        <f t="shared" si="163"/>
        <v>0</v>
      </c>
      <c r="AN319" s="86">
        <f t="shared" si="163"/>
        <v>0</v>
      </c>
      <c r="AO319" s="86">
        <f t="shared" si="163"/>
        <v>0</v>
      </c>
      <c r="AP319" s="86">
        <f t="shared" si="163"/>
        <v>0</v>
      </c>
      <c r="AQ319" s="86">
        <f t="shared" si="163"/>
        <v>0</v>
      </c>
      <c r="AR319" s="86">
        <f t="shared" si="163"/>
        <v>0</v>
      </c>
      <c r="AS319" s="86">
        <f t="shared" si="163"/>
        <v>0</v>
      </c>
      <c r="AT319" s="86">
        <f t="shared" si="163"/>
        <v>0</v>
      </c>
      <c r="AU319" s="86">
        <f t="shared" si="163"/>
        <v>0</v>
      </c>
      <c r="AV319" s="86">
        <f t="shared" si="163"/>
        <v>0</v>
      </c>
      <c r="AW319" s="86">
        <f t="shared" si="163"/>
        <v>0</v>
      </c>
      <c r="AX319" s="86">
        <f t="shared" si="163"/>
        <v>0</v>
      </c>
      <c r="AY319" s="86">
        <f t="shared" si="163"/>
        <v>0</v>
      </c>
      <c r="AZ319" s="86">
        <f t="shared" si="163"/>
        <v>0</v>
      </c>
      <c r="BA319" s="86">
        <f t="shared" si="163"/>
        <v>0</v>
      </c>
      <c r="BB319" s="86">
        <f t="shared" si="163"/>
        <v>0</v>
      </c>
      <c r="BC319" s="86">
        <f t="shared" si="163"/>
        <v>0</v>
      </c>
      <c r="BD319" s="86">
        <f t="shared" si="163"/>
        <v>0</v>
      </c>
      <c r="BE319" s="86">
        <f t="shared" si="163"/>
        <v>0</v>
      </c>
      <c r="BF319" s="86">
        <f t="shared" si="163"/>
        <v>0</v>
      </c>
      <c r="BG319" s="86">
        <f t="shared" si="163"/>
        <v>0</v>
      </c>
      <c r="BH319" s="86">
        <f t="shared" si="163"/>
        <v>0</v>
      </c>
      <c r="BI319" s="86">
        <f t="shared" si="163"/>
        <v>0</v>
      </c>
      <c r="BJ319" s="86">
        <f t="shared" si="163"/>
        <v>0</v>
      </c>
      <c r="BK319" s="86">
        <f t="shared" si="163"/>
        <v>0</v>
      </c>
      <c r="BL319" s="86">
        <f t="shared" si="163"/>
        <v>0</v>
      </c>
      <c r="BM319" s="86">
        <f t="shared" si="163"/>
        <v>0</v>
      </c>
      <c r="BN319" s="86">
        <f t="shared" si="163"/>
        <v>0</v>
      </c>
      <c r="BO319" s="86">
        <f t="shared" si="163"/>
        <v>0</v>
      </c>
    </row>
    <row r="320" spans="2:67" hidden="1" outlineLevel="1">
      <c r="B320" s="728">
        <f>B319+1</f>
        <v>172</v>
      </c>
      <c r="C320" s="687"/>
      <c r="D320" s="669" t="s">
        <v>1125</v>
      </c>
      <c r="E320" s="670" t="s">
        <v>1312</v>
      </c>
      <c r="F320" s="690"/>
      <c r="G320" s="86">
        <f t="shared" si="163"/>
        <v>0</v>
      </c>
      <c r="H320" s="86">
        <f t="shared" si="163"/>
        <v>0</v>
      </c>
      <c r="I320" s="86">
        <f t="shared" si="163"/>
        <v>0</v>
      </c>
      <c r="J320" s="86">
        <f t="shared" si="163"/>
        <v>0</v>
      </c>
      <c r="K320" s="86">
        <f t="shared" si="163"/>
        <v>0</v>
      </c>
      <c r="L320" s="86">
        <f t="shared" si="163"/>
        <v>0</v>
      </c>
      <c r="M320" s="86">
        <f t="shared" si="163"/>
        <v>0</v>
      </c>
      <c r="N320" s="86">
        <f t="shared" si="163"/>
        <v>0</v>
      </c>
      <c r="O320" s="86">
        <f t="shared" si="163"/>
        <v>0</v>
      </c>
      <c r="P320" s="86">
        <f t="shared" si="163"/>
        <v>0</v>
      </c>
      <c r="Q320" s="86">
        <f t="shared" si="163"/>
        <v>0</v>
      </c>
      <c r="R320" s="86">
        <f t="shared" si="163"/>
        <v>0</v>
      </c>
      <c r="S320" s="86">
        <f t="shared" si="163"/>
        <v>0</v>
      </c>
      <c r="T320" s="86">
        <f t="shared" si="163"/>
        <v>0</v>
      </c>
      <c r="U320" s="86">
        <f t="shared" si="163"/>
        <v>0</v>
      </c>
      <c r="V320" s="86">
        <f t="shared" si="163"/>
        <v>0</v>
      </c>
      <c r="W320" s="86">
        <f t="shared" si="163"/>
        <v>0</v>
      </c>
      <c r="X320" s="86">
        <f t="shared" si="163"/>
        <v>0</v>
      </c>
      <c r="Y320" s="86">
        <f t="shared" si="163"/>
        <v>0</v>
      </c>
      <c r="Z320" s="86">
        <f t="shared" si="163"/>
        <v>0</v>
      </c>
      <c r="AA320" s="86">
        <f t="shared" si="163"/>
        <v>0</v>
      </c>
      <c r="AB320" s="86">
        <f t="shared" si="163"/>
        <v>0</v>
      </c>
      <c r="AC320" s="86">
        <f t="shared" si="163"/>
        <v>0</v>
      </c>
      <c r="AD320" s="86">
        <f t="shared" si="163"/>
        <v>0</v>
      </c>
      <c r="AE320" s="86">
        <f t="shared" si="163"/>
        <v>0</v>
      </c>
      <c r="AF320" s="86">
        <f t="shared" si="163"/>
        <v>0</v>
      </c>
      <c r="AG320" s="86">
        <f t="shared" si="163"/>
        <v>0</v>
      </c>
      <c r="AH320" s="86">
        <f t="shared" si="163"/>
        <v>0</v>
      </c>
      <c r="AI320" s="86">
        <f t="shared" si="163"/>
        <v>0</v>
      </c>
      <c r="AJ320" s="86">
        <f t="shared" si="163"/>
        <v>0</v>
      </c>
      <c r="AK320" s="86">
        <f t="shared" si="163"/>
        <v>0</v>
      </c>
      <c r="AL320" s="86">
        <f t="shared" si="163"/>
        <v>0</v>
      </c>
      <c r="AM320" s="86">
        <f t="shared" si="163"/>
        <v>0</v>
      </c>
      <c r="AN320" s="86">
        <f t="shared" si="163"/>
        <v>0</v>
      </c>
      <c r="AO320" s="86">
        <f t="shared" si="163"/>
        <v>0</v>
      </c>
      <c r="AP320" s="86">
        <f t="shared" si="163"/>
        <v>0</v>
      </c>
      <c r="AQ320" s="86">
        <f t="shared" si="163"/>
        <v>0</v>
      </c>
      <c r="AR320" s="86">
        <f t="shared" si="163"/>
        <v>0</v>
      </c>
      <c r="AS320" s="86">
        <f t="shared" si="163"/>
        <v>0</v>
      </c>
      <c r="AT320" s="86">
        <f t="shared" si="163"/>
        <v>0</v>
      </c>
      <c r="AU320" s="86">
        <f t="shared" si="163"/>
        <v>0</v>
      </c>
      <c r="AV320" s="86">
        <f t="shared" si="163"/>
        <v>0</v>
      </c>
      <c r="AW320" s="86">
        <f t="shared" si="163"/>
        <v>0</v>
      </c>
      <c r="AX320" s="86">
        <f t="shared" si="163"/>
        <v>0</v>
      </c>
      <c r="AY320" s="86">
        <f t="shared" si="163"/>
        <v>0</v>
      </c>
      <c r="AZ320" s="86">
        <f t="shared" si="163"/>
        <v>0</v>
      </c>
      <c r="BA320" s="86">
        <f t="shared" si="163"/>
        <v>0</v>
      </c>
      <c r="BB320" s="86">
        <f t="shared" si="163"/>
        <v>0</v>
      </c>
      <c r="BC320" s="86">
        <f t="shared" si="163"/>
        <v>0</v>
      </c>
      <c r="BD320" s="86">
        <f t="shared" si="163"/>
        <v>0</v>
      </c>
      <c r="BE320" s="86">
        <f t="shared" si="163"/>
        <v>0</v>
      </c>
      <c r="BF320" s="86">
        <f t="shared" si="163"/>
        <v>0</v>
      </c>
      <c r="BG320" s="86">
        <f t="shared" si="163"/>
        <v>0</v>
      </c>
      <c r="BH320" s="86">
        <f t="shared" si="163"/>
        <v>0</v>
      </c>
      <c r="BI320" s="86">
        <f t="shared" si="163"/>
        <v>0</v>
      </c>
      <c r="BJ320" s="86">
        <f t="shared" si="163"/>
        <v>0</v>
      </c>
      <c r="BK320" s="86">
        <f t="shared" si="163"/>
        <v>0</v>
      </c>
      <c r="BL320" s="86">
        <f t="shared" si="163"/>
        <v>0</v>
      </c>
      <c r="BM320" s="86">
        <f t="shared" si="163"/>
        <v>0</v>
      </c>
      <c r="BN320" s="86">
        <f t="shared" si="163"/>
        <v>0</v>
      </c>
      <c r="BO320" s="86">
        <f t="shared" si="163"/>
        <v>0</v>
      </c>
    </row>
    <row r="321" spans="2:67" hidden="1" outlineLevel="1">
      <c r="B321" s="728">
        <f>B320+1</f>
        <v>173</v>
      </c>
      <c r="C321" s="691"/>
      <c r="D321" s="669" t="s">
        <v>1126</v>
      </c>
      <c r="E321" s="670" t="s">
        <v>1312</v>
      </c>
      <c r="F321" s="690"/>
      <c r="G321" s="86">
        <f t="shared" si="163"/>
        <v>0</v>
      </c>
      <c r="H321" s="86">
        <f t="shared" si="163"/>
        <v>0</v>
      </c>
      <c r="I321" s="86">
        <f t="shared" si="163"/>
        <v>0</v>
      </c>
      <c r="J321" s="86">
        <f t="shared" si="163"/>
        <v>0</v>
      </c>
      <c r="K321" s="86">
        <f t="shared" si="163"/>
        <v>0</v>
      </c>
      <c r="L321" s="86">
        <f t="shared" si="163"/>
        <v>0</v>
      </c>
      <c r="M321" s="86">
        <f t="shared" si="163"/>
        <v>0</v>
      </c>
      <c r="N321" s="86">
        <f t="shared" si="163"/>
        <v>0</v>
      </c>
      <c r="O321" s="86">
        <f t="shared" si="163"/>
        <v>0</v>
      </c>
      <c r="P321" s="86">
        <f t="shared" si="163"/>
        <v>0</v>
      </c>
      <c r="Q321" s="86">
        <f t="shared" si="163"/>
        <v>0</v>
      </c>
      <c r="R321" s="86">
        <f t="shared" ref="R321:BO322" si="164">IF(R243="","",R243*(R282/1000)*(1-R373))</f>
        <v>0</v>
      </c>
      <c r="S321" s="86">
        <f t="shared" si="164"/>
        <v>0</v>
      </c>
      <c r="T321" s="86">
        <f t="shared" si="164"/>
        <v>0</v>
      </c>
      <c r="U321" s="86">
        <f t="shared" si="164"/>
        <v>0</v>
      </c>
      <c r="V321" s="86">
        <f t="shared" si="164"/>
        <v>0</v>
      </c>
      <c r="W321" s="86">
        <f t="shared" si="164"/>
        <v>0</v>
      </c>
      <c r="X321" s="86">
        <f t="shared" si="164"/>
        <v>0</v>
      </c>
      <c r="Y321" s="86">
        <f t="shared" si="164"/>
        <v>0</v>
      </c>
      <c r="Z321" s="86">
        <f t="shared" si="164"/>
        <v>0</v>
      </c>
      <c r="AA321" s="86">
        <f t="shared" si="164"/>
        <v>0</v>
      </c>
      <c r="AB321" s="86">
        <f t="shared" si="164"/>
        <v>0</v>
      </c>
      <c r="AC321" s="86">
        <f t="shared" si="164"/>
        <v>0</v>
      </c>
      <c r="AD321" s="86">
        <f t="shared" si="164"/>
        <v>0</v>
      </c>
      <c r="AE321" s="86">
        <f t="shared" si="164"/>
        <v>0</v>
      </c>
      <c r="AF321" s="86">
        <f t="shared" si="164"/>
        <v>0</v>
      </c>
      <c r="AG321" s="86">
        <f t="shared" si="164"/>
        <v>0</v>
      </c>
      <c r="AH321" s="86">
        <f t="shared" si="164"/>
        <v>0</v>
      </c>
      <c r="AI321" s="86">
        <f t="shared" si="164"/>
        <v>0</v>
      </c>
      <c r="AJ321" s="86">
        <f t="shared" si="164"/>
        <v>0</v>
      </c>
      <c r="AK321" s="86">
        <f t="shared" si="164"/>
        <v>0</v>
      </c>
      <c r="AL321" s="86">
        <f t="shared" si="164"/>
        <v>0</v>
      </c>
      <c r="AM321" s="86">
        <f t="shared" si="164"/>
        <v>0</v>
      </c>
      <c r="AN321" s="86">
        <f t="shared" si="164"/>
        <v>0</v>
      </c>
      <c r="AO321" s="86">
        <f t="shared" si="164"/>
        <v>0</v>
      </c>
      <c r="AP321" s="86">
        <f t="shared" si="164"/>
        <v>0</v>
      </c>
      <c r="AQ321" s="86">
        <f t="shared" si="164"/>
        <v>0</v>
      </c>
      <c r="AR321" s="86">
        <f t="shared" si="164"/>
        <v>0</v>
      </c>
      <c r="AS321" s="86">
        <f t="shared" si="164"/>
        <v>0</v>
      </c>
      <c r="AT321" s="86">
        <f t="shared" si="164"/>
        <v>0</v>
      </c>
      <c r="AU321" s="86">
        <f t="shared" si="164"/>
        <v>0</v>
      </c>
      <c r="AV321" s="86">
        <f t="shared" si="164"/>
        <v>0</v>
      </c>
      <c r="AW321" s="86">
        <f t="shared" si="164"/>
        <v>0</v>
      </c>
      <c r="AX321" s="86">
        <f t="shared" si="164"/>
        <v>0</v>
      </c>
      <c r="AY321" s="86">
        <f t="shared" si="164"/>
        <v>0</v>
      </c>
      <c r="AZ321" s="86">
        <f t="shared" si="164"/>
        <v>0</v>
      </c>
      <c r="BA321" s="86">
        <f t="shared" si="164"/>
        <v>0</v>
      </c>
      <c r="BB321" s="86">
        <f t="shared" si="164"/>
        <v>0</v>
      </c>
      <c r="BC321" s="86">
        <f t="shared" si="164"/>
        <v>0</v>
      </c>
      <c r="BD321" s="86">
        <f t="shared" si="164"/>
        <v>0</v>
      </c>
      <c r="BE321" s="86">
        <f t="shared" si="164"/>
        <v>0</v>
      </c>
      <c r="BF321" s="86">
        <f t="shared" si="164"/>
        <v>0</v>
      </c>
      <c r="BG321" s="86">
        <f t="shared" si="164"/>
        <v>0</v>
      </c>
      <c r="BH321" s="86">
        <f t="shared" si="164"/>
        <v>0</v>
      </c>
      <c r="BI321" s="86">
        <f t="shared" si="164"/>
        <v>0</v>
      </c>
      <c r="BJ321" s="86">
        <f t="shared" si="164"/>
        <v>0</v>
      </c>
      <c r="BK321" s="86">
        <f t="shared" si="164"/>
        <v>0</v>
      </c>
      <c r="BL321" s="86">
        <f t="shared" si="164"/>
        <v>0</v>
      </c>
      <c r="BM321" s="86">
        <f t="shared" si="164"/>
        <v>0</v>
      </c>
      <c r="BN321" s="86">
        <f t="shared" si="164"/>
        <v>0</v>
      </c>
      <c r="BO321" s="86">
        <f t="shared" si="164"/>
        <v>0</v>
      </c>
    </row>
    <row r="322" spans="2:67" hidden="1" outlineLevel="1">
      <c r="B322" s="728" t="s">
        <v>832</v>
      </c>
      <c r="C322" s="691"/>
      <c r="D322" s="669" t="s">
        <v>831</v>
      </c>
      <c r="E322" s="670" t="s">
        <v>1312</v>
      </c>
      <c r="F322" s="690"/>
      <c r="G322" s="86">
        <f t="shared" ref="G322:AF322" si="165">IF(G244="","",G244*(G283/1000)*(1-G374))</f>
        <v>0</v>
      </c>
      <c r="H322" s="86">
        <f t="shared" si="165"/>
        <v>0</v>
      </c>
      <c r="I322" s="86">
        <f t="shared" si="165"/>
        <v>0</v>
      </c>
      <c r="J322" s="86">
        <f t="shared" si="165"/>
        <v>0</v>
      </c>
      <c r="K322" s="86">
        <f t="shared" si="165"/>
        <v>0</v>
      </c>
      <c r="L322" s="86">
        <f t="shared" si="165"/>
        <v>0</v>
      </c>
      <c r="M322" s="86">
        <f t="shared" si="165"/>
        <v>0</v>
      </c>
      <c r="N322" s="86">
        <f t="shared" si="165"/>
        <v>0</v>
      </c>
      <c r="O322" s="86">
        <f t="shared" si="165"/>
        <v>0</v>
      </c>
      <c r="P322" s="86">
        <f t="shared" si="165"/>
        <v>0</v>
      </c>
      <c r="Q322" s="86">
        <f t="shared" si="165"/>
        <v>0</v>
      </c>
      <c r="R322" s="86">
        <f t="shared" si="165"/>
        <v>0</v>
      </c>
      <c r="S322" s="86">
        <f t="shared" si="165"/>
        <v>0</v>
      </c>
      <c r="T322" s="86">
        <f t="shared" si="165"/>
        <v>0</v>
      </c>
      <c r="U322" s="86">
        <f t="shared" si="165"/>
        <v>0</v>
      </c>
      <c r="V322" s="86">
        <f t="shared" si="165"/>
        <v>0</v>
      </c>
      <c r="W322" s="86">
        <f t="shared" si="165"/>
        <v>0</v>
      </c>
      <c r="X322" s="86">
        <f t="shared" si="165"/>
        <v>0</v>
      </c>
      <c r="Y322" s="86">
        <f t="shared" si="165"/>
        <v>0</v>
      </c>
      <c r="Z322" s="86">
        <f t="shared" si="165"/>
        <v>0</v>
      </c>
      <c r="AA322" s="86">
        <f t="shared" si="165"/>
        <v>0</v>
      </c>
      <c r="AB322" s="86">
        <f t="shared" si="165"/>
        <v>0</v>
      </c>
      <c r="AC322" s="86">
        <f t="shared" si="165"/>
        <v>0</v>
      </c>
      <c r="AD322" s="86">
        <f t="shared" si="165"/>
        <v>0</v>
      </c>
      <c r="AE322" s="86">
        <f t="shared" si="165"/>
        <v>0</v>
      </c>
      <c r="AF322" s="86">
        <f t="shared" si="165"/>
        <v>0</v>
      </c>
      <c r="AG322" s="86">
        <f t="shared" si="164"/>
        <v>0</v>
      </c>
      <c r="AH322" s="86">
        <f t="shared" si="164"/>
        <v>0</v>
      </c>
      <c r="AI322" s="86">
        <f t="shared" si="164"/>
        <v>0</v>
      </c>
      <c r="AJ322" s="86">
        <f t="shared" si="164"/>
        <v>0</v>
      </c>
      <c r="AK322" s="86">
        <f t="shared" si="164"/>
        <v>0</v>
      </c>
      <c r="AL322" s="86">
        <f t="shared" si="164"/>
        <v>0</v>
      </c>
      <c r="AM322" s="86">
        <f t="shared" si="164"/>
        <v>0</v>
      </c>
      <c r="AN322" s="86">
        <f t="shared" si="164"/>
        <v>0</v>
      </c>
      <c r="AO322" s="86">
        <f t="shared" si="164"/>
        <v>0</v>
      </c>
      <c r="AP322" s="86">
        <f t="shared" si="164"/>
        <v>0</v>
      </c>
      <c r="AQ322" s="86">
        <f t="shared" si="164"/>
        <v>0</v>
      </c>
      <c r="AR322" s="86">
        <f t="shared" si="164"/>
        <v>0</v>
      </c>
      <c r="AS322" s="86">
        <f t="shared" si="164"/>
        <v>0</v>
      </c>
      <c r="AT322" s="86">
        <f t="shared" si="164"/>
        <v>0</v>
      </c>
      <c r="AU322" s="86">
        <f t="shared" si="164"/>
        <v>0</v>
      </c>
      <c r="AV322" s="86">
        <f t="shared" si="164"/>
        <v>0</v>
      </c>
      <c r="AW322" s="86">
        <f t="shared" si="164"/>
        <v>0</v>
      </c>
      <c r="AX322" s="86">
        <f t="shared" si="164"/>
        <v>0</v>
      </c>
      <c r="AY322" s="86">
        <f t="shared" si="164"/>
        <v>0</v>
      </c>
      <c r="AZ322" s="86">
        <f t="shared" si="164"/>
        <v>0</v>
      </c>
      <c r="BA322" s="86">
        <f t="shared" si="164"/>
        <v>0</v>
      </c>
      <c r="BB322" s="86">
        <f t="shared" si="164"/>
        <v>0</v>
      </c>
      <c r="BC322" s="86">
        <f t="shared" si="164"/>
        <v>0</v>
      </c>
      <c r="BD322" s="86">
        <f t="shared" si="164"/>
        <v>0</v>
      </c>
      <c r="BE322" s="86">
        <f t="shared" si="164"/>
        <v>0</v>
      </c>
      <c r="BF322" s="86">
        <f t="shared" si="164"/>
        <v>0</v>
      </c>
      <c r="BG322" s="86">
        <f t="shared" si="164"/>
        <v>0</v>
      </c>
      <c r="BH322" s="86">
        <f t="shared" si="164"/>
        <v>0</v>
      </c>
      <c r="BI322" s="86">
        <f t="shared" si="164"/>
        <v>0</v>
      </c>
      <c r="BJ322" s="86">
        <f t="shared" si="164"/>
        <v>0</v>
      </c>
      <c r="BK322" s="86">
        <f t="shared" si="164"/>
        <v>0</v>
      </c>
      <c r="BL322" s="86">
        <f t="shared" si="164"/>
        <v>0</v>
      </c>
      <c r="BM322" s="86">
        <f t="shared" si="164"/>
        <v>0</v>
      </c>
      <c r="BN322" s="86">
        <f t="shared" si="164"/>
        <v>0</v>
      </c>
      <c r="BO322" s="86">
        <f t="shared" si="164"/>
        <v>0</v>
      </c>
    </row>
    <row r="323" spans="2:67" hidden="1" outlineLevel="1">
      <c r="B323" s="728">
        <v>174</v>
      </c>
      <c r="C323" s="687"/>
      <c r="D323" s="669" t="s">
        <v>191</v>
      </c>
      <c r="E323" s="670" t="s">
        <v>1312</v>
      </c>
      <c r="F323" s="690"/>
      <c r="G323" s="86">
        <f>IF(G245="","",G245*(G284/1000)*(1-G376))</f>
        <v>0</v>
      </c>
      <c r="H323" s="86">
        <f t="shared" ref="H323:BO323" si="166">IF(H245="","",H245*(H284/1000)*(1-H376))</f>
        <v>0</v>
      </c>
      <c r="I323" s="86">
        <f t="shared" si="166"/>
        <v>0</v>
      </c>
      <c r="J323" s="86">
        <f t="shared" si="166"/>
        <v>0</v>
      </c>
      <c r="K323" s="86">
        <f t="shared" si="166"/>
        <v>0</v>
      </c>
      <c r="L323" s="86">
        <f t="shared" si="166"/>
        <v>0</v>
      </c>
      <c r="M323" s="86">
        <f t="shared" si="166"/>
        <v>0</v>
      </c>
      <c r="N323" s="86">
        <f t="shared" si="166"/>
        <v>0</v>
      </c>
      <c r="O323" s="86">
        <f t="shared" si="166"/>
        <v>0</v>
      </c>
      <c r="P323" s="86">
        <f t="shared" si="166"/>
        <v>0</v>
      </c>
      <c r="Q323" s="86">
        <f t="shared" si="166"/>
        <v>0</v>
      </c>
      <c r="R323" s="86">
        <f t="shared" si="166"/>
        <v>0</v>
      </c>
      <c r="S323" s="86">
        <f t="shared" si="166"/>
        <v>0</v>
      </c>
      <c r="T323" s="86">
        <f t="shared" si="166"/>
        <v>0</v>
      </c>
      <c r="U323" s="86">
        <f t="shared" si="166"/>
        <v>0</v>
      </c>
      <c r="V323" s="86">
        <f t="shared" si="166"/>
        <v>0</v>
      </c>
      <c r="W323" s="86">
        <f t="shared" si="166"/>
        <v>0</v>
      </c>
      <c r="X323" s="86">
        <f t="shared" si="166"/>
        <v>0</v>
      </c>
      <c r="Y323" s="86">
        <f t="shared" si="166"/>
        <v>0</v>
      </c>
      <c r="Z323" s="86">
        <f t="shared" si="166"/>
        <v>0</v>
      </c>
      <c r="AA323" s="86">
        <f t="shared" si="166"/>
        <v>0</v>
      </c>
      <c r="AB323" s="86">
        <f t="shared" si="166"/>
        <v>0</v>
      </c>
      <c r="AC323" s="86">
        <f t="shared" si="166"/>
        <v>0</v>
      </c>
      <c r="AD323" s="86">
        <f t="shared" si="166"/>
        <v>0</v>
      </c>
      <c r="AE323" s="86">
        <f t="shared" si="166"/>
        <v>0</v>
      </c>
      <c r="AF323" s="86">
        <f t="shared" si="166"/>
        <v>0</v>
      </c>
      <c r="AG323" s="86">
        <f t="shared" si="166"/>
        <v>0</v>
      </c>
      <c r="AH323" s="86">
        <f t="shared" si="166"/>
        <v>0</v>
      </c>
      <c r="AI323" s="86">
        <f t="shared" si="166"/>
        <v>0</v>
      </c>
      <c r="AJ323" s="86">
        <f t="shared" si="166"/>
        <v>0</v>
      </c>
      <c r="AK323" s="86">
        <f t="shared" si="166"/>
        <v>0</v>
      </c>
      <c r="AL323" s="86">
        <f t="shared" si="166"/>
        <v>0</v>
      </c>
      <c r="AM323" s="86">
        <f t="shared" si="166"/>
        <v>0</v>
      </c>
      <c r="AN323" s="86">
        <f t="shared" si="166"/>
        <v>0</v>
      </c>
      <c r="AO323" s="86">
        <f t="shared" si="166"/>
        <v>0</v>
      </c>
      <c r="AP323" s="86">
        <f t="shared" si="166"/>
        <v>0</v>
      </c>
      <c r="AQ323" s="86">
        <f t="shared" si="166"/>
        <v>0</v>
      </c>
      <c r="AR323" s="86">
        <f t="shared" si="166"/>
        <v>0</v>
      </c>
      <c r="AS323" s="86">
        <f t="shared" si="166"/>
        <v>0</v>
      </c>
      <c r="AT323" s="86">
        <f t="shared" si="166"/>
        <v>0</v>
      </c>
      <c r="AU323" s="86">
        <f t="shared" si="166"/>
        <v>0</v>
      </c>
      <c r="AV323" s="86">
        <f t="shared" si="166"/>
        <v>0</v>
      </c>
      <c r="AW323" s="86">
        <f t="shared" si="166"/>
        <v>0</v>
      </c>
      <c r="AX323" s="86">
        <f t="shared" si="166"/>
        <v>0</v>
      </c>
      <c r="AY323" s="86">
        <f t="shared" si="166"/>
        <v>0</v>
      </c>
      <c r="AZ323" s="86">
        <f t="shared" si="166"/>
        <v>0</v>
      </c>
      <c r="BA323" s="86">
        <f t="shared" si="166"/>
        <v>0</v>
      </c>
      <c r="BB323" s="86">
        <f t="shared" si="166"/>
        <v>0</v>
      </c>
      <c r="BC323" s="86">
        <f t="shared" si="166"/>
        <v>0</v>
      </c>
      <c r="BD323" s="86">
        <f t="shared" si="166"/>
        <v>0</v>
      </c>
      <c r="BE323" s="86">
        <f t="shared" si="166"/>
        <v>0</v>
      </c>
      <c r="BF323" s="86">
        <f t="shared" si="166"/>
        <v>0</v>
      </c>
      <c r="BG323" s="86">
        <f t="shared" si="166"/>
        <v>0</v>
      </c>
      <c r="BH323" s="86">
        <f t="shared" si="166"/>
        <v>0</v>
      </c>
      <c r="BI323" s="86">
        <f t="shared" si="166"/>
        <v>0</v>
      </c>
      <c r="BJ323" s="86">
        <f t="shared" si="166"/>
        <v>0</v>
      </c>
      <c r="BK323" s="86">
        <f t="shared" si="166"/>
        <v>0</v>
      </c>
      <c r="BL323" s="86">
        <f t="shared" si="166"/>
        <v>0</v>
      </c>
      <c r="BM323" s="86">
        <f t="shared" si="166"/>
        <v>0</v>
      </c>
      <c r="BN323" s="86">
        <f t="shared" si="166"/>
        <v>0</v>
      </c>
      <c r="BO323" s="86">
        <f t="shared" si="166"/>
        <v>0</v>
      </c>
    </row>
    <row r="324" spans="2:67" hidden="1" outlineLevel="1">
      <c r="B324" s="728">
        <f t="shared" ref="B324:B332" si="167">B323+1</f>
        <v>175</v>
      </c>
      <c r="C324" s="59" t="s">
        <v>190</v>
      </c>
      <c r="D324" s="640"/>
      <c r="E324" s="670" t="s">
        <v>1312</v>
      </c>
      <c r="F324" s="690"/>
      <c r="G324" s="154">
        <f>IF(COUNTBLANK(G325:G333)=9,"",SUM(G325:G333))</f>
        <v>0</v>
      </c>
      <c r="H324" s="154">
        <f t="shared" ref="H324:BO324" si="168">IF(COUNTBLANK(H325:H333)=9,"",SUM(H325:H333))</f>
        <v>0</v>
      </c>
      <c r="I324" s="154">
        <f t="shared" si="168"/>
        <v>0</v>
      </c>
      <c r="J324" s="154">
        <f t="shared" si="168"/>
        <v>0</v>
      </c>
      <c r="K324" s="154">
        <f t="shared" si="168"/>
        <v>0</v>
      </c>
      <c r="L324" s="154">
        <f t="shared" si="168"/>
        <v>0</v>
      </c>
      <c r="M324" s="154">
        <f t="shared" si="168"/>
        <v>0</v>
      </c>
      <c r="N324" s="154">
        <f t="shared" si="168"/>
        <v>0</v>
      </c>
      <c r="O324" s="154">
        <f t="shared" si="168"/>
        <v>0</v>
      </c>
      <c r="P324" s="154">
        <f t="shared" si="168"/>
        <v>0</v>
      </c>
      <c r="Q324" s="154">
        <f t="shared" si="168"/>
        <v>0</v>
      </c>
      <c r="R324" s="154">
        <f t="shared" si="168"/>
        <v>0</v>
      </c>
      <c r="S324" s="154">
        <f t="shared" si="168"/>
        <v>0</v>
      </c>
      <c r="T324" s="154">
        <f t="shared" si="168"/>
        <v>0</v>
      </c>
      <c r="U324" s="154">
        <f t="shared" si="168"/>
        <v>0</v>
      </c>
      <c r="V324" s="154">
        <f t="shared" si="168"/>
        <v>0</v>
      </c>
      <c r="W324" s="154">
        <f t="shared" si="168"/>
        <v>0</v>
      </c>
      <c r="X324" s="154">
        <f t="shared" si="168"/>
        <v>0</v>
      </c>
      <c r="Y324" s="154">
        <f t="shared" si="168"/>
        <v>0</v>
      </c>
      <c r="Z324" s="154">
        <f t="shared" si="168"/>
        <v>0</v>
      </c>
      <c r="AA324" s="154">
        <f t="shared" si="168"/>
        <v>0</v>
      </c>
      <c r="AB324" s="154">
        <f t="shared" si="168"/>
        <v>0</v>
      </c>
      <c r="AC324" s="154">
        <f t="shared" si="168"/>
        <v>0</v>
      </c>
      <c r="AD324" s="154">
        <f t="shared" si="168"/>
        <v>0</v>
      </c>
      <c r="AE324" s="154">
        <f t="shared" si="168"/>
        <v>0</v>
      </c>
      <c r="AF324" s="154">
        <f t="shared" si="168"/>
        <v>0</v>
      </c>
      <c r="AG324" s="154">
        <f t="shared" si="168"/>
        <v>0</v>
      </c>
      <c r="AH324" s="154">
        <f t="shared" si="168"/>
        <v>0</v>
      </c>
      <c r="AI324" s="154">
        <f t="shared" si="168"/>
        <v>0</v>
      </c>
      <c r="AJ324" s="154">
        <f t="shared" si="168"/>
        <v>0</v>
      </c>
      <c r="AK324" s="154">
        <f t="shared" si="168"/>
        <v>0</v>
      </c>
      <c r="AL324" s="154">
        <f t="shared" si="168"/>
        <v>0</v>
      </c>
      <c r="AM324" s="154">
        <f t="shared" si="168"/>
        <v>0</v>
      </c>
      <c r="AN324" s="154">
        <f t="shared" si="168"/>
        <v>0</v>
      </c>
      <c r="AO324" s="154">
        <f t="shared" si="168"/>
        <v>0</v>
      </c>
      <c r="AP324" s="154">
        <f t="shared" si="168"/>
        <v>0</v>
      </c>
      <c r="AQ324" s="154">
        <f t="shared" si="168"/>
        <v>0</v>
      </c>
      <c r="AR324" s="154">
        <f t="shared" si="168"/>
        <v>0</v>
      </c>
      <c r="AS324" s="154">
        <f t="shared" si="168"/>
        <v>0</v>
      </c>
      <c r="AT324" s="154">
        <f t="shared" si="168"/>
        <v>0</v>
      </c>
      <c r="AU324" s="154">
        <f t="shared" si="168"/>
        <v>0</v>
      </c>
      <c r="AV324" s="154">
        <f t="shared" si="168"/>
        <v>0</v>
      </c>
      <c r="AW324" s="154">
        <f t="shared" si="168"/>
        <v>0</v>
      </c>
      <c r="AX324" s="154">
        <f t="shared" si="168"/>
        <v>0</v>
      </c>
      <c r="AY324" s="154">
        <f t="shared" si="168"/>
        <v>0</v>
      </c>
      <c r="AZ324" s="154">
        <f t="shared" si="168"/>
        <v>0</v>
      </c>
      <c r="BA324" s="154">
        <f t="shared" si="168"/>
        <v>0</v>
      </c>
      <c r="BB324" s="154">
        <f t="shared" si="168"/>
        <v>0</v>
      </c>
      <c r="BC324" s="154">
        <f t="shared" si="168"/>
        <v>0</v>
      </c>
      <c r="BD324" s="154">
        <f t="shared" si="168"/>
        <v>0</v>
      </c>
      <c r="BE324" s="154">
        <f t="shared" si="168"/>
        <v>0</v>
      </c>
      <c r="BF324" s="154">
        <f t="shared" si="168"/>
        <v>0</v>
      </c>
      <c r="BG324" s="154">
        <f t="shared" si="168"/>
        <v>0</v>
      </c>
      <c r="BH324" s="154">
        <f t="shared" si="168"/>
        <v>0</v>
      </c>
      <c r="BI324" s="154">
        <f t="shared" si="168"/>
        <v>0</v>
      </c>
      <c r="BJ324" s="154">
        <f t="shared" si="168"/>
        <v>0</v>
      </c>
      <c r="BK324" s="154">
        <f t="shared" si="168"/>
        <v>0</v>
      </c>
      <c r="BL324" s="154">
        <f t="shared" si="168"/>
        <v>0</v>
      </c>
      <c r="BM324" s="154">
        <f t="shared" si="168"/>
        <v>0</v>
      </c>
      <c r="BN324" s="154">
        <f t="shared" si="168"/>
        <v>0</v>
      </c>
      <c r="BO324" s="154">
        <f t="shared" si="168"/>
        <v>0</v>
      </c>
    </row>
    <row r="325" spans="2:67" hidden="1" outlineLevel="1">
      <c r="B325" s="728">
        <f t="shared" si="167"/>
        <v>176</v>
      </c>
      <c r="C325" s="60"/>
      <c r="D325" s="640" t="s">
        <v>703</v>
      </c>
      <c r="E325" s="667" t="s">
        <v>1312</v>
      </c>
      <c r="F325" s="1207"/>
      <c r="G325" s="86">
        <f t="shared" ref="G325:BO329" si="169">IF(G247="","",G247*G286/1000)</f>
        <v>0</v>
      </c>
      <c r="H325" s="86">
        <f t="shared" si="169"/>
        <v>0</v>
      </c>
      <c r="I325" s="86">
        <f t="shared" si="169"/>
        <v>0</v>
      </c>
      <c r="J325" s="86">
        <f t="shared" si="169"/>
        <v>0</v>
      </c>
      <c r="K325" s="86">
        <f t="shared" si="169"/>
        <v>0</v>
      </c>
      <c r="L325" s="86">
        <f t="shared" si="169"/>
        <v>0</v>
      </c>
      <c r="M325" s="86">
        <f t="shared" si="169"/>
        <v>0</v>
      </c>
      <c r="N325" s="86">
        <f t="shared" si="169"/>
        <v>0</v>
      </c>
      <c r="O325" s="86">
        <f t="shared" si="169"/>
        <v>0</v>
      </c>
      <c r="P325" s="86">
        <f t="shared" si="169"/>
        <v>0</v>
      </c>
      <c r="Q325" s="86">
        <f t="shared" si="169"/>
        <v>0</v>
      </c>
      <c r="R325" s="86">
        <f t="shared" si="169"/>
        <v>0</v>
      </c>
      <c r="S325" s="86">
        <f t="shared" si="169"/>
        <v>0</v>
      </c>
      <c r="T325" s="86">
        <f t="shared" si="169"/>
        <v>0</v>
      </c>
      <c r="U325" s="86">
        <f t="shared" si="169"/>
        <v>0</v>
      </c>
      <c r="V325" s="86">
        <f t="shared" si="169"/>
        <v>0</v>
      </c>
      <c r="W325" s="86">
        <f t="shared" si="169"/>
        <v>0</v>
      </c>
      <c r="X325" s="86">
        <f t="shared" si="169"/>
        <v>0</v>
      </c>
      <c r="Y325" s="86">
        <f t="shared" si="169"/>
        <v>0</v>
      </c>
      <c r="Z325" s="86">
        <f t="shared" si="169"/>
        <v>0</v>
      </c>
      <c r="AA325" s="86">
        <f t="shared" si="169"/>
        <v>0</v>
      </c>
      <c r="AB325" s="86">
        <f t="shared" si="169"/>
        <v>0</v>
      </c>
      <c r="AC325" s="86">
        <f t="shared" si="169"/>
        <v>0</v>
      </c>
      <c r="AD325" s="86">
        <f t="shared" si="169"/>
        <v>0</v>
      </c>
      <c r="AE325" s="86">
        <f t="shared" si="169"/>
        <v>0</v>
      </c>
      <c r="AF325" s="86">
        <f t="shared" si="169"/>
        <v>0</v>
      </c>
      <c r="AG325" s="86">
        <f t="shared" si="169"/>
        <v>0</v>
      </c>
      <c r="AH325" s="86">
        <f t="shared" si="169"/>
        <v>0</v>
      </c>
      <c r="AI325" s="86">
        <f t="shared" si="169"/>
        <v>0</v>
      </c>
      <c r="AJ325" s="86">
        <f t="shared" si="169"/>
        <v>0</v>
      </c>
      <c r="AK325" s="86">
        <f t="shared" si="169"/>
        <v>0</v>
      </c>
      <c r="AL325" s="86">
        <f t="shared" si="169"/>
        <v>0</v>
      </c>
      <c r="AM325" s="86">
        <f t="shared" si="169"/>
        <v>0</v>
      </c>
      <c r="AN325" s="86">
        <f t="shared" si="169"/>
        <v>0</v>
      </c>
      <c r="AO325" s="86">
        <f t="shared" si="169"/>
        <v>0</v>
      </c>
      <c r="AP325" s="86">
        <f t="shared" si="169"/>
        <v>0</v>
      </c>
      <c r="AQ325" s="86">
        <f t="shared" si="169"/>
        <v>0</v>
      </c>
      <c r="AR325" s="86">
        <f t="shared" si="169"/>
        <v>0</v>
      </c>
      <c r="AS325" s="86">
        <f t="shared" si="169"/>
        <v>0</v>
      </c>
      <c r="AT325" s="86">
        <f t="shared" si="169"/>
        <v>0</v>
      </c>
      <c r="AU325" s="86">
        <f t="shared" si="169"/>
        <v>0</v>
      </c>
      <c r="AV325" s="86">
        <f t="shared" si="169"/>
        <v>0</v>
      </c>
      <c r="AW325" s="86">
        <f t="shared" si="169"/>
        <v>0</v>
      </c>
      <c r="AX325" s="86">
        <f t="shared" si="169"/>
        <v>0</v>
      </c>
      <c r="AY325" s="86">
        <f t="shared" si="169"/>
        <v>0</v>
      </c>
      <c r="AZ325" s="86">
        <f t="shared" si="169"/>
        <v>0</v>
      </c>
      <c r="BA325" s="86">
        <f t="shared" si="169"/>
        <v>0</v>
      </c>
      <c r="BB325" s="86">
        <f t="shared" si="169"/>
        <v>0</v>
      </c>
      <c r="BC325" s="86">
        <f t="shared" si="169"/>
        <v>0</v>
      </c>
      <c r="BD325" s="86">
        <f t="shared" si="169"/>
        <v>0</v>
      </c>
      <c r="BE325" s="86">
        <f t="shared" si="169"/>
        <v>0</v>
      </c>
      <c r="BF325" s="86">
        <f t="shared" si="169"/>
        <v>0</v>
      </c>
      <c r="BG325" s="86">
        <f t="shared" si="169"/>
        <v>0</v>
      </c>
      <c r="BH325" s="86">
        <f t="shared" si="169"/>
        <v>0</v>
      </c>
      <c r="BI325" s="86">
        <f t="shared" si="169"/>
        <v>0</v>
      </c>
      <c r="BJ325" s="86">
        <f t="shared" si="169"/>
        <v>0</v>
      </c>
      <c r="BK325" s="86">
        <f t="shared" si="169"/>
        <v>0</v>
      </c>
      <c r="BL325" s="86">
        <f t="shared" si="169"/>
        <v>0</v>
      </c>
      <c r="BM325" s="86">
        <f t="shared" si="169"/>
        <v>0</v>
      </c>
      <c r="BN325" s="86">
        <f t="shared" si="169"/>
        <v>0</v>
      </c>
      <c r="BO325" s="86">
        <f t="shared" si="169"/>
        <v>0</v>
      </c>
    </row>
    <row r="326" spans="2:67" hidden="1" outlineLevel="1">
      <c r="B326" s="728">
        <f t="shared" si="167"/>
        <v>177</v>
      </c>
      <c r="C326" s="61"/>
      <c r="D326" s="640" t="s">
        <v>1128</v>
      </c>
      <c r="E326" s="670" t="s">
        <v>1312</v>
      </c>
      <c r="F326" s="690"/>
      <c r="G326" s="86">
        <f t="shared" si="169"/>
        <v>0</v>
      </c>
      <c r="H326" s="86">
        <f t="shared" si="169"/>
        <v>0</v>
      </c>
      <c r="I326" s="86">
        <f t="shared" si="169"/>
        <v>0</v>
      </c>
      <c r="J326" s="86">
        <f t="shared" si="169"/>
        <v>0</v>
      </c>
      <c r="K326" s="86">
        <f t="shared" si="169"/>
        <v>0</v>
      </c>
      <c r="L326" s="86">
        <f t="shared" si="169"/>
        <v>0</v>
      </c>
      <c r="M326" s="86">
        <f t="shared" si="169"/>
        <v>0</v>
      </c>
      <c r="N326" s="86">
        <f t="shared" si="169"/>
        <v>0</v>
      </c>
      <c r="O326" s="86">
        <f t="shared" si="169"/>
        <v>0</v>
      </c>
      <c r="P326" s="86">
        <f t="shared" si="169"/>
        <v>0</v>
      </c>
      <c r="Q326" s="86">
        <f t="shared" si="169"/>
        <v>0</v>
      </c>
      <c r="R326" s="86">
        <f t="shared" si="169"/>
        <v>0</v>
      </c>
      <c r="S326" s="86">
        <f t="shared" si="169"/>
        <v>0</v>
      </c>
      <c r="T326" s="86">
        <f t="shared" si="169"/>
        <v>0</v>
      </c>
      <c r="U326" s="86">
        <f t="shared" si="169"/>
        <v>0</v>
      </c>
      <c r="V326" s="86">
        <f t="shared" si="169"/>
        <v>0</v>
      </c>
      <c r="W326" s="86">
        <f t="shared" si="169"/>
        <v>0</v>
      </c>
      <c r="X326" s="86">
        <f t="shared" si="169"/>
        <v>0</v>
      </c>
      <c r="Y326" s="86">
        <f t="shared" si="169"/>
        <v>0</v>
      </c>
      <c r="Z326" s="86">
        <f t="shared" si="169"/>
        <v>0</v>
      </c>
      <c r="AA326" s="86">
        <f t="shared" si="169"/>
        <v>0</v>
      </c>
      <c r="AB326" s="86">
        <f t="shared" si="169"/>
        <v>0</v>
      </c>
      <c r="AC326" s="86">
        <f t="shared" si="169"/>
        <v>0</v>
      </c>
      <c r="AD326" s="86">
        <f t="shared" si="169"/>
        <v>0</v>
      </c>
      <c r="AE326" s="86">
        <f t="shared" si="169"/>
        <v>0</v>
      </c>
      <c r="AF326" s="86">
        <f t="shared" si="169"/>
        <v>0</v>
      </c>
      <c r="AG326" s="86">
        <f t="shared" si="169"/>
        <v>0</v>
      </c>
      <c r="AH326" s="86">
        <f t="shared" si="169"/>
        <v>0</v>
      </c>
      <c r="AI326" s="86">
        <f t="shared" si="169"/>
        <v>0</v>
      </c>
      <c r="AJ326" s="86">
        <f t="shared" si="169"/>
        <v>0</v>
      </c>
      <c r="AK326" s="86">
        <f t="shared" si="169"/>
        <v>0</v>
      </c>
      <c r="AL326" s="86">
        <f t="shared" si="169"/>
        <v>0</v>
      </c>
      <c r="AM326" s="86">
        <f t="shared" si="169"/>
        <v>0</v>
      </c>
      <c r="AN326" s="86">
        <f t="shared" si="169"/>
        <v>0</v>
      </c>
      <c r="AO326" s="86">
        <f t="shared" si="169"/>
        <v>0</v>
      </c>
      <c r="AP326" s="86">
        <f t="shared" si="169"/>
        <v>0</v>
      </c>
      <c r="AQ326" s="86">
        <f t="shared" si="169"/>
        <v>0</v>
      </c>
      <c r="AR326" s="86">
        <f t="shared" si="169"/>
        <v>0</v>
      </c>
      <c r="AS326" s="86">
        <f t="shared" si="169"/>
        <v>0</v>
      </c>
      <c r="AT326" s="86">
        <f t="shared" si="169"/>
        <v>0</v>
      </c>
      <c r="AU326" s="86">
        <f t="shared" si="169"/>
        <v>0</v>
      </c>
      <c r="AV326" s="86">
        <f t="shared" si="169"/>
        <v>0</v>
      </c>
      <c r="AW326" s="86">
        <f t="shared" si="169"/>
        <v>0</v>
      </c>
      <c r="AX326" s="86">
        <f t="shared" si="169"/>
        <v>0</v>
      </c>
      <c r="AY326" s="86">
        <f t="shared" si="169"/>
        <v>0</v>
      </c>
      <c r="AZ326" s="86">
        <f t="shared" si="169"/>
        <v>0</v>
      </c>
      <c r="BA326" s="86">
        <f t="shared" si="169"/>
        <v>0</v>
      </c>
      <c r="BB326" s="86">
        <f t="shared" si="169"/>
        <v>0</v>
      </c>
      <c r="BC326" s="86">
        <f t="shared" si="169"/>
        <v>0</v>
      </c>
      <c r="BD326" s="86">
        <f t="shared" si="169"/>
        <v>0</v>
      </c>
      <c r="BE326" s="86">
        <f t="shared" si="169"/>
        <v>0</v>
      </c>
      <c r="BF326" s="86">
        <f t="shared" si="169"/>
        <v>0</v>
      </c>
      <c r="BG326" s="86">
        <f t="shared" si="169"/>
        <v>0</v>
      </c>
      <c r="BH326" s="86">
        <f t="shared" si="169"/>
        <v>0</v>
      </c>
      <c r="BI326" s="86">
        <f t="shared" si="169"/>
        <v>0</v>
      </c>
      <c r="BJ326" s="86">
        <f t="shared" si="169"/>
        <v>0</v>
      </c>
      <c r="BK326" s="86">
        <f t="shared" si="169"/>
        <v>0</v>
      </c>
      <c r="BL326" s="86">
        <f t="shared" si="169"/>
        <v>0</v>
      </c>
      <c r="BM326" s="86">
        <f t="shared" si="169"/>
        <v>0</v>
      </c>
      <c r="BN326" s="86">
        <f t="shared" si="169"/>
        <v>0</v>
      </c>
      <c r="BO326" s="86">
        <f t="shared" si="169"/>
        <v>0</v>
      </c>
    </row>
    <row r="327" spans="2:67" hidden="1" outlineLevel="1">
      <c r="B327" s="728">
        <f t="shared" si="167"/>
        <v>178</v>
      </c>
      <c r="C327" s="60"/>
      <c r="D327" s="640" t="s">
        <v>1127</v>
      </c>
      <c r="E327" s="670" t="s">
        <v>1312</v>
      </c>
      <c r="F327" s="690"/>
      <c r="G327" s="86">
        <f t="shared" si="169"/>
        <v>0</v>
      </c>
      <c r="H327" s="86">
        <f t="shared" si="169"/>
        <v>0</v>
      </c>
      <c r="I327" s="86">
        <f t="shared" si="169"/>
        <v>0</v>
      </c>
      <c r="J327" s="86">
        <f t="shared" si="169"/>
        <v>0</v>
      </c>
      <c r="K327" s="86">
        <f t="shared" si="169"/>
        <v>0</v>
      </c>
      <c r="L327" s="86">
        <f t="shared" si="169"/>
        <v>0</v>
      </c>
      <c r="M327" s="86">
        <f t="shared" si="169"/>
        <v>0</v>
      </c>
      <c r="N327" s="86">
        <f t="shared" si="169"/>
        <v>0</v>
      </c>
      <c r="O327" s="86">
        <f t="shared" si="169"/>
        <v>0</v>
      </c>
      <c r="P327" s="86">
        <f t="shared" si="169"/>
        <v>0</v>
      </c>
      <c r="Q327" s="86">
        <f t="shared" si="169"/>
        <v>0</v>
      </c>
      <c r="R327" s="86">
        <f t="shared" si="169"/>
        <v>0</v>
      </c>
      <c r="S327" s="86">
        <f t="shared" si="169"/>
        <v>0</v>
      </c>
      <c r="T327" s="86">
        <f t="shared" si="169"/>
        <v>0</v>
      </c>
      <c r="U327" s="86">
        <f t="shared" si="169"/>
        <v>0</v>
      </c>
      <c r="V327" s="86">
        <f t="shared" si="169"/>
        <v>0</v>
      </c>
      <c r="W327" s="86">
        <f t="shared" si="169"/>
        <v>0</v>
      </c>
      <c r="X327" s="86">
        <f t="shared" si="169"/>
        <v>0</v>
      </c>
      <c r="Y327" s="86">
        <f t="shared" si="169"/>
        <v>0</v>
      </c>
      <c r="Z327" s="86">
        <f t="shared" si="169"/>
        <v>0</v>
      </c>
      <c r="AA327" s="86">
        <f t="shared" si="169"/>
        <v>0</v>
      </c>
      <c r="AB327" s="86">
        <f t="shared" si="169"/>
        <v>0</v>
      </c>
      <c r="AC327" s="86">
        <f t="shared" si="169"/>
        <v>0</v>
      </c>
      <c r="AD327" s="86">
        <f t="shared" si="169"/>
        <v>0</v>
      </c>
      <c r="AE327" s="86">
        <f t="shared" si="169"/>
        <v>0</v>
      </c>
      <c r="AF327" s="86">
        <f t="shared" si="169"/>
        <v>0</v>
      </c>
      <c r="AG327" s="86">
        <f t="shared" si="169"/>
        <v>0</v>
      </c>
      <c r="AH327" s="86">
        <f t="shared" si="169"/>
        <v>0</v>
      </c>
      <c r="AI327" s="86">
        <f t="shared" si="169"/>
        <v>0</v>
      </c>
      <c r="AJ327" s="86">
        <f t="shared" si="169"/>
        <v>0</v>
      </c>
      <c r="AK327" s="86">
        <f t="shared" si="169"/>
        <v>0</v>
      </c>
      <c r="AL327" s="86">
        <f t="shared" si="169"/>
        <v>0</v>
      </c>
      <c r="AM327" s="86">
        <f t="shared" si="169"/>
        <v>0</v>
      </c>
      <c r="AN327" s="86">
        <f t="shared" si="169"/>
        <v>0</v>
      </c>
      <c r="AO327" s="86">
        <f t="shared" si="169"/>
        <v>0</v>
      </c>
      <c r="AP327" s="86">
        <f t="shared" si="169"/>
        <v>0</v>
      </c>
      <c r="AQ327" s="86">
        <f t="shared" si="169"/>
        <v>0</v>
      </c>
      <c r="AR327" s="86">
        <f t="shared" si="169"/>
        <v>0</v>
      </c>
      <c r="AS327" s="86">
        <f t="shared" si="169"/>
        <v>0</v>
      </c>
      <c r="AT327" s="86">
        <f t="shared" si="169"/>
        <v>0</v>
      </c>
      <c r="AU327" s="86">
        <f t="shared" si="169"/>
        <v>0</v>
      </c>
      <c r="AV327" s="86">
        <f t="shared" si="169"/>
        <v>0</v>
      </c>
      <c r="AW327" s="86">
        <f t="shared" si="169"/>
        <v>0</v>
      </c>
      <c r="AX327" s="86">
        <f t="shared" si="169"/>
        <v>0</v>
      </c>
      <c r="AY327" s="86">
        <f t="shared" si="169"/>
        <v>0</v>
      </c>
      <c r="AZ327" s="86">
        <f t="shared" si="169"/>
        <v>0</v>
      </c>
      <c r="BA327" s="86">
        <f t="shared" si="169"/>
        <v>0</v>
      </c>
      <c r="BB327" s="86">
        <f t="shared" si="169"/>
        <v>0</v>
      </c>
      <c r="BC327" s="86">
        <f t="shared" si="169"/>
        <v>0</v>
      </c>
      <c r="BD327" s="86">
        <f t="shared" si="169"/>
        <v>0</v>
      </c>
      <c r="BE327" s="86">
        <f t="shared" si="169"/>
        <v>0</v>
      </c>
      <c r="BF327" s="86">
        <f t="shared" si="169"/>
        <v>0</v>
      </c>
      <c r="BG327" s="86">
        <f t="shared" si="169"/>
        <v>0</v>
      </c>
      <c r="BH327" s="86">
        <f t="shared" si="169"/>
        <v>0</v>
      </c>
      <c r="BI327" s="86">
        <f t="shared" si="169"/>
        <v>0</v>
      </c>
      <c r="BJ327" s="86">
        <f t="shared" si="169"/>
        <v>0</v>
      </c>
      <c r="BK327" s="86">
        <f t="shared" si="169"/>
        <v>0</v>
      </c>
      <c r="BL327" s="86">
        <f t="shared" si="169"/>
        <v>0</v>
      </c>
      <c r="BM327" s="86">
        <f t="shared" si="169"/>
        <v>0</v>
      </c>
      <c r="BN327" s="86">
        <f t="shared" si="169"/>
        <v>0</v>
      </c>
      <c r="BO327" s="86">
        <f t="shared" si="169"/>
        <v>0</v>
      </c>
    </row>
    <row r="328" spans="2:67" hidden="1" outlineLevel="1">
      <c r="B328" s="728">
        <f t="shared" si="167"/>
        <v>179</v>
      </c>
      <c r="C328" s="60"/>
      <c r="D328" s="640" t="s">
        <v>771</v>
      </c>
      <c r="E328" s="670" t="s">
        <v>1312</v>
      </c>
      <c r="F328" s="690"/>
      <c r="G328" s="86">
        <f t="shared" si="169"/>
        <v>0</v>
      </c>
      <c r="H328" s="86">
        <f t="shared" si="169"/>
        <v>0</v>
      </c>
      <c r="I328" s="86">
        <f t="shared" si="169"/>
        <v>0</v>
      </c>
      <c r="J328" s="86">
        <f t="shared" si="169"/>
        <v>0</v>
      </c>
      <c r="K328" s="86">
        <f t="shared" si="169"/>
        <v>0</v>
      </c>
      <c r="L328" s="86">
        <f t="shared" si="169"/>
        <v>0</v>
      </c>
      <c r="M328" s="86">
        <f t="shared" si="169"/>
        <v>0</v>
      </c>
      <c r="N328" s="86">
        <f t="shared" si="169"/>
        <v>0</v>
      </c>
      <c r="O328" s="86">
        <f t="shared" si="169"/>
        <v>0</v>
      </c>
      <c r="P328" s="86">
        <f t="shared" si="169"/>
        <v>0</v>
      </c>
      <c r="Q328" s="86">
        <f t="shared" si="169"/>
        <v>0</v>
      </c>
      <c r="R328" s="86">
        <f t="shared" si="169"/>
        <v>0</v>
      </c>
      <c r="S328" s="86">
        <f t="shared" si="169"/>
        <v>0</v>
      </c>
      <c r="T328" s="86">
        <f t="shared" si="169"/>
        <v>0</v>
      </c>
      <c r="U328" s="86">
        <f t="shared" si="169"/>
        <v>0</v>
      </c>
      <c r="V328" s="86">
        <f t="shared" si="169"/>
        <v>0</v>
      </c>
      <c r="W328" s="86">
        <f t="shared" si="169"/>
        <v>0</v>
      </c>
      <c r="X328" s="86">
        <f t="shared" si="169"/>
        <v>0</v>
      </c>
      <c r="Y328" s="86">
        <f t="shared" si="169"/>
        <v>0</v>
      </c>
      <c r="Z328" s="86">
        <f t="shared" si="169"/>
        <v>0</v>
      </c>
      <c r="AA328" s="86">
        <f t="shared" si="169"/>
        <v>0</v>
      </c>
      <c r="AB328" s="86">
        <f t="shared" si="169"/>
        <v>0</v>
      </c>
      <c r="AC328" s="86">
        <f t="shared" si="169"/>
        <v>0</v>
      </c>
      <c r="AD328" s="86">
        <f t="shared" si="169"/>
        <v>0</v>
      </c>
      <c r="AE328" s="86">
        <f t="shared" si="169"/>
        <v>0</v>
      </c>
      <c r="AF328" s="86">
        <f t="shared" si="169"/>
        <v>0</v>
      </c>
      <c r="AG328" s="86">
        <f t="shared" si="169"/>
        <v>0</v>
      </c>
      <c r="AH328" s="86">
        <f t="shared" si="169"/>
        <v>0</v>
      </c>
      <c r="AI328" s="86">
        <f t="shared" si="169"/>
        <v>0</v>
      </c>
      <c r="AJ328" s="86">
        <f t="shared" si="169"/>
        <v>0</v>
      </c>
      <c r="AK328" s="86">
        <f t="shared" si="169"/>
        <v>0</v>
      </c>
      <c r="AL328" s="86">
        <f t="shared" si="169"/>
        <v>0</v>
      </c>
      <c r="AM328" s="86">
        <f t="shared" si="169"/>
        <v>0</v>
      </c>
      <c r="AN328" s="86">
        <f t="shared" si="169"/>
        <v>0</v>
      </c>
      <c r="AO328" s="86">
        <f t="shared" si="169"/>
        <v>0</v>
      </c>
      <c r="AP328" s="86">
        <f t="shared" si="169"/>
        <v>0</v>
      </c>
      <c r="AQ328" s="86">
        <f t="shared" si="169"/>
        <v>0</v>
      </c>
      <c r="AR328" s="86">
        <f t="shared" si="169"/>
        <v>0</v>
      </c>
      <c r="AS328" s="86">
        <f t="shared" si="169"/>
        <v>0</v>
      </c>
      <c r="AT328" s="86">
        <f t="shared" si="169"/>
        <v>0</v>
      </c>
      <c r="AU328" s="86">
        <f t="shared" si="169"/>
        <v>0</v>
      </c>
      <c r="AV328" s="86">
        <f t="shared" si="169"/>
        <v>0</v>
      </c>
      <c r="AW328" s="86">
        <f t="shared" si="169"/>
        <v>0</v>
      </c>
      <c r="AX328" s="86">
        <f t="shared" si="169"/>
        <v>0</v>
      </c>
      <c r="AY328" s="86">
        <f t="shared" si="169"/>
        <v>0</v>
      </c>
      <c r="AZ328" s="86">
        <f t="shared" si="169"/>
        <v>0</v>
      </c>
      <c r="BA328" s="86">
        <f t="shared" si="169"/>
        <v>0</v>
      </c>
      <c r="BB328" s="86">
        <f t="shared" si="169"/>
        <v>0</v>
      </c>
      <c r="BC328" s="86">
        <f t="shared" si="169"/>
        <v>0</v>
      </c>
      <c r="BD328" s="86">
        <f t="shared" si="169"/>
        <v>0</v>
      </c>
      <c r="BE328" s="86">
        <f t="shared" si="169"/>
        <v>0</v>
      </c>
      <c r="BF328" s="86">
        <f t="shared" si="169"/>
        <v>0</v>
      </c>
      <c r="BG328" s="86">
        <f t="shared" si="169"/>
        <v>0</v>
      </c>
      <c r="BH328" s="86">
        <f t="shared" si="169"/>
        <v>0</v>
      </c>
      <c r="BI328" s="86">
        <f t="shared" si="169"/>
        <v>0</v>
      </c>
      <c r="BJ328" s="86">
        <f t="shared" si="169"/>
        <v>0</v>
      </c>
      <c r="BK328" s="86">
        <f t="shared" si="169"/>
        <v>0</v>
      </c>
      <c r="BL328" s="86">
        <f t="shared" si="169"/>
        <v>0</v>
      </c>
      <c r="BM328" s="86">
        <f t="shared" si="169"/>
        <v>0</v>
      </c>
      <c r="BN328" s="86">
        <f t="shared" si="169"/>
        <v>0</v>
      </c>
      <c r="BO328" s="86">
        <f t="shared" si="169"/>
        <v>0</v>
      </c>
    </row>
    <row r="329" spans="2:67" hidden="1" outlineLevel="1">
      <c r="B329" s="728">
        <f t="shared" si="167"/>
        <v>180</v>
      </c>
      <c r="C329" s="60"/>
      <c r="D329" s="640" t="s">
        <v>797</v>
      </c>
      <c r="E329" s="670" t="s">
        <v>1312</v>
      </c>
      <c r="F329" s="690"/>
      <c r="G329" s="86">
        <f t="shared" si="169"/>
        <v>0</v>
      </c>
      <c r="H329" s="86">
        <f t="shared" si="169"/>
        <v>0</v>
      </c>
      <c r="I329" s="86">
        <f t="shared" si="169"/>
        <v>0</v>
      </c>
      <c r="J329" s="86">
        <f t="shared" si="169"/>
        <v>0</v>
      </c>
      <c r="K329" s="86">
        <f t="shared" si="169"/>
        <v>0</v>
      </c>
      <c r="L329" s="86">
        <f t="shared" si="169"/>
        <v>0</v>
      </c>
      <c r="M329" s="86">
        <f t="shared" si="169"/>
        <v>0</v>
      </c>
      <c r="N329" s="86">
        <f t="shared" si="169"/>
        <v>0</v>
      </c>
      <c r="O329" s="86">
        <f t="shared" si="169"/>
        <v>0</v>
      </c>
      <c r="P329" s="86">
        <f t="shared" si="169"/>
        <v>0</v>
      </c>
      <c r="Q329" s="86">
        <f t="shared" si="169"/>
        <v>0</v>
      </c>
      <c r="R329" s="86">
        <f t="shared" ref="H329:BO332" si="170">IF(R251="","",R251*R290/1000)</f>
        <v>0</v>
      </c>
      <c r="S329" s="86">
        <f t="shared" si="170"/>
        <v>0</v>
      </c>
      <c r="T329" s="86">
        <f t="shared" si="170"/>
        <v>0</v>
      </c>
      <c r="U329" s="86">
        <f t="shared" si="170"/>
        <v>0</v>
      </c>
      <c r="V329" s="86">
        <f t="shared" si="170"/>
        <v>0</v>
      </c>
      <c r="W329" s="86">
        <f t="shared" si="170"/>
        <v>0</v>
      </c>
      <c r="X329" s="86">
        <f t="shared" si="170"/>
        <v>0</v>
      </c>
      <c r="Y329" s="86">
        <f t="shared" si="170"/>
        <v>0</v>
      </c>
      <c r="Z329" s="86">
        <f t="shared" si="170"/>
        <v>0</v>
      </c>
      <c r="AA329" s="86">
        <f t="shared" si="170"/>
        <v>0</v>
      </c>
      <c r="AB329" s="86">
        <f t="shared" si="170"/>
        <v>0</v>
      </c>
      <c r="AC329" s="86">
        <f t="shared" si="170"/>
        <v>0</v>
      </c>
      <c r="AD329" s="86">
        <f t="shared" si="170"/>
        <v>0</v>
      </c>
      <c r="AE329" s="86">
        <f t="shared" si="170"/>
        <v>0</v>
      </c>
      <c r="AF329" s="86">
        <f t="shared" si="170"/>
        <v>0</v>
      </c>
      <c r="AG329" s="86">
        <f t="shared" si="170"/>
        <v>0</v>
      </c>
      <c r="AH329" s="86">
        <f t="shared" si="170"/>
        <v>0</v>
      </c>
      <c r="AI329" s="86">
        <f t="shared" si="170"/>
        <v>0</v>
      </c>
      <c r="AJ329" s="86">
        <f t="shared" si="170"/>
        <v>0</v>
      </c>
      <c r="AK329" s="86">
        <f t="shared" si="170"/>
        <v>0</v>
      </c>
      <c r="AL329" s="86">
        <f t="shared" si="170"/>
        <v>0</v>
      </c>
      <c r="AM329" s="86">
        <f t="shared" si="170"/>
        <v>0</v>
      </c>
      <c r="AN329" s="86">
        <f t="shared" si="170"/>
        <v>0</v>
      </c>
      <c r="AO329" s="86">
        <f t="shared" si="170"/>
        <v>0</v>
      </c>
      <c r="AP329" s="86">
        <f t="shared" si="170"/>
        <v>0</v>
      </c>
      <c r="AQ329" s="86">
        <f t="shared" si="170"/>
        <v>0</v>
      </c>
      <c r="AR329" s="86">
        <f t="shared" si="170"/>
        <v>0</v>
      </c>
      <c r="AS329" s="86">
        <f t="shared" si="170"/>
        <v>0</v>
      </c>
      <c r="AT329" s="86">
        <f t="shared" si="170"/>
        <v>0</v>
      </c>
      <c r="AU329" s="86">
        <f t="shared" si="170"/>
        <v>0</v>
      </c>
      <c r="AV329" s="86">
        <f t="shared" si="170"/>
        <v>0</v>
      </c>
      <c r="AW329" s="86">
        <f t="shared" si="170"/>
        <v>0</v>
      </c>
      <c r="AX329" s="86">
        <f t="shared" si="170"/>
        <v>0</v>
      </c>
      <c r="AY329" s="86">
        <f t="shared" si="170"/>
        <v>0</v>
      </c>
      <c r="AZ329" s="86">
        <f t="shared" si="170"/>
        <v>0</v>
      </c>
      <c r="BA329" s="86">
        <f t="shared" si="170"/>
        <v>0</v>
      </c>
      <c r="BB329" s="86">
        <f t="shared" si="170"/>
        <v>0</v>
      </c>
      <c r="BC329" s="86">
        <f t="shared" si="170"/>
        <v>0</v>
      </c>
      <c r="BD329" s="86">
        <f t="shared" si="170"/>
        <v>0</v>
      </c>
      <c r="BE329" s="86">
        <f t="shared" si="170"/>
        <v>0</v>
      </c>
      <c r="BF329" s="86">
        <f t="shared" si="170"/>
        <v>0</v>
      </c>
      <c r="BG329" s="86">
        <f t="shared" si="170"/>
        <v>0</v>
      </c>
      <c r="BH329" s="86">
        <f t="shared" si="170"/>
        <v>0</v>
      </c>
      <c r="BI329" s="86">
        <f t="shared" si="170"/>
        <v>0</v>
      </c>
      <c r="BJ329" s="86">
        <f t="shared" si="170"/>
        <v>0</v>
      </c>
      <c r="BK329" s="86">
        <f t="shared" si="170"/>
        <v>0</v>
      </c>
      <c r="BL329" s="86">
        <f t="shared" si="170"/>
        <v>0</v>
      </c>
      <c r="BM329" s="86">
        <f t="shared" si="170"/>
        <v>0</v>
      </c>
      <c r="BN329" s="86">
        <f t="shared" si="170"/>
        <v>0</v>
      </c>
      <c r="BO329" s="86">
        <f t="shared" si="170"/>
        <v>0</v>
      </c>
    </row>
    <row r="330" spans="2:67" hidden="1" outlineLevel="1">
      <c r="B330" s="728">
        <f t="shared" si="167"/>
        <v>181</v>
      </c>
      <c r="C330" s="60"/>
      <c r="D330" s="640" t="s">
        <v>798</v>
      </c>
      <c r="E330" s="670" t="s">
        <v>1312</v>
      </c>
      <c r="F330" s="690"/>
      <c r="G330" s="86">
        <f t="shared" ref="G330:G332" si="171">IF(G252="","",G252*G291/1000)</f>
        <v>0</v>
      </c>
      <c r="H330" s="86">
        <f t="shared" si="170"/>
        <v>0</v>
      </c>
      <c r="I330" s="86">
        <f t="shared" si="170"/>
        <v>0</v>
      </c>
      <c r="J330" s="86">
        <f t="shared" si="170"/>
        <v>0</v>
      </c>
      <c r="K330" s="86">
        <f t="shared" si="170"/>
        <v>0</v>
      </c>
      <c r="L330" s="86">
        <f t="shared" si="170"/>
        <v>0</v>
      </c>
      <c r="M330" s="86">
        <f t="shared" si="170"/>
        <v>0</v>
      </c>
      <c r="N330" s="86">
        <f t="shared" si="170"/>
        <v>0</v>
      </c>
      <c r="O330" s="86">
        <f t="shared" si="170"/>
        <v>0</v>
      </c>
      <c r="P330" s="86">
        <f t="shared" si="170"/>
        <v>0</v>
      </c>
      <c r="Q330" s="86">
        <f t="shared" si="170"/>
        <v>0</v>
      </c>
      <c r="R330" s="86">
        <f t="shared" si="170"/>
        <v>0</v>
      </c>
      <c r="S330" s="86">
        <f t="shared" si="170"/>
        <v>0</v>
      </c>
      <c r="T330" s="86">
        <f t="shared" si="170"/>
        <v>0</v>
      </c>
      <c r="U330" s="86">
        <f t="shared" si="170"/>
        <v>0</v>
      </c>
      <c r="V330" s="86">
        <f t="shared" si="170"/>
        <v>0</v>
      </c>
      <c r="W330" s="86">
        <f t="shared" si="170"/>
        <v>0</v>
      </c>
      <c r="X330" s="86">
        <f t="shared" si="170"/>
        <v>0</v>
      </c>
      <c r="Y330" s="86">
        <f t="shared" si="170"/>
        <v>0</v>
      </c>
      <c r="Z330" s="86">
        <f t="shared" si="170"/>
        <v>0</v>
      </c>
      <c r="AA330" s="86">
        <f t="shared" si="170"/>
        <v>0</v>
      </c>
      <c r="AB330" s="86">
        <f t="shared" si="170"/>
        <v>0</v>
      </c>
      <c r="AC330" s="86">
        <f t="shared" si="170"/>
        <v>0</v>
      </c>
      <c r="AD330" s="86">
        <f t="shared" si="170"/>
        <v>0</v>
      </c>
      <c r="AE330" s="86">
        <f t="shared" si="170"/>
        <v>0</v>
      </c>
      <c r="AF330" s="86">
        <f t="shared" si="170"/>
        <v>0</v>
      </c>
      <c r="AG330" s="86">
        <f t="shared" si="170"/>
        <v>0</v>
      </c>
      <c r="AH330" s="86">
        <f t="shared" si="170"/>
        <v>0</v>
      </c>
      <c r="AI330" s="86">
        <f t="shared" si="170"/>
        <v>0</v>
      </c>
      <c r="AJ330" s="86">
        <f t="shared" si="170"/>
        <v>0</v>
      </c>
      <c r="AK330" s="86">
        <f t="shared" si="170"/>
        <v>0</v>
      </c>
      <c r="AL330" s="86">
        <f t="shared" si="170"/>
        <v>0</v>
      </c>
      <c r="AM330" s="86">
        <f t="shared" si="170"/>
        <v>0</v>
      </c>
      <c r="AN330" s="86">
        <f t="shared" si="170"/>
        <v>0</v>
      </c>
      <c r="AO330" s="86">
        <f t="shared" si="170"/>
        <v>0</v>
      </c>
      <c r="AP330" s="86">
        <f t="shared" si="170"/>
        <v>0</v>
      </c>
      <c r="AQ330" s="86">
        <f t="shared" si="170"/>
        <v>0</v>
      </c>
      <c r="AR330" s="86">
        <f t="shared" si="170"/>
        <v>0</v>
      </c>
      <c r="AS330" s="86">
        <f t="shared" si="170"/>
        <v>0</v>
      </c>
      <c r="AT330" s="86">
        <f t="shared" si="170"/>
        <v>0</v>
      </c>
      <c r="AU330" s="86">
        <f t="shared" si="170"/>
        <v>0</v>
      </c>
      <c r="AV330" s="86">
        <f t="shared" si="170"/>
        <v>0</v>
      </c>
      <c r="AW330" s="86">
        <f t="shared" si="170"/>
        <v>0</v>
      </c>
      <c r="AX330" s="86">
        <f t="shared" si="170"/>
        <v>0</v>
      </c>
      <c r="AY330" s="86">
        <f t="shared" si="170"/>
        <v>0</v>
      </c>
      <c r="AZ330" s="86">
        <f t="shared" si="170"/>
        <v>0</v>
      </c>
      <c r="BA330" s="86">
        <f t="shared" si="170"/>
        <v>0</v>
      </c>
      <c r="BB330" s="86">
        <f t="shared" si="170"/>
        <v>0</v>
      </c>
      <c r="BC330" s="86">
        <f t="shared" si="170"/>
        <v>0</v>
      </c>
      <c r="BD330" s="86">
        <f t="shared" si="170"/>
        <v>0</v>
      </c>
      <c r="BE330" s="86">
        <f t="shared" si="170"/>
        <v>0</v>
      </c>
      <c r="BF330" s="86">
        <f t="shared" si="170"/>
        <v>0</v>
      </c>
      <c r="BG330" s="86">
        <f t="shared" si="170"/>
        <v>0</v>
      </c>
      <c r="BH330" s="86">
        <f t="shared" si="170"/>
        <v>0</v>
      </c>
      <c r="BI330" s="86">
        <f t="shared" si="170"/>
        <v>0</v>
      </c>
      <c r="BJ330" s="86">
        <f t="shared" si="170"/>
        <v>0</v>
      </c>
      <c r="BK330" s="86">
        <f t="shared" si="170"/>
        <v>0</v>
      </c>
      <c r="BL330" s="86">
        <f t="shared" si="170"/>
        <v>0</v>
      </c>
      <c r="BM330" s="86">
        <f t="shared" si="170"/>
        <v>0</v>
      </c>
      <c r="BN330" s="86">
        <f t="shared" si="170"/>
        <v>0</v>
      </c>
      <c r="BO330" s="86">
        <f t="shared" si="170"/>
        <v>0</v>
      </c>
    </row>
    <row r="331" spans="2:67" hidden="1" outlineLevel="1">
      <c r="B331" s="728">
        <f t="shared" si="167"/>
        <v>182</v>
      </c>
      <c r="C331" s="60"/>
      <c r="D331" s="640" t="s">
        <v>772</v>
      </c>
      <c r="E331" s="670" t="s">
        <v>1312</v>
      </c>
      <c r="F331" s="690"/>
      <c r="G331" s="86">
        <f t="shared" si="171"/>
        <v>0</v>
      </c>
      <c r="H331" s="86">
        <f t="shared" si="170"/>
        <v>0</v>
      </c>
      <c r="I331" s="86">
        <f t="shared" si="170"/>
        <v>0</v>
      </c>
      <c r="J331" s="86">
        <f t="shared" si="170"/>
        <v>0</v>
      </c>
      <c r="K331" s="86">
        <f t="shared" si="170"/>
        <v>0</v>
      </c>
      <c r="L331" s="86">
        <f t="shared" si="170"/>
        <v>0</v>
      </c>
      <c r="M331" s="86">
        <f t="shared" si="170"/>
        <v>0</v>
      </c>
      <c r="N331" s="86">
        <f t="shared" si="170"/>
        <v>0</v>
      </c>
      <c r="O331" s="86">
        <f t="shared" si="170"/>
        <v>0</v>
      </c>
      <c r="P331" s="86">
        <f t="shared" si="170"/>
        <v>0</v>
      </c>
      <c r="Q331" s="86">
        <f t="shared" si="170"/>
        <v>0</v>
      </c>
      <c r="R331" s="86">
        <f t="shared" si="170"/>
        <v>0</v>
      </c>
      <c r="S331" s="86">
        <f t="shared" si="170"/>
        <v>0</v>
      </c>
      <c r="T331" s="86">
        <f t="shared" si="170"/>
        <v>0</v>
      </c>
      <c r="U331" s="86">
        <f t="shared" si="170"/>
        <v>0</v>
      </c>
      <c r="V331" s="86">
        <f t="shared" si="170"/>
        <v>0</v>
      </c>
      <c r="W331" s="86">
        <f t="shared" si="170"/>
        <v>0</v>
      </c>
      <c r="X331" s="86">
        <f t="shared" si="170"/>
        <v>0</v>
      </c>
      <c r="Y331" s="86">
        <f t="shared" si="170"/>
        <v>0</v>
      </c>
      <c r="Z331" s="86">
        <f t="shared" si="170"/>
        <v>0</v>
      </c>
      <c r="AA331" s="86">
        <f t="shared" si="170"/>
        <v>0</v>
      </c>
      <c r="AB331" s="86">
        <f t="shared" si="170"/>
        <v>0</v>
      </c>
      <c r="AC331" s="86">
        <f t="shared" si="170"/>
        <v>0</v>
      </c>
      <c r="AD331" s="86">
        <f t="shared" si="170"/>
        <v>0</v>
      </c>
      <c r="AE331" s="86">
        <f t="shared" si="170"/>
        <v>0</v>
      </c>
      <c r="AF331" s="86">
        <f t="shared" si="170"/>
        <v>0</v>
      </c>
      <c r="AG331" s="86">
        <f t="shared" si="170"/>
        <v>0</v>
      </c>
      <c r="AH331" s="86">
        <f t="shared" si="170"/>
        <v>0</v>
      </c>
      <c r="AI331" s="86">
        <f t="shared" si="170"/>
        <v>0</v>
      </c>
      <c r="AJ331" s="86">
        <f t="shared" si="170"/>
        <v>0</v>
      </c>
      <c r="AK331" s="86">
        <f t="shared" si="170"/>
        <v>0</v>
      </c>
      <c r="AL331" s="86">
        <f t="shared" si="170"/>
        <v>0</v>
      </c>
      <c r="AM331" s="86">
        <f t="shared" si="170"/>
        <v>0</v>
      </c>
      <c r="AN331" s="86">
        <f t="shared" si="170"/>
        <v>0</v>
      </c>
      <c r="AO331" s="86">
        <f t="shared" si="170"/>
        <v>0</v>
      </c>
      <c r="AP331" s="86">
        <f t="shared" si="170"/>
        <v>0</v>
      </c>
      <c r="AQ331" s="86">
        <f t="shared" si="170"/>
        <v>0</v>
      </c>
      <c r="AR331" s="86">
        <f t="shared" si="170"/>
        <v>0</v>
      </c>
      <c r="AS331" s="86">
        <f t="shared" si="170"/>
        <v>0</v>
      </c>
      <c r="AT331" s="86">
        <f t="shared" si="170"/>
        <v>0</v>
      </c>
      <c r="AU331" s="86">
        <f t="shared" si="170"/>
        <v>0</v>
      </c>
      <c r="AV331" s="86">
        <f t="shared" si="170"/>
        <v>0</v>
      </c>
      <c r="AW331" s="86">
        <f t="shared" si="170"/>
        <v>0</v>
      </c>
      <c r="AX331" s="86">
        <f t="shared" si="170"/>
        <v>0</v>
      </c>
      <c r="AY331" s="86">
        <f t="shared" si="170"/>
        <v>0</v>
      </c>
      <c r="AZ331" s="86">
        <f t="shared" si="170"/>
        <v>0</v>
      </c>
      <c r="BA331" s="86">
        <f t="shared" si="170"/>
        <v>0</v>
      </c>
      <c r="BB331" s="86">
        <f t="shared" si="170"/>
        <v>0</v>
      </c>
      <c r="BC331" s="86">
        <f t="shared" si="170"/>
        <v>0</v>
      </c>
      <c r="BD331" s="86">
        <f t="shared" si="170"/>
        <v>0</v>
      </c>
      <c r="BE331" s="86">
        <f t="shared" si="170"/>
        <v>0</v>
      </c>
      <c r="BF331" s="86">
        <f t="shared" si="170"/>
        <v>0</v>
      </c>
      <c r="BG331" s="86">
        <f t="shared" si="170"/>
        <v>0</v>
      </c>
      <c r="BH331" s="86">
        <f t="shared" si="170"/>
        <v>0</v>
      </c>
      <c r="BI331" s="86">
        <f t="shared" si="170"/>
        <v>0</v>
      </c>
      <c r="BJ331" s="86">
        <f t="shared" si="170"/>
        <v>0</v>
      </c>
      <c r="BK331" s="86">
        <f t="shared" si="170"/>
        <v>0</v>
      </c>
      <c r="BL331" s="86">
        <f t="shared" si="170"/>
        <v>0</v>
      </c>
      <c r="BM331" s="86">
        <f t="shared" si="170"/>
        <v>0</v>
      </c>
      <c r="BN331" s="86">
        <f t="shared" si="170"/>
        <v>0</v>
      </c>
      <c r="BO331" s="86">
        <f t="shared" si="170"/>
        <v>0</v>
      </c>
    </row>
    <row r="332" spans="2:67" hidden="1" outlineLevel="1">
      <c r="B332" s="728">
        <f t="shared" si="167"/>
        <v>183</v>
      </c>
      <c r="C332" s="61"/>
      <c r="D332" s="640" t="s">
        <v>799</v>
      </c>
      <c r="E332" s="670" t="s">
        <v>1312</v>
      </c>
      <c r="F332" s="690"/>
      <c r="G332" s="86">
        <f t="shared" si="171"/>
        <v>0</v>
      </c>
      <c r="H332" s="86">
        <f t="shared" si="170"/>
        <v>0</v>
      </c>
      <c r="I332" s="86">
        <f t="shared" si="170"/>
        <v>0</v>
      </c>
      <c r="J332" s="86">
        <f t="shared" si="170"/>
        <v>0</v>
      </c>
      <c r="K332" s="86">
        <f t="shared" si="170"/>
        <v>0</v>
      </c>
      <c r="L332" s="86">
        <f t="shared" si="170"/>
        <v>0</v>
      </c>
      <c r="M332" s="86">
        <f t="shared" si="170"/>
        <v>0</v>
      </c>
      <c r="N332" s="86">
        <f t="shared" si="170"/>
        <v>0</v>
      </c>
      <c r="O332" s="86">
        <f t="shared" si="170"/>
        <v>0</v>
      </c>
      <c r="P332" s="86">
        <f t="shared" si="170"/>
        <v>0</v>
      </c>
      <c r="Q332" s="86">
        <f t="shared" si="170"/>
        <v>0</v>
      </c>
      <c r="R332" s="86">
        <f t="shared" si="170"/>
        <v>0</v>
      </c>
      <c r="S332" s="86">
        <f t="shared" si="170"/>
        <v>0</v>
      </c>
      <c r="T332" s="86">
        <f t="shared" si="170"/>
        <v>0</v>
      </c>
      <c r="U332" s="86">
        <f t="shared" si="170"/>
        <v>0</v>
      </c>
      <c r="V332" s="86">
        <f t="shared" si="170"/>
        <v>0</v>
      </c>
      <c r="W332" s="86">
        <f t="shared" si="170"/>
        <v>0</v>
      </c>
      <c r="X332" s="86">
        <f t="shared" si="170"/>
        <v>0</v>
      </c>
      <c r="Y332" s="86">
        <f t="shared" si="170"/>
        <v>0</v>
      </c>
      <c r="Z332" s="86">
        <f t="shared" si="170"/>
        <v>0</v>
      </c>
      <c r="AA332" s="86">
        <f t="shared" si="170"/>
        <v>0</v>
      </c>
      <c r="AB332" s="86">
        <f t="shared" si="170"/>
        <v>0</v>
      </c>
      <c r="AC332" s="86">
        <f t="shared" si="170"/>
        <v>0</v>
      </c>
      <c r="AD332" s="86">
        <f t="shared" si="170"/>
        <v>0</v>
      </c>
      <c r="AE332" s="86">
        <f t="shared" si="170"/>
        <v>0</v>
      </c>
      <c r="AF332" s="86">
        <f t="shared" si="170"/>
        <v>0</v>
      </c>
      <c r="AG332" s="86">
        <f t="shared" si="170"/>
        <v>0</v>
      </c>
      <c r="AH332" s="86">
        <f t="shared" si="170"/>
        <v>0</v>
      </c>
      <c r="AI332" s="86">
        <f t="shared" si="170"/>
        <v>0</v>
      </c>
      <c r="AJ332" s="86">
        <f t="shared" si="170"/>
        <v>0</v>
      </c>
      <c r="AK332" s="86">
        <f t="shared" si="170"/>
        <v>0</v>
      </c>
      <c r="AL332" s="86">
        <f t="shared" si="170"/>
        <v>0</v>
      </c>
      <c r="AM332" s="86">
        <f t="shared" si="170"/>
        <v>0</v>
      </c>
      <c r="AN332" s="86">
        <f t="shared" si="170"/>
        <v>0</v>
      </c>
      <c r="AO332" s="86">
        <f t="shared" si="170"/>
        <v>0</v>
      </c>
      <c r="AP332" s="86">
        <f t="shared" si="170"/>
        <v>0</v>
      </c>
      <c r="AQ332" s="86">
        <f t="shared" si="170"/>
        <v>0</v>
      </c>
      <c r="AR332" s="86">
        <f t="shared" si="170"/>
        <v>0</v>
      </c>
      <c r="AS332" s="86">
        <f t="shared" si="170"/>
        <v>0</v>
      </c>
      <c r="AT332" s="86">
        <f t="shared" si="170"/>
        <v>0</v>
      </c>
      <c r="AU332" s="86">
        <f t="shared" si="170"/>
        <v>0</v>
      </c>
      <c r="AV332" s="86">
        <f t="shared" si="170"/>
        <v>0</v>
      </c>
      <c r="AW332" s="86">
        <f t="shared" si="170"/>
        <v>0</v>
      </c>
      <c r="AX332" s="86">
        <f t="shared" si="170"/>
        <v>0</v>
      </c>
      <c r="AY332" s="86">
        <f t="shared" si="170"/>
        <v>0</v>
      </c>
      <c r="AZ332" s="86">
        <f t="shared" si="170"/>
        <v>0</v>
      </c>
      <c r="BA332" s="86">
        <f t="shared" si="170"/>
        <v>0</v>
      </c>
      <c r="BB332" s="86">
        <f t="shared" si="170"/>
        <v>0</v>
      </c>
      <c r="BC332" s="86">
        <f t="shared" si="170"/>
        <v>0</v>
      </c>
      <c r="BD332" s="86">
        <f t="shared" si="170"/>
        <v>0</v>
      </c>
      <c r="BE332" s="86">
        <f t="shared" si="170"/>
        <v>0</v>
      </c>
      <c r="BF332" s="86">
        <f t="shared" si="170"/>
        <v>0</v>
      </c>
      <c r="BG332" s="86">
        <f t="shared" si="170"/>
        <v>0</v>
      </c>
      <c r="BH332" s="86">
        <f t="shared" si="170"/>
        <v>0</v>
      </c>
      <c r="BI332" s="86">
        <f t="shared" si="170"/>
        <v>0</v>
      </c>
      <c r="BJ332" s="86">
        <f t="shared" si="170"/>
        <v>0</v>
      </c>
      <c r="BK332" s="86">
        <f t="shared" si="170"/>
        <v>0</v>
      </c>
      <c r="BL332" s="86">
        <f t="shared" si="170"/>
        <v>0</v>
      </c>
      <c r="BM332" s="86">
        <f t="shared" si="170"/>
        <v>0</v>
      </c>
      <c r="BN332" s="86">
        <f t="shared" si="170"/>
        <v>0</v>
      </c>
      <c r="BO332" s="86">
        <f t="shared" si="170"/>
        <v>0</v>
      </c>
    </row>
    <row r="333" spans="2:67" ht="13.5" hidden="1" outlineLevel="1" thickBot="1">
      <c r="B333" s="817" t="s">
        <v>556</v>
      </c>
      <c r="C333" s="693"/>
      <c r="D333" s="694" t="s">
        <v>193</v>
      </c>
      <c r="E333" s="695" t="s">
        <v>1312</v>
      </c>
      <c r="F333" s="696"/>
      <c r="G333" s="697">
        <f>(G239*G278*G$369+G240*G279*G$370+G241*G280*G$371+G242*G281*G$372+G243*G282*G$373+G244*G283*G$374+G245*G284*G$376)/1000</f>
        <v>0</v>
      </c>
      <c r="H333" s="697">
        <f t="shared" ref="H333:BO333" si="172">(H239*H278*H$369+H240*H279*H$370+H241*H280*H$371+H242*H281*H$372+H243*H282*H$373+H244*H283*H$374+H245*H284*H$376)/1000</f>
        <v>0</v>
      </c>
      <c r="I333" s="697">
        <f t="shared" si="172"/>
        <v>0</v>
      </c>
      <c r="J333" s="697">
        <f t="shared" si="172"/>
        <v>0</v>
      </c>
      <c r="K333" s="697">
        <f t="shared" si="172"/>
        <v>0</v>
      </c>
      <c r="L333" s="697">
        <f t="shared" si="172"/>
        <v>0</v>
      </c>
      <c r="M333" s="697">
        <f t="shared" si="172"/>
        <v>0</v>
      </c>
      <c r="N333" s="697">
        <f t="shared" si="172"/>
        <v>0</v>
      </c>
      <c r="O333" s="697">
        <f t="shared" si="172"/>
        <v>0</v>
      </c>
      <c r="P333" s="697">
        <f t="shared" si="172"/>
        <v>0</v>
      </c>
      <c r="Q333" s="697">
        <f t="shared" si="172"/>
        <v>0</v>
      </c>
      <c r="R333" s="697">
        <f t="shared" si="172"/>
        <v>0</v>
      </c>
      <c r="S333" s="697">
        <f t="shared" si="172"/>
        <v>0</v>
      </c>
      <c r="T333" s="697">
        <f t="shared" si="172"/>
        <v>0</v>
      </c>
      <c r="U333" s="697">
        <f t="shared" si="172"/>
        <v>0</v>
      </c>
      <c r="V333" s="697">
        <f t="shared" si="172"/>
        <v>0</v>
      </c>
      <c r="W333" s="697">
        <f t="shared" si="172"/>
        <v>0</v>
      </c>
      <c r="X333" s="697">
        <f t="shared" si="172"/>
        <v>0</v>
      </c>
      <c r="Y333" s="697">
        <f t="shared" si="172"/>
        <v>0</v>
      </c>
      <c r="Z333" s="697">
        <f t="shared" si="172"/>
        <v>0</v>
      </c>
      <c r="AA333" s="697">
        <f t="shared" si="172"/>
        <v>0</v>
      </c>
      <c r="AB333" s="697">
        <f t="shared" si="172"/>
        <v>0</v>
      </c>
      <c r="AC333" s="697">
        <f t="shared" si="172"/>
        <v>0</v>
      </c>
      <c r="AD333" s="697">
        <f t="shared" si="172"/>
        <v>0</v>
      </c>
      <c r="AE333" s="697">
        <f t="shared" si="172"/>
        <v>0</v>
      </c>
      <c r="AF333" s="697">
        <f t="shared" si="172"/>
        <v>0</v>
      </c>
      <c r="AG333" s="697">
        <f t="shared" si="172"/>
        <v>0</v>
      </c>
      <c r="AH333" s="697">
        <f t="shared" si="172"/>
        <v>0</v>
      </c>
      <c r="AI333" s="697">
        <f t="shared" si="172"/>
        <v>0</v>
      </c>
      <c r="AJ333" s="697">
        <f t="shared" si="172"/>
        <v>0</v>
      </c>
      <c r="AK333" s="697">
        <f t="shared" si="172"/>
        <v>0</v>
      </c>
      <c r="AL333" s="697">
        <f t="shared" si="172"/>
        <v>0</v>
      </c>
      <c r="AM333" s="697">
        <f t="shared" si="172"/>
        <v>0</v>
      </c>
      <c r="AN333" s="697">
        <f t="shared" si="172"/>
        <v>0</v>
      </c>
      <c r="AO333" s="697">
        <f t="shared" si="172"/>
        <v>0</v>
      </c>
      <c r="AP333" s="697">
        <f t="shared" si="172"/>
        <v>0</v>
      </c>
      <c r="AQ333" s="697">
        <f t="shared" si="172"/>
        <v>0</v>
      </c>
      <c r="AR333" s="697">
        <f t="shared" si="172"/>
        <v>0</v>
      </c>
      <c r="AS333" s="697">
        <f t="shared" si="172"/>
        <v>0</v>
      </c>
      <c r="AT333" s="697">
        <f t="shared" si="172"/>
        <v>0</v>
      </c>
      <c r="AU333" s="697">
        <f t="shared" si="172"/>
        <v>0</v>
      </c>
      <c r="AV333" s="697">
        <f t="shared" si="172"/>
        <v>0</v>
      </c>
      <c r="AW333" s="697">
        <f t="shared" si="172"/>
        <v>0</v>
      </c>
      <c r="AX333" s="697">
        <f t="shared" si="172"/>
        <v>0</v>
      </c>
      <c r="AY333" s="697">
        <f t="shared" si="172"/>
        <v>0</v>
      </c>
      <c r="AZ333" s="697">
        <f t="shared" si="172"/>
        <v>0</v>
      </c>
      <c r="BA333" s="697">
        <f t="shared" si="172"/>
        <v>0</v>
      </c>
      <c r="BB333" s="697">
        <f t="shared" si="172"/>
        <v>0</v>
      </c>
      <c r="BC333" s="697">
        <f t="shared" si="172"/>
        <v>0</v>
      </c>
      <c r="BD333" s="697">
        <f t="shared" si="172"/>
        <v>0</v>
      </c>
      <c r="BE333" s="697">
        <f t="shared" si="172"/>
        <v>0</v>
      </c>
      <c r="BF333" s="697">
        <f t="shared" si="172"/>
        <v>0</v>
      </c>
      <c r="BG333" s="697">
        <f t="shared" si="172"/>
        <v>0</v>
      </c>
      <c r="BH333" s="697">
        <f t="shared" si="172"/>
        <v>0</v>
      </c>
      <c r="BI333" s="697">
        <f t="shared" si="172"/>
        <v>0</v>
      </c>
      <c r="BJ333" s="697">
        <f t="shared" si="172"/>
        <v>0</v>
      </c>
      <c r="BK333" s="697">
        <f t="shared" si="172"/>
        <v>0</v>
      </c>
      <c r="BL333" s="697">
        <f t="shared" si="172"/>
        <v>0</v>
      </c>
      <c r="BM333" s="697">
        <f t="shared" si="172"/>
        <v>0</v>
      </c>
      <c r="BN333" s="697">
        <f t="shared" si="172"/>
        <v>0</v>
      </c>
      <c r="BO333" s="697">
        <f t="shared" si="172"/>
        <v>0</v>
      </c>
    </row>
    <row r="334" spans="2:67" s="15" customFormat="1" ht="13.5" hidden="1" outlineLevel="1" thickBot="1">
      <c r="B334" s="17" t="s">
        <v>16</v>
      </c>
      <c r="C334" s="688"/>
      <c r="D334" s="613"/>
      <c r="E334" s="684"/>
      <c r="F334" s="735"/>
      <c r="G334" s="147">
        <f t="shared" ref="G334:BO334" si="173">G$7</f>
        <v>1990</v>
      </c>
      <c r="H334" s="147">
        <f t="shared" si="173"/>
        <v>1991</v>
      </c>
      <c r="I334" s="147">
        <f t="shared" si="173"/>
        <v>1992</v>
      </c>
      <c r="J334" s="147">
        <f t="shared" si="173"/>
        <v>1993</v>
      </c>
      <c r="K334" s="147">
        <f t="shared" si="173"/>
        <v>1994</v>
      </c>
      <c r="L334" s="147">
        <f t="shared" si="173"/>
        <v>1995</v>
      </c>
      <c r="M334" s="147">
        <f t="shared" si="173"/>
        <v>1996</v>
      </c>
      <c r="N334" s="147">
        <f t="shared" si="173"/>
        <v>1997</v>
      </c>
      <c r="O334" s="147">
        <f t="shared" si="173"/>
        <v>1998</v>
      </c>
      <c r="P334" s="147">
        <f t="shared" si="173"/>
        <v>1999</v>
      </c>
      <c r="Q334" s="147">
        <f t="shared" si="173"/>
        <v>2000</v>
      </c>
      <c r="R334" s="147">
        <f t="shared" si="173"/>
        <v>2001</v>
      </c>
      <c r="S334" s="147">
        <f t="shared" si="173"/>
        <v>2002</v>
      </c>
      <c r="T334" s="147">
        <f t="shared" si="173"/>
        <v>2003</v>
      </c>
      <c r="U334" s="147">
        <f t="shared" si="173"/>
        <v>2004</v>
      </c>
      <c r="V334" s="147">
        <f t="shared" si="173"/>
        <v>2005</v>
      </c>
      <c r="W334" s="147">
        <f t="shared" si="173"/>
        <v>2006</v>
      </c>
      <c r="X334" s="147">
        <f t="shared" si="173"/>
        <v>2007</v>
      </c>
      <c r="Y334" s="147">
        <f t="shared" si="173"/>
        <v>2008</v>
      </c>
      <c r="Z334" s="147">
        <f t="shared" si="173"/>
        <v>2009</v>
      </c>
      <c r="AA334" s="147">
        <f t="shared" si="173"/>
        <v>2010</v>
      </c>
      <c r="AB334" s="147">
        <f t="shared" si="173"/>
        <v>2011</v>
      </c>
      <c r="AC334" s="147">
        <f t="shared" si="173"/>
        <v>2012</v>
      </c>
      <c r="AD334" s="147">
        <f t="shared" si="173"/>
        <v>2013</v>
      </c>
      <c r="AE334" s="147">
        <f t="shared" si="173"/>
        <v>2014</v>
      </c>
      <c r="AF334" s="147">
        <f t="shared" si="173"/>
        <v>2015</v>
      </c>
      <c r="AG334" s="147">
        <f t="shared" si="173"/>
        <v>2016</v>
      </c>
      <c r="AH334" s="147">
        <f t="shared" si="173"/>
        <v>2017</v>
      </c>
      <c r="AI334" s="147">
        <f t="shared" si="173"/>
        <v>2018</v>
      </c>
      <c r="AJ334" s="147">
        <f t="shared" si="173"/>
        <v>2019</v>
      </c>
      <c r="AK334" s="147">
        <f t="shared" si="173"/>
        <v>2020</v>
      </c>
      <c r="AL334" s="147">
        <f t="shared" si="173"/>
        <v>2021</v>
      </c>
      <c r="AM334" s="147">
        <f t="shared" si="173"/>
        <v>2022</v>
      </c>
      <c r="AN334" s="147">
        <f t="shared" si="173"/>
        <v>2023</v>
      </c>
      <c r="AO334" s="147">
        <f t="shared" si="173"/>
        <v>2024</v>
      </c>
      <c r="AP334" s="147">
        <f t="shared" si="173"/>
        <v>2025</v>
      </c>
      <c r="AQ334" s="147">
        <f t="shared" si="173"/>
        <v>2026</v>
      </c>
      <c r="AR334" s="147">
        <f t="shared" si="173"/>
        <v>2027</v>
      </c>
      <c r="AS334" s="147">
        <f t="shared" si="173"/>
        <v>2028</v>
      </c>
      <c r="AT334" s="147">
        <f t="shared" si="173"/>
        <v>2029</v>
      </c>
      <c r="AU334" s="147">
        <f t="shared" si="173"/>
        <v>2030</v>
      </c>
      <c r="AV334" s="147">
        <f t="shared" si="173"/>
        <v>2031</v>
      </c>
      <c r="AW334" s="147">
        <f t="shared" si="173"/>
        <v>2032</v>
      </c>
      <c r="AX334" s="147">
        <f t="shared" si="173"/>
        <v>2033</v>
      </c>
      <c r="AY334" s="147">
        <f t="shared" si="173"/>
        <v>2034</v>
      </c>
      <c r="AZ334" s="147">
        <f t="shared" si="173"/>
        <v>2035</v>
      </c>
      <c r="BA334" s="147">
        <f t="shared" si="173"/>
        <v>2036</v>
      </c>
      <c r="BB334" s="147">
        <f t="shared" si="173"/>
        <v>2037</v>
      </c>
      <c r="BC334" s="147">
        <f t="shared" si="173"/>
        <v>2038</v>
      </c>
      <c r="BD334" s="147">
        <f t="shared" si="173"/>
        <v>2039</v>
      </c>
      <c r="BE334" s="147">
        <f t="shared" si="173"/>
        <v>2040</v>
      </c>
      <c r="BF334" s="147">
        <f t="shared" si="173"/>
        <v>2041</v>
      </c>
      <c r="BG334" s="147">
        <f t="shared" si="173"/>
        <v>2042</v>
      </c>
      <c r="BH334" s="147">
        <f t="shared" si="173"/>
        <v>2043</v>
      </c>
      <c r="BI334" s="147">
        <f t="shared" si="173"/>
        <v>2044</v>
      </c>
      <c r="BJ334" s="147">
        <f t="shared" si="173"/>
        <v>2045</v>
      </c>
      <c r="BK334" s="147">
        <f t="shared" si="173"/>
        <v>2046</v>
      </c>
      <c r="BL334" s="147">
        <f t="shared" si="173"/>
        <v>2047</v>
      </c>
      <c r="BM334" s="147">
        <f t="shared" si="173"/>
        <v>2048</v>
      </c>
      <c r="BN334" s="147">
        <f t="shared" si="173"/>
        <v>2049</v>
      </c>
      <c r="BO334" s="147">
        <f t="shared" si="173"/>
        <v>2050</v>
      </c>
    </row>
    <row r="335" spans="2:67" s="15" customFormat="1" hidden="1" outlineLevel="1">
      <c r="B335" s="888">
        <v>184</v>
      </c>
      <c r="C335" s="58" t="s">
        <v>800</v>
      </c>
      <c r="D335" s="689"/>
      <c r="E335" s="670" t="s">
        <v>1312</v>
      </c>
      <c r="F335" s="698"/>
      <c r="G335" s="155">
        <f>IF(COUNTBLANK(G336:G341)=6,"",SUM(G336:G341))</f>
        <v>0</v>
      </c>
      <c r="H335" s="155">
        <f t="shared" ref="H335:BO335" si="174">IF(COUNTBLANK(H336:H341)=6,"",SUM(H336:H341))</f>
        <v>0</v>
      </c>
      <c r="I335" s="155">
        <f t="shared" si="174"/>
        <v>0</v>
      </c>
      <c r="J335" s="155">
        <f t="shared" si="174"/>
        <v>0</v>
      </c>
      <c r="K335" s="155">
        <f t="shared" si="174"/>
        <v>0</v>
      </c>
      <c r="L335" s="155">
        <f t="shared" si="174"/>
        <v>0</v>
      </c>
      <c r="M335" s="155">
        <f t="shared" si="174"/>
        <v>0</v>
      </c>
      <c r="N335" s="155">
        <f t="shared" si="174"/>
        <v>0</v>
      </c>
      <c r="O335" s="155">
        <f t="shared" si="174"/>
        <v>0</v>
      </c>
      <c r="P335" s="155">
        <f t="shared" si="174"/>
        <v>0</v>
      </c>
      <c r="Q335" s="155">
        <f t="shared" si="174"/>
        <v>0</v>
      </c>
      <c r="R335" s="155">
        <f t="shared" si="174"/>
        <v>0</v>
      </c>
      <c r="S335" s="155">
        <f t="shared" si="174"/>
        <v>0</v>
      </c>
      <c r="T335" s="155">
        <f t="shared" si="174"/>
        <v>0</v>
      </c>
      <c r="U335" s="155">
        <f t="shared" si="174"/>
        <v>0</v>
      </c>
      <c r="V335" s="155">
        <f t="shared" si="174"/>
        <v>0</v>
      </c>
      <c r="W335" s="155">
        <f t="shared" si="174"/>
        <v>0</v>
      </c>
      <c r="X335" s="155">
        <f t="shared" si="174"/>
        <v>0</v>
      </c>
      <c r="Y335" s="155">
        <f t="shared" si="174"/>
        <v>0</v>
      </c>
      <c r="Z335" s="155">
        <f t="shared" si="174"/>
        <v>0</v>
      </c>
      <c r="AA335" s="155">
        <f t="shared" si="174"/>
        <v>0</v>
      </c>
      <c r="AB335" s="155">
        <f t="shared" si="174"/>
        <v>0</v>
      </c>
      <c r="AC335" s="155">
        <f t="shared" si="174"/>
        <v>0</v>
      </c>
      <c r="AD335" s="155">
        <f t="shared" si="174"/>
        <v>0</v>
      </c>
      <c r="AE335" s="155">
        <f t="shared" si="174"/>
        <v>0</v>
      </c>
      <c r="AF335" s="155">
        <f t="shared" si="174"/>
        <v>0</v>
      </c>
      <c r="AG335" s="155">
        <f t="shared" si="174"/>
        <v>0</v>
      </c>
      <c r="AH335" s="155">
        <f t="shared" si="174"/>
        <v>0</v>
      </c>
      <c r="AI335" s="155">
        <f t="shared" si="174"/>
        <v>0</v>
      </c>
      <c r="AJ335" s="155">
        <f t="shared" si="174"/>
        <v>0</v>
      </c>
      <c r="AK335" s="155">
        <f t="shared" si="174"/>
        <v>0</v>
      </c>
      <c r="AL335" s="155">
        <f t="shared" si="174"/>
        <v>0</v>
      </c>
      <c r="AM335" s="155">
        <f t="shared" si="174"/>
        <v>0</v>
      </c>
      <c r="AN335" s="155">
        <f t="shared" si="174"/>
        <v>0</v>
      </c>
      <c r="AO335" s="155">
        <f t="shared" si="174"/>
        <v>0</v>
      </c>
      <c r="AP335" s="155">
        <f t="shared" si="174"/>
        <v>0</v>
      </c>
      <c r="AQ335" s="155">
        <f t="shared" si="174"/>
        <v>0</v>
      </c>
      <c r="AR335" s="155">
        <f t="shared" si="174"/>
        <v>0</v>
      </c>
      <c r="AS335" s="155">
        <f t="shared" si="174"/>
        <v>0</v>
      </c>
      <c r="AT335" s="155">
        <f t="shared" si="174"/>
        <v>0</v>
      </c>
      <c r="AU335" s="155">
        <f t="shared" si="174"/>
        <v>0</v>
      </c>
      <c r="AV335" s="155">
        <f t="shared" si="174"/>
        <v>0</v>
      </c>
      <c r="AW335" s="155">
        <f t="shared" si="174"/>
        <v>0</v>
      </c>
      <c r="AX335" s="155">
        <f t="shared" si="174"/>
        <v>0</v>
      </c>
      <c r="AY335" s="155">
        <f t="shared" si="174"/>
        <v>0</v>
      </c>
      <c r="AZ335" s="155">
        <f t="shared" si="174"/>
        <v>0</v>
      </c>
      <c r="BA335" s="155">
        <f t="shared" si="174"/>
        <v>0</v>
      </c>
      <c r="BB335" s="155">
        <f t="shared" si="174"/>
        <v>0</v>
      </c>
      <c r="BC335" s="155">
        <f t="shared" si="174"/>
        <v>0</v>
      </c>
      <c r="BD335" s="155">
        <f t="shared" si="174"/>
        <v>0</v>
      </c>
      <c r="BE335" s="155">
        <f t="shared" si="174"/>
        <v>0</v>
      </c>
      <c r="BF335" s="155">
        <f t="shared" si="174"/>
        <v>0</v>
      </c>
      <c r="BG335" s="155">
        <f t="shared" si="174"/>
        <v>0</v>
      </c>
      <c r="BH335" s="155">
        <f t="shared" si="174"/>
        <v>0</v>
      </c>
      <c r="BI335" s="155">
        <f t="shared" si="174"/>
        <v>0</v>
      </c>
      <c r="BJ335" s="155">
        <f t="shared" si="174"/>
        <v>0</v>
      </c>
      <c r="BK335" s="155">
        <f t="shared" si="174"/>
        <v>0</v>
      </c>
      <c r="BL335" s="155">
        <f t="shared" si="174"/>
        <v>0</v>
      </c>
      <c r="BM335" s="155">
        <f t="shared" si="174"/>
        <v>0</v>
      </c>
      <c r="BN335" s="155">
        <f t="shared" si="174"/>
        <v>0</v>
      </c>
      <c r="BO335" s="155">
        <f t="shared" si="174"/>
        <v>0</v>
      </c>
    </row>
    <row r="336" spans="2:67" hidden="1" outlineLevel="1">
      <c r="B336" s="889" t="s">
        <v>821</v>
      </c>
      <c r="C336" s="60"/>
      <c r="D336" s="686" t="s">
        <v>1148</v>
      </c>
      <c r="E336" s="667" t="s">
        <v>1312</v>
      </c>
      <c r="F336" s="1206"/>
      <c r="G336" s="86">
        <f t="shared" ref="G336:BO340" si="175">IF(G257="","",G257*G296/1000)</f>
        <v>0</v>
      </c>
      <c r="H336" s="86">
        <f t="shared" si="175"/>
        <v>0</v>
      </c>
      <c r="I336" s="86">
        <f t="shared" si="175"/>
        <v>0</v>
      </c>
      <c r="J336" s="86">
        <f t="shared" si="175"/>
        <v>0</v>
      </c>
      <c r="K336" s="86">
        <f t="shared" si="175"/>
        <v>0</v>
      </c>
      <c r="L336" s="86">
        <f t="shared" si="175"/>
        <v>0</v>
      </c>
      <c r="M336" s="86">
        <f t="shared" si="175"/>
        <v>0</v>
      </c>
      <c r="N336" s="86">
        <f t="shared" si="175"/>
        <v>0</v>
      </c>
      <c r="O336" s="86">
        <f t="shared" si="175"/>
        <v>0</v>
      </c>
      <c r="P336" s="86">
        <f t="shared" si="175"/>
        <v>0</v>
      </c>
      <c r="Q336" s="86">
        <f t="shared" si="175"/>
        <v>0</v>
      </c>
      <c r="R336" s="86">
        <f t="shared" si="175"/>
        <v>0</v>
      </c>
      <c r="S336" s="86">
        <f t="shared" si="175"/>
        <v>0</v>
      </c>
      <c r="T336" s="86">
        <f t="shared" si="175"/>
        <v>0</v>
      </c>
      <c r="U336" s="86">
        <f t="shared" si="175"/>
        <v>0</v>
      </c>
      <c r="V336" s="86">
        <f t="shared" si="175"/>
        <v>0</v>
      </c>
      <c r="W336" s="86">
        <f t="shared" si="175"/>
        <v>0</v>
      </c>
      <c r="X336" s="86">
        <f t="shared" si="175"/>
        <v>0</v>
      </c>
      <c r="Y336" s="86">
        <f t="shared" si="175"/>
        <v>0</v>
      </c>
      <c r="Z336" s="86">
        <f t="shared" si="175"/>
        <v>0</v>
      </c>
      <c r="AA336" s="86">
        <f t="shared" si="175"/>
        <v>0</v>
      </c>
      <c r="AB336" s="86">
        <f t="shared" si="175"/>
        <v>0</v>
      </c>
      <c r="AC336" s="86">
        <f t="shared" si="175"/>
        <v>0</v>
      </c>
      <c r="AD336" s="86">
        <f t="shared" si="175"/>
        <v>0</v>
      </c>
      <c r="AE336" s="86">
        <f t="shared" si="175"/>
        <v>0</v>
      </c>
      <c r="AF336" s="86">
        <f t="shared" si="175"/>
        <v>0</v>
      </c>
      <c r="AG336" s="86">
        <f t="shared" si="175"/>
        <v>0</v>
      </c>
      <c r="AH336" s="86">
        <f t="shared" si="175"/>
        <v>0</v>
      </c>
      <c r="AI336" s="86">
        <f t="shared" si="175"/>
        <v>0</v>
      </c>
      <c r="AJ336" s="86">
        <f t="shared" si="175"/>
        <v>0</v>
      </c>
      <c r="AK336" s="86">
        <f t="shared" si="175"/>
        <v>0</v>
      </c>
      <c r="AL336" s="86">
        <f t="shared" si="175"/>
        <v>0</v>
      </c>
      <c r="AM336" s="86">
        <f t="shared" si="175"/>
        <v>0</v>
      </c>
      <c r="AN336" s="86">
        <f t="shared" si="175"/>
        <v>0</v>
      </c>
      <c r="AO336" s="86">
        <f t="shared" si="175"/>
        <v>0</v>
      </c>
      <c r="AP336" s="86">
        <f t="shared" si="175"/>
        <v>0</v>
      </c>
      <c r="AQ336" s="86">
        <f t="shared" si="175"/>
        <v>0</v>
      </c>
      <c r="AR336" s="86">
        <f t="shared" si="175"/>
        <v>0</v>
      </c>
      <c r="AS336" s="86">
        <f t="shared" si="175"/>
        <v>0</v>
      </c>
      <c r="AT336" s="86">
        <f t="shared" si="175"/>
        <v>0</v>
      </c>
      <c r="AU336" s="86">
        <f t="shared" si="175"/>
        <v>0</v>
      </c>
      <c r="AV336" s="86">
        <f t="shared" si="175"/>
        <v>0</v>
      </c>
      <c r="AW336" s="86">
        <f t="shared" si="175"/>
        <v>0</v>
      </c>
      <c r="AX336" s="86">
        <f t="shared" si="175"/>
        <v>0</v>
      </c>
      <c r="AY336" s="86">
        <f t="shared" si="175"/>
        <v>0</v>
      </c>
      <c r="AZ336" s="86">
        <f t="shared" si="175"/>
        <v>0</v>
      </c>
      <c r="BA336" s="86">
        <f t="shared" si="175"/>
        <v>0</v>
      </c>
      <c r="BB336" s="86">
        <f t="shared" si="175"/>
        <v>0</v>
      </c>
      <c r="BC336" s="86">
        <f t="shared" si="175"/>
        <v>0</v>
      </c>
      <c r="BD336" s="86">
        <f t="shared" si="175"/>
        <v>0</v>
      </c>
      <c r="BE336" s="86">
        <f t="shared" si="175"/>
        <v>0</v>
      </c>
      <c r="BF336" s="86">
        <f t="shared" si="175"/>
        <v>0</v>
      </c>
      <c r="BG336" s="86">
        <f t="shared" si="175"/>
        <v>0</v>
      </c>
      <c r="BH336" s="86">
        <f t="shared" si="175"/>
        <v>0</v>
      </c>
      <c r="BI336" s="86">
        <f t="shared" si="175"/>
        <v>0</v>
      </c>
      <c r="BJ336" s="86">
        <f t="shared" si="175"/>
        <v>0</v>
      </c>
      <c r="BK336" s="86">
        <f t="shared" si="175"/>
        <v>0</v>
      </c>
      <c r="BL336" s="86">
        <f t="shared" si="175"/>
        <v>0</v>
      </c>
      <c r="BM336" s="86">
        <f t="shared" si="175"/>
        <v>0</v>
      </c>
      <c r="BN336" s="86">
        <f t="shared" si="175"/>
        <v>0</v>
      </c>
      <c r="BO336" s="86">
        <f t="shared" si="175"/>
        <v>0</v>
      </c>
    </row>
    <row r="337" spans="2:67" hidden="1" outlineLevel="1">
      <c r="B337" s="889" t="s">
        <v>731</v>
      </c>
      <c r="C337" s="60"/>
      <c r="D337" s="686" t="s">
        <v>1119</v>
      </c>
      <c r="E337" s="667" t="s">
        <v>1312</v>
      </c>
      <c r="F337" s="1206"/>
      <c r="G337" s="86">
        <f t="shared" si="175"/>
        <v>0</v>
      </c>
      <c r="H337" s="86">
        <f t="shared" si="175"/>
        <v>0</v>
      </c>
      <c r="I337" s="86">
        <f t="shared" si="175"/>
        <v>0</v>
      </c>
      <c r="J337" s="86">
        <f t="shared" si="175"/>
        <v>0</v>
      </c>
      <c r="K337" s="86">
        <f t="shared" si="175"/>
        <v>0</v>
      </c>
      <c r="L337" s="86">
        <f t="shared" si="175"/>
        <v>0</v>
      </c>
      <c r="M337" s="86">
        <f t="shared" si="175"/>
        <v>0</v>
      </c>
      <c r="N337" s="86">
        <f t="shared" si="175"/>
        <v>0</v>
      </c>
      <c r="O337" s="86">
        <f t="shared" si="175"/>
        <v>0</v>
      </c>
      <c r="P337" s="86">
        <f t="shared" si="175"/>
        <v>0</v>
      </c>
      <c r="Q337" s="86">
        <f t="shared" si="175"/>
        <v>0</v>
      </c>
      <c r="R337" s="86">
        <f t="shared" si="175"/>
        <v>0</v>
      </c>
      <c r="S337" s="86">
        <f t="shared" si="175"/>
        <v>0</v>
      </c>
      <c r="T337" s="86">
        <f t="shared" si="175"/>
        <v>0</v>
      </c>
      <c r="U337" s="86">
        <f t="shared" si="175"/>
        <v>0</v>
      </c>
      <c r="V337" s="86">
        <f t="shared" si="175"/>
        <v>0</v>
      </c>
      <c r="W337" s="86">
        <f t="shared" si="175"/>
        <v>0</v>
      </c>
      <c r="X337" s="86">
        <f t="shared" si="175"/>
        <v>0</v>
      </c>
      <c r="Y337" s="86">
        <f t="shared" si="175"/>
        <v>0</v>
      </c>
      <c r="Z337" s="86">
        <f t="shared" si="175"/>
        <v>0</v>
      </c>
      <c r="AA337" s="86">
        <f t="shared" si="175"/>
        <v>0</v>
      </c>
      <c r="AB337" s="86">
        <f t="shared" si="175"/>
        <v>0</v>
      </c>
      <c r="AC337" s="86">
        <f t="shared" si="175"/>
        <v>0</v>
      </c>
      <c r="AD337" s="86">
        <f t="shared" si="175"/>
        <v>0</v>
      </c>
      <c r="AE337" s="86">
        <f t="shared" si="175"/>
        <v>0</v>
      </c>
      <c r="AF337" s="86">
        <f t="shared" si="175"/>
        <v>0</v>
      </c>
      <c r="AG337" s="86">
        <f t="shared" si="175"/>
        <v>0</v>
      </c>
      <c r="AH337" s="86">
        <f t="shared" si="175"/>
        <v>0</v>
      </c>
      <c r="AI337" s="86">
        <f t="shared" si="175"/>
        <v>0</v>
      </c>
      <c r="AJ337" s="86">
        <f t="shared" si="175"/>
        <v>0</v>
      </c>
      <c r="AK337" s="86">
        <f t="shared" si="175"/>
        <v>0</v>
      </c>
      <c r="AL337" s="86">
        <f t="shared" si="175"/>
        <v>0</v>
      </c>
      <c r="AM337" s="86">
        <f t="shared" si="175"/>
        <v>0</v>
      </c>
      <c r="AN337" s="86">
        <f t="shared" si="175"/>
        <v>0</v>
      </c>
      <c r="AO337" s="86">
        <f t="shared" si="175"/>
        <v>0</v>
      </c>
      <c r="AP337" s="86">
        <f t="shared" si="175"/>
        <v>0</v>
      </c>
      <c r="AQ337" s="86">
        <f t="shared" si="175"/>
        <v>0</v>
      </c>
      <c r="AR337" s="86">
        <f t="shared" si="175"/>
        <v>0</v>
      </c>
      <c r="AS337" s="86">
        <f t="shared" si="175"/>
        <v>0</v>
      </c>
      <c r="AT337" s="86">
        <f t="shared" si="175"/>
        <v>0</v>
      </c>
      <c r="AU337" s="86">
        <f t="shared" si="175"/>
        <v>0</v>
      </c>
      <c r="AV337" s="86">
        <f t="shared" si="175"/>
        <v>0</v>
      </c>
      <c r="AW337" s="86">
        <f t="shared" si="175"/>
        <v>0</v>
      </c>
      <c r="AX337" s="86">
        <f t="shared" si="175"/>
        <v>0</v>
      </c>
      <c r="AY337" s="86">
        <f t="shared" si="175"/>
        <v>0</v>
      </c>
      <c r="AZ337" s="86">
        <f t="shared" si="175"/>
        <v>0</v>
      </c>
      <c r="BA337" s="86">
        <f t="shared" si="175"/>
        <v>0</v>
      </c>
      <c r="BB337" s="86">
        <f t="shared" si="175"/>
        <v>0</v>
      </c>
      <c r="BC337" s="86">
        <f t="shared" si="175"/>
        <v>0</v>
      </c>
      <c r="BD337" s="86">
        <f t="shared" si="175"/>
        <v>0</v>
      </c>
      <c r="BE337" s="86">
        <f t="shared" si="175"/>
        <v>0</v>
      </c>
      <c r="BF337" s="86">
        <f t="shared" si="175"/>
        <v>0</v>
      </c>
      <c r="BG337" s="86">
        <f t="shared" si="175"/>
        <v>0</v>
      </c>
      <c r="BH337" s="86">
        <f t="shared" si="175"/>
        <v>0</v>
      </c>
      <c r="BI337" s="86">
        <f t="shared" si="175"/>
        <v>0</v>
      </c>
      <c r="BJ337" s="86">
        <f t="shared" si="175"/>
        <v>0</v>
      </c>
      <c r="BK337" s="86">
        <f t="shared" si="175"/>
        <v>0</v>
      </c>
      <c r="BL337" s="86">
        <f t="shared" si="175"/>
        <v>0</v>
      </c>
      <c r="BM337" s="86">
        <f t="shared" si="175"/>
        <v>0</v>
      </c>
      <c r="BN337" s="86">
        <f t="shared" si="175"/>
        <v>0</v>
      </c>
      <c r="BO337" s="86">
        <f t="shared" si="175"/>
        <v>0</v>
      </c>
    </row>
    <row r="338" spans="2:67" hidden="1" outlineLevel="1">
      <c r="B338" s="889" t="s">
        <v>732</v>
      </c>
      <c r="C338" s="60"/>
      <c r="D338" s="686" t="s">
        <v>776</v>
      </c>
      <c r="E338" s="667" t="s">
        <v>1312</v>
      </c>
      <c r="F338" s="1206"/>
      <c r="G338" s="86">
        <f t="shared" si="175"/>
        <v>0</v>
      </c>
      <c r="H338" s="86">
        <f t="shared" si="175"/>
        <v>0</v>
      </c>
      <c r="I338" s="86">
        <f t="shared" si="175"/>
        <v>0</v>
      </c>
      <c r="J338" s="86">
        <f t="shared" si="175"/>
        <v>0</v>
      </c>
      <c r="K338" s="86">
        <f t="shared" si="175"/>
        <v>0</v>
      </c>
      <c r="L338" s="86">
        <f t="shared" si="175"/>
        <v>0</v>
      </c>
      <c r="M338" s="86">
        <f t="shared" si="175"/>
        <v>0</v>
      </c>
      <c r="N338" s="86">
        <f t="shared" si="175"/>
        <v>0</v>
      </c>
      <c r="O338" s="86">
        <f t="shared" si="175"/>
        <v>0</v>
      </c>
      <c r="P338" s="86">
        <f t="shared" si="175"/>
        <v>0</v>
      </c>
      <c r="Q338" s="86">
        <f t="shared" si="175"/>
        <v>0</v>
      </c>
      <c r="R338" s="86">
        <f t="shared" si="175"/>
        <v>0</v>
      </c>
      <c r="S338" s="86">
        <f t="shared" si="175"/>
        <v>0</v>
      </c>
      <c r="T338" s="86">
        <f t="shared" si="175"/>
        <v>0</v>
      </c>
      <c r="U338" s="86">
        <f t="shared" si="175"/>
        <v>0</v>
      </c>
      <c r="V338" s="86">
        <f t="shared" si="175"/>
        <v>0</v>
      </c>
      <c r="W338" s="86">
        <f t="shared" si="175"/>
        <v>0</v>
      </c>
      <c r="X338" s="86">
        <f t="shared" si="175"/>
        <v>0</v>
      </c>
      <c r="Y338" s="86">
        <f t="shared" si="175"/>
        <v>0</v>
      </c>
      <c r="Z338" s="86">
        <f t="shared" si="175"/>
        <v>0</v>
      </c>
      <c r="AA338" s="86">
        <f t="shared" si="175"/>
        <v>0</v>
      </c>
      <c r="AB338" s="86">
        <f t="shared" si="175"/>
        <v>0</v>
      </c>
      <c r="AC338" s="86">
        <f t="shared" si="175"/>
        <v>0</v>
      </c>
      <c r="AD338" s="86">
        <f t="shared" si="175"/>
        <v>0</v>
      </c>
      <c r="AE338" s="86">
        <f t="shared" si="175"/>
        <v>0</v>
      </c>
      <c r="AF338" s="86">
        <f t="shared" si="175"/>
        <v>0</v>
      </c>
      <c r="AG338" s="86">
        <f t="shared" si="175"/>
        <v>0</v>
      </c>
      <c r="AH338" s="86">
        <f t="shared" si="175"/>
        <v>0</v>
      </c>
      <c r="AI338" s="86">
        <f t="shared" si="175"/>
        <v>0</v>
      </c>
      <c r="AJ338" s="86">
        <f t="shared" si="175"/>
        <v>0</v>
      </c>
      <c r="AK338" s="86">
        <f t="shared" si="175"/>
        <v>0</v>
      </c>
      <c r="AL338" s="86">
        <f t="shared" si="175"/>
        <v>0</v>
      </c>
      <c r="AM338" s="86">
        <f t="shared" si="175"/>
        <v>0</v>
      </c>
      <c r="AN338" s="86">
        <f t="shared" si="175"/>
        <v>0</v>
      </c>
      <c r="AO338" s="86">
        <f t="shared" si="175"/>
        <v>0</v>
      </c>
      <c r="AP338" s="86">
        <f t="shared" si="175"/>
        <v>0</v>
      </c>
      <c r="AQ338" s="86">
        <f t="shared" si="175"/>
        <v>0</v>
      </c>
      <c r="AR338" s="86">
        <f t="shared" si="175"/>
        <v>0</v>
      </c>
      <c r="AS338" s="86">
        <f t="shared" si="175"/>
        <v>0</v>
      </c>
      <c r="AT338" s="86">
        <f t="shared" si="175"/>
        <v>0</v>
      </c>
      <c r="AU338" s="86">
        <f t="shared" si="175"/>
        <v>0</v>
      </c>
      <c r="AV338" s="86">
        <f t="shared" si="175"/>
        <v>0</v>
      </c>
      <c r="AW338" s="86">
        <f t="shared" si="175"/>
        <v>0</v>
      </c>
      <c r="AX338" s="86">
        <f t="shared" si="175"/>
        <v>0</v>
      </c>
      <c r="AY338" s="86">
        <f t="shared" si="175"/>
        <v>0</v>
      </c>
      <c r="AZ338" s="86">
        <f t="shared" si="175"/>
        <v>0</v>
      </c>
      <c r="BA338" s="86">
        <f t="shared" si="175"/>
        <v>0</v>
      </c>
      <c r="BB338" s="86">
        <f t="shared" si="175"/>
        <v>0</v>
      </c>
      <c r="BC338" s="86">
        <f t="shared" si="175"/>
        <v>0</v>
      </c>
      <c r="BD338" s="86">
        <f t="shared" si="175"/>
        <v>0</v>
      </c>
      <c r="BE338" s="86">
        <f t="shared" si="175"/>
        <v>0</v>
      </c>
      <c r="BF338" s="86">
        <f t="shared" si="175"/>
        <v>0</v>
      </c>
      <c r="BG338" s="86">
        <f t="shared" si="175"/>
        <v>0</v>
      </c>
      <c r="BH338" s="86">
        <f t="shared" si="175"/>
        <v>0</v>
      </c>
      <c r="BI338" s="86">
        <f t="shared" si="175"/>
        <v>0</v>
      </c>
      <c r="BJ338" s="86">
        <f t="shared" si="175"/>
        <v>0</v>
      </c>
      <c r="BK338" s="86">
        <f t="shared" si="175"/>
        <v>0</v>
      </c>
      <c r="BL338" s="86">
        <f t="shared" si="175"/>
        <v>0</v>
      </c>
      <c r="BM338" s="86">
        <f t="shared" si="175"/>
        <v>0</v>
      </c>
      <c r="BN338" s="86">
        <f t="shared" si="175"/>
        <v>0</v>
      </c>
      <c r="BO338" s="86">
        <f t="shared" si="175"/>
        <v>0</v>
      </c>
    </row>
    <row r="339" spans="2:67" hidden="1" outlineLevel="1">
      <c r="B339" s="889" t="s">
        <v>733</v>
      </c>
      <c r="C339" s="60"/>
      <c r="D339" s="686" t="s">
        <v>1120</v>
      </c>
      <c r="E339" s="667" t="s">
        <v>1312</v>
      </c>
      <c r="F339" s="1206"/>
      <c r="G339" s="86">
        <f t="shared" si="175"/>
        <v>0</v>
      </c>
      <c r="H339" s="86">
        <f t="shared" si="175"/>
        <v>0</v>
      </c>
      <c r="I339" s="86">
        <f t="shared" si="175"/>
        <v>0</v>
      </c>
      <c r="J339" s="86">
        <f t="shared" si="175"/>
        <v>0</v>
      </c>
      <c r="K339" s="86">
        <f t="shared" si="175"/>
        <v>0</v>
      </c>
      <c r="L339" s="86">
        <f t="shared" si="175"/>
        <v>0</v>
      </c>
      <c r="M339" s="86">
        <f t="shared" si="175"/>
        <v>0</v>
      </c>
      <c r="N339" s="86">
        <f t="shared" si="175"/>
        <v>0</v>
      </c>
      <c r="O339" s="86">
        <f t="shared" si="175"/>
        <v>0</v>
      </c>
      <c r="P339" s="86">
        <f t="shared" si="175"/>
        <v>0</v>
      </c>
      <c r="Q339" s="86">
        <f t="shared" si="175"/>
        <v>0</v>
      </c>
      <c r="R339" s="86">
        <f t="shared" si="175"/>
        <v>0</v>
      </c>
      <c r="S339" s="86">
        <f t="shared" si="175"/>
        <v>0</v>
      </c>
      <c r="T339" s="86">
        <f t="shared" si="175"/>
        <v>0</v>
      </c>
      <c r="U339" s="86">
        <f t="shared" si="175"/>
        <v>0</v>
      </c>
      <c r="V339" s="86">
        <f t="shared" si="175"/>
        <v>0</v>
      </c>
      <c r="W339" s="86">
        <f t="shared" si="175"/>
        <v>0</v>
      </c>
      <c r="X339" s="86">
        <f t="shared" si="175"/>
        <v>0</v>
      </c>
      <c r="Y339" s="86">
        <f t="shared" si="175"/>
        <v>0</v>
      </c>
      <c r="Z339" s="86">
        <f t="shared" si="175"/>
        <v>0</v>
      </c>
      <c r="AA339" s="86">
        <f t="shared" si="175"/>
        <v>0</v>
      </c>
      <c r="AB339" s="86">
        <f t="shared" si="175"/>
        <v>0</v>
      </c>
      <c r="AC339" s="86">
        <f t="shared" si="175"/>
        <v>0</v>
      </c>
      <c r="AD339" s="86">
        <f t="shared" si="175"/>
        <v>0</v>
      </c>
      <c r="AE339" s="86">
        <f t="shared" si="175"/>
        <v>0</v>
      </c>
      <c r="AF339" s="86">
        <f t="shared" si="175"/>
        <v>0</v>
      </c>
      <c r="AG339" s="86">
        <f t="shared" si="175"/>
        <v>0</v>
      </c>
      <c r="AH339" s="86">
        <f t="shared" si="175"/>
        <v>0</v>
      </c>
      <c r="AI339" s="86">
        <f t="shared" si="175"/>
        <v>0</v>
      </c>
      <c r="AJ339" s="86">
        <f t="shared" si="175"/>
        <v>0</v>
      </c>
      <c r="AK339" s="86">
        <f t="shared" si="175"/>
        <v>0</v>
      </c>
      <c r="AL339" s="86">
        <f t="shared" si="175"/>
        <v>0</v>
      </c>
      <c r="AM339" s="86">
        <f t="shared" si="175"/>
        <v>0</v>
      </c>
      <c r="AN339" s="86">
        <f t="shared" si="175"/>
        <v>0</v>
      </c>
      <c r="AO339" s="86">
        <f t="shared" si="175"/>
        <v>0</v>
      </c>
      <c r="AP339" s="86">
        <f t="shared" si="175"/>
        <v>0</v>
      </c>
      <c r="AQ339" s="86">
        <f t="shared" si="175"/>
        <v>0</v>
      </c>
      <c r="AR339" s="86">
        <f t="shared" si="175"/>
        <v>0</v>
      </c>
      <c r="AS339" s="86">
        <f t="shared" si="175"/>
        <v>0</v>
      </c>
      <c r="AT339" s="86">
        <f t="shared" si="175"/>
        <v>0</v>
      </c>
      <c r="AU339" s="86">
        <f t="shared" si="175"/>
        <v>0</v>
      </c>
      <c r="AV339" s="86">
        <f t="shared" si="175"/>
        <v>0</v>
      </c>
      <c r="AW339" s="86">
        <f t="shared" si="175"/>
        <v>0</v>
      </c>
      <c r="AX339" s="86">
        <f t="shared" si="175"/>
        <v>0</v>
      </c>
      <c r="AY339" s="86">
        <f t="shared" si="175"/>
        <v>0</v>
      </c>
      <c r="AZ339" s="86">
        <f t="shared" si="175"/>
        <v>0</v>
      </c>
      <c r="BA339" s="86">
        <f t="shared" si="175"/>
        <v>0</v>
      </c>
      <c r="BB339" s="86">
        <f t="shared" si="175"/>
        <v>0</v>
      </c>
      <c r="BC339" s="86">
        <f t="shared" si="175"/>
        <v>0</v>
      </c>
      <c r="BD339" s="86">
        <f t="shared" si="175"/>
        <v>0</v>
      </c>
      <c r="BE339" s="86">
        <f t="shared" si="175"/>
        <v>0</v>
      </c>
      <c r="BF339" s="86">
        <f t="shared" si="175"/>
        <v>0</v>
      </c>
      <c r="BG339" s="86">
        <f t="shared" si="175"/>
        <v>0</v>
      </c>
      <c r="BH339" s="86">
        <f t="shared" si="175"/>
        <v>0</v>
      </c>
      <c r="BI339" s="86">
        <f t="shared" si="175"/>
        <v>0</v>
      </c>
      <c r="BJ339" s="86">
        <f t="shared" si="175"/>
        <v>0</v>
      </c>
      <c r="BK339" s="86">
        <f t="shared" si="175"/>
        <v>0</v>
      </c>
      <c r="BL339" s="86">
        <f t="shared" si="175"/>
        <v>0</v>
      </c>
      <c r="BM339" s="86">
        <f t="shared" si="175"/>
        <v>0</v>
      </c>
      <c r="BN339" s="86">
        <f t="shared" si="175"/>
        <v>0</v>
      </c>
      <c r="BO339" s="86">
        <f t="shared" si="175"/>
        <v>0</v>
      </c>
    </row>
    <row r="340" spans="2:67" hidden="1" outlineLevel="1">
      <c r="B340" s="889" t="s">
        <v>734</v>
      </c>
      <c r="C340" s="60"/>
      <c r="D340" s="686" t="s">
        <v>1121</v>
      </c>
      <c r="E340" s="667" t="s">
        <v>1312</v>
      </c>
      <c r="F340" s="1206"/>
      <c r="G340" s="86">
        <f t="shared" si="175"/>
        <v>0</v>
      </c>
      <c r="H340" s="86">
        <f t="shared" si="175"/>
        <v>0</v>
      </c>
      <c r="I340" s="86">
        <f t="shared" si="175"/>
        <v>0</v>
      </c>
      <c r="J340" s="86">
        <f t="shared" si="175"/>
        <v>0</v>
      </c>
      <c r="K340" s="86">
        <f t="shared" si="175"/>
        <v>0</v>
      </c>
      <c r="L340" s="86">
        <f t="shared" si="175"/>
        <v>0</v>
      </c>
      <c r="M340" s="86">
        <f t="shared" si="175"/>
        <v>0</v>
      </c>
      <c r="N340" s="86">
        <f t="shared" si="175"/>
        <v>0</v>
      </c>
      <c r="O340" s="86">
        <f t="shared" si="175"/>
        <v>0</v>
      </c>
      <c r="P340" s="86">
        <f t="shared" si="175"/>
        <v>0</v>
      </c>
      <c r="Q340" s="86">
        <f t="shared" si="175"/>
        <v>0</v>
      </c>
      <c r="R340" s="86">
        <f t="shared" ref="R340:BO341" si="176">IF(R261="","",R261*R300/1000)</f>
        <v>0</v>
      </c>
      <c r="S340" s="86">
        <f t="shared" si="176"/>
        <v>0</v>
      </c>
      <c r="T340" s="86">
        <f t="shared" si="176"/>
        <v>0</v>
      </c>
      <c r="U340" s="86">
        <f t="shared" si="176"/>
        <v>0</v>
      </c>
      <c r="V340" s="86">
        <f t="shared" si="176"/>
        <v>0</v>
      </c>
      <c r="W340" s="86">
        <f t="shared" si="176"/>
        <v>0</v>
      </c>
      <c r="X340" s="86">
        <f t="shared" si="176"/>
        <v>0</v>
      </c>
      <c r="Y340" s="86">
        <f t="shared" si="176"/>
        <v>0</v>
      </c>
      <c r="Z340" s="86">
        <f t="shared" si="176"/>
        <v>0</v>
      </c>
      <c r="AA340" s="86">
        <f t="shared" si="176"/>
        <v>0</v>
      </c>
      <c r="AB340" s="86">
        <f t="shared" si="176"/>
        <v>0</v>
      </c>
      <c r="AC340" s="86">
        <f t="shared" si="176"/>
        <v>0</v>
      </c>
      <c r="AD340" s="86">
        <f t="shared" si="176"/>
        <v>0</v>
      </c>
      <c r="AE340" s="86">
        <f t="shared" si="176"/>
        <v>0</v>
      </c>
      <c r="AF340" s="86">
        <f t="shared" si="176"/>
        <v>0</v>
      </c>
      <c r="AG340" s="86">
        <f t="shared" si="176"/>
        <v>0</v>
      </c>
      <c r="AH340" s="86">
        <f t="shared" si="176"/>
        <v>0</v>
      </c>
      <c r="AI340" s="86">
        <f t="shared" si="176"/>
        <v>0</v>
      </c>
      <c r="AJ340" s="86">
        <f t="shared" si="176"/>
        <v>0</v>
      </c>
      <c r="AK340" s="86">
        <f t="shared" si="176"/>
        <v>0</v>
      </c>
      <c r="AL340" s="86">
        <f t="shared" si="176"/>
        <v>0</v>
      </c>
      <c r="AM340" s="86">
        <f t="shared" si="176"/>
        <v>0</v>
      </c>
      <c r="AN340" s="86">
        <f t="shared" si="176"/>
        <v>0</v>
      </c>
      <c r="AO340" s="86">
        <f t="shared" si="176"/>
        <v>0</v>
      </c>
      <c r="AP340" s="86">
        <f t="shared" si="176"/>
        <v>0</v>
      </c>
      <c r="AQ340" s="86">
        <f t="shared" si="176"/>
        <v>0</v>
      </c>
      <c r="AR340" s="86">
        <f t="shared" si="176"/>
        <v>0</v>
      </c>
      <c r="AS340" s="86">
        <f t="shared" si="176"/>
        <v>0</v>
      </c>
      <c r="AT340" s="86">
        <f t="shared" si="176"/>
        <v>0</v>
      </c>
      <c r="AU340" s="86">
        <f t="shared" si="176"/>
        <v>0</v>
      </c>
      <c r="AV340" s="86">
        <f t="shared" si="176"/>
        <v>0</v>
      </c>
      <c r="AW340" s="86">
        <f t="shared" si="176"/>
        <v>0</v>
      </c>
      <c r="AX340" s="86">
        <f t="shared" si="176"/>
        <v>0</v>
      </c>
      <c r="AY340" s="86">
        <f t="shared" si="176"/>
        <v>0</v>
      </c>
      <c r="AZ340" s="86">
        <f t="shared" si="176"/>
        <v>0</v>
      </c>
      <c r="BA340" s="86">
        <f t="shared" si="176"/>
        <v>0</v>
      </c>
      <c r="BB340" s="86">
        <f t="shared" si="176"/>
        <v>0</v>
      </c>
      <c r="BC340" s="86">
        <f t="shared" si="176"/>
        <v>0</v>
      </c>
      <c r="BD340" s="86">
        <f t="shared" si="176"/>
        <v>0</v>
      </c>
      <c r="BE340" s="86">
        <f t="shared" si="176"/>
        <v>0</v>
      </c>
      <c r="BF340" s="86">
        <f t="shared" si="176"/>
        <v>0</v>
      </c>
      <c r="BG340" s="86">
        <f t="shared" si="176"/>
        <v>0</v>
      </c>
      <c r="BH340" s="86">
        <f t="shared" si="176"/>
        <v>0</v>
      </c>
      <c r="BI340" s="86">
        <f t="shared" si="176"/>
        <v>0</v>
      </c>
      <c r="BJ340" s="86">
        <f t="shared" si="176"/>
        <v>0</v>
      </c>
      <c r="BK340" s="86">
        <f t="shared" si="176"/>
        <v>0</v>
      </c>
      <c r="BL340" s="86">
        <f t="shared" si="176"/>
        <v>0</v>
      </c>
      <c r="BM340" s="86">
        <f t="shared" si="176"/>
        <v>0</v>
      </c>
      <c r="BN340" s="86">
        <f t="shared" si="176"/>
        <v>0</v>
      </c>
      <c r="BO340" s="86">
        <f t="shared" si="176"/>
        <v>0</v>
      </c>
    </row>
    <row r="341" spans="2:67" hidden="1" outlineLevel="1">
      <c r="B341" s="889" t="s">
        <v>735</v>
      </c>
      <c r="C341" s="60"/>
      <c r="D341" s="686" t="s">
        <v>1122</v>
      </c>
      <c r="E341" s="667" t="s">
        <v>1312</v>
      </c>
      <c r="F341" s="1206"/>
      <c r="G341" s="86">
        <f t="shared" ref="G341:AF341" si="177">IF(G262="","",G262*G301/1000)</f>
        <v>0</v>
      </c>
      <c r="H341" s="86">
        <f t="shared" si="177"/>
        <v>0</v>
      </c>
      <c r="I341" s="86">
        <f t="shared" si="177"/>
        <v>0</v>
      </c>
      <c r="J341" s="86">
        <f t="shared" si="177"/>
        <v>0</v>
      </c>
      <c r="K341" s="86">
        <f t="shared" si="177"/>
        <v>0</v>
      </c>
      <c r="L341" s="86">
        <f t="shared" si="177"/>
        <v>0</v>
      </c>
      <c r="M341" s="86">
        <f t="shared" si="177"/>
        <v>0</v>
      </c>
      <c r="N341" s="86">
        <f t="shared" si="177"/>
        <v>0</v>
      </c>
      <c r="O341" s="86">
        <f t="shared" si="177"/>
        <v>0</v>
      </c>
      <c r="P341" s="86">
        <f t="shared" si="177"/>
        <v>0</v>
      </c>
      <c r="Q341" s="86">
        <f t="shared" si="177"/>
        <v>0</v>
      </c>
      <c r="R341" s="86">
        <f t="shared" si="177"/>
        <v>0</v>
      </c>
      <c r="S341" s="86">
        <f t="shared" si="177"/>
        <v>0</v>
      </c>
      <c r="T341" s="86">
        <f t="shared" si="177"/>
        <v>0</v>
      </c>
      <c r="U341" s="86">
        <f t="shared" si="177"/>
        <v>0</v>
      </c>
      <c r="V341" s="86">
        <f t="shared" si="177"/>
        <v>0</v>
      </c>
      <c r="W341" s="86">
        <f t="shared" si="177"/>
        <v>0</v>
      </c>
      <c r="X341" s="86">
        <f t="shared" si="177"/>
        <v>0</v>
      </c>
      <c r="Y341" s="86">
        <f t="shared" si="177"/>
        <v>0</v>
      </c>
      <c r="Z341" s="86">
        <f t="shared" si="177"/>
        <v>0</v>
      </c>
      <c r="AA341" s="86">
        <f t="shared" si="177"/>
        <v>0</v>
      </c>
      <c r="AB341" s="86">
        <f t="shared" si="177"/>
        <v>0</v>
      </c>
      <c r="AC341" s="86">
        <f t="shared" si="177"/>
        <v>0</v>
      </c>
      <c r="AD341" s="86">
        <f t="shared" si="177"/>
        <v>0</v>
      </c>
      <c r="AE341" s="86">
        <f t="shared" si="177"/>
        <v>0</v>
      </c>
      <c r="AF341" s="86">
        <f t="shared" si="177"/>
        <v>0</v>
      </c>
      <c r="AG341" s="86">
        <f t="shared" si="176"/>
        <v>0</v>
      </c>
      <c r="AH341" s="86">
        <f t="shared" si="176"/>
        <v>0</v>
      </c>
      <c r="AI341" s="86">
        <f t="shared" si="176"/>
        <v>0</v>
      </c>
      <c r="AJ341" s="86">
        <f t="shared" si="176"/>
        <v>0</v>
      </c>
      <c r="AK341" s="86">
        <f t="shared" si="176"/>
        <v>0</v>
      </c>
      <c r="AL341" s="86">
        <f t="shared" si="176"/>
        <v>0</v>
      </c>
      <c r="AM341" s="86">
        <f t="shared" si="176"/>
        <v>0</v>
      </c>
      <c r="AN341" s="86">
        <f t="shared" si="176"/>
        <v>0</v>
      </c>
      <c r="AO341" s="86">
        <f t="shared" si="176"/>
        <v>0</v>
      </c>
      <c r="AP341" s="86">
        <f t="shared" si="176"/>
        <v>0</v>
      </c>
      <c r="AQ341" s="86">
        <f t="shared" si="176"/>
        <v>0</v>
      </c>
      <c r="AR341" s="86">
        <f t="shared" si="176"/>
        <v>0</v>
      </c>
      <c r="AS341" s="86">
        <f t="shared" si="176"/>
        <v>0</v>
      </c>
      <c r="AT341" s="86">
        <f t="shared" si="176"/>
        <v>0</v>
      </c>
      <c r="AU341" s="86">
        <f t="shared" si="176"/>
        <v>0</v>
      </c>
      <c r="AV341" s="86">
        <f t="shared" si="176"/>
        <v>0</v>
      </c>
      <c r="AW341" s="86">
        <f t="shared" si="176"/>
        <v>0</v>
      </c>
      <c r="AX341" s="86">
        <f t="shared" si="176"/>
        <v>0</v>
      </c>
      <c r="AY341" s="86">
        <f t="shared" si="176"/>
        <v>0</v>
      </c>
      <c r="AZ341" s="86">
        <f t="shared" si="176"/>
        <v>0</v>
      </c>
      <c r="BA341" s="86">
        <f t="shared" si="176"/>
        <v>0</v>
      </c>
      <c r="BB341" s="86">
        <f t="shared" si="176"/>
        <v>0</v>
      </c>
      <c r="BC341" s="86">
        <f t="shared" si="176"/>
        <v>0</v>
      </c>
      <c r="BD341" s="86">
        <f t="shared" si="176"/>
        <v>0</v>
      </c>
      <c r="BE341" s="86">
        <f t="shared" si="176"/>
        <v>0</v>
      </c>
      <c r="BF341" s="86">
        <f t="shared" si="176"/>
        <v>0</v>
      </c>
      <c r="BG341" s="86">
        <f t="shared" si="176"/>
        <v>0</v>
      </c>
      <c r="BH341" s="86">
        <f t="shared" si="176"/>
        <v>0</v>
      </c>
      <c r="BI341" s="86">
        <f t="shared" si="176"/>
        <v>0</v>
      </c>
      <c r="BJ341" s="86">
        <f t="shared" si="176"/>
        <v>0</v>
      </c>
      <c r="BK341" s="86">
        <f t="shared" si="176"/>
        <v>0</v>
      </c>
      <c r="BL341" s="86">
        <f t="shared" si="176"/>
        <v>0</v>
      </c>
      <c r="BM341" s="86">
        <f t="shared" si="176"/>
        <v>0</v>
      </c>
      <c r="BN341" s="86">
        <f t="shared" si="176"/>
        <v>0</v>
      </c>
      <c r="BO341" s="86">
        <f t="shared" si="176"/>
        <v>0</v>
      </c>
    </row>
    <row r="342" spans="2:67" hidden="1" outlineLevel="1">
      <c r="B342" s="889" t="s">
        <v>520</v>
      </c>
      <c r="C342" s="59" t="s">
        <v>1372</v>
      </c>
      <c r="D342" s="640"/>
      <c r="E342" s="667" t="s">
        <v>1312</v>
      </c>
      <c r="F342" s="1206"/>
      <c r="G342" s="155">
        <f t="shared" ref="G342:BO342" si="178">G343</f>
        <v>0</v>
      </c>
      <c r="H342" s="155">
        <f t="shared" si="178"/>
        <v>0</v>
      </c>
      <c r="I342" s="155">
        <f t="shared" si="178"/>
        <v>0</v>
      </c>
      <c r="J342" s="155">
        <f t="shared" si="178"/>
        <v>0</v>
      </c>
      <c r="K342" s="155">
        <f t="shared" si="178"/>
        <v>0</v>
      </c>
      <c r="L342" s="155">
        <f t="shared" si="178"/>
        <v>0</v>
      </c>
      <c r="M342" s="155">
        <f t="shared" si="178"/>
        <v>0</v>
      </c>
      <c r="N342" s="155">
        <f t="shared" si="178"/>
        <v>0</v>
      </c>
      <c r="O342" s="155">
        <f t="shared" si="178"/>
        <v>0</v>
      </c>
      <c r="P342" s="155">
        <f t="shared" si="178"/>
        <v>0</v>
      </c>
      <c r="Q342" s="155">
        <f t="shared" si="178"/>
        <v>0</v>
      </c>
      <c r="R342" s="155">
        <f t="shared" si="178"/>
        <v>0</v>
      </c>
      <c r="S342" s="155">
        <f t="shared" si="178"/>
        <v>0</v>
      </c>
      <c r="T342" s="155">
        <f t="shared" si="178"/>
        <v>0</v>
      </c>
      <c r="U342" s="155">
        <f t="shared" si="178"/>
        <v>0</v>
      </c>
      <c r="V342" s="155">
        <f t="shared" si="178"/>
        <v>0</v>
      </c>
      <c r="W342" s="155">
        <f t="shared" si="178"/>
        <v>0</v>
      </c>
      <c r="X342" s="155">
        <f t="shared" si="178"/>
        <v>0</v>
      </c>
      <c r="Y342" s="155">
        <f t="shared" si="178"/>
        <v>0</v>
      </c>
      <c r="Z342" s="155">
        <f t="shared" si="178"/>
        <v>0</v>
      </c>
      <c r="AA342" s="155">
        <f t="shared" si="178"/>
        <v>0</v>
      </c>
      <c r="AB342" s="155">
        <f t="shared" si="178"/>
        <v>0</v>
      </c>
      <c r="AC342" s="155">
        <f t="shared" si="178"/>
        <v>0</v>
      </c>
      <c r="AD342" s="155">
        <f t="shared" si="178"/>
        <v>0</v>
      </c>
      <c r="AE342" s="155">
        <f t="shared" si="178"/>
        <v>0</v>
      </c>
      <c r="AF342" s="155">
        <f t="shared" si="178"/>
        <v>0</v>
      </c>
      <c r="AG342" s="155">
        <f t="shared" si="178"/>
        <v>0</v>
      </c>
      <c r="AH342" s="155">
        <f t="shared" si="178"/>
        <v>0</v>
      </c>
      <c r="AI342" s="155">
        <f t="shared" si="178"/>
        <v>0</v>
      </c>
      <c r="AJ342" s="155">
        <f t="shared" si="178"/>
        <v>0</v>
      </c>
      <c r="AK342" s="155">
        <f t="shared" si="178"/>
        <v>0</v>
      </c>
      <c r="AL342" s="155">
        <f t="shared" si="178"/>
        <v>0</v>
      </c>
      <c r="AM342" s="155">
        <f t="shared" si="178"/>
        <v>0</v>
      </c>
      <c r="AN342" s="155">
        <f t="shared" si="178"/>
        <v>0</v>
      </c>
      <c r="AO342" s="155">
        <f t="shared" si="178"/>
        <v>0</v>
      </c>
      <c r="AP342" s="155">
        <f t="shared" si="178"/>
        <v>0</v>
      </c>
      <c r="AQ342" s="155">
        <f t="shared" si="178"/>
        <v>0</v>
      </c>
      <c r="AR342" s="155">
        <f t="shared" si="178"/>
        <v>0</v>
      </c>
      <c r="AS342" s="155">
        <f t="shared" si="178"/>
        <v>0</v>
      </c>
      <c r="AT342" s="155">
        <f t="shared" si="178"/>
        <v>0</v>
      </c>
      <c r="AU342" s="155">
        <f t="shared" si="178"/>
        <v>0</v>
      </c>
      <c r="AV342" s="155">
        <f t="shared" si="178"/>
        <v>0</v>
      </c>
      <c r="AW342" s="155">
        <f t="shared" si="178"/>
        <v>0</v>
      </c>
      <c r="AX342" s="155">
        <f t="shared" si="178"/>
        <v>0</v>
      </c>
      <c r="AY342" s="155">
        <f t="shared" si="178"/>
        <v>0</v>
      </c>
      <c r="AZ342" s="155">
        <f t="shared" si="178"/>
        <v>0</v>
      </c>
      <c r="BA342" s="155">
        <f t="shared" si="178"/>
        <v>0</v>
      </c>
      <c r="BB342" s="155">
        <f t="shared" si="178"/>
        <v>0</v>
      </c>
      <c r="BC342" s="155">
        <f t="shared" si="178"/>
        <v>0</v>
      </c>
      <c r="BD342" s="155">
        <f t="shared" si="178"/>
        <v>0</v>
      </c>
      <c r="BE342" s="155">
        <f t="shared" si="178"/>
        <v>0</v>
      </c>
      <c r="BF342" s="155">
        <f t="shared" si="178"/>
        <v>0</v>
      </c>
      <c r="BG342" s="155">
        <f t="shared" si="178"/>
        <v>0</v>
      </c>
      <c r="BH342" s="155">
        <f t="shared" si="178"/>
        <v>0</v>
      </c>
      <c r="BI342" s="155">
        <f t="shared" si="178"/>
        <v>0</v>
      </c>
      <c r="BJ342" s="155">
        <f t="shared" si="178"/>
        <v>0</v>
      </c>
      <c r="BK342" s="155">
        <f t="shared" si="178"/>
        <v>0</v>
      </c>
      <c r="BL342" s="155">
        <f t="shared" si="178"/>
        <v>0</v>
      </c>
      <c r="BM342" s="155">
        <f t="shared" si="178"/>
        <v>0</v>
      </c>
      <c r="BN342" s="155">
        <f t="shared" si="178"/>
        <v>0</v>
      </c>
      <c r="BO342" s="155">
        <f t="shared" si="178"/>
        <v>0</v>
      </c>
    </row>
    <row r="343" spans="2:67" hidden="1" outlineLevel="1">
      <c r="B343" s="889" t="s">
        <v>498</v>
      </c>
      <c r="C343" s="687"/>
      <c r="D343" s="669" t="s">
        <v>191</v>
      </c>
      <c r="E343" s="667" t="s">
        <v>1312</v>
      </c>
      <c r="F343" s="1206"/>
      <c r="G343" s="86">
        <f>IF(G264="","",G264*(G303/1000)*(1-G376))</f>
        <v>0</v>
      </c>
      <c r="H343" s="86">
        <f t="shared" ref="H343:BO343" si="179">IF(H264="","",H264*(H303/1000)*(1-H376))</f>
        <v>0</v>
      </c>
      <c r="I343" s="86">
        <f t="shared" si="179"/>
        <v>0</v>
      </c>
      <c r="J343" s="86">
        <f t="shared" si="179"/>
        <v>0</v>
      </c>
      <c r="K343" s="86">
        <f t="shared" si="179"/>
        <v>0</v>
      </c>
      <c r="L343" s="86">
        <f t="shared" si="179"/>
        <v>0</v>
      </c>
      <c r="M343" s="86">
        <f t="shared" si="179"/>
        <v>0</v>
      </c>
      <c r="N343" s="86">
        <f t="shared" si="179"/>
        <v>0</v>
      </c>
      <c r="O343" s="86">
        <f t="shared" si="179"/>
        <v>0</v>
      </c>
      <c r="P343" s="86">
        <f t="shared" si="179"/>
        <v>0</v>
      </c>
      <c r="Q343" s="86">
        <f t="shared" si="179"/>
        <v>0</v>
      </c>
      <c r="R343" s="86">
        <f t="shared" si="179"/>
        <v>0</v>
      </c>
      <c r="S343" s="86">
        <f t="shared" si="179"/>
        <v>0</v>
      </c>
      <c r="T343" s="86">
        <f t="shared" si="179"/>
        <v>0</v>
      </c>
      <c r="U343" s="86">
        <f t="shared" si="179"/>
        <v>0</v>
      </c>
      <c r="V343" s="86">
        <f t="shared" si="179"/>
        <v>0</v>
      </c>
      <c r="W343" s="86">
        <f t="shared" si="179"/>
        <v>0</v>
      </c>
      <c r="X343" s="86">
        <f t="shared" si="179"/>
        <v>0</v>
      </c>
      <c r="Y343" s="86">
        <f t="shared" si="179"/>
        <v>0</v>
      </c>
      <c r="Z343" s="86">
        <f t="shared" si="179"/>
        <v>0</v>
      </c>
      <c r="AA343" s="86">
        <f t="shared" si="179"/>
        <v>0</v>
      </c>
      <c r="AB343" s="86">
        <f t="shared" si="179"/>
        <v>0</v>
      </c>
      <c r="AC343" s="86">
        <f t="shared" si="179"/>
        <v>0</v>
      </c>
      <c r="AD343" s="86">
        <f t="shared" si="179"/>
        <v>0</v>
      </c>
      <c r="AE343" s="86">
        <f t="shared" si="179"/>
        <v>0</v>
      </c>
      <c r="AF343" s="86">
        <f t="shared" si="179"/>
        <v>0</v>
      </c>
      <c r="AG343" s="86">
        <f t="shared" si="179"/>
        <v>0</v>
      </c>
      <c r="AH343" s="86">
        <f t="shared" si="179"/>
        <v>0</v>
      </c>
      <c r="AI343" s="86">
        <f t="shared" si="179"/>
        <v>0</v>
      </c>
      <c r="AJ343" s="86">
        <f t="shared" si="179"/>
        <v>0</v>
      </c>
      <c r="AK343" s="86">
        <f t="shared" si="179"/>
        <v>0</v>
      </c>
      <c r="AL343" s="86">
        <f t="shared" si="179"/>
        <v>0</v>
      </c>
      <c r="AM343" s="86">
        <f t="shared" si="179"/>
        <v>0</v>
      </c>
      <c r="AN343" s="86">
        <f t="shared" si="179"/>
        <v>0</v>
      </c>
      <c r="AO343" s="86">
        <f t="shared" si="179"/>
        <v>0</v>
      </c>
      <c r="AP343" s="86">
        <f t="shared" si="179"/>
        <v>0</v>
      </c>
      <c r="AQ343" s="86">
        <f t="shared" si="179"/>
        <v>0</v>
      </c>
      <c r="AR343" s="86">
        <f t="shared" si="179"/>
        <v>0</v>
      </c>
      <c r="AS343" s="86">
        <f t="shared" si="179"/>
        <v>0</v>
      </c>
      <c r="AT343" s="86">
        <f t="shared" si="179"/>
        <v>0</v>
      </c>
      <c r="AU343" s="86">
        <f t="shared" si="179"/>
        <v>0</v>
      </c>
      <c r="AV343" s="86">
        <f t="shared" si="179"/>
        <v>0</v>
      </c>
      <c r="AW343" s="86">
        <f t="shared" si="179"/>
        <v>0</v>
      </c>
      <c r="AX343" s="86">
        <f t="shared" si="179"/>
        <v>0</v>
      </c>
      <c r="AY343" s="86">
        <f t="shared" si="179"/>
        <v>0</v>
      </c>
      <c r="AZ343" s="86">
        <f t="shared" si="179"/>
        <v>0</v>
      </c>
      <c r="BA343" s="86">
        <f t="shared" si="179"/>
        <v>0</v>
      </c>
      <c r="BB343" s="86">
        <f t="shared" si="179"/>
        <v>0</v>
      </c>
      <c r="BC343" s="86">
        <f t="shared" si="179"/>
        <v>0</v>
      </c>
      <c r="BD343" s="86">
        <f t="shared" si="179"/>
        <v>0</v>
      </c>
      <c r="BE343" s="86">
        <f t="shared" si="179"/>
        <v>0</v>
      </c>
      <c r="BF343" s="86">
        <f t="shared" si="179"/>
        <v>0</v>
      </c>
      <c r="BG343" s="86">
        <f t="shared" si="179"/>
        <v>0</v>
      </c>
      <c r="BH343" s="86">
        <f t="shared" si="179"/>
        <v>0</v>
      </c>
      <c r="BI343" s="86">
        <f t="shared" si="179"/>
        <v>0</v>
      </c>
      <c r="BJ343" s="86">
        <f t="shared" si="179"/>
        <v>0</v>
      </c>
      <c r="BK343" s="86">
        <f t="shared" si="179"/>
        <v>0</v>
      </c>
      <c r="BL343" s="86">
        <f t="shared" si="179"/>
        <v>0</v>
      </c>
      <c r="BM343" s="86">
        <f t="shared" si="179"/>
        <v>0</v>
      </c>
      <c r="BN343" s="86">
        <f t="shared" si="179"/>
        <v>0</v>
      </c>
      <c r="BO343" s="86">
        <f t="shared" si="179"/>
        <v>0</v>
      </c>
    </row>
    <row r="344" spans="2:67" hidden="1" outlineLevel="1">
      <c r="B344" s="889" t="s">
        <v>499</v>
      </c>
      <c r="C344" s="59" t="s">
        <v>305</v>
      </c>
      <c r="D344" s="689"/>
      <c r="E344" s="667" t="s">
        <v>1312</v>
      </c>
      <c r="F344" s="1206"/>
      <c r="G344" s="155">
        <f t="shared" ref="G344:BO344" si="180">G345</f>
        <v>0</v>
      </c>
      <c r="H344" s="155">
        <f t="shared" si="180"/>
        <v>0</v>
      </c>
      <c r="I344" s="155">
        <f t="shared" si="180"/>
        <v>0</v>
      </c>
      <c r="J344" s="155">
        <f t="shared" si="180"/>
        <v>0</v>
      </c>
      <c r="K344" s="155">
        <f t="shared" si="180"/>
        <v>0</v>
      </c>
      <c r="L344" s="155">
        <f t="shared" si="180"/>
        <v>0</v>
      </c>
      <c r="M344" s="155">
        <f t="shared" si="180"/>
        <v>0</v>
      </c>
      <c r="N344" s="155">
        <f t="shared" si="180"/>
        <v>0</v>
      </c>
      <c r="O344" s="155">
        <f t="shared" si="180"/>
        <v>0</v>
      </c>
      <c r="P344" s="155">
        <f t="shared" si="180"/>
        <v>0</v>
      </c>
      <c r="Q344" s="155">
        <f t="shared" si="180"/>
        <v>0</v>
      </c>
      <c r="R344" s="155">
        <f t="shared" si="180"/>
        <v>0</v>
      </c>
      <c r="S344" s="155">
        <f t="shared" si="180"/>
        <v>0</v>
      </c>
      <c r="T344" s="155">
        <f t="shared" si="180"/>
        <v>0</v>
      </c>
      <c r="U344" s="155">
        <f t="shared" si="180"/>
        <v>0</v>
      </c>
      <c r="V344" s="155">
        <f t="shared" si="180"/>
        <v>0</v>
      </c>
      <c r="W344" s="155">
        <f t="shared" si="180"/>
        <v>0</v>
      </c>
      <c r="X344" s="155">
        <f t="shared" si="180"/>
        <v>0</v>
      </c>
      <c r="Y344" s="155">
        <f t="shared" si="180"/>
        <v>0</v>
      </c>
      <c r="Z344" s="155">
        <f t="shared" si="180"/>
        <v>0</v>
      </c>
      <c r="AA344" s="155">
        <f t="shared" si="180"/>
        <v>0</v>
      </c>
      <c r="AB344" s="155">
        <f t="shared" si="180"/>
        <v>0</v>
      </c>
      <c r="AC344" s="155">
        <f t="shared" si="180"/>
        <v>0</v>
      </c>
      <c r="AD344" s="155">
        <f t="shared" si="180"/>
        <v>0</v>
      </c>
      <c r="AE344" s="155">
        <f t="shared" si="180"/>
        <v>0</v>
      </c>
      <c r="AF344" s="155">
        <f t="shared" si="180"/>
        <v>0</v>
      </c>
      <c r="AG344" s="155">
        <f t="shared" si="180"/>
        <v>0</v>
      </c>
      <c r="AH344" s="155">
        <f t="shared" si="180"/>
        <v>0</v>
      </c>
      <c r="AI344" s="155">
        <f t="shared" si="180"/>
        <v>0</v>
      </c>
      <c r="AJ344" s="155">
        <f t="shared" si="180"/>
        <v>0</v>
      </c>
      <c r="AK344" s="155">
        <f t="shared" si="180"/>
        <v>0</v>
      </c>
      <c r="AL344" s="155">
        <f t="shared" si="180"/>
        <v>0</v>
      </c>
      <c r="AM344" s="155">
        <f t="shared" si="180"/>
        <v>0</v>
      </c>
      <c r="AN344" s="155">
        <f t="shared" si="180"/>
        <v>0</v>
      </c>
      <c r="AO344" s="155">
        <f t="shared" si="180"/>
        <v>0</v>
      </c>
      <c r="AP344" s="155">
        <f t="shared" si="180"/>
        <v>0</v>
      </c>
      <c r="AQ344" s="155">
        <f t="shared" si="180"/>
        <v>0</v>
      </c>
      <c r="AR344" s="155">
        <f t="shared" si="180"/>
        <v>0</v>
      </c>
      <c r="AS344" s="155">
        <f t="shared" si="180"/>
        <v>0</v>
      </c>
      <c r="AT344" s="155">
        <f t="shared" si="180"/>
        <v>0</v>
      </c>
      <c r="AU344" s="155">
        <f t="shared" si="180"/>
        <v>0</v>
      </c>
      <c r="AV344" s="155">
        <f t="shared" si="180"/>
        <v>0</v>
      </c>
      <c r="AW344" s="155">
        <f t="shared" si="180"/>
        <v>0</v>
      </c>
      <c r="AX344" s="155">
        <f t="shared" si="180"/>
        <v>0</v>
      </c>
      <c r="AY344" s="155">
        <f t="shared" si="180"/>
        <v>0</v>
      </c>
      <c r="AZ344" s="155">
        <f t="shared" si="180"/>
        <v>0</v>
      </c>
      <c r="BA344" s="155">
        <f t="shared" si="180"/>
        <v>0</v>
      </c>
      <c r="BB344" s="155">
        <f t="shared" si="180"/>
        <v>0</v>
      </c>
      <c r="BC344" s="155">
        <f t="shared" si="180"/>
        <v>0</v>
      </c>
      <c r="BD344" s="155">
        <f t="shared" si="180"/>
        <v>0</v>
      </c>
      <c r="BE344" s="155">
        <f t="shared" si="180"/>
        <v>0</v>
      </c>
      <c r="BF344" s="155">
        <f t="shared" si="180"/>
        <v>0</v>
      </c>
      <c r="BG344" s="155">
        <f t="shared" si="180"/>
        <v>0</v>
      </c>
      <c r="BH344" s="155">
        <f t="shared" si="180"/>
        <v>0</v>
      </c>
      <c r="BI344" s="155">
        <f t="shared" si="180"/>
        <v>0</v>
      </c>
      <c r="BJ344" s="155">
        <f t="shared" si="180"/>
        <v>0</v>
      </c>
      <c r="BK344" s="155">
        <f t="shared" si="180"/>
        <v>0</v>
      </c>
      <c r="BL344" s="155">
        <f t="shared" si="180"/>
        <v>0</v>
      </c>
      <c r="BM344" s="155">
        <f t="shared" si="180"/>
        <v>0</v>
      </c>
      <c r="BN344" s="155">
        <f t="shared" si="180"/>
        <v>0</v>
      </c>
      <c r="BO344" s="155">
        <f t="shared" si="180"/>
        <v>0</v>
      </c>
    </row>
    <row r="345" spans="2:67" hidden="1" outlineLevel="1">
      <c r="B345" s="889" t="s">
        <v>500</v>
      </c>
      <c r="C345" s="61"/>
      <c r="D345" s="640" t="s">
        <v>192</v>
      </c>
      <c r="E345" s="667" t="s">
        <v>1312</v>
      </c>
      <c r="F345" s="1206"/>
      <c r="G345" s="86">
        <f>IF(G266="","",(G266*G305/1000)+(G264*G303/1000*G376))</f>
        <v>0</v>
      </c>
      <c r="H345" s="86">
        <f t="shared" ref="H345:BO345" si="181">IF(H266="","",(H266*H305/1000)+(H264*H303/1000*H376))</f>
        <v>0</v>
      </c>
      <c r="I345" s="86">
        <f t="shared" si="181"/>
        <v>0</v>
      </c>
      <c r="J345" s="86">
        <f t="shared" si="181"/>
        <v>0</v>
      </c>
      <c r="K345" s="86">
        <f t="shared" si="181"/>
        <v>0</v>
      </c>
      <c r="L345" s="86">
        <f t="shared" si="181"/>
        <v>0</v>
      </c>
      <c r="M345" s="86">
        <f t="shared" si="181"/>
        <v>0</v>
      </c>
      <c r="N345" s="86">
        <f t="shared" si="181"/>
        <v>0</v>
      </c>
      <c r="O345" s="86">
        <f t="shared" si="181"/>
        <v>0</v>
      </c>
      <c r="P345" s="86">
        <f t="shared" si="181"/>
        <v>0</v>
      </c>
      <c r="Q345" s="86">
        <f t="shared" si="181"/>
        <v>0</v>
      </c>
      <c r="R345" s="86">
        <f t="shared" si="181"/>
        <v>0</v>
      </c>
      <c r="S345" s="86">
        <f t="shared" si="181"/>
        <v>0</v>
      </c>
      <c r="T345" s="86">
        <f t="shared" si="181"/>
        <v>0</v>
      </c>
      <c r="U345" s="86">
        <f t="shared" si="181"/>
        <v>0</v>
      </c>
      <c r="V345" s="86">
        <f t="shared" si="181"/>
        <v>0</v>
      </c>
      <c r="W345" s="86">
        <f t="shared" si="181"/>
        <v>0</v>
      </c>
      <c r="X345" s="86">
        <f t="shared" si="181"/>
        <v>0</v>
      </c>
      <c r="Y345" s="86">
        <f t="shared" si="181"/>
        <v>0</v>
      </c>
      <c r="Z345" s="86">
        <f t="shared" si="181"/>
        <v>0</v>
      </c>
      <c r="AA345" s="86">
        <f t="shared" si="181"/>
        <v>0</v>
      </c>
      <c r="AB345" s="86">
        <f t="shared" si="181"/>
        <v>0</v>
      </c>
      <c r="AC345" s="86">
        <f t="shared" si="181"/>
        <v>0</v>
      </c>
      <c r="AD345" s="86">
        <f t="shared" si="181"/>
        <v>0</v>
      </c>
      <c r="AE345" s="86">
        <f t="shared" si="181"/>
        <v>0</v>
      </c>
      <c r="AF345" s="86">
        <f t="shared" si="181"/>
        <v>0</v>
      </c>
      <c r="AG345" s="86">
        <f t="shared" si="181"/>
        <v>0</v>
      </c>
      <c r="AH345" s="86">
        <f t="shared" si="181"/>
        <v>0</v>
      </c>
      <c r="AI345" s="86">
        <f t="shared" si="181"/>
        <v>0</v>
      </c>
      <c r="AJ345" s="86">
        <f t="shared" si="181"/>
        <v>0</v>
      </c>
      <c r="AK345" s="86">
        <f t="shared" si="181"/>
        <v>0</v>
      </c>
      <c r="AL345" s="86">
        <f t="shared" si="181"/>
        <v>0</v>
      </c>
      <c r="AM345" s="86">
        <f t="shared" si="181"/>
        <v>0</v>
      </c>
      <c r="AN345" s="86">
        <f t="shared" si="181"/>
        <v>0</v>
      </c>
      <c r="AO345" s="86">
        <f t="shared" si="181"/>
        <v>0</v>
      </c>
      <c r="AP345" s="86">
        <f t="shared" si="181"/>
        <v>0</v>
      </c>
      <c r="AQ345" s="86">
        <f t="shared" si="181"/>
        <v>0</v>
      </c>
      <c r="AR345" s="86">
        <f t="shared" si="181"/>
        <v>0</v>
      </c>
      <c r="AS345" s="86">
        <f t="shared" si="181"/>
        <v>0</v>
      </c>
      <c r="AT345" s="86">
        <f t="shared" si="181"/>
        <v>0</v>
      </c>
      <c r="AU345" s="86">
        <f t="shared" si="181"/>
        <v>0</v>
      </c>
      <c r="AV345" s="86">
        <f t="shared" si="181"/>
        <v>0</v>
      </c>
      <c r="AW345" s="86">
        <f t="shared" si="181"/>
        <v>0</v>
      </c>
      <c r="AX345" s="86">
        <f t="shared" si="181"/>
        <v>0</v>
      </c>
      <c r="AY345" s="86">
        <f t="shared" si="181"/>
        <v>0</v>
      </c>
      <c r="AZ345" s="86">
        <f t="shared" si="181"/>
        <v>0</v>
      </c>
      <c r="BA345" s="86">
        <f t="shared" si="181"/>
        <v>0</v>
      </c>
      <c r="BB345" s="86">
        <f t="shared" si="181"/>
        <v>0</v>
      </c>
      <c r="BC345" s="86">
        <f t="shared" si="181"/>
        <v>0</v>
      </c>
      <c r="BD345" s="86">
        <f t="shared" si="181"/>
        <v>0</v>
      </c>
      <c r="BE345" s="86">
        <f t="shared" si="181"/>
        <v>0</v>
      </c>
      <c r="BF345" s="86">
        <f t="shared" si="181"/>
        <v>0</v>
      </c>
      <c r="BG345" s="86">
        <f t="shared" si="181"/>
        <v>0</v>
      </c>
      <c r="BH345" s="86">
        <f t="shared" si="181"/>
        <v>0</v>
      </c>
      <c r="BI345" s="86">
        <f t="shared" si="181"/>
        <v>0</v>
      </c>
      <c r="BJ345" s="86">
        <f t="shared" si="181"/>
        <v>0</v>
      </c>
      <c r="BK345" s="86">
        <f t="shared" si="181"/>
        <v>0</v>
      </c>
      <c r="BL345" s="86">
        <f t="shared" si="181"/>
        <v>0</v>
      </c>
      <c r="BM345" s="86">
        <f t="shared" si="181"/>
        <v>0</v>
      </c>
      <c r="BN345" s="86">
        <f t="shared" si="181"/>
        <v>0</v>
      </c>
      <c r="BO345" s="86">
        <f t="shared" si="181"/>
        <v>0</v>
      </c>
    </row>
    <row r="346" spans="2:67" s="762" customFormat="1" ht="13.5" collapsed="1" thickBot="1">
      <c r="B346" s="785"/>
      <c r="C346" s="63"/>
      <c r="D346" s="784"/>
      <c r="E346" s="785"/>
      <c r="F346" s="785"/>
      <c r="G346" s="972"/>
      <c r="H346" s="972"/>
      <c r="I346" s="972"/>
      <c r="J346" s="972"/>
      <c r="K346" s="972"/>
      <c r="L346" s="972"/>
      <c r="M346" s="972"/>
      <c r="N346" s="972"/>
      <c r="O346" s="972"/>
      <c r="P346" s="972"/>
      <c r="Q346" s="972"/>
      <c r="R346" s="972"/>
      <c r="S346" s="972"/>
      <c r="T346" s="972"/>
      <c r="U346" s="972"/>
      <c r="V346" s="972"/>
      <c r="W346" s="972"/>
      <c r="X346" s="972"/>
      <c r="Y346" s="972"/>
      <c r="Z346" s="972"/>
      <c r="AA346" s="972"/>
      <c r="AB346" s="972"/>
      <c r="AC346" s="972"/>
      <c r="AD346" s="972"/>
      <c r="AE346" s="972"/>
      <c r="AF346" s="972"/>
      <c r="AG346" s="972"/>
      <c r="AH346" s="972"/>
      <c r="AI346" s="972"/>
      <c r="AJ346" s="972"/>
      <c r="AK346" s="972"/>
      <c r="AL346" s="972"/>
      <c r="AM346" s="972"/>
      <c r="AN346" s="972"/>
      <c r="AO346" s="972"/>
      <c r="AP346" s="972"/>
      <c r="AQ346" s="972"/>
      <c r="AR346" s="972"/>
      <c r="AS346" s="972"/>
      <c r="AT346" s="972"/>
      <c r="AU346" s="972"/>
      <c r="AV346" s="972"/>
      <c r="AW346" s="972"/>
      <c r="AX346" s="972"/>
      <c r="AY346" s="972"/>
      <c r="AZ346" s="972"/>
      <c r="BA346" s="972"/>
      <c r="BB346" s="972"/>
      <c r="BC346" s="972"/>
      <c r="BD346" s="972"/>
      <c r="BE346" s="972"/>
      <c r="BF346" s="972"/>
      <c r="BG346" s="972"/>
      <c r="BH346" s="972"/>
      <c r="BI346" s="972"/>
      <c r="BJ346" s="972"/>
      <c r="BK346" s="972"/>
      <c r="BL346" s="972"/>
      <c r="BM346" s="972"/>
      <c r="BN346" s="972"/>
      <c r="BO346" s="972"/>
    </row>
    <row r="347" spans="2:67" ht="15" thickBot="1">
      <c r="B347" s="84" t="s">
        <v>194</v>
      </c>
      <c r="C347" s="84"/>
      <c r="D347" s="887"/>
      <c r="E347" s="813"/>
      <c r="F347" s="814"/>
      <c r="G347" s="147">
        <f t="shared" ref="G347:BO347" si="182">G$7</f>
        <v>1990</v>
      </c>
      <c r="H347" s="147">
        <f t="shared" si="182"/>
        <v>1991</v>
      </c>
      <c r="I347" s="147">
        <f t="shared" si="182"/>
        <v>1992</v>
      </c>
      <c r="J347" s="147">
        <f t="shared" si="182"/>
        <v>1993</v>
      </c>
      <c r="K347" s="147">
        <f t="shared" si="182"/>
        <v>1994</v>
      </c>
      <c r="L347" s="147">
        <f t="shared" si="182"/>
        <v>1995</v>
      </c>
      <c r="M347" s="147">
        <f t="shared" si="182"/>
        <v>1996</v>
      </c>
      <c r="N347" s="147">
        <f t="shared" si="182"/>
        <v>1997</v>
      </c>
      <c r="O347" s="147">
        <f t="shared" si="182"/>
        <v>1998</v>
      </c>
      <c r="P347" s="147">
        <f t="shared" si="182"/>
        <v>1999</v>
      </c>
      <c r="Q347" s="147">
        <f t="shared" si="182"/>
        <v>2000</v>
      </c>
      <c r="R347" s="147">
        <f t="shared" si="182"/>
        <v>2001</v>
      </c>
      <c r="S347" s="147">
        <f t="shared" si="182"/>
        <v>2002</v>
      </c>
      <c r="T347" s="147">
        <f t="shared" si="182"/>
        <v>2003</v>
      </c>
      <c r="U347" s="147">
        <f t="shared" si="182"/>
        <v>2004</v>
      </c>
      <c r="V347" s="147">
        <f t="shared" si="182"/>
        <v>2005</v>
      </c>
      <c r="W347" s="147">
        <f t="shared" si="182"/>
        <v>2006</v>
      </c>
      <c r="X347" s="147">
        <f t="shared" si="182"/>
        <v>2007</v>
      </c>
      <c r="Y347" s="147">
        <f t="shared" si="182"/>
        <v>2008</v>
      </c>
      <c r="Z347" s="147">
        <f t="shared" si="182"/>
        <v>2009</v>
      </c>
      <c r="AA347" s="147">
        <f t="shared" si="182"/>
        <v>2010</v>
      </c>
      <c r="AB347" s="147">
        <f t="shared" si="182"/>
        <v>2011</v>
      </c>
      <c r="AC347" s="147">
        <f t="shared" si="182"/>
        <v>2012</v>
      </c>
      <c r="AD347" s="147">
        <f t="shared" si="182"/>
        <v>2013</v>
      </c>
      <c r="AE347" s="147">
        <f t="shared" si="182"/>
        <v>2014</v>
      </c>
      <c r="AF347" s="147">
        <f t="shared" si="182"/>
        <v>2015</v>
      </c>
      <c r="AG347" s="147">
        <f t="shared" si="182"/>
        <v>2016</v>
      </c>
      <c r="AH347" s="147">
        <f t="shared" si="182"/>
        <v>2017</v>
      </c>
      <c r="AI347" s="147">
        <f t="shared" si="182"/>
        <v>2018</v>
      </c>
      <c r="AJ347" s="147">
        <f t="shared" si="182"/>
        <v>2019</v>
      </c>
      <c r="AK347" s="147">
        <f t="shared" si="182"/>
        <v>2020</v>
      </c>
      <c r="AL347" s="147">
        <f t="shared" si="182"/>
        <v>2021</v>
      </c>
      <c r="AM347" s="147">
        <f t="shared" si="182"/>
        <v>2022</v>
      </c>
      <c r="AN347" s="147">
        <f t="shared" si="182"/>
        <v>2023</v>
      </c>
      <c r="AO347" s="147">
        <f t="shared" si="182"/>
        <v>2024</v>
      </c>
      <c r="AP347" s="147">
        <f t="shared" si="182"/>
        <v>2025</v>
      </c>
      <c r="AQ347" s="147">
        <f t="shared" si="182"/>
        <v>2026</v>
      </c>
      <c r="AR347" s="147">
        <f t="shared" si="182"/>
        <v>2027</v>
      </c>
      <c r="AS347" s="147">
        <f t="shared" si="182"/>
        <v>2028</v>
      </c>
      <c r="AT347" s="147">
        <f t="shared" si="182"/>
        <v>2029</v>
      </c>
      <c r="AU347" s="147">
        <f t="shared" si="182"/>
        <v>2030</v>
      </c>
      <c r="AV347" s="147">
        <f t="shared" si="182"/>
        <v>2031</v>
      </c>
      <c r="AW347" s="147">
        <f t="shared" si="182"/>
        <v>2032</v>
      </c>
      <c r="AX347" s="147">
        <f t="shared" si="182"/>
        <v>2033</v>
      </c>
      <c r="AY347" s="147">
        <f t="shared" si="182"/>
        <v>2034</v>
      </c>
      <c r="AZ347" s="147">
        <f t="shared" si="182"/>
        <v>2035</v>
      </c>
      <c r="BA347" s="147">
        <f t="shared" si="182"/>
        <v>2036</v>
      </c>
      <c r="BB347" s="147">
        <f t="shared" si="182"/>
        <v>2037</v>
      </c>
      <c r="BC347" s="147">
        <f t="shared" si="182"/>
        <v>2038</v>
      </c>
      <c r="BD347" s="147">
        <f t="shared" si="182"/>
        <v>2039</v>
      </c>
      <c r="BE347" s="147">
        <f t="shared" si="182"/>
        <v>2040</v>
      </c>
      <c r="BF347" s="147">
        <f t="shared" si="182"/>
        <v>2041</v>
      </c>
      <c r="BG347" s="147">
        <f t="shared" si="182"/>
        <v>2042</v>
      </c>
      <c r="BH347" s="147">
        <f t="shared" si="182"/>
        <v>2043</v>
      </c>
      <c r="BI347" s="147">
        <f t="shared" si="182"/>
        <v>2044</v>
      </c>
      <c r="BJ347" s="147">
        <f t="shared" si="182"/>
        <v>2045</v>
      </c>
      <c r="BK347" s="147">
        <f t="shared" si="182"/>
        <v>2046</v>
      </c>
      <c r="BL347" s="147">
        <f t="shared" si="182"/>
        <v>2047</v>
      </c>
      <c r="BM347" s="147">
        <f t="shared" si="182"/>
        <v>2048</v>
      </c>
      <c r="BN347" s="147">
        <f t="shared" si="182"/>
        <v>2049</v>
      </c>
      <c r="BO347" s="147">
        <f t="shared" si="182"/>
        <v>2050</v>
      </c>
    </row>
    <row r="348" spans="2:67">
      <c r="B348" s="766">
        <v>185</v>
      </c>
      <c r="C348" s="59" t="s">
        <v>800</v>
      </c>
      <c r="D348" s="708"/>
      <c r="E348" s="702"/>
      <c r="F348" s="703"/>
      <c r="G348" s="704"/>
      <c r="H348" s="705"/>
      <c r="I348" s="705"/>
      <c r="J348" s="705"/>
      <c r="K348" s="705"/>
      <c r="L348" s="705"/>
      <c r="M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6"/>
      <c r="AL348" s="706"/>
      <c r="AM348" s="706"/>
      <c r="AN348" s="706"/>
      <c r="AO348" s="706"/>
      <c r="AP348" s="706"/>
      <c r="AQ348" s="706"/>
      <c r="AR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row>
    <row r="349" spans="2:67" ht="12.75" customHeight="1">
      <c r="B349" s="772">
        <f t="shared" ref="B349:B366" si="183">B348+1</f>
        <v>186</v>
      </c>
      <c r="C349" s="710"/>
      <c r="D349" s="708" t="s">
        <v>1147</v>
      </c>
      <c r="E349" s="702" t="s">
        <v>117</v>
      </c>
      <c r="F349" s="709"/>
      <c r="G349" s="1059">
        <f>'Fuel CO2 Factors'!$D7</f>
        <v>96</v>
      </c>
      <c r="H349" s="1059">
        <f>'Fuel CO2 Factors'!$D7</f>
        <v>96</v>
      </c>
      <c r="I349" s="1059">
        <f>'Fuel CO2 Factors'!$D7</f>
        <v>96</v>
      </c>
      <c r="J349" s="1059">
        <f>'Fuel CO2 Factors'!$D7</f>
        <v>96</v>
      </c>
      <c r="K349" s="1059">
        <f>'Fuel CO2 Factors'!$D7</f>
        <v>96</v>
      </c>
      <c r="L349" s="1059">
        <f>'Fuel CO2 Factors'!$D7</f>
        <v>96</v>
      </c>
      <c r="M349" s="1059">
        <f>'Fuel CO2 Factors'!$D7</f>
        <v>96</v>
      </c>
      <c r="N349" s="1059">
        <f>'Fuel CO2 Factors'!$D7</f>
        <v>96</v>
      </c>
      <c r="O349" s="1059">
        <f>'Fuel CO2 Factors'!$D7</f>
        <v>96</v>
      </c>
      <c r="P349" s="1059">
        <f>'Fuel CO2 Factors'!$D7</f>
        <v>96</v>
      </c>
      <c r="Q349" s="1059">
        <f>'Fuel CO2 Factors'!$D7</f>
        <v>96</v>
      </c>
      <c r="R349" s="1059">
        <f>'Fuel CO2 Factors'!$D7</f>
        <v>96</v>
      </c>
      <c r="S349" s="1059">
        <f>'Fuel CO2 Factors'!$D7</f>
        <v>96</v>
      </c>
      <c r="T349" s="1059">
        <f>'Fuel CO2 Factors'!$D7</f>
        <v>96</v>
      </c>
      <c r="U349" s="1059">
        <f>'Fuel CO2 Factors'!$D7</f>
        <v>96</v>
      </c>
      <c r="V349" s="1059">
        <f>'Fuel CO2 Factors'!$D7</f>
        <v>96</v>
      </c>
      <c r="W349" s="1059">
        <f>'Fuel CO2 Factors'!$D7</f>
        <v>96</v>
      </c>
      <c r="X349" s="1059">
        <f>'Fuel CO2 Factors'!$D7</f>
        <v>96</v>
      </c>
      <c r="Y349" s="1059">
        <f>'Fuel CO2 Factors'!$D7</f>
        <v>96</v>
      </c>
      <c r="Z349" s="1059">
        <f>'Fuel CO2 Factors'!$D7</f>
        <v>96</v>
      </c>
      <c r="AA349" s="1059">
        <f>'Fuel CO2 Factors'!$D7</f>
        <v>96</v>
      </c>
      <c r="AB349" s="1059">
        <f>'Fuel CO2 Factors'!$D7</f>
        <v>96</v>
      </c>
      <c r="AC349" s="1059">
        <f>'Fuel CO2 Factors'!$D7</f>
        <v>96</v>
      </c>
      <c r="AD349" s="1059">
        <f>'Fuel CO2 Factors'!$D7</f>
        <v>96</v>
      </c>
      <c r="AE349" s="1059">
        <f>'Fuel CO2 Factors'!$D7</f>
        <v>96</v>
      </c>
      <c r="AF349" s="1059">
        <f>'Fuel CO2 Factors'!$D7</f>
        <v>96</v>
      </c>
      <c r="AG349" s="1059">
        <f>'Fuel CO2 Factors'!$D7</f>
        <v>96</v>
      </c>
      <c r="AH349" s="1059">
        <f>'Fuel CO2 Factors'!$D7</f>
        <v>96</v>
      </c>
      <c r="AI349" s="1059">
        <f>'Fuel CO2 Factors'!$D7</f>
        <v>96</v>
      </c>
      <c r="AJ349" s="1059">
        <f>'Fuel CO2 Factors'!$D7</f>
        <v>96</v>
      </c>
      <c r="AK349" s="1059">
        <f>'Fuel CO2 Factors'!$D7</f>
        <v>96</v>
      </c>
      <c r="AL349" s="1059">
        <f>'Fuel CO2 Factors'!$D7</f>
        <v>96</v>
      </c>
      <c r="AM349" s="1059">
        <f>'Fuel CO2 Factors'!$D7</f>
        <v>96</v>
      </c>
      <c r="AN349" s="1059">
        <f>'Fuel CO2 Factors'!$D7</f>
        <v>96</v>
      </c>
      <c r="AO349" s="1059">
        <f>'Fuel CO2 Factors'!$D7</f>
        <v>96</v>
      </c>
      <c r="AP349" s="1059">
        <f>'Fuel CO2 Factors'!$D7</f>
        <v>96</v>
      </c>
      <c r="AQ349" s="1059">
        <f>'Fuel CO2 Factors'!$D7</f>
        <v>96</v>
      </c>
      <c r="AR349" s="1059">
        <f>'Fuel CO2 Factors'!$D7</f>
        <v>96</v>
      </c>
      <c r="AS349" s="1059">
        <f>'Fuel CO2 Factors'!$D7</f>
        <v>96</v>
      </c>
      <c r="AT349" s="1059">
        <f>'Fuel CO2 Factors'!$D7</f>
        <v>96</v>
      </c>
      <c r="AU349" s="1059">
        <f>'Fuel CO2 Factors'!$D7</f>
        <v>96</v>
      </c>
      <c r="AV349" s="1059">
        <f>'Fuel CO2 Factors'!$D7</f>
        <v>96</v>
      </c>
      <c r="AW349" s="1059">
        <f>'Fuel CO2 Factors'!$D7</f>
        <v>96</v>
      </c>
      <c r="AX349" s="1059">
        <f>'Fuel CO2 Factors'!$D7</f>
        <v>96</v>
      </c>
      <c r="AY349" s="1059">
        <f>'Fuel CO2 Factors'!$D7</f>
        <v>96</v>
      </c>
      <c r="AZ349" s="1059">
        <f>'Fuel CO2 Factors'!$D7</f>
        <v>96</v>
      </c>
      <c r="BA349" s="1059">
        <f>'Fuel CO2 Factors'!$D7</f>
        <v>96</v>
      </c>
      <c r="BB349" s="1059">
        <f>'Fuel CO2 Factors'!$D7</f>
        <v>96</v>
      </c>
      <c r="BC349" s="1059">
        <f>'Fuel CO2 Factors'!$D7</f>
        <v>96</v>
      </c>
      <c r="BD349" s="1059">
        <f>'Fuel CO2 Factors'!$D7</f>
        <v>96</v>
      </c>
      <c r="BE349" s="1059">
        <f>'Fuel CO2 Factors'!$D7</f>
        <v>96</v>
      </c>
      <c r="BF349" s="1059">
        <f>'Fuel CO2 Factors'!$D7</f>
        <v>96</v>
      </c>
      <c r="BG349" s="1059">
        <f>'Fuel CO2 Factors'!$D7</f>
        <v>96</v>
      </c>
      <c r="BH349" s="1059">
        <f>'Fuel CO2 Factors'!$D7</f>
        <v>96</v>
      </c>
      <c r="BI349" s="1059">
        <f>'Fuel CO2 Factors'!$D7</f>
        <v>96</v>
      </c>
      <c r="BJ349" s="1059">
        <f>'Fuel CO2 Factors'!$D7</f>
        <v>96</v>
      </c>
      <c r="BK349" s="1059">
        <f>'Fuel CO2 Factors'!$D7</f>
        <v>96</v>
      </c>
      <c r="BL349" s="1059">
        <f>'Fuel CO2 Factors'!$D7</f>
        <v>96</v>
      </c>
      <c r="BM349" s="1059">
        <f>'Fuel CO2 Factors'!$D7</f>
        <v>96</v>
      </c>
      <c r="BN349" s="1059">
        <f>'Fuel CO2 Factors'!$D7</f>
        <v>96</v>
      </c>
      <c r="BO349" s="1059">
        <f>'Fuel CO2 Factors'!$D7</f>
        <v>96</v>
      </c>
    </row>
    <row r="350" spans="2:67" ht="12.75" customHeight="1">
      <c r="B350" s="772">
        <f t="shared" si="183"/>
        <v>187</v>
      </c>
      <c r="C350" s="707"/>
      <c r="D350" s="708" t="s">
        <v>1119</v>
      </c>
      <c r="E350" s="702" t="s">
        <v>117</v>
      </c>
      <c r="F350" s="709"/>
      <c r="G350" s="1059">
        <f>'Fuel CO2 Factors'!$E8</f>
        <v>92.8</v>
      </c>
      <c r="H350" s="1059">
        <f>'Fuel CO2 Factors'!$E8</f>
        <v>92.8</v>
      </c>
      <c r="I350" s="1059">
        <f>'Fuel CO2 Factors'!$E8</f>
        <v>92.8</v>
      </c>
      <c r="J350" s="1059">
        <f>'Fuel CO2 Factors'!$E8</f>
        <v>92.8</v>
      </c>
      <c r="K350" s="1059">
        <f>'Fuel CO2 Factors'!$E8</f>
        <v>92.8</v>
      </c>
      <c r="L350" s="1059">
        <f>'Fuel CO2 Factors'!$E8</f>
        <v>92.8</v>
      </c>
      <c r="M350" s="1059">
        <f>'Fuel CO2 Factors'!$E8</f>
        <v>92.8</v>
      </c>
      <c r="N350" s="1059">
        <f>'Fuel CO2 Factors'!$E8</f>
        <v>92.8</v>
      </c>
      <c r="O350" s="1059">
        <f>'Fuel CO2 Factors'!$E8</f>
        <v>92.8</v>
      </c>
      <c r="P350" s="1059">
        <f>'Fuel CO2 Factors'!$E8</f>
        <v>92.8</v>
      </c>
      <c r="Q350" s="1059">
        <f>'Fuel CO2 Factors'!$E8</f>
        <v>92.8</v>
      </c>
      <c r="R350" s="1059">
        <f>'Fuel CO2 Factors'!$E8</f>
        <v>92.8</v>
      </c>
      <c r="S350" s="1059">
        <f>'Fuel CO2 Factors'!$E8</f>
        <v>92.8</v>
      </c>
      <c r="T350" s="1059">
        <f>'Fuel CO2 Factors'!$E8</f>
        <v>92.8</v>
      </c>
      <c r="U350" s="1059">
        <f>'Fuel CO2 Factors'!$E8</f>
        <v>92.8</v>
      </c>
      <c r="V350" s="1059">
        <f>'Fuel CO2 Factors'!$E8</f>
        <v>92.8</v>
      </c>
      <c r="W350" s="1059">
        <f>'Fuel CO2 Factors'!$E8</f>
        <v>92.8</v>
      </c>
      <c r="X350" s="1059">
        <f>'Fuel CO2 Factors'!$E8</f>
        <v>92.8</v>
      </c>
      <c r="Y350" s="1059">
        <f>'Fuel CO2 Factors'!$E8</f>
        <v>92.8</v>
      </c>
      <c r="Z350" s="1059">
        <f>'Fuel CO2 Factors'!$E8</f>
        <v>92.8</v>
      </c>
      <c r="AA350" s="1059">
        <f>'Fuel CO2 Factors'!$E8</f>
        <v>92.8</v>
      </c>
      <c r="AB350" s="1059">
        <f>'Fuel CO2 Factors'!$E8</f>
        <v>92.8</v>
      </c>
      <c r="AC350" s="1059">
        <f>'Fuel CO2 Factors'!$E8</f>
        <v>92.8</v>
      </c>
      <c r="AD350" s="1059">
        <f>'Fuel CO2 Factors'!$E8</f>
        <v>92.8</v>
      </c>
      <c r="AE350" s="1059">
        <f>'Fuel CO2 Factors'!$E8</f>
        <v>92.8</v>
      </c>
      <c r="AF350" s="1059">
        <f>'Fuel CO2 Factors'!$E8</f>
        <v>92.8</v>
      </c>
      <c r="AG350" s="1059">
        <f>'Fuel CO2 Factors'!$E8</f>
        <v>92.8</v>
      </c>
      <c r="AH350" s="1059">
        <f>'Fuel CO2 Factors'!$E8</f>
        <v>92.8</v>
      </c>
      <c r="AI350" s="1059">
        <f>'Fuel CO2 Factors'!$E8</f>
        <v>92.8</v>
      </c>
      <c r="AJ350" s="1059">
        <f>'Fuel CO2 Factors'!$E8</f>
        <v>92.8</v>
      </c>
      <c r="AK350" s="1059">
        <f>'Fuel CO2 Factors'!$E8</f>
        <v>92.8</v>
      </c>
      <c r="AL350" s="1059">
        <f>'Fuel CO2 Factors'!$E8</f>
        <v>92.8</v>
      </c>
      <c r="AM350" s="1059">
        <f>'Fuel CO2 Factors'!$E8</f>
        <v>92.8</v>
      </c>
      <c r="AN350" s="1059">
        <f>'Fuel CO2 Factors'!$E8</f>
        <v>92.8</v>
      </c>
      <c r="AO350" s="1059">
        <f>'Fuel CO2 Factors'!$E8</f>
        <v>92.8</v>
      </c>
      <c r="AP350" s="1059">
        <f>'Fuel CO2 Factors'!$E8</f>
        <v>92.8</v>
      </c>
      <c r="AQ350" s="1059">
        <f>'Fuel CO2 Factors'!$E8</f>
        <v>92.8</v>
      </c>
      <c r="AR350" s="1059">
        <f>'Fuel CO2 Factors'!$E8</f>
        <v>92.8</v>
      </c>
      <c r="AS350" s="1059">
        <f>'Fuel CO2 Factors'!$E8</f>
        <v>92.8</v>
      </c>
      <c r="AT350" s="1059">
        <f>'Fuel CO2 Factors'!$E8</f>
        <v>92.8</v>
      </c>
      <c r="AU350" s="1059">
        <f>'Fuel CO2 Factors'!$E8</f>
        <v>92.8</v>
      </c>
      <c r="AV350" s="1059">
        <f>'Fuel CO2 Factors'!$E8</f>
        <v>92.8</v>
      </c>
      <c r="AW350" s="1059">
        <f>'Fuel CO2 Factors'!$E8</f>
        <v>92.8</v>
      </c>
      <c r="AX350" s="1059">
        <f>'Fuel CO2 Factors'!$E8</f>
        <v>92.8</v>
      </c>
      <c r="AY350" s="1059">
        <f>'Fuel CO2 Factors'!$E8</f>
        <v>92.8</v>
      </c>
      <c r="AZ350" s="1059">
        <f>'Fuel CO2 Factors'!$E8</f>
        <v>92.8</v>
      </c>
      <c r="BA350" s="1059">
        <f>'Fuel CO2 Factors'!$E8</f>
        <v>92.8</v>
      </c>
      <c r="BB350" s="1059">
        <f>'Fuel CO2 Factors'!$E8</f>
        <v>92.8</v>
      </c>
      <c r="BC350" s="1059">
        <f>'Fuel CO2 Factors'!$E8</f>
        <v>92.8</v>
      </c>
      <c r="BD350" s="1059">
        <f>'Fuel CO2 Factors'!$E8</f>
        <v>92.8</v>
      </c>
      <c r="BE350" s="1059">
        <f>'Fuel CO2 Factors'!$E8</f>
        <v>92.8</v>
      </c>
      <c r="BF350" s="1059">
        <f>'Fuel CO2 Factors'!$E8</f>
        <v>92.8</v>
      </c>
      <c r="BG350" s="1059">
        <f>'Fuel CO2 Factors'!$E8</f>
        <v>92.8</v>
      </c>
      <c r="BH350" s="1059">
        <f>'Fuel CO2 Factors'!$E8</f>
        <v>92.8</v>
      </c>
      <c r="BI350" s="1059">
        <f>'Fuel CO2 Factors'!$E8</f>
        <v>92.8</v>
      </c>
      <c r="BJ350" s="1059">
        <f>'Fuel CO2 Factors'!$E8</f>
        <v>92.8</v>
      </c>
      <c r="BK350" s="1059">
        <f>'Fuel CO2 Factors'!$E8</f>
        <v>92.8</v>
      </c>
      <c r="BL350" s="1059">
        <f>'Fuel CO2 Factors'!$E8</f>
        <v>92.8</v>
      </c>
      <c r="BM350" s="1059">
        <f>'Fuel CO2 Factors'!$E8</f>
        <v>92.8</v>
      </c>
      <c r="BN350" s="1059">
        <f>'Fuel CO2 Factors'!$E8</f>
        <v>92.8</v>
      </c>
      <c r="BO350" s="1059">
        <f>'Fuel CO2 Factors'!$E8</f>
        <v>92.8</v>
      </c>
    </row>
    <row r="351" spans="2:67" ht="12.75" customHeight="1">
      <c r="B351" s="772">
        <f t="shared" si="183"/>
        <v>188</v>
      </c>
      <c r="C351" s="710"/>
      <c r="D351" s="708" t="s">
        <v>776</v>
      </c>
      <c r="E351" s="702" t="s">
        <v>117</v>
      </c>
      <c r="F351" s="709"/>
      <c r="G351" s="1059">
        <f>'Fuel CO2 Factors'!$D9</f>
        <v>77.400000000000006</v>
      </c>
      <c r="H351" s="1059">
        <f>'Fuel CO2 Factors'!$D9</f>
        <v>77.400000000000006</v>
      </c>
      <c r="I351" s="1059">
        <f>'Fuel CO2 Factors'!$D9</f>
        <v>77.400000000000006</v>
      </c>
      <c r="J351" s="1059">
        <f>'Fuel CO2 Factors'!$D9</f>
        <v>77.400000000000006</v>
      </c>
      <c r="K351" s="1059">
        <f>'Fuel CO2 Factors'!$D9</f>
        <v>77.400000000000006</v>
      </c>
      <c r="L351" s="1059">
        <f>'Fuel CO2 Factors'!$D9</f>
        <v>77.400000000000006</v>
      </c>
      <c r="M351" s="1059">
        <f>'Fuel CO2 Factors'!$D9</f>
        <v>77.400000000000006</v>
      </c>
      <c r="N351" s="1059">
        <f>'Fuel CO2 Factors'!$D9</f>
        <v>77.400000000000006</v>
      </c>
      <c r="O351" s="1059">
        <f>'Fuel CO2 Factors'!$D9</f>
        <v>77.400000000000006</v>
      </c>
      <c r="P351" s="1059">
        <f>'Fuel CO2 Factors'!$D9</f>
        <v>77.400000000000006</v>
      </c>
      <c r="Q351" s="1059">
        <f>'Fuel CO2 Factors'!$D9</f>
        <v>77.400000000000006</v>
      </c>
      <c r="R351" s="1059">
        <f>'Fuel CO2 Factors'!$D9</f>
        <v>77.400000000000006</v>
      </c>
      <c r="S351" s="1059">
        <f>'Fuel CO2 Factors'!$D9</f>
        <v>77.400000000000006</v>
      </c>
      <c r="T351" s="1059">
        <f>'Fuel CO2 Factors'!$D9</f>
        <v>77.400000000000006</v>
      </c>
      <c r="U351" s="1059">
        <f>'Fuel CO2 Factors'!$D9</f>
        <v>77.400000000000006</v>
      </c>
      <c r="V351" s="1059">
        <f>'Fuel CO2 Factors'!$D9</f>
        <v>77.400000000000006</v>
      </c>
      <c r="W351" s="1059">
        <f>'Fuel CO2 Factors'!$D9</f>
        <v>77.400000000000006</v>
      </c>
      <c r="X351" s="1059">
        <f>'Fuel CO2 Factors'!$D9</f>
        <v>77.400000000000006</v>
      </c>
      <c r="Y351" s="1059">
        <f>'Fuel CO2 Factors'!$D9</f>
        <v>77.400000000000006</v>
      </c>
      <c r="Z351" s="1059">
        <f>'Fuel CO2 Factors'!$D9</f>
        <v>77.400000000000006</v>
      </c>
      <c r="AA351" s="1059">
        <f>'Fuel CO2 Factors'!$D9</f>
        <v>77.400000000000006</v>
      </c>
      <c r="AB351" s="1059">
        <f>'Fuel CO2 Factors'!$D9</f>
        <v>77.400000000000006</v>
      </c>
      <c r="AC351" s="1059">
        <f>'Fuel CO2 Factors'!$D9</f>
        <v>77.400000000000006</v>
      </c>
      <c r="AD351" s="1059">
        <f>'Fuel CO2 Factors'!$D9</f>
        <v>77.400000000000006</v>
      </c>
      <c r="AE351" s="1059">
        <f>'Fuel CO2 Factors'!$D9</f>
        <v>77.400000000000006</v>
      </c>
      <c r="AF351" s="1059">
        <f>'Fuel CO2 Factors'!$D9</f>
        <v>77.400000000000006</v>
      </c>
      <c r="AG351" s="1059">
        <f>'Fuel CO2 Factors'!$D9</f>
        <v>77.400000000000006</v>
      </c>
      <c r="AH351" s="1059">
        <f>'Fuel CO2 Factors'!$D9</f>
        <v>77.400000000000006</v>
      </c>
      <c r="AI351" s="1059">
        <f>'Fuel CO2 Factors'!$D9</f>
        <v>77.400000000000006</v>
      </c>
      <c r="AJ351" s="1059">
        <f>'Fuel CO2 Factors'!$D9</f>
        <v>77.400000000000006</v>
      </c>
      <c r="AK351" s="1059">
        <f>'Fuel CO2 Factors'!$D9</f>
        <v>77.400000000000006</v>
      </c>
      <c r="AL351" s="1059">
        <f>'Fuel CO2 Factors'!$D9</f>
        <v>77.400000000000006</v>
      </c>
      <c r="AM351" s="1059">
        <f>'Fuel CO2 Factors'!$D9</f>
        <v>77.400000000000006</v>
      </c>
      <c r="AN351" s="1059">
        <f>'Fuel CO2 Factors'!$D9</f>
        <v>77.400000000000006</v>
      </c>
      <c r="AO351" s="1059">
        <f>'Fuel CO2 Factors'!$D9</f>
        <v>77.400000000000006</v>
      </c>
      <c r="AP351" s="1059">
        <f>'Fuel CO2 Factors'!$D9</f>
        <v>77.400000000000006</v>
      </c>
      <c r="AQ351" s="1059">
        <f>'Fuel CO2 Factors'!$D9</f>
        <v>77.400000000000006</v>
      </c>
      <c r="AR351" s="1059">
        <f>'Fuel CO2 Factors'!$D9</f>
        <v>77.400000000000006</v>
      </c>
      <c r="AS351" s="1059">
        <f>'Fuel CO2 Factors'!$D9</f>
        <v>77.400000000000006</v>
      </c>
      <c r="AT351" s="1059">
        <f>'Fuel CO2 Factors'!$D9</f>
        <v>77.400000000000006</v>
      </c>
      <c r="AU351" s="1059">
        <f>'Fuel CO2 Factors'!$D9</f>
        <v>77.400000000000006</v>
      </c>
      <c r="AV351" s="1059">
        <f>'Fuel CO2 Factors'!$D9</f>
        <v>77.400000000000006</v>
      </c>
      <c r="AW351" s="1059">
        <f>'Fuel CO2 Factors'!$D9</f>
        <v>77.400000000000006</v>
      </c>
      <c r="AX351" s="1059">
        <f>'Fuel CO2 Factors'!$D9</f>
        <v>77.400000000000006</v>
      </c>
      <c r="AY351" s="1059">
        <f>'Fuel CO2 Factors'!$D9</f>
        <v>77.400000000000006</v>
      </c>
      <c r="AZ351" s="1059">
        <f>'Fuel CO2 Factors'!$D9</f>
        <v>77.400000000000006</v>
      </c>
      <c r="BA351" s="1059">
        <f>'Fuel CO2 Factors'!$D9</f>
        <v>77.400000000000006</v>
      </c>
      <c r="BB351" s="1059">
        <f>'Fuel CO2 Factors'!$D9</f>
        <v>77.400000000000006</v>
      </c>
      <c r="BC351" s="1059">
        <f>'Fuel CO2 Factors'!$D9</f>
        <v>77.400000000000006</v>
      </c>
      <c r="BD351" s="1059">
        <f>'Fuel CO2 Factors'!$D9</f>
        <v>77.400000000000006</v>
      </c>
      <c r="BE351" s="1059">
        <f>'Fuel CO2 Factors'!$D9</f>
        <v>77.400000000000006</v>
      </c>
      <c r="BF351" s="1059">
        <f>'Fuel CO2 Factors'!$D9</f>
        <v>77.400000000000006</v>
      </c>
      <c r="BG351" s="1059">
        <f>'Fuel CO2 Factors'!$D9</f>
        <v>77.400000000000006</v>
      </c>
      <c r="BH351" s="1059">
        <f>'Fuel CO2 Factors'!$D9</f>
        <v>77.400000000000006</v>
      </c>
      <c r="BI351" s="1059">
        <f>'Fuel CO2 Factors'!$D9</f>
        <v>77.400000000000006</v>
      </c>
      <c r="BJ351" s="1059">
        <f>'Fuel CO2 Factors'!$D9</f>
        <v>77.400000000000006</v>
      </c>
      <c r="BK351" s="1059">
        <f>'Fuel CO2 Factors'!$D9</f>
        <v>77.400000000000006</v>
      </c>
      <c r="BL351" s="1059">
        <f>'Fuel CO2 Factors'!$D9</f>
        <v>77.400000000000006</v>
      </c>
      <c r="BM351" s="1059">
        <f>'Fuel CO2 Factors'!$D9</f>
        <v>77.400000000000006</v>
      </c>
      <c r="BN351" s="1059">
        <f>'Fuel CO2 Factors'!$D9</f>
        <v>77.400000000000006</v>
      </c>
      <c r="BO351" s="1059">
        <f>'Fuel CO2 Factors'!$D9</f>
        <v>77.400000000000006</v>
      </c>
    </row>
    <row r="352" spans="2:67" ht="12.75" customHeight="1">
      <c r="B352" s="772">
        <f t="shared" si="183"/>
        <v>189</v>
      </c>
      <c r="C352" s="707"/>
      <c r="D352" s="708" t="s">
        <v>1120</v>
      </c>
      <c r="E352" s="702" t="s">
        <v>117</v>
      </c>
      <c r="F352" s="709"/>
      <c r="G352" s="1059">
        <f>'Fuel CO2 Factors'!$D10</f>
        <v>74.099999999999994</v>
      </c>
      <c r="H352" s="1059">
        <f>'Fuel CO2 Factors'!$D10</f>
        <v>74.099999999999994</v>
      </c>
      <c r="I352" s="1059">
        <f>'Fuel CO2 Factors'!$D10</f>
        <v>74.099999999999994</v>
      </c>
      <c r="J352" s="1059">
        <f>'Fuel CO2 Factors'!$D10</f>
        <v>74.099999999999994</v>
      </c>
      <c r="K352" s="1059">
        <f>'Fuel CO2 Factors'!$D10</f>
        <v>74.099999999999994</v>
      </c>
      <c r="L352" s="1059">
        <f>'Fuel CO2 Factors'!$D10</f>
        <v>74.099999999999994</v>
      </c>
      <c r="M352" s="1059">
        <f>'Fuel CO2 Factors'!$D10</f>
        <v>74.099999999999994</v>
      </c>
      <c r="N352" s="1059">
        <f>'Fuel CO2 Factors'!$D10</f>
        <v>74.099999999999994</v>
      </c>
      <c r="O352" s="1059">
        <f>'Fuel CO2 Factors'!$D10</f>
        <v>74.099999999999994</v>
      </c>
      <c r="P352" s="1059">
        <f>'Fuel CO2 Factors'!$D10</f>
        <v>74.099999999999994</v>
      </c>
      <c r="Q352" s="1059">
        <f>'Fuel CO2 Factors'!$D10</f>
        <v>74.099999999999994</v>
      </c>
      <c r="R352" s="1059">
        <f>'Fuel CO2 Factors'!$D10</f>
        <v>74.099999999999994</v>
      </c>
      <c r="S352" s="1059">
        <f>'Fuel CO2 Factors'!$D10</f>
        <v>74.099999999999994</v>
      </c>
      <c r="T352" s="1059">
        <f>'Fuel CO2 Factors'!$D10</f>
        <v>74.099999999999994</v>
      </c>
      <c r="U352" s="1059">
        <f>'Fuel CO2 Factors'!$D10</f>
        <v>74.099999999999994</v>
      </c>
      <c r="V352" s="1059">
        <f>'Fuel CO2 Factors'!$D10</f>
        <v>74.099999999999994</v>
      </c>
      <c r="W352" s="1059">
        <f>'Fuel CO2 Factors'!$D10</f>
        <v>74.099999999999994</v>
      </c>
      <c r="X352" s="1059">
        <f>'Fuel CO2 Factors'!$D10</f>
        <v>74.099999999999994</v>
      </c>
      <c r="Y352" s="1059">
        <f>'Fuel CO2 Factors'!$D10</f>
        <v>74.099999999999994</v>
      </c>
      <c r="Z352" s="1059">
        <f>'Fuel CO2 Factors'!$D10</f>
        <v>74.099999999999994</v>
      </c>
      <c r="AA352" s="1059">
        <f>'Fuel CO2 Factors'!$D10</f>
        <v>74.099999999999994</v>
      </c>
      <c r="AB352" s="1059">
        <f>'Fuel CO2 Factors'!$D10</f>
        <v>74.099999999999994</v>
      </c>
      <c r="AC352" s="1059">
        <f>'Fuel CO2 Factors'!$D10</f>
        <v>74.099999999999994</v>
      </c>
      <c r="AD352" s="1059">
        <f>'Fuel CO2 Factors'!$D10</f>
        <v>74.099999999999994</v>
      </c>
      <c r="AE352" s="1059">
        <f>'Fuel CO2 Factors'!$D10</f>
        <v>74.099999999999994</v>
      </c>
      <c r="AF352" s="1059">
        <f>'Fuel CO2 Factors'!$D10</f>
        <v>74.099999999999994</v>
      </c>
      <c r="AG352" s="1059">
        <f>'Fuel CO2 Factors'!$D10</f>
        <v>74.099999999999994</v>
      </c>
      <c r="AH352" s="1059">
        <f>'Fuel CO2 Factors'!$D10</f>
        <v>74.099999999999994</v>
      </c>
      <c r="AI352" s="1059">
        <f>'Fuel CO2 Factors'!$D10</f>
        <v>74.099999999999994</v>
      </c>
      <c r="AJ352" s="1059">
        <f>'Fuel CO2 Factors'!$D10</f>
        <v>74.099999999999994</v>
      </c>
      <c r="AK352" s="1059">
        <f>'Fuel CO2 Factors'!$D10</f>
        <v>74.099999999999994</v>
      </c>
      <c r="AL352" s="1059">
        <f>'Fuel CO2 Factors'!$D10</f>
        <v>74.099999999999994</v>
      </c>
      <c r="AM352" s="1059">
        <f>'Fuel CO2 Factors'!$D10</f>
        <v>74.099999999999994</v>
      </c>
      <c r="AN352" s="1059">
        <f>'Fuel CO2 Factors'!$D10</f>
        <v>74.099999999999994</v>
      </c>
      <c r="AO352" s="1059">
        <f>'Fuel CO2 Factors'!$D10</f>
        <v>74.099999999999994</v>
      </c>
      <c r="AP352" s="1059">
        <f>'Fuel CO2 Factors'!$D10</f>
        <v>74.099999999999994</v>
      </c>
      <c r="AQ352" s="1059">
        <f>'Fuel CO2 Factors'!$D10</f>
        <v>74.099999999999994</v>
      </c>
      <c r="AR352" s="1059">
        <f>'Fuel CO2 Factors'!$D10</f>
        <v>74.099999999999994</v>
      </c>
      <c r="AS352" s="1059">
        <f>'Fuel CO2 Factors'!$D10</f>
        <v>74.099999999999994</v>
      </c>
      <c r="AT352" s="1059">
        <f>'Fuel CO2 Factors'!$D10</f>
        <v>74.099999999999994</v>
      </c>
      <c r="AU352" s="1059">
        <f>'Fuel CO2 Factors'!$D10</f>
        <v>74.099999999999994</v>
      </c>
      <c r="AV352" s="1059">
        <f>'Fuel CO2 Factors'!$D10</f>
        <v>74.099999999999994</v>
      </c>
      <c r="AW352" s="1059">
        <f>'Fuel CO2 Factors'!$D10</f>
        <v>74.099999999999994</v>
      </c>
      <c r="AX352" s="1059">
        <f>'Fuel CO2 Factors'!$D10</f>
        <v>74.099999999999994</v>
      </c>
      <c r="AY352" s="1059">
        <f>'Fuel CO2 Factors'!$D10</f>
        <v>74.099999999999994</v>
      </c>
      <c r="AZ352" s="1059">
        <f>'Fuel CO2 Factors'!$D10</f>
        <v>74.099999999999994</v>
      </c>
      <c r="BA352" s="1059">
        <f>'Fuel CO2 Factors'!$D10</f>
        <v>74.099999999999994</v>
      </c>
      <c r="BB352" s="1059">
        <f>'Fuel CO2 Factors'!$D10</f>
        <v>74.099999999999994</v>
      </c>
      <c r="BC352" s="1059">
        <f>'Fuel CO2 Factors'!$D10</f>
        <v>74.099999999999994</v>
      </c>
      <c r="BD352" s="1059">
        <f>'Fuel CO2 Factors'!$D10</f>
        <v>74.099999999999994</v>
      </c>
      <c r="BE352" s="1059">
        <f>'Fuel CO2 Factors'!$D10</f>
        <v>74.099999999999994</v>
      </c>
      <c r="BF352" s="1059">
        <f>'Fuel CO2 Factors'!$D10</f>
        <v>74.099999999999994</v>
      </c>
      <c r="BG352" s="1059">
        <f>'Fuel CO2 Factors'!$D10</f>
        <v>74.099999999999994</v>
      </c>
      <c r="BH352" s="1059">
        <f>'Fuel CO2 Factors'!$D10</f>
        <v>74.099999999999994</v>
      </c>
      <c r="BI352" s="1059">
        <f>'Fuel CO2 Factors'!$D10</f>
        <v>74.099999999999994</v>
      </c>
      <c r="BJ352" s="1059">
        <f>'Fuel CO2 Factors'!$D10</f>
        <v>74.099999999999994</v>
      </c>
      <c r="BK352" s="1059">
        <f>'Fuel CO2 Factors'!$D10</f>
        <v>74.099999999999994</v>
      </c>
      <c r="BL352" s="1059">
        <f>'Fuel CO2 Factors'!$D10</f>
        <v>74.099999999999994</v>
      </c>
      <c r="BM352" s="1059">
        <f>'Fuel CO2 Factors'!$D10</f>
        <v>74.099999999999994</v>
      </c>
      <c r="BN352" s="1059">
        <f>'Fuel CO2 Factors'!$D10</f>
        <v>74.099999999999994</v>
      </c>
      <c r="BO352" s="1059">
        <f>'Fuel CO2 Factors'!$D10</f>
        <v>74.099999999999994</v>
      </c>
    </row>
    <row r="353" spans="2:67" ht="12.75" customHeight="1">
      <c r="B353" s="772">
        <f t="shared" si="183"/>
        <v>190</v>
      </c>
      <c r="C353" s="707"/>
      <c r="D353" s="708" t="s">
        <v>1121</v>
      </c>
      <c r="E353" s="702" t="s">
        <v>117</v>
      </c>
      <c r="F353" s="709"/>
      <c r="G353" s="1059">
        <f>'Fuel CO2 Factors'!$D11</f>
        <v>56.1</v>
      </c>
      <c r="H353" s="1059">
        <f>'Fuel CO2 Factors'!$D11</f>
        <v>56.1</v>
      </c>
      <c r="I353" s="1059">
        <f>'Fuel CO2 Factors'!$D11</f>
        <v>56.1</v>
      </c>
      <c r="J353" s="1059">
        <f>'Fuel CO2 Factors'!$D11</f>
        <v>56.1</v>
      </c>
      <c r="K353" s="1059">
        <f>'Fuel CO2 Factors'!$D11</f>
        <v>56.1</v>
      </c>
      <c r="L353" s="1059">
        <f>'Fuel CO2 Factors'!$D11</f>
        <v>56.1</v>
      </c>
      <c r="M353" s="1059">
        <f>'Fuel CO2 Factors'!$D11</f>
        <v>56.1</v>
      </c>
      <c r="N353" s="1059">
        <f>'Fuel CO2 Factors'!$D11</f>
        <v>56.1</v>
      </c>
      <c r="O353" s="1059">
        <f>'Fuel CO2 Factors'!$D11</f>
        <v>56.1</v>
      </c>
      <c r="P353" s="1059">
        <f>'Fuel CO2 Factors'!$D11</f>
        <v>56.1</v>
      </c>
      <c r="Q353" s="1059">
        <f>'Fuel CO2 Factors'!$D11</f>
        <v>56.1</v>
      </c>
      <c r="R353" s="1059">
        <f>'Fuel CO2 Factors'!$D11</f>
        <v>56.1</v>
      </c>
      <c r="S353" s="1059">
        <f>'Fuel CO2 Factors'!$D11</f>
        <v>56.1</v>
      </c>
      <c r="T353" s="1059">
        <f>'Fuel CO2 Factors'!$D11</f>
        <v>56.1</v>
      </c>
      <c r="U353" s="1059">
        <f>'Fuel CO2 Factors'!$D11</f>
        <v>56.1</v>
      </c>
      <c r="V353" s="1059">
        <f>'Fuel CO2 Factors'!$D11</f>
        <v>56.1</v>
      </c>
      <c r="W353" s="1059">
        <f>'Fuel CO2 Factors'!$D11</f>
        <v>56.1</v>
      </c>
      <c r="X353" s="1059">
        <f>'Fuel CO2 Factors'!$D11</f>
        <v>56.1</v>
      </c>
      <c r="Y353" s="1059">
        <f>'Fuel CO2 Factors'!$D11</f>
        <v>56.1</v>
      </c>
      <c r="Z353" s="1059">
        <f>'Fuel CO2 Factors'!$D11</f>
        <v>56.1</v>
      </c>
      <c r="AA353" s="1059">
        <f>'Fuel CO2 Factors'!$D11</f>
        <v>56.1</v>
      </c>
      <c r="AB353" s="1059">
        <f>'Fuel CO2 Factors'!$D11</f>
        <v>56.1</v>
      </c>
      <c r="AC353" s="1059">
        <f>'Fuel CO2 Factors'!$D11</f>
        <v>56.1</v>
      </c>
      <c r="AD353" s="1059">
        <f>'Fuel CO2 Factors'!$D11</f>
        <v>56.1</v>
      </c>
      <c r="AE353" s="1059">
        <f>'Fuel CO2 Factors'!$D11</f>
        <v>56.1</v>
      </c>
      <c r="AF353" s="1059">
        <f>'Fuel CO2 Factors'!$D11</f>
        <v>56.1</v>
      </c>
      <c r="AG353" s="1059">
        <f>'Fuel CO2 Factors'!$D11</f>
        <v>56.1</v>
      </c>
      <c r="AH353" s="1059">
        <f>'Fuel CO2 Factors'!$D11</f>
        <v>56.1</v>
      </c>
      <c r="AI353" s="1059">
        <f>'Fuel CO2 Factors'!$D11</f>
        <v>56.1</v>
      </c>
      <c r="AJ353" s="1059">
        <f>'Fuel CO2 Factors'!$D11</f>
        <v>56.1</v>
      </c>
      <c r="AK353" s="1059">
        <f>'Fuel CO2 Factors'!$D11</f>
        <v>56.1</v>
      </c>
      <c r="AL353" s="1059">
        <f>'Fuel CO2 Factors'!$D11</f>
        <v>56.1</v>
      </c>
      <c r="AM353" s="1059">
        <f>'Fuel CO2 Factors'!$D11</f>
        <v>56.1</v>
      </c>
      <c r="AN353" s="1059">
        <f>'Fuel CO2 Factors'!$D11</f>
        <v>56.1</v>
      </c>
      <c r="AO353" s="1059">
        <f>'Fuel CO2 Factors'!$D11</f>
        <v>56.1</v>
      </c>
      <c r="AP353" s="1059">
        <f>'Fuel CO2 Factors'!$D11</f>
        <v>56.1</v>
      </c>
      <c r="AQ353" s="1059">
        <f>'Fuel CO2 Factors'!$D11</f>
        <v>56.1</v>
      </c>
      <c r="AR353" s="1059">
        <f>'Fuel CO2 Factors'!$D11</f>
        <v>56.1</v>
      </c>
      <c r="AS353" s="1059">
        <f>'Fuel CO2 Factors'!$D11</f>
        <v>56.1</v>
      </c>
      <c r="AT353" s="1059">
        <f>'Fuel CO2 Factors'!$D11</f>
        <v>56.1</v>
      </c>
      <c r="AU353" s="1059">
        <f>'Fuel CO2 Factors'!$D11</f>
        <v>56.1</v>
      </c>
      <c r="AV353" s="1059">
        <f>'Fuel CO2 Factors'!$D11</f>
        <v>56.1</v>
      </c>
      <c r="AW353" s="1059">
        <f>'Fuel CO2 Factors'!$D11</f>
        <v>56.1</v>
      </c>
      <c r="AX353" s="1059">
        <f>'Fuel CO2 Factors'!$D11</f>
        <v>56.1</v>
      </c>
      <c r="AY353" s="1059">
        <f>'Fuel CO2 Factors'!$D11</f>
        <v>56.1</v>
      </c>
      <c r="AZ353" s="1059">
        <f>'Fuel CO2 Factors'!$D11</f>
        <v>56.1</v>
      </c>
      <c r="BA353" s="1059">
        <f>'Fuel CO2 Factors'!$D11</f>
        <v>56.1</v>
      </c>
      <c r="BB353" s="1059">
        <f>'Fuel CO2 Factors'!$D11</f>
        <v>56.1</v>
      </c>
      <c r="BC353" s="1059">
        <f>'Fuel CO2 Factors'!$D11</f>
        <v>56.1</v>
      </c>
      <c r="BD353" s="1059">
        <f>'Fuel CO2 Factors'!$D11</f>
        <v>56.1</v>
      </c>
      <c r="BE353" s="1059">
        <f>'Fuel CO2 Factors'!$D11</f>
        <v>56.1</v>
      </c>
      <c r="BF353" s="1059">
        <f>'Fuel CO2 Factors'!$D11</f>
        <v>56.1</v>
      </c>
      <c r="BG353" s="1059">
        <f>'Fuel CO2 Factors'!$D11</f>
        <v>56.1</v>
      </c>
      <c r="BH353" s="1059">
        <f>'Fuel CO2 Factors'!$D11</f>
        <v>56.1</v>
      </c>
      <c r="BI353" s="1059">
        <f>'Fuel CO2 Factors'!$D11</f>
        <v>56.1</v>
      </c>
      <c r="BJ353" s="1059">
        <f>'Fuel CO2 Factors'!$D11</f>
        <v>56.1</v>
      </c>
      <c r="BK353" s="1059">
        <f>'Fuel CO2 Factors'!$D11</f>
        <v>56.1</v>
      </c>
      <c r="BL353" s="1059">
        <f>'Fuel CO2 Factors'!$D11</f>
        <v>56.1</v>
      </c>
      <c r="BM353" s="1059">
        <f>'Fuel CO2 Factors'!$D11</f>
        <v>56.1</v>
      </c>
      <c r="BN353" s="1059">
        <f>'Fuel CO2 Factors'!$D11</f>
        <v>56.1</v>
      </c>
      <c r="BO353" s="1059">
        <f>'Fuel CO2 Factors'!$D11</f>
        <v>56.1</v>
      </c>
    </row>
    <row r="354" spans="2:67" ht="12.75" customHeight="1">
      <c r="B354" s="772">
        <f t="shared" si="183"/>
        <v>191</v>
      </c>
      <c r="C354" s="707"/>
      <c r="D354" s="708" t="s">
        <v>1122</v>
      </c>
      <c r="E354" s="702" t="s">
        <v>117</v>
      </c>
      <c r="F354" s="709"/>
      <c r="G354" s="1059">
        <f>'Fuel CO2 Factors'!$D12</f>
        <v>107</v>
      </c>
      <c r="H354" s="1059">
        <f>'Fuel CO2 Factors'!$D12</f>
        <v>107</v>
      </c>
      <c r="I354" s="1059">
        <f>'Fuel CO2 Factors'!$D12</f>
        <v>107</v>
      </c>
      <c r="J354" s="1059">
        <f>'Fuel CO2 Factors'!$D12</f>
        <v>107</v>
      </c>
      <c r="K354" s="1059">
        <f>'Fuel CO2 Factors'!$D12</f>
        <v>107</v>
      </c>
      <c r="L354" s="1059">
        <f>'Fuel CO2 Factors'!$D12</f>
        <v>107</v>
      </c>
      <c r="M354" s="1059">
        <f>'Fuel CO2 Factors'!$D12</f>
        <v>107</v>
      </c>
      <c r="N354" s="1059">
        <f>'Fuel CO2 Factors'!$D12</f>
        <v>107</v>
      </c>
      <c r="O354" s="1059">
        <f>'Fuel CO2 Factors'!$D12</f>
        <v>107</v>
      </c>
      <c r="P354" s="1059">
        <f>'Fuel CO2 Factors'!$D12</f>
        <v>107</v>
      </c>
      <c r="Q354" s="1059">
        <f>'Fuel CO2 Factors'!$D12</f>
        <v>107</v>
      </c>
      <c r="R354" s="1059">
        <f>'Fuel CO2 Factors'!$D12</f>
        <v>107</v>
      </c>
      <c r="S354" s="1059">
        <f>'Fuel CO2 Factors'!$D12</f>
        <v>107</v>
      </c>
      <c r="T354" s="1059">
        <f>'Fuel CO2 Factors'!$D12</f>
        <v>107</v>
      </c>
      <c r="U354" s="1059">
        <f>'Fuel CO2 Factors'!$D12</f>
        <v>107</v>
      </c>
      <c r="V354" s="1059">
        <f>'Fuel CO2 Factors'!$D12</f>
        <v>107</v>
      </c>
      <c r="W354" s="1059">
        <f>'Fuel CO2 Factors'!$D12</f>
        <v>107</v>
      </c>
      <c r="X354" s="1059">
        <f>'Fuel CO2 Factors'!$D12</f>
        <v>107</v>
      </c>
      <c r="Y354" s="1059">
        <f>'Fuel CO2 Factors'!$D12</f>
        <v>107</v>
      </c>
      <c r="Z354" s="1059">
        <f>'Fuel CO2 Factors'!$D12</f>
        <v>107</v>
      </c>
      <c r="AA354" s="1059">
        <f>'Fuel CO2 Factors'!$D12</f>
        <v>107</v>
      </c>
      <c r="AB354" s="1059">
        <f>'Fuel CO2 Factors'!$D12</f>
        <v>107</v>
      </c>
      <c r="AC354" s="1059">
        <f>'Fuel CO2 Factors'!$D12</f>
        <v>107</v>
      </c>
      <c r="AD354" s="1059">
        <f>'Fuel CO2 Factors'!$D12</f>
        <v>107</v>
      </c>
      <c r="AE354" s="1059">
        <f>'Fuel CO2 Factors'!$D12</f>
        <v>107</v>
      </c>
      <c r="AF354" s="1059">
        <f>'Fuel CO2 Factors'!$D12</f>
        <v>107</v>
      </c>
      <c r="AG354" s="1059">
        <f>'Fuel CO2 Factors'!$D12</f>
        <v>107</v>
      </c>
      <c r="AH354" s="1059">
        <f>'Fuel CO2 Factors'!$D12</f>
        <v>107</v>
      </c>
      <c r="AI354" s="1059">
        <f>'Fuel CO2 Factors'!$D12</f>
        <v>107</v>
      </c>
      <c r="AJ354" s="1059">
        <f>'Fuel CO2 Factors'!$D12</f>
        <v>107</v>
      </c>
      <c r="AK354" s="1059">
        <f>'Fuel CO2 Factors'!$D12</f>
        <v>107</v>
      </c>
      <c r="AL354" s="1059">
        <f>'Fuel CO2 Factors'!$D12</f>
        <v>107</v>
      </c>
      <c r="AM354" s="1059">
        <f>'Fuel CO2 Factors'!$D12</f>
        <v>107</v>
      </c>
      <c r="AN354" s="1059">
        <f>'Fuel CO2 Factors'!$D12</f>
        <v>107</v>
      </c>
      <c r="AO354" s="1059">
        <f>'Fuel CO2 Factors'!$D12</f>
        <v>107</v>
      </c>
      <c r="AP354" s="1059">
        <f>'Fuel CO2 Factors'!$D12</f>
        <v>107</v>
      </c>
      <c r="AQ354" s="1059">
        <f>'Fuel CO2 Factors'!$D12</f>
        <v>107</v>
      </c>
      <c r="AR354" s="1059">
        <f>'Fuel CO2 Factors'!$D12</f>
        <v>107</v>
      </c>
      <c r="AS354" s="1059">
        <f>'Fuel CO2 Factors'!$D12</f>
        <v>107</v>
      </c>
      <c r="AT354" s="1059">
        <f>'Fuel CO2 Factors'!$D12</f>
        <v>107</v>
      </c>
      <c r="AU354" s="1059">
        <f>'Fuel CO2 Factors'!$D12</f>
        <v>107</v>
      </c>
      <c r="AV354" s="1059">
        <f>'Fuel CO2 Factors'!$D12</f>
        <v>107</v>
      </c>
      <c r="AW354" s="1059">
        <f>'Fuel CO2 Factors'!$D12</f>
        <v>107</v>
      </c>
      <c r="AX354" s="1059">
        <f>'Fuel CO2 Factors'!$D12</f>
        <v>107</v>
      </c>
      <c r="AY354" s="1059">
        <f>'Fuel CO2 Factors'!$D12</f>
        <v>107</v>
      </c>
      <c r="AZ354" s="1059">
        <f>'Fuel CO2 Factors'!$D12</f>
        <v>107</v>
      </c>
      <c r="BA354" s="1059">
        <f>'Fuel CO2 Factors'!$D12</f>
        <v>107</v>
      </c>
      <c r="BB354" s="1059">
        <f>'Fuel CO2 Factors'!$D12</f>
        <v>107</v>
      </c>
      <c r="BC354" s="1059">
        <f>'Fuel CO2 Factors'!$D12</f>
        <v>107</v>
      </c>
      <c r="BD354" s="1059">
        <f>'Fuel CO2 Factors'!$D12</f>
        <v>107</v>
      </c>
      <c r="BE354" s="1059">
        <f>'Fuel CO2 Factors'!$D12</f>
        <v>107</v>
      </c>
      <c r="BF354" s="1059">
        <f>'Fuel CO2 Factors'!$D12</f>
        <v>107</v>
      </c>
      <c r="BG354" s="1059">
        <f>'Fuel CO2 Factors'!$D12</f>
        <v>107</v>
      </c>
      <c r="BH354" s="1059">
        <f>'Fuel CO2 Factors'!$D12</f>
        <v>107</v>
      </c>
      <c r="BI354" s="1059">
        <f>'Fuel CO2 Factors'!$D12</f>
        <v>107</v>
      </c>
      <c r="BJ354" s="1059">
        <f>'Fuel CO2 Factors'!$D12</f>
        <v>107</v>
      </c>
      <c r="BK354" s="1059">
        <f>'Fuel CO2 Factors'!$D12</f>
        <v>107</v>
      </c>
      <c r="BL354" s="1059">
        <f>'Fuel CO2 Factors'!$D12</f>
        <v>107</v>
      </c>
      <c r="BM354" s="1059">
        <f>'Fuel CO2 Factors'!$D12</f>
        <v>107</v>
      </c>
      <c r="BN354" s="1059">
        <f>'Fuel CO2 Factors'!$D12</f>
        <v>107</v>
      </c>
      <c r="BO354" s="1059">
        <f>'Fuel CO2 Factors'!$D12</f>
        <v>107</v>
      </c>
    </row>
    <row r="355" spans="2:67" ht="12.75" customHeight="1">
      <c r="B355" s="772">
        <f t="shared" si="183"/>
        <v>192</v>
      </c>
      <c r="C355" s="707"/>
      <c r="D355" s="708" t="s">
        <v>1052</v>
      </c>
      <c r="E355" s="702" t="s">
        <v>117</v>
      </c>
      <c r="F355" s="709"/>
      <c r="G355" s="1059">
        <f>'Fuel CO2 Factors'!$D13</f>
        <v>101</v>
      </c>
      <c r="H355" s="1059">
        <f>'Fuel CO2 Factors'!$D13</f>
        <v>101</v>
      </c>
      <c r="I355" s="1059">
        <f>'Fuel CO2 Factors'!$D13</f>
        <v>101</v>
      </c>
      <c r="J355" s="1059">
        <f>'Fuel CO2 Factors'!$D13</f>
        <v>101</v>
      </c>
      <c r="K355" s="1059">
        <f>'Fuel CO2 Factors'!$D13</f>
        <v>101</v>
      </c>
      <c r="L355" s="1059">
        <f>'Fuel CO2 Factors'!$D13</f>
        <v>101</v>
      </c>
      <c r="M355" s="1059">
        <f>'Fuel CO2 Factors'!$D13</f>
        <v>101</v>
      </c>
      <c r="N355" s="1059">
        <f>'Fuel CO2 Factors'!$D13</f>
        <v>101</v>
      </c>
      <c r="O355" s="1059">
        <f>'Fuel CO2 Factors'!$D13</f>
        <v>101</v>
      </c>
      <c r="P355" s="1059">
        <f>'Fuel CO2 Factors'!$D13</f>
        <v>101</v>
      </c>
      <c r="Q355" s="1059">
        <f>'Fuel CO2 Factors'!$D13</f>
        <v>101</v>
      </c>
      <c r="R355" s="1059">
        <f>'Fuel CO2 Factors'!$D13</f>
        <v>101</v>
      </c>
      <c r="S355" s="1059">
        <f>'Fuel CO2 Factors'!$D13</f>
        <v>101</v>
      </c>
      <c r="T355" s="1059">
        <f>'Fuel CO2 Factors'!$D13</f>
        <v>101</v>
      </c>
      <c r="U355" s="1059">
        <f>'Fuel CO2 Factors'!$D13</f>
        <v>101</v>
      </c>
      <c r="V355" s="1059">
        <f>'Fuel CO2 Factors'!$D13</f>
        <v>101</v>
      </c>
      <c r="W355" s="1059">
        <f>'Fuel CO2 Factors'!$D13</f>
        <v>101</v>
      </c>
      <c r="X355" s="1059">
        <f>'Fuel CO2 Factors'!$D13</f>
        <v>101</v>
      </c>
      <c r="Y355" s="1059">
        <f>'Fuel CO2 Factors'!$D13</f>
        <v>101</v>
      </c>
      <c r="Z355" s="1059">
        <f>'Fuel CO2 Factors'!$D13</f>
        <v>101</v>
      </c>
      <c r="AA355" s="1059">
        <f>'Fuel CO2 Factors'!$D13</f>
        <v>101</v>
      </c>
      <c r="AB355" s="1059">
        <f>'Fuel CO2 Factors'!$D13</f>
        <v>101</v>
      </c>
      <c r="AC355" s="1059">
        <f>'Fuel CO2 Factors'!$D13</f>
        <v>101</v>
      </c>
      <c r="AD355" s="1059">
        <f>'Fuel CO2 Factors'!$D13</f>
        <v>101</v>
      </c>
      <c r="AE355" s="1059">
        <f>'Fuel CO2 Factors'!$D13</f>
        <v>101</v>
      </c>
      <c r="AF355" s="1059">
        <f>'Fuel CO2 Factors'!$D13</f>
        <v>101</v>
      </c>
      <c r="AG355" s="1059">
        <f>'Fuel CO2 Factors'!$D13</f>
        <v>101</v>
      </c>
      <c r="AH355" s="1059">
        <f>'Fuel CO2 Factors'!$D13</f>
        <v>101</v>
      </c>
      <c r="AI355" s="1059">
        <f>'Fuel CO2 Factors'!$D13</f>
        <v>101</v>
      </c>
      <c r="AJ355" s="1059">
        <f>'Fuel CO2 Factors'!$D13</f>
        <v>101</v>
      </c>
      <c r="AK355" s="1059">
        <f>'Fuel CO2 Factors'!$D13</f>
        <v>101</v>
      </c>
      <c r="AL355" s="1059">
        <f>'Fuel CO2 Factors'!$D13</f>
        <v>101</v>
      </c>
      <c r="AM355" s="1059">
        <f>'Fuel CO2 Factors'!$D13</f>
        <v>101</v>
      </c>
      <c r="AN355" s="1059">
        <f>'Fuel CO2 Factors'!$D13</f>
        <v>101</v>
      </c>
      <c r="AO355" s="1059">
        <f>'Fuel CO2 Factors'!$D13</f>
        <v>101</v>
      </c>
      <c r="AP355" s="1059">
        <f>'Fuel CO2 Factors'!$D13</f>
        <v>101</v>
      </c>
      <c r="AQ355" s="1059">
        <f>'Fuel CO2 Factors'!$D13</f>
        <v>101</v>
      </c>
      <c r="AR355" s="1059">
        <f>'Fuel CO2 Factors'!$D13</f>
        <v>101</v>
      </c>
      <c r="AS355" s="1059">
        <f>'Fuel CO2 Factors'!$D13</f>
        <v>101</v>
      </c>
      <c r="AT355" s="1059">
        <f>'Fuel CO2 Factors'!$D13</f>
        <v>101</v>
      </c>
      <c r="AU355" s="1059">
        <f>'Fuel CO2 Factors'!$D13</f>
        <v>101</v>
      </c>
      <c r="AV355" s="1059">
        <f>'Fuel CO2 Factors'!$D13</f>
        <v>101</v>
      </c>
      <c r="AW355" s="1059">
        <f>'Fuel CO2 Factors'!$D13</f>
        <v>101</v>
      </c>
      <c r="AX355" s="1059">
        <f>'Fuel CO2 Factors'!$D13</f>
        <v>101</v>
      </c>
      <c r="AY355" s="1059">
        <f>'Fuel CO2 Factors'!$D13</f>
        <v>101</v>
      </c>
      <c r="AZ355" s="1059">
        <f>'Fuel CO2 Factors'!$D13</f>
        <v>101</v>
      </c>
      <c r="BA355" s="1059">
        <f>'Fuel CO2 Factors'!$D13</f>
        <v>101</v>
      </c>
      <c r="BB355" s="1059">
        <f>'Fuel CO2 Factors'!$D13</f>
        <v>101</v>
      </c>
      <c r="BC355" s="1059">
        <f>'Fuel CO2 Factors'!$D13</f>
        <v>101</v>
      </c>
      <c r="BD355" s="1059">
        <f>'Fuel CO2 Factors'!$D13</f>
        <v>101</v>
      </c>
      <c r="BE355" s="1059">
        <f>'Fuel CO2 Factors'!$D13</f>
        <v>101</v>
      </c>
      <c r="BF355" s="1059">
        <f>'Fuel CO2 Factors'!$D13</f>
        <v>101</v>
      </c>
      <c r="BG355" s="1059">
        <f>'Fuel CO2 Factors'!$D13</f>
        <v>101</v>
      </c>
      <c r="BH355" s="1059">
        <f>'Fuel CO2 Factors'!$D13</f>
        <v>101</v>
      </c>
      <c r="BI355" s="1059">
        <f>'Fuel CO2 Factors'!$D13</f>
        <v>101</v>
      </c>
      <c r="BJ355" s="1059">
        <f>'Fuel CO2 Factors'!$D13</f>
        <v>101</v>
      </c>
      <c r="BK355" s="1059">
        <f>'Fuel CO2 Factors'!$D13</f>
        <v>101</v>
      </c>
      <c r="BL355" s="1059">
        <f>'Fuel CO2 Factors'!$D13</f>
        <v>101</v>
      </c>
      <c r="BM355" s="1059">
        <f>'Fuel CO2 Factors'!$D13</f>
        <v>101</v>
      </c>
      <c r="BN355" s="1059">
        <f>'Fuel CO2 Factors'!$D13</f>
        <v>101</v>
      </c>
      <c r="BO355" s="1059">
        <f>'Fuel CO2 Factors'!$D13</f>
        <v>101</v>
      </c>
    </row>
    <row r="356" spans="2:67" ht="12.75" customHeight="1">
      <c r="B356" s="728" t="s">
        <v>622</v>
      </c>
      <c r="C356" s="707"/>
      <c r="D356" s="708" t="s">
        <v>32</v>
      </c>
      <c r="E356" s="702" t="s">
        <v>945</v>
      </c>
      <c r="F356" s="703"/>
      <c r="G356" s="1059">
        <f>'Fuel CO2 Factors'!$D14</f>
        <v>69.3</v>
      </c>
      <c r="H356" s="1059">
        <f>'Fuel CO2 Factors'!$D14</f>
        <v>69.3</v>
      </c>
      <c r="I356" s="1059">
        <f>'Fuel CO2 Factors'!$D14</f>
        <v>69.3</v>
      </c>
      <c r="J356" s="1059">
        <f>'Fuel CO2 Factors'!$D14</f>
        <v>69.3</v>
      </c>
      <c r="K356" s="1059">
        <f>'Fuel CO2 Factors'!$D14</f>
        <v>69.3</v>
      </c>
      <c r="L356" s="1059">
        <f>'Fuel CO2 Factors'!$D14</f>
        <v>69.3</v>
      </c>
      <c r="M356" s="1059">
        <f>'Fuel CO2 Factors'!$D14</f>
        <v>69.3</v>
      </c>
      <c r="N356" s="1059">
        <f>'Fuel CO2 Factors'!$D14</f>
        <v>69.3</v>
      </c>
      <c r="O356" s="1059">
        <f>'Fuel CO2 Factors'!$D14</f>
        <v>69.3</v>
      </c>
      <c r="P356" s="1059">
        <f>'Fuel CO2 Factors'!$D14</f>
        <v>69.3</v>
      </c>
      <c r="Q356" s="1059">
        <f>'Fuel CO2 Factors'!$D14</f>
        <v>69.3</v>
      </c>
      <c r="R356" s="1059">
        <f>'Fuel CO2 Factors'!$D14</f>
        <v>69.3</v>
      </c>
      <c r="S356" s="1059">
        <f>'Fuel CO2 Factors'!$D14</f>
        <v>69.3</v>
      </c>
      <c r="T356" s="1059">
        <f>'Fuel CO2 Factors'!$D14</f>
        <v>69.3</v>
      </c>
      <c r="U356" s="1059">
        <f>'Fuel CO2 Factors'!$D14</f>
        <v>69.3</v>
      </c>
      <c r="V356" s="1059">
        <f>'Fuel CO2 Factors'!$D14</f>
        <v>69.3</v>
      </c>
      <c r="W356" s="1059">
        <f>'Fuel CO2 Factors'!$D14</f>
        <v>69.3</v>
      </c>
      <c r="X356" s="1059">
        <f>'Fuel CO2 Factors'!$D14</f>
        <v>69.3</v>
      </c>
      <c r="Y356" s="1059">
        <f>'Fuel CO2 Factors'!$D14</f>
        <v>69.3</v>
      </c>
      <c r="Z356" s="1059">
        <f>'Fuel CO2 Factors'!$D14</f>
        <v>69.3</v>
      </c>
      <c r="AA356" s="1059">
        <f>'Fuel CO2 Factors'!$D14</f>
        <v>69.3</v>
      </c>
      <c r="AB356" s="1059">
        <f>'Fuel CO2 Factors'!$D14</f>
        <v>69.3</v>
      </c>
      <c r="AC356" s="1059">
        <f>'Fuel CO2 Factors'!$D14</f>
        <v>69.3</v>
      </c>
      <c r="AD356" s="1059">
        <f>'Fuel CO2 Factors'!$D14</f>
        <v>69.3</v>
      </c>
      <c r="AE356" s="1059">
        <f>'Fuel CO2 Factors'!$D14</f>
        <v>69.3</v>
      </c>
      <c r="AF356" s="1059">
        <f>'Fuel CO2 Factors'!$D14</f>
        <v>69.3</v>
      </c>
      <c r="AG356" s="1059">
        <f>'Fuel CO2 Factors'!$D14</f>
        <v>69.3</v>
      </c>
      <c r="AH356" s="1059">
        <f>'Fuel CO2 Factors'!$D14</f>
        <v>69.3</v>
      </c>
      <c r="AI356" s="1059">
        <f>'Fuel CO2 Factors'!$D14</f>
        <v>69.3</v>
      </c>
      <c r="AJ356" s="1059">
        <f>'Fuel CO2 Factors'!$D14</f>
        <v>69.3</v>
      </c>
      <c r="AK356" s="1059">
        <f>'Fuel CO2 Factors'!$D14</f>
        <v>69.3</v>
      </c>
      <c r="AL356" s="1059">
        <f>'Fuel CO2 Factors'!$D14</f>
        <v>69.3</v>
      </c>
      <c r="AM356" s="1059">
        <f>'Fuel CO2 Factors'!$D14</f>
        <v>69.3</v>
      </c>
      <c r="AN356" s="1059">
        <f>'Fuel CO2 Factors'!$D14</f>
        <v>69.3</v>
      </c>
      <c r="AO356" s="1059">
        <f>'Fuel CO2 Factors'!$D14</f>
        <v>69.3</v>
      </c>
      <c r="AP356" s="1059">
        <f>'Fuel CO2 Factors'!$D14</f>
        <v>69.3</v>
      </c>
      <c r="AQ356" s="1059">
        <f>'Fuel CO2 Factors'!$D14</f>
        <v>69.3</v>
      </c>
      <c r="AR356" s="1059">
        <f>'Fuel CO2 Factors'!$D14</f>
        <v>69.3</v>
      </c>
      <c r="AS356" s="1059">
        <f>'Fuel CO2 Factors'!$D14</f>
        <v>69.3</v>
      </c>
      <c r="AT356" s="1059">
        <f>'Fuel CO2 Factors'!$D14</f>
        <v>69.3</v>
      </c>
      <c r="AU356" s="1059">
        <f>'Fuel CO2 Factors'!$D14</f>
        <v>69.3</v>
      </c>
      <c r="AV356" s="1059">
        <f>'Fuel CO2 Factors'!$D14</f>
        <v>69.3</v>
      </c>
      <c r="AW356" s="1059">
        <f>'Fuel CO2 Factors'!$D14</f>
        <v>69.3</v>
      </c>
      <c r="AX356" s="1059">
        <f>'Fuel CO2 Factors'!$D14</f>
        <v>69.3</v>
      </c>
      <c r="AY356" s="1059">
        <f>'Fuel CO2 Factors'!$D14</f>
        <v>69.3</v>
      </c>
      <c r="AZ356" s="1059">
        <f>'Fuel CO2 Factors'!$D14</f>
        <v>69.3</v>
      </c>
      <c r="BA356" s="1059">
        <f>'Fuel CO2 Factors'!$D14</f>
        <v>69.3</v>
      </c>
      <c r="BB356" s="1059">
        <f>'Fuel CO2 Factors'!$D14</f>
        <v>69.3</v>
      </c>
      <c r="BC356" s="1059">
        <f>'Fuel CO2 Factors'!$D14</f>
        <v>69.3</v>
      </c>
      <c r="BD356" s="1059">
        <f>'Fuel CO2 Factors'!$D14</f>
        <v>69.3</v>
      </c>
      <c r="BE356" s="1059">
        <f>'Fuel CO2 Factors'!$D14</f>
        <v>69.3</v>
      </c>
      <c r="BF356" s="1059">
        <f>'Fuel CO2 Factors'!$D14</f>
        <v>69.3</v>
      </c>
      <c r="BG356" s="1059">
        <f>'Fuel CO2 Factors'!$D14</f>
        <v>69.3</v>
      </c>
      <c r="BH356" s="1059">
        <f>'Fuel CO2 Factors'!$D14</f>
        <v>69.3</v>
      </c>
      <c r="BI356" s="1059">
        <f>'Fuel CO2 Factors'!$D14</f>
        <v>69.3</v>
      </c>
      <c r="BJ356" s="1059">
        <f>'Fuel CO2 Factors'!$D14</f>
        <v>69.3</v>
      </c>
      <c r="BK356" s="1059">
        <f>'Fuel CO2 Factors'!$D14</f>
        <v>69.3</v>
      </c>
      <c r="BL356" s="1059">
        <f>'Fuel CO2 Factors'!$D14</f>
        <v>69.3</v>
      </c>
      <c r="BM356" s="1059">
        <f>'Fuel CO2 Factors'!$D14</f>
        <v>69.3</v>
      </c>
      <c r="BN356" s="1059">
        <f>'Fuel CO2 Factors'!$D14</f>
        <v>69.3</v>
      </c>
      <c r="BO356" s="1059">
        <f>'Fuel CO2 Factors'!$D14</f>
        <v>69.3</v>
      </c>
    </row>
    <row r="357" spans="2:67" ht="12.75" customHeight="1">
      <c r="B357" s="728" t="s">
        <v>540</v>
      </c>
      <c r="C357" s="707"/>
      <c r="D357" s="708" t="s">
        <v>216</v>
      </c>
      <c r="E357" s="702" t="s">
        <v>945</v>
      </c>
      <c r="F357" s="703"/>
      <c r="G357" s="711">
        <v>0</v>
      </c>
      <c r="H357" s="711">
        <v>0</v>
      </c>
      <c r="I357" s="711">
        <v>0</v>
      </c>
      <c r="J357" s="711">
        <v>0</v>
      </c>
      <c r="K357" s="711">
        <v>0</v>
      </c>
      <c r="L357" s="711">
        <v>0</v>
      </c>
      <c r="M357" s="711">
        <v>0</v>
      </c>
      <c r="N357" s="711">
        <v>0</v>
      </c>
      <c r="O357" s="711">
        <v>0</v>
      </c>
      <c r="P357" s="711">
        <v>0</v>
      </c>
      <c r="Q357" s="711">
        <v>0</v>
      </c>
      <c r="R357" s="711">
        <v>0</v>
      </c>
      <c r="S357" s="711">
        <v>0</v>
      </c>
      <c r="T357" s="711">
        <v>0</v>
      </c>
      <c r="U357" s="711">
        <v>0</v>
      </c>
      <c r="V357" s="711">
        <v>0</v>
      </c>
      <c r="W357" s="711">
        <v>0</v>
      </c>
      <c r="X357" s="711">
        <v>0</v>
      </c>
      <c r="Y357" s="711">
        <v>0</v>
      </c>
      <c r="Z357" s="711">
        <v>0</v>
      </c>
      <c r="AA357" s="711">
        <v>0</v>
      </c>
      <c r="AB357" s="711">
        <v>0</v>
      </c>
      <c r="AC357" s="711">
        <v>0</v>
      </c>
      <c r="AD357" s="711">
        <v>0</v>
      </c>
      <c r="AE357" s="711">
        <v>0</v>
      </c>
      <c r="AF357" s="711">
        <v>0</v>
      </c>
      <c r="AG357" s="711">
        <v>0</v>
      </c>
      <c r="AH357" s="711">
        <v>0</v>
      </c>
      <c r="AI357" s="711">
        <v>0</v>
      </c>
      <c r="AJ357" s="711">
        <v>0</v>
      </c>
      <c r="AK357" s="711">
        <v>0</v>
      </c>
      <c r="AL357" s="711">
        <v>0</v>
      </c>
      <c r="AM357" s="711">
        <v>0</v>
      </c>
      <c r="AN357" s="711">
        <v>0</v>
      </c>
      <c r="AO357" s="711">
        <v>0</v>
      </c>
      <c r="AP357" s="711">
        <v>0</v>
      </c>
      <c r="AQ357" s="711">
        <v>0</v>
      </c>
      <c r="AR357" s="711">
        <v>0</v>
      </c>
      <c r="AS357" s="711">
        <v>0</v>
      </c>
      <c r="AT357" s="711">
        <v>0</v>
      </c>
      <c r="AU357" s="711">
        <v>0</v>
      </c>
      <c r="AV357" s="711">
        <v>0</v>
      </c>
      <c r="AW357" s="711">
        <v>0</v>
      </c>
      <c r="AX357" s="711">
        <v>0</v>
      </c>
      <c r="AY357" s="711">
        <v>0</v>
      </c>
      <c r="AZ357" s="711">
        <v>0</v>
      </c>
      <c r="BA357" s="711">
        <v>0</v>
      </c>
      <c r="BB357" s="711">
        <v>0</v>
      </c>
      <c r="BC357" s="711">
        <v>0</v>
      </c>
      <c r="BD357" s="711">
        <v>0</v>
      </c>
      <c r="BE357" s="711">
        <v>0</v>
      </c>
      <c r="BF357" s="711">
        <v>0</v>
      </c>
      <c r="BG357" s="711">
        <v>0</v>
      </c>
      <c r="BH357" s="711">
        <v>0</v>
      </c>
      <c r="BI357" s="711">
        <v>0</v>
      </c>
      <c r="BJ357" s="711">
        <v>0</v>
      </c>
      <c r="BK357" s="711">
        <v>0</v>
      </c>
      <c r="BL357" s="711">
        <v>0</v>
      </c>
      <c r="BM357" s="711">
        <v>0</v>
      </c>
      <c r="BN357" s="711">
        <v>0</v>
      </c>
      <c r="BO357" s="711">
        <v>0</v>
      </c>
    </row>
    <row r="358" spans="2:67" ht="12.75" customHeight="1">
      <c r="B358" s="728" t="s">
        <v>289</v>
      </c>
      <c r="C358" s="707"/>
      <c r="D358" s="708" t="s">
        <v>219</v>
      </c>
      <c r="E358" s="702" t="s">
        <v>945</v>
      </c>
      <c r="F358" s="703"/>
      <c r="G358" s="711">
        <v>0</v>
      </c>
      <c r="H358" s="711">
        <v>0</v>
      </c>
      <c r="I358" s="711">
        <v>0</v>
      </c>
      <c r="J358" s="711">
        <v>0</v>
      </c>
      <c r="K358" s="711">
        <v>0</v>
      </c>
      <c r="L358" s="711">
        <v>0</v>
      </c>
      <c r="M358" s="711">
        <v>0</v>
      </c>
      <c r="N358" s="711">
        <v>0</v>
      </c>
      <c r="O358" s="711">
        <v>0</v>
      </c>
      <c r="P358" s="711">
        <v>0</v>
      </c>
      <c r="Q358" s="711">
        <v>0</v>
      </c>
      <c r="R358" s="711">
        <v>0</v>
      </c>
      <c r="S358" s="711">
        <v>0</v>
      </c>
      <c r="T358" s="711">
        <v>0</v>
      </c>
      <c r="U358" s="711">
        <v>0</v>
      </c>
      <c r="V358" s="711">
        <v>0</v>
      </c>
      <c r="W358" s="711">
        <v>0</v>
      </c>
      <c r="X358" s="711">
        <v>0</v>
      </c>
      <c r="Y358" s="711">
        <v>0</v>
      </c>
      <c r="Z358" s="711">
        <v>0</v>
      </c>
      <c r="AA358" s="711">
        <v>0</v>
      </c>
      <c r="AB358" s="711">
        <v>0</v>
      </c>
      <c r="AC358" s="711">
        <v>0</v>
      </c>
      <c r="AD358" s="711">
        <v>0</v>
      </c>
      <c r="AE358" s="711">
        <v>0</v>
      </c>
      <c r="AF358" s="711">
        <v>0</v>
      </c>
      <c r="AG358" s="711">
        <v>0</v>
      </c>
      <c r="AH358" s="711">
        <v>0</v>
      </c>
      <c r="AI358" s="711">
        <v>0</v>
      </c>
      <c r="AJ358" s="711">
        <v>0</v>
      </c>
      <c r="AK358" s="711">
        <v>0</v>
      </c>
      <c r="AL358" s="711">
        <v>0</v>
      </c>
      <c r="AM358" s="711">
        <v>0</v>
      </c>
      <c r="AN358" s="711">
        <v>0</v>
      </c>
      <c r="AO358" s="711">
        <v>0</v>
      </c>
      <c r="AP358" s="711">
        <v>0</v>
      </c>
      <c r="AQ358" s="711">
        <v>0</v>
      </c>
      <c r="AR358" s="711">
        <v>0</v>
      </c>
      <c r="AS358" s="711">
        <v>0</v>
      </c>
      <c r="AT358" s="711">
        <v>0</v>
      </c>
      <c r="AU358" s="711">
        <v>0</v>
      </c>
      <c r="AV358" s="711">
        <v>0</v>
      </c>
      <c r="AW358" s="711">
        <v>0</v>
      </c>
      <c r="AX358" s="711">
        <v>0</v>
      </c>
      <c r="AY358" s="711">
        <v>0</v>
      </c>
      <c r="AZ358" s="711">
        <v>0</v>
      </c>
      <c r="BA358" s="711">
        <v>0</v>
      </c>
      <c r="BB358" s="711">
        <v>0</v>
      </c>
      <c r="BC358" s="711">
        <v>0</v>
      </c>
      <c r="BD358" s="711">
        <v>0</v>
      </c>
      <c r="BE358" s="711">
        <v>0</v>
      </c>
      <c r="BF358" s="711">
        <v>0</v>
      </c>
      <c r="BG358" s="711">
        <v>0</v>
      </c>
      <c r="BH358" s="711">
        <v>0</v>
      </c>
      <c r="BI358" s="711">
        <v>0</v>
      </c>
      <c r="BJ358" s="711">
        <v>0</v>
      </c>
      <c r="BK358" s="711">
        <v>0</v>
      </c>
      <c r="BL358" s="711">
        <v>0</v>
      </c>
      <c r="BM358" s="711">
        <v>0</v>
      </c>
      <c r="BN358" s="711">
        <v>0</v>
      </c>
      <c r="BO358" s="711">
        <v>0</v>
      </c>
    </row>
    <row r="359" spans="2:67" ht="12.75" customHeight="1">
      <c r="B359" s="728" t="s">
        <v>1104</v>
      </c>
      <c r="C359" s="707"/>
      <c r="D359" s="708" t="s">
        <v>220</v>
      </c>
      <c r="E359" s="702" t="s">
        <v>945</v>
      </c>
      <c r="F359" s="703"/>
      <c r="G359" s="711">
        <v>0</v>
      </c>
      <c r="H359" s="711">
        <v>0</v>
      </c>
      <c r="I359" s="711">
        <v>0</v>
      </c>
      <c r="J359" s="711">
        <v>0</v>
      </c>
      <c r="K359" s="711">
        <v>0</v>
      </c>
      <c r="L359" s="711">
        <v>0</v>
      </c>
      <c r="M359" s="711">
        <v>0</v>
      </c>
      <c r="N359" s="711">
        <v>0</v>
      </c>
      <c r="O359" s="711">
        <v>0</v>
      </c>
      <c r="P359" s="711">
        <v>0</v>
      </c>
      <c r="Q359" s="711">
        <v>0</v>
      </c>
      <c r="R359" s="711">
        <v>0</v>
      </c>
      <c r="S359" s="711">
        <v>0</v>
      </c>
      <c r="T359" s="711">
        <v>0</v>
      </c>
      <c r="U359" s="711">
        <v>0</v>
      </c>
      <c r="V359" s="711">
        <v>0</v>
      </c>
      <c r="W359" s="711">
        <v>0</v>
      </c>
      <c r="X359" s="711">
        <v>0</v>
      </c>
      <c r="Y359" s="711">
        <v>0</v>
      </c>
      <c r="Z359" s="711">
        <v>0</v>
      </c>
      <c r="AA359" s="711">
        <v>0</v>
      </c>
      <c r="AB359" s="711">
        <v>0</v>
      </c>
      <c r="AC359" s="711">
        <v>0</v>
      </c>
      <c r="AD359" s="711">
        <v>0</v>
      </c>
      <c r="AE359" s="711">
        <v>0</v>
      </c>
      <c r="AF359" s="711">
        <v>0</v>
      </c>
      <c r="AG359" s="711">
        <v>0</v>
      </c>
      <c r="AH359" s="711">
        <v>0</v>
      </c>
      <c r="AI359" s="711">
        <v>0</v>
      </c>
      <c r="AJ359" s="711">
        <v>0</v>
      </c>
      <c r="AK359" s="711">
        <v>0</v>
      </c>
      <c r="AL359" s="711">
        <v>0</v>
      </c>
      <c r="AM359" s="711">
        <v>0</v>
      </c>
      <c r="AN359" s="711">
        <v>0</v>
      </c>
      <c r="AO359" s="711">
        <v>0</v>
      </c>
      <c r="AP359" s="711">
        <v>0</v>
      </c>
      <c r="AQ359" s="711">
        <v>0</v>
      </c>
      <c r="AR359" s="711">
        <v>0</v>
      </c>
      <c r="AS359" s="711">
        <v>0</v>
      </c>
      <c r="AT359" s="711">
        <v>0</v>
      </c>
      <c r="AU359" s="711">
        <v>0</v>
      </c>
      <c r="AV359" s="711">
        <v>0</v>
      </c>
      <c r="AW359" s="711">
        <v>0</v>
      </c>
      <c r="AX359" s="711">
        <v>0</v>
      </c>
      <c r="AY359" s="711">
        <v>0</v>
      </c>
      <c r="AZ359" s="711">
        <v>0</v>
      </c>
      <c r="BA359" s="711">
        <v>0</v>
      </c>
      <c r="BB359" s="711">
        <v>0</v>
      </c>
      <c r="BC359" s="711">
        <v>0</v>
      </c>
      <c r="BD359" s="711">
        <v>0</v>
      </c>
      <c r="BE359" s="711">
        <v>0</v>
      </c>
      <c r="BF359" s="711">
        <v>0</v>
      </c>
      <c r="BG359" s="711">
        <v>0</v>
      </c>
      <c r="BH359" s="711">
        <v>0</v>
      </c>
      <c r="BI359" s="711">
        <v>0</v>
      </c>
      <c r="BJ359" s="711">
        <v>0</v>
      </c>
      <c r="BK359" s="711">
        <v>0</v>
      </c>
      <c r="BL359" s="711">
        <v>0</v>
      </c>
      <c r="BM359" s="711">
        <v>0</v>
      </c>
      <c r="BN359" s="711">
        <v>0</v>
      </c>
      <c r="BO359" s="711">
        <v>0</v>
      </c>
    </row>
    <row r="360" spans="2:67">
      <c r="B360" s="728">
        <f>B355+1</f>
        <v>193</v>
      </c>
      <c r="C360" s="700" t="s">
        <v>307</v>
      </c>
      <c r="D360" s="701"/>
      <c r="E360" s="702"/>
      <c r="F360" s="703"/>
      <c r="G360" s="704"/>
      <c r="H360" s="705"/>
      <c r="I360" s="705"/>
      <c r="J360" s="705"/>
      <c r="K360" s="705"/>
      <c r="L360" s="705"/>
      <c r="M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6"/>
      <c r="AL360" s="706"/>
      <c r="AM360" s="706"/>
      <c r="AN360" s="706"/>
      <c r="AO360" s="706"/>
      <c r="AP360" s="706"/>
      <c r="AQ360" s="706"/>
      <c r="AR360" s="706"/>
      <c r="AS360" s="706"/>
      <c r="AT360" s="706"/>
      <c r="AU360" s="706"/>
      <c r="AV360" s="706"/>
      <c r="AW360" s="706"/>
      <c r="AX360" s="706"/>
      <c r="AY360" s="706"/>
      <c r="AZ360" s="706"/>
      <c r="BA360" s="706"/>
      <c r="BB360" s="706"/>
      <c r="BC360" s="706"/>
      <c r="BD360" s="706"/>
      <c r="BE360" s="706"/>
      <c r="BF360" s="706"/>
      <c r="BG360" s="706"/>
      <c r="BH360" s="706"/>
      <c r="BI360" s="706"/>
      <c r="BJ360" s="706"/>
      <c r="BK360" s="706"/>
      <c r="BL360" s="706"/>
      <c r="BM360" s="706"/>
      <c r="BN360" s="706"/>
      <c r="BO360" s="706"/>
    </row>
    <row r="361" spans="2:67" ht="12.75" customHeight="1">
      <c r="B361" s="728">
        <f t="shared" si="183"/>
        <v>194</v>
      </c>
      <c r="C361" s="707"/>
      <c r="D361" s="708" t="s">
        <v>1123</v>
      </c>
      <c r="E361" s="702" t="s">
        <v>945</v>
      </c>
      <c r="F361" s="709"/>
      <c r="G361" s="1059">
        <f>'Fuel CO2 Factors'!$E16</f>
        <v>74</v>
      </c>
      <c r="H361" s="1059">
        <f>'Fuel CO2 Factors'!$E16</f>
        <v>74</v>
      </c>
      <c r="I361" s="1059">
        <v>74</v>
      </c>
      <c r="J361" s="1059">
        <f>'Fuel CO2 Factors'!$E16</f>
        <v>74</v>
      </c>
      <c r="K361" s="1059">
        <f>'Fuel CO2 Factors'!$E16</f>
        <v>74</v>
      </c>
      <c r="L361" s="1059">
        <f>'Fuel CO2 Factors'!$E16</f>
        <v>74</v>
      </c>
      <c r="M361" s="1059">
        <f>'Fuel CO2 Factors'!$E16</f>
        <v>74</v>
      </c>
      <c r="N361" s="1059">
        <f>'Fuel CO2 Factors'!$E16</f>
        <v>74</v>
      </c>
      <c r="O361" s="1059">
        <f>'Fuel CO2 Factors'!$E16</f>
        <v>74</v>
      </c>
      <c r="P361" s="1059">
        <f>'Fuel CO2 Factors'!$E16</f>
        <v>74</v>
      </c>
      <c r="Q361" s="1059">
        <f>'Fuel CO2 Factors'!$E16</f>
        <v>74</v>
      </c>
      <c r="R361" s="1059">
        <f>'Fuel CO2 Factors'!$E16</f>
        <v>74</v>
      </c>
      <c r="S361" s="1059">
        <f>'Fuel CO2 Factors'!$E16</f>
        <v>74</v>
      </c>
      <c r="T361" s="1059">
        <f>'Fuel CO2 Factors'!$E16</f>
        <v>74</v>
      </c>
      <c r="U361" s="1059">
        <f>'Fuel CO2 Factors'!$E16</f>
        <v>74</v>
      </c>
      <c r="V361" s="1059">
        <f>'Fuel CO2 Factors'!$E16</f>
        <v>74</v>
      </c>
      <c r="W361" s="1059">
        <f>'Fuel CO2 Factors'!$E16</f>
        <v>74</v>
      </c>
      <c r="X361" s="1059">
        <f>'Fuel CO2 Factors'!$E16</f>
        <v>74</v>
      </c>
      <c r="Y361" s="1059">
        <f>'Fuel CO2 Factors'!$E16</f>
        <v>74</v>
      </c>
      <c r="Z361" s="1059">
        <f>'Fuel CO2 Factors'!$E16</f>
        <v>74</v>
      </c>
      <c r="AA361" s="1059">
        <f>'Fuel CO2 Factors'!$E16</f>
        <v>74</v>
      </c>
      <c r="AB361" s="1059">
        <f>'Fuel CO2 Factors'!$E16</f>
        <v>74</v>
      </c>
      <c r="AC361" s="1059">
        <f>'Fuel CO2 Factors'!$E16</f>
        <v>74</v>
      </c>
      <c r="AD361" s="1059">
        <f>'Fuel CO2 Factors'!$E16</f>
        <v>74</v>
      </c>
      <c r="AE361" s="1059">
        <f>'Fuel CO2 Factors'!$E16</f>
        <v>74</v>
      </c>
      <c r="AF361" s="1059">
        <f>'Fuel CO2 Factors'!$E16</f>
        <v>74</v>
      </c>
      <c r="AG361" s="1059">
        <f>'Fuel CO2 Factors'!$E16</f>
        <v>74</v>
      </c>
      <c r="AH361" s="1059">
        <f>'Fuel CO2 Factors'!$E16</f>
        <v>74</v>
      </c>
      <c r="AI361" s="1059">
        <f>'Fuel CO2 Factors'!$E16</f>
        <v>74</v>
      </c>
      <c r="AJ361" s="1059">
        <f>'Fuel CO2 Factors'!$E16</f>
        <v>74</v>
      </c>
      <c r="AK361" s="1059">
        <f>'Fuel CO2 Factors'!$E16</f>
        <v>74</v>
      </c>
      <c r="AL361" s="1059">
        <f>'Fuel CO2 Factors'!$E16</f>
        <v>74</v>
      </c>
      <c r="AM361" s="1059">
        <f>'Fuel CO2 Factors'!$E16</f>
        <v>74</v>
      </c>
      <c r="AN361" s="1059">
        <f>'Fuel CO2 Factors'!$E16</f>
        <v>74</v>
      </c>
      <c r="AO361" s="1059">
        <f>'Fuel CO2 Factors'!$E16</f>
        <v>74</v>
      </c>
      <c r="AP361" s="1059">
        <f>'Fuel CO2 Factors'!$E16</f>
        <v>74</v>
      </c>
      <c r="AQ361" s="1059">
        <f>'Fuel CO2 Factors'!$E16</f>
        <v>74</v>
      </c>
      <c r="AR361" s="1059">
        <f>'Fuel CO2 Factors'!$E16</f>
        <v>74</v>
      </c>
      <c r="AS361" s="1059">
        <f>'Fuel CO2 Factors'!$E16</f>
        <v>74</v>
      </c>
      <c r="AT361" s="1059">
        <f>'Fuel CO2 Factors'!$E16</f>
        <v>74</v>
      </c>
      <c r="AU361" s="1059">
        <f>'Fuel CO2 Factors'!$E16</f>
        <v>74</v>
      </c>
      <c r="AV361" s="1059">
        <f>'Fuel CO2 Factors'!$E16</f>
        <v>74</v>
      </c>
      <c r="AW361" s="1059">
        <f>'Fuel CO2 Factors'!$E16</f>
        <v>74</v>
      </c>
      <c r="AX361" s="1059">
        <f>'Fuel CO2 Factors'!$E16</f>
        <v>74</v>
      </c>
      <c r="AY361" s="1059">
        <f>'Fuel CO2 Factors'!$E16</f>
        <v>74</v>
      </c>
      <c r="AZ361" s="1059">
        <f>'Fuel CO2 Factors'!$E16</f>
        <v>74</v>
      </c>
      <c r="BA361" s="1059">
        <f>'Fuel CO2 Factors'!$E16</f>
        <v>74</v>
      </c>
      <c r="BB361" s="1059">
        <f>'Fuel CO2 Factors'!$E16</f>
        <v>74</v>
      </c>
      <c r="BC361" s="1059">
        <f>'Fuel CO2 Factors'!$E16</f>
        <v>74</v>
      </c>
      <c r="BD361" s="1059">
        <f>'Fuel CO2 Factors'!$E16</f>
        <v>74</v>
      </c>
      <c r="BE361" s="1059">
        <f>'Fuel CO2 Factors'!$E16</f>
        <v>74</v>
      </c>
      <c r="BF361" s="1059">
        <f>'Fuel CO2 Factors'!$E16</f>
        <v>74</v>
      </c>
      <c r="BG361" s="1059">
        <f>'Fuel CO2 Factors'!$E16</f>
        <v>74</v>
      </c>
      <c r="BH361" s="1059">
        <f>'Fuel CO2 Factors'!$E16</f>
        <v>74</v>
      </c>
      <c r="BI361" s="1059">
        <f>'Fuel CO2 Factors'!$E16</f>
        <v>74</v>
      </c>
      <c r="BJ361" s="1059">
        <f>'Fuel CO2 Factors'!$E16</f>
        <v>74</v>
      </c>
      <c r="BK361" s="1059">
        <f>'Fuel CO2 Factors'!$E16</f>
        <v>74</v>
      </c>
      <c r="BL361" s="1059">
        <f>'Fuel CO2 Factors'!$E16</f>
        <v>74</v>
      </c>
      <c r="BM361" s="1059">
        <f>'Fuel CO2 Factors'!$E16</f>
        <v>74</v>
      </c>
      <c r="BN361" s="1059">
        <f>'Fuel CO2 Factors'!$E16</f>
        <v>74</v>
      </c>
      <c r="BO361" s="1059">
        <f>'Fuel CO2 Factors'!$E16</f>
        <v>74</v>
      </c>
    </row>
    <row r="362" spans="2:67" ht="12.75" customHeight="1">
      <c r="B362" s="728">
        <f t="shared" si="183"/>
        <v>195</v>
      </c>
      <c r="C362" s="710"/>
      <c r="D362" s="708" t="s">
        <v>778</v>
      </c>
      <c r="E362" s="702" t="s">
        <v>945</v>
      </c>
      <c r="F362" s="709"/>
      <c r="G362" s="1059">
        <f>'Fuel CO2 Factors'!$E17</f>
        <v>85</v>
      </c>
      <c r="H362" s="1059">
        <f>'Fuel CO2 Factors'!$E17</f>
        <v>85</v>
      </c>
      <c r="I362" s="1059">
        <f>'Fuel CO2 Factors'!$E17</f>
        <v>85</v>
      </c>
      <c r="J362" s="1059">
        <f>'Fuel CO2 Factors'!$E17</f>
        <v>85</v>
      </c>
      <c r="K362" s="1059">
        <f>'Fuel CO2 Factors'!$E17</f>
        <v>85</v>
      </c>
      <c r="L362" s="1059">
        <f>'Fuel CO2 Factors'!$E17</f>
        <v>85</v>
      </c>
      <c r="M362" s="1059">
        <f>'Fuel CO2 Factors'!$E17</f>
        <v>85</v>
      </c>
      <c r="N362" s="1059">
        <f>'Fuel CO2 Factors'!$E17</f>
        <v>85</v>
      </c>
      <c r="O362" s="1059">
        <f>'Fuel CO2 Factors'!$E17</f>
        <v>85</v>
      </c>
      <c r="P362" s="1059">
        <f>'Fuel CO2 Factors'!$E17</f>
        <v>85</v>
      </c>
      <c r="Q362" s="1059">
        <f>'Fuel CO2 Factors'!$E17</f>
        <v>85</v>
      </c>
      <c r="R362" s="1059">
        <f>'Fuel CO2 Factors'!$E17</f>
        <v>85</v>
      </c>
      <c r="S362" s="1059">
        <f>'Fuel CO2 Factors'!$E17</f>
        <v>85</v>
      </c>
      <c r="T362" s="1059">
        <f>'Fuel CO2 Factors'!$E17</f>
        <v>85</v>
      </c>
      <c r="U362" s="1059">
        <f>'Fuel CO2 Factors'!$E17</f>
        <v>85</v>
      </c>
      <c r="V362" s="1059">
        <f>'Fuel CO2 Factors'!$E17</f>
        <v>85</v>
      </c>
      <c r="W362" s="1059">
        <f>'Fuel CO2 Factors'!$E17</f>
        <v>85</v>
      </c>
      <c r="X362" s="1059">
        <f>'Fuel CO2 Factors'!$E17</f>
        <v>85</v>
      </c>
      <c r="Y362" s="1059">
        <f>'Fuel CO2 Factors'!$E17</f>
        <v>85</v>
      </c>
      <c r="Z362" s="1059">
        <f>'Fuel CO2 Factors'!$E17</f>
        <v>85</v>
      </c>
      <c r="AA362" s="1059">
        <f>'Fuel CO2 Factors'!$E17</f>
        <v>85</v>
      </c>
      <c r="AB362" s="1059">
        <f>'Fuel CO2 Factors'!$E17</f>
        <v>85</v>
      </c>
      <c r="AC362" s="1059">
        <f>'Fuel CO2 Factors'!$E17</f>
        <v>85</v>
      </c>
      <c r="AD362" s="1059">
        <f>'Fuel CO2 Factors'!$E17</f>
        <v>85</v>
      </c>
      <c r="AE362" s="1059">
        <f>'Fuel CO2 Factors'!$E17</f>
        <v>85</v>
      </c>
      <c r="AF362" s="1059">
        <f>'Fuel CO2 Factors'!$E17</f>
        <v>85</v>
      </c>
      <c r="AG362" s="1059">
        <f>'Fuel CO2 Factors'!$E17</f>
        <v>85</v>
      </c>
      <c r="AH362" s="1059">
        <f>'Fuel CO2 Factors'!$E17</f>
        <v>85</v>
      </c>
      <c r="AI362" s="1059">
        <f>'Fuel CO2 Factors'!$E17</f>
        <v>85</v>
      </c>
      <c r="AJ362" s="1059">
        <f>'Fuel CO2 Factors'!$E17</f>
        <v>85</v>
      </c>
      <c r="AK362" s="1059">
        <f>'Fuel CO2 Factors'!$E17</f>
        <v>85</v>
      </c>
      <c r="AL362" s="1059">
        <f>'Fuel CO2 Factors'!$E17</f>
        <v>85</v>
      </c>
      <c r="AM362" s="1059">
        <f>'Fuel CO2 Factors'!$E17</f>
        <v>85</v>
      </c>
      <c r="AN362" s="1059">
        <f>'Fuel CO2 Factors'!$E17</f>
        <v>85</v>
      </c>
      <c r="AO362" s="1059">
        <f>'Fuel CO2 Factors'!$E17</f>
        <v>85</v>
      </c>
      <c r="AP362" s="1059">
        <f>'Fuel CO2 Factors'!$E17</f>
        <v>85</v>
      </c>
      <c r="AQ362" s="1059">
        <f>'Fuel CO2 Factors'!$E17</f>
        <v>85</v>
      </c>
      <c r="AR362" s="1059">
        <f>'Fuel CO2 Factors'!$E17</f>
        <v>85</v>
      </c>
      <c r="AS362" s="1059">
        <f>'Fuel CO2 Factors'!$E17</f>
        <v>85</v>
      </c>
      <c r="AT362" s="1059">
        <f>'Fuel CO2 Factors'!$E17</f>
        <v>85</v>
      </c>
      <c r="AU362" s="1059">
        <f>'Fuel CO2 Factors'!$E17</f>
        <v>85</v>
      </c>
      <c r="AV362" s="1059">
        <f>'Fuel CO2 Factors'!$E17</f>
        <v>85</v>
      </c>
      <c r="AW362" s="1059">
        <f>'Fuel CO2 Factors'!$E17</f>
        <v>85</v>
      </c>
      <c r="AX362" s="1059">
        <f>'Fuel CO2 Factors'!$E17</f>
        <v>85</v>
      </c>
      <c r="AY362" s="1059">
        <f>'Fuel CO2 Factors'!$E17</f>
        <v>85</v>
      </c>
      <c r="AZ362" s="1059">
        <f>'Fuel CO2 Factors'!$E17</f>
        <v>85</v>
      </c>
      <c r="BA362" s="1059">
        <f>'Fuel CO2 Factors'!$E17</f>
        <v>85</v>
      </c>
      <c r="BB362" s="1059">
        <f>'Fuel CO2 Factors'!$E17</f>
        <v>85</v>
      </c>
      <c r="BC362" s="1059">
        <f>'Fuel CO2 Factors'!$E17</f>
        <v>85</v>
      </c>
      <c r="BD362" s="1059">
        <f>'Fuel CO2 Factors'!$E17</f>
        <v>85</v>
      </c>
      <c r="BE362" s="1059">
        <f>'Fuel CO2 Factors'!$E17</f>
        <v>85</v>
      </c>
      <c r="BF362" s="1059">
        <f>'Fuel CO2 Factors'!$E17</f>
        <v>85</v>
      </c>
      <c r="BG362" s="1059">
        <f>'Fuel CO2 Factors'!$E17</f>
        <v>85</v>
      </c>
      <c r="BH362" s="1059">
        <f>'Fuel CO2 Factors'!$E17</f>
        <v>85</v>
      </c>
      <c r="BI362" s="1059">
        <f>'Fuel CO2 Factors'!$E17</f>
        <v>85</v>
      </c>
      <c r="BJ362" s="1059">
        <f>'Fuel CO2 Factors'!$E17</f>
        <v>85</v>
      </c>
      <c r="BK362" s="1059">
        <f>'Fuel CO2 Factors'!$E17</f>
        <v>85</v>
      </c>
      <c r="BL362" s="1059">
        <f>'Fuel CO2 Factors'!$E17</f>
        <v>85</v>
      </c>
      <c r="BM362" s="1059">
        <f>'Fuel CO2 Factors'!$E17</f>
        <v>85</v>
      </c>
      <c r="BN362" s="1059">
        <f>'Fuel CO2 Factors'!$E17</f>
        <v>85</v>
      </c>
      <c r="BO362" s="1059">
        <f>'Fuel CO2 Factors'!$E17</f>
        <v>85</v>
      </c>
    </row>
    <row r="363" spans="2:67" ht="12.75" customHeight="1">
      <c r="B363" s="728">
        <f t="shared" si="183"/>
        <v>196</v>
      </c>
      <c r="C363" s="707"/>
      <c r="D363" s="708" t="s">
        <v>795</v>
      </c>
      <c r="E363" s="702" t="s">
        <v>945</v>
      </c>
      <c r="F363" s="709"/>
      <c r="G363" s="1059">
        <f>'Fuel CO2 Factors'!$E18</f>
        <v>75</v>
      </c>
      <c r="H363" s="1059">
        <f>'Fuel CO2 Factors'!$E18</f>
        <v>75</v>
      </c>
      <c r="I363" s="1059">
        <f>'Fuel CO2 Factors'!$E18</f>
        <v>75</v>
      </c>
      <c r="J363" s="1059">
        <f>'Fuel CO2 Factors'!$E18</f>
        <v>75</v>
      </c>
      <c r="K363" s="1059">
        <f>'Fuel CO2 Factors'!$E18</f>
        <v>75</v>
      </c>
      <c r="L363" s="1059">
        <f>'Fuel CO2 Factors'!$E18</f>
        <v>75</v>
      </c>
      <c r="M363" s="1059">
        <f>'Fuel CO2 Factors'!$E18</f>
        <v>75</v>
      </c>
      <c r="N363" s="1059">
        <f>'Fuel CO2 Factors'!$E18</f>
        <v>75</v>
      </c>
      <c r="O363" s="1059">
        <f>'Fuel CO2 Factors'!$E18</f>
        <v>75</v>
      </c>
      <c r="P363" s="1059">
        <f>'Fuel CO2 Factors'!$E18</f>
        <v>75</v>
      </c>
      <c r="Q363" s="1059">
        <f>'Fuel CO2 Factors'!$E18</f>
        <v>75</v>
      </c>
      <c r="R363" s="1059">
        <f>'Fuel CO2 Factors'!$E18</f>
        <v>75</v>
      </c>
      <c r="S363" s="1059">
        <f>'Fuel CO2 Factors'!$E18</f>
        <v>75</v>
      </c>
      <c r="T363" s="1059">
        <f>'Fuel CO2 Factors'!$E18</f>
        <v>75</v>
      </c>
      <c r="U363" s="1059">
        <f>'Fuel CO2 Factors'!$E18</f>
        <v>75</v>
      </c>
      <c r="V363" s="1059">
        <f>'Fuel CO2 Factors'!$E18</f>
        <v>75</v>
      </c>
      <c r="W363" s="1059">
        <f>'Fuel CO2 Factors'!$E18</f>
        <v>75</v>
      </c>
      <c r="X363" s="1059">
        <f>'Fuel CO2 Factors'!$E18</f>
        <v>75</v>
      </c>
      <c r="Y363" s="1059">
        <f>'Fuel CO2 Factors'!$E18</f>
        <v>75</v>
      </c>
      <c r="Z363" s="1059">
        <f>'Fuel CO2 Factors'!$E18</f>
        <v>75</v>
      </c>
      <c r="AA363" s="1059">
        <f>'Fuel CO2 Factors'!$E18</f>
        <v>75</v>
      </c>
      <c r="AB363" s="1059">
        <f>'Fuel CO2 Factors'!$E18</f>
        <v>75</v>
      </c>
      <c r="AC363" s="1059">
        <f>'Fuel CO2 Factors'!$E18</f>
        <v>75</v>
      </c>
      <c r="AD363" s="1059">
        <f>'Fuel CO2 Factors'!$E18</f>
        <v>75</v>
      </c>
      <c r="AE363" s="1059">
        <f>'Fuel CO2 Factors'!$E18</f>
        <v>75</v>
      </c>
      <c r="AF363" s="1059">
        <f>'Fuel CO2 Factors'!$E18</f>
        <v>75</v>
      </c>
      <c r="AG363" s="1059">
        <f>'Fuel CO2 Factors'!$E18</f>
        <v>75</v>
      </c>
      <c r="AH363" s="1059">
        <f>'Fuel CO2 Factors'!$E18</f>
        <v>75</v>
      </c>
      <c r="AI363" s="1059">
        <f>'Fuel CO2 Factors'!$E18</f>
        <v>75</v>
      </c>
      <c r="AJ363" s="1059">
        <f>'Fuel CO2 Factors'!$E18</f>
        <v>75</v>
      </c>
      <c r="AK363" s="1059">
        <f>'Fuel CO2 Factors'!$E18</f>
        <v>75</v>
      </c>
      <c r="AL363" s="1059">
        <f>'Fuel CO2 Factors'!$E18</f>
        <v>75</v>
      </c>
      <c r="AM363" s="1059">
        <f>'Fuel CO2 Factors'!$E18</f>
        <v>75</v>
      </c>
      <c r="AN363" s="1059">
        <f>'Fuel CO2 Factors'!$E18</f>
        <v>75</v>
      </c>
      <c r="AO363" s="1059">
        <f>'Fuel CO2 Factors'!$E18</f>
        <v>75</v>
      </c>
      <c r="AP363" s="1059">
        <f>'Fuel CO2 Factors'!$E18</f>
        <v>75</v>
      </c>
      <c r="AQ363" s="1059">
        <f>'Fuel CO2 Factors'!$E18</f>
        <v>75</v>
      </c>
      <c r="AR363" s="1059">
        <f>'Fuel CO2 Factors'!$E18</f>
        <v>75</v>
      </c>
      <c r="AS363" s="1059">
        <f>'Fuel CO2 Factors'!$E18</f>
        <v>75</v>
      </c>
      <c r="AT363" s="1059">
        <f>'Fuel CO2 Factors'!$E18</f>
        <v>75</v>
      </c>
      <c r="AU363" s="1059">
        <f>'Fuel CO2 Factors'!$E18</f>
        <v>75</v>
      </c>
      <c r="AV363" s="1059">
        <f>'Fuel CO2 Factors'!$E18</f>
        <v>75</v>
      </c>
      <c r="AW363" s="1059">
        <f>'Fuel CO2 Factors'!$E18</f>
        <v>75</v>
      </c>
      <c r="AX363" s="1059">
        <f>'Fuel CO2 Factors'!$E18</f>
        <v>75</v>
      </c>
      <c r="AY363" s="1059">
        <f>'Fuel CO2 Factors'!$E18</f>
        <v>75</v>
      </c>
      <c r="AZ363" s="1059">
        <f>'Fuel CO2 Factors'!$E18</f>
        <v>75</v>
      </c>
      <c r="BA363" s="1059">
        <f>'Fuel CO2 Factors'!$E18</f>
        <v>75</v>
      </c>
      <c r="BB363" s="1059">
        <f>'Fuel CO2 Factors'!$E18</f>
        <v>75</v>
      </c>
      <c r="BC363" s="1059">
        <f>'Fuel CO2 Factors'!$E18</f>
        <v>75</v>
      </c>
      <c r="BD363" s="1059">
        <f>'Fuel CO2 Factors'!$E18</f>
        <v>75</v>
      </c>
      <c r="BE363" s="1059">
        <f>'Fuel CO2 Factors'!$E18</f>
        <v>75</v>
      </c>
      <c r="BF363" s="1059">
        <f>'Fuel CO2 Factors'!$E18</f>
        <v>75</v>
      </c>
      <c r="BG363" s="1059">
        <f>'Fuel CO2 Factors'!$E18</f>
        <v>75</v>
      </c>
      <c r="BH363" s="1059">
        <f>'Fuel CO2 Factors'!$E18</f>
        <v>75</v>
      </c>
      <c r="BI363" s="1059">
        <f>'Fuel CO2 Factors'!$E18</f>
        <v>75</v>
      </c>
      <c r="BJ363" s="1059">
        <f>'Fuel CO2 Factors'!$E18</f>
        <v>75</v>
      </c>
      <c r="BK363" s="1059">
        <f>'Fuel CO2 Factors'!$E18</f>
        <v>75</v>
      </c>
      <c r="BL363" s="1059">
        <f>'Fuel CO2 Factors'!$E18</f>
        <v>75</v>
      </c>
      <c r="BM363" s="1059">
        <f>'Fuel CO2 Factors'!$E18</f>
        <v>75</v>
      </c>
      <c r="BN363" s="1059">
        <f>'Fuel CO2 Factors'!$E18</f>
        <v>75</v>
      </c>
      <c r="BO363" s="1059">
        <f>'Fuel CO2 Factors'!$E18</f>
        <v>75</v>
      </c>
    </row>
    <row r="364" spans="2:67" ht="12.75" customHeight="1">
      <c r="B364" s="728">
        <f t="shared" si="183"/>
        <v>197</v>
      </c>
      <c r="C364" s="710"/>
      <c r="D364" s="708" t="s">
        <v>1125</v>
      </c>
      <c r="E364" s="702" t="s">
        <v>945</v>
      </c>
      <c r="F364" s="709"/>
      <c r="G364" s="1059">
        <f>'Fuel CO2 Factors'!$E19</f>
        <v>74</v>
      </c>
      <c r="H364" s="1059">
        <f>'Fuel CO2 Factors'!$E19</f>
        <v>74</v>
      </c>
      <c r="I364" s="1059">
        <f>'Fuel CO2 Factors'!$E19</f>
        <v>74</v>
      </c>
      <c r="J364" s="1059">
        <f>'Fuel CO2 Factors'!$E19</f>
        <v>74</v>
      </c>
      <c r="K364" s="1059">
        <f>'Fuel CO2 Factors'!$E19</f>
        <v>74</v>
      </c>
      <c r="L364" s="1059">
        <f>'Fuel CO2 Factors'!$E19</f>
        <v>74</v>
      </c>
      <c r="M364" s="1059">
        <f>'Fuel CO2 Factors'!$E19</f>
        <v>74</v>
      </c>
      <c r="N364" s="1059">
        <f>'Fuel CO2 Factors'!$E19</f>
        <v>74</v>
      </c>
      <c r="O364" s="1059">
        <f>'Fuel CO2 Factors'!$E19</f>
        <v>74</v>
      </c>
      <c r="P364" s="1059">
        <f>'Fuel CO2 Factors'!$E19</f>
        <v>74</v>
      </c>
      <c r="Q364" s="1059">
        <f>'Fuel CO2 Factors'!$E19</f>
        <v>74</v>
      </c>
      <c r="R364" s="1059">
        <f>'Fuel CO2 Factors'!$E19</f>
        <v>74</v>
      </c>
      <c r="S364" s="1059">
        <f>'Fuel CO2 Factors'!$E19</f>
        <v>74</v>
      </c>
      <c r="T364" s="1059">
        <f>'Fuel CO2 Factors'!$E19</f>
        <v>74</v>
      </c>
      <c r="U364" s="1059">
        <f>'Fuel CO2 Factors'!$E19</f>
        <v>74</v>
      </c>
      <c r="V364" s="1059">
        <f>'Fuel CO2 Factors'!$E19</f>
        <v>74</v>
      </c>
      <c r="W364" s="1059">
        <f>'Fuel CO2 Factors'!$E19</f>
        <v>74</v>
      </c>
      <c r="X364" s="1059">
        <f>'Fuel CO2 Factors'!$E19</f>
        <v>74</v>
      </c>
      <c r="Y364" s="1059">
        <f>'Fuel CO2 Factors'!$E19</f>
        <v>74</v>
      </c>
      <c r="Z364" s="1059">
        <f>'Fuel CO2 Factors'!$E19</f>
        <v>74</v>
      </c>
      <c r="AA364" s="1059">
        <f>'Fuel CO2 Factors'!$E19</f>
        <v>74</v>
      </c>
      <c r="AB364" s="1059">
        <f>'Fuel CO2 Factors'!$E19</f>
        <v>74</v>
      </c>
      <c r="AC364" s="1059">
        <f>'Fuel CO2 Factors'!$E19</f>
        <v>74</v>
      </c>
      <c r="AD364" s="1059">
        <f>'Fuel CO2 Factors'!$E19</f>
        <v>74</v>
      </c>
      <c r="AE364" s="1059">
        <f>'Fuel CO2 Factors'!$E19</f>
        <v>74</v>
      </c>
      <c r="AF364" s="1059">
        <f>'Fuel CO2 Factors'!$E19</f>
        <v>74</v>
      </c>
      <c r="AG364" s="1059">
        <f>'Fuel CO2 Factors'!$E19</f>
        <v>74</v>
      </c>
      <c r="AH364" s="1059">
        <f>'Fuel CO2 Factors'!$E19</f>
        <v>74</v>
      </c>
      <c r="AI364" s="1059">
        <f>'Fuel CO2 Factors'!$E19</f>
        <v>74</v>
      </c>
      <c r="AJ364" s="1059">
        <f>'Fuel CO2 Factors'!$E19</f>
        <v>74</v>
      </c>
      <c r="AK364" s="1059">
        <f>'Fuel CO2 Factors'!$E19</f>
        <v>74</v>
      </c>
      <c r="AL364" s="1059">
        <f>'Fuel CO2 Factors'!$E19</f>
        <v>74</v>
      </c>
      <c r="AM364" s="1059">
        <f>'Fuel CO2 Factors'!$E19</f>
        <v>74</v>
      </c>
      <c r="AN364" s="1059">
        <f>'Fuel CO2 Factors'!$E19</f>
        <v>74</v>
      </c>
      <c r="AO364" s="1059">
        <f>'Fuel CO2 Factors'!$E19</f>
        <v>74</v>
      </c>
      <c r="AP364" s="1059">
        <f>'Fuel CO2 Factors'!$E19</f>
        <v>74</v>
      </c>
      <c r="AQ364" s="1059">
        <f>'Fuel CO2 Factors'!$E19</f>
        <v>74</v>
      </c>
      <c r="AR364" s="1059">
        <f>'Fuel CO2 Factors'!$E19</f>
        <v>74</v>
      </c>
      <c r="AS364" s="1059">
        <f>'Fuel CO2 Factors'!$E19</f>
        <v>74</v>
      </c>
      <c r="AT364" s="1059">
        <f>'Fuel CO2 Factors'!$E19</f>
        <v>74</v>
      </c>
      <c r="AU364" s="1059">
        <f>'Fuel CO2 Factors'!$E19</f>
        <v>74</v>
      </c>
      <c r="AV364" s="1059">
        <f>'Fuel CO2 Factors'!$E19</f>
        <v>74</v>
      </c>
      <c r="AW364" s="1059">
        <f>'Fuel CO2 Factors'!$E19</f>
        <v>74</v>
      </c>
      <c r="AX364" s="1059">
        <f>'Fuel CO2 Factors'!$E19</f>
        <v>74</v>
      </c>
      <c r="AY364" s="1059">
        <f>'Fuel CO2 Factors'!$E19</f>
        <v>74</v>
      </c>
      <c r="AZ364" s="1059">
        <f>'Fuel CO2 Factors'!$E19</f>
        <v>74</v>
      </c>
      <c r="BA364" s="1059">
        <f>'Fuel CO2 Factors'!$E19</f>
        <v>74</v>
      </c>
      <c r="BB364" s="1059">
        <f>'Fuel CO2 Factors'!$E19</f>
        <v>74</v>
      </c>
      <c r="BC364" s="1059">
        <f>'Fuel CO2 Factors'!$E19</f>
        <v>74</v>
      </c>
      <c r="BD364" s="1059">
        <f>'Fuel CO2 Factors'!$E19</f>
        <v>74</v>
      </c>
      <c r="BE364" s="1059">
        <f>'Fuel CO2 Factors'!$E19</f>
        <v>74</v>
      </c>
      <c r="BF364" s="1059">
        <f>'Fuel CO2 Factors'!$E19</f>
        <v>74</v>
      </c>
      <c r="BG364" s="1059">
        <f>'Fuel CO2 Factors'!$E19</f>
        <v>74</v>
      </c>
      <c r="BH364" s="1059">
        <f>'Fuel CO2 Factors'!$E19</f>
        <v>74</v>
      </c>
      <c r="BI364" s="1059">
        <f>'Fuel CO2 Factors'!$E19</f>
        <v>74</v>
      </c>
      <c r="BJ364" s="1059">
        <f>'Fuel CO2 Factors'!$E19</f>
        <v>74</v>
      </c>
      <c r="BK364" s="1059">
        <f>'Fuel CO2 Factors'!$E19</f>
        <v>74</v>
      </c>
      <c r="BL364" s="1059">
        <f>'Fuel CO2 Factors'!$E19</f>
        <v>74</v>
      </c>
      <c r="BM364" s="1059">
        <f>'Fuel CO2 Factors'!$E19</f>
        <v>74</v>
      </c>
      <c r="BN364" s="1059">
        <f>'Fuel CO2 Factors'!$E19</f>
        <v>74</v>
      </c>
      <c r="BO364" s="1059">
        <f>'Fuel CO2 Factors'!$E19</f>
        <v>74</v>
      </c>
    </row>
    <row r="365" spans="2:67" ht="12.75" customHeight="1">
      <c r="B365" s="728">
        <f t="shared" si="183"/>
        <v>198</v>
      </c>
      <c r="C365" s="707"/>
      <c r="D365" s="708" t="s">
        <v>1126</v>
      </c>
      <c r="E365" s="702" t="s">
        <v>945</v>
      </c>
      <c r="F365" s="709"/>
      <c r="G365" s="1059">
        <f>'Fuel CO2 Factors'!$E20</f>
        <v>75</v>
      </c>
      <c r="H365" s="1059">
        <f>'Fuel CO2 Factors'!$E20</f>
        <v>75</v>
      </c>
      <c r="I365" s="1059">
        <f>'Fuel CO2 Factors'!$E20</f>
        <v>75</v>
      </c>
      <c r="J365" s="1059">
        <f>'Fuel CO2 Factors'!$E20</f>
        <v>75</v>
      </c>
      <c r="K365" s="1059">
        <f>'Fuel CO2 Factors'!$E20</f>
        <v>75</v>
      </c>
      <c r="L365" s="1059">
        <f>'Fuel CO2 Factors'!$E20</f>
        <v>75</v>
      </c>
      <c r="M365" s="1059">
        <f>'Fuel CO2 Factors'!$E20</f>
        <v>75</v>
      </c>
      <c r="N365" s="1059">
        <f>'Fuel CO2 Factors'!$E20</f>
        <v>75</v>
      </c>
      <c r="O365" s="1059">
        <f>'Fuel CO2 Factors'!$E20</f>
        <v>75</v>
      </c>
      <c r="P365" s="1059">
        <f>'Fuel CO2 Factors'!$E20</f>
        <v>75</v>
      </c>
      <c r="Q365" s="1059">
        <f>'Fuel CO2 Factors'!$E20</f>
        <v>75</v>
      </c>
      <c r="R365" s="1059">
        <f>'Fuel CO2 Factors'!$E20</f>
        <v>75</v>
      </c>
      <c r="S365" s="1059">
        <f>'Fuel CO2 Factors'!$E20</f>
        <v>75</v>
      </c>
      <c r="T365" s="1059">
        <f>'Fuel CO2 Factors'!$E20</f>
        <v>75</v>
      </c>
      <c r="U365" s="1059">
        <f>'Fuel CO2 Factors'!$E20</f>
        <v>75</v>
      </c>
      <c r="V365" s="1059">
        <f>'Fuel CO2 Factors'!$E20</f>
        <v>75</v>
      </c>
      <c r="W365" s="1059">
        <f>'Fuel CO2 Factors'!$E20</f>
        <v>75</v>
      </c>
      <c r="X365" s="1059">
        <f>'Fuel CO2 Factors'!$E20</f>
        <v>75</v>
      </c>
      <c r="Y365" s="1059">
        <f>'Fuel CO2 Factors'!$E20</f>
        <v>75</v>
      </c>
      <c r="Z365" s="1059">
        <f>'Fuel CO2 Factors'!$E20</f>
        <v>75</v>
      </c>
      <c r="AA365" s="1059">
        <f>'Fuel CO2 Factors'!$E20</f>
        <v>75</v>
      </c>
      <c r="AB365" s="1059">
        <f>'Fuel CO2 Factors'!$E20</f>
        <v>75</v>
      </c>
      <c r="AC365" s="1059">
        <f>'Fuel CO2 Factors'!$E20</f>
        <v>75</v>
      </c>
      <c r="AD365" s="1059">
        <f>'Fuel CO2 Factors'!$E20</f>
        <v>75</v>
      </c>
      <c r="AE365" s="1059">
        <f>'Fuel CO2 Factors'!$E20</f>
        <v>75</v>
      </c>
      <c r="AF365" s="1059">
        <f>'Fuel CO2 Factors'!$E20</f>
        <v>75</v>
      </c>
      <c r="AG365" s="1059">
        <f>'Fuel CO2 Factors'!$E20</f>
        <v>75</v>
      </c>
      <c r="AH365" s="1059">
        <f>'Fuel CO2 Factors'!$E20</f>
        <v>75</v>
      </c>
      <c r="AI365" s="1059">
        <f>'Fuel CO2 Factors'!$E20</f>
        <v>75</v>
      </c>
      <c r="AJ365" s="1059">
        <f>'Fuel CO2 Factors'!$E20</f>
        <v>75</v>
      </c>
      <c r="AK365" s="1059">
        <f>'Fuel CO2 Factors'!$E20</f>
        <v>75</v>
      </c>
      <c r="AL365" s="1059">
        <f>'Fuel CO2 Factors'!$E20</f>
        <v>75</v>
      </c>
      <c r="AM365" s="1059">
        <f>'Fuel CO2 Factors'!$E20</f>
        <v>75</v>
      </c>
      <c r="AN365" s="1059">
        <f>'Fuel CO2 Factors'!$E20</f>
        <v>75</v>
      </c>
      <c r="AO365" s="1059">
        <f>'Fuel CO2 Factors'!$E20</f>
        <v>75</v>
      </c>
      <c r="AP365" s="1059">
        <f>'Fuel CO2 Factors'!$E20</f>
        <v>75</v>
      </c>
      <c r="AQ365" s="1059">
        <f>'Fuel CO2 Factors'!$E20</f>
        <v>75</v>
      </c>
      <c r="AR365" s="1059">
        <f>'Fuel CO2 Factors'!$E20</f>
        <v>75</v>
      </c>
      <c r="AS365" s="1059">
        <f>'Fuel CO2 Factors'!$E20</f>
        <v>75</v>
      </c>
      <c r="AT365" s="1059">
        <f>'Fuel CO2 Factors'!$E20</f>
        <v>75</v>
      </c>
      <c r="AU365" s="1059">
        <f>'Fuel CO2 Factors'!$E20</f>
        <v>75</v>
      </c>
      <c r="AV365" s="1059">
        <f>'Fuel CO2 Factors'!$E20</f>
        <v>75</v>
      </c>
      <c r="AW365" s="1059">
        <f>'Fuel CO2 Factors'!$E20</f>
        <v>75</v>
      </c>
      <c r="AX365" s="1059">
        <f>'Fuel CO2 Factors'!$E20</f>
        <v>75</v>
      </c>
      <c r="AY365" s="1059">
        <f>'Fuel CO2 Factors'!$E20</f>
        <v>75</v>
      </c>
      <c r="AZ365" s="1059">
        <f>'Fuel CO2 Factors'!$E20</f>
        <v>75</v>
      </c>
      <c r="BA365" s="1059">
        <f>'Fuel CO2 Factors'!$E20</f>
        <v>75</v>
      </c>
      <c r="BB365" s="1059">
        <f>'Fuel CO2 Factors'!$E20</f>
        <v>75</v>
      </c>
      <c r="BC365" s="1059">
        <f>'Fuel CO2 Factors'!$E20</f>
        <v>75</v>
      </c>
      <c r="BD365" s="1059">
        <f>'Fuel CO2 Factors'!$E20</f>
        <v>75</v>
      </c>
      <c r="BE365" s="1059">
        <f>'Fuel CO2 Factors'!$E20</f>
        <v>75</v>
      </c>
      <c r="BF365" s="1059">
        <f>'Fuel CO2 Factors'!$E20</f>
        <v>75</v>
      </c>
      <c r="BG365" s="1059">
        <f>'Fuel CO2 Factors'!$E20</f>
        <v>75</v>
      </c>
      <c r="BH365" s="1059">
        <f>'Fuel CO2 Factors'!$E20</f>
        <v>75</v>
      </c>
      <c r="BI365" s="1059">
        <f>'Fuel CO2 Factors'!$E20</f>
        <v>75</v>
      </c>
      <c r="BJ365" s="1059">
        <f>'Fuel CO2 Factors'!$E20</f>
        <v>75</v>
      </c>
      <c r="BK365" s="1059">
        <f>'Fuel CO2 Factors'!$E20</f>
        <v>75</v>
      </c>
      <c r="BL365" s="1059">
        <f>'Fuel CO2 Factors'!$E20</f>
        <v>75</v>
      </c>
      <c r="BM365" s="1059">
        <f>'Fuel CO2 Factors'!$E20</f>
        <v>75</v>
      </c>
      <c r="BN365" s="1059">
        <f>'Fuel CO2 Factors'!$E20</f>
        <v>75</v>
      </c>
      <c r="BO365" s="1059">
        <f>'Fuel CO2 Factors'!$E20</f>
        <v>75</v>
      </c>
    </row>
    <row r="366" spans="2:67" ht="12.75" customHeight="1">
      <c r="B366" s="728">
        <f t="shared" si="183"/>
        <v>199</v>
      </c>
      <c r="C366" s="707"/>
      <c r="D366" s="708" t="s">
        <v>831</v>
      </c>
      <c r="E366" s="702" t="s">
        <v>945</v>
      </c>
      <c r="F366" s="709"/>
      <c r="G366" s="1059">
        <f>'Fuel CO2 Factors'!$E21</f>
        <v>83</v>
      </c>
      <c r="H366" s="1059">
        <f>'Fuel CO2 Factors'!$E21</f>
        <v>83</v>
      </c>
      <c r="I366" s="1059">
        <f>'Fuel CO2 Factors'!$E21</f>
        <v>83</v>
      </c>
      <c r="J366" s="1059">
        <f>'Fuel CO2 Factors'!$E21</f>
        <v>83</v>
      </c>
      <c r="K366" s="1059">
        <f>'Fuel CO2 Factors'!$E21</f>
        <v>83</v>
      </c>
      <c r="L366" s="1059">
        <f>'Fuel CO2 Factors'!$E21</f>
        <v>83</v>
      </c>
      <c r="M366" s="1059">
        <f>'Fuel CO2 Factors'!$E21</f>
        <v>83</v>
      </c>
      <c r="N366" s="1059">
        <f>'Fuel CO2 Factors'!$E21</f>
        <v>83</v>
      </c>
      <c r="O366" s="1059">
        <f>'Fuel CO2 Factors'!$E21</f>
        <v>83</v>
      </c>
      <c r="P366" s="1059">
        <f>'Fuel CO2 Factors'!$E21</f>
        <v>83</v>
      </c>
      <c r="Q366" s="1059">
        <f>'Fuel CO2 Factors'!$E21</f>
        <v>83</v>
      </c>
      <c r="R366" s="1059">
        <f>'Fuel CO2 Factors'!$E21</f>
        <v>83</v>
      </c>
      <c r="S366" s="1059">
        <f>'Fuel CO2 Factors'!$E21</f>
        <v>83</v>
      </c>
      <c r="T366" s="1059">
        <f>'Fuel CO2 Factors'!$E21</f>
        <v>83</v>
      </c>
      <c r="U366" s="1059">
        <f>'Fuel CO2 Factors'!$E21</f>
        <v>83</v>
      </c>
      <c r="V366" s="1059">
        <f>'Fuel CO2 Factors'!$E21</f>
        <v>83</v>
      </c>
      <c r="W366" s="1059">
        <f>'Fuel CO2 Factors'!$E21</f>
        <v>83</v>
      </c>
      <c r="X366" s="1059">
        <f>'Fuel CO2 Factors'!$E21</f>
        <v>83</v>
      </c>
      <c r="Y366" s="1059">
        <f>'Fuel CO2 Factors'!$E21</f>
        <v>83</v>
      </c>
      <c r="Z366" s="1059">
        <f>'Fuel CO2 Factors'!$E21</f>
        <v>83</v>
      </c>
      <c r="AA366" s="1059">
        <f>'Fuel CO2 Factors'!$E21</f>
        <v>83</v>
      </c>
      <c r="AB366" s="1059">
        <f>'Fuel CO2 Factors'!$E21</f>
        <v>83</v>
      </c>
      <c r="AC366" s="1059">
        <f>'Fuel CO2 Factors'!$E21</f>
        <v>83</v>
      </c>
      <c r="AD366" s="1059">
        <f>'Fuel CO2 Factors'!$E21</f>
        <v>83</v>
      </c>
      <c r="AE366" s="1059">
        <f>'Fuel CO2 Factors'!$E21</f>
        <v>83</v>
      </c>
      <c r="AF366" s="1059">
        <f>'Fuel CO2 Factors'!$E21</f>
        <v>83</v>
      </c>
      <c r="AG366" s="1059">
        <f>'Fuel CO2 Factors'!$E21</f>
        <v>83</v>
      </c>
      <c r="AH366" s="1059">
        <f>'Fuel CO2 Factors'!$E21</f>
        <v>83</v>
      </c>
      <c r="AI366" s="1059">
        <f>'Fuel CO2 Factors'!$E21</f>
        <v>83</v>
      </c>
      <c r="AJ366" s="1059">
        <f>'Fuel CO2 Factors'!$E21</f>
        <v>83</v>
      </c>
      <c r="AK366" s="1059">
        <f>'Fuel CO2 Factors'!$E21</f>
        <v>83</v>
      </c>
      <c r="AL366" s="1059">
        <f>'Fuel CO2 Factors'!$E21</f>
        <v>83</v>
      </c>
      <c r="AM366" s="1059">
        <f>'Fuel CO2 Factors'!$E21</f>
        <v>83</v>
      </c>
      <c r="AN366" s="1059">
        <f>'Fuel CO2 Factors'!$E21</f>
        <v>83</v>
      </c>
      <c r="AO366" s="1059">
        <f>'Fuel CO2 Factors'!$E21</f>
        <v>83</v>
      </c>
      <c r="AP366" s="1059">
        <f>'Fuel CO2 Factors'!$E21</f>
        <v>83</v>
      </c>
      <c r="AQ366" s="1059">
        <f>'Fuel CO2 Factors'!$E21</f>
        <v>83</v>
      </c>
      <c r="AR366" s="1059">
        <f>'Fuel CO2 Factors'!$E21</f>
        <v>83</v>
      </c>
      <c r="AS366" s="1059">
        <f>'Fuel CO2 Factors'!$E21</f>
        <v>83</v>
      </c>
      <c r="AT366" s="1059">
        <f>'Fuel CO2 Factors'!$E21</f>
        <v>83</v>
      </c>
      <c r="AU366" s="1059">
        <f>'Fuel CO2 Factors'!$E21</f>
        <v>83</v>
      </c>
      <c r="AV366" s="1059">
        <f>'Fuel CO2 Factors'!$E21</f>
        <v>83</v>
      </c>
      <c r="AW366" s="1059">
        <f>'Fuel CO2 Factors'!$E21</f>
        <v>83</v>
      </c>
      <c r="AX366" s="1059">
        <f>'Fuel CO2 Factors'!$E21</f>
        <v>83</v>
      </c>
      <c r="AY366" s="1059">
        <f>'Fuel CO2 Factors'!$E21</f>
        <v>83</v>
      </c>
      <c r="AZ366" s="1059">
        <f>'Fuel CO2 Factors'!$E21</f>
        <v>83</v>
      </c>
      <c r="BA366" s="1059">
        <f>'Fuel CO2 Factors'!$E21</f>
        <v>83</v>
      </c>
      <c r="BB366" s="1059">
        <f>'Fuel CO2 Factors'!$E21</f>
        <v>83</v>
      </c>
      <c r="BC366" s="1059">
        <f>'Fuel CO2 Factors'!$E21</f>
        <v>83</v>
      </c>
      <c r="BD366" s="1059">
        <f>'Fuel CO2 Factors'!$E21</f>
        <v>83</v>
      </c>
      <c r="BE366" s="1059">
        <f>'Fuel CO2 Factors'!$E21</f>
        <v>83</v>
      </c>
      <c r="BF366" s="1059">
        <f>'Fuel CO2 Factors'!$E21</f>
        <v>83</v>
      </c>
      <c r="BG366" s="1059">
        <f>'Fuel CO2 Factors'!$E21</f>
        <v>83</v>
      </c>
      <c r="BH366" s="1059">
        <f>'Fuel CO2 Factors'!$E21</f>
        <v>83</v>
      </c>
      <c r="BI366" s="1059">
        <f>'Fuel CO2 Factors'!$E21</f>
        <v>83</v>
      </c>
      <c r="BJ366" s="1059">
        <f>'Fuel CO2 Factors'!$E21</f>
        <v>83</v>
      </c>
      <c r="BK366" s="1059">
        <f>'Fuel CO2 Factors'!$E21</f>
        <v>83</v>
      </c>
      <c r="BL366" s="1059">
        <f>'Fuel CO2 Factors'!$E21</f>
        <v>83</v>
      </c>
      <c r="BM366" s="1059">
        <f>'Fuel CO2 Factors'!$E21</f>
        <v>83</v>
      </c>
      <c r="BN366" s="1059">
        <f>'Fuel CO2 Factors'!$E21</f>
        <v>83</v>
      </c>
      <c r="BO366" s="1059">
        <f>'Fuel CO2 Factors'!$E21</f>
        <v>83</v>
      </c>
    </row>
    <row r="367" spans="2:67" ht="12.75" customHeight="1">
      <c r="B367" s="728" t="s">
        <v>611</v>
      </c>
      <c r="C367" s="707"/>
      <c r="D367" s="708" t="s">
        <v>439</v>
      </c>
      <c r="E367" s="702" t="s">
        <v>945</v>
      </c>
      <c r="F367" s="709"/>
      <c r="G367" s="711">
        <v>74</v>
      </c>
      <c r="H367" s="711">
        <v>74</v>
      </c>
      <c r="I367" s="711">
        <v>74</v>
      </c>
      <c r="J367" s="711">
        <v>74</v>
      </c>
      <c r="K367" s="711">
        <v>74</v>
      </c>
      <c r="L367" s="711">
        <v>74</v>
      </c>
      <c r="M367" s="711">
        <v>74</v>
      </c>
      <c r="N367" s="711">
        <v>74</v>
      </c>
      <c r="O367" s="711">
        <v>74</v>
      </c>
      <c r="P367" s="711">
        <v>74</v>
      </c>
      <c r="Q367" s="711">
        <v>74</v>
      </c>
      <c r="R367" s="711">
        <v>74</v>
      </c>
      <c r="S367" s="711">
        <v>74</v>
      </c>
      <c r="T367" s="711">
        <v>74</v>
      </c>
      <c r="U367" s="711">
        <v>74</v>
      </c>
      <c r="V367" s="711">
        <v>74</v>
      </c>
      <c r="W367" s="711">
        <v>74</v>
      </c>
      <c r="X367" s="711">
        <v>74</v>
      </c>
      <c r="Y367" s="711">
        <v>74</v>
      </c>
      <c r="Z367" s="711">
        <v>74</v>
      </c>
      <c r="AA367" s="711">
        <v>74</v>
      </c>
      <c r="AB367" s="711">
        <v>74</v>
      </c>
      <c r="AC367" s="711">
        <v>74</v>
      </c>
      <c r="AD367" s="711">
        <v>74</v>
      </c>
      <c r="AE367" s="711">
        <v>74</v>
      </c>
      <c r="AF367" s="711">
        <v>74</v>
      </c>
      <c r="AG367" s="711">
        <v>74</v>
      </c>
      <c r="AH367" s="711">
        <v>74</v>
      </c>
      <c r="AI367" s="711">
        <v>74</v>
      </c>
      <c r="AJ367" s="711">
        <v>74</v>
      </c>
      <c r="AK367" s="711">
        <v>74</v>
      </c>
      <c r="AL367" s="711">
        <v>74</v>
      </c>
      <c r="AM367" s="711">
        <v>74</v>
      </c>
      <c r="AN367" s="711">
        <v>74</v>
      </c>
      <c r="AO367" s="711">
        <v>74</v>
      </c>
      <c r="AP367" s="711">
        <v>74</v>
      </c>
      <c r="AQ367" s="711">
        <v>75</v>
      </c>
      <c r="AR367" s="711">
        <v>76</v>
      </c>
      <c r="AS367" s="711">
        <v>77</v>
      </c>
      <c r="AT367" s="711">
        <v>78</v>
      </c>
      <c r="AU367" s="711">
        <v>79</v>
      </c>
      <c r="AV367" s="711">
        <v>80</v>
      </c>
      <c r="AW367" s="711">
        <v>81</v>
      </c>
      <c r="AX367" s="711">
        <v>82</v>
      </c>
      <c r="AY367" s="711">
        <v>83</v>
      </c>
      <c r="AZ367" s="711">
        <v>84</v>
      </c>
      <c r="BA367" s="711">
        <v>85</v>
      </c>
      <c r="BB367" s="711">
        <v>86</v>
      </c>
      <c r="BC367" s="711">
        <v>87</v>
      </c>
      <c r="BD367" s="711">
        <v>88</v>
      </c>
      <c r="BE367" s="711">
        <v>89</v>
      </c>
      <c r="BF367" s="711">
        <v>90</v>
      </c>
      <c r="BG367" s="711">
        <v>91</v>
      </c>
      <c r="BH367" s="711">
        <v>92</v>
      </c>
      <c r="BI367" s="711">
        <v>93</v>
      </c>
      <c r="BJ367" s="711">
        <v>94</v>
      </c>
      <c r="BK367" s="711">
        <v>95</v>
      </c>
      <c r="BL367" s="711">
        <v>96</v>
      </c>
      <c r="BM367" s="711">
        <v>97</v>
      </c>
      <c r="BN367" s="711">
        <v>98</v>
      </c>
      <c r="BO367" s="711">
        <v>99</v>
      </c>
    </row>
    <row r="368" spans="2:67" ht="12.75" customHeight="1">
      <c r="B368" s="728">
        <f>B366+1</f>
        <v>200</v>
      </c>
      <c r="C368" s="710"/>
      <c r="D368" s="669" t="s">
        <v>587</v>
      </c>
      <c r="E368" s="702" t="s">
        <v>945</v>
      </c>
      <c r="F368" s="709"/>
      <c r="G368" s="1059">
        <v>80</v>
      </c>
      <c r="H368" s="1059">
        <f>'Fuel CO2 Factors'!$E22</f>
        <v>80</v>
      </c>
      <c r="I368" s="1059">
        <f>'Fuel CO2 Factors'!$E22</f>
        <v>80</v>
      </c>
      <c r="J368" s="1059">
        <f>'Fuel CO2 Factors'!$E22</f>
        <v>80</v>
      </c>
      <c r="K368" s="1059">
        <f>'Fuel CO2 Factors'!$E22</f>
        <v>80</v>
      </c>
      <c r="L368" s="1059">
        <f>'Fuel CO2 Factors'!$E22</f>
        <v>80</v>
      </c>
      <c r="M368" s="1059">
        <f>'Fuel CO2 Factors'!$E22</f>
        <v>80</v>
      </c>
      <c r="N368" s="1059">
        <f>'Fuel CO2 Factors'!$E22</f>
        <v>80</v>
      </c>
      <c r="O368" s="1059">
        <f>'Fuel CO2 Factors'!$E22</f>
        <v>80</v>
      </c>
      <c r="P368" s="1059">
        <f>'Fuel CO2 Factors'!$E22</f>
        <v>80</v>
      </c>
      <c r="Q368" s="1059">
        <f>'Fuel CO2 Factors'!$E22</f>
        <v>80</v>
      </c>
      <c r="R368" s="1059">
        <f>'Fuel CO2 Factors'!$E22</f>
        <v>80</v>
      </c>
      <c r="S368" s="1059">
        <f>'Fuel CO2 Factors'!$E22</f>
        <v>80</v>
      </c>
      <c r="T368" s="1059">
        <f>'Fuel CO2 Factors'!$E22</f>
        <v>80</v>
      </c>
      <c r="U368" s="1059">
        <f>'Fuel CO2 Factors'!$E22</f>
        <v>80</v>
      </c>
      <c r="V368" s="1059">
        <f>'Fuel CO2 Factors'!$E22</f>
        <v>80</v>
      </c>
      <c r="W368" s="1059">
        <f>'Fuel CO2 Factors'!$E22</f>
        <v>80</v>
      </c>
      <c r="X368" s="1059">
        <f>'Fuel CO2 Factors'!$E22</f>
        <v>80</v>
      </c>
      <c r="Y368" s="1059">
        <f>'Fuel CO2 Factors'!$E22</f>
        <v>80</v>
      </c>
      <c r="Z368" s="1059">
        <f>'Fuel CO2 Factors'!$E22</f>
        <v>80</v>
      </c>
      <c r="AA368" s="1059">
        <f>'Fuel CO2 Factors'!$E22</f>
        <v>80</v>
      </c>
      <c r="AB368" s="1059">
        <f>'Fuel CO2 Factors'!$E22</f>
        <v>80</v>
      </c>
      <c r="AC368" s="1059">
        <f>'Fuel CO2 Factors'!$E22</f>
        <v>80</v>
      </c>
      <c r="AD368" s="1059">
        <f>'Fuel CO2 Factors'!$E22</f>
        <v>80</v>
      </c>
      <c r="AE368" s="1059">
        <f>'Fuel CO2 Factors'!$E22</f>
        <v>80</v>
      </c>
      <c r="AF368" s="1059">
        <f>'Fuel CO2 Factors'!$E22</f>
        <v>80</v>
      </c>
      <c r="AG368" s="1059">
        <f>'Fuel CO2 Factors'!$E22</f>
        <v>80</v>
      </c>
      <c r="AH368" s="1059">
        <f>'Fuel CO2 Factors'!$E22</f>
        <v>80</v>
      </c>
      <c r="AI368" s="1059">
        <f>'Fuel CO2 Factors'!$E22</f>
        <v>80</v>
      </c>
      <c r="AJ368" s="1059">
        <f>'Fuel CO2 Factors'!$E22</f>
        <v>80</v>
      </c>
      <c r="AK368" s="1059">
        <f>'Fuel CO2 Factors'!$E22</f>
        <v>80</v>
      </c>
      <c r="AL368" s="1059">
        <f>'Fuel CO2 Factors'!$E22</f>
        <v>80</v>
      </c>
      <c r="AM368" s="1059">
        <f>'Fuel CO2 Factors'!$E22</f>
        <v>80</v>
      </c>
      <c r="AN368" s="1059">
        <f>'Fuel CO2 Factors'!$E22</f>
        <v>80</v>
      </c>
      <c r="AO368" s="1059">
        <f>'Fuel CO2 Factors'!$E22</f>
        <v>80</v>
      </c>
      <c r="AP368" s="1059">
        <f>'Fuel CO2 Factors'!$E22</f>
        <v>80</v>
      </c>
      <c r="AQ368" s="1059">
        <f>'Fuel CO2 Factors'!$E22</f>
        <v>80</v>
      </c>
      <c r="AR368" s="1059">
        <f>'Fuel CO2 Factors'!$E22</f>
        <v>80</v>
      </c>
      <c r="AS368" s="1059">
        <f>'Fuel CO2 Factors'!$E22</f>
        <v>80</v>
      </c>
      <c r="AT368" s="1059">
        <f>'Fuel CO2 Factors'!$E22</f>
        <v>80</v>
      </c>
      <c r="AU368" s="1059">
        <f>'Fuel CO2 Factors'!$E22</f>
        <v>80</v>
      </c>
      <c r="AV368" s="1059">
        <f>'Fuel CO2 Factors'!$E22</f>
        <v>80</v>
      </c>
      <c r="AW368" s="1059">
        <f>'Fuel CO2 Factors'!$E22</f>
        <v>80</v>
      </c>
      <c r="AX368" s="1059">
        <f>'Fuel CO2 Factors'!$E22</f>
        <v>80</v>
      </c>
      <c r="AY368" s="1059">
        <f>'Fuel CO2 Factors'!$E22</f>
        <v>80</v>
      </c>
      <c r="AZ368" s="1059">
        <f>'Fuel CO2 Factors'!$E22</f>
        <v>80</v>
      </c>
      <c r="BA368" s="1059">
        <f>'Fuel CO2 Factors'!$E22</f>
        <v>80</v>
      </c>
      <c r="BB368" s="1059">
        <f>'Fuel CO2 Factors'!$E22</f>
        <v>80</v>
      </c>
      <c r="BC368" s="1059">
        <f>'Fuel CO2 Factors'!$E22</f>
        <v>80</v>
      </c>
      <c r="BD368" s="1059">
        <f>'Fuel CO2 Factors'!$E22</f>
        <v>80</v>
      </c>
      <c r="BE368" s="1059">
        <f>'Fuel CO2 Factors'!$E22</f>
        <v>80</v>
      </c>
      <c r="BF368" s="1059">
        <f>'Fuel CO2 Factors'!$E22</f>
        <v>80</v>
      </c>
      <c r="BG368" s="1059">
        <f>'Fuel CO2 Factors'!$E22</f>
        <v>80</v>
      </c>
      <c r="BH368" s="1059">
        <f>'Fuel CO2 Factors'!$E22</f>
        <v>80</v>
      </c>
      <c r="BI368" s="1059">
        <f>'Fuel CO2 Factors'!$E22</f>
        <v>80</v>
      </c>
      <c r="BJ368" s="1059">
        <f>'Fuel CO2 Factors'!$E22</f>
        <v>80</v>
      </c>
      <c r="BK368" s="1059">
        <f>'Fuel CO2 Factors'!$E22</f>
        <v>80</v>
      </c>
      <c r="BL368" s="1059">
        <f>'Fuel CO2 Factors'!$E22</f>
        <v>80</v>
      </c>
      <c r="BM368" s="1059">
        <f>'Fuel CO2 Factors'!$E22</f>
        <v>80</v>
      </c>
      <c r="BN368" s="1059">
        <f>'Fuel CO2 Factors'!$E22</f>
        <v>80</v>
      </c>
      <c r="BO368" s="1059">
        <f>'Fuel CO2 Factors'!$E22</f>
        <v>80</v>
      </c>
    </row>
    <row r="369" spans="2:67">
      <c r="B369" s="728" t="s">
        <v>172</v>
      </c>
      <c r="C369" s="710"/>
      <c r="D369" s="708" t="s">
        <v>962</v>
      </c>
      <c r="E369" s="702" t="s">
        <v>491</v>
      </c>
      <c r="F369" s="709"/>
      <c r="G369" s="712">
        <v>0</v>
      </c>
      <c r="H369" s="712">
        <v>0</v>
      </c>
      <c r="I369" s="712">
        <v>0</v>
      </c>
      <c r="J369" s="712">
        <v>0</v>
      </c>
      <c r="K369" s="712">
        <v>0</v>
      </c>
      <c r="L369" s="712">
        <v>0</v>
      </c>
      <c r="M369" s="712">
        <v>0</v>
      </c>
      <c r="N369" s="712">
        <v>0</v>
      </c>
      <c r="O369" s="712">
        <v>0</v>
      </c>
      <c r="P369" s="712">
        <v>0</v>
      </c>
      <c r="Q369" s="712">
        <v>0</v>
      </c>
      <c r="R369" s="712">
        <v>0</v>
      </c>
      <c r="S369" s="712">
        <v>0</v>
      </c>
      <c r="T369" s="712">
        <v>0</v>
      </c>
      <c r="U369" s="712">
        <v>0</v>
      </c>
      <c r="V369" s="712">
        <v>0</v>
      </c>
      <c r="W369" s="712">
        <v>0</v>
      </c>
      <c r="X369" s="712">
        <v>0</v>
      </c>
      <c r="Y369" s="712">
        <v>0</v>
      </c>
      <c r="Z369" s="712">
        <v>0</v>
      </c>
      <c r="AA369" s="712">
        <v>0</v>
      </c>
      <c r="AB369" s="712">
        <v>0</v>
      </c>
      <c r="AC369" s="712">
        <v>0</v>
      </c>
      <c r="AD369" s="712">
        <v>0</v>
      </c>
      <c r="AE369" s="712">
        <v>0</v>
      </c>
      <c r="AF369" s="712">
        <v>0</v>
      </c>
      <c r="AG369" s="712">
        <v>0</v>
      </c>
      <c r="AH369" s="712">
        <v>0</v>
      </c>
      <c r="AI369" s="712">
        <v>0</v>
      </c>
      <c r="AJ369" s="712">
        <v>0</v>
      </c>
      <c r="AK369" s="712">
        <v>0</v>
      </c>
      <c r="AL369" s="712">
        <v>0</v>
      </c>
      <c r="AM369" s="712">
        <v>0</v>
      </c>
      <c r="AN369" s="712">
        <v>0</v>
      </c>
      <c r="AO369" s="712">
        <v>0</v>
      </c>
      <c r="AP369" s="712">
        <v>0</v>
      </c>
      <c r="AQ369" s="712">
        <v>0</v>
      </c>
      <c r="AR369" s="712">
        <v>0</v>
      </c>
      <c r="AS369" s="712">
        <v>0</v>
      </c>
      <c r="AT369" s="712">
        <v>0</v>
      </c>
      <c r="AU369" s="712">
        <v>0</v>
      </c>
      <c r="AV369" s="712">
        <v>0</v>
      </c>
      <c r="AW369" s="712">
        <v>0</v>
      </c>
      <c r="AX369" s="712">
        <v>0</v>
      </c>
      <c r="AY369" s="712">
        <v>0</v>
      </c>
      <c r="AZ369" s="712">
        <v>0</v>
      </c>
      <c r="BA369" s="712">
        <v>0</v>
      </c>
      <c r="BB369" s="712">
        <v>0</v>
      </c>
      <c r="BC369" s="712">
        <v>0</v>
      </c>
      <c r="BD369" s="712">
        <v>0</v>
      </c>
      <c r="BE369" s="712">
        <v>0</v>
      </c>
      <c r="BF369" s="712">
        <v>0</v>
      </c>
      <c r="BG369" s="712">
        <v>0</v>
      </c>
      <c r="BH369" s="712">
        <v>0</v>
      </c>
      <c r="BI369" s="712">
        <v>0</v>
      </c>
      <c r="BJ369" s="712">
        <v>0</v>
      </c>
      <c r="BK369" s="712">
        <v>0</v>
      </c>
      <c r="BL369" s="712">
        <v>0</v>
      </c>
      <c r="BM369" s="712">
        <v>0</v>
      </c>
      <c r="BN369" s="712">
        <v>0</v>
      </c>
      <c r="BO369" s="712">
        <v>0</v>
      </c>
    </row>
    <row r="370" spans="2:67">
      <c r="B370" s="728" t="s">
        <v>173</v>
      </c>
      <c r="C370" s="710"/>
      <c r="D370" s="708" t="s">
        <v>963</v>
      </c>
      <c r="E370" s="702" t="s">
        <v>491</v>
      </c>
      <c r="F370" s="709"/>
      <c r="G370" s="974">
        <f>'Fuel CO2 Factors'!$F17</f>
        <v>0.27</v>
      </c>
      <c r="H370" s="974">
        <f>'Fuel CO2 Factors'!$F17</f>
        <v>0.27</v>
      </c>
      <c r="I370" s="974">
        <f>'Fuel CO2 Factors'!$F17</f>
        <v>0.27</v>
      </c>
      <c r="J370" s="974">
        <f>'Fuel CO2 Factors'!$F17</f>
        <v>0.27</v>
      </c>
      <c r="K370" s="974">
        <f>'Fuel CO2 Factors'!$F17</f>
        <v>0.27</v>
      </c>
      <c r="L370" s="974">
        <f>'Fuel CO2 Factors'!$F17</f>
        <v>0.27</v>
      </c>
      <c r="M370" s="974">
        <f>'Fuel CO2 Factors'!$F17</f>
        <v>0.27</v>
      </c>
      <c r="N370" s="974">
        <f>'Fuel CO2 Factors'!$F17</f>
        <v>0.27</v>
      </c>
      <c r="O370" s="974">
        <f>'Fuel CO2 Factors'!$F17</f>
        <v>0.27</v>
      </c>
      <c r="P370" s="974">
        <f>'Fuel CO2 Factors'!$F17</f>
        <v>0.27</v>
      </c>
      <c r="Q370" s="974">
        <f>'Fuel CO2 Factors'!$F17</f>
        <v>0.27</v>
      </c>
      <c r="R370" s="974">
        <f>'Fuel CO2 Factors'!$F17</f>
        <v>0.27</v>
      </c>
      <c r="S370" s="974">
        <f>'Fuel CO2 Factors'!$F17</f>
        <v>0.27</v>
      </c>
      <c r="T370" s="974">
        <f>'Fuel CO2 Factors'!$F17</f>
        <v>0.27</v>
      </c>
      <c r="U370" s="974">
        <f>'Fuel CO2 Factors'!$F17</f>
        <v>0.27</v>
      </c>
      <c r="V370" s="974">
        <f>'Fuel CO2 Factors'!$F17</f>
        <v>0.27</v>
      </c>
      <c r="W370" s="974">
        <f>'Fuel CO2 Factors'!$F17</f>
        <v>0.27</v>
      </c>
      <c r="X370" s="974">
        <f>'Fuel CO2 Factors'!$F17</f>
        <v>0.27</v>
      </c>
      <c r="Y370" s="974">
        <f>'Fuel CO2 Factors'!$F17</f>
        <v>0.27</v>
      </c>
      <c r="Z370" s="974">
        <f>'Fuel CO2 Factors'!$F17</f>
        <v>0.27</v>
      </c>
      <c r="AA370" s="974">
        <f>'Fuel CO2 Factors'!$F17</f>
        <v>0.27</v>
      </c>
      <c r="AB370" s="974">
        <f>'Fuel CO2 Factors'!$F17</f>
        <v>0.27</v>
      </c>
      <c r="AC370" s="974">
        <f>'Fuel CO2 Factors'!$F17</f>
        <v>0.27</v>
      </c>
      <c r="AD370" s="974">
        <f>'Fuel CO2 Factors'!$F17</f>
        <v>0.27</v>
      </c>
      <c r="AE370" s="974">
        <f>'Fuel CO2 Factors'!$F17</f>
        <v>0.27</v>
      </c>
      <c r="AF370" s="974">
        <f>'Fuel CO2 Factors'!$F17</f>
        <v>0.27</v>
      </c>
      <c r="AG370" s="974">
        <f>'Fuel CO2 Factors'!$F17</f>
        <v>0.27</v>
      </c>
      <c r="AH370" s="974">
        <f>'Fuel CO2 Factors'!$F17</f>
        <v>0.27</v>
      </c>
      <c r="AI370" s="974">
        <f>'Fuel CO2 Factors'!$F17</f>
        <v>0.27</v>
      </c>
      <c r="AJ370" s="974">
        <f>'Fuel CO2 Factors'!$F17</f>
        <v>0.27</v>
      </c>
      <c r="AK370" s="974">
        <f>'Fuel CO2 Factors'!$F17</f>
        <v>0.27</v>
      </c>
      <c r="AL370" s="974">
        <f>'Fuel CO2 Factors'!$F17</f>
        <v>0.27</v>
      </c>
      <c r="AM370" s="974">
        <f>'Fuel CO2 Factors'!$F17</f>
        <v>0.27</v>
      </c>
      <c r="AN370" s="974">
        <f>'Fuel CO2 Factors'!$F17</f>
        <v>0.27</v>
      </c>
      <c r="AO370" s="974">
        <f>'Fuel CO2 Factors'!$F17</f>
        <v>0.27</v>
      </c>
      <c r="AP370" s="974">
        <f>'Fuel CO2 Factors'!$F17</f>
        <v>0.27</v>
      </c>
      <c r="AQ370" s="974">
        <f>'Fuel CO2 Factors'!$F17</f>
        <v>0.27</v>
      </c>
      <c r="AR370" s="974">
        <f>'Fuel CO2 Factors'!$F17</f>
        <v>0.27</v>
      </c>
      <c r="AS370" s="974">
        <f>'Fuel CO2 Factors'!$F17</f>
        <v>0.27</v>
      </c>
      <c r="AT370" s="974">
        <f>'Fuel CO2 Factors'!$F17</f>
        <v>0.27</v>
      </c>
      <c r="AU370" s="974">
        <f>'Fuel CO2 Factors'!$F17</f>
        <v>0.27</v>
      </c>
      <c r="AV370" s="974">
        <f>'Fuel CO2 Factors'!$F17</f>
        <v>0.27</v>
      </c>
      <c r="AW370" s="974">
        <f>'Fuel CO2 Factors'!$F17</f>
        <v>0.27</v>
      </c>
      <c r="AX370" s="974">
        <f>'Fuel CO2 Factors'!$F17</f>
        <v>0.27</v>
      </c>
      <c r="AY370" s="974">
        <f>'Fuel CO2 Factors'!$F17</f>
        <v>0.27</v>
      </c>
      <c r="AZ370" s="974">
        <f>'Fuel CO2 Factors'!$F17</f>
        <v>0.27</v>
      </c>
      <c r="BA370" s="974">
        <f>'Fuel CO2 Factors'!$F17</f>
        <v>0.27</v>
      </c>
      <c r="BB370" s="974">
        <f>'Fuel CO2 Factors'!$F17</f>
        <v>0.27</v>
      </c>
      <c r="BC370" s="974">
        <f>'Fuel CO2 Factors'!$F17</f>
        <v>0.27</v>
      </c>
      <c r="BD370" s="974">
        <f>'Fuel CO2 Factors'!$F17</f>
        <v>0.27</v>
      </c>
      <c r="BE370" s="974">
        <f>'Fuel CO2 Factors'!$F17</f>
        <v>0.27</v>
      </c>
      <c r="BF370" s="974">
        <f>'Fuel CO2 Factors'!$F17</f>
        <v>0.27</v>
      </c>
      <c r="BG370" s="974">
        <f>'Fuel CO2 Factors'!$F17</f>
        <v>0.27</v>
      </c>
      <c r="BH370" s="974">
        <f>'Fuel CO2 Factors'!$F17</f>
        <v>0.27</v>
      </c>
      <c r="BI370" s="974">
        <f>'Fuel CO2 Factors'!$F17</f>
        <v>0.27</v>
      </c>
      <c r="BJ370" s="974">
        <f>'Fuel CO2 Factors'!$F17</f>
        <v>0.27</v>
      </c>
      <c r="BK370" s="974">
        <f>'Fuel CO2 Factors'!$F17</f>
        <v>0.27</v>
      </c>
      <c r="BL370" s="974">
        <f>'Fuel CO2 Factors'!$F17</f>
        <v>0.27</v>
      </c>
      <c r="BM370" s="974">
        <f>'Fuel CO2 Factors'!$F17</f>
        <v>0.27</v>
      </c>
      <c r="BN370" s="974">
        <f>'Fuel CO2 Factors'!$F17</f>
        <v>0.27</v>
      </c>
      <c r="BO370" s="974">
        <f>'Fuel CO2 Factors'!$F17</f>
        <v>0.27</v>
      </c>
    </row>
    <row r="371" spans="2:67">
      <c r="B371" s="728" t="s">
        <v>174</v>
      </c>
      <c r="C371" s="710"/>
      <c r="D371" s="708" t="s">
        <v>340</v>
      </c>
      <c r="E371" s="702" t="s">
        <v>491</v>
      </c>
      <c r="F371" s="709"/>
      <c r="G371" s="712">
        <v>0</v>
      </c>
      <c r="H371" s="712">
        <v>0</v>
      </c>
      <c r="I371" s="712">
        <v>0</v>
      </c>
      <c r="J371" s="712">
        <v>0</v>
      </c>
      <c r="K371" s="712">
        <v>0</v>
      </c>
      <c r="L371" s="712">
        <v>0</v>
      </c>
      <c r="M371" s="712">
        <v>0</v>
      </c>
      <c r="N371" s="712">
        <v>0</v>
      </c>
      <c r="O371" s="712">
        <v>0</v>
      </c>
      <c r="P371" s="712">
        <v>0</v>
      </c>
      <c r="Q371" s="712">
        <v>0</v>
      </c>
      <c r="R371" s="712">
        <v>0</v>
      </c>
      <c r="S371" s="712">
        <v>0</v>
      </c>
      <c r="T371" s="712">
        <v>0</v>
      </c>
      <c r="U371" s="712">
        <v>0</v>
      </c>
      <c r="V371" s="712">
        <v>0</v>
      </c>
      <c r="W371" s="712">
        <v>0</v>
      </c>
      <c r="X371" s="712">
        <v>0</v>
      </c>
      <c r="Y371" s="712">
        <v>0</v>
      </c>
      <c r="Z371" s="712">
        <v>0</v>
      </c>
      <c r="AA371" s="712">
        <v>0</v>
      </c>
      <c r="AB371" s="712">
        <v>0</v>
      </c>
      <c r="AC371" s="712">
        <v>0</v>
      </c>
      <c r="AD371" s="712">
        <v>0</v>
      </c>
      <c r="AE371" s="712">
        <v>0</v>
      </c>
      <c r="AF371" s="712">
        <v>0</v>
      </c>
      <c r="AG371" s="712">
        <v>0</v>
      </c>
      <c r="AH371" s="712">
        <v>0</v>
      </c>
      <c r="AI371" s="712">
        <v>0</v>
      </c>
      <c r="AJ371" s="712">
        <v>0</v>
      </c>
      <c r="AK371" s="712">
        <v>0</v>
      </c>
      <c r="AL371" s="712">
        <v>0</v>
      </c>
      <c r="AM371" s="712">
        <v>0</v>
      </c>
      <c r="AN371" s="712">
        <v>0</v>
      </c>
      <c r="AO371" s="712">
        <v>0</v>
      </c>
      <c r="AP371" s="712">
        <v>0</v>
      </c>
      <c r="AQ371" s="712">
        <v>0</v>
      </c>
      <c r="AR371" s="712">
        <v>0</v>
      </c>
      <c r="AS371" s="712">
        <v>0</v>
      </c>
      <c r="AT371" s="712">
        <v>0</v>
      </c>
      <c r="AU371" s="712">
        <v>0</v>
      </c>
      <c r="AV371" s="712">
        <v>0</v>
      </c>
      <c r="AW371" s="712">
        <v>0</v>
      </c>
      <c r="AX371" s="712">
        <v>0</v>
      </c>
      <c r="AY371" s="712">
        <v>0</v>
      </c>
      <c r="AZ371" s="712">
        <v>0</v>
      </c>
      <c r="BA371" s="712">
        <v>0</v>
      </c>
      <c r="BB371" s="712">
        <v>0</v>
      </c>
      <c r="BC371" s="712">
        <v>0</v>
      </c>
      <c r="BD371" s="712">
        <v>0</v>
      </c>
      <c r="BE371" s="712">
        <v>0</v>
      </c>
      <c r="BF371" s="712">
        <v>0</v>
      </c>
      <c r="BG371" s="712">
        <v>0</v>
      </c>
      <c r="BH371" s="712">
        <v>0</v>
      </c>
      <c r="BI371" s="712">
        <v>0</v>
      </c>
      <c r="BJ371" s="712">
        <v>0</v>
      </c>
      <c r="BK371" s="712">
        <v>0</v>
      </c>
      <c r="BL371" s="712">
        <v>0</v>
      </c>
      <c r="BM371" s="712">
        <v>0</v>
      </c>
      <c r="BN371" s="712">
        <v>0</v>
      </c>
      <c r="BO371" s="712">
        <v>0</v>
      </c>
    </row>
    <row r="372" spans="2:67">
      <c r="B372" s="728" t="s">
        <v>175</v>
      </c>
      <c r="C372" s="710"/>
      <c r="D372" s="708" t="s">
        <v>964</v>
      </c>
      <c r="E372" s="702" t="s">
        <v>491</v>
      </c>
      <c r="F372" s="709"/>
      <c r="G372" s="712">
        <v>0</v>
      </c>
      <c r="H372" s="712">
        <v>0</v>
      </c>
      <c r="I372" s="712">
        <v>0</v>
      </c>
      <c r="J372" s="712">
        <v>0</v>
      </c>
      <c r="K372" s="712">
        <v>0</v>
      </c>
      <c r="L372" s="712">
        <v>0</v>
      </c>
      <c r="M372" s="712">
        <v>0</v>
      </c>
      <c r="N372" s="712">
        <v>0</v>
      </c>
      <c r="O372" s="712">
        <v>0</v>
      </c>
      <c r="P372" s="712">
        <v>0</v>
      </c>
      <c r="Q372" s="712">
        <v>0</v>
      </c>
      <c r="R372" s="712">
        <v>0</v>
      </c>
      <c r="S372" s="712">
        <v>0</v>
      </c>
      <c r="T372" s="712">
        <v>0</v>
      </c>
      <c r="U372" s="712">
        <v>0</v>
      </c>
      <c r="V372" s="712">
        <v>0</v>
      </c>
      <c r="W372" s="712">
        <v>0</v>
      </c>
      <c r="X372" s="712">
        <v>0</v>
      </c>
      <c r="Y372" s="712">
        <v>0</v>
      </c>
      <c r="Z372" s="712">
        <v>0</v>
      </c>
      <c r="AA372" s="712">
        <v>0</v>
      </c>
      <c r="AB372" s="712">
        <v>0</v>
      </c>
      <c r="AC372" s="712">
        <v>0</v>
      </c>
      <c r="AD372" s="712">
        <v>0</v>
      </c>
      <c r="AE372" s="712">
        <v>0</v>
      </c>
      <c r="AF372" s="712">
        <v>0</v>
      </c>
      <c r="AG372" s="712">
        <v>0</v>
      </c>
      <c r="AH372" s="712">
        <v>0</v>
      </c>
      <c r="AI372" s="712">
        <v>0</v>
      </c>
      <c r="AJ372" s="712">
        <v>0</v>
      </c>
      <c r="AK372" s="712">
        <v>0</v>
      </c>
      <c r="AL372" s="712">
        <v>0</v>
      </c>
      <c r="AM372" s="712">
        <v>0</v>
      </c>
      <c r="AN372" s="712">
        <v>0</v>
      </c>
      <c r="AO372" s="712">
        <v>0</v>
      </c>
      <c r="AP372" s="712">
        <v>0</v>
      </c>
      <c r="AQ372" s="712">
        <v>0</v>
      </c>
      <c r="AR372" s="712">
        <v>0</v>
      </c>
      <c r="AS372" s="712">
        <v>0</v>
      </c>
      <c r="AT372" s="712">
        <v>0</v>
      </c>
      <c r="AU372" s="712">
        <v>0</v>
      </c>
      <c r="AV372" s="712">
        <v>0</v>
      </c>
      <c r="AW372" s="712">
        <v>0</v>
      </c>
      <c r="AX372" s="712">
        <v>0</v>
      </c>
      <c r="AY372" s="712">
        <v>0</v>
      </c>
      <c r="AZ372" s="712">
        <v>0</v>
      </c>
      <c r="BA372" s="712">
        <v>0</v>
      </c>
      <c r="BB372" s="712">
        <v>0</v>
      </c>
      <c r="BC372" s="712">
        <v>0</v>
      </c>
      <c r="BD372" s="712">
        <v>0</v>
      </c>
      <c r="BE372" s="712">
        <v>0</v>
      </c>
      <c r="BF372" s="712">
        <v>0</v>
      </c>
      <c r="BG372" s="712">
        <v>0</v>
      </c>
      <c r="BH372" s="712">
        <v>0</v>
      </c>
      <c r="BI372" s="712">
        <v>0</v>
      </c>
      <c r="BJ372" s="712">
        <v>0</v>
      </c>
      <c r="BK372" s="712">
        <v>0</v>
      </c>
      <c r="BL372" s="712">
        <v>0</v>
      </c>
      <c r="BM372" s="712">
        <v>0</v>
      </c>
      <c r="BN372" s="712">
        <v>0</v>
      </c>
      <c r="BO372" s="712">
        <v>0</v>
      </c>
    </row>
    <row r="373" spans="2:67">
      <c r="B373" s="728" t="s">
        <v>176</v>
      </c>
      <c r="C373" s="710"/>
      <c r="D373" s="708" t="s">
        <v>965</v>
      </c>
      <c r="E373" s="702" t="s">
        <v>491</v>
      </c>
      <c r="F373" s="709"/>
      <c r="G373" s="712">
        <v>0</v>
      </c>
      <c r="H373" s="712">
        <v>0</v>
      </c>
      <c r="I373" s="712">
        <v>0</v>
      </c>
      <c r="J373" s="712">
        <v>0</v>
      </c>
      <c r="K373" s="712">
        <v>0</v>
      </c>
      <c r="L373" s="712">
        <v>0</v>
      </c>
      <c r="M373" s="712">
        <v>0</v>
      </c>
      <c r="N373" s="712">
        <v>0</v>
      </c>
      <c r="O373" s="712">
        <v>0</v>
      </c>
      <c r="P373" s="712">
        <v>0</v>
      </c>
      <c r="Q373" s="712">
        <v>0</v>
      </c>
      <c r="R373" s="712">
        <v>0</v>
      </c>
      <c r="S373" s="712">
        <v>0</v>
      </c>
      <c r="T373" s="712">
        <v>0</v>
      </c>
      <c r="U373" s="712">
        <v>0</v>
      </c>
      <c r="V373" s="712">
        <v>0</v>
      </c>
      <c r="W373" s="712">
        <v>0</v>
      </c>
      <c r="X373" s="712">
        <v>0</v>
      </c>
      <c r="Y373" s="712">
        <v>0</v>
      </c>
      <c r="Z373" s="712">
        <v>0</v>
      </c>
      <c r="AA373" s="712">
        <v>0</v>
      </c>
      <c r="AB373" s="712">
        <v>0</v>
      </c>
      <c r="AC373" s="712">
        <v>0</v>
      </c>
      <c r="AD373" s="712">
        <v>0</v>
      </c>
      <c r="AE373" s="712">
        <v>0</v>
      </c>
      <c r="AF373" s="712">
        <v>0</v>
      </c>
      <c r="AG373" s="712">
        <v>0</v>
      </c>
      <c r="AH373" s="712">
        <v>0</v>
      </c>
      <c r="AI373" s="712">
        <v>0</v>
      </c>
      <c r="AJ373" s="712">
        <v>0</v>
      </c>
      <c r="AK373" s="712">
        <v>0</v>
      </c>
      <c r="AL373" s="712">
        <v>0</v>
      </c>
      <c r="AM373" s="712">
        <v>0</v>
      </c>
      <c r="AN373" s="712">
        <v>0</v>
      </c>
      <c r="AO373" s="712">
        <v>0</v>
      </c>
      <c r="AP373" s="712">
        <v>0</v>
      </c>
      <c r="AQ373" s="712">
        <v>0</v>
      </c>
      <c r="AR373" s="712">
        <v>0</v>
      </c>
      <c r="AS373" s="712">
        <v>0</v>
      </c>
      <c r="AT373" s="712">
        <v>0</v>
      </c>
      <c r="AU373" s="712">
        <v>0</v>
      </c>
      <c r="AV373" s="712">
        <v>0</v>
      </c>
      <c r="AW373" s="712">
        <v>0</v>
      </c>
      <c r="AX373" s="712">
        <v>0</v>
      </c>
      <c r="AY373" s="712">
        <v>0</v>
      </c>
      <c r="AZ373" s="712">
        <v>0</v>
      </c>
      <c r="BA373" s="712">
        <v>0</v>
      </c>
      <c r="BB373" s="712">
        <v>0</v>
      </c>
      <c r="BC373" s="712">
        <v>0</v>
      </c>
      <c r="BD373" s="712">
        <v>0</v>
      </c>
      <c r="BE373" s="712">
        <v>0</v>
      </c>
      <c r="BF373" s="712">
        <v>0</v>
      </c>
      <c r="BG373" s="712">
        <v>0</v>
      </c>
      <c r="BH373" s="712">
        <v>0</v>
      </c>
      <c r="BI373" s="712">
        <v>0</v>
      </c>
      <c r="BJ373" s="712">
        <v>0</v>
      </c>
      <c r="BK373" s="712">
        <v>0</v>
      </c>
      <c r="BL373" s="712">
        <v>0</v>
      </c>
      <c r="BM373" s="712">
        <v>0</v>
      </c>
      <c r="BN373" s="712">
        <v>0</v>
      </c>
      <c r="BO373" s="712">
        <v>0</v>
      </c>
    </row>
    <row r="374" spans="2:67">
      <c r="B374" s="728" t="s">
        <v>177</v>
      </c>
      <c r="C374" s="710"/>
      <c r="D374" s="708" t="s">
        <v>966</v>
      </c>
      <c r="E374" s="702" t="s">
        <v>491</v>
      </c>
      <c r="F374" s="709"/>
      <c r="G374" s="712">
        <v>0</v>
      </c>
      <c r="H374" s="712">
        <v>0</v>
      </c>
      <c r="I374" s="712">
        <v>0</v>
      </c>
      <c r="J374" s="712">
        <v>0</v>
      </c>
      <c r="K374" s="712">
        <v>0</v>
      </c>
      <c r="L374" s="712">
        <v>0</v>
      </c>
      <c r="M374" s="712">
        <v>0</v>
      </c>
      <c r="N374" s="712">
        <v>0</v>
      </c>
      <c r="O374" s="712">
        <v>0</v>
      </c>
      <c r="P374" s="712">
        <v>0</v>
      </c>
      <c r="Q374" s="712">
        <v>0</v>
      </c>
      <c r="R374" s="712">
        <v>0</v>
      </c>
      <c r="S374" s="712">
        <v>0</v>
      </c>
      <c r="T374" s="712">
        <v>0</v>
      </c>
      <c r="U374" s="712">
        <v>0</v>
      </c>
      <c r="V374" s="712">
        <v>0</v>
      </c>
      <c r="W374" s="712">
        <v>0</v>
      </c>
      <c r="X374" s="712">
        <v>0</v>
      </c>
      <c r="Y374" s="712">
        <v>0</v>
      </c>
      <c r="Z374" s="712">
        <v>0</v>
      </c>
      <c r="AA374" s="712">
        <v>0</v>
      </c>
      <c r="AB374" s="712">
        <v>0</v>
      </c>
      <c r="AC374" s="712">
        <v>0</v>
      </c>
      <c r="AD374" s="712">
        <v>0</v>
      </c>
      <c r="AE374" s="712">
        <v>0</v>
      </c>
      <c r="AF374" s="712">
        <v>0</v>
      </c>
      <c r="AG374" s="712">
        <v>0</v>
      </c>
      <c r="AH374" s="712">
        <v>0</v>
      </c>
      <c r="AI374" s="712">
        <v>0</v>
      </c>
      <c r="AJ374" s="712">
        <v>0</v>
      </c>
      <c r="AK374" s="712">
        <v>0</v>
      </c>
      <c r="AL374" s="712">
        <v>0</v>
      </c>
      <c r="AM374" s="712">
        <v>0</v>
      </c>
      <c r="AN374" s="712">
        <v>0</v>
      </c>
      <c r="AO374" s="712">
        <v>0</v>
      </c>
      <c r="AP374" s="712">
        <v>0</v>
      </c>
      <c r="AQ374" s="712">
        <v>0</v>
      </c>
      <c r="AR374" s="712">
        <v>0</v>
      </c>
      <c r="AS374" s="712">
        <v>0</v>
      </c>
      <c r="AT374" s="712">
        <v>0</v>
      </c>
      <c r="AU374" s="712">
        <v>0</v>
      </c>
      <c r="AV374" s="712">
        <v>0</v>
      </c>
      <c r="AW374" s="712">
        <v>0</v>
      </c>
      <c r="AX374" s="712">
        <v>0</v>
      </c>
      <c r="AY374" s="712">
        <v>0</v>
      </c>
      <c r="AZ374" s="712">
        <v>0</v>
      </c>
      <c r="BA374" s="712">
        <v>0</v>
      </c>
      <c r="BB374" s="712">
        <v>0</v>
      </c>
      <c r="BC374" s="712">
        <v>0</v>
      </c>
      <c r="BD374" s="712">
        <v>0</v>
      </c>
      <c r="BE374" s="712">
        <v>0</v>
      </c>
      <c r="BF374" s="712">
        <v>0</v>
      </c>
      <c r="BG374" s="712">
        <v>0</v>
      </c>
      <c r="BH374" s="712">
        <v>0</v>
      </c>
      <c r="BI374" s="712">
        <v>0</v>
      </c>
      <c r="BJ374" s="712">
        <v>0</v>
      </c>
      <c r="BK374" s="712">
        <v>0</v>
      </c>
      <c r="BL374" s="712">
        <v>0</v>
      </c>
      <c r="BM374" s="712">
        <v>0</v>
      </c>
      <c r="BN374" s="712">
        <v>0</v>
      </c>
      <c r="BO374" s="712">
        <v>0</v>
      </c>
    </row>
    <row r="375" spans="2:67">
      <c r="B375" s="728" t="s">
        <v>813</v>
      </c>
      <c r="C375" s="710"/>
      <c r="D375" s="708" t="s">
        <v>967</v>
      </c>
      <c r="E375" s="702" t="s">
        <v>491</v>
      </c>
      <c r="F375" s="709"/>
      <c r="G375" s="712">
        <v>0</v>
      </c>
      <c r="H375" s="712">
        <v>0</v>
      </c>
      <c r="I375" s="712">
        <v>0</v>
      </c>
      <c r="J375" s="712">
        <v>0</v>
      </c>
      <c r="K375" s="712">
        <v>0</v>
      </c>
      <c r="L375" s="712">
        <v>0</v>
      </c>
      <c r="M375" s="712">
        <v>0</v>
      </c>
      <c r="N375" s="712">
        <v>0</v>
      </c>
      <c r="O375" s="712">
        <v>0</v>
      </c>
      <c r="P375" s="712">
        <v>0</v>
      </c>
      <c r="Q375" s="712">
        <v>0</v>
      </c>
      <c r="R375" s="712">
        <v>0</v>
      </c>
      <c r="S375" s="712">
        <v>0</v>
      </c>
      <c r="T375" s="712">
        <v>0</v>
      </c>
      <c r="U375" s="712">
        <v>0</v>
      </c>
      <c r="V375" s="712">
        <v>0</v>
      </c>
      <c r="W375" s="712">
        <v>0</v>
      </c>
      <c r="X375" s="712">
        <v>0</v>
      </c>
      <c r="Y375" s="712">
        <v>0</v>
      </c>
      <c r="Z375" s="712">
        <v>0</v>
      </c>
      <c r="AA375" s="712">
        <v>0</v>
      </c>
      <c r="AB375" s="712">
        <v>0</v>
      </c>
      <c r="AC375" s="712">
        <v>0</v>
      </c>
      <c r="AD375" s="712">
        <v>0</v>
      </c>
      <c r="AE375" s="712">
        <v>0</v>
      </c>
      <c r="AF375" s="712">
        <v>0</v>
      </c>
      <c r="AG375" s="712">
        <v>0</v>
      </c>
      <c r="AH375" s="712">
        <v>0</v>
      </c>
      <c r="AI375" s="712">
        <v>0</v>
      </c>
      <c r="AJ375" s="712">
        <v>0</v>
      </c>
      <c r="AK375" s="712">
        <v>0</v>
      </c>
      <c r="AL375" s="712">
        <v>0</v>
      </c>
      <c r="AM375" s="712">
        <v>0</v>
      </c>
      <c r="AN375" s="712">
        <v>0</v>
      </c>
      <c r="AO375" s="712">
        <v>0</v>
      </c>
      <c r="AP375" s="712">
        <v>0</v>
      </c>
      <c r="AQ375" s="712">
        <v>0</v>
      </c>
      <c r="AR375" s="712">
        <v>0</v>
      </c>
      <c r="AS375" s="712">
        <v>0</v>
      </c>
      <c r="AT375" s="712">
        <v>0</v>
      </c>
      <c r="AU375" s="712">
        <v>0</v>
      </c>
      <c r="AV375" s="712">
        <v>0</v>
      </c>
      <c r="AW375" s="712">
        <v>0</v>
      </c>
      <c r="AX375" s="712">
        <v>0</v>
      </c>
      <c r="AY375" s="712">
        <v>0</v>
      </c>
      <c r="AZ375" s="712">
        <v>0</v>
      </c>
      <c r="BA375" s="712">
        <v>0</v>
      </c>
      <c r="BB375" s="712">
        <v>0</v>
      </c>
      <c r="BC375" s="712">
        <v>0</v>
      </c>
      <c r="BD375" s="712">
        <v>0</v>
      </c>
      <c r="BE375" s="712">
        <v>0</v>
      </c>
      <c r="BF375" s="712">
        <v>0</v>
      </c>
      <c r="BG375" s="712">
        <v>0</v>
      </c>
      <c r="BH375" s="712">
        <v>0</v>
      </c>
      <c r="BI375" s="712">
        <v>0</v>
      </c>
      <c r="BJ375" s="712">
        <v>0</v>
      </c>
      <c r="BK375" s="712">
        <v>0</v>
      </c>
      <c r="BL375" s="712">
        <v>0</v>
      </c>
      <c r="BM375" s="712">
        <v>0</v>
      </c>
      <c r="BN375" s="712">
        <v>0</v>
      </c>
      <c r="BO375" s="712">
        <v>0</v>
      </c>
    </row>
    <row r="376" spans="2:67">
      <c r="B376" s="728" t="s">
        <v>790</v>
      </c>
      <c r="C376" s="710"/>
      <c r="D376" s="669" t="s">
        <v>276</v>
      </c>
      <c r="E376" s="702" t="s">
        <v>491</v>
      </c>
      <c r="F376" s="709"/>
      <c r="G376" s="712">
        <v>0</v>
      </c>
      <c r="H376" s="712">
        <v>0</v>
      </c>
      <c r="I376" s="712">
        <v>0</v>
      </c>
      <c r="J376" s="712">
        <v>0</v>
      </c>
      <c r="K376" s="712">
        <v>0</v>
      </c>
      <c r="L376" s="712">
        <v>0</v>
      </c>
      <c r="M376" s="712">
        <v>0</v>
      </c>
      <c r="N376" s="712">
        <v>0</v>
      </c>
      <c r="O376" s="712">
        <v>0</v>
      </c>
      <c r="P376" s="712">
        <v>0</v>
      </c>
      <c r="Q376" s="712">
        <v>0</v>
      </c>
      <c r="R376" s="712">
        <v>0</v>
      </c>
      <c r="S376" s="712">
        <v>0</v>
      </c>
      <c r="T376" s="712">
        <v>0</v>
      </c>
      <c r="U376" s="712">
        <v>0</v>
      </c>
      <c r="V376" s="712">
        <v>0</v>
      </c>
      <c r="W376" s="712">
        <v>0</v>
      </c>
      <c r="X376" s="712">
        <v>0</v>
      </c>
      <c r="Y376" s="712">
        <v>0</v>
      </c>
      <c r="Z376" s="712">
        <v>0</v>
      </c>
      <c r="AA376" s="712">
        <v>0</v>
      </c>
      <c r="AB376" s="712">
        <v>0</v>
      </c>
      <c r="AC376" s="712">
        <v>0</v>
      </c>
      <c r="AD376" s="712">
        <v>0</v>
      </c>
      <c r="AE376" s="712">
        <v>0</v>
      </c>
      <c r="AF376" s="712">
        <v>0</v>
      </c>
      <c r="AG376" s="712">
        <v>0</v>
      </c>
      <c r="AH376" s="712">
        <v>0</v>
      </c>
      <c r="AI376" s="712">
        <v>0</v>
      </c>
      <c r="AJ376" s="712">
        <v>0</v>
      </c>
      <c r="AK376" s="712">
        <v>0</v>
      </c>
      <c r="AL376" s="712">
        <v>0</v>
      </c>
      <c r="AM376" s="712">
        <v>0</v>
      </c>
      <c r="AN376" s="712">
        <v>0</v>
      </c>
      <c r="AO376" s="712">
        <v>0</v>
      </c>
      <c r="AP376" s="712">
        <v>0</v>
      </c>
      <c r="AQ376" s="712">
        <v>0</v>
      </c>
      <c r="AR376" s="712">
        <v>0</v>
      </c>
      <c r="AS376" s="712">
        <v>0</v>
      </c>
      <c r="AT376" s="712">
        <v>0</v>
      </c>
      <c r="AU376" s="712">
        <v>0</v>
      </c>
      <c r="AV376" s="712">
        <v>0</v>
      </c>
      <c r="AW376" s="712">
        <v>0</v>
      </c>
      <c r="AX376" s="712">
        <v>0</v>
      </c>
      <c r="AY376" s="712">
        <v>0</v>
      </c>
      <c r="AZ376" s="712">
        <v>0</v>
      </c>
      <c r="BA376" s="712">
        <v>0</v>
      </c>
      <c r="BB376" s="712">
        <v>0</v>
      </c>
      <c r="BC376" s="712">
        <v>0</v>
      </c>
      <c r="BD376" s="712">
        <v>0</v>
      </c>
      <c r="BE376" s="712">
        <v>0</v>
      </c>
      <c r="BF376" s="712">
        <v>0</v>
      </c>
      <c r="BG376" s="712">
        <v>0</v>
      </c>
      <c r="BH376" s="712">
        <v>0</v>
      </c>
      <c r="BI376" s="712">
        <v>0</v>
      </c>
      <c r="BJ376" s="712">
        <v>0</v>
      </c>
      <c r="BK376" s="712">
        <v>0</v>
      </c>
      <c r="BL376" s="712">
        <v>0</v>
      </c>
      <c r="BM376" s="712">
        <v>0</v>
      </c>
      <c r="BN376" s="712">
        <v>0</v>
      </c>
      <c r="BO376" s="712">
        <v>0</v>
      </c>
    </row>
    <row r="377" spans="2:67">
      <c r="B377" s="772">
        <f>B368+1</f>
        <v>201</v>
      </c>
      <c r="C377" s="59" t="s">
        <v>1373</v>
      </c>
      <c r="D377" s="701"/>
      <c r="E377" s="702"/>
      <c r="F377" s="703"/>
      <c r="G377" s="704"/>
      <c r="H377" s="705"/>
      <c r="I377" s="705"/>
      <c r="J377" s="705"/>
      <c r="K377" s="705"/>
      <c r="L377" s="705"/>
      <c r="M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6"/>
      <c r="AL377" s="706"/>
      <c r="AM377" s="706"/>
      <c r="AN377" s="706"/>
      <c r="AO377" s="706"/>
      <c r="AP377" s="706"/>
      <c r="AQ377" s="706"/>
      <c r="AR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row>
    <row r="378" spans="2:67" ht="12.75" customHeight="1">
      <c r="B378" s="772">
        <f t="shared" ref="B378:B385" si="184">B377+1</f>
        <v>202</v>
      </c>
      <c r="C378" s="60"/>
      <c r="D378" s="701" t="s">
        <v>703</v>
      </c>
      <c r="E378" s="702" t="s">
        <v>117</v>
      </c>
      <c r="F378" s="709"/>
      <c r="G378" s="1059">
        <f>'Fuel CO2 Factors'!$E24</f>
        <v>110</v>
      </c>
      <c r="H378" s="1059">
        <f>'Fuel CO2 Factors'!$E24</f>
        <v>110</v>
      </c>
      <c r="I378" s="1059">
        <f>'Fuel CO2 Factors'!$E24</f>
        <v>110</v>
      </c>
      <c r="J378" s="1059">
        <f>'Fuel CO2 Factors'!$E24</f>
        <v>110</v>
      </c>
      <c r="K378" s="1059">
        <f>'Fuel CO2 Factors'!$E24</f>
        <v>110</v>
      </c>
      <c r="L378" s="1059">
        <f>'Fuel CO2 Factors'!$E24</f>
        <v>110</v>
      </c>
      <c r="M378" s="1059">
        <f>'Fuel CO2 Factors'!$E24</f>
        <v>110</v>
      </c>
      <c r="N378" s="1059">
        <f>'Fuel CO2 Factors'!$E24</f>
        <v>110</v>
      </c>
      <c r="O378" s="1059">
        <f>'Fuel CO2 Factors'!$E24</f>
        <v>110</v>
      </c>
      <c r="P378" s="1059">
        <f>'Fuel CO2 Factors'!$E24</f>
        <v>110</v>
      </c>
      <c r="Q378" s="1059">
        <f>'Fuel CO2 Factors'!$E24</f>
        <v>110</v>
      </c>
      <c r="R378" s="1059">
        <f>'Fuel CO2 Factors'!$E24</f>
        <v>110</v>
      </c>
      <c r="S378" s="1059">
        <f>'Fuel CO2 Factors'!$E24</f>
        <v>110</v>
      </c>
      <c r="T378" s="1059">
        <f>'Fuel CO2 Factors'!$E24</f>
        <v>110</v>
      </c>
      <c r="U378" s="1059">
        <f>'Fuel CO2 Factors'!$E24</f>
        <v>110</v>
      </c>
      <c r="V378" s="1059">
        <f>'Fuel CO2 Factors'!$E24</f>
        <v>110</v>
      </c>
      <c r="W378" s="1059">
        <f>'Fuel CO2 Factors'!$E24</f>
        <v>110</v>
      </c>
      <c r="X378" s="1059">
        <f>'Fuel CO2 Factors'!$E24</f>
        <v>110</v>
      </c>
      <c r="Y378" s="1059">
        <f>'Fuel CO2 Factors'!$E24</f>
        <v>110</v>
      </c>
      <c r="Z378" s="1059">
        <f>'Fuel CO2 Factors'!$E24</f>
        <v>110</v>
      </c>
      <c r="AA378" s="1059">
        <f>'Fuel CO2 Factors'!$E24</f>
        <v>110</v>
      </c>
      <c r="AB378" s="1059">
        <f>'Fuel CO2 Factors'!$E24</f>
        <v>110</v>
      </c>
      <c r="AC378" s="1059">
        <f>'Fuel CO2 Factors'!$E24</f>
        <v>110</v>
      </c>
      <c r="AD378" s="1059">
        <f>'Fuel CO2 Factors'!$E24</f>
        <v>110</v>
      </c>
      <c r="AE378" s="1059">
        <f>'Fuel CO2 Factors'!$E24</f>
        <v>110</v>
      </c>
      <c r="AF378" s="1059">
        <f>'Fuel CO2 Factors'!$E24</f>
        <v>110</v>
      </c>
      <c r="AG378" s="1059">
        <f>'Fuel CO2 Factors'!$E24</f>
        <v>110</v>
      </c>
      <c r="AH378" s="1059">
        <f>'Fuel CO2 Factors'!$E24</f>
        <v>110</v>
      </c>
      <c r="AI378" s="1059">
        <f>'Fuel CO2 Factors'!$E24</f>
        <v>110</v>
      </c>
      <c r="AJ378" s="1059">
        <f>'Fuel CO2 Factors'!$E24</f>
        <v>110</v>
      </c>
      <c r="AK378" s="1059">
        <f>'Fuel CO2 Factors'!$E24</f>
        <v>110</v>
      </c>
      <c r="AL378" s="1059">
        <f>'Fuel CO2 Factors'!$E24</f>
        <v>110</v>
      </c>
      <c r="AM378" s="1059">
        <f>'Fuel CO2 Factors'!$E24</f>
        <v>110</v>
      </c>
      <c r="AN378" s="1059">
        <f>'Fuel CO2 Factors'!$E24</f>
        <v>110</v>
      </c>
      <c r="AO378" s="1059">
        <f>'Fuel CO2 Factors'!$E24</f>
        <v>110</v>
      </c>
      <c r="AP378" s="1059">
        <f>'Fuel CO2 Factors'!$E24</f>
        <v>110</v>
      </c>
      <c r="AQ378" s="1059">
        <f>'Fuel CO2 Factors'!$E24</f>
        <v>110</v>
      </c>
      <c r="AR378" s="1059">
        <f>'Fuel CO2 Factors'!$E24</f>
        <v>110</v>
      </c>
      <c r="AS378" s="1059">
        <f>'Fuel CO2 Factors'!$E24</f>
        <v>110</v>
      </c>
      <c r="AT378" s="1059">
        <f>'Fuel CO2 Factors'!$E24</f>
        <v>110</v>
      </c>
      <c r="AU378" s="1059">
        <f>'Fuel CO2 Factors'!$E24</f>
        <v>110</v>
      </c>
      <c r="AV378" s="1059">
        <f>'Fuel CO2 Factors'!$E24</f>
        <v>110</v>
      </c>
      <c r="AW378" s="1059">
        <f>'Fuel CO2 Factors'!$E24</f>
        <v>110</v>
      </c>
      <c r="AX378" s="1059">
        <f>'Fuel CO2 Factors'!$E24</f>
        <v>110</v>
      </c>
      <c r="AY378" s="1059">
        <f>'Fuel CO2 Factors'!$E24</f>
        <v>110</v>
      </c>
      <c r="AZ378" s="1059">
        <f>'Fuel CO2 Factors'!$E24</f>
        <v>110</v>
      </c>
      <c r="BA378" s="1059">
        <f>'Fuel CO2 Factors'!$E24</f>
        <v>110</v>
      </c>
      <c r="BB378" s="1059">
        <f>'Fuel CO2 Factors'!$E24</f>
        <v>110</v>
      </c>
      <c r="BC378" s="1059">
        <f>'Fuel CO2 Factors'!$E24</f>
        <v>110</v>
      </c>
      <c r="BD378" s="1059">
        <f>'Fuel CO2 Factors'!$E24</f>
        <v>110</v>
      </c>
      <c r="BE378" s="1059">
        <f>'Fuel CO2 Factors'!$E24</f>
        <v>110</v>
      </c>
      <c r="BF378" s="1059">
        <f>'Fuel CO2 Factors'!$E24</f>
        <v>110</v>
      </c>
      <c r="BG378" s="1059">
        <f>'Fuel CO2 Factors'!$E24</f>
        <v>110</v>
      </c>
      <c r="BH378" s="1059">
        <f>'Fuel CO2 Factors'!$E24</f>
        <v>110</v>
      </c>
      <c r="BI378" s="1059">
        <f>'Fuel CO2 Factors'!$E24</f>
        <v>110</v>
      </c>
      <c r="BJ378" s="1059">
        <f>'Fuel CO2 Factors'!$E24</f>
        <v>110</v>
      </c>
      <c r="BK378" s="1059">
        <f>'Fuel CO2 Factors'!$E24</f>
        <v>110</v>
      </c>
      <c r="BL378" s="1059">
        <f>'Fuel CO2 Factors'!$E24</f>
        <v>110</v>
      </c>
      <c r="BM378" s="1059">
        <f>'Fuel CO2 Factors'!$E24</f>
        <v>110</v>
      </c>
      <c r="BN378" s="1059">
        <f>'Fuel CO2 Factors'!$E24</f>
        <v>110</v>
      </c>
      <c r="BO378" s="1059">
        <f>'Fuel CO2 Factors'!$E24</f>
        <v>110</v>
      </c>
    </row>
    <row r="379" spans="2:67" ht="12.75" customHeight="1">
      <c r="B379" s="772">
        <f t="shared" si="184"/>
        <v>203</v>
      </c>
      <c r="C379" s="61"/>
      <c r="D379" s="701" t="s">
        <v>1128</v>
      </c>
      <c r="E379" s="702" t="s">
        <v>117</v>
      </c>
      <c r="F379" s="709"/>
      <c r="G379" s="1059">
        <f>'Fuel CO2 Factors'!$E25</f>
        <v>110</v>
      </c>
      <c r="H379" s="1059">
        <f>'Fuel CO2 Factors'!$E25</f>
        <v>110</v>
      </c>
      <c r="I379" s="1059">
        <f>'Fuel CO2 Factors'!$E25</f>
        <v>110</v>
      </c>
      <c r="J379" s="1059">
        <f>'Fuel CO2 Factors'!$E25</f>
        <v>110</v>
      </c>
      <c r="K379" s="1059">
        <f>'Fuel CO2 Factors'!$E25</f>
        <v>110</v>
      </c>
      <c r="L379" s="1059">
        <f>'Fuel CO2 Factors'!$E25</f>
        <v>110</v>
      </c>
      <c r="M379" s="1059">
        <f>'Fuel CO2 Factors'!$E25</f>
        <v>110</v>
      </c>
      <c r="N379" s="1059">
        <f>'Fuel CO2 Factors'!$E25</f>
        <v>110</v>
      </c>
      <c r="O379" s="1059">
        <f>'Fuel CO2 Factors'!$E25</f>
        <v>110</v>
      </c>
      <c r="P379" s="1059">
        <f>'Fuel CO2 Factors'!$E25</f>
        <v>110</v>
      </c>
      <c r="Q379" s="1059">
        <f>'Fuel CO2 Factors'!$E25</f>
        <v>110</v>
      </c>
      <c r="R379" s="1059">
        <f>'Fuel CO2 Factors'!$E25</f>
        <v>110</v>
      </c>
      <c r="S379" s="1059">
        <f>'Fuel CO2 Factors'!$E25</f>
        <v>110</v>
      </c>
      <c r="T379" s="1059">
        <f>'Fuel CO2 Factors'!$E25</f>
        <v>110</v>
      </c>
      <c r="U379" s="1059">
        <f>'Fuel CO2 Factors'!$E25</f>
        <v>110</v>
      </c>
      <c r="V379" s="1059">
        <f>'Fuel CO2 Factors'!$E25</f>
        <v>110</v>
      </c>
      <c r="W379" s="1059">
        <f>'Fuel CO2 Factors'!$E25</f>
        <v>110</v>
      </c>
      <c r="X379" s="1059">
        <f>'Fuel CO2 Factors'!$E25</f>
        <v>110</v>
      </c>
      <c r="Y379" s="1059">
        <f>'Fuel CO2 Factors'!$E25</f>
        <v>110</v>
      </c>
      <c r="Z379" s="1059">
        <f>'Fuel CO2 Factors'!$E25</f>
        <v>110</v>
      </c>
      <c r="AA379" s="1059">
        <f>'Fuel CO2 Factors'!$E25</f>
        <v>110</v>
      </c>
      <c r="AB379" s="1059">
        <f>'Fuel CO2 Factors'!$E25</f>
        <v>110</v>
      </c>
      <c r="AC379" s="1059">
        <f>'Fuel CO2 Factors'!$E25</f>
        <v>110</v>
      </c>
      <c r="AD379" s="1059">
        <f>'Fuel CO2 Factors'!$E25</f>
        <v>110</v>
      </c>
      <c r="AE379" s="1059">
        <f>'Fuel CO2 Factors'!$E25</f>
        <v>110</v>
      </c>
      <c r="AF379" s="1059">
        <f>'Fuel CO2 Factors'!$E25</f>
        <v>110</v>
      </c>
      <c r="AG379" s="1059">
        <f>'Fuel CO2 Factors'!$E25</f>
        <v>110</v>
      </c>
      <c r="AH379" s="1059">
        <f>'Fuel CO2 Factors'!$E25</f>
        <v>110</v>
      </c>
      <c r="AI379" s="1059">
        <f>'Fuel CO2 Factors'!$E25</f>
        <v>110</v>
      </c>
      <c r="AJ379" s="1059">
        <f>'Fuel CO2 Factors'!$E25</f>
        <v>110</v>
      </c>
      <c r="AK379" s="1059">
        <f>'Fuel CO2 Factors'!$E25</f>
        <v>110</v>
      </c>
      <c r="AL379" s="1059">
        <f>'Fuel CO2 Factors'!$E25</f>
        <v>110</v>
      </c>
      <c r="AM379" s="1059">
        <f>'Fuel CO2 Factors'!$E25</f>
        <v>110</v>
      </c>
      <c r="AN379" s="1059">
        <f>'Fuel CO2 Factors'!$E25</f>
        <v>110</v>
      </c>
      <c r="AO379" s="1059">
        <f>'Fuel CO2 Factors'!$E25</f>
        <v>110</v>
      </c>
      <c r="AP379" s="1059">
        <f>'Fuel CO2 Factors'!$E25</f>
        <v>110</v>
      </c>
      <c r="AQ379" s="1059">
        <f>'Fuel CO2 Factors'!$E25</f>
        <v>110</v>
      </c>
      <c r="AR379" s="1059">
        <f>'Fuel CO2 Factors'!$E25</f>
        <v>110</v>
      </c>
      <c r="AS379" s="1059">
        <f>'Fuel CO2 Factors'!$E25</f>
        <v>110</v>
      </c>
      <c r="AT379" s="1059">
        <f>'Fuel CO2 Factors'!$E25</f>
        <v>110</v>
      </c>
      <c r="AU379" s="1059">
        <f>'Fuel CO2 Factors'!$E25</f>
        <v>110</v>
      </c>
      <c r="AV379" s="1059">
        <f>'Fuel CO2 Factors'!$E25</f>
        <v>110</v>
      </c>
      <c r="AW379" s="1059">
        <f>'Fuel CO2 Factors'!$E25</f>
        <v>110</v>
      </c>
      <c r="AX379" s="1059">
        <f>'Fuel CO2 Factors'!$E25</f>
        <v>110</v>
      </c>
      <c r="AY379" s="1059">
        <f>'Fuel CO2 Factors'!$E25</f>
        <v>110</v>
      </c>
      <c r="AZ379" s="1059">
        <f>'Fuel CO2 Factors'!$E25</f>
        <v>110</v>
      </c>
      <c r="BA379" s="1059">
        <f>'Fuel CO2 Factors'!$E25</f>
        <v>110</v>
      </c>
      <c r="BB379" s="1059">
        <f>'Fuel CO2 Factors'!$E25</f>
        <v>110</v>
      </c>
      <c r="BC379" s="1059">
        <f>'Fuel CO2 Factors'!$E25</f>
        <v>110</v>
      </c>
      <c r="BD379" s="1059">
        <f>'Fuel CO2 Factors'!$E25</f>
        <v>110</v>
      </c>
      <c r="BE379" s="1059">
        <f>'Fuel CO2 Factors'!$E25</f>
        <v>110</v>
      </c>
      <c r="BF379" s="1059">
        <f>'Fuel CO2 Factors'!$E25</f>
        <v>110</v>
      </c>
      <c r="BG379" s="1059">
        <f>'Fuel CO2 Factors'!$E25</f>
        <v>110</v>
      </c>
      <c r="BH379" s="1059">
        <f>'Fuel CO2 Factors'!$E25</f>
        <v>110</v>
      </c>
      <c r="BI379" s="1059">
        <f>'Fuel CO2 Factors'!$E25</f>
        <v>110</v>
      </c>
      <c r="BJ379" s="1059">
        <f>'Fuel CO2 Factors'!$E25</f>
        <v>110</v>
      </c>
      <c r="BK379" s="1059">
        <f>'Fuel CO2 Factors'!$E25</f>
        <v>110</v>
      </c>
      <c r="BL379" s="1059">
        <f>'Fuel CO2 Factors'!$E25</f>
        <v>110</v>
      </c>
      <c r="BM379" s="1059">
        <f>'Fuel CO2 Factors'!$E25</f>
        <v>110</v>
      </c>
      <c r="BN379" s="1059">
        <f>'Fuel CO2 Factors'!$E25</f>
        <v>110</v>
      </c>
      <c r="BO379" s="1059">
        <f>'Fuel CO2 Factors'!$E25</f>
        <v>110</v>
      </c>
    </row>
    <row r="380" spans="2:67" ht="12.75" customHeight="1">
      <c r="B380" s="772">
        <f t="shared" si="184"/>
        <v>204</v>
      </c>
      <c r="C380" s="60"/>
      <c r="D380" s="701" t="s">
        <v>1127</v>
      </c>
      <c r="E380" s="702" t="s">
        <v>117</v>
      </c>
      <c r="F380" s="709"/>
      <c r="G380" s="1059">
        <f>'Fuel CO2 Factors'!$E26</f>
        <v>110</v>
      </c>
      <c r="H380" s="1059">
        <f>'Fuel CO2 Factors'!$E26</f>
        <v>110</v>
      </c>
      <c r="I380" s="1059">
        <f>'Fuel CO2 Factors'!$E26</f>
        <v>110</v>
      </c>
      <c r="J380" s="1059">
        <f>'Fuel CO2 Factors'!$E26</f>
        <v>110</v>
      </c>
      <c r="K380" s="1059">
        <f>'Fuel CO2 Factors'!$E26</f>
        <v>110</v>
      </c>
      <c r="L380" s="1059">
        <f>'Fuel CO2 Factors'!$E26</f>
        <v>110</v>
      </c>
      <c r="M380" s="1059">
        <f>'Fuel CO2 Factors'!$E26</f>
        <v>110</v>
      </c>
      <c r="N380" s="1059">
        <f>'Fuel CO2 Factors'!$E26</f>
        <v>110</v>
      </c>
      <c r="O380" s="1059">
        <f>'Fuel CO2 Factors'!$E26</f>
        <v>110</v>
      </c>
      <c r="P380" s="1059">
        <f>'Fuel CO2 Factors'!$E26</f>
        <v>110</v>
      </c>
      <c r="Q380" s="1059">
        <f>'Fuel CO2 Factors'!$E26</f>
        <v>110</v>
      </c>
      <c r="R380" s="1059">
        <f>'Fuel CO2 Factors'!$E26</f>
        <v>110</v>
      </c>
      <c r="S380" s="1059">
        <f>'Fuel CO2 Factors'!$E26</f>
        <v>110</v>
      </c>
      <c r="T380" s="1059">
        <f>'Fuel CO2 Factors'!$E26</f>
        <v>110</v>
      </c>
      <c r="U380" s="1059">
        <f>'Fuel CO2 Factors'!$E26</f>
        <v>110</v>
      </c>
      <c r="V380" s="1059">
        <f>'Fuel CO2 Factors'!$E26</f>
        <v>110</v>
      </c>
      <c r="W380" s="1059">
        <f>'Fuel CO2 Factors'!$E26</f>
        <v>110</v>
      </c>
      <c r="X380" s="1059">
        <f>'Fuel CO2 Factors'!$E26</f>
        <v>110</v>
      </c>
      <c r="Y380" s="1059">
        <f>'Fuel CO2 Factors'!$E26</f>
        <v>110</v>
      </c>
      <c r="Z380" s="1059">
        <f>'Fuel CO2 Factors'!$E26</f>
        <v>110</v>
      </c>
      <c r="AA380" s="1059">
        <f>'Fuel CO2 Factors'!$E26</f>
        <v>110</v>
      </c>
      <c r="AB380" s="1059">
        <f>'Fuel CO2 Factors'!$E26</f>
        <v>110</v>
      </c>
      <c r="AC380" s="1059">
        <f>'Fuel CO2 Factors'!$E26</f>
        <v>110</v>
      </c>
      <c r="AD380" s="1059">
        <f>'Fuel CO2 Factors'!$E26</f>
        <v>110</v>
      </c>
      <c r="AE380" s="1059">
        <f>'Fuel CO2 Factors'!$E26</f>
        <v>110</v>
      </c>
      <c r="AF380" s="1059">
        <f>'Fuel CO2 Factors'!$E26</f>
        <v>110</v>
      </c>
      <c r="AG380" s="1059">
        <f>'Fuel CO2 Factors'!$E26</f>
        <v>110</v>
      </c>
      <c r="AH380" s="1059">
        <f>'Fuel CO2 Factors'!$E26</f>
        <v>110</v>
      </c>
      <c r="AI380" s="1059">
        <f>'Fuel CO2 Factors'!$E26</f>
        <v>110</v>
      </c>
      <c r="AJ380" s="1059">
        <f>'Fuel CO2 Factors'!$E26</f>
        <v>110</v>
      </c>
      <c r="AK380" s="1059">
        <f>'Fuel CO2 Factors'!$E26</f>
        <v>110</v>
      </c>
      <c r="AL380" s="1059">
        <f>'Fuel CO2 Factors'!$E26</f>
        <v>110</v>
      </c>
      <c r="AM380" s="1059">
        <f>'Fuel CO2 Factors'!$E26</f>
        <v>110</v>
      </c>
      <c r="AN380" s="1059">
        <f>'Fuel CO2 Factors'!$E26</f>
        <v>110</v>
      </c>
      <c r="AO380" s="1059">
        <f>'Fuel CO2 Factors'!$E26</f>
        <v>110</v>
      </c>
      <c r="AP380" s="1059">
        <f>'Fuel CO2 Factors'!$E26</f>
        <v>110</v>
      </c>
      <c r="AQ380" s="1059">
        <f>'Fuel CO2 Factors'!$E26</f>
        <v>110</v>
      </c>
      <c r="AR380" s="1059">
        <f>'Fuel CO2 Factors'!$E26</f>
        <v>110</v>
      </c>
      <c r="AS380" s="1059">
        <f>'Fuel CO2 Factors'!$E26</f>
        <v>110</v>
      </c>
      <c r="AT380" s="1059">
        <f>'Fuel CO2 Factors'!$E26</f>
        <v>110</v>
      </c>
      <c r="AU380" s="1059">
        <f>'Fuel CO2 Factors'!$E26</f>
        <v>110</v>
      </c>
      <c r="AV380" s="1059">
        <f>'Fuel CO2 Factors'!$E26</f>
        <v>110</v>
      </c>
      <c r="AW380" s="1059">
        <f>'Fuel CO2 Factors'!$E26</f>
        <v>110</v>
      </c>
      <c r="AX380" s="1059">
        <f>'Fuel CO2 Factors'!$E26</f>
        <v>110</v>
      </c>
      <c r="AY380" s="1059">
        <f>'Fuel CO2 Factors'!$E26</f>
        <v>110</v>
      </c>
      <c r="AZ380" s="1059">
        <f>'Fuel CO2 Factors'!$E26</f>
        <v>110</v>
      </c>
      <c r="BA380" s="1059">
        <f>'Fuel CO2 Factors'!$E26</f>
        <v>110</v>
      </c>
      <c r="BB380" s="1059">
        <f>'Fuel CO2 Factors'!$E26</f>
        <v>110</v>
      </c>
      <c r="BC380" s="1059">
        <f>'Fuel CO2 Factors'!$E26</f>
        <v>110</v>
      </c>
      <c r="BD380" s="1059">
        <f>'Fuel CO2 Factors'!$E26</f>
        <v>110</v>
      </c>
      <c r="BE380" s="1059">
        <f>'Fuel CO2 Factors'!$E26</f>
        <v>110</v>
      </c>
      <c r="BF380" s="1059">
        <f>'Fuel CO2 Factors'!$E26</f>
        <v>110</v>
      </c>
      <c r="BG380" s="1059">
        <f>'Fuel CO2 Factors'!$E26</f>
        <v>110</v>
      </c>
      <c r="BH380" s="1059">
        <f>'Fuel CO2 Factors'!$E26</f>
        <v>110</v>
      </c>
      <c r="BI380" s="1059">
        <f>'Fuel CO2 Factors'!$E26</f>
        <v>110</v>
      </c>
      <c r="BJ380" s="1059">
        <f>'Fuel CO2 Factors'!$E26</f>
        <v>110</v>
      </c>
      <c r="BK380" s="1059">
        <f>'Fuel CO2 Factors'!$E26</f>
        <v>110</v>
      </c>
      <c r="BL380" s="1059">
        <f>'Fuel CO2 Factors'!$E26</f>
        <v>110</v>
      </c>
      <c r="BM380" s="1059">
        <f>'Fuel CO2 Factors'!$E26</f>
        <v>110</v>
      </c>
      <c r="BN380" s="1059">
        <f>'Fuel CO2 Factors'!$E26</f>
        <v>110</v>
      </c>
      <c r="BO380" s="1059">
        <f>'Fuel CO2 Factors'!$E26</f>
        <v>110</v>
      </c>
    </row>
    <row r="381" spans="2:67" ht="12.75" customHeight="1">
      <c r="B381" s="772">
        <f t="shared" si="184"/>
        <v>205</v>
      </c>
      <c r="C381" s="60"/>
      <c r="D381" s="701" t="s">
        <v>771</v>
      </c>
      <c r="E381" s="702" t="s">
        <v>117</v>
      </c>
      <c r="F381" s="709"/>
      <c r="G381" s="1059">
        <f>'Fuel CO2 Factors'!$E27</f>
        <v>89</v>
      </c>
      <c r="H381" s="1059">
        <f>'Fuel CO2 Factors'!$E27</f>
        <v>89</v>
      </c>
      <c r="I381" s="1059">
        <f>'Fuel CO2 Factors'!$E27</f>
        <v>89</v>
      </c>
      <c r="J381" s="1059">
        <f>'Fuel CO2 Factors'!$E27</f>
        <v>89</v>
      </c>
      <c r="K381" s="1059">
        <f>'Fuel CO2 Factors'!$E27</f>
        <v>89</v>
      </c>
      <c r="L381" s="1059">
        <f>'Fuel CO2 Factors'!$E27</f>
        <v>89</v>
      </c>
      <c r="M381" s="1059">
        <f>'Fuel CO2 Factors'!$E27</f>
        <v>89</v>
      </c>
      <c r="N381" s="1059">
        <f>'Fuel CO2 Factors'!$E27</f>
        <v>89</v>
      </c>
      <c r="O381" s="1059">
        <f>'Fuel CO2 Factors'!$E27</f>
        <v>89</v>
      </c>
      <c r="P381" s="1059">
        <f>'Fuel CO2 Factors'!$E27</f>
        <v>89</v>
      </c>
      <c r="Q381" s="1059">
        <f>'Fuel CO2 Factors'!$E27</f>
        <v>89</v>
      </c>
      <c r="R381" s="1059">
        <f>'Fuel CO2 Factors'!$E27</f>
        <v>89</v>
      </c>
      <c r="S381" s="1059">
        <f>'Fuel CO2 Factors'!$E27</f>
        <v>89</v>
      </c>
      <c r="T381" s="1059">
        <f>'Fuel CO2 Factors'!$E27</f>
        <v>89</v>
      </c>
      <c r="U381" s="1059">
        <f>'Fuel CO2 Factors'!$E27</f>
        <v>89</v>
      </c>
      <c r="V381" s="1059">
        <f>'Fuel CO2 Factors'!$E27</f>
        <v>89</v>
      </c>
      <c r="W381" s="1059">
        <f>'Fuel CO2 Factors'!$E27</f>
        <v>89</v>
      </c>
      <c r="X381" s="1059">
        <f>'Fuel CO2 Factors'!$E27</f>
        <v>89</v>
      </c>
      <c r="Y381" s="1059">
        <f>'Fuel CO2 Factors'!$E27</f>
        <v>89</v>
      </c>
      <c r="Z381" s="1059">
        <f>'Fuel CO2 Factors'!$E27</f>
        <v>89</v>
      </c>
      <c r="AA381" s="1059">
        <f>'Fuel CO2 Factors'!$E27</f>
        <v>89</v>
      </c>
      <c r="AB381" s="1059">
        <f>'Fuel CO2 Factors'!$E27</f>
        <v>89</v>
      </c>
      <c r="AC381" s="1059">
        <f>'Fuel CO2 Factors'!$E27</f>
        <v>89</v>
      </c>
      <c r="AD381" s="1059">
        <f>'Fuel CO2 Factors'!$E27</f>
        <v>89</v>
      </c>
      <c r="AE381" s="1059">
        <f>'Fuel CO2 Factors'!$E27</f>
        <v>89</v>
      </c>
      <c r="AF381" s="1059">
        <f>'Fuel CO2 Factors'!$E27</f>
        <v>89</v>
      </c>
      <c r="AG381" s="1059">
        <f>'Fuel CO2 Factors'!$E27</f>
        <v>89</v>
      </c>
      <c r="AH381" s="1059">
        <f>'Fuel CO2 Factors'!$E27</f>
        <v>89</v>
      </c>
      <c r="AI381" s="1059">
        <f>'Fuel CO2 Factors'!$E27</f>
        <v>89</v>
      </c>
      <c r="AJ381" s="1059">
        <f>'Fuel CO2 Factors'!$E27</f>
        <v>89</v>
      </c>
      <c r="AK381" s="1059">
        <f>'Fuel CO2 Factors'!$E27</f>
        <v>89</v>
      </c>
      <c r="AL381" s="1059">
        <f>'Fuel CO2 Factors'!$E27</f>
        <v>89</v>
      </c>
      <c r="AM381" s="1059">
        <f>'Fuel CO2 Factors'!$E27</f>
        <v>89</v>
      </c>
      <c r="AN381" s="1059">
        <f>'Fuel CO2 Factors'!$E27</f>
        <v>89</v>
      </c>
      <c r="AO381" s="1059">
        <f>'Fuel CO2 Factors'!$E27</f>
        <v>89</v>
      </c>
      <c r="AP381" s="1059">
        <f>'Fuel CO2 Factors'!$E27</f>
        <v>89</v>
      </c>
      <c r="AQ381" s="1059">
        <f>'Fuel CO2 Factors'!$E27</f>
        <v>89</v>
      </c>
      <c r="AR381" s="1059">
        <f>'Fuel CO2 Factors'!$E27</f>
        <v>89</v>
      </c>
      <c r="AS381" s="1059">
        <f>'Fuel CO2 Factors'!$E27</f>
        <v>89</v>
      </c>
      <c r="AT381" s="1059">
        <f>'Fuel CO2 Factors'!$E27</f>
        <v>89</v>
      </c>
      <c r="AU381" s="1059">
        <f>'Fuel CO2 Factors'!$E27</f>
        <v>89</v>
      </c>
      <c r="AV381" s="1059">
        <f>'Fuel CO2 Factors'!$E27</f>
        <v>89</v>
      </c>
      <c r="AW381" s="1059">
        <f>'Fuel CO2 Factors'!$E27</f>
        <v>89</v>
      </c>
      <c r="AX381" s="1059">
        <f>'Fuel CO2 Factors'!$E27</f>
        <v>89</v>
      </c>
      <c r="AY381" s="1059">
        <f>'Fuel CO2 Factors'!$E27</f>
        <v>89</v>
      </c>
      <c r="AZ381" s="1059">
        <f>'Fuel CO2 Factors'!$E27</f>
        <v>89</v>
      </c>
      <c r="BA381" s="1059">
        <f>'Fuel CO2 Factors'!$E27</f>
        <v>89</v>
      </c>
      <c r="BB381" s="1059">
        <f>'Fuel CO2 Factors'!$E27</f>
        <v>89</v>
      </c>
      <c r="BC381" s="1059">
        <f>'Fuel CO2 Factors'!$E27</f>
        <v>89</v>
      </c>
      <c r="BD381" s="1059">
        <f>'Fuel CO2 Factors'!$E27</f>
        <v>89</v>
      </c>
      <c r="BE381" s="1059">
        <f>'Fuel CO2 Factors'!$E27</f>
        <v>89</v>
      </c>
      <c r="BF381" s="1059">
        <f>'Fuel CO2 Factors'!$E27</f>
        <v>89</v>
      </c>
      <c r="BG381" s="1059">
        <f>'Fuel CO2 Factors'!$E27</f>
        <v>89</v>
      </c>
      <c r="BH381" s="1059">
        <f>'Fuel CO2 Factors'!$E27</f>
        <v>89</v>
      </c>
      <c r="BI381" s="1059">
        <f>'Fuel CO2 Factors'!$E27</f>
        <v>89</v>
      </c>
      <c r="BJ381" s="1059">
        <f>'Fuel CO2 Factors'!$E27</f>
        <v>89</v>
      </c>
      <c r="BK381" s="1059">
        <f>'Fuel CO2 Factors'!$E27</f>
        <v>89</v>
      </c>
      <c r="BL381" s="1059">
        <f>'Fuel CO2 Factors'!$E27</f>
        <v>89</v>
      </c>
      <c r="BM381" s="1059">
        <f>'Fuel CO2 Factors'!$E27</f>
        <v>89</v>
      </c>
      <c r="BN381" s="1059">
        <f>'Fuel CO2 Factors'!$E27</f>
        <v>89</v>
      </c>
      <c r="BO381" s="1059">
        <f>'Fuel CO2 Factors'!$E27</f>
        <v>89</v>
      </c>
    </row>
    <row r="382" spans="2:67" ht="12.75" customHeight="1">
      <c r="B382" s="772">
        <f t="shared" si="184"/>
        <v>206</v>
      </c>
      <c r="C382" s="60"/>
      <c r="D382" s="701" t="s">
        <v>797</v>
      </c>
      <c r="E382" s="702" t="s">
        <v>117</v>
      </c>
      <c r="F382" s="709"/>
      <c r="G382" s="1059">
        <f>'Fuel CO2 Factors'!$E28</f>
        <v>89</v>
      </c>
      <c r="H382" s="1059">
        <f>'Fuel CO2 Factors'!$E28</f>
        <v>89</v>
      </c>
      <c r="I382" s="1059">
        <f>'Fuel CO2 Factors'!$E28</f>
        <v>89</v>
      </c>
      <c r="J382" s="1059">
        <f>'Fuel CO2 Factors'!$E28</f>
        <v>89</v>
      </c>
      <c r="K382" s="1059">
        <f>'Fuel CO2 Factors'!$E28</f>
        <v>89</v>
      </c>
      <c r="L382" s="1059">
        <f>'Fuel CO2 Factors'!$E28</f>
        <v>89</v>
      </c>
      <c r="M382" s="1059">
        <f>'Fuel CO2 Factors'!$E28</f>
        <v>89</v>
      </c>
      <c r="N382" s="1059">
        <f>'Fuel CO2 Factors'!$E28</f>
        <v>89</v>
      </c>
      <c r="O382" s="1059">
        <f>'Fuel CO2 Factors'!$E28</f>
        <v>89</v>
      </c>
      <c r="P382" s="1059">
        <f>'Fuel CO2 Factors'!$E28</f>
        <v>89</v>
      </c>
      <c r="Q382" s="1059">
        <f>'Fuel CO2 Factors'!$E28</f>
        <v>89</v>
      </c>
      <c r="R382" s="1059">
        <f>'Fuel CO2 Factors'!$E28</f>
        <v>89</v>
      </c>
      <c r="S382" s="1059">
        <f>'Fuel CO2 Factors'!$E28</f>
        <v>89</v>
      </c>
      <c r="T382" s="1059">
        <f>'Fuel CO2 Factors'!$E28</f>
        <v>89</v>
      </c>
      <c r="U382" s="1059">
        <f>'Fuel CO2 Factors'!$E28</f>
        <v>89</v>
      </c>
      <c r="V382" s="1059">
        <f>'Fuel CO2 Factors'!$E28</f>
        <v>89</v>
      </c>
      <c r="W382" s="1059">
        <f>'Fuel CO2 Factors'!$E28</f>
        <v>89</v>
      </c>
      <c r="X382" s="1059">
        <f>'Fuel CO2 Factors'!$E28</f>
        <v>89</v>
      </c>
      <c r="Y382" s="1059">
        <f>'Fuel CO2 Factors'!$E28</f>
        <v>89</v>
      </c>
      <c r="Z382" s="1059">
        <f>'Fuel CO2 Factors'!$E28</f>
        <v>89</v>
      </c>
      <c r="AA382" s="1059">
        <f>'Fuel CO2 Factors'!$E28</f>
        <v>89</v>
      </c>
      <c r="AB382" s="1059">
        <f>'Fuel CO2 Factors'!$E28</f>
        <v>89</v>
      </c>
      <c r="AC382" s="1059">
        <f>'Fuel CO2 Factors'!$E28</f>
        <v>89</v>
      </c>
      <c r="AD382" s="1059">
        <f>'Fuel CO2 Factors'!$E28</f>
        <v>89</v>
      </c>
      <c r="AE382" s="1059">
        <f>'Fuel CO2 Factors'!$E28</f>
        <v>89</v>
      </c>
      <c r="AF382" s="1059">
        <f>'Fuel CO2 Factors'!$E28</f>
        <v>89</v>
      </c>
      <c r="AG382" s="1059">
        <f>'Fuel CO2 Factors'!$E28</f>
        <v>89</v>
      </c>
      <c r="AH382" s="1059">
        <f>'Fuel CO2 Factors'!$E28</f>
        <v>89</v>
      </c>
      <c r="AI382" s="1059">
        <f>'Fuel CO2 Factors'!$E28</f>
        <v>89</v>
      </c>
      <c r="AJ382" s="1059">
        <f>'Fuel CO2 Factors'!$E28</f>
        <v>89</v>
      </c>
      <c r="AK382" s="1059">
        <f>'Fuel CO2 Factors'!$E28</f>
        <v>89</v>
      </c>
      <c r="AL382" s="1059">
        <f>'Fuel CO2 Factors'!$E28</f>
        <v>89</v>
      </c>
      <c r="AM382" s="1059">
        <f>'Fuel CO2 Factors'!$E28</f>
        <v>89</v>
      </c>
      <c r="AN382" s="1059">
        <f>'Fuel CO2 Factors'!$E28</f>
        <v>89</v>
      </c>
      <c r="AO382" s="1059">
        <f>'Fuel CO2 Factors'!$E28</f>
        <v>89</v>
      </c>
      <c r="AP382" s="1059">
        <f>'Fuel CO2 Factors'!$E28</f>
        <v>89</v>
      </c>
      <c r="AQ382" s="1059">
        <f>'Fuel CO2 Factors'!$E28</f>
        <v>89</v>
      </c>
      <c r="AR382" s="1059">
        <f>'Fuel CO2 Factors'!$E28</f>
        <v>89</v>
      </c>
      <c r="AS382" s="1059">
        <f>'Fuel CO2 Factors'!$E28</f>
        <v>89</v>
      </c>
      <c r="AT382" s="1059">
        <f>'Fuel CO2 Factors'!$E28</f>
        <v>89</v>
      </c>
      <c r="AU382" s="1059">
        <f>'Fuel CO2 Factors'!$E28</f>
        <v>89</v>
      </c>
      <c r="AV382" s="1059">
        <f>'Fuel CO2 Factors'!$E28</f>
        <v>89</v>
      </c>
      <c r="AW382" s="1059">
        <f>'Fuel CO2 Factors'!$E28</f>
        <v>89</v>
      </c>
      <c r="AX382" s="1059">
        <f>'Fuel CO2 Factors'!$E28</f>
        <v>89</v>
      </c>
      <c r="AY382" s="1059">
        <f>'Fuel CO2 Factors'!$E28</f>
        <v>89</v>
      </c>
      <c r="AZ382" s="1059">
        <f>'Fuel CO2 Factors'!$E28</f>
        <v>89</v>
      </c>
      <c r="BA382" s="1059">
        <f>'Fuel CO2 Factors'!$E28</f>
        <v>89</v>
      </c>
      <c r="BB382" s="1059">
        <f>'Fuel CO2 Factors'!$E28</f>
        <v>89</v>
      </c>
      <c r="BC382" s="1059">
        <f>'Fuel CO2 Factors'!$E28</f>
        <v>89</v>
      </c>
      <c r="BD382" s="1059">
        <f>'Fuel CO2 Factors'!$E28</f>
        <v>89</v>
      </c>
      <c r="BE382" s="1059">
        <f>'Fuel CO2 Factors'!$E28</f>
        <v>89</v>
      </c>
      <c r="BF382" s="1059">
        <f>'Fuel CO2 Factors'!$E28</f>
        <v>89</v>
      </c>
      <c r="BG382" s="1059">
        <f>'Fuel CO2 Factors'!$E28</f>
        <v>89</v>
      </c>
      <c r="BH382" s="1059">
        <f>'Fuel CO2 Factors'!$E28</f>
        <v>89</v>
      </c>
      <c r="BI382" s="1059">
        <f>'Fuel CO2 Factors'!$E28</f>
        <v>89</v>
      </c>
      <c r="BJ382" s="1059">
        <f>'Fuel CO2 Factors'!$E28</f>
        <v>89</v>
      </c>
      <c r="BK382" s="1059">
        <f>'Fuel CO2 Factors'!$E28</f>
        <v>89</v>
      </c>
      <c r="BL382" s="1059">
        <f>'Fuel CO2 Factors'!$E28</f>
        <v>89</v>
      </c>
      <c r="BM382" s="1059">
        <f>'Fuel CO2 Factors'!$E28</f>
        <v>89</v>
      </c>
      <c r="BN382" s="1059">
        <f>'Fuel CO2 Factors'!$E28</f>
        <v>89</v>
      </c>
      <c r="BO382" s="1059">
        <f>'Fuel CO2 Factors'!$E28</f>
        <v>89</v>
      </c>
    </row>
    <row r="383" spans="2:67" ht="12.75" customHeight="1">
      <c r="B383" s="772">
        <f t="shared" si="184"/>
        <v>207</v>
      </c>
      <c r="C383" s="60"/>
      <c r="D383" s="701" t="s">
        <v>798</v>
      </c>
      <c r="E383" s="702" t="s">
        <v>117</v>
      </c>
      <c r="F383" s="709"/>
      <c r="G383" s="1059">
        <f>'Fuel CO2 Factors'!$E29</f>
        <v>89</v>
      </c>
      <c r="H383" s="1059">
        <f>'Fuel CO2 Factors'!$E29</f>
        <v>89</v>
      </c>
      <c r="I383" s="1059">
        <f>'Fuel CO2 Factors'!$E29</f>
        <v>89</v>
      </c>
      <c r="J383" s="1059">
        <f>'Fuel CO2 Factors'!$E29</f>
        <v>89</v>
      </c>
      <c r="K383" s="1059">
        <f>'Fuel CO2 Factors'!$E29</f>
        <v>89</v>
      </c>
      <c r="L383" s="1059">
        <f>'Fuel CO2 Factors'!$E29</f>
        <v>89</v>
      </c>
      <c r="M383" s="1059">
        <f>'Fuel CO2 Factors'!$E29</f>
        <v>89</v>
      </c>
      <c r="N383" s="1059">
        <f>'Fuel CO2 Factors'!$E29</f>
        <v>89</v>
      </c>
      <c r="O383" s="1059">
        <f>'Fuel CO2 Factors'!$E29</f>
        <v>89</v>
      </c>
      <c r="P383" s="1059">
        <f>'Fuel CO2 Factors'!$E29</f>
        <v>89</v>
      </c>
      <c r="Q383" s="1059">
        <f>'Fuel CO2 Factors'!$E29</f>
        <v>89</v>
      </c>
      <c r="R383" s="1059">
        <f>'Fuel CO2 Factors'!$E29</f>
        <v>89</v>
      </c>
      <c r="S383" s="1059">
        <f>'Fuel CO2 Factors'!$E29</f>
        <v>89</v>
      </c>
      <c r="T383" s="1059">
        <f>'Fuel CO2 Factors'!$E29</f>
        <v>89</v>
      </c>
      <c r="U383" s="1059">
        <f>'Fuel CO2 Factors'!$E29</f>
        <v>89</v>
      </c>
      <c r="V383" s="1059">
        <f>'Fuel CO2 Factors'!$E29</f>
        <v>89</v>
      </c>
      <c r="W383" s="1059">
        <f>'Fuel CO2 Factors'!$E29</f>
        <v>89</v>
      </c>
      <c r="X383" s="1059">
        <f>'Fuel CO2 Factors'!$E29</f>
        <v>89</v>
      </c>
      <c r="Y383" s="1059">
        <f>'Fuel CO2 Factors'!$E29</f>
        <v>89</v>
      </c>
      <c r="Z383" s="1059">
        <f>'Fuel CO2 Factors'!$E29</f>
        <v>89</v>
      </c>
      <c r="AA383" s="1059">
        <f>'Fuel CO2 Factors'!$E29</f>
        <v>89</v>
      </c>
      <c r="AB383" s="1059">
        <f>'Fuel CO2 Factors'!$E29</f>
        <v>89</v>
      </c>
      <c r="AC383" s="1059">
        <f>'Fuel CO2 Factors'!$E29</f>
        <v>89</v>
      </c>
      <c r="AD383" s="1059">
        <f>'Fuel CO2 Factors'!$E29</f>
        <v>89</v>
      </c>
      <c r="AE383" s="1059">
        <f>'Fuel CO2 Factors'!$E29</f>
        <v>89</v>
      </c>
      <c r="AF383" s="1059">
        <f>'Fuel CO2 Factors'!$E29</f>
        <v>89</v>
      </c>
      <c r="AG383" s="1059">
        <f>'Fuel CO2 Factors'!$E29</f>
        <v>89</v>
      </c>
      <c r="AH383" s="1059">
        <f>'Fuel CO2 Factors'!$E29</f>
        <v>89</v>
      </c>
      <c r="AI383" s="1059">
        <f>'Fuel CO2 Factors'!$E29</f>
        <v>89</v>
      </c>
      <c r="AJ383" s="1059">
        <f>'Fuel CO2 Factors'!$E29</f>
        <v>89</v>
      </c>
      <c r="AK383" s="1059">
        <f>'Fuel CO2 Factors'!$E29</f>
        <v>89</v>
      </c>
      <c r="AL383" s="1059">
        <f>'Fuel CO2 Factors'!$E29</f>
        <v>89</v>
      </c>
      <c r="AM383" s="1059">
        <f>'Fuel CO2 Factors'!$E29</f>
        <v>89</v>
      </c>
      <c r="AN383" s="1059">
        <f>'Fuel CO2 Factors'!$E29</f>
        <v>89</v>
      </c>
      <c r="AO383" s="1059">
        <f>'Fuel CO2 Factors'!$E29</f>
        <v>89</v>
      </c>
      <c r="AP383" s="1059">
        <f>'Fuel CO2 Factors'!$E29</f>
        <v>89</v>
      </c>
      <c r="AQ383" s="1059">
        <f>'Fuel CO2 Factors'!$E29</f>
        <v>89</v>
      </c>
      <c r="AR383" s="1059">
        <f>'Fuel CO2 Factors'!$E29</f>
        <v>89</v>
      </c>
      <c r="AS383" s="1059">
        <f>'Fuel CO2 Factors'!$E29</f>
        <v>89</v>
      </c>
      <c r="AT383" s="1059">
        <f>'Fuel CO2 Factors'!$E29</f>
        <v>89</v>
      </c>
      <c r="AU383" s="1059">
        <f>'Fuel CO2 Factors'!$E29</f>
        <v>89</v>
      </c>
      <c r="AV383" s="1059">
        <f>'Fuel CO2 Factors'!$E29</f>
        <v>89</v>
      </c>
      <c r="AW383" s="1059">
        <f>'Fuel CO2 Factors'!$E29</f>
        <v>89</v>
      </c>
      <c r="AX383" s="1059">
        <f>'Fuel CO2 Factors'!$E29</f>
        <v>89</v>
      </c>
      <c r="AY383" s="1059">
        <f>'Fuel CO2 Factors'!$E29</f>
        <v>89</v>
      </c>
      <c r="AZ383" s="1059">
        <f>'Fuel CO2 Factors'!$E29</f>
        <v>89</v>
      </c>
      <c r="BA383" s="1059">
        <f>'Fuel CO2 Factors'!$E29</f>
        <v>89</v>
      </c>
      <c r="BB383" s="1059">
        <f>'Fuel CO2 Factors'!$E29</f>
        <v>89</v>
      </c>
      <c r="BC383" s="1059">
        <f>'Fuel CO2 Factors'!$E29</f>
        <v>89</v>
      </c>
      <c r="BD383" s="1059">
        <f>'Fuel CO2 Factors'!$E29</f>
        <v>89</v>
      </c>
      <c r="BE383" s="1059">
        <f>'Fuel CO2 Factors'!$E29</f>
        <v>89</v>
      </c>
      <c r="BF383" s="1059">
        <f>'Fuel CO2 Factors'!$E29</f>
        <v>89</v>
      </c>
      <c r="BG383" s="1059">
        <f>'Fuel CO2 Factors'!$E29</f>
        <v>89</v>
      </c>
      <c r="BH383" s="1059">
        <f>'Fuel CO2 Factors'!$E29</f>
        <v>89</v>
      </c>
      <c r="BI383" s="1059">
        <f>'Fuel CO2 Factors'!$E29</f>
        <v>89</v>
      </c>
      <c r="BJ383" s="1059">
        <f>'Fuel CO2 Factors'!$E29</f>
        <v>89</v>
      </c>
      <c r="BK383" s="1059">
        <f>'Fuel CO2 Factors'!$E29</f>
        <v>89</v>
      </c>
      <c r="BL383" s="1059">
        <f>'Fuel CO2 Factors'!$E29</f>
        <v>89</v>
      </c>
      <c r="BM383" s="1059">
        <f>'Fuel CO2 Factors'!$E29</f>
        <v>89</v>
      </c>
      <c r="BN383" s="1059">
        <f>'Fuel CO2 Factors'!$E29</f>
        <v>89</v>
      </c>
      <c r="BO383" s="1059">
        <f>'Fuel CO2 Factors'!$E29</f>
        <v>89</v>
      </c>
    </row>
    <row r="384" spans="2:67" ht="12.75" customHeight="1">
      <c r="B384" s="772">
        <f t="shared" si="184"/>
        <v>208</v>
      </c>
      <c r="C384" s="60"/>
      <c r="D384" s="701" t="s">
        <v>772</v>
      </c>
      <c r="E384" s="702" t="s">
        <v>117</v>
      </c>
      <c r="F384" s="709"/>
      <c r="G384" s="1059">
        <f>'Fuel CO2 Factors'!$E30</f>
        <v>110</v>
      </c>
      <c r="H384" s="1059">
        <f>'Fuel CO2 Factors'!$E30</f>
        <v>110</v>
      </c>
      <c r="I384" s="1059">
        <f>'Fuel CO2 Factors'!$E30</f>
        <v>110</v>
      </c>
      <c r="J384" s="1059">
        <f>'Fuel CO2 Factors'!$E30</f>
        <v>110</v>
      </c>
      <c r="K384" s="1059">
        <f>'Fuel CO2 Factors'!$E30</f>
        <v>110</v>
      </c>
      <c r="L384" s="1059">
        <f>'Fuel CO2 Factors'!$E30</f>
        <v>110</v>
      </c>
      <c r="M384" s="1059">
        <f>'Fuel CO2 Factors'!$E30</f>
        <v>110</v>
      </c>
      <c r="N384" s="1059">
        <f>'Fuel CO2 Factors'!$E30</f>
        <v>110</v>
      </c>
      <c r="O384" s="1059">
        <f>'Fuel CO2 Factors'!$E30</f>
        <v>110</v>
      </c>
      <c r="P384" s="1059">
        <f>'Fuel CO2 Factors'!$E30</f>
        <v>110</v>
      </c>
      <c r="Q384" s="1059">
        <f>'Fuel CO2 Factors'!$E30</f>
        <v>110</v>
      </c>
      <c r="R384" s="1059">
        <f>'Fuel CO2 Factors'!$E30</f>
        <v>110</v>
      </c>
      <c r="S384" s="1059">
        <f>'Fuel CO2 Factors'!$E30</f>
        <v>110</v>
      </c>
      <c r="T384" s="1059">
        <f>'Fuel CO2 Factors'!$E30</f>
        <v>110</v>
      </c>
      <c r="U384" s="1059">
        <f>'Fuel CO2 Factors'!$E30</f>
        <v>110</v>
      </c>
      <c r="V384" s="1059">
        <f>'Fuel CO2 Factors'!$E30</f>
        <v>110</v>
      </c>
      <c r="W384" s="1059">
        <f>'Fuel CO2 Factors'!$E30</f>
        <v>110</v>
      </c>
      <c r="X384" s="1059">
        <f>'Fuel CO2 Factors'!$E30</f>
        <v>110</v>
      </c>
      <c r="Y384" s="1059">
        <f>'Fuel CO2 Factors'!$E30</f>
        <v>110</v>
      </c>
      <c r="Z384" s="1059">
        <f>'Fuel CO2 Factors'!$E30</f>
        <v>110</v>
      </c>
      <c r="AA384" s="1059">
        <f>'Fuel CO2 Factors'!$E30</f>
        <v>110</v>
      </c>
      <c r="AB384" s="1059">
        <f>'Fuel CO2 Factors'!$E30</f>
        <v>110</v>
      </c>
      <c r="AC384" s="1059">
        <f>'Fuel CO2 Factors'!$E30</f>
        <v>110</v>
      </c>
      <c r="AD384" s="1059">
        <f>'Fuel CO2 Factors'!$E30</f>
        <v>110</v>
      </c>
      <c r="AE384" s="1059">
        <f>'Fuel CO2 Factors'!$E30</f>
        <v>110</v>
      </c>
      <c r="AF384" s="1059">
        <f>'Fuel CO2 Factors'!$E30</f>
        <v>110</v>
      </c>
      <c r="AG384" s="1059">
        <f>'Fuel CO2 Factors'!$E30</f>
        <v>110</v>
      </c>
      <c r="AH384" s="1059">
        <f>'Fuel CO2 Factors'!$E30</f>
        <v>110</v>
      </c>
      <c r="AI384" s="1059">
        <f>'Fuel CO2 Factors'!$E30</f>
        <v>110</v>
      </c>
      <c r="AJ384" s="1059">
        <f>'Fuel CO2 Factors'!$E30</f>
        <v>110</v>
      </c>
      <c r="AK384" s="1059">
        <f>'Fuel CO2 Factors'!$E30</f>
        <v>110</v>
      </c>
      <c r="AL384" s="1059">
        <f>'Fuel CO2 Factors'!$E30</f>
        <v>110</v>
      </c>
      <c r="AM384" s="1059">
        <f>'Fuel CO2 Factors'!$E30</f>
        <v>110</v>
      </c>
      <c r="AN384" s="1059">
        <f>'Fuel CO2 Factors'!$E30</f>
        <v>110</v>
      </c>
      <c r="AO384" s="1059">
        <f>'Fuel CO2 Factors'!$E30</f>
        <v>110</v>
      </c>
      <c r="AP384" s="1059">
        <f>'Fuel CO2 Factors'!$E30</f>
        <v>110</v>
      </c>
      <c r="AQ384" s="1059">
        <f>'Fuel CO2 Factors'!$E30</f>
        <v>110</v>
      </c>
      <c r="AR384" s="1059">
        <f>'Fuel CO2 Factors'!$E30</f>
        <v>110</v>
      </c>
      <c r="AS384" s="1059">
        <f>'Fuel CO2 Factors'!$E30</f>
        <v>110</v>
      </c>
      <c r="AT384" s="1059">
        <f>'Fuel CO2 Factors'!$E30</f>
        <v>110</v>
      </c>
      <c r="AU384" s="1059">
        <f>'Fuel CO2 Factors'!$E30</f>
        <v>110</v>
      </c>
      <c r="AV384" s="1059">
        <f>'Fuel CO2 Factors'!$E30</f>
        <v>110</v>
      </c>
      <c r="AW384" s="1059">
        <f>'Fuel CO2 Factors'!$E30</f>
        <v>110</v>
      </c>
      <c r="AX384" s="1059">
        <f>'Fuel CO2 Factors'!$E30</f>
        <v>110</v>
      </c>
      <c r="AY384" s="1059">
        <f>'Fuel CO2 Factors'!$E30</f>
        <v>110</v>
      </c>
      <c r="AZ384" s="1059">
        <f>'Fuel CO2 Factors'!$E30</f>
        <v>110</v>
      </c>
      <c r="BA384" s="1059">
        <f>'Fuel CO2 Factors'!$E30</f>
        <v>110</v>
      </c>
      <c r="BB384" s="1059">
        <f>'Fuel CO2 Factors'!$E30</f>
        <v>110</v>
      </c>
      <c r="BC384" s="1059">
        <f>'Fuel CO2 Factors'!$E30</f>
        <v>110</v>
      </c>
      <c r="BD384" s="1059">
        <f>'Fuel CO2 Factors'!$E30</f>
        <v>110</v>
      </c>
      <c r="BE384" s="1059">
        <f>'Fuel CO2 Factors'!$E30</f>
        <v>110</v>
      </c>
      <c r="BF384" s="1059">
        <f>'Fuel CO2 Factors'!$E30</f>
        <v>110</v>
      </c>
      <c r="BG384" s="1059">
        <f>'Fuel CO2 Factors'!$E30</f>
        <v>110</v>
      </c>
      <c r="BH384" s="1059">
        <f>'Fuel CO2 Factors'!$E30</f>
        <v>110</v>
      </c>
      <c r="BI384" s="1059">
        <f>'Fuel CO2 Factors'!$E30</f>
        <v>110</v>
      </c>
      <c r="BJ384" s="1059">
        <f>'Fuel CO2 Factors'!$E30</f>
        <v>110</v>
      </c>
      <c r="BK384" s="1059">
        <f>'Fuel CO2 Factors'!$E30</f>
        <v>110</v>
      </c>
      <c r="BL384" s="1059">
        <f>'Fuel CO2 Factors'!$E30</f>
        <v>110</v>
      </c>
      <c r="BM384" s="1059">
        <f>'Fuel CO2 Factors'!$E30</f>
        <v>110</v>
      </c>
      <c r="BN384" s="1059">
        <f>'Fuel CO2 Factors'!$E30</f>
        <v>110</v>
      </c>
      <c r="BO384" s="1059">
        <f>'Fuel CO2 Factors'!$E30</f>
        <v>110</v>
      </c>
    </row>
    <row r="385" spans="2:67" ht="12.75" customHeight="1">
      <c r="B385" s="772">
        <f t="shared" si="184"/>
        <v>209</v>
      </c>
      <c r="C385" s="61"/>
      <c r="D385" s="701" t="s">
        <v>799</v>
      </c>
      <c r="E385" s="702" t="s">
        <v>117</v>
      </c>
      <c r="F385" s="709"/>
      <c r="G385" s="1059">
        <f>'Fuel CO2 Factors'!$E31</f>
        <v>110</v>
      </c>
      <c r="H385" s="1059">
        <f>'Fuel CO2 Factors'!$E31</f>
        <v>110</v>
      </c>
      <c r="I385" s="1059">
        <f>'Fuel CO2 Factors'!$E31</f>
        <v>110</v>
      </c>
      <c r="J385" s="1059">
        <f>'Fuel CO2 Factors'!$E31</f>
        <v>110</v>
      </c>
      <c r="K385" s="1059">
        <f>'Fuel CO2 Factors'!$E31</f>
        <v>110</v>
      </c>
      <c r="L385" s="1059">
        <f>'Fuel CO2 Factors'!$E31</f>
        <v>110</v>
      </c>
      <c r="M385" s="1059">
        <f>'Fuel CO2 Factors'!$E31</f>
        <v>110</v>
      </c>
      <c r="N385" s="1059">
        <f>'Fuel CO2 Factors'!$E31</f>
        <v>110</v>
      </c>
      <c r="O385" s="1059">
        <f>'Fuel CO2 Factors'!$E31</f>
        <v>110</v>
      </c>
      <c r="P385" s="1059">
        <f>'Fuel CO2 Factors'!$E31</f>
        <v>110</v>
      </c>
      <c r="Q385" s="1059">
        <f>'Fuel CO2 Factors'!$E31</f>
        <v>110</v>
      </c>
      <c r="R385" s="1059">
        <f>'Fuel CO2 Factors'!$E31</f>
        <v>110</v>
      </c>
      <c r="S385" s="1059">
        <f>'Fuel CO2 Factors'!$E31</f>
        <v>110</v>
      </c>
      <c r="T385" s="1059">
        <f>'Fuel CO2 Factors'!$E31</f>
        <v>110</v>
      </c>
      <c r="U385" s="1059">
        <f>'Fuel CO2 Factors'!$E31</f>
        <v>110</v>
      </c>
      <c r="V385" s="1059">
        <f>'Fuel CO2 Factors'!$E31</f>
        <v>110</v>
      </c>
      <c r="W385" s="1059">
        <f>'Fuel CO2 Factors'!$E31</f>
        <v>110</v>
      </c>
      <c r="X385" s="1059">
        <f>'Fuel CO2 Factors'!$E31</f>
        <v>110</v>
      </c>
      <c r="Y385" s="1059">
        <f>'Fuel CO2 Factors'!$E31</f>
        <v>110</v>
      </c>
      <c r="Z385" s="1059">
        <f>'Fuel CO2 Factors'!$E31</f>
        <v>110</v>
      </c>
      <c r="AA385" s="1059">
        <f>'Fuel CO2 Factors'!$E31</f>
        <v>110</v>
      </c>
      <c r="AB385" s="1059">
        <f>'Fuel CO2 Factors'!$E31</f>
        <v>110</v>
      </c>
      <c r="AC385" s="1059">
        <f>'Fuel CO2 Factors'!$E31</f>
        <v>110</v>
      </c>
      <c r="AD385" s="1059">
        <f>'Fuel CO2 Factors'!$E31</f>
        <v>110</v>
      </c>
      <c r="AE385" s="1059">
        <f>'Fuel CO2 Factors'!$E31</f>
        <v>110</v>
      </c>
      <c r="AF385" s="1059">
        <f>'Fuel CO2 Factors'!$E31</f>
        <v>110</v>
      </c>
      <c r="AG385" s="1059">
        <f>'Fuel CO2 Factors'!$E31</f>
        <v>110</v>
      </c>
      <c r="AH385" s="1059">
        <f>'Fuel CO2 Factors'!$E31</f>
        <v>110</v>
      </c>
      <c r="AI385" s="1059">
        <f>'Fuel CO2 Factors'!$E31</f>
        <v>110</v>
      </c>
      <c r="AJ385" s="1059">
        <f>'Fuel CO2 Factors'!$E31</f>
        <v>110</v>
      </c>
      <c r="AK385" s="1059">
        <f>'Fuel CO2 Factors'!$E31</f>
        <v>110</v>
      </c>
      <c r="AL385" s="1059">
        <f>'Fuel CO2 Factors'!$E31</f>
        <v>110</v>
      </c>
      <c r="AM385" s="1059">
        <f>'Fuel CO2 Factors'!$E31</f>
        <v>110</v>
      </c>
      <c r="AN385" s="1059">
        <f>'Fuel CO2 Factors'!$E31</f>
        <v>110</v>
      </c>
      <c r="AO385" s="1059">
        <f>'Fuel CO2 Factors'!$E31</f>
        <v>110</v>
      </c>
      <c r="AP385" s="1059">
        <f>'Fuel CO2 Factors'!$E31</f>
        <v>110</v>
      </c>
      <c r="AQ385" s="1059">
        <f>'Fuel CO2 Factors'!$E31</f>
        <v>110</v>
      </c>
      <c r="AR385" s="1059">
        <f>'Fuel CO2 Factors'!$E31</f>
        <v>110</v>
      </c>
      <c r="AS385" s="1059">
        <f>'Fuel CO2 Factors'!$E31</f>
        <v>110</v>
      </c>
      <c r="AT385" s="1059">
        <f>'Fuel CO2 Factors'!$E31</f>
        <v>110</v>
      </c>
      <c r="AU385" s="1059">
        <f>'Fuel CO2 Factors'!$E31</f>
        <v>110</v>
      </c>
      <c r="AV385" s="1059">
        <f>'Fuel CO2 Factors'!$E31</f>
        <v>110</v>
      </c>
      <c r="AW385" s="1059">
        <f>'Fuel CO2 Factors'!$E31</f>
        <v>110</v>
      </c>
      <c r="AX385" s="1059">
        <f>'Fuel CO2 Factors'!$E31</f>
        <v>110</v>
      </c>
      <c r="AY385" s="1059">
        <f>'Fuel CO2 Factors'!$E31</f>
        <v>110</v>
      </c>
      <c r="AZ385" s="1059">
        <f>'Fuel CO2 Factors'!$E31</f>
        <v>110</v>
      </c>
      <c r="BA385" s="1059">
        <f>'Fuel CO2 Factors'!$E31</f>
        <v>110</v>
      </c>
      <c r="BB385" s="1059">
        <f>'Fuel CO2 Factors'!$E31</f>
        <v>110</v>
      </c>
      <c r="BC385" s="1059">
        <f>'Fuel CO2 Factors'!$E31</f>
        <v>110</v>
      </c>
      <c r="BD385" s="1059">
        <f>'Fuel CO2 Factors'!$E31</f>
        <v>110</v>
      </c>
      <c r="BE385" s="1059">
        <f>'Fuel CO2 Factors'!$E31</f>
        <v>110</v>
      </c>
      <c r="BF385" s="1059">
        <f>'Fuel CO2 Factors'!$E31</f>
        <v>110</v>
      </c>
      <c r="BG385" s="1059">
        <f>'Fuel CO2 Factors'!$E31</f>
        <v>110</v>
      </c>
      <c r="BH385" s="1059">
        <f>'Fuel CO2 Factors'!$E31</f>
        <v>110</v>
      </c>
      <c r="BI385" s="1059">
        <f>'Fuel CO2 Factors'!$E31</f>
        <v>110</v>
      </c>
      <c r="BJ385" s="1059">
        <f>'Fuel CO2 Factors'!$E31</f>
        <v>110</v>
      </c>
      <c r="BK385" s="1059">
        <f>'Fuel CO2 Factors'!$E31</f>
        <v>110</v>
      </c>
      <c r="BL385" s="1059">
        <f>'Fuel CO2 Factors'!$E31</f>
        <v>110</v>
      </c>
      <c r="BM385" s="1059">
        <f>'Fuel CO2 Factors'!$E31</f>
        <v>110</v>
      </c>
      <c r="BN385" s="1059">
        <f>'Fuel CO2 Factors'!$E31</f>
        <v>110</v>
      </c>
      <c r="BO385" s="1059">
        <f>'Fuel CO2 Factors'!$E31</f>
        <v>110</v>
      </c>
    </row>
    <row r="386" spans="2:67" s="762" customFormat="1">
      <c r="B386" s="785"/>
      <c r="C386" s="63"/>
      <c r="D386" s="784"/>
      <c r="E386" s="785"/>
      <c r="F386" s="785"/>
      <c r="G386" s="972"/>
      <c r="H386" s="972"/>
      <c r="I386" s="972"/>
      <c r="J386" s="972"/>
      <c r="K386" s="972"/>
      <c r="L386" s="972"/>
      <c r="M386" s="972"/>
      <c r="N386" s="972"/>
      <c r="O386" s="972"/>
      <c r="P386" s="972"/>
      <c r="Q386" s="972"/>
      <c r="R386" s="972"/>
      <c r="S386" s="972"/>
      <c r="T386" s="972"/>
      <c r="U386" s="972"/>
      <c r="V386" s="972"/>
      <c r="W386" s="972"/>
      <c r="X386" s="972"/>
      <c r="Y386" s="972"/>
      <c r="Z386" s="972"/>
      <c r="AA386" s="972"/>
      <c r="AB386" s="972"/>
      <c r="AC386" s="972"/>
      <c r="AD386" s="972"/>
      <c r="AE386" s="972"/>
      <c r="AF386" s="972"/>
      <c r="AG386" s="972"/>
      <c r="AH386" s="972"/>
      <c r="AI386" s="972"/>
      <c r="AJ386" s="972"/>
      <c r="AK386" s="972"/>
      <c r="AL386" s="972"/>
      <c r="AM386" s="972"/>
      <c r="AN386" s="972"/>
      <c r="AO386" s="972"/>
      <c r="AP386" s="972"/>
      <c r="AQ386" s="972"/>
      <c r="AR386" s="972"/>
      <c r="AS386" s="972"/>
      <c r="AT386" s="972"/>
      <c r="AU386" s="972"/>
      <c r="AV386" s="972"/>
      <c r="AW386" s="972"/>
      <c r="AX386" s="972"/>
      <c r="AY386" s="972"/>
      <c r="AZ386" s="972"/>
      <c r="BA386" s="972"/>
      <c r="BB386" s="972"/>
      <c r="BC386" s="972"/>
      <c r="BD386" s="972"/>
      <c r="BE386" s="972"/>
      <c r="BF386" s="972"/>
      <c r="BG386" s="972"/>
      <c r="BH386" s="972"/>
      <c r="BI386" s="972"/>
      <c r="BJ386" s="972"/>
      <c r="BK386" s="972"/>
      <c r="BL386" s="972"/>
      <c r="BM386" s="972"/>
      <c r="BN386" s="972"/>
      <c r="BO386" s="972"/>
    </row>
    <row r="387" spans="2:67" ht="15" hidden="1" outlineLevel="1" thickBot="1">
      <c r="B387" s="17" t="s">
        <v>810</v>
      </c>
      <c r="C387" s="781"/>
      <c r="D387" s="781"/>
      <c r="E387" s="791"/>
      <c r="F387" s="791"/>
      <c r="G387" s="147">
        <f t="shared" ref="G387:BO387" si="185">G$7</f>
        <v>1990</v>
      </c>
      <c r="H387" s="147">
        <f t="shared" si="185"/>
        <v>1991</v>
      </c>
      <c r="I387" s="147">
        <f t="shared" si="185"/>
        <v>1992</v>
      </c>
      <c r="J387" s="147">
        <f t="shared" si="185"/>
        <v>1993</v>
      </c>
      <c r="K387" s="147">
        <f t="shared" si="185"/>
        <v>1994</v>
      </c>
      <c r="L387" s="147">
        <f t="shared" si="185"/>
        <v>1995</v>
      </c>
      <c r="M387" s="147">
        <f t="shared" si="185"/>
        <v>1996</v>
      </c>
      <c r="N387" s="147">
        <f t="shared" si="185"/>
        <v>1997</v>
      </c>
      <c r="O387" s="147">
        <f t="shared" si="185"/>
        <v>1998</v>
      </c>
      <c r="P387" s="147">
        <f t="shared" si="185"/>
        <v>1999</v>
      </c>
      <c r="Q387" s="147">
        <f t="shared" si="185"/>
        <v>2000</v>
      </c>
      <c r="R387" s="147">
        <f t="shared" si="185"/>
        <v>2001</v>
      </c>
      <c r="S387" s="147">
        <f t="shared" si="185"/>
        <v>2002</v>
      </c>
      <c r="T387" s="147">
        <f t="shared" si="185"/>
        <v>2003</v>
      </c>
      <c r="U387" s="147">
        <f t="shared" si="185"/>
        <v>2004</v>
      </c>
      <c r="V387" s="147">
        <f t="shared" si="185"/>
        <v>2005</v>
      </c>
      <c r="W387" s="147">
        <f t="shared" si="185"/>
        <v>2006</v>
      </c>
      <c r="X387" s="147">
        <f t="shared" si="185"/>
        <v>2007</v>
      </c>
      <c r="Y387" s="147">
        <f t="shared" si="185"/>
        <v>2008</v>
      </c>
      <c r="Z387" s="147">
        <f t="shared" si="185"/>
        <v>2009</v>
      </c>
      <c r="AA387" s="147">
        <f t="shared" si="185"/>
        <v>2010</v>
      </c>
      <c r="AB387" s="147">
        <f t="shared" si="185"/>
        <v>2011</v>
      </c>
      <c r="AC387" s="147">
        <f t="shared" si="185"/>
        <v>2012</v>
      </c>
      <c r="AD387" s="147">
        <f t="shared" si="185"/>
        <v>2013</v>
      </c>
      <c r="AE387" s="147">
        <f t="shared" si="185"/>
        <v>2014</v>
      </c>
      <c r="AF387" s="147">
        <f t="shared" si="185"/>
        <v>2015</v>
      </c>
      <c r="AG387" s="147">
        <f t="shared" si="185"/>
        <v>2016</v>
      </c>
      <c r="AH387" s="147">
        <f t="shared" si="185"/>
        <v>2017</v>
      </c>
      <c r="AI387" s="147">
        <f t="shared" si="185"/>
        <v>2018</v>
      </c>
      <c r="AJ387" s="147">
        <f t="shared" si="185"/>
        <v>2019</v>
      </c>
      <c r="AK387" s="147">
        <f t="shared" si="185"/>
        <v>2020</v>
      </c>
      <c r="AL387" s="147">
        <f t="shared" si="185"/>
        <v>2021</v>
      </c>
      <c r="AM387" s="147">
        <f t="shared" si="185"/>
        <v>2022</v>
      </c>
      <c r="AN387" s="147">
        <f t="shared" si="185"/>
        <v>2023</v>
      </c>
      <c r="AO387" s="147">
        <f t="shared" si="185"/>
        <v>2024</v>
      </c>
      <c r="AP387" s="147">
        <f t="shared" si="185"/>
        <v>2025</v>
      </c>
      <c r="AQ387" s="147">
        <f t="shared" si="185"/>
        <v>2026</v>
      </c>
      <c r="AR387" s="147">
        <f t="shared" si="185"/>
        <v>2027</v>
      </c>
      <c r="AS387" s="147">
        <f t="shared" si="185"/>
        <v>2028</v>
      </c>
      <c r="AT387" s="147">
        <f t="shared" si="185"/>
        <v>2029</v>
      </c>
      <c r="AU387" s="147">
        <f t="shared" si="185"/>
        <v>2030</v>
      </c>
      <c r="AV387" s="147">
        <f t="shared" si="185"/>
        <v>2031</v>
      </c>
      <c r="AW387" s="147">
        <f t="shared" si="185"/>
        <v>2032</v>
      </c>
      <c r="AX387" s="147">
        <f t="shared" si="185"/>
        <v>2033</v>
      </c>
      <c r="AY387" s="147">
        <f t="shared" si="185"/>
        <v>2034</v>
      </c>
      <c r="AZ387" s="147">
        <f t="shared" si="185"/>
        <v>2035</v>
      </c>
      <c r="BA387" s="147">
        <f t="shared" si="185"/>
        <v>2036</v>
      </c>
      <c r="BB387" s="147">
        <f t="shared" si="185"/>
        <v>2037</v>
      </c>
      <c r="BC387" s="147">
        <f t="shared" si="185"/>
        <v>2038</v>
      </c>
      <c r="BD387" s="147">
        <f t="shared" si="185"/>
        <v>2039</v>
      </c>
      <c r="BE387" s="147">
        <f t="shared" si="185"/>
        <v>2040</v>
      </c>
      <c r="BF387" s="147">
        <f t="shared" si="185"/>
        <v>2041</v>
      </c>
      <c r="BG387" s="147">
        <f t="shared" si="185"/>
        <v>2042</v>
      </c>
      <c r="BH387" s="147">
        <f t="shared" si="185"/>
        <v>2043</v>
      </c>
      <c r="BI387" s="147">
        <f t="shared" si="185"/>
        <v>2044</v>
      </c>
      <c r="BJ387" s="147">
        <f t="shared" si="185"/>
        <v>2045</v>
      </c>
      <c r="BK387" s="147">
        <f t="shared" si="185"/>
        <v>2046</v>
      </c>
      <c r="BL387" s="147">
        <f t="shared" si="185"/>
        <v>2047</v>
      </c>
      <c r="BM387" s="147">
        <f t="shared" si="185"/>
        <v>2048</v>
      </c>
      <c r="BN387" s="147">
        <f t="shared" si="185"/>
        <v>2049</v>
      </c>
      <c r="BO387" s="147">
        <f t="shared" si="185"/>
        <v>2050</v>
      </c>
    </row>
    <row r="388" spans="2:67" ht="12.75" hidden="1" customHeight="1" outlineLevel="1">
      <c r="B388" s="772">
        <v>211</v>
      </c>
      <c r="C388" s="58" t="s">
        <v>1221</v>
      </c>
      <c r="D388" s="708"/>
      <c r="E388" s="702" t="s">
        <v>658</v>
      </c>
      <c r="F388" s="709"/>
      <c r="G388" s="158">
        <f>IF(COUNTBLANK(G389:G395)=7,"",SUM(G389:G395))</f>
        <v>0</v>
      </c>
      <c r="H388" s="158">
        <f t="shared" ref="H388:BO388" si="186">IF(COUNTBLANK(H389:H395)=7,"",SUM(H389:H395))</f>
        <v>0</v>
      </c>
      <c r="I388" s="158">
        <f t="shared" si="186"/>
        <v>0</v>
      </c>
      <c r="J388" s="158">
        <f t="shared" si="186"/>
        <v>0</v>
      </c>
      <c r="K388" s="158">
        <f t="shared" si="186"/>
        <v>0</v>
      </c>
      <c r="L388" s="158">
        <f t="shared" si="186"/>
        <v>0</v>
      </c>
      <c r="M388" s="158">
        <f t="shared" si="186"/>
        <v>0</v>
      </c>
      <c r="N388" s="158">
        <f t="shared" si="186"/>
        <v>0</v>
      </c>
      <c r="O388" s="158">
        <f t="shared" si="186"/>
        <v>0</v>
      </c>
      <c r="P388" s="158">
        <f t="shared" si="186"/>
        <v>0</v>
      </c>
      <c r="Q388" s="158">
        <f t="shared" si="186"/>
        <v>0</v>
      </c>
      <c r="R388" s="158">
        <f t="shared" si="186"/>
        <v>0</v>
      </c>
      <c r="S388" s="158">
        <f t="shared" si="186"/>
        <v>0</v>
      </c>
      <c r="T388" s="158">
        <f t="shared" si="186"/>
        <v>0</v>
      </c>
      <c r="U388" s="158">
        <f t="shared" si="186"/>
        <v>0</v>
      </c>
      <c r="V388" s="158">
        <f t="shared" si="186"/>
        <v>0</v>
      </c>
      <c r="W388" s="158">
        <f t="shared" si="186"/>
        <v>0</v>
      </c>
      <c r="X388" s="158">
        <f t="shared" si="186"/>
        <v>0</v>
      </c>
      <c r="Y388" s="158">
        <f t="shared" si="186"/>
        <v>0</v>
      </c>
      <c r="Z388" s="158">
        <f t="shared" si="186"/>
        <v>0</v>
      </c>
      <c r="AA388" s="158">
        <f t="shared" si="186"/>
        <v>0</v>
      </c>
      <c r="AB388" s="158">
        <f t="shared" si="186"/>
        <v>0</v>
      </c>
      <c r="AC388" s="158">
        <f t="shared" si="186"/>
        <v>0</v>
      </c>
      <c r="AD388" s="158">
        <f t="shared" si="186"/>
        <v>0</v>
      </c>
      <c r="AE388" s="158">
        <f t="shared" si="186"/>
        <v>0</v>
      </c>
      <c r="AF388" s="158">
        <f t="shared" si="186"/>
        <v>0</v>
      </c>
      <c r="AG388" s="158">
        <f t="shared" si="186"/>
        <v>0</v>
      </c>
      <c r="AH388" s="158">
        <f t="shared" si="186"/>
        <v>0</v>
      </c>
      <c r="AI388" s="158">
        <f t="shared" si="186"/>
        <v>0</v>
      </c>
      <c r="AJ388" s="158">
        <f t="shared" si="186"/>
        <v>0</v>
      </c>
      <c r="AK388" s="158">
        <f t="shared" si="186"/>
        <v>0</v>
      </c>
      <c r="AL388" s="158">
        <f t="shared" si="186"/>
        <v>0</v>
      </c>
      <c r="AM388" s="158">
        <f t="shared" si="186"/>
        <v>0</v>
      </c>
      <c r="AN388" s="158">
        <f t="shared" si="186"/>
        <v>0</v>
      </c>
      <c r="AO388" s="158">
        <f t="shared" si="186"/>
        <v>0</v>
      </c>
      <c r="AP388" s="158">
        <f t="shared" si="186"/>
        <v>0</v>
      </c>
      <c r="AQ388" s="158">
        <f t="shared" si="186"/>
        <v>0</v>
      </c>
      <c r="AR388" s="158">
        <f t="shared" si="186"/>
        <v>0</v>
      </c>
      <c r="AS388" s="158">
        <f t="shared" si="186"/>
        <v>0</v>
      </c>
      <c r="AT388" s="158">
        <f t="shared" si="186"/>
        <v>0</v>
      </c>
      <c r="AU388" s="158">
        <f t="shared" si="186"/>
        <v>0</v>
      </c>
      <c r="AV388" s="158">
        <f t="shared" si="186"/>
        <v>0</v>
      </c>
      <c r="AW388" s="158">
        <f t="shared" si="186"/>
        <v>0</v>
      </c>
      <c r="AX388" s="158">
        <f t="shared" si="186"/>
        <v>0</v>
      </c>
      <c r="AY388" s="158">
        <f t="shared" si="186"/>
        <v>0</v>
      </c>
      <c r="AZ388" s="158">
        <f t="shared" si="186"/>
        <v>0</v>
      </c>
      <c r="BA388" s="158">
        <f t="shared" si="186"/>
        <v>0</v>
      </c>
      <c r="BB388" s="158">
        <f t="shared" si="186"/>
        <v>0</v>
      </c>
      <c r="BC388" s="158">
        <f t="shared" si="186"/>
        <v>0</v>
      </c>
      <c r="BD388" s="158">
        <f t="shared" si="186"/>
        <v>0</v>
      </c>
      <c r="BE388" s="158">
        <f t="shared" si="186"/>
        <v>0</v>
      </c>
      <c r="BF388" s="158">
        <f t="shared" si="186"/>
        <v>0</v>
      </c>
      <c r="BG388" s="158">
        <f t="shared" si="186"/>
        <v>0</v>
      </c>
      <c r="BH388" s="158">
        <f t="shared" si="186"/>
        <v>0</v>
      </c>
      <c r="BI388" s="158">
        <f t="shared" si="186"/>
        <v>0</v>
      </c>
      <c r="BJ388" s="158">
        <f t="shared" si="186"/>
        <v>0</v>
      </c>
      <c r="BK388" s="158">
        <f t="shared" si="186"/>
        <v>0</v>
      </c>
      <c r="BL388" s="158">
        <f t="shared" si="186"/>
        <v>0</v>
      </c>
      <c r="BM388" s="158">
        <f t="shared" si="186"/>
        <v>0</v>
      </c>
      <c r="BN388" s="158">
        <f t="shared" si="186"/>
        <v>0</v>
      </c>
      <c r="BO388" s="158">
        <f t="shared" si="186"/>
        <v>0</v>
      </c>
    </row>
    <row r="389" spans="2:67" ht="12.75" hidden="1" customHeight="1" outlineLevel="1">
      <c r="B389" s="772">
        <f t="shared" ref="B389:B394" si="187">B388+1</f>
        <v>212</v>
      </c>
      <c r="C389" s="710"/>
      <c r="D389" s="708" t="s">
        <v>1147</v>
      </c>
      <c r="E389" s="702" t="s">
        <v>658</v>
      </c>
      <c r="F389" s="709"/>
      <c r="G389" s="975">
        <f t="shared" ref="G389:BO393" si="188">IF(G309="","",G309*G349)</f>
        <v>0</v>
      </c>
      <c r="H389" s="975">
        <f t="shared" si="188"/>
        <v>0</v>
      </c>
      <c r="I389" s="975">
        <f t="shared" si="188"/>
        <v>0</v>
      </c>
      <c r="J389" s="975">
        <f t="shared" si="188"/>
        <v>0</v>
      </c>
      <c r="K389" s="975">
        <f t="shared" si="188"/>
        <v>0</v>
      </c>
      <c r="L389" s="975">
        <f t="shared" si="188"/>
        <v>0</v>
      </c>
      <c r="M389" s="975">
        <f t="shared" si="188"/>
        <v>0</v>
      </c>
      <c r="N389" s="975">
        <f t="shared" si="188"/>
        <v>0</v>
      </c>
      <c r="O389" s="975">
        <f t="shared" si="188"/>
        <v>0</v>
      </c>
      <c r="P389" s="975">
        <f t="shared" si="188"/>
        <v>0</v>
      </c>
      <c r="Q389" s="975">
        <f t="shared" si="188"/>
        <v>0</v>
      </c>
      <c r="R389" s="975">
        <f t="shared" si="188"/>
        <v>0</v>
      </c>
      <c r="S389" s="975">
        <f t="shared" si="188"/>
        <v>0</v>
      </c>
      <c r="T389" s="975">
        <f t="shared" si="188"/>
        <v>0</v>
      </c>
      <c r="U389" s="975">
        <f t="shared" si="188"/>
        <v>0</v>
      </c>
      <c r="V389" s="975">
        <f t="shared" si="188"/>
        <v>0</v>
      </c>
      <c r="W389" s="975">
        <f t="shared" si="188"/>
        <v>0</v>
      </c>
      <c r="X389" s="975">
        <f t="shared" si="188"/>
        <v>0</v>
      </c>
      <c r="Y389" s="975">
        <f t="shared" si="188"/>
        <v>0</v>
      </c>
      <c r="Z389" s="975">
        <f t="shared" si="188"/>
        <v>0</v>
      </c>
      <c r="AA389" s="975">
        <f t="shared" si="188"/>
        <v>0</v>
      </c>
      <c r="AB389" s="975">
        <f t="shared" si="188"/>
        <v>0</v>
      </c>
      <c r="AC389" s="975">
        <f t="shared" si="188"/>
        <v>0</v>
      </c>
      <c r="AD389" s="975">
        <f t="shared" si="188"/>
        <v>0</v>
      </c>
      <c r="AE389" s="975">
        <f t="shared" si="188"/>
        <v>0</v>
      </c>
      <c r="AF389" s="975">
        <f t="shared" si="188"/>
        <v>0</v>
      </c>
      <c r="AG389" s="975">
        <f t="shared" si="188"/>
        <v>0</v>
      </c>
      <c r="AH389" s="975">
        <f t="shared" si="188"/>
        <v>0</v>
      </c>
      <c r="AI389" s="975">
        <f t="shared" si="188"/>
        <v>0</v>
      </c>
      <c r="AJ389" s="975">
        <f t="shared" si="188"/>
        <v>0</v>
      </c>
      <c r="AK389" s="975">
        <f t="shared" si="188"/>
        <v>0</v>
      </c>
      <c r="AL389" s="975">
        <f t="shared" si="188"/>
        <v>0</v>
      </c>
      <c r="AM389" s="975">
        <f t="shared" si="188"/>
        <v>0</v>
      </c>
      <c r="AN389" s="975">
        <f t="shared" si="188"/>
        <v>0</v>
      </c>
      <c r="AO389" s="975">
        <f t="shared" si="188"/>
        <v>0</v>
      </c>
      <c r="AP389" s="975">
        <f t="shared" si="188"/>
        <v>0</v>
      </c>
      <c r="AQ389" s="975">
        <f t="shared" si="188"/>
        <v>0</v>
      </c>
      <c r="AR389" s="975">
        <f t="shared" si="188"/>
        <v>0</v>
      </c>
      <c r="AS389" s="975">
        <f t="shared" si="188"/>
        <v>0</v>
      </c>
      <c r="AT389" s="975">
        <f t="shared" si="188"/>
        <v>0</v>
      </c>
      <c r="AU389" s="975">
        <f t="shared" si="188"/>
        <v>0</v>
      </c>
      <c r="AV389" s="975">
        <f t="shared" si="188"/>
        <v>0</v>
      </c>
      <c r="AW389" s="975">
        <f t="shared" si="188"/>
        <v>0</v>
      </c>
      <c r="AX389" s="975">
        <f t="shared" si="188"/>
        <v>0</v>
      </c>
      <c r="AY389" s="975">
        <f t="shared" si="188"/>
        <v>0</v>
      </c>
      <c r="AZ389" s="975">
        <f t="shared" si="188"/>
        <v>0</v>
      </c>
      <c r="BA389" s="975">
        <f t="shared" si="188"/>
        <v>0</v>
      </c>
      <c r="BB389" s="975">
        <f t="shared" si="188"/>
        <v>0</v>
      </c>
      <c r="BC389" s="975">
        <f t="shared" si="188"/>
        <v>0</v>
      </c>
      <c r="BD389" s="975">
        <f t="shared" si="188"/>
        <v>0</v>
      </c>
      <c r="BE389" s="975">
        <f t="shared" si="188"/>
        <v>0</v>
      </c>
      <c r="BF389" s="975">
        <f t="shared" si="188"/>
        <v>0</v>
      </c>
      <c r="BG389" s="975">
        <f t="shared" si="188"/>
        <v>0</v>
      </c>
      <c r="BH389" s="975">
        <f t="shared" si="188"/>
        <v>0</v>
      </c>
      <c r="BI389" s="975">
        <f t="shared" si="188"/>
        <v>0</v>
      </c>
      <c r="BJ389" s="975">
        <f t="shared" si="188"/>
        <v>0</v>
      </c>
      <c r="BK389" s="975">
        <f t="shared" si="188"/>
        <v>0</v>
      </c>
      <c r="BL389" s="975">
        <f t="shared" si="188"/>
        <v>0</v>
      </c>
      <c r="BM389" s="975">
        <f t="shared" si="188"/>
        <v>0</v>
      </c>
      <c r="BN389" s="975">
        <f t="shared" si="188"/>
        <v>0</v>
      </c>
      <c r="BO389" s="975">
        <f t="shared" si="188"/>
        <v>0</v>
      </c>
    </row>
    <row r="390" spans="2:67" ht="12.75" hidden="1" customHeight="1" outlineLevel="1">
      <c r="B390" s="772">
        <f t="shared" si="187"/>
        <v>213</v>
      </c>
      <c r="C390" s="707"/>
      <c r="D390" s="708" t="s">
        <v>1119</v>
      </c>
      <c r="E390" s="702" t="s">
        <v>658</v>
      </c>
      <c r="F390" s="709"/>
      <c r="G390" s="975">
        <f t="shared" si="188"/>
        <v>0</v>
      </c>
      <c r="H390" s="975">
        <f t="shared" si="188"/>
        <v>0</v>
      </c>
      <c r="I390" s="975">
        <f t="shared" si="188"/>
        <v>0</v>
      </c>
      <c r="J390" s="975">
        <f t="shared" si="188"/>
        <v>0</v>
      </c>
      <c r="K390" s="975">
        <f t="shared" si="188"/>
        <v>0</v>
      </c>
      <c r="L390" s="975">
        <f t="shared" si="188"/>
        <v>0</v>
      </c>
      <c r="M390" s="975">
        <f t="shared" si="188"/>
        <v>0</v>
      </c>
      <c r="N390" s="975">
        <f t="shared" si="188"/>
        <v>0</v>
      </c>
      <c r="O390" s="975">
        <f t="shared" si="188"/>
        <v>0</v>
      </c>
      <c r="P390" s="975">
        <f t="shared" si="188"/>
        <v>0</v>
      </c>
      <c r="Q390" s="975">
        <f t="shared" si="188"/>
        <v>0</v>
      </c>
      <c r="R390" s="975">
        <f t="shared" si="188"/>
        <v>0</v>
      </c>
      <c r="S390" s="975">
        <f t="shared" si="188"/>
        <v>0</v>
      </c>
      <c r="T390" s="975">
        <f t="shared" si="188"/>
        <v>0</v>
      </c>
      <c r="U390" s="975">
        <f t="shared" si="188"/>
        <v>0</v>
      </c>
      <c r="V390" s="975">
        <f t="shared" si="188"/>
        <v>0</v>
      </c>
      <c r="W390" s="975">
        <f t="shared" si="188"/>
        <v>0</v>
      </c>
      <c r="X390" s="975">
        <f t="shared" si="188"/>
        <v>0</v>
      </c>
      <c r="Y390" s="975">
        <f t="shared" si="188"/>
        <v>0</v>
      </c>
      <c r="Z390" s="975">
        <f t="shared" si="188"/>
        <v>0</v>
      </c>
      <c r="AA390" s="975">
        <f t="shared" si="188"/>
        <v>0</v>
      </c>
      <c r="AB390" s="975">
        <f t="shared" si="188"/>
        <v>0</v>
      </c>
      <c r="AC390" s="975">
        <f t="shared" si="188"/>
        <v>0</v>
      </c>
      <c r="AD390" s="975">
        <f t="shared" si="188"/>
        <v>0</v>
      </c>
      <c r="AE390" s="975">
        <f t="shared" si="188"/>
        <v>0</v>
      </c>
      <c r="AF390" s="975">
        <f t="shared" si="188"/>
        <v>0</v>
      </c>
      <c r="AG390" s="975">
        <f t="shared" si="188"/>
        <v>0</v>
      </c>
      <c r="AH390" s="975">
        <f t="shared" si="188"/>
        <v>0</v>
      </c>
      <c r="AI390" s="975">
        <f t="shared" si="188"/>
        <v>0</v>
      </c>
      <c r="AJ390" s="975">
        <f t="shared" si="188"/>
        <v>0</v>
      </c>
      <c r="AK390" s="975">
        <f t="shared" si="188"/>
        <v>0</v>
      </c>
      <c r="AL390" s="975">
        <f t="shared" si="188"/>
        <v>0</v>
      </c>
      <c r="AM390" s="975">
        <f t="shared" si="188"/>
        <v>0</v>
      </c>
      <c r="AN390" s="975">
        <f t="shared" si="188"/>
        <v>0</v>
      </c>
      <c r="AO390" s="975">
        <f t="shared" si="188"/>
        <v>0</v>
      </c>
      <c r="AP390" s="975">
        <f t="shared" si="188"/>
        <v>0</v>
      </c>
      <c r="AQ390" s="975">
        <f t="shared" si="188"/>
        <v>0</v>
      </c>
      <c r="AR390" s="975">
        <f t="shared" si="188"/>
        <v>0</v>
      </c>
      <c r="AS390" s="975">
        <f t="shared" si="188"/>
        <v>0</v>
      </c>
      <c r="AT390" s="975">
        <f t="shared" si="188"/>
        <v>0</v>
      </c>
      <c r="AU390" s="975">
        <f t="shared" si="188"/>
        <v>0</v>
      </c>
      <c r="AV390" s="975">
        <f t="shared" si="188"/>
        <v>0</v>
      </c>
      <c r="AW390" s="975">
        <f t="shared" si="188"/>
        <v>0</v>
      </c>
      <c r="AX390" s="975">
        <f t="shared" si="188"/>
        <v>0</v>
      </c>
      <c r="AY390" s="975">
        <f t="shared" si="188"/>
        <v>0</v>
      </c>
      <c r="AZ390" s="975">
        <f t="shared" si="188"/>
        <v>0</v>
      </c>
      <c r="BA390" s="975">
        <f t="shared" si="188"/>
        <v>0</v>
      </c>
      <c r="BB390" s="975">
        <f t="shared" si="188"/>
        <v>0</v>
      </c>
      <c r="BC390" s="975">
        <f t="shared" si="188"/>
        <v>0</v>
      </c>
      <c r="BD390" s="975">
        <f t="shared" si="188"/>
        <v>0</v>
      </c>
      <c r="BE390" s="975">
        <f t="shared" si="188"/>
        <v>0</v>
      </c>
      <c r="BF390" s="975">
        <f t="shared" si="188"/>
        <v>0</v>
      </c>
      <c r="BG390" s="975">
        <f t="shared" si="188"/>
        <v>0</v>
      </c>
      <c r="BH390" s="975">
        <f t="shared" si="188"/>
        <v>0</v>
      </c>
      <c r="BI390" s="975">
        <f t="shared" si="188"/>
        <v>0</v>
      </c>
      <c r="BJ390" s="975">
        <f t="shared" si="188"/>
        <v>0</v>
      </c>
      <c r="BK390" s="975">
        <f t="shared" si="188"/>
        <v>0</v>
      </c>
      <c r="BL390" s="975">
        <f t="shared" si="188"/>
        <v>0</v>
      </c>
      <c r="BM390" s="975">
        <f t="shared" si="188"/>
        <v>0</v>
      </c>
      <c r="BN390" s="975">
        <f t="shared" si="188"/>
        <v>0</v>
      </c>
      <c r="BO390" s="975">
        <f t="shared" si="188"/>
        <v>0</v>
      </c>
    </row>
    <row r="391" spans="2:67" ht="12.75" hidden="1" customHeight="1" outlineLevel="1">
      <c r="B391" s="772">
        <f t="shared" si="187"/>
        <v>214</v>
      </c>
      <c r="C391" s="710"/>
      <c r="D391" s="708" t="s">
        <v>776</v>
      </c>
      <c r="E391" s="702" t="s">
        <v>658</v>
      </c>
      <c r="F391" s="709"/>
      <c r="G391" s="975">
        <f t="shared" si="188"/>
        <v>0</v>
      </c>
      <c r="H391" s="975">
        <f t="shared" si="188"/>
        <v>0</v>
      </c>
      <c r="I391" s="975">
        <f t="shared" si="188"/>
        <v>0</v>
      </c>
      <c r="J391" s="975">
        <f t="shared" si="188"/>
        <v>0</v>
      </c>
      <c r="K391" s="975">
        <f t="shared" si="188"/>
        <v>0</v>
      </c>
      <c r="L391" s="975">
        <f t="shared" si="188"/>
        <v>0</v>
      </c>
      <c r="M391" s="975">
        <f t="shared" si="188"/>
        <v>0</v>
      </c>
      <c r="N391" s="975">
        <f t="shared" si="188"/>
        <v>0</v>
      </c>
      <c r="O391" s="975">
        <f t="shared" si="188"/>
        <v>0</v>
      </c>
      <c r="P391" s="975">
        <f t="shared" si="188"/>
        <v>0</v>
      </c>
      <c r="Q391" s="975">
        <f t="shared" si="188"/>
        <v>0</v>
      </c>
      <c r="R391" s="975">
        <f t="shared" si="188"/>
        <v>0</v>
      </c>
      <c r="S391" s="975">
        <f t="shared" si="188"/>
        <v>0</v>
      </c>
      <c r="T391" s="975">
        <f t="shared" si="188"/>
        <v>0</v>
      </c>
      <c r="U391" s="975">
        <f t="shared" si="188"/>
        <v>0</v>
      </c>
      <c r="V391" s="975">
        <f t="shared" si="188"/>
        <v>0</v>
      </c>
      <c r="W391" s="975">
        <f t="shared" si="188"/>
        <v>0</v>
      </c>
      <c r="X391" s="975">
        <f t="shared" si="188"/>
        <v>0</v>
      </c>
      <c r="Y391" s="975">
        <f t="shared" si="188"/>
        <v>0</v>
      </c>
      <c r="Z391" s="975">
        <f t="shared" si="188"/>
        <v>0</v>
      </c>
      <c r="AA391" s="975">
        <f t="shared" si="188"/>
        <v>0</v>
      </c>
      <c r="AB391" s="975">
        <f t="shared" si="188"/>
        <v>0</v>
      </c>
      <c r="AC391" s="975">
        <f t="shared" si="188"/>
        <v>0</v>
      </c>
      <c r="AD391" s="975">
        <f t="shared" si="188"/>
        <v>0</v>
      </c>
      <c r="AE391" s="975">
        <f t="shared" si="188"/>
        <v>0</v>
      </c>
      <c r="AF391" s="975">
        <f t="shared" si="188"/>
        <v>0</v>
      </c>
      <c r="AG391" s="975">
        <f t="shared" si="188"/>
        <v>0</v>
      </c>
      <c r="AH391" s="975">
        <f t="shared" si="188"/>
        <v>0</v>
      </c>
      <c r="AI391" s="975">
        <f t="shared" si="188"/>
        <v>0</v>
      </c>
      <c r="AJ391" s="975">
        <f t="shared" si="188"/>
        <v>0</v>
      </c>
      <c r="AK391" s="975">
        <f t="shared" si="188"/>
        <v>0</v>
      </c>
      <c r="AL391" s="975">
        <f t="shared" si="188"/>
        <v>0</v>
      </c>
      <c r="AM391" s="975">
        <f t="shared" si="188"/>
        <v>0</v>
      </c>
      <c r="AN391" s="975">
        <f t="shared" si="188"/>
        <v>0</v>
      </c>
      <c r="AO391" s="975">
        <f t="shared" si="188"/>
        <v>0</v>
      </c>
      <c r="AP391" s="975">
        <f t="shared" si="188"/>
        <v>0</v>
      </c>
      <c r="AQ391" s="975">
        <f t="shared" si="188"/>
        <v>0</v>
      </c>
      <c r="AR391" s="975">
        <f t="shared" si="188"/>
        <v>0</v>
      </c>
      <c r="AS391" s="975">
        <f t="shared" si="188"/>
        <v>0</v>
      </c>
      <c r="AT391" s="975">
        <f t="shared" si="188"/>
        <v>0</v>
      </c>
      <c r="AU391" s="975">
        <f t="shared" si="188"/>
        <v>0</v>
      </c>
      <c r="AV391" s="975">
        <f t="shared" si="188"/>
        <v>0</v>
      </c>
      <c r="AW391" s="975">
        <f t="shared" si="188"/>
        <v>0</v>
      </c>
      <c r="AX391" s="975">
        <f t="shared" si="188"/>
        <v>0</v>
      </c>
      <c r="AY391" s="975">
        <f t="shared" si="188"/>
        <v>0</v>
      </c>
      <c r="AZ391" s="975">
        <f t="shared" si="188"/>
        <v>0</v>
      </c>
      <c r="BA391" s="975">
        <f t="shared" si="188"/>
        <v>0</v>
      </c>
      <c r="BB391" s="975">
        <f t="shared" si="188"/>
        <v>0</v>
      </c>
      <c r="BC391" s="975">
        <f t="shared" si="188"/>
        <v>0</v>
      </c>
      <c r="BD391" s="975">
        <f t="shared" si="188"/>
        <v>0</v>
      </c>
      <c r="BE391" s="975">
        <f t="shared" si="188"/>
        <v>0</v>
      </c>
      <c r="BF391" s="975">
        <f t="shared" si="188"/>
        <v>0</v>
      </c>
      <c r="BG391" s="975">
        <f t="shared" si="188"/>
        <v>0</v>
      </c>
      <c r="BH391" s="975">
        <f t="shared" si="188"/>
        <v>0</v>
      </c>
      <c r="BI391" s="975">
        <f t="shared" si="188"/>
        <v>0</v>
      </c>
      <c r="BJ391" s="975">
        <f t="shared" si="188"/>
        <v>0</v>
      </c>
      <c r="BK391" s="975">
        <f t="shared" si="188"/>
        <v>0</v>
      </c>
      <c r="BL391" s="975">
        <f t="shared" si="188"/>
        <v>0</v>
      </c>
      <c r="BM391" s="975">
        <f t="shared" si="188"/>
        <v>0</v>
      </c>
      <c r="BN391" s="975">
        <f t="shared" si="188"/>
        <v>0</v>
      </c>
      <c r="BO391" s="975">
        <f t="shared" si="188"/>
        <v>0</v>
      </c>
    </row>
    <row r="392" spans="2:67" ht="12.75" hidden="1" customHeight="1" outlineLevel="1">
      <c r="B392" s="772">
        <f t="shared" si="187"/>
        <v>215</v>
      </c>
      <c r="C392" s="707"/>
      <c r="D392" s="708" t="s">
        <v>1120</v>
      </c>
      <c r="E392" s="702" t="s">
        <v>658</v>
      </c>
      <c r="F392" s="709"/>
      <c r="G392" s="975">
        <f t="shared" si="188"/>
        <v>0</v>
      </c>
      <c r="H392" s="975">
        <f t="shared" si="188"/>
        <v>0</v>
      </c>
      <c r="I392" s="975">
        <f t="shared" si="188"/>
        <v>0</v>
      </c>
      <c r="J392" s="975">
        <f t="shared" si="188"/>
        <v>0</v>
      </c>
      <c r="K392" s="975">
        <f t="shared" si="188"/>
        <v>0</v>
      </c>
      <c r="L392" s="975">
        <f t="shared" si="188"/>
        <v>0</v>
      </c>
      <c r="M392" s="975">
        <f t="shared" si="188"/>
        <v>0</v>
      </c>
      <c r="N392" s="975">
        <f t="shared" si="188"/>
        <v>0</v>
      </c>
      <c r="O392" s="975">
        <f t="shared" si="188"/>
        <v>0</v>
      </c>
      <c r="P392" s="975">
        <f t="shared" si="188"/>
        <v>0</v>
      </c>
      <c r="Q392" s="975">
        <f t="shared" si="188"/>
        <v>0</v>
      </c>
      <c r="R392" s="975">
        <f t="shared" si="188"/>
        <v>0</v>
      </c>
      <c r="S392" s="975">
        <f t="shared" si="188"/>
        <v>0</v>
      </c>
      <c r="T392" s="975">
        <f t="shared" si="188"/>
        <v>0</v>
      </c>
      <c r="U392" s="975">
        <f t="shared" si="188"/>
        <v>0</v>
      </c>
      <c r="V392" s="975">
        <f t="shared" si="188"/>
        <v>0</v>
      </c>
      <c r="W392" s="975">
        <f t="shared" si="188"/>
        <v>0</v>
      </c>
      <c r="X392" s="975">
        <f t="shared" si="188"/>
        <v>0</v>
      </c>
      <c r="Y392" s="975">
        <f t="shared" si="188"/>
        <v>0</v>
      </c>
      <c r="Z392" s="975">
        <f t="shared" si="188"/>
        <v>0</v>
      </c>
      <c r="AA392" s="975">
        <f t="shared" si="188"/>
        <v>0</v>
      </c>
      <c r="AB392" s="975">
        <f t="shared" si="188"/>
        <v>0</v>
      </c>
      <c r="AC392" s="975">
        <f t="shared" si="188"/>
        <v>0</v>
      </c>
      <c r="AD392" s="975">
        <f t="shared" si="188"/>
        <v>0</v>
      </c>
      <c r="AE392" s="975">
        <f t="shared" si="188"/>
        <v>0</v>
      </c>
      <c r="AF392" s="975">
        <f t="shared" si="188"/>
        <v>0</v>
      </c>
      <c r="AG392" s="975">
        <f t="shared" si="188"/>
        <v>0</v>
      </c>
      <c r="AH392" s="975">
        <f t="shared" si="188"/>
        <v>0</v>
      </c>
      <c r="AI392" s="975">
        <f t="shared" si="188"/>
        <v>0</v>
      </c>
      <c r="AJ392" s="975">
        <f t="shared" si="188"/>
        <v>0</v>
      </c>
      <c r="AK392" s="975">
        <f t="shared" si="188"/>
        <v>0</v>
      </c>
      <c r="AL392" s="975">
        <f t="shared" si="188"/>
        <v>0</v>
      </c>
      <c r="AM392" s="975">
        <f t="shared" si="188"/>
        <v>0</v>
      </c>
      <c r="AN392" s="975">
        <f t="shared" si="188"/>
        <v>0</v>
      </c>
      <c r="AO392" s="975">
        <f t="shared" si="188"/>
        <v>0</v>
      </c>
      <c r="AP392" s="975">
        <f t="shared" si="188"/>
        <v>0</v>
      </c>
      <c r="AQ392" s="975">
        <f t="shared" si="188"/>
        <v>0</v>
      </c>
      <c r="AR392" s="975">
        <f t="shared" si="188"/>
        <v>0</v>
      </c>
      <c r="AS392" s="975">
        <f t="shared" si="188"/>
        <v>0</v>
      </c>
      <c r="AT392" s="975">
        <f t="shared" si="188"/>
        <v>0</v>
      </c>
      <c r="AU392" s="975">
        <f t="shared" si="188"/>
        <v>0</v>
      </c>
      <c r="AV392" s="975">
        <f t="shared" si="188"/>
        <v>0</v>
      </c>
      <c r="AW392" s="975">
        <f t="shared" si="188"/>
        <v>0</v>
      </c>
      <c r="AX392" s="975">
        <f t="shared" si="188"/>
        <v>0</v>
      </c>
      <c r="AY392" s="975">
        <f t="shared" si="188"/>
        <v>0</v>
      </c>
      <c r="AZ392" s="975">
        <f t="shared" si="188"/>
        <v>0</v>
      </c>
      <c r="BA392" s="975">
        <f t="shared" si="188"/>
        <v>0</v>
      </c>
      <c r="BB392" s="975">
        <f t="shared" si="188"/>
        <v>0</v>
      </c>
      <c r="BC392" s="975">
        <f t="shared" si="188"/>
        <v>0</v>
      </c>
      <c r="BD392" s="975">
        <f t="shared" si="188"/>
        <v>0</v>
      </c>
      <c r="BE392" s="975">
        <f t="shared" si="188"/>
        <v>0</v>
      </c>
      <c r="BF392" s="975">
        <f t="shared" si="188"/>
        <v>0</v>
      </c>
      <c r="BG392" s="975">
        <f t="shared" si="188"/>
        <v>0</v>
      </c>
      <c r="BH392" s="975">
        <f t="shared" si="188"/>
        <v>0</v>
      </c>
      <c r="BI392" s="975">
        <f t="shared" si="188"/>
        <v>0</v>
      </c>
      <c r="BJ392" s="975">
        <f t="shared" si="188"/>
        <v>0</v>
      </c>
      <c r="BK392" s="975">
        <f t="shared" si="188"/>
        <v>0</v>
      </c>
      <c r="BL392" s="975">
        <f t="shared" si="188"/>
        <v>0</v>
      </c>
      <c r="BM392" s="975">
        <f t="shared" si="188"/>
        <v>0</v>
      </c>
      <c r="BN392" s="975">
        <f t="shared" si="188"/>
        <v>0</v>
      </c>
      <c r="BO392" s="975">
        <f t="shared" si="188"/>
        <v>0</v>
      </c>
    </row>
    <row r="393" spans="2:67" ht="12.75" hidden="1" customHeight="1" outlineLevel="1">
      <c r="B393" s="772">
        <f t="shared" si="187"/>
        <v>216</v>
      </c>
      <c r="C393" s="707"/>
      <c r="D393" s="708" t="s">
        <v>1121</v>
      </c>
      <c r="E393" s="702" t="s">
        <v>658</v>
      </c>
      <c r="F393" s="709"/>
      <c r="G393" s="975">
        <f t="shared" si="188"/>
        <v>0</v>
      </c>
      <c r="H393" s="975">
        <f t="shared" si="188"/>
        <v>0</v>
      </c>
      <c r="I393" s="975">
        <f t="shared" si="188"/>
        <v>0</v>
      </c>
      <c r="J393" s="975">
        <f t="shared" si="188"/>
        <v>0</v>
      </c>
      <c r="K393" s="975">
        <f t="shared" si="188"/>
        <v>0</v>
      </c>
      <c r="L393" s="975">
        <f t="shared" si="188"/>
        <v>0</v>
      </c>
      <c r="M393" s="975">
        <f t="shared" si="188"/>
        <v>0</v>
      </c>
      <c r="N393" s="975">
        <f t="shared" si="188"/>
        <v>0</v>
      </c>
      <c r="O393" s="975">
        <f t="shared" si="188"/>
        <v>0</v>
      </c>
      <c r="P393" s="975">
        <f t="shared" si="188"/>
        <v>0</v>
      </c>
      <c r="Q393" s="975">
        <f t="shared" si="188"/>
        <v>0</v>
      </c>
      <c r="R393" s="975">
        <f t="shared" ref="H393:BO395" si="189">IF(R313="","",R313*R353)</f>
        <v>0</v>
      </c>
      <c r="S393" s="975">
        <f t="shared" si="189"/>
        <v>0</v>
      </c>
      <c r="T393" s="975">
        <f t="shared" si="189"/>
        <v>0</v>
      </c>
      <c r="U393" s="975">
        <f t="shared" si="189"/>
        <v>0</v>
      </c>
      <c r="V393" s="975">
        <f t="shared" si="189"/>
        <v>0</v>
      </c>
      <c r="W393" s="975">
        <f t="shared" si="189"/>
        <v>0</v>
      </c>
      <c r="X393" s="975">
        <f t="shared" si="189"/>
        <v>0</v>
      </c>
      <c r="Y393" s="975">
        <f t="shared" si="189"/>
        <v>0</v>
      </c>
      <c r="Z393" s="975">
        <f t="shared" si="189"/>
        <v>0</v>
      </c>
      <c r="AA393" s="975">
        <f t="shared" si="189"/>
        <v>0</v>
      </c>
      <c r="AB393" s="975">
        <f t="shared" si="189"/>
        <v>0</v>
      </c>
      <c r="AC393" s="975">
        <f t="shared" si="189"/>
        <v>0</v>
      </c>
      <c r="AD393" s="975">
        <f t="shared" si="189"/>
        <v>0</v>
      </c>
      <c r="AE393" s="975">
        <f t="shared" si="189"/>
        <v>0</v>
      </c>
      <c r="AF393" s="975">
        <f t="shared" si="189"/>
        <v>0</v>
      </c>
      <c r="AG393" s="975">
        <f t="shared" si="189"/>
        <v>0</v>
      </c>
      <c r="AH393" s="975">
        <f t="shared" si="189"/>
        <v>0</v>
      </c>
      <c r="AI393" s="975">
        <f t="shared" si="189"/>
        <v>0</v>
      </c>
      <c r="AJ393" s="975">
        <f t="shared" si="189"/>
        <v>0</v>
      </c>
      <c r="AK393" s="975">
        <f t="shared" si="189"/>
        <v>0</v>
      </c>
      <c r="AL393" s="975">
        <f t="shared" si="189"/>
        <v>0</v>
      </c>
      <c r="AM393" s="975">
        <f t="shared" si="189"/>
        <v>0</v>
      </c>
      <c r="AN393" s="975">
        <f t="shared" si="189"/>
        <v>0</v>
      </c>
      <c r="AO393" s="975">
        <f t="shared" si="189"/>
        <v>0</v>
      </c>
      <c r="AP393" s="975">
        <f t="shared" si="189"/>
        <v>0</v>
      </c>
      <c r="AQ393" s="975">
        <f t="shared" si="189"/>
        <v>0</v>
      </c>
      <c r="AR393" s="975">
        <f t="shared" si="189"/>
        <v>0</v>
      </c>
      <c r="AS393" s="975">
        <f t="shared" si="189"/>
        <v>0</v>
      </c>
      <c r="AT393" s="975">
        <f t="shared" si="189"/>
        <v>0</v>
      </c>
      <c r="AU393" s="975">
        <f t="shared" si="189"/>
        <v>0</v>
      </c>
      <c r="AV393" s="975">
        <f t="shared" si="189"/>
        <v>0</v>
      </c>
      <c r="AW393" s="975">
        <f t="shared" si="189"/>
        <v>0</v>
      </c>
      <c r="AX393" s="975">
        <f t="shared" si="189"/>
        <v>0</v>
      </c>
      <c r="AY393" s="975">
        <f t="shared" si="189"/>
        <v>0</v>
      </c>
      <c r="AZ393" s="975">
        <f t="shared" si="189"/>
        <v>0</v>
      </c>
      <c r="BA393" s="975">
        <f t="shared" si="189"/>
        <v>0</v>
      </c>
      <c r="BB393" s="975">
        <f t="shared" si="189"/>
        <v>0</v>
      </c>
      <c r="BC393" s="975">
        <f t="shared" si="189"/>
        <v>0</v>
      </c>
      <c r="BD393" s="975">
        <f t="shared" si="189"/>
        <v>0</v>
      </c>
      <c r="BE393" s="975">
        <f t="shared" si="189"/>
        <v>0</v>
      </c>
      <c r="BF393" s="975">
        <f t="shared" si="189"/>
        <v>0</v>
      </c>
      <c r="BG393" s="975">
        <f t="shared" si="189"/>
        <v>0</v>
      </c>
      <c r="BH393" s="975">
        <f t="shared" si="189"/>
        <v>0</v>
      </c>
      <c r="BI393" s="975">
        <f t="shared" si="189"/>
        <v>0</v>
      </c>
      <c r="BJ393" s="975">
        <f t="shared" si="189"/>
        <v>0</v>
      </c>
      <c r="BK393" s="975">
        <f t="shared" si="189"/>
        <v>0</v>
      </c>
      <c r="BL393" s="975">
        <f t="shared" si="189"/>
        <v>0</v>
      </c>
      <c r="BM393" s="975">
        <f t="shared" si="189"/>
        <v>0</v>
      </c>
      <c r="BN393" s="975">
        <f t="shared" si="189"/>
        <v>0</v>
      </c>
      <c r="BO393" s="975">
        <f t="shared" si="189"/>
        <v>0</v>
      </c>
    </row>
    <row r="394" spans="2:67" ht="12.75" hidden="1" customHeight="1" outlineLevel="1">
      <c r="B394" s="772">
        <f t="shared" si="187"/>
        <v>217</v>
      </c>
      <c r="C394" s="707"/>
      <c r="D394" s="708" t="s">
        <v>1122</v>
      </c>
      <c r="E394" s="702" t="s">
        <v>658</v>
      </c>
      <c r="F394" s="709"/>
      <c r="G394" s="975">
        <f t="shared" ref="G394:G395" si="190">IF(G314="","",G314*G354)</f>
        <v>0</v>
      </c>
      <c r="H394" s="975">
        <f t="shared" si="189"/>
        <v>0</v>
      </c>
      <c r="I394" s="975">
        <f t="shared" si="189"/>
        <v>0</v>
      </c>
      <c r="J394" s="975">
        <f t="shared" si="189"/>
        <v>0</v>
      </c>
      <c r="K394" s="975">
        <f t="shared" si="189"/>
        <v>0</v>
      </c>
      <c r="L394" s="975">
        <f t="shared" si="189"/>
        <v>0</v>
      </c>
      <c r="M394" s="975">
        <f t="shared" si="189"/>
        <v>0</v>
      </c>
      <c r="N394" s="975">
        <f t="shared" si="189"/>
        <v>0</v>
      </c>
      <c r="O394" s="975">
        <f t="shared" si="189"/>
        <v>0</v>
      </c>
      <c r="P394" s="975">
        <f t="shared" si="189"/>
        <v>0</v>
      </c>
      <c r="Q394" s="975">
        <f t="shared" si="189"/>
        <v>0</v>
      </c>
      <c r="R394" s="975">
        <f t="shared" si="189"/>
        <v>0</v>
      </c>
      <c r="S394" s="975">
        <f t="shared" si="189"/>
        <v>0</v>
      </c>
      <c r="T394" s="975">
        <f t="shared" si="189"/>
        <v>0</v>
      </c>
      <c r="U394" s="975">
        <f t="shared" si="189"/>
        <v>0</v>
      </c>
      <c r="V394" s="975">
        <f t="shared" si="189"/>
        <v>0</v>
      </c>
      <c r="W394" s="975">
        <f t="shared" si="189"/>
        <v>0</v>
      </c>
      <c r="X394" s="975">
        <f t="shared" si="189"/>
        <v>0</v>
      </c>
      <c r="Y394" s="975">
        <f t="shared" si="189"/>
        <v>0</v>
      </c>
      <c r="Z394" s="975">
        <f t="shared" si="189"/>
        <v>0</v>
      </c>
      <c r="AA394" s="975">
        <f t="shared" si="189"/>
        <v>0</v>
      </c>
      <c r="AB394" s="975">
        <f t="shared" si="189"/>
        <v>0</v>
      </c>
      <c r="AC394" s="975">
        <f t="shared" si="189"/>
        <v>0</v>
      </c>
      <c r="AD394" s="975">
        <f t="shared" si="189"/>
        <v>0</v>
      </c>
      <c r="AE394" s="975">
        <f t="shared" si="189"/>
        <v>0</v>
      </c>
      <c r="AF394" s="975">
        <f t="shared" si="189"/>
        <v>0</v>
      </c>
      <c r="AG394" s="975">
        <f t="shared" si="189"/>
        <v>0</v>
      </c>
      <c r="AH394" s="975">
        <f t="shared" si="189"/>
        <v>0</v>
      </c>
      <c r="AI394" s="975">
        <f t="shared" si="189"/>
        <v>0</v>
      </c>
      <c r="AJ394" s="975">
        <f t="shared" si="189"/>
        <v>0</v>
      </c>
      <c r="AK394" s="975">
        <f t="shared" si="189"/>
        <v>0</v>
      </c>
      <c r="AL394" s="975">
        <f t="shared" si="189"/>
        <v>0</v>
      </c>
      <c r="AM394" s="975">
        <f t="shared" si="189"/>
        <v>0</v>
      </c>
      <c r="AN394" s="975">
        <f t="shared" si="189"/>
        <v>0</v>
      </c>
      <c r="AO394" s="975">
        <f t="shared" si="189"/>
        <v>0</v>
      </c>
      <c r="AP394" s="975">
        <f t="shared" si="189"/>
        <v>0</v>
      </c>
      <c r="AQ394" s="975">
        <f t="shared" si="189"/>
        <v>0</v>
      </c>
      <c r="AR394" s="975">
        <f t="shared" si="189"/>
        <v>0</v>
      </c>
      <c r="AS394" s="975">
        <f t="shared" si="189"/>
        <v>0</v>
      </c>
      <c r="AT394" s="975">
        <f t="shared" si="189"/>
        <v>0</v>
      </c>
      <c r="AU394" s="975">
        <f t="shared" si="189"/>
        <v>0</v>
      </c>
      <c r="AV394" s="975">
        <f t="shared" si="189"/>
        <v>0</v>
      </c>
      <c r="AW394" s="975">
        <f t="shared" si="189"/>
        <v>0</v>
      </c>
      <c r="AX394" s="975">
        <f t="shared" si="189"/>
        <v>0</v>
      </c>
      <c r="AY394" s="975">
        <f t="shared" si="189"/>
        <v>0</v>
      </c>
      <c r="AZ394" s="975">
        <f t="shared" si="189"/>
        <v>0</v>
      </c>
      <c r="BA394" s="975">
        <f t="shared" si="189"/>
        <v>0</v>
      </c>
      <c r="BB394" s="975">
        <f t="shared" si="189"/>
        <v>0</v>
      </c>
      <c r="BC394" s="975">
        <f t="shared" si="189"/>
        <v>0</v>
      </c>
      <c r="BD394" s="975">
        <f t="shared" si="189"/>
        <v>0</v>
      </c>
      <c r="BE394" s="975">
        <f t="shared" si="189"/>
        <v>0</v>
      </c>
      <c r="BF394" s="975">
        <f t="shared" si="189"/>
        <v>0</v>
      </c>
      <c r="BG394" s="975">
        <f t="shared" si="189"/>
        <v>0</v>
      </c>
      <c r="BH394" s="975">
        <f t="shared" si="189"/>
        <v>0</v>
      </c>
      <c r="BI394" s="975">
        <f t="shared" si="189"/>
        <v>0</v>
      </c>
      <c r="BJ394" s="975">
        <f t="shared" si="189"/>
        <v>0</v>
      </c>
      <c r="BK394" s="975">
        <f t="shared" si="189"/>
        <v>0</v>
      </c>
      <c r="BL394" s="975">
        <f t="shared" si="189"/>
        <v>0</v>
      </c>
      <c r="BM394" s="975">
        <f t="shared" si="189"/>
        <v>0</v>
      </c>
      <c r="BN394" s="975">
        <f t="shared" si="189"/>
        <v>0</v>
      </c>
      <c r="BO394" s="975">
        <f t="shared" si="189"/>
        <v>0</v>
      </c>
    </row>
    <row r="395" spans="2:67" ht="12.75" hidden="1" customHeight="1" outlineLevel="1">
      <c r="B395" s="772" t="s">
        <v>1055</v>
      </c>
      <c r="C395" s="707"/>
      <c r="D395" s="708" t="s">
        <v>1052</v>
      </c>
      <c r="E395" s="702" t="s">
        <v>658</v>
      </c>
      <c r="F395" s="709"/>
      <c r="G395" s="975">
        <f t="shared" si="190"/>
        <v>0</v>
      </c>
      <c r="H395" s="975">
        <f t="shared" si="189"/>
        <v>0</v>
      </c>
      <c r="I395" s="975">
        <f t="shared" si="189"/>
        <v>0</v>
      </c>
      <c r="J395" s="975">
        <f t="shared" si="189"/>
        <v>0</v>
      </c>
      <c r="K395" s="975">
        <f t="shared" si="189"/>
        <v>0</v>
      </c>
      <c r="L395" s="975">
        <f t="shared" si="189"/>
        <v>0</v>
      </c>
      <c r="M395" s="975">
        <f t="shared" si="189"/>
        <v>0</v>
      </c>
      <c r="N395" s="975">
        <f t="shared" si="189"/>
        <v>0</v>
      </c>
      <c r="O395" s="975">
        <f t="shared" si="189"/>
        <v>0</v>
      </c>
      <c r="P395" s="975">
        <f t="shared" si="189"/>
        <v>0</v>
      </c>
      <c r="Q395" s="975">
        <f t="shared" si="189"/>
        <v>0</v>
      </c>
      <c r="R395" s="975">
        <f t="shared" si="189"/>
        <v>0</v>
      </c>
      <c r="S395" s="975">
        <f t="shared" si="189"/>
        <v>0</v>
      </c>
      <c r="T395" s="975">
        <f t="shared" si="189"/>
        <v>0</v>
      </c>
      <c r="U395" s="975">
        <f t="shared" si="189"/>
        <v>0</v>
      </c>
      <c r="V395" s="975">
        <f t="shared" si="189"/>
        <v>0</v>
      </c>
      <c r="W395" s="975">
        <f t="shared" si="189"/>
        <v>0</v>
      </c>
      <c r="X395" s="975">
        <f t="shared" si="189"/>
        <v>0</v>
      </c>
      <c r="Y395" s="975">
        <f t="shared" si="189"/>
        <v>0</v>
      </c>
      <c r="Z395" s="975">
        <f t="shared" si="189"/>
        <v>0</v>
      </c>
      <c r="AA395" s="975">
        <f t="shared" si="189"/>
        <v>0</v>
      </c>
      <c r="AB395" s="975">
        <f t="shared" si="189"/>
        <v>0</v>
      </c>
      <c r="AC395" s="975">
        <f t="shared" si="189"/>
        <v>0</v>
      </c>
      <c r="AD395" s="975">
        <f t="shared" si="189"/>
        <v>0</v>
      </c>
      <c r="AE395" s="975">
        <f t="shared" si="189"/>
        <v>0</v>
      </c>
      <c r="AF395" s="975">
        <f t="shared" si="189"/>
        <v>0</v>
      </c>
      <c r="AG395" s="975">
        <f t="shared" si="189"/>
        <v>0</v>
      </c>
      <c r="AH395" s="975">
        <f t="shared" si="189"/>
        <v>0</v>
      </c>
      <c r="AI395" s="975">
        <f t="shared" si="189"/>
        <v>0</v>
      </c>
      <c r="AJ395" s="975">
        <f t="shared" si="189"/>
        <v>0</v>
      </c>
      <c r="AK395" s="975">
        <f t="shared" si="189"/>
        <v>0</v>
      </c>
      <c r="AL395" s="975">
        <f t="shared" si="189"/>
        <v>0</v>
      </c>
      <c r="AM395" s="975">
        <f t="shared" si="189"/>
        <v>0</v>
      </c>
      <c r="AN395" s="975">
        <f t="shared" si="189"/>
        <v>0</v>
      </c>
      <c r="AO395" s="975">
        <f t="shared" si="189"/>
        <v>0</v>
      </c>
      <c r="AP395" s="975">
        <f t="shared" si="189"/>
        <v>0</v>
      </c>
      <c r="AQ395" s="975">
        <f t="shared" si="189"/>
        <v>0</v>
      </c>
      <c r="AR395" s="975">
        <f t="shared" si="189"/>
        <v>0</v>
      </c>
      <c r="AS395" s="975">
        <f t="shared" si="189"/>
        <v>0</v>
      </c>
      <c r="AT395" s="975">
        <f t="shared" si="189"/>
        <v>0</v>
      </c>
      <c r="AU395" s="975">
        <f t="shared" si="189"/>
        <v>0</v>
      </c>
      <c r="AV395" s="975">
        <f t="shared" si="189"/>
        <v>0</v>
      </c>
      <c r="AW395" s="975">
        <f t="shared" si="189"/>
        <v>0</v>
      </c>
      <c r="AX395" s="975">
        <f t="shared" si="189"/>
        <v>0</v>
      </c>
      <c r="AY395" s="975">
        <f t="shared" si="189"/>
        <v>0</v>
      </c>
      <c r="AZ395" s="975">
        <f t="shared" si="189"/>
        <v>0</v>
      </c>
      <c r="BA395" s="975">
        <f t="shared" si="189"/>
        <v>0</v>
      </c>
      <c r="BB395" s="975">
        <f t="shared" si="189"/>
        <v>0</v>
      </c>
      <c r="BC395" s="975">
        <f t="shared" si="189"/>
        <v>0</v>
      </c>
      <c r="BD395" s="975">
        <f t="shared" si="189"/>
        <v>0</v>
      </c>
      <c r="BE395" s="975">
        <f t="shared" si="189"/>
        <v>0</v>
      </c>
      <c r="BF395" s="975">
        <f t="shared" si="189"/>
        <v>0</v>
      </c>
      <c r="BG395" s="975">
        <f t="shared" si="189"/>
        <v>0</v>
      </c>
      <c r="BH395" s="975">
        <f t="shared" si="189"/>
        <v>0</v>
      </c>
      <c r="BI395" s="975">
        <f t="shared" si="189"/>
        <v>0</v>
      </c>
      <c r="BJ395" s="975">
        <f t="shared" si="189"/>
        <v>0</v>
      </c>
      <c r="BK395" s="975">
        <f t="shared" si="189"/>
        <v>0</v>
      </c>
      <c r="BL395" s="975">
        <f t="shared" si="189"/>
        <v>0</v>
      </c>
      <c r="BM395" s="975">
        <f t="shared" si="189"/>
        <v>0</v>
      </c>
      <c r="BN395" s="975">
        <f t="shared" si="189"/>
        <v>0</v>
      </c>
      <c r="BO395" s="975">
        <f t="shared" si="189"/>
        <v>0</v>
      </c>
    </row>
    <row r="396" spans="2:67" ht="12.75" hidden="1" customHeight="1" outlineLevel="1">
      <c r="B396" s="728">
        <f>B394+1</f>
        <v>218</v>
      </c>
      <c r="C396" s="59" t="s">
        <v>1036</v>
      </c>
      <c r="D396" s="640"/>
      <c r="E396" s="670" t="s">
        <v>151</v>
      </c>
      <c r="F396" s="690"/>
      <c r="G396" s="154">
        <f>IF(COUNTBLANK(G397:G403)=7,"",SUM(G397:G403))</f>
        <v>0</v>
      </c>
      <c r="H396" s="154">
        <f t="shared" ref="H396:BO396" si="191">IF(COUNTBLANK(H397:H403)=7,"",SUM(H397:H403))</f>
        <v>0</v>
      </c>
      <c r="I396" s="154">
        <f t="shared" si="191"/>
        <v>0</v>
      </c>
      <c r="J396" s="154">
        <f t="shared" si="191"/>
        <v>0</v>
      </c>
      <c r="K396" s="154">
        <f t="shared" si="191"/>
        <v>0</v>
      </c>
      <c r="L396" s="154">
        <f t="shared" si="191"/>
        <v>0</v>
      </c>
      <c r="M396" s="154">
        <f t="shared" si="191"/>
        <v>0</v>
      </c>
      <c r="N396" s="154">
        <f t="shared" si="191"/>
        <v>0</v>
      </c>
      <c r="O396" s="154">
        <f t="shared" si="191"/>
        <v>0</v>
      </c>
      <c r="P396" s="154">
        <f t="shared" si="191"/>
        <v>0</v>
      </c>
      <c r="Q396" s="154">
        <f t="shared" si="191"/>
        <v>0</v>
      </c>
      <c r="R396" s="154">
        <f t="shared" si="191"/>
        <v>0</v>
      </c>
      <c r="S396" s="154">
        <f t="shared" si="191"/>
        <v>0</v>
      </c>
      <c r="T396" s="154">
        <f t="shared" si="191"/>
        <v>0</v>
      </c>
      <c r="U396" s="154">
        <f t="shared" si="191"/>
        <v>0</v>
      </c>
      <c r="V396" s="154">
        <f t="shared" si="191"/>
        <v>0</v>
      </c>
      <c r="W396" s="154">
        <f t="shared" si="191"/>
        <v>0</v>
      </c>
      <c r="X396" s="154">
        <f t="shared" si="191"/>
        <v>0</v>
      </c>
      <c r="Y396" s="154">
        <f t="shared" si="191"/>
        <v>0</v>
      </c>
      <c r="Z396" s="154">
        <f t="shared" si="191"/>
        <v>0</v>
      </c>
      <c r="AA396" s="154">
        <f t="shared" si="191"/>
        <v>0</v>
      </c>
      <c r="AB396" s="154">
        <f t="shared" si="191"/>
        <v>0</v>
      </c>
      <c r="AC396" s="154">
        <f t="shared" si="191"/>
        <v>0</v>
      </c>
      <c r="AD396" s="154">
        <f t="shared" si="191"/>
        <v>0</v>
      </c>
      <c r="AE396" s="154">
        <f t="shared" si="191"/>
        <v>0</v>
      </c>
      <c r="AF396" s="154">
        <f t="shared" si="191"/>
        <v>0</v>
      </c>
      <c r="AG396" s="154">
        <f t="shared" si="191"/>
        <v>0</v>
      </c>
      <c r="AH396" s="154">
        <f t="shared" si="191"/>
        <v>0</v>
      </c>
      <c r="AI396" s="154">
        <f t="shared" si="191"/>
        <v>0</v>
      </c>
      <c r="AJ396" s="154">
        <f t="shared" si="191"/>
        <v>0</v>
      </c>
      <c r="AK396" s="154">
        <f t="shared" si="191"/>
        <v>0</v>
      </c>
      <c r="AL396" s="154">
        <f t="shared" si="191"/>
        <v>0</v>
      </c>
      <c r="AM396" s="154">
        <f t="shared" si="191"/>
        <v>0</v>
      </c>
      <c r="AN396" s="154">
        <f t="shared" si="191"/>
        <v>0</v>
      </c>
      <c r="AO396" s="154">
        <f t="shared" si="191"/>
        <v>0</v>
      </c>
      <c r="AP396" s="154">
        <f t="shared" si="191"/>
        <v>0</v>
      </c>
      <c r="AQ396" s="154">
        <f t="shared" si="191"/>
        <v>0</v>
      </c>
      <c r="AR396" s="154">
        <f t="shared" si="191"/>
        <v>0</v>
      </c>
      <c r="AS396" s="154">
        <f t="shared" si="191"/>
        <v>0</v>
      </c>
      <c r="AT396" s="154">
        <f t="shared" si="191"/>
        <v>0</v>
      </c>
      <c r="AU396" s="154">
        <f t="shared" si="191"/>
        <v>0</v>
      </c>
      <c r="AV396" s="154">
        <f t="shared" si="191"/>
        <v>0</v>
      </c>
      <c r="AW396" s="154">
        <f t="shared" si="191"/>
        <v>0</v>
      </c>
      <c r="AX396" s="154">
        <f t="shared" si="191"/>
        <v>0</v>
      </c>
      <c r="AY396" s="154">
        <f t="shared" si="191"/>
        <v>0</v>
      </c>
      <c r="AZ396" s="154">
        <f t="shared" si="191"/>
        <v>0</v>
      </c>
      <c r="BA396" s="154">
        <f t="shared" si="191"/>
        <v>0</v>
      </c>
      <c r="BB396" s="154">
        <f t="shared" si="191"/>
        <v>0</v>
      </c>
      <c r="BC396" s="154">
        <f t="shared" si="191"/>
        <v>0</v>
      </c>
      <c r="BD396" s="154">
        <f t="shared" si="191"/>
        <v>0</v>
      </c>
      <c r="BE396" s="154">
        <f t="shared" si="191"/>
        <v>0</v>
      </c>
      <c r="BF396" s="154">
        <f t="shared" si="191"/>
        <v>0</v>
      </c>
      <c r="BG396" s="154">
        <f t="shared" si="191"/>
        <v>0</v>
      </c>
      <c r="BH396" s="154">
        <f t="shared" si="191"/>
        <v>0</v>
      </c>
      <c r="BI396" s="154">
        <f t="shared" si="191"/>
        <v>0</v>
      </c>
      <c r="BJ396" s="154">
        <f t="shared" si="191"/>
        <v>0</v>
      </c>
      <c r="BK396" s="154">
        <f t="shared" si="191"/>
        <v>0</v>
      </c>
      <c r="BL396" s="154">
        <f t="shared" si="191"/>
        <v>0</v>
      </c>
      <c r="BM396" s="154">
        <f t="shared" si="191"/>
        <v>0</v>
      </c>
      <c r="BN396" s="154">
        <f t="shared" si="191"/>
        <v>0</v>
      </c>
      <c r="BO396" s="154">
        <f t="shared" si="191"/>
        <v>0</v>
      </c>
    </row>
    <row r="397" spans="2:67" ht="12.75" hidden="1" customHeight="1" outlineLevel="1">
      <c r="B397" s="728">
        <f>B396+1</f>
        <v>219</v>
      </c>
      <c r="C397" s="691"/>
      <c r="D397" s="669" t="s">
        <v>452</v>
      </c>
      <c r="E397" s="670" t="s">
        <v>151</v>
      </c>
      <c r="F397" s="690"/>
      <c r="G397" s="87">
        <f t="shared" ref="G397:BO401" si="192">IF(G317="","",G317*G361)</f>
        <v>0</v>
      </c>
      <c r="H397" s="87">
        <f t="shared" si="192"/>
        <v>0</v>
      </c>
      <c r="I397" s="87">
        <f t="shared" si="192"/>
        <v>0</v>
      </c>
      <c r="J397" s="87">
        <f t="shared" si="192"/>
        <v>0</v>
      </c>
      <c r="K397" s="87">
        <f t="shared" si="192"/>
        <v>0</v>
      </c>
      <c r="L397" s="87">
        <f t="shared" si="192"/>
        <v>0</v>
      </c>
      <c r="M397" s="87">
        <f t="shared" si="192"/>
        <v>0</v>
      </c>
      <c r="N397" s="87">
        <f t="shared" si="192"/>
        <v>0</v>
      </c>
      <c r="O397" s="87">
        <f t="shared" si="192"/>
        <v>0</v>
      </c>
      <c r="P397" s="87">
        <f t="shared" si="192"/>
        <v>0</v>
      </c>
      <c r="Q397" s="87">
        <f t="shared" si="192"/>
        <v>0</v>
      </c>
      <c r="R397" s="87">
        <f t="shared" si="192"/>
        <v>0</v>
      </c>
      <c r="S397" s="87">
        <f t="shared" si="192"/>
        <v>0</v>
      </c>
      <c r="T397" s="87">
        <f t="shared" si="192"/>
        <v>0</v>
      </c>
      <c r="U397" s="87">
        <f t="shared" si="192"/>
        <v>0</v>
      </c>
      <c r="V397" s="87">
        <f t="shared" si="192"/>
        <v>0</v>
      </c>
      <c r="W397" s="87">
        <f t="shared" si="192"/>
        <v>0</v>
      </c>
      <c r="X397" s="87">
        <f t="shared" si="192"/>
        <v>0</v>
      </c>
      <c r="Y397" s="87">
        <f t="shared" si="192"/>
        <v>0</v>
      </c>
      <c r="Z397" s="87">
        <f t="shared" si="192"/>
        <v>0</v>
      </c>
      <c r="AA397" s="87">
        <f t="shared" si="192"/>
        <v>0</v>
      </c>
      <c r="AB397" s="87">
        <f t="shared" si="192"/>
        <v>0</v>
      </c>
      <c r="AC397" s="87">
        <f t="shared" si="192"/>
        <v>0</v>
      </c>
      <c r="AD397" s="87">
        <f t="shared" si="192"/>
        <v>0</v>
      </c>
      <c r="AE397" s="87">
        <f t="shared" si="192"/>
        <v>0</v>
      </c>
      <c r="AF397" s="87">
        <f t="shared" si="192"/>
        <v>0</v>
      </c>
      <c r="AG397" s="87">
        <f t="shared" si="192"/>
        <v>0</v>
      </c>
      <c r="AH397" s="87">
        <f t="shared" si="192"/>
        <v>0</v>
      </c>
      <c r="AI397" s="87">
        <f t="shared" si="192"/>
        <v>0</v>
      </c>
      <c r="AJ397" s="87">
        <f t="shared" si="192"/>
        <v>0</v>
      </c>
      <c r="AK397" s="87">
        <f t="shared" si="192"/>
        <v>0</v>
      </c>
      <c r="AL397" s="87">
        <f t="shared" si="192"/>
        <v>0</v>
      </c>
      <c r="AM397" s="87">
        <f t="shared" si="192"/>
        <v>0</v>
      </c>
      <c r="AN397" s="87">
        <f t="shared" si="192"/>
        <v>0</v>
      </c>
      <c r="AO397" s="87">
        <f t="shared" si="192"/>
        <v>0</v>
      </c>
      <c r="AP397" s="87">
        <f t="shared" si="192"/>
        <v>0</v>
      </c>
      <c r="AQ397" s="87">
        <f t="shared" si="192"/>
        <v>0</v>
      </c>
      <c r="AR397" s="87">
        <f t="shared" si="192"/>
        <v>0</v>
      </c>
      <c r="AS397" s="87">
        <f t="shared" si="192"/>
        <v>0</v>
      </c>
      <c r="AT397" s="87">
        <f t="shared" si="192"/>
        <v>0</v>
      </c>
      <c r="AU397" s="87">
        <f t="shared" si="192"/>
        <v>0</v>
      </c>
      <c r="AV397" s="87">
        <f t="shared" si="192"/>
        <v>0</v>
      </c>
      <c r="AW397" s="87">
        <f t="shared" si="192"/>
        <v>0</v>
      </c>
      <c r="AX397" s="87">
        <f t="shared" si="192"/>
        <v>0</v>
      </c>
      <c r="AY397" s="87">
        <f t="shared" si="192"/>
        <v>0</v>
      </c>
      <c r="AZ397" s="87">
        <f t="shared" si="192"/>
        <v>0</v>
      </c>
      <c r="BA397" s="87">
        <f t="shared" si="192"/>
        <v>0</v>
      </c>
      <c r="BB397" s="87">
        <f t="shared" si="192"/>
        <v>0</v>
      </c>
      <c r="BC397" s="87">
        <f t="shared" si="192"/>
        <v>0</v>
      </c>
      <c r="BD397" s="87">
        <f t="shared" si="192"/>
        <v>0</v>
      </c>
      <c r="BE397" s="87">
        <f t="shared" si="192"/>
        <v>0</v>
      </c>
      <c r="BF397" s="87">
        <f t="shared" si="192"/>
        <v>0</v>
      </c>
      <c r="BG397" s="87">
        <f t="shared" si="192"/>
        <v>0</v>
      </c>
      <c r="BH397" s="87">
        <f t="shared" si="192"/>
        <v>0</v>
      </c>
      <c r="BI397" s="87">
        <f t="shared" si="192"/>
        <v>0</v>
      </c>
      <c r="BJ397" s="87">
        <f t="shared" si="192"/>
        <v>0</v>
      </c>
      <c r="BK397" s="87">
        <f t="shared" si="192"/>
        <v>0</v>
      </c>
      <c r="BL397" s="87">
        <f t="shared" si="192"/>
        <v>0</v>
      </c>
      <c r="BM397" s="87">
        <f t="shared" si="192"/>
        <v>0</v>
      </c>
      <c r="BN397" s="87">
        <f t="shared" si="192"/>
        <v>0</v>
      </c>
      <c r="BO397" s="87">
        <f t="shared" si="192"/>
        <v>0</v>
      </c>
    </row>
    <row r="398" spans="2:67" ht="12.75" hidden="1" customHeight="1" outlineLevel="1">
      <c r="B398" s="728">
        <f>B397+1</f>
        <v>220</v>
      </c>
      <c r="C398" s="687"/>
      <c r="D398" s="669" t="s">
        <v>553</v>
      </c>
      <c r="E398" s="670" t="s">
        <v>151</v>
      </c>
      <c r="F398" s="690"/>
      <c r="G398" s="87">
        <f>IF(G318="","",G318*G362)</f>
        <v>0</v>
      </c>
      <c r="H398" s="87">
        <f t="shared" si="192"/>
        <v>0</v>
      </c>
      <c r="I398" s="87">
        <f t="shared" si="192"/>
        <v>0</v>
      </c>
      <c r="J398" s="87">
        <f t="shared" si="192"/>
        <v>0</v>
      </c>
      <c r="K398" s="87">
        <f t="shared" si="192"/>
        <v>0</v>
      </c>
      <c r="L398" s="87">
        <f t="shared" si="192"/>
        <v>0</v>
      </c>
      <c r="M398" s="87">
        <f t="shared" si="192"/>
        <v>0</v>
      </c>
      <c r="N398" s="87">
        <f t="shared" si="192"/>
        <v>0</v>
      </c>
      <c r="O398" s="87">
        <f t="shared" si="192"/>
        <v>0</v>
      </c>
      <c r="P398" s="87">
        <f t="shared" si="192"/>
        <v>0</v>
      </c>
      <c r="Q398" s="87">
        <f t="shared" si="192"/>
        <v>0</v>
      </c>
      <c r="R398" s="87">
        <f t="shared" si="192"/>
        <v>0</v>
      </c>
      <c r="S398" s="87">
        <f t="shared" si="192"/>
        <v>0</v>
      </c>
      <c r="T398" s="87">
        <f t="shared" si="192"/>
        <v>0</v>
      </c>
      <c r="U398" s="87">
        <f t="shared" si="192"/>
        <v>0</v>
      </c>
      <c r="V398" s="87">
        <f t="shared" si="192"/>
        <v>0</v>
      </c>
      <c r="W398" s="87">
        <f t="shared" si="192"/>
        <v>0</v>
      </c>
      <c r="X398" s="87">
        <f t="shared" si="192"/>
        <v>0</v>
      </c>
      <c r="Y398" s="87">
        <f t="shared" si="192"/>
        <v>0</v>
      </c>
      <c r="Z398" s="87">
        <f t="shared" si="192"/>
        <v>0</v>
      </c>
      <c r="AA398" s="87">
        <f t="shared" si="192"/>
        <v>0</v>
      </c>
      <c r="AB398" s="87">
        <f t="shared" si="192"/>
        <v>0</v>
      </c>
      <c r="AC398" s="87">
        <f t="shared" si="192"/>
        <v>0</v>
      </c>
      <c r="AD398" s="87">
        <f t="shared" si="192"/>
        <v>0</v>
      </c>
      <c r="AE398" s="87">
        <f t="shared" si="192"/>
        <v>0</v>
      </c>
      <c r="AF398" s="87">
        <f t="shared" si="192"/>
        <v>0</v>
      </c>
      <c r="AG398" s="87">
        <f t="shared" si="192"/>
        <v>0</v>
      </c>
      <c r="AH398" s="87">
        <f t="shared" si="192"/>
        <v>0</v>
      </c>
      <c r="AI398" s="87">
        <f t="shared" si="192"/>
        <v>0</v>
      </c>
      <c r="AJ398" s="87">
        <f t="shared" si="192"/>
        <v>0</v>
      </c>
      <c r="AK398" s="87">
        <f t="shared" si="192"/>
        <v>0</v>
      </c>
      <c r="AL398" s="87">
        <f t="shared" si="192"/>
        <v>0</v>
      </c>
      <c r="AM398" s="87">
        <f t="shared" si="192"/>
        <v>0</v>
      </c>
      <c r="AN398" s="87">
        <f t="shared" si="192"/>
        <v>0</v>
      </c>
      <c r="AO398" s="87">
        <f t="shared" si="192"/>
        <v>0</v>
      </c>
      <c r="AP398" s="87">
        <f t="shared" si="192"/>
        <v>0</v>
      </c>
      <c r="AQ398" s="87">
        <f t="shared" si="192"/>
        <v>0</v>
      </c>
      <c r="AR398" s="87">
        <f t="shared" si="192"/>
        <v>0</v>
      </c>
      <c r="AS398" s="87">
        <f t="shared" si="192"/>
        <v>0</v>
      </c>
      <c r="AT398" s="87">
        <f t="shared" si="192"/>
        <v>0</v>
      </c>
      <c r="AU398" s="87">
        <f t="shared" si="192"/>
        <v>0</v>
      </c>
      <c r="AV398" s="87">
        <f t="shared" si="192"/>
        <v>0</v>
      </c>
      <c r="AW398" s="87">
        <f t="shared" si="192"/>
        <v>0</v>
      </c>
      <c r="AX398" s="87">
        <f t="shared" si="192"/>
        <v>0</v>
      </c>
      <c r="AY398" s="87">
        <f t="shared" si="192"/>
        <v>0</v>
      </c>
      <c r="AZ398" s="87">
        <f t="shared" si="192"/>
        <v>0</v>
      </c>
      <c r="BA398" s="87">
        <f t="shared" si="192"/>
        <v>0</v>
      </c>
      <c r="BB398" s="87">
        <f t="shared" si="192"/>
        <v>0</v>
      </c>
      <c r="BC398" s="87">
        <f t="shared" si="192"/>
        <v>0</v>
      </c>
      <c r="BD398" s="87">
        <f t="shared" si="192"/>
        <v>0</v>
      </c>
      <c r="BE398" s="87">
        <f t="shared" si="192"/>
        <v>0</v>
      </c>
      <c r="BF398" s="87">
        <f t="shared" si="192"/>
        <v>0</v>
      </c>
      <c r="BG398" s="87">
        <f t="shared" si="192"/>
        <v>0</v>
      </c>
      <c r="BH398" s="87">
        <f t="shared" si="192"/>
        <v>0</v>
      </c>
      <c r="BI398" s="87">
        <f t="shared" si="192"/>
        <v>0</v>
      </c>
      <c r="BJ398" s="87">
        <f t="shared" si="192"/>
        <v>0</v>
      </c>
      <c r="BK398" s="87">
        <f t="shared" si="192"/>
        <v>0</v>
      </c>
      <c r="BL398" s="87">
        <f t="shared" si="192"/>
        <v>0</v>
      </c>
      <c r="BM398" s="87">
        <f t="shared" si="192"/>
        <v>0</v>
      </c>
      <c r="BN398" s="87">
        <f t="shared" si="192"/>
        <v>0</v>
      </c>
      <c r="BO398" s="87">
        <f t="shared" si="192"/>
        <v>0</v>
      </c>
    </row>
    <row r="399" spans="2:67" ht="12.75" hidden="1" customHeight="1" outlineLevel="1">
      <c r="B399" s="728">
        <f>B398+1</f>
        <v>221</v>
      </c>
      <c r="C399" s="691"/>
      <c r="D399" s="669" t="s">
        <v>1042</v>
      </c>
      <c r="E399" s="670" t="s">
        <v>151</v>
      </c>
      <c r="F399" s="690"/>
      <c r="G399" s="87">
        <f>IF(G319="","",G319*G363)</f>
        <v>0</v>
      </c>
      <c r="H399" s="87">
        <f t="shared" si="192"/>
        <v>0</v>
      </c>
      <c r="I399" s="87">
        <f t="shared" si="192"/>
        <v>0</v>
      </c>
      <c r="J399" s="87">
        <f t="shared" si="192"/>
        <v>0</v>
      </c>
      <c r="K399" s="87">
        <f t="shared" si="192"/>
        <v>0</v>
      </c>
      <c r="L399" s="87">
        <f t="shared" si="192"/>
        <v>0</v>
      </c>
      <c r="M399" s="87">
        <f t="shared" si="192"/>
        <v>0</v>
      </c>
      <c r="N399" s="87">
        <f t="shared" si="192"/>
        <v>0</v>
      </c>
      <c r="O399" s="87">
        <f t="shared" si="192"/>
        <v>0</v>
      </c>
      <c r="P399" s="87">
        <f t="shared" si="192"/>
        <v>0</v>
      </c>
      <c r="Q399" s="87">
        <f t="shared" si="192"/>
        <v>0</v>
      </c>
      <c r="R399" s="87">
        <f t="shared" si="192"/>
        <v>0</v>
      </c>
      <c r="S399" s="87">
        <f t="shared" si="192"/>
        <v>0</v>
      </c>
      <c r="T399" s="87">
        <f t="shared" si="192"/>
        <v>0</v>
      </c>
      <c r="U399" s="87">
        <f t="shared" si="192"/>
        <v>0</v>
      </c>
      <c r="V399" s="87">
        <f t="shared" si="192"/>
        <v>0</v>
      </c>
      <c r="W399" s="87">
        <f t="shared" si="192"/>
        <v>0</v>
      </c>
      <c r="X399" s="87">
        <f t="shared" si="192"/>
        <v>0</v>
      </c>
      <c r="Y399" s="87">
        <f t="shared" si="192"/>
        <v>0</v>
      </c>
      <c r="Z399" s="87">
        <f t="shared" si="192"/>
        <v>0</v>
      </c>
      <c r="AA399" s="87">
        <f t="shared" si="192"/>
        <v>0</v>
      </c>
      <c r="AB399" s="87">
        <f t="shared" si="192"/>
        <v>0</v>
      </c>
      <c r="AC399" s="87">
        <f t="shared" si="192"/>
        <v>0</v>
      </c>
      <c r="AD399" s="87">
        <f t="shared" si="192"/>
        <v>0</v>
      </c>
      <c r="AE399" s="87">
        <f t="shared" si="192"/>
        <v>0</v>
      </c>
      <c r="AF399" s="87">
        <f t="shared" si="192"/>
        <v>0</v>
      </c>
      <c r="AG399" s="87">
        <f t="shared" si="192"/>
        <v>0</v>
      </c>
      <c r="AH399" s="87">
        <f t="shared" si="192"/>
        <v>0</v>
      </c>
      <c r="AI399" s="87">
        <f t="shared" si="192"/>
        <v>0</v>
      </c>
      <c r="AJ399" s="87">
        <f t="shared" si="192"/>
        <v>0</v>
      </c>
      <c r="AK399" s="87">
        <f t="shared" si="192"/>
        <v>0</v>
      </c>
      <c r="AL399" s="87">
        <f t="shared" si="192"/>
        <v>0</v>
      </c>
      <c r="AM399" s="87">
        <f t="shared" si="192"/>
        <v>0</v>
      </c>
      <c r="AN399" s="87">
        <f t="shared" si="192"/>
        <v>0</v>
      </c>
      <c r="AO399" s="87">
        <f t="shared" si="192"/>
        <v>0</v>
      </c>
      <c r="AP399" s="87">
        <f t="shared" si="192"/>
        <v>0</v>
      </c>
      <c r="AQ399" s="87">
        <f t="shared" si="192"/>
        <v>0</v>
      </c>
      <c r="AR399" s="87">
        <f t="shared" si="192"/>
        <v>0</v>
      </c>
      <c r="AS399" s="87">
        <f t="shared" si="192"/>
        <v>0</v>
      </c>
      <c r="AT399" s="87">
        <f t="shared" si="192"/>
        <v>0</v>
      </c>
      <c r="AU399" s="87">
        <f t="shared" si="192"/>
        <v>0</v>
      </c>
      <c r="AV399" s="87">
        <f t="shared" si="192"/>
        <v>0</v>
      </c>
      <c r="AW399" s="87">
        <f t="shared" si="192"/>
        <v>0</v>
      </c>
      <c r="AX399" s="87">
        <f t="shared" si="192"/>
        <v>0</v>
      </c>
      <c r="AY399" s="87">
        <f t="shared" si="192"/>
        <v>0</v>
      </c>
      <c r="AZ399" s="87">
        <f t="shared" si="192"/>
        <v>0</v>
      </c>
      <c r="BA399" s="87">
        <f t="shared" si="192"/>
        <v>0</v>
      </c>
      <c r="BB399" s="87">
        <f t="shared" si="192"/>
        <v>0</v>
      </c>
      <c r="BC399" s="87">
        <f t="shared" si="192"/>
        <v>0</v>
      </c>
      <c r="BD399" s="87">
        <f t="shared" si="192"/>
        <v>0</v>
      </c>
      <c r="BE399" s="87">
        <f t="shared" si="192"/>
        <v>0</v>
      </c>
      <c r="BF399" s="87">
        <f t="shared" si="192"/>
        <v>0</v>
      </c>
      <c r="BG399" s="87">
        <f t="shared" si="192"/>
        <v>0</v>
      </c>
      <c r="BH399" s="87">
        <f t="shared" si="192"/>
        <v>0</v>
      </c>
      <c r="BI399" s="87">
        <f t="shared" si="192"/>
        <v>0</v>
      </c>
      <c r="BJ399" s="87">
        <f t="shared" si="192"/>
        <v>0</v>
      </c>
      <c r="BK399" s="87">
        <f t="shared" si="192"/>
        <v>0</v>
      </c>
      <c r="BL399" s="87">
        <f t="shared" si="192"/>
        <v>0</v>
      </c>
      <c r="BM399" s="87">
        <f t="shared" si="192"/>
        <v>0</v>
      </c>
      <c r="BN399" s="87">
        <f t="shared" si="192"/>
        <v>0</v>
      </c>
      <c r="BO399" s="87">
        <f t="shared" si="192"/>
        <v>0</v>
      </c>
    </row>
    <row r="400" spans="2:67" ht="12.75" hidden="1" customHeight="1" outlineLevel="1">
      <c r="B400" s="728">
        <f>B399+1</f>
        <v>222</v>
      </c>
      <c r="C400" s="687"/>
      <c r="D400" s="669" t="s">
        <v>554</v>
      </c>
      <c r="E400" s="670" t="s">
        <v>151</v>
      </c>
      <c r="F400" s="690"/>
      <c r="G400" s="87">
        <f>IF(G320="","",G320*G364)</f>
        <v>0</v>
      </c>
      <c r="H400" s="87">
        <f t="shared" si="192"/>
        <v>0</v>
      </c>
      <c r="I400" s="87">
        <f t="shared" si="192"/>
        <v>0</v>
      </c>
      <c r="J400" s="87">
        <f t="shared" si="192"/>
        <v>0</v>
      </c>
      <c r="K400" s="87">
        <f t="shared" si="192"/>
        <v>0</v>
      </c>
      <c r="L400" s="87">
        <f t="shared" si="192"/>
        <v>0</v>
      </c>
      <c r="M400" s="87">
        <f t="shared" si="192"/>
        <v>0</v>
      </c>
      <c r="N400" s="87">
        <f t="shared" si="192"/>
        <v>0</v>
      </c>
      <c r="O400" s="87">
        <f t="shared" si="192"/>
        <v>0</v>
      </c>
      <c r="P400" s="87">
        <f t="shared" si="192"/>
        <v>0</v>
      </c>
      <c r="Q400" s="87">
        <f t="shared" si="192"/>
        <v>0</v>
      </c>
      <c r="R400" s="87">
        <f t="shared" si="192"/>
        <v>0</v>
      </c>
      <c r="S400" s="87">
        <f t="shared" si="192"/>
        <v>0</v>
      </c>
      <c r="T400" s="87">
        <f t="shared" si="192"/>
        <v>0</v>
      </c>
      <c r="U400" s="87">
        <f t="shared" si="192"/>
        <v>0</v>
      </c>
      <c r="V400" s="87">
        <f t="shared" si="192"/>
        <v>0</v>
      </c>
      <c r="W400" s="87">
        <f t="shared" si="192"/>
        <v>0</v>
      </c>
      <c r="X400" s="87">
        <f t="shared" si="192"/>
        <v>0</v>
      </c>
      <c r="Y400" s="87">
        <f t="shared" si="192"/>
        <v>0</v>
      </c>
      <c r="Z400" s="87">
        <f t="shared" si="192"/>
        <v>0</v>
      </c>
      <c r="AA400" s="87">
        <f t="shared" si="192"/>
        <v>0</v>
      </c>
      <c r="AB400" s="87">
        <f t="shared" si="192"/>
        <v>0</v>
      </c>
      <c r="AC400" s="87">
        <f t="shared" si="192"/>
        <v>0</v>
      </c>
      <c r="AD400" s="87">
        <f t="shared" si="192"/>
        <v>0</v>
      </c>
      <c r="AE400" s="87">
        <f t="shared" si="192"/>
        <v>0</v>
      </c>
      <c r="AF400" s="87">
        <f t="shared" si="192"/>
        <v>0</v>
      </c>
      <c r="AG400" s="87">
        <f t="shared" si="192"/>
        <v>0</v>
      </c>
      <c r="AH400" s="87">
        <f t="shared" si="192"/>
        <v>0</v>
      </c>
      <c r="AI400" s="87">
        <f t="shared" si="192"/>
        <v>0</v>
      </c>
      <c r="AJ400" s="87">
        <f t="shared" si="192"/>
        <v>0</v>
      </c>
      <c r="AK400" s="87">
        <f t="shared" si="192"/>
        <v>0</v>
      </c>
      <c r="AL400" s="87">
        <f t="shared" si="192"/>
        <v>0</v>
      </c>
      <c r="AM400" s="87">
        <f t="shared" si="192"/>
        <v>0</v>
      </c>
      <c r="AN400" s="87">
        <f t="shared" si="192"/>
        <v>0</v>
      </c>
      <c r="AO400" s="87">
        <f t="shared" si="192"/>
        <v>0</v>
      </c>
      <c r="AP400" s="87">
        <f t="shared" si="192"/>
        <v>0</v>
      </c>
      <c r="AQ400" s="87">
        <f t="shared" si="192"/>
        <v>0</v>
      </c>
      <c r="AR400" s="87">
        <f t="shared" si="192"/>
        <v>0</v>
      </c>
      <c r="AS400" s="87">
        <f t="shared" si="192"/>
        <v>0</v>
      </c>
      <c r="AT400" s="87">
        <f t="shared" si="192"/>
        <v>0</v>
      </c>
      <c r="AU400" s="87">
        <f t="shared" si="192"/>
        <v>0</v>
      </c>
      <c r="AV400" s="87">
        <f t="shared" si="192"/>
        <v>0</v>
      </c>
      <c r="AW400" s="87">
        <f t="shared" si="192"/>
        <v>0</v>
      </c>
      <c r="AX400" s="87">
        <f t="shared" si="192"/>
        <v>0</v>
      </c>
      <c r="AY400" s="87">
        <f t="shared" si="192"/>
        <v>0</v>
      </c>
      <c r="AZ400" s="87">
        <f t="shared" si="192"/>
        <v>0</v>
      </c>
      <c r="BA400" s="87">
        <f t="shared" si="192"/>
        <v>0</v>
      </c>
      <c r="BB400" s="87">
        <f t="shared" si="192"/>
        <v>0</v>
      </c>
      <c r="BC400" s="87">
        <f t="shared" si="192"/>
        <v>0</v>
      </c>
      <c r="BD400" s="87">
        <f t="shared" si="192"/>
        <v>0</v>
      </c>
      <c r="BE400" s="87">
        <f t="shared" si="192"/>
        <v>0</v>
      </c>
      <c r="BF400" s="87">
        <f t="shared" si="192"/>
        <v>0</v>
      </c>
      <c r="BG400" s="87">
        <f t="shared" si="192"/>
        <v>0</v>
      </c>
      <c r="BH400" s="87">
        <f t="shared" si="192"/>
        <v>0</v>
      </c>
      <c r="BI400" s="87">
        <f t="shared" si="192"/>
        <v>0</v>
      </c>
      <c r="BJ400" s="87">
        <f t="shared" si="192"/>
        <v>0</v>
      </c>
      <c r="BK400" s="87">
        <f t="shared" si="192"/>
        <v>0</v>
      </c>
      <c r="BL400" s="87">
        <f t="shared" si="192"/>
        <v>0</v>
      </c>
      <c r="BM400" s="87">
        <f t="shared" si="192"/>
        <v>0</v>
      </c>
      <c r="BN400" s="87">
        <f t="shared" si="192"/>
        <v>0</v>
      </c>
      <c r="BO400" s="87">
        <f t="shared" si="192"/>
        <v>0</v>
      </c>
    </row>
    <row r="401" spans="2:67" ht="12.75" hidden="1" customHeight="1" outlineLevel="1">
      <c r="B401" s="728">
        <f>B400+1</f>
        <v>223</v>
      </c>
      <c r="C401" s="713"/>
      <c r="D401" s="669" t="s">
        <v>453</v>
      </c>
      <c r="E401" s="670" t="s">
        <v>151</v>
      </c>
      <c r="F401" s="690"/>
      <c r="G401" s="87">
        <f>IF(G321="","",G321*G365)</f>
        <v>0</v>
      </c>
      <c r="H401" s="87">
        <f t="shared" si="192"/>
        <v>0</v>
      </c>
      <c r="I401" s="87">
        <f t="shared" si="192"/>
        <v>0</v>
      </c>
      <c r="J401" s="87">
        <f t="shared" si="192"/>
        <v>0</v>
      </c>
      <c r="K401" s="87">
        <f t="shared" si="192"/>
        <v>0</v>
      </c>
      <c r="L401" s="87">
        <f t="shared" si="192"/>
        <v>0</v>
      </c>
      <c r="M401" s="87">
        <f t="shared" si="192"/>
        <v>0</v>
      </c>
      <c r="N401" s="87">
        <f t="shared" si="192"/>
        <v>0</v>
      </c>
      <c r="O401" s="87">
        <f t="shared" si="192"/>
        <v>0</v>
      </c>
      <c r="P401" s="87">
        <f t="shared" si="192"/>
        <v>0</v>
      </c>
      <c r="Q401" s="87">
        <f t="shared" si="192"/>
        <v>0</v>
      </c>
      <c r="R401" s="87">
        <f t="shared" si="192"/>
        <v>0</v>
      </c>
      <c r="S401" s="87">
        <f t="shared" si="192"/>
        <v>0</v>
      </c>
      <c r="T401" s="87">
        <f t="shared" si="192"/>
        <v>0</v>
      </c>
      <c r="U401" s="87">
        <f t="shared" si="192"/>
        <v>0</v>
      </c>
      <c r="V401" s="87">
        <f t="shared" ref="H401:BO402" si="193">IF(V321="","",V321*V365)</f>
        <v>0</v>
      </c>
      <c r="W401" s="87">
        <f t="shared" si="193"/>
        <v>0</v>
      </c>
      <c r="X401" s="87">
        <f t="shared" si="193"/>
        <v>0</v>
      </c>
      <c r="Y401" s="87">
        <f t="shared" si="193"/>
        <v>0</v>
      </c>
      <c r="Z401" s="87">
        <f t="shared" si="193"/>
        <v>0</v>
      </c>
      <c r="AA401" s="87">
        <f t="shared" si="193"/>
        <v>0</v>
      </c>
      <c r="AB401" s="87">
        <f t="shared" si="193"/>
        <v>0</v>
      </c>
      <c r="AC401" s="87">
        <f t="shared" si="193"/>
        <v>0</v>
      </c>
      <c r="AD401" s="87">
        <f t="shared" si="193"/>
        <v>0</v>
      </c>
      <c r="AE401" s="87">
        <f t="shared" si="193"/>
        <v>0</v>
      </c>
      <c r="AF401" s="87">
        <f t="shared" si="193"/>
        <v>0</v>
      </c>
      <c r="AG401" s="87">
        <f t="shared" si="193"/>
        <v>0</v>
      </c>
      <c r="AH401" s="87">
        <f t="shared" si="193"/>
        <v>0</v>
      </c>
      <c r="AI401" s="87">
        <f t="shared" si="193"/>
        <v>0</v>
      </c>
      <c r="AJ401" s="87">
        <f t="shared" si="193"/>
        <v>0</v>
      </c>
      <c r="AK401" s="87">
        <f t="shared" si="193"/>
        <v>0</v>
      </c>
      <c r="AL401" s="87">
        <f t="shared" si="193"/>
        <v>0</v>
      </c>
      <c r="AM401" s="87">
        <f t="shared" si="193"/>
        <v>0</v>
      </c>
      <c r="AN401" s="87">
        <f t="shared" si="193"/>
        <v>0</v>
      </c>
      <c r="AO401" s="87">
        <f t="shared" si="193"/>
        <v>0</v>
      </c>
      <c r="AP401" s="87">
        <f t="shared" si="193"/>
        <v>0</v>
      </c>
      <c r="AQ401" s="87">
        <f t="shared" si="193"/>
        <v>0</v>
      </c>
      <c r="AR401" s="87">
        <f t="shared" si="193"/>
        <v>0</v>
      </c>
      <c r="AS401" s="87">
        <f t="shared" si="193"/>
        <v>0</v>
      </c>
      <c r="AT401" s="87">
        <f t="shared" si="193"/>
        <v>0</v>
      </c>
      <c r="AU401" s="87">
        <f t="shared" si="193"/>
        <v>0</v>
      </c>
      <c r="AV401" s="87">
        <f t="shared" si="193"/>
        <v>0</v>
      </c>
      <c r="AW401" s="87">
        <f t="shared" si="193"/>
        <v>0</v>
      </c>
      <c r="AX401" s="87">
        <f t="shared" si="193"/>
        <v>0</v>
      </c>
      <c r="AY401" s="87">
        <f t="shared" si="193"/>
        <v>0</v>
      </c>
      <c r="AZ401" s="87">
        <f t="shared" si="193"/>
        <v>0</v>
      </c>
      <c r="BA401" s="87">
        <f t="shared" si="193"/>
        <v>0</v>
      </c>
      <c r="BB401" s="87">
        <f t="shared" si="193"/>
        <v>0</v>
      </c>
      <c r="BC401" s="87">
        <f t="shared" si="193"/>
        <v>0</v>
      </c>
      <c r="BD401" s="87">
        <f t="shared" si="193"/>
        <v>0</v>
      </c>
      <c r="BE401" s="87">
        <f t="shared" si="193"/>
        <v>0</v>
      </c>
      <c r="BF401" s="87">
        <f t="shared" si="193"/>
        <v>0</v>
      </c>
      <c r="BG401" s="87">
        <f t="shared" si="193"/>
        <v>0</v>
      </c>
      <c r="BH401" s="87">
        <f t="shared" si="193"/>
        <v>0</v>
      </c>
      <c r="BI401" s="87">
        <f t="shared" si="193"/>
        <v>0</v>
      </c>
      <c r="BJ401" s="87">
        <f t="shared" si="193"/>
        <v>0</v>
      </c>
      <c r="BK401" s="87">
        <f t="shared" si="193"/>
        <v>0</v>
      </c>
      <c r="BL401" s="87">
        <f t="shared" si="193"/>
        <v>0</v>
      </c>
      <c r="BM401" s="87">
        <f t="shared" si="193"/>
        <v>0</v>
      </c>
      <c r="BN401" s="87">
        <f t="shared" si="193"/>
        <v>0</v>
      </c>
      <c r="BO401" s="87">
        <f t="shared" si="193"/>
        <v>0</v>
      </c>
    </row>
    <row r="402" spans="2:67" ht="12.75" hidden="1" customHeight="1" outlineLevel="1">
      <c r="B402" s="728" t="s">
        <v>833</v>
      </c>
      <c r="C402" s="713"/>
      <c r="D402" s="669" t="s">
        <v>395</v>
      </c>
      <c r="E402" s="670" t="s">
        <v>151</v>
      </c>
      <c r="F402" s="690"/>
      <c r="G402" s="87">
        <f>IF(G322="","",G322*G366)</f>
        <v>0</v>
      </c>
      <c r="H402" s="87">
        <f t="shared" si="193"/>
        <v>0</v>
      </c>
      <c r="I402" s="87">
        <f t="shared" si="193"/>
        <v>0</v>
      </c>
      <c r="J402" s="87">
        <f t="shared" si="193"/>
        <v>0</v>
      </c>
      <c r="K402" s="87">
        <f t="shared" si="193"/>
        <v>0</v>
      </c>
      <c r="L402" s="87">
        <f t="shared" si="193"/>
        <v>0</v>
      </c>
      <c r="M402" s="87">
        <f t="shared" si="193"/>
        <v>0</v>
      </c>
      <c r="N402" s="87">
        <f t="shared" si="193"/>
        <v>0</v>
      </c>
      <c r="O402" s="87">
        <f t="shared" si="193"/>
        <v>0</v>
      </c>
      <c r="P402" s="87">
        <f t="shared" si="193"/>
        <v>0</v>
      </c>
      <c r="Q402" s="87">
        <f t="shared" si="193"/>
        <v>0</v>
      </c>
      <c r="R402" s="87">
        <f t="shared" si="193"/>
        <v>0</v>
      </c>
      <c r="S402" s="87">
        <f t="shared" si="193"/>
        <v>0</v>
      </c>
      <c r="T402" s="87">
        <f t="shared" si="193"/>
        <v>0</v>
      </c>
      <c r="U402" s="87">
        <f t="shared" si="193"/>
        <v>0</v>
      </c>
      <c r="V402" s="87">
        <f t="shared" si="193"/>
        <v>0</v>
      </c>
      <c r="W402" s="87">
        <f t="shared" si="193"/>
        <v>0</v>
      </c>
      <c r="X402" s="87">
        <f t="shared" si="193"/>
        <v>0</v>
      </c>
      <c r="Y402" s="87">
        <f t="shared" si="193"/>
        <v>0</v>
      </c>
      <c r="Z402" s="87">
        <f t="shared" si="193"/>
        <v>0</v>
      </c>
      <c r="AA402" s="87">
        <f t="shared" si="193"/>
        <v>0</v>
      </c>
      <c r="AB402" s="87">
        <f t="shared" si="193"/>
        <v>0</v>
      </c>
      <c r="AC402" s="87">
        <f t="shared" si="193"/>
        <v>0</v>
      </c>
      <c r="AD402" s="87">
        <f t="shared" si="193"/>
        <v>0</v>
      </c>
      <c r="AE402" s="87">
        <f t="shared" si="193"/>
        <v>0</v>
      </c>
      <c r="AF402" s="87">
        <f t="shared" si="193"/>
        <v>0</v>
      </c>
      <c r="AG402" s="87">
        <f t="shared" si="193"/>
        <v>0</v>
      </c>
      <c r="AH402" s="87">
        <f t="shared" si="193"/>
        <v>0</v>
      </c>
      <c r="AI402" s="87">
        <f t="shared" si="193"/>
        <v>0</v>
      </c>
      <c r="AJ402" s="87">
        <f t="shared" si="193"/>
        <v>0</v>
      </c>
      <c r="AK402" s="87">
        <f t="shared" si="193"/>
        <v>0</v>
      </c>
      <c r="AL402" s="87">
        <f t="shared" si="193"/>
        <v>0</v>
      </c>
      <c r="AM402" s="87">
        <f t="shared" si="193"/>
        <v>0</v>
      </c>
      <c r="AN402" s="87">
        <f t="shared" si="193"/>
        <v>0</v>
      </c>
      <c r="AO402" s="87">
        <f t="shared" si="193"/>
        <v>0</v>
      </c>
      <c r="AP402" s="87">
        <f t="shared" si="193"/>
        <v>0</v>
      </c>
      <c r="AQ402" s="87">
        <f t="shared" si="193"/>
        <v>0</v>
      </c>
      <c r="AR402" s="87">
        <f t="shared" si="193"/>
        <v>0</v>
      </c>
      <c r="AS402" s="87">
        <f t="shared" si="193"/>
        <v>0</v>
      </c>
      <c r="AT402" s="87">
        <f t="shared" si="193"/>
        <v>0</v>
      </c>
      <c r="AU402" s="87">
        <f t="shared" si="193"/>
        <v>0</v>
      </c>
      <c r="AV402" s="87">
        <f t="shared" si="193"/>
        <v>0</v>
      </c>
      <c r="AW402" s="87">
        <f t="shared" si="193"/>
        <v>0</v>
      </c>
      <c r="AX402" s="87">
        <f t="shared" si="193"/>
        <v>0</v>
      </c>
      <c r="AY402" s="87">
        <f t="shared" si="193"/>
        <v>0</v>
      </c>
      <c r="AZ402" s="87">
        <f t="shared" si="193"/>
        <v>0</v>
      </c>
      <c r="BA402" s="87">
        <f t="shared" si="193"/>
        <v>0</v>
      </c>
      <c r="BB402" s="87">
        <f t="shared" si="193"/>
        <v>0</v>
      </c>
      <c r="BC402" s="87">
        <f t="shared" si="193"/>
        <v>0</v>
      </c>
      <c r="BD402" s="87">
        <f t="shared" si="193"/>
        <v>0</v>
      </c>
      <c r="BE402" s="87">
        <f t="shared" si="193"/>
        <v>0</v>
      </c>
      <c r="BF402" s="87">
        <f t="shared" si="193"/>
        <v>0</v>
      </c>
      <c r="BG402" s="87">
        <f t="shared" si="193"/>
        <v>0</v>
      </c>
      <c r="BH402" s="87">
        <f t="shared" si="193"/>
        <v>0</v>
      </c>
      <c r="BI402" s="87">
        <f t="shared" si="193"/>
        <v>0</v>
      </c>
      <c r="BJ402" s="87">
        <f t="shared" si="193"/>
        <v>0</v>
      </c>
      <c r="BK402" s="87">
        <f t="shared" si="193"/>
        <v>0</v>
      </c>
      <c r="BL402" s="87">
        <f t="shared" si="193"/>
        <v>0</v>
      </c>
      <c r="BM402" s="87">
        <f t="shared" si="193"/>
        <v>0</v>
      </c>
      <c r="BN402" s="87">
        <f t="shared" si="193"/>
        <v>0</v>
      </c>
      <c r="BO402" s="87">
        <f t="shared" si="193"/>
        <v>0</v>
      </c>
    </row>
    <row r="403" spans="2:67" ht="12.75" hidden="1" customHeight="1" outlineLevel="1">
      <c r="B403" s="728">
        <v>224</v>
      </c>
      <c r="C403" s="687"/>
      <c r="D403" s="669" t="s">
        <v>497</v>
      </c>
      <c r="E403" s="670" t="s">
        <v>151</v>
      </c>
      <c r="F403" s="690"/>
      <c r="G403" s="87">
        <f>IF(G323="","",G323*G368)</f>
        <v>0</v>
      </c>
      <c r="H403" s="87">
        <f t="shared" ref="H403:BO403" si="194">IF(H323="","",H323*H368)</f>
        <v>0</v>
      </c>
      <c r="I403" s="87">
        <f t="shared" si="194"/>
        <v>0</v>
      </c>
      <c r="J403" s="87">
        <f t="shared" si="194"/>
        <v>0</v>
      </c>
      <c r="K403" s="87">
        <f t="shared" si="194"/>
        <v>0</v>
      </c>
      <c r="L403" s="87">
        <f t="shared" si="194"/>
        <v>0</v>
      </c>
      <c r="M403" s="87">
        <f t="shared" si="194"/>
        <v>0</v>
      </c>
      <c r="N403" s="87">
        <f t="shared" si="194"/>
        <v>0</v>
      </c>
      <c r="O403" s="87">
        <f t="shared" si="194"/>
        <v>0</v>
      </c>
      <c r="P403" s="87">
        <f t="shared" si="194"/>
        <v>0</v>
      </c>
      <c r="Q403" s="87">
        <f t="shared" si="194"/>
        <v>0</v>
      </c>
      <c r="R403" s="87">
        <f t="shared" si="194"/>
        <v>0</v>
      </c>
      <c r="S403" s="87">
        <f t="shared" si="194"/>
        <v>0</v>
      </c>
      <c r="T403" s="87">
        <f t="shared" si="194"/>
        <v>0</v>
      </c>
      <c r="U403" s="87">
        <f t="shared" si="194"/>
        <v>0</v>
      </c>
      <c r="V403" s="87">
        <f t="shared" si="194"/>
        <v>0</v>
      </c>
      <c r="W403" s="87">
        <f t="shared" si="194"/>
        <v>0</v>
      </c>
      <c r="X403" s="87">
        <f t="shared" si="194"/>
        <v>0</v>
      </c>
      <c r="Y403" s="87">
        <f t="shared" si="194"/>
        <v>0</v>
      </c>
      <c r="Z403" s="87">
        <f t="shared" si="194"/>
        <v>0</v>
      </c>
      <c r="AA403" s="87">
        <f t="shared" si="194"/>
        <v>0</v>
      </c>
      <c r="AB403" s="87">
        <f t="shared" si="194"/>
        <v>0</v>
      </c>
      <c r="AC403" s="87">
        <f t="shared" si="194"/>
        <v>0</v>
      </c>
      <c r="AD403" s="87">
        <f t="shared" si="194"/>
        <v>0</v>
      </c>
      <c r="AE403" s="87">
        <f t="shared" si="194"/>
        <v>0</v>
      </c>
      <c r="AF403" s="87">
        <f t="shared" si="194"/>
        <v>0</v>
      </c>
      <c r="AG403" s="87">
        <f t="shared" si="194"/>
        <v>0</v>
      </c>
      <c r="AH403" s="87">
        <f t="shared" si="194"/>
        <v>0</v>
      </c>
      <c r="AI403" s="87">
        <f t="shared" si="194"/>
        <v>0</v>
      </c>
      <c r="AJ403" s="87">
        <f t="shared" si="194"/>
        <v>0</v>
      </c>
      <c r="AK403" s="87">
        <f t="shared" si="194"/>
        <v>0</v>
      </c>
      <c r="AL403" s="87">
        <f t="shared" si="194"/>
        <v>0</v>
      </c>
      <c r="AM403" s="87">
        <f t="shared" si="194"/>
        <v>0</v>
      </c>
      <c r="AN403" s="87">
        <f t="shared" si="194"/>
        <v>0</v>
      </c>
      <c r="AO403" s="87">
        <f t="shared" si="194"/>
        <v>0</v>
      </c>
      <c r="AP403" s="87">
        <f t="shared" si="194"/>
        <v>0</v>
      </c>
      <c r="AQ403" s="87">
        <f t="shared" si="194"/>
        <v>0</v>
      </c>
      <c r="AR403" s="87">
        <f t="shared" si="194"/>
        <v>0</v>
      </c>
      <c r="AS403" s="87">
        <f t="shared" si="194"/>
        <v>0</v>
      </c>
      <c r="AT403" s="87">
        <f t="shared" si="194"/>
        <v>0</v>
      </c>
      <c r="AU403" s="87">
        <f t="shared" si="194"/>
        <v>0</v>
      </c>
      <c r="AV403" s="87">
        <f t="shared" si="194"/>
        <v>0</v>
      </c>
      <c r="AW403" s="87">
        <f t="shared" si="194"/>
        <v>0</v>
      </c>
      <c r="AX403" s="87">
        <f t="shared" si="194"/>
        <v>0</v>
      </c>
      <c r="AY403" s="87">
        <f t="shared" si="194"/>
        <v>0</v>
      </c>
      <c r="AZ403" s="87">
        <f t="shared" si="194"/>
        <v>0</v>
      </c>
      <c r="BA403" s="87">
        <f t="shared" si="194"/>
        <v>0</v>
      </c>
      <c r="BB403" s="87">
        <f t="shared" si="194"/>
        <v>0</v>
      </c>
      <c r="BC403" s="87">
        <f t="shared" si="194"/>
        <v>0</v>
      </c>
      <c r="BD403" s="87">
        <f t="shared" si="194"/>
        <v>0</v>
      </c>
      <c r="BE403" s="87">
        <f t="shared" si="194"/>
        <v>0</v>
      </c>
      <c r="BF403" s="87">
        <f t="shared" si="194"/>
        <v>0</v>
      </c>
      <c r="BG403" s="87">
        <f t="shared" si="194"/>
        <v>0</v>
      </c>
      <c r="BH403" s="87">
        <f t="shared" si="194"/>
        <v>0</v>
      </c>
      <c r="BI403" s="87">
        <f t="shared" si="194"/>
        <v>0</v>
      </c>
      <c r="BJ403" s="87">
        <f t="shared" si="194"/>
        <v>0</v>
      </c>
      <c r="BK403" s="87">
        <f t="shared" si="194"/>
        <v>0</v>
      </c>
      <c r="BL403" s="87">
        <f t="shared" si="194"/>
        <v>0</v>
      </c>
      <c r="BM403" s="87">
        <f t="shared" si="194"/>
        <v>0</v>
      </c>
      <c r="BN403" s="87">
        <f t="shared" si="194"/>
        <v>0</v>
      </c>
      <c r="BO403" s="87">
        <f t="shared" si="194"/>
        <v>0</v>
      </c>
    </row>
    <row r="404" spans="2:67" ht="12.75" hidden="1" customHeight="1" outlineLevel="1">
      <c r="B404" s="728">
        <f t="shared" ref="B404:B412" si="195">B403+1</f>
        <v>225</v>
      </c>
      <c r="C404" s="59" t="s">
        <v>1037</v>
      </c>
      <c r="D404" s="640"/>
      <c r="E404" s="670" t="s">
        <v>151</v>
      </c>
      <c r="F404" s="690"/>
      <c r="G404" s="154">
        <f>IF(COUNTBLANK(G405:G413)=9,"",SUM(G405:G413))</f>
        <v>0</v>
      </c>
      <c r="H404" s="154">
        <f t="shared" ref="H404:BO404" si="196">IF(COUNTBLANK(H405:H413)=9,"",SUM(H405:H413))</f>
        <v>0</v>
      </c>
      <c r="I404" s="154">
        <f t="shared" si="196"/>
        <v>0</v>
      </c>
      <c r="J404" s="154">
        <f t="shared" si="196"/>
        <v>0</v>
      </c>
      <c r="K404" s="154">
        <f t="shared" si="196"/>
        <v>0</v>
      </c>
      <c r="L404" s="154">
        <f t="shared" si="196"/>
        <v>0</v>
      </c>
      <c r="M404" s="154">
        <f t="shared" si="196"/>
        <v>0</v>
      </c>
      <c r="N404" s="154">
        <f t="shared" si="196"/>
        <v>0</v>
      </c>
      <c r="O404" s="154">
        <f t="shared" si="196"/>
        <v>0</v>
      </c>
      <c r="P404" s="154">
        <f t="shared" si="196"/>
        <v>0</v>
      </c>
      <c r="Q404" s="154">
        <f t="shared" si="196"/>
        <v>0</v>
      </c>
      <c r="R404" s="154">
        <f t="shared" si="196"/>
        <v>0</v>
      </c>
      <c r="S404" s="154">
        <f t="shared" si="196"/>
        <v>0</v>
      </c>
      <c r="T404" s="154">
        <f t="shared" si="196"/>
        <v>0</v>
      </c>
      <c r="U404" s="154">
        <f t="shared" si="196"/>
        <v>0</v>
      </c>
      <c r="V404" s="154">
        <f t="shared" si="196"/>
        <v>0</v>
      </c>
      <c r="W404" s="154">
        <f t="shared" si="196"/>
        <v>0</v>
      </c>
      <c r="X404" s="154">
        <f t="shared" si="196"/>
        <v>0</v>
      </c>
      <c r="Y404" s="154">
        <f t="shared" si="196"/>
        <v>0</v>
      </c>
      <c r="Z404" s="154">
        <f t="shared" si="196"/>
        <v>0</v>
      </c>
      <c r="AA404" s="154">
        <f t="shared" si="196"/>
        <v>0</v>
      </c>
      <c r="AB404" s="154">
        <f t="shared" si="196"/>
        <v>0</v>
      </c>
      <c r="AC404" s="154">
        <f t="shared" si="196"/>
        <v>0</v>
      </c>
      <c r="AD404" s="154">
        <f t="shared" si="196"/>
        <v>0</v>
      </c>
      <c r="AE404" s="154">
        <f t="shared" si="196"/>
        <v>0</v>
      </c>
      <c r="AF404" s="154">
        <f t="shared" si="196"/>
        <v>0</v>
      </c>
      <c r="AG404" s="154">
        <f t="shared" si="196"/>
        <v>0</v>
      </c>
      <c r="AH404" s="154">
        <f t="shared" si="196"/>
        <v>0</v>
      </c>
      <c r="AI404" s="154">
        <f t="shared" si="196"/>
        <v>0</v>
      </c>
      <c r="AJ404" s="154">
        <f t="shared" si="196"/>
        <v>0</v>
      </c>
      <c r="AK404" s="154">
        <f t="shared" si="196"/>
        <v>0</v>
      </c>
      <c r="AL404" s="154">
        <f t="shared" si="196"/>
        <v>0</v>
      </c>
      <c r="AM404" s="154">
        <f t="shared" si="196"/>
        <v>0</v>
      </c>
      <c r="AN404" s="154">
        <f t="shared" si="196"/>
        <v>0</v>
      </c>
      <c r="AO404" s="154">
        <f t="shared" si="196"/>
        <v>0</v>
      </c>
      <c r="AP404" s="154">
        <f t="shared" si="196"/>
        <v>0</v>
      </c>
      <c r="AQ404" s="154">
        <f t="shared" si="196"/>
        <v>0</v>
      </c>
      <c r="AR404" s="154">
        <f t="shared" si="196"/>
        <v>0</v>
      </c>
      <c r="AS404" s="154">
        <f t="shared" si="196"/>
        <v>0</v>
      </c>
      <c r="AT404" s="154">
        <f t="shared" si="196"/>
        <v>0</v>
      </c>
      <c r="AU404" s="154">
        <f t="shared" si="196"/>
        <v>0</v>
      </c>
      <c r="AV404" s="154">
        <f t="shared" si="196"/>
        <v>0</v>
      </c>
      <c r="AW404" s="154">
        <f t="shared" si="196"/>
        <v>0</v>
      </c>
      <c r="AX404" s="154">
        <f t="shared" si="196"/>
        <v>0</v>
      </c>
      <c r="AY404" s="154">
        <f t="shared" si="196"/>
        <v>0</v>
      </c>
      <c r="AZ404" s="154">
        <f t="shared" si="196"/>
        <v>0</v>
      </c>
      <c r="BA404" s="154">
        <f t="shared" si="196"/>
        <v>0</v>
      </c>
      <c r="BB404" s="154">
        <f t="shared" si="196"/>
        <v>0</v>
      </c>
      <c r="BC404" s="154">
        <f t="shared" si="196"/>
        <v>0</v>
      </c>
      <c r="BD404" s="154">
        <f t="shared" si="196"/>
        <v>0</v>
      </c>
      <c r="BE404" s="154">
        <f t="shared" si="196"/>
        <v>0</v>
      </c>
      <c r="BF404" s="154">
        <f t="shared" si="196"/>
        <v>0</v>
      </c>
      <c r="BG404" s="154">
        <f t="shared" si="196"/>
        <v>0</v>
      </c>
      <c r="BH404" s="154">
        <f t="shared" si="196"/>
        <v>0</v>
      </c>
      <c r="BI404" s="154">
        <f t="shared" si="196"/>
        <v>0</v>
      </c>
      <c r="BJ404" s="154">
        <f t="shared" si="196"/>
        <v>0</v>
      </c>
      <c r="BK404" s="154">
        <f t="shared" si="196"/>
        <v>0</v>
      </c>
      <c r="BL404" s="154">
        <f t="shared" si="196"/>
        <v>0</v>
      </c>
      <c r="BM404" s="154">
        <f t="shared" si="196"/>
        <v>0</v>
      </c>
      <c r="BN404" s="154">
        <f t="shared" si="196"/>
        <v>0</v>
      </c>
      <c r="BO404" s="154">
        <f t="shared" si="196"/>
        <v>0</v>
      </c>
    </row>
    <row r="405" spans="2:67" ht="12.75" hidden="1" customHeight="1" outlineLevel="1">
      <c r="B405" s="772">
        <f t="shared" si="195"/>
        <v>226</v>
      </c>
      <c r="C405" s="60"/>
      <c r="D405" s="640" t="s">
        <v>703</v>
      </c>
      <c r="E405" s="670" t="s">
        <v>151</v>
      </c>
      <c r="F405" s="690"/>
      <c r="G405" s="87">
        <f t="shared" ref="G405:BO409" si="197">IF(G325="","",G325*G378)</f>
        <v>0</v>
      </c>
      <c r="H405" s="87">
        <f t="shared" si="197"/>
        <v>0</v>
      </c>
      <c r="I405" s="87">
        <f t="shared" si="197"/>
        <v>0</v>
      </c>
      <c r="J405" s="87">
        <f t="shared" si="197"/>
        <v>0</v>
      </c>
      <c r="K405" s="87">
        <f t="shared" si="197"/>
        <v>0</v>
      </c>
      <c r="L405" s="87">
        <f t="shared" si="197"/>
        <v>0</v>
      </c>
      <c r="M405" s="87">
        <f t="shared" si="197"/>
        <v>0</v>
      </c>
      <c r="N405" s="87">
        <f t="shared" si="197"/>
        <v>0</v>
      </c>
      <c r="O405" s="87">
        <f t="shared" si="197"/>
        <v>0</v>
      </c>
      <c r="P405" s="87">
        <f t="shared" si="197"/>
        <v>0</v>
      </c>
      <c r="Q405" s="87">
        <f t="shared" si="197"/>
        <v>0</v>
      </c>
      <c r="R405" s="87">
        <f t="shared" si="197"/>
        <v>0</v>
      </c>
      <c r="S405" s="87">
        <f t="shared" si="197"/>
        <v>0</v>
      </c>
      <c r="T405" s="87">
        <f t="shared" si="197"/>
        <v>0</v>
      </c>
      <c r="U405" s="87">
        <f t="shared" si="197"/>
        <v>0</v>
      </c>
      <c r="V405" s="87">
        <f t="shared" si="197"/>
        <v>0</v>
      </c>
      <c r="W405" s="87">
        <f t="shared" si="197"/>
        <v>0</v>
      </c>
      <c r="X405" s="87">
        <f t="shared" si="197"/>
        <v>0</v>
      </c>
      <c r="Y405" s="87">
        <f t="shared" si="197"/>
        <v>0</v>
      </c>
      <c r="Z405" s="87">
        <f t="shared" si="197"/>
        <v>0</v>
      </c>
      <c r="AA405" s="87">
        <f t="shared" si="197"/>
        <v>0</v>
      </c>
      <c r="AB405" s="87">
        <f t="shared" si="197"/>
        <v>0</v>
      </c>
      <c r="AC405" s="87">
        <f t="shared" si="197"/>
        <v>0</v>
      </c>
      <c r="AD405" s="87">
        <f t="shared" si="197"/>
        <v>0</v>
      </c>
      <c r="AE405" s="87">
        <f t="shared" si="197"/>
        <v>0</v>
      </c>
      <c r="AF405" s="87">
        <f t="shared" si="197"/>
        <v>0</v>
      </c>
      <c r="AG405" s="87">
        <f t="shared" si="197"/>
        <v>0</v>
      </c>
      <c r="AH405" s="87">
        <f t="shared" si="197"/>
        <v>0</v>
      </c>
      <c r="AI405" s="87">
        <f t="shared" si="197"/>
        <v>0</v>
      </c>
      <c r="AJ405" s="87">
        <f t="shared" si="197"/>
        <v>0</v>
      </c>
      <c r="AK405" s="87">
        <f t="shared" si="197"/>
        <v>0</v>
      </c>
      <c r="AL405" s="87">
        <f t="shared" si="197"/>
        <v>0</v>
      </c>
      <c r="AM405" s="87">
        <f t="shared" si="197"/>
        <v>0</v>
      </c>
      <c r="AN405" s="87">
        <f t="shared" si="197"/>
        <v>0</v>
      </c>
      <c r="AO405" s="87">
        <f t="shared" si="197"/>
        <v>0</v>
      </c>
      <c r="AP405" s="87">
        <f t="shared" si="197"/>
        <v>0</v>
      </c>
      <c r="AQ405" s="87">
        <f t="shared" si="197"/>
        <v>0</v>
      </c>
      <c r="AR405" s="87">
        <f t="shared" si="197"/>
        <v>0</v>
      </c>
      <c r="AS405" s="87">
        <f t="shared" si="197"/>
        <v>0</v>
      </c>
      <c r="AT405" s="87">
        <f t="shared" si="197"/>
        <v>0</v>
      </c>
      <c r="AU405" s="87">
        <f t="shared" si="197"/>
        <v>0</v>
      </c>
      <c r="AV405" s="87">
        <f t="shared" si="197"/>
        <v>0</v>
      </c>
      <c r="AW405" s="87">
        <f t="shared" si="197"/>
        <v>0</v>
      </c>
      <c r="AX405" s="87">
        <f t="shared" si="197"/>
        <v>0</v>
      </c>
      <c r="AY405" s="87">
        <f t="shared" si="197"/>
        <v>0</v>
      </c>
      <c r="AZ405" s="87">
        <f t="shared" si="197"/>
        <v>0</v>
      </c>
      <c r="BA405" s="87">
        <f t="shared" si="197"/>
        <v>0</v>
      </c>
      <c r="BB405" s="87">
        <f t="shared" si="197"/>
        <v>0</v>
      </c>
      <c r="BC405" s="87">
        <f t="shared" si="197"/>
        <v>0</v>
      </c>
      <c r="BD405" s="87">
        <f t="shared" si="197"/>
        <v>0</v>
      </c>
      <c r="BE405" s="87">
        <f t="shared" si="197"/>
        <v>0</v>
      </c>
      <c r="BF405" s="87">
        <f t="shared" si="197"/>
        <v>0</v>
      </c>
      <c r="BG405" s="87">
        <f t="shared" si="197"/>
        <v>0</v>
      </c>
      <c r="BH405" s="87">
        <f t="shared" si="197"/>
        <v>0</v>
      </c>
      <c r="BI405" s="87">
        <f t="shared" si="197"/>
        <v>0</v>
      </c>
      <c r="BJ405" s="87">
        <f t="shared" si="197"/>
        <v>0</v>
      </c>
      <c r="BK405" s="87">
        <f t="shared" si="197"/>
        <v>0</v>
      </c>
      <c r="BL405" s="87">
        <f t="shared" si="197"/>
        <v>0</v>
      </c>
      <c r="BM405" s="87">
        <f t="shared" si="197"/>
        <v>0</v>
      </c>
      <c r="BN405" s="87">
        <f t="shared" si="197"/>
        <v>0</v>
      </c>
      <c r="BO405" s="87">
        <f t="shared" si="197"/>
        <v>0</v>
      </c>
    </row>
    <row r="406" spans="2:67" ht="12.75" hidden="1" customHeight="1" outlineLevel="1">
      <c r="B406" s="772">
        <f t="shared" si="195"/>
        <v>227</v>
      </c>
      <c r="C406" s="61"/>
      <c r="D406" s="640" t="s">
        <v>1128</v>
      </c>
      <c r="E406" s="670" t="s">
        <v>151</v>
      </c>
      <c r="F406" s="690"/>
      <c r="G406" s="87">
        <f t="shared" si="197"/>
        <v>0</v>
      </c>
      <c r="H406" s="87">
        <f t="shared" si="197"/>
        <v>0</v>
      </c>
      <c r="I406" s="87">
        <f t="shared" si="197"/>
        <v>0</v>
      </c>
      <c r="J406" s="87">
        <f t="shared" si="197"/>
        <v>0</v>
      </c>
      <c r="K406" s="87">
        <f t="shared" si="197"/>
        <v>0</v>
      </c>
      <c r="L406" s="87">
        <f t="shared" si="197"/>
        <v>0</v>
      </c>
      <c r="M406" s="87">
        <f t="shared" si="197"/>
        <v>0</v>
      </c>
      <c r="N406" s="87">
        <f t="shared" si="197"/>
        <v>0</v>
      </c>
      <c r="O406" s="87">
        <f t="shared" si="197"/>
        <v>0</v>
      </c>
      <c r="P406" s="87">
        <f t="shared" si="197"/>
        <v>0</v>
      </c>
      <c r="Q406" s="87">
        <f t="shared" si="197"/>
        <v>0</v>
      </c>
      <c r="R406" s="87">
        <f t="shared" si="197"/>
        <v>0</v>
      </c>
      <c r="S406" s="87">
        <f t="shared" si="197"/>
        <v>0</v>
      </c>
      <c r="T406" s="87">
        <f t="shared" si="197"/>
        <v>0</v>
      </c>
      <c r="U406" s="87">
        <f t="shared" si="197"/>
        <v>0</v>
      </c>
      <c r="V406" s="87">
        <f t="shared" si="197"/>
        <v>0</v>
      </c>
      <c r="W406" s="87">
        <f t="shared" si="197"/>
        <v>0</v>
      </c>
      <c r="X406" s="87">
        <f t="shared" si="197"/>
        <v>0</v>
      </c>
      <c r="Y406" s="87">
        <f t="shared" si="197"/>
        <v>0</v>
      </c>
      <c r="Z406" s="87">
        <f t="shared" si="197"/>
        <v>0</v>
      </c>
      <c r="AA406" s="87">
        <f t="shared" si="197"/>
        <v>0</v>
      </c>
      <c r="AB406" s="87">
        <f t="shared" si="197"/>
        <v>0</v>
      </c>
      <c r="AC406" s="87">
        <f t="shared" si="197"/>
        <v>0</v>
      </c>
      <c r="AD406" s="87">
        <f t="shared" si="197"/>
        <v>0</v>
      </c>
      <c r="AE406" s="87">
        <f t="shared" si="197"/>
        <v>0</v>
      </c>
      <c r="AF406" s="87">
        <f t="shared" si="197"/>
        <v>0</v>
      </c>
      <c r="AG406" s="87">
        <f t="shared" si="197"/>
        <v>0</v>
      </c>
      <c r="AH406" s="87">
        <f t="shared" si="197"/>
        <v>0</v>
      </c>
      <c r="AI406" s="87">
        <f t="shared" si="197"/>
        <v>0</v>
      </c>
      <c r="AJ406" s="87">
        <f t="shared" si="197"/>
        <v>0</v>
      </c>
      <c r="AK406" s="87">
        <f t="shared" si="197"/>
        <v>0</v>
      </c>
      <c r="AL406" s="87">
        <f t="shared" si="197"/>
        <v>0</v>
      </c>
      <c r="AM406" s="87">
        <f t="shared" si="197"/>
        <v>0</v>
      </c>
      <c r="AN406" s="87">
        <f t="shared" si="197"/>
        <v>0</v>
      </c>
      <c r="AO406" s="87">
        <f t="shared" si="197"/>
        <v>0</v>
      </c>
      <c r="AP406" s="87">
        <f t="shared" si="197"/>
        <v>0</v>
      </c>
      <c r="AQ406" s="87">
        <f t="shared" si="197"/>
        <v>0</v>
      </c>
      <c r="AR406" s="87">
        <f t="shared" si="197"/>
        <v>0</v>
      </c>
      <c r="AS406" s="87">
        <f t="shared" si="197"/>
        <v>0</v>
      </c>
      <c r="AT406" s="87">
        <f t="shared" si="197"/>
        <v>0</v>
      </c>
      <c r="AU406" s="87">
        <f t="shared" si="197"/>
        <v>0</v>
      </c>
      <c r="AV406" s="87">
        <f t="shared" si="197"/>
        <v>0</v>
      </c>
      <c r="AW406" s="87">
        <f t="shared" si="197"/>
        <v>0</v>
      </c>
      <c r="AX406" s="87">
        <f t="shared" si="197"/>
        <v>0</v>
      </c>
      <c r="AY406" s="87">
        <f t="shared" si="197"/>
        <v>0</v>
      </c>
      <c r="AZ406" s="87">
        <f t="shared" si="197"/>
        <v>0</v>
      </c>
      <c r="BA406" s="87">
        <f t="shared" si="197"/>
        <v>0</v>
      </c>
      <c r="BB406" s="87">
        <f t="shared" si="197"/>
        <v>0</v>
      </c>
      <c r="BC406" s="87">
        <f t="shared" si="197"/>
        <v>0</v>
      </c>
      <c r="BD406" s="87">
        <f t="shared" si="197"/>
        <v>0</v>
      </c>
      <c r="BE406" s="87">
        <f t="shared" si="197"/>
        <v>0</v>
      </c>
      <c r="BF406" s="87">
        <f t="shared" si="197"/>
        <v>0</v>
      </c>
      <c r="BG406" s="87">
        <f t="shared" si="197"/>
        <v>0</v>
      </c>
      <c r="BH406" s="87">
        <f t="shared" si="197"/>
        <v>0</v>
      </c>
      <c r="BI406" s="87">
        <f t="shared" si="197"/>
        <v>0</v>
      </c>
      <c r="BJ406" s="87">
        <f t="shared" si="197"/>
        <v>0</v>
      </c>
      <c r="BK406" s="87">
        <f t="shared" si="197"/>
        <v>0</v>
      </c>
      <c r="BL406" s="87">
        <f t="shared" si="197"/>
        <v>0</v>
      </c>
      <c r="BM406" s="87">
        <f t="shared" si="197"/>
        <v>0</v>
      </c>
      <c r="BN406" s="87">
        <f t="shared" si="197"/>
        <v>0</v>
      </c>
      <c r="BO406" s="87">
        <f t="shared" si="197"/>
        <v>0</v>
      </c>
    </row>
    <row r="407" spans="2:67" ht="12.75" hidden="1" customHeight="1" outlineLevel="1">
      <c r="B407" s="772">
        <f t="shared" si="195"/>
        <v>228</v>
      </c>
      <c r="C407" s="60"/>
      <c r="D407" s="640" t="s">
        <v>1127</v>
      </c>
      <c r="E407" s="670" t="s">
        <v>151</v>
      </c>
      <c r="F407" s="690"/>
      <c r="G407" s="87">
        <f t="shared" si="197"/>
        <v>0</v>
      </c>
      <c r="H407" s="87">
        <f t="shared" si="197"/>
        <v>0</v>
      </c>
      <c r="I407" s="87">
        <f t="shared" si="197"/>
        <v>0</v>
      </c>
      <c r="J407" s="87">
        <f t="shared" si="197"/>
        <v>0</v>
      </c>
      <c r="K407" s="87">
        <f t="shared" si="197"/>
        <v>0</v>
      </c>
      <c r="L407" s="87">
        <f t="shared" si="197"/>
        <v>0</v>
      </c>
      <c r="M407" s="87">
        <f t="shared" si="197"/>
        <v>0</v>
      </c>
      <c r="N407" s="87">
        <f t="shared" si="197"/>
        <v>0</v>
      </c>
      <c r="O407" s="87">
        <f t="shared" si="197"/>
        <v>0</v>
      </c>
      <c r="P407" s="87">
        <f t="shared" si="197"/>
        <v>0</v>
      </c>
      <c r="Q407" s="87">
        <f t="shared" si="197"/>
        <v>0</v>
      </c>
      <c r="R407" s="87">
        <f t="shared" si="197"/>
        <v>0</v>
      </c>
      <c r="S407" s="87">
        <f t="shared" si="197"/>
        <v>0</v>
      </c>
      <c r="T407" s="87">
        <f t="shared" si="197"/>
        <v>0</v>
      </c>
      <c r="U407" s="87">
        <f t="shared" si="197"/>
        <v>0</v>
      </c>
      <c r="V407" s="87">
        <f t="shared" si="197"/>
        <v>0</v>
      </c>
      <c r="W407" s="87">
        <f t="shared" si="197"/>
        <v>0</v>
      </c>
      <c r="X407" s="87">
        <f t="shared" si="197"/>
        <v>0</v>
      </c>
      <c r="Y407" s="87">
        <f t="shared" si="197"/>
        <v>0</v>
      </c>
      <c r="Z407" s="87">
        <f t="shared" si="197"/>
        <v>0</v>
      </c>
      <c r="AA407" s="87">
        <f t="shared" si="197"/>
        <v>0</v>
      </c>
      <c r="AB407" s="87">
        <f t="shared" si="197"/>
        <v>0</v>
      </c>
      <c r="AC407" s="87">
        <f t="shared" si="197"/>
        <v>0</v>
      </c>
      <c r="AD407" s="87">
        <f t="shared" si="197"/>
        <v>0</v>
      </c>
      <c r="AE407" s="87">
        <f t="shared" si="197"/>
        <v>0</v>
      </c>
      <c r="AF407" s="87">
        <f t="shared" si="197"/>
        <v>0</v>
      </c>
      <c r="AG407" s="87">
        <f t="shared" si="197"/>
        <v>0</v>
      </c>
      <c r="AH407" s="87">
        <f t="shared" si="197"/>
        <v>0</v>
      </c>
      <c r="AI407" s="87">
        <f t="shared" si="197"/>
        <v>0</v>
      </c>
      <c r="AJ407" s="87">
        <f t="shared" si="197"/>
        <v>0</v>
      </c>
      <c r="AK407" s="87">
        <f t="shared" si="197"/>
        <v>0</v>
      </c>
      <c r="AL407" s="87">
        <f t="shared" si="197"/>
        <v>0</v>
      </c>
      <c r="AM407" s="87">
        <f t="shared" si="197"/>
        <v>0</v>
      </c>
      <c r="AN407" s="87">
        <f t="shared" si="197"/>
        <v>0</v>
      </c>
      <c r="AO407" s="87">
        <f t="shared" si="197"/>
        <v>0</v>
      </c>
      <c r="AP407" s="87">
        <f t="shared" si="197"/>
        <v>0</v>
      </c>
      <c r="AQ407" s="87">
        <f t="shared" si="197"/>
        <v>0</v>
      </c>
      <c r="AR407" s="87">
        <f t="shared" si="197"/>
        <v>0</v>
      </c>
      <c r="AS407" s="87">
        <f t="shared" si="197"/>
        <v>0</v>
      </c>
      <c r="AT407" s="87">
        <f t="shared" si="197"/>
        <v>0</v>
      </c>
      <c r="AU407" s="87">
        <f t="shared" si="197"/>
        <v>0</v>
      </c>
      <c r="AV407" s="87">
        <f t="shared" si="197"/>
        <v>0</v>
      </c>
      <c r="AW407" s="87">
        <f t="shared" si="197"/>
        <v>0</v>
      </c>
      <c r="AX407" s="87">
        <f t="shared" si="197"/>
        <v>0</v>
      </c>
      <c r="AY407" s="87">
        <f t="shared" si="197"/>
        <v>0</v>
      </c>
      <c r="AZ407" s="87">
        <f t="shared" si="197"/>
        <v>0</v>
      </c>
      <c r="BA407" s="87">
        <f t="shared" si="197"/>
        <v>0</v>
      </c>
      <c r="BB407" s="87">
        <f t="shared" si="197"/>
        <v>0</v>
      </c>
      <c r="BC407" s="87">
        <f t="shared" si="197"/>
        <v>0</v>
      </c>
      <c r="BD407" s="87">
        <f t="shared" si="197"/>
        <v>0</v>
      </c>
      <c r="BE407" s="87">
        <f t="shared" si="197"/>
        <v>0</v>
      </c>
      <c r="BF407" s="87">
        <f t="shared" si="197"/>
        <v>0</v>
      </c>
      <c r="BG407" s="87">
        <f t="shared" si="197"/>
        <v>0</v>
      </c>
      <c r="BH407" s="87">
        <f t="shared" si="197"/>
        <v>0</v>
      </c>
      <c r="BI407" s="87">
        <f t="shared" si="197"/>
        <v>0</v>
      </c>
      <c r="BJ407" s="87">
        <f t="shared" si="197"/>
        <v>0</v>
      </c>
      <c r="BK407" s="87">
        <f t="shared" si="197"/>
        <v>0</v>
      </c>
      <c r="BL407" s="87">
        <f t="shared" si="197"/>
        <v>0</v>
      </c>
      <c r="BM407" s="87">
        <f t="shared" si="197"/>
        <v>0</v>
      </c>
      <c r="BN407" s="87">
        <f t="shared" si="197"/>
        <v>0</v>
      </c>
      <c r="BO407" s="87">
        <f t="shared" si="197"/>
        <v>0</v>
      </c>
    </row>
    <row r="408" spans="2:67" ht="12.75" hidden="1" customHeight="1" outlineLevel="1">
      <c r="B408" s="772">
        <f t="shared" si="195"/>
        <v>229</v>
      </c>
      <c r="C408" s="60"/>
      <c r="D408" s="640" t="s">
        <v>771</v>
      </c>
      <c r="E408" s="670" t="s">
        <v>151</v>
      </c>
      <c r="F408" s="690"/>
      <c r="G408" s="87">
        <f t="shared" si="197"/>
        <v>0</v>
      </c>
      <c r="H408" s="87">
        <f t="shared" si="197"/>
        <v>0</v>
      </c>
      <c r="I408" s="87">
        <f t="shared" si="197"/>
        <v>0</v>
      </c>
      <c r="J408" s="87">
        <f t="shared" si="197"/>
        <v>0</v>
      </c>
      <c r="K408" s="87">
        <f t="shared" si="197"/>
        <v>0</v>
      </c>
      <c r="L408" s="87">
        <f t="shared" si="197"/>
        <v>0</v>
      </c>
      <c r="M408" s="87">
        <f t="shared" si="197"/>
        <v>0</v>
      </c>
      <c r="N408" s="87">
        <f t="shared" si="197"/>
        <v>0</v>
      </c>
      <c r="O408" s="87">
        <f t="shared" si="197"/>
        <v>0</v>
      </c>
      <c r="P408" s="87">
        <f t="shared" si="197"/>
        <v>0</v>
      </c>
      <c r="Q408" s="87">
        <f t="shared" si="197"/>
        <v>0</v>
      </c>
      <c r="R408" s="87">
        <f t="shared" si="197"/>
        <v>0</v>
      </c>
      <c r="S408" s="87">
        <f t="shared" si="197"/>
        <v>0</v>
      </c>
      <c r="T408" s="87">
        <f t="shared" si="197"/>
        <v>0</v>
      </c>
      <c r="U408" s="87">
        <f t="shared" si="197"/>
        <v>0</v>
      </c>
      <c r="V408" s="87">
        <f t="shared" si="197"/>
        <v>0</v>
      </c>
      <c r="W408" s="87">
        <f t="shared" si="197"/>
        <v>0</v>
      </c>
      <c r="X408" s="87">
        <f t="shared" si="197"/>
        <v>0</v>
      </c>
      <c r="Y408" s="87">
        <f t="shared" si="197"/>
        <v>0</v>
      </c>
      <c r="Z408" s="87">
        <f t="shared" si="197"/>
        <v>0</v>
      </c>
      <c r="AA408" s="87">
        <f t="shared" si="197"/>
        <v>0</v>
      </c>
      <c r="AB408" s="87">
        <f t="shared" si="197"/>
        <v>0</v>
      </c>
      <c r="AC408" s="87">
        <f t="shared" si="197"/>
        <v>0</v>
      </c>
      <c r="AD408" s="87">
        <f t="shared" si="197"/>
        <v>0</v>
      </c>
      <c r="AE408" s="87">
        <f t="shared" si="197"/>
        <v>0</v>
      </c>
      <c r="AF408" s="87">
        <f t="shared" si="197"/>
        <v>0</v>
      </c>
      <c r="AG408" s="87">
        <f t="shared" si="197"/>
        <v>0</v>
      </c>
      <c r="AH408" s="87">
        <f t="shared" si="197"/>
        <v>0</v>
      </c>
      <c r="AI408" s="87">
        <f t="shared" si="197"/>
        <v>0</v>
      </c>
      <c r="AJ408" s="87">
        <f t="shared" si="197"/>
        <v>0</v>
      </c>
      <c r="AK408" s="87">
        <f t="shared" si="197"/>
        <v>0</v>
      </c>
      <c r="AL408" s="87">
        <f t="shared" si="197"/>
        <v>0</v>
      </c>
      <c r="AM408" s="87">
        <f t="shared" si="197"/>
        <v>0</v>
      </c>
      <c r="AN408" s="87">
        <f t="shared" si="197"/>
        <v>0</v>
      </c>
      <c r="AO408" s="87">
        <f t="shared" si="197"/>
        <v>0</v>
      </c>
      <c r="AP408" s="87">
        <f t="shared" si="197"/>
        <v>0</v>
      </c>
      <c r="AQ408" s="87">
        <f t="shared" si="197"/>
        <v>0</v>
      </c>
      <c r="AR408" s="87">
        <f t="shared" si="197"/>
        <v>0</v>
      </c>
      <c r="AS408" s="87">
        <f t="shared" si="197"/>
        <v>0</v>
      </c>
      <c r="AT408" s="87">
        <f t="shared" si="197"/>
        <v>0</v>
      </c>
      <c r="AU408" s="87">
        <f t="shared" si="197"/>
        <v>0</v>
      </c>
      <c r="AV408" s="87">
        <f t="shared" si="197"/>
        <v>0</v>
      </c>
      <c r="AW408" s="87">
        <f t="shared" si="197"/>
        <v>0</v>
      </c>
      <c r="AX408" s="87">
        <f t="shared" si="197"/>
        <v>0</v>
      </c>
      <c r="AY408" s="87">
        <f t="shared" si="197"/>
        <v>0</v>
      </c>
      <c r="AZ408" s="87">
        <f t="shared" si="197"/>
        <v>0</v>
      </c>
      <c r="BA408" s="87">
        <f t="shared" si="197"/>
        <v>0</v>
      </c>
      <c r="BB408" s="87">
        <f t="shared" si="197"/>
        <v>0</v>
      </c>
      <c r="BC408" s="87">
        <f t="shared" si="197"/>
        <v>0</v>
      </c>
      <c r="BD408" s="87">
        <f t="shared" si="197"/>
        <v>0</v>
      </c>
      <c r="BE408" s="87">
        <f t="shared" si="197"/>
        <v>0</v>
      </c>
      <c r="BF408" s="87">
        <f t="shared" si="197"/>
        <v>0</v>
      </c>
      <c r="BG408" s="87">
        <f t="shared" si="197"/>
        <v>0</v>
      </c>
      <c r="BH408" s="87">
        <f t="shared" si="197"/>
        <v>0</v>
      </c>
      <c r="BI408" s="87">
        <f t="shared" si="197"/>
        <v>0</v>
      </c>
      <c r="BJ408" s="87">
        <f t="shared" si="197"/>
        <v>0</v>
      </c>
      <c r="BK408" s="87">
        <f t="shared" si="197"/>
        <v>0</v>
      </c>
      <c r="BL408" s="87">
        <f t="shared" si="197"/>
        <v>0</v>
      </c>
      <c r="BM408" s="87">
        <f t="shared" si="197"/>
        <v>0</v>
      </c>
      <c r="BN408" s="87">
        <f t="shared" si="197"/>
        <v>0</v>
      </c>
      <c r="BO408" s="87">
        <f t="shared" si="197"/>
        <v>0</v>
      </c>
    </row>
    <row r="409" spans="2:67" ht="12.75" hidden="1" customHeight="1" outlineLevel="1">
      <c r="B409" s="772">
        <f t="shared" si="195"/>
        <v>230</v>
      </c>
      <c r="C409" s="60"/>
      <c r="D409" s="640" t="s">
        <v>797</v>
      </c>
      <c r="E409" s="670" t="s">
        <v>151</v>
      </c>
      <c r="F409" s="690"/>
      <c r="G409" s="87">
        <f t="shared" si="197"/>
        <v>0</v>
      </c>
      <c r="H409" s="87">
        <f t="shared" si="197"/>
        <v>0</v>
      </c>
      <c r="I409" s="87">
        <f t="shared" si="197"/>
        <v>0</v>
      </c>
      <c r="J409" s="87">
        <f t="shared" si="197"/>
        <v>0</v>
      </c>
      <c r="K409" s="87">
        <f t="shared" si="197"/>
        <v>0</v>
      </c>
      <c r="L409" s="87">
        <f t="shared" si="197"/>
        <v>0</v>
      </c>
      <c r="M409" s="87">
        <f t="shared" si="197"/>
        <v>0</v>
      </c>
      <c r="N409" s="87">
        <f t="shared" si="197"/>
        <v>0</v>
      </c>
      <c r="O409" s="87">
        <f t="shared" si="197"/>
        <v>0</v>
      </c>
      <c r="P409" s="87">
        <f t="shared" si="197"/>
        <v>0</v>
      </c>
      <c r="Q409" s="87">
        <f t="shared" si="197"/>
        <v>0</v>
      </c>
      <c r="R409" s="87">
        <f t="shared" ref="H409:BO412" si="198">IF(R329="","",R329*R382)</f>
        <v>0</v>
      </c>
      <c r="S409" s="87">
        <f t="shared" si="198"/>
        <v>0</v>
      </c>
      <c r="T409" s="87">
        <f t="shared" si="198"/>
        <v>0</v>
      </c>
      <c r="U409" s="87">
        <f t="shared" si="198"/>
        <v>0</v>
      </c>
      <c r="V409" s="87">
        <f t="shared" si="198"/>
        <v>0</v>
      </c>
      <c r="W409" s="87">
        <f t="shared" si="198"/>
        <v>0</v>
      </c>
      <c r="X409" s="87">
        <f t="shared" si="198"/>
        <v>0</v>
      </c>
      <c r="Y409" s="87">
        <f t="shared" si="198"/>
        <v>0</v>
      </c>
      <c r="Z409" s="87">
        <f t="shared" si="198"/>
        <v>0</v>
      </c>
      <c r="AA409" s="87">
        <f t="shared" si="198"/>
        <v>0</v>
      </c>
      <c r="AB409" s="87">
        <f t="shared" si="198"/>
        <v>0</v>
      </c>
      <c r="AC409" s="87">
        <f t="shared" si="198"/>
        <v>0</v>
      </c>
      <c r="AD409" s="87">
        <f t="shared" si="198"/>
        <v>0</v>
      </c>
      <c r="AE409" s="87">
        <f t="shared" si="198"/>
        <v>0</v>
      </c>
      <c r="AF409" s="87">
        <f t="shared" si="198"/>
        <v>0</v>
      </c>
      <c r="AG409" s="87">
        <f t="shared" si="198"/>
        <v>0</v>
      </c>
      <c r="AH409" s="87">
        <f t="shared" si="198"/>
        <v>0</v>
      </c>
      <c r="AI409" s="87">
        <f t="shared" si="198"/>
        <v>0</v>
      </c>
      <c r="AJ409" s="87">
        <f t="shared" si="198"/>
        <v>0</v>
      </c>
      <c r="AK409" s="87">
        <f t="shared" si="198"/>
        <v>0</v>
      </c>
      <c r="AL409" s="87">
        <f t="shared" si="198"/>
        <v>0</v>
      </c>
      <c r="AM409" s="87">
        <f t="shared" si="198"/>
        <v>0</v>
      </c>
      <c r="AN409" s="87">
        <f t="shared" si="198"/>
        <v>0</v>
      </c>
      <c r="AO409" s="87">
        <f t="shared" si="198"/>
        <v>0</v>
      </c>
      <c r="AP409" s="87">
        <f t="shared" si="198"/>
        <v>0</v>
      </c>
      <c r="AQ409" s="87">
        <f t="shared" si="198"/>
        <v>0</v>
      </c>
      <c r="AR409" s="87">
        <f t="shared" si="198"/>
        <v>0</v>
      </c>
      <c r="AS409" s="87">
        <f t="shared" si="198"/>
        <v>0</v>
      </c>
      <c r="AT409" s="87">
        <f t="shared" si="198"/>
        <v>0</v>
      </c>
      <c r="AU409" s="87">
        <f t="shared" si="198"/>
        <v>0</v>
      </c>
      <c r="AV409" s="87">
        <f t="shared" si="198"/>
        <v>0</v>
      </c>
      <c r="AW409" s="87">
        <f t="shared" si="198"/>
        <v>0</v>
      </c>
      <c r="AX409" s="87">
        <f t="shared" si="198"/>
        <v>0</v>
      </c>
      <c r="AY409" s="87">
        <f t="shared" si="198"/>
        <v>0</v>
      </c>
      <c r="AZ409" s="87">
        <f t="shared" si="198"/>
        <v>0</v>
      </c>
      <c r="BA409" s="87">
        <f t="shared" si="198"/>
        <v>0</v>
      </c>
      <c r="BB409" s="87">
        <f t="shared" si="198"/>
        <v>0</v>
      </c>
      <c r="BC409" s="87">
        <f t="shared" si="198"/>
        <v>0</v>
      </c>
      <c r="BD409" s="87">
        <f t="shared" si="198"/>
        <v>0</v>
      </c>
      <c r="BE409" s="87">
        <f t="shared" si="198"/>
        <v>0</v>
      </c>
      <c r="BF409" s="87">
        <f t="shared" si="198"/>
        <v>0</v>
      </c>
      <c r="BG409" s="87">
        <f t="shared" si="198"/>
        <v>0</v>
      </c>
      <c r="BH409" s="87">
        <f t="shared" si="198"/>
        <v>0</v>
      </c>
      <c r="BI409" s="87">
        <f t="shared" si="198"/>
        <v>0</v>
      </c>
      <c r="BJ409" s="87">
        <f t="shared" si="198"/>
        <v>0</v>
      </c>
      <c r="BK409" s="87">
        <f t="shared" si="198"/>
        <v>0</v>
      </c>
      <c r="BL409" s="87">
        <f t="shared" si="198"/>
        <v>0</v>
      </c>
      <c r="BM409" s="87">
        <f t="shared" si="198"/>
        <v>0</v>
      </c>
      <c r="BN409" s="87">
        <f t="shared" si="198"/>
        <v>0</v>
      </c>
      <c r="BO409" s="87">
        <f t="shared" si="198"/>
        <v>0</v>
      </c>
    </row>
    <row r="410" spans="2:67" ht="12.75" hidden="1" customHeight="1" outlineLevel="1">
      <c r="B410" s="772">
        <f t="shared" si="195"/>
        <v>231</v>
      </c>
      <c r="C410" s="60"/>
      <c r="D410" s="640" t="s">
        <v>798</v>
      </c>
      <c r="E410" s="670" t="s">
        <v>151</v>
      </c>
      <c r="F410" s="690"/>
      <c r="G410" s="87">
        <f t="shared" ref="G410:G412" si="199">IF(G330="","",G330*G383)</f>
        <v>0</v>
      </c>
      <c r="H410" s="87">
        <f t="shared" si="198"/>
        <v>0</v>
      </c>
      <c r="I410" s="87">
        <f t="shared" si="198"/>
        <v>0</v>
      </c>
      <c r="J410" s="87">
        <f t="shared" si="198"/>
        <v>0</v>
      </c>
      <c r="K410" s="87">
        <f t="shared" si="198"/>
        <v>0</v>
      </c>
      <c r="L410" s="87">
        <f t="shared" si="198"/>
        <v>0</v>
      </c>
      <c r="M410" s="87">
        <f t="shared" si="198"/>
        <v>0</v>
      </c>
      <c r="N410" s="87">
        <f t="shared" si="198"/>
        <v>0</v>
      </c>
      <c r="O410" s="87">
        <f t="shared" si="198"/>
        <v>0</v>
      </c>
      <c r="P410" s="87">
        <f t="shared" si="198"/>
        <v>0</v>
      </c>
      <c r="Q410" s="87">
        <f t="shared" si="198"/>
        <v>0</v>
      </c>
      <c r="R410" s="87">
        <f t="shared" si="198"/>
        <v>0</v>
      </c>
      <c r="S410" s="87">
        <f t="shared" si="198"/>
        <v>0</v>
      </c>
      <c r="T410" s="87">
        <f t="shared" si="198"/>
        <v>0</v>
      </c>
      <c r="U410" s="87">
        <f t="shared" si="198"/>
        <v>0</v>
      </c>
      <c r="V410" s="87">
        <f t="shared" si="198"/>
        <v>0</v>
      </c>
      <c r="W410" s="87">
        <f t="shared" si="198"/>
        <v>0</v>
      </c>
      <c r="X410" s="87">
        <f t="shared" si="198"/>
        <v>0</v>
      </c>
      <c r="Y410" s="87">
        <f t="shared" si="198"/>
        <v>0</v>
      </c>
      <c r="Z410" s="87">
        <f t="shared" si="198"/>
        <v>0</v>
      </c>
      <c r="AA410" s="87">
        <f t="shared" si="198"/>
        <v>0</v>
      </c>
      <c r="AB410" s="87">
        <f t="shared" si="198"/>
        <v>0</v>
      </c>
      <c r="AC410" s="87">
        <f t="shared" si="198"/>
        <v>0</v>
      </c>
      <c r="AD410" s="87">
        <f t="shared" si="198"/>
        <v>0</v>
      </c>
      <c r="AE410" s="87">
        <f t="shared" si="198"/>
        <v>0</v>
      </c>
      <c r="AF410" s="87">
        <f t="shared" si="198"/>
        <v>0</v>
      </c>
      <c r="AG410" s="87">
        <f t="shared" si="198"/>
        <v>0</v>
      </c>
      <c r="AH410" s="87">
        <f t="shared" si="198"/>
        <v>0</v>
      </c>
      <c r="AI410" s="87">
        <f t="shared" si="198"/>
        <v>0</v>
      </c>
      <c r="AJ410" s="87">
        <f t="shared" si="198"/>
        <v>0</v>
      </c>
      <c r="AK410" s="87">
        <f t="shared" si="198"/>
        <v>0</v>
      </c>
      <c r="AL410" s="87">
        <f t="shared" si="198"/>
        <v>0</v>
      </c>
      <c r="AM410" s="87">
        <f t="shared" si="198"/>
        <v>0</v>
      </c>
      <c r="AN410" s="87">
        <f t="shared" si="198"/>
        <v>0</v>
      </c>
      <c r="AO410" s="87">
        <f t="shared" si="198"/>
        <v>0</v>
      </c>
      <c r="AP410" s="87">
        <f t="shared" si="198"/>
        <v>0</v>
      </c>
      <c r="AQ410" s="87">
        <f t="shared" si="198"/>
        <v>0</v>
      </c>
      <c r="AR410" s="87">
        <f t="shared" si="198"/>
        <v>0</v>
      </c>
      <c r="AS410" s="87">
        <f t="shared" si="198"/>
        <v>0</v>
      </c>
      <c r="AT410" s="87">
        <f t="shared" si="198"/>
        <v>0</v>
      </c>
      <c r="AU410" s="87">
        <f t="shared" si="198"/>
        <v>0</v>
      </c>
      <c r="AV410" s="87">
        <f t="shared" si="198"/>
        <v>0</v>
      </c>
      <c r="AW410" s="87">
        <f t="shared" si="198"/>
        <v>0</v>
      </c>
      <c r="AX410" s="87">
        <f t="shared" si="198"/>
        <v>0</v>
      </c>
      <c r="AY410" s="87">
        <f t="shared" si="198"/>
        <v>0</v>
      </c>
      <c r="AZ410" s="87">
        <f t="shared" si="198"/>
        <v>0</v>
      </c>
      <c r="BA410" s="87">
        <f t="shared" si="198"/>
        <v>0</v>
      </c>
      <c r="BB410" s="87">
        <f t="shared" si="198"/>
        <v>0</v>
      </c>
      <c r="BC410" s="87">
        <f t="shared" si="198"/>
        <v>0</v>
      </c>
      <c r="BD410" s="87">
        <f t="shared" si="198"/>
        <v>0</v>
      </c>
      <c r="BE410" s="87">
        <f t="shared" si="198"/>
        <v>0</v>
      </c>
      <c r="BF410" s="87">
        <f t="shared" si="198"/>
        <v>0</v>
      </c>
      <c r="BG410" s="87">
        <f t="shared" si="198"/>
        <v>0</v>
      </c>
      <c r="BH410" s="87">
        <f t="shared" si="198"/>
        <v>0</v>
      </c>
      <c r="BI410" s="87">
        <f t="shared" si="198"/>
        <v>0</v>
      </c>
      <c r="BJ410" s="87">
        <f t="shared" si="198"/>
        <v>0</v>
      </c>
      <c r="BK410" s="87">
        <f t="shared" si="198"/>
        <v>0</v>
      </c>
      <c r="BL410" s="87">
        <f t="shared" si="198"/>
        <v>0</v>
      </c>
      <c r="BM410" s="87">
        <f t="shared" si="198"/>
        <v>0</v>
      </c>
      <c r="BN410" s="87">
        <f t="shared" si="198"/>
        <v>0</v>
      </c>
      <c r="BO410" s="87">
        <f t="shared" si="198"/>
        <v>0</v>
      </c>
    </row>
    <row r="411" spans="2:67" ht="12.75" hidden="1" customHeight="1" outlineLevel="1">
      <c r="B411" s="772">
        <f t="shared" si="195"/>
        <v>232</v>
      </c>
      <c r="C411" s="60"/>
      <c r="D411" s="640" t="s">
        <v>772</v>
      </c>
      <c r="E411" s="670" t="s">
        <v>151</v>
      </c>
      <c r="F411" s="690"/>
      <c r="G411" s="87">
        <f t="shared" si="199"/>
        <v>0</v>
      </c>
      <c r="H411" s="87">
        <f t="shared" si="198"/>
        <v>0</v>
      </c>
      <c r="I411" s="87">
        <f t="shared" si="198"/>
        <v>0</v>
      </c>
      <c r="J411" s="87">
        <f t="shared" si="198"/>
        <v>0</v>
      </c>
      <c r="K411" s="87">
        <f t="shared" si="198"/>
        <v>0</v>
      </c>
      <c r="L411" s="87">
        <f t="shared" si="198"/>
        <v>0</v>
      </c>
      <c r="M411" s="87">
        <f t="shared" si="198"/>
        <v>0</v>
      </c>
      <c r="N411" s="87">
        <f t="shared" si="198"/>
        <v>0</v>
      </c>
      <c r="O411" s="87">
        <f t="shared" si="198"/>
        <v>0</v>
      </c>
      <c r="P411" s="87">
        <f t="shared" si="198"/>
        <v>0</v>
      </c>
      <c r="Q411" s="87">
        <f t="shared" si="198"/>
        <v>0</v>
      </c>
      <c r="R411" s="87">
        <f t="shared" si="198"/>
        <v>0</v>
      </c>
      <c r="S411" s="87">
        <f t="shared" si="198"/>
        <v>0</v>
      </c>
      <c r="T411" s="87">
        <f t="shared" si="198"/>
        <v>0</v>
      </c>
      <c r="U411" s="87">
        <f t="shared" si="198"/>
        <v>0</v>
      </c>
      <c r="V411" s="87">
        <f t="shared" si="198"/>
        <v>0</v>
      </c>
      <c r="W411" s="87">
        <f t="shared" si="198"/>
        <v>0</v>
      </c>
      <c r="X411" s="87">
        <f t="shared" si="198"/>
        <v>0</v>
      </c>
      <c r="Y411" s="87">
        <f t="shared" si="198"/>
        <v>0</v>
      </c>
      <c r="Z411" s="87">
        <f t="shared" si="198"/>
        <v>0</v>
      </c>
      <c r="AA411" s="87">
        <f t="shared" si="198"/>
        <v>0</v>
      </c>
      <c r="AB411" s="87">
        <f t="shared" si="198"/>
        <v>0</v>
      </c>
      <c r="AC411" s="87">
        <f t="shared" si="198"/>
        <v>0</v>
      </c>
      <c r="AD411" s="87">
        <f t="shared" si="198"/>
        <v>0</v>
      </c>
      <c r="AE411" s="87">
        <f t="shared" si="198"/>
        <v>0</v>
      </c>
      <c r="AF411" s="87">
        <f t="shared" si="198"/>
        <v>0</v>
      </c>
      <c r="AG411" s="87">
        <f t="shared" si="198"/>
        <v>0</v>
      </c>
      <c r="AH411" s="87">
        <f t="shared" si="198"/>
        <v>0</v>
      </c>
      <c r="AI411" s="87">
        <f t="shared" si="198"/>
        <v>0</v>
      </c>
      <c r="AJ411" s="87">
        <f t="shared" si="198"/>
        <v>0</v>
      </c>
      <c r="AK411" s="87">
        <f t="shared" si="198"/>
        <v>0</v>
      </c>
      <c r="AL411" s="87">
        <f t="shared" si="198"/>
        <v>0</v>
      </c>
      <c r="AM411" s="87">
        <f t="shared" si="198"/>
        <v>0</v>
      </c>
      <c r="AN411" s="87">
        <f t="shared" si="198"/>
        <v>0</v>
      </c>
      <c r="AO411" s="87">
        <f t="shared" si="198"/>
        <v>0</v>
      </c>
      <c r="AP411" s="87">
        <f t="shared" si="198"/>
        <v>0</v>
      </c>
      <c r="AQ411" s="87">
        <f t="shared" si="198"/>
        <v>0</v>
      </c>
      <c r="AR411" s="87">
        <f t="shared" si="198"/>
        <v>0</v>
      </c>
      <c r="AS411" s="87">
        <f t="shared" si="198"/>
        <v>0</v>
      </c>
      <c r="AT411" s="87">
        <f t="shared" si="198"/>
        <v>0</v>
      </c>
      <c r="AU411" s="87">
        <f t="shared" si="198"/>
        <v>0</v>
      </c>
      <c r="AV411" s="87">
        <f t="shared" si="198"/>
        <v>0</v>
      </c>
      <c r="AW411" s="87">
        <f t="shared" si="198"/>
        <v>0</v>
      </c>
      <c r="AX411" s="87">
        <f t="shared" si="198"/>
        <v>0</v>
      </c>
      <c r="AY411" s="87">
        <f t="shared" si="198"/>
        <v>0</v>
      </c>
      <c r="AZ411" s="87">
        <f t="shared" si="198"/>
        <v>0</v>
      </c>
      <c r="BA411" s="87">
        <f t="shared" si="198"/>
        <v>0</v>
      </c>
      <c r="BB411" s="87">
        <f t="shared" si="198"/>
        <v>0</v>
      </c>
      <c r="BC411" s="87">
        <f t="shared" si="198"/>
        <v>0</v>
      </c>
      <c r="BD411" s="87">
        <f t="shared" si="198"/>
        <v>0</v>
      </c>
      <c r="BE411" s="87">
        <f t="shared" si="198"/>
        <v>0</v>
      </c>
      <c r="BF411" s="87">
        <f t="shared" si="198"/>
        <v>0</v>
      </c>
      <c r="BG411" s="87">
        <f t="shared" si="198"/>
        <v>0</v>
      </c>
      <c r="BH411" s="87">
        <f t="shared" si="198"/>
        <v>0</v>
      </c>
      <c r="BI411" s="87">
        <f t="shared" si="198"/>
        <v>0</v>
      </c>
      <c r="BJ411" s="87">
        <f t="shared" si="198"/>
        <v>0</v>
      </c>
      <c r="BK411" s="87">
        <f t="shared" si="198"/>
        <v>0</v>
      </c>
      <c r="BL411" s="87">
        <f t="shared" si="198"/>
        <v>0</v>
      </c>
      <c r="BM411" s="87">
        <f t="shared" si="198"/>
        <v>0</v>
      </c>
      <c r="BN411" s="87">
        <f t="shared" si="198"/>
        <v>0</v>
      </c>
      <c r="BO411" s="87">
        <f t="shared" si="198"/>
        <v>0</v>
      </c>
    </row>
    <row r="412" spans="2:67" ht="12.75" hidden="1" customHeight="1" outlineLevel="1">
      <c r="B412" s="772">
        <f t="shared" si="195"/>
        <v>233</v>
      </c>
      <c r="C412" s="61"/>
      <c r="D412" s="640" t="s">
        <v>799</v>
      </c>
      <c r="E412" s="670" t="s">
        <v>151</v>
      </c>
      <c r="F412" s="690"/>
      <c r="G412" s="87">
        <f t="shared" si="199"/>
        <v>0</v>
      </c>
      <c r="H412" s="87">
        <f t="shared" si="198"/>
        <v>0</v>
      </c>
      <c r="I412" s="87">
        <f t="shared" si="198"/>
        <v>0</v>
      </c>
      <c r="J412" s="87">
        <f t="shared" si="198"/>
        <v>0</v>
      </c>
      <c r="K412" s="87">
        <f t="shared" si="198"/>
        <v>0</v>
      </c>
      <c r="L412" s="87">
        <f t="shared" si="198"/>
        <v>0</v>
      </c>
      <c r="M412" s="87">
        <f t="shared" si="198"/>
        <v>0</v>
      </c>
      <c r="N412" s="87">
        <f t="shared" si="198"/>
        <v>0</v>
      </c>
      <c r="O412" s="87">
        <f t="shared" si="198"/>
        <v>0</v>
      </c>
      <c r="P412" s="87">
        <f t="shared" si="198"/>
        <v>0</v>
      </c>
      <c r="Q412" s="87">
        <f t="shared" si="198"/>
        <v>0</v>
      </c>
      <c r="R412" s="87">
        <f t="shared" si="198"/>
        <v>0</v>
      </c>
      <c r="S412" s="87">
        <f t="shared" si="198"/>
        <v>0</v>
      </c>
      <c r="T412" s="87">
        <f t="shared" si="198"/>
        <v>0</v>
      </c>
      <c r="U412" s="87">
        <f t="shared" si="198"/>
        <v>0</v>
      </c>
      <c r="V412" s="87">
        <f t="shared" si="198"/>
        <v>0</v>
      </c>
      <c r="W412" s="87">
        <f t="shared" si="198"/>
        <v>0</v>
      </c>
      <c r="X412" s="87">
        <f t="shared" si="198"/>
        <v>0</v>
      </c>
      <c r="Y412" s="87">
        <f t="shared" si="198"/>
        <v>0</v>
      </c>
      <c r="Z412" s="87">
        <f t="shared" si="198"/>
        <v>0</v>
      </c>
      <c r="AA412" s="87">
        <f t="shared" si="198"/>
        <v>0</v>
      </c>
      <c r="AB412" s="87">
        <f t="shared" si="198"/>
        <v>0</v>
      </c>
      <c r="AC412" s="87">
        <f t="shared" si="198"/>
        <v>0</v>
      </c>
      <c r="AD412" s="87">
        <f t="shared" si="198"/>
        <v>0</v>
      </c>
      <c r="AE412" s="87">
        <f t="shared" si="198"/>
        <v>0</v>
      </c>
      <c r="AF412" s="87">
        <f t="shared" si="198"/>
        <v>0</v>
      </c>
      <c r="AG412" s="87">
        <f t="shared" si="198"/>
        <v>0</v>
      </c>
      <c r="AH412" s="87">
        <f t="shared" si="198"/>
        <v>0</v>
      </c>
      <c r="AI412" s="87">
        <f t="shared" si="198"/>
        <v>0</v>
      </c>
      <c r="AJ412" s="87">
        <f t="shared" si="198"/>
        <v>0</v>
      </c>
      <c r="AK412" s="87">
        <f t="shared" si="198"/>
        <v>0</v>
      </c>
      <c r="AL412" s="87">
        <f t="shared" si="198"/>
        <v>0</v>
      </c>
      <c r="AM412" s="87">
        <f t="shared" si="198"/>
        <v>0</v>
      </c>
      <c r="AN412" s="87">
        <f t="shared" si="198"/>
        <v>0</v>
      </c>
      <c r="AO412" s="87">
        <f t="shared" si="198"/>
        <v>0</v>
      </c>
      <c r="AP412" s="87">
        <f t="shared" si="198"/>
        <v>0</v>
      </c>
      <c r="AQ412" s="87">
        <f t="shared" si="198"/>
        <v>0</v>
      </c>
      <c r="AR412" s="87">
        <f t="shared" si="198"/>
        <v>0</v>
      </c>
      <c r="AS412" s="87">
        <f t="shared" si="198"/>
        <v>0</v>
      </c>
      <c r="AT412" s="87">
        <f t="shared" si="198"/>
        <v>0</v>
      </c>
      <c r="AU412" s="87">
        <f t="shared" si="198"/>
        <v>0</v>
      </c>
      <c r="AV412" s="87">
        <f t="shared" si="198"/>
        <v>0</v>
      </c>
      <c r="AW412" s="87">
        <f t="shared" si="198"/>
        <v>0</v>
      </c>
      <c r="AX412" s="87">
        <f t="shared" si="198"/>
        <v>0</v>
      </c>
      <c r="AY412" s="87">
        <f t="shared" si="198"/>
        <v>0</v>
      </c>
      <c r="AZ412" s="87">
        <f t="shared" si="198"/>
        <v>0</v>
      </c>
      <c r="BA412" s="87">
        <f t="shared" si="198"/>
        <v>0</v>
      </c>
      <c r="BB412" s="87">
        <f t="shared" si="198"/>
        <v>0</v>
      </c>
      <c r="BC412" s="87">
        <f t="shared" si="198"/>
        <v>0</v>
      </c>
      <c r="BD412" s="87">
        <f t="shared" si="198"/>
        <v>0</v>
      </c>
      <c r="BE412" s="87">
        <f t="shared" si="198"/>
        <v>0</v>
      </c>
      <c r="BF412" s="87">
        <f t="shared" si="198"/>
        <v>0</v>
      </c>
      <c r="BG412" s="87">
        <f t="shared" si="198"/>
        <v>0</v>
      </c>
      <c r="BH412" s="87">
        <f t="shared" si="198"/>
        <v>0</v>
      </c>
      <c r="BI412" s="87">
        <f t="shared" si="198"/>
        <v>0</v>
      </c>
      <c r="BJ412" s="87">
        <f t="shared" si="198"/>
        <v>0</v>
      </c>
      <c r="BK412" s="87">
        <f t="shared" si="198"/>
        <v>0</v>
      </c>
      <c r="BL412" s="87">
        <f t="shared" si="198"/>
        <v>0</v>
      </c>
      <c r="BM412" s="87">
        <f t="shared" si="198"/>
        <v>0</v>
      </c>
      <c r="BN412" s="87">
        <f t="shared" si="198"/>
        <v>0</v>
      </c>
      <c r="BO412" s="87">
        <f t="shared" si="198"/>
        <v>0</v>
      </c>
    </row>
    <row r="413" spans="2:67" ht="12.75" hidden="1" customHeight="1" outlineLevel="1" thickBot="1">
      <c r="B413" s="817" t="s">
        <v>555</v>
      </c>
      <c r="C413" s="693"/>
      <c r="D413" s="694" t="s">
        <v>193</v>
      </c>
      <c r="E413" s="894" t="s">
        <v>151</v>
      </c>
      <c r="F413" s="696"/>
      <c r="G413" s="714">
        <f>(G239*G278*G$369*G361+G240*G279*G$370*G362+G241*G280*G$371*G363+G242*G281*G$372*G364+G243*G282*G$373*G365+G244*G283*G$374*G366+G245*G284*G$376*G368)/1000</f>
        <v>0</v>
      </c>
      <c r="H413" s="714">
        <f t="shared" ref="H413:BO413" si="200">(H239*H278*H$369*H361+H240*H279*H$370*H362+H241*H280*H$371*H363+H242*H281*H$372*H364+H243*H282*H$373*H365+H244*H283*H$374*H366+H245*H284*H$376*H368)/1000</f>
        <v>0</v>
      </c>
      <c r="I413" s="714">
        <f t="shared" si="200"/>
        <v>0</v>
      </c>
      <c r="J413" s="714">
        <f t="shared" si="200"/>
        <v>0</v>
      </c>
      <c r="K413" s="714">
        <f t="shared" si="200"/>
        <v>0</v>
      </c>
      <c r="L413" s="714">
        <f t="shared" si="200"/>
        <v>0</v>
      </c>
      <c r="M413" s="714">
        <f t="shared" si="200"/>
        <v>0</v>
      </c>
      <c r="N413" s="714">
        <f t="shared" si="200"/>
        <v>0</v>
      </c>
      <c r="O413" s="714">
        <f t="shared" si="200"/>
        <v>0</v>
      </c>
      <c r="P413" s="714">
        <f t="shared" si="200"/>
        <v>0</v>
      </c>
      <c r="Q413" s="714">
        <f t="shared" si="200"/>
        <v>0</v>
      </c>
      <c r="R413" s="714">
        <f t="shared" si="200"/>
        <v>0</v>
      </c>
      <c r="S413" s="714">
        <f t="shared" si="200"/>
        <v>0</v>
      </c>
      <c r="T413" s="714">
        <f t="shared" si="200"/>
        <v>0</v>
      </c>
      <c r="U413" s="714">
        <f t="shared" si="200"/>
        <v>0</v>
      </c>
      <c r="V413" s="714">
        <f t="shared" si="200"/>
        <v>0</v>
      </c>
      <c r="W413" s="714">
        <f t="shared" si="200"/>
        <v>0</v>
      </c>
      <c r="X413" s="714">
        <f t="shared" si="200"/>
        <v>0</v>
      </c>
      <c r="Y413" s="714">
        <f t="shared" si="200"/>
        <v>0</v>
      </c>
      <c r="Z413" s="714">
        <f t="shared" si="200"/>
        <v>0</v>
      </c>
      <c r="AA413" s="714">
        <f t="shared" si="200"/>
        <v>0</v>
      </c>
      <c r="AB413" s="714">
        <f t="shared" si="200"/>
        <v>0</v>
      </c>
      <c r="AC413" s="714">
        <f t="shared" si="200"/>
        <v>0</v>
      </c>
      <c r="AD413" s="714">
        <f t="shared" si="200"/>
        <v>0</v>
      </c>
      <c r="AE413" s="714">
        <f t="shared" si="200"/>
        <v>0</v>
      </c>
      <c r="AF413" s="714">
        <f t="shared" si="200"/>
        <v>0</v>
      </c>
      <c r="AG413" s="714">
        <f t="shared" si="200"/>
        <v>0</v>
      </c>
      <c r="AH413" s="714">
        <f t="shared" si="200"/>
        <v>0</v>
      </c>
      <c r="AI413" s="714">
        <f t="shared" si="200"/>
        <v>0</v>
      </c>
      <c r="AJ413" s="714">
        <f t="shared" si="200"/>
        <v>0</v>
      </c>
      <c r="AK413" s="714">
        <f t="shared" si="200"/>
        <v>0</v>
      </c>
      <c r="AL413" s="714">
        <f t="shared" si="200"/>
        <v>0</v>
      </c>
      <c r="AM413" s="714">
        <f t="shared" si="200"/>
        <v>0</v>
      </c>
      <c r="AN413" s="714">
        <f t="shared" si="200"/>
        <v>0</v>
      </c>
      <c r="AO413" s="714">
        <f t="shared" si="200"/>
        <v>0</v>
      </c>
      <c r="AP413" s="714">
        <f t="shared" si="200"/>
        <v>0</v>
      </c>
      <c r="AQ413" s="714">
        <f t="shared" si="200"/>
        <v>0</v>
      </c>
      <c r="AR413" s="714">
        <f t="shared" si="200"/>
        <v>0</v>
      </c>
      <c r="AS413" s="714">
        <f t="shared" si="200"/>
        <v>0</v>
      </c>
      <c r="AT413" s="714">
        <f t="shared" si="200"/>
        <v>0</v>
      </c>
      <c r="AU413" s="714">
        <f t="shared" si="200"/>
        <v>0</v>
      </c>
      <c r="AV413" s="714">
        <f t="shared" si="200"/>
        <v>0</v>
      </c>
      <c r="AW413" s="714">
        <f t="shared" si="200"/>
        <v>0</v>
      </c>
      <c r="AX413" s="714">
        <f t="shared" si="200"/>
        <v>0</v>
      </c>
      <c r="AY413" s="714">
        <f t="shared" si="200"/>
        <v>0</v>
      </c>
      <c r="AZ413" s="714">
        <f t="shared" si="200"/>
        <v>0</v>
      </c>
      <c r="BA413" s="714">
        <f t="shared" si="200"/>
        <v>0</v>
      </c>
      <c r="BB413" s="714">
        <f t="shared" si="200"/>
        <v>0</v>
      </c>
      <c r="BC413" s="714">
        <f t="shared" si="200"/>
        <v>0</v>
      </c>
      <c r="BD413" s="714">
        <f t="shared" si="200"/>
        <v>0</v>
      </c>
      <c r="BE413" s="714">
        <f t="shared" si="200"/>
        <v>0</v>
      </c>
      <c r="BF413" s="714">
        <f t="shared" si="200"/>
        <v>0</v>
      </c>
      <c r="BG413" s="714">
        <f t="shared" si="200"/>
        <v>0</v>
      </c>
      <c r="BH413" s="714">
        <f t="shared" si="200"/>
        <v>0</v>
      </c>
      <c r="BI413" s="714">
        <f t="shared" si="200"/>
        <v>0</v>
      </c>
      <c r="BJ413" s="714">
        <f t="shared" si="200"/>
        <v>0</v>
      </c>
      <c r="BK413" s="714">
        <f t="shared" si="200"/>
        <v>0</v>
      </c>
      <c r="BL413" s="714">
        <f t="shared" si="200"/>
        <v>0</v>
      </c>
      <c r="BM413" s="714">
        <f t="shared" si="200"/>
        <v>0</v>
      </c>
      <c r="BN413" s="714">
        <f t="shared" si="200"/>
        <v>0</v>
      </c>
      <c r="BO413" s="714">
        <f t="shared" si="200"/>
        <v>0</v>
      </c>
    </row>
    <row r="414" spans="2:67" s="15" customFormat="1" ht="13.5" hidden="1" outlineLevel="1" thickBot="1">
      <c r="B414" s="17" t="s">
        <v>16</v>
      </c>
      <c r="C414" s="688"/>
      <c r="D414" s="613"/>
      <c r="E414" s="684"/>
      <c r="F414" s="735"/>
      <c r="G414" s="147">
        <f t="shared" ref="G414:BO414" si="201">G$7</f>
        <v>1990</v>
      </c>
      <c r="H414" s="147">
        <f t="shared" si="201"/>
        <v>1991</v>
      </c>
      <c r="I414" s="147">
        <f t="shared" si="201"/>
        <v>1992</v>
      </c>
      <c r="J414" s="147">
        <f t="shared" si="201"/>
        <v>1993</v>
      </c>
      <c r="K414" s="147">
        <f t="shared" si="201"/>
        <v>1994</v>
      </c>
      <c r="L414" s="147">
        <f t="shared" si="201"/>
        <v>1995</v>
      </c>
      <c r="M414" s="147">
        <f t="shared" si="201"/>
        <v>1996</v>
      </c>
      <c r="N414" s="147">
        <f t="shared" si="201"/>
        <v>1997</v>
      </c>
      <c r="O414" s="147">
        <f t="shared" si="201"/>
        <v>1998</v>
      </c>
      <c r="P414" s="147">
        <f t="shared" si="201"/>
        <v>1999</v>
      </c>
      <c r="Q414" s="147">
        <f t="shared" si="201"/>
        <v>2000</v>
      </c>
      <c r="R414" s="147">
        <f t="shared" si="201"/>
        <v>2001</v>
      </c>
      <c r="S414" s="147">
        <f t="shared" si="201"/>
        <v>2002</v>
      </c>
      <c r="T414" s="147">
        <f t="shared" si="201"/>
        <v>2003</v>
      </c>
      <c r="U414" s="147">
        <f t="shared" si="201"/>
        <v>2004</v>
      </c>
      <c r="V414" s="147">
        <f t="shared" si="201"/>
        <v>2005</v>
      </c>
      <c r="W414" s="147">
        <f t="shared" si="201"/>
        <v>2006</v>
      </c>
      <c r="X414" s="147">
        <f t="shared" si="201"/>
        <v>2007</v>
      </c>
      <c r="Y414" s="147">
        <f t="shared" si="201"/>
        <v>2008</v>
      </c>
      <c r="Z414" s="147">
        <f t="shared" si="201"/>
        <v>2009</v>
      </c>
      <c r="AA414" s="147">
        <f t="shared" si="201"/>
        <v>2010</v>
      </c>
      <c r="AB414" s="147">
        <f t="shared" si="201"/>
        <v>2011</v>
      </c>
      <c r="AC414" s="147">
        <f t="shared" si="201"/>
        <v>2012</v>
      </c>
      <c r="AD414" s="147">
        <f t="shared" si="201"/>
        <v>2013</v>
      </c>
      <c r="AE414" s="147">
        <f t="shared" si="201"/>
        <v>2014</v>
      </c>
      <c r="AF414" s="147">
        <f t="shared" si="201"/>
        <v>2015</v>
      </c>
      <c r="AG414" s="147">
        <f t="shared" si="201"/>
        <v>2016</v>
      </c>
      <c r="AH414" s="147">
        <f t="shared" si="201"/>
        <v>2017</v>
      </c>
      <c r="AI414" s="147">
        <f t="shared" si="201"/>
        <v>2018</v>
      </c>
      <c r="AJ414" s="147">
        <f t="shared" si="201"/>
        <v>2019</v>
      </c>
      <c r="AK414" s="147">
        <f t="shared" si="201"/>
        <v>2020</v>
      </c>
      <c r="AL414" s="147">
        <f t="shared" si="201"/>
        <v>2021</v>
      </c>
      <c r="AM414" s="147">
        <f t="shared" si="201"/>
        <v>2022</v>
      </c>
      <c r="AN414" s="147">
        <f t="shared" si="201"/>
        <v>2023</v>
      </c>
      <c r="AO414" s="147">
        <f t="shared" si="201"/>
        <v>2024</v>
      </c>
      <c r="AP414" s="147">
        <f t="shared" si="201"/>
        <v>2025</v>
      </c>
      <c r="AQ414" s="147">
        <f t="shared" si="201"/>
        <v>2026</v>
      </c>
      <c r="AR414" s="147">
        <f t="shared" si="201"/>
        <v>2027</v>
      </c>
      <c r="AS414" s="147">
        <f t="shared" si="201"/>
        <v>2028</v>
      </c>
      <c r="AT414" s="147">
        <f t="shared" si="201"/>
        <v>2029</v>
      </c>
      <c r="AU414" s="147">
        <f t="shared" si="201"/>
        <v>2030</v>
      </c>
      <c r="AV414" s="147">
        <f t="shared" si="201"/>
        <v>2031</v>
      </c>
      <c r="AW414" s="147">
        <f t="shared" si="201"/>
        <v>2032</v>
      </c>
      <c r="AX414" s="147">
        <f t="shared" si="201"/>
        <v>2033</v>
      </c>
      <c r="AY414" s="147">
        <f t="shared" si="201"/>
        <v>2034</v>
      </c>
      <c r="AZ414" s="147">
        <f t="shared" si="201"/>
        <v>2035</v>
      </c>
      <c r="BA414" s="147">
        <f t="shared" si="201"/>
        <v>2036</v>
      </c>
      <c r="BB414" s="147">
        <f t="shared" si="201"/>
        <v>2037</v>
      </c>
      <c r="BC414" s="147">
        <f t="shared" si="201"/>
        <v>2038</v>
      </c>
      <c r="BD414" s="147">
        <f t="shared" si="201"/>
        <v>2039</v>
      </c>
      <c r="BE414" s="147">
        <f t="shared" si="201"/>
        <v>2040</v>
      </c>
      <c r="BF414" s="147">
        <f t="shared" si="201"/>
        <v>2041</v>
      </c>
      <c r="BG414" s="147">
        <f t="shared" si="201"/>
        <v>2042</v>
      </c>
      <c r="BH414" s="147">
        <f t="shared" si="201"/>
        <v>2043</v>
      </c>
      <c r="BI414" s="147">
        <f t="shared" si="201"/>
        <v>2044</v>
      </c>
      <c r="BJ414" s="147">
        <f t="shared" si="201"/>
        <v>2045</v>
      </c>
      <c r="BK414" s="147">
        <f t="shared" si="201"/>
        <v>2046</v>
      </c>
      <c r="BL414" s="147">
        <f t="shared" si="201"/>
        <v>2047</v>
      </c>
      <c r="BM414" s="147">
        <f t="shared" si="201"/>
        <v>2048</v>
      </c>
      <c r="BN414" s="147">
        <f t="shared" si="201"/>
        <v>2049</v>
      </c>
      <c r="BO414" s="147">
        <f t="shared" si="201"/>
        <v>2050</v>
      </c>
    </row>
    <row r="415" spans="2:67" s="15" customFormat="1" ht="12.75" hidden="1" customHeight="1" outlineLevel="1">
      <c r="B415" s="728">
        <v>234</v>
      </c>
      <c r="C415" s="58" t="s">
        <v>1221</v>
      </c>
      <c r="D415" s="686"/>
      <c r="E415" s="670" t="s">
        <v>151</v>
      </c>
      <c r="F415" s="698"/>
      <c r="G415" s="158">
        <f>IF(COUNTBLANK(G416:G421)=6,"",SUM(G416:G421))</f>
        <v>0</v>
      </c>
      <c r="H415" s="158">
        <f t="shared" ref="H415:BO415" si="202">IF(COUNTBLANK(H416:H421)=6,"",SUM(H416:H421))</f>
        <v>0</v>
      </c>
      <c r="I415" s="158">
        <f t="shared" si="202"/>
        <v>0</v>
      </c>
      <c r="J415" s="158">
        <f t="shared" si="202"/>
        <v>0</v>
      </c>
      <c r="K415" s="158">
        <f t="shared" si="202"/>
        <v>0</v>
      </c>
      <c r="L415" s="158">
        <f t="shared" si="202"/>
        <v>0</v>
      </c>
      <c r="M415" s="158">
        <f t="shared" si="202"/>
        <v>0</v>
      </c>
      <c r="N415" s="158">
        <f t="shared" si="202"/>
        <v>0</v>
      </c>
      <c r="O415" s="158">
        <f t="shared" si="202"/>
        <v>0</v>
      </c>
      <c r="P415" s="158">
        <f t="shared" si="202"/>
        <v>0</v>
      </c>
      <c r="Q415" s="158">
        <f t="shared" si="202"/>
        <v>0</v>
      </c>
      <c r="R415" s="158">
        <f t="shared" si="202"/>
        <v>0</v>
      </c>
      <c r="S415" s="158">
        <f t="shared" si="202"/>
        <v>0</v>
      </c>
      <c r="T415" s="158">
        <f t="shared" si="202"/>
        <v>0</v>
      </c>
      <c r="U415" s="158">
        <f t="shared" si="202"/>
        <v>0</v>
      </c>
      <c r="V415" s="158">
        <f t="shared" si="202"/>
        <v>0</v>
      </c>
      <c r="W415" s="158">
        <f t="shared" si="202"/>
        <v>0</v>
      </c>
      <c r="X415" s="158">
        <f t="shared" si="202"/>
        <v>0</v>
      </c>
      <c r="Y415" s="158">
        <f t="shared" si="202"/>
        <v>0</v>
      </c>
      <c r="Z415" s="158">
        <f t="shared" si="202"/>
        <v>0</v>
      </c>
      <c r="AA415" s="158">
        <f t="shared" si="202"/>
        <v>0</v>
      </c>
      <c r="AB415" s="158">
        <f t="shared" si="202"/>
        <v>0</v>
      </c>
      <c r="AC415" s="158">
        <f t="shared" si="202"/>
        <v>0</v>
      </c>
      <c r="AD415" s="158">
        <f t="shared" si="202"/>
        <v>0</v>
      </c>
      <c r="AE415" s="158">
        <f t="shared" si="202"/>
        <v>0</v>
      </c>
      <c r="AF415" s="158">
        <f t="shared" si="202"/>
        <v>0</v>
      </c>
      <c r="AG415" s="158">
        <f t="shared" si="202"/>
        <v>0</v>
      </c>
      <c r="AH415" s="158">
        <f t="shared" si="202"/>
        <v>0</v>
      </c>
      <c r="AI415" s="158">
        <f t="shared" si="202"/>
        <v>0</v>
      </c>
      <c r="AJ415" s="158">
        <f t="shared" si="202"/>
        <v>0</v>
      </c>
      <c r="AK415" s="158">
        <f t="shared" si="202"/>
        <v>0</v>
      </c>
      <c r="AL415" s="158">
        <f t="shared" si="202"/>
        <v>0</v>
      </c>
      <c r="AM415" s="158">
        <f t="shared" si="202"/>
        <v>0</v>
      </c>
      <c r="AN415" s="158">
        <f t="shared" si="202"/>
        <v>0</v>
      </c>
      <c r="AO415" s="158">
        <f t="shared" si="202"/>
        <v>0</v>
      </c>
      <c r="AP415" s="158">
        <f t="shared" si="202"/>
        <v>0</v>
      </c>
      <c r="AQ415" s="158">
        <f t="shared" si="202"/>
        <v>0</v>
      </c>
      <c r="AR415" s="158">
        <f t="shared" si="202"/>
        <v>0</v>
      </c>
      <c r="AS415" s="158">
        <f t="shared" si="202"/>
        <v>0</v>
      </c>
      <c r="AT415" s="158">
        <f t="shared" si="202"/>
        <v>0</v>
      </c>
      <c r="AU415" s="158">
        <f t="shared" si="202"/>
        <v>0</v>
      </c>
      <c r="AV415" s="158">
        <f t="shared" si="202"/>
        <v>0</v>
      </c>
      <c r="AW415" s="158">
        <f t="shared" si="202"/>
        <v>0</v>
      </c>
      <c r="AX415" s="158">
        <f t="shared" si="202"/>
        <v>0</v>
      </c>
      <c r="AY415" s="158">
        <f t="shared" si="202"/>
        <v>0</v>
      </c>
      <c r="AZ415" s="158">
        <f t="shared" si="202"/>
        <v>0</v>
      </c>
      <c r="BA415" s="158">
        <f t="shared" si="202"/>
        <v>0</v>
      </c>
      <c r="BB415" s="158">
        <f t="shared" si="202"/>
        <v>0</v>
      </c>
      <c r="BC415" s="158">
        <f t="shared" si="202"/>
        <v>0</v>
      </c>
      <c r="BD415" s="158">
        <f t="shared" si="202"/>
        <v>0</v>
      </c>
      <c r="BE415" s="158">
        <f t="shared" si="202"/>
        <v>0</v>
      </c>
      <c r="BF415" s="158">
        <f t="shared" si="202"/>
        <v>0</v>
      </c>
      <c r="BG415" s="158">
        <f t="shared" si="202"/>
        <v>0</v>
      </c>
      <c r="BH415" s="158">
        <f t="shared" si="202"/>
        <v>0</v>
      </c>
      <c r="BI415" s="158">
        <f t="shared" si="202"/>
        <v>0</v>
      </c>
      <c r="BJ415" s="158">
        <f t="shared" si="202"/>
        <v>0</v>
      </c>
      <c r="BK415" s="158">
        <f t="shared" si="202"/>
        <v>0</v>
      </c>
      <c r="BL415" s="158">
        <f t="shared" si="202"/>
        <v>0</v>
      </c>
      <c r="BM415" s="158">
        <f t="shared" si="202"/>
        <v>0</v>
      </c>
      <c r="BN415" s="158">
        <f t="shared" si="202"/>
        <v>0</v>
      </c>
      <c r="BO415" s="158">
        <f t="shared" si="202"/>
        <v>0</v>
      </c>
    </row>
    <row r="416" spans="2:67" ht="12.75" hidden="1" customHeight="1" outlineLevel="1">
      <c r="B416" s="728" t="s">
        <v>736</v>
      </c>
      <c r="C416" s="60"/>
      <c r="D416" s="686" t="s">
        <v>1148</v>
      </c>
      <c r="E416" s="670" t="s">
        <v>151</v>
      </c>
      <c r="F416" s="1206"/>
      <c r="G416" s="86">
        <f t="shared" ref="G416:BO420" si="203">IF(G336="","",G336*G349)</f>
        <v>0</v>
      </c>
      <c r="H416" s="86">
        <f t="shared" si="203"/>
        <v>0</v>
      </c>
      <c r="I416" s="86">
        <f t="shared" si="203"/>
        <v>0</v>
      </c>
      <c r="J416" s="86">
        <f t="shared" si="203"/>
        <v>0</v>
      </c>
      <c r="K416" s="86">
        <f t="shared" si="203"/>
        <v>0</v>
      </c>
      <c r="L416" s="86">
        <f t="shared" si="203"/>
        <v>0</v>
      </c>
      <c r="M416" s="86">
        <f t="shared" si="203"/>
        <v>0</v>
      </c>
      <c r="N416" s="86">
        <f t="shared" si="203"/>
        <v>0</v>
      </c>
      <c r="O416" s="86">
        <f t="shared" si="203"/>
        <v>0</v>
      </c>
      <c r="P416" s="86">
        <f t="shared" si="203"/>
        <v>0</v>
      </c>
      <c r="Q416" s="86">
        <f t="shared" si="203"/>
        <v>0</v>
      </c>
      <c r="R416" s="86">
        <f t="shared" si="203"/>
        <v>0</v>
      </c>
      <c r="S416" s="86">
        <f t="shared" si="203"/>
        <v>0</v>
      </c>
      <c r="T416" s="86">
        <f t="shared" si="203"/>
        <v>0</v>
      </c>
      <c r="U416" s="86">
        <f t="shared" si="203"/>
        <v>0</v>
      </c>
      <c r="V416" s="86">
        <f t="shared" si="203"/>
        <v>0</v>
      </c>
      <c r="W416" s="86">
        <f t="shared" si="203"/>
        <v>0</v>
      </c>
      <c r="X416" s="86">
        <f t="shared" si="203"/>
        <v>0</v>
      </c>
      <c r="Y416" s="86">
        <f t="shared" si="203"/>
        <v>0</v>
      </c>
      <c r="Z416" s="86">
        <f t="shared" si="203"/>
        <v>0</v>
      </c>
      <c r="AA416" s="86">
        <f t="shared" si="203"/>
        <v>0</v>
      </c>
      <c r="AB416" s="86">
        <f t="shared" si="203"/>
        <v>0</v>
      </c>
      <c r="AC416" s="86">
        <f t="shared" si="203"/>
        <v>0</v>
      </c>
      <c r="AD416" s="86">
        <f t="shared" si="203"/>
        <v>0</v>
      </c>
      <c r="AE416" s="86">
        <f t="shared" si="203"/>
        <v>0</v>
      </c>
      <c r="AF416" s="86">
        <f t="shared" si="203"/>
        <v>0</v>
      </c>
      <c r="AG416" s="86">
        <f t="shared" si="203"/>
        <v>0</v>
      </c>
      <c r="AH416" s="86">
        <f t="shared" si="203"/>
        <v>0</v>
      </c>
      <c r="AI416" s="86">
        <f t="shared" si="203"/>
        <v>0</v>
      </c>
      <c r="AJ416" s="86">
        <f t="shared" si="203"/>
        <v>0</v>
      </c>
      <c r="AK416" s="86">
        <f t="shared" si="203"/>
        <v>0</v>
      </c>
      <c r="AL416" s="86">
        <f t="shared" si="203"/>
        <v>0</v>
      </c>
      <c r="AM416" s="86">
        <f t="shared" si="203"/>
        <v>0</v>
      </c>
      <c r="AN416" s="86">
        <f t="shared" si="203"/>
        <v>0</v>
      </c>
      <c r="AO416" s="86">
        <f t="shared" si="203"/>
        <v>0</v>
      </c>
      <c r="AP416" s="86">
        <f t="shared" si="203"/>
        <v>0</v>
      </c>
      <c r="AQ416" s="86">
        <f t="shared" si="203"/>
        <v>0</v>
      </c>
      <c r="AR416" s="86">
        <f t="shared" si="203"/>
        <v>0</v>
      </c>
      <c r="AS416" s="86">
        <f t="shared" si="203"/>
        <v>0</v>
      </c>
      <c r="AT416" s="86">
        <f t="shared" si="203"/>
        <v>0</v>
      </c>
      <c r="AU416" s="86">
        <f t="shared" si="203"/>
        <v>0</v>
      </c>
      <c r="AV416" s="86">
        <f t="shared" si="203"/>
        <v>0</v>
      </c>
      <c r="AW416" s="86">
        <f t="shared" si="203"/>
        <v>0</v>
      </c>
      <c r="AX416" s="86">
        <f t="shared" si="203"/>
        <v>0</v>
      </c>
      <c r="AY416" s="86">
        <f t="shared" si="203"/>
        <v>0</v>
      </c>
      <c r="AZ416" s="86">
        <f t="shared" si="203"/>
        <v>0</v>
      </c>
      <c r="BA416" s="86">
        <f t="shared" si="203"/>
        <v>0</v>
      </c>
      <c r="BB416" s="86">
        <f t="shared" si="203"/>
        <v>0</v>
      </c>
      <c r="BC416" s="86">
        <f t="shared" si="203"/>
        <v>0</v>
      </c>
      <c r="BD416" s="86">
        <f t="shared" si="203"/>
        <v>0</v>
      </c>
      <c r="BE416" s="86">
        <f t="shared" si="203"/>
        <v>0</v>
      </c>
      <c r="BF416" s="86">
        <f t="shared" si="203"/>
        <v>0</v>
      </c>
      <c r="BG416" s="86">
        <f t="shared" si="203"/>
        <v>0</v>
      </c>
      <c r="BH416" s="86">
        <f t="shared" si="203"/>
        <v>0</v>
      </c>
      <c r="BI416" s="86">
        <f t="shared" si="203"/>
        <v>0</v>
      </c>
      <c r="BJ416" s="86">
        <f t="shared" si="203"/>
        <v>0</v>
      </c>
      <c r="BK416" s="86">
        <f t="shared" si="203"/>
        <v>0</v>
      </c>
      <c r="BL416" s="86">
        <f t="shared" si="203"/>
        <v>0</v>
      </c>
      <c r="BM416" s="86">
        <f t="shared" si="203"/>
        <v>0</v>
      </c>
      <c r="BN416" s="86">
        <f t="shared" si="203"/>
        <v>0</v>
      </c>
      <c r="BO416" s="86">
        <f t="shared" si="203"/>
        <v>0</v>
      </c>
    </row>
    <row r="417" spans="1:67" ht="12.75" hidden="1" customHeight="1" outlineLevel="1">
      <c r="B417" s="728" t="s">
        <v>737</v>
      </c>
      <c r="C417" s="60"/>
      <c r="D417" s="686" t="s">
        <v>1119</v>
      </c>
      <c r="E417" s="670" t="s">
        <v>151</v>
      </c>
      <c r="F417" s="1206"/>
      <c r="G417" s="86">
        <f t="shared" si="203"/>
        <v>0</v>
      </c>
      <c r="H417" s="86">
        <f t="shared" si="203"/>
        <v>0</v>
      </c>
      <c r="I417" s="86">
        <f t="shared" si="203"/>
        <v>0</v>
      </c>
      <c r="J417" s="86">
        <f t="shared" si="203"/>
        <v>0</v>
      </c>
      <c r="K417" s="86">
        <f t="shared" si="203"/>
        <v>0</v>
      </c>
      <c r="L417" s="86">
        <f t="shared" si="203"/>
        <v>0</v>
      </c>
      <c r="M417" s="86">
        <f t="shared" si="203"/>
        <v>0</v>
      </c>
      <c r="N417" s="86">
        <f t="shared" si="203"/>
        <v>0</v>
      </c>
      <c r="O417" s="86">
        <f t="shared" si="203"/>
        <v>0</v>
      </c>
      <c r="P417" s="86">
        <f t="shared" si="203"/>
        <v>0</v>
      </c>
      <c r="Q417" s="86">
        <f t="shared" si="203"/>
        <v>0</v>
      </c>
      <c r="R417" s="86">
        <f t="shared" si="203"/>
        <v>0</v>
      </c>
      <c r="S417" s="86">
        <f t="shared" si="203"/>
        <v>0</v>
      </c>
      <c r="T417" s="86">
        <f t="shared" si="203"/>
        <v>0</v>
      </c>
      <c r="U417" s="86">
        <f t="shared" si="203"/>
        <v>0</v>
      </c>
      <c r="V417" s="86">
        <f t="shared" si="203"/>
        <v>0</v>
      </c>
      <c r="W417" s="86">
        <f t="shared" si="203"/>
        <v>0</v>
      </c>
      <c r="X417" s="86">
        <f t="shared" si="203"/>
        <v>0</v>
      </c>
      <c r="Y417" s="86">
        <f t="shared" si="203"/>
        <v>0</v>
      </c>
      <c r="Z417" s="86">
        <f t="shared" si="203"/>
        <v>0</v>
      </c>
      <c r="AA417" s="86">
        <f t="shared" si="203"/>
        <v>0</v>
      </c>
      <c r="AB417" s="86">
        <f t="shared" si="203"/>
        <v>0</v>
      </c>
      <c r="AC417" s="86">
        <f t="shared" si="203"/>
        <v>0</v>
      </c>
      <c r="AD417" s="86">
        <f t="shared" si="203"/>
        <v>0</v>
      </c>
      <c r="AE417" s="86">
        <f t="shared" si="203"/>
        <v>0</v>
      </c>
      <c r="AF417" s="86">
        <f t="shared" si="203"/>
        <v>0</v>
      </c>
      <c r="AG417" s="86">
        <f t="shared" si="203"/>
        <v>0</v>
      </c>
      <c r="AH417" s="86">
        <f t="shared" si="203"/>
        <v>0</v>
      </c>
      <c r="AI417" s="86">
        <f t="shared" si="203"/>
        <v>0</v>
      </c>
      <c r="AJ417" s="86">
        <f t="shared" si="203"/>
        <v>0</v>
      </c>
      <c r="AK417" s="86">
        <f t="shared" si="203"/>
        <v>0</v>
      </c>
      <c r="AL417" s="86">
        <f t="shared" si="203"/>
        <v>0</v>
      </c>
      <c r="AM417" s="86">
        <f t="shared" si="203"/>
        <v>0</v>
      </c>
      <c r="AN417" s="86">
        <f t="shared" si="203"/>
        <v>0</v>
      </c>
      <c r="AO417" s="86">
        <f t="shared" si="203"/>
        <v>0</v>
      </c>
      <c r="AP417" s="86">
        <f t="shared" si="203"/>
        <v>0</v>
      </c>
      <c r="AQ417" s="86">
        <f t="shared" si="203"/>
        <v>0</v>
      </c>
      <c r="AR417" s="86">
        <f t="shared" si="203"/>
        <v>0</v>
      </c>
      <c r="AS417" s="86">
        <f t="shared" si="203"/>
        <v>0</v>
      </c>
      <c r="AT417" s="86">
        <f t="shared" si="203"/>
        <v>0</v>
      </c>
      <c r="AU417" s="86">
        <f t="shared" si="203"/>
        <v>0</v>
      </c>
      <c r="AV417" s="86">
        <f t="shared" si="203"/>
        <v>0</v>
      </c>
      <c r="AW417" s="86">
        <f t="shared" si="203"/>
        <v>0</v>
      </c>
      <c r="AX417" s="86">
        <f t="shared" si="203"/>
        <v>0</v>
      </c>
      <c r="AY417" s="86">
        <f t="shared" si="203"/>
        <v>0</v>
      </c>
      <c r="AZ417" s="86">
        <f t="shared" si="203"/>
        <v>0</v>
      </c>
      <c r="BA417" s="86">
        <f t="shared" si="203"/>
        <v>0</v>
      </c>
      <c r="BB417" s="86">
        <f t="shared" si="203"/>
        <v>0</v>
      </c>
      <c r="BC417" s="86">
        <f t="shared" si="203"/>
        <v>0</v>
      </c>
      <c r="BD417" s="86">
        <f t="shared" si="203"/>
        <v>0</v>
      </c>
      <c r="BE417" s="86">
        <f t="shared" si="203"/>
        <v>0</v>
      </c>
      <c r="BF417" s="86">
        <f t="shared" si="203"/>
        <v>0</v>
      </c>
      <c r="BG417" s="86">
        <f t="shared" si="203"/>
        <v>0</v>
      </c>
      <c r="BH417" s="86">
        <f t="shared" si="203"/>
        <v>0</v>
      </c>
      <c r="BI417" s="86">
        <f t="shared" si="203"/>
        <v>0</v>
      </c>
      <c r="BJ417" s="86">
        <f t="shared" si="203"/>
        <v>0</v>
      </c>
      <c r="BK417" s="86">
        <f t="shared" si="203"/>
        <v>0</v>
      </c>
      <c r="BL417" s="86">
        <f t="shared" si="203"/>
        <v>0</v>
      </c>
      <c r="BM417" s="86">
        <f t="shared" si="203"/>
        <v>0</v>
      </c>
      <c r="BN417" s="86">
        <f t="shared" si="203"/>
        <v>0</v>
      </c>
      <c r="BO417" s="86">
        <f t="shared" si="203"/>
        <v>0</v>
      </c>
    </row>
    <row r="418" spans="1:67" ht="12.75" hidden="1" customHeight="1" outlineLevel="1">
      <c r="B418" s="728" t="s">
        <v>738</v>
      </c>
      <c r="C418" s="60"/>
      <c r="D418" s="686" t="s">
        <v>776</v>
      </c>
      <c r="E418" s="670" t="s">
        <v>151</v>
      </c>
      <c r="F418" s="1206"/>
      <c r="G418" s="86">
        <f t="shared" si="203"/>
        <v>0</v>
      </c>
      <c r="H418" s="86">
        <f t="shared" si="203"/>
        <v>0</v>
      </c>
      <c r="I418" s="86">
        <f t="shared" si="203"/>
        <v>0</v>
      </c>
      <c r="J418" s="86">
        <f t="shared" si="203"/>
        <v>0</v>
      </c>
      <c r="K418" s="86">
        <f t="shared" si="203"/>
        <v>0</v>
      </c>
      <c r="L418" s="86">
        <f t="shared" si="203"/>
        <v>0</v>
      </c>
      <c r="M418" s="86">
        <f t="shared" si="203"/>
        <v>0</v>
      </c>
      <c r="N418" s="86">
        <f t="shared" si="203"/>
        <v>0</v>
      </c>
      <c r="O418" s="86">
        <f t="shared" si="203"/>
        <v>0</v>
      </c>
      <c r="P418" s="86">
        <f t="shared" si="203"/>
        <v>0</v>
      </c>
      <c r="Q418" s="86">
        <f t="shared" si="203"/>
        <v>0</v>
      </c>
      <c r="R418" s="86">
        <f t="shared" si="203"/>
        <v>0</v>
      </c>
      <c r="S418" s="86">
        <f t="shared" si="203"/>
        <v>0</v>
      </c>
      <c r="T418" s="86">
        <f t="shared" si="203"/>
        <v>0</v>
      </c>
      <c r="U418" s="86">
        <f t="shared" si="203"/>
        <v>0</v>
      </c>
      <c r="V418" s="86">
        <f t="shared" si="203"/>
        <v>0</v>
      </c>
      <c r="W418" s="86">
        <f t="shared" si="203"/>
        <v>0</v>
      </c>
      <c r="X418" s="86">
        <f t="shared" si="203"/>
        <v>0</v>
      </c>
      <c r="Y418" s="86">
        <f t="shared" si="203"/>
        <v>0</v>
      </c>
      <c r="Z418" s="86">
        <f t="shared" si="203"/>
        <v>0</v>
      </c>
      <c r="AA418" s="86">
        <f t="shared" si="203"/>
        <v>0</v>
      </c>
      <c r="AB418" s="86">
        <f t="shared" si="203"/>
        <v>0</v>
      </c>
      <c r="AC418" s="86">
        <f t="shared" si="203"/>
        <v>0</v>
      </c>
      <c r="AD418" s="86">
        <f t="shared" si="203"/>
        <v>0</v>
      </c>
      <c r="AE418" s="86">
        <f t="shared" si="203"/>
        <v>0</v>
      </c>
      <c r="AF418" s="86">
        <f t="shared" si="203"/>
        <v>0</v>
      </c>
      <c r="AG418" s="86">
        <f t="shared" si="203"/>
        <v>0</v>
      </c>
      <c r="AH418" s="86">
        <f t="shared" si="203"/>
        <v>0</v>
      </c>
      <c r="AI418" s="86">
        <f t="shared" si="203"/>
        <v>0</v>
      </c>
      <c r="AJ418" s="86">
        <f t="shared" si="203"/>
        <v>0</v>
      </c>
      <c r="AK418" s="86">
        <f t="shared" si="203"/>
        <v>0</v>
      </c>
      <c r="AL418" s="86">
        <f t="shared" si="203"/>
        <v>0</v>
      </c>
      <c r="AM418" s="86">
        <f t="shared" si="203"/>
        <v>0</v>
      </c>
      <c r="AN418" s="86">
        <f t="shared" si="203"/>
        <v>0</v>
      </c>
      <c r="AO418" s="86">
        <f t="shared" si="203"/>
        <v>0</v>
      </c>
      <c r="AP418" s="86">
        <f t="shared" si="203"/>
        <v>0</v>
      </c>
      <c r="AQ418" s="86">
        <f t="shared" si="203"/>
        <v>0</v>
      </c>
      <c r="AR418" s="86">
        <f t="shared" si="203"/>
        <v>0</v>
      </c>
      <c r="AS418" s="86">
        <f t="shared" si="203"/>
        <v>0</v>
      </c>
      <c r="AT418" s="86">
        <f t="shared" si="203"/>
        <v>0</v>
      </c>
      <c r="AU418" s="86">
        <f t="shared" si="203"/>
        <v>0</v>
      </c>
      <c r="AV418" s="86">
        <f t="shared" si="203"/>
        <v>0</v>
      </c>
      <c r="AW418" s="86">
        <f t="shared" si="203"/>
        <v>0</v>
      </c>
      <c r="AX418" s="86">
        <f t="shared" si="203"/>
        <v>0</v>
      </c>
      <c r="AY418" s="86">
        <f t="shared" si="203"/>
        <v>0</v>
      </c>
      <c r="AZ418" s="86">
        <f t="shared" si="203"/>
        <v>0</v>
      </c>
      <c r="BA418" s="86">
        <f t="shared" si="203"/>
        <v>0</v>
      </c>
      <c r="BB418" s="86">
        <f t="shared" si="203"/>
        <v>0</v>
      </c>
      <c r="BC418" s="86">
        <f t="shared" si="203"/>
        <v>0</v>
      </c>
      <c r="BD418" s="86">
        <f t="shared" si="203"/>
        <v>0</v>
      </c>
      <c r="BE418" s="86">
        <f t="shared" si="203"/>
        <v>0</v>
      </c>
      <c r="BF418" s="86">
        <f t="shared" si="203"/>
        <v>0</v>
      </c>
      <c r="BG418" s="86">
        <f t="shared" si="203"/>
        <v>0</v>
      </c>
      <c r="BH418" s="86">
        <f t="shared" si="203"/>
        <v>0</v>
      </c>
      <c r="BI418" s="86">
        <f t="shared" si="203"/>
        <v>0</v>
      </c>
      <c r="BJ418" s="86">
        <f t="shared" si="203"/>
        <v>0</v>
      </c>
      <c r="BK418" s="86">
        <f t="shared" si="203"/>
        <v>0</v>
      </c>
      <c r="BL418" s="86">
        <f t="shared" si="203"/>
        <v>0</v>
      </c>
      <c r="BM418" s="86">
        <f t="shared" si="203"/>
        <v>0</v>
      </c>
      <c r="BN418" s="86">
        <f t="shared" si="203"/>
        <v>0</v>
      </c>
      <c r="BO418" s="86">
        <f t="shared" si="203"/>
        <v>0</v>
      </c>
    </row>
    <row r="419" spans="1:67" ht="12.75" hidden="1" customHeight="1" outlineLevel="1">
      <c r="B419" s="728" t="s">
        <v>575</v>
      </c>
      <c r="C419" s="60"/>
      <c r="D419" s="686" t="s">
        <v>1120</v>
      </c>
      <c r="E419" s="670" t="s">
        <v>151</v>
      </c>
      <c r="F419" s="1206"/>
      <c r="G419" s="86">
        <f t="shared" si="203"/>
        <v>0</v>
      </c>
      <c r="H419" s="86">
        <f t="shared" si="203"/>
        <v>0</v>
      </c>
      <c r="I419" s="86">
        <f t="shared" si="203"/>
        <v>0</v>
      </c>
      <c r="J419" s="86">
        <f t="shared" si="203"/>
        <v>0</v>
      </c>
      <c r="K419" s="86">
        <f t="shared" si="203"/>
        <v>0</v>
      </c>
      <c r="L419" s="86">
        <f t="shared" si="203"/>
        <v>0</v>
      </c>
      <c r="M419" s="86">
        <f t="shared" si="203"/>
        <v>0</v>
      </c>
      <c r="N419" s="86">
        <f t="shared" si="203"/>
        <v>0</v>
      </c>
      <c r="O419" s="86">
        <f t="shared" si="203"/>
        <v>0</v>
      </c>
      <c r="P419" s="86">
        <f t="shared" si="203"/>
        <v>0</v>
      </c>
      <c r="Q419" s="86">
        <f t="shared" si="203"/>
        <v>0</v>
      </c>
      <c r="R419" s="86">
        <f t="shared" si="203"/>
        <v>0</v>
      </c>
      <c r="S419" s="86">
        <f t="shared" si="203"/>
        <v>0</v>
      </c>
      <c r="T419" s="86">
        <f t="shared" si="203"/>
        <v>0</v>
      </c>
      <c r="U419" s="86">
        <f t="shared" si="203"/>
        <v>0</v>
      </c>
      <c r="V419" s="86">
        <f t="shared" si="203"/>
        <v>0</v>
      </c>
      <c r="W419" s="86">
        <f t="shared" si="203"/>
        <v>0</v>
      </c>
      <c r="X419" s="86">
        <f t="shared" si="203"/>
        <v>0</v>
      </c>
      <c r="Y419" s="86">
        <f t="shared" si="203"/>
        <v>0</v>
      </c>
      <c r="Z419" s="86">
        <f t="shared" si="203"/>
        <v>0</v>
      </c>
      <c r="AA419" s="86">
        <f t="shared" si="203"/>
        <v>0</v>
      </c>
      <c r="AB419" s="86">
        <f t="shared" si="203"/>
        <v>0</v>
      </c>
      <c r="AC419" s="86">
        <f t="shared" si="203"/>
        <v>0</v>
      </c>
      <c r="AD419" s="86">
        <f t="shared" si="203"/>
        <v>0</v>
      </c>
      <c r="AE419" s="86">
        <f t="shared" si="203"/>
        <v>0</v>
      </c>
      <c r="AF419" s="86">
        <f t="shared" si="203"/>
        <v>0</v>
      </c>
      <c r="AG419" s="86">
        <f t="shared" si="203"/>
        <v>0</v>
      </c>
      <c r="AH419" s="86">
        <f t="shared" si="203"/>
        <v>0</v>
      </c>
      <c r="AI419" s="86">
        <f t="shared" si="203"/>
        <v>0</v>
      </c>
      <c r="AJ419" s="86">
        <f t="shared" si="203"/>
        <v>0</v>
      </c>
      <c r="AK419" s="86">
        <f t="shared" si="203"/>
        <v>0</v>
      </c>
      <c r="AL419" s="86">
        <f t="shared" si="203"/>
        <v>0</v>
      </c>
      <c r="AM419" s="86">
        <f t="shared" si="203"/>
        <v>0</v>
      </c>
      <c r="AN419" s="86">
        <f t="shared" si="203"/>
        <v>0</v>
      </c>
      <c r="AO419" s="86">
        <f t="shared" si="203"/>
        <v>0</v>
      </c>
      <c r="AP419" s="86">
        <f t="shared" si="203"/>
        <v>0</v>
      </c>
      <c r="AQ419" s="86">
        <f t="shared" si="203"/>
        <v>0</v>
      </c>
      <c r="AR419" s="86">
        <f t="shared" si="203"/>
        <v>0</v>
      </c>
      <c r="AS419" s="86">
        <f t="shared" si="203"/>
        <v>0</v>
      </c>
      <c r="AT419" s="86">
        <f t="shared" si="203"/>
        <v>0</v>
      </c>
      <c r="AU419" s="86">
        <f t="shared" si="203"/>
        <v>0</v>
      </c>
      <c r="AV419" s="86">
        <f t="shared" si="203"/>
        <v>0</v>
      </c>
      <c r="AW419" s="86">
        <f t="shared" si="203"/>
        <v>0</v>
      </c>
      <c r="AX419" s="86">
        <f t="shared" si="203"/>
        <v>0</v>
      </c>
      <c r="AY419" s="86">
        <f t="shared" si="203"/>
        <v>0</v>
      </c>
      <c r="AZ419" s="86">
        <f t="shared" si="203"/>
        <v>0</v>
      </c>
      <c r="BA419" s="86">
        <f t="shared" si="203"/>
        <v>0</v>
      </c>
      <c r="BB419" s="86">
        <f t="shared" si="203"/>
        <v>0</v>
      </c>
      <c r="BC419" s="86">
        <f t="shared" si="203"/>
        <v>0</v>
      </c>
      <c r="BD419" s="86">
        <f t="shared" si="203"/>
        <v>0</v>
      </c>
      <c r="BE419" s="86">
        <f t="shared" si="203"/>
        <v>0</v>
      </c>
      <c r="BF419" s="86">
        <f t="shared" si="203"/>
        <v>0</v>
      </c>
      <c r="BG419" s="86">
        <f t="shared" si="203"/>
        <v>0</v>
      </c>
      <c r="BH419" s="86">
        <f t="shared" si="203"/>
        <v>0</v>
      </c>
      <c r="BI419" s="86">
        <f t="shared" si="203"/>
        <v>0</v>
      </c>
      <c r="BJ419" s="86">
        <f t="shared" si="203"/>
        <v>0</v>
      </c>
      <c r="BK419" s="86">
        <f t="shared" si="203"/>
        <v>0</v>
      </c>
      <c r="BL419" s="86">
        <f t="shared" si="203"/>
        <v>0</v>
      </c>
      <c r="BM419" s="86">
        <f t="shared" si="203"/>
        <v>0</v>
      </c>
      <c r="BN419" s="86">
        <f t="shared" si="203"/>
        <v>0</v>
      </c>
      <c r="BO419" s="86">
        <f t="shared" si="203"/>
        <v>0</v>
      </c>
    </row>
    <row r="420" spans="1:67" ht="12.75" hidden="1" customHeight="1" outlineLevel="1">
      <c r="B420" s="728" t="s">
        <v>576</v>
      </c>
      <c r="C420" s="60"/>
      <c r="D420" s="686" t="s">
        <v>1121</v>
      </c>
      <c r="E420" s="670" t="s">
        <v>151</v>
      </c>
      <c r="F420" s="1206"/>
      <c r="G420" s="86">
        <f t="shared" si="203"/>
        <v>0</v>
      </c>
      <c r="H420" s="86">
        <f t="shared" si="203"/>
        <v>0</v>
      </c>
      <c r="I420" s="86">
        <f t="shared" si="203"/>
        <v>0</v>
      </c>
      <c r="J420" s="86">
        <f t="shared" si="203"/>
        <v>0</v>
      </c>
      <c r="K420" s="86">
        <f t="shared" si="203"/>
        <v>0</v>
      </c>
      <c r="L420" s="86">
        <f t="shared" si="203"/>
        <v>0</v>
      </c>
      <c r="M420" s="86">
        <f t="shared" si="203"/>
        <v>0</v>
      </c>
      <c r="N420" s="86">
        <f t="shared" si="203"/>
        <v>0</v>
      </c>
      <c r="O420" s="86">
        <f t="shared" si="203"/>
        <v>0</v>
      </c>
      <c r="P420" s="86">
        <f t="shared" si="203"/>
        <v>0</v>
      </c>
      <c r="Q420" s="86">
        <f t="shared" si="203"/>
        <v>0</v>
      </c>
      <c r="R420" s="86">
        <f t="shared" ref="R420:BO421" si="204">IF(R340="","",R340*R353)</f>
        <v>0</v>
      </c>
      <c r="S420" s="86">
        <f t="shared" si="204"/>
        <v>0</v>
      </c>
      <c r="T420" s="86">
        <f t="shared" si="204"/>
        <v>0</v>
      </c>
      <c r="U420" s="86">
        <f t="shared" si="204"/>
        <v>0</v>
      </c>
      <c r="V420" s="86">
        <f t="shared" si="204"/>
        <v>0</v>
      </c>
      <c r="W420" s="86">
        <f t="shared" si="204"/>
        <v>0</v>
      </c>
      <c r="X420" s="86">
        <f t="shared" si="204"/>
        <v>0</v>
      </c>
      <c r="Y420" s="86">
        <f t="shared" si="204"/>
        <v>0</v>
      </c>
      <c r="Z420" s="86">
        <f t="shared" si="204"/>
        <v>0</v>
      </c>
      <c r="AA420" s="86">
        <f t="shared" si="204"/>
        <v>0</v>
      </c>
      <c r="AB420" s="86">
        <f t="shared" si="204"/>
        <v>0</v>
      </c>
      <c r="AC420" s="86">
        <f t="shared" si="204"/>
        <v>0</v>
      </c>
      <c r="AD420" s="86">
        <f t="shared" si="204"/>
        <v>0</v>
      </c>
      <c r="AE420" s="86">
        <f t="shared" si="204"/>
        <v>0</v>
      </c>
      <c r="AF420" s="86">
        <f t="shared" si="204"/>
        <v>0</v>
      </c>
      <c r="AG420" s="86">
        <f t="shared" si="204"/>
        <v>0</v>
      </c>
      <c r="AH420" s="86">
        <f t="shared" si="204"/>
        <v>0</v>
      </c>
      <c r="AI420" s="86">
        <f t="shared" si="204"/>
        <v>0</v>
      </c>
      <c r="AJ420" s="86">
        <f t="shared" si="204"/>
        <v>0</v>
      </c>
      <c r="AK420" s="86">
        <f t="shared" si="204"/>
        <v>0</v>
      </c>
      <c r="AL420" s="86">
        <f t="shared" si="204"/>
        <v>0</v>
      </c>
      <c r="AM420" s="86">
        <f t="shared" si="204"/>
        <v>0</v>
      </c>
      <c r="AN420" s="86">
        <f t="shared" si="204"/>
        <v>0</v>
      </c>
      <c r="AO420" s="86">
        <f t="shared" si="204"/>
        <v>0</v>
      </c>
      <c r="AP420" s="86">
        <f t="shared" si="204"/>
        <v>0</v>
      </c>
      <c r="AQ420" s="86">
        <f t="shared" si="204"/>
        <v>0</v>
      </c>
      <c r="AR420" s="86">
        <f t="shared" si="204"/>
        <v>0</v>
      </c>
      <c r="AS420" s="86">
        <f t="shared" si="204"/>
        <v>0</v>
      </c>
      <c r="AT420" s="86">
        <f t="shared" si="204"/>
        <v>0</v>
      </c>
      <c r="AU420" s="86">
        <f t="shared" si="204"/>
        <v>0</v>
      </c>
      <c r="AV420" s="86">
        <f t="shared" si="204"/>
        <v>0</v>
      </c>
      <c r="AW420" s="86">
        <f t="shared" si="204"/>
        <v>0</v>
      </c>
      <c r="AX420" s="86">
        <f t="shared" si="204"/>
        <v>0</v>
      </c>
      <c r="AY420" s="86">
        <f t="shared" si="204"/>
        <v>0</v>
      </c>
      <c r="AZ420" s="86">
        <f t="shared" si="204"/>
        <v>0</v>
      </c>
      <c r="BA420" s="86">
        <f t="shared" si="204"/>
        <v>0</v>
      </c>
      <c r="BB420" s="86">
        <f t="shared" si="204"/>
        <v>0</v>
      </c>
      <c r="BC420" s="86">
        <f t="shared" si="204"/>
        <v>0</v>
      </c>
      <c r="BD420" s="86">
        <f t="shared" si="204"/>
        <v>0</v>
      </c>
      <c r="BE420" s="86">
        <f t="shared" si="204"/>
        <v>0</v>
      </c>
      <c r="BF420" s="86">
        <f t="shared" si="204"/>
        <v>0</v>
      </c>
      <c r="BG420" s="86">
        <f t="shared" si="204"/>
        <v>0</v>
      </c>
      <c r="BH420" s="86">
        <f t="shared" si="204"/>
        <v>0</v>
      </c>
      <c r="BI420" s="86">
        <f t="shared" si="204"/>
        <v>0</v>
      </c>
      <c r="BJ420" s="86">
        <f t="shared" si="204"/>
        <v>0</v>
      </c>
      <c r="BK420" s="86">
        <f t="shared" si="204"/>
        <v>0</v>
      </c>
      <c r="BL420" s="86">
        <f t="shared" si="204"/>
        <v>0</v>
      </c>
      <c r="BM420" s="86">
        <f t="shared" si="204"/>
        <v>0</v>
      </c>
      <c r="BN420" s="86">
        <f t="shared" si="204"/>
        <v>0</v>
      </c>
      <c r="BO420" s="86">
        <f t="shared" si="204"/>
        <v>0</v>
      </c>
    </row>
    <row r="421" spans="1:67" ht="12.75" hidden="1" customHeight="1" outlineLevel="1">
      <c r="B421" s="728" t="s">
        <v>577</v>
      </c>
      <c r="C421" s="60"/>
      <c r="D421" s="686" t="s">
        <v>1122</v>
      </c>
      <c r="E421" s="670" t="s">
        <v>151</v>
      </c>
      <c r="F421" s="1206"/>
      <c r="G421" s="86">
        <f t="shared" ref="G421:AF421" si="205">IF(G341="","",G341*G354)</f>
        <v>0</v>
      </c>
      <c r="H421" s="86">
        <f t="shared" si="205"/>
        <v>0</v>
      </c>
      <c r="I421" s="86">
        <f t="shared" si="205"/>
        <v>0</v>
      </c>
      <c r="J421" s="86">
        <f t="shared" si="205"/>
        <v>0</v>
      </c>
      <c r="K421" s="86">
        <f t="shared" si="205"/>
        <v>0</v>
      </c>
      <c r="L421" s="86">
        <f t="shared" si="205"/>
        <v>0</v>
      </c>
      <c r="M421" s="86">
        <f t="shared" si="205"/>
        <v>0</v>
      </c>
      <c r="N421" s="86">
        <f t="shared" si="205"/>
        <v>0</v>
      </c>
      <c r="O421" s="86">
        <f t="shared" si="205"/>
        <v>0</v>
      </c>
      <c r="P421" s="86">
        <f t="shared" si="205"/>
        <v>0</v>
      </c>
      <c r="Q421" s="86">
        <f t="shared" si="205"/>
        <v>0</v>
      </c>
      <c r="R421" s="86">
        <f t="shared" si="205"/>
        <v>0</v>
      </c>
      <c r="S421" s="86">
        <f t="shared" si="205"/>
        <v>0</v>
      </c>
      <c r="T421" s="86">
        <f t="shared" si="205"/>
        <v>0</v>
      </c>
      <c r="U421" s="86">
        <f t="shared" si="205"/>
        <v>0</v>
      </c>
      <c r="V421" s="86">
        <f t="shared" si="205"/>
        <v>0</v>
      </c>
      <c r="W421" s="86">
        <f t="shared" si="205"/>
        <v>0</v>
      </c>
      <c r="X421" s="86">
        <f t="shared" si="205"/>
        <v>0</v>
      </c>
      <c r="Y421" s="86">
        <f t="shared" si="205"/>
        <v>0</v>
      </c>
      <c r="Z421" s="86">
        <f t="shared" si="205"/>
        <v>0</v>
      </c>
      <c r="AA421" s="86">
        <f t="shared" si="205"/>
        <v>0</v>
      </c>
      <c r="AB421" s="86">
        <f t="shared" si="205"/>
        <v>0</v>
      </c>
      <c r="AC421" s="86">
        <f t="shared" si="205"/>
        <v>0</v>
      </c>
      <c r="AD421" s="86">
        <f t="shared" si="205"/>
        <v>0</v>
      </c>
      <c r="AE421" s="86">
        <f t="shared" si="205"/>
        <v>0</v>
      </c>
      <c r="AF421" s="86">
        <f t="shared" si="205"/>
        <v>0</v>
      </c>
      <c r="AG421" s="86">
        <f t="shared" si="204"/>
        <v>0</v>
      </c>
      <c r="AH421" s="86">
        <f t="shared" si="204"/>
        <v>0</v>
      </c>
      <c r="AI421" s="86">
        <f t="shared" si="204"/>
        <v>0</v>
      </c>
      <c r="AJ421" s="86">
        <f t="shared" si="204"/>
        <v>0</v>
      </c>
      <c r="AK421" s="86">
        <f t="shared" si="204"/>
        <v>0</v>
      </c>
      <c r="AL421" s="86">
        <f t="shared" si="204"/>
        <v>0</v>
      </c>
      <c r="AM421" s="86">
        <f t="shared" si="204"/>
        <v>0</v>
      </c>
      <c r="AN421" s="86">
        <f t="shared" si="204"/>
        <v>0</v>
      </c>
      <c r="AO421" s="86">
        <f t="shared" si="204"/>
        <v>0</v>
      </c>
      <c r="AP421" s="86">
        <f t="shared" si="204"/>
        <v>0</v>
      </c>
      <c r="AQ421" s="86">
        <f t="shared" si="204"/>
        <v>0</v>
      </c>
      <c r="AR421" s="86">
        <f t="shared" si="204"/>
        <v>0</v>
      </c>
      <c r="AS421" s="86">
        <f t="shared" si="204"/>
        <v>0</v>
      </c>
      <c r="AT421" s="86">
        <f t="shared" si="204"/>
        <v>0</v>
      </c>
      <c r="AU421" s="86">
        <f t="shared" si="204"/>
        <v>0</v>
      </c>
      <c r="AV421" s="86">
        <f t="shared" si="204"/>
        <v>0</v>
      </c>
      <c r="AW421" s="86">
        <f t="shared" si="204"/>
        <v>0</v>
      </c>
      <c r="AX421" s="86">
        <f t="shared" si="204"/>
        <v>0</v>
      </c>
      <c r="AY421" s="86">
        <f t="shared" si="204"/>
        <v>0</v>
      </c>
      <c r="AZ421" s="86">
        <f t="shared" si="204"/>
        <v>0</v>
      </c>
      <c r="BA421" s="86">
        <f t="shared" si="204"/>
        <v>0</v>
      </c>
      <c r="BB421" s="86">
        <f t="shared" si="204"/>
        <v>0</v>
      </c>
      <c r="BC421" s="86">
        <f t="shared" si="204"/>
        <v>0</v>
      </c>
      <c r="BD421" s="86">
        <f t="shared" si="204"/>
        <v>0</v>
      </c>
      <c r="BE421" s="86">
        <f t="shared" si="204"/>
        <v>0</v>
      </c>
      <c r="BF421" s="86">
        <f t="shared" si="204"/>
        <v>0</v>
      </c>
      <c r="BG421" s="86">
        <f t="shared" si="204"/>
        <v>0</v>
      </c>
      <c r="BH421" s="86">
        <f t="shared" si="204"/>
        <v>0</v>
      </c>
      <c r="BI421" s="86">
        <f t="shared" si="204"/>
        <v>0</v>
      </c>
      <c r="BJ421" s="86">
        <f t="shared" si="204"/>
        <v>0</v>
      </c>
      <c r="BK421" s="86">
        <f t="shared" si="204"/>
        <v>0</v>
      </c>
      <c r="BL421" s="86">
        <f t="shared" si="204"/>
        <v>0</v>
      </c>
      <c r="BM421" s="86">
        <f t="shared" si="204"/>
        <v>0</v>
      </c>
      <c r="BN421" s="86">
        <f t="shared" si="204"/>
        <v>0</v>
      </c>
      <c r="BO421" s="86">
        <f t="shared" si="204"/>
        <v>0</v>
      </c>
    </row>
    <row r="422" spans="1:67" ht="12.75" hidden="1" customHeight="1" outlineLevel="1">
      <c r="B422" s="728">
        <v>235</v>
      </c>
      <c r="C422" s="59" t="s">
        <v>290</v>
      </c>
      <c r="D422" s="640"/>
      <c r="E422" s="670" t="s">
        <v>151</v>
      </c>
      <c r="F422" s="690"/>
      <c r="G422" s="154">
        <f t="shared" ref="G422:BO422" si="206">G423</f>
        <v>0</v>
      </c>
      <c r="H422" s="154">
        <f t="shared" si="206"/>
        <v>0</v>
      </c>
      <c r="I422" s="154">
        <f t="shared" si="206"/>
        <v>0</v>
      </c>
      <c r="J422" s="154">
        <f t="shared" si="206"/>
        <v>0</v>
      </c>
      <c r="K422" s="154">
        <f t="shared" si="206"/>
        <v>0</v>
      </c>
      <c r="L422" s="154">
        <f t="shared" si="206"/>
        <v>0</v>
      </c>
      <c r="M422" s="154">
        <f t="shared" si="206"/>
        <v>0</v>
      </c>
      <c r="N422" s="154">
        <f t="shared" si="206"/>
        <v>0</v>
      </c>
      <c r="O422" s="154">
        <f t="shared" si="206"/>
        <v>0</v>
      </c>
      <c r="P422" s="154">
        <f t="shared" si="206"/>
        <v>0</v>
      </c>
      <c r="Q422" s="154">
        <f t="shared" si="206"/>
        <v>0</v>
      </c>
      <c r="R422" s="154">
        <f t="shared" si="206"/>
        <v>0</v>
      </c>
      <c r="S422" s="154">
        <f t="shared" si="206"/>
        <v>0</v>
      </c>
      <c r="T422" s="154">
        <f t="shared" si="206"/>
        <v>0</v>
      </c>
      <c r="U422" s="154">
        <f t="shared" si="206"/>
        <v>0</v>
      </c>
      <c r="V422" s="154">
        <f t="shared" si="206"/>
        <v>0</v>
      </c>
      <c r="W422" s="154">
        <f t="shared" si="206"/>
        <v>0</v>
      </c>
      <c r="X422" s="154">
        <f t="shared" si="206"/>
        <v>0</v>
      </c>
      <c r="Y422" s="154">
        <f t="shared" si="206"/>
        <v>0</v>
      </c>
      <c r="Z422" s="154">
        <f t="shared" si="206"/>
        <v>0</v>
      </c>
      <c r="AA422" s="154">
        <f t="shared" si="206"/>
        <v>0</v>
      </c>
      <c r="AB422" s="154">
        <f t="shared" si="206"/>
        <v>0</v>
      </c>
      <c r="AC422" s="154">
        <f t="shared" si="206"/>
        <v>0</v>
      </c>
      <c r="AD422" s="154">
        <f t="shared" si="206"/>
        <v>0</v>
      </c>
      <c r="AE422" s="154">
        <f t="shared" si="206"/>
        <v>0</v>
      </c>
      <c r="AF422" s="154">
        <f t="shared" si="206"/>
        <v>0</v>
      </c>
      <c r="AG422" s="154">
        <f t="shared" si="206"/>
        <v>0</v>
      </c>
      <c r="AH422" s="154">
        <f t="shared" si="206"/>
        <v>0</v>
      </c>
      <c r="AI422" s="154">
        <f t="shared" si="206"/>
        <v>0</v>
      </c>
      <c r="AJ422" s="154">
        <f t="shared" si="206"/>
        <v>0</v>
      </c>
      <c r="AK422" s="154">
        <f t="shared" si="206"/>
        <v>0</v>
      </c>
      <c r="AL422" s="154">
        <f t="shared" si="206"/>
        <v>0</v>
      </c>
      <c r="AM422" s="154">
        <f t="shared" si="206"/>
        <v>0</v>
      </c>
      <c r="AN422" s="154">
        <f t="shared" si="206"/>
        <v>0</v>
      </c>
      <c r="AO422" s="154">
        <f t="shared" si="206"/>
        <v>0</v>
      </c>
      <c r="AP422" s="154">
        <f t="shared" si="206"/>
        <v>0</v>
      </c>
      <c r="AQ422" s="154">
        <f t="shared" si="206"/>
        <v>0</v>
      </c>
      <c r="AR422" s="154">
        <f t="shared" si="206"/>
        <v>0</v>
      </c>
      <c r="AS422" s="154">
        <f t="shared" si="206"/>
        <v>0</v>
      </c>
      <c r="AT422" s="154">
        <f t="shared" si="206"/>
        <v>0</v>
      </c>
      <c r="AU422" s="154">
        <f t="shared" si="206"/>
        <v>0</v>
      </c>
      <c r="AV422" s="154">
        <f t="shared" si="206"/>
        <v>0</v>
      </c>
      <c r="AW422" s="154">
        <f t="shared" si="206"/>
        <v>0</v>
      </c>
      <c r="AX422" s="154">
        <f t="shared" si="206"/>
        <v>0</v>
      </c>
      <c r="AY422" s="154">
        <f t="shared" si="206"/>
        <v>0</v>
      </c>
      <c r="AZ422" s="154">
        <f t="shared" si="206"/>
        <v>0</v>
      </c>
      <c r="BA422" s="154">
        <f t="shared" si="206"/>
        <v>0</v>
      </c>
      <c r="BB422" s="154">
        <f t="shared" si="206"/>
        <v>0</v>
      </c>
      <c r="BC422" s="154">
        <f t="shared" si="206"/>
        <v>0</v>
      </c>
      <c r="BD422" s="154">
        <f t="shared" si="206"/>
        <v>0</v>
      </c>
      <c r="BE422" s="154">
        <f t="shared" si="206"/>
        <v>0</v>
      </c>
      <c r="BF422" s="154">
        <f t="shared" si="206"/>
        <v>0</v>
      </c>
      <c r="BG422" s="154">
        <f t="shared" si="206"/>
        <v>0</v>
      </c>
      <c r="BH422" s="154">
        <f t="shared" si="206"/>
        <v>0</v>
      </c>
      <c r="BI422" s="154">
        <f t="shared" si="206"/>
        <v>0</v>
      </c>
      <c r="BJ422" s="154">
        <f t="shared" si="206"/>
        <v>0</v>
      </c>
      <c r="BK422" s="154">
        <f t="shared" si="206"/>
        <v>0</v>
      </c>
      <c r="BL422" s="154">
        <f t="shared" si="206"/>
        <v>0</v>
      </c>
      <c r="BM422" s="154">
        <f t="shared" si="206"/>
        <v>0</v>
      </c>
      <c r="BN422" s="154">
        <f t="shared" si="206"/>
        <v>0</v>
      </c>
      <c r="BO422" s="154">
        <f t="shared" si="206"/>
        <v>0</v>
      </c>
    </row>
    <row r="423" spans="1:67" ht="12.75" hidden="1" customHeight="1" outlineLevel="1">
      <c r="B423" s="728" t="s">
        <v>505</v>
      </c>
      <c r="C423" s="687"/>
      <c r="D423" s="669" t="s">
        <v>497</v>
      </c>
      <c r="E423" s="670" t="s">
        <v>151</v>
      </c>
      <c r="F423" s="690"/>
      <c r="G423" s="87">
        <f>IF(G343="","",G343*G368)</f>
        <v>0</v>
      </c>
      <c r="H423" s="87">
        <f t="shared" ref="H423:BO423" si="207">IF(H343="","",H343*H368)</f>
        <v>0</v>
      </c>
      <c r="I423" s="87">
        <f t="shared" si="207"/>
        <v>0</v>
      </c>
      <c r="J423" s="87">
        <f t="shared" si="207"/>
        <v>0</v>
      </c>
      <c r="K423" s="87">
        <f t="shared" si="207"/>
        <v>0</v>
      </c>
      <c r="L423" s="87">
        <f t="shared" si="207"/>
        <v>0</v>
      </c>
      <c r="M423" s="87">
        <f t="shared" si="207"/>
        <v>0</v>
      </c>
      <c r="N423" s="87">
        <f t="shared" si="207"/>
        <v>0</v>
      </c>
      <c r="O423" s="87">
        <f t="shared" si="207"/>
        <v>0</v>
      </c>
      <c r="P423" s="87">
        <f t="shared" si="207"/>
        <v>0</v>
      </c>
      <c r="Q423" s="87">
        <f t="shared" si="207"/>
        <v>0</v>
      </c>
      <c r="R423" s="87">
        <f t="shared" si="207"/>
        <v>0</v>
      </c>
      <c r="S423" s="87">
        <f t="shared" si="207"/>
        <v>0</v>
      </c>
      <c r="T423" s="87">
        <f t="shared" si="207"/>
        <v>0</v>
      </c>
      <c r="U423" s="87">
        <f t="shared" si="207"/>
        <v>0</v>
      </c>
      <c r="V423" s="87">
        <f t="shared" si="207"/>
        <v>0</v>
      </c>
      <c r="W423" s="87">
        <f t="shared" si="207"/>
        <v>0</v>
      </c>
      <c r="X423" s="87">
        <f t="shared" si="207"/>
        <v>0</v>
      </c>
      <c r="Y423" s="87">
        <f t="shared" si="207"/>
        <v>0</v>
      </c>
      <c r="Z423" s="87">
        <f t="shared" si="207"/>
        <v>0</v>
      </c>
      <c r="AA423" s="87">
        <f t="shared" si="207"/>
        <v>0</v>
      </c>
      <c r="AB423" s="87">
        <f t="shared" si="207"/>
        <v>0</v>
      </c>
      <c r="AC423" s="87">
        <f t="shared" si="207"/>
        <v>0</v>
      </c>
      <c r="AD423" s="87">
        <f t="shared" si="207"/>
        <v>0</v>
      </c>
      <c r="AE423" s="87">
        <f t="shared" si="207"/>
        <v>0</v>
      </c>
      <c r="AF423" s="87">
        <f t="shared" si="207"/>
        <v>0</v>
      </c>
      <c r="AG423" s="87">
        <f t="shared" si="207"/>
        <v>0</v>
      </c>
      <c r="AH423" s="87">
        <f t="shared" si="207"/>
        <v>0</v>
      </c>
      <c r="AI423" s="87">
        <f t="shared" si="207"/>
        <v>0</v>
      </c>
      <c r="AJ423" s="87">
        <f t="shared" si="207"/>
        <v>0</v>
      </c>
      <c r="AK423" s="87">
        <f t="shared" si="207"/>
        <v>0</v>
      </c>
      <c r="AL423" s="87">
        <f t="shared" si="207"/>
        <v>0</v>
      </c>
      <c r="AM423" s="87">
        <f t="shared" si="207"/>
        <v>0</v>
      </c>
      <c r="AN423" s="87">
        <f t="shared" si="207"/>
        <v>0</v>
      </c>
      <c r="AO423" s="87">
        <f t="shared" si="207"/>
        <v>0</v>
      </c>
      <c r="AP423" s="87">
        <f t="shared" si="207"/>
        <v>0</v>
      </c>
      <c r="AQ423" s="87">
        <f t="shared" si="207"/>
        <v>0</v>
      </c>
      <c r="AR423" s="87">
        <f t="shared" si="207"/>
        <v>0</v>
      </c>
      <c r="AS423" s="87">
        <f t="shared" si="207"/>
        <v>0</v>
      </c>
      <c r="AT423" s="87">
        <f t="shared" si="207"/>
        <v>0</v>
      </c>
      <c r="AU423" s="87">
        <f t="shared" si="207"/>
        <v>0</v>
      </c>
      <c r="AV423" s="87">
        <f t="shared" si="207"/>
        <v>0</v>
      </c>
      <c r="AW423" s="87">
        <f t="shared" si="207"/>
        <v>0</v>
      </c>
      <c r="AX423" s="87">
        <f t="shared" si="207"/>
        <v>0</v>
      </c>
      <c r="AY423" s="87">
        <f t="shared" si="207"/>
        <v>0</v>
      </c>
      <c r="AZ423" s="87">
        <f t="shared" si="207"/>
        <v>0</v>
      </c>
      <c r="BA423" s="87">
        <f t="shared" si="207"/>
        <v>0</v>
      </c>
      <c r="BB423" s="87">
        <f t="shared" si="207"/>
        <v>0</v>
      </c>
      <c r="BC423" s="87">
        <f t="shared" si="207"/>
        <v>0</v>
      </c>
      <c r="BD423" s="87">
        <f t="shared" si="207"/>
        <v>0</v>
      </c>
      <c r="BE423" s="87">
        <f t="shared" si="207"/>
        <v>0</v>
      </c>
      <c r="BF423" s="87">
        <f t="shared" si="207"/>
        <v>0</v>
      </c>
      <c r="BG423" s="87">
        <f t="shared" si="207"/>
        <v>0</v>
      </c>
      <c r="BH423" s="87">
        <f t="shared" si="207"/>
        <v>0</v>
      </c>
      <c r="BI423" s="87">
        <f t="shared" si="207"/>
        <v>0</v>
      </c>
      <c r="BJ423" s="87">
        <f t="shared" si="207"/>
        <v>0</v>
      </c>
      <c r="BK423" s="87">
        <f t="shared" si="207"/>
        <v>0</v>
      </c>
      <c r="BL423" s="87">
        <f t="shared" si="207"/>
        <v>0</v>
      </c>
      <c r="BM423" s="87">
        <f t="shared" si="207"/>
        <v>0</v>
      </c>
      <c r="BN423" s="87">
        <f t="shared" si="207"/>
        <v>0</v>
      </c>
      <c r="BO423" s="87">
        <f t="shared" si="207"/>
        <v>0</v>
      </c>
    </row>
    <row r="424" spans="1:67" ht="12.75" hidden="1" customHeight="1" outlineLevel="1">
      <c r="B424" s="728">
        <v>236</v>
      </c>
      <c r="C424" s="59" t="s">
        <v>400</v>
      </c>
      <c r="D424" s="689"/>
      <c r="E424" s="670" t="s">
        <v>151</v>
      </c>
      <c r="F424" s="690"/>
      <c r="G424" s="154">
        <f t="shared" ref="G424:BO424" si="208">G425</f>
        <v>0</v>
      </c>
      <c r="H424" s="154">
        <f t="shared" si="208"/>
        <v>0</v>
      </c>
      <c r="I424" s="154">
        <f t="shared" si="208"/>
        <v>0</v>
      </c>
      <c r="J424" s="154">
        <f t="shared" si="208"/>
        <v>0</v>
      </c>
      <c r="K424" s="154">
        <f t="shared" si="208"/>
        <v>0</v>
      </c>
      <c r="L424" s="154">
        <f t="shared" si="208"/>
        <v>0</v>
      </c>
      <c r="M424" s="154">
        <f t="shared" si="208"/>
        <v>0</v>
      </c>
      <c r="N424" s="154">
        <f t="shared" si="208"/>
        <v>0</v>
      </c>
      <c r="O424" s="154">
        <f t="shared" si="208"/>
        <v>0</v>
      </c>
      <c r="P424" s="154">
        <f t="shared" si="208"/>
        <v>0</v>
      </c>
      <c r="Q424" s="154">
        <f t="shared" si="208"/>
        <v>0</v>
      </c>
      <c r="R424" s="154">
        <f t="shared" si="208"/>
        <v>0</v>
      </c>
      <c r="S424" s="154">
        <f t="shared" si="208"/>
        <v>0</v>
      </c>
      <c r="T424" s="154">
        <f t="shared" si="208"/>
        <v>0</v>
      </c>
      <c r="U424" s="154">
        <f t="shared" si="208"/>
        <v>0</v>
      </c>
      <c r="V424" s="154">
        <f t="shared" si="208"/>
        <v>0</v>
      </c>
      <c r="W424" s="154">
        <f t="shared" si="208"/>
        <v>0</v>
      </c>
      <c r="X424" s="154">
        <f t="shared" si="208"/>
        <v>0</v>
      </c>
      <c r="Y424" s="154">
        <f t="shared" si="208"/>
        <v>0</v>
      </c>
      <c r="Z424" s="154">
        <f t="shared" si="208"/>
        <v>0</v>
      </c>
      <c r="AA424" s="154">
        <f t="shared" si="208"/>
        <v>0</v>
      </c>
      <c r="AB424" s="154">
        <f t="shared" si="208"/>
        <v>0</v>
      </c>
      <c r="AC424" s="154">
        <f t="shared" si="208"/>
        <v>0</v>
      </c>
      <c r="AD424" s="154">
        <f t="shared" si="208"/>
        <v>0</v>
      </c>
      <c r="AE424" s="154">
        <f t="shared" si="208"/>
        <v>0</v>
      </c>
      <c r="AF424" s="154">
        <f t="shared" si="208"/>
        <v>0</v>
      </c>
      <c r="AG424" s="154">
        <f t="shared" si="208"/>
        <v>0</v>
      </c>
      <c r="AH424" s="154">
        <f t="shared" si="208"/>
        <v>0</v>
      </c>
      <c r="AI424" s="154">
        <f t="shared" si="208"/>
        <v>0</v>
      </c>
      <c r="AJ424" s="154">
        <f t="shared" si="208"/>
        <v>0</v>
      </c>
      <c r="AK424" s="154">
        <f t="shared" si="208"/>
        <v>0</v>
      </c>
      <c r="AL424" s="154">
        <f t="shared" si="208"/>
        <v>0</v>
      </c>
      <c r="AM424" s="154">
        <f t="shared" si="208"/>
        <v>0</v>
      </c>
      <c r="AN424" s="154">
        <f t="shared" si="208"/>
        <v>0</v>
      </c>
      <c r="AO424" s="154">
        <f t="shared" si="208"/>
        <v>0</v>
      </c>
      <c r="AP424" s="154">
        <f t="shared" si="208"/>
        <v>0</v>
      </c>
      <c r="AQ424" s="154">
        <f t="shared" si="208"/>
        <v>0</v>
      </c>
      <c r="AR424" s="154">
        <f t="shared" si="208"/>
        <v>0</v>
      </c>
      <c r="AS424" s="154">
        <f t="shared" si="208"/>
        <v>0</v>
      </c>
      <c r="AT424" s="154">
        <f t="shared" si="208"/>
        <v>0</v>
      </c>
      <c r="AU424" s="154">
        <f t="shared" si="208"/>
        <v>0</v>
      </c>
      <c r="AV424" s="154">
        <f t="shared" si="208"/>
        <v>0</v>
      </c>
      <c r="AW424" s="154">
        <f t="shared" si="208"/>
        <v>0</v>
      </c>
      <c r="AX424" s="154">
        <f t="shared" si="208"/>
        <v>0</v>
      </c>
      <c r="AY424" s="154">
        <f t="shared" si="208"/>
        <v>0</v>
      </c>
      <c r="AZ424" s="154">
        <f t="shared" si="208"/>
        <v>0</v>
      </c>
      <c r="BA424" s="154">
        <f t="shared" si="208"/>
        <v>0</v>
      </c>
      <c r="BB424" s="154">
        <f t="shared" si="208"/>
        <v>0</v>
      </c>
      <c r="BC424" s="154">
        <f t="shared" si="208"/>
        <v>0</v>
      </c>
      <c r="BD424" s="154">
        <f t="shared" si="208"/>
        <v>0</v>
      </c>
      <c r="BE424" s="154">
        <f t="shared" si="208"/>
        <v>0</v>
      </c>
      <c r="BF424" s="154">
        <f t="shared" si="208"/>
        <v>0</v>
      </c>
      <c r="BG424" s="154">
        <f t="shared" si="208"/>
        <v>0</v>
      </c>
      <c r="BH424" s="154">
        <f t="shared" si="208"/>
        <v>0</v>
      </c>
      <c r="BI424" s="154">
        <f t="shared" si="208"/>
        <v>0</v>
      </c>
      <c r="BJ424" s="154">
        <f t="shared" si="208"/>
        <v>0</v>
      </c>
      <c r="BK424" s="154">
        <f t="shared" si="208"/>
        <v>0</v>
      </c>
      <c r="BL424" s="154">
        <f t="shared" si="208"/>
        <v>0</v>
      </c>
      <c r="BM424" s="154">
        <f t="shared" si="208"/>
        <v>0</v>
      </c>
      <c r="BN424" s="154">
        <f t="shared" si="208"/>
        <v>0</v>
      </c>
      <c r="BO424" s="154">
        <f t="shared" si="208"/>
        <v>0</v>
      </c>
    </row>
    <row r="425" spans="1:67" ht="12.75" hidden="1" customHeight="1" outlineLevel="1">
      <c r="B425" s="728" t="s">
        <v>506</v>
      </c>
      <c r="C425" s="715"/>
      <c r="D425" s="640" t="s">
        <v>192</v>
      </c>
      <c r="E425" s="670" t="s">
        <v>151</v>
      </c>
      <c r="F425" s="690"/>
      <c r="G425" s="87">
        <f>IF(G345="","",(G266*G305/1000*G385)+(G264*G303/1000*G368*G376))</f>
        <v>0</v>
      </c>
      <c r="H425" s="87">
        <f t="shared" ref="H425:AK425" si="209">IF(H345="","",(H266*H305/1000*H385)+(H264*H303/1000*H368*H376))</f>
        <v>0</v>
      </c>
      <c r="I425" s="87">
        <f t="shared" si="209"/>
        <v>0</v>
      </c>
      <c r="J425" s="87">
        <f t="shared" si="209"/>
        <v>0</v>
      </c>
      <c r="K425" s="87">
        <f t="shared" si="209"/>
        <v>0</v>
      </c>
      <c r="L425" s="87">
        <f t="shared" si="209"/>
        <v>0</v>
      </c>
      <c r="M425" s="87">
        <f t="shared" si="209"/>
        <v>0</v>
      </c>
      <c r="N425" s="87">
        <f t="shared" si="209"/>
        <v>0</v>
      </c>
      <c r="O425" s="87">
        <f t="shared" si="209"/>
        <v>0</v>
      </c>
      <c r="P425" s="87">
        <f t="shared" si="209"/>
        <v>0</v>
      </c>
      <c r="Q425" s="87">
        <f t="shared" si="209"/>
        <v>0</v>
      </c>
      <c r="R425" s="87">
        <f t="shared" si="209"/>
        <v>0</v>
      </c>
      <c r="S425" s="87">
        <f t="shared" si="209"/>
        <v>0</v>
      </c>
      <c r="T425" s="87">
        <f t="shared" si="209"/>
        <v>0</v>
      </c>
      <c r="U425" s="87">
        <f t="shared" si="209"/>
        <v>0</v>
      </c>
      <c r="V425" s="87">
        <f t="shared" si="209"/>
        <v>0</v>
      </c>
      <c r="W425" s="87">
        <f t="shared" si="209"/>
        <v>0</v>
      </c>
      <c r="X425" s="87">
        <f t="shared" si="209"/>
        <v>0</v>
      </c>
      <c r="Y425" s="87">
        <f t="shared" si="209"/>
        <v>0</v>
      </c>
      <c r="Z425" s="87">
        <f t="shared" si="209"/>
        <v>0</v>
      </c>
      <c r="AA425" s="87">
        <f t="shared" si="209"/>
        <v>0</v>
      </c>
      <c r="AB425" s="87">
        <f t="shared" si="209"/>
        <v>0</v>
      </c>
      <c r="AC425" s="87">
        <f t="shared" si="209"/>
        <v>0</v>
      </c>
      <c r="AD425" s="87">
        <f t="shared" si="209"/>
        <v>0</v>
      </c>
      <c r="AE425" s="87">
        <f t="shared" si="209"/>
        <v>0</v>
      </c>
      <c r="AF425" s="87">
        <f t="shared" si="209"/>
        <v>0</v>
      </c>
      <c r="AG425" s="87">
        <f t="shared" si="209"/>
        <v>0</v>
      </c>
      <c r="AH425" s="87">
        <f t="shared" si="209"/>
        <v>0</v>
      </c>
      <c r="AI425" s="87">
        <f t="shared" si="209"/>
        <v>0</v>
      </c>
      <c r="AJ425" s="87">
        <f t="shared" si="209"/>
        <v>0</v>
      </c>
      <c r="AK425" s="87">
        <f t="shared" si="209"/>
        <v>0</v>
      </c>
      <c r="AL425" s="87">
        <f>IF(AL345="","",(AL266*AL305/1000*AL385)+(AL264*AL303/1000*AL368*AL376))</f>
        <v>0</v>
      </c>
      <c r="AM425" s="87">
        <f>IF(AM345="","",(AM266*AM305/1000*AM385)+(AM264*AM303/1000*AM368*AM376))</f>
        <v>0</v>
      </c>
      <c r="AN425" s="87">
        <f>IF(AN345="","",(AN266*AN305/1000*AN385)+(AN264*AN303/1000*AN368*AN376))</f>
        <v>0</v>
      </c>
      <c r="AO425" s="87">
        <f>IF(AO345="","",(AO266*AO305/1000*AO385)+(AO264*AO303/1000*AO368*AO376))</f>
        <v>0</v>
      </c>
      <c r="AP425" s="87">
        <f>IF(AP345="","",(AP266*AP305/1000*AP385)+(AP264*AP303/1000*AP368*AP376))</f>
        <v>0</v>
      </c>
      <c r="AQ425" s="87">
        <f t="shared" ref="AQ425:BO425" si="210">IF(AQ345="","",(AQ266*AQ305/1000*AQ385)+(AQ264*AQ303/1000*AQ368*AQ376))</f>
        <v>0</v>
      </c>
      <c r="AR425" s="87">
        <f t="shared" si="210"/>
        <v>0</v>
      </c>
      <c r="AS425" s="87">
        <f t="shared" si="210"/>
        <v>0</v>
      </c>
      <c r="AT425" s="87">
        <f t="shared" si="210"/>
        <v>0</v>
      </c>
      <c r="AU425" s="87">
        <f t="shared" si="210"/>
        <v>0</v>
      </c>
      <c r="AV425" s="87">
        <f t="shared" si="210"/>
        <v>0</v>
      </c>
      <c r="AW425" s="87">
        <f t="shared" si="210"/>
        <v>0</v>
      </c>
      <c r="AX425" s="87">
        <f t="shared" si="210"/>
        <v>0</v>
      </c>
      <c r="AY425" s="87">
        <f t="shared" si="210"/>
        <v>0</v>
      </c>
      <c r="AZ425" s="87">
        <f t="shared" si="210"/>
        <v>0</v>
      </c>
      <c r="BA425" s="87">
        <f t="shared" si="210"/>
        <v>0</v>
      </c>
      <c r="BB425" s="87">
        <f t="shared" si="210"/>
        <v>0</v>
      </c>
      <c r="BC425" s="87">
        <f t="shared" si="210"/>
        <v>0</v>
      </c>
      <c r="BD425" s="87">
        <f t="shared" si="210"/>
        <v>0</v>
      </c>
      <c r="BE425" s="87">
        <f t="shared" si="210"/>
        <v>0</v>
      </c>
      <c r="BF425" s="87">
        <f t="shared" si="210"/>
        <v>0</v>
      </c>
      <c r="BG425" s="87">
        <f t="shared" si="210"/>
        <v>0</v>
      </c>
      <c r="BH425" s="87">
        <f t="shared" si="210"/>
        <v>0</v>
      </c>
      <c r="BI425" s="87">
        <f t="shared" si="210"/>
        <v>0</v>
      </c>
      <c r="BJ425" s="87">
        <f t="shared" si="210"/>
        <v>0</v>
      </c>
      <c r="BK425" s="87">
        <f t="shared" si="210"/>
        <v>0</v>
      </c>
      <c r="BL425" s="87">
        <f t="shared" si="210"/>
        <v>0</v>
      </c>
      <c r="BM425" s="87">
        <f t="shared" si="210"/>
        <v>0</v>
      </c>
      <c r="BN425" s="87">
        <f t="shared" si="210"/>
        <v>0</v>
      </c>
      <c r="BO425" s="87">
        <f t="shared" si="210"/>
        <v>0</v>
      </c>
    </row>
    <row r="426" spans="1:67" s="784" customFormat="1" ht="13.5" collapsed="1" thickBot="1">
      <c r="B426" s="63"/>
      <c r="E426" s="785"/>
      <c r="F426" s="785"/>
      <c r="G426" s="185"/>
      <c r="H426" s="185"/>
      <c r="I426" s="185"/>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c r="AQ426" s="156"/>
      <c r="AR426" s="156"/>
      <c r="AS426" s="156"/>
      <c r="AT426" s="156"/>
      <c r="AU426" s="156"/>
      <c r="AV426" s="156"/>
      <c r="AW426" s="156"/>
      <c r="AX426" s="156"/>
      <c r="AY426" s="156"/>
      <c r="AZ426" s="156"/>
      <c r="BA426" s="156"/>
      <c r="BB426" s="156"/>
      <c r="BC426" s="156"/>
      <c r="BD426" s="156"/>
      <c r="BE426" s="156"/>
      <c r="BF426" s="156"/>
      <c r="BG426" s="156"/>
      <c r="BH426" s="156"/>
      <c r="BI426" s="156"/>
      <c r="BJ426" s="156"/>
      <c r="BK426" s="156"/>
      <c r="BL426" s="156"/>
      <c r="BM426" s="156"/>
      <c r="BN426" s="156"/>
      <c r="BO426" s="156"/>
    </row>
    <row r="427" spans="1:67" s="1203" customFormat="1" ht="13.5" thickBot="1">
      <c r="A427" s="12" t="s">
        <v>66</v>
      </c>
      <c r="B427" s="765"/>
      <c r="C427" s="765"/>
      <c r="D427" s="765"/>
      <c r="E427" s="779"/>
      <c r="F427" s="779"/>
      <c r="G427" s="997"/>
      <c r="H427" s="997"/>
      <c r="I427" s="997"/>
      <c r="J427" s="997"/>
      <c r="K427" s="997"/>
      <c r="L427" s="997"/>
      <c r="M427" s="997"/>
      <c r="N427" s="997"/>
      <c r="O427" s="997"/>
      <c r="P427" s="997"/>
      <c r="Q427" s="997"/>
      <c r="R427" s="997"/>
      <c r="S427" s="997"/>
      <c r="T427" s="997"/>
      <c r="U427" s="997"/>
      <c r="V427" s="997"/>
      <c r="W427" s="997"/>
      <c r="X427" s="997"/>
      <c r="Y427" s="997"/>
      <c r="Z427" s="997"/>
      <c r="AA427" s="997"/>
      <c r="AB427" s="997"/>
      <c r="AC427" s="997"/>
      <c r="AD427" s="997"/>
      <c r="AE427" s="997"/>
      <c r="AF427" s="997"/>
      <c r="AG427" s="997"/>
      <c r="AH427" s="997"/>
      <c r="AI427" s="997"/>
      <c r="AJ427" s="997"/>
      <c r="AK427" s="998"/>
      <c r="AL427" s="998"/>
      <c r="AM427" s="998"/>
      <c r="AN427" s="998"/>
      <c r="AO427" s="998"/>
      <c r="AP427" s="998"/>
      <c r="AQ427" s="998"/>
      <c r="AR427" s="998"/>
      <c r="AS427" s="998"/>
      <c r="AT427" s="998"/>
      <c r="AU427" s="998"/>
      <c r="AV427" s="998"/>
      <c r="AW427" s="998"/>
      <c r="AX427" s="998"/>
      <c r="AY427" s="998"/>
      <c r="AZ427" s="998"/>
      <c r="BA427" s="998"/>
      <c r="BB427" s="998"/>
      <c r="BC427" s="998"/>
      <c r="BD427" s="998"/>
      <c r="BE427" s="998"/>
      <c r="BF427" s="998"/>
      <c r="BG427" s="998"/>
      <c r="BH427" s="998"/>
      <c r="BI427" s="998"/>
      <c r="BJ427" s="998"/>
      <c r="BK427" s="998"/>
      <c r="BL427" s="998"/>
      <c r="BM427" s="998"/>
      <c r="BN427" s="998"/>
      <c r="BO427" s="998"/>
    </row>
    <row r="428" spans="1:67" ht="13.5" thickBot="1">
      <c r="G428" s="856"/>
      <c r="H428" s="856"/>
      <c r="I428" s="856"/>
      <c r="J428" s="856"/>
      <c r="K428" s="856"/>
      <c r="L428" s="856"/>
      <c r="M428" s="856"/>
      <c r="N428" s="856"/>
      <c r="O428" s="856"/>
      <c r="P428" s="856"/>
      <c r="Q428" s="856"/>
      <c r="R428" s="856"/>
      <c r="S428" s="856"/>
      <c r="T428" s="856"/>
      <c r="U428" s="856"/>
      <c r="V428" s="856"/>
      <c r="W428" s="856"/>
      <c r="X428" s="856"/>
      <c r="Y428" s="856"/>
      <c r="Z428" s="856"/>
      <c r="AA428" s="856"/>
      <c r="AB428" s="856"/>
      <c r="AC428" s="856"/>
      <c r="AD428" s="856"/>
      <c r="AE428" s="856"/>
      <c r="AF428" s="856"/>
      <c r="AG428" s="856"/>
      <c r="AH428" s="856"/>
      <c r="AI428" s="856"/>
      <c r="AJ428" s="856"/>
      <c r="AK428" s="856"/>
      <c r="AL428" s="856"/>
      <c r="AM428" s="856"/>
      <c r="AN428" s="856"/>
      <c r="AO428" s="856"/>
      <c r="AP428" s="856"/>
      <c r="AQ428" s="856"/>
      <c r="AR428" s="856"/>
      <c r="AS428" s="856"/>
      <c r="AT428" s="856"/>
      <c r="AU428" s="856"/>
      <c r="AV428" s="856"/>
      <c r="AW428" s="856"/>
      <c r="AX428" s="856"/>
      <c r="AY428" s="856"/>
      <c r="AZ428" s="856"/>
      <c r="BA428" s="856"/>
      <c r="BB428" s="856"/>
      <c r="BC428" s="856"/>
      <c r="BD428" s="856"/>
      <c r="BE428" s="856"/>
      <c r="BF428" s="856"/>
      <c r="BG428" s="856"/>
      <c r="BH428" s="856"/>
      <c r="BI428" s="856"/>
      <c r="BJ428" s="856"/>
      <c r="BK428" s="856"/>
      <c r="BL428" s="856"/>
      <c r="BM428" s="856"/>
      <c r="BN428" s="856"/>
      <c r="BO428" s="856"/>
    </row>
    <row r="429" spans="1:67" ht="13.5" thickBot="1">
      <c r="B429" s="17" t="s">
        <v>33</v>
      </c>
      <c r="C429" s="781"/>
      <c r="D429" s="781"/>
      <c r="E429" s="813"/>
      <c r="F429" s="814"/>
      <c r="G429" s="147">
        <f t="shared" ref="G429:BO429" si="211">G$7</f>
        <v>1990</v>
      </c>
      <c r="H429" s="147">
        <f t="shared" si="211"/>
        <v>1991</v>
      </c>
      <c r="I429" s="147">
        <f t="shared" si="211"/>
        <v>1992</v>
      </c>
      <c r="J429" s="147">
        <f t="shared" si="211"/>
        <v>1993</v>
      </c>
      <c r="K429" s="147">
        <f t="shared" si="211"/>
        <v>1994</v>
      </c>
      <c r="L429" s="147">
        <f t="shared" si="211"/>
        <v>1995</v>
      </c>
      <c r="M429" s="147">
        <f t="shared" si="211"/>
        <v>1996</v>
      </c>
      <c r="N429" s="147">
        <f t="shared" si="211"/>
        <v>1997</v>
      </c>
      <c r="O429" s="147">
        <f t="shared" si="211"/>
        <v>1998</v>
      </c>
      <c r="P429" s="147">
        <f t="shared" si="211"/>
        <v>1999</v>
      </c>
      <c r="Q429" s="147">
        <f t="shared" si="211"/>
        <v>2000</v>
      </c>
      <c r="R429" s="147">
        <f t="shared" si="211"/>
        <v>2001</v>
      </c>
      <c r="S429" s="147">
        <f t="shared" si="211"/>
        <v>2002</v>
      </c>
      <c r="T429" s="147">
        <f t="shared" si="211"/>
        <v>2003</v>
      </c>
      <c r="U429" s="147">
        <f t="shared" si="211"/>
        <v>2004</v>
      </c>
      <c r="V429" s="147">
        <f t="shared" si="211"/>
        <v>2005</v>
      </c>
      <c r="W429" s="147">
        <f t="shared" si="211"/>
        <v>2006</v>
      </c>
      <c r="X429" s="147">
        <f t="shared" si="211"/>
        <v>2007</v>
      </c>
      <c r="Y429" s="147">
        <f t="shared" si="211"/>
        <v>2008</v>
      </c>
      <c r="Z429" s="147">
        <f t="shared" si="211"/>
        <v>2009</v>
      </c>
      <c r="AA429" s="147">
        <f t="shared" si="211"/>
        <v>2010</v>
      </c>
      <c r="AB429" s="147">
        <f t="shared" si="211"/>
        <v>2011</v>
      </c>
      <c r="AC429" s="147">
        <f t="shared" si="211"/>
        <v>2012</v>
      </c>
      <c r="AD429" s="147">
        <f t="shared" si="211"/>
        <v>2013</v>
      </c>
      <c r="AE429" s="147">
        <f t="shared" si="211"/>
        <v>2014</v>
      </c>
      <c r="AF429" s="147">
        <f t="shared" si="211"/>
        <v>2015</v>
      </c>
      <c r="AG429" s="147">
        <f t="shared" si="211"/>
        <v>2016</v>
      </c>
      <c r="AH429" s="147">
        <f t="shared" si="211"/>
        <v>2017</v>
      </c>
      <c r="AI429" s="147">
        <f t="shared" si="211"/>
        <v>2018</v>
      </c>
      <c r="AJ429" s="147">
        <f t="shared" si="211"/>
        <v>2019</v>
      </c>
      <c r="AK429" s="147">
        <f t="shared" si="211"/>
        <v>2020</v>
      </c>
      <c r="AL429" s="147">
        <f t="shared" si="211"/>
        <v>2021</v>
      </c>
      <c r="AM429" s="147">
        <f t="shared" si="211"/>
        <v>2022</v>
      </c>
      <c r="AN429" s="147">
        <f t="shared" si="211"/>
        <v>2023</v>
      </c>
      <c r="AO429" s="147">
        <f t="shared" si="211"/>
        <v>2024</v>
      </c>
      <c r="AP429" s="147">
        <f t="shared" si="211"/>
        <v>2025</v>
      </c>
      <c r="AQ429" s="147">
        <f t="shared" si="211"/>
        <v>2026</v>
      </c>
      <c r="AR429" s="147">
        <f t="shared" si="211"/>
        <v>2027</v>
      </c>
      <c r="AS429" s="147">
        <f t="shared" si="211"/>
        <v>2028</v>
      </c>
      <c r="AT429" s="147">
        <f t="shared" si="211"/>
        <v>2029</v>
      </c>
      <c r="AU429" s="147">
        <f t="shared" si="211"/>
        <v>2030</v>
      </c>
      <c r="AV429" s="147">
        <f t="shared" si="211"/>
        <v>2031</v>
      </c>
      <c r="AW429" s="147">
        <f t="shared" si="211"/>
        <v>2032</v>
      </c>
      <c r="AX429" s="147">
        <f t="shared" si="211"/>
        <v>2033</v>
      </c>
      <c r="AY429" s="147">
        <f t="shared" si="211"/>
        <v>2034</v>
      </c>
      <c r="AZ429" s="147">
        <f t="shared" si="211"/>
        <v>2035</v>
      </c>
      <c r="BA429" s="147">
        <f t="shared" si="211"/>
        <v>2036</v>
      </c>
      <c r="BB429" s="147">
        <f t="shared" si="211"/>
        <v>2037</v>
      </c>
      <c r="BC429" s="147">
        <f t="shared" si="211"/>
        <v>2038</v>
      </c>
      <c r="BD429" s="147">
        <f t="shared" si="211"/>
        <v>2039</v>
      </c>
      <c r="BE429" s="147">
        <f t="shared" si="211"/>
        <v>2040</v>
      </c>
      <c r="BF429" s="147">
        <f t="shared" si="211"/>
        <v>2041</v>
      </c>
      <c r="BG429" s="147">
        <f t="shared" si="211"/>
        <v>2042</v>
      </c>
      <c r="BH429" s="147">
        <f t="shared" si="211"/>
        <v>2043</v>
      </c>
      <c r="BI429" s="147">
        <f t="shared" si="211"/>
        <v>2044</v>
      </c>
      <c r="BJ429" s="147">
        <f t="shared" si="211"/>
        <v>2045</v>
      </c>
      <c r="BK429" s="147">
        <f t="shared" si="211"/>
        <v>2046</v>
      </c>
      <c r="BL429" s="147">
        <f t="shared" si="211"/>
        <v>2047</v>
      </c>
      <c r="BM429" s="147">
        <f t="shared" si="211"/>
        <v>2048</v>
      </c>
      <c r="BN429" s="147">
        <f t="shared" si="211"/>
        <v>2049</v>
      </c>
      <c r="BO429" s="147">
        <f t="shared" si="211"/>
        <v>2050</v>
      </c>
    </row>
    <row r="430" spans="1:67">
      <c r="B430" s="786">
        <v>301</v>
      </c>
      <c r="C430" s="58" t="s">
        <v>396</v>
      </c>
      <c r="D430" s="689"/>
      <c r="E430" s="670"/>
      <c r="F430" s="698"/>
      <c r="G430" s="704"/>
      <c r="H430" s="705"/>
      <c r="I430" s="705"/>
      <c r="J430" s="705"/>
      <c r="K430" s="705"/>
      <c r="L430" s="705"/>
      <c r="M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6"/>
      <c r="AL430" s="706"/>
      <c r="AM430" s="706"/>
      <c r="AN430" s="706"/>
      <c r="AO430" s="706"/>
      <c r="AP430" s="706"/>
      <c r="AQ430" s="706"/>
      <c r="AR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row>
    <row r="431" spans="1:67">
      <c r="B431" s="728" t="s">
        <v>67</v>
      </c>
      <c r="C431" s="60"/>
      <c r="D431" s="686" t="s">
        <v>1120</v>
      </c>
      <c r="E431" s="667" t="s">
        <v>1315</v>
      </c>
      <c r="F431" s="1207"/>
      <c r="G431" s="973">
        <v>0</v>
      </c>
      <c r="H431" s="973">
        <v>0</v>
      </c>
      <c r="I431" s="973">
        <v>0</v>
      </c>
      <c r="J431" s="973">
        <v>0</v>
      </c>
      <c r="K431" s="973">
        <v>0</v>
      </c>
      <c r="L431" s="973">
        <v>0</v>
      </c>
      <c r="M431" s="973">
        <v>0</v>
      </c>
      <c r="N431" s="973">
        <v>0</v>
      </c>
      <c r="O431" s="973">
        <v>0</v>
      </c>
      <c r="P431" s="973">
        <v>0</v>
      </c>
      <c r="Q431" s="973">
        <v>0</v>
      </c>
      <c r="R431" s="973">
        <v>0</v>
      </c>
      <c r="S431" s="973">
        <v>0</v>
      </c>
      <c r="T431" s="973">
        <v>0</v>
      </c>
      <c r="U431" s="973">
        <v>0</v>
      </c>
      <c r="V431" s="973">
        <v>0</v>
      </c>
      <c r="W431" s="973">
        <v>0</v>
      </c>
      <c r="X431" s="973">
        <v>0</v>
      </c>
      <c r="Y431" s="973">
        <v>0</v>
      </c>
      <c r="Z431" s="973">
        <v>0</v>
      </c>
      <c r="AA431" s="973">
        <v>0</v>
      </c>
      <c r="AB431" s="973">
        <v>0</v>
      </c>
      <c r="AC431" s="973">
        <v>0</v>
      </c>
      <c r="AD431" s="973">
        <v>0</v>
      </c>
      <c r="AE431" s="973">
        <v>0</v>
      </c>
      <c r="AF431" s="973">
        <v>0</v>
      </c>
      <c r="AG431" s="973">
        <v>0</v>
      </c>
      <c r="AH431" s="973">
        <v>0</v>
      </c>
      <c r="AI431" s="973">
        <v>0</v>
      </c>
      <c r="AJ431" s="973">
        <v>0</v>
      </c>
      <c r="AK431" s="973">
        <v>0</v>
      </c>
      <c r="AL431" s="973">
        <v>0</v>
      </c>
      <c r="AM431" s="973">
        <v>0</v>
      </c>
      <c r="AN431" s="973">
        <v>0</v>
      </c>
      <c r="AO431" s="973">
        <v>0</v>
      </c>
      <c r="AP431" s="973">
        <v>0</v>
      </c>
      <c r="AQ431" s="973">
        <v>0</v>
      </c>
      <c r="AR431" s="973">
        <v>0</v>
      </c>
      <c r="AS431" s="973">
        <v>0</v>
      </c>
      <c r="AT431" s="973">
        <v>0</v>
      </c>
      <c r="AU431" s="973">
        <v>0</v>
      </c>
      <c r="AV431" s="973">
        <v>0</v>
      </c>
      <c r="AW431" s="973">
        <v>0</v>
      </c>
      <c r="AX431" s="973">
        <v>0</v>
      </c>
      <c r="AY431" s="973">
        <v>0</v>
      </c>
      <c r="AZ431" s="973">
        <v>0</v>
      </c>
      <c r="BA431" s="973">
        <v>0</v>
      </c>
      <c r="BB431" s="973">
        <v>0</v>
      </c>
      <c r="BC431" s="973">
        <v>0</v>
      </c>
      <c r="BD431" s="973">
        <v>0</v>
      </c>
      <c r="BE431" s="973">
        <v>0</v>
      </c>
      <c r="BF431" s="973">
        <v>0</v>
      </c>
      <c r="BG431" s="973">
        <v>0</v>
      </c>
      <c r="BH431" s="973">
        <v>0</v>
      </c>
      <c r="BI431" s="973">
        <v>0</v>
      </c>
      <c r="BJ431" s="973">
        <v>0</v>
      </c>
      <c r="BK431" s="973">
        <v>0</v>
      </c>
      <c r="BL431" s="973">
        <v>0</v>
      </c>
      <c r="BM431" s="973">
        <v>0</v>
      </c>
      <c r="BN431" s="973">
        <v>0</v>
      </c>
      <c r="BO431" s="973">
        <v>0</v>
      </c>
    </row>
    <row r="432" spans="1:67">
      <c r="B432" s="728" t="s">
        <v>68</v>
      </c>
      <c r="C432" s="60"/>
      <c r="D432" s="686" t="s">
        <v>32</v>
      </c>
      <c r="E432" s="667" t="s">
        <v>1315</v>
      </c>
      <c r="F432" s="1207"/>
      <c r="G432" s="973">
        <v>0</v>
      </c>
      <c r="H432" s="973">
        <v>0</v>
      </c>
      <c r="I432" s="973">
        <v>0</v>
      </c>
      <c r="J432" s="973">
        <v>0</v>
      </c>
      <c r="K432" s="973">
        <v>0</v>
      </c>
      <c r="L432" s="973">
        <v>0</v>
      </c>
      <c r="M432" s="973">
        <v>0</v>
      </c>
      <c r="N432" s="973">
        <v>0</v>
      </c>
      <c r="O432" s="973">
        <v>0</v>
      </c>
      <c r="P432" s="973">
        <v>0</v>
      </c>
      <c r="Q432" s="973">
        <v>0</v>
      </c>
      <c r="R432" s="973">
        <v>0</v>
      </c>
      <c r="S432" s="973">
        <v>0</v>
      </c>
      <c r="T432" s="973">
        <v>0</v>
      </c>
      <c r="U432" s="973">
        <v>0</v>
      </c>
      <c r="V432" s="973">
        <v>0</v>
      </c>
      <c r="W432" s="973">
        <v>0</v>
      </c>
      <c r="X432" s="973">
        <v>0</v>
      </c>
      <c r="Y432" s="973">
        <v>0</v>
      </c>
      <c r="Z432" s="973">
        <v>0</v>
      </c>
      <c r="AA432" s="973">
        <v>0</v>
      </c>
      <c r="AB432" s="973">
        <v>0</v>
      </c>
      <c r="AC432" s="973">
        <v>0</v>
      </c>
      <c r="AD432" s="973">
        <v>0</v>
      </c>
      <c r="AE432" s="973">
        <v>0</v>
      </c>
      <c r="AF432" s="973">
        <v>0</v>
      </c>
      <c r="AG432" s="973">
        <v>0</v>
      </c>
      <c r="AH432" s="973">
        <v>0</v>
      </c>
      <c r="AI432" s="973">
        <v>0</v>
      </c>
      <c r="AJ432" s="973">
        <v>0</v>
      </c>
      <c r="AK432" s="973">
        <v>0</v>
      </c>
      <c r="AL432" s="973">
        <v>0</v>
      </c>
      <c r="AM432" s="973">
        <v>0</v>
      </c>
      <c r="AN432" s="973">
        <v>0</v>
      </c>
      <c r="AO432" s="973">
        <v>0</v>
      </c>
      <c r="AP432" s="973">
        <v>0</v>
      </c>
      <c r="AQ432" s="973">
        <v>0</v>
      </c>
      <c r="AR432" s="973">
        <v>0</v>
      </c>
      <c r="AS432" s="973">
        <v>0</v>
      </c>
      <c r="AT432" s="973">
        <v>0</v>
      </c>
      <c r="AU432" s="973">
        <v>0</v>
      </c>
      <c r="AV432" s="973">
        <v>0</v>
      </c>
      <c r="AW432" s="973">
        <v>0</v>
      </c>
      <c r="AX432" s="973">
        <v>0</v>
      </c>
      <c r="AY432" s="973">
        <v>0</v>
      </c>
      <c r="AZ432" s="973">
        <v>0</v>
      </c>
      <c r="BA432" s="973">
        <v>0</v>
      </c>
      <c r="BB432" s="973">
        <v>0</v>
      </c>
      <c r="BC432" s="973">
        <v>0</v>
      </c>
      <c r="BD432" s="973">
        <v>0</v>
      </c>
      <c r="BE432" s="973">
        <v>0</v>
      </c>
      <c r="BF432" s="973">
        <v>0</v>
      </c>
      <c r="BG432" s="973">
        <v>0</v>
      </c>
      <c r="BH432" s="973">
        <v>0</v>
      </c>
      <c r="BI432" s="973">
        <v>0</v>
      </c>
      <c r="BJ432" s="973">
        <v>0</v>
      </c>
      <c r="BK432" s="973">
        <v>0</v>
      </c>
      <c r="BL432" s="973">
        <v>0</v>
      </c>
      <c r="BM432" s="973">
        <v>0</v>
      </c>
      <c r="BN432" s="973">
        <v>0</v>
      </c>
      <c r="BO432" s="973">
        <v>0</v>
      </c>
    </row>
    <row r="433" spans="2:67">
      <c r="B433" s="728" t="s">
        <v>1043</v>
      </c>
      <c r="C433" s="60"/>
      <c r="D433" s="669" t="s">
        <v>1306</v>
      </c>
      <c r="E433" s="667" t="s">
        <v>1315</v>
      </c>
      <c r="F433" s="1207"/>
      <c r="G433" s="973">
        <v>0</v>
      </c>
      <c r="H433" s="973">
        <v>0</v>
      </c>
      <c r="I433" s="973">
        <v>0</v>
      </c>
      <c r="J433" s="973">
        <v>0</v>
      </c>
      <c r="K433" s="973">
        <v>0</v>
      </c>
      <c r="L433" s="973">
        <v>0</v>
      </c>
      <c r="M433" s="973">
        <v>0</v>
      </c>
      <c r="N433" s="973">
        <v>0</v>
      </c>
      <c r="O433" s="973">
        <v>0</v>
      </c>
      <c r="P433" s="973">
        <v>0</v>
      </c>
      <c r="Q433" s="973">
        <v>0</v>
      </c>
      <c r="R433" s="973">
        <v>0</v>
      </c>
      <c r="S433" s="973">
        <v>0</v>
      </c>
      <c r="T433" s="973">
        <v>0</v>
      </c>
      <c r="U433" s="973">
        <v>0</v>
      </c>
      <c r="V433" s="973">
        <v>0</v>
      </c>
      <c r="W433" s="973">
        <v>0</v>
      </c>
      <c r="X433" s="973">
        <v>0</v>
      </c>
      <c r="Y433" s="973">
        <v>0</v>
      </c>
      <c r="Z433" s="973">
        <v>0</v>
      </c>
      <c r="AA433" s="973">
        <v>0</v>
      </c>
      <c r="AB433" s="973">
        <v>0</v>
      </c>
      <c r="AC433" s="973">
        <v>0</v>
      </c>
      <c r="AD433" s="973">
        <v>0</v>
      </c>
      <c r="AE433" s="973">
        <v>0</v>
      </c>
      <c r="AF433" s="973">
        <v>0</v>
      </c>
      <c r="AG433" s="973">
        <v>0</v>
      </c>
      <c r="AH433" s="973">
        <v>0</v>
      </c>
      <c r="AI433" s="973">
        <v>0</v>
      </c>
      <c r="AJ433" s="973">
        <v>0</v>
      </c>
      <c r="AK433" s="973">
        <v>0</v>
      </c>
      <c r="AL433" s="973">
        <v>0</v>
      </c>
      <c r="AM433" s="973">
        <v>0</v>
      </c>
      <c r="AN433" s="973">
        <v>0</v>
      </c>
      <c r="AO433" s="973">
        <v>0</v>
      </c>
      <c r="AP433" s="973">
        <v>0</v>
      </c>
      <c r="AQ433" s="973">
        <v>0</v>
      </c>
      <c r="AR433" s="973">
        <v>0</v>
      </c>
      <c r="AS433" s="973">
        <v>0</v>
      </c>
      <c r="AT433" s="973">
        <v>0</v>
      </c>
      <c r="AU433" s="973">
        <v>0</v>
      </c>
      <c r="AV433" s="973">
        <v>0</v>
      </c>
      <c r="AW433" s="973">
        <v>0</v>
      </c>
      <c r="AX433" s="973">
        <v>0</v>
      </c>
      <c r="AY433" s="973">
        <v>0</v>
      </c>
      <c r="AZ433" s="973">
        <v>0</v>
      </c>
      <c r="BA433" s="973">
        <v>0</v>
      </c>
      <c r="BB433" s="973">
        <v>0</v>
      </c>
      <c r="BC433" s="973">
        <v>0</v>
      </c>
      <c r="BD433" s="973">
        <v>0</v>
      </c>
      <c r="BE433" s="973">
        <v>0</v>
      </c>
      <c r="BF433" s="973">
        <v>0</v>
      </c>
      <c r="BG433" s="973">
        <v>0</v>
      </c>
      <c r="BH433" s="973">
        <v>0</v>
      </c>
      <c r="BI433" s="973">
        <v>0</v>
      </c>
      <c r="BJ433" s="973">
        <v>0</v>
      </c>
      <c r="BK433" s="973">
        <v>0</v>
      </c>
      <c r="BL433" s="973">
        <v>0</v>
      </c>
      <c r="BM433" s="973">
        <v>0</v>
      </c>
      <c r="BN433" s="973">
        <v>0</v>
      </c>
      <c r="BO433" s="973">
        <v>0</v>
      </c>
    </row>
    <row r="434" spans="2:67">
      <c r="B434" s="728" t="s">
        <v>700</v>
      </c>
      <c r="C434" s="58" t="s">
        <v>613</v>
      </c>
      <c r="D434" s="689"/>
      <c r="E434" s="667"/>
      <c r="F434" s="1206"/>
      <c r="G434" s="704"/>
      <c r="H434" s="705"/>
      <c r="I434" s="705"/>
      <c r="J434" s="705"/>
      <c r="K434" s="705"/>
      <c r="L434" s="705"/>
      <c r="M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6"/>
      <c r="AL434" s="706"/>
      <c r="AM434" s="706"/>
      <c r="AN434" s="706"/>
      <c r="AO434" s="706"/>
      <c r="AP434" s="706"/>
      <c r="AQ434" s="706"/>
      <c r="AR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row>
    <row r="435" spans="2:67">
      <c r="B435" s="728" t="s">
        <v>702</v>
      </c>
      <c r="C435" s="60"/>
      <c r="D435" s="686" t="s">
        <v>1323</v>
      </c>
      <c r="E435" s="667" t="s">
        <v>1315</v>
      </c>
      <c r="F435" s="1207"/>
      <c r="G435" s="170">
        <v>0</v>
      </c>
      <c r="H435" s="170">
        <v>0</v>
      </c>
      <c r="I435" s="170">
        <v>0</v>
      </c>
      <c r="J435" s="170">
        <v>0</v>
      </c>
      <c r="K435" s="170">
        <v>0</v>
      </c>
      <c r="L435" s="170">
        <v>0</v>
      </c>
      <c r="M435" s="170">
        <v>0</v>
      </c>
      <c r="N435" s="170">
        <v>0</v>
      </c>
      <c r="O435" s="170">
        <v>0</v>
      </c>
      <c r="P435" s="170">
        <v>0</v>
      </c>
      <c r="Q435" s="170">
        <v>0</v>
      </c>
      <c r="R435" s="170">
        <v>0</v>
      </c>
      <c r="S435" s="170">
        <v>0</v>
      </c>
      <c r="T435" s="170">
        <v>0</v>
      </c>
      <c r="U435" s="170">
        <v>0</v>
      </c>
      <c r="V435" s="170">
        <v>0</v>
      </c>
      <c r="W435" s="170">
        <v>0</v>
      </c>
      <c r="X435" s="170">
        <v>0</v>
      </c>
      <c r="Y435" s="170">
        <v>0</v>
      </c>
      <c r="Z435" s="170">
        <v>0</v>
      </c>
      <c r="AA435" s="170">
        <v>0</v>
      </c>
      <c r="AB435" s="170">
        <v>0</v>
      </c>
      <c r="AC435" s="170">
        <v>0</v>
      </c>
      <c r="AD435" s="170">
        <v>0</v>
      </c>
      <c r="AE435" s="170">
        <v>0</v>
      </c>
      <c r="AF435" s="170">
        <v>0</v>
      </c>
      <c r="AG435" s="170">
        <v>0</v>
      </c>
      <c r="AH435" s="170">
        <v>0</v>
      </c>
      <c r="AI435" s="170">
        <v>0</v>
      </c>
      <c r="AJ435" s="170">
        <v>0</v>
      </c>
      <c r="AK435" s="170">
        <v>0</v>
      </c>
      <c r="AL435" s="973">
        <v>0</v>
      </c>
      <c r="AM435" s="973">
        <v>0</v>
      </c>
      <c r="AN435" s="973">
        <v>0</v>
      </c>
      <c r="AO435" s="973">
        <v>0</v>
      </c>
      <c r="AP435" s="973">
        <v>0</v>
      </c>
      <c r="AQ435" s="973">
        <v>0</v>
      </c>
      <c r="AR435" s="973">
        <v>0</v>
      </c>
      <c r="AS435" s="973">
        <v>0</v>
      </c>
      <c r="AT435" s="973">
        <v>0</v>
      </c>
      <c r="AU435" s="973">
        <v>0</v>
      </c>
      <c r="AV435" s="973">
        <v>0</v>
      </c>
      <c r="AW435" s="973">
        <v>0</v>
      </c>
      <c r="AX435" s="973">
        <v>0</v>
      </c>
      <c r="AY435" s="973">
        <v>0</v>
      </c>
      <c r="AZ435" s="973">
        <v>0</v>
      </c>
      <c r="BA435" s="973">
        <v>0</v>
      </c>
      <c r="BB435" s="973">
        <v>0</v>
      </c>
      <c r="BC435" s="973">
        <v>0</v>
      </c>
      <c r="BD435" s="973">
        <v>0</v>
      </c>
      <c r="BE435" s="973">
        <v>0</v>
      </c>
      <c r="BF435" s="973">
        <v>0</v>
      </c>
      <c r="BG435" s="973">
        <v>0</v>
      </c>
      <c r="BH435" s="973">
        <v>0</v>
      </c>
      <c r="BI435" s="973">
        <v>0</v>
      </c>
      <c r="BJ435" s="973">
        <v>0</v>
      </c>
      <c r="BK435" s="973">
        <v>0</v>
      </c>
      <c r="BL435" s="973">
        <v>0</v>
      </c>
      <c r="BM435" s="973">
        <v>0</v>
      </c>
      <c r="BN435" s="973">
        <v>0</v>
      </c>
      <c r="BO435" s="973">
        <v>0</v>
      </c>
    </row>
    <row r="436" spans="2:67">
      <c r="B436" s="728">
        <v>302</v>
      </c>
      <c r="C436" s="59" t="s">
        <v>69</v>
      </c>
      <c r="D436" s="686"/>
      <c r="E436" s="667"/>
      <c r="F436" s="1206"/>
      <c r="G436" s="704"/>
      <c r="H436" s="705"/>
      <c r="I436" s="705"/>
      <c r="J436" s="705"/>
      <c r="K436" s="705"/>
      <c r="L436" s="705"/>
      <c r="M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6"/>
      <c r="AL436" s="706"/>
      <c r="AM436" s="706"/>
      <c r="AN436" s="706"/>
      <c r="AO436" s="706"/>
      <c r="AP436" s="706"/>
      <c r="AQ436" s="706"/>
      <c r="AR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row>
    <row r="437" spans="2:67">
      <c r="B437" s="728" t="s">
        <v>70</v>
      </c>
      <c r="C437" s="60"/>
      <c r="D437" s="686" t="s">
        <v>1120</v>
      </c>
      <c r="E437" s="667" t="s">
        <v>1315</v>
      </c>
      <c r="F437" s="1207"/>
      <c r="G437" s="973">
        <v>0</v>
      </c>
      <c r="H437" s="973">
        <v>0</v>
      </c>
      <c r="I437" s="973">
        <v>0</v>
      </c>
      <c r="J437" s="973">
        <v>0</v>
      </c>
      <c r="K437" s="973">
        <v>0</v>
      </c>
      <c r="L437" s="973">
        <v>0</v>
      </c>
      <c r="M437" s="973">
        <v>0</v>
      </c>
      <c r="N437" s="973">
        <v>0</v>
      </c>
      <c r="O437" s="973">
        <v>0</v>
      </c>
      <c r="P437" s="973">
        <v>0</v>
      </c>
      <c r="Q437" s="973">
        <v>0</v>
      </c>
      <c r="R437" s="973">
        <v>0</v>
      </c>
      <c r="S437" s="973">
        <v>0</v>
      </c>
      <c r="T437" s="973">
        <v>0</v>
      </c>
      <c r="U437" s="973">
        <v>0</v>
      </c>
      <c r="V437" s="973">
        <v>0</v>
      </c>
      <c r="W437" s="973">
        <v>0</v>
      </c>
      <c r="X437" s="973">
        <v>0</v>
      </c>
      <c r="Y437" s="973">
        <v>0</v>
      </c>
      <c r="Z437" s="973">
        <v>0</v>
      </c>
      <c r="AA437" s="973">
        <v>0</v>
      </c>
      <c r="AB437" s="973">
        <v>0</v>
      </c>
      <c r="AC437" s="973">
        <v>0</v>
      </c>
      <c r="AD437" s="973">
        <v>0</v>
      </c>
      <c r="AE437" s="973">
        <v>0</v>
      </c>
      <c r="AF437" s="973">
        <v>0</v>
      </c>
      <c r="AG437" s="973">
        <v>0</v>
      </c>
      <c r="AH437" s="973">
        <v>0</v>
      </c>
      <c r="AI437" s="973">
        <v>0</v>
      </c>
      <c r="AJ437" s="973">
        <v>0</v>
      </c>
      <c r="AK437" s="973">
        <v>0</v>
      </c>
      <c r="AL437" s="973">
        <v>0</v>
      </c>
      <c r="AM437" s="973">
        <v>0</v>
      </c>
      <c r="AN437" s="973">
        <v>0</v>
      </c>
      <c r="AO437" s="973">
        <v>0</v>
      </c>
      <c r="AP437" s="973">
        <v>0</v>
      </c>
      <c r="AQ437" s="973">
        <v>0</v>
      </c>
      <c r="AR437" s="973">
        <v>0</v>
      </c>
      <c r="AS437" s="973">
        <v>0</v>
      </c>
      <c r="AT437" s="973">
        <v>0</v>
      </c>
      <c r="AU437" s="973">
        <v>0</v>
      </c>
      <c r="AV437" s="973">
        <v>0</v>
      </c>
      <c r="AW437" s="973">
        <v>0</v>
      </c>
      <c r="AX437" s="973">
        <v>0</v>
      </c>
      <c r="AY437" s="973">
        <v>0</v>
      </c>
      <c r="AZ437" s="973">
        <v>0</v>
      </c>
      <c r="BA437" s="973">
        <v>0</v>
      </c>
      <c r="BB437" s="973">
        <v>0</v>
      </c>
      <c r="BC437" s="973">
        <v>0</v>
      </c>
      <c r="BD437" s="973">
        <v>0</v>
      </c>
      <c r="BE437" s="973">
        <v>0</v>
      </c>
      <c r="BF437" s="973">
        <v>0</v>
      </c>
      <c r="BG437" s="973">
        <v>0</v>
      </c>
      <c r="BH437" s="973">
        <v>0</v>
      </c>
      <c r="BI437" s="973">
        <v>0</v>
      </c>
      <c r="BJ437" s="973">
        <v>0</v>
      </c>
      <c r="BK437" s="973">
        <v>0</v>
      </c>
      <c r="BL437" s="973">
        <v>0</v>
      </c>
      <c r="BM437" s="973">
        <v>0</v>
      </c>
      <c r="BN437" s="973">
        <v>0</v>
      </c>
      <c r="BO437" s="973">
        <v>0</v>
      </c>
    </row>
    <row r="438" spans="2:67" ht="12.75" customHeight="1">
      <c r="B438" s="728" t="s">
        <v>71</v>
      </c>
      <c r="C438" s="60"/>
      <c r="D438" s="686" t="s">
        <v>73</v>
      </c>
      <c r="E438" s="667" t="s">
        <v>188</v>
      </c>
      <c r="F438" s="1207"/>
      <c r="G438" s="973">
        <v>0</v>
      </c>
      <c r="H438" s="973">
        <v>0</v>
      </c>
      <c r="I438" s="973">
        <v>0</v>
      </c>
      <c r="J438" s="973">
        <v>0</v>
      </c>
      <c r="K438" s="973">
        <v>0</v>
      </c>
      <c r="L438" s="973">
        <v>0</v>
      </c>
      <c r="M438" s="973">
        <v>0</v>
      </c>
      <c r="N438" s="973">
        <v>0</v>
      </c>
      <c r="O438" s="973">
        <v>0</v>
      </c>
      <c r="P438" s="973">
        <v>0</v>
      </c>
      <c r="Q438" s="973">
        <v>0</v>
      </c>
      <c r="R438" s="973">
        <v>0</v>
      </c>
      <c r="S438" s="973">
        <v>0</v>
      </c>
      <c r="T438" s="973">
        <v>0</v>
      </c>
      <c r="U438" s="973">
        <v>0</v>
      </c>
      <c r="V438" s="973">
        <v>0</v>
      </c>
      <c r="W438" s="973">
        <v>0</v>
      </c>
      <c r="X438" s="973">
        <v>0</v>
      </c>
      <c r="Y438" s="973">
        <v>0</v>
      </c>
      <c r="Z438" s="973">
        <v>0</v>
      </c>
      <c r="AA438" s="973">
        <v>0</v>
      </c>
      <c r="AB438" s="973">
        <v>0</v>
      </c>
      <c r="AC438" s="973">
        <v>0</v>
      </c>
      <c r="AD438" s="973">
        <v>0</v>
      </c>
      <c r="AE438" s="973">
        <v>0</v>
      </c>
      <c r="AF438" s="973">
        <v>0</v>
      </c>
      <c r="AG438" s="973">
        <v>0</v>
      </c>
      <c r="AH438" s="973">
        <v>0</v>
      </c>
      <c r="AI438" s="973">
        <v>0</v>
      </c>
      <c r="AJ438" s="973">
        <v>0</v>
      </c>
      <c r="AK438" s="973">
        <v>0</v>
      </c>
      <c r="AL438" s="973">
        <v>0</v>
      </c>
      <c r="AM438" s="973">
        <v>0</v>
      </c>
      <c r="AN438" s="973">
        <v>0</v>
      </c>
      <c r="AO438" s="973">
        <v>0</v>
      </c>
      <c r="AP438" s="973">
        <v>0</v>
      </c>
      <c r="AQ438" s="973">
        <v>0</v>
      </c>
      <c r="AR438" s="973">
        <v>0</v>
      </c>
      <c r="AS438" s="973">
        <v>0</v>
      </c>
      <c r="AT438" s="973">
        <v>0</v>
      </c>
      <c r="AU438" s="973">
        <v>0</v>
      </c>
      <c r="AV438" s="973">
        <v>0</v>
      </c>
      <c r="AW438" s="973">
        <v>0</v>
      </c>
      <c r="AX438" s="973">
        <v>0</v>
      </c>
      <c r="AY438" s="973">
        <v>0</v>
      </c>
      <c r="AZ438" s="973">
        <v>0</v>
      </c>
      <c r="BA438" s="973">
        <v>0</v>
      </c>
      <c r="BB438" s="973">
        <v>0</v>
      </c>
      <c r="BC438" s="973">
        <v>0</v>
      </c>
      <c r="BD438" s="973">
        <v>0</v>
      </c>
      <c r="BE438" s="973">
        <v>0</v>
      </c>
      <c r="BF438" s="973">
        <v>0</v>
      </c>
      <c r="BG438" s="973">
        <v>0</v>
      </c>
      <c r="BH438" s="973">
        <v>0</v>
      </c>
      <c r="BI438" s="973">
        <v>0</v>
      </c>
      <c r="BJ438" s="973">
        <v>0</v>
      </c>
      <c r="BK438" s="973">
        <v>0</v>
      </c>
      <c r="BL438" s="973">
        <v>0</v>
      </c>
      <c r="BM438" s="973">
        <v>0</v>
      </c>
      <c r="BN438" s="973">
        <v>0</v>
      </c>
      <c r="BO438" s="973">
        <v>0</v>
      </c>
    </row>
    <row r="439" spans="2:67">
      <c r="B439" s="728" t="s">
        <v>1307</v>
      </c>
      <c r="C439" s="60"/>
      <c r="D439" s="686" t="s">
        <v>1306</v>
      </c>
      <c r="E439" s="667" t="s">
        <v>1315</v>
      </c>
      <c r="F439" s="1206"/>
      <c r="G439" s="973">
        <v>0</v>
      </c>
      <c r="H439" s="973">
        <v>0</v>
      </c>
      <c r="I439" s="973">
        <v>0</v>
      </c>
      <c r="J439" s="973">
        <v>0</v>
      </c>
      <c r="K439" s="973">
        <v>0</v>
      </c>
      <c r="L439" s="973">
        <v>0</v>
      </c>
      <c r="M439" s="973">
        <v>0</v>
      </c>
      <c r="N439" s="973">
        <v>0</v>
      </c>
      <c r="O439" s="973">
        <v>0</v>
      </c>
      <c r="P439" s="973">
        <v>0</v>
      </c>
      <c r="Q439" s="973">
        <v>0</v>
      </c>
      <c r="R439" s="973">
        <v>0</v>
      </c>
      <c r="S439" s="973">
        <v>0</v>
      </c>
      <c r="T439" s="973">
        <v>0</v>
      </c>
      <c r="U439" s="973">
        <v>0</v>
      </c>
      <c r="V439" s="973">
        <v>0</v>
      </c>
      <c r="W439" s="973">
        <v>0</v>
      </c>
      <c r="X439" s="973">
        <v>0</v>
      </c>
      <c r="Y439" s="973">
        <v>0</v>
      </c>
      <c r="Z439" s="973">
        <v>0</v>
      </c>
      <c r="AA439" s="973">
        <v>0</v>
      </c>
      <c r="AB439" s="973">
        <v>0</v>
      </c>
      <c r="AC439" s="973">
        <v>0</v>
      </c>
      <c r="AD439" s="973">
        <v>0</v>
      </c>
      <c r="AE439" s="973">
        <v>0</v>
      </c>
      <c r="AF439" s="973">
        <v>0</v>
      </c>
      <c r="AG439" s="973">
        <v>0</v>
      </c>
      <c r="AH439" s="973">
        <v>0</v>
      </c>
      <c r="AI439" s="973">
        <v>0</v>
      </c>
      <c r="AJ439" s="973">
        <v>0</v>
      </c>
      <c r="AK439" s="973">
        <v>0</v>
      </c>
      <c r="AL439" s="973">
        <v>0</v>
      </c>
      <c r="AM439" s="973">
        <v>0</v>
      </c>
      <c r="AN439" s="973">
        <v>0</v>
      </c>
      <c r="AO439" s="973">
        <v>0</v>
      </c>
      <c r="AP439" s="973">
        <v>0</v>
      </c>
      <c r="AQ439" s="973">
        <v>0</v>
      </c>
      <c r="AR439" s="973">
        <v>0</v>
      </c>
      <c r="AS439" s="973">
        <v>0</v>
      </c>
      <c r="AT439" s="973">
        <v>0</v>
      </c>
      <c r="AU439" s="973">
        <v>0</v>
      </c>
      <c r="AV439" s="973">
        <v>0</v>
      </c>
      <c r="AW439" s="973">
        <v>0</v>
      </c>
      <c r="AX439" s="973">
        <v>0</v>
      </c>
      <c r="AY439" s="973">
        <v>0</v>
      </c>
      <c r="AZ439" s="973">
        <v>0</v>
      </c>
      <c r="BA439" s="973">
        <v>0</v>
      </c>
      <c r="BB439" s="973">
        <v>0</v>
      </c>
      <c r="BC439" s="973">
        <v>0</v>
      </c>
      <c r="BD439" s="973">
        <v>0</v>
      </c>
      <c r="BE439" s="973">
        <v>0</v>
      </c>
      <c r="BF439" s="973">
        <v>0</v>
      </c>
      <c r="BG439" s="973">
        <v>0</v>
      </c>
      <c r="BH439" s="973">
        <v>0</v>
      </c>
      <c r="BI439" s="973">
        <v>0</v>
      </c>
      <c r="BJ439" s="973">
        <v>0</v>
      </c>
      <c r="BK439" s="973">
        <v>0</v>
      </c>
      <c r="BL439" s="973">
        <v>0</v>
      </c>
      <c r="BM439" s="973">
        <v>0</v>
      </c>
      <c r="BN439" s="973">
        <v>0</v>
      </c>
      <c r="BO439" s="973">
        <v>0</v>
      </c>
    </row>
    <row r="440" spans="2:67" hidden="1" outlineLevel="1">
      <c r="B440" s="728">
        <v>303</v>
      </c>
      <c r="C440" s="59" t="s">
        <v>842</v>
      </c>
      <c r="D440" s="686"/>
      <c r="E440" s="667"/>
      <c r="F440" s="1206"/>
      <c r="G440" s="704"/>
      <c r="H440" s="705"/>
      <c r="I440" s="705"/>
      <c r="J440" s="705"/>
      <c r="K440" s="705"/>
      <c r="L440" s="705"/>
      <c r="M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6"/>
      <c r="AL440" s="706"/>
      <c r="AM440" s="706"/>
      <c r="AN440" s="706"/>
      <c r="AO440" s="706"/>
      <c r="AP440" s="706"/>
      <c r="AQ440" s="706"/>
      <c r="AR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row>
    <row r="441" spans="2:67" hidden="1" outlineLevel="1">
      <c r="B441" s="728" t="s">
        <v>510</v>
      </c>
      <c r="C441" s="58" t="s">
        <v>1337</v>
      </c>
      <c r="D441" s="686"/>
      <c r="E441" s="667"/>
      <c r="F441" s="1206"/>
      <c r="G441" s="704"/>
      <c r="H441" s="705"/>
      <c r="I441" s="705"/>
      <c r="J441" s="705"/>
      <c r="K441" s="705"/>
      <c r="L441" s="705"/>
      <c r="M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6"/>
      <c r="AL441" s="706"/>
      <c r="AM441" s="706"/>
      <c r="AN441" s="706"/>
      <c r="AO441" s="706"/>
      <c r="AP441" s="706"/>
      <c r="AQ441" s="706"/>
      <c r="AR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row>
    <row r="442" spans="2:67" hidden="1" outlineLevel="1">
      <c r="B442" s="728" t="s">
        <v>74</v>
      </c>
      <c r="C442" s="60"/>
      <c r="D442" s="686" t="s">
        <v>1257</v>
      </c>
      <c r="E442" s="667" t="s">
        <v>1315</v>
      </c>
      <c r="F442" s="1206"/>
      <c r="G442" s="973">
        <v>0</v>
      </c>
      <c r="H442" s="973">
        <v>0</v>
      </c>
      <c r="I442" s="973">
        <v>0</v>
      </c>
      <c r="J442" s="973">
        <v>0</v>
      </c>
      <c r="K442" s="973">
        <v>0</v>
      </c>
      <c r="L442" s="973">
        <v>0</v>
      </c>
      <c r="M442" s="973">
        <v>0</v>
      </c>
      <c r="N442" s="973">
        <v>0</v>
      </c>
      <c r="O442" s="973">
        <v>0</v>
      </c>
      <c r="P442" s="973">
        <v>0</v>
      </c>
      <c r="Q442" s="973">
        <v>0</v>
      </c>
      <c r="R442" s="973">
        <v>0</v>
      </c>
      <c r="S442" s="973">
        <v>0</v>
      </c>
      <c r="T442" s="973">
        <v>0</v>
      </c>
      <c r="U442" s="973">
        <v>0</v>
      </c>
      <c r="V442" s="973">
        <v>0</v>
      </c>
      <c r="W442" s="973">
        <v>0</v>
      </c>
      <c r="X442" s="973">
        <v>0</v>
      </c>
      <c r="Y442" s="973">
        <v>0</v>
      </c>
      <c r="Z442" s="973">
        <v>0</v>
      </c>
      <c r="AA442" s="973">
        <v>0</v>
      </c>
      <c r="AB442" s="973">
        <v>0</v>
      </c>
      <c r="AC442" s="973">
        <v>0</v>
      </c>
      <c r="AD442" s="973">
        <v>0</v>
      </c>
      <c r="AE442" s="973">
        <v>0</v>
      </c>
      <c r="AF442" s="973">
        <v>0</v>
      </c>
      <c r="AG442" s="973">
        <v>0</v>
      </c>
      <c r="AH442" s="973">
        <v>0</v>
      </c>
      <c r="AI442" s="973">
        <v>0</v>
      </c>
      <c r="AJ442" s="973">
        <v>0</v>
      </c>
      <c r="AK442" s="973">
        <v>0</v>
      </c>
      <c r="AL442" s="973">
        <v>0</v>
      </c>
      <c r="AM442" s="973">
        <v>0</v>
      </c>
      <c r="AN442" s="973">
        <v>0</v>
      </c>
      <c r="AO442" s="973">
        <v>0</v>
      </c>
      <c r="AP442" s="973">
        <v>0</v>
      </c>
      <c r="AQ442" s="973">
        <v>0</v>
      </c>
      <c r="AR442" s="973">
        <v>0</v>
      </c>
      <c r="AS442" s="973">
        <v>0</v>
      </c>
      <c r="AT442" s="973">
        <v>0</v>
      </c>
      <c r="AU442" s="973">
        <v>0</v>
      </c>
      <c r="AV442" s="973">
        <v>0</v>
      </c>
      <c r="AW442" s="973">
        <v>0</v>
      </c>
      <c r="AX442" s="973">
        <v>0</v>
      </c>
      <c r="AY442" s="973">
        <v>0</v>
      </c>
      <c r="AZ442" s="973">
        <v>0</v>
      </c>
      <c r="BA442" s="973">
        <v>0</v>
      </c>
      <c r="BB442" s="973">
        <v>0</v>
      </c>
      <c r="BC442" s="973">
        <v>0</v>
      </c>
      <c r="BD442" s="973">
        <v>0</v>
      </c>
      <c r="BE442" s="973">
        <v>0</v>
      </c>
      <c r="BF442" s="973">
        <v>0</v>
      </c>
      <c r="BG442" s="973">
        <v>0</v>
      </c>
      <c r="BH442" s="973">
        <v>0</v>
      </c>
      <c r="BI442" s="973">
        <v>0</v>
      </c>
      <c r="BJ442" s="973">
        <v>0</v>
      </c>
      <c r="BK442" s="973">
        <v>0</v>
      </c>
      <c r="BL442" s="973">
        <v>0</v>
      </c>
      <c r="BM442" s="973">
        <v>0</v>
      </c>
      <c r="BN442" s="973">
        <v>0</v>
      </c>
      <c r="BO442" s="973">
        <v>0</v>
      </c>
    </row>
    <row r="443" spans="2:67" hidden="1" outlineLevel="1">
      <c r="B443" s="728" t="s">
        <v>75</v>
      </c>
      <c r="C443" s="60"/>
      <c r="D443" s="686" t="s">
        <v>1119</v>
      </c>
      <c r="E443" s="667" t="s">
        <v>1315</v>
      </c>
      <c r="F443" s="1206"/>
      <c r="G443" s="973">
        <v>0</v>
      </c>
      <c r="H443" s="973">
        <v>0</v>
      </c>
      <c r="I443" s="973">
        <v>0</v>
      </c>
      <c r="J443" s="973">
        <v>0</v>
      </c>
      <c r="K443" s="973">
        <v>0</v>
      </c>
      <c r="L443" s="973">
        <v>0</v>
      </c>
      <c r="M443" s="973">
        <v>0</v>
      </c>
      <c r="N443" s="973">
        <v>0</v>
      </c>
      <c r="O443" s="973">
        <v>0</v>
      </c>
      <c r="P443" s="973">
        <v>0</v>
      </c>
      <c r="Q443" s="973">
        <v>0</v>
      </c>
      <c r="R443" s="973">
        <v>0</v>
      </c>
      <c r="S443" s="973">
        <v>0</v>
      </c>
      <c r="T443" s="973">
        <v>0</v>
      </c>
      <c r="U443" s="973">
        <v>0</v>
      </c>
      <c r="V443" s="973">
        <v>0</v>
      </c>
      <c r="W443" s="973">
        <v>0</v>
      </c>
      <c r="X443" s="973">
        <v>0</v>
      </c>
      <c r="Y443" s="973">
        <v>0</v>
      </c>
      <c r="Z443" s="973">
        <v>0</v>
      </c>
      <c r="AA443" s="973">
        <v>0</v>
      </c>
      <c r="AB443" s="973">
        <v>0</v>
      </c>
      <c r="AC443" s="973">
        <v>0</v>
      </c>
      <c r="AD443" s="973">
        <v>0</v>
      </c>
      <c r="AE443" s="973">
        <v>0</v>
      </c>
      <c r="AF443" s="973">
        <v>0</v>
      </c>
      <c r="AG443" s="973">
        <v>0</v>
      </c>
      <c r="AH443" s="973">
        <v>0</v>
      </c>
      <c r="AI443" s="973">
        <v>0</v>
      </c>
      <c r="AJ443" s="973">
        <v>0</v>
      </c>
      <c r="AK443" s="973">
        <v>0</v>
      </c>
      <c r="AL443" s="973">
        <v>0</v>
      </c>
      <c r="AM443" s="973">
        <v>0</v>
      </c>
      <c r="AN443" s="973">
        <v>0</v>
      </c>
      <c r="AO443" s="973">
        <v>0</v>
      </c>
      <c r="AP443" s="973">
        <v>0</v>
      </c>
      <c r="AQ443" s="973">
        <v>0</v>
      </c>
      <c r="AR443" s="973">
        <v>0</v>
      </c>
      <c r="AS443" s="973">
        <v>0</v>
      </c>
      <c r="AT443" s="973">
        <v>0</v>
      </c>
      <c r="AU443" s="973">
        <v>0</v>
      </c>
      <c r="AV443" s="973">
        <v>0</v>
      </c>
      <c r="AW443" s="973">
        <v>0</v>
      </c>
      <c r="AX443" s="973">
        <v>0</v>
      </c>
      <c r="AY443" s="973">
        <v>0</v>
      </c>
      <c r="AZ443" s="973">
        <v>0</v>
      </c>
      <c r="BA443" s="973">
        <v>0</v>
      </c>
      <c r="BB443" s="973">
        <v>0</v>
      </c>
      <c r="BC443" s="973">
        <v>0</v>
      </c>
      <c r="BD443" s="973">
        <v>0</v>
      </c>
      <c r="BE443" s="973">
        <v>0</v>
      </c>
      <c r="BF443" s="973">
        <v>0</v>
      </c>
      <c r="BG443" s="973">
        <v>0</v>
      </c>
      <c r="BH443" s="973">
        <v>0</v>
      </c>
      <c r="BI443" s="973">
        <v>0</v>
      </c>
      <c r="BJ443" s="973">
        <v>0</v>
      </c>
      <c r="BK443" s="973">
        <v>0</v>
      </c>
      <c r="BL443" s="973">
        <v>0</v>
      </c>
      <c r="BM443" s="973">
        <v>0</v>
      </c>
      <c r="BN443" s="973">
        <v>0</v>
      </c>
      <c r="BO443" s="973">
        <v>0</v>
      </c>
    </row>
    <row r="444" spans="2:67" hidden="1" outlineLevel="1">
      <c r="B444" s="728" t="s">
        <v>76</v>
      </c>
      <c r="C444" s="60"/>
      <c r="D444" s="686" t="s">
        <v>776</v>
      </c>
      <c r="E444" s="667" t="s">
        <v>1315</v>
      </c>
      <c r="F444" s="1206"/>
      <c r="G444" s="973">
        <v>0</v>
      </c>
      <c r="H444" s="973">
        <v>0</v>
      </c>
      <c r="I444" s="973">
        <v>0</v>
      </c>
      <c r="J444" s="973">
        <v>0</v>
      </c>
      <c r="K444" s="973">
        <v>0</v>
      </c>
      <c r="L444" s="973">
        <v>0</v>
      </c>
      <c r="M444" s="973">
        <v>0</v>
      </c>
      <c r="N444" s="973">
        <v>0</v>
      </c>
      <c r="O444" s="973">
        <v>0</v>
      </c>
      <c r="P444" s="973">
        <v>0</v>
      </c>
      <c r="Q444" s="973">
        <v>0</v>
      </c>
      <c r="R444" s="973">
        <v>0</v>
      </c>
      <c r="S444" s="973">
        <v>0</v>
      </c>
      <c r="T444" s="973">
        <v>0</v>
      </c>
      <c r="U444" s="973">
        <v>0</v>
      </c>
      <c r="V444" s="973">
        <v>0</v>
      </c>
      <c r="W444" s="973">
        <v>0</v>
      </c>
      <c r="X444" s="973">
        <v>0</v>
      </c>
      <c r="Y444" s="973">
        <v>0</v>
      </c>
      <c r="Z444" s="973">
        <v>0</v>
      </c>
      <c r="AA444" s="973">
        <v>0</v>
      </c>
      <c r="AB444" s="973">
        <v>0</v>
      </c>
      <c r="AC444" s="973">
        <v>0</v>
      </c>
      <c r="AD444" s="973">
        <v>0</v>
      </c>
      <c r="AE444" s="973">
        <v>0</v>
      </c>
      <c r="AF444" s="973">
        <v>0</v>
      </c>
      <c r="AG444" s="973">
        <v>0</v>
      </c>
      <c r="AH444" s="973">
        <v>0</v>
      </c>
      <c r="AI444" s="973">
        <v>0</v>
      </c>
      <c r="AJ444" s="973">
        <v>0</v>
      </c>
      <c r="AK444" s="973">
        <v>0</v>
      </c>
      <c r="AL444" s="973">
        <v>0</v>
      </c>
      <c r="AM444" s="973">
        <v>0</v>
      </c>
      <c r="AN444" s="973">
        <v>0</v>
      </c>
      <c r="AO444" s="973">
        <v>0</v>
      </c>
      <c r="AP444" s="973">
        <v>0</v>
      </c>
      <c r="AQ444" s="973">
        <v>0</v>
      </c>
      <c r="AR444" s="973">
        <v>0</v>
      </c>
      <c r="AS444" s="973">
        <v>0</v>
      </c>
      <c r="AT444" s="973">
        <v>0</v>
      </c>
      <c r="AU444" s="973">
        <v>0</v>
      </c>
      <c r="AV444" s="973">
        <v>0</v>
      </c>
      <c r="AW444" s="973">
        <v>0</v>
      </c>
      <c r="AX444" s="973">
        <v>0</v>
      </c>
      <c r="AY444" s="973">
        <v>0</v>
      </c>
      <c r="AZ444" s="973">
        <v>0</v>
      </c>
      <c r="BA444" s="973">
        <v>0</v>
      </c>
      <c r="BB444" s="973">
        <v>0</v>
      </c>
      <c r="BC444" s="973">
        <v>0</v>
      </c>
      <c r="BD444" s="973">
        <v>0</v>
      </c>
      <c r="BE444" s="973">
        <v>0</v>
      </c>
      <c r="BF444" s="973">
        <v>0</v>
      </c>
      <c r="BG444" s="973">
        <v>0</v>
      </c>
      <c r="BH444" s="973">
        <v>0</v>
      </c>
      <c r="BI444" s="973">
        <v>0</v>
      </c>
      <c r="BJ444" s="973">
        <v>0</v>
      </c>
      <c r="BK444" s="973">
        <v>0</v>
      </c>
      <c r="BL444" s="973">
        <v>0</v>
      </c>
      <c r="BM444" s="973">
        <v>0</v>
      </c>
      <c r="BN444" s="973">
        <v>0</v>
      </c>
      <c r="BO444" s="973">
        <v>0</v>
      </c>
    </row>
    <row r="445" spans="2:67" hidden="1" outlineLevel="1">
      <c r="B445" s="728" t="s">
        <v>77</v>
      </c>
      <c r="C445" s="60"/>
      <c r="D445" s="686" t="s">
        <v>1120</v>
      </c>
      <c r="E445" s="667" t="s">
        <v>1315</v>
      </c>
      <c r="F445" s="1206"/>
      <c r="G445" s="973">
        <v>0</v>
      </c>
      <c r="H445" s="973">
        <v>0</v>
      </c>
      <c r="I445" s="973">
        <v>0</v>
      </c>
      <c r="J445" s="973">
        <v>0</v>
      </c>
      <c r="K445" s="973">
        <v>0</v>
      </c>
      <c r="L445" s="973">
        <v>0</v>
      </c>
      <c r="M445" s="973">
        <v>0</v>
      </c>
      <c r="N445" s="973">
        <v>0</v>
      </c>
      <c r="O445" s="973">
        <v>0</v>
      </c>
      <c r="P445" s="973">
        <v>0</v>
      </c>
      <c r="Q445" s="973">
        <v>0</v>
      </c>
      <c r="R445" s="973">
        <v>0</v>
      </c>
      <c r="S445" s="973">
        <v>0</v>
      </c>
      <c r="T445" s="973">
        <v>0</v>
      </c>
      <c r="U445" s="973">
        <v>0</v>
      </c>
      <c r="V445" s="973">
        <v>0</v>
      </c>
      <c r="W445" s="973">
        <v>0</v>
      </c>
      <c r="X445" s="973">
        <v>0</v>
      </c>
      <c r="Y445" s="973">
        <v>0</v>
      </c>
      <c r="Z445" s="973">
        <v>0</v>
      </c>
      <c r="AA445" s="973">
        <v>0</v>
      </c>
      <c r="AB445" s="973">
        <v>0</v>
      </c>
      <c r="AC445" s="973">
        <v>0</v>
      </c>
      <c r="AD445" s="973">
        <v>0</v>
      </c>
      <c r="AE445" s="973">
        <v>0</v>
      </c>
      <c r="AF445" s="973">
        <v>0</v>
      </c>
      <c r="AG445" s="973">
        <v>0</v>
      </c>
      <c r="AH445" s="973">
        <v>0</v>
      </c>
      <c r="AI445" s="973">
        <v>0</v>
      </c>
      <c r="AJ445" s="973">
        <v>0</v>
      </c>
      <c r="AK445" s="973">
        <v>0</v>
      </c>
      <c r="AL445" s="973">
        <v>0</v>
      </c>
      <c r="AM445" s="973">
        <v>0</v>
      </c>
      <c r="AN445" s="973">
        <v>0</v>
      </c>
      <c r="AO445" s="973">
        <v>0</v>
      </c>
      <c r="AP445" s="973">
        <v>0</v>
      </c>
      <c r="AQ445" s="973">
        <v>0</v>
      </c>
      <c r="AR445" s="973">
        <v>0</v>
      </c>
      <c r="AS445" s="973">
        <v>0</v>
      </c>
      <c r="AT445" s="973">
        <v>0</v>
      </c>
      <c r="AU445" s="973">
        <v>0</v>
      </c>
      <c r="AV445" s="973">
        <v>0</v>
      </c>
      <c r="AW445" s="973">
        <v>0</v>
      </c>
      <c r="AX445" s="973">
        <v>0</v>
      </c>
      <c r="AY445" s="973">
        <v>0</v>
      </c>
      <c r="AZ445" s="973">
        <v>0</v>
      </c>
      <c r="BA445" s="973">
        <v>0</v>
      </c>
      <c r="BB445" s="973">
        <v>0</v>
      </c>
      <c r="BC445" s="973">
        <v>0</v>
      </c>
      <c r="BD445" s="973">
        <v>0</v>
      </c>
      <c r="BE445" s="973">
        <v>0</v>
      </c>
      <c r="BF445" s="973">
        <v>0</v>
      </c>
      <c r="BG445" s="973">
        <v>0</v>
      </c>
      <c r="BH445" s="973">
        <v>0</v>
      </c>
      <c r="BI445" s="973">
        <v>0</v>
      </c>
      <c r="BJ445" s="973">
        <v>0</v>
      </c>
      <c r="BK445" s="973">
        <v>0</v>
      </c>
      <c r="BL445" s="973">
        <v>0</v>
      </c>
      <c r="BM445" s="973">
        <v>0</v>
      </c>
      <c r="BN445" s="973">
        <v>0</v>
      </c>
      <c r="BO445" s="973">
        <v>0</v>
      </c>
    </row>
    <row r="446" spans="2:67" ht="12.75" hidden="1" customHeight="1" outlineLevel="1">
      <c r="B446" s="728" t="s">
        <v>78</v>
      </c>
      <c r="C446" s="60"/>
      <c r="D446" s="686" t="s">
        <v>1121</v>
      </c>
      <c r="E446" s="667" t="s">
        <v>188</v>
      </c>
      <c r="F446" s="1207"/>
      <c r="G446" s="973">
        <v>0</v>
      </c>
      <c r="H446" s="973">
        <v>0</v>
      </c>
      <c r="I446" s="973">
        <v>0</v>
      </c>
      <c r="J446" s="973">
        <v>0</v>
      </c>
      <c r="K446" s="973">
        <v>0</v>
      </c>
      <c r="L446" s="973">
        <v>0</v>
      </c>
      <c r="M446" s="973">
        <v>0</v>
      </c>
      <c r="N446" s="973">
        <v>0</v>
      </c>
      <c r="O446" s="973">
        <v>0</v>
      </c>
      <c r="P446" s="973">
        <v>0</v>
      </c>
      <c r="Q446" s="973">
        <v>0</v>
      </c>
      <c r="R446" s="973">
        <v>0</v>
      </c>
      <c r="S446" s="973">
        <v>0</v>
      </c>
      <c r="T446" s="973">
        <v>0</v>
      </c>
      <c r="U446" s="973">
        <v>0</v>
      </c>
      <c r="V446" s="973">
        <v>0</v>
      </c>
      <c r="W446" s="973">
        <v>0</v>
      </c>
      <c r="X446" s="973">
        <v>0</v>
      </c>
      <c r="Y446" s="973">
        <v>0</v>
      </c>
      <c r="Z446" s="973">
        <v>0</v>
      </c>
      <c r="AA446" s="973">
        <v>0</v>
      </c>
      <c r="AB446" s="973">
        <v>0</v>
      </c>
      <c r="AC446" s="973">
        <v>0</v>
      </c>
      <c r="AD446" s="973">
        <v>0</v>
      </c>
      <c r="AE446" s="973">
        <v>0</v>
      </c>
      <c r="AF446" s="973">
        <v>0</v>
      </c>
      <c r="AG446" s="973">
        <v>0</v>
      </c>
      <c r="AH446" s="973">
        <v>0</v>
      </c>
      <c r="AI446" s="973">
        <v>0</v>
      </c>
      <c r="AJ446" s="973">
        <v>0</v>
      </c>
      <c r="AK446" s="973">
        <v>0</v>
      </c>
      <c r="AL446" s="973">
        <v>0</v>
      </c>
      <c r="AM446" s="973">
        <v>0</v>
      </c>
      <c r="AN446" s="973">
        <v>0</v>
      </c>
      <c r="AO446" s="973">
        <v>0</v>
      </c>
      <c r="AP446" s="973">
        <v>0</v>
      </c>
      <c r="AQ446" s="973">
        <v>0</v>
      </c>
      <c r="AR446" s="973">
        <v>0</v>
      </c>
      <c r="AS446" s="973">
        <v>0</v>
      </c>
      <c r="AT446" s="973">
        <v>0</v>
      </c>
      <c r="AU446" s="973">
        <v>0</v>
      </c>
      <c r="AV446" s="973">
        <v>0</v>
      </c>
      <c r="AW446" s="973">
        <v>0</v>
      </c>
      <c r="AX446" s="973">
        <v>0</v>
      </c>
      <c r="AY446" s="973">
        <v>0</v>
      </c>
      <c r="AZ446" s="973">
        <v>0</v>
      </c>
      <c r="BA446" s="973">
        <v>0</v>
      </c>
      <c r="BB446" s="973">
        <v>0</v>
      </c>
      <c r="BC446" s="973">
        <v>0</v>
      </c>
      <c r="BD446" s="973">
        <v>0</v>
      </c>
      <c r="BE446" s="973">
        <v>0</v>
      </c>
      <c r="BF446" s="973">
        <v>0</v>
      </c>
      <c r="BG446" s="973">
        <v>0</v>
      </c>
      <c r="BH446" s="973">
        <v>0</v>
      </c>
      <c r="BI446" s="973">
        <v>0</v>
      </c>
      <c r="BJ446" s="973">
        <v>0</v>
      </c>
      <c r="BK446" s="973">
        <v>0</v>
      </c>
      <c r="BL446" s="973">
        <v>0</v>
      </c>
      <c r="BM446" s="973">
        <v>0</v>
      </c>
      <c r="BN446" s="973">
        <v>0</v>
      </c>
      <c r="BO446" s="973">
        <v>0</v>
      </c>
    </row>
    <row r="447" spans="2:67" hidden="1" outlineLevel="1">
      <c r="B447" s="728" t="s">
        <v>79</v>
      </c>
      <c r="C447" s="60"/>
      <c r="D447" s="686" t="s">
        <v>1122</v>
      </c>
      <c r="E447" s="667" t="s">
        <v>1315</v>
      </c>
      <c r="F447" s="1206"/>
      <c r="G447" s="973">
        <v>0</v>
      </c>
      <c r="H447" s="973">
        <v>0</v>
      </c>
      <c r="I447" s="973">
        <v>0</v>
      </c>
      <c r="J447" s="973">
        <v>0</v>
      </c>
      <c r="K447" s="973">
        <v>0</v>
      </c>
      <c r="L447" s="973">
        <v>0</v>
      </c>
      <c r="M447" s="973">
        <v>0</v>
      </c>
      <c r="N447" s="973">
        <v>0</v>
      </c>
      <c r="O447" s="973">
        <v>0</v>
      </c>
      <c r="P447" s="973">
        <v>0</v>
      </c>
      <c r="Q447" s="973">
        <v>0</v>
      </c>
      <c r="R447" s="973">
        <v>0</v>
      </c>
      <c r="S447" s="973">
        <v>0</v>
      </c>
      <c r="T447" s="973">
        <v>0</v>
      </c>
      <c r="U447" s="973">
        <v>0</v>
      </c>
      <c r="V447" s="973">
        <v>0</v>
      </c>
      <c r="W447" s="973">
        <v>0</v>
      </c>
      <c r="X447" s="973">
        <v>0</v>
      </c>
      <c r="Y447" s="973">
        <v>0</v>
      </c>
      <c r="Z447" s="973">
        <v>0</v>
      </c>
      <c r="AA447" s="973">
        <v>0</v>
      </c>
      <c r="AB447" s="973">
        <v>0</v>
      </c>
      <c r="AC447" s="973">
        <v>0</v>
      </c>
      <c r="AD447" s="973">
        <v>0</v>
      </c>
      <c r="AE447" s="973">
        <v>0</v>
      </c>
      <c r="AF447" s="973">
        <v>0</v>
      </c>
      <c r="AG447" s="973">
        <v>0</v>
      </c>
      <c r="AH447" s="973">
        <v>0</v>
      </c>
      <c r="AI447" s="973">
        <v>0</v>
      </c>
      <c r="AJ447" s="973">
        <v>0</v>
      </c>
      <c r="AK447" s="973">
        <v>0</v>
      </c>
      <c r="AL447" s="973">
        <v>0</v>
      </c>
      <c r="AM447" s="973">
        <v>0</v>
      </c>
      <c r="AN447" s="973">
        <v>0</v>
      </c>
      <c r="AO447" s="973">
        <v>0</v>
      </c>
      <c r="AP447" s="973">
        <v>0</v>
      </c>
      <c r="AQ447" s="973">
        <v>0</v>
      </c>
      <c r="AR447" s="973">
        <v>0</v>
      </c>
      <c r="AS447" s="973">
        <v>0</v>
      </c>
      <c r="AT447" s="973">
        <v>0</v>
      </c>
      <c r="AU447" s="973">
        <v>0</v>
      </c>
      <c r="AV447" s="973">
        <v>0</v>
      </c>
      <c r="AW447" s="973">
        <v>0</v>
      </c>
      <c r="AX447" s="973">
        <v>0</v>
      </c>
      <c r="AY447" s="973">
        <v>0</v>
      </c>
      <c r="AZ447" s="973">
        <v>0</v>
      </c>
      <c r="BA447" s="973">
        <v>0</v>
      </c>
      <c r="BB447" s="973">
        <v>0</v>
      </c>
      <c r="BC447" s="973">
        <v>0</v>
      </c>
      <c r="BD447" s="973">
        <v>0</v>
      </c>
      <c r="BE447" s="973">
        <v>0</v>
      </c>
      <c r="BF447" s="973">
        <v>0</v>
      </c>
      <c r="BG447" s="973">
        <v>0</v>
      </c>
      <c r="BH447" s="973">
        <v>0</v>
      </c>
      <c r="BI447" s="973">
        <v>0</v>
      </c>
      <c r="BJ447" s="973">
        <v>0</v>
      </c>
      <c r="BK447" s="973">
        <v>0</v>
      </c>
      <c r="BL447" s="973">
        <v>0</v>
      </c>
      <c r="BM447" s="973">
        <v>0</v>
      </c>
      <c r="BN447" s="973">
        <v>0</v>
      </c>
      <c r="BO447" s="973">
        <v>0</v>
      </c>
    </row>
    <row r="448" spans="2:67" hidden="1" outlineLevel="1">
      <c r="B448" s="786" t="s">
        <v>1185</v>
      </c>
      <c r="C448" s="59" t="s">
        <v>261</v>
      </c>
      <c r="D448" s="640"/>
      <c r="E448" s="670"/>
      <c r="F448" s="1207"/>
      <c r="G448" s="704"/>
      <c r="H448" s="705"/>
      <c r="I448" s="705"/>
      <c r="J448" s="705"/>
      <c r="K448" s="705"/>
      <c r="L448" s="705"/>
      <c r="M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6"/>
      <c r="AL448" s="706"/>
      <c r="AM448" s="706"/>
      <c r="AN448" s="706"/>
      <c r="AO448" s="706"/>
      <c r="AP448" s="706"/>
      <c r="AQ448" s="706"/>
      <c r="AR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row>
    <row r="449" spans="1:67" hidden="1" outlineLevel="1">
      <c r="B449" s="728" t="s">
        <v>507</v>
      </c>
      <c r="C449" s="687"/>
      <c r="D449" s="669" t="s">
        <v>587</v>
      </c>
      <c r="E449" s="670" t="s">
        <v>1315</v>
      </c>
      <c r="F449" s="690"/>
      <c r="G449" s="973">
        <v>0</v>
      </c>
      <c r="H449" s="973">
        <v>0</v>
      </c>
      <c r="I449" s="973">
        <v>0</v>
      </c>
      <c r="J449" s="973">
        <v>0</v>
      </c>
      <c r="K449" s="973">
        <v>0</v>
      </c>
      <c r="L449" s="973">
        <v>0</v>
      </c>
      <c r="M449" s="973">
        <v>0</v>
      </c>
      <c r="N449" s="973">
        <v>0</v>
      </c>
      <c r="O449" s="973">
        <v>0</v>
      </c>
      <c r="P449" s="973">
        <v>0</v>
      </c>
      <c r="Q449" s="973">
        <v>0</v>
      </c>
      <c r="R449" s="973">
        <v>0</v>
      </c>
      <c r="S449" s="973">
        <v>0</v>
      </c>
      <c r="T449" s="973">
        <v>0</v>
      </c>
      <c r="U449" s="973">
        <v>0</v>
      </c>
      <c r="V449" s="973">
        <v>0</v>
      </c>
      <c r="W449" s="973">
        <v>0</v>
      </c>
      <c r="X449" s="973">
        <v>0</v>
      </c>
      <c r="Y449" s="973">
        <v>0</v>
      </c>
      <c r="Z449" s="973">
        <v>0</v>
      </c>
      <c r="AA449" s="973">
        <v>0</v>
      </c>
      <c r="AB449" s="973">
        <v>0</v>
      </c>
      <c r="AC449" s="973">
        <v>0</v>
      </c>
      <c r="AD449" s="973">
        <v>0</v>
      </c>
      <c r="AE449" s="973">
        <v>0</v>
      </c>
      <c r="AF449" s="973">
        <v>0</v>
      </c>
      <c r="AG449" s="973">
        <v>0</v>
      </c>
      <c r="AH449" s="973">
        <v>0</v>
      </c>
      <c r="AI449" s="973">
        <v>0</v>
      </c>
      <c r="AJ449" s="973">
        <v>0</v>
      </c>
      <c r="AK449" s="973">
        <v>0</v>
      </c>
      <c r="AL449" s="973">
        <v>0</v>
      </c>
      <c r="AM449" s="973">
        <v>0</v>
      </c>
      <c r="AN449" s="973">
        <v>0</v>
      </c>
      <c r="AO449" s="973">
        <v>0</v>
      </c>
      <c r="AP449" s="973">
        <v>0</v>
      </c>
      <c r="AQ449" s="973">
        <v>0</v>
      </c>
      <c r="AR449" s="973">
        <v>0</v>
      </c>
      <c r="AS449" s="973">
        <v>0</v>
      </c>
      <c r="AT449" s="973">
        <v>0</v>
      </c>
      <c r="AU449" s="973">
        <v>0</v>
      </c>
      <c r="AV449" s="973">
        <v>0</v>
      </c>
      <c r="AW449" s="973">
        <v>0</v>
      </c>
      <c r="AX449" s="973">
        <v>0</v>
      </c>
      <c r="AY449" s="973">
        <v>0</v>
      </c>
      <c r="AZ449" s="973">
        <v>0</v>
      </c>
      <c r="BA449" s="973">
        <v>0</v>
      </c>
      <c r="BB449" s="973">
        <v>0</v>
      </c>
      <c r="BC449" s="973">
        <v>0</v>
      </c>
      <c r="BD449" s="973">
        <v>0</v>
      </c>
      <c r="BE449" s="973">
        <v>0</v>
      </c>
      <c r="BF449" s="973">
        <v>0</v>
      </c>
      <c r="BG449" s="973">
        <v>0</v>
      </c>
      <c r="BH449" s="973">
        <v>0</v>
      </c>
      <c r="BI449" s="973">
        <v>0</v>
      </c>
      <c r="BJ449" s="973">
        <v>0</v>
      </c>
      <c r="BK449" s="973">
        <v>0</v>
      </c>
      <c r="BL449" s="973">
        <v>0</v>
      </c>
      <c r="BM449" s="973">
        <v>0</v>
      </c>
      <c r="BN449" s="973">
        <v>0</v>
      </c>
      <c r="BO449" s="973">
        <v>0</v>
      </c>
    </row>
    <row r="450" spans="1:67" hidden="1" outlineLevel="1">
      <c r="B450" s="786" t="s">
        <v>508</v>
      </c>
      <c r="C450" s="59" t="s">
        <v>1339</v>
      </c>
      <c r="D450" s="640"/>
      <c r="E450" s="670"/>
      <c r="F450" s="716"/>
      <c r="G450" s="704"/>
      <c r="H450" s="705"/>
      <c r="I450" s="705"/>
      <c r="J450" s="705"/>
      <c r="K450" s="705"/>
      <c r="L450" s="705"/>
      <c r="M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6"/>
      <c r="AL450" s="706"/>
      <c r="AM450" s="706"/>
      <c r="AN450" s="706"/>
      <c r="AO450" s="706"/>
      <c r="AP450" s="706"/>
      <c r="AQ450" s="706"/>
      <c r="AR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row>
    <row r="451" spans="1:67" hidden="1" outlineLevel="1">
      <c r="B451" s="728" t="s">
        <v>509</v>
      </c>
      <c r="C451" s="61"/>
      <c r="D451" s="640" t="s">
        <v>799</v>
      </c>
      <c r="E451" s="667" t="s">
        <v>1315</v>
      </c>
      <c r="F451" s="696"/>
      <c r="G451" s="1003">
        <v>0</v>
      </c>
      <c r="H451" s="1003">
        <v>0</v>
      </c>
      <c r="I451" s="1003">
        <v>0</v>
      </c>
      <c r="J451" s="1003">
        <v>0</v>
      </c>
      <c r="K451" s="1003">
        <v>0</v>
      </c>
      <c r="L451" s="1003">
        <v>0</v>
      </c>
      <c r="M451" s="1003">
        <v>0</v>
      </c>
      <c r="N451" s="1003">
        <v>0</v>
      </c>
      <c r="O451" s="1003">
        <v>0</v>
      </c>
      <c r="P451" s="1003">
        <v>0</v>
      </c>
      <c r="Q451" s="1003">
        <v>0</v>
      </c>
      <c r="R451" s="1003">
        <v>0</v>
      </c>
      <c r="S451" s="1003">
        <v>0</v>
      </c>
      <c r="T451" s="1003">
        <v>0</v>
      </c>
      <c r="U451" s="1003">
        <v>0</v>
      </c>
      <c r="V451" s="1003">
        <v>0</v>
      </c>
      <c r="W451" s="1003">
        <v>0</v>
      </c>
      <c r="X451" s="1003">
        <v>0</v>
      </c>
      <c r="Y451" s="1003">
        <v>0</v>
      </c>
      <c r="Z451" s="1003">
        <v>0</v>
      </c>
      <c r="AA451" s="1003">
        <v>0</v>
      </c>
      <c r="AB451" s="1003">
        <v>0</v>
      </c>
      <c r="AC451" s="1003">
        <v>0</v>
      </c>
      <c r="AD451" s="1003">
        <v>0</v>
      </c>
      <c r="AE451" s="1003">
        <v>0</v>
      </c>
      <c r="AF451" s="1003">
        <v>0</v>
      </c>
      <c r="AG451" s="1003">
        <v>0</v>
      </c>
      <c r="AH451" s="1003">
        <v>0</v>
      </c>
      <c r="AI451" s="1003">
        <v>0</v>
      </c>
      <c r="AJ451" s="1003">
        <v>0</v>
      </c>
      <c r="AK451" s="1003">
        <v>0</v>
      </c>
      <c r="AL451" s="973">
        <v>0</v>
      </c>
      <c r="AM451" s="973">
        <v>0</v>
      </c>
      <c r="AN451" s="973">
        <v>0</v>
      </c>
      <c r="AO451" s="973">
        <v>0</v>
      </c>
      <c r="AP451" s="973">
        <v>0</v>
      </c>
      <c r="AQ451" s="973">
        <v>0</v>
      </c>
      <c r="AR451" s="973">
        <v>0</v>
      </c>
      <c r="AS451" s="973">
        <v>0</v>
      </c>
      <c r="AT451" s="973">
        <v>0</v>
      </c>
      <c r="AU451" s="973">
        <v>0</v>
      </c>
      <c r="AV451" s="973">
        <v>0</v>
      </c>
      <c r="AW451" s="973">
        <v>0</v>
      </c>
      <c r="AX451" s="973">
        <v>0</v>
      </c>
      <c r="AY451" s="973">
        <v>0</v>
      </c>
      <c r="AZ451" s="973">
        <v>0</v>
      </c>
      <c r="BA451" s="973">
        <v>0</v>
      </c>
      <c r="BB451" s="973">
        <v>0</v>
      </c>
      <c r="BC451" s="973">
        <v>0</v>
      </c>
      <c r="BD451" s="973">
        <v>0</v>
      </c>
      <c r="BE451" s="973">
        <v>0</v>
      </c>
      <c r="BF451" s="973">
        <v>0</v>
      </c>
      <c r="BG451" s="973">
        <v>0</v>
      </c>
      <c r="BH451" s="973">
        <v>0</v>
      </c>
      <c r="BI451" s="973">
        <v>0</v>
      </c>
      <c r="BJ451" s="973">
        <v>0</v>
      </c>
      <c r="BK451" s="973">
        <v>0</v>
      </c>
      <c r="BL451" s="973">
        <v>0</v>
      </c>
      <c r="BM451" s="973">
        <v>0</v>
      </c>
      <c r="BN451" s="973">
        <v>0</v>
      </c>
      <c r="BO451" s="973">
        <v>0</v>
      </c>
    </row>
    <row r="452" spans="1:67" collapsed="1">
      <c r="B452" s="728">
        <v>304</v>
      </c>
      <c r="C452" s="59" t="s">
        <v>280</v>
      </c>
      <c r="D452" s="640"/>
      <c r="E452" s="667"/>
      <c r="F452" s="1206"/>
      <c r="G452" s="704"/>
      <c r="H452" s="705"/>
      <c r="I452" s="705"/>
      <c r="J452" s="705"/>
      <c r="K452" s="705"/>
      <c r="L452" s="705"/>
      <c r="M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6"/>
      <c r="AL452" s="706"/>
      <c r="AM452" s="706"/>
      <c r="AN452" s="706"/>
      <c r="AO452" s="706"/>
      <c r="AP452" s="706"/>
      <c r="AQ452" s="706"/>
      <c r="AR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row>
    <row r="453" spans="1:67" hidden="1" outlineLevel="1">
      <c r="B453" s="728" t="s">
        <v>623</v>
      </c>
      <c r="C453" s="58" t="s">
        <v>1337</v>
      </c>
      <c r="D453" s="685"/>
      <c r="E453" s="667"/>
      <c r="F453" s="703"/>
      <c r="G453" s="704"/>
      <c r="H453" s="705"/>
      <c r="I453" s="705"/>
      <c r="J453" s="705"/>
      <c r="K453" s="705"/>
      <c r="L453" s="705"/>
      <c r="M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6"/>
      <c r="AL453" s="706"/>
      <c r="AM453" s="706"/>
      <c r="AN453" s="706"/>
      <c r="AO453" s="706"/>
      <c r="AP453" s="706"/>
      <c r="AQ453" s="706"/>
      <c r="AR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row>
    <row r="454" spans="1:67" hidden="1" outlineLevel="1">
      <c r="B454" s="728" t="s">
        <v>80</v>
      </c>
      <c r="C454" s="60"/>
      <c r="D454" s="686" t="s">
        <v>1148</v>
      </c>
      <c r="E454" s="667" t="s">
        <v>1315</v>
      </c>
      <c r="F454" s="874"/>
      <c r="G454" s="973">
        <v>0</v>
      </c>
      <c r="H454" s="973">
        <v>0</v>
      </c>
      <c r="I454" s="973">
        <v>0</v>
      </c>
      <c r="J454" s="973">
        <v>0</v>
      </c>
      <c r="K454" s="973">
        <v>0</v>
      </c>
      <c r="L454" s="973">
        <v>0</v>
      </c>
      <c r="M454" s="973">
        <v>0</v>
      </c>
      <c r="N454" s="973">
        <v>0</v>
      </c>
      <c r="O454" s="973">
        <v>0</v>
      </c>
      <c r="P454" s="973">
        <v>0</v>
      </c>
      <c r="Q454" s="973">
        <v>0</v>
      </c>
      <c r="R454" s="973">
        <v>0</v>
      </c>
      <c r="S454" s="973">
        <v>0</v>
      </c>
      <c r="T454" s="973">
        <v>0</v>
      </c>
      <c r="U454" s="973">
        <v>0</v>
      </c>
      <c r="V454" s="973">
        <v>0</v>
      </c>
      <c r="W454" s="973">
        <v>0</v>
      </c>
      <c r="X454" s="973">
        <v>0</v>
      </c>
      <c r="Y454" s="973">
        <v>0</v>
      </c>
      <c r="Z454" s="973">
        <v>0</v>
      </c>
      <c r="AA454" s="973">
        <v>0</v>
      </c>
      <c r="AB454" s="973">
        <v>0</v>
      </c>
      <c r="AC454" s="973">
        <v>0</v>
      </c>
      <c r="AD454" s="973">
        <v>0</v>
      </c>
      <c r="AE454" s="973">
        <v>0</v>
      </c>
      <c r="AF454" s="973">
        <v>0</v>
      </c>
      <c r="AG454" s="973">
        <v>0</v>
      </c>
      <c r="AH454" s="973">
        <v>0</v>
      </c>
      <c r="AI454" s="973">
        <v>0</v>
      </c>
      <c r="AJ454" s="973">
        <v>0</v>
      </c>
      <c r="AK454" s="973">
        <v>0</v>
      </c>
      <c r="AL454" s="973">
        <v>0</v>
      </c>
      <c r="AM454" s="973">
        <v>0</v>
      </c>
      <c r="AN454" s="973">
        <v>0</v>
      </c>
      <c r="AO454" s="973">
        <v>0</v>
      </c>
      <c r="AP454" s="973">
        <v>0</v>
      </c>
      <c r="AQ454" s="973">
        <v>0</v>
      </c>
      <c r="AR454" s="973">
        <v>0</v>
      </c>
      <c r="AS454" s="973">
        <v>0</v>
      </c>
      <c r="AT454" s="973">
        <v>0</v>
      </c>
      <c r="AU454" s="973">
        <v>0</v>
      </c>
      <c r="AV454" s="973">
        <v>0</v>
      </c>
      <c r="AW454" s="973">
        <v>0</v>
      </c>
      <c r="AX454" s="973">
        <v>0</v>
      </c>
      <c r="AY454" s="973">
        <v>0</v>
      </c>
      <c r="AZ454" s="973">
        <v>0</v>
      </c>
      <c r="BA454" s="973">
        <v>0</v>
      </c>
      <c r="BB454" s="973">
        <v>0</v>
      </c>
      <c r="BC454" s="973">
        <v>0</v>
      </c>
      <c r="BD454" s="973">
        <v>0</v>
      </c>
      <c r="BE454" s="973">
        <v>0</v>
      </c>
      <c r="BF454" s="973">
        <v>0</v>
      </c>
      <c r="BG454" s="973">
        <v>0</v>
      </c>
      <c r="BH454" s="973">
        <v>0</v>
      </c>
      <c r="BI454" s="973">
        <v>0</v>
      </c>
      <c r="BJ454" s="973">
        <v>0</v>
      </c>
      <c r="BK454" s="973">
        <v>0</v>
      </c>
      <c r="BL454" s="973">
        <v>0</v>
      </c>
      <c r="BM454" s="973">
        <v>0</v>
      </c>
      <c r="BN454" s="973">
        <v>0</v>
      </c>
      <c r="BO454" s="973">
        <v>0</v>
      </c>
    </row>
    <row r="455" spans="1:67" hidden="1" outlineLevel="1">
      <c r="B455" s="728" t="s">
        <v>81</v>
      </c>
      <c r="C455" s="60"/>
      <c r="D455" s="686" t="s">
        <v>776</v>
      </c>
      <c r="E455" s="667" t="s">
        <v>1315</v>
      </c>
      <c r="F455" s="874"/>
      <c r="G455" s="973">
        <v>0</v>
      </c>
      <c r="H455" s="973">
        <v>0</v>
      </c>
      <c r="I455" s="973">
        <v>0</v>
      </c>
      <c r="J455" s="973">
        <v>0</v>
      </c>
      <c r="K455" s="973">
        <v>0</v>
      </c>
      <c r="L455" s="973">
        <v>0</v>
      </c>
      <c r="M455" s="973">
        <v>0</v>
      </c>
      <c r="N455" s="973">
        <v>0</v>
      </c>
      <c r="O455" s="973">
        <v>0</v>
      </c>
      <c r="P455" s="973">
        <v>0</v>
      </c>
      <c r="Q455" s="973">
        <v>0</v>
      </c>
      <c r="R455" s="973">
        <v>0</v>
      </c>
      <c r="S455" s="973">
        <v>0</v>
      </c>
      <c r="T455" s="973">
        <v>0</v>
      </c>
      <c r="U455" s="973">
        <v>0</v>
      </c>
      <c r="V455" s="973">
        <v>0</v>
      </c>
      <c r="W455" s="973">
        <v>0</v>
      </c>
      <c r="X455" s="973">
        <v>0</v>
      </c>
      <c r="Y455" s="973">
        <v>0</v>
      </c>
      <c r="Z455" s="973">
        <v>0</v>
      </c>
      <c r="AA455" s="973">
        <v>0</v>
      </c>
      <c r="AB455" s="973">
        <v>0</v>
      </c>
      <c r="AC455" s="973">
        <v>0</v>
      </c>
      <c r="AD455" s="973">
        <v>0</v>
      </c>
      <c r="AE455" s="973">
        <v>0</v>
      </c>
      <c r="AF455" s="973">
        <v>0</v>
      </c>
      <c r="AG455" s="973">
        <v>0</v>
      </c>
      <c r="AH455" s="973">
        <v>0</v>
      </c>
      <c r="AI455" s="973">
        <v>0</v>
      </c>
      <c r="AJ455" s="973">
        <v>0</v>
      </c>
      <c r="AK455" s="973">
        <v>0</v>
      </c>
      <c r="AL455" s="973">
        <v>0</v>
      </c>
      <c r="AM455" s="973">
        <v>0</v>
      </c>
      <c r="AN455" s="973">
        <v>0</v>
      </c>
      <c r="AO455" s="973">
        <v>0</v>
      </c>
      <c r="AP455" s="973">
        <v>0</v>
      </c>
      <c r="AQ455" s="973">
        <v>0</v>
      </c>
      <c r="AR455" s="973">
        <v>0</v>
      </c>
      <c r="AS455" s="973">
        <v>0</v>
      </c>
      <c r="AT455" s="973">
        <v>0</v>
      </c>
      <c r="AU455" s="973">
        <v>0</v>
      </c>
      <c r="AV455" s="973">
        <v>0</v>
      </c>
      <c r="AW455" s="973">
        <v>0</v>
      </c>
      <c r="AX455" s="973">
        <v>0</v>
      </c>
      <c r="AY455" s="973">
        <v>0</v>
      </c>
      <c r="AZ455" s="973">
        <v>0</v>
      </c>
      <c r="BA455" s="973">
        <v>0</v>
      </c>
      <c r="BB455" s="973">
        <v>0</v>
      </c>
      <c r="BC455" s="973">
        <v>0</v>
      </c>
      <c r="BD455" s="973">
        <v>0</v>
      </c>
      <c r="BE455" s="973">
        <v>0</v>
      </c>
      <c r="BF455" s="973">
        <v>0</v>
      </c>
      <c r="BG455" s="973">
        <v>0</v>
      </c>
      <c r="BH455" s="973">
        <v>0</v>
      </c>
      <c r="BI455" s="973">
        <v>0</v>
      </c>
      <c r="BJ455" s="973">
        <v>0</v>
      </c>
      <c r="BK455" s="973">
        <v>0</v>
      </c>
      <c r="BL455" s="973">
        <v>0</v>
      </c>
      <c r="BM455" s="973">
        <v>0</v>
      </c>
      <c r="BN455" s="973">
        <v>0</v>
      </c>
      <c r="BO455" s="973">
        <v>0</v>
      </c>
    </row>
    <row r="456" spans="1:67" hidden="1" outlineLevel="1">
      <c r="B456" s="728" t="s">
        <v>82</v>
      </c>
      <c r="C456" s="60"/>
      <c r="D456" s="686" t="s">
        <v>1120</v>
      </c>
      <c r="E456" s="667" t="s">
        <v>1315</v>
      </c>
      <c r="F456" s="874"/>
      <c r="G456" s="973">
        <v>0</v>
      </c>
      <c r="H456" s="973">
        <v>0</v>
      </c>
      <c r="I456" s="973">
        <v>0</v>
      </c>
      <c r="J456" s="973">
        <v>0</v>
      </c>
      <c r="K456" s="973">
        <v>0</v>
      </c>
      <c r="L456" s="973">
        <v>0</v>
      </c>
      <c r="M456" s="973">
        <v>0</v>
      </c>
      <c r="N456" s="973">
        <v>0</v>
      </c>
      <c r="O456" s="973">
        <v>0</v>
      </c>
      <c r="P456" s="973">
        <v>0</v>
      </c>
      <c r="Q456" s="973">
        <v>0</v>
      </c>
      <c r="R456" s="973">
        <v>0</v>
      </c>
      <c r="S456" s="973">
        <v>0</v>
      </c>
      <c r="T456" s="973">
        <v>0</v>
      </c>
      <c r="U456" s="973">
        <v>0</v>
      </c>
      <c r="V456" s="973">
        <v>0</v>
      </c>
      <c r="W456" s="973">
        <v>0</v>
      </c>
      <c r="X456" s="973">
        <v>0</v>
      </c>
      <c r="Y456" s="973">
        <v>0</v>
      </c>
      <c r="Z456" s="973">
        <v>0</v>
      </c>
      <c r="AA456" s="973">
        <v>0</v>
      </c>
      <c r="AB456" s="973">
        <v>0</v>
      </c>
      <c r="AC456" s="973">
        <v>0</v>
      </c>
      <c r="AD456" s="973">
        <v>0</v>
      </c>
      <c r="AE456" s="973">
        <v>0</v>
      </c>
      <c r="AF456" s="973">
        <v>0</v>
      </c>
      <c r="AG456" s="973">
        <v>0</v>
      </c>
      <c r="AH456" s="973">
        <v>0</v>
      </c>
      <c r="AI456" s="973">
        <v>0</v>
      </c>
      <c r="AJ456" s="973">
        <v>0</v>
      </c>
      <c r="AK456" s="973">
        <v>0</v>
      </c>
      <c r="AL456" s="973">
        <v>0</v>
      </c>
      <c r="AM456" s="973">
        <v>0</v>
      </c>
      <c r="AN456" s="973">
        <v>0</v>
      </c>
      <c r="AO456" s="973">
        <v>0</v>
      </c>
      <c r="AP456" s="973">
        <v>0</v>
      </c>
      <c r="AQ456" s="973">
        <v>0</v>
      </c>
      <c r="AR456" s="973">
        <v>0</v>
      </c>
      <c r="AS456" s="973">
        <v>0</v>
      </c>
      <c r="AT456" s="973">
        <v>0</v>
      </c>
      <c r="AU456" s="973">
        <v>0</v>
      </c>
      <c r="AV456" s="973">
        <v>0</v>
      </c>
      <c r="AW456" s="973">
        <v>0</v>
      </c>
      <c r="AX456" s="973">
        <v>0</v>
      </c>
      <c r="AY456" s="973">
        <v>0</v>
      </c>
      <c r="AZ456" s="973">
        <v>0</v>
      </c>
      <c r="BA456" s="973">
        <v>0</v>
      </c>
      <c r="BB456" s="973">
        <v>0</v>
      </c>
      <c r="BC456" s="973">
        <v>0</v>
      </c>
      <c r="BD456" s="973">
        <v>0</v>
      </c>
      <c r="BE456" s="973">
        <v>0</v>
      </c>
      <c r="BF456" s="973">
        <v>0</v>
      </c>
      <c r="BG456" s="973">
        <v>0</v>
      </c>
      <c r="BH456" s="973">
        <v>0</v>
      </c>
      <c r="BI456" s="973">
        <v>0</v>
      </c>
      <c r="BJ456" s="973">
        <v>0</v>
      </c>
      <c r="BK456" s="973">
        <v>0</v>
      </c>
      <c r="BL456" s="973">
        <v>0</v>
      </c>
      <c r="BM456" s="973">
        <v>0</v>
      </c>
      <c r="BN456" s="973">
        <v>0</v>
      </c>
      <c r="BO456" s="973">
        <v>0</v>
      </c>
    </row>
    <row r="457" spans="1:67" ht="12.75" hidden="1" customHeight="1" outlineLevel="1">
      <c r="B457" s="728" t="s">
        <v>99</v>
      </c>
      <c r="C457" s="60"/>
      <c r="D457" s="686" t="s">
        <v>1121</v>
      </c>
      <c r="E457" s="667" t="s">
        <v>188</v>
      </c>
      <c r="F457" s="838"/>
      <c r="G457" s="973">
        <v>0</v>
      </c>
      <c r="H457" s="973">
        <v>0</v>
      </c>
      <c r="I457" s="973">
        <v>0</v>
      </c>
      <c r="J457" s="973">
        <v>0</v>
      </c>
      <c r="K457" s="973">
        <v>0</v>
      </c>
      <c r="L457" s="973">
        <v>0</v>
      </c>
      <c r="M457" s="973">
        <v>0</v>
      </c>
      <c r="N457" s="973">
        <v>0</v>
      </c>
      <c r="O457" s="973">
        <v>0</v>
      </c>
      <c r="P457" s="973">
        <v>0</v>
      </c>
      <c r="Q457" s="973">
        <v>0</v>
      </c>
      <c r="R457" s="973">
        <v>0</v>
      </c>
      <c r="S457" s="973">
        <v>0</v>
      </c>
      <c r="T457" s="973">
        <v>0</v>
      </c>
      <c r="U457" s="973">
        <v>0</v>
      </c>
      <c r="V457" s="973">
        <v>0</v>
      </c>
      <c r="W457" s="973">
        <v>0</v>
      </c>
      <c r="X457" s="973">
        <v>0</v>
      </c>
      <c r="Y457" s="973">
        <v>0</v>
      </c>
      <c r="Z457" s="973">
        <v>0</v>
      </c>
      <c r="AA457" s="973">
        <v>0</v>
      </c>
      <c r="AB457" s="973">
        <v>0</v>
      </c>
      <c r="AC457" s="973">
        <v>0</v>
      </c>
      <c r="AD457" s="973">
        <v>0</v>
      </c>
      <c r="AE457" s="973">
        <v>0</v>
      </c>
      <c r="AF457" s="973">
        <v>0</v>
      </c>
      <c r="AG457" s="973">
        <v>0</v>
      </c>
      <c r="AH457" s="973">
        <v>0</v>
      </c>
      <c r="AI457" s="973">
        <v>0</v>
      </c>
      <c r="AJ457" s="973">
        <v>0</v>
      </c>
      <c r="AK457" s="973">
        <v>0</v>
      </c>
      <c r="AL457" s="973">
        <v>0</v>
      </c>
      <c r="AM457" s="973">
        <v>0</v>
      </c>
      <c r="AN457" s="973">
        <v>0</v>
      </c>
      <c r="AO457" s="973">
        <v>0</v>
      </c>
      <c r="AP457" s="973">
        <v>0</v>
      </c>
      <c r="AQ457" s="973">
        <v>0</v>
      </c>
      <c r="AR457" s="973">
        <v>0</v>
      </c>
      <c r="AS457" s="973">
        <v>0</v>
      </c>
      <c r="AT457" s="973">
        <v>0</v>
      </c>
      <c r="AU457" s="973">
        <v>0</v>
      </c>
      <c r="AV457" s="973">
        <v>0</v>
      </c>
      <c r="AW457" s="973">
        <v>0</v>
      </c>
      <c r="AX457" s="973">
        <v>0</v>
      </c>
      <c r="AY457" s="973">
        <v>0</v>
      </c>
      <c r="AZ457" s="973">
        <v>0</v>
      </c>
      <c r="BA457" s="973">
        <v>0</v>
      </c>
      <c r="BB457" s="973">
        <v>0</v>
      </c>
      <c r="BC457" s="973">
        <v>0</v>
      </c>
      <c r="BD457" s="973">
        <v>0</v>
      </c>
      <c r="BE457" s="973">
        <v>0</v>
      </c>
      <c r="BF457" s="973">
        <v>0</v>
      </c>
      <c r="BG457" s="973">
        <v>0</v>
      </c>
      <c r="BH457" s="973">
        <v>0</v>
      </c>
      <c r="BI457" s="973">
        <v>0</v>
      </c>
      <c r="BJ457" s="973">
        <v>0</v>
      </c>
      <c r="BK457" s="973">
        <v>0</v>
      </c>
      <c r="BL457" s="973">
        <v>0</v>
      </c>
      <c r="BM457" s="973">
        <v>0</v>
      </c>
      <c r="BN457" s="973">
        <v>0</v>
      </c>
      <c r="BO457" s="973">
        <v>0</v>
      </c>
    </row>
    <row r="458" spans="1:67" hidden="1" outlineLevel="1">
      <c r="B458" s="786" t="s">
        <v>1026</v>
      </c>
      <c r="C458" s="60"/>
      <c r="D458" s="669" t="s">
        <v>1119</v>
      </c>
      <c r="E458" s="667" t="s">
        <v>1315</v>
      </c>
      <c r="F458" s="1207"/>
      <c r="G458" s="973">
        <v>0</v>
      </c>
      <c r="H458" s="973">
        <v>0</v>
      </c>
      <c r="I458" s="973">
        <v>0</v>
      </c>
      <c r="J458" s="973">
        <v>0</v>
      </c>
      <c r="K458" s="973">
        <v>0</v>
      </c>
      <c r="L458" s="973">
        <v>0</v>
      </c>
      <c r="M458" s="973">
        <v>0</v>
      </c>
      <c r="N458" s="973">
        <v>0</v>
      </c>
      <c r="O458" s="973">
        <v>0</v>
      </c>
      <c r="P458" s="973">
        <v>0</v>
      </c>
      <c r="Q458" s="973">
        <v>0</v>
      </c>
      <c r="R458" s="973">
        <v>0</v>
      </c>
      <c r="S458" s="973">
        <v>0</v>
      </c>
      <c r="T458" s="973">
        <v>0</v>
      </c>
      <c r="U458" s="973">
        <v>0</v>
      </c>
      <c r="V458" s="973">
        <v>0</v>
      </c>
      <c r="W458" s="973">
        <v>0</v>
      </c>
      <c r="X458" s="973">
        <v>0</v>
      </c>
      <c r="Y458" s="973">
        <v>0</v>
      </c>
      <c r="Z458" s="973">
        <v>0</v>
      </c>
      <c r="AA458" s="973">
        <v>0</v>
      </c>
      <c r="AB458" s="973">
        <v>0</v>
      </c>
      <c r="AC458" s="973">
        <v>0</v>
      </c>
      <c r="AD458" s="973">
        <v>0</v>
      </c>
      <c r="AE458" s="973">
        <v>0</v>
      </c>
      <c r="AF458" s="973">
        <v>0</v>
      </c>
      <c r="AG458" s="973">
        <v>0</v>
      </c>
      <c r="AH458" s="973">
        <v>0</v>
      </c>
      <c r="AI458" s="973">
        <v>0</v>
      </c>
      <c r="AJ458" s="973">
        <v>0</v>
      </c>
      <c r="AK458" s="973">
        <v>0</v>
      </c>
      <c r="AL458" s="973">
        <v>0</v>
      </c>
      <c r="AM458" s="973">
        <v>0</v>
      </c>
      <c r="AN458" s="973">
        <v>0</v>
      </c>
      <c r="AO458" s="973">
        <v>0</v>
      </c>
      <c r="AP458" s="973">
        <v>0</v>
      </c>
      <c r="AQ458" s="973">
        <v>0</v>
      </c>
      <c r="AR458" s="973">
        <v>0</v>
      </c>
      <c r="AS458" s="973">
        <v>0</v>
      </c>
      <c r="AT458" s="973">
        <v>0</v>
      </c>
      <c r="AU458" s="973">
        <v>0</v>
      </c>
      <c r="AV458" s="973">
        <v>0</v>
      </c>
      <c r="AW458" s="973">
        <v>0</v>
      </c>
      <c r="AX458" s="973">
        <v>0</v>
      </c>
      <c r="AY458" s="973">
        <v>0</v>
      </c>
      <c r="AZ458" s="973">
        <v>0</v>
      </c>
      <c r="BA458" s="973">
        <v>0</v>
      </c>
      <c r="BB458" s="973">
        <v>0</v>
      </c>
      <c r="BC458" s="973">
        <v>0</v>
      </c>
      <c r="BD458" s="973">
        <v>0</v>
      </c>
      <c r="BE458" s="973">
        <v>0</v>
      </c>
      <c r="BF458" s="973">
        <v>0</v>
      </c>
      <c r="BG458" s="973">
        <v>0</v>
      </c>
      <c r="BH458" s="973">
        <v>0</v>
      </c>
      <c r="BI458" s="973">
        <v>0</v>
      </c>
      <c r="BJ458" s="973">
        <v>0</v>
      </c>
      <c r="BK458" s="973">
        <v>0</v>
      </c>
      <c r="BL458" s="973">
        <v>0</v>
      </c>
      <c r="BM458" s="973">
        <v>0</v>
      </c>
      <c r="BN458" s="973">
        <v>0</v>
      </c>
      <c r="BO458" s="973">
        <v>0</v>
      </c>
    </row>
    <row r="459" spans="1:67" hidden="1" outlineLevel="1">
      <c r="B459" s="786" t="s">
        <v>1084</v>
      </c>
      <c r="C459" s="60"/>
      <c r="D459" s="686" t="s">
        <v>1306</v>
      </c>
      <c r="E459" s="667" t="s">
        <v>1315</v>
      </c>
      <c r="F459" s="1207"/>
      <c r="G459" s="973">
        <v>0</v>
      </c>
      <c r="H459" s="973">
        <v>0</v>
      </c>
      <c r="I459" s="973">
        <v>0</v>
      </c>
      <c r="J459" s="973">
        <v>0</v>
      </c>
      <c r="K459" s="973">
        <v>0</v>
      </c>
      <c r="L459" s="973">
        <v>0</v>
      </c>
      <c r="M459" s="973">
        <v>0</v>
      </c>
      <c r="N459" s="973">
        <v>0</v>
      </c>
      <c r="O459" s="973">
        <v>0</v>
      </c>
      <c r="P459" s="973">
        <v>0</v>
      </c>
      <c r="Q459" s="973">
        <v>0</v>
      </c>
      <c r="R459" s="973">
        <v>0</v>
      </c>
      <c r="S459" s="973">
        <v>0</v>
      </c>
      <c r="T459" s="973">
        <v>0</v>
      </c>
      <c r="U459" s="973">
        <v>0</v>
      </c>
      <c r="V459" s="973">
        <v>0</v>
      </c>
      <c r="W459" s="973">
        <v>0</v>
      </c>
      <c r="X459" s="973">
        <v>0</v>
      </c>
      <c r="Y459" s="973">
        <v>0</v>
      </c>
      <c r="Z459" s="973">
        <v>0</v>
      </c>
      <c r="AA459" s="973">
        <v>0</v>
      </c>
      <c r="AB459" s="973">
        <v>0</v>
      </c>
      <c r="AC459" s="973">
        <v>0</v>
      </c>
      <c r="AD459" s="973">
        <v>0</v>
      </c>
      <c r="AE459" s="973">
        <v>0</v>
      </c>
      <c r="AF459" s="973">
        <v>0</v>
      </c>
      <c r="AG459" s="973">
        <v>0</v>
      </c>
      <c r="AH459" s="973">
        <v>0</v>
      </c>
      <c r="AI459" s="973">
        <v>0</v>
      </c>
      <c r="AJ459" s="973">
        <v>0</v>
      </c>
      <c r="AK459" s="973">
        <v>0</v>
      </c>
      <c r="AL459" s="973">
        <v>0</v>
      </c>
      <c r="AM459" s="973">
        <v>0</v>
      </c>
      <c r="AN459" s="973">
        <v>0</v>
      </c>
      <c r="AO459" s="973">
        <v>0</v>
      </c>
      <c r="AP459" s="973">
        <v>0</v>
      </c>
      <c r="AQ459" s="973">
        <v>0</v>
      </c>
      <c r="AR459" s="973">
        <v>0</v>
      </c>
      <c r="AS459" s="973">
        <v>0</v>
      </c>
      <c r="AT459" s="973">
        <v>0</v>
      </c>
      <c r="AU459" s="973">
        <v>0</v>
      </c>
      <c r="AV459" s="973">
        <v>0</v>
      </c>
      <c r="AW459" s="973">
        <v>0</v>
      </c>
      <c r="AX459" s="973">
        <v>0</v>
      </c>
      <c r="AY459" s="973">
        <v>0</v>
      </c>
      <c r="AZ459" s="973">
        <v>0</v>
      </c>
      <c r="BA459" s="973">
        <v>0</v>
      </c>
      <c r="BB459" s="973">
        <v>0</v>
      </c>
      <c r="BC459" s="973">
        <v>0</v>
      </c>
      <c r="BD459" s="973">
        <v>0</v>
      </c>
      <c r="BE459" s="973">
        <v>0</v>
      </c>
      <c r="BF459" s="973">
        <v>0</v>
      </c>
      <c r="BG459" s="973">
        <v>0</v>
      </c>
      <c r="BH459" s="973">
        <v>0</v>
      </c>
      <c r="BI459" s="973">
        <v>0</v>
      </c>
      <c r="BJ459" s="973">
        <v>0</v>
      </c>
      <c r="BK459" s="973">
        <v>0</v>
      </c>
      <c r="BL459" s="973">
        <v>0</v>
      </c>
      <c r="BM459" s="973">
        <v>0</v>
      </c>
      <c r="BN459" s="973">
        <v>0</v>
      </c>
      <c r="BO459" s="973">
        <v>0</v>
      </c>
    </row>
    <row r="460" spans="1:67" hidden="1" outlineLevel="1">
      <c r="B460" s="786" t="s">
        <v>94</v>
      </c>
      <c r="C460" s="59" t="s">
        <v>261</v>
      </c>
      <c r="D460" s="640"/>
      <c r="E460" s="670"/>
      <c r="F460" s="1207"/>
      <c r="G460" s="704"/>
      <c r="H460" s="705"/>
      <c r="I460" s="705"/>
      <c r="J460" s="705"/>
      <c r="K460" s="705"/>
      <c r="L460" s="705"/>
      <c r="M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6"/>
      <c r="AL460" s="706"/>
      <c r="AM460" s="706"/>
      <c r="AN460" s="706"/>
      <c r="AO460" s="706"/>
      <c r="AP460" s="706"/>
      <c r="AQ460" s="706"/>
      <c r="AR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row>
    <row r="461" spans="1:67" hidden="1" outlineLevel="1">
      <c r="A461" s="762"/>
      <c r="B461" s="728" t="s">
        <v>511</v>
      </c>
      <c r="C461" s="60"/>
      <c r="D461" s="669" t="s">
        <v>587</v>
      </c>
      <c r="E461" s="670" t="s">
        <v>1315</v>
      </c>
      <c r="F461" s="690"/>
      <c r="G461" s="973">
        <v>0</v>
      </c>
      <c r="H461" s="973">
        <v>0</v>
      </c>
      <c r="I461" s="973">
        <v>0</v>
      </c>
      <c r="J461" s="973">
        <v>0</v>
      </c>
      <c r="K461" s="973">
        <v>0</v>
      </c>
      <c r="L461" s="973">
        <v>0</v>
      </c>
      <c r="M461" s="973">
        <v>0</v>
      </c>
      <c r="N461" s="973">
        <v>0</v>
      </c>
      <c r="O461" s="973">
        <v>0</v>
      </c>
      <c r="P461" s="973">
        <v>0</v>
      </c>
      <c r="Q461" s="973">
        <v>0</v>
      </c>
      <c r="R461" s="973">
        <v>0</v>
      </c>
      <c r="S461" s="973">
        <v>0</v>
      </c>
      <c r="T461" s="973">
        <v>0</v>
      </c>
      <c r="U461" s="973">
        <v>0</v>
      </c>
      <c r="V461" s="973">
        <v>0</v>
      </c>
      <c r="W461" s="973">
        <v>0</v>
      </c>
      <c r="X461" s="973">
        <v>0</v>
      </c>
      <c r="Y461" s="973">
        <v>0</v>
      </c>
      <c r="Z461" s="973">
        <v>0</v>
      </c>
      <c r="AA461" s="973">
        <v>0</v>
      </c>
      <c r="AB461" s="973">
        <v>0</v>
      </c>
      <c r="AC461" s="973">
        <v>0</v>
      </c>
      <c r="AD461" s="973">
        <v>0</v>
      </c>
      <c r="AE461" s="973">
        <v>0</v>
      </c>
      <c r="AF461" s="973">
        <v>0</v>
      </c>
      <c r="AG461" s="973">
        <v>0</v>
      </c>
      <c r="AH461" s="973">
        <v>0</v>
      </c>
      <c r="AI461" s="973">
        <v>0</v>
      </c>
      <c r="AJ461" s="973">
        <v>0</v>
      </c>
      <c r="AK461" s="973">
        <v>0</v>
      </c>
      <c r="AL461" s="973">
        <v>0</v>
      </c>
      <c r="AM461" s="973">
        <v>0</v>
      </c>
      <c r="AN461" s="973">
        <v>0</v>
      </c>
      <c r="AO461" s="973">
        <v>0</v>
      </c>
      <c r="AP461" s="973">
        <v>0</v>
      </c>
      <c r="AQ461" s="973">
        <v>0</v>
      </c>
      <c r="AR461" s="973">
        <v>0</v>
      </c>
      <c r="AS461" s="973">
        <v>0</v>
      </c>
      <c r="AT461" s="973">
        <v>0</v>
      </c>
      <c r="AU461" s="973">
        <v>0</v>
      </c>
      <c r="AV461" s="973">
        <v>0</v>
      </c>
      <c r="AW461" s="973">
        <v>0</v>
      </c>
      <c r="AX461" s="973">
        <v>0</v>
      </c>
      <c r="AY461" s="973">
        <v>0</v>
      </c>
      <c r="AZ461" s="973">
        <v>0</v>
      </c>
      <c r="BA461" s="973">
        <v>0</v>
      </c>
      <c r="BB461" s="973">
        <v>0</v>
      </c>
      <c r="BC461" s="973">
        <v>0</v>
      </c>
      <c r="BD461" s="973">
        <v>0</v>
      </c>
      <c r="BE461" s="973">
        <v>0</v>
      </c>
      <c r="BF461" s="973">
        <v>0</v>
      </c>
      <c r="BG461" s="973">
        <v>0</v>
      </c>
      <c r="BH461" s="973">
        <v>0</v>
      </c>
      <c r="BI461" s="973">
        <v>0</v>
      </c>
      <c r="BJ461" s="973">
        <v>0</v>
      </c>
      <c r="BK461" s="973">
        <v>0</v>
      </c>
      <c r="BL461" s="973">
        <v>0</v>
      </c>
      <c r="BM461" s="973">
        <v>0</v>
      </c>
      <c r="BN461" s="973">
        <v>0</v>
      </c>
      <c r="BO461" s="973">
        <v>0</v>
      </c>
    </row>
    <row r="462" spans="1:67" hidden="1" outlineLevel="1">
      <c r="B462" s="786" t="s">
        <v>512</v>
      </c>
      <c r="C462" s="59" t="s">
        <v>1339</v>
      </c>
      <c r="D462" s="640"/>
      <c r="E462" s="670"/>
      <c r="F462" s="716"/>
      <c r="G462" s="704"/>
      <c r="H462" s="705"/>
      <c r="I462" s="705"/>
      <c r="J462" s="705"/>
      <c r="K462" s="705"/>
      <c r="L462" s="705"/>
      <c r="M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6"/>
      <c r="AL462" s="706"/>
      <c r="AM462" s="706"/>
      <c r="AN462" s="706"/>
      <c r="AO462" s="706"/>
      <c r="AP462" s="706"/>
      <c r="AQ462" s="706"/>
      <c r="AR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row>
    <row r="463" spans="1:67" hidden="1" outlineLevel="1">
      <c r="B463" s="728" t="s">
        <v>100</v>
      </c>
      <c r="C463" s="60"/>
      <c r="D463" s="640" t="s">
        <v>799</v>
      </c>
      <c r="E463" s="667" t="s">
        <v>1315</v>
      </c>
      <c r="F463" s="874"/>
      <c r="G463" s="973">
        <v>0</v>
      </c>
      <c r="H463" s="973">
        <v>0</v>
      </c>
      <c r="I463" s="973">
        <v>0</v>
      </c>
      <c r="J463" s="973">
        <v>0</v>
      </c>
      <c r="K463" s="973">
        <v>0</v>
      </c>
      <c r="L463" s="973">
        <v>0</v>
      </c>
      <c r="M463" s="973">
        <v>0</v>
      </c>
      <c r="N463" s="973">
        <v>0</v>
      </c>
      <c r="O463" s="973">
        <v>0</v>
      </c>
      <c r="P463" s="973">
        <v>0</v>
      </c>
      <c r="Q463" s="973">
        <v>0</v>
      </c>
      <c r="R463" s="973">
        <v>0</v>
      </c>
      <c r="S463" s="973">
        <v>0</v>
      </c>
      <c r="T463" s="973">
        <v>0</v>
      </c>
      <c r="U463" s="973">
        <v>0</v>
      </c>
      <c r="V463" s="973">
        <v>0</v>
      </c>
      <c r="W463" s="973">
        <v>0</v>
      </c>
      <c r="X463" s="973">
        <v>0</v>
      </c>
      <c r="Y463" s="973">
        <v>0</v>
      </c>
      <c r="Z463" s="973">
        <v>0</v>
      </c>
      <c r="AA463" s="973">
        <v>0</v>
      </c>
      <c r="AB463" s="973">
        <v>0</v>
      </c>
      <c r="AC463" s="973">
        <v>0</v>
      </c>
      <c r="AD463" s="973">
        <v>0</v>
      </c>
      <c r="AE463" s="973">
        <v>0</v>
      </c>
      <c r="AF463" s="973">
        <v>0</v>
      </c>
      <c r="AG463" s="973">
        <v>0</v>
      </c>
      <c r="AH463" s="973">
        <v>0</v>
      </c>
      <c r="AI463" s="973">
        <v>0</v>
      </c>
      <c r="AJ463" s="973">
        <v>0</v>
      </c>
      <c r="AK463" s="973">
        <v>0</v>
      </c>
      <c r="AL463" s="973">
        <v>0</v>
      </c>
      <c r="AM463" s="973">
        <v>0</v>
      </c>
      <c r="AN463" s="973">
        <v>0</v>
      </c>
      <c r="AO463" s="973">
        <v>0</v>
      </c>
      <c r="AP463" s="973">
        <v>0</v>
      </c>
      <c r="AQ463" s="973">
        <v>0</v>
      </c>
      <c r="AR463" s="973">
        <v>0</v>
      </c>
      <c r="AS463" s="973">
        <v>0</v>
      </c>
      <c r="AT463" s="973">
        <v>0</v>
      </c>
      <c r="AU463" s="973">
        <v>0</v>
      </c>
      <c r="AV463" s="973">
        <v>0</v>
      </c>
      <c r="AW463" s="973">
        <v>0</v>
      </c>
      <c r="AX463" s="973">
        <v>0</v>
      </c>
      <c r="AY463" s="973">
        <v>0</v>
      </c>
      <c r="AZ463" s="973">
        <v>0</v>
      </c>
      <c r="BA463" s="973">
        <v>0</v>
      </c>
      <c r="BB463" s="973">
        <v>0</v>
      </c>
      <c r="BC463" s="973">
        <v>0</v>
      </c>
      <c r="BD463" s="973">
        <v>0</v>
      </c>
      <c r="BE463" s="973">
        <v>0</v>
      </c>
      <c r="BF463" s="973">
        <v>0</v>
      </c>
      <c r="BG463" s="973">
        <v>0</v>
      </c>
      <c r="BH463" s="973">
        <v>0</v>
      </c>
      <c r="BI463" s="973">
        <v>0</v>
      </c>
      <c r="BJ463" s="973">
        <v>0</v>
      </c>
      <c r="BK463" s="973">
        <v>0</v>
      </c>
      <c r="BL463" s="973">
        <v>0</v>
      </c>
      <c r="BM463" s="973">
        <v>0</v>
      </c>
      <c r="BN463" s="973">
        <v>0</v>
      </c>
      <c r="BO463" s="973">
        <v>0</v>
      </c>
    </row>
    <row r="464" spans="1:67" ht="13.5" collapsed="1" thickBot="1">
      <c r="G464" s="856"/>
      <c r="H464" s="856"/>
      <c r="I464" s="856"/>
      <c r="J464" s="856"/>
      <c r="K464" s="856"/>
      <c r="L464" s="856"/>
      <c r="M464" s="856"/>
      <c r="N464" s="856"/>
      <c r="O464" s="856"/>
      <c r="P464" s="856"/>
      <c r="Q464" s="856"/>
      <c r="R464" s="856"/>
      <c r="S464" s="856"/>
      <c r="T464" s="856"/>
      <c r="U464" s="856"/>
      <c r="V464" s="856"/>
      <c r="W464" s="856"/>
      <c r="X464" s="856"/>
      <c r="Y464" s="856"/>
      <c r="Z464" s="856"/>
      <c r="AA464" s="856"/>
      <c r="AB464" s="856"/>
      <c r="AC464" s="856"/>
      <c r="AD464" s="856"/>
      <c r="AE464" s="856"/>
      <c r="AF464" s="856"/>
      <c r="AG464" s="856"/>
      <c r="AH464" s="856"/>
      <c r="AI464" s="856"/>
      <c r="AJ464" s="856"/>
      <c r="AK464" s="856"/>
      <c r="AL464" s="856"/>
      <c r="AM464" s="856"/>
      <c r="AN464" s="856"/>
      <c r="AO464" s="856"/>
      <c r="AP464" s="856"/>
      <c r="AQ464" s="856"/>
      <c r="AR464" s="856"/>
      <c r="AS464" s="856"/>
      <c r="AT464" s="856"/>
      <c r="AU464" s="856"/>
      <c r="AV464" s="856"/>
      <c r="AW464" s="856"/>
      <c r="AX464" s="856"/>
      <c r="AY464" s="856"/>
      <c r="AZ464" s="856"/>
      <c r="BA464" s="856"/>
      <c r="BB464" s="856"/>
      <c r="BC464" s="856"/>
      <c r="BD464" s="856"/>
      <c r="BE464" s="856"/>
      <c r="BF464" s="856"/>
      <c r="BG464" s="856"/>
      <c r="BH464" s="856"/>
      <c r="BI464" s="856"/>
      <c r="BJ464" s="856"/>
      <c r="BK464" s="856"/>
      <c r="BL464" s="856"/>
      <c r="BM464" s="856"/>
      <c r="BN464" s="856"/>
      <c r="BO464" s="856"/>
    </row>
    <row r="465" spans="2:67" ht="13.5" thickBot="1">
      <c r="B465" s="17" t="s">
        <v>542</v>
      </c>
      <c r="C465" s="781"/>
      <c r="D465" s="781"/>
      <c r="E465" s="813"/>
      <c r="F465" s="814"/>
      <c r="G465" s="147">
        <f t="shared" ref="G465:BO465" si="212">G$7</f>
        <v>1990</v>
      </c>
      <c r="H465" s="147">
        <f t="shared" si="212"/>
        <v>1991</v>
      </c>
      <c r="I465" s="147">
        <f t="shared" si="212"/>
        <v>1992</v>
      </c>
      <c r="J465" s="147">
        <f t="shared" si="212"/>
        <v>1993</v>
      </c>
      <c r="K465" s="147">
        <f t="shared" si="212"/>
        <v>1994</v>
      </c>
      <c r="L465" s="147">
        <f t="shared" si="212"/>
        <v>1995</v>
      </c>
      <c r="M465" s="147">
        <f t="shared" si="212"/>
        <v>1996</v>
      </c>
      <c r="N465" s="147">
        <f t="shared" si="212"/>
        <v>1997</v>
      </c>
      <c r="O465" s="147">
        <f t="shared" si="212"/>
        <v>1998</v>
      </c>
      <c r="P465" s="147">
        <f t="shared" si="212"/>
        <v>1999</v>
      </c>
      <c r="Q465" s="147">
        <f t="shared" si="212"/>
        <v>2000</v>
      </c>
      <c r="R465" s="147">
        <f t="shared" si="212"/>
        <v>2001</v>
      </c>
      <c r="S465" s="147">
        <f t="shared" si="212"/>
        <v>2002</v>
      </c>
      <c r="T465" s="147">
        <f t="shared" si="212"/>
        <v>2003</v>
      </c>
      <c r="U465" s="147">
        <f t="shared" si="212"/>
        <v>2004</v>
      </c>
      <c r="V465" s="147">
        <f t="shared" si="212"/>
        <v>2005</v>
      </c>
      <c r="W465" s="147">
        <f t="shared" si="212"/>
        <v>2006</v>
      </c>
      <c r="X465" s="147">
        <f t="shared" si="212"/>
        <v>2007</v>
      </c>
      <c r="Y465" s="147">
        <f t="shared" si="212"/>
        <v>2008</v>
      </c>
      <c r="Z465" s="147">
        <f t="shared" si="212"/>
        <v>2009</v>
      </c>
      <c r="AA465" s="147">
        <f t="shared" si="212"/>
        <v>2010</v>
      </c>
      <c r="AB465" s="147">
        <f t="shared" si="212"/>
        <v>2011</v>
      </c>
      <c r="AC465" s="147">
        <f t="shared" si="212"/>
        <v>2012</v>
      </c>
      <c r="AD465" s="147">
        <f t="shared" si="212"/>
        <v>2013</v>
      </c>
      <c r="AE465" s="147">
        <f t="shared" si="212"/>
        <v>2014</v>
      </c>
      <c r="AF465" s="147">
        <f t="shared" si="212"/>
        <v>2015</v>
      </c>
      <c r="AG465" s="147">
        <f t="shared" si="212"/>
        <v>2016</v>
      </c>
      <c r="AH465" s="147">
        <f t="shared" si="212"/>
        <v>2017</v>
      </c>
      <c r="AI465" s="147">
        <f t="shared" si="212"/>
        <v>2018</v>
      </c>
      <c r="AJ465" s="147">
        <f t="shared" si="212"/>
        <v>2019</v>
      </c>
      <c r="AK465" s="147">
        <f t="shared" si="212"/>
        <v>2020</v>
      </c>
      <c r="AL465" s="147">
        <f t="shared" si="212"/>
        <v>2021</v>
      </c>
      <c r="AM465" s="147">
        <f t="shared" si="212"/>
        <v>2022</v>
      </c>
      <c r="AN465" s="147">
        <f t="shared" si="212"/>
        <v>2023</v>
      </c>
      <c r="AO465" s="147">
        <f t="shared" si="212"/>
        <v>2024</v>
      </c>
      <c r="AP465" s="147">
        <f t="shared" si="212"/>
        <v>2025</v>
      </c>
      <c r="AQ465" s="147">
        <f t="shared" si="212"/>
        <v>2026</v>
      </c>
      <c r="AR465" s="147">
        <f t="shared" si="212"/>
        <v>2027</v>
      </c>
      <c r="AS465" s="147">
        <f t="shared" si="212"/>
        <v>2028</v>
      </c>
      <c r="AT465" s="147">
        <f t="shared" si="212"/>
        <v>2029</v>
      </c>
      <c r="AU465" s="147">
        <f t="shared" si="212"/>
        <v>2030</v>
      </c>
      <c r="AV465" s="147">
        <f t="shared" si="212"/>
        <v>2031</v>
      </c>
      <c r="AW465" s="147">
        <f t="shared" si="212"/>
        <v>2032</v>
      </c>
      <c r="AX465" s="147">
        <f t="shared" si="212"/>
        <v>2033</v>
      </c>
      <c r="AY465" s="147">
        <f t="shared" si="212"/>
        <v>2034</v>
      </c>
      <c r="AZ465" s="147">
        <f t="shared" si="212"/>
        <v>2035</v>
      </c>
      <c r="BA465" s="147">
        <f t="shared" si="212"/>
        <v>2036</v>
      </c>
      <c r="BB465" s="147">
        <f t="shared" si="212"/>
        <v>2037</v>
      </c>
      <c r="BC465" s="147">
        <f t="shared" si="212"/>
        <v>2038</v>
      </c>
      <c r="BD465" s="147">
        <f t="shared" si="212"/>
        <v>2039</v>
      </c>
      <c r="BE465" s="147">
        <f t="shared" si="212"/>
        <v>2040</v>
      </c>
      <c r="BF465" s="147">
        <f t="shared" si="212"/>
        <v>2041</v>
      </c>
      <c r="BG465" s="147">
        <f t="shared" si="212"/>
        <v>2042</v>
      </c>
      <c r="BH465" s="147">
        <f t="shared" si="212"/>
        <v>2043</v>
      </c>
      <c r="BI465" s="147">
        <f t="shared" si="212"/>
        <v>2044</v>
      </c>
      <c r="BJ465" s="147">
        <f t="shared" si="212"/>
        <v>2045</v>
      </c>
      <c r="BK465" s="147">
        <f t="shared" si="212"/>
        <v>2046</v>
      </c>
      <c r="BL465" s="147">
        <f t="shared" si="212"/>
        <v>2047</v>
      </c>
      <c r="BM465" s="147">
        <f t="shared" si="212"/>
        <v>2048</v>
      </c>
      <c r="BN465" s="147">
        <f t="shared" si="212"/>
        <v>2049</v>
      </c>
      <c r="BO465" s="147">
        <f t="shared" si="212"/>
        <v>2050</v>
      </c>
    </row>
    <row r="466" spans="2:67">
      <c r="B466" s="786">
        <v>311</v>
      </c>
      <c r="C466" s="58" t="s">
        <v>396</v>
      </c>
      <c r="D466" s="689"/>
      <c r="E466" s="670"/>
      <c r="F466" s="703"/>
      <c r="G466" s="704"/>
      <c r="H466" s="705"/>
      <c r="I466" s="705"/>
      <c r="J466" s="705"/>
      <c r="K466" s="705"/>
      <c r="L466" s="705"/>
      <c r="M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6"/>
      <c r="AL466" s="706"/>
      <c r="AM466" s="706"/>
      <c r="AN466" s="706"/>
      <c r="AO466" s="706"/>
      <c r="AP466" s="706"/>
      <c r="AQ466" s="706"/>
      <c r="AR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row>
    <row r="467" spans="2:67">
      <c r="B467" s="728" t="s">
        <v>83</v>
      </c>
      <c r="C467" s="667"/>
      <c r="D467" s="686" t="s">
        <v>1120</v>
      </c>
      <c r="E467" s="667" t="s">
        <v>1321</v>
      </c>
      <c r="F467" s="838"/>
      <c r="G467" s="1004">
        <f t="shared" ref="G467:AK467" si="213">G299</f>
        <v>0</v>
      </c>
      <c r="H467" s="1004">
        <f t="shared" si="213"/>
        <v>0</v>
      </c>
      <c r="I467" s="1004">
        <f t="shared" si="213"/>
        <v>0</v>
      </c>
      <c r="J467" s="1004">
        <f t="shared" si="213"/>
        <v>0</v>
      </c>
      <c r="K467" s="1004">
        <f t="shared" si="213"/>
        <v>0</v>
      </c>
      <c r="L467" s="1004">
        <f t="shared" si="213"/>
        <v>0</v>
      </c>
      <c r="M467" s="1004">
        <f t="shared" si="213"/>
        <v>0</v>
      </c>
      <c r="N467" s="1004">
        <f t="shared" si="213"/>
        <v>0</v>
      </c>
      <c r="O467" s="1004">
        <f t="shared" si="213"/>
        <v>0</v>
      </c>
      <c r="P467" s="1004">
        <f t="shared" si="213"/>
        <v>0</v>
      </c>
      <c r="Q467" s="1004">
        <f t="shared" si="213"/>
        <v>0</v>
      </c>
      <c r="R467" s="1004">
        <f t="shared" si="213"/>
        <v>0</v>
      </c>
      <c r="S467" s="1004">
        <f t="shared" si="213"/>
        <v>0</v>
      </c>
      <c r="T467" s="1004">
        <f t="shared" si="213"/>
        <v>0</v>
      </c>
      <c r="U467" s="1004">
        <f t="shared" si="213"/>
        <v>0</v>
      </c>
      <c r="V467" s="1004">
        <f t="shared" si="213"/>
        <v>0</v>
      </c>
      <c r="W467" s="1004">
        <f t="shared" si="213"/>
        <v>0</v>
      </c>
      <c r="X467" s="1004">
        <f t="shared" si="213"/>
        <v>0</v>
      </c>
      <c r="Y467" s="1004">
        <f t="shared" si="213"/>
        <v>0</v>
      </c>
      <c r="Z467" s="1004">
        <f t="shared" si="213"/>
        <v>0</v>
      </c>
      <c r="AA467" s="1004">
        <f t="shared" si="213"/>
        <v>0</v>
      </c>
      <c r="AB467" s="1004">
        <f t="shared" si="213"/>
        <v>0</v>
      </c>
      <c r="AC467" s="1004">
        <f t="shared" si="213"/>
        <v>0</v>
      </c>
      <c r="AD467" s="1004">
        <f t="shared" si="213"/>
        <v>0</v>
      </c>
      <c r="AE467" s="1004">
        <f t="shared" si="213"/>
        <v>0</v>
      </c>
      <c r="AF467" s="1004">
        <f t="shared" si="213"/>
        <v>0</v>
      </c>
      <c r="AG467" s="1004">
        <f t="shared" si="213"/>
        <v>0</v>
      </c>
      <c r="AH467" s="1004">
        <f t="shared" si="213"/>
        <v>0</v>
      </c>
      <c r="AI467" s="1004">
        <f t="shared" si="213"/>
        <v>0</v>
      </c>
      <c r="AJ467" s="1004">
        <f t="shared" si="213"/>
        <v>0</v>
      </c>
      <c r="AK467" s="1004">
        <f t="shared" si="213"/>
        <v>0</v>
      </c>
      <c r="AL467" s="1004">
        <f>AL299</f>
        <v>0</v>
      </c>
      <c r="AM467" s="1004">
        <f>AM299</f>
        <v>0</v>
      </c>
      <c r="AN467" s="1004">
        <f>AN299</f>
        <v>0</v>
      </c>
      <c r="AO467" s="1004">
        <f>AO299</f>
        <v>0</v>
      </c>
      <c r="AP467" s="1004">
        <f>AP299</f>
        <v>0</v>
      </c>
      <c r="AQ467" s="1004">
        <f t="shared" ref="AQ467:BO467" si="214">AQ299</f>
        <v>0</v>
      </c>
      <c r="AR467" s="1004">
        <f t="shared" si="214"/>
        <v>0</v>
      </c>
      <c r="AS467" s="1004">
        <f t="shared" si="214"/>
        <v>0</v>
      </c>
      <c r="AT467" s="1004">
        <f t="shared" si="214"/>
        <v>0</v>
      </c>
      <c r="AU467" s="1004">
        <f t="shared" si="214"/>
        <v>0</v>
      </c>
      <c r="AV467" s="1004">
        <f t="shared" si="214"/>
        <v>0</v>
      </c>
      <c r="AW467" s="1004">
        <f t="shared" si="214"/>
        <v>0</v>
      </c>
      <c r="AX467" s="1004">
        <f t="shared" si="214"/>
        <v>0</v>
      </c>
      <c r="AY467" s="1004">
        <f t="shared" si="214"/>
        <v>0</v>
      </c>
      <c r="AZ467" s="1004">
        <f t="shared" si="214"/>
        <v>0</v>
      </c>
      <c r="BA467" s="1004">
        <f t="shared" si="214"/>
        <v>0</v>
      </c>
      <c r="BB467" s="1004">
        <f t="shared" si="214"/>
        <v>0</v>
      </c>
      <c r="BC467" s="1004">
        <f t="shared" si="214"/>
        <v>0</v>
      </c>
      <c r="BD467" s="1004">
        <f t="shared" si="214"/>
        <v>0</v>
      </c>
      <c r="BE467" s="1004">
        <f t="shared" si="214"/>
        <v>0</v>
      </c>
      <c r="BF467" s="1004">
        <f t="shared" si="214"/>
        <v>0</v>
      </c>
      <c r="BG467" s="1004">
        <f t="shared" si="214"/>
        <v>0</v>
      </c>
      <c r="BH467" s="1004">
        <f t="shared" si="214"/>
        <v>0</v>
      </c>
      <c r="BI467" s="1004">
        <f t="shared" si="214"/>
        <v>0</v>
      </c>
      <c r="BJ467" s="1004">
        <f t="shared" si="214"/>
        <v>0</v>
      </c>
      <c r="BK467" s="1004">
        <f t="shared" si="214"/>
        <v>0</v>
      </c>
      <c r="BL467" s="1004">
        <f t="shared" si="214"/>
        <v>0</v>
      </c>
      <c r="BM467" s="1004">
        <f t="shared" si="214"/>
        <v>0</v>
      </c>
      <c r="BN467" s="1004">
        <f t="shared" si="214"/>
        <v>0</v>
      </c>
      <c r="BO467" s="1004">
        <f t="shared" si="214"/>
        <v>0</v>
      </c>
    </row>
    <row r="468" spans="2:67">
      <c r="B468" s="728" t="s">
        <v>84</v>
      </c>
      <c r="C468" s="717"/>
      <c r="D468" s="686" t="s">
        <v>32</v>
      </c>
      <c r="E468" s="667" t="s">
        <v>1321</v>
      </c>
      <c r="F468" s="838"/>
      <c r="G468" s="1005">
        <v>0</v>
      </c>
      <c r="H468" s="1005">
        <v>0</v>
      </c>
      <c r="I468" s="1005">
        <v>0</v>
      </c>
      <c r="J468" s="1005">
        <v>0</v>
      </c>
      <c r="K468" s="1005">
        <v>0</v>
      </c>
      <c r="L468" s="1005">
        <v>0</v>
      </c>
      <c r="M468" s="1005">
        <v>0</v>
      </c>
      <c r="N468" s="1005">
        <v>0</v>
      </c>
      <c r="O468" s="1005">
        <v>0</v>
      </c>
      <c r="P468" s="1005">
        <v>0</v>
      </c>
      <c r="Q468" s="1005">
        <v>0</v>
      </c>
      <c r="R468" s="1005">
        <v>0</v>
      </c>
      <c r="S468" s="1005">
        <v>0</v>
      </c>
      <c r="T468" s="1005">
        <v>0</v>
      </c>
      <c r="U468" s="1005">
        <v>0</v>
      </c>
      <c r="V468" s="1005">
        <v>0</v>
      </c>
      <c r="W468" s="1005">
        <v>0</v>
      </c>
      <c r="X468" s="1005">
        <v>0</v>
      </c>
      <c r="Y468" s="1005">
        <v>0</v>
      </c>
      <c r="Z468" s="1005">
        <v>0</v>
      </c>
      <c r="AA468" s="1005">
        <v>0</v>
      </c>
      <c r="AB468" s="1005">
        <v>0</v>
      </c>
      <c r="AC468" s="1005">
        <v>0</v>
      </c>
      <c r="AD468" s="1005">
        <v>0</v>
      </c>
      <c r="AE468" s="1005">
        <v>0</v>
      </c>
      <c r="AF468" s="1005">
        <v>0</v>
      </c>
      <c r="AG468" s="1005">
        <v>0</v>
      </c>
      <c r="AH468" s="1005">
        <v>0</v>
      </c>
      <c r="AI468" s="1005">
        <v>0</v>
      </c>
      <c r="AJ468" s="1005">
        <v>0</v>
      </c>
      <c r="AK468" s="1005">
        <v>0</v>
      </c>
      <c r="AL468" s="1005">
        <v>0</v>
      </c>
      <c r="AM468" s="1005">
        <v>0</v>
      </c>
      <c r="AN468" s="1005">
        <v>0</v>
      </c>
      <c r="AO468" s="1005">
        <v>0</v>
      </c>
      <c r="AP468" s="1005">
        <v>0</v>
      </c>
      <c r="AQ468" s="1005">
        <v>0</v>
      </c>
      <c r="AR468" s="1005">
        <v>0</v>
      </c>
      <c r="AS468" s="1005">
        <v>0</v>
      </c>
      <c r="AT468" s="1005">
        <v>0</v>
      </c>
      <c r="AU468" s="1005">
        <v>0</v>
      </c>
      <c r="AV468" s="1005">
        <v>0</v>
      </c>
      <c r="AW468" s="1005">
        <v>0</v>
      </c>
      <c r="AX468" s="1005">
        <v>0</v>
      </c>
      <c r="AY468" s="1005">
        <v>0</v>
      </c>
      <c r="AZ468" s="1005">
        <v>0</v>
      </c>
      <c r="BA468" s="1005">
        <v>0</v>
      </c>
      <c r="BB468" s="1005">
        <v>0</v>
      </c>
      <c r="BC468" s="1005">
        <v>0</v>
      </c>
      <c r="BD468" s="1005">
        <v>0</v>
      </c>
      <c r="BE468" s="1005">
        <v>0</v>
      </c>
      <c r="BF468" s="1005">
        <v>0</v>
      </c>
      <c r="BG468" s="1005">
        <v>0</v>
      </c>
      <c r="BH468" s="1005">
        <v>0</v>
      </c>
      <c r="BI468" s="1005">
        <v>0</v>
      </c>
      <c r="BJ468" s="1005">
        <v>0</v>
      </c>
      <c r="BK468" s="1005">
        <v>0</v>
      </c>
      <c r="BL468" s="1005">
        <v>0</v>
      </c>
      <c r="BM468" s="1005">
        <v>0</v>
      </c>
      <c r="BN468" s="1005">
        <v>0</v>
      </c>
      <c r="BO468" s="1005">
        <v>0</v>
      </c>
    </row>
    <row r="469" spans="2:67">
      <c r="B469" s="728" t="s">
        <v>1044</v>
      </c>
      <c r="C469" s="668"/>
      <c r="D469" s="669" t="s">
        <v>1306</v>
      </c>
      <c r="E469" s="667" t="s">
        <v>1321</v>
      </c>
      <c r="F469" s="1207"/>
      <c r="G469" s="1005">
        <v>0</v>
      </c>
      <c r="H469" s="1005">
        <v>0</v>
      </c>
      <c r="I469" s="1005">
        <v>0</v>
      </c>
      <c r="J469" s="1005">
        <v>0</v>
      </c>
      <c r="K469" s="1005">
        <v>0</v>
      </c>
      <c r="L469" s="1005">
        <v>0</v>
      </c>
      <c r="M469" s="1005">
        <v>0</v>
      </c>
      <c r="N469" s="1005">
        <v>0</v>
      </c>
      <c r="O469" s="1005">
        <v>0</v>
      </c>
      <c r="P469" s="1005">
        <v>0</v>
      </c>
      <c r="Q469" s="1005">
        <v>0</v>
      </c>
      <c r="R469" s="1005">
        <v>0</v>
      </c>
      <c r="S469" s="1005">
        <v>0</v>
      </c>
      <c r="T469" s="1005">
        <v>0</v>
      </c>
      <c r="U469" s="1005">
        <v>0</v>
      </c>
      <c r="V469" s="1005">
        <v>0</v>
      </c>
      <c r="W469" s="1005">
        <v>0</v>
      </c>
      <c r="X469" s="1005">
        <v>0</v>
      </c>
      <c r="Y469" s="1005">
        <v>0</v>
      </c>
      <c r="Z469" s="1005">
        <v>0</v>
      </c>
      <c r="AA469" s="1005">
        <v>0</v>
      </c>
      <c r="AB469" s="1005">
        <v>0</v>
      </c>
      <c r="AC469" s="1005">
        <v>0</v>
      </c>
      <c r="AD469" s="1005">
        <v>0</v>
      </c>
      <c r="AE469" s="1005">
        <v>0</v>
      </c>
      <c r="AF469" s="1005">
        <v>0</v>
      </c>
      <c r="AG469" s="1005">
        <v>0</v>
      </c>
      <c r="AH469" s="1005">
        <v>0</v>
      </c>
      <c r="AI469" s="1005">
        <v>0</v>
      </c>
      <c r="AJ469" s="1005">
        <v>0</v>
      </c>
      <c r="AK469" s="1005">
        <v>0</v>
      </c>
      <c r="AL469" s="1005">
        <v>0</v>
      </c>
      <c r="AM469" s="1005">
        <v>0</v>
      </c>
      <c r="AN469" s="1005">
        <v>0</v>
      </c>
      <c r="AO469" s="1005">
        <v>0</v>
      </c>
      <c r="AP469" s="1005">
        <v>0</v>
      </c>
      <c r="AQ469" s="1005">
        <v>0</v>
      </c>
      <c r="AR469" s="1005">
        <v>0</v>
      </c>
      <c r="AS469" s="1005">
        <v>0</v>
      </c>
      <c r="AT469" s="1005">
        <v>0</v>
      </c>
      <c r="AU469" s="1005">
        <v>0</v>
      </c>
      <c r="AV469" s="1005">
        <v>0</v>
      </c>
      <c r="AW469" s="1005">
        <v>0</v>
      </c>
      <c r="AX469" s="1005">
        <v>0</v>
      </c>
      <c r="AY469" s="1005">
        <v>0</v>
      </c>
      <c r="AZ469" s="1005">
        <v>0</v>
      </c>
      <c r="BA469" s="1005">
        <v>0</v>
      </c>
      <c r="BB469" s="1005">
        <v>0</v>
      </c>
      <c r="BC469" s="1005">
        <v>0</v>
      </c>
      <c r="BD469" s="1005">
        <v>0</v>
      </c>
      <c r="BE469" s="1005">
        <v>0</v>
      </c>
      <c r="BF469" s="1005">
        <v>0</v>
      </c>
      <c r="BG469" s="1005">
        <v>0</v>
      </c>
      <c r="BH469" s="1005">
        <v>0</v>
      </c>
      <c r="BI469" s="1005">
        <v>0</v>
      </c>
      <c r="BJ469" s="1005">
        <v>0</v>
      </c>
      <c r="BK469" s="1005">
        <v>0</v>
      </c>
      <c r="BL469" s="1005">
        <v>0</v>
      </c>
      <c r="BM469" s="1005">
        <v>0</v>
      </c>
      <c r="BN469" s="1005">
        <v>0</v>
      </c>
      <c r="BO469" s="1005">
        <v>0</v>
      </c>
    </row>
    <row r="470" spans="2:67">
      <c r="B470" s="728" t="s">
        <v>1183</v>
      </c>
      <c r="C470" s="58" t="s">
        <v>613</v>
      </c>
      <c r="D470" s="689"/>
      <c r="E470" s="667"/>
      <c r="F470" s="874"/>
      <c r="G470" s="704"/>
      <c r="H470" s="705"/>
      <c r="I470" s="705"/>
      <c r="J470" s="705"/>
      <c r="K470" s="705"/>
      <c r="L470" s="705"/>
      <c r="M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6"/>
      <c r="AL470" s="706"/>
      <c r="AM470" s="706"/>
      <c r="AN470" s="706"/>
      <c r="AO470" s="706"/>
      <c r="AP470" s="706"/>
      <c r="AQ470" s="706"/>
      <c r="AR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row>
    <row r="471" spans="2:67">
      <c r="B471" s="728" t="s">
        <v>1184</v>
      </c>
      <c r="C471" s="60"/>
      <c r="D471" s="686" t="s">
        <v>1323</v>
      </c>
      <c r="E471" s="667" t="s">
        <v>1321</v>
      </c>
      <c r="F471" s="1207"/>
      <c r="G471" s="1005">
        <v>0</v>
      </c>
      <c r="H471" s="1005">
        <v>0</v>
      </c>
      <c r="I471" s="1005">
        <v>0</v>
      </c>
      <c r="J471" s="1005">
        <v>0</v>
      </c>
      <c r="K471" s="1005">
        <v>0</v>
      </c>
      <c r="L471" s="1005">
        <v>0</v>
      </c>
      <c r="M471" s="1005">
        <v>0</v>
      </c>
      <c r="N471" s="1005">
        <v>0</v>
      </c>
      <c r="O471" s="1005">
        <v>0</v>
      </c>
      <c r="P471" s="1005">
        <v>0</v>
      </c>
      <c r="Q471" s="1005">
        <v>0</v>
      </c>
      <c r="R471" s="1005">
        <v>0</v>
      </c>
      <c r="S471" s="1005">
        <v>0</v>
      </c>
      <c r="T471" s="1005">
        <v>0</v>
      </c>
      <c r="U471" s="1005">
        <v>0</v>
      </c>
      <c r="V471" s="1005">
        <v>0</v>
      </c>
      <c r="W471" s="1005">
        <v>0</v>
      </c>
      <c r="X471" s="1005">
        <v>0</v>
      </c>
      <c r="Y471" s="1005">
        <v>0</v>
      </c>
      <c r="Z471" s="1005">
        <v>0</v>
      </c>
      <c r="AA471" s="1005">
        <v>0</v>
      </c>
      <c r="AB471" s="1005">
        <v>0</v>
      </c>
      <c r="AC471" s="1005">
        <v>0</v>
      </c>
      <c r="AD471" s="1005">
        <v>0</v>
      </c>
      <c r="AE471" s="1005">
        <v>0</v>
      </c>
      <c r="AF471" s="1005">
        <v>0</v>
      </c>
      <c r="AG471" s="1005">
        <v>0</v>
      </c>
      <c r="AH471" s="1005">
        <v>0</v>
      </c>
      <c r="AI471" s="1005">
        <v>0</v>
      </c>
      <c r="AJ471" s="1005">
        <v>0</v>
      </c>
      <c r="AK471" s="1005">
        <v>0</v>
      </c>
      <c r="AL471" s="1005">
        <v>0</v>
      </c>
      <c r="AM471" s="1005">
        <v>0</v>
      </c>
      <c r="AN471" s="1005">
        <v>0</v>
      </c>
      <c r="AO471" s="1005">
        <v>0</v>
      </c>
      <c r="AP471" s="1005">
        <v>0</v>
      </c>
      <c r="AQ471" s="1005">
        <v>0</v>
      </c>
      <c r="AR471" s="1005">
        <v>0</v>
      </c>
      <c r="AS471" s="1005">
        <v>0</v>
      </c>
      <c r="AT471" s="1005">
        <v>0</v>
      </c>
      <c r="AU471" s="1005">
        <v>0</v>
      </c>
      <c r="AV471" s="1005">
        <v>0</v>
      </c>
      <c r="AW471" s="1005">
        <v>0</v>
      </c>
      <c r="AX471" s="1005">
        <v>0</v>
      </c>
      <c r="AY471" s="1005">
        <v>0</v>
      </c>
      <c r="AZ471" s="1005">
        <v>0</v>
      </c>
      <c r="BA471" s="1005">
        <v>0</v>
      </c>
      <c r="BB471" s="1005">
        <v>0</v>
      </c>
      <c r="BC471" s="1005">
        <v>0</v>
      </c>
      <c r="BD471" s="1005">
        <v>0</v>
      </c>
      <c r="BE471" s="1005">
        <v>0</v>
      </c>
      <c r="BF471" s="1005">
        <v>0</v>
      </c>
      <c r="BG471" s="1005">
        <v>0</v>
      </c>
      <c r="BH471" s="1005">
        <v>0</v>
      </c>
      <c r="BI471" s="1005">
        <v>0</v>
      </c>
      <c r="BJ471" s="1005">
        <v>0</v>
      </c>
      <c r="BK471" s="1005">
        <v>0</v>
      </c>
      <c r="BL471" s="1005">
        <v>0</v>
      </c>
      <c r="BM471" s="1005">
        <v>0</v>
      </c>
      <c r="BN471" s="1005">
        <v>0</v>
      </c>
      <c r="BO471" s="1005">
        <v>0</v>
      </c>
    </row>
    <row r="472" spans="2:67">
      <c r="B472" s="728">
        <v>312</v>
      </c>
      <c r="C472" s="59" t="s">
        <v>69</v>
      </c>
      <c r="D472" s="686"/>
      <c r="E472" s="667"/>
      <c r="F472" s="874"/>
      <c r="G472" s="704"/>
      <c r="H472" s="705"/>
      <c r="I472" s="705"/>
      <c r="J472" s="705"/>
      <c r="K472" s="705"/>
      <c r="L472" s="705"/>
      <c r="M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6"/>
      <c r="AL472" s="706"/>
      <c r="AM472" s="706"/>
      <c r="AN472" s="706"/>
      <c r="AO472" s="706"/>
      <c r="AP472" s="706"/>
      <c r="AQ472" s="706"/>
      <c r="AR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row>
    <row r="473" spans="2:67">
      <c r="B473" s="728" t="s">
        <v>85</v>
      </c>
      <c r="C473" s="667"/>
      <c r="D473" s="686" t="s">
        <v>1120</v>
      </c>
      <c r="E473" s="667" t="s">
        <v>1321</v>
      </c>
      <c r="F473" s="838"/>
      <c r="G473" s="1004">
        <f t="shared" ref="G473:BO474" si="215">G299</f>
        <v>0</v>
      </c>
      <c r="H473" s="1004">
        <f t="shared" si="215"/>
        <v>0</v>
      </c>
      <c r="I473" s="1004">
        <f t="shared" si="215"/>
        <v>0</v>
      </c>
      <c r="J473" s="1004">
        <f t="shared" si="215"/>
        <v>0</v>
      </c>
      <c r="K473" s="1004">
        <f t="shared" si="215"/>
        <v>0</v>
      </c>
      <c r="L473" s="1004">
        <f t="shared" si="215"/>
        <v>0</v>
      </c>
      <c r="M473" s="1004">
        <f t="shared" si="215"/>
        <v>0</v>
      </c>
      <c r="N473" s="1004">
        <f t="shared" si="215"/>
        <v>0</v>
      </c>
      <c r="O473" s="1004">
        <f t="shared" si="215"/>
        <v>0</v>
      </c>
      <c r="P473" s="1004">
        <f t="shared" si="215"/>
        <v>0</v>
      </c>
      <c r="Q473" s="1004">
        <f t="shared" si="215"/>
        <v>0</v>
      </c>
      <c r="R473" s="1004">
        <f t="shared" si="215"/>
        <v>0</v>
      </c>
      <c r="S473" s="1004">
        <f t="shared" si="215"/>
        <v>0</v>
      </c>
      <c r="T473" s="1004">
        <f t="shared" si="215"/>
        <v>0</v>
      </c>
      <c r="U473" s="1004">
        <f t="shared" si="215"/>
        <v>0</v>
      </c>
      <c r="V473" s="1004">
        <f t="shared" si="215"/>
        <v>0</v>
      </c>
      <c r="W473" s="1004">
        <f t="shared" si="215"/>
        <v>0</v>
      </c>
      <c r="X473" s="1004">
        <f t="shared" si="215"/>
        <v>0</v>
      </c>
      <c r="Y473" s="1004">
        <f t="shared" si="215"/>
        <v>0</v>
      </c>
      <c r="Z473" s="1004">
        <f t="shared" si="215"/>
        <v>0</v>
      </c>
      <c r="AA473" s="1004">
        <f t="shared" si="215"/>
        <v>0</v>
      </c>
      <c r="AB473" s="1004">
        <f t="shared" si="215"/>
        <v>0</v>
      </c>
      <c r="AC473" s="1004">
        <f t="shared" si="215"/>
        <v>0</v>
      </c>
      <c r="AD473" s="1004">
        <f t="shared" si="215"/>
        <v>0</v>
      </c>
      <c r="AE473" s="1004">
        <f t="shared" si="215"/>
        <v>0</v>
      </c>
      <c r="AF473" s="1004">
        <f t="shared" si="215"/>
        <v>0</v>
      </c>
      <c r="AG473" s="1004">
        <f t="shared" si="215"/>
        <v>0</v>
      </c>
      <c r="AH473" s="1004">
        <f t="shared" si="215"/>
        <v>0</v>
      </c>
      <c r="AI473" s="1004">
        <f t="shared" si="215"/>
        <v>0</v>
      </c>
      <c r="AJ473" s="1004">
        <f t="shared" si="215"/>
        <v>0</v>
      </c>
      <c r="AK473" s="1004">
        <f t="shared" si="215"/>
        <v>0</v>
      </c>
      <c r="AL473" s="1004">
        <f t="shared" si="215"/>
        <v>0</v>
      </c>
      <c r="AM473" s="1004">
        <f t="shared" si="215"/>
        <v>0</v>
      </c>
      <c r="AN473" s="1004">
        <f t="shared" si="215"/>
        <v>0</v>
      </c>
      <c r="AO473" s="1004">
        <f t="shared" si="215"/>
        <v>0</v>
      </c>
      <c r="AP473" s="1004">
        <f t="shared" si="215"/>
        <v>0</v>
      </c>
      <c r="AQ473" s="1004">
        <f t="shared" si="215"/>
        <v>0</v>
      </c>
      <c r="AR473" s="1004">
        <f t="shared" si="215"/>
        <v>0</v>
      </c>
      <c r="AS473" s="1004">
        <f t="shared" si="215"/>
        <v>0</v>
      </c>
      <c r="AT473" s="1004">
        <f t="shared" si="215"/>
        <v>0</v>
      </c>
      <c r="AU473" s="1004">
        <f t="shared" si="215"/>
        <v>0</v>
      </c>
      <c r="AV473" s="1004">
        <f t="shared" si="215"/>
        <v>0</v>
      </c>
      <c r="AW473" s="1004">
        <f t="shared" si="215"/>
        <v>0</v>
      </c>
      <c r="AX473" s="1004">
        <f t="shared" si="215"/>
        <v>0</v>
      </c>
      <c r="AY473" s="1004">
        <f t="shared" si="215"/>
        <v>0</v>
      </c>
      <c r="AZ473" s="1004">
        <f t="shared" si="215"/>
        <v>0</v>
      </c>
      <c r="BA473" s="1004">
        <f t="shared" si="215"/>
        <v>0</v>
      </c>
      <c r="BB473" s="1004">
        <f t="shared" si="215"/>
        <v>0</v>
      </c>
      <c r="BC473" s="1004">
        <f t="shared" si="215"/>
        <v>0</v>
      </c>
      <c r="BD473" s="1004">
        <f t="shared" si="215"/>
        <v>0</v>
      </c>
      <c r="BE473" s="1004">
        <f t="shared" si="215"/>
        <v>0</v>
      </c>
      <c r="BF473" s="1004">
        <f t="shared" si="215"/>
        <v>0</v>
      </c>
      <c r="BG473" s="1004">
        <f t="shared" si="215"/>
        <v>0</v>
      </c>
      <c r="BH473" s="1004">
        <f t="shared" si="215"/>
        <v>0</v>
      </c>
      <c r="BI473" s="1004">
        <f t="shared" si="215"/>
        <v>0</v>
      </c>
      <c r="BJ473" s="1004">
        <f t="shared" si="215"/>
        <v>0</v>
      </c>
      <c r="BK473" s="1004">
        <f t="shared" si="215"/>
        <v>0</v>
      </c>
      <c r="BL473" s="1004">
        <f t="shared" si="215"/>
        <v>0</v>
      </c>
      <c r="BM473" s="1004">
        <f t="shared" si="215"/>
        <v>0</v>
      </c>
      <c r="BN473" s="1004">
        <f t="shared" si="215"/>
        <v>0</v>
      </c>
      <c r="BO473" s="1004">
        <f t="shared" si="215"/>
        <v>0</v>
      </c>
    </row>
    <row r="474" spans="2:67" ht="12.75" customHeight="1">
      <c r="B474" s="728" t="s">
        <v>86</v>
      </c>
      <c r="C474" s="667"/>
      <c r="D474" s="686" t="s">
        <v>73</v>
      </c>
      <c r="E474" s="667" t="s">
        <v>189</v>
      </c>
      <c r="F474" s="838"/>
      <c r="G474" s="1004">
        <f t="shared" si="215"/>
        <v>0</v>
      </c>
      <c r="H474" s="1004">
        <f t="shared" si="215"/>
        <v>0</v>
      </c>
      <c r="I474" s="1004">
        <f t="shared" si="215"/>
        <v>0</v>
      </c>
      <c r="J474" s="1004">
        <f t="shared" si="215"/>
        <v>0</v>
      </c>
      <c r="K474" s="1004">
        <f t="shared" si="215"/>
        <v>0</v>
      </c>
      <c r="L474" s="1004">
        <f t="shared" si="215"/>
        <v>0</v>
      </c>
      <c r="M474" s="1004">
        <f t="shared" si="215"/>
        <v>0</v>
      </c>
      <c r="N474" s="1004">
        <f t="shared" si="215"/>
        <v>0</v>
      </c>
      <c r="O474" s="1004">
        <f t="shared" si="215"/>
        <v>0</v>
      </c>
      <c r="P474" s="1004">
        <f t="shared" si="215"/>
        <v>0</v>
      </c>
      <c r="Q474" s="1004">
        <f t="shared" si="215"/>
        <v>0</v>
      </c>
      <c r="R474" s="1004">
        <f t="shared" si="215"/>
        <v>0</v>
      </c>
      <c r="S474" s="1004">
        <f t="shared" si="215"/>
        <v>0</v>
      </c>
      <c r="T474" s="1004">
        <f t="shared" si="215"/>
        <v>0</v>
      </c>
      <c r="U474" s="1004">
        <f t="shared" si="215"/>
        <v>0</v>
      </c>
      <c r="V474" s="1004">
        <f t="shared" si="215"/>
        <v>0</v>
      </c>
      <c r="W474" s="1004">
        <f t="shared" si="215"/>
        <v>0</v>
      </c>
      <c r="X474" s="1004">
        <f t="shared" si="215"/>
        <v>0</v>
      </c>
      <c r="Y474" s="1004">
        <f t="shared" si="215"/>
        <v>0</v>
      </c>
      <c r="Z474" s="1004">
        <f t="shared" si="215"/>
        <v>0</v>
      </c>
      <c r="AA474" s="1004">
        <f t="shared" si="215"/>
        <v>0</v>
      </c>
      <c r="AB474" s="1004">
        <f t="shared" si="215"/>
        <v>0</v>
      </c>
      <c r="AC474" s="1004">
        <f t="shared" si="215"/>
        <v>0</v>
      </c>
      <c r="AD474" s="1004">
        <f t="shared" si="215"/>
        <v>0</v>
      </c>
      <c r="AE474" s="1004">
        <f t="shared" si="215"/>
        <v>0</v>
      </c>
      <c r="AF474" s="1004">
        <f t="shared" si="215"/>
        <v>0</v>
      </c>
      <c r="AG474" s="1004">
        <f t="shared" si="215"/>
        <v>0</v>
      </c>
      <c r="AH474" s="1004">
        <f t="shared" si="215"/>
        <v>0</v>
      </c>
      <c r="AI474" s="1004">
        <f t="shared" si="215"/>
        <v>0</v>
      </c>
      <c r="AJ474" s="1004">
        <f t="shared" si="215"/>
        <v>0</v>
      </c>
      <c r="AK474" s="1004">
        <f t="shared" si="215"/>
        <v>0</v>
      </c>
      <c r="AL474" s="1004">
        <f t="shared" si="215"/>
        <v>0</v>
      </c>
      <c r="AM474" s="1004">
        <f t="shared" si="215"/>
        <v>0</v>
      </c>
      <c r="AN474" s="1004">
        <f t="shared" si="215"/>
        <v>0</v>
      </c>
      <c r="AO474" s="1004">
        <f t="shared" si="215"/>
        <v>0</v>
      </c>
      <c r="AP474" s="1004">
        <f t="shared" si="215"/>
        <v>0</v>
      </c>
      <c r="AQ474" s="1004">
        <f t="shared" si="215"/>
        <v>0</v>
      </c>
      <c r="AR474" s="1004">
        <f t="shared" si="215"/>
        <v>0</v>
      </c>
      <c r="AS474" s="1004">
        <f t="shared" si="215"/>
        <v>0</v>
      </c>
      <c r="AT474" s="1004">
        <f t="shared" si="215"/>
        <v>0</v>
      </c>
      <c r="AU474" s="1004">
        <f t="shared" si="215"/>
        <v>0</v>
      </c>
      <c r="AV474" s="1004">
        <f t="shared" si="215"/>
        <v>0</v>
      </c>
      <c r="AW474" s="1004">
        <f t="shared" si="215"/>
        <v>0</v>
      </c>
      <c r="AX474" s="1004">
        <f t="shared" si="215"/>
        <v>0</v>
      </c>
      <c r="AY474" s="1004">
        <f t="shared" si="215"/>
        <v>0</v>
      </c>
      <c r="AZ474" s="1004">
        <f t="shared" si="215"/>
        <v>0</v>
      </c>
      <c r="BA474" s="1004">
        <f t="shared" si="215"/>
        <v>0</v>
      </c>
      <c r="BB474" s="1004">
        <f t="shared" si="215"/>
        <v>0</v>
      </c>
      <c r="BC474" s="1004">
        <f t="shared" si="215"/>
        <v>0</v>
      </c>
      <c r="BD474" s="1004">
        <f t="shared" si="215"/>
        <v>0</v>
      </c>
      <c r="BE474" s="1004">
        <f t="shared" si="215"/>
        <v>0</v>
      </c>
      <c r="BF474" s="1004">
        <f t="shared" si="215"/>
        <v>0</v>
      </c>
      <c r="BG474" s="1004">
        <f t="shared" si="215"/>
        <v>0</v>
      </c>
      <c r="BH474" s="1004">
        <f t="shared" si="215"/>
        <v>0</v>
      </c>
      <c r="BI474" s="1004">
        <f t="shared" si="215"/>
        <v>0</v>
      </c>
      <c r="BJ474" s="1004">
        <f t="shared" si="215"/>
        <v>0</v>
      </c>
      <c r="BK474" s="1004">
        <f t="shared" si="215"/>
        <v>0</v>
      </c>
      <c r="BL474" s="1004">
        <f t="shared" si="215"/>
        <v>0</v>
      </c>
      <c r="BM474" s="1004">
        <f t="shared" si="215"/>
        <v>0</v>
      </c>
      <c r="BN474" s="1004">
        <f t="shared" si="215"/>
        <v>0</v>
      </c>
      <c r="BO474" s="1004">
        <f t="shared" si="215"/>
        <v>0</v>
      </c>
    </row>
    <row r="475" spans="2:67">
      <c r="B475" s="728" t="s">
        <v>1309</v>
      </c>
      <c r="C475" s="667"/>
      <c r="D475" s="686" t="s">
        <v>1306</v>
      </c>
      <c r="E475" s="667" t="s">
        <v>1321</v>
      </c>
      <c r="F475" s="874"/>
      <c r="G475" s="1005">
        <v>0</v>
      </c>
      <c r="H475" s="1005">
        <v>0</v>
      </c>
      <c r="I475" s="1005">
        <v>0</v>
      </c>
      <c r="J475" s="1005">
        <v>0</v>
      </c>
      <c r="K475" s="1005">
        <v>0</v>
      </c>
      <c r="L475" s="1005">
        <v>0</v>
      </c>
      <c r="M475" s="1005">
        <v>0</v>
      </c>
      <c r="N475" s="1005">
        <v>0</v>
      </c>
      <c r="O475" s="1005">
        <v>0</v>
      </c>
      <c r="P475" s="1005">
        <v>0</v>
      </c>
      <c r="Q475" s="1005">
        <v>0</v>
      </c>
      <c r="R475" s="1005">
        <v>0</v>
      </c>
      <c r="S475" s="1005">
        <v>0</v>
      </c>
      <c r="T475" s="1005">
        <v>0</v>
      </c>
      <c r="U475" s="1005">
        <v>0</v>
      </c>
      <c r="V475" s="1005">
        <v>0</v>
      </c>
      <c r="W475" s="1005">
        <v>0</v>
      </c>
      <c r="X475" s="1005">
        <v>0</v>
      </c>
      <c r="Y475" s="1005">
        <v>0</v>
      </c>
      <c r="Z475" s="1005">
        <v>0</v>
      </c>
      <c r="AA475" s="1005">
        <v>0</v>
      </c>
      <c r="AB475" s="1005">
        <v>0</v>
      </c>
      <c r="AC475" s="1005">
        <v>0</v>
      </c>
      <c r="AD475" s="1005">
        <v>0</v>
      </c>
      <c r="AE475" s="1005">
        <v>0</v>
      </c>
      <c r="AF475" s="1005">
        <v>0</v>
      </c>
      <c r="AG475" s="1005">
        <v>0</v>
      </c>
      <c r="AH475" s="1005">
        <v>0</v>
      </c>
      <c r="AI475" s="1005">
        <v>0</v>
      </c>
      <c r="AJ475" s="1005">
        <v>0</v>
      </c>
      <c r="AK475" s="1005">
        <v>0</v>
      </c>
      <c r="AL475" s="1005">
        <v>0</v>
      </c>
      <c r="AM475" s="1005">
        <v>0</v>
      </c>
      <c r="AN475" s="1005">
        <v>0</v>
      </c>
      <c r="AO475" s="1005">
        <v>0</v>
      </c>
      <c r="AP475" s="1005">
        <v>0</v>
      </c>
      <c r="AQ475" s="1005">
        <v>1</v>
      </c>
      <c r="AR475" s="1005">
        <v>2</v>
      </c>
      <c r="AS475" s="1005">
        <v>3</v>
      </c>
      <c r="AT475" s="1005">
        <v>4</v>
      </c>
      <c r="AU475" s="1005">
        <v>5</v>
      </c>
      <c r="AV475" s="1005">
        <v>6</v>
      </c>
      <c r="AW475" s="1005">
        <v>7</v>
      </c>
      <c r="AX475" s="1005">
        <v>8</v>
      </c>
      <c r="AY475" s="1005">
        <v>9</v>
      </c>
      <c r="AZ475" s="1005">
        <v>10</v>
      </c>
      <c r="BA475" s="1005">
        <v>11</v>
      </c>
      <c r="BB475" s="1005">
        <v>12</v>
      </c>
      <c r="BC475" s="1005">
        <v>13</v>
      </c>
      <c r="BD475" s="1005">
        <v>14</v>
      </c>
      <c r="BE475" s="1005">
        <v>15</v>
      </c>
      <c r="BF475" s="1005">
        <v>16</v>
      </c>
      <c r="BG475" s="1005">
        <v>17</v>
      </c>
      <c r="BH475" s="1005">
        <v>18</v>
      </c>
      <c r="BI475" s="1005">
        <v>19</v>
      </c>
      <c r="BJ475" s="1005">
        <v>20</v>
      </c>
      <c r="BK475" s="1005">
        <v>21</v>
      </c>
      <c r="BL475" s="1005">
        <v>22</v>
      </c>
      <c r="BM475" s="1005">
        <v>23</v>
      </c>
      <c r="BN475" s="1005">
        <v>24</v>
      </c>
      <c r="BO475" s="1005">
        <v>25</v>
      </c>
    </row>
    <row r="476" spans="2:67" hidden="1" outlineLevel="1">
      <c r="B476" s="728">
        <v>313</v>
      </c>
      <c r="C476" s="59" t="s">
        <v>842</v>
      </c>
      <c r="D476" s="686"/>
      <c r="E476" s="667"/>
      <c r="F476" s="874"/>
      <c r="G476" s="704"/>
      <c r="H476" s="705"/>
      <c r="I476" s="705"/>
      <c r="J476" s="705"/>
      <c r="K476" s="705"/>
      <c r="L476" s="705"/>
      <c r="M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6"/>
      <c r="AL476" s="706"/>
      <c r="AM476" s="706"/>
      <c r="AN476" s="706"/>
      <c r="AO476" s="706"/>
      <c r="AP476" s="706"/>
      <c r="AQ476" s="706"/>
      <c r="AR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row>
    <row r="477" spans="2:67" hidden="1" outlineLevel="1">
      <c r="B477" s="728" t="s">
        <v>764</v>
      </c>
      <c r="C477" s="58" t="s">
        <v>1337</v>
      </c>
      <c r="D477" s="686"/>
      <c r="E477" s="667"/>
      <c r="F477" s="874"/>
      <c r="G477" s="704"/>
      <c r="H477" s="705"/>
      <c r="I477" s="705"/>
      <c r="J477" s="705"/>
      <c r="K477" s="705"/>
      <c r="L477" s="705"/>
      <c r="M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6"/>
      <c r="AL477" s="706"/>
      <c r="AM477" s="706"/>
      <c r="AN477" s="706"/>
      <c r="AO477" s="706"/>
      <c r="AP477" s="706"/>
      <c r="AQ477" s="706"/>
      <c r="AR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row>
    <row r="478" spans="2:67" hidden="1" outlineLevel="1">
      <c r="B478" s="728" t="s">
        <v>87</v>
      </c>
      <c r="C478" s="667"/>
      <c r="D478" s="686" t="s">
        <v>1148</v>
      </c>
      <c r="E478" s="667" t="s">
        <v>1321</v>
      </c>
      <c r="F478" s="690"/>
      <c r="G478" s="1004">
        <f t="shared" ref="G478:BO482" si="216">G270</f>
        <v>0</v>
      </c>
      <c r="H478" s="1004">
        <f t="shared" si="216"/>
        <v>0</v>
      </c>
      <c r="I478" s="1004">
        <f t="shared" si="216"/>
        <v>0</v>
      </c>
      <c r="J478" s="1004">
        <f t="shared" si="216"/>
        <v>0</v>
      </c>
      <c r="K478" s="1004">
        <f t="shared" si="216"/>
        <v>0</v>
      </c>
      <c r="L478" s="1004">
        <f t="shared" si="216"/>
        <v>0</v>
      </c>
      <c r="M478" s="1004">
        <f t="shared" si="216"/>
        <v>0</v>
      </c>
      <c r="N478" s="1004">
        <f t="shared" si="216"/>
        <v>0</v>
      </c>
      <c r="O478" s="1004">
        <f t="shared" si="216"/>
        <v>0</v>
      </c>
      <c r="P478" s="1004">
        <f t="shared" si="216"/>
        <v>0</v>
      </c>
      <c r="Q478" s="1004">
        <f t="shared" si="216"/>
        <v>0</v>
      </c>
      <c r="R478" s="1004">
        <f t="shared" si="216"/>
        <v>0</v>
      </c>
      <c r="S478" s="1004">
        <f t="shared" si="216"/>
        <v>0</v>
      </c>
      <c r="T478" s="1004">
        <f t="shared" si="216"/>
        <v>0</v>
      </c>
      <c r="U478" s="1004">
        <f t="shared" si="216"/>
        <v>0</v>
      </c>
      <c r="V478" s="1004">
        <f t="shared" si="216"/>
        <v>0</v>
      </c>
      <c r="W478" s="1004">
        <f t="shared" si="216"/>
        <v>0</v>
      </c>
      <c r="X478" s="1004">
        <f t="shared" si="216"/>
        <v>0</v>
      </c>
      <c r="Y478" s="1004">
        <f t="shared" si="216"/>
        <v>0</v>
      </c>
      <c r="Z478" s="1004">
        <f t="shared" si="216"/>
        <v>0</v>
      </c>
      <c r="AA478" s="1004">
        <f t="shared" si="216"/>
        <v>0</v>
      </c>
      <c r="AB478" s="1004">
        <f t="shared" si="216"/>
        <v>0</v>
      </c>
      <c r="AC478" s="1004">
        <f t="shared" si="216"/>
        <v>0</v>
      </c>
      <c r="AD478" s="1004">
        <f t="shared" si="216"/>
        <v>0</v>
      </c>
      <c r="AE478" s="1004">
        <f t="shared" si="216"/>
        <v>0</v>
      </c>
      <c r="AF478" s="1004">
        <f t="shared" si="216"/>
        <v>0</v>
      </c>
      <c r="AG478" s="1004">
        <f t="shared" si="216"/>
        <v>0</v>
      </c>
      <c r="AH478" s="1004">
        <f t="shared" si="216"/>
        <v>0</v>
      </c>
      <c r="AI478" s="1004">
        <f t="shared" si="216"/>
        <v>0</v>
      </c>
      <c r="AJ478" s="1004">
        <f t="shared" si="216"/>
        <v>0</v>
      </c>
      <c r="AK478" s="1004">
        <f t="shared" si="216"/>
        <v>0</v>
      </c>
      <c r="AL478" s="1004">
        <f t="shared" si="216"/>
        <v>0</v>
      </c>
      <c r="AM478" s="1004">
        <f t="shared" si="216"/>
        <v>0</v>
      </c>
      <c r="AN478" s="1004">
        <f t="shared" si="216"/>
        <v>0</v>
      </c>
      <c r="AO478" s="1004">
        <f t="shared" si="216"/>
        <v>0</v>
      </c>
      <c r="AP478" s="1004">
        <f t="shared" si="216"/>
        <v>0</v>
      </c>
      <c r="AQ478" s="1004">
        <f t="shared" si="216"/>
        <v>0</v>
      </c>
      <c r="AR478" s="1004">
        <f t="shared" si="216"/>
        <v>0</v>
      </c>
      <c r="AS478" s="1004">
        <f t="shared" si="216"/>
        <v>0</v>
      </c>
      <c r="AT478" s="1004">
        <f t="shared" si="216"/>
        <v>0</v>
      </c>
      <c r="AU478" s="1004">
        <f t="shared" si="216"/>
        <v>0</v>
      </c>
      <c r="AV478" s="1004">
        <f t="shared" si="216"/>
        <v>0</v>
      </c>
      <c r="AW478" s="1004">
        <f t="shared" si="216"/>
        <v>0</v>
      </c>
      <c r="AX478" s="1004">
        <f t="shared" si="216"/>
        <v>0</v>
      </c>
      <c r="AY478" s="1004">
        <f t="shared" si="216"/>
        <v>0</v>
      </c>
      <c r="AZ478" s="1004">
        <f t="shared" si="216"/>
        <v>0</v>
      </c>
      <c r="BA478" s="1004">
        <f t="shared" si="216"/>
        <v>0</v>
      </c>
      <c r="BB478" s="1004">
        <f t="shared" si="216"/>
        <v>0</v>
      </c>
      <c r="BC478" s="1004">
        <f t="shared" si="216"/>
        <v>0</v>
      </c>
      <c r="BD478" s="1004">
        <f t="shared" si="216"/>
        <v>0</v>
      </c>
      <c r="BE478" s="1004">
        <f t="shared" si="216"/>
        <v>0</v>
      </c>
      <c r="BF478" s="1004">
        <f t="shared" si="216"/>
        <v>0</v>
      </c>
      <c r="BG478" s="1004">
        <f t="shared" si="216"/>
        <v>0</v>
      </c>
      <c r="BH478" s="1004">
        <f t="shared" si="216"/>
        <v>0</v>
      </c>
      <c r="BI478" s="1004">
        <f t="shared" si="216"/>
        <v>0</v>
      </c>
      <c r="BJ478" s="1004">
        <f t="shared" si="216"/>
        <v>0</v>
      </c>
      <c r="BK478" s="1004">
        <f t="shared" si="216"/>
        <v>0</v>
      </c>
      <c r="BL478" s="1004">
        <f t="shared" si="216"/>
        <v>0</v>
      </c>
      <c r="BM478" s="1004">
        <f t="shared" si="216"/>
        <v>0</v>
      </c>
      <c r="BN478" s="1004">
        <f t="shared" si="216"/>
        <v>0</v>
      </c>
      <c r="BO478" s="1004">
        <f t="shared" si="216"/>
        <v>0</v>
      </c>
    </row>
    <row r="479" spans="2:67" hidden="1" outlineLevel="1">
      <c r="B479" s="728" t="s">
        <v>904</v>
      </c>
      <c r="C479" s="667"/>
      <c r="D479" s="686" t="s">
        <v>1119</v>
      </c>
      <c r="E479" s="667" t="s">
        <v>1321</v>
      </c>
      <c r="F479" s="690"/>
      <c r="G479" s="1004">
        <f t="shared" si="216"/>
        <v>0</v>
      </c>
      <c r="H479" s="1004">
        <f t="shared" si="216"/>
        <v>0</v>
      </c>
      <c r="I479" s="1004">
        <f t="shared" si="216"/>
        <v>0</v>
      </c>
      <c r="J479" s="1004">
        <f t="shared" si="216"/>
        <v>0</v>
      </c>
      <c r="K479" s="1004">
        <f t="shared" si="216"/>
        <v>0</v>
      </c>
      <c r="L479" s="1004">
        <f t="shared" si="216"/>
        <v>0</v>
      </c>
      <c r="M479" s="1004">
        <f t="shared" si="216"/>
        <v>0</v>
      </c>
      <c r="N479" s="1004">
        <f t="shared" si="216"/>
        <v>0</v>
      </c>
      <c r="O479" s="1004">
        <f t="shared" si="216"/>
        <v>0</v>
      </c>
      <c r="P479" s="1004">
        <f t="shared" si="216"/>
        <v>0</v>
      </c>
      <c r="Q479" s="1004">
        <f t="shared" si="216"/>
        <v>0</v>
      </c>
      <c r="R479" s="1004">
        <f t="shared" si="216"/>
        <v>0</v>
      </c>
      <c r="S479" s="1004">
        <f t="shared" si="216"/>
        <v>0</v>
      </c>
      <c r="T479" s="1004">
        <f t="shared" si="216"/>
        <v>0</v>
      </c>
      <c r="U479" s="1004">
        <f t="shared" si="216"/>
        <v>0</v>
      </c>
      <c r="V479" s="1004">
        <f t="shared" si="216"/>
        <v>0</v>
      </c>
      <c r="W479" s="1004">
        <f t="shared" si="216"/>
        <v>0</v>
      </c>
      <c r="X479" s="1004">
        <f t="shared" si="216"/>
        <v>0</v>
      </c>
      <c r="Y479" s="1004">
        <f t="shared" si="216"/>
        <v>0</v>
      </c>
      <c r="Z479" s="1004">
        <f t="shared" si="216"/>
        <v>0</v>
      </c>
      <c r="AA479" s="1004">
        <f t="shared" si="216"/>
        <v>0</v>
      </c>
      <c r="AB479" s="1004">
        <f t="shared" si="216"/>
        <v>0</v>
      </c>
      <c r="AC479" s="1004">
        <f t="shared" si="216"/>
        <v>0</v>
      </c>
      <c r="AD479" s="1004">
        <f t="shared" si="216"/>
        <v>0</v>
      </c>
      <c r="AE479" s="1004">
        <f t="shared" si="216"/>
        <v>0</v>
      </c>
      <c r="AF479" s="1004">
        <f t="shared" si="216"/>
        <v>0</v>
      </c>
      <c r="AG479" s="1004">
        <f t="shared" si="216"/>
        <v>0</v>
      </c>
      <c r="AH479" s="1004">
        <f t="shared" si="216"/>
        <v>0</v>
      </c>
      <c r="AI479" s="1004">
        <f t="shared" si="216"/>
        <v>0</v>
      </c>
      <c r="AJ479" s="1004">
        <f t="shared" si="216"/>
        <v>0</v>
      </c>
      <c r="AK479" s="1004">
        <f t="shared" si="216"/>
        <v>0</v>
      </c>
      <c r="AL479" s="1004">
        <f t="shared" si="216"/>
        <v>0</v>
      </c>
      <c r="AM479" s="1004">
        <f t="shared" si="216"/>
        <v>0</v>
      </c>
      <c r="AN479" s="1004">
        <f t="shared" si="216"/>
        <v>0</v>
      </c>
      <c r="AO479" s="1004">
        <f t="shared" si="216"/>
        <v>0</v>
      </c>
      <c r="AP479" s="1004">
        <f t="shared" si="216"/>
        <v>0</v>
      </c>
      <c r="AQ479" s="1004">
        <f t="shared" si="216"/>
        <v>0</v>
      </c>
      <c r="AR479" s="1004">
        <f t="shared" si="216"/>
        <v>0</v>
      </c>
      <c r="AS479" s="1004">
        <f t="shared" si="216"/>
        <v>0</v>
      </c>
      <c r="AT479" s="1004">
        <f t="shared" si="216"/>
        <v>0</v>
      </c>
      <c r="AU479" s="1004">
        <f t="shared" si="216"/>
        <v>0</v>
      </c>
      <c r="AV479" s="1004">
        <f t="shared" si="216"/>
        <v>0</v>
      </c>
      <c r="AW479" s="1004">
        <f t="shared" si="216"/>
        <v>0</v>
      </c>
      <c r="AX479" s="1004">
        <f t="shared" si="216"/>
        <v>0</v>
      </c>
      <c r="AY479" s="1004">
        <f t="shared" si="216"/>
        <v>0</v>
      </c>
      <c r="AZ479" s="1004">
        <f t="shared" si="216"/>
        <v>0</v>
      </c>
      <c r="BA479" s="1004">
        <f t="shared" si="216"/>
        <v>0</v>
      </c>
      <c r="BB479" s="1004">
        <f t="shared" si="216"/>
        <v>0</v>
      </c>
      <c r="BC479" s="1004">
        <f t="shared" si="216"/>
        <v>0</v>
      </c>
      <c r="BD479" s="1004">
        <f t="shared" si="216"/>
        <v>0</v>
      </c>
      <c r="BE479" s="1004">
        <f t="shared" si="216"/>
        <v>0</v>
      </c>
      <c r="BF479" s="1004">
        <f t="shared" si="216"/>
        <v>0</v>
      </c>
      <c r="BG479" s="1004">
        <f t="shared" si="216"/>
        <v>0</v>
      </c>
      <c r="BH479" s="1004">
        <f t="shared" si="216"/>
        <v>0</v>
      </c>
      <c r="BI479" s="1004">
        <f t="shared" si="216"/>
        <v>0</v>
      </c>
      <c r="BJ479" s="1004">
        <f t="shared" si="216"/>
        <v>0</v>
      </c>
      <c r="BK479" s="1004">
        <f t="shared" si="216"/>
        <v>0</v>
      </c>
      <c r="BL479" s="1004">
        <f t="shared" si="216"/>
        <v>0</v>
      </c>
      <c r="BM479" s="1004">
        <f t="shared" si="216"/>
        <v>0</v>
      </c>
      <c r="BN479" s="1004">
        <f t="shared" si="216"/>
        <v>0</v>
      </c>
      <c r="BO479" s="1004">
        <f t="shared" si="216"/>
        <v>0</v>
      </c>
    </row>
    <row r="480" spans="2:67" hidden="1" outlineLevel="1">
      <c r="B480" s="728" t="s">
        <v>905</v>
      </c>
      <c r="C480" s="667"/>
      <c r="D480" s="686" t="s">
        <v>776</v>
      </c>
      <c r="E480" s="667" t="s">
        <v>1321</v>
      </c>
      <c r="F480" s="690"/>
      <c r="G480" s="1004">
        <f t="shared" si="216"/>
        <v>0</v>
      </c>
      <c r="H480" s="1004">
        <f t="shared" si="216"/>
        <v>0</v>
      </c>
      <c r="I480" s="1004">
        <f t="shared" si="216"/>
        <v>0</v>
      </c>
      <c r="J480" s="1004">
        <f t="shared" si="216"/>
        <v>0</v>
      </c>
      <c r="K480" s="1004">
        <f t="shared" si="216"/>
        <v>0</v>
      </c>
      <c r="L480" s="1004">
        <f t="shared" si="216"/>
        <v>0</v>
      </c>
      <c r="M480" s="1004">
        <f t="shared" si="216"/>
        <v>0</v>
      </c>
      <c r="N480" s="1004">
        <f t="shared" si="216"/>
        <v>0</v>
      </c>
      <c r="O480" s="1004">
        <f t="shared" si="216"/>
        <v>0</v>
      </c>
      <c r="P480" s="1004">
        <f t="shared" si="216"/>
        <v>0</v>
      </c>
      <c r="Q480" s="1004">
        <f t="shared" si="216"/>
        <v>0</v>
      </c>
      <c r="R480" s="1004">
        <f t="shared" si="216"/>
        <v>0</v>
      </c>
      <c r="S480" s="1004">
        <f t="shared" si="216"/>
        <v>0</v>
      </c>
      <c r="T480" s="1004">
        <f t="shared" si="216"/>
        <v>0</v>
      </c>
      <c r="U480" s="1004">
        <f t="shared" si="216"/>
        <v>0</v>
      </c>
      <c r="V480" s="1004">
        <f t="shared" si="216"/>
        <v>0</v>
      </c>
      <c r="W480" s="1004">
        <f t="shared" si="216"/>
        <v>0</v>
      </c>
      <c r="X480" s="1004">
        <f t="shared" si="216"/>
        <v>0</v>
      </c>
      <c r="Y480" s="1004">
        <f t="shared" si="216"/>
        <v>0</v>
      </c>
      <c r="Z480" s="1004">
        <f t="shared" si="216"/>
        <v>0</v>
      </c>
      <c r="AA480" s="1004">
        <f t="shared" si="216"/>
        <v>0</v>
      </c>
      <c r="AB480" s="1004">
        <f t="shared" si="216"/>
        <v>0</v>
      </c>
      <c r="AC480" s="1004">
        <f t="shared" si="216"/>
        <v>0</v>
      </c>
      <c r="AD480" s="1004">
        <f t="shared" si="216"/>
        <v>0</v>
      </c>
      <c r="AE480" s="1004">
        <f t="shared" si="216"/>
        <v>0</v>
      </c>
      <c r="AF480" s="1004">
        <f t="shared" si="216"/>
        <v>0</v>
      </c>
      <c r="AG480" s="1004">
        <f t="shared" si="216"/>
        <v>0</v>
      </c>
      <c r="AH480" s="1004">
        <f t="shared" si="216"/>
        <v>0</v>
      </c>
      <c r="AI480" s="1004">
        <f t="shared" si="216"/>
        <v>0</v>
      </c>
      <c r="AJ480" s="1004">
        <f t="shared" si="216"/>
        <v>0</v>
      </c>
      <c r="AK480" s="1004">
        <f t="shared" si="216"/>
        <v>0</v>
      </c>
      <c r="AL480" s="1004">
        <f t="shared" si="216"/>
        <v>0</v>
      </c>
      <c r="AM480" s="1004">
        <f t="shared" si="216"/>
        <v>0</v>
      </c>
      <c r="AN480" s="1004">
        <f t="shared" si="216"/>
        <v>0</v>
      </c>
      <c r="AO480" s="1004">
        <f t="shared" si="216"/>
        <v>0</v>
      </c>
      <c r="AP480" s="1004">
        <f t="shared" si="216"/>
        <v>0</v>
      </c>
      <c r="AQ480" s="1004">
        <f t="shared" si="216"/>
        <v>0</v>
      </c>
      <c r="AR480" s="1004">
        <f t="shared" si="216"/>
        <v>0</v>
      </c>
      <c r="AS480" s="1004">
        <f t="shared" si="216"/>
        <v>0</v>
      </c>
      <c r="AT480" s="1004">
        <f t="shared" si="216"/>
        <v>0</v>
      </c>
      <c r="AU480" s="1004">
        <f t="shared" si="216"/>
        <v>0</v>
      </c>
      <c r="AV480" s="1004">
        <f t="shared" si="216"/>
        <v>0</v>
      </c>
      <c r="AW480" s="1004">
        <f t="shared" si="216"/>
        <v>0</v>
      </c>
      <c r="AX480" s="1004">
        <f t="shared" si="216"/>
        <v>0</v>
      </c>
      <c r="AY480" s="1004">
        <f t="shared" si="216"/>
        <v>0</v>
      </c>
      <c r="AZ480" s="1004">
        <f t="shared" si="216"/>
        <v>0</v>
      </c>
      <c r="BA480" s="1004">
        <f t="shared" si="216"/>
        <v>0</v>
      </c>
      <c r="BB480" s="1004">
        <f t="shared" si="216"/>
        <v>0</v>
      </c>
      <c r="BC480" s="1004">
        <f t="shared" si="216"/>
        <v>0</v>
      </c>
      <c r="BD480" s="1004">
        <f t="shared" si="216"/>
        <v>0</v>
      </c>
      <c r="BE480" s="1004">
        <f t="shared" si="216"/>
        <v>0</v>
      </c>
      <c r="BF480" s="1004">
        <f t="shared" si="216"/>
        <v>0</v>
      </c>
      <c r="BG480" s="1004">
        <f t="shared" si="216"/>
        <v>0</v>
      </c>
      <c r="BH480" s="1004">
        <f t="shared" si="216"/>
        <v>0</v>
      </c>
      <c r="BI480" s="1004">
        <f t="shared" si="216"/>
        <v>0</v>
      </c>
      <c r="BJ480" s="1004">
        <f t="shared" si="216"/>
        <v>0</v>
      </c>
      <c r="BK480" s="1004">
        <f t="shared" si="216"/>
        <v>0</v>
      </c>
      <c r="BL480" s="1004">
        <f t="shared" si="216"/>
        <v>0</v>
      </c>
      <c r="BM480" s="1004">
        <f t="shared" si="216"/>
        <v>0</v>
      </c>
      <c r="BN480" s="1004">
        <f t="shared" si="216"/>
        <v>0</v>
      </c>
      <c r="BO480" s="1004">
        <f t="shared" si="216"/>
        <v>0</v>
      </c>
    </row>
    <row r="481" spans="2:67" hidden="1" outlineLevel="1">
      <c r="B481" s="728" t="s">
        <v>906</v>
      </c>
      <c r="C481" s="667"/>
      <c r="D481" s="686" t="s">
        <v>1120</v>
      </c>
      <c r="E481" s="667" t="s">
        <v>1321</v>
      </c>
      <c r="F481" s="690"/>
      <c r="G481" s="1004">
        <f t="shared" si="216"/>
        <v>0</v>
      </c>
      <c r="H481" s="1004">
        <f t="shared" si="216"/>
        <v>0</v>
      </c>
      <c r="I481" s="1004">
        <f t="shared" si="216"/>
        <v>0</v>
      </c>
      <c r="J481" s="1004">
        <f t="shared" si="216"/>
        <v>0</v>
      </c>
      <c r="K481" s="1004">
        <f t="shared" si="216"/>
        <v>0</v>
      </c>
      <c r="L481" s="1004">
        <f t="shared" si="216"/>
        <v>0</v>
      </c>
      <c r="M481" s="1004">
        <f t="shared" si="216"/>
        <v>0</v>
      </c>
      <c r="N481" s="1004">
        <f t="shared" si="216"/>
        <v>0</v>
      </c>
      <c r="O481" s="1004">
        <f t="shared" si="216"/>
        <v>0</v>
      </c>
      <c r="P481" s="1004">
        <f t="shared" si="216"/>
        <v>0</v>
      </c>
      <c r="Q481" s="1004">
        <f t="shared" si="216"/>
        <v>0</v>
      </c>
      <c r="R481" s="1004">
        <f t="shared" si="216"/>
        <v>0</v>
      </c>
      <c r="S481" s="1004">
        <f t="shared" si="216"/>
        <v>0</v>
      </c>
      <c r="T481" s="1004">
        <f t="shared" si="216"/>
        <v>0</v>
      </c>
      <c r="U481" s="1004">
        <f t="shared" si="216"/>
        <v>0</v>
      </c>
      <c r="V481" s="1004">
        <f t="shared" si="216"/>
        <v>0</v>
      </c>
      <c r="W481" s="1004">
        <f t="shared" si="216"/>
        <v>0</v>
      </c>
      <c r="X481" s="1004">
        <f t="shared" si="216"/>
        <v>0</v>
      </c>
      <c r="Y481" s="1004">
        <f t="shared" si="216"/>
        <v>0</v>
      </c>
      <c r="Z481" s="1004">
        <f t="shared" si="216"/>
        <v>0</v>
      </c>
      <c r="AA481" s="1004">
        <f t="shared" si="216"/>
        <v>0</v>
      </c>
      <c r="AB481" s="1004">
        <f t="shared" si="216"/>
        <v>0</v>
      </c>
      <c r="AC481" s="1004">
        <f t="shared" si="216"/>
        <v>0</v>
      </c>
      <c r="AD481" s="1004">
        <f t="shared" si="216"/>
        <v>0</v>
      </c>
      <c r="AE481" s="1004">
        <f t="shared" si="216"/>
        <v>0</v>
      </c>
      <c r="AF481" s="1004">
        <f t="shared" si="216"/>
        <v>0</v>
      </c>
      <c r="AG481" s="1004">
        <f t="shared" si="216"/>
        <v>0</v>
      </c>
      <c r="AH481" s="1004">
        <f t="shared" si="216"/>
        <v>0</v>
      </c>
      <c r="AI481" s="1004">
        <f t="shared" si="216"/>
        <v>0</v>
      </c>
      <c r="AJ481" s="1004">
        <f t="shared" si="216"/>
        <v>0</v>
      </c>
      <c r="AK481" s="1004">
        <f t="shared" si="216"/>
        <v>0</v>
      </c>
      <c r="AL481" s="1004">
        <f t="shared" si="216"/>
        <v>0</v>
      </c>
      <c r="AM481" s="1004">
        <f t="shared" si="216"/>
        <v>0</v>
      </c>
      <c r="AN481" s="1004">
        <f t="shared" si="216"/>
        <v>0</v>
      </c>
      <c r="AO481" s="1004">
        <f t="shared" si="216"/>
        <v>0</v>
      </c>
      <c r="AP481" s="1004">
        <f t="shared" si="216"/>
        <v>0</v>
      </c>
      <c r="AQ481" s="1004">
        <f t="shared" si="216"/>
        <v>0</v>
      </c>
      <c r="AR481" s="1004">
        <f t="shared" si="216"/>
        <v>0</v>
      </c>
      <c r="AS481" s="1004">
        <f t="shared" si="216"/>
        <v>0</v>
      </c>
      <c r="AT481" s="1004">
        <f t="shared" si="216"/>
        <v>0</v>
      </c>
      <c r="AU481" s="1004">
        <f t="shared" si="216"/>
        <v>0</v>
      </c>
      <c r="AV481" s="1004">
        <f t="shared" si="216"/>
        <v>0</v>
      </c>
      <c r="AW481" s="1004">
        <f t="shared" si="216"/>
        <v>0</v>
      </c>
      <c r="AX481" s="1004">
        <f t="shared" si="216"/>
        <v>0</v>
      </c>
      <c r="AY481" s="1004">
        <f t="shared" si="216"/>
        <v>0</v>
      </c>
      <c r="AZ481" s="1004">
        <f t="shared" si="216"/>
        <v>0</v>
      </c>
      <c r="BA481" s="1004">
        <f t="shared" si="216"/>
        <v>0</v>
      </c>
      <c r="BB481" s="1004">
        <f t="shared" si="216"/>
        <v>0</v>
      </c>
      <c r="BC481" s="1004">
        <f t="shared" si="216"/>
        <v>0</v>
      </c>
      <c r="BD481" s="1004">
        <f t="shared" si="216"/>
        <v>0</v>
      </c>
      <c r="BE481" s="1004">
        <f t="shared" si="216"/>
        <v>0</v>
      </c>
      <c r="BF481" s="1004">
        <f t="shared" si="216"/>
        <v>0</v>
      </c>
      <c r="BG481" s="1004">
        <f t="shared" si="216"/>
        <v>0</v>
      </c>
      <c r="BH481" s="1004">
        <f t="shared" si="216"/>
        <v>0</v>
      </c>
      <c r="BI481" s="1004">
        <f t="shared" si="216"/>
        <v>0</v>
      </c>
      <c r="BJ481" s="1004">
        <f t="shared" si="216"/>
        <v>0</v>
      </c>
      <c r="BK481" s="1004">
        <f t="shared" si="216"/>
        <v>0</v>
      </c>
      <c r="BL481" s="1004">
        <f t="shared" si="216"/>
        <v>0</v>
      </c>
      <c r="BM481" s="1004">
        <f t="shared" si="216"/>
        <v>0</v>
      </c>
      <c r="BN481" s="1004">
        <f t="shared" si="216"/>
        <v>0</v>
      </c>
      <c r="BO481" s="1004">
        <f t="shared" si="216"/>
        <v>0</v>
      </c>
    </row>
    <row r="482" spans="2:67" ht="12.75" hidden="1" customHeight="1" outlineLevel="1">
      <c r="B482" s="728" t="s">
        <v>907</v>
      </c>
      <c r="C482" s="667"/>
      <c r="D482" s="686" t="s">
        <v>1121</v>
      </c>
      <c r="E482" s="667" t="s">
        <v>189</v>
      </c>
      <c r="F482" s="690"/>
      <c r="G482" s="1004">
        <f t="shared" si="216"/>
        <v>0</v>
      </c>
      <c r="H482" s="1004">
        <f t="shared" si="216"/>
        <v>0</v>
      </c>
      <c r="I482" s="1004">
        <f t="shared" si="216"/>
        <v>0</v>
      </c>
      <c r="J482" s="1004">
        <f t="shared" si="216"/>
        <v>0</v>
      </c>
      <c r="K482" s="1004">
        <f t="shared" si="216"/>
        <v>0</v>
      </c>
      <c r="L482" s="1004">
        <f t="shared" si="216"/>
        <v>0</v>
      </c>
      <c r="M482" s="1004">
        <f t="shared" si="216"/>
        <v>0</v>
      </c>
      <c r="N482" s="1004">
        <f t="shared" si="216"/>
        <v>0</v>
      </c>
      <c r="O482" s="1004">
        <f t="shared" si="216"/>
        <v>0</v>
      </c>
      <c r="P482" s="1004">
        <f t="shared" si="216"/>
        <v>0</v>
      </c>
      <c r="Q482" s="1004">
        <f t="shared" si="216"/>
        <v>0</v>
      </c>
      <c r="R482" s="1004">
        <f t="shared" ref="R482:BO483" si="217">R274</f>
        <v>0</v>
      </c>
      <c r="S482" s="1004">
        <f t="shared" si="217"/>
        <v>0</v>
      </c>
      <c r="T482" s="1004">
        <f t="shared" si="217"/>
        <v>0</v>
      </c>
      <c r="U482" s="1004">
        <f t="shared" si="217"/>
        <v>0</v>
      </c>
      <c r="V482" s="1004">
        <f t="shared" si="217"/>
        <v>0</v>
      </c>
      <c r="W482" s="1004">
        <f t="shared" si="217"/>
        <v>0</v>
      </c>
      <c r="X482" s="1004">
        <f t="shared" si="217"/>
        <v>0</v>
      </c>
      <c r="Y482" s="1004">
        <f t="shared" si="217"/>
        <v>0</v>
      </c>
      <c r="Z482" s="1004">
        <f t="shared" si="217"/>
        <v>0</v>
      </c>
      <c r="AA482" s="1004">
        <f t="shared" si="217"/>
        <v>0</v>
      </c>
      <c r="AB482" s="1004">
        <f t="shared" si="217"/>
        <v>0</v>
      </c>
      <c r="AC482" s="1004">
        <f t="shared" si="217"/>
        <v>0</v>
      </c>
      <c r="AD482" s="1004">
        <f t="shared" si="217"/>
        <v>0</v>
      </c>
      <c r="AE482" s="1004">
        <f t="shared" si="217"/>
        <v>0</v>
      </c>
      <c r="AF482" s="1004">
        <f t="shared" si="217"/>
        <v>0</v>
      </c>
      <c r="AG482" s="1004">
        <f t="shared" si="217"/>
        <v>0</v>
      </c>
      <c r="AH482" s="1004">
        <f t="shared" si="217"/>
        <v>0</v>
      </c>
      <c r="AI482" s="1004">
        <f t="shared" si="217"/>
        <v>0</v>
      </c>
      <c r="AJ482" s="1004">
        <f t="shared" si="217"/>
        <v>0</v>
      </c>
      <c r="AK482" s="1004">
        <f t="shared" si="217"/>
        <v>0</v>
      </c>
      <c r="AL482" s="1004">
        <f t="shared" si="217"/>
        <v>0</v>
      </c>
      <c r="AM482" s="1004">
        <f t="shared" si="217"/>
        <v>0</v>
      </c>
      <c r="AN482" s="1004">
        <f t="shared" si="217"/>
        <v>0</v>
      </c>
      <c r="AO482" s="1004">
        <f t="shared" si="217"/>
        <v>0</v>
      </c>
      <c r="AP482" s="1004">
        <f t="shared" si="217"/>
        <v>0</v>
      </c>
      <c r="AQ482" s="1004">
        <f t="shared" si="217"/>
        <v>0</v>
      </c>
      <c r="AR482" s="1004">
        <f t="shared" si="217"/>
        <v>0</v>
      </c>
      <c r="AS482" s="1004">
        <f t="shared" si="217"/>
        <v>0</v>
      </c>
      <c r="AT482" s="1004">
        <f t="shared" si="217"/>
        <v>0</v>
      </c>
      <c r="AU482" s="1004">
        <f t="shared" si="217"/>
        <v>0</v>
      </c>
      <c r="AV482" s="1004">
        <f t="shared" si="217"/>
        <v>0</v>
      </c>
      <c r="AW482" s="1004">
        <f t="shared" si="217"/>
        <v>0</v>
      </c>
      <c r="AX482" s="1004">
        <f t="shared" si="217"/>
        <v>0</v>
      </c>
      <c r="AY482" s="1004">
        <f t="shared" si="217"/>
        <v>0</v>
      </c>
      <c r="AZ482" s="1004">
        <f t="shared" si="217"/>
        <v>0</v>
      </c>
      <c r="BA482" s="1004">
        <f t="shared" si="217"/>
        <v>0</v>
      </c>
      <c r="BB482" s="1004">
        <f t="shared" si="217"/>
        <v>0</v>
      </c>
      <c r="BC482" s="1004">
        <f t="shared" si="217"/>
        <v>0</v>
      </c>
      <c r="BD482" s="1004">
        <f t="shared" si="217"/>
        <v>0</v>
      </c>
      <c r="BE482" s="1004">
        <f t="shared" si="217"/>
        <v>0</v>
      </c>
      <c r="BF482" s="1004">
        <f t="shared" si="217"/>
        <v>0</v>
      </c>
      <c r="BG482" s="1004">
        <f t="shared" si="217"/>
        <v>0</v>
      </c>
      <c r="BH482" s="1004">
        <f t="shared" si="217"/>
        <v>0</v>
      </c>
      <c r="BI482" s="1004">
        <f t="shared" si="217"/>
        <v>0</v>
      </c>
      <c r="BJ482" s="1004">
        <f t="shared" si="217"/>
        <v>0</v>
      </c>
      <c r="BK482" s="1004">
        <f t="shared" si="217"/>
        <v>0</v>
      </c>
      <c r="BL482" s="1004">
        <f t="shared" si="217"/>
        <v>0</v>
      </c>
      <c r="BM482" s="1004">
        <f t="shared" si="217"/>
        <v>0</v>
      </c>
      <c r="BN482" s="1004">
        <f t="shared" si="217"/>
        <v>0</v>
      </c>
      <c r="BO482" s="1004">
        <f t="shared" si="217"/>
        <v>0</v>
      </c>
    </row>
    <row r="483" spans="2:67" hidden="1" outlineLevel="1">
      <c r="B483" s="728" t="s">
        <v>908</v>
      </c>
      <c r="C483" s="667"/>
      <c r="D483" s="686" t="s">
        <v>1122</v>
      </c>
      <c r="E483" s="667" t="s">
        <v>1321</v>
      </c>
      <c r="F483" s="690"/>
      <c r="G483" s="1004">
        <f t="shared" ref="G483:AK483" si="218">G275</f>
        <v>0</v>
      </c>
      <c r="H483" s="1004">
        <f t="shared" si="218"/>
        <v>0</v>
      </c>
      <c r="I483" s="1004">
        <f t="shared" si="218"/>
        <v>0</v>
      </c>
      <c r="J483" s="1004">
        <f t="shared" si="218"/>
        <v>0</v>
      </c>
      <c r="K483" s="1004">
        <f t="shared" si="218"/>
        <v>0</v>
      </c>
      <c r="L483" s="1004">
        <f t="shared" si="218"/>
        <v>0</v>
      </c>
      <c r="M483" s="1004">
        <f t="shared" si="218"/>
        <v>0</v>
      </c>
      <c r="N483" s="1004">
        <f t="shared" si="218"/>
        <v>0</v>
      </c>
      <c r="O483" s="1004">
        <f t="shared" si="218"/>
        <v>0</v>
      </c>
      <c r="P483" s="1004">
        <f t="shared" si="218"/>
        <v>0</v>
      </c>
      <c r="Q483" s="1004">
        <f t="shared" si="218"/>
        <v>0</v>
      </c>
      <c r="R483" s="1004">
        <f t="shared" si="218"/>
        <v>0</v>
      </c>
      <c r="S483" s="1004">
        <f t="shared" si="218"/>
        <v>0</v>
      </c>
      <c r="T483" s="1004">
        <f t="shared" si="218"/>
        <v>0</v>
      </c>
      <c r="U483" s="1004">
        <f t="shared" si="218"/>
        <v>0</v>
      </c>
      <c r="V483" s="1004">
        <f t="shared" si="218"/>
        <v>0</v>
      </c>
      <c r="W483" s="1004">
        <f t="shared" si="218"/>
        <v>0</v>
      </c>
      <c r="X483" s="1004">
        <f t="shared" si="218"/>
        <v>0</v>
      </c>
      <c r="Y483" s="1004">
        <f t="shared" si="218"/>
        <v>0</v>
      </c>
      <c r="Z483" s="1004">
        <f t="shared" si="218"/>
        <v>0</v>
      </c>
      <c r="AA483" s="1004">
        <f t="shared" si="218"/>
        <v>0</v>
      </c>
      <c r="AB483" s="1004">
        <f t="shared" si="218"/>
        <v>0</v>
      </c>
      <c r="AC483" s="1004">
        <f t="shared" si="218"/>
        <v>0</v>
      </c>
      <c r="AD483" s="1004">
        <f t="shared" si="218"/>
        <v>0</v>
      </c>
      <c r="AE483" s="1004">
        <f t="shared" si="218"/>
        <v>0</v>
      </c>
      <c r="AF483" s="1004">
        <f t="shared" si="218"/>
        <v>0</v>
      </c>
      <c r="AG483" s="1004">
        <f t="shared" si="218"/>
        <v>0</v>
      </c>
      <c r="AH483" s="1004">
        <f t="shared" si="218"/>
        <v>0</v>
      </c>
      <c r="AI483" s="1004">
        <f t="shared" si="218"/>
        <v>0</v>
      </c>
      <c r="AJ483" s="1004">
        <f t="shared" si="218"/>
        <v>0</v>
      </c>
      <c r="AK483" s="1004">
        <f t="shared" si="218"/>
        <v>0</v>
      </c>
      <c r="AL483" s="1004">
        <f t="shared" si="217"/>
        <v>0</v>
      </c>
      <c r="AM483" s="1004">
        <f t="shared" si="217"/>
        <v>0</v>
      </c>
      <c r="AN483" s="1004">
        <f t="shared" si="217"/>
        <v>0</v>
      </c>
      <c r="AO483" s="1004">
        <f t="shared" si="217"/>
        <v>0</v>
      </c>
      <c r="AP483" s="1004">
        <f t="shared" si="217"/>
        <v>0</v>
      </c>
      <c r="AQ483" s="1004">
        <f t="shared" si="217"/>
        <v>0</v>
      </c>
      <c r="AR483" s="1004">
        <f t="shared" si="217"/>
        <v>0</v>
      </c>
      <c r="AS483" s="1004">
        <f t="shared" si="217"/>
        <v>0</v>
      </c>
      <c r="AT483" s="1004">
        <f t="shared" si="217"/>
        <v>0</v>
      </c>
      <c r="AU483" s="1004">
        <f t="shared" si="217"/>
        <v>0</v>
      </c>
      <c r="AV483" s="1004">
        <f t="shared" si="217"/>
        <v>0</v>
      </c>
      <c r="AW483" s="1004">
        <f t="shared" si="217"/>
        <v>0</v>
      </c>
      <c r="AX483" s="1004">
        <f t="shared" si="217"/>
        <v>0</v>
      </c>
      <c r="AY483" s="1004">
        <f t="shared" si="217"/>
        <v>0</v>
      </c>
      <c r="AZ483" s="1004">
        <f t="shared" si="217"/>
        <v>0</v>
      </c>
      <c r="BA483" s="1004">
        <f t="shared" si="217"/>
        <v>0</v>
      </c>
      <c r="BB483" s="1004">
        <f t="shared" si="217"/>
        <v>0</v>
      </c>
      <c r="BC483" s="1004">
        <f t="shared" si="217"/>
        <v>0</v>
      </c>
      <c r="BD483" s="1004">
        <f t="shared" si="217"/>
        <v>0</v>
      </c>
      <c r="BE483" s="1004">
        <f t="shared" si="217"/>
        <v>0</v>
      </c>
      <c r="BF483" s="1004">
        <f t="shared" si="217"/>
        <v>0</v>
      </c>
      <c r="BG483" s="1004">
        <f t="shared" si="217"/>
        <v>0</v>
      </c>
      <c r="BH483" s="1004">
        <f t="shared" si="217"/>
        <v>0</v>
      </c>
      <c r="BI483" s="1004">
        <f t="shared" si="217"/>
        <v>0</v>
      </c>
      <c r="BJ483" s="1004">
        <f t="shared" si="217"/>
        <v>0</v>
      </c>
      <c r="BK483" s="1004">
        <f t="shared" si="217"/>
        <v>0</v>
      </c>
      <c r="BL483" s="1004">
        <f t="shared" si="217"/>
        <v>0</v>
      </c>
      <c r="BM483" s="1004">
        <f t="shared" si="217"/>
        <v>0</v>
      </c>
      <c r="BN483" s="1004">
        <f t="shared" si="217"/>
        <v>0</v>
      </c>
      <c r="BO483" s="1004">
        <f t="shared" si="217"/>
        <v>0</v>
      </c>
    </row>
    <row r="484" spans="2:67" hidden="1" outlineLevel="1">
      <c r="B484" s="786" t="s">
        <v>1186</v>
      </c>
      <c r="C484" s="59" t="s">
        <v>261</v>
      </c>
      <c r="D484" s="640"/>
      <c r="E484" s="670"/>
      <c r="F484" s="716"/>
      <c r="G484" s="704"/>
      <c r="H484" s="705"/>
      <c r="I484" s="705"/>
      <c r="J484" s="705"/>
      <c r="K484" s="705"/>
      <c r="L484" s="705"/>
      <c r="M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6"/>
      <c r="AL484" s="706"/>
      <c r="AM484" s="706"/>
      <c r="AN484" s="706"/>
      <c r="AO484" s="706"/>
      <c r="AP484" s="706"/>
      <c r="AQ484" s="706"/>
      <c r="AR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row>
    <row r="485" spans="2:67" hidden="1" outlineLevel="1">
      <c r="B485" s="728" t="s">
        <v>513</v>
      </c>
      <c r="C485" s="687"/>
      <c r="D485" s="669" t="s">
        <v>587</v>
      </c>
      <c r="E485" s="667" t="s">
        <v>1321</v>
      </c>
      <c r="F485" s="1207"/>
      <c r="G485" s="1005">
        <v>0</v>
      </c>
      <c r="H485" s="1005">
        <v>0</v>
      </c>
      <c r="I485" s="1005">
        <v>0</v>
      </c>
      <c r="J485" s="1005">
        <v>0</v>
      </c>
      <c r="K485" s="1005">
        <v>0</v>
      </c>
      <c r="L485" s="1005">
        <v>0</v>
      </c>
      <c r="M485" s="1005">
        <v>0</v>
      </c>
      <c r="N485" s="1005">
        <v>0</v>
      </c>
      <c r="O485" s="1005">
        <v>0</v>
      </c>
      <c r="P485" s="1005">
        <v>0</v>
      </c>
      <c r="Q485" s="1005">
        <v>0</v>
      </c>
      <c r="R485" s="1005">
        <v>0</v>
      </c>
      <c r="S485" s="1005">
        <v>0</v>
      </c>
      <c r="T485" s="1005">
        <v>0</v>
      </c>
      <c r="U485" s="1005">
        <v>0</v>
      </c>
      <c r="V485" s="1005">
        <v>0</v>
      </c>
      <c r="W485" s="1005">
        <v>0</v>
      </c>
      <c r="X485" s="1005">
        <v>0</v>
      </c>
      <c r="Y485" s="1005">
        <v>0</v>
      </c>
      <c r="Z485" s="1005">
        <v>0</v>
      </c>
      <c r="AA485" s="1005">
        <v>0</v>
      </c>
      <c r="AB485" s="1005">
        <v>0</v>
      </c>
      <c r="AC485" s="1005">
        <v>0</v>
      </c>
      <c r="AD485" s="1005">
        <v>0</v>
      </c>
      <c r="AE485" s="1005">
        <v>0</v>
      </c>
      <c r="AF485" s="1005">
        <v>0</v>
      </c>
      <c r="AG485" s="1005">
        <v>0</v>
      </c>
      <c r="AH485" s="1005">
        <v>0</v>
      </c>
      <c r="AI485" s="1005">
        <v>0</v>
      </c>
      <c r="AJ485" s="1005">
        <v>0</v>
      </c>
      <c r="AK485" s="1005">
        <v>0</v>
      </c>
      <c r="AL485" s="1005">
        <v>0</v>
      </c>
      <c r="AM485" s="1005">
        <v>0</v>
      </c>
      <c r="AN485" s="1005">
        <v>0</v>
      </c>
      <c r="AO485" s="1005">
        <v>0</v>
      </c>
      <c r="AP485" s="1005">
        <v>0</v>
      </c>
      <c r="AQ485" s="1005">
        <v>0</v>
      </c>
      <c r="AR485" s="1005">
        <v>0</v>
      </c>
      <c r="AS485" s="1005">
        <v>0</v>
      </c>
      <c r="AT485" s="1005">
        <v>0</v>
      </c>
      <c r="AU485" s="1005">
        <v>0</v>
      </c>
      <c r="AV485" s="1005">
        <v>0</v>
      </c>
      <c r="AW485" s="1005">
        <v>0</v>
      </c>
      <c r="AX485" s="1005">
        <v>0</v>
      </c>
      <c r="AY485" s="1005">
        <v>0</v>
      </c>
      <c r="AZ485" s="1005">
        <v>0</v>
      </c>
      <c r="BA485" s="1005">
        <v>0</v>
      </c>
      <c r="BB485" s="1005">
        <v>0</v>
      </c>
      <c r="BC485" s="1005">
        <v>0</v>
      </c>
      <c r="BD485" s="1005">
        <v>0</v>
      </c>
      <c r="BE485" s="1005">
        <v>0</v>
      </c>
      <c r="BF485" s="1005">
        <v>0</v>
      </c>
      <c r="BG485" s="1005">
        <v>0</v>
      </c>
      <c r="BH485" s="1005">
        <v>0</v>
      </c>
      <c r="BI485" s="1005">
        <v>0</v>
      </c>
      <c r="BJ485" s="1005">
        <v>0</v>
      </c>
      <c r="BK485" s="1005">
        <v>0</v>
      </c>
      <c r="BL485" s="1005">
        <v>0</v>
      </c>
      <c r="BM485" s="1005">
        <v>0</v>
      </c>
      <c r="BN485" s="1005">
        <v>0</v>
      </c>
      <c r="BO485" s="1005">
        <v>0</v>
      </c>
    </row>
    <row r="486" spans="2:67" hidden="1" outlineLevel="1">
      <c r="B486" s="786" t="s">
        <v>514</v>
      </c>
      <c r="C486" s="59" t="s">
        <v>1339</v>
      </c>
      <c r="D486" s="640"/>
      <c r="E486" s="670"/>
      <c r="F486" s="716"/>
      <c r="G486" s="704"/>
      <c r="H486" s="705"/>
      <c r="I486" s="705"/>
      <c r="J486" s="705"/>
      <c r="K486" s="705"/>
      <c r="L486" s="705"/>
      <c r="M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6"/>
      <c r="AL486" s="706"/>
      <c r="AM486" s="706"/>
      <c r="AN486" s="706"/>
      <c r="AO486" s="706"/>
      <c r="AP486" s="706"/>
      <c r="AQ486" s="706"/>
      <c r="AR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row>
    <row r="487" spans="2:67" hidden="1" outlineLevel="1">
      <c r="B487" s="728" t="s">
        <v>515</v>
      </c>
      <c r="C487" s="61"/>
      <c r="D487" s="640" t="s">
        <v>799</v>
      </c>
      <c r="E487" s="667" t="s">
        <v>1321</v>
      </c>
      <c r="F487" s="1207"/>
      <c r="G487" s="1005">
        <v>0</v>
      </c>
      <c r="H487" s="1005">
        <v>0</v>
      </c>
      <c r="I487" s="1005">
        <v>0</v>
      </c>
      <c r="J487" s="1005">
        <v>0</v>
      </c>
      <c r="K487" s="1005">
        <v>0</v>
      </c>
      <c r="L487" s="1005">
        <v>0</v>
      </c>
      <c r="M487" s="1005">
        <v>0</v>
      </c>
      <c r="N487" s="1005">
        <v>0</v>
      </c>
      <c r="O487" s="1005">
        <v>0</v>
      </c>
      <c r="P487" s="1005">
        <v>0</v>
      </c>
      <c r="Q487" s="1005">
        <v>0</v>
      </c>
      <c r="R487" s="1005">
        <v>0</v>
      </c>
      <c r="S487" s="1005">
        <v>0</v>
      </c>
      <c r="T487" s="1005">
        <v>0</v>
      </c>
      <c r="U487" s="1005">
        <v>0</v>
      </c>
      <c r="V487" s="1005">
        <v>0</v>
      </c>
      <c r="W487" s="1005">
        <v>0</v>
      </c>
      <c r="X487" s="1005">
        <v>0</v>
      </c>
      <c r="Y487" s="1005">
        <v>0</v>
      </c>
      <c r="Z487" s="1005">
        <v>0</v>
      </c>
      <c r="AA487" s="1005">
        <v>0</v>
      </c>
      <c r="AB487" s="1005">
        <v>0</v>
      </c>
      <c r="AC487" s="1005">
        <v>0</v>
      </c>
      <c r="AD487" s="1005">
        <v>0</v>
      </c>
      <c r="AE487" s="1005">
        <v>0</v>
      </c>
      <c r="AF487" s="1005">
        <v>0</v>
      </c>
      <c r="AG487" s="1005">
        <v>0</v>
      </c>
      <c r="AH487" s="1005">
        <v>0</v>
      </c>
      <c r="AI487" s="1005">
        <v>0</v>
      </c>
      <c r="AJ487" s="1005">
        <v>0</v>
      </c>
      <c r="AK487" s="1005">
        <v>0</v>
      </c>
      <c r="AL487" s="1005">
        <v>0</v>
      </c>
      <c r="AM487" s="1005">
        <v>0</v>
      </c>
      <c r="AN487" s="1005">
        <v>0</v>
      </c>
      <c r="AO487" s="1005">
        <v>0</v>
      </c>
      <c r="AP487" s="1005">
        <v>0</v>
      </c>
      <c r="AQ487" s="1005">
        <v>0</v>
      </c>
      <c r="AR487" s="1005">
        <v>0</v>
      </c>
      <c r="AS487" s="1005">
        <v>0</v>
      </c>
      <c r="AT487" s="1005">
        <v>0</v>
      </c>
      <c r="AU487" s="1005">
        <v>0</v>
      </c>
      <c r="AV487" s="1005">
        <v>0</v>
      </c>
      <c r="AW487" s="1005">
        <v>0</v>
      </c>
      <c r="AX487" s="1005">
        <v>0</v>
      </c>
      <c r="AY487" s="1005">
        <v>0</v>
      </c>
      <c r="AZ487" s="1005">
        <v>0</v>
      </c>
      <c r="BA487" s="1005">
        <v>0</v>
      </c>
      <c r="BB487" s="1005">
        <v>0</v>
      </c>
      <c r="BC487" s="1005">
        <v>0</v>
      </c>
      <c r="BD487" s="1005">
        <v>0</v>
      </c>
      <c r="BE487" s="1005">
        <v>0</v>
      </c>
      <c r="BF487" s="1005">
        <v>0</v>
      </c>
      <c r="BG487" s="1005">
        <v>0</v>
      </c>
      <c r="BH487" s="1005">
        <v>0</v>
      </c>
      <c r="BI487" s="1005">
        <v>0</v>
      </c>
      <c r="BJ487" s="1005">
        <v>0</v>
      </c>
      <c r="BK487" s="1005">
        <v>0</v>
      </c>
      <c r="BL487" s="1005">
        <v>0</v>
      </c>
      <c r="BM487" s="1005">
        <v>0</v>
      </c>
      <c r="BN487" s="1005">
        <v>0</v>
      </c>
      <c r="BO487" s="1005">
        <v>0</v>
      </c>
    </row>
    <row r="488" spans="2:67" collapsed="1">
      <c r="B488" s="728">
        <v>314</v>
      </c>
      <c r="C488" s="58" t="s">
        <v>280</v>
      </c>
      <c r="D488" s="640"/>
      <c r="E488" s="667"/>
      <c r="F488" s="1206"/>
      <c r="G488" s="704"/>
      <c r="H488" s="705"/>
      <c r="I488" s="705"/>
      <c r="J488" s="705"/>
      <c r="K488" s="705"/>
      <c r="L488" s="705"/>
      <c r="M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6"/>
      <c r="AL488" s="706"/>
      <c r="AM488" s="706"/>
      <c r="AN488" s="706"/>
      <c r="AO488" s="706"/>
      <c r="AP488" s="706"/>
      <c r="AQ488" s="706"/>
      <c r="AR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row>
    <row r="489" spans="2:67" hidden="1" outlineLevel="1">
      <c r="B489" s="728" t="s">
        <v>105</v>
      </c>
      <c r="C489" s="58" t="s">
        <v>1337</v>
      </c>
      <c r="D489" s="685"/>
      <c r="E489" s="667"/>
      <c r="F489" s="874"/>
      <c r="G489" s="704"/>
      <c r="H489" s="705"/>
      <c r="I489" s="705"/>
      <c r="J489" s="705"/>
      <c r="K489" s="705"/>
      <c r="L489" s="705"/>
      <c r="M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6"/>
      <c r="AL489" s="706"/>
      <c r="AM489" s="706"/>
      <c r="AN489" s="706"/>
      <c r="AO489" s="706"/>
      <c r="AP489" s="706"/>
      <c r="AQ489" s="706"/>
      <c r="AR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row>
    <row r="490" spans="2:67" hidden="1" outlineLevel="1">
      <c r="B490" s="728" t="s">
        <v>909</v>
      </c>
      <c r="C490" s="718"/>
      <c r="D490" s="686" t="s">
        <v>1148</v>
      </c>
      <c r="E490" s="667" t="s">
        <v>1321</v>
      </c>
      <c r="F490" s="838"/>
      <c r="G490" s="1004">
        <f t="shared" ref="G490:AK490" si="219">G270</f>
        <v>0</v>
      </c>
      <c r="H490" s="1004">
        <f t="shared" si="219"/>
        <v>0</v>
      </c>
      <c r="I490" s="1004">
        <f t="shared" si="219"/>
        <v>0</v>
      </c>
      <c r="J490" s="1004">
        <f t="shared" si="219"/>
        <v>0</v>
      </c>
      <c r="K490" s="1004">
        <f t="shared" si="219"/>
        <v>0</v>
      </c>
      <c r="L490" s="1004">
        <f t="shared" si="219"/>
        <v>0</v>
      </c>
      <c r="M490" s="1004">
        <f t="shared" si="219"/>
        <v>0</v>
      </c>
      <c r="N490" s="1004">
        <f t="shared" si="219"/>
        <v>0</v>
      </c>
      <c r="O490" s="1004">
        <f t="shared" si="219"/>
        <v>0</v>
      </c>
      <c r="P490" s="1004">
        <f t="shared" si="219"/>
        <v>0</v>
      </c>
      <c r="Q490" s="1004">
        <f t="shared" si="219"/>
        <v>0</v>
      </c>
      <c r="R490" s="1004">
        <f t="shared" si="219"/>
        <v>0</v>
      </c>
      <c r="S490" s="1004">
        <f t="shared" si="219"/>
        <v>0</v>
      </c>
      <c r="T490" s="1004">
        <f t="shared" si="219"/>
        <v>0</v>
      </c>
      <c r="U490" s="1004">
        <f t="shared" si="219"/>
        <v>0</v>
      </c>
      <c r="V490" s="1004">
        <f t="shared" si="219"/>
        <v>0</v>
      </c>
      <c r="W490" s="1004">
        <f t="shared" si="219"/>
        <v>0</v>
      </c>
      <c r="X490" s="1004">
        <f t="shared" si="219"/>
        <v>0</v>
      </c>
      <c r="Y490" s="1004">
        <f t="shared" si="219"/>
        <v>0</v>
      </c>
      <c r="Z490" s="1004">
        <f t="shared" si="219"/>
        <v>0</v>
      </c>
      <c r="AA490" s="1004">
        <f t="shared" si="219"/>
        <v>0</v>
      </c>
      <c r="AB490" s="1004">
        <f t="shared" si="219"/>
        <v>0</v>
      </c>
      <c r="AC490" s="1004">
        <f t="shared" si="219"/>
        <v>0</v>
      </c>
      <c r="AD490" s="1004">
        <f t="shared" si="219"/>
        <v>0</v>
      </c>
      <c r="AE490" s="1004">
        <f t="shared" si="219"/>
        <v>0</v>
      </c>
      <c r="AF490" s="1004">
        <f t="shared" si="219"/>
        <v>0</v>
      </c>
      <c r="AG490" s="1004">
        <f t="shared" si="219"/>
        <v>0</v>
      </c>
      <c r="AH490" s="1004">
        <f t="shared" si="219"/>
        <v>0</v>
      </c>
      <c r="AI490" s="1004">
        <f t="shared" si="219"/>
        <v>0</v>
      </c>
      <c r="AJ490" s="1004">
        <f t="shared" si="219"/>
        <v>0</v>
      </c>
      <c r="AK490" s="1004">
        <f t="shared" si="219"/>
        <v>0</v>
      </c>
      <c r="AL490" s="1004">
        <f>AL270</f>
        <v>0</v>
      </c>
      <c r="AM490" s="1004">
        <f>AM270</f>
        <v>0</v>
      </c>
      <c r="AN490" s="1004">
        <f>AN270</f>
        <v>0</v>
      </c>
      <c r="AO490" s="1004">
        <f>AO270</f>
        <v>0</v>
      </c>
      <c r="AP490" s="1004">
        <f>AP270</f>
        <v>0</v>
      </c>
      <c r="AQ490" s="1004">
        <f t="shared" ref="AQ490:BO490" si="220">AQ270</f>
        <v>0</v>
      </c>
      <c r="AR490" s="1004">
        <f t="shared" si="220"/>
        <v>0</v>
      </c>
      <c r="AS490" s="1004">
        <f t="shared" si="220"/>
        <v>0</v>
      </c>
      <c r="AT490" s="1004">
        <f t="shared" si="220"/>
        <v>0</v>
      </c>
      <c r="AU490" s="1004">
        <f t="shared" si="220"/>
        <v>0</v>
      </c>
      <c r="AV490" s="1004">
        <f t="shared" si="220"/>
        <v>0</v>
      </c>
      <c r="AW490" s="1004">
        <f t="shared" si="220"/>
        <v>0</v>
      </c>
      <c r="AX490" s="1004">
        <f t="shared" si="220"/>
        <v>0</v>
      </c>
      <c r="AY490" s="1004">
        <f t="shared" si="220"/>
        <v>0</v>
      </c>
      <c r="AZ490" s="1004">
        <f t="shared" si="220"/>
        <v>0</v>
      </c>
      <c r="BA490" s="1004">
        <f t="shared" si="220"/>
        <v>0</v>
      </c>
      <c r="BB490" s="1004">
        <f t="shared" si="220"/>
        <v>0</v>
      </c>
      <c r="BC490" s="1004">
        <f t="shared" si="220"/>
        <v>0</v>
      </c>
      <c r="BD490" s="1004">
        <f t="shared" si="220"/>
        <v>0</v>
      </c>
      <c r="BE490" s="1004">
        <f t="shared" si="220"/>
        <v>0</v>
      </c>
      <c r="BF490" s="1004">
        <f t="shared" si="220"/>
        <v>0</v>
      </c>
      <c r="BG490" s="1004">
        <f t="shared" si="220"/>
        <v>0</v>
      </c>
      <c r="BH490" s="1004">
        <f t="shared" si="220"/>
        <v>0</v>
      </c>
      <c r="BI490" s="1004">
        <f t="shared" si="220"/>
        <v>0</v>
      </c>
      <c r="BJ490" s="1004">
        <f t="shared" si="220"/>
        <v>0</v>
      </c>
      <c r="BK490" s="1004">
        <f t="shared" si="220"/>
        <v>0</v>
      </c>
      <c r="BL490" s="1004">
        <f t="shared" si="220"/>
        <v>0</v>
      </c>
      <c r="BM490" s="1004">
        <f t="shared" si="220"/>
        <v>0</v>
      </c>
      <c r="BN490" s="1004">
        <f t="shared" si="220"/>
        <v>0</v>
      </c>
      <c r="BO490" s="1004">
        <f t="shared" si="220"/>
        <v>0</v>
      </c>
    </row>
    <row r="491" spans="2:67" hidden="1" outlineLevel="1">
      <c r="B491" s="728" t="s">
        <v>910</v>
      </c>
      <c r="C491" s="718"/>
      <c r="D491" s="686" t="s">
        <v>776</v>
      </c>
      <c r="E491" s="667" t="s">
        <v>1321</v>
      </c>
      <c r="F491" s="838"/>
      <c r="G491" s="1004">
        <f t="shared" ref="G491:BO493" si="221">G272</f>
        <v>0</v>
      </c>
      <c r="H491" s="1004">
        <f t="shared" si="221"/>
        <v>0</v>
      </c>
      <c r="I491" s="1004">
        <f t="shared" si="221"/>
        <v>0</v>
      </c>
      <c r="J491" s="1004">
        <f t="shared" si="221"/>
        <v>0</v>
      </c>
      <c r="K491" s="1004">
        <f t="shared" si="221"/>
        <v>0</v>
      </c>
      <c r="L491" s="1004">
        <f t="shared" si="221"/>
        <v>0</v>
      </c>
      <c r="M491" s="1004">
        <f t="shared" si="221"/>
        <v>0</v>
      </c>
      <c r="N491" s="1004">
        <f t="shared" si="221"/>
        <v>0</v>
      </c>
      <c r="O491" s="1004">
        <f t="shared" si="221"/>
        <v>0</v>
      </c>
      <c r="P491" s="1004">
        <f t="shared" si="221"/>
        <v>0</v>
      </c>
      <c r="Q491" s="1004">
        <f t="shared" si="221"/>
        <v>0</v>
      </c>
      <c r="R491" s="1004">
        <f t="shared" si="221"/>
        <v>0</v>
      </c>
      <c r="S491" s="1004">
        <f t="shared" si="221"/>
        <v>0</v>
      </c>
      <c r="T491" s="1004">
        <f t="shared" si="221"/>
        <v>0</v>
      </c>
      <c r="U491" s="1004">
        <f t="shared" si="221"/>
        <v>0</v>
      </c>
      <c r="V491" s="1004">
        <f t="shared" si="221"/>
        <v>0</v>
      </c>
      <c r="W491" s="1004">
        <f t="shared" si="221"/>
        <v>0</v>
      </c>
      <c r="X491" s="1004">
        <f t="shared" si="221"/>
        <v>0</v>
      </c>
      <c r="Y491" s="1004">
        <f t="shared" si="221"/>
        <v>0</v>
      </c>
      <c r="Z491" s="1004">
        <f t="shared" si="221"/>
        <v>0</v>
      </c>
      <c r="AA491" s="1004">
        <f t="shared" si="221"/>
        <v>0</v>
      </c>
      <c r="AB491" s="1004">
        <f t="shared" si="221"/>
        <v>0</v>
      </c>
      <c r="AC491" s="1004">
        <f t="shared" si="221"/>
        <v>0</v>
      </c>
      <c r="AD491" s="1004">
        <f t="shared" si="221"/>
        <v>0</v>
      </c>
      <c r="AE491" s="1004">
        <f t="shared" si="221"/>
        <v>0</v>
      </c>
      <c r="AF491" s="1004">
        <f t="shared" si="221"/>
        <v>0</v>
      </c>
      <c r="AG491" s="1004">
        <f t="shared" si="221"/>
        <v>0</v>
      </c>
      <c r="AH491" s="1004">
        <f t="shared" si="221"/>
        <v>0</v>
      </c>
      <c r="AI491" s="1004">
        <f t="shared" si="221"/>
        <v>0</v>
      </c>
      <c r="AJ491" s="1004">
        <f t="shared" si="221"/>
        <v>0</v>
      </c>
      <c r="AK491" s="1004">
        <f t="shared" si="221"/>
        <v>0</v>
      </c>
      <c r="AL491" s="1004">
        <f t="shared" si="221"/>
        <v>0</v>
      </c>
      <c r="AM491" s="1004">
        <f t="shared" si="221"/>
        <v>0</v>
      </c>
      <c r="AN491" s="1004">
        <f t="shared" si="221"/>
        <v>0</v>
      </c>
      <c r="AO491" s="1004">
        <f t="shared" si="221"/>
        <v>0</v>
      </c>
      <c r="AP491" s="1004">
        <f t="shared" si="221"/>
        <v>0</v>
      </c>
      <c r="AQ491" s="1004">
        <f t="shared" si="221"/>
        <v>0</v>
      </c>
      <c r="AR491" s="1004">
        <f t="shared" si="221"/>
        <v>0</v>
      </c>
      <c r="AS491" s="1004">
        <f t="shared" si="221"/>
        <v>0</v>
      </c>
      <c r="AT491" s="1004">
        <f t="shared" si="221"/>
        <v>0</v>
      </c>
      <c r="AU491" s="1004">
        <f t="shared" si="221"/>
        <v>0</v>
      </c>
      <c r="AV491" s="1004">
        <f t="shared" si="221"/>
        <v>0</v>
      </c>
      <c r="AW491" s="1004">
        <f t="shared" si="221"/>
        <v>0</v>
      </c>
      <c r="AX491" s="1004">
        <f t="shared" si="221"/>
        <v>0</v>
      </c>
      <c r="AY491" s="1004">
        <f t="shared" si="221"/>
        <v>0</v>
      </c>
      <c r="AZ491" s="1004">
        <f t="shared" si="221"/>
        <v>0</v>
      </c>
      <c r="BA491" s="1004">
        <f t="shared" si="221"/>
        <v>0</v>
      </c>
      <c r="BB491" s="1004">
        <f t="shared" si="221"/>
        <v>0</v>
      </c>
      <c r="BC491" s="1004">
        <f t="shared" si="221"/>
        <v>0</v>
      </c>
      <c r="BD491" s="1004">
        <f t="shared" si="221"/>
        <v>0</v>
      </c>
      <c r="BE491" s="1004">
        <f t="shared" si="221"/>
        <v>0</v>
      </c>
      <c r="BF491" s="1004">
        <f t="shared" si="221"/>
        <v>0</v>
      </c>
      <c r="BG491" s="1004">
        <f t="shared" si="221"/>
        <v>0</v>
      </c>
      <c r="BH491" s="1004">
        <f t="shared" si="221"/>
        <v>0</v>
      </c>
      <c r="BI491" s="1004">
        <f t="shared" si="221"/>
        <v>0</v>
      </c>
      <c r="BJ491" s="1004">
        <f t="shared" si="221"/>
        <v>0</v>
      </c>
      <c r="BK491" s="1004">
        <f t="shared" si="221"/>
        <v>0</v>
      </c>
      <c r="BL491" s="1004">
        <f t="shared" si="221"/>
        <v>0</v>
      </c>
      <c r="BM491" s="1004">
        <f t="shared" si="221"/>
        <v>0</v>
      </c>
      <c r="BN491" s="1004">
        <f t="shared" si="221"/>
        <v>0</v>
      </c>
      <c r="BO491" s="1004">
        <f t="shared" si="221"/>
        <v>0</v>
      </c>
    </row>
    <row r="492" spans="2:67" hidden="1" outlineLevel="1">
      <c r="B492" s="728" t="s">
        <v>911</v>
      </c>
      <c r="C492" s="718"/>
      <c r="D492" s="686" t="s">
        <v>1120</v>
      </c>
      <c r="E492" s="667" t="s">
        <v>1321</v>
      </c>
      <c r="F492" s="838"/>
      <c r="G492" s="1004">
        <f t="shared" si="221"/>
        <v>0</v>
      </c>
      <c r="H492" s="1004">
        <f t="shared" si="221"/>
        <v>0</v>
      </c>
      <c r="I492" s="1004">
        <f t="shared" si="221"/>
        <v>0</v>
      </c>
      <c r="J492" s="1004">
        <f t="shared" si="221"/>
        <v>0</v>
      </c>
      <c r="K492" s="1004">
        <f t="shared" si="221"/>
        <v>0</v>
      </c>
      <c r="L492" s="1004">
        <f t="shared" si="221"/>
        <v>0</v>
      </c>
      <c r="M492" s="1004">
        <f t="shared" si="221"/>
        <v>0</v>
      </c>
      <c r="N492" s="1004">
        <f t="shared" si="221"/>
        <v>0</v>
      </c>
      <c r="O492" s="1004">
        <f t="shared" si="221"/>
        <v>0</v>
      </c>
      <c r="P492" s="1004">
        <f t="shared" si="221"/>
        <v>0</v>
      </c>
      <c r="Q492" s="1004">
        <f t="shared" si="221"/>
        <v>0</v>
      </c>
      <c r="R492" s="1004">
        <f t="shared" si="221"/>
        <v>0</v>
      </c>
      <c r="S492" s="1004">
        <f t="shared" si="221"/>
        <v>0</v>
      </c>
      <c r="T492" s="1004">
        <f t="shared" si="221"/>
        <v>0</v>
      </c>
      <c r="U492" s="1004">
        <f t="shared" si="221"/>
        <v>0</v>
      </c>
      <c r="V492" s="1004">
        <f t="shared" si="221"/>
        <v>0</v>
      </c>
      <c r="W492" s="1004">
        <f t="shared" si="221"/>
        <v>0</v>
      </c>
      <c r="X492" s="1004">
        <f t="shared" si="221"/>
        <v>0</v>
      </c>
      <c r="Y492" s="1004">
        <f t="shared" si="221"/>
        <v>0</v>
      </c>
      <c r="Z492" s="1004">
        <f t="shared" si="221"/>
        <v>0</v>
      </c>
      <c r="AA492" s="1004">
        <f t="shared" si="221"/>
        <v>0</v>
      </c>
      <c r="AB492" s="1004">
        <f t="shared" si="221"/>
        <v>0</v>
      </c>
      <c r="AC492" s="1004">
        <f t="shared" si="221"/>
        <v>0</v>
      </c>
      <c r="AD492" s="1004">
        <f t="shared" si="221"/>
        <v>0</v>
      </c>
      <c r="AE492" s="1004">
        <f t="shared" si="221"/>
        <v>0</v>
      </c>
      <c r="AF492" s="1004">
        <f t="shared" si="221"/>
        <v>0</v>
      </c>
      <c r="AG492" s="1004">
        <f t="shared" si="221"/>
        <v>0</v>
      </c>
      <c r="AH492" s="1004">
        <f t="shared" si="221"/>
        <v>0</v>
      </c>
      <c r="AI492" s="1004">
        <f t="shared" si="221"/>
        <v>0</v>
      </c>
      <c r="AJ492" s="1004">
        <f t="shared" si="221"/>
        <v>0</v>
      </c>
      <c r="AK492" s="1004">
        <f t="shared" si="221"/>
        <v>0</v>
      </c>
      <c r="AL492" s="1004">
        <f t="shared" si="221"/>
        <v>0</v>
      </c>
      <c r="AM492" s="1004">
        <f t="shared" si="221"/>
        <v>0</v>
      </c>
      <c r="AN492" s="1004">
        <f t="shared" si="221"/>
        <v>0</v>
      </c>
      <c r="AO492" s="1004">
        <f t="shared" si="221"/>
        <v>0</v>
      </c>
      <c r="AP492" s="1004">
        <f t="shared" si="221"/>
        <v>0</v>
      </c>
      <c r="AQ492" s="1004">
        <f t="shared" si="221"/>
        <v>0</v>
      </c>
      <c r="AR492" s="1004">
        <f t="shared" si="221"/>
        <v>0</v>
      </c>
      <c r="AS492" s="1004">
        <f t="shared" si="221"/>
        <v>0</v>
      </c>
      <c r="AT492" s="1004">
        <f t="shared" si="221"/>
        <v>0</v>
      </c>
      <c r="AU492" s="1004">
        <f t="shared" si="221"/>
        <v>0</v>
      </c>
      <c r="AV492" s="1004">
        <f t="shared" si="221"/>
        <v>0</v>
      </c>
      <c r="AW492" s="1004">
        <f t="shared" si="221"/>
        <v>0</v>
      </c>
      <c r="AX492" s="1004">
        <f t="shared" si="221"/>
        <v>0</v>
      </c>
      <c r="AY492" s="1004">
        <f t="shared" si="221"/>
        <v>0</v>
      </c>
      <c r="AZ492" s="1004">
        <f t="shared" si="221"/>
        <v>0</v>
      </c>
      <c r="BA492" s="1004">
        <f t="shared" si="221"/>
        <v>0</v>
      </c>
      <c r="BB492" s="1004">
        <f t="shared" si="221"/>
        <v>0</v>
      </c>
      <c r="BC492" s="1004">
        <f t="shared" si="221"/>
        <v>0</v>
      </c>
      <c r="BD492" s="1004">
        <f t="shared" si="221"/>
        <v>0</v>
      </c>
      <c r="BE492" s="1004">
        <f t="shared" si="221"/>
        <v>0</v>
      </c>
      <c r="BF492" s="1004">
        <f t="shared" si="221"/>
        <v>0</v>
      </c>
      <c r="BG492" s="1004">
        <f t="shared" si="221"/>
        <v>0</v>
      </c>
      <c r="BH492" s="1004">
        <f t="shared" si="221"/>
        <v>0</v>
      </c>
      <c r="BI492" s="1004">
        <f t="shared" si="221"/>
        <v>0</v>
      </c>
      <c r="BJ492" s="1004">
        <f t="shared" si="221"/>
        <v>0</v>
      </c>
      <c r="BK492" s="1004">
        <f t="shared" si="221"/>
        <v>0</v>
      </c>
      <c r="BL492" s="1004">
        <f t="shared" si="221"/>
        <v>0</v>
      </c>
      <c r="BM492" s="1004">
        <f t="shared" si="221"/>
        <v>0</v>
      </c>
      <c r="BN492" s="1004">
        <f t="shared" si="221"/>
        <v>0</v>
      </c>
      <c r="BO492" s="1004">
        <f t="shared" si="221"/>
        <v>0</v>
      </c>
    </row>
    <row r="493" spans="2:67" ht="12.75" hidden="1" customHeight="1" outlineLevel="1">
      <c r="B493" s="728" t="s">
        <v>101</v>
      </c>
      <c r="C493" s="718"/>
      <c r="D493" s="686" t="s">
        <v>1121</v>
      </c>
      <c r="E493" s="667" t="s">
        <v>189</v>
      </c>
      <c r="F493" s="838"/>
      <c r="G493" s="1004">
        <f t="shared" si="221"/>
        <v>0</v>
      </c>
      <c r="H493" s="1004">
        <f t="shared" si="221"/>
        <v>0</v>
      </c>
      <c r="I493" s="1004">
        <f t="shared" si="221"/>
        <v>0</v>
      </c>
      <c r="J493" s="1004">
        <f t="shared" si="221"/>
        <v>0</v>
      </c>
      <c r="K493" s="1004">
        <f t="shared" si="221"/>
        <v>0</v>
      </c>
      <c r="L493" s="1004">
        <f t="shared" si="221"/>
        <v>0</v>
      </c>
      <c r="M493" s="1004">
        <f t="shared" si="221"/>
        <v>0</v>
      </c>
      <c r="N493" s="1004">
        <f t="shared" si="221"/>
        <v>0</v>
      </c>
      <c r="O493" s="1004">
        <f t="shared" si="221"/>
        <v>0</v>
      </c>
      <c r="P493" s="1004">
        <f t="shared" si="221"/>
        <v>0</v>
      </c>
      <c r="Q493" s="1004">
        <f t="shared" si="221"/>
        <v>0</v>
      </c>
      <c r="R493" s="1004">
        <f t="shared" si="221"/>
        <v>0</v>
      </c>
      <c r="S493" s="1004">
        <f t="shared" si="221"/>
        <v>0</v>
      </c>
      <c r="T493" s="1004">
        <f t="shared" si="221"/>
        <v>0</v>
      </c>
      <c r="U493" s="1004">
        <f t="shared" si="221"/>
        <v>0</v>
      </c>
      <c r="V493" s="1004">
        <f t="shared" si="221"/>
        <v>0</v>
      </c>
      <c r="W493" s="1004">
        <f t="shared" si="221"/>
        <v>0</v>
      </c>
      <c r="X493" s="1004">
        <f t="shared" si="221"/>
        <v>0</v>
      </c>
      <c r="Y493" s="1004">
        <f t="shared" si="221"/>
        <v>0</v>
      </c>
      <c r="Z493" s="1004">
        <f t="shared" si="221"/>
        <v>0</v>
      </c>
      <c r="AA493" s="1004">
        <f t="shared" si="221"/>
        <v>0</v>
      </c>
      <c r="AB493" s="1004">
        <f t="shared" si="221"/>
        <v>0</v>
      </c>
      <c r="AC493" s="1004">
        <f t="shared" si="221"/>
        <v>0</v>
      </c>
      <c r="AD493" s="1004">
        <f t="shared" si="221"/>
        <v>0</v>
      </c>
      <c r="AE493" s="1004">
        <f t="shared" si="221"/>
        <v>0</v>
      </c>
      <c r="AF493" s="1004">
        <f t="shared" si="221"/>
        <v>0</v>
      </c>
      <c r="AG493" s="1004">
        <f t="shared" si="221"/>
        <v>0</v>
      </c>
      <c r="AH493" s="1004">
        <f t="shared" si="221"/>
        <v>0</v>
      </c>
      <c r="AI493" s="1004">
        <f t="shared" si="221"/>
        <v>0</v>
      </c>
      <c r="AJ493" s="1004">
        <f t="shared" si="221"/>
        <v>0</v>
      </c>
      <c r="AK493" s="1004">
        <f t="shared" si="221"/>
        <v>0</v>
      </c>
      <c r="AL493" s="1004">
        <f t="shared" si="221"/>
        <v>0</v>
      </c>
      <c r="AM493" s="1004">
        <f t="shared" si="221"/>
        <v>0</v>
      </c>
      <c r="AN493" s="1004">
        <f t="shared" si="221"/>
        <v>0</v>
      </c>
      <c r="AO493" s="1004">
        <f t="shared" si="221"/>
        <v>0</v>
      </c>
      <c r="AP493" s="1004">
        <f t="shared" si="221"/>
        <v>0</v>
      </c>
      <c r="AQ493" s="1004">
        <f t="shared" si="221"/>
        <v>0</v>
      </c>
      <c r="AR493" s="1004">
        <f t="shared" si="221"/>
        <v>0</v>
      </c>
      <c r="AS493" s="1004">
        <f t="shared" si="221"/>
        <v>0</v>
      </c>
      <c r="AT493" s="1004">
        <f t="shared" si="221"/>
        <v>0</v>
      </c>
      <c r="AU493" s="1004">
        <f t="shared" si="221"/>
        <v>0</v>
      </c>
      <c r="AV493" s="1004">
        <f t="shared" si="221"/>
        <v>0</v>
      </c>
      <c r="AW493" s="1004">
        <f t="shared" si="221"/>
        <v>0</v>
      </c>
      <c r="AX493" s="1004">
        <f t="shared" si="221"/>
        <v>0</v>
      </c>
      <c r="AY493" s="1004">
        <f t="shared" si="221"/>
        <v>0</v>
      </c>
      <c r="AZ493" s="1004">
        <f t="shared" si="221"/>
        <v>0</v>
      </c>
      <c r="BA493" s="1004">
        <f t="shared" si="221"/>
        <v>0</v>
      </c>
      <c r="BB493" s="1004">
        <f t="shared" si="221"/>
        <v>0</v>
      </c>
      <c r="BC493" s="1004">
        <f t="shared" si="221"/>
        <v>0</v>
      </c>
      <c r="BD493" s="1004">
        <f t="shared" si="221"/>
        <v>0</v>
      </c>
      <c r="BE493" s="1004">
        <f t="shared" si="221"/>
        <v>0</v>
      </c>
      <c r="BF493" s="1004">
        <f t="shared" si="221"/>
        <v>0</v>
      </c>
      <c r="BG493" s="1004">
        <f t="shared" si="221"/>
        <v>0</v>
      </c>
      <c r="BH493" s="1004">
        <f t="shared" si="221"/>
        <v>0</v>
      </c>
      <c r="BI493" s="1004">
        <f t="shared" si="221"/>
        <v>0</v>
      </c>
      <c r="BJ493" s="1004">
        <f t="shared" si="221"/>
        <v>0</v>
      </c>
      <c r="BK493" s="1004">
        <f t="shared" si="221"/>
        <v>0</v>
      </c>
      <c r="BL493" s="1004">
        <f t="shared" si="221"/>
        <v>0</v>
      </c>
      <c r="BM493" s="1004">
        <f t="shared" si="221"/>
        <v>0</v>
      </c>
      <c r="BN493" s="1004">
        <f t="shared" si="221"/>
        <v>0</v>
      </c>
      <c r="BO493" s="1004">
        <f t="shared" si="221"/>
        <v>0</v>
      </c>
    </row>
    <row r="494" spans="2:67" hidden="1" outlineLevel="1">
      <c r="B494" s="786" t="s">
        <v>1029</v>
      </c>
      <c r="C494" s="60"/>
      <c r="D494" s="669" t="s">
        <v>1119</v>
      </c>
      <c r="E494" s="667" t="s">
        <v>1321</v>
      </c>
      <c r="F494" s="1207"/>
      <c r="G494" s="1004">
        <f t="shared" ref="G494:AK494" si="222">G271</f>
        <v>0</v>
      </c>
      <c r="H494" s="1004">
        <f t="shared" si="222"/>
        <v>0</v>
      </c>
      <c r="I494" s="1004">
        <f t="shared" si="222"/>
        <v>0</v>
      </c>
      <c r="J494" s="1004">
        <f t="shared" si="222"/>
        <v>0</v>
      </c>
      <c r="K494" s="1004">
        <f t="shared" si="222"/>
        <v>0</v>
      </c>
      <c r="L494" s="1004">
        <f t="shared" si="222"/>
        <v>0</v>
      </c>
      <c r="M494" s="1004">
        <f t="shared" si="222"/>
        <v>0</v>
      </c>
      <c r="N494" s="1004">
        <f t="shared" si="222"/>
        <v>0</v>
      </c>
      <c r="O494" s="1004">
        <f t="shared" si="222"/>
        <v>0</v>
      </c>
      <c r="P494" s="1004">
        <f t="shared" si="222"/>
        <v>0</v>
      </c>
      <c r="Q494" s="1004">
        <f t="shared" si="222"/>
        <v>0</v>
      </c>
      <c r="R494" s="1004">
        <f t="shared" si="222"/>
        <v>0</v>
      </c>
      <c r="S494" s="1004">
        <f t="shared" si="222"/>
        <v>0</v>
      </c>
      <c r="T494" s="1004">
        <f t="shared" si="222"/>
        <v>0</v>
      </c>
      <c r="U494" s="1004">
        <f t="shared" si="222"/>
        <v>0</v>
      </c>
      <c r="V494" s="1004">
        <f t="shared" si="222"/>
        <v>0</v>
      </c>
      <c r="W494" s="1004">
        <f t="shared" si="222"/>
        <v>0</v>
      </c>
      <c r="X494" s="1004">
        <f t="shared" si="222"/>
        <v>0</v>
      </c>
      <c r="Y494" s="1004">
        <f t="shared" si="222"/>
        <v>0</v>
      </c>
      <c r="Z494" s="1004">
        <f t="shared" si="222"/>
        <v>0</v>
      </c>
      <c r="AA494" s="1004">
        <f t="shared" si="222"/>
        <v>0</v>
      </c>
      <c r="AB494" s="1004">
        <f t="shared" si="222"/>
        <v>0</v>
      </c>
      <c r="AC494" s="1004">
        <f t="shared" si="222"/>
        <v>0</v>
      </c>
      <c r="AD494" s="1004">
        <f t="shared" si="222"/>
        <v>0</v>
      </c>
      <c r="AE494" s="1004">
        <f t="shared" si="222"/>
        <v>0</v>
      </c>
      <c r="AF494" s="1004">
        <f t="shared" si="222"/>
        <v>0</v>
      </c>
      <c r="AG494" s="1004">
        <f t="shared" si="222"/>
        <v>0</v>
      </c>
      <c r="AH494" s="1004">
        <f t="shared" si="222"/>
        <v>0</v>
      </c>
      <c r="AI494" s="1004">
        <f t="shared" si="222"/>
        <v>0</v>
      </c>
      <c r="AJ494" s="1004">
        <f t="shared" si="222"/>
        <v>0</v>
      </c>
      <c r="AK494" s="1004">
        <f t="shared" si="222"/>
        <v>0</v>
      </c>
      <c r="AL494" s="1004">
        <f>AL271</f>
        <v>0</v>
      </c>
      <c r="AM494" s="1004">
        <f>AM271</f>
        <v>0</v>
      </c>
      <c r="AN494" s="1004">
        <f>AN271</f>
        <v>0</v>
      </c>
      <c r="AO494" s="1004">
        <f>AO271</f>
        <v>0</v>
      </c>
      <c r="AP494" s="1004">
        <f>AP271</f>
        <v>0</v>
      </c>
      <c r="AQ494" s="1004">
        <f t="shared" ref="AQ494:BO494" si="223">AQ271</f>
        <v>0</v>
      </c>
      <c r="AR494" s="1004">
        <f t="shared" si="223"/>
        <v>0</v>
      </c>
      <c r="AS494" s="1004">
        <f t="shared" si="223"/>
        <v>0</v>
      </c>
      <c r="AT494" s="1004">
        <f t="shared" si="223"/>
        <v>0</v>
      </c>
      <c r="AU494" s="1004">
        <f t="shared" si="223"/>
        <v>0</v>
      </c>
      <c r="AV494" s="1004">
        <f t="shared" si="223"/>
        <v>0</v>
      </c>
      <c r="AW494" s="1004">
        <f t="shared" si="223"/>
        <v>0</v>
      </c>
      <c r="AX494" s="1004">
        <f t="shared" si="223"/>
        <v>0</v>
      </c>
      <c r="AY494" s="1004">
        <f t="shared" si="223"/>
        <v>0</v>
      </c>
      <c r="AZ494" s="1004">
        <f t="shared" si="223"/>
        <v>0</v>
      </c>
      <c r="BA494" s="1004">
        <f t="shared" si="223"/>
        <v>0</v>
      </c>
      <c r="BB494" s="1004">
        <f t="shared" si="223"/>
        <v>0</v>
      </c>
      <c r="BC494" s="1004">
        <f t="shared" si="223"/>
        <v>0</v>
      </c>
      <c r="BD494" s="1004">
        <f t="shared" si="223"/>
        <v>0</v>
      </c>
      <c r="BE494" s="1004">
        <f t="shared" si="223"/>
        <v>0</v>
      </c>
      <c r="BF494" s="1004">
        <f t="shared" si="223"/>
        <v>0</v>
      </c>
      <c r="BG494" s="1004">
        <f t="shared" si="223"/>
        <v>0</v>
      </c>
      <c r="BH494" s="1004">
        <f t="shared" si="223"/>
        <v>0</v>
      </c>
      <c r="BI494" s="1004">
        <f t="shared" si="223"/>
        <v>0</v>
      </c>
      <c r="BJ494" s="1004">
        <f t="shared" si="223"/>
        <v>0</v>
      </c>
      <c r="BK494" s="1004">
        <f t="shared" si="223"/>
        <v>0</v>
      </c>
      <c r="BL494" s="1004">
        <f t="shared" si="223"/>
        <v>0</v>
      </c>
      <c r="BM494" s="1004">
        <f t="shared" si="223"/>
        <v>0</v>
      </c>
      <c r="BN494" s="1004">
        <f t="shared" si="223"/>
        <v>0</v>
      </c>
      <c r="BO494" s="1004">
        <f t="shared" si="223"/>
        <v>0</v>
      </c>
    </row>
    <row r="495" spans="2:67" hidden="1" outlineLevel="1">
      <c r="B495" s="786" t="s">
        <v>1085</v>
      </c>
      <c r="C495" s="60"/>
      <c r="D495" s="686" t="s">
        <v>1306</v>
      </c>
      <c r="E495" s="667" t="s">
        <v>1321</v>
      </c>
      <c r="F495" s="1207"/>
      <c r="G495" s="1004">
        <v>0</v>
      </c>
      <c r="H495" s="1004">
        <v>0</v>
      </c>
      <c r="I495" s="1004">
        <v>0</v>
      </c>
      <c r="J495" s="1004">
        <v>0</v>
      </c>
      <c r="K495" s="1004">
        <v>0</v>
      </c>
      <c r="L495" s="1004">
        <v>0</v>
      </c>
      <c r="M495" s="1004">
        <v>0</v>
      </c>
      <c r="N495" s="1004">
        <v>0</v>
      </c>
      <c r="O495" s="1004">
        <v>0</v>
      </c>
      <c r="P495" s="1004">
        <v>0</v>
      </c>
      <c r="Q495" s="1004">
        <v>0</v>
      </c>
      <c r="R495" s="1004">
        <v>0</v>
      </c>
      <c r="S495" s="1004">
        <v>0</v>
      </c>
      <c r="T495" s="1004">
        <v>0</v>
      </c>
      <c r="U495" s="1004">
        <v>0</v>
      </c>
      <c r="V495" s="1004">
        <v>0</v>
      </c>
      <c r="W495" s="1004">
        <v>0</v>
      </c>
      <c r="X495" s="1004">
        <v>0</v>
      </c>
      <c r="Y495" s="1004">
        <v>0</v>
      </c>
      <c r="Z495" s="1004">
        <v>0</v>
      </c>
      <c r="AA495" s="1004">
        <v>0</v>
      </c>
      <c r="AB495" s="1004">
        <v>0</v>
      </c>
      <c r="AC495" s="1004">
        <v>0</v>
      </c>
      <c r="AD495" s="1004">
        <v>0</v>
      </c>
      <c r="AE495" s="1004">
        <v>0</v>
      </c>
      <c r="AF495" s="1004">
        <v>0</v>
      </c>
      <c r="AG495" s="1004">
        <v>0</v>
      </c>
      <c r="AH495" s="1004">
        <v>0</v>
      </c>
      <c r="AI495" s="1004">
        <v>0</v>
      </c>
      <c r="AJ495" s="1004">
        <v>0</v>
      </c>
      <c r="AK495" s="1004">
        <v>0</v>
      </c>
      <c r="AL495" s="1004">
        <v>0</v>
      </c>
      <c r="AM495" s="1004">
        <v>0</v>
      </c>
      <c r="AN495" s="1004">
        <v>0</v>
      </c>
      <c r="AO495" s="1004">
        <v>0</v>
      </c>
      <c r="AP495" s="1004">
        <v>0</v>
      </c>
      <c r="AQ495" s="1004">
        <v>0</v>
      </c>
      <c r="AR495" s="1004">
        <v>0</v>
      </c>
      <c r="AS495" s="1004">
        <v>0</v>
      </c>
      <c r="AT495" s="1004">
        <v>0</v>
      </c>
      <c r="AU495" s="1004">
        <v>0</v>
      </c>
      <c r="AV495" s="1004">
        <v>0</v>
      </c>
      <c r="AW495" s="1004">
        <v>0</v>
      </c>
      <c r="AX495" s="1004">
        <v>0</v>
      </c>
      <c r="AY495" s="1004">
        <v>0</v>
      </c>
      <c r="AZ495" s="1004">
        <v>0</v>
      </c>
      <c r="BA495" s="1004">
        <v>0</v>
      </c>
      <c r="BB495" s="1004">
        <v>0</v>
      </c>
      <c r="BC495" s="1004">
        <v>0</v>
      </c>
      <c r="BD495" s="1004">
        <v>0</v>
      </c>
      <c r="BE495" s="1004">
        <v>0</v>
      </c>
      <c r="BF495" s="1004">
        <v>0</v>
      </c>
      <c r="BG495" s="1004">
        <v>0</v>
      </c>
      <c r="BH495" s="1004">
        <v>0</v>
      </c>
      <c r="BI495" s="1004">
        <v>0</v>
      </c>
      <c r="BJ495" s="1004">
        <v>0</v>
      </c>
      <c r="BK495" s="1004">
        <v>0</v>
      </c>
      <c r="BL495" s="1004">
        <v>0</v>
      </c>
      <c r="BM495" s="1004">
        <v>0</v>
      </c>
      <c r="BN495" s="1004">
        <v>0</v>
      </c>
      <c r="BO495" s="1004">
        <v>0</v>
      </c>
    </row>
    <row r="496" spans="2:67" hidden="1" outlineLevel="1">
      <c r="B496" s="786" t="s">
        <v>95</v>
      </c>
      <c r="C496" s="59" t="s">
        <v>261</v>
      </c>
      <c r="D496" s="640"/>
      <c r="E496" s="670"/>
      <c r="F496" s="716"/>
      <c r="G496" s="704"/>
      <c r="H496" s="705"/>
      <c r="I496" s="705"/>
      <c r="J496" s="705"/>
      <c r="K496" s="705"/>
      <c r="L496" s="705"/>
      <c r="M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6"/>
      <c r="AL496" s="706"/>
      <c r="AM496" s="706"/>
      <c r="AN496" s="706"/>
      <c r="AO496" s="706"/>
      <c r="AP496" s="706"/>
      <c r="AQ496" s="706"/>
      <c r="AR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row>
    <row r="497" spans="1:67" hidden="1" outlineLevel="1">
      <c r="A497" s="762"/>
      <c r="B497" s="728" t="s">
        <v>765</v>
      </c>
      <c r="C497" s="718"/>
      <c r="D497" s="669" t="s">
        <v>587</v>
      </c>
      <c r="E497" s="667" t="s">
        <v>1321</v>
      </c>
      <c r="F497" s="1207"/>
      <c r="G497" s="1004">
        <v>0</v>
      </c>
      <c r="H497" s="1004">
        <v>0</v>
      </c>
      <c r="I497" s="1004">
        <v>0</v>
      </c>
      <c r="J497" s="1004">
        <v>0</v>
      </c>
      <c r="K497" s="1004">
        <v>0</v>
      </c>
      <c r="L497" s="1004">
        <v>0</v>
      </c>
      <c r="M497" s="1004">
        <v>0</v>
      </c>
      <c r="N497" s="1004">
        <v>0</v>
      </c>
      <c r="O497" s="1004">
        <v>0</v>
      </c>
      <c r="P497" s="1004">
        <v>0</v>
      </c>
      <c r="Q497" s="1004">
        <v>0</v>
      </c>
      <c r="R497" s="1004">
        <v>0</v>
      </c>
      <c r="S497" s="1004">
        <v>0</v>
      </c>
      <c r="T497" s="1004">
        <v>0</v>
      </c>
      <c r="U497" s="1004">
        <v>0</v>
      </c>
      <c r="V497" s="1004">
        <v>0</v>
      </c>
      <c r="W497" s="1004">
        <v>0</v>
      </c>
      <c r="X497" s="1004">
        <v>0</v>
      </c>
      <c r="Y497" s="1004">
        <v>0</v>
      </c>
      <c r="Z497" s="1004">
        <v>0</v>
      </c>
      <c r="AA497" s="1004">
        <v>0</v>
      </c>
      <c r="AB497" s="1004">
        <v>0</v>
      </c>
      <c r="AC497" s="1004">
        <v>0</v>
      </c>
      <c r="AD497" s="1004">
        <v>0</v>
      </c>
      <c r="AE497" s="1004">
        <v>0</v>
      </c>
      <c r="AF497" s="1004">
        <v>0</v>
      </c>
      <c r="AG497" s="1004">
        <v>0</v>
      </c>
      <c r="AH497" s="1004">
        <v>0</v>
      </c>
      <c r="AI497" s="1004">
        <v>0</v>
      </c>
      <c r="AJ497" s="1004">
        <v>0</v>
      </c>
      <c r="AK497" s="1004">
        <v>0</v>
      </c>
      <c r="AL497" s="1005">
        <v>0</v>
      </c>
      <c r="AM497" s="1005">
        <v>0</v>
      </c>
      <c r="AN497" s="1005">
        <v>0</v>
      </c>
      <c r="AO497" s="1005">
        <v>0</v>
      </c>
      <c r="AP497" s="1005">
        <v>0</v>
      </c>
      <c r="AQ497" s="1005">
        <v>0</v>
      </c>
      <c r="AR497" s="1005">
        <v>0</v>
      </c>
      <c r="AS497" s="1005">
        <v>0</v>
      </c>
      <c r="AT497" s="1005">
        <v>0</v>
      </c>
      <c r="AU497" s="1005">
        <v>0</v>
      </c>
      <c r="AV497" s="1005">
        <v>0</v>
      </c>
      <c r="AW497" s="1005">
        <v>0</v>
      </c>
      <c r="AX497" s="1005">
        <v>0</v>
      </c>
      <c r="AY497" s="1005">
        <v>0</v>
      </c>
      <c r="AZ497" s="1005">
        <v>0</v>
      </c>
      <c r="BA497" s="1005">
        <v>0</v>
      </c>
      <c r="BB497" s="1005">
        <v>0</v>
      </c>
      <c r="BC497" s="1005">
        <v>0</v>
      </c>
      <c r="BD497" s="1005">
        <v>0</v>
      </c>
      <c r="BE497" s="1005">
        <v>0</v>
      </c>
      <c r="BF497" s="1005">
        <v>0</v>
      </c>
      <c r="BG497" s="1005">
        <v>0</v>
      </c>
      <c r="BH497" s="1005">
        <v>0</v>
      </c>
      <c r="BI497" s="1005">
        <v>0</v>
      </c>
      <c r="BJ497" s="1005">
        <v>0</v>
      </c>
      <c r="BK497" s="1005">
        <v>0</v>
      </c>
      <c r="BL497" s="1005">
        <v>0</v>
      </c>
      <c r="BM497" s="1005">
        <v>0</v>
      </c>
      <c r="BN497" s="1005">
        <v>0</v>
      </c>
      <c r="BO497" s="1005">
        <v>0</v>
      </c>
    </row>
    <row r="498" spans="1:67" hidden="1" outlineLevel="1">
      <c r="B498" s="786" t="s">
        <v>766</v>
      </c>
      <c r="C498" s="59" t="s">
        <v>1339</v>
      </c>
      <c r="D498" s="640"/>
      <c r="E498" s="670"/>
      <c r="F498" s="716"/>
      <c r="G498" s="704"/>
      <c r="H498" s="705"/>
      <c r="I498" s="705"/>
      <c r="J498" s="705"/>
      <c r="K498" s="705"/>
      <c r="L498" s="705"/>
      <c r="M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6"/>
      <c r="AL498" s="706"/>
      <c r="AM498" s="706"/>
      <c r="AN498" s="706"/>
      <c r="AO498" s="706"/>
      <c r="AP498" s="706"/>
      <c r="AQ498" s="706"/>
      <c r="AR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row>
    <row r="499" spans="1:67" hidden="1" outlineLevel="1">
      <c r="B499" s="728" t="s">
        <v>102</v>
      </c>
      <c r="C499" s="718"/>
      <c r="D499" s="640" t="s">
        <v>799</v>
      </c>
      <c r="E499" s="667" t="s">
        <v>1321</v>
      </c>
      <c r="F499" s="838"/>
      <c r="G499" s="1004">
        <v>0</v>
      </c>
      <c r="H499" s="1004">
        <v>0</v>
      </c>
      <c r="I499" s="1004">
        <v>0</v>
      </c>
      <c r="J499" s="1004">
        <v>0</v>
      </c>
      <c r="K499" s="1004">
        <v>0</v>
      </c>
      <c r="L499" s="1004">
        <v>0</v>
      </c>
      <c r="M499" s="1004">
        <v>0</v>
      </c>
      <c r="N499" s="1004">
        <v>0</v>
      </c>
      <c r="O499" s="1004">
        <v>0</v>
      </c>
      <c r="P499" s="1004">
        <v>0</v>
      </c>
      <c r="Q499" s="1004">
        <v>0</v>
      </c>
      <c r="R499" s="1004">
        <v>0</v>
      </c>
      <c r="S499" s="1004">
        <v>0</v>
      </c>
      <c r="T499" s="1004">
        <v>0</v>
      </c>
      <c r="U499" s="1004">
        <v>0</v>
      </c>
      <c r="V499" s="1004">
        <v>0</v>
      </c>
      <c r="W499" s="1004">
        <v>0</v>
      </c>
      <c r="X499" s="1004">
        <v>0</v>
      </c>
      <c r="Y499" s="1004">
        <v>0</v>
      </c>
      <c r="Z499" s="1004">
        <v>0</v>
      </c>
      <c r="AA499" s="1004">
        <v>0</v>
      </c>
      <c r="AB499" s="1004">
        <v>0</v>
      </c>
      <c r="AC499" s="1004">
        <v>0</v>
      </c>
      <c r="AD499" s="1004">
        <v>0</v>
      </c>
      <c r="AE499" s="1004">
        <v>0</v>
      </c>
      <c r="AF499" s="1004">
        <v>0</v>
      </c>
      <c r="AG499" s="1004">
        <v>0</v>
      </c>
      <c r="AH499" s="1004">
        <v>0</v>
      </c>
      <c r="AI499" s="1004">
        <v>0</v>
      </c>
      <c r="AJ499" s="1004">
        <v>0</v>
      </c>
      <c r="AK499" s="1004">
        <v>0</v>
      </c>
      <c r="AL499" s="1005">
        <v>0</v>
      </c>
      <c r="AM499" s="1005">
        <v>0</v>
      </c>
      <c r="AN499" s="1005">
        <v>0</v>
      </c>
      <c r="AO499" s="1005">
        <v>0</v>
      </c>
      <c r="AP499" s="1005">
        <v>0</v>
      </c>
      <c r="AQ499" s="1005">
        <v>0</v>
      </c>
      <c r="AR499" s="1005">
        <v>0</v>
      </c>
      <c r="AS499" s="1005">
        <v>0</v>
      </c>
      <c r="AT499" s="1005">
        <v>0</v>
      </c>
      <c r="AU499" s="1005">
        <v>0</v>
      </c>
      <c r="AV499" s="1005">
        <v>0</v>
      </c>
      <c r="AW499" s="1005">
        <v>0</v>
      </c>
      <c r="AX499" s="1005">
        <v>0</v>
      </c>
      <c r="AY499" s="1005">
        <v>0</v>
      </c>
      <c r="AZ499" s="1005">
        <v>0</v>
      </c>
      <c r="BA499" s="1005">
        <v>0</v>
      </c>
      <c r="BB499" s="1005">
        <v>0</v>
      </c>
      <c r="BC499" s="1005">
        <v>0</v>
      </c>
      <c r="BD499" s="1005">
        <v>0</v>
      </c>
      <c r="BE499" s="1005">
        <v>0</v>
      </c>
      <c r="BF499" s="1005">
        <v>0</v>
      </c>
      <c r="BG499" s="1005">
        <v>0</v>
      </c>
      <c r="BH499" s="1005">
        <v>0</v>
      </c>
      <c r="BI499" s="1005">
        <v>0</v>
      </c>
      <c r="BJ499" s="1005">
        <v>0</v>
      </c>
      <c r="BK499" s="1005">
        <v>0</v>
      </c>
      <c r="BL499" s="1005">
        <v>0</v>
      </c>
      <c r="BM499" s="1005">
        <v>0</v>
      </c>
      <c r="BN499" s="1005">
        <v>0</v>
      </c>
      <c r="BO499" s="1005">
        <v>0</v>
      </c>
    </row>
    <row r="500" spans="1:67" ht="13.5" collapsed="1" thickBot="1">
      <c r="G500" s="856"/>
      <c r="H500" s="856"/>
      <c r="I500" s="856"/>
      <c r="J500" s="856"/>
      <c r="K500" s="856"/>
      <c r="L500" s="856"/>
      <c r="M500" s="856"/>
      <c r="N500" s="856"/>
      <c r="O500" s="856"/>
      <c r="P500" s="856"/>
      <c r="Q500" s="856"/>
      <c r="R500" s="856"/>
      <c r="S500" s="856"/>
      <c r="T500" s="856"/>
      <c r="U500" s="856"/>
      <c r="V500" s="856"/>
      <c r="W500" s="856"/>
      <c r="X500" s="856"/>
      <c r="Y500" s="856"/>
      <c r="Z500" s="856"/>
      <c r="AA500" s="856"/>
      <c r="AB500" s="856"/>
      <c r="AC500" s="856"/>
      <c r="AD500" s="856"/>
      <c r="AE500" s="856"/>
      <c r="AF500" s="856"/>
      <c r="AG500" s="856"/>
      <c r="AH500" s="856"/>
      <c r="AI500" s="856"/>
      <c r="AJ500" s="856"/>
      <c r="AK500" s="856"/>
      <c r="AL500" s="856"/>
      <c r="AM500" s="856"/>
      <c r="AN500" s="856"/>
      <c r="AO500" s="856"/>
      <c r="AP500" s="856"/>
      <c r="AQ500" s="856"/>
      <c r="AR500" s="856"/>
      <c r="AS500" s="856"/>
      <c r="AT500" s="856"/>
      <c r="AU500" s="856"/>
      <c r="AV500" s="856"/>
      <c r="AW500" s="856"/>
      <c r="AX500" s="856"/>
      <c r="AY500" s="856"/>
      <c r="AZ500" s="856"/>
      <c r="BA500" s="856"/>
      <c r="BB500" s="856"/>
      <c r="BC500" s="856"/>
      <c r="BD500" s="856"/>
      <c r="BE500" s="856"/>
      <c r="BF500" s="856"/>
      <c r="BG500" s="856"/>
      <c r="BH500" s="856"/>
      <c r="BI500" s="856"/>
      <c r="BJ500" s="856"/>
      <c r="BK500" s="856"/>
      <c r="BL500" s="856"/>
      <c r="BM500" s="856"/>
      <c r="BN500" s="856"/>
      <c r="BO500" s="856"/>
    </row>
    <row r="501" spans="1:67" ht="13.5" thickBot="1">
      <c r="B501" s="17" t="s">
        <v>35</v>
      </c>
      <c r="C501" s="781"/>
      <c r="D501" s="781"/>
      <c r="E501" s="813"/>
      <c r="F501" s="814"/>
      <c r="G501" s="147">
        <f t="shared" ref="G501:BO501" si="224">G$7</f>
        <v>1990</v>
      </c>
      <c r="H501" s="147">
        <f t="shared" si="224"/>
        <v>1991</v>
      </c>
      <c r="I501" s="147">
        <f t="shared" si="224"/>
        <v>1992</v>
      </c>
      <c r="J501" s="147">
        <f t="shared" si="224"/>
        <v>1993</v>
      </c>
      <c r="K501" s="147">
        <f t="shared" si="224"/>
        <v>1994</v>
      </c>
      <c r="L501" s="147">
        <f t="shared" si="224"/>
        <v>1995</v>
      </c>
      <c r="M501" s="147">
        <f t="shared" si="224"/>
        <v>1996</v>
      </c>
      <c r="N501" s="147">
        <f t="shared" si="224"/>
        <v>1997</v>
      </c>
      <c r="O501" s="147">
        <f t="shared" si="224"/>
        <v>1998</v>
      </c>
      <c r="P501" s="147">
        <f t="shared" si="224"/>
        <v>1999</v>
      </c>
      <c r="Q501" s="147">
        <f t="shared" si="224"/>
        <v>2000</v>
      </c>
      <c r="R501" s="147">
        <f t="shared" si="224"/>
        <v>2001</v>
      </c>
      <c r="S501" s="147">
        <f t="shared" si="224"/>
        <v>2002</v>
      </c>
      <c r="T501" s="147">
        <f t="shared" si="224"/>
        <v>2003</v>
      </c>
      <c r="U501" s="147">
        <f t="shared" si="224"/>
        <v>2004</v>
      </c>
      <c r="V501" s="147">
        <f t="shared" si="224"/>
        <v>2005</v>
      </c>
      <c r="W501" s="147">
        <f t="shared" si="224"/>
        <v>2006</v>
      </c>
      <c r="X501" s="147">
        <f t="shared" si="224"/>
        <v>2007</v>
      </c>
      <c r="Y501" s="147">
        <f t="shared" si="224"/>
        <v>2008</v>
      </c>
      <c r="Z501" s="147">
        <f t="shared" si="224"/>
        <v>2009</v>
      </c>
      <c r="AA501" s="147">
        <f t="shared" si="224"/>
        <v>2010</v>
      </c>
      <c r="AB501" s="147">
        <f t="shared" si="224"/>
        <v>2011</v>
      </c>
      <c r="AC501" s="147">
        <f t="shared" si="224"/>
        <v>2012</v>
      </c>
      <c r="AD501" s="147">
        <f t="shared" si="224"/>
        <v>2013</v>
      </c>
      <c r="AE501" s="147">
        <f t="shared" si="224"/>
        <v>2014</v>
      </c>
      <c r="AF501" s="147">
        <f t="shared" si="224"/>
        <v>2015</v>
      </c>
      <c r="AG501" s="147">
        <f t="shared" si="224"/>
        <v>2016</v>
      </c>
      <c r="AH501" s="147">
        <f t="shared" si="224"/>
        <v>2017</v>
      </c>
      <c r="AI501" s="147">
        <f t="shared" si="224"/>
        <v>2018</v>
      </c>
      <c r="AJ501" s="147">
        <f t="shared" si="224"/>
        <v>2019</v>
      </c>
      <c r="AK501" s="147">
        <f t="shared" si="224"/>
        <v>2020</v>
      </c>
      <c r="AL501" s="147">
        <f t="shared" si="224"/>
        <v>2021</v>
      </c>
      <c r="AM501" s="147">
        <f t="shared" si="224"/>
        <v>2022</v>
      </c>
      <c r="AN501" s="147">
        <f t="shared" si="224"/>
        <v>2023</v>
      </c>
      <c r="AO501" s="147">
        <f t="shared" si="224"/>
        <v>2024</v>
      </c>
      <c r="AP501" s="147">
        <f t="shared" si="224"/>
        <v>2025</v>
      </c>
      <c r="AQ501" s="147">
        <f t="shared" si="224"/>
        <v>2026</v>
      </c>
      <c r="AR501" s="147">
        <f t="shared" si="224"/>
        <v>2027</v>
      </c>
      <c r="AS501" s="147">
        <f t="shared" si="224"/>
        <v>2028</v>
      </c>
      <c r="AT501" s="147">
        <f t="shared" si="224"/>
        <v>2029</v>
      </c>
      <c r="AU501" s="147">
        <f t="shared" si="224"/>
        <v>2030</v>
      </c>
      <c r="AV501" s="147">
        <f t="shared" si="224"/>
        <v>2031</v>
      </c>
      <c r="AW501" s="147">
        <f t="shared" si="224"/>
        <v>2032</v>
      </c>
      <c r="AX501" s="147">
        <f t="shared" si="224"/>
        <v>2033</v>
      </c>
      <c r="AY501" s="147">
        <f t="shared" si="224"/>
        <v>2034</v>
      </c>
      <c r="AZ501" s="147">
        <f t="shared" si="224"/>
        <v>2035</v>
      </c>
      <c r="BA501" s="147">
        <f t="shared" si="224"/>
        <v>2036</v>
      </c>
      <c r="BB501" s="147">
        <f t="shared" si="224"/>
        <v>2037</v>
      </c>
      <c r="BC501" s="147">
        <f t="shared" si="224"/>
        <v>2038</v>
      </c>
      <c r="BD501" s="147">
        <f t="shared" si="224"/>
        <v>2039</v>
      </c>
      <c r="BE501" s="147">
        <f t="shared" si="224"/>
        <v>2040</v>
      </c>
      <c r="BF501" s="147">
        <f t="shared" si="224"/>
        <v>2041</v>
      </c>
      <c r="BG501" s="147">
        <f t="shared" si="224"/>
        <v>2042</v>
      </c>
      <c r="BH501" s="147">
        <f t="shared" si="224"/>
        <v>2043</v>
      </c>
      <c r="BI501" s="147">
        <f t="shared" si="224"/>
        <v>2044</v>
      </c>
      <c r="BJ501" s="147">
        <f t="shared" si="224"/>
        <v>2045</v>
      </c>
      <c r="BK501" s="147">
        <f t="shared" si="224"/>
        <v>2046</v>
      </c>
      <c r="BL501" s="147">
        <f t="shared" si="224"/>
        <v>2047</v>
      </c>
      <c r="BM501" s="147">
        <f t="shared" si="224"/>
        <v>2048</v>
      </c>
      <c r="BN501" s="147">
        <f t="shared" si="224"/>
        <v>2049</v>
      </c>
      <c r="BO501" s="147">
        <f t="shared" si="224"/>
        <v>2050</v>
      </c>
    </row>
    <row r="502" spans="1:67" s="15" customFormat="1">
      <c r="B502" s="858">
        <v>321</v>
      </c>
      <c r="C502" s="58" t="s">
        <v>396</v>
      </c>
      <c r="D502" s="689"/>
      <c r="E502" s="667" t="s">
        <v>1312</v>
      </c>
      <c r="F502" s="690"/>
      <c r="G502" s="158">
        <f>IF(COUNTBLANK(G503:G505)=3,"",SUM(G503:G505))</f>
        <v>0</v>
      </c>
      <c r="H502" s="158">
        <f t="shared" ref="H502:BO502" si="225">IF(COUNTBLANK(H503:H505)=3,"",SUM(H503:H505))</f>
        <v>0</v>
      </c>
      <c r="I502" s="158">
        <f t="shared" si="225"/>
        <v>0</v>
      </c>
      <c r="J502" s="158">
        <f t="shared" si="225"/>
        <v>0</v>
      </c>
      <c r="K502" s="158">
        <f t="shared" si="225"/>
        <v>0</v>
      </c>
      <c r="L502" s="158">
        <f t="shared" si="225"/>
        <v>0</v>
      </c>
      <c r="M502" s="158">
        <f t="shared" si="225"/>
        <v>0</v>
      </c>
      <c r="N502" s="158">
        <f t="shared" si="225"/>
        <v>0</v>
      </c>
      <c r="O502" s="158">
        <f t="shared" si="225"/>
        <v>0</v>
      </c>
      <c r="P502" s="158">
        <f t="shared" si="225"/>
        <v>0</v>
      </c>
      <c r="Q502" s="158">
        <f t="shared" si="225"/>
        <v>0</v>
      </c>
      <c r="R502" s="158">
        <f t="shared" si="225"/>
        <v>0</v>
      </c>
      <c r="S502" s="158">
        <f t="shared" si="225"/>
        <v>0</v>
      </c>
      <c r="T502" s="158">
        <f t="shared" si="225"/>
        <v>0</v>
      </c>
      <c r="U502" s="158">
        <f t="shared" si="225"/>
        <v>0</v>
      </c>
      <c r="V502" s="158">
        <f t="shared" si="225"/>
        <v>0</v>
      </c>
      <c r="W502" s="158">
        <f t="shared" si="225"/>
        <v>0</v>
      </c>
      <c r="X502" s="158">
        <f t="shared" si="225"/>
        <v>0</v>
      </c>
      <c r="Y502" s="158">
        <f t="shared" si="225"/>
        <v>0</v>
      </c>
      <c r="Z502" s="158">
        <f t="shared" si="225"/>
        <v>0</v>
      </c>
      <c r="AA502" s="158">
        <f t="shared" si="225"/>
        <v>0</v>
      </c>
      <c r="AB502" s="158">
        <f t="shared" si="225"/>
        <v>0</v>
      </c>
      <c r="AC502" s="158">
        <f t="shared" si="225"/>
        <v>0</v>
      </c>
      <c r="AD502" s="158">
        <f t="shared" si="225"/>
        <v>0</v>
      </c>
      <c r="AE502" s="158">
        <f t="shared" si="225"/>
        <v>0</v>
      </c>
      <c r="AF502" s="158">
        <f t="shared" si="225"/>
        <v>0</v>
      </c>
      <c r="AG502" s="158">
        <f t="shared" si="225"/>
        <v>0</v>
      </c>
      <c r="AH502" s="158">
        <f t="shared" si="225"/>
        <v>0</v>
      </c>
      <c r="AI502" s="158">
        <f t="shared" si="225"/>
        <v>0</v>
      </c>
      <c r="AJ502" s="158">
        <f t="shared" si="225"/>
        <v>0</v>
      </c>
      <c r="AK502" s="158">
        <f t="shared" si="225"/>
        <v>0</v>
      </c>
      <c r="AL502" s="158">
        <f t="shared" si="225"/>
        <v>0</v>
      </c>
      <c r="AM502" s="158">
        <f t="shared" si="225"/>
        <v>0</v>
      </c>
      <c r="AN502" s="158">
        <f t="shared" si="225"/>
        <v>0</v>
      </c>
      <c r="AO502" s="158">
        <f t="shared" si="225"/>
        <v>0</v>
      </c>
      <c r="AP502" s="158">
        <f t="shared" si="225"/>
        <v>0</v>
      </c>
      <c r="AQ502" s="158">
        <f t="shared" si="225"/>
        <v>0</v>
      </c>
      <c r="AR502" s="158">
        <f t="shared" si="225"/>
        <v>0</v>
      </c>
      <c r="AS502" s="158">
        <f t="shared" si="225"/>
        <v>0</v>
      </c>
      <c r="AT502" s="158">
        <f t="shared" si="225"/>
        <v>0</v>
      </c>
      <c r="AU502" s="158">
        <f t="shared" si="225"/>
        <v>0</v>
      </c>
      <c r="AV502" s="158">
        <f t="shared" si="225"/>
        <v>0</v>
      </c>
      <c r="AW502" s="158">
        <f t="shared" si="225"/>
        <v>0</v>
      </c>
      <c r="AX502" s="158">
        <f t="shared" si="225"/>
        <v>0</v>
      </c>
      <c r="AY502" s="158">
        <f t="shared" si="225"/>
        <v>0</v>
      </c>
      <c r="AZ502" s="158">
        <f t="shared" si="225"/>
        <v>0</v>
      </c>
      <c r="BA502" s="158">
        <f t="shared" si="225"/>
        <v>0</v>
      </c>
      <c r="BB502" s="158">
        <f t="shared" si="225"/>
        <v>0</v>
      </c>
      <c r="BC502" s="158">
        <f t="shared" si="225"/>
        <v>0</v>
      </c>
      <c r="BD502" s="158">
        <f t="shared" si="225"/>
        <v>0</v>
      </c>
      <c r="BE502" s="158">
        <f t="shared" si="225"/>
        <v>0</v>
      </c>
      <c r="BF502" s="158">
        <f t="shared" si="225"/>
        <v>0</v>
      </c>
      <c r="BG502" s="158">
        <f t="shared" si="225"/>
        <v>0</v>
      </c>
      <c r="BH502" s="158">
        <f t="shared" si="225"/>
        <v>0</v>
      </c>
      <c r="BI502" s="158">
        <f t="shared" si="225"/>
        <v>0</v>
      </c>
      <c r="BJ502" s="158">
        <f t="shared" si="225"/>
        <v>0</v>
      </c>
      <c r="BK502" s="158">
        <f t="shared" si="225"/>
        <v>0</v>
      </c>
      <c r="BL502" s="158">
        <f t="shared" si="225"/>
        <v>0</v>
      </c>
      <c r="BM502" s="158">
        <f t="shared" si="225"/>
        <v>0</v>
      </c>
      <c r="BN502" s="158">
        <f t="shared" si="225"/>
        <v>0</v>
      </c>
      <c r="BO502" s="158">
        <f t="shared" si="225"/>
        <v>0</v>
      </c>
    </row>
    <row r="503" spans="1:67">
      <c r="B503" s="728" t="s">
        <v>912</v>
      </c>
      <c r="C503" s="60"/>
      <c r="D503" s="686" t="s">
        <v>1120</v>
      </c>
      <c r="E503" s="667" t="s">
        <v>1312</v>
      </c>
      <c r="F503" s="1207"/>
      <c r="G503" s="86">
        <f t="shared" ref="G503:BO505" si="226">IF(G431="","",G431*G467/1000)</f>
        <v>0</v>
      </c>
      <c r="H503" s="86">
        <f t="shared" si="226"/>
        <v>0</v>
      </c>
      <c r="I503" s="86">
        <f t="shared" si="226"/>
        <v>0</v>
      </c>
      <c r="J503" s="86">
        <f t="shared" si="226"/>
        <v>0</v>
      </c>
      <c r="K503" s="86">
        <f t="shared" si="226"/>
        <v>0</v>
      </c>
      <c r="L503" s="86">
        <f t="shared" si="226"/>
        <v>0</v>
      </c>
      <c r="M503" s="86">
        <f t="shared" si="226"/>
        <v>0</v>
      </c>
      <c r="N503" s="86">
        <f t="shared" si="226"/>
        <v>0</v>
      </c>
      <c r="O503" s="86">
        <f t="shared" si="226"/>
        <v>0</v>
      </c>
      <c r="P503" s="86">
        <f t="shared" si="226"/>
        <v>0</v>
      </c>
      <c r="Q503" s="86">
        <f t="shared" si="226"/>
        <v>0</v>
      </c>
      <c r="R503" s="86">
        <f t="shared" si="226"/>
        <v>0</v>
      </c>
      <c r="S503" s="86">
        <f t="shared" si="226"/>
        <v>0</v>
      </c>
      <c r="T503" s="86">
        <f t="shared" si="226"/>
        <v>0</v>
      </c>
      <c r="U503" s="86">
        <f t="shared" si="226"/>
        <v>0</v>
      </c>
      <c r="V503" s="86">
        <f t="shared" si="226"/>
        <v>0</v>
      </c>
      <c r="W503" s="86">
        <f t="shared" si="226"/>
        <v>0</v>
      </c>
      <c r="X503" s="86">
        <f t="shared" si="226"/>
        <v>0</v>
      </c>
      <c r="Y503" s="86">
        <f t="shared" si="226"/>
        <v>0</v>
      </c>
      <c r="Z503" s="86">
        <f t="shared" si="226"/>
        <v>0</v>
      </c>
      <c r="AA503" s="86">
        <f t="shared" si="226"/>
        <v>0</v>
      </c>
      <c r="AB503" s="86">
        <f t="shared" si="226"/>
        <v>0</v>
      </c>
      <c r="AC503" s="86">
        <f t="shared" si="226"/>
        <v>0</v>
      </c>
      <c r="AD503" s="86">
        <f t="shared" si="226"/>
        <v>0</v>
      </c>
      <c r="AE503" s="86">
        <f t="shared" si="226"/>
        <v>0</v>
      </c>
      <c r="AF503" s="86">
        <f t="shared" si="226"/>
        <v>0</v>
      </c>
      <c r="AG503" s="86">
        <f t="shared" si="226"/>
        <v>0</v>
      </c>
      <c r="AH503" s="86">
        <f t="shared" si="226"/>
        <v>0</v>
      </c>
      <c r="AI503" s="86">
        <f t="shared" si="226"/>
        <v>0</v>
      </c>
      <c r="AJ503" s="86">
        <f t="shared" si="226"/>
        <v>0</v>
      </c>
      <c r="AK503" s="86">
        <f t="shared" si="226"/>
        <v>0</v>
      </c>
      <c r="AL503" s="86">
        <f t="shared" si="226"/>
        <v>0</v>
      </c>
      <c r="AM503" s="86">
        <f t="shared" si="226"/>
        <v>0</v>
      </c>
      <c r="AN503" s="86">
        <f t="shared" si="226"/>
        <v>0</v>
      </c>
      <c r="AO503" s="86">
        <f t="shared" si="226"/>
        <v>0</v>
      </c>
      <c r="AP503" s="86">
        <f t="shared" si="226"/>
        <v>0</v>
      </c>
      <c r="AQ503" s="86">
        <f t="shared" si="226"/>
        <v>0</v>
      </c>
      <c r="AR503" s="86">
        <f t="shared" si="226"/>
        <v>0</v>
      </c>
      <c r="AS503" s="86">
        <f t="shared" si="226"/>
        <v>0</v>
      </c>
      <c r="AT503" s="86">
        <f t="shared" si="226"/>
        <v>0</v>
      </c>
      <c r="AU503" s="86">
        <f t="shared" si="226"/>
        <v>0</v>
      </c>
      <c r="AV503" s="86">
        <f t="shared" si="226"/>
        <v>0</v>
      </c>
      <c r="AW503" s="86">
        <f t="shared" si="226"/>
        <v>0</v>
      </c>
      <c r="AX503" s="86">
        <f t="shared" si="226"/>
        <v>0</v>
      </c>
      <c r="AY503" s="86">
        <f t="shared" si="226"/>
        <v>0</v>
      </c>
      <c r="AZ503" s="86">
        <f t="shared" si="226"/>
        <v>0</v>
      </c>
      <c r="BA503" s="86">
        <f t="shared" si="226"/>
        <v>0</v>
      </c>
      <c r="BB503" s="86">
        <f t="shared" si="226"/>
        <v>0</v>
      </c>
      <c r="BC503" s="86">
        <f t="shared" si="226"/>
        <v>0</v>
      </c>
      <c r="BD503" s="86">
        <f t="shared" si="226"/>
        <v>0</v>
      </c>
      <c r="BE503" s="86">
        <f t="shared" si="226"/>
        <v>0</v>
      </c>
      <c r="BF503" s="86">
        <f t="shared" si="226"/>
        <v>0</v>
      </c>
      <c r="BG503" s="86">
        <f t="shared" si="226"/>
        <v>0</v>
      </c>
      <c r="BH503" s="86">
        <f t="shared" si="226"/>
        <v>0</v>
      </c>
      <c r="BI503" s="86">
        <f t="shared" si="226"/>
        <v>0</v>
      </c>
      <c r="BJ503" s="86">
        <f t="shared" si="226"/>
        <v>0</v>
      </c>
      <c r="BK503" s="86">
        <f t="shared" si="226"/>
        <v>0</v>
      </c>
      <c r="BL503" s="86">
        <f t="shared" si="226"/>
        <v>0</v>
      </c>
      <c r="BM503" s="86">
        <f t="shared" si="226"/>
        <v>0</v>
      </c>
      <c r="BN503" s="86">
        <f t="shared" si="226"/>
        <v>0</v>
      </c>
      <c r="BO503" s="86">
        <f t="shared" si="226"/>
        <v>0</v>
      </c>
    </row>
    <row r="504" spans="1:67">
      <c r="B504" s="728" t="s">
        <v>913</v>
      </c>
      <c r="C504" s="60"/>
      <c r="D504" s="686" t="s">
        <v>32</v>
      </c>
      <c r="E504" s="667" t="s">
        <v>1312</v>
      </c>
      <c r="F504" s="1207"/>
      <c r="G504" s="86">
        <f t="shared" si="226"/>
        <v>0</v>
      </c>
      <c r="H504" s="86">
        <f t="shared" si="226"/>
        <v>0</v>
      </c>
      <c r="I504" s="86">
        <f t="shared" si="226"/>
        <v>0</v>
      </c>
      <c r="J504" s="86">
        <f t="shared" si="226"/>
        <v>0</v>
      </c>
      <c r="K504" s="86">
        <f t="shared" si="226"/>
        <v>0</v>
      </c>
      <c r="L504" s="86">
        <f t="shared" si="226"/>
        <v>0</v>
      </c>
      <c r="M504" s="86">
        <f t="shared" si="226"/>
        <v>0</v>
      </c>
      <c r="N504" s="86">
        <f t="shared" si="226"/>
        <v>0</v>
      </c>
      <c r="O504" s="86">
        <f t="shared" si="226"/>
        <v>0</v>
      </c>
      <c r="P504" s="86">
        <f t="shared" si="226"/>
        <v>0</v>
      </c>
      <c r="Q504" s="86">
        <f t="shared" si="226"/>
        <v>0</v>
      </c>
      <c r="R504" s="86">
        <f t="shared" si="226"/>
        <v>0</v>
      </c>
      <c r="S504" s="86">
        <f t="shared" si="226"/>
        <v>0</v>
      </c>
      <c r="T504" s="86">
        <f t="shared" si="226"/>
        <v>0</v>
      </c>
      <c r="U504" s="86">
        <f t="shared" si="226"/>
        <v>0</v>
      </c>
      <c r="V504" s="86">
        <f t="shared" si="226"/>
        <v>0</v>
      </c>
      <c r="W504" s="86">
        <f t="shared" si="226"/>
        <v>0</v>
      </c>
      <c r="X504" s="86">
        <f t="shared" si="226"/>
        <v>0</v>
      </c>
      <c r="Y504" s="86">
        <f t="shared" si="226"/>
        <v>0</v>
      </c>
      <c r="Z504" s="86">
        <f t="shared" si="226"/>
        <v>0</v>
      </c>
      <c r="AA504" s="86">
        <f t="shared" si="226"/>
        <v>0</v>
      </c>
      <c r="AB504" s="86">
        <f t="shared" si="226"/>
        <v>0</v>
      </c>
      <c r="AC504" s="86">
        <f t="shared" si="226"/>
        <v>0</v>
      </c>
      <c r="AD504" s="86">
        <f t="shared" si="226"/>
        <v>0</v>
      </c>
      <c r="AE504" s="86">
        <f t="shared" si="226"/>
        <v>0</v>
      </c>
      <c r="AF504" s="86">
        <f t="shared" si="226"/>
        <v>0</v>
      </c>
      <c r="AG504" s="86">
        <f t="shared" si="226"/>
        <v>0</v>
      </c>
      <c r="AH504" s="86">
        <f t="shared" si="226"/>
        <v>0</v>
      </c>
      <c r="AI504" s="86">
        <f t="shared" si="226"/>
        <v>0</v>
      </c>
      <c r="AJ504" s="86">
        <f t="shared" si="226"/>
        <v>0</v>
      </c>
      <c r="AK504" s="86">
        <f t="shared" si="226"/>
        <v>0</v>
      </c>
      <c r="AL504" s="86">
        <f t="shared" si="226"/>
        <v>0</v>
      </c>
      <c r="AM504" s="86">
        <f t="shared" si="226"/>
        <v>0</v>
      </c>
      <c r="AN504" s="86">
        <f t="shared" si="226"/>
        <v>0</v>
      </c>
      <c r="AO504" s="86">
        <f t="shared" si="226"/>
        <v>0</v>
      </c>
      <c r="AP504" s="86">
        <f t="shared" si="226"/>
        <v>0</v>
      </c>
      <c r="AQ504" s="86">
        <f t="shared" si="226"/>
        <v>0</v>
      </c>
      <c r="AR504" s="86">
        <f t="shared" si="226"/>
        <v>0</v>
      </c>
      <c r="AS504" s="86">
        <f t="shared" si="226"/>
        <v>0</v>
      </c>
      <c r="AT504" s="86">
        <f t="shared" si="226"/>
        <v>0</v>
      </c>
      <c r="AU504" s="86">
        <f t="shared" si="226"/>
        <v>0</v>
      </c>
      <c r="AV504" s="86">
        <f t="shared" si="226"/>
        <v>0</v>
      </c>
      <c r="AW504" s="86">
        <f t="shared" si="226"/>
        <v>0</v>
      </c>
      <c r="AX504" s="86">
        <f t="shared" si="226"/>
        <v>0</v>
      </c>
      <c r="AY504" s="86">
        <f t="shared" si="226"/>
        <v>0</v>
      </c>
      <c r="AZ504" s="86">
        <f t="shared" si="226"/>
        <v>0</v>
      </c>
      <c r="BA504" s="86">
        <f t="shared" si="226"/>
        <v>0</v>
      </c>
      <c r="BB504" s="86">
        <f t="shared" si="226"/>
        <v>0</v>
      </c>
      <c r="BC504" s="86">
        <f t="shared" si="226"/>
        <v>0</v>
      </c>
      <c r="BD504" s="86">
        <f t="shared" si="226"/>
        <v>0</v>
      </c>
      <c r="BE504" s="86">
        <f t="shared" si="226"/>
        <v>0</v>
      </c>
      <c r="BF504" s="86">
        <f t="shared" si="226"/>
        <v>0</v>
      </c>
      <c r="BG504" s="86">
        <f t="shared" si="226"/>
        <v>0</v>
      </c>
      <c r="BH504" s="86">
        <f t="shared" si="226"/>
        <v>0</v>
      </c>
      <c r="BI504" s="86">
        <f t="shared" si="226"/>
        <v>0</v>
      </c>
      <c r="BJ504" s="86">
        <f t="shared" si="226"/>
        <v>0</v>
      </c>
      <c r="BK504" s="86">
        <f t="shared" si="226"/>
        <v>0</v>
      </c>
      <c r="BL504" s="86">
        <f t="shared" si="226"/>
        <v>0</v>
      </c>
      <c r="BM504" s="86">
        <f t="shared" si="226"/>
        <v>0</v>
      </c>
      <c r="BN504" s="86">
        <f t="shared" si="226"/>
        <v>0</v>
      </c>
      <c r="BO504" s="86">
        <f t="shared" si="226"/>
        <v>0</v>
      </c>
    </row>
    <row r="505" spans="1:67">
      <c r="B505" s="728" t="s">
        <v>1045</v>
      </c>
      <c r="C505" s="668"/>
      <c r="D505" s="669" t="s">
        <v>1306</v>
      </c>
      <c r="E505" s="667" t="s">
        <v>1312</v>
      </c>
      <c r="F505" s="1207"/>
      <c r="G505" s="86">
        <f t="shared" si="226"/>
        <v>0</v>
      </c>
      <c r="H505" s="86">
        <f t="shared" si="226"/>
        <v>0</v>
      </c>
      <c r="I505" s="86">
        <f t="shared" si="226"/>
        <v>0</v>
      </c>
      <c r="J505" s="86">
        <f t="shared" si="226"/>
        <v>0</v>
      </c>
      <c r="K505" s="86">
        <f t="shared" si="226"/>
        <v>0</v>
      </c>
      <c r="L505" s="86">
        <f t="shared" si="226"/>
        <v>0</v>
      </c>
      <c r="M505" s="86">
        <f t="shared" si="226"/>
        <v>0</v>
      </c>
      <c r="N505" s="86">
        <f t="shared" si="226"/>
        <v>0</v>
      </c>
      <c r="O505" s="86">
        <f t="shared" si="226"/>
        <v>0</v>
      </c>
      <c r="P505" s="86">
        <f t="shared" si="226"/>
        <v>0</v>
      </c>
      <c r="Q505" s="86">
        <f t="shared" si="226"/>
        <v>0</v>
      </c>
      <c r="R505" s="86">
        <f t="shared" si="226"/>
        <v>0</v>
      </c>
      <c r="S505" s="86">
        <f t="shared" si="226"/>
        <v>0</v>
      </c>
      <c r="T505" s="86">
        <f t="shared" si="226"/>
        <v>0</v>
      </c>
      <c r="U505" s="86">
        <f t="shared" si="226"/>
        <v>0</v>
      </c>
      <c r="V505" s="86">
        <f t="shared" si="226"/>
        <v>0</v>
      </c>
      <c r="W505" s="86">
        <f t="shared" si="226"/>
        <v>0</v>
      </c>
      <c r="X505" s="86">
        <f t="shared" si="226"/>
        <v>0</v>
      </c>
      <c r="Y505" s="86">
        <f t="shared" si="226"/>
        <v>0</v>
      </c>
      <c r="Z505" s="86">
        <f t="shared" si="226"/>
        <v>0</v>
      </c>
      <c r="AA505" s="86">
        <f t="shared" si="226"/>
        <v>0</v>
      </c>
      <c r="AB505" s="86">
        <f t="shared" si="226"/>
        <v>0</v>
      </c>
      <c r="AC505" s="86">
        <f t="shared" si="226"/>
        <v>0</v>
      </c>
      <c r="AD505" s="86">
        <f t="shared" si="226"/>
        <v>0</v>
      </c>
      <c r="AE505" s="86">
        <f t="shared" si="226"/>
        <v>0</v>
      </c>
      <c r="AF505" s="86">
        <f t="shared" si="226"/>
        <v>0</v>
      </c>
      <c r="AG505" s="86">
        <f t="shared" si="226"/>
        <v>0</v>
      </c>
      <c r="AH505" s="86">
        <f t="shared" si="226"/>
        <v>0</v>
      </c>
      <c r="AI505" s="86">
        <f t="shared" si="226"/>
        <v>0</v>
      </c>
      <c r="AJ505" s="86">
        <f t="shared" si="226"/>
        <v>0</v>
      </c>
      <c r="AK505" s="86">
        <f t="shared" si="226"/>
        <v>0</v>
      </c>
      <c r="AL505" s="86">
        <f t="shared" si="226"/>
        <v>0</v>
      </c>
      <c r="AM505" s="86">
        <f t="shared" si="226"/>
        <v>0</v>
      </c>
      <c r="AN505" s="86">
        <f t="shared" si="226"/>
        <v>0</v>
      </c>
      <c r="AO505" s="86">
        <f t="shared" si="226"/>
        <v>0</v>
      </c>
      <c r="AP505" s="86">
        <f t="shared" si="226"/>
        <v>0</v>
      </c>
      <c r="AQ505" s="86">
        <f t="shared" si="226"/>
        <v>0</v>
      </c>
      <c r="AR505" s="86">
        <f t="shared" si="226"/>
        <v>0</v>
      </c>
      <c r="AS505" s="86">
        <f t="shared" si="226"/>
        <v>0</v>
      </c>
      <c r="AT505" s="86">
        <f t="shared" si="226"/>
        <v>0</v>
      </c>
      <c r="AU505" s="86">
        <f t="shared" si="226"/>
        <v>0</v>
      </c>
      <c r="AV505" s="86">
        <f t="shared" si="226"/>
        <v>0</v>
      </c>
      <c r="AW505" s="86">
        <f t="shared" si="226"/>
        <v>0</v>
      </c>
      <c r="AX505" s="86">
        <f t="shared" si="226"/>
        <v>0</v>
      </c>
      <c r="AY505" s="86">
        <f t="shared" si="226"/>
        <v>0</v>
      </c>
      <c r="AZ505" s="86">
        <f t="shared" si="226"/>
        <v>0</v>
      </c>
      <c r="BA505" s="86">
        <f t="shared" si="226"/>
        <v>0</v>
      </c>
      <c r="BB505" s="86">
        <f t="shared" si="226"/>
        <v>0</v>
      </c>
      <c r="BC505" s="86">
        <f t="shared" si="226"/>
        <v>0</v>
      </c>
      <c r="BD505" s="86">
        <f t="shared" si="226"/>
        <v>0</v>
      </c>
      <c r="BE505" s="86">
        <f t="shared" si="226"/>
        <v>0</v>
      </c>
      <c r="BF505" s="86">
        <f t="shared" si="226"/>
        <v>0</v>
      </c>
      <c r="BG505" s="86">
        <f t="shared" si="226"/>
        <v>0</v>
      </c>
      <c r="BH505" s="86">
        <f t="shared" si="226"/>
        <v>0</v>
      </c>
      <c r="BI505" s="86">
        <f t="shared" si="226"/>
        <v>0</v>
      </c>
      <c r="BJ505" s="86">
        <f t="shared" si="226"/>
        <v>0</v>
      </c>
      <c r="BK505" s="86">
        <f t="shared" si="226"/>
        <v>0</v>
      </c>
      <c r="BL505" s="86">
        <f t="shared" si="226"/>
        <v>0</v>
      </c>
      <c r="BM505" s="86">
        <f t="shared" si="226"/>
        <v>0</v>
      </c>
      <c r="BN505" s="86">
        <f t="shared" si="226"/>
        <v>0</v>
      </c>
      <c r="BO505" s="86">
        <f t="shared" si="226"/>
        <v>0</v>
      </c>
    </row>
    <row r="506" spans="1:67">
      <c r="B506" s="728" t="s">
        <v>1187</v>
      </c>
      <c r="C506" s="58" t="s">
        <v>613</v>
      </c>
      <c r="D506" s="689"/>
      <c r="E506" s="667" t="s">
        <v>1312</v>
      </c>
      <c r="F506" s="1207"/>
      <c r="G506" s="936">
        <f t="shared" ref="G506:BO506" si="227">G507</f>
        <v>0</v>
      </c>
      <c r="H506" s="936">
        <f t="shared" si="227"/>
        <v>0</v>
      </c>
      <c r="I506" s="936">
        <f t="shared" si="227"/>
        <v>0</v>
      </c>
      <c r="J506" s="936">
        <f t="shared" si="227"/>
        <v>0</v>
      </c>
      <c r="K506" s="936">
        <f t="shared" si="227"/>
        <v>0</v>
      </c>
      <c r="L506" s="936">
        <f t="shared" si="227"/>
        <v>0</v>
      </c>
      <c r="M506" s="936">
        <f t="shared" si="227"/>
        <v>0</v>
      </c>
      <c r="N506" s="936">
        <f t="shared" si="227"/>
        <v>0</v>
      </c>
      <c r="O506" s="936">
        <f t="shared" si="227"/>
        <v>0</v>
      </c>
      <c r="P506" s="936">
        <f t="shared" si="227"/>
        <v>0</v>
      </c>
      <c r="Q506" s="936">
        <f t="shared" si="227"/>
        <v>0</v>
      </c>
      <c r="R506" s="936">
        <f t="shared" si="227"/>
        <v>0</v>
      </c>
      <c r="S506" s="936">
        <f t="shared" si="227"/>
        <v>0</v>
      </c>
      <c r="T506" s="936">
        <f t="shared" si="227"/>
        <v>0</v>
      </c>
      <c r="U506" s="936">
        <f t="shared" si="227"/>
        <v>0</v>
      </c>
      <c r="V506" s="936">
        <f t="shared" si="227"/>
        <v>0</v>
      </c>
      <c r="W506" s="936">
        <f t="shared" si="227"/>
        <v>0</v>
      </c>
      <c r="X506" s="936">
        <f t="shared" si="227"/>
        <v>0</v>
      </c>
      <c r="Y506" s="936">
        <f t="shared" si="227"/>
        <v>0</v>
      </c>
      <c r="Z506" s="936">
        <f t="shared" si="227"/>
        <v>0</v>
      </c>
      <c r="AA506" s="936">
        <f t="shared" si="227"/>
        <v>0</v>
      </c>
      <c r="AB506" s="936">
        <f t="shared" si="227"/>
        <v>0</v>
      </c>
      <c r="AC506" s="936">
        <f t="shared" si="227"/>
        <v>0</v>
      </c>
      <c r="AD506" s="936">
        <f t="shared" si="227"/>
        <v>0</v>
      </c>
      <c r="AE506" s="936">
        <f t="shared" si="227"/>
        <v>0</v>
      </c>
      <c r="AF506" s="936">
        <f t="shared" si="227"/>
        <v>0</v>
      </c>
      <c r="AG506" s="936">
        <f t="shared" si="227"/>
        <v>0</v>
      </c>
      <c r="AH506" s="936">
        <f t="shared" si="227"/>
        <v>0</v>
      </c>
      <c r="AI506" s="936">
        <f t="shared" si="227"/>
        <v>0</v>
      </c>
      <c r="AJ506" s="936">
        <f t="shared" si="227"/>
        <v>0</v>
      </c>
      <c r="AK506" s="936">
        <f t="shared" si="227"/>
        <v>0</v>
      </c>
      <c r="AL506" s="936">
        <f t="shared" si="227"/>
        <v>0</v>
      </c>
      <c r="AM506" s="936">
        <f t="shared" si="227"/>
        <v>0</v>
      </c>
      <c r="AN506" s="936">
        <f t="shared" si="227"/>
        <v>0</v>
      </c>
      <c r="AO506" s="936">
        <f t="shared" si="227"/>
        <v>0</v>
      </c>
      <c r="AP506" s="936">
        <f t="shared" si="227"/>
        <v>0</v>
      </c>
      <c r="AQ506" s="936">
        <f t="shared" si="227"/>
        <v>0</v>
      </c>
      <c r="AR506" s="936">
        <f t="shared" si="227"/>
        <v>0</v>
      </c>
      <c r="AS506" s="936">
        <f t="shared" si="227"/>
        <v>0</v>
      </c>
      <c r="AT506" s="936">
        <f t="shared" si="227"/>
        <v>0</v>
      </c>
      <c r="AU506" s="936">
        <f t="shared" si="227"/>
        <v>0</v>
      </c>
      <c r="AV506" s="936">
        <f t="shared" si="227"/>
        <v>0</v>
      </c>
      <c r="AW506" s="936">
        <f t="shared" si="227"/>
        <v>0</v>
      </c>
      <c r="AX506" s="936">
        <f t="shared" si="227"/>
        <v>0</v>
      </c>
      <c r="AY506" s="936">
        <f t="shared" si="227"/>
        <v>0</v>
      </c>
      <c r="AZ506" s="936">
        <f t="shared" si="227"/>
        <v>0</v>
      </c>
      <c r="BA506" s="936">
        <f t="shared" si="227"/>
        <v>0</v>
      </c>
      <c r="BB506" s="936">
        <f t="shared" si="227"/>
        <v>0</v>
      </c>
      <c r="BC506" s="936">
        <f t="shared" si="227"/>
        <v>0</v>
      </c>
      <c r="BD506" s="936">
        <f t="shared" si="227"/>
        <v>0</v>
      </c>
      <c r="BE506" s="936">
        <f t="shared" si="227"/>
        <v>0</v>
      </c>
      <c r="BF506" s="936">
        <f t="shared" si="227"/>
        <v>0</v>
      </c>
      <c r="BG506" s="936">
        <f t="shared" si="227"/>
        <v>0</v>
      </c>
      <c r="BH506" s="936">
        <f t="shared" si="227"/>
        <v>0</v>
      </c>
      <c r="BI506" s="936">
        <f t="shared" si="227"/>
        <v>0</v>
      </c>
      <c r="BJ506" s="936">
        <f t="shared" si="227"/>
        <v>0</v>
      </c>
      <c r="BK506" s="936">
        <f t="shared" si="227"/>
        <v>0</v>
      </c>
      <c r="BL506" s="936">
        <f t="shared" si="227"/>
        <v>0</v>
      </c>
      <c r="BM506" s="936">
        <f t="shared" si="227"/>
        <v>0</v>
      </c>
      <c r="BN506" s="936">
        <f t="shared" si="227"/>
        <v>0</v>
      </c>
      <c r="BO506" s="936">
        <f t="shared" si="227"/>
        <v>0</v>
      </c>
    </row>
    <row r="507" spans="1:67">
      <c r="B507" s="728" t="s">
        <v>1188</v>
      </c>
      <c r="C507" s="60"/>
      <c r="D507" s="686" t="s">
        <v>1323</v>
      </c>
      <c r="E507" s="667" t="s">
        <v>1312</v>
      </c>
      <c r="F507" s="1207"/>
      <c r="G507" s="86">
        <f t="shared" ref="G507:AK507" si="228">IF(G435="","",G435*G471/1000)</f>
        <v>0</v>
      </c>
      <c r="H507" s="86">
        <f t="shared" si="228"/>
        <v>0</v>
      </c>
      <c r="I507" s="86">
        <f t="shared" si="228"/>
        <v>0</v>
      </c>
      <c r="J507" s="86">
        <f t="shared" si="228"/>
        <v>0</v>
      </c>
      <c r="K507" s="86">
        <f t="shared" si="228"/>
        <v>0</v>
      </c>
      <c r="L507" s="86">
        <f t="shared" si="228"/>
        <v>0</v>
      </c>
      <c r="M507" s="86">
        <f t="shared" si="228"/>
        <v>0</v>
      </c>
      <c r="N507" s="86">
        <f t="shared" si="228"/>
        <v>0</v>
      </c>
      <c r="O507" s="86">
        <f t="shared" si="228"/>
        <v>0</v>
      </c>
      <c r="P507" s="86">
        <f t="shared" si="228"/>
        <v>0</v>
      </c>
      <c r="Q507" s="86">
        <f t="shared" si="228"/>
        <v>0</v>
      </c>
      <c r="R507" s="86">
        <f t="shared" si="228"/>
        <v>0</v>
      </c>
      <c r="S507" s="86">
        <f t="shared" si="228"/>
        <v>0</v>
      </c>
      <c r="T507" s="86">
        <f t="shared" si="228"/>
        <v>0</v>
      </c>
      <c r="U507" s="86">
        <f t="shared" si="228"/>
        <v>0</v>
      </c>
      <c r="V507" s="86">
        <f t="shared" si="228"/>
        <v>0</v>
      </c>
      <c r="W507" s="86">
        <f t="shared" si="228"/>
        <v>0</v>
      </c>
      <c r="X507" s="86">
        <f t="shared" si="228"/>
        <v>0</v>
      </c>
      <c r="Y507" s="86">
        <f t="shared" si="228"/>
        <v>0</v>
      </c>
      <c r="Z507" s="86">
        <f t="shared" si="228"/>
        <v>0</v>
      </c>
      <c r="AA507" s="86">
        <f t="shared" si="228"/>
        <v>0</v>
      </c>
      <c r="AB507" s="86">
        <f t="shared" si="228"/>
        <v>0</v>
      </c>
      <c r="AC507" s="86">
        <f t="shared" si="228"/>
        <v>0</v>
      </c>
      <c r="AD507" s="86">
        <f t="shared" si="228"/>
        <v>0</v>
      </c>
      <c r="AE507" s="86">
        <f t="shared" si="228"/>
        <v>0</v>
      </c>
      <c r="AF507" s="86">
        <f t="shared" si="228"/>
        <v>0</v>
      </c>
      <c r="AG507" s="86">
        <f t="shared" si="228"/>
        <v>0</v>
      </c>
      <c r="AH507" s="86">
        <f t="shared" si="228"/>
        <v>0</v>
      </c>
      <c r="AI507" s="86">
        <f t="shared" si="228"/>
        <v>0</v>
      </c>
      <c r="AJ507" s="86">
        <f t="shared" si="228"/>
        <v>0</v>
      </c>
      <c r="AK507" s="86">
        <f t="shared" si="228"/>
        <v>0</v>
      </c>
      <c r="AL507" s="86">
        <f>IF(AL435="","",AL435*AL471/1000)</f>
        <v>0</v>
      </c>
      <c r="AM507" s="86">
        <f>IF(AM435="","",AM435*AM471/1000)</f>
        <v>0</v>
      </c>
      <c r="AN507" s="86">
        <f>IF(AN435="","",AN435*AN471/1000)</f>
        <v>0</v>
      </c>
      <c r="AO507" s="86">
        <f>IF(AO435="","",AO435*AO471/1000)</f>
        <v>0</v>
      </c>
      <c r="AP507" s="86">
        <f>IF(AP435="","",AP435*AP471/1000)</f>
        <v>0</v>
      </c>
      <c r="AQ507" s="86">
        <f t="shared" ref="AQ507:BO507" si="229">IF(AQ435="","",AQ435*AQ471/1000)</f>
        <v>0</v>
      </c>
      <c r="AR507" s="86">
        <f t="shared" si="229"/>
        <v>0</v>
      </c>
      <c r="AS507" s="86">
        <f t="shared" si="229"/>
        <v>0</v>
      </c>
      <c r="AT507" s="86">
        <f t="shared" si="229"/>
        <v>0</v>
      </c>
      <c r="AU507" s="86">
        <f t="shared" si="229"/>
        <v>0</v>
      </c>
      <c r="AV507" s="86">
        <f t="shared" si="229"/>
        <v>0</v>
      </c>
      <c r="AW507" s="86">
        <f t="shared" si="229"/>
        <v>0</v>
      </c>
      <c r="AX507" s="86">
        <f t="shared" si="229"/>
        <v>0</v>
      </c>
      <c r="AY507" s="86">
        <f t="shared" si="229"/>
        <v>0</v>
      </c>
      <c r="AZ507" s="86">
        <f t="shared" si="229"/>
        <v>0</v>
      </c>
      <c r="BA507" s="86">
        <f t="shared" si="229"/>
        <v>0</v>
      </c>
      <c r="BB507" s="86">
        <f t="shared" si="229"/>
        <v>0</v>
      </c>
      <c r="BC507" s="86">
        <f t="shared" si="229"/>
        <v>0</v>
      </c>
      <c r="BD507" s="86">
        <f t="shared" si="229"/>
        <v>0</v>
      </c>
      <c r="BE507" s="86">
        <f t="shared" si="229"/>
        <v>0</v>
      </c>
      <c r="BF507" s="86">
        <f t="shared" si="229"/>
        <v>0</v>
      </c>
      <c r="BG507" s="86">
        <f t="shared" si="229"/>
        <v>0</v>
      </c>
      <c r="BH507" s="86">
        <f t="shared" si="229"/>
        <v>0</v>
      </c>
      <c r="BI507" s="86">
        <f t="shared" si="229"/>
        <v>0</v>
      </c>
      <c r="BJ507" s="86">
        <f t="shared" si="229"/>
        <v>0</v>
      </c>
      <c r="BK507" s="86">
        <f t="shared" si="229"/>
        <v>0</v>
      </c>
      <c r="BL507" s="86">
        <f t="shared" si="229"/>
        <v>0</v>
      </c>
      <c r="BM507" s="86">
        <f t="shared" si="229"/>
        <v>0</v>
      </c>
      <c r="BN507" s="86">
        <f t="shared" si="229"/>
        <v>0</v>
      </c>
      <c r="BO507" s="86">
        <f t="shared" si="229"/>
        <v>0</v>
      </c>
    </row>
    <row r="508" spans="1:67" s="15" customFormat="1">
      <c r="B508" s="728">
        <v>322</v>
      </c>
      <c r="C508" s="59" t="s">
        <v>69</v>
      </c>
      <c r="D508" s="686"/>
      <c r="E508" s="667" t="s">
        <v>1312</v>
      </c>
      <c r="F508" s="1207"/>
      <c r="G508" s="155">
        <f>IF(COUNTBLANK(G509:G511)=3,"",SUM(G509:G511))</f>
        <v>0</v>
      </c>
      <c r="H508" s="155">
        <f t="shared" ref="H508:BO508" si="230">IF(COUNTBLANK(H509:H511)=3,"",SUM(H509:H511))</f>
        <v>0</v>
      </c>
      <c r="I508" s="155">
        <f t="shared" si="230"/>
        <v>0</v>
      </c>
      <c r="J508" s="155">
        <f t="shared" si="230"/>
        <v>0</v>
      </c>
      <c r="K508" s="155">
        <f t="shared" si="230"/>
        <v>0</v>
      </c>
      <c r="L508" s="155">
        <f t="shared" si="230"/>
        <v>0</v>
      </c>
      <c r="M508" s="155">
        <f t="shared" si="230"/>
        <v>0</v>
      </c>
      <c r="N508" s="155">
        <f t="shared" si="230"/>
        <v>0</v>
      </c>
      <c r="O508" s="155">
        <f t="shared" si="230"/>
        <v>0</v>
      </c>
      <c r="P508" s="155">
        <f t="shared" si="230"/>
        <v>0</v>
      </c>
      <c r="Q508" s="155">
        <f t="shared" si="230"/>
        <v>0</v>
      </c>
      <c r="R508" s="155">
        <f t="shared" si="230"/>
        <v>0</v>
      </c>
      <c r="S508" s="155">
        <f t="shared" si="230"/>
        <v>0</v>
      </c>
      <c r="T508" s="155">
        <f t="shared" si="230"/>
        <v>0</v>
      </c>
      <c r="U508" s="155">
        <f t="shared" si="230"/>
        <v>0</v>
      </c>
      <c r="V508" s="155">
        <f t="shared" si="230"/>
        <v>0</v>
      </c>
      <c r="W508" s="155">
        <f t="shared" si="230"/>
        <v>0</v>
      </c>
      <c r="X508" s="155">
        <f t="shared" si="230"/>
        <v>0</v>
      </c>
      <c r="Y508" s="155">
        <f t="shared" si="230"/>
        <v>0</v>
      </c>
      <c r="Z508" s="155">
        <f t="shared" si="230"/>
        <v>0</v>
      </c>
      <c r="AA508" s="155">
        <f t="shared" si="230"/>
        <v>0</v>
      </c>
      <c r="AB508" s="155">
        <f t="shared" si="230"/>
        <v>0</v>
      </c>
      <c r="AC508" s="155">
        <f t="shared" si="230"/>
        <v>0</v>
      </c>
      <c r="AD508" s="155">
        <f t="shared" si="230"/>
        <v>0</v>
      </c>
      <c r="AE508" s="155">
        <f t="shared" si="230"/>
        <v>0</v>
      </c>
      <c r="AF508" s="155">
        <f t="shared" si="230"/>
        <v>0</v>
      </c>
      <c r="AG508" s="155">
        <f t="shared" si="230"/>
        <v>0</v>
      </c>
      <c r="AH508" s="155">
        <f t="shared" si="230"/>
        <v>0</v>
      </c>
      <c r="AI508" s="155">
        <f t="shared" si="230"/>
        <v>0</v>
      </c>
      <c r="AJ508" s="155">
        <f t="shared" si="230"/>
        <v>0</v>
      </c>
      <c r="AK508" s="155">
        <f t="shared" si="230"/>
        <v>0</v>
      </c>
      <c r="AL508" s="155">
        <f t="shared" si="230"/>
        <v>0</v>
      </c>
      <c r="AM508" s="155">
        <f t="shared" si="230"/>
        <v>0</v>
      </c>
      <c r="AN508" s="155">
        <f t="shared" si="230"/>
        <v>0</v>
      </c>
      <c r="AO508" s="155">
        <f t="shared" si="230"/>
        <v>0</v>
      </c>
      <c r="AP508" s="155">
        <f t="shared" si="230"/>
        <v>0</v>
      </c>
      <c r="AQ508" s="155">
        <f t="shared" si="230"/>
        <v>0</v>
      </c>
      <c r="AR508" s="155">
        <f t="shared" si="230"/>
        <v>0</v>
      </c>
      <c r="AS508" s="155">
        <f t="shared" si="230"/>
        <v>0</v>
      </c>
      <c r="AT508" s="155">
        <f t="shared" si="230"/>
        <v>0</v>
      </c>
      <c r="AU508" s="155">
        <f t="shared" si="230"/>
        <v>0</v>
      </c>
      <c r="AV508" s="155">
        <f t="shared" si="230"/>
        <v>0</v>
      </c>
      <c r="AW508" s="155">
        <f t="shared" si="230"/>
        <v>0</v>
      </c>
      <c r="AX508" s="155">
        <f t="shared" si="230"/>
        <v>0</v>
      </c>
      <c r="AY508" s="155">
        <f t="shared" si="230"/>
        <v>0</v>
      </c>
      <c r="AZ508" s="155">
        <f t="shared" si="230"/>
        <v>0</v>
      </c>
      <c r="BA508" s="155">
        <f t="shared" si="230"/>
        <v>0</v>
      </c>
      <c r="BB508" s="155">
        <f t="shared" si="230"/>
        <v>0</v>
      </c>
      <c r="BC508" s="155">
        <f t="shared" si="230"/>
        <v>0</v>
      </c>
      <c r="BD508" s="155">
        <f t="shared" si="230"/>
        <v>0</v>
      </c>
      <c r="BE508" s="155">
        <f t="shared" si="230"/>
        <v>0</v>
      </c>
      <c r="BF508" s="155">
        <f t="shared" si="230"/>
        <v>0</v>
      </c>
      <c r="BG508" s="155">
        <f t="shared" si="230"/>
        <v>0</v>
      </c>
      <c r="BH508" s="155">
        <f t="shared" si="230"/>
        <v>0</v>
      </c>
      <c r="BI508" s="155">
        <f t="shared" si="230"/>
        <v>0</v>
      </c>
      <c r="BJ508" s="155">
        <f t="shared" si="230"/>
        <v>0</v>
      </c>
      <c r="BK508" s="155">
        <f t="shared" si="230"/>
        <v>0</v>
      </c>
      <c r="BL508" s="155">
        <f t="shared" si="230"/>
        <v>0</v>
      </c>
      <c r="BM508" s="155">
        <f t="shared" si="230"/>
        <v>0</v>
      </c>
      <c r="BN508" s="155">
        <f t="shared" si="230"/>
        <v>0</v>
      </c>
      <c r="BO508" s="155">
        <f t="shared" si="230"/>
        <v>0</v>
      </c>
    </row>
    <row r="509" spans="1:67">
      <c r="B509" s="728" t="s">
        <v>385</v>
      </c>
      <c r="C509" s="60"/>
      <c r="D509" s="686" t="s">
        <v>1120</v>
      </c>
      <c r="E509" s="667" t="s">
        <v>1312</v>
      </c>
      <c r="F509" s="1207"/>
      <c r="G509" s="86">
        <f t="shared" ref="G509:BO511" si="231">IF(G437="","",G437*G473/1000)</f>
        <v>0</v>
      </c>
      <c r="H509" s="86">
        <f t="shared" si="231"/>
        <v>0</v>
      </c>
      <c r="I509" s="86">
        <f t="shared" si="231"/>
        <v>0</v>
      </c>
      <c r="J509" s="86">
        <f t="shared" si="231"/>
        <v>0</v>
      </c>
      <c r="K509" s="86">
        <f t="shared" si="231"/>
        <v>0</v>
      </c>
      <c r="L509" s="86">
        <f t="shared" si="231"/>
        <v>0</v>
      </c>
      <c r="M509" s="86">
        <f t="shared" si="231"/>
        <v>0</v>
      </c>
      <c r="N509" s="86">
        <f t="shared" si="231"/>
        <v>0</v>
      </c>
      <c r="O509" s="86">
        <f t="shared" si="231"/>
        <v>0</v>
      </c>
      <c r="P509" s="86">
        <f t="shared" si="231"/>
        <v>0</v>
      </c>
      <c r="Q509" s="86">
        <f t="shared" si="231"/>
        <v>0</v>
      </c>
      <c r="R509" s="86">
        <f t="shared" si="231"/>
        <v>0</v>
      </c>
      <c r="S509" s="86">
        <f t="shared" si="231"/>
        <v>0</v>
      </c>
      <c r="T509" s="86">
        <f t="shared" si="231"/>
        <v>0</v>
      </c>
      <c r="U509" s="86">
        <f t="shared" si="231"/>
        <v>0</v>
      </c>
      <c r="V509" s="86">
        <f t="shared" si="231"/>
        <v>0</v>
      </c>
      <c r="W509" s="86">
        <f t="shared" si="231"/>
        <v>0</v>
      </c>
      <c r="X509" s="86">
        <f t="shared" si="231"/>
        <v>0</v>
      </c>
      <c r="Y509" s="86">
        <f t="shared" si="231"/>
        <v>0</v>
      </c>
      <c r="Z509" s="86">
        <f t="shared" si="231"/>
        <v>0</v>
      </c>
      <c r="AA509" s="86">
        <f t="shared" si="231"/>
        <v>0</v>
      </c>
      <c r="AB509" s="86">
        <f t="shared" si="231"/>
        <v>0</v>
      </c>
      <c r="AC509" s="86">
        <f t="shared" si="231"/>
        <v>0</v>
      </c>
      <c r="AD509" s="86">
        <f t="shared" si="231"/>
        <v>0</v>
      </c>
      <c r="AE509" s="86">
        <f t="shared" si="231"/>
        <v>0</v>
      </c>
      <c r="AF509" s="86">
        <f t="shared" si="231"/>
        <v>0</v>
      </c>
      <c r="AG509" s="86">
        <f t="shared" si="231"/>
        <v>0</v>
      </c>
      <c r="AH509" s="86">
        <f t="shared" si="231"/>
        <v>0</v>
      </c>
      <c r="AI509" s="86">
        <f t="shared" si="231"/>
        <v>0</v>
      </c>
      <c r="AJ509" s="86">
        <f t="shared" si="231"/>
        <v>0</v>
      </c>
      <c r="AK509" s="86">
        <f t="shared" si="231"/>
        <v>0</v>
      </c>
      <c r="AL509" s="86">
        <f t="shared" si="231"/>
        <v>0</v>
      </c>
      <c r="AM509" s="86">
        <f t="shared" si="231"/>
        <v>0</v>
      </c>
      <c r="AN509" s="86">
        <f t="shared" si="231"/>
        <v>0</v>
      </c>
      <c r="AO509" s="86">
        <f t="shared" si="231"/>
        <v>0</v>
      </c>
      <c r="AP509" s="86">
        <f t="shared" si="231"/>
        <v>0</v>
      </c>
      <c r="AQ509" s="86">
        <f t="shared" si="231"/>
        <v>0</v>
      </c>
      <c r="AR509" s="86">
        <f t="shared" si="231"/>
        <v>0</v>
      </c>
      <c r="AS509" s="86">
        <f t="shared" si="231"/>
        <v>0</v>
      </c>
      <c r="AT509" s="86">
        <f t="shared" si="231"/>
        <v>0</v>
      </c>
      <c r="AU509" s="86">
        <f t="shared" si="231"/>
        <v>0</v>
      </c>
      <c r="AV509" s="86">
        <f t="shared" si="231"/>
        <v>0</v>
      </c>
      <c r="AW509" s="86">
        <f t="shared" si="231"/>
        <v>0</v>
      </c>
      <c r="AX509" s="86">
        <f t="shared" si="231"/>
        <v>0</v>
      </c>
      <c r="AY509" s="86">
        <f t="shared" si="231"/>
        <v>0</v>
      </c>
      <c r="AZ509" s="86">
        <f t="shared" si="231"/>
        <v>0</v>
      </c>
      <c r="BA509" s="86">
        <f t="shared" si="231"/>
        <v>0</v>
      </c>
      <c r="BB509" s="86">
        <f t="shared" si="231"/>
        <v>0</v>
      </c>
      <c r="BC509" s="86">
        <f t="shared" si="231"/>
        <v>0</v>
      </c>
      <c r="BD509" s="86">
        <f t="shared" si="231"/>
        <v>0</v>
      </c>
      <c r="BE509" s="86">
        <f t="shared" si="231"/>
        <v>0</v>
      </c>
      <c r="BF509" s="86">
        <f t="shared" si="231"/>
        <v>0</v>
      </c>
      <c r="BG509" s="86">
        <f t="shared" si="231"/>
        <v>0</v>
      </c>
      <c r="BH509" s="86">
        <f t="shared" si="231"/>
        <v>0</v>
      </c>
      <c r="BI509" s="86">
        <f t="shared" si="231"/>
        <v>0</v>
      </c>
      <c r="BJ509" s="86">
        <f t="shared" si="231"/>
        <v>0</v>
      </c>
      <c r="BK509" s="86">
        <f t="shared" si="231"/>
        <v>0</v>
      </c>
      <c r="BL509" s="86">
        <f t="shared" si="231"/>
        <v>0</v>
      </c>
      <c r="BM509" s="86">
        <f t="shared" si="231"/>
        <v>0</v>
      </c>
      <c r="BN509" s="86">
        <f t="shared" si="231"/>
        <v>0</v>
      </c>
      <c r="BO509" s="86">
        <f t="shared" si="231"/>
        <v>0</v>
      </c>
    </row>
    <row r="510" spans="1:67">
      <c r="B510" s="728" t="s">
        <v>386</v>
      </c>
      <c r="C510" s="60"/>
      <c r="D510" s="686" t="s">
        <v>73</v>
      </c>
      <c r="E510" s="667" t="s">
        <v>1312</v>
      </c>
      <c r="F510" s="1207"/>
      <c r="G510" s="86">
        <f t="shared" si="231"/>
        <v>0</v>
      </c>
      <c r="H510" s="86">
        <f t="shared" si="231"/>
        <v>0</v>
      </c>
      <c r="I510" s="86">
        <f t="shared" si="231"/>
        <v>0</v>
      </c>
      <c r="J510" s="86">
        <f t="shared" si="231"/>
        <v>0</v>
      </c>
      <c r="K510" s="86">
        <f t="shared" si="231"/>
        <v>0</v>
      </c>
      <c r="L510" s="86">
        <f t="shared" si="231"/>
        <v>0</v>
      </c>
      <c r="M510" s="86">
        <f t="shared" si="231"/>
        <v>0</v>
      </c>
      <c r="N510" s="86">
        <f t="shared" si="231"/>
        <v>0</v>
      </c>
      <c r="O510" s="86">
        <f t="shared" si="231"/>
        <v>0</v>
      </c>
      <c r="P510" s="86">
        <f t="shared" si="231"/>
        <v>0</v>
      </c>
      <c r="Q510" s="86">
        <f t="shared" si="231"/>
        <v>0</v>
      </c>
      <c r="R510" s="86">
        <f t="shared" si="231"/>
        <v>0</v>
      </c>
      <c r="S510" s="86">
        <f t="shared" si="231"/>
        <v>0</v>
      </c>
      <c r="T510" s="86">
        <f t="shared" si="231"/>
        <v>0</v>
      </c>
      <c r="U510" s="86">
        <f t="shared" si="231"/>
        <v>0</v>
      </c>
      <c r="V510" s="86">
        <f t="shared" si="231"/>
        <v>0</v>
      </c>
      <c r="W510" s="86">
        <f t="shared" si="231"/>
        <v>0</v>
      </c>
      <c r="X510" s="86">
        <f t="shared" si="231"/>
        <v>0</v>
      </c>
      <c r="Y510" s="86">
        <f t="shared" si="231"/>
        <v>0</v>
      </c>
      <c r="Z510" s="86">
        <f t="shared" si="231"/>
        <v>0</v>
      </c>
      <c r="AA510" s="86">
        <f t="shared" si="231"/>
        <v>0</v>
      </c>
      <c r="AB510" s="86">
        <f t="shared" si="231"/>
        <v>0</v>
      </c>
      <c r="AC510" s="86">
        <f t="shared" si="231"/>
        <v>0</v>
      </c>
      <c r="AD510" s="86">
        <f t="shared" si="231"/>
        <v>0</v>
      </c>
      <c r="AE510" s="86">
        <f t="shared" si="231"/>
        <v>0</v>
      </c>
      <c r="AF510" s="86">
        <f t="shared" si="231"/>
        <v>0</v>
      </c>
      <c r="AG510" s="86">
        <f t="shared" si="231"/>
        <v>0</v>
      </c>
      <c r="AH510" s="86">
        <f t="shared" si="231"/>
        <v>0</v>
      </c>
      <c r="AI510" s="86">
        <f t="shared" si="231"/>
        <v>0</v>
      </c>
      <c r="AJ510" s="86">
        <f t="shared" si="231"/>
        <v>0</v>
      </c>
      <c r="AK510" s="86">
        <f t="shared" si="231"/>
        <v>0</v>
      </c>
      <c r="AL510" s="86">
        <f t="shared" si="231"/>
        <v>0</v>
      </c>
      <c r="AM510" s="86">
        <f t="shared" si="231"/>
        <v>0</v>
      </c>
      <c r="AN510" s="86">
        <f t="shared" si="231"/>
        <v>0</v>
      </c>
      <c r="AO510" s="86">
        <f t="shared" si="231"/>
        <v>0</v>
      </c>
      <c r="AP510" s="86">
        <f t="shared" si="231"/>
        <v>0</v>
      </c>
      <c r="AQ510" s="86">
        <f t="shared" si="231"/>
        <v>0</v>
      </c>
      <c r="AR510" s="86">
        <f t="shared" si="231"/>
        <v>0</v>
      </c>
      <c r="AS510" s="86">
        <f t="shared" si="231"/>
        <v>0</v>
      </c>
      <c r="AT510" s="86">
        <f t="shared" si="231"/>
        <v>0</v>
      </c>
      <c r="AU510" s="86">
        <f t="shared" si="231"/>
        <v>0</v>
      </c>
      <c r="AV510" s="86">
        <f t="shared" si="231"/>
        <v>0</v>
      </c>
      <c r="AW510" s="86">
        <f t="shared" si="231"/>
        <v>0</v>
      </c>
      <c r="AX510" s="86">
        <f t="shared" si="231"/>
        <v>0</v>
      </c>
      <c r="AY510" s="86">
        <f t="shared" si="231"/>
        <v>0</v>
      </c>
      <c r="AZ510" s="86">
        <f t="shared" si="231"/>
        <v>0</v>
      </c>
      <c r="BA510" s="86">
        <f t="shared" si="231"/>
        <v>0</v>
      </c>
      <c r="BB510" s="86">
        <f t="shared" si="231"/>
        <v>0</v>
      </c>
      <c r="BC510" s="86">
        <f t="shared" si="231"/>
        <v>0</v>
      </c>
      <c r="BD510" s="86">
        <f t="shared" si="231"/>
        <v>0</v>
      </c>
      <c r="BE510" s="86">
        <f t="shared" si="231"/>
        <v>0</v>
      </c>
      <c r="BF510" s="86">
        <f t="shared" si="231"/>
        <v>0</v>
      </c>
      <c r="BG510" s="86">
        <f t="shared" si="231"/>
        <v>0</v>
      </c>
      <c r="BH510" s="86">
        <f t="shared" si="231"/>
        <v>0</v>
      </c>
      <c r="BI510" s="86">
        <f t="shared" si="231"/>
        <v>0</v>
      </c>
      <c r="BJ510" s="86">
        <f t="shared" si="231"/>
        <v>0</v>
      </c>
      <c r="BK510" s="86">
        <f t="shared" si="231"/>
        <v>0</v>
      </c>
      <c r="BL510" s="86">
        <f t="shared" si="231"/>
        <v>0</v>
      </c>
      <c r="BM510" s="86">
        <f t="shared" si="231"/>
        <v>0</v>
      </c>
      <c r="BN510" s="86">
        <f t="shared" si="231"/>
        <v>0</v>
      </c>
      <c r="BO510" s="86">
        <f t="shared" si="231"/>
        <v>0</v>
      </c>
    </row>
    <row r="511" spans="1:67">
      <c r="B511" s="728" t="s">
        <v>1308</v>
      </c>
      <c r="C511" s="60"/>
      <c r="D511" s="686" t="s">
        <v>1306</v>
      </c>
      <c r="E511" s="667" t="s">
        <v>1312</v>
      </c>
      <c r="F511" s="1207"/>
      <c r="G511" s="86">
        <f t="shared" si="231"/>
        <v>0</v>
      </c>
      <c r="H511" s="86">
        <f t="shared" si="231"/>
        <v>0</v>
      </c>
      <c r="I511" s="86">
        <f t="shared" si="231"/>
        <v>0</v>
      </c>
      <c r="J511" s="86">
        <f t="shared" si="231"/>
        <v>0</v>
      </c>
      <c r="K511" s="86">
        <f t="shared" si="231"/>
        <v>0</v>
      </c>
      <c r="L511" s="86">
        <f t="shared" si="231"/>
        <v>0</v>
      </c>
      <c r="M511" s="86">
        <f t="shared" si="231"/>
        <v>0</v>
      </c>
      <c r="N511" s="86">
        <f t="shared" si="231"/>
        <v>0</v>
      </c>
      <c r="O511" s="86">
        <f t="shared" si="231"/>
        <v>0</v>
      </c>
      <c r="P511" s="86">
        <f t="shared" si="231"/>
        <v>0</v>
      </c>
      <c r="Q511" s="86">
        <f t="shared" si="231"/>
        <v>0</v>
      </c>
      <c r="R511" s="86">
        <f t="shared" si="231"/>
        <v>0</v>
      </c>
      <c r="S511" s="86">
        <f t="shared" si="231"/>
        <v>0</v>
      </c>
      <c r="T511" s="86">
        <f t="shared" si="231"/>
        <v>0</v>
      </c>
      <c r="U511" s="86">
        <f t="shared" si="231"/>
        <v>0</v>
      </c>
      <c r="V511" s="86">
        <f t="shared" si="231"/>
        <v>0</v>
      </c>
      <c r="W511" s="86">
        <f t="shared" si="231"/>
        <v>0</v>
      </c>
      <c r="X511" s="86">
        <f t="shared" si="231"/>
        <v>0</v>
      </c>
      <c r="Y511" s="86">
        <f t="shared" si="231"/>
        <v>0</v>
      </c>
      <c r="Z511" s="86">
        <f t="shared" si="231"/>
        <v>0</v>
      </c>
      <c r="AA511" s="86">
        <f t="shared" si="231"/>
        <v>0</v>
      </c>
      <c r="AB511" s="86">
        <f t="shared" si="231"/>
        <v>0</v>
      </c>
      <c r="AC511" s="86">
        <f t="shared" si="231"/>
        <v>0</v>
      </c>
      <c r="AD511" s="86">
        <f t="shared" si="231"/>
        <v>0</v>
      </c>
      <c r="AE511" s="86">
        <f t="shared" si="231"/>
        <v>0</v>
      </c>
      <c r="AF511" s="86">
        <f t="shared" si="231"/>
        <v>0</v>
      </c>
      <c r="AG511" s="86">
        <f t="shared" si="231"/>
        <v>0</v>
      </c>
      <c r="AH511" s="86">
        <f t="shared" si="231"/>
        <v>0</v>
      </c>
      <c r="AI511" s="86">
        <f t="shared" si="231"/>
        <v>0</v>
      </c>
      <c r="AJ511" s="86">
        <f t="shared" si="231"/>
        <v>0</v>
      </c>
      <c r="AK511" s="86">
        <f t="shared" si="231"/>
        <v>0</v>
      </c>
      <c r="AL511" s="86">
        <f t="shared" si="231"/>
        <v>0</v>
      </c>
      <c r="AM511" s="86">
        <f t="shared" si="231"/>
        <v>0</v>
      </c>
      <c r="AN511" s="86">
        <f t="shared" si="231"/>
        <v>0</v>
      </c>
      <c r="AO511" s="86">
        <f t="shared" si="231"/>
        <v>0</v>
      </c>
      <c r="AP511" s="86">
        <f t="shared" si="231"/>
        <v>0</v>
      </c>
      <c r="AQ511" s="86">
        <f t="shared" si="231"/>
        <v>0</v>
      </c>
      <c r="AR511" s="86">
        <f t="shared" si="231"/>
        <v>0</v>
      </c>
      <c r="AS511" s="86">
        <f t="shared" si="231"/>
        <v>0</v>
      </c>
      <c r="AT511" s="86">
        <f t="shared" si="231"/>
        <v>0</v>
      </c>
      <c r="AU511" s="86">
        <f t="shared" si="231"/>
        <v>0</v>
      </c>
      <c r="AV511" s="86">
        <f t="shared" si="231"/>
        <v>0</v>
      </c>
      <c r="AW511" s="86">
        <f t="shared" si="231"/>
        <v>0</v>
      </c>
      <c r="AX511" s="86">
        <f t="shared" si="231"/>
        <v>0</v>
      </c>
      <c r="AY511" s="86">
        <f t="shared" si="231"/>
        <v>0</v>
      </c>
      <c r="AZ511" s="86">
        <f t="shared" si="231"/>
        <v>0</v>
      </c>
      <c r="BA511" s="86">
        <f t="shared" si="231"/>
        <v>0</v>
      </c>
      <c r="BB511" s="86">
        <f t="shared" si="231"/>
        <v>0</v>
      </c>
      <c r="BC511" s="86">
        <f t="shared" si="231"/>
        <v>0</v>
      </c>
      <c r="BD511" s="86">
        <f t="shared" si="231"/>
        <v>0</v>
      </c>
      <c r="BE511" s="86">
        <f t="shared" si="231"/>
        <v>0</v>
      </c>
      <c r="BF511" s="86">
        <f t="shared" si="231"/>
        <v>0</v>
      </c>
      <c r="BG511" s="86">
        <f t="shared" si="231"/>
        <v>0</v>
      </c>
      <c r="BH511" s="86">
        <f t="shared" si="231"/>
        <v>0</v>
      </c>
      <c r="BI511" s="86">
        <f t="shared" si="231"/>
        <v>0</v>
      </c>
      <c r="BJ511" s="86">
        <f t="shared" si="231"/>
        <v>0</v>
      </c>
      <c r="BK511" s="86">
        <f t="shared" si="231"/>
        <v>0</v>
      </c>
      <c r="BL511" s="86">
        <f t="shared" si="231"/>
        <v>0</v>
      </c>
      <c r="BM511" s="86">
        <f t="shared" si="231"/>
        <v>0</v>
      </c>
      <c r="BN511" s="86">
        <f t="shared" si="231"/>
        <v>0</v>
      </c>
      <c r="BO511" s="86">
        <f t="shared" si="231"/>
        <v>0</v>
      </c>
    </row>
    <row r="512" spans="1:67" s="15" customFormat="1" hidden="1" outlineLevel="1">
      <c r="B512" s="728">
        <v>323</v>
      </c>
      <c r="C512" s="59" t="s">
        <v>842</v>
      </c>
      <c r="D512" s="686"/>
      <c r="E512" s="812"/>
      <c r="F512" s="829"/>
      <c r="G512" s="143"/>
      <c r="H512" s="211"/>
      <c r="I512" s="211"/>
      <c r="J512" s="211"/>
      <c r="K512" s="211"/>
      <c r="L512" s="211"/>
      <c r="M512" s="211"/>
      <c r="N512" s="211"/>
      <c r="O512" s="211"/>
      <c r="P512" s="211"/>
      <c r="Q512" s="211"/>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1"/>
      <c r="BB512" s="211"/>
      <c r="BC512" s="211"/>
      <c r="BD512" s="211"/>
      <c r="BE512" s="211"/>
      <c r="BF512" s="211"/>
      <c r="BG512" s="211"/>
      <c r="BH512" s="211"/>
      <c r="BI512" s="211"/>
      <c r="BJ512" s="211"/>
      <c r="BK512" s="211"/>
      <c r="BL512" s="211"/>
      <c r="BM512" s="211"/>
      <c r="BN512" s="211"/>
      <c r="BO512" s="211"/>
    </row>
    <row r="513" spans="2:67" s="15" customFormat="1" hidden="1" outlineLevel="1">
      <c r="B513" s="728" t="s">
        <v>1198</v>
      </c>
      <c r="C513" s="58" t="s">
        <v>1337</v>
      </c>
      <c r="D513" s="686"/>
      <c r="E513" s="667" t="s">
        <v>1312</v>
      </c>
      <c r="F513" s="1206"/>
      <c r="G513" s="155">
        <f>IF(COUNTBLANK(G514:G519)=6,"",SUM(G514:G519))</f>
        <v>0</v>
      </c>
      <c r="H513" s="155">
        <f t="shared" ref="H513:BO513" si="232">IF(COUNTBLANK(H514:H519)=6,"",SUM(H514:H519))</f>
        <v>0</v>
      </c>
      <c r="I513" s="155">
        <f t="shared" si="232"/>
        <v>0</v>
      </c>
      <c r="J513" s="155">
        <f t="shared" si="232"/>
        <v>0</v>
      </c>
      <c r="K513" s="155">
        <f t="shared" si="232"/>
        <v>0</v>
      </c>
      <c r="L513" s="155">
        <f t="shared" si="232"/>
        <v>0</v>
      </c>
      <c r="M513" s="155">
        <f t="shared" si="232"/>
        <v>0</v>
      </c>
      <c r="N513" s="155">
        <f t="shared" si="232"/>
        <v>0</v>
      </c>
      <c r="O513" s="155">
        <f t="shared" si="232"/>
        <v>0</v>
      </c>
      <c r="P513" s="155">
        <f t="shared" si="232"/>
        <v>0</v>
      </c>
      <c r="Q513" s="155">
        <f t="shared" si="232"/>
        <v>0</v>
      </c>
      <c r="R513" s="155">
        <f t="shared" si="232"/>
        <v>0</v>
      </c>
      <c r="S513" s="155">
        <f t="shared" si="232"/>
        <v>0</v>
      </c>
      <c r="T513" s="155">
        <f t="shared" si="232"/>
        <v>0</v>
      </c>
      <c r="U513" s="155">
        <f t="shared" si="232"/>
        <v>0</v>
      </c>
      <c r="V513" s="155">
        <f t="shared" si="232"/>
        <v>0</v>
      </c>
      <c r="W513" s="155">
        <f t="shared" si="232"/>
        <v>0</v>
      </c>
      <c r="X513" s="155">
        <f t="shared" si="232"/>
        <v>0</v>
      </c>
      <c r="Y513" s="155">
        <f t="shared" si="232"/>
        <v>0</v>
      </c>
      <c r="Z513" s="155">
        <f t="shared" si="232"/>
        <v>0</v>
      </c>
      <c r="AA513" s="155">
        <f t="shared" si="232"/>
        <v>0</v>
      </c>
      <c r="AB513" s="155">
        <f t="shared" si="232"/>
        <v>0</v>
      </c>
      <c r="AC513" s="155">
        <f t="shared" si="232"/>
        <v>0</v>
      </c>
      <c r="AD513" s="155">
        <f t="shared" si="232"/>
        <v>0</v>
      </c>
      <c r="AE513" s="155">
        <f t="shared" si="232"/>
        <v>0</v>
      </c>
      <c r="AF513" s="155">
        <f t="shared" si="232"/>
        <v>0</v>
      </c>
      <c r="AG513" s="155">
        <f t="shared" si="232"/>
        <v>0</v>
      </c>
      <c r="AH513" s="155">
        <f t="shared" si="232"/>
        <v>0</v>
      </c>
      <c r="AI513" s="155">
        <f t="shared" si="232"/>
        <v>0</v>
      </c>
      <c r="AJ513" s="155">
        <f t="shared" si="232"/>
        <v>0</v>
      </c>
      <c r="AK513" s="155">
        <f t="shared" si="232"/>
        <v>0</v>
      </c>
      <c r="AL513" s="155">
        <f t="shared" si="232"/>
        <v>0</v>
      </c>
      <c r="AM513" s="155">
        <f t="shared" si="232"/>
        <v>0</v>
      </c>
      <c r="AN513" s="155">
        <f t="shared" si="232"/>
        <v>0</v>
      </c>
      <c r="AO513" s="155">
        <f t="shared" si="232"/>
        <v>0</v>
      </c>
      <c r="AP513" s="155">
        <f t="shared" si="232"/>
        <v>0</v>
      </c>
      <c r="AQ513" s="155">
        <f t="shared" si="232"/>
        <v>0</v>
      </c>
      <c r="AR513" s="155">
        <f t="shared" si="232"/>
        <v>0</v>
      </c>
      <c r="AS513" s="155">
        <f t="shared" si="232"/>
        <v>0</v>
      </c>
      <c r="AT513" s="155">
        <f t="shared" si="232"/>
        <v>0</v>
      </c>
      <c r="AU513" s="155">
        <f t="shared" si="232"/>
        <v>0</v>
      </c>
      <c r="AV513" s="155">
        <f t="shared" si="232"/>
        <v>0</v>
      </c>
      <c r="AW513" s="155">
        <f t="shared" si="232"/>
        <v>0</v>
      </c>
      <c r="AX513" s="155">
        <f t="shared" si="232"/>
        <v>0</v>
      </c>
      <c r="AY513" s="155">
        <f t="shared" si="232"/>
        <v>0</v>
      </c>
      <c r="AZ513" s="155">
        <f t="shared" si="232"/>
        <v>0</v>
      </c>
      <c r="BA513" s="155">
        <f t="shared" si="232"/>
        <v>0</v>
      </c>
      <c r="BB513" s="155">
        <f t="shared" si="232"/>
        <v>0</v>
      </c>
      <c r="BC513" s="155">
        <f t="shared" si="232"/>
        <v>0</v>
      </c>
      <c r="BD513" s="155">
        <f t="shared" si="232"/>
        <v>0</v>
      </c>
      <c r="BE513" s="155">
        <f t="shared" si="232"/>
        <v>0</v>
      </c>
      <c r="BF513" s="155">
        <f t="shared" si="232"/>
        <v>0</v>
      </c>
      <c r="BG513" s="155">
        <f t="shared" si="232"/>
        <v>0</v>
      </c>
      <c r="BH513" s="155">
        <f t="shared" si="232"/>
        <v>0</v>
      </c>
      <c r="BI513" s="155">
        <f t="shared" si="232"/>
        <v>0</v>
      </c>
      <c r="BJ513" s="155">
        <f t="shared" si="232"/>
        <v>0</v>
      </c>
      <c r="BK513" s="155">
        <f t="shared" si="232"/>
        <v>0</v>
      </c>
      <c r="BL513" s="155">
        <f t="shared" si="232"/>
        <v>0</v>
      </c>
      <c r="BM513" s="155">
        <f t="shared" si="232"/>
        <v>0</v>
      </c>
      <c r="BN513" s="155">
        <f t="shared" si="232"/>
        <v>0</v>
      </c>
      <c r="BO513" s="155">
        <f t="shared" si="232"/>
        <v>0</v>
      </c>
    </row>
    <row r="514" spans="2:67" hidden="1" outlineLevel="1">
      <c r="B514" s="728" t="s">
        <v>387</v>
      </c>
      <c r="C514" s="60"/>
      <c r="D514" s="686" t="s">
        <v>1148</v>
      </c>
      <c r="E514" s="667" t="s">
        <v>1312</v>
      </c>
      <c r="F514" s="1206"/>
      <c r="G514" s="86">
        <f t="shared" ref="G514:BO518" si="233">IF(G442="","",G442*G478/1000)</f>
        <v>0</v>
      </c>
      <c r="H514" s="86">
        <f t="shared" si="233"/>
        <v>0</v>
      </c>
      <c r="I514" s="86">
        <f t="shared" si="233"/>
        <v>0</v>
      </c>
      <c r="J514" s="86">
        <f t="shared" si="233"/>
        <v>0</v>
      </c>
      <c r="K514" s="86">
        <f t="shared" si="233"/>
        <v>0</v>
      </c>
      <c r="L514" s="86">
        <f t="shared" si="233"/>
        <v>0</v>
      </c>
      <c r="M514" s="86">
        <f t="shared" si="233"/>
        <v>0</v>
      </c>
      <c r="N514" s="86">
        <f t="shared" si="233"/>
        <v>0</v>
      </c>
      <c r="O514" s="86">
        <f t="shared" si="233"/>
        <v>0</v>
      </c>
      <c r="P514" s="86">
        <f t="shared" si="233"/>
        <v>0</v>
      </c>
      <c r="Q514" s="86">
        <f t="shared" si="233"/>
        <v>0</v>
      </c>
      <c r="R514" s="86">
        <f t="shared" si="233"/>
        <v>0</v>
      </c>
      <c r="S514" s="86">
        <f t="shared" si="233"/>
        <v>0</v>
      </c>
      <c r="T514" s="86">
        <f t="shared" si="233"/>
        <v>0</v>
      </c>
      <c r="U514" s="86">
        <f t="shared" si="233"/>
        <v>0</v>
      </c>
      <c r="V514" s="86">
        <f t="shared" si="233"/>
        <v>0</v>
      </c>
      <c r="W514" s="86">
        <f t="shared" si="233"/>
        <v>0</v>
      </c>
      <c r="X514" s="86">
        <f t="shared" si="233"/>
        <v>0</v>
      </c>
      <c r="Y514" s="86">
        <f t="shared" si="233"/>
        <v>0</v>
      </c>
      <c r="Z514" s="86">
        <f t="shared" si="233"/>
        <v>0</v>
      </c>
      <c r="AA514" s="86">
        <f t="shared" si="233"/>
        <v>0</v>
      </c>
      <c r="AB514" s="86">
        <f t="shared" si="233"/>
        <v>0</v>
      </c>
      <c r="AC514" s="86">
        <f t="shared" si="233"/>
        <v>0</v>
      </c>
      <c r="AD514" s="86">
        <f t="shared" si="233"/>
        <v>0</v>
      </c>
      <c r="AE514" s="86">
        <f t="shared" si="233"/>
        <v>0</v>
      </c>
      <c r="AF514" s="86">
        <f t="shared" si="233"/>
        <v>0</v>
      </c>
      <c r="AG514" s="86">
        <f t="shared" si="233"/>
        <v>0</v>
      </c>
      <c r="AH514" s="86">
        <f t="shared" si="233"/>
        <v>0</v>
      </c>
      <c r="AI514" s="86">
        <f t="shared" si="233"/>
        <v>0</v>
      </c>
      <c r="AJ514" s="86">
        <f t="shared" si="233"/>
        <v>0</v>
      </c>
      <c r="AK514" s="86">
        <f t="shared" si="233"/>
        <v>0</v>
      </c>
      <c r="AL514" s="86">
        <f t="shared" si="233"/>
        <v>0</v>
      </c>
      <c r="AM514" s="86">
        <f t="shared" si="233"/>
        <v>0</v>
      </c>
      <c r="AN514" s="86">
        <f t="shared" si="233"/>
        <v>0</v>
      </c>
      <c r="AO514" s="86">
        <f t="shared" si="233"/>
        <v>0</v>
      </c>
      <c r="AP514" s="86">
        <f t="shared" si="233"/>
        <v>0</v>
      </c>
      <c r="AQ514" s="86">
        <f t="shared" si="233"/>
        <v>0</v>
      </c>
      <c r="AR514" s="86">
        <f t="shared" si="233"/>
        <v>0</v>
      </c>
      <c r="AS514" s="86">
        <f t="shared" si="233"/>
        <v>0</v>
      </c>
      <c r="AT514" s="86">
        <f t="shared" si="233"/>
        <v>0</v>
      </c>
      <c r="AU514" s="86">
        <f t="shared" si="233"/>
        <v>0</v>
      </c>
      <c r="AV514" s="86">
        <f t="shared" si="233"/>
        <v>0</v>
      </c>
      <c r="AW514" s="86">
        <f t="shared" si="233"/>
        <v>0</v>
      </c>
      <c r="AX514" s="86">
        <f t="shared" si="233"/>
        <v>0</v>
      </c>
      <c r="AY514" s="86">
        <f t="shared" si="233"/>
        <v>0</v>
      </c>
      <c r="AZ514" s="86">
        <f t="shared" si="233"/>
        <v>0</v>
      </c>
      <c r="BA514" s="86">
        <f t="shared" si="233"/>
        <v>0</v>
      </c>
      <c r="BB514" s="86">
        <f t="shared" si="233"/>
        <v>0</v>
      </c>
      <c r="BC514" s="86">
        <f t="shared" si="233"/>
        <v>0</v>
      </c>
      <c r="BD514" s="86">
        <f t="shared" si="233"/>
        <v>0</v>
      </c>
      <c r="BE514" s="86">
        <f t="shared" si="233"/>
        <v>0</v>
      </c>
      <c r="BF514" s="86">
        <f t="shared" si="233"/>
        <v>0</v>
      </c>
      <c r="BG514" s="86">
        <f t="shared" si="233"/>
        <v>0</v>
      </c>
      <c r="BH514" s="86">
        <f t="shared" si="233"/>
        <v>0</v>
      </c>
      <c r="BI514" s="86">
        <f t="shared" si="233"/>
        <v>0</v>
      </c>
      <c r="BJ514" s="86">
        <f t="shared" si="233"/>
        <v>0</v>
      </c>
      <c r="BK514" s="86">
        <f t="shared" si="233"/>
        <v>0</v>
      </c>
      <c r="BL514" s="86">
        <f t="shared" si="233"/>
        <v>0</v>
      </c>
      <c r="BM514" s="86">
        <f t="shared" si="233"/>
        <v>0</v>
      </c>
      <c r="BN514" s="86">
        <f t="shared" si="233"/>
        <v>0</v>
      </c>
      <c r="BO514" s="86">
        <f t="shared" si="233"/>
        <v>0</v>
      </c>
    </row>
    <row r="515" spans="2:67" hidden="1" outlineLevel="1">
      <c r="B515" s="728" t="s">
        <v>388</v>
      </c>
      <c r="C515" s="60"/>
      <c r="D515" s="686" t="s">
        <v>1119</v>
      </c>
      <c r="E515" s="667" t="s">
        <v>1312</v>
      </c>
      <c r="F515" s="1206"/>
      <c r="G515" s="86">
        <f t="shared" si="233"/>
        <v>0</v>
      </c>
      <c r="H515" s="86">
        <f t="shared" si="233"/>
        <v>0</v>
      </c>
      <c r="I515" s="86">
        <f t="shared" si="233"/>
        <v>0</v>
      </c>
      <c r="J515" s="86">
        <f t="shared" si="233"/>
        <v>0</v>
      </c>
      <c r="K515" s="86">
        <f t="shared" si="233"/>
        <v>0</v>
      </c>
      <c r="L515" s="86">
        <f t="shared" si="233"/>
        <v>0</v>
      </c>
      <c r="M515" s="86">
        <f t="shared" si="233"/>
        <v>0</v>
      </c>
      <c r="N515" s="86">
        <f t="shared" si="233"/>
        <v>0</v>
      </c>
      <c r="O515" s="86">
        <f t="shared" si="233"/>
        <v>0</v>
      </c>
      <c r="P515" s="86">
        <f t="shared" si="233"/>
        <v>0</v>
      </c>
      <c r="Q515" s="86">
        <f t="shared" si="233"/>
        <v>0</v>
      </c>
      <c r="R515" s="86">
        <f t="shared" si="233"/>
        <v>0</v>
      </c>
      <c r="S515" s="86">
        <f t="shared" si="233"/>
        <v>0</v>
      </c>
      <c r="T515" s="86">
        <f t="shared" si="233"/>
        <v>0</v>
      </c>
      <c r="U515" s="86">
        <f t="shared" si="233"/>
        <v>0</v>
      </c>
      <c r="V515" s="86">
        <f t="shared" si="233"/>
        <v>0</v>
      </c>
      <c r="W515" s="86">
        <f t="shared" si="233"/>
        <v>0</v>
      </c>
      <c r="X515" s="86">
        <f t="shared" si="233"/>
        <v>0</v>
      </c>
      <c r="Y515" s="86">
        <f t="shared" si="233"/>
        <v>0</v>
      </c>
      <c r="Z515" s="86">
        <f t="shared" si="233"/>
        <v>0</v>
      </c>
      <c r="AA515" s="86">
        <f t="shared" si="233"/>
        <v>0</v>
      </c>
      <c r="AB515" s="86">
        <f t="shared" si="233"/>
        <v>0</v>
      </c>
      <c r="AC515" s="86">
        <f t="shared" si="233"/>
        <v>0</v>
      </c>
      <c r="AD515" s="86">
        <f t="shared" si="233"/>
        <v>0</v>
      </c>
      <c r="AE515" s="86">
        <f t="shared" si="233"/>
        <v>0</v>
      </c>
      <c r="AF515" s="86">
        <f t="shared" si="233"/>
        <v>0</v>
      </c>
      <c r="AG515" s="86">
        <f t="shared" si="233"/>
        <v>0</v>
      </c>
      <c r="AH515" s="86">
        <f t="shared" si="233"/>
        <v>0</v>
      </c>
      <c r="AI515" s="86">
        <f t="shared" si="233"/>
        <v>0</v>
      </c>
      <c r="AJ515" s="86">
        <f t="shared" si="233"/>
        <v>0</v>
      </c>
      <c r="AK515" s="86">
        <f t="shared" si="233"/>
        <v>0</v>
      </c>
      <c r="AL515" s="86">
        <f t="shared" si="233"/>
        <v>0</v>
      </c>
      <c r="AM515" s="86">
        <f t="shared" si="233"/>
        <v>0</v>
      </c>
      <c r="AN515" s="86">
        <f t="shared" si="233"/>
        <v>0</v>
      </c>
      <c r="AO515" s="86">
        <f t="shared" si="233"/>
        <v>0</v>
      </c>
      <c r="AP515" s="86">
        <f t="shared" si="233"/>
        <v>0</v>
      </c>
      <c r="AQ515" s="86">
        <f t="shared" si="233"/>
        <v>0</v>
      </c>
      <c r="AR515" s="86">
        <f t="shared" si="233"/>
        <v>0</v>
      </c>
      <c r="AS515" s="86">
        <f t="shared" si="233"/>
        <v>0</v>
      </c>
      <c r="AT515" s="86">
        <f t="shared" si="233"/>
        <v>0</v>
      </c>
      <c r="AU515" s="86">
        <f t="shared" si="233"/>
        <v>0</v>
      </c>
      <c r="AV515" s="86">
        <f t="shared" si="233"/>
        <v>0</v>
      </c>
      <c r="AW515" s="86">
        <f t="shared" si="233"/>
        <v>0</v>
      </c>
      <c r="AX515" s="86">
        <f t="shared" si="233"/>
        <v>0</v>
      </c>
      <c r="AY515" s="86">
        <f t="shared" si="233"/>
        <v>0</v>
      </c>
      <c r="AZ515" s="86">
        <f t="shared" si="233"/>
        <v>0</v>
      </c>
      <c r="BA515" s="86">
        <f t="shared" si="233"/>
        <v>0</v>
      </c>
      <c r="BB515" s="86">
        <f t="shared" si="233"/>
        <v>0</v>
      </c>
      <c r="BC515" s="86">
        <f t="shared" si="233"/>
        <v>0</v>
      </c>
      <c r="BD515" s="86">
        <f t="shared" si="233"/>
        <v>0</v>
      </c>
      <c r="BE515" s="86">
        <f t="shared" si="233"/>
        <v>0</v>
      </c>
      <c r="BF515" s="86">
        <f t="shared" si="233"/>
        <v>0</v>
      </c>
      <c r="BG515" s="86">
        <f t="shared" si="233"/>
        <v>0</v>
      </c>
      <c r="BH515" s="86">
        <f t="shared" si="233"/>
        <v>0</v>
      </c>
      <c r="BI515" s="86">
        <f t="shared" si="233"/>
        <v>0</v>
      </c>
      <c r="BJ515" s="86">
        <f t="shared" si="233"/>
        <v>0</v>
      </c>
      <c r="BK515" s="86">
        <f t="shared" si="233"/>
        <v>0</v>
      </c>
      <c r="BL515" s="86">
        <f t="shared" si="233"/>
        <v>0</v>
      </c>
      <c r="BM515" s="86">
        <f t="shared" si="233"/>
        <v>0</v>
      </c>
      <c r="BN515" s="86">
        <f t="shared" si="233"/>
        <v>0</v>
      </c>
      <c r="BO515" s="86">
        <f t="shared" si="233"/>
        <v>0</v>
      </c>
    </row>
    <row r="516" spans="2:67" hidden="1" outlineLevel="1">
      <c r="B516" s="728" t="s">
        <v>840</v>
      </c>
      <c r="C516" s="60"/>
      <c r="D516" s="686" t="s">
        <v>776</v>
      </c>
      <c r="E516" s="667" t="s">
        <v>1312</v>
      </c>
      <c r="F516" s="1206"/>
      <c r="G516" s="86">
        <f t="shared" si="233"/>
        <v>0</v>
      </c>
      <c r="H516" s="86">
        <f t="shared" si="233"/>
        <v>0</v>
      </c>
      <c r="I516" s="86">
        <f t="shared" si="233"/>
        <v>0</v>
      </c>
      <c r="J516" s="86">
        <f t="shared" si="233"/>
        <v>0</v>
      </c>
      <c r="K516" s="86">
        <f t="shared" si="233"/>
        <v>0</v>
      </c>
      <c r="L516" s="86">
        <f t="shared" si="233"/>
        <v>0</v>
      </c>
      <c r="M516" s="86">
        <f t="shared" si="233"/>
        <v>0</v>
      </c>
      <c r="N516" s="86">
        <f t="shared" si="233"/>
        <v>0</v>
      </c>
      <c r="O516" s="86">
        <f t="shared" si="233"/>
        <v>0</v>
      </c>
      <c r="P516" s="86">
        <f t="shared" si="233"/>
        <v>0</v>
      </c>
      <c r="Q516" s="86">
        <f t="shared" si="233"/>
        <v>0</v>
      </c>
      <c r="R516" s="86">
        <f t="shared" si="233"/>
        <v>0</v>
      </c>
      <c r="S516" s="86">
        <f t="shared" si="233"/>
        <v>0</v>
      </c>
      <c r="T516" s="86">
        <f t="shared" si="233"/>
        <v>0</v>
      </c>
      <c r="U516" s="86">
        <f t="shared" si="233"/>
        <v>0</v>
      </c>
      <c r="V516" s="86">
        <f t="shared" si="233"/>
        <v>0</v>
      </c>
      <c r="W516" s="86">
        <f t="shared" si="233"/>
        <v>0</v>
      </c>
      <c r="X516" s="86">
        <f t="shared" si="233"/>
        <v>0</v>
      </c>
      <c r="Y516" s="86">
        <f t="shared" si="233"/>
        <v>0</v>
      </c>
      <c r="Z516" s="86">
        <f t="shared" si="233"/>
        <v>0</v>
      </c>
      <c r="AA516" s="86">
        <f t="shared" si="233"/>
        <v>0</v>
      </c>
      <c r="AB516" s="86">
        <f t="shared" si="233"/>
        <v>0</v>
      </c>
      <c r="AC516" s="86">
        <f t="shared" si="233"/>
        <v>0</v>
      </c>
      <c r="AD516" s="86">
        <f t="shared" si="233"/>
        <v>0</v>
      </c>
      <c r="AE516" s="86">
        <f t="shared" si="233"/>
        <v>0</v>
      </c>
      <c r="AF516" s="86">
        <f t="shared" si="233"/>
        <v>0</v>
      </c>
      <c r="AG516" s="86">
        <f t="shared" si="233"/>
        <v>0</v>
      </c>
      <c r="AH516" s="86">
        <f t="shared" si="233"/>
        <v>0</v>
      </c>
      <c r="AI516" s="86">
        <f t="shared" si="233"/>
        <v>0</v>
      </c>
      <c r="AJ516" s="86">
        <f t="shared" si="233"/>
        <v>0</v>
      </c>
      <c r="AK516" s="86">
        <f t="shared" si="233"/>
        <v>0</v>
      </c>
      <c r="AL516" s="86">
        <f t="shared" si="233"/>
        <v>0</v>
      </c>
      <c r="AM516" s="86">
        <f t="shared" si="233"/>
        <v>0</v>
      </c>
      <c r="AN516" s="86">
        <f t="shared" si="233"/>
        <v>0</v>
      </c>
      <c r="AO516" s="86">
        <f t="shared" si="233"/>
        <v>0</v>
      </c>
      <c r="AP516" s="86">
        <f t="shared" si="233"/>
        <v>0</v>
      </c>
      <c r="AQ516" s="86">
        <f t="shared" si="233"/>
        <v>0</v>
      </c>
      <c r="AR516" s="86">
        <f t="shared" si="233"/>
        <v>0</v>
      </c>
      <c r="AS516" s="86">
        <f t="shared" si="233"/>
        <v>0</v>
      </c>
      <c r="AT516" s="86">
        <f t="shared" si="233"/>
        <v>0</v>
      </c>
      <c r="AU516" s="86">
        <f t="shared" si="233"/>
        <v>0</v>
      </c>
      <c r="AV516" s="86">
        <f t="shared" si="233"/>
        <v>0</v>
      </c>
      <c r="AW516" s="86">
        <f t="shared" si="233"/>
        <v>0</v>
      </c>
      <c r="AX516" s="86">
        <f t="shared" si="233"/>
        <v>0</v>
      </c>
      <c r="AY516" s="86">
        <f t="shared" si="233"/>
        <v>0</v>
      </c>
      <c r="AZ516" s="86">
        <f t="shared" si="233"/>
        <v>0</v>
      </c>
      <c r="BA516" s="86">
        <f t="shared" si="233"/>
        <v>0</v>
      </c>
      <c r="BB516" s="86">
        <f t="shared" si="233"/>
        <v>0</v>
      </c>
      <c r="BC516" s="86">
        <f t="shared" si="233"/>
        <v>0</v>
      </c>
      <c r="BD516" s="86">
        <f t="shared" si="233"/>
        <v>0</v>
      </c>
      <c r="BE516" s="86">
        <f t="shared" si="233"/>
        <v>0</v>
      </c>
      <c r="BF516" s="86">
        <f t="shared" si="233"/>
        <v>0</v>
      </c>
      <c r="BG516" s="86">
        <f t="shared" si="233"/>
        <v>0</v>
      </c>
      <c r="BH516" s="86">
        <f t="shared" si="233"/>
        <v>0</v>
      </c>
      <c r="BI516" s="86">
        <f t="shared" si="233"/>
        <v>0</v>
      </c>
      <c r="BJ516" s="86">
        <f t="shared" si="233"/>
        <v>0</v>
      </c>
      <c r="BK516" s="86">
        <f t="shared" si="233"/>
        <v>0</v>
      </c>
      <c r="BL516" s="86">
        <f t="shared" si="233"/>
        <v>0</v>
      </c>
      <c r="BM516" s="86">
        <f t="shared" si="233"/>
        <v>0</v>
      </c>
      <c r="BN516" s="86">
        <f t="shared" si="233"/>
        <v>0</v>
      </c>
      <c r="BO516" s="86">
        <f t="shared" si="233"/>
        <v>0</v>
      </c>
    </row>
    <row r="517" spans="2:67" hidden="1" outlineLevel="1">
      <c r="B517" s="728" t="s">
        <v>841</v>
      </c>
      <c r="C517" s="60"/>
      <c r="D517" s="686" t="s">
        <v>1120</v>
      </c>
      <c r="E517" s="667" t="s">
        <v>1312</v>
      </c>
      <c r="F517" s="1206"/>
      <c r="G517" s="86">
        <f t="shared" si="233"/>
        <v>0</v>
      </c>
      <c r="H517" s="86">
        <f t="shared" si="233"/>
        <v>0</v>
      </c>
      <c r="I517" s="86">
        <f t="shared" si="233"/>
        <v>0</v>
      </c>
      <c r="J517" s="86">
        <f t="shared" si="233"/>
        <v>0</v>
      </c>
      <c r="K517" s="86">
        <f t="shared" si="233"/>
        <v>0</v>
      </c>
      <c r="L517" s="86">
        <f t="shared" si="233"/>
        <v>0</v>
      </c>
      <c r="M517" s="86">
        <f t="shared" si="233"/>
        <v>0</v>
      </c>
      <c r="N517" s="86">
        <f t="shared" si="233"/>
        <v>0</v>
      </c>
      <c r="O517" s="86">
        <f t="shared" si="233"/>
        <v>0</v>
      </c>
      <c r="P517" s="86">
        <f t="shared" si="233"/>
        <v>0</v>
      </c>
      <c r="Q517" s="86">
        <f t="shared" si="233"/>
        <v>0</v>
      </c>
      <c r="R517" s="86">
        <f t="shared" si="233"/>
        <v>0</v>
      </c>
      <c r="S517" s="86">
        <f t="shared" si="233"/>
        <v>0</v>
      </c>
      <c r="T517" s="86">
        <f t="shared" si="233"/>
        <v>0</v>
      </c>
      <c r="U517" s="86">
        <f t="shared" si="233"/>
        <v>0</v>
      </c>
      <c r="V517" s="86">
        <f t="shared" si="233"/>
        <v>0</v>
      </c>
      <c r="W517" s="86">
        <f t="shared" si="233"/>
        <v>0</v>
      </c>
      <c r="X517" s="86">
        <f t="shared" si="233"/>
        <v>0</v>
      </c>
      <c r="Y517" s="86">
        <f t="shared" si="233"/>
        <v>0</v>
      </c>
      <c r="Z517" s="86">
        <f t="shared" si="233"/>
        <v>0</v>
      </c>
      <c r="AA517" s="86">
        <f t="shared" si="233"/>
        <v>0</v>
      </c>
      <c r="AB517" s="86">
        <f t="shared" si="233"/>
        <v>0</v>
      </c>
      <c r="AC517" s="86">
        <f t="shared" si="233"/>
        <v>0</v>
      </c>
      <c r="AD517" s="86">
        <f t="shared" si="233"/>
        <v>0</v>
      </c>
      <c r="AE517" s="86">
        <f t="shared" si="233"/>
        <v>0</v>
      </c>
      <c r="AF517" s="86">
        <f t="shared" si="233"/>
        <v>0</v>
      </c>
      <c r="AG517" s="86">
        <f t="shared" si="233"/>
        <v>0</v>
      </c>
      <c r="AH517" s="86">
        <f t="shared" si="233"/>
        <v>0</v>
      </c>
      <c r="AI517" s="86">
        <f t="shared" si="233"/>
        <v>0</v>
      </c>
      <c r="AJ517" s="86">
        <f t="shared" si="233"/>
        <v>0</v>
      </c>
      <c r="AK517" s="86">
        <f t="shared" si="233"/>
        <v>0</v>
      </c>
      <c r="AL517" s="86">
        <f t="shared" si="233"/>
        <v>0</v>
      </c>
      <c r="AM517" s="86">
        <f t="shared" si="233"/>
        <v>0</v>
      </c>
      <c r="AN517" s="86">
        <f t="shared" si="233"/>
        <v>0</v>
      </c>
      <c r="AO517" s="86">
        <f t="shared" si="233"/>
        <v>0</v>
      </c>
      <c r="AP517" s="86">
        <f t="shared" si="233"/>
        <v>0</v>
      </c>
      <c r="AQ517" s="86">
        <f t="shared" si="233"/>
        <v>0</v>
      </c>
      <c r="AR517" s="86">
        <f t="shared" si="233"/>
        <v>0</v>
      </c>
      <c r="AS517" s="86">
        <f t="shared" si="233"/>
        <v>0</v>
      </c>
      <c r="AT517" s="86">
        <f t="shared" si="233"/>
        <v>0</v>
      </c>
      <c r="AU517" s="86">
        <f t="shared" si="233"/>
        <v>0</v>
      </c>
      <c r="AV517" s="86">
        <f t="shared" si="233"/>
        <v>0</v>
      </c>
      <c r="AW517" s="86">
        <f t="shared" si="233"/>
        <v>0</v>
      </c>
      <c r="AX517" s="86">
        <f t="shared" si="233"/>
        <v>0</v>
      </c>
      <c r="AY517" s="86">
        <f t="shared" si="233"/>
        <v>0</v>
      </c>
      <c r="AZ517" s="86">
        <f t="shared" si="233"/>
        <v>0</v>
      </c>
      <c r="BA517" s="86">
        <f t="shared" si="233"/>
        <v>0</v>
      </c>
      <c r="BB517" s="86">
        <f t="shared" si="233"/>
        <v>0</v>
      </c>
      <c r="BC517" s="86">
        <f t="shared" si="233"/>
        <v>0</v>
      </c>
      <c r="BD517" s="86">
        <f t="shared" si="233"/>
        <v>0</v>
      </c>
      <c r="BE517" s="86">
        <f t="shared" si="233"/>
        <v>0</v>
      </c>
      <c r="BF517" s="86">
        <f t="shared" si="233"/>
        <v>0</v>
      </c>
      <c r="BG517" s="86">
        <f t="shared" si="233"/>
        <v>0</v>
      </c>
      <c r="BH517" s="86">
        <f t="shared" si="233"/>
        <v>0</v>
      </c>
      <c r="BI517" s="86">
        <f t="shared" si="233"/>
        <v>0</v>
      </c>
      <c r="BJ517" s="86">
        <f t="shared" si="233"/>
        <v>0</v>
      </c>
      <c r="BK517" s="86">
        <f t="shared" si="233"/>
        <v>0</v>
      </c>
      <c r="BL517" s="86">
        <f t="shared" si="233"/>
        <v>0</v>
      </c>
      <c r="BM517" s="86">
        <f t="shared" si="233"/>
        <v>0</v>
      </c>
      <c r="BN517" s="86">
        <f t="shared" si="233"/>
        <v>0</v>
      </c>
      <c r="BO517" s="86">
        <f t="shared" si="233"/>
        <v>0</v>
      </c>
    </row>
    <row r="518" spans="2:67" hidden="1" outlineLevel="1">
      <c r="B518" s="728" t="s">
        <v>844</v>
      </c>
      <c r="C518" s="60"/>
      <c r="D518" s="686" t="s">
        <v>1121</v>
      </c>
      <c r="E518" s="667" t="s">
        <v>1312</v>
      </c>
      <c r="F518" s="1206"/>
      <c r="G518" s="86">
        <f t="shared" si="233"/>
        <v>0</v>
      </c>
      <c r="H518" s="86">
        <f t="shared" si="233"/>
        <v>0</v>
      </c>
      <c r="I518" s="86">
        <f t="shared" si="233"/>
        <v>0</v>
      </c>
      <c r="J518" s="86">
        <f t="shared" si="233"/>
        <v>0</v>
      </c>
      <c r="K518" s="86">
        <f t="shared" si="233"/>
        <v>0</v>
      </c>
      <c r="L518" s="86">
        <f t="shared" si="233"/>
        <v>0</v>
      </c>
      <c r="M518" s="86">
        <f t="shared" si="233"/>
        <v>0</v>
      </c>
      <c r="N518" s="86">
        <f t="shared" si="233"/>
        <v>0</v>
      </c>
      <c r="O518" s="86">
        <f t="shared" si="233"/>
        <v>0</v>
      </c>
      <c r="P518" s="86">
        <f t="shared" si="233"/>
        <v>0</v>
      </c>
      <c r="Q518" s="86">
        <f t="shared" si="233"/>
        <v>0</v>
      </c>
      <c r="R518" s="86">
        <f t="shared" ref="R518:BO519" si="234">IF(R446="","",R446*R482/1000)</f>
        <v>0</v>
      </c>
      <c r="S518" s="86">
        <f t="shared" si="234"/>
        <v>0</v>
      </c>
      <c r="T518" s="86">
        <f t="shared" si="234"/>
        <v>0</v>
      </c>
      <c r="U518" s="86">
        <f t="shared" si="234"/>
        <v>0</v>
      </c>
      <c r="V518" s="86">
        <f t="shared" si="234"/>
        <v>0</v>
      </c>
      <c r="W518" s="86">
        <f t="shared" si="234"/>
        <v>0</v>
      </c>
      <c r="X518" s="86">
        <f t="shared" si="234"/>
        <v>0</v>
      </c>
      <c r="Y518" s="86">
        <f t="shared" si="234"/>
        <v>0</v>
      </c>
      <c r="Z518" s="86">
        <f t="shared" si="234"/>
        <v>0</v>
      </c>
      <c r="AA518" s="86">
        <f t="shared" si="234"/>
        <v>0</v>
      </c>
      <c r="AB518" s="86">
        <f t="shared" si="234"/>
        <v>0</v>
      </c>
      <c r="AC518" s="86">
        <f t="shared" si="234"/>
        <v>0</v>
      </c>
      <c r="AD518" s="86">
        <f t="shared" si="234"/>
        <v>0</v>
      </c>
      <c r="AE518" s="86">
        <f t="shared" si="234"/>
        <v>0</v>
      </c>
      <c r="AF518" s="86">
        <f t="shared" si="234"/>
        <v>0</v>
      </c>
      <c r="AG518" s="86">
        <f t="shared" si="234"/>
        <v>0</v>
      </c>
      <c r="AH518" s="86">
        <f t="shared" si="234"/>
        <v>0</v>
      </c>
      <c r="AI518" s="86">
        <f t="shared" si="234"/>
        <v>0</v>
      </c>
      <c r="AJ518" s="86">
        <f t="shared" si="234"/>
        <v>0</v>
      </c>
      <c r="AK518" s="86">
        <f t="shared" si="234"/>
        <v>0</v>
      </c>
      <c r="AL518" s="86">
        <f t="shared" si="234"/>
        <v>0</v>
      </c>
      <c r="AM518" s="86">
        <f t="shared" si="234"/>
        <v>0</v>
      </c>
      <c r="AN518" s="86">
        <f t="shared" si="234"/>
        <v>0</v>
      </c>
      <c r="AO518" s="86">
        <f t="shared" si="234"/>
        <v>0</v>
      </c>
      <c r="AP518" s="86">
        <f t="shared" si="234"/>
        <v>0</v>
      </c>
      <c r="AQ518" s="86">
        <f t="shared" si="234"/>
        <v>0</v>
      </c>
      <c r="AR518" s="86">
        <f t="shared" si="234"/>
        <v>0</v>
      </c>
      <c r="AS518" s="86">
        <f t="shared" si="234"/>
        <v>0</v>
      </c>
      <c r="AT518" s="86">
        <f t="shared" si="234"/>
        <v>0</v>
      </c>
      <c r="AU518" s="86">
        <f t="shared" si="234"/>
        <v>0</v>
      </c>
      <c r="AV518" s="86">
        <f t="shared" si="234"/>
        <v>0</v>
      </c>
      <c r="AW518" s="86">
        <f t="shared" si="234"/>
        <v>0</v>
      </c>
      <c r="AX518" s="86">
        <f t="shared" si="234"/>
        <v>0</v>
      </c>
      <c r="AY518" s="86">
        <f t="shared" si="234"/>
        <v>0</v>
      </c>
      <c r="AZ518" s="86">
        <f t="shared" si="234"/>
        <v>0</v>
      </c>
      <c r="BA518" s="86">
        <f t="shared" si="234"/>
        <v>0</v>
      </c>
      <c r="BB518" s="86">
        <f t="shared" si="234"/>
        <v>0</v>
      </c>
      <c r="BC518" s="86">
        <f t="shared" si="234"/>
        <v>0</v>
      </c>
      <c r="BD518" s="86">
        <f t="shared" si="234"/>
        <v>0</v>
      </c>
      <c r="BE518" s="86">
        <f t="shared" si="234"/>
        <v>0</v>
      </c>
      <c r="BF518" s="86">
        <f t="shared" si="234"/>
        <v>0</v>
      </c>
      <c r="BG518" s="86">
        <f t="shared" si="234"/>
        <v>0</v>
      </c>
      <c r="BH518" s="86">
        <f t="shared" si="234"/>
        <v>0</v>
      </c>
      <c r="BI518" s="86">
        <f t="shared" si="234"/>
        <v>0</v>
      </c>
      <c r="BJ518" s="86">
        <f t="shared" si="234"/>
        <v>0</v>
      </c>
      <c r="BK518" s="86">
        <f t="shared" si="234"/>
        <v>0</v>
      </c>
      <c r="BL518" s="86">
        <f t="shared" si="234"/>
        <v>0</v>
      </c>
      <c r="BM518" s="86">
        <f t="shared" si="234"/>
        <v>0</v>
      </c>
      <c r="BN518" s="86">
        <f t="shared" si="234"/>
        <v>0</v>
      </c>
      <c r="BO518" s="86">
        <f t="shared" si="234"/>
        <v>0</v>
      </c>
    </row>
    <row r="519" spans="2:67" hidden="1" outlineLevel="1">
      <c r="B519" s="728" t="s">
        <v>845</v>
      </c>
      <c r="C519" s="60"/>
      <c r="D519" s="686" t="s">
        <v>1122</v>
      </c>
      <c r="E519" s="667" t="s">
        <v>1312</v>
      </c>
      <c r="F519" s="1206"/>
      <c r="G519" s="86">
        <f t="shared" ref="G519:AK519" si="235">IF(G447="","",G447*G483/1000)</f>
        <v>0</v>
      </c>
      <c r="H519" s="86">
        <f t="shared" si="235"/>
        <v>0</v>
      </c>
      <c r="I519" s="86">
        <f t="shared" si="235"/>
        <v>0</v>
      </c>
      <c r="J519" s="86">
        <f t="shared" si="235"/>
        <v>0</v>
      </c>
      <c r="K519" s="86">
        <f t="shared" si="235"/>
        <v>0</v>
      </c>
      <c r="L519" s="86">
        <f t="shared" si="235"/>
        <v>0</v>
      </c>
      <c r="M519" s="86">
        <f t="shared" si="235"/>
        <v>0</v>
      </c>
      <c r="N519" s="86">
        <f t="shared" si="235"/>
        <v>0</v>
      </c>
      <c r="O519" s="86">
        <f t="shared" si="235"/>
        <v>0</v>
      </c>
      <c r="P519" s="86">
        <f t="shared" si="235"/>
        <v>0</v>
      </c>
      <c r="Q519" s="86">
        <f t="shared" si="235"/>
        <v>0</v>
      </c>
      <c r="R519" s="86">
        <f t="shared" si="235"/>
        <v>0</v>
      </c>
      <c r="S519" s="86">
        <f t="shared" si="235"/>
        <v>0</v>
      </c>
      <c r="T519" s="86">
        <f t="shared" si="235"/>
        <v>0</v>
      </c>
      <c r="U519" s="86">
        <f t="shared" si="235"/>
        <v>0</v>
      </c>
      <c r="V519" s="86">
        <f t="shared" si="235"/>
        <v>0</v>
      </c>
      <c r="W519" s="86">
        <f t="shared" si="235"/>
        <v>0</v>
      </c>
      <c r="X519" s="86">
        <f t="shared" si="235"/>
        <v>0</v>
      </c>
      <c r="Y519" s="86">
        <f t="shared" si="235"/>
        <v>0</v>
      </c>
      <c r="Z519" s="86">
        <f t="shared" si="235"/>
        <v>0</v>
      </c>
      <c r="AA519" s="86">
        <f t="shared" si="235"/>
        <v>0</v>
      </c>
      <c r="AB519" s="86">
        <f t="shared" si="235"/>
        <v>0</v>
      </c>
      <c r="AC519" s="86">
        <f t="shared" si="235"/>
        <v>0</v>
      </c>
      <c r="AD519" s="86">
        <f t="shared" si="235"/>
        <v>0</v>
      </c>
      <c r="AE519" s="86">
        <f t="shared" si="235"/>
        <v>0</v>
      </c>
      <c r="AF519" s="86">
        <f t="shared" si="235"/>
        <v>0</v>
      </c>
      <c r="AG519" s="86">
        <f t="shared" si="235"/>
        <v>0</v>
      </c>
      <c r="AH519" s="86">
        <f t="shared" si="235"/>
        <v>0</v>
      </c>
      <c r="AI519" s="86">
        <f t="shared" si="235"/>
        <v>0</v>
      </c>
      <c r="AJ519" s="86">
        <f t="shared" si="235"/>
        <v>0</v>
      </c>
      <c r="AK519" s="86">
        <f t="shared" si="235"/>
        <v>0</v>
      </c>
      <c r="AL519" s="86">
        <f t="shared" si="234"/>
        <v>0</v>
      </c>
      <c r="AM519" s="86">
        <f t="shared" si="234"/>
        <v>0</v>
      </c>
      <c r="AN519" s="86">
        <f t="shared" si="234"/>
        <v>0</v>
      </c>
      <c r="AO519" s="86">
        <f t="shared" si="234"/>
        <v>0</v>
      </c>
      <c r="AP519" s="86">
        <f t="shared" si="234"/>
        <v>0</v>
      </c>
      <c r="AQ519" s="86">
        <f t="shared" si="234"/>
        <v>0</v>
      </c>
      <c r="AR519" s="86">
        <f t="shared" si="234"/>
        <v>0</v>
      </c>
      <c r="AS519" s="86">
        <f t="shared" si="234"/>
        <v>0</v>
      </c>
      <c r="AT519" s="86">
        <f t="shared" si="234"/>
        <v>0</v>
      </c>
      <c r="AU519" s="86">
        <f t="shared" si="234"/>
        <v>0</v>
      </c>
      <c r="AV519" s="86">
        <f t="shared" si="234"/>
        <v>0</v>
      </c>
      <c r="AW519" s="86">
        <f t="shared" si="234"/>
        <v>0</v>
      </c>
      <c r="AX519" s="86">
        <f t="shared" si="234"/>
        <v>0</v>
      </c>
      <c r="AY519" s="86">
        <f t="shared" si="234"/>
        <v>0</v>
      </c>
      <c r="AZ519" s="86">
        <f t="shared" si="234"/>
        <v>0</v>
      </c>
      <c r="BA519" s="86">
        <f t="shared" si="234"/>
        <v>0</v>
      </c>
      <c r="BB519" s="86">
        <f t="shared" si="234"/>
        <v>0</v>
      </c>
      <c r="BC519" s="86">
        <f t="shared" si="234"/>
        <v>0</v>
      </c>
      <c r="BD519" s="86">
        <f t="shared" si="234"/>
        <v>0</v>
      </c>
      <c r="BE519" s="86">
        <f t="shared" si="234"/>
        <v>0</v>
      </c>
      <c r="BF519" s="86">
        <f t="shared" si="234"/>
        <v>0</v>
      </c>
      <c r="BG519" s="86">
        <f t="shared" si="234"/>
        <v>0</v>
      </c>
      <c r="BH519" s="86">
        <f t="shared" si="234"/>
        <v>0</v>
      </c>
      <c r="BI519" s="86">
        <f t="shared" si="234"/>
        <v>0</v>
      </c>
      <c r="BJ519" s="86">
        <f t="shared" si="234"/>
        <v>0</v>
      </c>
      <c r="BK519" s="86">
        <f t="shared" si="234"/>
        <v>0</v>
      </c>
      <c r="BL519" s="86">
        <f t="shared" si="234"/>
        <v>0</v>
      </c>
      <c r="BM519" s="86">
        <f t="shared" si="234"/>
        <v>0</v>
      </c>
      <c r="BN519" s="86">
        <f t="shared" si="234"/>
        <v>0</v>
      </c>
      <c r="BO519" s="86">
        <f t="shared" si="234"/>
        <v>0</v>
      </c>
    </row>
    <row r="520" spans="2:67" hidden="1" outlineLevel="1">
      <c r="B520" s="786" t="s">
        <v>1189</v>
      </c>
      <c r="C520" s="59" t="s">
        <v>261</v>
      </c>
      <c r="D520" s="640"/>
      <c r="E520" s="667" t="s">
        <v>1312</v>
      </c>
      <c r="F520" s="1206"/>
      <c r="G520" s="155">
        <f t="shared" ref="G520:BO520" si="236">G521</f>
        <v>0</v>
      </c>
      <c r="H520" s="155">
        <f t="shared" si="236"/>
        <v>0</v>
      </c>
      <c r="I520" s="155">
        <f t="shared" si="236"/>
        <v>0</v>
      </c>
      <c r="J520" s="155">
        <f t="shared" si="236"/>
        <v>0</v>
      </c>
      <c r="K520" s="155">
        <f t="shared" si="236"/>
        <v>0</v>
      </c>
      <c r="L520" s="155">
        <f t="shared" si="236"/>
        <v>0</v>
      </c>
      <c r="M520" s="155">
        <f t="shared" si="236"/>
        <v>0</v>
      </c>
      <c r="N520" s="155">
        <f t="shared" si="236"/>
        <v>0</v>
      </c>
      <c r="O520" s="155">
        <f t="shared" si="236"/>
        <v>0</v>
      </c>
      <c r="P520" s="155">
        <f t="shared" si="236"/>
        <v>0</v>
      </c>
      <c r="Q520" s="155">
        <f t="shared" si="236"/>
        <v>0</v>
      </c>
      <c r="R520" s="155">
        <f t="shared" si="236"/>
        <v>0</v>
      </c>
      <c r="S520" s="155">
        <f t="shared" si="236"/>
        <v>0</v>
      </c>
      <c r="T520" s="155">
        <f t="shared" si="236"/>
        <v>0</v>
      </c>
      <c r="U520" s="155">
        <f t="shared" si="236"/>
        <v>0</v>
      </c>
      <c r="V520" s="155">
        <f t="shared" si="236"/>
        <v>0</v>
      </c>
      <c r="W520" s="155">
        <f t="shared" si="236"/>
        <v>0</v>
      </c>
      <c r="X520" s="155">
        <f t="shared" si="236"/>
        <v>0</v>
      </c>
      <c r="Y520" s="155">
        <f t="shared" si="236"/>
        <v>0</v>
      </c>
      <c r="Z520" s="155">
        <f t="shared" si="236"/>
        <v>0</v>
      </c>
      <c r="AA520" s="155">
        <f t="shared" si="236"/>
        <v>0</v>
      </c>
      <c r="AB520" s="155">
        <f t="shared" si="236"/>
        <v>0</v>
      </c>
      <c r="AC520" s="155">
        <f t="shared" si="236"/>
        <v>0</v>
      </c>
      <c r="AD520" s="155">
        <f t="shared" si="236"/>
        <v>0</v>
      </c>
      <c r="AE520" s="155">
        <f t="shared" si="236"/>
        <v>0</v>
      </c>
      <c r="AF520" s="155">
        <f t="shared" si="236"/>
        <v>0</v>
      </c>
      <c r="AG520" s="155">
        <f t="shared" si="236"/>
        <v>0</v>
      </c>
      <c r="AH520" s="155">
        <f t="shared" si="236"/>
        <v>0</v>
      </c>
      <c r="AI520" s="155">
        <f t="shared" si="236"/>
        <v>0</v>
      </c>
      <c r="AJ520" s="155">
        <f t="shared" si="236"/>
        <v>0</v>
      </c>
      <c r="AK520" s="155">
        <f t="shared" si="236"/>
        <v>0</v>
      </c>
      <c r="AL520" s="155">
        <f t="shared" si="236"/>
        <v>0</v>
      </c>
      <c r="AM520" s="155">
        <f t="shared" si="236"/>
        <v>0</v>
      </c>
      <c r="AN520" s="155">
        <f t="shared" si="236"/>
        <v>0</v>
      </c>
      <c r="AO520" s="155">
        <f t="shared" si="236"/>
        <v>0</v>
      </c>
      <c r="AP520" s="155">
        <f t="shared" si="236"/>
        <v>0</v>
      </c>
      <c r="AQ520" s="155">
        <f t="shared" si="236"/>
        <v>0</v>
      </c>
      <c r="AR520" s="155">
        <f t="shared" si="236"/>
        <v>0</v>
      </c>
      <c r="AS520" s="155">
        <f t="shared" si="236"/>
        <v>0</v>
      </c>
      <c r="AT520" s="155">
        <f t="shared" si="236"/>
        <v>0</v>
      </c>
      <c r="AU520" s="155">
        <f t="shared" si="236"/>
        <v>0</v>
      </c>
      <c r="AV520" s="155">
        <f t="shared" si="236"/>
        <v>0</v>
      </c>
      <c r="AW520" s="155">
        <f t="shared" si="236"/>
        <v>0</v>
      </c>
      <c r="AX520" s="155">
        <f t="shared" si="236"/>
        <v>0</v>
      </c>
      <c r="AY520" s="155">
        <f t="shared" si="236"/>
        <v>0</v>
      </c>
      <c r="AZ520" s="155">
        <f t="shared" si="236"/>
        <v>0</v>
      </c>
      <c r="BA520" s="155">
        <f t="shared" si="236"/>
        <v>0</v>
      </c>
      <c r="BB520" s="155">
        <f t="shared" si="236"/>
        <v>0</v>
      </c>
      <c r="BC520" s="155">
        <f t="shared" si="236"/>
        <v>0</v>
      </c>
      <c r="BD520" s="155">
        <f t="shared" si="236"/>
        <v>0</v>
      </c>
      <c r="BE520" s="155">
        <f t="shared" si="236"/>
        <v>0</v>
      </c>
      <c r="BF520" s="155">
        <f t="shared" si="236"/>
        <v>0</v>
      </c>
      <c r="BG520" s="155">
        <f t="shared" si="236"/>
        <v>0</v>
      </c>
      <c r="BH520" s="155">
        <f t="shared" si="236"/>
        <v>0</v>
      </c>
      <c r="BI520" s="155">
        <f t="shared" si="236"/>
        <v>0</v>
      </c>
      <c r="BJ520" s="155">
        <f t="shared" si="236"/>
        <v>0</v>
      </c>
      <c r="BK520" s="155">
        <f t="shared" si="236"/>
        <v>0</v>
      </c>
      <c r="BL520" s="155">
        <f t="shared" si="236"/>
        <v>0</v>
      </c>
      <c r="BM520" s="155">
        <f t="shared" si="236"/>
        <v>0</v>
      </c>
      <c r="BN520" s="155">
        <f t="shared" si="236"/>
        <v>0</v>
      </c>
      <c r="BO520" s="155">
        <f t="shared" si="236"/>
        <v>0</v>
      </c>
    </row>
    <row r="521" spans="2:67" hidden="1" outlineLevel="1">
      <c r="B521" s="728" t="s">
        <v>767</v>
      </c>
      <c r="C521" s="687"/>
      <c r="D521" s="669" t="s">
        <v>587</v>
      </c>
      <c r="E521" s="667" t="s">
        <v>1312</v>
      </c>
      <c r="F521" s="1206"/>
      <c r="G521" s="86">
        <f t="shared" ref="G521:AK521" si="237">IF(G449="","",G449*G485/1000)</f>
        <v>0</v>
      </c>
      <c r="H521" s="86">
        <f t="shared" si="237"/>
        <v>0</v>
      </c>
      <c r="I521" s="86">
        <f t="shared" si="237"/>
        <v>0</v>
      </c>
      <c r="J521" s="86">
        <f t="shared" si="237"/>
        <v>0</v>
      </c>
      <c r="K521" s="86">
        <f t="shared" si="237"/>
        <v>0</v>
      </c>
      <c r="L521" s="86">
        <f t="shared" si="237"/>
        <v>0</v>
      </c>
      <c r="M521" s="86">
        <f t="shared" si="237"/>
        <v>0</v>
      </c>
      <c r="N521" s="86">
        <f t="shared" si="237"/>
        <v>0</v>
      </c>
      <c r="O521" s="86">
        <f t="shared" si="237"/>
        <v>0</v>
      </c>
      <c r="P521" s="86">
        <f t="shared" si="237"/>
        <v>0</v>
      </c>
      <c r="Q521" s="86">
        <f t="shared" si="237"/>
        <v>0</v>
      </c>
      <c r="R521" s="86">
        <f t="shared" si="237"/>
        <v>0</v>
      </c>
      <c r="S521" s="86">
        <f t="shared" si="237"/>
        <v>0</v>
      </c>
      <c r="T521" s="86">
        <f t="shared" si="237"/>
        <v>0</v>
      </c>
      <c r="U521" s="86">
        <f t="shared" si="237"/>
        <v>0</v>
      </c>
      <c r="V521" s="86">
        <f t="shared" si="237"/>
        <v>0</v>
      </c>
      <c r="W521" s="86">
        <f t="shared" si="237"/>
        <v>0</v>
      </c>
      <c r="X521" s="86">
        <f t="shared" si="237"/>
        <v>0</v>
      </c>
      <c r="Y521" s="86">
        <f t="shared" si="237"/>
        <v>0</v>
      </c>
      <c r="Z521" s="86">
        <f t="shared" si="237"/>
        <v>0</v>
      </c>
      <c r="AA521" s="86">
        <f t="shared" si="237"/>
        <v>0</v>
      </c>
      <c r="AB521" s="86">
        <f t="shared" si="237"/>
        <v>0</v>
      </c>
      <c r="AC521" s="86">
        <f t="shared" si="237"/>
        <v>0</v>
      </c>
      <c r="AD521" s="86">
        <f t="shared" si="237"/>
        <v>0</v>
      </c>
      <c r="AE521" s="86">
        <f t="shared" si="237"/>
        <v>0</v>
      </c>
      <c r="AF521" s="86">
        <f t="shared" si="237"/>
        <v>0</v>
      </c>
      <c r="AG521" s="86">
        <f t="shared" si="237"/>
        <v>0</v>
      </c>
      <c r="AH521" s="86">
        <f t="shared" si="237"/>
        <v>0</v>
      </c>
      <c r="AI521" s="86">
        <f t="shared" si="237"/>
        <v>0</v>
      </c>
      <c r="AJ521" s="86">
        <f t="shared" si="237"/>
        <v>0</v>
      </c>
      <c r="AK521" s="86">
        <f t="shared" si="237"/>
        <v>0</v>
      </c>
      <c r="AL521" s="86">
        <f>IF(AL449="","",AL449*AL485/1000)</f>
        <v>0</v>
      </c>
      <c r="AM521" s="86">
        <f>IF(AM449="","",AM449*AM485/1000)</f>
        <v>0</v>
      </c>
      <c r="AN521" s="86">
        <f>IF(AN449="","",AN449*AN485/1000)</f>
        <v>0</v>
      </c>
      <c r="AO521" s="86">
        <f>IF(AO449="","",AO449*AO485/1000)</f>
        <v>0</v>
      </c>
      <c r="AP521" s="86">
        <f>IF(AP449="","",AP449*AP485/1000)</f>
        <v>0</v>
      </c>
      <c r="AQ521" s="86">
        <f t="shared" ref="AQ521:BO521" si="238">IF(AQ449="","",AQ449*AQ485/1000)</f>
        <v>0</v>
      </c>
      <c r="AR521" s="86">
        <f t="shared" si="238"/>
        <v>0</v>
      </c>
      <c r="AS521" s="86">
        <f t="shared" si="238"/>
        <v>0</v>
      </c>
      <c r="AT521" s="86">
        <f t="shared" si="238"/>
        <v>0</v>
      </c>
      <c r="AU521" s="86">
        <f t="shared" si="238"/>
        <v>0</v>
      </c>
      <c r="AV521" s="86">
        <f t="shared" si="238"/>
        <v>0</v>
      </c>
      <c r="AW521" s="86">
        <f t="shared" si="238"/>
        <v>0</v>
      </c>
      <c r="AX521" s="86">
        <f t="shared" si="238"/>
        <v>0</v>
      </c>
      <c r="AY521" s="86">
        <f t="shared" si="238"/>
        <v>0</v>
      </c>
      <c r="AZ521" s="86">
        <f t="shared" si="238"/>
        <v>0</v>
      </c>
      <c r="BA521" s="86">
        <f t="shared" si="238"/>
        <v>0</v>
      </c>
      <c r="BB521" s="86">
        <f t="shared" si="238"/>
        <v>0</v>
      </c>
      <c r="BC521" s="86">
        <f t="shared" si="238"/>
        <v>0</v>
      </c>
      <c r="BD521" s="86">
        <f t="shared" si="238"/>
        <v>0</v>
      </c>
      <c r="BE521" s="86">
        <f t="shared" si="238"/>
        <v>0</v>
      </c>
      <c r="BF521" s="86">
        <f t="shared" si="238"/>
        <v>0</v>
      </c>
      <c r="BG521" s="86">
        <f t="shared" si="238"/>
        <v>0</v>
      </c>
      <c r="BH521" s="86">
        <f t="shared" si="238"/>
        <v>0</v>
      </c>
      <c r="BI521" s="86">
        <f t="shared" si="238"/>
        <v>0</v>
      </c>
      <c r="BJ521" s="86">
        <f t="shared" si="238"/>
        <v>0</v>
      </c>
      <c r="BK521" s="86">
        <f t="shared" si="238"/>
        <v>0</v>
      </c>
      <c r="BL521" s="86">
        <f t="shared" si="238"/>
        <v>0</v>
      </c>
      <c r="BM521" s="86">
        <f t="shared" si="238"/>
        <v>0</v>
      </c>
      <c r="BN521" s="86">
        <f t="shared" si="238"/>
        <v>0</v>
      </c>
      <c r="BO521" s="86">
        <f t="shared" si="238"/>
        <v>0</v>
      </c>
    </row>
    <row r="522" spans="2:67" hidden="1" outlineLevel="1">
      <c r="B522" s="786" t="s">
        <v>768</v>
      </c>
      <c r="C522" s="59" t="s">
        <v>1339</v>
      </c>
      <c r="D522" s="640"/>
      <c r="E522" s="667" t="s">
        <v>1312</v>
      </c>
      <c r="F522" s="1206"/>
      <c r="G522" s="155">
        <f t="shared" ref="G522:BO522" si="239">G523</f>
        <v>0</v>
      </c>
      <c r="H522" s="155">
        <f t="shared" si="239"/>
        <v>0</v>
      </c>
      <c r="I522" s="155">
        <f t="shared" si="239"/>
        <v>0</v>
      </c>
      <c r="J522" s="155">
        <f t="shared" si="239"/>
        <v>0</v>
      </c>
      <c r="K522" s="155">
        <f t="shared" si="239"/>
        <v>0</v>
      </c>
      <c r="L522" s="155">
        <f t="shared" si="239"/>
        <v>0</v>
      </c>
      <c r="M522" s="155">
        <f t="shared" si="239"/>
        <v>0</v>
      </c>
      <c r="N522" s="155">
        <f t="shared" si="239"/>
        <v>0</v>
      </c>
      <c r="O522" s="155">
        <f t="shared" si="239"/>
        <v>0</v>
      </c>
      <c r="P522" s="155">
        <f t="shared" si="239"/>
        <v>0</v>
      </c>
      <c r="Q522" s="155">
        <f t="shared" si="239"/>
        <v>0</v>
      </c>
      <c r="R522" s="155">
        <f t="shared" si="239"/>
        <v>0</v>
      </c>
      <c r="S522" s="155">
        <f t="shared" si="239"/>
        <v>0</v>
      </c>
      <c r="T522" s="155">
        <f t="shared" si="239"/>
        <v>0</v>
      </c>
      <c r="U522" s="155">
        <f t="shared" si="239"/>
        <v>0</v>
      </c>
      <c r="V522" s="155">
        <f t="shared" si="239"/>
        <v>0</v>
      </c>
      <c r="W522" s="155">
        <f t="shared" si="239"/>
        <v>0</v>
      </c>
      <c r="X522" s="155">
        <f t="shared" si="239"/>
        <v>0</v>
      </c>
      <c r="Y522" s="155">
        <f t="shared" si="239"/>
        <v>0</v>
      </c>
      <c r="Z522" s="155">
        <f t="shared" si="239"/>
        <v>0</v>
      </c>
      <c r="AA522" s="155">
        <f t="shared" si="239"/>
        <v>0</v>
      </c>
      <c r="AB522" s="155">
        <f t="shared" si="239"/>
        <v>0</v>
      </c>
      <c r="AC522" s="155">
        <f t="shared" si="239"/>
        <v>0</v>
      </c>
      <c r="AD522" s="155">
        <f t="shared" si="239"/>
        <v>0</v>
      </c>
      <c r="AE522" s="155">
        <f t="shared" si="239"/>
        <v>0</v>
      </c>
      <c r="AF522" s="155">
        <f t="shared" si="239"/>
        <v>0</v>
      </c>
      <c r="AG522" s="155">
        <f t="shared" si="239"/>
        <v>0</v>
      </c>
      <c r="AH522" s="155">
        <f t="shared" si="239"/>
        <v>0</v>
      </c>
      <c r="AI522" s="155">
        <f t="shared" si="239"/>
        <v>0</v>
      </c>
      <c r="AJ522" s="155">
        <f t="shared" si="239"/>
        <v>0</v>
      </c>
      <c r="AK522" s="155">
        <f t="shared" si="239"/>
        <v>0</v>
      </c>
      <c r="AL522" s="155">
        <f t="shared" si="239"/>
        <v>0</v>
      </c>
      <c r="AM522" s="155">
        <f t="shared" si="239"/>
        <v>0</v>
      </c>
      <c r="AN522" s="155">
        <f t="shared" si="239"/>
        <v>0</v>
      </c>
      <c r="AO522" s="155">
        <f t="shared" si="239"/>
        <v>0</v>
      </c>
      <c r="AP522" s="155">
        <f t="shared" si="239"/>
        <v>0</v>
      </c>
      <c r="AQ522" s="155">
        <f t="shared" si="239"/>
        <v>0</v>
      </c>
      <c r="AR522" s="155">
        <f t="shared" si="239"/>
        <v>0</v>
      </c>
      <c r="AS522" s="155">
        <f t="shared" si="239"/>
        <v>0</v>
      </c>
      <c r="AT522" s="155">
        <f t="shared" si="239"/>
        <v>0</v>
      </c>
      <c r="AU522" s="155">
        <f t="shared" si="239"/>
        <v>0</v>
      </c>
      <c r="AV522" s="155">
        <f t="shared" si="239"/>
        <v>0</v>
      </c>
      <c r="AW522" s="155">
        <f t="shared" si="239"/>
        <v>0</v>
      </c>
      <c r="AX522" s="155">
        <f t="shared" si="239"/>
        <v>0</v>
      </c>
      <c r="AY522" s="155">
        <f t="shared" si="239"/>
        <v>0</v>
      </c>
      <c r="AZ522" s="155">
        <f t="shared" si="239"/>
        <v>0</v>
      </c>
      <c r="BA522" s="155">
        <f t="shared" si="239"/>
        <v>0</v>
      </c>
      <c r="BB522" s="155">
        <f t="shared" si="239"/>
        <v>0</v>
      </c>
      <c r="BC522" s="155">
        <f t="shared" si="239"/>
        <v>0</v>
      </c>
      <c r="BD522" s="155">
        <f t="shared" si="239"/>
        <v>0</v>
      </c>
      <c r="BE522" s="155">
        <f t="shared" si="239"/>
        <v>0</v>
      </c>
      <c r="BF522" s="155">
        <f t="shared" si="239"/>
        <v>0</v>
      </c>
      <c r="BG522" s="155">
        <f t="shared" si="239"/>
        <v>0</v>
      </c>
      <c r="BH522" s="155">
        <f t="shared" si="239"/>
        <v>0</v>
      </c>
      <c r="BI522" s="155">
        <f t="shared" si="239"/>
        <v>0</v>
      </c>
      <c r="BJ522" s="155">
        <f t="shared" si="239"/>
        <v>0</v>
      </c>
      <c r="BK522" s="155">
        <f t="shared" si="239"/>
        <v>0</v>
      </c>
      <c r="BL522" s="155">
        <f t="shared" si="239"/>
        <v>0</v>
      </c>
      <c r="BM522" s="155">
        <f t="shared" si="239"/>
        <v>0</v>
      </c>
      <c r="BN522" s="155">
        <f t="shared" si="239"/>
        <v>0</v>
      </c>
      <c r="BO522" s="155">
        <f t="shared" si="239"/>
        <v>0</v>
      </c>
    </row>
    <row r="523" spans="2:67" hidden="1" outlineLevel="1">
      <c r="B523" s="728" t="s">
        <v>769</v>
      </c>
      <c r="C523" s="61"/>
      <c r="D523" s="640" t="s">
        <v>799</v>
      </c>
      <c r="E523" s="667" t="s">
        <v>1312</v>
      </c>
      <c r="F523" s="1206"/>
      <c r="G523" s="86">
        <f t="shared" ref="G523:AK523" si="240">IF(G451="","",G451*G487/1000)</f>
        <v>0</v>
      </c>
      <c r="H523" s="86">
        <f t="shared" si="240"/>
        <v>0</v>
      </c>
      <c r="I523" s="86">
        <f t="shared" si="240"/>
        <v>0</v>
      </c>
      <c r="J523" s="86">
        <f t="shared" si="240"/>
        <v>0</v>
      </c>
      <c r="K523" s="86">
        <f t="shared" si="240"/>
        <v>0</v>
      </c>
      <c r="L523" s="86">
        <f t="shared" si="240"/>
        <v>0</v>
      </c>
      <c r="M523" s="86">
        <f t="shared" si="240"/>
        <v>0</v>
      </c>
      <c r="N523" s="86">
        <f t="shared" si="240"/>
        <v>0</v>
      </c>
      <c r="O523" s="86">
        <f t="shared" si="240"/>
        <v>0</v>
      </c>
      <c r="P523" s="86">
        <f t="shared" si="240"/>
        <v>0</v>
      </c>
      <c r="Q523" s="86">
        <f t="shared" si="240"/>
        <v>0</v>
      </c>
      <c r="R523" s="86">
        <f t="shared" si="240"/>
        <v>0</v>
      </c>
      <c r="S523" s="86">
        <f t="shared" si="240"/>
        <v>0</v>
      </c>
      <c r="T523" s="86">
        <f t="shared" si="240"/>
        <v>0</v>
      </c>
      <c r="U523" s="86">
        <f t="shared" si="240"/>
        <v>0</v>
      </c>
      <c r="V523" s="86">
        <f t="shared" si="240"/>
        <v>0</v>
      </c>
      <c r="W523" s="86">
        <f t="shared" si="240"/>
        <v>0</v>
      </c>
      <c r="X523" s="86">
        <f t="shared" si="240"/>
        <v>0</v>
      </c>
      <c r="Y523" s="86">
        <f t="shared" si="240"/>
        <v>0</v>
      </c>
      <c r="Z523" s="86">
        <f t="shared" si="240"/>
        <v>0</v>
      </c>
      <c r="AA523" s="86">
        <f t="shared" si="240"/>
        <v>0</v>
      </c>
      <c r="AB523" s="86">
        <f t="shared" si="240"/>
        <v>0</v>
      </c>
      <c r="AC523" s="86">
        <f t="shared" si="240"/>
        <v>0</v>
      </c>
      <c r="AD523" s="86">
        <f t="shared" si="240"/>
        <v>0</v>
      </c>
      <c r="AE523" s="86">
        <f t="shared" si="240"/>
        <v>0</v>
      </c>
      <c r="AF523" s="86">
        <f t="shared" si="240"/>
        <v>0</v>
      </c>
      <c r="AG523" s="86">
        <f t="shared" si="240"/>
        <v>0</v>
      </c>
      <c r="AH523" s="86">
        <f t="shared" si="240"/>
        <v>0</v>
      </c>
      <c r="AI523" s="86">
        <f t="shared" si="240"/>
        <v>0</v>
      </c>
      <c r="AJ523" s="86">
        <f t="shared" si="240"/>
        <v>0</v>
      </c>
      <c r="AK523" s="86">
        <f t="shared" si="240"/>
        <v>0</v>
      </c>
      <c r="AL523" s="86">
        <f>IF(AL451="","",AL451*AL487/1000)</f>
        <v>0</v>
      </c>
      <c r="AM523" s="86">
        <f>IF(AM451="","",AM451*AM487/1000)</f>
        <v>0</v>
      </c>
      <c r="AN523" s="86">
        <f>IF(AN451="","",AN451*AN487/1000)</f>
        <v>0</v>
      </c>
      <c r="AO523" s="86">
        <f>IF(AO451="","",AO451*AO487/1000)</f>
        <v>0</v>
      </c>
      <c r="AP523" s="86">
        <f>IF(AP451="","",AP451*AP487/1000)</f>
        <v>0</v>
      </c>
      <c r="AQ523" s="86">
        <f t="shared" ref="AQ523:BO523" si="241">IF(AQ451="","",AQ451*AQ487/1000)</f>
        <v>0</v>
      </c>
      <c r="AR523" s="86">
        <f t="shared" si="241"/>
        <v>0</v>
      </c>
      <c r="AS523" s="86">
        <f t="shared" si="241"/>
        <v>0</v>
      </c>
      <c r="AT523" s="86">
        <f t="shared" si="241"/>
        <v>0</v>
      </c>
      <c r="AU523" s="86">
        <f t="shared" si="241"/>
        <v>0</v>
      </c>
      <c r="AV523" s="86">
        <f t="shared" si="241"/>
        <v>0</v>
      </c>
      <c r="AW523" s="86">
        <f t="shared" si="241"/>
        <v>0</v>
      </c>
      <c r="AX523" s="86">
        <f t="shared" si="241"/>
        <v>0</v>
      </c>
      <c r="AY523" s="86">
        <f t="shared" si="241"/>
        <v>0</v>
      </c>
      <c r="AZ523" s="86">
        <f t="shared" si="241"/>
        <v>0</v>
      </c>
      <c r="BA523" s="86">
        <f t="shared" si="241"/>
        <v>0</v>
      </c>
      <c r="BB523" s="86">
        <f t="shared" si="241"/>
        <v>0</v>
      </c>
      <c r="BC523" s="86">
        <f t="shared" si="241"/>
        <v>0</v>
      </c>
      <c r="BD523" s="86">
        <f t="shared" si="241"/>
        <v>0</v>
      </c>
      <c r="BE523" s="86">
        <f t="shared" si="241"/>
        <v>0</v>
      </c>
      <c r="BF523" s="86">
        <f t="shared" si="241"/>
        <v>0</v>
      </c>
      <c r="BG523" s="86">
        <f t="shared" si="241"/>
        <v>0</v>
      </c>
      <c r="BH523" s="86">
        <f t="shared" si="241"/>
        <v>0</v>
      </c>
      <c r="BI523" s="86">
        <f t="shared" si="241"/>
        <v>0</v>
      </c>
      <c r="BJ523" s="86">
        <f t="shared" si="241"/>
        <v>0</v>
      </c>
      <c r="BK523" s="86">
        <f t="shared" si="241"/>
        <v>0</v>
      </c>
      <c r="BL523" s="86">
        <f t="shared" si="241"/>
        <v>0</v>
      </c>
      <c r="BM523" s="86">
        <f t="shared" si="241"/>
        <v>0</v>
      </c>
      <c r="BN523" s="86">
        <f t="shared" si="241"/>
        <v>0</v>
      </c>
      <c r="BO523" s="86">
        <f t="shared" si="241"/>
        <v>0</v>
      </c>
    </row>
    <row r="524" spans="2:67" collapsed="1">
      <c r="B524" s="728">
        <v>324</v>
      </c>
      <c r="C524" s="59" t="s">
        <v>280</v>
      </c>
      <c r="D524" s="640"/>
      <c r="E524" s="667"/>
      <c r="F524" s="1206"/>
      <c r="G524" s="1006"/>
      <c r="H524" s="1007"/>
      <c r="I524" s="1007"/>
      <c r="J524" s="1007"/>
      <c r="K524" s="1007"/>
      <c r="L524" s="1007"/>
      <c r="M524" s="1007"/>
      <c r="N524" s="1007"/>
      <c r="O524" s="1007"/>
      <c r="P524" s="1007"/>
      <c r="Q524" s="1007"/>
      <c r="R524" s="1007"/>
      <c r="S524" s="1007"/>
      <c r="T524" s="1007"/>
      <c r="U524" s="1007"/>
      <c r="V524" s="1007"/>
      <c r="W524" s="1007"/>
      <c r="X524" s="1007"/>
      <c r="Y524" s="1007"/>
      <c r="Z524" s="1007"/>
      <c r="AA524" s="1007"/>
      <c r="AB524" s="1007"/>
      <c r="AC524" s="1007"/>
      <c r="AD524" s="1007"/>
      <c r="AE524" s="1007"/>
      <c r="AF524" s="1007"/>
      <c r="AG524" s="1007"/>
      <c r="AH524" s="1007"/>
      <c r="AI524" s="1007"/>
      <c r="AJ524" s="1007"/>
      <c r="AK524" s="1007"/>
      <c r="AL524" s="1007"/>
      <c r="AM524" s="1007"/>
      <c r="AN524" s="1007"/>
      <c r="AO524" s="1007"/>
      <c r="AP524" s="1007"/>
      <c r="AQ524" s="1007"/>
      <c r="AR524" s="1007"/>
      <c r="AS524" s="1007"/>
      <c r="AT524" s="1007"/>
      <c r="AU524" s="1007"/>
      <c r="AV524" s="1007"/>
      <c r="AW524" s="1007"/>
      <c r="AX524" s="1007"/>
      <c r="AY524" s="1007"/>
      <c r="AZ524" s="1007"/>
      <c r="BA524" s="1007"/>
      <c r="BB524" s="1007"/>
      <c r="BC524" s="1007"/>
      <c r="BD524" s="1007"/>
      <c r="BE524" s="1007"/>
      <c r="BF524" s="1007"/>
      <c r="BG524" s="1007"/>
      <c r="BH524" s="1007"/>
      <c r="BI524" s="1007"/>
      <c r="BJ524" s="1007"/>
      <c r="BK524" s="1007"/>
      <c r="BL524" s="1007"/>
      <c r="BM524" s="1007"/>
      <c r="BN524" s="1007"/>
      <c r="BO524" s="1007"/>
    </row>
    <row r="525" spans="2:67" s="15" customFormat="1" hidden="1" outlineLevel="1">
      <c r="B525" s="728" t="s">
        <v>106</v>
      </c>
      <c r="C525" s="58" t="s">
        <v>1337</v>
      </c>
      <c r="D525" s="685"/>
      <c r="E525" s="667" t="s">
        <v>1312</v>
      </c>
      <c r="F525" s="1207"/>
      <c r="G525" s="155">
        <f>IF(COUNTBLANK(G526:G531)=6,"",SUM(G526:G531))</f>
        <v>0</v>
      </c>
      <c r="H525" s="155">
        <f t="shared" ref="H525:BO525" si="242">IF(COUNTBLANK(H526:H531)=6,"",SUM(H526:H531))</f>
        <v>0</v>
      </c>
      <c r="I525" s="155">
        <f t="shared" si="242"/>
        <v>0</v>
      </c>
      <c r="J525" s="155">
        <f t="shared" si="242"/>
        <v>0</v>
      </c>
      <c r="K525" s="155">
        <f t="shared" si="242"/>
        <v>0</v>
      </c>
      <c r="L525" s="155">
        <f t="shared" si="242"/>
        <v>0</v>
      </c>
      <c r="M525" s="155">
        <f t="shared" si="242"/>
        <v>0</v>
      </c>
      <c r="N525" s="155">
        <f t="shared" si="242"/>
        <v>0</v>
      </c>
      <c r="O525" s="155">
        <f t="shared" si="242"/>
        <v>0</v>
      </c>
      <c r="P525" s="155">
        <f t="shared" si="242"/>
        <v>0</v>
      </c>
      <c r="Q525" s="155">
        <f t="shared" si="242"/>
        <v>0</v>
      </c>
      <c r="R525" s="155">
        <f t="shared" si="242"/>
        <v>0</v>
      </c>
      <c r="S525" s="155">
        <f t="shared" si="242"/>
        <v>0</v>
      </c>
      <c r="T525" s="155">
        <f t="shared" si="242"/>
        <v>0</v>
      </c>
      <c r="U525" s="155">
        <f t="shared" si="242"/>
        <v>0</v>
      </c>
      <c r="V525" s="155">
        <f t="shared" si="242"/>
        <v>0</v>
      </c>
      <c r="W525" s="155">
        <f t="shared" si="242"/>
        <v>0</v>
      </c>
      <c r="X525" s="155">
        <f t="shared" si="242"/>
        <v>0</v>
      </c>
      <c r="Y525" s="155">
        <f t="shared" si="242"/>
        <v>0</v>
      </c>
      <c r="Z525" s="155">
        <f t="shared" si="242"/>
        <v>0</v>
      </c>
      <c r="AA525" s="155">
        <f t="shared" si="242"/>
        <v>0</v>
      </c>
      <c r="AB525" s="155">
        <f t="shared" si="242"/>
        <v>0</v>
      </c>
      <c r="AC525" s="155">
        <f t="shared" si="242"/>
        <v>0</v>
      </c>
      <c r="AD525" s="155">
        <f t="shared" si="242"/>
        <v>0</v>
      </c>
      <c r="AE525" s="155">
        <f t="shared" si="242"/>
        <v>0</v>
      </c>
      <c r="AF525" s="155">
        <f t="shared" si="242"/>
        <v>0</v>
      </c>
      <c r="AG525" s="155">
        <f t="shared" si="242"/>
        <v>0</v>
      </c>
      <c r="AH525" s="155">
        <f t="shared" si="242"/>
        <v>0</v>
      </c>
      <c r="AI525" s="155">
        <f t="shared" si="242"/>
        <v>0</v>
      </c>
      <c r="AJ525" s="155">
        <f t="shared" si="242"/>
        <v>0</v>
      </c>
      <c r="AK525" s="155">
        <f t="shared" si="242"/>
        <v>0</v>
      </c>
      <c r="AL525" s="155">
        <f t="shared" si="242"/>
        <v>0</v>
      </c>
      <c r="AM525" s="155">
        <f t="shared" si="242"/>
        <v>0</v>
      </c>
      <c r="AN525" s="155">
        <f t="shared" si="242"/>
        <v>0</v>
      </c>
      <c r="AO525" s="155">
        <f t="shared" si="242"/>
        <v>0</v>
      </c>
      <c r="AP525" s="155">
        <f t="shared" si="242"/>
        <v>0</v>
      </c>
      <c r="AQ525" s="155">
        <f t="shared" si="242"/>
        <v>0</v>
      </c>
      <c r="AR525" s="155">
        <f t="shared" si="242"/>
        <v>0</v>
      </c>
      <c r="AS525" s="155">
        <f t="shared" si="242"/>
        <v>0</v>
      </c>
      <c r="AT525" s="155">
        <f t="shared" si="242"/>
        <v>0</v>
      </c>
      <c r="AU525" s="155">
        <f t="shared" si="242"/>
        <v>0</v>
      </c>
      <c r="AV525" s="155">
        <f t="shared" si="242"/>
        <v>0</v>
      </c>
      <c r="AW525" s="155">
        <f t="shared" si="242"/>
        <v>0</v>
      </c>
      <c r="AX525" s="155">
        <f t="shared" si="242"/>
        <v>0</v>
      </c>
      <c r="AY525" s="155">
        <f t="shared" si="242"/>
        <v>0</v>
      </c>
      <c r="AZ525" s="155">
        <f t="shared" si="242"/>
        <v>0</v>
      </c>
      <c r="BA525" s="155">
        <f t="shared" si="242"/>
        <v>0</v>
      </c>
      <c r="BB525" s="155">
        <f t="shared" si="242"/>
        <v>0</v>
      </c>
      <c r="BC525" s="155">
        <f t="shared" si="242"/>
        <v>0</v>
      </c>
      <c r="BD525" s="155">
        <f t="shared" si="242"/>
        <v>0</v>
      </c>
      <c r="BE525" s="155">
        <f t="shared" si="242"/>
        <v>0</v>
      </c>
      <c r="BF525" s="155">
        <f t="shared" si="242"/>
        <v>0</v>
      </c>
      <c r="BG525" s="155">
        <f t="shared" si="242"/>
        <v>0</v>
      </c>
      <c r="BH525" s="155">
        <f t="shared" si="242"/>
        <v>0</v>
      </c>
      <c r="BI525" s="155">
        <f t="shared" si="242"/>
        <v>0</v>
      </c>
      <c r="BJ525" s="155">
        <f t="shared" si="242"/>
        <v>0</v>
      </c>
      <c r="BK525" s="155">
        <f t="shared" si="242"/>
        <v>0</v>
      </c>
      <c r="BL525" s="155">
        <f t="shared" si="242"/>
        <v>0</v>
      </c>
      <c r="BM525" s="155">
        <f t="shared" si="242"/>
        <v>0</v>
      </c>
      <c r="BN525" s="155">
        <f t="shared" si="242"/>
        <v>0</v>
      </c>
      <c r="BO525" s="155">
        <f t="shared" si="242"/>
        <v>0</v>
      </c>
    </row>
    <row r="526" spans="2:67" hidden="1" outlineLevel="1">
      <c r="B526" s="728" t="s">
        <v>846</v>
      </c>
      <c r="C526" s="60"/>
      <c r="D526" s="686" t="s">
        <v>1148</v>
      </c>
      <c r="E526" s="667" t="s">
        <v>1312</v>
      </c>
      <c r="F526" s="1207"/>
      <c r="G526" s="86">
        <f t="shared" ref="G526:BO530" si="243">IF(G454="","",G454*G490/1000)</f>
        <v>0</v>
      </c>
      <c r="H526" s="86">
        <f t="shared" si="243"/>
        <v>0</v>
      </c>
      <c r="I526" s="86">
        <f t="shared" si="243"/>
        <v>0</v>
      </c>
      <c r="J526" s="86">
        <f t="shared" si="243"/>
        <v>0</v>
      </c>
      <c r="K526" s="86">
        <f t="shared" si="243"/>
        <v>0</v>
      </c>
      <c r="L526" s="86">
        <f t="shared" si="243"/>
        <v>0</v>
      </c>
      <c r="M526" s="86">
        <f t="shared" si="243"/>
        <v>0</v>
      </c>
      <c r="N526" s="86">
        <f t="shared" si="243"/>
        <v>0</v>
      </c>
      <c r="O526" s="86">
        <f t="shared" si="243"/>
        <v>0</v>
      </c>
      <c r="P526" s="86">
        <f t="shared" si="243"/>
        <v>0</v>
      </c>
      <c r="Q526" s="86">
        <f t="shared" si="243"/>
        <v>0</v>
      </c>
      <c r="R526" s="86">
        <f t="shared" si="243"/>
        <v>0</v>
      </c>
      <c r="S526" s="86">
        <f t="shared" si="243"/>
        <v>0</v>
      </c>
      <c r="T526" s="86">
        <f t="shared" si="243"/>
        <v>0</v>
      </c>
      <c r="U526" s="86">
        <f t="shared" si="243"/>
        <v>0</v>
      </c>
      <c r="V526" s="86">
        <f t="shared" si="243"/>
        <v>0</v>
      </c>
      <c r="W526" s="86">
        <f t="shared" si="243"/>
        <v>0</v>
      </c>
      <c r="X526" s="86">
        <f t="shared" si="243"/>
        <v>0</v>
      </c>
      <c r="Y526" s="86">
        <f t="shared" si="243"/>
        <v>0</v>
      </c>
      <c r="Z526" s="86">
        <f t="shared" si="243"/>
        <v>0</v>
      </c>
      <c r="AA526" s="86">
        <f t="shared" si="243"/>
        <v>0</v>
      </c>
      <c r="AB526" s="86">
        <f t="shared" si="243"/>
        <v>0</v>
      </c>
      <c r="AC526" s="86">
        <f t="shared" si="243"/>
        <v>0</v>
      </c>
      <c r="AD526" s="86">
        <f t="shared" si="243"/>
        <v>0</v>
      </c>
      <c r="AE526" s="86">
        <f t="shared" si="243"/>
        <v>0</v>
      </c>
      <c r="AF526" s="86">
        <f t="shared" si="243"/>
        <v>0</v>
      </c>
      <c r="AG526" s="86">
        <f t="shared" si="243"/>
        <v>0</v>
      </c>
      <c r="AH526" s="86">
        <f t="shared" si="243"/>
        <v>0</v>
      </c>
      <c r="AI526" s="86">
        <f t="shared" si="243"/>
        <v>0</v>
      </c>
      <c r="AJ526" s="86">
        <f t="shared" si="243"/>
        <v>0</v>
      </c>
      <c r="AK526" s="86">
        <f t="shared" si="243"/>
        <v>0</v>
      </c>
      <c r="AL526" s="86">
        <f t="shared" si="243"/>
        <v>0</v>
      </c>
      <c r="AM526" s="86">
        <f t="shared" si="243"/>
        <v>0</v>
      </c>
      <c r="AN526" s="86">
        <f t="shared" si="243"/>
        <v>0</v>
      </c>
      <c r="AO526" s="86">
        <f t="shared" si="243"/>
        <v>0</v>
      </c>
      <c r="AP526" s="86">
        <f t="shared" si="243"/>
        <v>0</v>
      </c>
      <c r="AQ526" s="86">
        <f t="shared" si="243"/>
        <v>0</v>
      </c>
      <c r="AR526" s="86">
        <f t="shared" si="243"/>
        <v>0</v>
      </c>
      <c r="AS526" s="86">
        <f t="shared" si="243"/>
        <v>0</v>
      </c>
      <c r="AT526" s="86">
        <f t="shared" si="243"/>
        <v>0</v>
      </c>
      <c r="AU526" s="86">
        <f t="shared" si="243"/>
        <v>0</v>
      </c>
      <c r="AV526" s="86">
        <f t="shared" si="243"/>
        <v>0</v>
      </c>
      <c r="AW526" s="86">
        <f t="shared" si="243"/>
        <v>0</v>
      </c>
      <c r="AX526" s="86">
        <f t="shared" si="243"/>
        <v>0</v>
      </c>
      <c r="AY526" s="86">
        <f t="shared" si="243"/>
        <v>0</v>
      </c>
      <c r="AZ526" s="86">
        <f t="shared" si="243"/>
        <v>0</v>
      </c>
      <c r="BA526" s="86">
        <f t="shared" si="243"/>
        <v>0</v>
      </c>
      <c r="BB526" s="86">
        <f t="shared" si="243"/>
        <v>0</v>
      </c>
      <c r="BC526" s="86">
        <f t="shared" si="243"/>
        <v>0</v>
      </c>
      <c r="BD526" s="86">
        <f t="shared" si="243"/>
        <v>0</v>
      </c>
      <c r="BE526" s="86">
        <f t="shared" si="243"/>
        <v>0</v>
      </c>
      <c r="BF526" s="86">
        <f t="shared" si="243"/>
        <v>0</v>
      </c>
      <c r="BG526" s="86">
        <f t="shared" si="243"/>
        <v>0</v>
      </c>
      <c r="BH526" s="86">
        <f t="shared" si="243"/>
        <v>0</v>
      </c>
      <c r="BI526" s="86">
        <f t="shared" si="243"/>
        <v>0</v>
      </c>
      <c r="BJ526" s="86">
        <f t="shared" si="243"/>
        <v>0</v>
      </c>
      <c r="BK526" s="86">
        <f t="shared" si="243"/>
        <v>0</v>
      </c>
      <c r="BL526" s="86">
        <f t="shared" si="243"/>
        <v>0</v>
      </c>
      <c r="BM526" s="86">
        <f t="shared" si="243"/>
        <v>0</v>
      </c>
      <c r="BN526" s="86">
        <f t="shared" si="243"/>
        <v>0</v>
      </c>
      <c r="BO526" s="86">
        <f t="shared" si="243"/>
        <v>0</v>
      </c>
    </row>
    <row r="527" spans="2:67" hidden="1" outlineLevel="1">
      <c r="B527" s="728" t="s">
        <v>847</v>
      </c>
      <c r="C527" s="60"/>
      <c r="D527" s="686" t="s">
        <v>776</v>
      </c>
      <c r="E527" s="667" t="s">
        <v>1312</v>
      </c>
      <c r="F527" s="1207"/>
      <c r="G527" s="86">
        <f t="shared" si="243"/>
        <v>0</v>
      </c>
      <c r="H527" s="86">
        <f t="shared" si="243"/>
        <v>0</v>
      </c>
      <c r="I527" s="86">
        <f t="shared" si="243"/>
        <v>0</v>
      </c>
      <c r="J527" s="86">
        <f t="shared" si="243"/>
        <v>0</v>
      </c>
      <c r="K527" s="86">
        <f t="shared" si="243"/>
        <v>0</v>
      </c>
      <c r="L527" s="86">
        <f t="shared" si="243"/>
        <v>0</v>
      </c>
      <c r="M527" s="86">
        <f t="shared" si="243"/>
        <v>0</v>
      </c>
      <c r="N527" s="86">
        <f t="shared" si="243"/>
        <v>0</v>
      </c>
      <c r="O527" s="86">
        <f t="shared" si="243"/>
        <v>0</v>
      </c>
      <c r="P527" s="86">
        <f t="shared" si="243"/>
        <v>0</v>
      </c>
      <c r="Q527" s="86">
        <f t="shared" si="243"/>
        <v>0</v>
      </c>
      <c r="R527" s="86">
        <f t="shared" si="243"/>
        <v>0</v>
      </c>
      <c r="S527" s="86">
        <f t="shared" si="243"/>
        <v>0</v>
      </c>
      <c r="T527" s="86">
        <f t="shared" si="243"/>
        <v>0</v>
      </c>
      <c r="U527" s="86">
        <f t="shared" si="243"/>
        <v>0</v>
      </c>
      <c r="V527" s="86">
        <f t="shared" si="243"/>
        <v>0</v>
      </c>
      <c r="W527" s="86">
        <f t="shared" si="243"/>
        <v>0</v>
      </c>
      <c r="X527" s="86">
        <f t="shared" si="243"/>
        <v>0</v>
      </c>
      <c r="Y527" s="86">
        <f t="shared" si="243"/>
        <v>0</v>
      </c>
      <c r="Z527" s="86">
        <f t="shared" si="243"/>
        <v>0</v>
      </c>
      <c r="AA527" s="86">
        <f t="shared" si="243"/>
        <v>0</v>
      </c>
      <c r="AB527" s="86">
        <f t="shared" si="243"/>
        <v>0</v>
      </c>
      <c r="AC527" s="86">
        <f t="shared" si="243"/>
        <v>0</v>
      </c>
      <c r="AD527" s="86">
        <f t="shared" si="243"/>
        <v>0</v>
      </c>
      <c r="AE527" s="86">
        <f t="shared" si="243"/>
        <v>0</v>
      </c>
      <c r="AF527" s="86">
        <f t="shared" si="243"/>
        <v>0</v>
      </c>
      <c r="AG527" s="86">
        <f t="shared" si="243"/>
        <v>0</v>
      </c>
      <c r="AH527" s="86">
        <f t="shared" si="243"/>
        <v>0</v>
      </c>
      <c r="AI527" s="86">
        <f t="shared" si="243"/>
        <v>0</v>
      </c>
      <c r="AJ527" s="86">
        <f t="shared" si="243"/>
        <v>0</v>
      </c>
      <c r="AK527" s="86">
        <f t="shared" si="243"/>
        <v>0</v>
      </c>
      <c r="AL527" s="86">
        <f t="shared" si="243"/>
        <v>0</v>
      </c>
      <c r="AM527" s="86">
        <f t="shared" si="243"/>
        <v>0</v>
      </c>
      <c r="AN527" s="86">
        <f t="shared" si="243"/>
        <v>0</v>
      </c>
      <c r="AO527" s="86">
        <f t="shared" si="243"/>
        <v>0</v>
      </c>
      <c r="AP527" s="86">
        <f t="shared" si="243"/>
        <v>0</v>
      </c>
      <c r="AQ527" s="86">
        <f t="shared" si="243"/>
        <v>0</v>
      </c>
      <c r="AR527" s="86">
        <f t="shared" si="243"/>
        <v>0</v>
      </c>
      <c r="AS527" s="86">
        <f t="shared" si="243"/>
        <v>0</v>
      </c>
      <c r="AT527" s="86">
        <f t="shared" si="243"/>
        <v>0</v>
      </c>
      <c r="AU527" s="86">
        <f t="shared" si="243"/>
        <v>0</v>
      </c>
      <c r="AV527" s="86">
        <f t="shared" si="243"/>
        <v>0</v>
      </c>
      <c r="AW527" s="86">
        <f t="shared" si="243"/>
        <v>0</v>
      </c>
      <c r="AX527" s="86">
        <f t="shared" si="243"/>
        <v>0</v>
      </c>
      <c r="AY527" s="86">
        <f t="shared" si="243"/>
        <v>0</v>
      </c>
      <c r="AZ527" s="86">
        <f t="shared" si="243"/>
        <v>0</v>
      </c>
      <c r="BA527" s="86">
        <f t="shared" si="243"/>
        <v>0</v>
      </c>
      <c r="BB527" s="86">
        <f t="shared" si="243"/>
        <v>0</v>
      </c>
      <c r="BC527" s="86">
        <f t="shared" si="243"/>
        <v>0</v>
      </c>
      <c r="BD527" s="86">
        <f t="shared" si="243"/>
        <v>0</v>
      </c>
      <c r="BE527" s="86">
        <f t="shared" si="243"/>
        <v>0</v>
      </c>
      <c r="BF527" s="86">
        <f t="shared" si="243"/>
        <v>0</v>
      </c>
      <c r="BG527" s="86">
        <f t="shared" si="243"/>
        <v>0</v>
      </c>
      <c r="BH527" s="86">
        <f t="shared" si="243"/>
        <v>0</v>
      </c>
      <c r="BI527" s="86">
        <f t="shared" si="243"/>
        <v>0</v>
      </c>
      <c r="BJ527" s="86">
        <f t="shared" si="243"/>
        <v>0</v>
      </c>
      <c r="BK527" s="86">
        <f t="shared" si="243"/>
        <v>0</v>
      </c>
      <c r="BL527" s="86">
        <f t="shared" si="243"/>
        <v>0</v>
      </c>
      <c r="BM527" s="86">
        <f t="shared" si="243"/>
        <v>0</v>
      </c>
      <c r="BN527" s="86">
        <f t="shared" si="243"/>
        <v>0</v>
      </c>
      <c r="BO527" s="86">
        <f t="shared" si="243"/>
        <v>0</v>
      </c>
    </row>
    <row r="528" spans="2:67" hidden="1" outlineLevel="1">
      <c r="B528" s="728" t="s">
        <v>848</v>
      </c>
      <c r="C528" s="60"/>
      <c r="D528" s="686" t="s">
        <v>1120</v>
      </c>
      <c r="E528" s="667" t="s">
        <v>1312</v>
      </c>
      <c r="F528" s="1207"/>
      <c r="G528" s="86">
        <f t="shared" si="243"/>
        <v>0</v>
      </c>
      <c r="H528" s="86">
        <f t="shared" si="243"/>
        <v>0</v>
      </c>
      <c r="I528" s="86">
        <f t="shared" si="243"/>
        <v>0</v>
      </c>
      <c r="J528" s="86">
        <f t="shared" si="243"/>
        <v>0</v>
      </c>
      <c r="K528" s="86">
        <f t="shared" si="243"/>
        <v>0</v>
      </c>
      <c r="L528" s="86">
        <f t="shared" si="243"/>
        <v>0</v>
      </c>
      <c r="M528" s="86">
        <f t="shared" si="243"/>
        <v>0</v>
      </c>
      <c r="N528" s="86">
        <f t="shared" si="243"/>
        <v>0</v>
      </c>
      <c r="O528" s="86">
        <f t="shared" si="243"/>
        <v>0</v>
      </c>
      <c r="P528" s="86">
        <f t="shared" si="243"/>
        <v>0</v>
      </c>
      <c r="Q528" s="86">
        <f t="shared" si="243"/>
        <v>0</v>
      </c>
      <c r="R528" s="86">
        <f t="shared" si="243"/>
        <v>0</v>
      </c>
      <c r="S528" s="86">
        <f t="shared" si="243"/>
        <v>0</v>
      </c>
      <c r="T528" s="86">
        <f t="shared" si="243"/>
        <v>0</v>
      </c>
      <c r="U528" s="86">
        <f t="shared" si="243"/>
        <v>0</v>
      </c>
      <c r="V528" s="86">
        <f t="shared" si="243"/>
        <v>0</v>
      </c>
      <c r="W528" s="86">
        <f t="shared" si="243"/>
        <v>0</v>
      </c>
      <c r="X528" s="86">
        <f t="shared" si="243"/>
        <v>0</v>
      </c>
      <c r="Y528" s="86">
        <f t="shared" si="243"/>
        <v>0</v>
      </c>
      <c r="Z528" s="86">
        <f t="shared" si="243"/>
        <v>0</v>
      </c>
      <c r="AA528" s="86">
        <f t="shared" si="243"/>
        <v>0</v>
      </c>
      <c r="AB528" s="86">
        <f t="shared" si="243"/>
        <v>0</v>
      </c>
      <c r="AC528" s="86">
        <f t="shared" si="243"/>
        <v>0</v>
      </c>
      <c r="AD528" s="86">
        <f t="shared" si="243"/>
        <v>0</v>
      </c>
      <c r="AE528" s="86">
        <f t="shared" si="243"/>
        <v>0</v>
      </c>
      <c r="AF528" s="86">
        <f t="shared" si="243"/>
        <v>0</v>
      </c>
      <c r="AG528" s="86">
        <f t="shared" si="243"/>
        <v>0</v>
      </c>
      <c r="AH528" s="86">
        <f t="shared" si="243"/>
        <v>0</v>
      </c>
      <c r="AI528" s="86">
        <f t="shared" si="243"/>
        <v>0</v>
      </c>
      <c r="AJ528" s="86">
        <f t="shared" si="243"/>
        <v>0</v>
      </c>
      <c r="AK528" s="86">
        <f t="shared" si="243"/>
        <v>0</v>
      </c>
      <c r="AL528" s="86">
        <f t="shared" si="243"/>
        <v>0</v>
      </c>
      <c r="AM528" s="86">
        <f t="shared" si="243"/>
        <v>0</v>
      </c>
      <c r="AN528" s="86">
        <f t="shared" si="243"/>
        <v>0</v>
      </c>
      <c r="AO528" s="86">
        <f t="shared" si="243"/>
        <v>0</v>
      </c>
      <c r="AP528" s="86">
        <f t="shared" si="243"/>
        <v>0</v>
      </c>
      <c r="AQ528" s="86">
        <f t="shared" si="243"/>
        <v>0</v>
      </c>
      <c r="AR528" s="86">
        <f t="shared" si="243"/>
        <v>0</v>
      </c>
      <c r="AS528" s="86">
        <f t="shared" si="243"/>
        <v>0</v>
      </c>
      <c r="AT528" s="86">
        <f t="shared" si="243"/>
        <v>0</v>
      </c>
      <c r="AU528" s="86">
        <f t="shared" si="243"/>
        <v>0</v>
      </c>
      <c r="AV528" s="86">
        <f t="shared" si="243"/>
        <v>0</v>
      </c>
      <c r="AW528" s="86">
        <f t="shared" si="243"/>
        <v>0</v>
      </c>
      <c r="AX528" s="86">
        <f t="shared" si="243"/>
        <v>0</v>
      </c>
      <c r="AY528" s="86">
        <f t="shared" si="243"/>
        <v>0</v>
      </c>
      <c r="AZ528" s="86">
        <f t="shared" si="243"/>
        <v>0</v>
      </c>
      <c r="BA528" s="86">
        <f t="shared" si="243"/>
        <v>0</v>
      </c>
      <c r="BB528" s="86">
        <f t="shared" si="243"/>
        <v>0</v>
      </c>
      <c r="BC528" s="86">
        <f t="shared" si="243"/>
        <v>0</v>
      </c>
      <c r="BD528" s="86">
        <f t="shared" si="243"/>
        <v>0</v>
      </c>
      <c r="BE528" s="86">
        <f t="shared" si="243"/>
        <v>0</v>
      </c>
      <c r="BF528" s="86">
        <f t="shared" si="243"/>
        <v>0</v>
      </c>
      <c r="BG528" s="86">
        <f t="shared" si="243"/>
        <v>0</v>
      </c>
      <c r="BH528" s="86">
        <f t="shared" si="243"/>
        <v>0</v>
      </c>
      <c r="BI528" s="86">
        <f t="shared" si="243"/>
        <v>0</v>
      </c>
      <c r="BJ528" s="86">
        <f t="shared" si="243"/>
        <v>0</v>
      </c>
      <c r="BK528" s="86">
        <f t="shared" si="243"/>
        <v>0</v>
      </c>
      <c r="BL528" s="86">
        <f t="shared" si="243"/>
        <v>0</v>
      </c>
      <c r="BM528" s="86">
        <f t="shared" si="243"/>
        <v>0</v>
      </c>
      <c r="BN528" s="86">
        <f t="shared" si="243"/>
        <v>0</v>
      </c>
      <c r="BO528" s="86">
        <f t="shared" si="243"/>
        <v>0</v>
      </c>
    </row>
    <row r="529" spans="1:67" hidden="1" outlineLevel="1">
      <c r="B529" s="728" t="s">
        <v>1237</v>
      </c>
      <c r="C529" s="60"/>
      <c r="D529" s="686" t="s">
        <v>1121</v>
      </c>
      <c r="E529" s="667" t="s">
        <v>1312</v>
      </c>
      <c r="F529" s="1207"/>
      <c r="G529" s="86">
        <f t="shared" si="243"/>
        <v>0</v>
      </c>
      <c r="H529" s="86">
        <f t="shared" si="243"/>
        <v>0</v>
      </c>
      <c r="I529" s="86">
        <f t="shared" si="243"/>
        <v>0</v>
      </c>
      <c r="J529" s="86">
        <f t="shared" si="243"/>
        <v>0</v>
      </c>
      <c r="K529" s="86">
        <f t="shared" si="243"/>
        <v>0</v>
      </c>
      <c r="L529" s="86">
        <f t="shared" si="243"/>
        <v>0</v>
      </c>
      <c r="M529" s="86">
        <f t="shared" si="243"/>
        <v>0</v>
      </c>
      <c r="N529" s="86">
        <f t="shared" si="243"/>
        <v>0</v>
      </c>
      <c r="O529" s="86">
        <f t="shared" si="243"/>
        <v>0</v>
      </c>
      <c r="P529" s="86">
        <f t="shared" si="243"/>
        <v>0</v>
      </c>
      <c r="Q529" s="86">
        <f t="shared" si="243"/>
        <v>0</v>
      </c>
      <c r="R529" s="86">
        <f t="shared" si="243"/>
        <v>0</v>
      </c>
      <c r="S529" s="86">
        <f t="shared" si="243"/>
        <v>0</v>
      </c>
      <c r="T529" s="86">
        <f t="shared" si="243"/>
        <v>0</v>
      </c>
      <c r="U529" s="86">
        <f t="shared" si="243"/>
        <v>0</v>
      </c>
      <c r="V529" s="86">
        <f t="shared" si="243"/>
        <v>0</v>
      </c>
      <c r="W529" s="86">
        <f t="shared" si="243"/>
        <v>0</v>
      </c>
      <c r="X529" s="86">
        <f t="shared" si="243"/>
        <v>0</v>
      </c>
      <c r="Y529" s="86">
        <f t="shared" si="243"/>
        <v>0</v>
      </c>
      <c r="Z529" s="86">
        <f t="shared" si="243"/>
        <v>0</v>
      </c>
      <c r="AA529" s="86">
        <f t="shared" si="243"/>
        <v>0</v>
      </c>
      <c r="AB529" s="86">
        <f t="shared" si="243"/>
        <v>0</v>
      </c>
      <c r="AC529" s="86">
        <f t="shared" si="243"/>
        <v>0</v>
      </c>
      <c r="AD529" s="86">
        <f t="shared" si="243"/>
        <v>0</v>
      </c>
      <c r="AE529" s="86">
        <f t="shared" si="243"/>
        <v>0</v>
      </c>
      <c r="AF529" s="86">
        <f t="shared" si="243"/>
        <v>0</v>
      </c>
      <c r="AG529" s="86">
        <f t="shared" si="243"/>
        <v>0</v>
      </c>
      <c r="AH529" s="86">
        <f t="shared" si="243"/>
        <v>0</v>
      </c>
      <c r="AI529" s="86">
        <f t="shared" si="243"/>
        <v>0</v>
      </c>
      <c r="AJ529" s="86">
        <f t="shared" si="243"/>
        <v>0</v>
      </c>
      <c r="AK529" s="86">
        <f t="shared" si="243"/>
        <v>0</v>
      </c>
      <c r="AL529" s="86">
        <f t="shared" si="243"/>
        <v>0</v>
      </c>
      <c r="AM529" s="86">
        <f t="shared" si="243"/>
        <v>0</v>
      </c>
      <c r="AN529" s="86">
        <f t="shared" si="243"/>
        <v>0</v>
      </c>
      <c r="AO529" s="86">
        <f t="shared" si="243"/>
        <v>0</v>
      </c>
      <c r="AP529" s="86">
        <f t="shared" si="243"/>
        <v>0</v>
      </c>
      <c r="AQ529" s="86">
        <f t="shared" si="243"/>
        <v>0</v>
      </c>
      <c r="AR529" s="86">
        <f t="shared" si="243"/>
        <v>0</v>
      </c>
      <c r="AS529" s="86">
        <f t="shared" si="243"/>
        <v>0</v>
      </c>
      <c r="AT529" s="86">
        <f t="shared" si="243"/>
        <v>0</v>
      </c>
      <c r="AU529" s="86">
        <f t="shared" si="243"/>
        <v>0</v>
      </c>
      <c r="AV529" s="86">
        <f t="shared" si="243"/>
        <v>0</v>
      </c>
      <c r="AW529" s="86">
        <f t="shared" si="243"/>
        <v>0</v>
      </c>
      <c r="AX529" s="86">
        <f t="shared" si="243"/>
        <v>0</v>
      </c>
      <c r="AY529" s="86">
        <f t="shared" si="243"/>
        <v>0</v>
      </c>
      <c r="AZ529" s="86">
        <f t="shared" si="243"/>
        <v>0</v>
      </c>
      <c r="BA529" s="86">
        <f t="shared" si="243"/>
        <v>0</v>
      </c>
      <c r="BB529" s="86">
        <f t="shared" si="243"/>
        <v>0</v>
      </c>
      <c r="BC529" s="86">
        <f t="shared" si="243"/>
        <v>0</v>
      </c>
      <c r="BD529" s="86">
        <f t="shared" si="243"/>
        <v>0</v>
      </c>
      <c r="BE529" s="86">
        <f t="shared" si="243"/>
        <v>0</v>
      </c>
      <c r="BF529" s="86">
        <f t="shared" si="243"/>
        <v>0</v>
      </c>
      <c r="BG529" s="86">
        <f t="shared" si="243"/>
        <v>0</v>
      </c>
      <c r="BH529" s="86">
        <f t="shared" si="243"/>
        <v>0</v>
      </c>
      <c r="BI529" s="86">
        <f t="shared" si="243"/>
        <v>0</v>
      </c>
      <c r="BJ529" s="86">
        <f t="shared" si="243"/>
        <v>0</v>
      </c>
      <c r="BK529" s="86">
        <f t="shared" si="243"/>
        <v>0</v>
      </c>
      <c r="BL529" s="86">
        <f t="shared" si="243"/>
        <v>0</v>
      </c>
      <c r="BM529" s="86">
        <f t="shared" si="243"/>
        <v>0</v>
      </c>
      <c r="BN529" s="86">
        <f t="shared" si="243"/>
        <v>0</v>
      </c>
      <c r="BO529" s="86">
        <f t="shared" si="243"/>
        <v>0</v>
      </c>
    </row>
    <row r="530" spans="1:67" hidden="1" outlineLevel="1">
      <c r="B530" s="786" t="s">
        <v>1028</v>
      </c>
      <c r="C530" s="60"/>
      <c r="D530" s="669" t="s">
        <v>1119</v>
      </c>
      <c r="E530" s="667" t="s">
        <v>1312</v>
      </c>
      <c r="F530" s="1206"/>
      <c r="G530" s="86">
        <f t="shared" si="243"/>
        <v>0</v>
      </c>
      <c r="H530" s="86">
        <f t="shared" si="243"/>
        <v>0</v>
      </c>
      <c r="I530" s="86">
        <f t="shared" si="243"/>
        <v>0</v>
      </c>
      <c r="J530" s="86">
        <f t="shared" si="243"/>
        <v>0</v>
      </c>
      <c r="K530" s="86">
        <f t="shared" si="243"/>
        <v>0</v>
      </c>
      <c r="L530" s="86">
        <f t="shared" si="243"/>
        <v>0</v>
      </c>
      <c r="M530" s="86">
        <f t="shared" si="243"/>
        <v>0</v>
      </c>
      <c r="N530" s="86">
        <f t="shared" si="243"/>
        <v>0</v>
      </c>
      <c r="O530" s="86">
        <f t="shared" si="243"/>
        <v>0</v>
      </c>
      <c r="P530" s="86">
        <f t="shared" si="243"/>
        <v>0</v>
      </c>
      <c r="Q530" s="86">
        <f t="shared" si="243"/>
        <v>0</v>
      </c>
      <c r="R530" s="86">
        <f t="shared" ref="R530:BO531" si="244">IF(R458="","",R458*R494/1000)</f>
        <v>0</v>
      </c>
      <c r="S530" s="86">
        <f t="shared" si="244"/>
        <v>0</v>
      </c>
      <c r="T530" s="86">
        <f t="shared" si="244"/>
        <v>0</v>
      </c>
      <c r="U530" s="86">
        <f t="shared" si="244"/>
        <v>0</v>
      </c>
      <c r="V530" s="86">
        <f t="shared" si="244"/>
        <v>0</v>
      </c>
      <c r="W530" s="86">
        <f t="shared" si="244"/>
        <v>0</v>
      </c>
      <c r="X530" s="86">
        <f t="shared" si="244"/>
        <v>0</v>
      </c>
      <c r="Y530" s="86">
        <f t="shared" si="244"/>
        <v>0</v>
      </c>
      <c r="Z530" s="86">
        <f t="shared" si="244"/>
        <v>0</v>
      </c>
      <c r="AA530" s="86">
        <f t="shared" si="244"/>
        <v>0</v>
      </c>
      <c r="AB530" s="86">
        <f t="shared" si="244"/>
        <v>0</v>
      </c>
      <c r="AC530" s="86">
        <f t="shared" si="244"/>
        <v>0</v>
      </c>
      <c r="AD530" s="86">
        <f t="shared" si="244"/>
        <v>0</v>
      </c>
      <c r="AE530" s="86">
        <f t="shared" si="244"/>
        <v>0</v>
      </c>
      <c r="AF530" s="86">
        <f t="shared" si="244"/>
        <v>0</v>
      </c>
      <c r="AG530" s="86">
        <f t="shared" si="244"/>
        <v>0</v>
      </c>
      <c r="AH530" s="86">
        <f t="shared" si="244"/>
        <v>0</v>
      </c>
      <c r="AI530" s="86">
        <f t="shared" si="244"/>
        <v>0</v>
      </c>
      <c r="AJ530" s="86">
        <f t="shared" si="244"/>
        <v>0</v>
      </c>
      <c r="AK530" s="86">
        <f t="shared" si="244"/>
        <v>0</v>
      </c>
      <c r="AL530" s="86">
        <f t="shared" si="244"/>
        <v>0</v>
      </c>
      <c r="AM530" s="86">
        <f t="shared" si="244"/>
        <v>0</v>
      </c>
      <c r="AN530" s="86">
        <f t="shared" si="244"/>
        <v>0</v>
      </c>
      <c r="AO530" s="86">
        <f t="shared" si="244"/>
        <v>0</v>
      </c>
      <c r="AP530" s="86">
        <f t="shared" si="244"/>
        <v>0</v>
      </c>
      <c r="AQ530" s="86">
        <f t="shared" si="244"/>
        <v>0</v>
      </c>
      <c r="AR530" s="86">
        <f t="shared" si="244"/>
        <v>0</v>
      </c>
      <c r="AS530" s="86">
        <f t="shared" si="244"/>
        <v>0</v>
      </c>
      <c r="AT530" s="86">
        <f t="shared" si="244"/>
        <v>0</v>
      </c>
      <c r="AU530" s="86">
        <f t="shared" si="244"/>
        <v>0</v>
      </c>
      <c r="AV530" s="86">
        <f t="shared" si="244"/>
        <v>0</v>
      </c>
      <c r="AW530" s="86">
        <f t="shared" si="244"/>
        <v>0</v>
      </c>
      <c r="AX530" s="86">
        <f t="shared" si="244"/>
        <v>0</v>
      </c>
      <c r="AY530" s="86">
        <f t="shared" si="244"/>
        <v>0</v>
      </c>
      <c r="AZ530" s="86">
        <f t="shared" si="244"/>
        <v>0</v>
      </c>
      <c r="BA530" s="86">
        <f t="shared" si="244"/>
        <v>0</v>
      </c>
      <c r="BB530" s="86">
        <f t="shared" si="244"/>
        <v>0</v>
      </c>
      <c r="BC530" s="86">
        <f t="shared" si="244"/>
        <v>0</v>
      </c>
      <c r="BD530" s="86">
        <f t="shared" si="244"/>
        <v>0</v>
      </c>
      <c r="BE530" s="86">
        <f t="shared" si="244"/>
        <v>0</v>
      </c>
      <c r="BF530" s="86">
        <f t="shared" si="244"/>
        <v>0</v>
      </c>
      <c r="BG530" s="86">
        <f t="shared" si="244"/>
        <v>0</v>
      </c>
      <c r="BH530" s="86">
        <f t="shared" si="244"/>
        <v>0</v>
      </c>
      <c r="BI530" s="86">
        <f t="shared" si="244"/>
        <v>0</v>
      </c>
      <c r="BJ530" s="86">
        <f t="shared" si="244"/>
        <v>0</v>
      </c>
      <c r="BK530" s="86">
        <f t="shared" si="244"/>
        <v>0</v>
      </c>
      <c r="BL530" s="86">
        <f t="shared" si="244"/>
        <v>0</v>
      </c>
      <c r="BM530" s="86">
        <f t="shared" si="244"/>
        <v>0</v>
      </c>
      <c r="BN530" s="86">
        <f t="shared" si="244"/>
        <v>0</v>
      </c>
      <c r="BO530" s="86">
        <f t="shared" si="244"/>
        <v>0</v>
      </c>
    </row>
    <row r="531" spans="1:67" hidden="1" outlineLevel="1">
      <c r="B531" s="786" t="s">
        <v>1086</v>
      </c>
      <c r="C531" s="60"/>
      <c r="D531" s="686" t="s">
        <v>1306</v>
      </c>
      <c r="E531" s="667" t="s">
        <v>1312</v>
      </c>
      <c r="F531" s="1206"/>
      <c r="G531" s="86">
        <f t="shared" ref="G531:AK531" si="245">IF(G459="","",G459*G495/1000)</f>
        <v>0</v>
      </c>
      <c r="H531" s="86">
        <f t="shared" si="245"/>
        <v>0</v>
      </c>
      <c r="I531" s="86">
        <f t="shared" si="245"/>
        <v>0</v>
      </c>
      <c r="J531" s="86">
        <f t="shared" si="245"/>
        <v>0</v>
      </c>
      <c r="K531" s="86">
        <f t="shared" si="245"/>
        <v>0</v>
      </c>
      <c r="L531" s="86">
        <f t="shared" si="245"/>
        <v>0</v>
      </c>
      <c r="M531" s="86">
        <f t="shared" si="245"/>
        <v>0</v>
      </c>
      <c r="N531" s="86">
        <f t="shared" si="245"/>
        <v>0</v>
      </c>
      <c r="O531" s="86">
        <f t="shared" si="245"/>
        <v>0</v>
      </c>
      <c r="P531" s="86">
        <f t="shared" si="245"/>
        <v>0</v>
      </c>
      <c r="Q531" s="86">
        <f t="shared" si="245"/>
        <v>0</v>
      </c>
      <c r="R531" s="86">
        <f t="shared" si="245"/>
        <v>0</v>
      </c>
      <c r="S531" s="86">
        <f t="shared" si="245"/>
        <v>0</v>
      </c>
      <c r="T531" s="86">
        <f t="shared" si="245"/>
        <v>0</v>
      </c>
      <c r="U531" s="86">
        <f t="shared" si="245"/>
        <v>0</v>
      </c>
      <c r="V531" s="86">
        <f t="shared" si="245"/>
        <v>0</v>
      </c>
      <c r="W531" s="86">
        <f t="shared" si="245"/>
        <v>0</v>
      </c>
      <c r="X531" s="86">
        <f t="shared" si="245"/>
        <v>0</v>
      </c>
      <c r="Y531" s="86">
        <f t="shared" si="245"/>
        <v>0</v>
      </c>
      <c r="Z531" s="86">
        <f t="shared" si="245"/>
        <v>0</v>
      </c>
      <c r="AA531" s="86">
        <f t="shared" si="245"/>
        <v>0</v>
      </c>
      <c r="AB531" s="86">
        <f t="shared" si="245"/>
        <v>0</v>
      </c>
      <c r="AC531" s="86">
        <f t="shared" si="245"/>
        <v>0</v>
      </c>
      <c r="AD531" s="86">
        <f t="shared" si="245"/>
        <v>0</v>
      </c>
      <c r="AE531" s="86">
        <f t="shared" si="245"/>
        <v>0</v>
      </c>
      <c r="AF531" s="86">
        <f t="shared" si="245"/>
        <v>0</v>
      </c>
      <c r="AG531" s="86">
        <f t="shared" si="245"/>
        <v>0</v>
      </c>
      <c r="AH531" s="86">
        <f t="shared" si="245"/>
        <v>0</v>
      </c>
      <c r="AI531" s="86">
        <f t="shared" si="245"/>
        <v>0</v>
      </c>
      <c r="AJ531" s="86">
        <f t="shared" si="245"/>
        <v>0</v>
      </c>
      <c r="AK531" s="86">
        <f t="shared" si="245"/>
        <v>0</v>
      </c>
      <c r="AL531" s="86">
        <f t="shared" si="244"/>
        <v>0</v>
      </c>
      <c r="AM531" s="86">
        <f t="shared" si="244"/>
        <v>0</v>
      </c>
      <c r="AN531" s="86">
        <f t="shared" si="244"/>
        <v>0</v>
      </c>
      <c r="AO531" s="86">
        <f t="shared" si="244"/>
        <v>0</v>
      </c>
      <c r="AP531" s="86">
        <f t="shared" si="244"/>
        <v>0</v>
      </c>
      <c r="AQ531" s="86">
        <f t="shared" si="244"/>
        <v>0</v>
      </c>
      <c r="AR531" s="86">
        <f t="shared" si="244"/>
        <v>0</v>
      </c>
      <c r="AS531" s="86">
        <f t="shared" si="244"/>
        <v>0</v>
      </c>
      <c r="AT531" s="86">
        <f t="shared" si="244"/>
        <v>0</v>
      </c>
      <c r="AU531" s="86">
        <f t="shared" si="244"/>
        <v>0</v>
      </c>
      <c r="AV531" s="86">
        <f t="shared" si="244"/>
        <v>0</v>
      </c>
      <c r="AW531" s="86">
        <f t="shared" si="244"/>
        <v>0</v>
      </c>
      <c r="AX531" s="86">
        <f t="shared" si="244"/>
        <v>0</v>
      </c>
      <c r="AY531" s="86">
        <f t="shared" si="244"/>
        <v>0</v>
      </c>
      <c r="AZ531" s="86">
        <f t="shared" si="244"/>
        <v>0</v>
      </c>
      <c r="BA531" s="86">
        <f t="shared" si="244"/>
        <v>0</v>
      </c>
      <c r="BB531" s="86">
        <f t="shared" si="244"/>
        <v>0</v>
      </c>
      <c r="BC531" s="86">
        <f t="shared" si="244"/>
        <v>0</v>
      </c>
      <c r="BD531" s="86">
        <f t="shared" si="244"/>
        <v>0</v>
      </c>
      <c r="BE531" s="86">
        <f t="shared" si="244"/>
        <v>0</v>
      </c>
      <c r="BF531" s="86">
        <f t="shared" si="244"/>
        <v>0</v>
      </c>
      <c r="BG531" s="86">
        <f t="shared" si="244"/>
        <v>0</v>
      </c>
      <c r="BH531" s="86">
        <f t="shared" si="244"/>
        <v>0</v>
      </c>
      <c r="BI531" s="86">
        <f t="shared" si="244"/>
        <v>0</v>
      </c>
      <c r="BJ531" s="86">
        <f t="shared" si="244"/>
        <v>0</v>
      </c>
      <c r="BK531" s="86">
        <f t="shared" si="244"/>
        <v>0</v>
      </c>
      <c r="BL531" s="86">
        <f t="shared" si="244"/>
        <v>0</v>
      </c>
      <c r="BM531" s="86">
        <f t="shared" si="244"/>
        <v>0</v>
      </c>
      <c r="BN531" s="86">
        <f t="shared" si="244"/>
        <v>0</v>
      </c>
      <c r="BO531" s="86">
        <f t="shared" si="244"/>
        <v>0</v>
      </c>
    </row>
    <row r="532" spans="1:67" hidden="1" outlineLevel="1">
      <c r="B532" s="786" t="s">
        <v>96</v>
      </c>
      <c r="C532" s="59" t="s">
        <v>261</v>
      </c>
      <c r="D532" s="640"/>
      <c r="E532" s="667" t="s">
        <v>1312</v>
      </c>
      <c r="F532" s="1206"/>
      <c r="G532" s="155">
        <f t="shared" ref="G532:BO532" si="246">G533</f>
        <v>0</v>
      </c>
      <c r="H532" s="155">
        <f t="shared" si="246"/>
        <v>0</v>
      </c>
      <c r="I532" s="155">
        <f t="shared" si="246"/>
        <v>0</v>
      </c>
      <c r="J532" s="155">
        <f t="shared" si="246"/>
        <v>0</v>
      </c>
      <c r="K532" s="155">
        <f t="shared" si="246"/>
        <v>0</v>
      </c>
      <c r="L532" s="155">
        <f t="shared" si="246"/>
        <v>0</v>
      </c>
      <c r="M532" s="155">
        <f t="shared" si="246"/>
        <v>0</v>
      </c>
      <c r="N532" s="155">
        <f t="shared" si="246"/>
        <v>0</v>
      </c>
      <c r="O532" s="155">
        <f t="shared" si="246"/>
        <v>0</v>
      </c>
      <c r="P532" s="155">
        <f t="shared" si="246"/>
        <v>0</v>
      </c>
      <c r="Q532" s="155">
        <f t="shared" si="246"/>
        <v>0</v>
      </c>
      <c r="R532" s="155">
        <f t="shared" si="246"/>
        <v>0</v>
      </c>
      <c r="S532" s="155">
        <f t="shared" si="246"/>
        <v>0</v>
      </c>
      <c r="T532" s="155">
        <f t="shared" si="246"/>
        <v>0</v>
      </c>
      <c r="U532" s="155">
        <f t="shared" si="246"/>
        <v>0</v>
      </c>
      <c r="V532" s="155">
        <f t="shared" si="246"/>
        <v>0</v>
      </c>
      <c r="W532" s="155">
        <f t="shared" si="246"/>
        <v>0</v>
      </c>
      <c r="X532" s="155">
        <f t="shared" si="246"/>
        <v>0</v>
      </c>
      <c r="Y532" s="155">
        <f t="shared" si="246"/>
        <v>0</v>
      </c>
      <c r="Z532" s="155">
        <f t="shared" si="246"/>
        <v>0</v>
      </c>
      <c r="AA532" s="155">
        <f t="shared" si="246"/>
        <v>0</v>
      </c>
      <c r="AB532" s="155">
        <f t="shared" si="246"/>
        <v>0</v>
      </c>
      <c r="AC532" s="155">
        <f t="shared" si="246"/>
        <v>0</v>
      </c>
      <c r="AD532" s="155">
        <f t="shared" si="246"/>
        <v>0</v>
      </c>
      <c r="AE532" s="155">
        <f t="shared" si="246"/>
        <v>0</v>
      </c>
      <c r="AF532" s="155">
        <f t="shared" si="246"/>
        <v>0</v>
      </c>
      <c r="AG532" s="155">
        <f t="shared" si="246"/>
        <v>0</v>
      </c>
      <c r="AH532" s="155">
        <f t="shared" si="246"/>
        <v>0</v>
      </c>
      <c r="AI532" s="155">
        <f t="shared" si="246"/>
        <v>0</v>
      </c>
      <c r="AJ532" s="155">
        <f t="shared" si="246"/>
        <v>0</v>
      </c>
      <c r="AK532" s="155">
        <f t="shared" si="246"/>
        <v>0</v>
      </c>
      <c r="AL532" s="155">
        <f t="shared" si="246"/>
        <v>0</v>
      </c>
      <c r="AM532" s="155">
        <f t="shared" si="246"/>
        <v>0</v>
      </c>
      <c r="AN532" s="155">
        <f t="shared" si="246"/>
        <v>0</v>
      </c>
      <c r="AO532" s="155">
        <f t="shared" si="246"/>
        <v>0</v>
      </c>
      <c r="AP532" s="155">
        <f t="shared" si="246"/>
        <v>0</v>
      </c>
      <c r="AQ532" s="155">
        <f t="shared" si="246"/>
        <v>0</v>
      </c>
      <c r="AR532" s="155">
        <f t="shared" si="246"/>
        <v>0</v>
      </c>
      <c r="AS532" s="155">
        <f t="shared" si="246"/>
        <v>0</v>
      </c>
      <c r="AT532" s="155">
        <f t="shared" si="246"/>
        <v>0</v>
      </c>
      <c r="AU532" s="155">
        <f t="shared" si="246"/>
        <v>0</v>
      </c>
      <c r="AV532" s="155">
        <f t="shared" si="246"/>
        <v>0</v>
      </c>
      <c r="AW532" s="155">
        <f t="shared" si="246"/>
        <v>0</v>
      </c>
      <c r="AX532" s="155">
        <f t="shared" si="246"/>
        <v>0</v>
      </c>
      <c r="AY532" s="155">
        <f t="shared" si="246"/>
        <v>0</v>
      </c>
      <c r="AZ532" s="155">
        <f t="shared" si="246"/>
        <v>0</v>
      </c>
      <c r="BA532" s="155">
        <f t="shared" si="246"/>
        <v>0</v>
      </c>
      <c r="BB532" s="155">
        <f t="shared" si="246"/>
        <v>0</v>
      </c>
      <c r="BC532" s="155">
        <f t="shared" si="246"/>
        <v>0</v>
      </c>
      <c r="BD532" s="155">
        <f t="shared" si="246"/>
        <v>0</v>
      </c>
      <c r="BE532" s="155">
        <f t="shared" si="246"/>
        <v>0</v>
      </c>
      <c r="BF532" s="155">
        <f t="shared" si="246"/>
        <v>0</v>
      </c>
      <c r="BG532" s="155">
        <f t="shared" si="246"/>
        <v>0</v>
      </c>
      <c r="BH532" s="155">
        <f t="shared" si="246"/>
        <v>0</v>
      </c>
      <c r="BI532" s="155">
        <f t="shared" si="246"/>
        <v>0</v>
      </c>
      <c r="BJ532" s="155">
        <f t="shared" si="246"/>
        <v>0</v>
      </c>
      <c r="BK532" s="155">
        <f t="shared" si="246"/>
        <v>0</v>
      </c>
      <c r="BL532" s="155">
        <f t="shared" si="246"/>
        <v>0</v>
      </c>
      <c r="BM532" s="155">
        <f t="shared" si="246"/>
        <v>0</v>
      </c>
      <c r="BN532" s="155">
        <f t="shared" si="246"/>
        <v>0</v>
      </c>
      <c r="BO532" s="155">
        <f t="shared" si="246"/>
        <v>0</v>
      </c>
    </row>
    <row r="533" spans="1:67" hidden="1" outlineLevel="1">
      <c r="A533" s="762"/>
      <c r="B533" s="728" t="s">
        <v>1199</v>
      </c>
      <c r="C533" s="60"/>
      <c r="D533" s="669" t="s">
        <v>587</v>
      </c>
      <c r="E533" s="667" t="s">
        <v>1312</v>
      </c>
      <c r="F533" s="1206"/>
      <c r="G533" s="86">
        <f t="shared" ref="G533:AK533" si="247">IF(G461="","",G461*G497/1000)</f>
        <v>0</v>
      </c>
      <c r="H533" s="86">
        <f t="shared" si="247"/>
        <v>0</v>
      </c>
      <c r="I533" s="86">
        <f t="shared" si="247"/>
        <v>0</v>
      </c>
      <c r="J533" s="86">
        <f t="shared" si="247"/>
        <v>0</v>
      </c>
      <c r="K533" s="86">
        <f t="shared" si="247"/>
        <v>0</v>
      </c>
      <c r="L533" s="86">
        <f t="shared" si="247"/>
        <v>0</v>
      </c>
      <c r="M533" s="86">
        <f t="shared" si="247"/>
        <v>0</v>
      </c>
      <c r="N533" s="86">
        <f t="shared" si="247"/>
        <v>0</v>
      </c>
      <c r="O533" s="86">
        <f t="shared" si="247"/>
        <v>0</v>
      </c>
      <c r="P533" s="86">
        <f t="shared" si="247"/>
        <v>0</v>
      </c>
      <c r="Q533" s="86">
        <f t="shared" si="247"/>
        <v>0</v>
      </c>
      <c r="R533" s="86">
        <f t="shared" si="247"/>
        <v>0</v>
      </c>
      <c r="S533" s="86">
        <f t="shared" si="247"/>
        <v>0</v>
      </c>
      <c r="T533" s="86">
        <f t="shared" si="247"/>
        <v>0</v>
      </c>
      <c r="U533" s="86">
        <f t="shared" si="247"/>
        <v>0</v>
      </c>
      <c r="V533" s="86">
        <f t="shared" si="247"/>
        <v>0</v>
      </c>
      <c r="W533" s="86">
        <f t="shared" si="247"/>
        <v>0</v>
      </c>
      <c r="X533" s="86">
        <f t="shared" si="247"/>
        <v>0</v>
      </c>
      <c r="Y533" s="86">
        <f t="shared" si="247"/>
        <v>0</v>
      </c>
      <c r="Z533" s="86">
        <f t="shared" si="247"/>
        <v>0</v>
      </c>
      <c r="AA533" s="86">
        <f t="shared" si="247"/>
        <v>0</v>
      </c>
      <c r="AB533" s="86">
        <f t="shared" si="247"/>
        <v>0</v>
      </c>
      <c r="AC533" s="86">
        <f t="shared" si="247"/>
        <v>0</v>
      </c>
      <c r="AD533" s="86">
        <f t="shared" si="247"/>
        <v>0</v>
      </c>
      <c r="AE533" s="86">
        <f t="shared" si="247"/>
        <v>0</v>
      </c>
      <c r="AF533" s="86">
        <f t="shared" si="247"/>
        <v>0</v>
      </c>
      <c r="AG533" s="86">
        <f t="shared" si="247"/>
        <v>0</v>
      </c>
      <c r="AH533" s="86">
        <f t="shared" si="247"/>
        <v>0</v>
      </c>
      <c r="AI533" s="86">
        <f t="shared" si="247"/>
        <v>0</v>
      </c>
      <c r="AJ533" s="86">
        <f t="shared" si="247"/>
        <v>0</v>
      </c>
      <c r="AK533" s="86">
        <f t="shared" si="247"/>
        <v>0</v>
      </c>
      <c r="AL533" s="86">
        <f>IF(AL461="","",AL461*AL497/1000)</f>
        <v>0</v>
      </c>
      <c r="AM533" s="86">
        <f>IF(AM461="","",AM461*AM497/1000)</f>
        <v>0</v>
      </c>
      <c r="AN533" s="86">
        <f>IF(AN461="","",AN461*AN497/1000)</f>
        <v>0</v>
      </c>
      <c r="AO533" s="86">
        <f>IF(AO461="","",AO461*AO497/1000)</f>
        <v>0</v>
      </c>
      <c r="AP533" s="86">
        <f>IF(AP461="","",AP461*AP497/1000)</f>
        <v>0</v>
      </c>
      <c r="AQ533" s="86">
        <f t="shared" ref="AQ533:BO533" si="248">IF(AQ461="","",AQ461*AQ497/1000)</f>
        <v>0</v>
      </c>
      <c r="AR533" s="86">
        <f t="shared" si="248"/>
        <v>0</v>
      </c>
      <c r="AS533" s="86">
        <f t="shared" si="248"/>
        <v>0</v>
      </c>
      <c r="AT533" s="86">
        <f t="shared" si="248"/>
        <v>0</v>
      </c>
      <c r="AU533" s="86">
        <f t="shared" si="248"/>
        <v>0</v>
      </c>
      <c r="AV533" s="86">
        <f t="shared" si="248"/>
        <v>0</v>
      </c>
      <c r="AW533" s="86">
        <f t="shared" si="248"/>
        <v>0</v>
      </c>
      <c r="AX533" s="86">
        <f t="shared" si="248"/>
        <v>0</v>
      </c>
      <c r="AY533" s="86">
        <f t="shared" si="248"/>
        <v>0</v>
      </c>
      <c r="AZ533" s="86">
        <f t="shared" si="248"/>
        <v>0</v>
      </c>
      <c r="BA533" s="86">
        <f t="shared" si="248"/>
        <v>0</v>
      </c>
      <c r="BB533" s="86">
        <f t="shared" si="248"/>
        <v>0</v>
      </c>
      <c r="BC533" s="86">
        <f t="shared" si="248"/>
        <v>0</v>
      </c>
      <c r="BD533" s="86">
        <f t="shared" si="248"/>
        <v>0</v>
      </c>
      <c r="BE533" s="86">
        <f t="shared" si="248"/>
        <v>0</v>
      </c>
      <c r="BF533" s="86">
        <f t="shared" si="248"/>
        <v>0</v>
      </c>
      <c r="BG533" s="86">
        <f t="shared" si="248"/>
        <v>0</v>
      </c>
      <c r="BH533" s="86">
        <f t="shared" si="248"/>
        <v>0</v>
      </c>
      <c r="BI533" s="86">
        <f t="shared" si="248"/>
        <v>0</v>
      </c>
      <c r="BJ533" s="86">
        <f t="shared" si="248"/>
        <v>0</v>
      </c>
      <c r="BK533" s="86">
        <f t="shared" si="248"/>
        <v>0</v>
      </c>
      <c r="BL533" s="86">
        <f t="shared" si="248"/>
        <v>0</v>
      </c>
      <c r="BM533" s="86">
        <f t="shared" si="248"/>
        <v>0</v>
      </c>
      <c r="BN533" s="86">
        <f t="shared" si="248"/>
        <v>0</v>
      </c>
      <c r="BO533" s="86">
        <f t="shared" si="248"/>
        <v>0</v>
      </c>
    </row>
    <row r="534" spans="1:67" hidden="1" outlineLevel="1">
      <c r="B534" s="786" t="s">
        <v>1200</v>
      </c>
      <c r="C534" s="59" t="s">
        <v>1339</v>
      </c>
      <c r="D534" s="640"/>
      <c r="E534" s="667" t="s">
        <v>1312</v>
      </c>
      <c r="F534" s="1206"/>
      <c r="G534" s="155">
        <f t="shared" ref="G534:BO534" si="249">G535</f>
        <v>0</v>
      </c>
      <c r="H534" s="155">
        <f t="shared" si="249"/>
        <v>0</v>
      </c>
      <c r="I534" s="155">
        <f t="shared" si="249"/>
        <v>0</v>
      </c>
      <c r="J534" s="155">
        <f t="shared" si="249"/>
        <v>0</v>
      </c>
      <c r="K534" s="155">
        <f t="shared" si="249"/>
        <v>0</v>
      </c>
      <c r="L534" s="155">
        <f t="shared" si="249"/>
        <v>0</v>
      </c>
      <c r="M534" s="155">
        <f t="shared" si="249"/>
        <v>0</v>
      </c>
      <c r="N534" s="155">
        <f t="shared" si="249"/>
        <v>0</v>
      </c>
      <c r="O534" s="155">
        <f t="shared" si="249"/>
        <v>0</v>
      </c>
      <c r="P534" s="155">
        <f t="shared" si="249"/>
        <v>0</v>
      </c>
      <c r="Q534" s="155">
        <f t="shared" si="249"/>
        <v>0</v>
      </c>
      <c r="R534" s="155">
        <f t="shared" si="249"/>
        <v>0</v>
      </c>
      <c r="S534" s="155">
        <f t="shared" si="249"/>
        <v>0</v>
      </c>
      <c r="T534" s="155">
        <f t="shared" si="249"/>
        <v>0</v>
      </c>
      <c r="U534" s="155">
        <f t="shared" si="249"/>
        <v>0</v>
      </c>
      <c r="V534" s="155">
        <f t="shared" si="249"/>
        <v>0</v>
      </c>
      <c r="W534" s="155">
        <f t="shared" si="249"/>
        <v>0</v>
      </c>
      <c r="X534" s="155">
        <f t="shared" si="249"/>
        <v>0</v>
      </c>
      <c r="Y534" s="155">
        <f t="shared" si="249"/>
        <v>0</v>
      </c>
      <c r="Z534" s="155">
        <f t="shared" si="249"/>
        <v>0</v>
      </c>
      <c r="AA534" s="155">
        <f t="shared" si="249"/>
        <v>0</v>
      </c>
      <c r="AB534" s="155">
        <f t="shared" si="249"/>
        <v>0</v>
      </c>
      <c r="AC534" s="155">
        <f t="shared" si="249"/>
        <v>0</v>
      </c>
      <c r="AD534" s="155">
        <f t="shared" si="249"/>
        <v>0</v>
      </c>
      <c r="AE534" s="155">
        <f t="shared" si="249"/>
        <v>0</v>
      </c>
      <c r="AF534" s="155">
        <f t="shared" si="249"/>
        <v>0</v>
      </c>
      <c r="AG534" s="155">
        <f t="shared" si="249"/>
        <v>0</v>
      </c>
      <c r="AH534" s="155">
        <f t="shared" si="249"/>
        <v>0</v>
      </c>
      <c r="AI534" s="155">
        <f t="shared" si="249"/>
        <v>0</v>
      </c>
      <c r="AJ534" s="155">
        <f t="shared" si="249"/>
        <v>0</v>
      </c>
      <c r="AK534" s="155">
        <f t="shared" si="249"/>
        <v>0</v>
      </c>
      <c r="AL534" s="155">
        <f t="shared" si="249"/>
        <v>0</v>
      </c>
      <c r="AM534" s="155">
        <f t="shared" si="249"/>
        <v>0</v>
      </c>
      <c r="AN534" s="155">
        <f t="shared" si="249"/>
        <v>0</v>
      </c>
      <c r="AO534" s="155">
        <f t="shared" si="249"/>
        <v>0</v>
      </c>
      <c r="AP534" s="155">
        <f t="shared" si="249"/>
        <v>0</v>
      </c>
      <c r="AQ534" s="155">
        <f t="shared" si="249"/>
        <v>0</v>
      </c>
      <c r="AR534" s="155">
        <f t="shared" si="249"/>
        <v>0</v>
      </c>
      <c r="AS534" s="155">
        <f t="shared" si="249"/>
        <v>0</v>
      </c>
      <c r="AT534" s="155">
        <f t="shared" si="249"/>
        <v>0</v>
      </c>
      <c r="AU534" s="155">
        <f t="shared" si="249"/>
        <v>0</v>
      </c>
      <c r="AV534" s="155">
        <f t="shared" si="249"/>
        <v>0</v>
      </c>
      <c r="AW534" s="155">
        <f t="shared" si="249"/>
        <v>0</v>
      </c>
      <c r="AX534" s="155">
        <f t="shared" si="249"/>
        <v>0</v>
      </c>
      <c r="AY534" s="155">
        <f t="shared" si="249"/>
        <v>0</v>
      </c>
      <c r="AZ534" s="155">
        <f t="shared" si="249"/>
        <v>0</v>
      </c>
      <c r="BA534" s="155">
        <f t="shared" si="249"/>
        <v>0</v>
      </c>
      <c r="BB534" s="155">
        <f t="shared" si="249"/>
        <v>0</v>
      </c>
      <c r="BC534" s="155">
        <f t="shared" si="249"/>
        <v>0</v>
      </c>
      <c r="BD534" s="155">
        <f t="shared" si="249"/>
        <v>0</v>
      </c>
      <c r="BE534" s="155">
        <f t="shared" si="249"/>
        <v>0</v>
      </c>
      <c r="BF534" s="155">
        <f t="shared" si="249"/>
        <v>0</v>
      </c>
      <c r="BG534" s="155">
        <f t="shared" si="249"/>
        <v>0</v>
      </c>
      <c r="BH534" s="155">
        <f t="shared" si="249"/>
        <v>0</v>
      </c>
      <c r="BI534" s="155">
        <f t="shared" si="249"/>
        <v>0</v>
      </c>
      <c r="BJ534" s="155">
        <f t="shared" si="249"/>
        <v>0</v>
      </c>
      <c r="BK534" s="155">
        <f t="shared" si="249"/>
        <v>0</v>
      </c>
      <c r="BL534" s="155">
        <f t="shared" si="249"/>
        <v>0</v>
      </c>
      <c r="BM534" s="155">
        <f t="shared" si="249"/>
        <v>0</v>
      </c>
      <c r="BN534" s="155">
        <f t="shared" si="249"/>
        <v>0</v>
      </c>
      <c r="BO534" s="155">
        <f t="shared" si="249"/>
        <v>0</v>
      </c>
    </row>
    <row r="535" spans="1:67" hidden="1" outlineLevel="1">
      <c r="B535" s="728" t="s">
        <v>1238</v>
      </c>
      <c r="C535" s="60"/>
      <c r="D535" s="640" t="s">
        <v>799</v>
      </c>
      <c r="E535" s="667" t="s">
        <v>1312</v>
      </c>
      <c r="F535" s="1207"/>
      <c r="G535" s="86">
        <f t="shared" ref="G535:AK535" si="250">IF(G463="","",G463*G499/1000)</f>
        <v>0</v>
      </c>
      <c r="H535" s="86">
        <f t="shared" si="250"/>
        <v>0</v>
      </c>
      <c r="I535" s="86">
        <f t="shared" si="250"/>
        <v>0</v>
      </c>
      <c r="J535" s="86">
        <f t="shared" si="250"/>
        <v>0</v>
      </c>
      <c r="K535" s="86">
        <f t="shared" si="250"/>
        <v>0</v>
      </c>
      <c r="L535" s="86">
        <f t="shared" si="250"/>
        <v>0</v>
      </c>
      <c r="M535" s="86">
        <f t="shared" si="250"/>
        <v>0</v>
      </c>
      <c r="N535" s="86">
        <f t="shared" si="250"/>
        <v>0</v>
      </c>
      <c r="O535" s="86">
        <f t="shared" si="250"/>
        <v>0</v>
      </c>
      <c r="P535" s="86">
        <f t="shared" si="250"/>
        <v>0</v>
      </c>
      <c r="Q535" s="86">
        <f t="shared" si="250"/>
        <v>0</v>
      </c>
      <c r="R535" s="86">
        <f t="shared" si="250"/>
        <v>0</v>
      </c>
      <c r="S535" s="86">
        <f t="shared" si="250"/>
        <v>0</v>
      </c>
      <c r="T535" s="86">
        <f t="shared" si="250"/>
        <v>0</v>
      </c>
      <c r="U535" s="86">
        <f t="shared" si="250"/>
        <v>0</v>
      </c>
      <c r="V535" s="86">
        <f t="shared" si="250"/>
        <v>0</v>
      </c>
      <c r="W535" s="86">
        <f t="shared" si="250"/>
        <v>0</v>
      </c>
      <c r="X535" s="86">
        <f t="shared" si="250"/>
        <v>0</v>
      </c>
      <c r="Y535" s="86">
        <f t="shared" si="250"/>
        <v>0</v>
      </c>
      <c r="Z535" s="86">
        <f t="shared" si="250"/>
        <v>0</v>
      </c>
      <c r="AA535" s="86">
        <f t="shared" si="250"/>
        <v>0</v>
      </c>
      <c r="AB535" s="86">
        <f t="shared" si="250"/>
        <v>0</v>
      </c>
      <c r="AC535" s="86">
        <f t="shared" si="250"/>
        <v>0</v>
      </c>
      <c r="AD535" s="86">
        <f t="shared" si="250"/>
        <v>0</v>
      </c>
      <c r="AE535" s="86">
        <f t="shared" si="250"/>
        <v>0</v>
      </c>
      <c r="AF535" s="86">
        <f t="shared" si="250"/>
        <v>0</v>
      </c>
      <c r="AG535" s="86">
        <f t="shared" si="250"/>
        <v>0</v>
      </c>
      <c r="AH535" s="86">
        <f t="shared" si="250"/>
        <v>0</v>
      </c>
      <c r="AI535" s="86">
        <f t="shared" si="250"/>
        <v>0</v>
      </c>
      <c r="AJ535" s="86">
        <f t="shared" si="250"/>
        <v>0</v>
      </c>
      <c r="AK535" s="86">
        <f t="shared" si="250"/>
        <v>0</v>
      </c>
      <c r="AL535" s="86">
        <f>IF(AL463="","",AL463*AL499/1000)</f>
        <v>0</v>
      </c>
      <c r="AM535" s="86">
        <f>IF(AM463="","",AM463*AM499/1000)</f>
        <v>0</v>
      </c>
      <c r="AN535" s="86">
        <f>IF(AN463="","",AN463*AN499/1000)</f>
        <v>0</v>
      </c>
      <c r="AO535" s="86">
        <f>IF(AO463="","",AO463*AO499/1000)</f>
        <v>0</v>
      </c>
      <c r="AP535" s="86">
        <f>IF(AP463="","",AP463*AP499/1000)</f>
        <v>0</v>
      </c>
      <c r="AQ535" s="86">
        <f t="shared" ref="AQ535:BO535" si="251">IF(AQ463="","",AQ463*AQ499/1000)</f>
        <v>0</v>
      </c>
      <c r="AR535" s="86">
        <f t="shared" si="251"/>
        <v>0</v>
      </c>
      <c r="AS535" s="86">
        <f t="shared" si="251"/>
        <v>0</v>
      </c>
      <c r="AT535" s="86">
        <f t="shared" si="251"/>
        <v>0</v>
      </c>
      <c r="AU535" s="86">
        <f t="shared" si="251"/>
        <v>0</v>
      </c>
      <c r="AV535" s="86">
        <f t="shared" si="251"/>
        <v>0</v>
      </c>
      <c r="AW535" s="86">
        <f t="shared" si="251"/>
        <v>0</v>
      </c>
      <c r="AX535" s="86">
        <f t="shared" si="251"/>
        <v>0</v>
      </c>
      <c r="AY535" s="86">
        <f t="shared" si="251"/>
        <v>0</v>
      </c>
      <c r="AZ535" s="86">
        <f t="shared" si="251"/>
        <v>0</v>
      </c>
      <c r="BA535" s="86">
        <f t="shared" si="251"/>
        <v>0</v>
      </c>
      <c r="BB535" s="86">
        <f t="shared" si="251"/>
        <v>0</v>
      </c>
      <c r="BC535" s="86">
        <f t="shared" si="251"/>
        <v>0</v>
      </c>
      <c r="BD535" s="86">
        <f t="shared" si="251"/>
        <v>0</v>
      </c>
      <c r="BE535" s="86">
        <f t="shared" si="251"/>
        <v>0</v>
      </c>
      <c r="BF535" s="86">
        <f t="shared" si="251"/>
        <v>0</v>
      </c>
      <c r="BG535" s="86">
        <f t="shared" si="251"/>
        <v>0</v>
      </c>
      <c r="BH535" s="86">
        <f t="shared" si="251"/>
        <v>0</v>
      </c>
      <c r="BI535" s="86">
        <f t="shared" si="251"/>
        <v>0</v>
      </c>
      <c r="BJ535" s="86">
        <f t="shared" si="251"/>
        <v>0</v>
      </c>
      <c r="BK535" s="86">
        <f t="shared" si="251"/>
        <v>0</v>
      </c>
      <c r="BL535" s="86">
        <f t="shared" si="251"/>
        <v>0</v>
      </c>
      <c r="BM535" s="86">
        <f t="shared" si="251"/>
        <v>0</v>
      </c>
      <c r="BN535" s="86">
        <f t="shared" si="251"/>
        <v>0</v>
      </c>
      <c r="BO535" s="86">
        <f t="shared" si="251"/>
        <v>0</v>
      </c>
    </row>
    <row r="536" spans="1:67" ht="13.5" collapsed="1" thickBot="1">
      <c r="G536" s="856"/>
      <c r="H536" s="856"/>
      <c r="I536" s="856"/>
      <c r="J536" s="856"/>
      <c r="K536" s="856"/>
      <c r="L536" s="856"/>
      <c r="M536" s="856"/>
      <c r="N536" s="856"/>
      <c r="O536" s="856"/>
      <c r="P536" s="856"/>
      <c r="Q536" s="856"/>
      <c r="R536" s="856"/>
      <c r="S536" s="856"/>
      <c r="T536" s="856"/>
      <c r="U536" s="856"/>
      <c r="V536" s="856"/>
      <c r="W536" s="856"/>
      <c r="X536" s="856"/>
      <c r="Y536" s="856"/>
      <c r="Z536" s="856"/>
      <c r="AA536" s="856"/>
      <c r="AB536" s="856"/>
      <c r="AC536" s="856"/>
      <c r="AD536" s="856"/>
      <c r="AE536" s="856"/>
      <c r="AF536" s="856"/>
      <c r="AG536" s="856"/>
      <c r="AH536" s="856"/>
      <c r="AI536" s="856"/>
      <c r="AJ536" s="856"/>
      <c r="AK536" s="856"/>
      <c r="AL536" s="856"/>
      <c r="AM536" s="856"/>
      <c r="AN536" s="856"/>
      <c r="AO536" s="856"/>
      <c r="AP536" s="856"/>
      <c r="AQ536" s="856"/>
      <c r="AR536" s="856"/>
      <c r="AS536" s="856"/>
      <c r="AT536" s="856"/>
      <c r="AU536" s="856"/>
      <c r="AV536" s="856"/>
      <c r="AW536" s="856"/>
      <c r="AX536" s="856"/>
      <c r="AY536" s="856"/>
      <c r="AZ536" s="856"/>
      <c r="BA536" s="856"/>
      <c r="BB536" s="856"/>
      <c r="BC536" s="856"/>
      <c r="BD536" s="856"/>
      <c r="BE536" s="856"/>
      <c r="BF536" s="856"/>
      <c r="BG536" s="856"/>
      <c r="BH536" s="856"/>
      <c r="BI536" s="856"/>
      <c r="BJ536" s="856"/>
      <c r="BK536" s="856"/>
      <c r="BL536" s="856"/>
      <c r="BM536" s="856"/>
      <c r="BN536" s="856"/>
      <c r="BO536" s="856"/>
    </row>
    <row r="537" spans="1:67" ht="15" thickBot="1">
      <c r="B537" s="17" t="s">
        <v>811</v>
      </c>
      <c r="C537" s="781"/>
      <c r="D537" s="781"/>
      <c r="E537" s="813"/>
      <c r="F537" s="814"/>
      <c r="G537" s="147">
        <f t="shared" ref="G537:BO537" si="252">G$7</f>
        <v>1990</v>
      </c>
      <c r="H537" s="147">
        <f t="shared" si="252"/>
        <v>1991</v>
      </c>
      <c r="I537" s="147">
        <f t="shared" si="252"/>
        <v>1992</v>
      </c>
      <c r="J537" s="147">
        <f t="shared" si="252"/>
        <v>1993</v>
      </c>
      <c r="K537" s="147">
        <f t="shared" si="252"/>
        <v>1994</v>
      </c>
      <c r="L537" s="147">
        <f t="shared" si="252"/>
        <v>1995</v>
      </c>
      <c r="M537" s="147">
        <f t="shared" si="252"/>
        <v>1996</v>
      </c>
      <c r="N537" s="147">
        <f t="shared" si="252"/>
        <v>1997</v>
      </c>
      <c r="O537" s="147">
        <f t="shared" si="252"/>
        <v>1998</v>
      </c>
      <c r="P537" s="147">
        <f t="shared" si="252"/>
        <v>1999</v>
      </c>
      <c r="Q537" s="147">
        <f t="shared" si="252"/>
        <v>2000</v>
      </c>
      <c r="R537" s="147">
        <f t="shared" si="252"/>
        <v>2001</v>
      </c>
      <c r="S537" s="147">
        <f t="shared" si="252"/>
        <v>2002</v>
      </c>
      <c r="T537" s="147">
        <f t="shared" si="252"/>
        <v>2003</v>
      </c>
      <c r="U537" s="147">
        <f t="shared" si="252"/>
        <v>2004</v>
      </c>
      <c r="V537" s="147">
        <f t="shared" si="252"/>
        <v>2005</v>
      </c>
      <c r="W537" s="147">
        <f t="shared" si="252"/>
        <v>2006</v>
      </c>
      <c r="X537" s="147">
        <f t="shared" si="252"/>
        <v>2007</v>
      </c>
      <c r="Y537" s="147">
        <f t="shared" si="252"/>
        <v>2008</v>
      </c>
      <c r="Z537" s="147">
        <f t="shared" si="252"/>
        <v>2009</v>
      </c>
      <c r="AA537" s="147">
        <f t="shared" si="252"/>
        <v>2010</v>
      </c>
      <c r="AB537" s="147">
        <f t="shared" si="252"/>
        <v>2011</v>
      </c>
      <c r="AC537" s="147">
        <f t="shared" si="252"/>
        <v>2012</v>
      </c>
      <c r="AD537" s="147">
        <f t="shared" si="252"/>
        <v>2013</v>
      </c>
      <c r="AE537" s="147">
        <f t="shared" si="252"/>
        <v>2014</v>
      </c>
      <c r="AF537" s="147">
        <f t="shared" si="252"/>
        <v>2015</v>
      </c>
      <c r="AG537" s="147">
        <f t="shared" si="252"/>
        <v>2016</v>
      </c>
      <c r="AH537" s="147">
        <f t="shared" si="252"/>
        <v>2017</v>
      </c>
      <c r="AI537" s="147">
        <f t="shared" si="252"/>
        <v>2018</v>
      </c>
      <c r="AJ537" s="147">
        <f t="shared" si="252"/>
        <v>2019</v>
      </c>
      <c r="AK537" s="147">
        <f t="shared" si="252"/>
        <v>2020</v>
      </c>
      <c r="AL537" s="147">
        <f t="shared" si="252"/>
        <v>2021</v>
      </c>
      <c r="AM537" s="147">
        <f t="shared" si="252"/>
        <v>2022</v>
      </c>
      <c r="AN537" s="147">
        <f t="shared" si="252"/>
        <v>2023</v>
      </c>
      <c r="AO537" s="147">
        <f t="shared" si="252"/>
        <v>2024</v>
      </c>
      <c r="AP537" s="147">
        <f t="shared" si="252"/>
        <v>2025</v>
      </c>
      <c r="AQ537" s="147">
        <f t="shared" si="252"/>
        <v>2026</v>
      </c>
      <c r="AR537" s="147">
        <f t="shared" si="252"/>
        <v>2027</v>
      </c>
      <c r="AS537" s="147">
        <f t="shared" si="252"/>
        <v>2028</v>
      </c>
      <c r="AT537" s="147">
        <f t="shared" si="252"/>
        <v>2029</v>
      </c>
      <c r="AU537" s="147">
        <f t="shared" si="252"/>
        <v>2030</v>
      </c>
      <c r="AV537" s="147">
        <f t="shared" si="252"/>
        <v>2031</v>
      </c>
      <c r="AW537" s="147">
        <f t="shared" si="252"/>
        <v>2032</v>
      </c>
      <c r="AX537" s="147">
        <f t="shared" si="252"/>
        <v>2033</v>
      </c>
      <c r="AY537" s="147">
        <f t="shared" si="252"/>
        <v>2034</v>
      </c>
      <c r="AZ537" s="147">
        <f t="shared" si="252"/>
        <v>2035</v>
      </c>
      <c r="BA537" s="147">
        <f t="shared" si="252"/>
        <v>2036</v>
      </c>
      <c r="BB537" s="147">
        <f t="shared" si="252"/>
        <v>2037</v>
      </c>
      <c r="BC537" s="147">
        <f t="shared" si="252"/>
        <v>2038</v>
      </c>
      <c r="BD537" s="147">
        <f t="shared" si="252"/>
        <v>2039</v>
      </c>
      <c r="BE537" s="147">
        <f t="shared" si="252"/>
        <v>2040</v>
      </c>
      <c r="BF537" s="147">
        <f t="shared" si="252"/>
        <v>2041</v>
      </c>
      <c r="BG537" s="147">
        <f t="shared" si="252"/>
        <v>2042</v>
      </c>
      <c r="BH537" s="147">
        <f t="shared" si="252"/>
        <v>2043</v>
      </c>
      <c r="BI537" s="147">
        <f t="shared" si="252"/>
        <v>2044</v>
      </c>
      <c r="BJ537" s="147">
        <f t="shared" si="252"/>
        <v>2045</v>
      </c>
      <c r="BK537" s="147">
        <f t="shared" si="252"/>
        <v>2046</v>
      </c>
      <c r="BL537" s="147">
        <f t="shared" si="252"/>
        <v>2047</v>
      </c>
      <c r="BM537" s="147">
        <f t="shared" si="252"/>
        <v>2048</v>
      </c>
      <c r="BN537" s="147">
        <f t="shared" si="252"/>
        <v>2049</v>
      </c>
      <c r="BO537" s="147">
        <f t="shared" si="252"/>
        <v>2050</v>
      </c>
    </row>
    <row r="538" spans="1:67" s="15" customFormat="1" ht="12.75" customHeight="1">
      <c r="B538" s="786">
        <v>331</v>
      </c>
      <c r="C538" s="58" t="s">
        <v>1149</v>
      </c>
      <c r="D538" s="689"/>
      <c r="E538" s="667" t="s">
        <v>151</v>
      </c>
      <c r="F538" s="690"/>
      <c r="G538" s="158">
        <f>IF(COUNTBLANK(G539:G541)=3,"",SUM(G539:G541))</f>
        <v>0</v>
      </c>
      <c r="H538" s="158">
        <f t="shared" ref="H538:BO538" si="253">IF(COUNTBLANK(H539:H541)=3,"",SUM(H539:H541))</f>
        <v>0</v>
      </c>
      <c r="I538" s="158">
        <f t="shared" si="253"/>
        <v>0</v>
      </c>
      <c r="J538" s="158">
        <f t="shared" si="253"/>
        <v>0</v>
      </c>
      <c r="K538" s="158">
        <f t="shared" si="253"/>
        <v>0</v>
      </c>
      <c r="L538" s="158">
        <f t="shared" si="253"/>
        <v>0</v>
      </c>
      <c r="M538" s="158">
        <f t="shared" si="253"/>
        <v>0</v>
      </c>
      <c r="N538" s="158">
        <f t="shared" si="253"/>
        <v>0</v>
      </c>
      <c r="O538" s="158">
        <f t="shared" si="253"/>
        <v>0</v>
      </c>
      <c r="P538" s="158">
        <f t="shared" si="253"/>
        <v>0</v>
      </c>
      <c r="Q538" s="158">
        <f t="shared" si="253"/>
        <v>0</v>
      </c>
      <c r="R538" s="158">
        <f t="shared" si="253"/>
        <v>0</v>
      </c>
      <c r="S538" s="158">
        <f t="shared" si="253"/>
        <v>0</v>
      </c>
      <c r="T538" s="158">
        <f t="shared" si="253"/>
        <v>0</v>
      </c>
      <c r="U538" s="158">
        <f t="shared" si="253"/>
        <v>0</v>
      </c>
      <c r="V538" s="158">
        <f t="shared" si="253"/>
        <v>0</v>
      </c>
      <c r="W538" s="158">
        <f t="shared" si="253"/>
        <v>0</v>
      </c>
      <c r="X538" s="158">
        <f t="shared" si="253"/>
        <v>0</v>
      </c>
      <c r="Y538" s="158">
        <f t="shared" si="253"/>
        <v>0</v>
      </c>
      <c r="Z538" s="158">
        <f t="shared" si="253"/>
        <v>0</v>
      </c>
      <c r="AA538" s="158">
        <f t="shared" si="253"/>
        <v>0</v>
      </c>
      <c r="AB538" s="158">
        <f t="shared" si="253"/>
        <v>0</v>
      </c>
      <c r="AC538" s="158">
        <f t="shared" si="253"/>
        <v>0</v>
      </c>
      <c r="AD538" s="158">
        <f t="shared" si="253"/>
        <v>0</v>
      </c>
      <c r="AE538" s="158">
        <f t="shared" si="253"/>
        <v>0</v>
      </c>
      <c r="AF538" s="158">
        <f t="shared" si="253"/>
        <v>0</v>
      </c>
      <c r="AG538" s="158">
        <f t="shared" si="253"/>
        <v>0</v>
      </c>
      <c r="AH538" s="158">
        <f t="shared" si="253"/>
        <v>0</v>
      </c>
      <c r="AI538" s="158">
        <f t="shared" si="253"/>
        <v>0</v>
      </c>
      <c r="AJ538" s="158">
        <f t="shared" si="253"/>
        <v>0</v>
      </c>
      <c r="AK538" s="158">
        <f t="shared" si="253"/>
        <v>0</v>
      </c>
      <c r="AL538" s="158">
        <f t="shared" si="253"/>
        <v>0</v>
      </c>
      <c r="AM538" s="158">
        <f t="shared" si="253"/>
        <v>0</v>
      </c>
      <c r="AN538" s="158">
        <f t="shared" si="253"/>
        <v>0</v>
      </c>
      <c r="AO538" s="158">
        <f t="shared" si="253"/>
        <v>0</v>
      </c>
      <c r="AP538" s="158">
        <f t="shared" si="253"/>
        <v>0</v>
      </c>
      <c r="AQ538" s="158">
        <f t="shared" si="253"/>
        <v>0</v>
      </c>
      <c r="AR538" s="158">
        <f t="shared" si="253"/>
        <v>0</v>
      </c>
      <c r="AS538" s="158">
        <f t="shared" si="253"/>
        <v>0</v>
      </c>
      <c r="AT538" s="158">
        <f t="shared" si="253"/>
        <v>0</v>
      </c>
      <c r="AU538" s="158">
        <f t="shared" si="253"/>
        <v>0</v>
      </c>
      <c r="AV538" s="158">
        <f t="shared" si="253"/>
        <v>0</v>
      </c>
      <c r="AW538" s="158">
        <f t="shared" si="253"/>
        <v>0</v>
      </c>
      <c r="AX538" s="158">
        <f t="shared" si="253"/>
        <v>0</v>
      </c>
      <c r="AY538" s="158">
        <f t="shared" si="253"/>
        <v>0</v>
      </c>
      <c r="AZ538" s="158">
        <f t="shared" si="253"/>
        <v>0</v>
      </c>
      <c r="BA538" s="158">
        <f t="shared" si="253"/>
        <v>0</v>
      </c>
      <c r="BB538" s="158">
        <f t="shared" si="253"/>
        <v>0</v>
      </c>
      <c r="BC538" s="158">
        <f t="shared" si="253"/>
        <v>0</v>
      </c>
      <c r="BD538" s="158">
        <f t="shared" si="253"/>
        <v>0</v>
      </c>
      <c r="BE538" s="158">
        <f t="shared" si="253"/>
        <v>0</v>
      </c>
      <c r="BF538" s="158">
        <f t="shared" si="253"/>
        <v>0</v>
      </c>
      <c r="BG538" s="158">
        <f t="shared" si="253"/>
        <v>0</v>
      </c>
      <c r="BH538" s="158">
        <f t="shared" si="253"/>
        <v>0</v>
      </c>
      <c r="BI538" s="158">
        <f t="shared" si="253"/>
        <v>0</v>
      </c>
      <c r="BJ538" s="158">
        <f t="shared" si="253"/>
        <v>0</v>
      </c>
      <c r="BK538" s="158">
        <f t="shared" si="253"/>
        <v>0</v>
      </c>
      <c r="BL538" s="158">
        <f t="shared" si="253"/>
        <v>0</v>
      </c>
      <c r="BM538" s="158">
        <f t="shared" si="253"/>
        <v>0</v>
      </c>
      <c r="BN538" s="158">
        <f t="shared" si="253"/>
        <v>0</v>
      </c>
      <c r="BO538" s="158">
        <f t="shared" si="253"/>
        <v>0</v>
      </c>
    </row>
    <row r="539" spans="1:67" ht="12.75" customHeight="1">
      <c r="B539" s="728" t="s">
        <v>849</v>
      </c>
      <c r="C539" s="60"/>
      <c r="D539" s="686" t="s">
        <v>397</v>
      </c>
      <c r="E539" s="667" t="s">
        <v>151</v>
      </c>
      <c r="F539" s="1207"/>
      <c r="G539" s="86">
        <f t="shared" ref="G539:AK539" si="254">IF(OR(G503="",G506=""),"",G503*G$352+G507*G367*(1-G375))</f>
        <v>0</v>
      </c>
      <c r="H539" s="86">
        <f t="shared" si="254"/>
        <v>0</v>
      </c>
      <c r="I539" s="86">
        <f t="shared" si="254"/>
        <v>0</v>
      </c>
      <c r="J539" s="86">
        <f t="shared" si="254"/>
        <v>0</v>
      </c>
      <c r="K539" s="86">
        <f t="shared" si="254"/>
        <v>0</v>
      </c>
      <c r="L539" s="86">
        <f t="shared" si="254"/>
        <v>0</v>
      </c>
      <c r="M539" s="86">
        <f t="shared" si="254"/>
        <v>0</v>
      </c>
      <c r="N539" s="86">
        <f t="shared" si="254"/>
        <v>0</v>
      </c>
      <c r="O539" s="86">
        <f t="shared" si="254"/>
        <v>0</v>
      </c>
      <c r="P539" s="86">
        <f t="shared" si="254"/>
        <v>0</v>
      </c>
      <c r="Q539" s="86">
        <f t="shared" si="254"/>
        <v>0</v>
      </c>
      <c r="R539" s="86">
        <f t="shared" si="254"/>
        <v>0</v>
      </c>
      <c r="S539" s="86">
        <f t="shared" si="254"/>
        <v>0</v>
      </c>
      <c r="T539" s="86">
        <f t="shared" si="254"/>
        <v>0</v>
      </c>
      <c r="U539" s="86">
        <f t="shared" si="254"/>
        <v>0</v>
      </c>
      <c r="V539" s="86">
        <f t="shared" si="254"/>
        <v>0</v>
      </c>
      <c r="W539" s="86">
        <f t="shared" si="254"/>
        <v>0</v>
      </c>
      <c r="X539" s="86">
        <f t="shared" si="254"/>
        <v>0</v>
      </c>
      <c r="Y539" s="86">
        <f t="shared" si="254"/>
        <v>0</v>
      </c>
      <c r="Z539" s="86">
        <f t="shared" si="254"/>
        <v>0</v>
      </c>
      <c r="AA539" s="86">
        <f t="shared" si="254"/>
        <v>0</v>
      </c>
      <c r="AB539" s="86">
        <f t="shared" si="254"/>
        <v>0</v>
      </c>
      <c r="AC539" s="86">
        <f t="shared" si="254"/>
        <v>0</v>
      </c>
      <c r="AD539" s="86">
        <f t="shared" si="254"/>
        <v>0</v>
      </c>
      <c r="AE539" s="86">
        <f t="shared" si="254"/>
        <v>0</v>
      </c>
      <c r="AF539" s="86">
        <f t="shared" si="254"/>
        <v>0</v>
      </c>
      <c r="AG539" s="86">
        <f t="shared" si="254"/>
        <v>0</v>
      </c>
      <c r="AH539" s="86">
        <f t="shared" si="254"/>
        <v>0</v>
      </c>
      <c r="AI539" s="86">
        <f t="shared" si="254"/>
        <v>0</v>
      </c>
      <c r="AJ539" s="86">
        <f t="shared" si="254"/>
        <v>0</v>
      </c>
      <c r="AK539" s="86">
        <f t="shared" si="254"/>
        <v>0</v>
      </c>
      <c r="AL539" s="86">
        <f>IF(OR(AL503="",AL506=""),"",AL503*AL$352+AL507*AL367*(1-AL375))</f>
        <v>0</v>
      </c>
      <c r="AM539" s="86">
        <f>IF(OR(AM503="",AM506=""),"",AM503*AM$352+AM507*AM367*(1-AM375))</f>
        <v>0</v>
      </c>
      <c r="AN539" s="86">
        <f>IF(OR(AN503="",AN506=""),"",AN503*AN$352+AN507*AN367*(1-AN375))</f>
        <v>0</v>
      </c>
      <c r="AO539" s="86">
        <f>IF(OR(AO503="",AO506=""),"",AO503*AO$352+AO507*AO367*(1-AO375))</f>
        <v>0</v>
      </c>
      <c r="AP539" s="86">
        <f>IF(OR(AP503="",AP506=""),"",AP503*AP$352+AP507*AP367*(1-AP375))</f>
        <v>0</v>
      </c>
      <c r="AQ539" s="86">
        <f t="shared" ref="AQ539:BO539" si="255">IF(OR(AQ503="",AQ506=""),"",AQ503*AQ$352+AQ507*AQ367*(1-AQ375))</f>
        <v>0</v>
      </c>
      <c r="AR539" s="86">
        <f t="shared" si="255"/>
        <v>0</v>
      </c>
      <c r="AS539" s="86">
        <f t="shared" si="255"/>
        <v>0</v>
      </c>
      <c r="AT539" s="86">
        <f t="shared" si="255"/>
        <v>0</v>
      </c>
      <c r="AU539" s="86">
        <f t="shared" si="255"/>
        <v>0</v>
      </c>
      <c r="AV539" s="86">
        <f t="shared" si="255"/>
        <v>0</v>
      </c>
      <c r="AW539" s="86">
        <f t="shared" si="255"/>
        <v>0</v>
      </c>
      <c r="AX539" s="86">
        <f t="shared" si="255"/>
        <v>0</v>
      </c>
      <c r="AY539" s="86">
        <f t="shared" si="255"/>
        <v>0</v>
      </c>
      <c r="AZ539" s="86">
        <f t="shared" si="255"/>
        <v>0</v>
      </c>
      <c r="BA539" s="86">
        <f t="shared" si="255"/>
        <v>0</v>
      </c>
      <c r="BB539" s="86">
        <f t="shared" si="255"/>
        <v>0</v>
      </c>
      <c r="BC539" s="86">
        <f t="shared" si="255"/>
        <v>0</v>
      </c>
      <c r="BD539" s="86">
        <f t="shared" si="255"/>
        <v>0</v>
      </c>
      <c r="BE539" s="86">
        <f t="shared" si="255"/>
        <v>0</v>
      </c>
      <c r="BF539" s="86">
        <f t="shared" si="255"/>
        <v>0</v>
      </c>
      <c r="BG539" s="86">
        <f t="shared" si="255"/>
        <v>0</v>
      </c>
      <c r="BH539" s="86">
        <f t="shared" si="255"/>
        <v>0</v>
      </c>
      <c r="BI539" s="86">
        <f t="shared" si="255"/>
        <v>0</v>
      </c>
      <c r="BJ539" s="86">
        <f t="shared" si="255"/>
        <v>0</v>
      </c>
      <c r="BK539" s="86">
        <f t="shared" si="255"/>
        <v>0</v>
      </c>
      <c r="BL539" s="86">
        <f t="shared" si="255"/>
        <v>0</v>
      </c>
      <c r="BM539" s="86">
        <f t="shared" si="255"/>
        <v>0</v>
      </c>
      <c r="BN539" s="86">
        <f t="shared" si="255"/>
        <v>0</v>
      </c>
      <c r="BO539" s="86">
        <f t="shared" si="255"/>
        <v>0</v>
      </c>
    </row>
    <row r="540" spans="1:67" ht="12.75" customHeight="1">
      <c r="B540" s="728" t="s">
        <v>1277</v>
      </c>
      <c r="C540" s="60"/>
      <c r="D540" s="686" t="s">
        <v>32</v>
      </c>
      <c r="E540" s="667" t="s">
        <v>151</v>
      </c>
      <c r="F540" s="1207"/>
      <c r="G540" s="86">
        <f t="shared" ref="G540:AK540" si="256">IF(G504="","",G504*G356)</f>
        <v>0</v>
      </c>
      <c r="H540" s="86">
        <f t="shared" si="256"/>
        <v>0</v>
      </c>
      <c r="I540" s="86">
        <f t="shared" si="256"/>
        <v>0</v>
      </c>
      <c r="J540" s="86">
        <f t="shared" si="256"/>
        <v>0</v>
      </c>
      <c r="K540" s="86">
        <f t="shared" si="256"/>
        <v>0</v>
      </c>
      <c r="L540" s="86">
        <f t="shared" si="256"/>
        <v>0</v>
      </c>
      <c r="M540" s="86">
        <f t="shared" si="256"/>
        <v>0</v>
      </c>
      <c r="N540" s="86">
        <f t="shared" si="256"/>
        <v>0</v>
      </c>
      <c r="O540" s="86">
        <f t="shared" si="256"/>
        <v>0</v>
      </c>
      <c r="P540" s="86">
        <f t="shared" si="256"/>
        <v>0</v>
      </c>
      <c r="Q540" s="86">
        <f t="shared" si="256"/>
        <v>0</v>
      </c>
      <c r="R540" s="86">
        <f t="shared" si="256"/>
        <v>0</v>
      </c>
      <c r="S540" s="86">
        <f t="shared" si="256"/>
        <v>0</v>
      </c>
      <c r="T540" s="86">
        <f t="shared" si="256"/>
        <v>0</v>
      </c>
      <c r="U540" s="86">
        <f t="shared" si="256"/>
        <v>0</v>
      </c>
      <c r="V540" s="86">
        <f t="shared" si="256"/>
        <v>0</v>
      </c>
      <c r="W540" s="86">
        <f t="shared" si="256"/>
        <v>0</v>
      </c>
      <c r="X540" s="86">
        <f t="shared" si="256"/>
        <v>0</v>
      </c>
      <c r="Y540" s="86">
        <f t="shared" si="256"/>
        <v>0</v>
      </c>
      <c r="Z540" s="86">
        <f t="shared" si="256"/>
        <v>0</v>
      </c>
      <c r="AA540" s="86">
        <f t="shared" si="256"/>
        <v>0</v>
      </c>
      <c r="AB540" s="86">
        <f t="shared" si="256"/>
        <v>0</v>
      </c>
      <c r="AC540" s="86">
        <f t="shared" si="256"/>
        <v>0</v>
      </c>
      <c r="AD540" s="86">
        <f t="shared" si="256"/>
        <v>0</v>
      </c>
      <c r="AE540" s="86">
        <f t="shared" si="256"/>
        <v>0</v>
      </c>
      <c r="AF540" s="86">
        <f t="shared" si="256"/>
        <v>0</v>
      </c>
      <c r="AG540" s="86">
        <f t="shared" si="256"/>
        <v>0</v>
      </c>
      <c r="AH540" s="86">
        <f t="shared" si="256"/>
        <v>0</v>
      </c>
      <c r="AI540" s="86">
        <f t="shared" si="256"/>
        <v>0</v>
      </c>
      <c r="AJ540" s="86">
        <f t="shared" si="256"/>
        <v>0</v>
      </c>
      <c r="AK540" s="86">
        <f t="shared" si="256"/>
        <v>0</v>
      </c>
      <c r="AL540" s="86">
        <f>IF(AL504="","",AL504*AL356)</f>
        <v>0</v>
      </c>
      <c r="AM540" s="86">
        <f>IF(AM504="","",AM504*AM356)</f>
        <v>0</v>
      </c>
      <c r="AN540" s="86">
        <f>IF(AN504="","",AN504*AN356)</f>
        <v>0</v>
      </c>
      <c r="AO540" s="86">
        <f>IF(AO504="","",AO504*AO356)</f>
        <v>0</v>
      </c>
      <c r="AP540" s="86">
        <f>IF(AP504="","",AP504*AP356)</f>
        <v>0</v>
      </c>
      <c r="AQ540" s="86">
        <f t="shared" ref="AQ540:BO540" si="257">IF(AQ504="","",AQ504*AQ356)</f>
        <v>0</v>
      </c>
      <c r="AR540" s="86">
        <f t="shared" si="257"/>
        <v>0</v>
      </c>
      <c r="AS540" s="86">
        <f t="shared" si="257"/>
        <v>0</v>
      </c>
      <c r="AT540" s="86">
        <f t="shared" si="257"/>
        <v>0</v>
      </c>
      <c r="AU540" s="86">
        <f t="shared" si="257"/>
        <v>0</v>
      </c>
      <c r="AV540" s="86">
        <f t="shared" si="257"/>
        <v>0</v>
      </c>
      <c r="AW540" s="86">
        <f t="shared" si="257"/>
        <v>0</v>
      </c>
      <c r="AX540" s="86">
        <f t="shared" si="257"/>
        <v>0</v>
      </c>
      <c r="AY540" s="86">
        <f t="shared" si="257"/>
        <v>0</v>
      </c>
      <c r="AZ540" s="86">
        <f t="shared" si="257"/>
        <v>0</v>
      </c>
      <c r="BA540" s="86">
        <f t="shared" si="257"/>
        <v>0</v>
      </c>
      <c r="BB540" s="86">
        <f t="shared" si="257"/>
        <v>0</v>
      </c>
      <c r="BC540" s="86">
        <f t="shared" si="257"/>
        <v>0</v>
      </c>
      <c r="BD540" s="86">
        <f t="shared" si="257"/>
        <v>0</v>
      </c>
      <c r="BE540" s="86">
        <f t="shared" si="257"/>
        <v>0</v>
      </c>
      <c r="BF540" s="86">
        <f t="shared" si="257"/>
        <v>0</v>
      </c>
      <c r="BG540" s="86">
        <f t="shared" si="257"/>
        <v>0</v>
      </c>
      <c r="BH540" s="86">
        <f t="shared" si="257"/>
        <v>0</v>
      </c>
      <c r="BI540" s="86">
        <f t="shared" si="257"/>
        <v>0</v>
      </c>
      <c r="BJ540" s="86">
        <f t="shared" si="257"/>
        <v>0</v>
      </c>
      <c r="BK540" s="86">
        <f t="shared" si="257"/>
        <v>0</v>
      </c>
      <c r="BL540" s="86">
        <f t="shared" si="257"/>
        <v>0</v>
      </c>
      <c r="BM540" s="86">
        <f t="shared" si="257"/>
        <v>0</v>
      </c>
      <c r="BN540" s="86">
        <f t="shared" si="257"/>
        <v>0</v>
      </c>
      <c r="BO540" s="86">
        <f t="shared" si="257"/>
        <v>0</v>
      </c>
    </row>
    <row r="541" spans="1:67" ht="12.75" customHeight="1">
      <c r="B541" s="728" t="s">
        <v>1046</v>
      </c>
      <c r="C541" s="668"/>
      <c r="D541" s="669" t="s">
        <v>1306</v>
      </c>
      <c r="E541" s="667" t="s">
        <v>151</v>
      </c>
      <c r="F541" s="1207"/>
      <c r="G541" s="86">
        <f>IF(G505="","",G505*G$357)</f>
        <v>0</v>
      </c>
      <c r="H541" s="86">
        <f t="shared" ref="H541:BO541" si="258">IF(H505="","",H505*H$357)</f>
        <v>0</v>
      </c>
      <c r="I541" s="86">
        <f t="shared" si="258"/>
        <v>0</v>
      </c>
      <c r="J541" s="86">
        <f t="shared" si="258"/>
        <v>0</v>
      </c>
      <c r="K541" s="86">
        <f t="shared" si="258"/>
        <v>0</v>
      </c>
      <c r="L541" s="86">
        <f t="shared" si="258"/>
        <v>0</v>
      </c>
      <c r="M541" s="86">
        <f t="shared" si="258"/>
        <v>0</v>
      </c>
      <c r="N541" s="86">
        <f t="shared" si="258"/>
        <v>0</v>
      </c>
      <c r="O541" s="86">
        <f t="shared" si="258"/>
        <v>0</v>
      </c>
      <c r="P541" s="86">
        <f t="shared" si="258"/>
        <v>0</v>
      </c>
      <c r="Q541" s="86">
        <f t="shared" si="258"/>
        <v>0</v>
      </c>
      <c r="R541" s="86">
        <f t="shared" si="258"/>
        <v>0</v>
      </c>
      <c r="S541" s="86">
        <f t="shared" si="258"/>
        <v>0</v>
      </c>
      <c r="T541" s="86">
        <f t="shared" si="258"/>
        <v>0</v>
      </c>
      <c r="U541" s="86">
        <f t="shared" si="258"/>
        <v>0</v>
      </c>
      <c r="V541" s="86">
        <f t="shared" si="258"/>
        <v>0</v>
      </c>
      <c r="W541" s="86">
        <f t="shared" si="258"/>
        <v>0</v>
      </c>
      <c r="X541" s="86">
        <f t="shared" si="258"/>
        <v>0</v>
      </c>
      <c r="Y541" s="86">
        <f t="shared" si="258"/>
        <v>0</v>
      </c>
      <c r="Z541" s="86">
        <f t="shared" si="258"/>
        <v>0</v>
      </c>
      <c r="AA541" s="86">
        <f t="shared" si="258"/>
        <v>0</v>
      </c>
      <c r="AB541" s="86">
        <f t="shared" si="258"/>
        <v>0</v>
      </c>
      <c r="AC541" s="86">
        <f t="shared" si="258"/>
        <v>0</v>
      </c>
      <c r="AD541" s="86">
        <f t="shared" si="258"/>
        <v>0</v>
      </c>
      <c r="AE541" s="86">
        <f t="shared" si="258"/>
        <v>0</v>
      </c>
      <c r="AF541" s="86">
        <f t="shared" si="258"/>
        <v>0</v>
      </c>
      <c r="AG541" s="86">
        <f t="shared" si="258"/>
        <v>0</v>
      </c>
      <c r="AH541" s="86">
        <f t="shared" si="258"/>
        <v>0</v>
      </c>
      <c r="AI541" s="86">
        <f t="shared" si="258"/>
        <v>0</v>
      </c>
      <c r="AJ541" s="86">
        <f t="shared" si="258"/>
        <v>0</v>
      </c>
      <c r="AK541" s="86">
        <f t="shared" si="258"/>
        <v>0</v>
      </c>
      <c r="AL541" s="86">
        <f t="shared" si="258"/>
        <v>0</v>
      </c>
      <c r="AM541" s="86">
        <f t="shared" si="258"/>
        <v>0</v>
      </c>
      <c r="AN541" s="86">
        <f t="shared" si="258"/>
        <v>0</v>
      </c>
      <c r="AO541" s="86">
        <f t="shared" si="258"/>
        <v>0</v>
      </c>
      <c r="AP541" s="86">
        <f t="shared" si="258"/>
        <v>0</v>
      </c>
      <c r="AQ541" s="86">
        <f t="shared" si="258"/>
        <v>0</v>
      </c>
      <c r="AR541" s="86">
        <f t="shared" si="258"/>
        <v>0</v>
      </c>
      <c r="AS541" s="86">
        <f t="shared" si="258"/>
        <v>0</v>
      </c>
      <c r="AT541" s="86">
        <f t="shared" si="258"/>
        <v>0</v>
      </c>
      <c r="AU541" s="86">
        <f t="shared" si="258"/>
        <v>0</v>
      </c>
      <c r="AV541" s="86">
        <f t="shared" si="258"/>
        <v>0</v>
      </c>
      <c r="AW541" s="86">
        <f t="shared" si="258"/>
        <v>0</v>
      </c>
      <c r="AX541" s="86">
        <f t="shared" si="258"/>
        <v>0</v>
      </c>
      <c r="AY541" s="86">
        <f t="shared" si="258"/>
        <v>0</v>
      </c>
      <c r="AZ541" s="86">
        <f t="shared" si="258"/>
        <v>0</v>
      </c>
      <c r="BA541" s="86">
        <f t="shared" si="258"/>
        <v>0</v>
      </c>
      <c r="BB541" s="86">
        <f t="shared" si="258"/>
        <v>0</v>
      </c>
      <c r="BC541" s="86">
        <f t="shared" si="258"/>
        <v>0</v>
      </c>
      <c r="BD541" s="86">
        <f t="shared" si="258"/>
        <v>0</v>
      </c>
      <c r="BE541" s="86">
        <f t="shared" si="258"/>
        <v>0</v>
      </c>
      <c r="BF541" s="86">
        <f t="shared" si="258"/>
        <v>0</v>
      </c>
      <c r="BG541" s="86">
        <f t="shared" si="258"/>
        <v>0</v>
      </c>
      <c r="BH541" s="86">
        <f t="shared" si="258"/>
        <v>0</v>
      </c>
      <c r="BI541" s="86">
        <f t="shared" si="258"/>
        <v>0</v>
      </c>
      <c r="BJ541" s="86">
        <f t="shared" si="258"/>
        <v>0</v>
      </c>
      <c r="BK541" s="86">
        <f t="shared" si="258"/>
        <v>0</v>
      </c>
      <c r="BL541" s="86">
        <f t="shared" si="258"/>
        <v>0</v>
      </c>
      <c r="BM541" s="86">
        <f t="shared" si="258"/>
        <v>0</v>
      </c>
      <c r="BN541" s="86">
        <f t="shared" si="258"/>
        <v>0</v>
      </c>
      <c r="BO541" s="86">
        <f t="shared" si="258"/>
        <v>0</v>
      </c>
    </row>
    <row r="542" spans="1:67" ht="12.75" customHeight="1">
      <c r="B542" s="728" t="s">
        <v>1181</v>
      </c>
      <c r="C542" s="58" t="s">
        <v>1180</v>
      </c>
      <c r="D542" s="689"/>
      <c r="E542" s="667" t="s">
        <v>151</v>
      </c>
      <c r="F542" s="1207"/>
      <c r="G542" s="936">
        <f t="shared" ref="G542:BO542" si="259">G543</f>
        <v>0</v>
      </c>
      <c r="H542" s="936">
        <f t="shared" si="259"/>
        <v>0</v>
      </c>
      <c r="I542" s="936">
        <f t="shared" si="259"/>
        <v>0</v>
      </c>
      <c r="J542" s="936">
        <f t="shared" si="259"/>
        <v>0</v>
      </c>
      <c r="K542" s="936">
        <f t="shared" si="259"/>
        <v>0</v>
      </c>
      <c r="L542" s="936">
        <f t="shared" si="259"/>
        <v>0</v>
      </c>
      <c r="M542" s="936">
        <f t="shared" si="259"/>
        <v>0</v>
      </c>
      <c r="N542" s="936">
        <f t="shared" si="259"/>
        <v>0</v>
      </c>
      <c r="O542" s="936">
        <f t="shared" si="259"/>
        <v>0</v>
      </c>
      <c r="P542" s="936">
        <f t="shared" si="259"/>
        <v>0</v>
      </c>
      <c r="Q542" s="936">
        <f t="shared" si="259"/>
        <v>0</v>
      </c>
      <c r="R542" s="936">
        <f t="shared" si="259"/>
        <v>0</v>
      </c>
      <c r="S542" s="936">
        <f t="shared" si="259"/>
        <v>0</v>
      </c>
      <c r="T542" s="936">
        <f t="shared" si="259"/>
        <v>0</v>
      </c>
      <c r="U542" s="936">
        <f t="shared" si="259"/>
        <v>0</v>
      </c>
      <c r="V542" s="936">
        <f t="shared" si="259"/>
        <v>0</v>
      </c>
      <c r="W542" s="936">
        <f t="shared" si="259"/>
        <v>0</v>
      </c>
      <c r="X542" s="936">
        <f t="shared" si="259"/>
        <v>0</v>
      </c>
      <c r="Y542" s="936">
        <f t="shared" si="259"/>
        <v>0</v>
      </c>
      <c r="Z542" s="936">
        <f t="shared" si="259"/>
        <v>0</v>
      </c>
      <c r="AA542" s="936">
        <f t="shared" si="259"/>
        <v>0</v>
      </c>
      <c r="AB542" s="936">
        <f t="shared" si="259"/>
        <v>0</v>
      </c>
      <c r="AC542" s="936">
        <f t="shared" si="259"/>
        <v>0</v>
      </c>
      <c r="AD542" s="936">
        <f t="shared" si="259"/>
        <v>0</v>
      </c>
      <c r="AE542" s="936">
        <f t="shared" si="259"/>
        <v>0</v>
      </c>
      <c r="AF542" s="936">
        <f t="shared" si="259"/>
        <v>0</v>
      </c>
      <c r="AG542" s="936">
        <f t="shared" si="259"/>
        <v>0</v>
      </c>
      <c r="AH542" s="936">
        <f t="shared" si="259"/>
        <v>0</v>
      </c>
      <c r="AI542" s="936">
        <f t="shared" si="259"/>
        <v>0</v>
      </c>
      <c r="AJ542" s="936">
        <f t="shared" si="259"/>
        <v>0</v>
      </c>
      <c r="AK542" s="936">
        <f t="shared" si="259"/>
        <v>0</v>
      </c>
      <c r="AL542" s="936">
        <f t="shared" si="259"/>
        <v>0</v>
      </c>
      <c r="AM542" s="936">
        <f t="shared" si="259"/>
        <v>0</v>
      </c>
      <c r="AN542" s="936">
        <f t="shared" si="259"/>
        <v>0</v>
      </c>
      <c r="AO542" s="936">
        <f t="shared" si="259"/>
        <v>0</v>
      </c>
      <c r="AP542" s="936">
        <f t="shared" si="259"/>
        <v>0</v>
      </c>
      <c r="AQ542" s="936">
        <f t="shared" si="259"/>
        <v>0</v>
      </c>
      <c r="AR542" s="936">
        <f t="shared" si="259"/>
        <v>0</v>
      </c>
      <c r="AS542" s="936">
        <f t="shared" si="259"/>
        <v>0</v>
      </c>
      <c r="AT542" s="936">
        <f t="shared" si="259"/>
        <v>0</v>
      </c>
      <c r="AU542" s="936">
        <f t="shared" si="259"/>
        <v>0</v>
      </c>
      <c r="AV542" s="936">
        <f t="shared" si="259"/>
        <v>0</v>
      </c>
      <c r="AW542" s="936">
        <f t="shared" si="259"/>
        <v>0</v>
      </c>
      <c r="AX542" s="936">
        <f t="shared" si="259"/>
        <v>0</v>
      </c>
      <c r="AY542" s="936">
        <f t="shared" si="259"/>
        <v>0</v>
      </c>
      <c r="AZ542" s="936">
        <f t="shared" si="259"/>
        <v>0</v>
      </c>
      <c r="BA542" s="936">
        <f t="shared" si="259"/>
        <v>0</v>
      </c>
      <c r="BB542" s="936">
        <f t="shared" si="259"/>
        <v>0</v>
      </c>
      <c r="BC542" s="936">
        <f t="shared" si="259"/>
        <v>0</v>
      </c>
      <c r="BD542" s="936">
        <f t="shared" si="259"/>
        <v>0</v>
      </c>
      <c r="BE542" s="936">
        <f t="shared" si="259"/>
        <v>0</v>
      </c>
      <c r="BF542" s="936">
        <f t="shared" si="259"/>
        <v>0</v>
      </c>
      <c r="BG542" s="936">
        <f t="shared" si="259"/>
        <v>0</v>
      </c>
      <c r="BH542" s="936">
        <f t="shared" si="259"/>
        <v>0</v>
      </c>
      <c r="BI542" s="936">
        <f t="shared" si="259"/>
        <v>0</v>
      </c>
      <c r="BJ542" s="936">
        <f t="shared" si="259"/>
        <v>0</v>
      </c>
      <c r="BK542" s="936">
        <f t="shared" si="259"/>
        <v>0</v>
      </c>
      <c r="BL542" s="936">
        <f t="shared" si="259"/>
        <v>0</v>
      </c>
      <c r="BM542" s="936">
        <f t="shared" si="259"/>
        <v>0</v>
      </c>
      <c r="BN542" s="936">
        <f t="shared" si="259"/>
        <v>0</v>
      </c>
      <c r="BO542" s="936">
        <f t="shared" si="259"/>
        <v>0</v>
      </c>
    </row>
    <row r="543" spans="1:67" ht="12.75" customHeight="1">
      <c r="B543" s="728" t="s">
        <v>1182</v>
      </c>
      <c r="C543" s="60"/>
      <c r="D543" s="686" t="s">
        <v>398</v>
      </c>
      <c r="E543" s="667" t="s">
        <v>151</v>
      </c>
      <c r="F543" s="1207"/>
      <c r="G543" s="86">
        <f t="shared" ref="G543:AK543" si="260">IF(G507="","",G507*G367*G375)</f>
        <v>0</v>
      </c>
      <c r="H543" s="86">
        <f t="shared" si="260"/>
        <v>0</v>
      </c>
      <c r="I543" s="86">
        <f t="shared" si="260"/>
        <v>0</v>
      </c>
      <c r="J543" s="86">
        <f t="shared" si="260"/>
        <v>0</v>
      </c>
      <c r="K543" s="86">
        <f t="shared" si="260"/>
        <v>0</v>
      </c>
      <c r="L543" s="86">
        <f t="shared" si="260"/>
        <v>0</v>
      </c>
      <c r="M543" s="86">
        <f t="shared" si="260"/>
        <v>0</v>
      </c>
      <c r="N543" s="86">
        <f t="shared" si="260"/>
        <v>0</v>
      </c>
      <c r="O543" s="86">
        <f t="shared" si="260"/>
        <v>0</v>
      </c>
      <c r="P543" s="86">
        <f t="shared" si="260"/>
        <v>0</v>
      </c>
      <c r="Q543" s="86">
        <f t="shared" si="260"/>
        <v>0</v>
      </c>
      <c r="R543" s="86">
        <f t="shared" si="260"/>
        <v>0</v>
      </c>
      <c r="S543" s="86">
        <f t="shared" si="260"/>
        <v>0</v>
      </c>
      <c r="T543" s="86">
        <f t="shared" si="260"/>
        <v>0</v>
      </c>
      <c r="U543" s="86">
        <f t="shared" si="260"/>
        <v>0</v>
      </c>
      <c r="V543" s="86">
        <f t="shared" si="260"/>
        <v>0</v>
      </c>
      <c r="W543" s="86">
        <f t="shared" si="260"/>
        <v>0</v>
      </c>
      <c r="X543" s="86">
        <f t="shared" si="260"/>
        <v>0</v>
      </c>
      <c r="Y543" s="86">
        <f t="shared" si="260"/>
        <v>0</v>
      </c>
      <c r="Z543" s="86">
        <f t="shared" si="260"/>
        <v>0</v>
      </c>
      <c r="AA543" s="86">
        <f t="shared" si="260"/>
        <v>0</v>
      </c>
      <c r="AB543" s="86">
        <f t="shared" si="260"/>
        <v>0</v>
      </c>
      <c r="AC543" s="86">
        <f t="shared" si="260"/>
        <v>0</v>
      </c>
      <c r="AD543" s="86">
        <f t="shared" si="260"/>
        <v>0</v>
      </c>
      <c r="AE543" s="86">
        <f t="shared" si="260"/>
        <v>0</v>
      </c>
      <c r="AF543" s="86">
        <f t="shared" si="260"/>
        <v>0</v>
      </c>
      <c r="AG543" s="86">
        <f t="shared" si="260"/>
        <v>0</v>
      </c>
      <c r="AH543" s="86">
        <f t="shared" si="260"/>
        <v>0</v>
      </c>
      <c r="AI543" s="86">
        <f t="shared" si="260"/>
        <v>0</v>
      </c>
      <c r="AJ543" s="86">
        <f t="shared" si="260"/>
        <v>0</v>
      </c>
      <c r="AK543" s="86">
        <f t="shared" si="260"/>
        <v>0</v>
      </c>
      <c r="AL543" s="86">
        <f>IF(AL507="","",AL507*AL367*AL375)</f>
        <v>0</v>
      </c>
      <c r="AM543" s="86">
        <f>IF(AM507="","",AM507*AM367*AM375)</f>
        <v>0</v>
      </c>
      <c r="AN543" s="86">
        <f>IF(AN507="","",AN507*AN367*AN375)</f>
        <v>0</v>
      </c>
      <c r="AO543" s="86">
        <f>IF(AO507="","",AO507*AO367*AO375)</f>
        <v>0</v>
      </c>
      <c r="AP543" s="86">
        <f>IF(AP507="","",AP507*AP367*AP375)</f>
        <v>0</v>
      </c>
      <c r="AQ543" s="86">
        <f t="shared" ref="AQ543:BO543" si="261">IF(AQ507="","",AQ507*AQ367*AQ375)</f>
        <v>0</v>
      </c>
      <c r="AR543" s="86">
        <f t="shared" si="261"/>
        <v>0</v>
      </c>
      <c r="AS543" s="86">
        <f t="shared" si="261"/>
        <v>0</v>
      </c>
      <c r="AT543" s="86">
        <f t="shared" si="261"/>
        <v>0</v>
      </c>
      <c r="AU543" s="86">
        <f t="shared" si="261"/>
        <v>0</v>
      </c>
      <c r="AV543" s="86">
        <f t="shared" si="261"/>
        <v>0</v>
      </c>
      <c r="AW543" s="86">
        <f t="shared" si="261"/>
        <v>0</v>
      </c>
      <c r="AX543" s="86">
        <f t="shared" si="261"/>
        <v>0</v>
      </c>
      <c r="AY543" s="86">
        <f t="shared" si="261"/>
        <v>0</v>
      </c>
      <c r="AZ543" s="86">
        <f t="shared" si="261"/>
        <v>0</v>
      </c>
      <c r="BA543" s="86">
        <f t="shared" si="261"/>
        <v>0</v>
      </c>
      <c r="BB543" s="86">
        <f t="shared" si="261"/>
        <v>0</v>
      </c>
      <c r="BC543" s="86">
        <f t="shared" si="261"/>
        <v>0</v>
      </c>
      <c r="BD543" s="86">
        <f t="shared" si="261"/>
        <v>0</v>
      </c>
      <c r="BE543" s="86">
        <f t="shared" si="261"/>
        <v>0</v>
      </c>
      <c r="BF543" s="86">
        <f t="shared" si="261"/>
        <v>0</v>
      </c>
      <c r="BG543" s="86">
        <f t="shared" si="261"/>
        <v>0</v>
      </c>
      <c r="BH543" s="86">
        <f t="shared" si="261"/>
        <v>0</v>
      </c>
      <c r="BI543" s="86">
        <f t="shared" si="261"/>
        <v>0</v>
      </c>
      <c r="BJ543" s="86">
        <f t="shared" si="261"/>
        <v>0</v>
      </c>
      <c r="BK543" s="86">
        <f t="shared" si="261"/>
        <v>0</v>
      </c>
      <c r="BL543" s="86">
        <f t="shared" si="261"/>
        <v>0</v>
      </c>
      <c r="BM543" s="86">
        <f t="shared" si="261"/>
        <v>0</v>
      </c>
      <c r="BN543" s="86">
        <f t="shared" si="261"/>
        <v>0</v>
      </c>
      <c r="BO543" s="86">
        <f t="shared" si="261"/>
        <v>0</v>
      </c>
    </row>
    <row r="544" spans="1:67" s="15" customFormat="1" ht="12.75" customHeight="1">
      <c r="B544" s="728">
        <v>332</v>
      </c>
      <c r="C544" s="59" t="s">
        <v>69</v>
      </c>
      <c r="D544" s="686"/>
      <c r="E544" s="667" t="s">
        <v>151</v>
      </c>
      <c r="F544" s="1207"/>
      <c r="G544" s="155">
        <f>IF(COUNTBLANK(G545:G547)=3,"",SUM(G545:G547))</f>
        <v>0</v>
      </c>
      <c r="H544" s="155">
        <f t="shared" ref="H544:BO544" si="262">IF(COUNTBLANK(H545:H547)=3,"",SUM(H545:H547))</f>
        <v>0</v>
      </c>
      <c r="I544" s="155">
        <f t="shared" si="262"/>
        <v>0</v>
      </c>
      <c r="J544" s="155">
        <f t="shared" si="262"/>
        <v>0</v>
      </c>
      <c r="K544" s="155">
        <f t="shared" si="262"/>
        <v>0</v>
      </c>
      <c r="L544" s="155">
        <f t="shared" si="262"/>
        <v>0</v>
      </c>
      <c r="M544" s="155">
        <f t="shared" si="262"/>
        <v>0</v>
      </c>
      <c r="N544" s="155">
        <f t="shared" si="262"/>
        <v>0</v>
      </c>
      <c r="O544" s="155">
        <f t="shared" si="262"/>
        <v>0</v>
      </c>
      <c r="P544" s="155">
        <f t="shared" si="262"/>
        <v>0</v>
      </c>
      <c r="Q544" s="155">
        <f t="shared" si="262"/>
        <v>0</v>
      </c>
      <c r="R544" s="155">
        <f t="shared" si="262"/>
        <v>0</v>
      </c>
      <c r="S544" s="155">
        <f t="shared" si="262"/>
        <v>0</v>
      </c>
      <c r="T544" s="155">
        <f t="shared" si="262"/>
        <v>0</v>
      </c>
      <c r="U544" s="155">
        <f t="shared" si="262"/>
        <v>0</v>
      </c>
      <c r="V544" s="155">
        <f t="shared" si="262"/>
        <v>0</v>
      </c>
      <c r="W544" s="155">
        <f t="shared" si="262"/>
        <v>0</v>
      </c>
      <c r="X544" s="155">
        <f t="shared" si="262"/>
        <v>0</v>
      </c>
      <c r="Y544" s="155">
        <f t="shared" si="262"/>
        <v>0</v>
      </c>
      <c r="Z544" s="155">
        <f t="shared" si="262"/>
        <v>0</v>
      </c>
      <c r="AA544" s="155">
        <f t="shared" si="262"/>
        <v>0</v>
      </c>
      <c r="AB544" s="155">
        <f t="shared" si="262"/>
        <v>0</v>
      </c>
      <c r="AC544" s="155">
        <f t="shared" si="262"/>
        <v>0</v>
      </c>
      <c r="AD544" s="155">
        <f t="shared" si="262"/>
        <v>0</v>
      </c>
      <c r="AE544" s="155">
        <f t="shared" si="262"/>
        <v>0</v>
      </c>
      <c r="AF544" s="155">
        <f t="shared" si="262"/>
        <v>0</v>
      </c>
      <c r="AG544" s="155">
        <f t="shared" si="262"/>
        <v>0</v>
      </c>
      <c r="AH544" s="155">
        <f t="shared" si="262"/>
        <v>0</v>
      </c>
      <c r="AI544" s="155">
        <f t="shared" si="262"/>
        <v>0</v>
      </c>
      <c r="AJ544" s="155">
        <f t="shared" si="262"/>
        <v>0</v>
      </c>
      <c r="AK544" s="155">
        <f t="shared" si="262"/>
        <v>0</v>
      </c>
      <c r="AL544" s="155">
        <f t="shared" si="262"/>
        <v>0</v>
      </c>
      <c r="AM544" s="155">
        <f t="shared" si="262"/>
        <v>0</v>
      </c>
      <c r="AN544" s="155">
        <f t="shared" si="262"/>
        <v>0</v>
      </c>
      <c r="AO544" s="155">
        <f t="shared" si="262"/>
        <v>0</v>
      </c>
      <c r="AP544" s="155">
        <f t="shared" si="262"/>
        <v>0</v>
      </c>
      <c r="AQ544" s="155">
        <f t="shared" si="262"/>
        <v>0</v>
      </c>
      <c r="AR544" s="155">
        <f t="shared" si="262"/>
        <v>0</v>
      </c>
      <c r="AS544" s="155">
        <f t="shared" si="262"/>
        <v>0</v>
      </c>
      <c r="AT544" s="155">
        <f t="shared" si="262"/>
        <v>0</v>
      </c>
      <c r="AU544" s="155">
        <f t="shared" si="262"/>
        <v>0</v>
      </c>
      <c r="AV544" s="155">
        <f t="shared" si="262"/>
        <v>0</v>
      </c>
      <c r="AW544" s="155">
        <f t="shared" si="262"/>
        <v>0</v>
      </c>
      <c r="AX544" s="155">
        <f t="shared" si="262"/>
        <v>0</v>
      </c>
      <c r="AY544" s="155">
        <f t="shared" si="262"/>
        <v>0</v>
      </c>
      <c r="AZ544" s="155">
        <f t="shared" si="262"/>
        <v>0</v>
      </c>
      <c r="BA544" s="155">
        <f t="shared" si="262"/>
        <v>0</v>
      </c>
      <c r="BB544" s="155">
        <f t="shared" si="262"/>
        <v>0</v>
      </c>
      <c r="BC544" s="155">
        <f t="shared" si="262"/>
        <v>0</v>
      </c>
      <c r="BD544" s="155">
        <f t="shared" si="262"/>
        <v>0</v>
      </c>
      <c r="BE544" s="155">
        <f t="shared" si="262"/>
        <v>0</v>
      </c>
      <c r="BF544" s="155">
        <f t="shared" si="262"/>
        <v>0</v>
      </c>
      <c r="BG544" s="155">
        <f t="shared" si="262"/>
        <v>0</v>
      </c>
      <c r="BH544" s="155">
        <f t="shared" si="262"/>
        <v>0</v>
      </c>
      <c r="BI544" s="155">
        <f t="shared" si="262"/>
        <v>0</v>
      </c>
      <c r="BJ544" s="155">
        <f t="shared" si="262"/>
        <v>0</v>
      </c>
      <c r="BK544" s="155">
        <f t="shared" si="262"/>
        <v>0</v>
      </c>
      <c r="BL544" s="155">
        <f t="shared" si="262"/>
        <v>0</v>
      </c>
      <c r="BM544" s="155">
        <f t="shared" si="262"/>
        <v>0</v>
      </c>
      <c r="BN544" s="155">
        <f t="shared" si="262"/>
        <v>0</v>
      </c>
      <c r="BO544" s="155">
        <f t="shared" si="262"/>
        <v>0</v>
      </c>
    </row>
    <row r="545" spans="1:67" ht="12.75" customHeight="1">
      <c r="B545" s="728" t="s">
        <v>1280</v>
      </c>
      <c r="C545" s="60"/>
      <c r="D545" s="686" t="s">
        <v>1120</v>
      </c>
      <c r="E545" s="667" t="s">
        <v>151</v>
      </c>
      <c r="F545" s="1207"/>
      <c r="G545" s="86">
        <f>IF(G509="","",G509*G$352)</f>
        <v>0</v>
      </c>
      <c r="H545" s="86">
        <f t="shared" ref="H545:BO545" si="263">IF(H509="","",H509*H$352)</f>
        <v>0</v>
      </c>
      <c r="I545" s="86">
        <f t="shared" si="263"/>
        <v>0</v>
      </c>
      <c r="J545" s="86">
        <f t="shared" si="263"/>
        <v>0</v>
      </c>
      <c r="K545" s="86">
        <f t="shared" si="263"/>
        <v>0</v>
      </c>
      <c r="L545" s="86">
        <f t="shared" si="263"/>
        <v>0</v>
      </c>
      <c r="M545" s="86">
        <f t="shared" si="263"/>
        <v>0</v>
      </c>
      <c r="N545" s="86">
        <f t="shared" si="263"/>
        <v>0</v>
      </c>
      <c r="O545" s="86">
        <f t="shared" si="263"/>
        <v>0</v>
      </c>
      <c r="P545" s="86">
        <f t="shared" si="263"/>
        <v>0</v>
      </c>
      <c r="Q545" s="86">
        <f t="shared" si="263"/>
        <v>0</v>
      </c>
      <c r="R545" s="86">
        <f t="shared" si="263"/>
        <v>0</v>
      </c>
      <c r="S545" s="86">
        <f t="shared" si="263"/>
        <v>0</v>
      </c>
      <c r="T545" s="86">
        <f t="shared" si="263"/>
        <v>0</v>
      </c>
      <c r="U545" s="86">
        <f t="shared" si="263"/>
        <v>0</v>
      </c>
      <c r="V545" s="86">
        <f t="shared" si="263"/>
        <v>0</v>
      </c>
      <c r="W545" s="86">
        <f t="shared" si="263"/>
        <v>0</v>
      </c>
      <c r="X545" s="86">
        <f t="shared" si="263"/>
        <v>0</v>
      </c>
      <c r="Y545" s="86">
        <f t="shared" si="263"/>
        <v>0</v>
      </c>
      <c r="Z545" s="86">
        <f t="shared" si="263"/>
        <v>0</v>
      </c>
      <c r="AA545" s="86">
        <f t="shared" si="263"/>
        <v>0</v>
      </c>
      <c r="AB545" s="86">
        <f t="shared" si="263"/>
        <v>0</v>
      </c>
      <c r="AC545" s="86">
        <f t="shared" si="263"/>
        <v>0</v>
      </c>
      <c r="AD545" s="86">
        <f t="shared" si="263"/>
        <v>0</v>
      </c>
      <c r="AE545" s="86">
        <f t="shared" si="263"/>
        <v>0</v>
      </c>
      <c r="AF545" s="86">
        <f t="shared" si="263"/>
        <v>0</v>
      </c>
      <c r="AG545" s="86">
        <f t="shared" si="263"/>
        <v>0</v>
      </c>
      <c r="AH545" s="86">
        <f t="shared" si="263"/>
        <v>0</v>
      </c>
      <c r="AI545" s="86">
        <f t="shared" si="263"/>
        <v>0</v>
      </c>
      <c r="AJ545" s="86">
        <f t="shared" si="263"/>
        <v>0</v>
      </c>
      <c r="AK545" s="86">
        <f t="shared" si="263"/>
        <v>0</v>
      </c>
      <c r="AL545" s="86">
        <f t="shared" si="263"/>
        <v>0</v>
      </c>
      <c r="AM545" s="86">
        <f t="shared" si="263"/>
        <v>0</v>
      </c>
      <c r="AN545" s="86">
        <f t="shared" si="263"/>
        <v>0</v>
      </c>
      <c r="AO545" s="86">
        <f t="shared" si="263"/>
        <v>0</v>
      </c>
      <c r="AP545" s="86">
        <f t="shared" si="263"/>
        <v>0</v>
      </c>
      <c r="AQ545" s="86">
        <f t="shared" si="263"/>
        <v>0</v>
      </c>
      <c r="AR545" s="86">
        <f t="shared" si="263"/>
        <v>0</v>
      </c>
      <c r="AS545" s="86">
        <f t="shared" si="263"/>
        <v>0</v>
      </c>
      <c r="AT545" s="86">
        <f t="shared" si="263"/>
        <v>0</v>
      </c>
      <c r="AU545" s="86">
        <f t="shared" si="263"/>
        <v>0</v>
      </c>
      <c r="AV545" s="86">
        <f t="shared" si="263"/>
        <v>0</v>
      </c>
      <c r="AW545" s="86">
        <f t="shared" si="263"/>
        <v>0</v>
      </c>
      <c r="AX545" s="86">
        <f t="shared" si="263"/>
        <v>0</v>
      </c>
      <c r="AY545" s="86">
        <f t="shared" si="263"/>
        <v>0</v>
      </c>
      <c r="AZ545" s="86">
        <f t="shared" si="263"/>
        <v>0</v>
      </c>
      <c r="BA545" s="86">
        <f t="shared" si="263"/>
        <v>0</v>
      </c>
      <c r="BB545" s="86">
        <f t="shared" si="263"/>
        <v>0</v>
      </c>
      <c r="BC545" s="86">
        <f t="shared" si="263"/>
        <v>0</v>
      </c>
      <c r="BD545" s="86">
        <f t="shared" si="263"/>
        <v>0</v>
      </c>
      <c r="BE545" s="86">
        <f t="shared" si="263"/>
        <v>0</v>
      </c>
      <c r="BF545" s="86">
        <f t="shared" si="263"/>
        <v>0</v>
      </c>
      <c r="BG545" s="86">
        <f t="shared" si="263"/>
        <v>0</v>
      </c>
      <c r="BH545" s="86">
        <f t="shared" si="263"/>
        <v>0</v>
      </c>
      <c r="BI545" s="86">
        <f t="shared" si="263"/>
        <v>0</v>
      </c>
      <c r="BJ545" s="86">
        <f t="shared" si="263"/>
        <v>0</v>
      </c>
      <c r="BK545" s="86">
        <f t="shared" si="263"/>
        <v>0</v>
      </c>
      <c r="BL545" s="86">
        <f t="shared" si="263"/>
        <v>0</v>
      </c>
      <c r="BM545" s="86">
        <f t="shared" si="263"/>
        <v>0</v>
      </c>
      <c r="BN545" s="86">
        <f t="shared" si="263"/>
        <v>0</v>
      </c>
      <c r="BO545" s="86">
        <f t="shared" si="263"/>
        <v>0</v>
      </c>
    </row>
    <row r="546" spans="1:67" ht="12.75" customHeight="1">
      <c r="B546" s="728" t="s">
        <v>1281</v>
      </c>
      <c r="C546" s="60"/>
      <c r="D546" s="686" t="s">
        <v>73</v>
      </c>
      <c r="E546" s="667" t="s">
        <v>151</v>
      </c>
      <c r="F546" s="1207"/>
      <c r="G546" s="86">
        <f>IF(G510="","",G510*G$353)</f>
        <v>0</v>
      </c>
      <c r="H546" s="86">
        <f t="shared" ref="H546:BO546" si="264">IF(H510="","",H510*H$353)</f>
        <v>0</v>
      </c>
      <c r="I546" s="86">
        <f t="shared" si="264"/>
        <v>0</v>
      </c>
      <c r="J546" s="86">
        <f t="shared" si="264"/>
        <v>0</v>
      </c>
      <c r="K546" s="86">
        <f t="shared" si="264"/>
        <v>0</v>
      </c>
      <c r="L546" s="86">
        <f t="shared" si="264"/>
        <v>0</v>
      </c>
      <c r="M546" s="86">
        <f t="shared" si="264"/>
        <v>0</v>
      </c>
      <c r="N546" s="86">
        <f t="shared" si="264"/>
        <v>0</v>
      </c>
      <c r="O546" s="86">
        <f t="shared" si="264"/>
        <v>0</v>
      </c>
      <c r="P546" s="86">
        <f t="shared" si="264"/>
        <v>0</v>
      </c>
      <c r="Q546" s="86">
        <f t="shared" si="264"/>
        <v>0</v>
      </c>
      <c r="R546" s="86">
        <f t="shared" si="264"/>
        <v>0</v>
      </c>
      <c r="S546" s="86">
        <f t="shared" si="264"/>
        <v>0</v>
      </c>
      <c r="T546" s="86">
        <f t="shared" si="264"/>
        <v>0</v>
      </c>
      <c r="U546" s="86">
        <f t="shared" si="264"/>
        <v>0</v>
      </c>
      <c r="V546" s="86">
        <f t="shared" si="264"/>
        <v>0</v>
      </c>
      <c r="W546" s="86">
        <f t="shared" si="264"/>
        <v>0</v>
      </c>
      <c r="X546" s="86">
        <f t="shared" si="264"/>
        <v>0</v>
      </c>
      <c r="Y546" s="86">
        <f t="shared" si="264"/>
        <v>0</v>
      </c>
      <c r="Z546" s="86">
        <f t="shared" si="264"/>
        <v>0</v>
      </c>
      <c r="AA546" s="86">
        <f t="shared" si="264"/>
        <v>0</v>
      </c>
      <c r="AB546" s="86">
        <f t="shared" si="264"/>
        <v>0</v>
      </c>
      <c r="AC546" s="86">
        <f t="shared" si="264"/>
        <v>0</v>
      </c>
      <c r="AD546" s="86">
        <f t="shared" si="264"/>
        <v>0</v>
      </c>
      <c r="AE546" s="86">
        <f t="shared" si="264"/>
        <v>0</v>
      </c>
      <c r="AF546" s="86">
        <f t="shared" si="264"/>
        <v>0</v>
      </c>
      <c r="AG546" s="86">
        <f t="shared" si="264"/>
        <v>0</v>
      </c>
      <c r="AH546" s="86">
        <f t="shared" si="264"/>
        <v>0</v>
      </c>
      <c r="AI546" s="86">
        <f t="shared" si="264"/>
        <v>0</v>
      </c>
      <c r="AJ546" s="86">
        <f t="shared" si="264"/>
        <v>0</v>
      </c>
      <c r="AK546" s="86">
        <f t="shared" si="264"/>
        <v>0</v>
      </c>
      <c r="AL546" s="86">
        <f t="shared" si="264"/>
        <v>0</v>
      </c>
      <c r="AM546" s="86">
        <f t="shared" si="264"/>
        <v>0</v>
      </c>
      <c r="AN546" s="86">
        <f t="shared" si="264"/>
        <v>0</v>
      </c>
      <c r="AO546" s="86">
        <f t="shared" si="264"/>
        <v>0</v>
      </c>
      <c r="AP546" s="86">
        <f t="shared" si="264"/>
        <v>0</v>
      </c>
      <c r="AQ546" s="86">
        <f t="shared" si="264"/>
        <v>0</v>
      </c>
      <c r="AR546" s="86">
        <f t="shared" si="264"/>
        <v>0</v>
      </c>
      <c r="AS546" s="86">
        <f t="shared" si="264"/>
        <v>0</v>
      </c>
      <c r="AT546" s="86">
        <f t="shared" si="264"/>
        <v>0</v>
      </c>
      <c r="AU546" s="86">
        <f t="shared" si="264"/>
        <v>0</v>
      </c>
      <c r="AV546" s="86">
        <f t="shared" si="264"/>
        <v>0</v>
      </c>
      <c r="AW546" s="86">
        <f t="shared" si="264"/>
        <v>0</v>
      </c>
      <c r="AX546" s="86">
        <f t="shared" si="264"/>
        <v>0</v>
      </c>
      <c r="AY546" s="86">
        <f t="shared" si="264"/>
        <v>0</v>
      </c>
      <c r="AZ546" s="86">
        <f t="shared" si="264"/>
        <v>0</v>
      </c>
      <c r="BA546" s="86">
        <f t="shared" si="264"/>
        <v>0</v>
      </c>
      <c r="BB546" s="86">
        <f t="shared" si="264"/>
        <v>0</v>
      </c>
      <c r="BC546" s="86">
        <f t="shared" si="264"/>
        <v>0</v>
      </c>
      <c r="BD546" s="86">
        <f t="shared" si="264"/>
        <v>0</v>
      </c>
      <c r="BE546" s="86">
        <f t="shared" si="264"/>
        <v>0</v>
      </c>
      <c r="BF546" s="86">
        <f t="shared" si="264"/>
        <v>0</v>
      </c>
      <c r="BG546" s="86">
        <f t="shared" si="264"/>
        <v>0</v>
      </c>
      <c r="BH546" s="86">
        <f t="shared" si="264"/>
        <v>0</v>
      </c>
      <c r="BI546" s="86">
        <f t="shared" si="264"/>
        <v>0</v>
      </c>
      <c r="BJ546" s="86">
        <f t="shared" si="264"/>
        <v>0</v>
      </c>
      <c r="BK546" s="86">
        <f t="shared" si="264"/>
        <v>0</v>
      </c>
      <c r="BL546" s="86">
        <f t="shared" si="264"/>
        <v>0</v>
      </c>
      <c r="BM546" s="86">
        <f t="shared" si="264"/>
        <v>0</v>
      </c>
      <c r="BN546" s="86">
        <f t="shared" si="264"/>
        <v>0</v>
      </c>
      <c r="BO546" s="86">
        <f t="shared" si="264"/>
        <v>0</v>
      </c>
    </row>
    <row r="547" spans="1:67" ht="12.75" customHeight="1">
      <c r="B547" s="728" t="s">
        <v>1310</v>
      </c>
      <c r="C547" s="60"/>
      <c r="D547" s="686" t="s">
        <v>1306</v>
      </c>
      <c r="E547" s="667" t="s">
        <v>151</v>
      </c>
      <c r="F547" s="1207"/>
      <c r="G547" s="86">
        <f>IF(G511="","",G511*G$358)</f>
        <v>0</v>
      </c>
      <c r="H547" s="86">
        <f t="shared" ref="H547:BO547" si="265">IF(H511="","",H511*H$358)</f>
        <v>0</v>
      </c>
      <c r="I547" s="86">
        <f t="shared" si="265"/>
        <v>0</v>
      </c>
      <c r="J547" s="86">
        <f t="shared" si="265"/>
        <v>0</v>
      </c>
      <c r="K547" s="86">
        <f t="shared" si="265"/>
        <v>0</v>
      </c>
      <c r="L547" s="86">
        <f t="shared" si="265"/>
        <v>0</v>
      </c>
      <c r="M547" s="86">
        <f t="shared" si="265"/>
        <v>0</v>
      </c>
      <c r="N547" s="86">
        <f t="shared" si="265"/>
        <v>0</v>
      </c>
      <c r="O547" s="86">
        <f t="shared" si="265"/>
        <v>0</v>
      </c>
      <c r="P547" s="86">
        <f t="shared" si="265"/>
        <v>0</v>
      </c>
      <c r="Q547" s="86">
        <f t="shared" si="265"/>
        <v>0</v>
      </c>
      <c r="R547" s="86">
        <f t="shared" si="265"/>
        <v>0</v>
      </c>
      <c r="S547" s="86">
        <f t="shared" si="265"/>
        <v>0</v>
      </c>
      <c r="T547" s="86">
        <f t="shared" si="265"/>
        <v>0</v>
      </c>
      <c r="U547" s="86">
        <f t="shared" si="265"/>
        <v>0</v>
      </c>
      <c r="V547" s="86">
        <f t="shared" si="265"/>
        <v>0</v>
      </c>
      <c r="W547" s="86">
        <f t="shared" si="265"/>
        <v>0</v>
      </c>
      <c r="X547" s="86">
        <f t="shared" si="265"/>
        <v>0</v>
      </c>
      <c r="Y547" s="86">
        <f t="shared" si="265"/>
        <v>0</v>
      </c>
      <c r="Z547" s="86">
        <f t="shared" si="265"/>
        <v>0</v>
      </c>
      <c r="AA547" s="86">
        <f t="shared" si="265"/>
        <v>0</v>
      </c>
      <c r="AB547" s="86">
        <f t="shared" si="265"/>
        <v>0</v>
      </c>
      <c r="AC547" s="86">
        <f t="shared" si="265"/>
        <v>0</v>
      </c>
      <c r="AD547" s="86">
        <f t="shared" si="265"/>
        <v>0</v>
      </c>
      <c r="AE547" s="86">
        <f t="shared" si="265"/>
        <v>0</v>
      </c>
      <c r="AF547" s="86">
        <f t="shared" si="265"/>
        <v>0</v>
      </c>
      <c r="AG547" s="86">
        <f t="shared" si="265"/>
        <v>0</v>
      </c>
      <c r="AH547" s="86">
        <f t="shared" si="265"/>
        <v>0</v>
      </c>
      <c r="AI547" s="86">
        <f t="shared" si="265"/>
        <v>0</v>
      </c>
      <c r="AJ547" s="86">
        <f t="shared" si="265"/>
        <v>0</v>
      </c>
      <c r="AK547" s="86">
        <f t="shared" si="265"/>
        <v>0</v>
      </c>
      <c r="AL547" s="86">
        <f t="shared" si="265"/>
        <v>0</v>
      </c>
      <c r="AM547" s="86">
        <f t="shared" si="265"/>
        <v>0</v>
      </c>
      <c r="AN547" s="86">
        <f t="shared" si="265"/>
        <v>0</v>
      </c>
      <c r="AO547" s="86">
        <f t="shared" si="265"/>
        <v>0</v>
      </c>
      <c r="AP547" s="86">
        <f t="shared" si="265"/>
        <v>0</v>
      </c>
      <c r="AQ547" s="86">
        <f t="shared" si="265"/>
        <v>0</v>
      </c>
      <c r="AR547" s="86">
        <f t="shared" si="265"/>
        <v>0</v>
      </c>
      <c r="AS547" s="86">
        <f t="shared" si="265"/>
        <v>0</v>
      </c>
      <c r="AT547" s="86">
        <f t="shared" si="265"/>
        <v>0</v>
      </c>
      <c r="AU547" s="86">
        <f t="shared" si="265"/>
        <v>0</v>
      </c>
      <c r="AV547" s="86">
        <f t="shared" si="265"/>
        <v>0</v>
      </c>
      <c r="AW547" s="86">
        <f t="shared" si="265"/>
        <v>0</v>
      </c>
      <c r="AX547" s="86">
        <f t="shared" si="265"/>
        <v>0</v>
      </c>
      <c r="AY547" s="86">
        <f t="shared" si="265"/>
        <v>0</v>
      </c>
      <c r="AZ547" s="86">
        <f t="shared" si="265"/>
        <v>0</v>
      </c>
      <c r="BA547" s="86">
        <f t="shared" si="265"/>
        <v>0</v>
      </c>
      <c r="BB547" s="86">
        <f t="shared" si="265"/>
        <v>0</v>
      </c>
      <c r="BC547" s="86">
        <f t="shared" si="265"/>
        <v>0</v>
      </c>
      <c r="BD547" s="86">
        <f t="shared" si="265"/>
        <v>0</v>
      </c>
      <c r="BE547" s="86">
        <f t="shared" si="265"/>
        <v>0</v>
      </c>
      <c r="BF547" s="86">
        <f t="shared" si="265"/>
        <v>0</v>
      </c>
      <c r="BG547" s="86">
        <f t="shared" si="265"/>
        <v>0</v>
      </c>
      <c r="BH547" s="86">
        <f t="shared" si="265"/>
        <v>0</v>
      </c>
      <c r="BI547" s="86">
        <f t="shared" si="265"/>
        <v>0</v>
      </c>
      <c r="BJ547" s="86">
        <f t="shared" si="265"/>
        <v>0</v>
      </c>
      <c r="BK547" s="86">
        <f t="shared" si="265"/>
        <v>0</v>
      </c>
      <c r="BL547" s="86">
        <f t="shared" si="265"/>
        <v>0</v>
      </c>
      <c r="BM547" s="86">
        <f t="shared" si="265"/>
        <v>0</v>
      </c>
      <c r="BN547" s="86">
        <f t="shared" si="265"/>
        <v>0</v>
      </c>
      <c r="BO547" s="86">
        <f t="shared" si="265"/>
        <v>0</v>
      </c>
    </row>
    <row r="548" spans="1:67" s="15" customFormat="1" hidden="1" outlineLevel="1">
      <c r="B548" s="728">
        <v>333</v>
      </c>
      <c r="C548" s="59" t="s">
        <v>842</v>
      </c>
      <c r="D548" s="686"/>
      <c r="E548" s="812"/>
      <c r="F548" s="829"/>
      <c r="G548" s="143"/>
      <c r="H548" s="212"/>
      <c r="I548" s="212"/>
      <c r="J548" s="212"/>
      <c r="K548" s="212"/>
      <c r="L548" s="212"/>
      <c r="M548" s="212"/>
      <c r="N548" s="212"/>
      <c r="O548" s="212"/>
      <c r="P548" s="212"/>
      <c r="Q548" s="212"/>
      <c r="R548" s="212"/>
      <c r="S548" s="212"/>
      <c r="T548" s="212"/>
      <c r="U548" s="212"/>
      <c r="V548" s="212"/>
      <c r="W548" s="212"/>
      <c r="X548" s="212"/>
      <c r="Y548" s="212"/>
      <c r="Z548" s="212"/>
      <c r="AA548" s="212"/>
      <c r="AB548" s="212"/>
      <c r="AC548" s="212"/>
      <c r="AD548" s="212"/>
      <c r="AE548" s="212"/>
      <c r="AF548" s="212"/>
      <c r="AG548" s="212"/>
      <c r="AH548" s="212"/>
      <c r="AI548" s="212"/>
      <c r="AJ548" s="212"/>
      <c r="AK548" s="212"/>
      <c r="AL548" s="212"/>
      <c r="AM548" s="212"/>
      <c r="AN548" s="212"/>
      <c r="AO548" s="212"/>
      <c r="AP548" s="212"/>
      <c r="AQ548" s="212"/>
      <c r="AR548" s="212"/>
      <c r="AS548" s="212"/>
      <c r="AT548" s="212"/>
      <c r="AU548" s="212"/>
      <c r="AV548" s="212"/>
      <c r="AW548" s="212"/>
      <c r="AX548" s="212"/>
      <c r="AY548" s="212"/>
      <c r="AZ548" s="212"/>
      <c r="BA548" s="212"/>
      <c r="BB548" s="212"/>
      <c r="BC548" s="212"/>
      <c r="BD548" s="212"/>
      <c r="BE548" s="212"/>
      <c r="BF548" s="212"/>
      <c r="BG548" s="212"/>
      <c r="BH548" s="212"/>
      <c r="BI548" s="212"/>
      <c r="BJ548" s="212"/>
      <c r="BK548" s="212"/>
      <c r="BL548" s="212"/>
      <c r="BM548" s="212"/>
      <c r="BN548" s="212"/>
      <c r="BO548" s="212"/>
    </row>
    <row r="549" spans="1:67" s="15" customFormat="1" ht="12.75" hidden="1" customHeight="1" outlineLevel="1">
      <c r="B549" s="728" t="s">
        <v>47</v>
      </c>
      <c r="C549" s="58" t="s">
        <v>1337</v>
      </c>
      <c r="D549" s="686"/>
      <c r="E549" s="667" t="s">
        <v>151</v>
      </c>
      <c r="F549" s="1206"/>
      <c r="G549" s="155">
        <f>IF(COUNTBLANK(G550:G555)=6,"",SUM(G550:G555))</f>
        <v>0</v>
      </c>
      <c r="H549" s="155">
        <f t="shared" ref="H549:BO549" si="266">IF(COUNTBLANK(H550:H555)=6,"",SUM(H550:H555))</f>
        <v>0</v>
      </c>
      <c r="I549" s="155">
        <f t="shared" si="266"/>
        <v>0</v>
      </c>
      <c r="J549" s="155">
        <f t="shared" si="266"/>
        <v>0</v>
      </c>
      <c r="K549" s="155">
        <f t="shared" si="266"/>
        <v>0</v>
      </c>
      <c r="L549" s="155">
        <f t="shared" si="266"/>
        <v>0</v>
      </c>
      <c r="M549" s="155">
        <f t="shared" si="266"/>
        <v>0</v>
      </c>
      <c r="N549" s="155">
        <f t="shared" si="266"/>
        <v>0</v>
      </c>
      <c r="O549" s="155">
        <f t="shared" si="266"/>
        <v>0</v>
      </c>
      <c r="P549" s="155">
        <f t="shared" si="266"/>
        <v>0</v>
      </c>
      <c r="Q549" s="155">
        <f t="shared" si="266"/>
        <v>0</v>
      </c>
      <c r="R549" s="155">
        <f t="shared" si="266"/>
        <v>0</v>
      </c>
      <c r="S549" s="155">
        <f t="shared" si="266"/>
        <v>0</v>
      </c>
      <c r="T549" s="155">
        <f t="shared" si="266"/>
        <v>0</v>
      </c>
      <c r="U549" s="155">
        <f t="shared" si="266"/>
        <v>0</v>
      </c>
      <c r="V549" s="155">
        <f t="shared" si="266"/>
        <v>0</v>
      </c>
      <c r="W549" s="155">
        <f t="shared" si="266"/>
        <v>0</v>
      </c>
      <c r="X549" s="155">
        <f t="shared" si="266"/>
        <v>0</v>
      </c>
      <c r="Y549" s="155">
        <f t="shared" si="266"/>
        <v>0</v>
      </c>
      <c r="Z549" s="155">
        <f t="shared" si="266"/>
        <v>0</v>
      </c>
      <c r="AA549" s="155">
        <f t="shared" si="266"/>
        <v>0</v>
      </c>
      <c r="AB549" s="155">
        <f t="shared" si="266"/>
        <v>0</v>
      </c>
      <c r="AC549" s="155">
        <f t="shared" si="266"/>
        <v>0</v>
      </c>
      <c r="AD549" s="155">
        <f t="shared" si="266"/>
        <v>0</v>
      </c>
      <c r="AE549" s="155">
        <f t="shared" si="266"/>
        <v>0</v>
      </c>
      <c r="AF549" s="155">
        <f t="shared" si="266"/>
        <v>0</v>
      </c>
      <c r="AG549" s="155">
        <f t="shared" si="266"/>
        <v>0</v>
      </c>
      <c r="AH549" s="155">
        <f t="shared" si="266"/>
        <v>0</v>
      </c>
      <c r="AI549" s="155">
        <f t="shared" si="266"/>
        <v>0</v>
      </c>
      <c r="AJ549" s="155">
        <f t="shared" si="266"/>
        <v>0</v>
      </c>
      <c r="AK549" s="155">
        <f t="shared" si="266"/>
        <v>0</v>
      </c>
      <c r="AL549" s="155">
        <f t="shared" si="266"/>
        <v>0</v>
      </c>
      <c r="AM549" s="155">
        <f t="shared" si="266"/>
        <v>0</v>
      </c>
      <c r="AN549" s="155">
        <f t="shared" si="266"/>
        <v>0</v>
      </c>
      <c r="AO549" s="155">
        <f t="shared" si="266"/>
        <v>0</v>
      </c>
      <c r="AP549" s="155">
        <f t="shared" si="266"/>
        <v>0</v>
      </c>
      <c r="AQ549" s="155">
        <f t="shared" si="266"/>
        <v>0</v>
      </c>
      <c r="AR549" s="155">
        <f t="shared" si="266"/>
        <v>0</v>
      </c>
      <c r="AS549" s="155">
        <f t="shared" si="266"/>
        <v>0</v>
      </c>
      <c r="AT549" s="155">
        <f t="shared" si="266"/>
        <v>0</v>
      </c>
      <c r="AU549" s="155">
        <f t="shared" si="266"/>
        <v>0</v>
      </c>
      <c r="AV549" s="155">
        <f t="shared" si="266"/>
        <v>0</v>
      </c>
      <c r="AW549" s="155">
        <f t="shared" si="266"/>
        <v>0</v>
      </c>
      <c r="AX549" s="155">
        <f t="shared" si="266"/>
        <v>0</v>
      </c>
      <c r="AY549" s="155">
        <f t="shared" si="266"/>
        <v>0</v>
      </c>
      <c r="AZ549" s="155">
        <f t="shared" si="266"/>
        <v>0</v>
      </c>
      <c r="BA549" s="155">
        <f t="shared" si="266"/>
        <v>0</v>
      </c>
      <c r="BB549" s="155">
        <f t="shared" si="266"/>
        <v>0</v>
      </c>
      <c r="BC549" s="155">
        <f t="shared" si="266"/>
        <v>0</v>
      </c>
      <c r="BD549" s="155">
        <f t="shared" si="266"/>
        <v>0</v>
      </c>
      <c r="BE549" s="155">
        <f t="shared" si="266"/>
        <v>0</v>
      </c>
      <c r="BF549" s="155">
        <f t="shared" si="266"/>
        <v>0</v>
      </c>
      <c r="BG549" s="155">
        <f t="shared" si="266"/>
        <v>0</v>
      </c>
      <c r="BH549" s="155">
        <f t="shared" si="266"/>
        <v>0</v>
      </c>
      <c r="BI549" s="155">
        <f t="shared" si="266"/>
        <v>0</v>
      </c>
      <c r="BJ549" s="155">
        <f t="shared" si="266"/>
        <v>0</v>
      </c>
      <c r="BK549" s="155">
        <f t="shared" si="266"/>
        <v>0</v>
      </c>
      <c r="BL549" s="155">
        <f t="shared" si="266"/>
        <v>0</v>
      </c>
      <c r="BM549" s="155">
        <f t="shared" si="266"/>
        <v>0</v>
      </c>
      <c r="BN549" s="155">
        <f t="shared" si="266"/>
        <v>0</v>
      </c>
      <c r="BO549" s="155">
        <f t="shared" si="266"/>
        <v>0</v>
      </c>
    </row>
    <row r="550" spans="1:67" ht="12.75" hidden="1" customHeight="1" outlineLevel="1">
      <c r="B550" s="728" t="s">
        <v>1282</v>
      </c>
      <c r="C550" s="60"/>
      <c r="D550" s="686" t="s">
        <v>1148</v>
      </c>
      <c r="E550" s="667" t="s">
        <v>151</v>
      </c>
      <c r="F550" s="1206"/>
      <c r="G550" s="86">
        <f>IF(G514="","",G514*G$349)</f>
        <v>0</v>
      </c>
      <c r="H550" s="86">
        <f t="shared" ref="H550:BO550" si="267">IF(H514="","",H514*H$349)</f>
        <v>0</v>
      </c>
      <c r="I550" s="86">
        <f t="shared" si="267"/>
        <v>0</v>
      </c>
      <c r="J550" s="86">
        <f t="shared" si="267"/>
        <v>0</v>
      </c>
      <c r="K550" s="86">
        <f t="shared" si="267"/>
        <v>0</v>
      </c>
      <c r="L550" s="86">
        <f t="shared" si="267"/>
        <v>0</v>
      </c>
      <c r="M550" s="86">
        <f t="shared" si="267"/>
        <v>0</v>
      </c>
      <c r="N550" s="86">
        <f t="shared" si="267"/>
        <v>0</v>
      </c>
      <c r="O550" s="86">
        <f t="shared" si="267"/>
        <v>0</v>
      </c>
      <c r="P550" s="86">
        <f t="shared" si="267"/>
        <v>0</v>
      </c>
      <c r="Q550" s="86">
        <f t="shared" si="267"/>
        <v>0</v>
      </c>
      <c r="R550" s="86">
        <f t="shared" si="267"/>
        <v>0</v>
      </c>
      <c r="S550" s="86">
        <f t="shared" si="267"/>
        <v>0</v>
      </c>
      <c r="T550" s="86">
        <f t="shared" si="267"/>
        <v>0</v>
      </c>
      <c r="U550" s="86">
        <f t="shared" si="267"/>
        <v>0</v>
      </c>
      <c r="V550" s="86">
        <f t="shared" si="267"/>
        <v>0</v>
      </c>
      <c r="W550" s="86">
        <f t="shared" si="267"/>
        <v>0</v>
      </c>
      <c r="X550" s="86">
        <f t="shared" si="267"/>
        <v>0</v>
      </c>
      <c r="Y550" s="86">
        <f t="shared" si="267"/>
        <v>0</v>
      </c>
      <c r="Z550" s="86">
        <f t="shared" si="267"/>
        <v>0</v>
      </c>
      <c r="AA550" s="86">
        <f t="shared" si="267"/>
        <v>0</v>
      </c>
      <c r="AB550" s="86">
        <f t="shared" si="267"/>
        <v>0</v>
      </c>
      <c r="AC550" s="86">
        <f t="shared" si="267"/>
        <v>0</v>
      </c>
      <c r="AD550" s="86">
        <f t="shared" si="267"/>
        <v>0</v>
      </c>
      <c r="AE550" s="86">
        <f t="shared" si="267"/>
        <v>0</v>
      </c>
      <c r="AF550" s="86">
        <f t="shared" si="267"/>
        <v>0</v>
      </c>
      <c r="AG550" s="86">
        <f t="shared" si="267"/>
        <v>0</v>
      </c>
      <c r="AH550" s="86">
        <f t="shared" si="267"/>
        <v>0</v>
      </c>
      <c r="AI550" s="86">
        <f t="shared" si="267"/>
        <v>0</v>
      </c>
      <c r="AJ550" s="86">
        <f t="shared" si="267"/>
        <v>0</v>
      </c>
      <c r="AK550" s="86">
        <f t="shared" si="267"/>
        <v>0</v>
      </c>
      <c r="AL550" s="86">
        <f t="shared" si="267"/>
        <v>0</v>
      </c>
      <c r="AM550" s="86">
        <f t="shared" si="267"/>
        <v>0</v>
      </c>
      <c r="AN550" s="86">
        <f t="shared" si="267"/>
        <v>0</v>
      </c>
      <c r="AO550" s="86">
        <f t="shared" si="267"/>
        <v>0</v>
      </c>
      <c r="AP550" s="86">
        <f t="shared" si="267"/>
        <v>0</v>
      </c>
      <c r="AQ550" s="86">
        <f t="shared" si="267"/>
        <v>0</v>
      </c>
      <c r="AR550" s="86">
        <f t="shared" si="267"/>
        <v>0</v>
      </c>
      <c r="AS550" s="86">
        <f t="shared" si="267"/>
        <v>0</v>
      </c>
      <c r="AT550" s="86">
        <f t="shared" si="267"/>
        <v>0</v>
      </c>
      <c r="AU550" s="86">
        <f t="shared" si="267"/>
        <v>0</v>
      </c>
      <c r="AV550" s="86">
        <f t="shared" si="267"/>
        <v>0</v>
      </c>
      <c r="AW550" s="86">
        <f t="shared" si="267"/>
        <v>0</v>
      </c>
      <c r="AX550" s="86">
        <f t="shared" si="267"/>
        <v>0</v>
      </c>
      <c r="AY550" s="86">
        <f t="shared" si="267"/>
        <v>0</v>
      </c>
      <c r="AZ550" s="86">
        <f t="shared" si="267"/>
        <v>0</v>
      </c>
      <c r="BA550" s="86">
        <f t="shared" si="267"/>
        <v>0</v>
      </c>
      <c r="BB550" s="86">
        <f t="shared" si="267"/>
        <v>0</v>
      </c>
      <c r="BC550" s="86">
        <f t="shared" si="267"/>
        <v>0</v>
      </c>
      <c r="BD550" s="86">
        <f t="shared" si="267"/>
        <v>0</v>
      </c>
      <c r="BE550" s="86">
        <f t="shared" si="267"/>
        <v>0</v>
      </c>
      <c r="BF550" s="86">
        <f t="shared" si="267"/>
        <v>0</v>
      </c>
      <c r="BG550" s="86">
        <f t="shared" si="267"/>
        <v>0</v>
      </c>
      <c r="BH550" s="86">
        <f t="shared" si="267"/>
        <v>0</v>
      </c>
      <c r="BI550" s="86">
        <f t="shared" si="267"/>
        <v>0</v>
      </c>
      <c r="BJ550" s="86">
        <f t="shared" si="267"/>
        <v>0</v>
      </c>
      <c r="BK550" s="86">
        <f t="shared" si="267"/>
        <v>0</v>
      </c>
      <c r="BL550" s="86">
        <f t="shared" si="267"/>
        <v>0</v>
      </c>
      <c r="BM550" s="86">
        <f t="shared" si="267"/>
        <v>0</v>
      </c>
      <c r="BN550" s="86">
        <f t="shared" si="267"/>
        <v>0</v>
      </c>
      <c r="BO550" s="86">
        <f t="shared" si="267"/>
        <v>0</v>
      </c>
    </row>
    <row r="551" spans="1:67" ht="12.75" hidden="1" customHeight="1" outlineLevel="1">
      <c r="B551" s="728" t="s">
        <v>24</v>
      </c>
      <c r="C551" s="60"/>
      <c r="D551" s="686" t="s">
        <v>1119</v>
      </c>
      <c r="E551" s="667" t="s">
        <v>151</v>
      </c>
      <c r="F551" s="1206"/>
      <c r="G551" s="86">
        <f>IF(G515="","",G515*G$350)</f>
        <v>0</v>
      </c>
      <c r="H551" s="86">
        <f t="shared" ref="H551:BO551" si="268">IF(H515="","",H515*H$350)</f>
        <v>0</v>
      </c>
      <c r="I551" s="86">
        <f t="shared" si="268"/>
        <v>0</v>
      </c>
      <c r="J551" s="86">
        <f t="shared" si="268"/>
        <v>0</v>
      </c>
      <c r="K551" s="86">
        <f t="shared" si="268"/>
        <v>0</v>
      </c>
      <c r="L551" s="86">
        <f t="shared" si="268"/>
        <v>0</v>
      </c>
      <c r="M551" s="86">
        <f t="shared" si="268"/>
        <v>0</v>
      </c>
      <c r="N551" s="86">
        <f t="shared" si="268"/>
        <v>0</v>
      </c>
      <c r="O551" s="86">
        <f t="shared" si="268"/>
        <v>0</v>
      </c>
      <c r="P551" s="86">
        <f t="shared" si="268"/>
        <v>0</v>
      </c>
      <c r="Q551" s="86">
        <f t="shared" si="268"/>
        <v>0</v>
      </c>
      <c r="R551" s="86">
        <f t="shared" si="268"/>
        <v>0</v>
      </c>
      <c r="S551" s="86">
        <f t="shared" si="268"/>
        <v>0</v>
      </c>
      <c r="T551" s="86">
        <f t="shared" si="268"/>
        <v>0</v>
      </c>
      <c r="U551" s="86">
        <f t="shared" si="268"/>
        <v>0</v>
      </c>
      <c r="V551" s="86">
        <f t="shared" si="268"/>
        <v>0</v>
      </c>
      <c r="W551" s="86">
        <f t="shared" si="268"/>
        <v>0</v>
      </c>
      <c r="X551" s="86">
        <f t="shared" si="268"/>
        <v>0</v>
      </c>
      <c r="Y551" s="86">
        <f t="shared" si="268"/>
        <v>0</v>
      </c>
      <c r="Z551" s="86">
        <f t="shared" si="268"/>
        <v>0</v>
      </c>
      <c r="AA551" s="86">
        <f t="shared" si="268"/>
        <v>0</v>
      </c>
      <c r="AB551" s="86">
        <f t="shared" si="268"/>
        <v>0</v>
      </c>
      <c r="AC551" s="86">
        <f t="shared" si="268"/>
        <v>0</v>
      </c>
      <c r="AD551" s="86">
        <f t="shared" si="268"/>
        <v>0</v>
      </c>
      <c r="AE551" s="86">
        <f t="shared" si="268"/>
        <v>0</v>
      </c>
      <c r="AF551" s="86">
        <f t="shared" si="268"/>
        <v>0</v>
      </c>
      <c r="AG551" s="86">
        <f t="shared" si="268"/>
        <v>0</v>
      </c>
      <c r="AH551" s="86">
        <f t="shared" si="268"/>
        <v>0</v>
      </c>
      <c r="AI551" s="86">
        <f t="shared" si="268"/>
        <v>0</v>
      </c>
      <c r="AJ551" s="86">
        <f t="shared" si="268"/>
        <v>0</v>
      </c>
      <c r="AK551" s="86">
        <f t="shared" si="268"/>
        <v>0</v>
      </c>
      <c r="AL551" s="86">
        <f t="shared" si="268"/>
        <v>0</v>
      </c>
      <c r="AM551" s="86">
        <f t="shared" si="268"/>
        <v>0</v>
      </c>
      <c r="AN551" s="86">
        <f t="shared" si="268"/>
        <v>0</v>
      </c>
      <c r="AO551" s="86">
        <f t="shared" si="268"/>
        <v>0</v>
      </c>
      <c r="AP551" s="86">
        <f t="shared" si="268"/>
        <v>0</v>
      </c>
      <c r="AQ551" s="86">
        <f t="shared" si="268"/>
        <v>0</v>
      </c>
      <c r="AR551" s="86">
        <f t="shared" si="268"/>
        <v>0</v>
      </c>
      <c r="AS551" s="86">
        <f t="shared" si="268"/>
        <v>0</v>
      </c>
      <c r="AT551" s="86">
        <f t="shared" si="268"/>
        <v>0</v>
      </c>
      <c r="AU551" s="86">
        <f t="shared" si="268"/>
        <v>0</v>
      </c>
      <c r="AV551" s="86">
        <f t="shared" si="268"/>
        <v>0</v>
      </c>
      <c r="AW551" s="86">
        <f t="shared" si="268"/>
        <v>0</v>
      </c>
      <c r="AX551" s="86">
        <f t="shared" si="268"/>
        <v>0</v>
      </c>
      <c r="AY551" s="86">
        <f t="shared" si="268"/>
        <v>0</v>
      </c>
      <c r="AZ551" s="86">
        <f t="shared" si="268"/>
        <v>0</v>
      </c>
      <c r="BA551" s="86">
        <f t="shared" si="268"/>
        <v>0</v>
      </c>
      <c r="BB551" s="86">
        <f t="shared" si="268"/>
        <v>0</v>
      </c>
      <c r="BC551" s="86">
        <f t="shared" si="268"/>
        <v>0</v>
      </c>
      <c r="BD551" s="86">
        <f t="shared" si="268"/>
        <v>0</v>
      </c>
      <c r="BE551" s="86">
        <f t="shared" si="268"/>
        <v>0</v>
      </c>
      <c r="BF551" s="86">
        <f t="shared" si="268"/>
        <v>0</v>
      </c>
      <c r="BG551" s="86">
        <f t="shared" si="268"/>
        <v>0</v>
      </c>
      <c r="BH551" s="86">
        <f t="shared" si="268"/>
        <v>0</v>
      </c>
      <c r="BI551" s="86">
        <f t="shared" si="268"/>
        <v>0</v>
      </c>
      <c r="BJ551" s="86">
        <f t="shared" si="268"/>
        <v>0</v>
      </c>
      <c r="BK551" s="86">
        <f t="shared" si="268"/>
        <v>0</v>
      </c>
      <c r="BL551" s="86">
        <f t="shared" si="268"/>
        <v>0</v>
      </c>
      <c r="BM551" s="86">
        <f t="shared" si="268"/>
        <v>0</v>
      </c>
      <c r="BN551" s="86">
        <f t="shared" si="268"/>
        <v>0</v>
      </c>
      <c r="BO551" s="86">
        <f t="shared" si="268"/>
        <v>0</v>
      </c>
    </row>
    <row r="552" spans="1:67" ht="12.75" hidden="1" customHeight="1" outlineLevel="1">
      <c r="B552" s="728" t="s">
        <v>25</v>
      </c>
      <c r="C552" s="60"/>
      <c r="D552" s="686" t="s">
        <v>776</v>
      </c>
      <c r="E552" s="667" t="s">
        <v>151</v>
      </c>
      <c r="F552" s="1206"/>
      <c r="G552" s="86">
        <f>IF(G516="","",G516*G$351)</f>
        <v>0</v>
      </c>
      <c r="H552" s="86">
        <f t="shared" ref="H552:BO552" si="269">IF(H516="","",H516*H$351)</f>
        <v>0</v>
      </c>
      <c r="I552" s="86">
        <f t="shared" si="269"/>
        <v>0</v>
      </c>
      <c r="J552" s="86">
        <f t="shared" si="269"/>
        <v>0</v>
      </c>
      <c r="K552" s="86">
        <f t="shared" si="269"/>
        <v>0</v>
      </c>
      <c r="L552" s="86">
        <f t="shared" si="269"/>
        <v>0</v>
      </c>
      <c r="M552" s="86">
        <f t="shared" si="269"/>
        <v>0</v>
      </c>
      <c r="N552" s="86">
        <f t="shared" si="269"/>
        <v>0</v>
      </c>
      <c r="O552" s="86">
        <f t="shared" si="269"/>
        <v>0</v>
      </c>
      <c r="P552" s="86">
        <f t="shared" si="269"/>
        <v>0</v>
      </c>
      <c r="Q552" s="86">
        <f t="shared" si="269"/>
        <v>0</v>
      </c>
      <c r="R552" s="86">
        <f t="shared" si="269"/>
        <v>0</v>
      </c>
      <c r="S552" s="86">
        <f t="shared" si="269"/>
        <v>0</v>
      </c>
      <c r="T552" s="86">
        <f t="shared" si="269"/>
        <v>0</v>
      </c>
      <c r="U552" s="86">
        <f t="shared" si="269"/>
        <v>0</v>
      </c>
      <c r="V552" s="86">
        <f t="shared" si="269"/>
        <v>0</v>
      </c>
      <c r="W552" s="86">
        <f t="shared" si="269"/>
        <v>0</v>
      </c>
      <c r="X552" s="86">
        <f t="shared" si="269"/>
        <v>0</v>
      </c>
      <c r="Y552" s="86">
        <f t="shared" si="269"/>
        <v>0</v>
      </c>
      <c r="Z552" s="86">
        <f t="shared" si="269"/>
        <v>0</v>
      </c>
      <c r="AA552" s="86">
        <f t="shared" si="269"/>
        <v>0</v>
      </c>
      <c r="AB552" s="86">
        <f t="shared" si="269"/>
        <v>0</v>
      </c>
      <c r="AC552" s="86">
        <f t="shared" si="269"/>
        <v>0</v>
      </c>
      <c r="AD552" s="86">
        <f t="shared" si="269"/>
        <v>0</v>
      </c>
      <c r="AE552" s="86">
        <f t="shared" si="269"/>
        <v>0</v>
      </c>
      <c r="AF552" s="86">
        <f t="shared" si="269"/>
        <v>0</v>
      </c>
      <c r="AG552" s="86">
        <f t="shared" si="269"/>
        <v>0</v>
      </c>
      <c r="AH552" s="86">
        <f t="shared" si="269"/>
        <v>0</v>
      </c>
      <c r="AI552" s="86">
        <f t="shared" si="269"/>
        <v>0</v>
      </c>
      <c r="AJ552" s="86">
        <f t="shared" si="269"/>
        <v>0</v>
      </c>
      <c r="AK552" s="86">
        <f t="shared" si="269"/>
        <v>0</v>
      </c>
      <c r="AL552" s="86">
        <f t="shared" si="269"/>
        <v>0</v>
      </c>
      <c r="AM552" s="86">
        <f t="shared" si="269"/>
        <v>0</v>
      </c>
      <c r="AN552" s="86">
        <f t="shared" si="269"/>
        <v>0</v>
      </c>
      <c r="AO552" s="86">
        <f t="shared" si="269"/>
        <v>0</v>
      </c>
      <c r="AP552" s="86">
        <f t="shared" si="269"/>
        <v>0</v>
      </c>
      <c r="AQ552" s="86">
        <f t="shared" si="269"/>
        <v>0</v>
      </c>
      <c r="AR552" s="86">
        <f t="shared" si="269"/>
        <v>0</v>
      </c>
      <c r="AS552" s="86">
        <f t="shared" si="269"/>
        <v>0</v>
      </c>
      <c r="AT552" s="86">
        <f t="shared" si="269"/>
        <v>0</v>
      </c>
      <c r="AU552" s="86">
        <f t="shared" si="269"/>
        <v>0</v>
      </c>
      <c r="AV552" s="86">
        <f t="shared" si="269"/>
        <v>0</v>
      </c>
      <c r="AW552" s="86">
        <f t="shared" si="269"/>
        <v>0</v>
      </c>
      <c r="AX552" s="86">
        <f t="shared" si="269"/>
        <v>0</v>
      </c>
      <c r="AY552" s="86">
        <f t="shared" si="269"/>
        <v>0</v>
      </c>
      <c r="AZ552" s="86">
        <f t="shared" si="269"/>
        <v>0</v>
      </c>
      <c r="BA552" s="86">
        <f t="shared" si="269"/>
        <v>0</v>
      </c>
      <c r="BB552" s="86">
        <f t="shared" si="269"/>
        <v>0</v>
      </c>
      <c r="BC552" s="86">
        <f t="shared" si="269"/>
        <v>0</v>
      </c>
      <c r="BD552" s="86">
        <f t="shared" si="269"/>
        <v>0</v>
      </c>
      <c r="BE552" s="86">
        <f t="shared" si="269"/>
        <v>0</v>
      </c>
      <c r="BF552" s="86">
        <f t="shared" si="269"/>
        <v>0</v>
      </c>
      <c r="BG552" s="86">
        <f t="shared" si="269"/>
        <v>0</v>
      </c>
      <c r="BH552" s="86">
        <f t="shared" si="269"/>
        <v>0</v>
      </c>
      <c r="BI552" s="86">
        <f t="shared" si="269"/>
        <v>0</v>
      </c>
      <c r="BJ552" s="86">
        <f t="shared" si="269"/>
        <v>0</v>
      </c>
      <c r="BK552" s="86">
        <f t="shared" si="269"/>
        <v>0</v>
      </c>
      <c r="BL552" s="86">
        <f t="shared" si="269"/>
        <v>0</v>
      </c>
      <c r="BM552" s="86">
        <f t="shared" si="269"/>
        <v>0</v>
      </c>
      <c r="BN552" s="86">
        <f t="shared" si="269"/>
        <v>0</v>
      </c>
      <c r="BO552" s="86">
        <f t="shared" si="269"/>
        <v>0</v>
      </c>
    </row>
    <row r="553" spans="1:67" ht="12.75" hidden="1" customHeight="1" outlineLevel="1">
      <c r="B553" s="728" t="s">
        <v>26</v>
      </c>
      <c r="C553" s="60"/>
      <c r="D553" s="686" t="s">
        <v>1120</v>
      </c>
      <c r="E553" s="667" t="s">
        <v>151</v>
      </c>
      <c r="F553" s="1206"/>
      <c r="G553" s="86">
        <f>IF(G517="","",G517*G$352)</f>
        <v>0</v>
      </c>
      <c r="H553" s="86">
        <f t="shared" ref="H553:BO553" si="270">IF(H517="","",H517*H$352)</f>
        <v>0</v>
      </c>
      <c r="I553" s="86">
        <f t="shared" si="270"/>
        <v>0</v>
      </c>
      <c r="J553" s="86">
        <f t="shared" si="270"/>
        <v>0</v>
      </c>
      <c r="K553" s="86">
        <f t="shared" si="270"/>
        <v>0</v>
      </c>
      <c r="L553" s="86">
        <f t="shared" si="270"/>
        <v>0</v>
      </c>
      <c r="M553" s="86">
        <f t="shared" si="270"/>
        <v>0</v>
      </c>
      <c r="N553" s="86">
        <f t="shared" si="270"/>
        <v>0</v>
      </c>
      <c r="O553" s="86">
        <f t="shared" si="270"/>
        <v>0</v>
      </c>
      <c r="P553" s="86">
        <f t="shared" si="270"/>
        <v>0</v>
      </c>
      <c r="Q553" s="86">
        <f t="shared" si="270"/>
        <v>0</v>
      </c>
      <c r="R553" s="86">
        <f t="shared" si="270"/>
        <v>0</v>
      </c>
      <c r="S553" s="86">
        <f t="shared" si="270"/>
        <v>0</v>
      </c>
      <c r="T553" s="86">
        <f t="shared" si="270"/>
        <v>0</v>
      </c>
      <c r="U553" s="86">
        <f t="shared" si="270"/>
        <v>0</v>
      </c>
      <c r="V553" s="86">
        <f t="shared" si="270"/>
        <v>0</v>
      </c>
      <c r="W553" s="86">
        <f t="shared" si="270"/>
        <v>0</v>
      </c>
      <c r="X553" s="86">
        <f t="shared" si="270"/>
        <v>0</v>
      </c>
      <c r="Y553" s="86">
        <f t="shared" si="270"/>
        <v>0</v>
      </c>
      <c r="Z553" s="86">
        <f t="shared" si="270"/>
        <v>0</v>
      </c>
      <c r="AA553" s="86">
        <f t="shared" si="270"/>
        <v>0</v>
      </c>
      <c r="AB553" s="86">
        <f t="shared" si="270"/>
        <v>0</v>
      </c>
      <c r="AC553" s="86">
        <f t="shared" si="270"/>
        <v>0</v>
      </c>
      <c r="AD553" s="86">
        <f t="shared" si="270"/>
        <v>0</v>
      </c>
      <c r="AE553" s="86">
        <f t="shared" si="270"/>
        <v>0</v>
      </c>
      <c r="AF553" s="86">
        <f t="shared" si="270"/>
        <v>0</v>
      </c>
      <c r="AG553" s="86">
        <f t="shared" si="270"/>
        <v>0</v>
      </c>
      <c r="AH553" s="86">
        <f t="shared" si="270"/>
        <v>0</v>
      </c>
      <c r="AI553" s="86">
        <f t="shared" si="270"/>
        <v>0</v>
      </c>
      <c r="AJ553" s="86">
        <f t="shared" si="270"/>
        <v>0</v>
      </c>
      <c r="AK553" s="86">
        <f t="shared" si="270"/>
        <v>0</v>
      </c>
      <c r="AL553" s="86">
        <f t="shared" si="270"/>
        <v>0</v>
      </c>
      <c r="AM553" s="86">
        <f t="shared" si="270"/>
        <v>0</v>
      </c>
      <c r="AN553" s="86">
        <f t="shared" si="270"/>
        <v>0</v>
      </c>
      <c r="AO553" s="86">
        <f t="shared" si="270"/>
        <v>0</v>
      </c>
      <c r="AP553" s="86">
        <f t="shared" si="270"/>
        <v>0</v>
      </c>
      <c r="AQ553" s="86">
        <f t="shared" si="270"/>
        <v>0</v>
      </c>
      <c r="AR553" s="86">
        <f t="shared" si="270"/>
        <v>0</v>
      </c>
      <c r="AS553" s="86">
        <f t="shared" si="270"/>
        <v>0</v>
      </c>
      <c r="AT553" s="86">
        <f t="shared" si="270"/>
        <v>0</v>
      </c>
      <c r="AU553" s="86">
        <f t="shared" si="270"/>
        <v>0</v>
      </c>
      <c r="AV553" s="86">
        <f t="shared" si="270"/>
        <v>0</v>
      </c>
      <c r="AW553" s="86">
        <f t="shared" si="270"/>
        <v>0</v>
      </c>
      <c r="AX553" s="86">
        <f t="shared" si="270"/>
        <v>0</v>
      </c>
      <c r="AY553" s="86">
        <f t="shared" si="270"/>
        <v>0</v>
      </c>
      <c r="AZ553" s="86">
        <f t="shared" si="270"/>
        <v>0</v>
      </c>
      <c r="BA553" s="86">
        <f t="shared" si="270"/>
        <v>0</v>
      </c>
      <c r="BB553" s="86">
        <f t="shared" si="270"/>
        <v>0</v>
      </c>
      <c r="BC553" s="86">
        <f t="shared" si="270"/>
        <v>0</v>
      </c>
      <c r="BD553" s="86">
        <f t="shared" si="270"/>
        <v>0</v>
      </c>
      <c r="BE553" s="86">
        <f t="shared" si="270"/>
        <v>0</v>
      </c>
      <c r="BF553" s="86">
        <f t="shared" si="270"/>
        <v>0</v>
      </c>
      <c r="BG553" s="86">
        <f t="shared" si="270"/>
        <v>0</v>
      </c>
      <c r="BH553" s="86">
        <f t="shared" si="270"/>
        <v>0</v>
      </c>
      <c r="BI553" s="86">
        <f t="shared" si="270"/>
        <v>0</v>
      </c>
      <c r="BJ553" s="86">
        <f t="shared" si="270"/>
        <v>0</v>
      </c>
      <c r="BK553" s="86">
        <f t="shared" si="270"/>
        <v>0</v>
      </c>
      <c r="BL553" s="86">
        <f t="shared" si="270"/>
        <v>0</v>
      </c>
      <c r="BM553" s="86">
        <f t="shared" si="270"/>
        <v>0</v>
      </c>
      <c r="BN553" s="86">
        <f t="shared" si="270"/>
        <v>0</v>
      </c>
      <c r="BO553" s="86">
        <f t="shared" si="270"/>
        <v>0</v>
      </c>
    </row>
    <row r="554" spans="1:67" ht="12.75" hidden="1" customHeight="1" outlineLevel="1">
      <c r="B554" s="728" t="s">
        <v>27</v>
      </c>
      <c r="C554" s="60"/>
      <c r="D554" s="686" t="s">
        <v>1121</v>
      </c>
      <c r="E554" s="667" t="s">
        <v>151</v>
      </c>
      <c r="F554" s="1206"/>
      <c r="G554" s="86">
        <f>IF(G518="","",G518*G$353)</f>
        <v>0</v>
      </c>
      <c r="H554" s="86">
        <f t="shared" ref="H554:BO554" si="271">IF(H518="","",H518*H$353)</f>
        <v>0</v>
      </c>
      <c r="I554" s="86">
        <f t="shared" si="271"/>
        <v>0</v>
      </c>
      <c r="J554" s="86">
        <f t="shared" si="271"/>
        <v>0</v>
      </c>
      <c r="K554" s="86">
        <f t="shared" si="271"/>
        <v>0</v>
      </c>
      <c r="L554" s="86">
        <f t="shared" si="271"/>
        <v>0</v>
      </c>
      <c r="M554" s="86">
        <f t="shared" si="271"/>
        <v>0</v>
      </c>
      <c r="N554" s="86">
        <f t="shared" si="271"/>
        <v>0</v>
      </c>
      <c r="O554" s="86">
        <f t="shared" si="271"/>
        <v>0</v>
      </c>
      <c r="P554" s="86">
        <f t="shared" si="271"/>
        <v>0</v>
      </c>
      <c r="Q554" s="86">
        <f t="shared" si="271"/>
        <v>0</v>
      </c>
      <c r="R554" s="86">
        <f t="shared" si="271"/>
        <v>0</v>
      </c>
      <c r="S554" s="86">
        <f t="shared" si="271"/>
        <v>0</v>
      </c>
      <c r="T554" s="86">
        <f t="shared" si="271"/>
        <v>0</v>
      </c>
      <c r="U554" s="86">
        <f t="shared" si="271"/>
        <v>0</v>
      </c>
      <c r="V554" s="86">
        <f t="shared" si="271"/>
        <v>0</v>
      </c>
      <c r="W554" s="86">
        <f t="shared" si="271"/>
        <v>0</v>
      </c>
      <c r="X554" s="86">
        <f t="shared" si="271"/>
        <v>0</v>
      </c>
      <c r="Y554" s="86">
        <f t="shared" si="271"/>
        <v>0</v>
      </c>
      <c r="Z554" s="86">
        <f t="shared" si="271"/>
        <v>0</v>
      </c>
      <c r="AA554" s="86">
        <f t="shared" si="271"/>
        <v>0</v>
      </c>
      <c r="AB554" s="86">
        <f t="shared" si="271"/>
        <v>0</v>
      </c>
      <c r="AC554" s="86">
        <f t="shared" si="271"/>
        <v>0</v>
      </c>
      <c r="AD554" s="86">
        <f t="shared" si="271"/>
        <v>0</v>
      </c>
      <c r="AE554" s="86">
        <f t="shared" si="271"/>
        <v>0</v>
      </c>
      <c r="AF554" s="86">
        <f t="shared" si="271"/>
        <v>0</v>
      </c>
      <c r="AG554" s="86">
        <f t="shared" si="271"/>
        <v>0</v>
      </c>
      <c r="AH554" s="86">
        <f t="shared" si="271"/>
        <v>0</v>
      </c>
      <c r="AI554" s="86">
        <f t="shared" si="271"/>
        <v>0</v>
      </c>
      <c r="AJ554" s="86">
        <f t="shared" si="271"/>
        <v>0</v>
      </c>
      <c r="AK554" s="86">
        <f t="shared" si="271"/>
        <v>0</v>
      </c>
      <c r="AL554" s="86">
        <f t="shared" si="271"/>
        <v>0</v>
      </c>
      <c r="AM554" s="86">
        <f t="shared" si="271"/>
        <v>0</v>
      </c>
      <c r="AN554" s="86">
        <f t="shared" si="271"/>
        <v>0</v>
      </c>
      <c r="AO554" s="86">
        <f t="shared" si="271"/>
        <v>0</v>
      </c>
      <c r="AP554" s="86">
        <f t="shared" si="271"/>
        <v>0</v>
      </c>
      <c r="AQ554" s="86">
        <f t="shared" si="271"/>
        <v>0</v>
      </c>
      <c r="AR554" s="86">
        <f t="shared" si="271"/>
        <v>0</v>
      </c>
      <c r="AS554" s="86">
        <f t="shared" si="271"/>
        <v>0</v>
      </c>
      <c r="AT554" s="86">
        <f t="shared" si="271"/>
        <v>0</v>
      </c>
      <c r="AU554" s="86">
        <f t="shared" si="271"/>
        <v>0</v>
      </c>
      <c r="AV554" s="86">
        <f t="shared" si="271"/>
        <v>0</v>
      </c>
      <c r="AW554" s="86">
        <f t="shared" si="271"/>
        <v>0</v>
      </c>
      <c r="AX554" s="86">
        <f t="shared" si="271"/>
        <v>0</v>
      </c>
      <c r="AY554" s="86">
        <f t="shared" si="271"/>
        <v>0</v>
      </c>
      <c r="AZ554" s="86">
        <f t="shared" si="271"/>
        <v>0</v>
      </c>
      <c r="BA554" s="86">
        <f t="shared" si="271"/>
        <v>0</v>
      </c>
      <c r="BB554" s="86">
        <f t="shared" si="271"/>
        <v>0</v>
      </c>
      <c r="BC554" s="86">
        <f t="shared" si="271"/>
        <v>0</v>
      </c>
      <c r="BD554" s="86">
        <f t="shared" si="271"/>
        <v>0</v>
      </c>
      <c r="BE554" s="86">
        <f t="shared" si="271"/>
        <v>0</v>
      </c>
      <c r="BF554" s="86">
        <f t="shared" si="271"/>
        <v>0</v>
      </c>
      <c r="BG554" s="86">
        <f t="shared" si="271"/>
        <v>0</v>
      </c>
      <c r="BH554" s="86">
        <f t="shared" si="271"/>
        <v>0</v>
      </c>
      <c r="BI554" s="86">
        <f t="shared" si="271"/>
        <v>0</v>
      </c>
      <c r="BJ554" s="86">
        <f t="shared" si="271"/>
        <v>0</v>
      </c>
      <c r="BK554" s="86">
        <f t="shared" si="271"/>
        <v>0</v>
      </c>
      <c r="BL554" s="86">
        <f t="shared" si="271"/>
        <v>0</v>
      </c>
      <c r="BM554" s="86">
        <f t="shared" si="271"/>
        <v>0</v>
      </c>
      <c r="BN554" s="86">
        <f t="shared" si="271"/>
        <v>0</v>
      </c>
      <c r="BO554" s="86">
        <f t="shared" si="271"/>
        <v>0</v>
      </c>
    </row>
    <row r="555" spans="1:67" ht="12.75" hidden="1" customHeight="1" outlineLevel="1">
      <c r="B555" s="728" t="s">
        <v>28</v>
      </c>
      <c r="C555" s="60"/>
      <c r="D555" s="686" t="s">
        <v>1122</v>
      </c>
      <c r="E555" s="667" t="s">
        <v>151</v>
      </c>
      <c r="F555" s="1206"/>
      <c r="G555" s="86">
        <f>IF(G519="","",G519*G$354)</f>
        <v>0</v>
      </c>
      <c r="H555" s="86">
        <f t="shared" ref="H555:BO555" si="272">IF(H519="","",H519*H$354)</f>
        <v>0</v>
      </c>
      <c r="I555" s="86">
        <f t="shared" si="272"/>
        <v>0</v>
      </c>
      <c r="J555" s="86">
        <f t="shared" si="272"/>
        <v>0</v>
      </c>
      <c r="K555" s="86">
        <f t="shared" si="272"/>
        <v>0</v>
      </c>
      <c r="L555" s="86">
        <f t="shared" si="272"/>
        <v>0</v>
      </c>
      <c r="M555" s="86">
        <f t="shared" si="272"/>
        <v>0</v>
      </c>
      <c r="N555" s="86">
        <f t="shared" si="272"/>
        <v>0</v>
      </c>
      <c r="O555" s="86">
        <f t="shared" si="272"/>
        <v>0</v>
      </c>
      <c r="P555" s="86">
        <f t="shared" si="272"/>
        <v>0</v>
      </c>
      <c r="Q555" s="86">
        <f t="shared" si="272"/>
        <v>0</v>
      </c>
      <c r="R555" s="86">
        <f t="shared" si="272"/>
        <v>0</v>
      </c>
      <c r="S555" s="86">
        <f t="shared" si="272"/>
        <v>0</v>
      </c>
      <c r="T555" s="86">
        <f t="shared" si="272"/>
        <v>0</v>
      </c>
      <c r="U555" s="86">
        <f t="shared" si="272"/>
        <v>0</v>
      </c>
      <c r="V555" s="86">
        <f t="shared" si="272"/>
        <v>0</v>
      </c>
      <c r="W555" s="86">
        <f t="shared" si="272"/>
        <v>0</v>
      </c>
      <c r="X555" s="86">
        <f t="shared" si="272"/>
        <v>0</v>
      </c>
      <c r="Y555" s="86">
        <f t="shared" si="272"/>
        <v>0</v>
      </c>
      <c r="Z555" s="86">
        <f t="shared" si="272"/>
        <v>0</v>
      </c>
      <c r="AA555" s="86">
        <f t="shared" si="272"/>
        <v>0</v>
      </c>
      <c r="AB555" s="86">
        <f t="shared" si="272"/>
        <v>0</v>
      </c>
      <c r="AC555" s="86">
        <f t="shared" si="272"/>
        <v>0</v>
      </c>
      <c r="AD555" s="86">
        <f t="shared" si="272"/>
        <v>0</v>
      </c>
      <c r="AE555" s="86">
        <f t="shared" si="272"/>
        <v>0</v>
      </c>
      <c r="AF555" s="86">
        <f t="shared" si="272"/>
        <v>0</v>
      </c>
      <c r="AG555" s="86">
        <f t="shared" si="272"/>
        <v>0</v>
      </c>
      <c r="AH555" s="86">
        <f t="shared" si="272"/>
        <v>0</v>
      </c>
      <c r="AI555" s="86">
        <f t="shared" si="272"/>
        <v>0</v>
      </c>
      <c r="AJ555" s="86">
        <f t="shared" si="272"/>
        <v>0</v>
      </c>
      <c r="AK555" s="86">
        <f t="shared" si="272"/>
        <v>0</v>
      </c>
      <c r="AL555" s="86">
        <f t="shared" si="272"/>
        <v>0</v>
      </c>
      <c r="AM555" s="86">
        <f t="shared" si="272"/>
        <v>0</v>
      </c>
      <c r="AN555" s="86">
        <f t="shared" si="272"/>
        <v>0</v>
      </c>
      <c r="AO555" s="86">
        <f t="shared" si="272"/>
        <v>0</v>
      </c>
      <c r="AP555" s="86">
        <f t="shared" si="272"/>
        <v>0</v>
      </c>
      <c r="AQ555" s="86">
        <f t="shared" si="272"/>
        <v>0</v>
      </c>
      <c r="AR555" s="86">
        <f t="shared" si="272"/>
        <v>0</v>
      </c>
      <c r="AS555" s="86">
        <f t="shared" si="272"/>
        <v>0</v>
      </c>
      <c r="AT555" s="86">
        <f t="shared" si="272"/>
        <v>0</v>
      </c>
      <c r="AU555" s="86">
        <f t="shared" si="272"/>
        <v>0</v>
      </c>
      <c r="AV555" s="86">
        <f t="shared" si="272"/>
        <v>0</v>
      </c>
      <c r="AW555" s="86">
        <f t="shared" si="272"/>
        <v>0</v>
      </c>
      <c r="AX555" s="86">
        <f t="shared" si="272"/>
        <v>0</v>
      </c>
      <c r="AY555" s="86">
        <f t="shared" si="272"/>
        <v>0</v>
      </c>
      <c r="AZ555" s="86">
        <f t="shared" si="272"/>
        <v>0</v>
      </c>
      <c r="BA555" s="86">
        <f t="shared" si="272"/>
        <v>0</v>
      </c>
      <c r="BB555" s="86">
        <f t="shared" si="272"/>
        <v>0</v>
      </c>
      <c r="BC555" s="86">
        <f t="shared" si="272"/>
        <v>0</v>
      </c>
      <c r="BD555" s="86">
        <f t="shared" si="272"/>
        <v>0</v>
      </c>
      <c r="BE555" s="86">
        <f t="shared" si="272"/>
        <v>0</v>
      </c>
      <c r="BF555" s="86">
        <f t="shared" si="272"/>
        <v>0</v>
      </c>
      <c r="BG555" s="86">
        <f t="shared" si="272"/>
        <v>0</v>
      </c>
      <c r="BH555" s="86">
        <f t="shared" si="272"/>
        <v>0</v>
      </c>
      <c r="BI555" s="86">
        <f t="shared" si="272"/>
        <v>0</v>
      </c>
      <c r="BJ555" s="86">
        <f t="shared" si="272"/>
        <v>0</v>
      </c>
      <c r="BK555" s="86">
        <f t="shared" si="272"/>
        <v>0</v>
      </c>
      <c r="BL555" s="86">
        <f t="shared" si="272"/>
        <v>0</v>
      </c>
      <c r="BM555" s="86">
        <f t="shared" si="272"/>
        <v>0</v>
      </c>
      <c r="BN555" s="86">
        <f t="shared" si="272"/>
        <v>0</v>
      </c>
      <c r="BO555" s="86">
        <f t="shared" si="272"/>
        <v>0</v>
      </c>
    </row>
    <row r="556" spans="1:67" ht="12.75" hidden="1" customHeight="1" outlineLevel="1">
      <c r="B556" s="786" t="s">
        <v>1190</v>
      </c>
      <c r="C556" s="59" t="s">
        <v>1089</v>
      </c>
      <c r="D556" s="640"/>
      <c r="E556" s="667" t="s">
        <v>151</v>
      </c>
      <c r="F556" s="690"/>
      <c r="G556" s="154">
        <f t="shared" ref="G556:BO556" si="273">G557</f>
        <v>0</v>
      </c>
      <c r="H556" s="154">
        <f t="shared" si="273"/>
        <v>0</v>
      </c>
      <c r="I556" s="154">
        <f t="shared" si="273"/>
        <v>0</v>
      </c>
      <c r="J556" s="154">
        <f t="shared" si="273"/>
        <v>0</v>
      </c>
      <c r="K556" s="154">
        <f t="shared" si="273"/>
        <v>0</v>
      </c>
      <c r="L556" s="154">
        <f t="shared" si="273"/>
        <v>0</v>
      </c>
      <c r="M556" s="154">
        <f t="shared" si="273"/>
        <v>0</v>
      </c>
      <c r="N556" s="154">
        <f t="shared" si="273"/>
        <v>0</v>
      </c>
      <c r="O556" s="154">
        <f t="shared" si="273"/>
        <v>0</v>
      </c>
      <c r="P556" s="154">
        <f t="shared" si="273"/>
        <v>0</v>
      </c>
      <c r="Q556" s="154">
        <f t="shared" si="273"/>
        <v>0</v>
      </c>
      <c r="R556" s="154">
        <f t="shared" si="273"/>
        <v>0</v>
      </c>
      <c r="S556" s="154">
        <f t="shared" si="273"/>
        <v>0</v>
      </c>
      <c r="T556" s="154">
        <f t="shared" si="273"/>
        <v>0</v>
      </c>
      <c r="U556" s="154">
        <f t="shared" si="273"/>
        <v>0</v>
      </c>
      <c r="V556" s="154">
        <f t="shared" si="273"/>
        <v>0</v>
      </c>
      <c r="W556" s="154">
        <f t="shared" si="273"/>
        <v>0</v>
      </c>
      <c r="X556" s="154">
        <f t="shared" si="273"/>
        <v>0</v>
      </c>
      <c r="Y556" s="154">
        <f t="shared" si="273"/>
        <v>0</v>
      </c>
      <c r="Z556" s="154">
        <f t="shared" si="273"/>
        <v>0</v>
      </c>
      <c r="AA556" s="154">
        <f t="shared" si="273"/>
        <v>0</v>
      </c>
      <c r="AB556" s="154">
        <f t="shared" si="273"/>
        <v>0</v>
      </c>
      <c r="AC556" s="154">
        <f t="shared" si="273"/>
        <v>0</v>
      </c>
      <c r="AD556" s="154">
        <f t="shared" si="273"/>
        <v>0</v>
      </c>
      <c r="AE556" s="154">
        <f t="shared" si="273"/>
        <v>0</v>
      </c>
      <c r="AF556" s="154">
        <f t="shared" si="273"/>
        <v>0</v>
      </c>
      <c r="AG556" s="154">
        <f t="shared" si="273"/>
        <v>0</v>
      </c>
      <c r="AH556" s="154">
        <f t="shared" si="273"/>
        <v>0</v>
      </c>
      <c r="AI556" s="154">
        <f t="shared" si="273"/>
        <v>0</v>
      </c>
      <c r="AJ556" s="154">
        <f t="shared" si="273"/>
        <v>0</v>
      </c>
      <c r="AK556" s="154">
        <f t="shared" si="273"/>
        <v>0</v>
      </c>
      <c r="AL556" s="154">
        <f t="shared" si="273"/>
        <v>0</v>
      </c>
      <c r="AM556" s="154">
        <f t="shared" si="273"/>
        <v>0</v>
      </c>
      <c r="AN556" s="154">
        <f t="shared" si="273"/>
        <v>0</v>
      </c>
      <c r="AO556" s="154">
        <f t="shared" si="273"/>
        <v>0</v>
      </c>
      <c r="AP556" s="154">
        <f t="shared" si="273"/>
        <v>0</v>
      </c>
      <c r="AQ556" s="154">
        <f t="shared" si="273"/>
        <v>0</v>
      </c>
      <c r="AR556" s="154">
        <f t="shared" si="273"/>
        <v>0</v>
      </c>
      <c r="AS556" s="154">
        <f t="shared" si="273"/>
        <v>0</v>
      </c>
      <c r="AT556" s="154">
        <f t="shared" si="273"/>
        <v>0</v>
      </c>
      <c r="AU556" s="154">
        <f t="shared" si="273"/>
        <v>0</v>
      </c>
      <c r="AV556" s="154">
        <f t="shared" si="273"/>
        <v>0</v>
      </c>
      <c r="AW556" s="154">
        <f t="shared" si="273"/>
        <v>0</v>
      </c>
      <c r="AX556" s="154">
        <f t="shared" si="273"/>
        <v>0</v>
      </c>
      <c r="AY556" s="154">
        <f t="shared" si="273"/>
        <v>0</v>
      </c>
      <c r="AZ556" s="154">
        <f t="shared" si="273"/>
        <v>0</v>
      </c>
      <c r="BA556" s="154">
        <f t="shared" si="273"/>
        <v>0</v>
      </c>
      <c r="BB556" s="154">
        <f t="shared" si="273"/>
        <v>0</v>
      </c>
      <c r="BC556" s="154">
        <f t="shared" si="273"/>
        <v>0</v>
      </c>
      <c r="BD556" s="154">
        <f t="shared" si="273"/>
        <v>0</v>
      </c>
      <c r="BE556" s="154">
        <f t="shared" si="273"/>
        <v>0</v>
      </c>
      <c r="BF556" s="154">
        <f t="shared" si="273"/>
        <v>0</v>
      </c>
      <c r="BG556" s="154">
        <f t="shared" si="273"/>
        <v>0</v>
      </c>
      <c r="BH556" s="154">
        <f t="shared" si="273"/>
        <v>0</v>
      </c>
      <c r="BI556" s="154">
        <f t="shared" si="273"/>
        <v>0</v>
      </c>
      <c r="BJ556" s="154">
        <f t="shared" si="273"/>
        <v>0</v>
      </c>
      <c r="BK556" s="154">
        <f t="shared" si="273"/>
        <v>0</v>
      </c>
      <c r="BL556" s="154">
        <f t="shared" si="273"/>
        <v>0</v>
      </c>
      <c r="BM556" s="154">
        <f t="shared" si="273"/>
        <v>0</v>
      </c>
      <c r="BN556" s="154">
        <f t="shared" si="273"/>
        <v>0</v>
      </c>
      <c r="BO556" s="154">
        <f t="shared" si="273"/>
        <v>0</v>
      </c>
    </row>
    <row r="557" spans="1:67" ht="12.75" hidden="1" customHeight="1" outlineLevel="1">
      <c r="A557" s="762"/>
      <c r="B557" s="728" t="s">
        <v>44</v>
      </c>
      <c r="C557" s="687"/>
      <c r="D557" s="669" t="s">
        <v>497</v>
      </c>
      <c r="E557" s="667" t="s">
        <v>151</v>
      </c>
      <c r="F557" s="690"/>
      <c r="G557" s="87">
        <f t="shared" ref="G557:AK557" si="274">IF(G521="","",G521*G$368*(1-G376))</f>
        <v>0</v>
      </c>
      <c r="H557" s="87">
        <f t="shared" si="274"/>
        <v>0</v>
      </c>
      <c r="I557" s="87">
        <f t="shared" si="274"/>
        <v>0</v>
      </c>
      <c r="J557" s="87">
        <f t="shared" si="274"/>
        <v>0</v>
      </c>
      <c r="K557" s="87">
        <f t="shared" si="274"/>
        <v>0</v>
      </c>
      <c r="L557" s="87">
        <f t="shared" si="274"/>
        <v>0</v>
      </c>
      <c r="M557" s="87">
        <f t="shared" si="274"/>
        <v>0</v>
      </c>
      <c r="N557" s="87">
        <f t="shared" si="274"/>
        <v>0</v>
      </c>
      <c r="O557" s="87">
        <f t="shared" si="274"/>
        <v>0</v>
      </c>
      <c r="P557" s="87">
        <f t="shared" si="274"/>
        <v>0</v>
      </c>
      <c r="Q557" s="87">
        <f t="shared" si="274"/>
        <v>0</v>
      </c>
      <c r="R557" s="87">
        <f t="shared" si="274"/>
        <v>0</v>
      </c>
      <c r="S557" s="87">
        <f t="shared" si="274"/>
        <v>0</v>
      </c>
      <c r="T557" s="87">
        <f t="shared" si="274"/>
        <v>0</v>
      </c>
      <c r="U557" s="87">
        <f t="shared" si="274"/>
        <v>0</v>
      </c>
      <c r="V557" s="87">
        <f t="shared" si="274"/>
        <v>0</v>
      </c>
      <c r="W557" s="87">
        <f t="shared" si="274"/>
        <v>0</v>
      </c>
      <c r="X557" s="87">
        <f t="shared" si="274"/>
        <v>0</v>
      </c>
      <c r="Y557" s="87">
        <f t="shared" si="274"/>
        <v>0</v>
      </c>
      <c r="Z557" s="87">
        <f t="shared" si="274"/>
        <v>0</v>
      </c>
      <c r="AA557" s="87">
        <f t="shared" si="274"/>
        <v>0</v>
      </c>
      <c r="AB557" s="87">
        <f t="shared" si="274"/>
        <v>0</v>
      </c>
      <c r="AC557" s="87">
        <f t="shared" si="274"/>
        <v>0</v>
      </c>
      <c r="AD557" s="87">
        <f t="shared" si="274"/>
        <v>0</v>
      </c>
      <c r="AE557" s="87">
        <f t="shared" si="274"/>
        <v>0</v>
      </c>
      <c r="AF557" s="87">
        <f t="shared" si="274"/>
        <v>0</v>
      </c>
      <c r="AG557" s="87">
        <f t="shared" si="274"/>
        <v>0</v>
      </c>
      <c r="AH557" s="87">
        <f t="shared" si="274"/>
        <v>0</v>
      </c>
      <c r="AI557" s="87">
        <f t="shared" si="274"/>
        <v>0</v>
      </c>
      <c r="AJ557" s="87">
        <f t="shared" si="274"/>
        <v>0</v>
      </c>
      <c r="AK557" s="87">
        <f t="shared" si="274"/>
        <v>0</v>
      </c>
      <c r="AL557" s="87">
        <f>IF(AL521="","",AL521*AL$368*(1-AL376))</f>
        <v>0</v>
      </c>
      <c r="AM557" s="87">
        <f>IF(AM521="","",AM521*AM$368*(1-AM376))</f>
        <v>0</v>
      </c>
      <c r="AN557" s="87">
        <f>IF(AN521="","",AN521*AN$368*(1-AN376))</f>
        <v>0</v>
      </c>
      <c r="AO557" s="87">
        <f>IF(AO521="","",AO521*AO$368*(1-AO376))</f>
        <v>0</v>
      </c>
      <c r="AP557" s="87">
        <f>IF(AP521="","",AP521*AP$368*(1-AP376))</f>
        <v>0</v>
      </c>
      <c r="AQ557" s="87">
        <f t="shared" ref="AQ557:BO557" si="275">IF(AQ521="","",AQ521*AQ$368*(1-AQ376))</f>
        <v>0</v>
      </c>
      <c r="AR557" s="87">
        <f t="shared" si="275"/>
        <v>0</v>
      </c>
      <c r="AS557" s="87">
        <f t="shared" si="275"/>
        <v>0</v>
      </c>
      <c r="AT557" s="87">
        <f t="shared" si="275"/>
        <v>0</v>
      </c>
      <c r="AU557" s="87">
        <f t="shared" si="275"/>
        <v>0</v>
      </c>
      <c r="AV557" s="87">
        <f t="shared" si="275"/>
        <v>0</v>
      </c>
      <c r="AW557" s="87">
        <f t="shared" si="275"/>
        <v>0</v>
      </c>
      <c r="AX557" s="87">
        <f t="shared" si="275"/>
        <v>0</v>
      </c>
      <c r="AY557" s="87">
        <f t="shared" si="275"/>
        <v>0</v>
      </c>
      <c r="AZ557" s="87">
        <f t="shared" si="275"/>
        <v>0</v>
      </c>
      <c r="BA557" s="87">
        <f t="shared" si="275"/>
        <v>0</v>
      </c>
      <c r="BB557" s="87">
        <f t="shared" si="275"/>
        <v>0</v>
      </c>
      <c r="BC557" s="87">
        <f t="shared" si="275"/>
        <v>0</v>
      </c>
      <c r="BD557" s="87">
        <f t="shared" si="275"/>
        <v>0</v>
      </c>
      <c r="BE557" s="87">
        <f t="shared" si="275"/>
        <v>0</v>
      </c>
      <c r="BF557" s="87">
        <f t="shared" si="275"/>
        <v>0</v>
      </c>
      <c r="BG557" s="87">
        <f t="shared" si="275"/>
        <v>0</v>
      </c>
      <c r="BH557" s="87">
        <f t="shared" si="275"/>
        <v>0</v>
      </c>
      <c r="BI557" s="87">
        <f t="shared" si="275"/>
        <v>0</v>
      </c>
      <c r="BJ557" s="87">
        <f t="shared" si="275"/>
        <v>0</v>
      </c>
      <c r="BK557" s="87">
        <f t="shared" si="275"/>
        <v>0</v>
      </c>
      <c r="BL557" s="87">
        <f t="shared" si="275"/>
        <v>0</v>
      </c>
      <c r="BM557" s="87">
        <f t="shared" si="275"/>
        <v>0</v>
      </c>
      <c r="BN557" s="87">
        <f t="shared" si="275"/>
        <v>0</v>
      </c>
      <c r="BO557" s="87">
        <f t="shared" si="275"/>
        <v>0</v>
      </c>
    </row>
    <row r="558" spans="1:67" ht="12.75" hidden="1" customHeight="1" outlineLevel="1">
      <c r="A558" s="762"/>
      <c r="B558" s="728" t="s">
        <v>45</v>
      </c>
      <c r="C558" s="59" t="s">
        <v>399</v>
      </c>
      <c r="D558" s="689"/>
      <c r="E558" s="667" t="s">
        <v>151</v>
      </c>
      <c r="F558" s="690"/>
      <c r="G558" s="154">
        <f t="shared" ref="G558:BO558" si="276">G559</f>
        <v>0</v>
      </c>
      <c r="H558" s="154">
        <f t="shared" si="276"/>
        <v>0</v>
      </c>
      <c r="I558" s="154">
        <f t="shared" si="276"/>
        <v>0</v>
      </c>
      <c r="J558" s="154">
        <f t="shared" si="276"/>
        <v>0</v>
      </c>
      <c r="K558" s="154">
        <f t="shared" si="276"/>
        <v>0</v>
      </c>
      <c r="L558" s="154">
        <f t="shared" si="276"/>
        <v>0</v>
      </c>
      <c r="M558" s="154">
        <f t="shared" si="276"/>
        <v>0</v>
      </c>
      <c r="N558" s="154">
        <f t="shared" si="276"/>
        <v>0</v>
      </c>
      <c r="O558" s="154">
        <f t="shared" si="276"/>
        <v>0</v>
      </c>
      <c r="P558" s="154">
        <f t="shared" si="276"/>
        <v>0</v>
      </c>
      <c r="Q558" s="154">
        <f t="shared" si="276"/>
        <v>0</v>
      </c>
      <c r="R558" s="154">
        <f t="shared" si="276"/>
        <v>0</v>
      </c>
      <c r="S558" s="154">
        <f t="shared" si="276"/>
        <v>0</v>
      </c>
      <c r="T558" s="154">
        <f t="shared" si="276"/>
        <v>0</v>
      </c>
      <c r="U558" s="154">
        <f t="shared" si="276"/>
        <v>0</v>
      </c>
      <c r="V558" s="154">
        <f t="shared" si="276"/>
        <v>0</v>
      </c>
      <c r="W558" s="154">
        <f t="shared" si="276"/>
        <v>0</v>
      </c>
      <c r="X558" s="154">
        <f t="shared" si="276"/>
        <v>0</v>
      </c>
      <c r="Y558" s="154">
        <f t="shared" si="276"/>
        <v>0</v>
      </c>
      <c r="Z558" s="154">
        <f t="shared" si="276"/>
        <v>0</v>
      </c>
      <c r="AA558" s="154">
        <f t="shared" si="276"/>
        <v>0</v>
      </c>
      <c r="AB558" s="154">
        <f t="shared" si="276"/>
        <v>0</v>
      </c>
      <c r="AC558" s="154">
        <f t="shared" si="276"/>
        <v>0</v>
      </c>
      <c r="AD558" s="154">
        <f t="shared" si="276"/>
        <v>0</v>
      </c>
      <c r="AE558" s="154">
        <f t="shared" si="276"/>
        <v>0</v>
      </c>
      <c r="AF558" s="154">
        <f t="shared" si="276"/>
        <v>0</v>
      </c>
      <c r="AG558" s="154">
        <f t="shared" si="276"/>
        <v>0</v>
      </c>
      <c r="AH558" s="154">
        <f t="shared" si="276"/>
        <v>0</v>
      </c>
      <c r="AI558" s="154">
        <f t="shared" si="276"/>
        <v>0</v>
      </c>
      <c r="AJ558" s="154">
        <f t="shared" si="276"/>
        <v>0</v>
      </c>
      <c r="AK558" s="154">
        <f t="shared" si="276"/>
        <v>0</v>
      </c>
      <c r="AL558" s="154">
        <f t="shared" si="276"/>
        <v>0</v>
      </c>
      <c r="AM558" s="154">
        <f t="shared" si="276"/>
        <v>0</v>
      </c>
      <c r="AN558" s="154">
        <f t="shared" si="276"/>
        <v>0</v>
      </c>
      <c r="AO558" s="154">
        <f t="shared" si="276"/>
        <v>0</v>
      </c>
      <c r="AP558" s="154">
        <f t="shared" si="276"/>
        <v>0</v>
      </c>
      <c r="AQ558" s="154">
        <f t="shared" si="276"/>
        <v>0</v>
      </c>
      <c r="AR558" s="154">
        <f t="shared" si="276"/>
        <v>0</v>
      </c>
      <c r="AS558" s="154">
        <f t="shared" si="276"/>
        <v>0</v>
      </c>
      <c r="AT558" s="154">
        <f t="shared" si="276"/>
        <v>0</v>
      </c>
      <c r="AU558" s="154">
        <f t="shared" si="276"/>
        <v>0</v>
      </c>
      <c r="AV558" s="154">
        <f t="shared" si="276"/>
        <v>0</v>
      </c>
      <c r="AW558" s="154">
        <f t="shared" si="276"/>
        <v>0</v>
      </c>
      <c r="AX558" s="154">
        <f t="shared" si="276"/>
        <v>0</v>
      </c>
      <c r="AY558" s="154">
        <f t="shared" si="276"/>
        <v>0</v>
      </c>
      <c r="AZ558" s="154">
        <f t="shared" si="276"/>
        <v>0</v>
      </c>
      <c r="BA558" s="154">
        <f t="shared" si="276"/>
        <v>0</v>
      </c>
      <c r="BB558" s="154">
        <f t="shared" si="276"/>
        <v>0</v>
      </c>
      <c r="BC558" s="154">
        <f t="shared" si="276"/>
        <v>0</v>
      </c>
      <c r="BD558" s="154">
        <f t="shared" si="276"/>
        <v>0</v>
      </c>
      <c r="BE558" s="154">
        <f t="shared" si="276"/>
        <v>0</v>
      </c>
      <c r="BF558" s="154">
        <f t="shared" si="276"/>
        <v>0</v>
      </c>
      <c r="BG558" s="154">
        <f t="shared" si="276"/>
        <v>0</v>
      </c>
      <c r="BH558" s="154">
        <f t="shared" si="276"/>
        <v>0</v>
      </c>
      <c r="BI558" s="154">
        <f t="shared" si="276"/>
        <v>0</v>
      </c>
      <c r="BJ558" s="154">
        <f t="shared" si="276"/>
        <v>0</v>
      </c>
      <c r="BK558" s="154">
        <f t="shared" si="276"/>
        <v>0</v>
      </c>
      <c r="BL558" s="154">
        <f t="shared" si="276"/>
        <v>0</v>
      </c>
      <c r="BM558" s="154">
        <f t="shared" si="276"/>
        <v>0</v>
      </c>
      <c r="BN558" s="154">
        <f t="shared" si="276"/>
        <v>0</v>
      </c>
      <c r="BO558" s="154">
        <f t="shared" si="276"/>
        <v>0</v>
      </c>
    </row>
    <row r="559" spans="1:67" ht="12.75" hidden="1" customHeight="1" outlineLevel="1">
      <c r="A559" s="762"/>
      <c r="B559" s="728" t="s">
        <v>46</v>
      </c>
      <c r="C559" s="719"/>
      <c r="D559" s="640" t="s">
        <v>192</v>
      </c>
      <c r="E559" s="667" t="s">
        <v>151</v>
      </c>
      <c r="F559" s="690"/>
      <c r="G559" s="87">
        <f t="shared" ref="G559:AK559" si="277">IF(G523="","",(G523*G385)+(G521*G368*G376))</f>
        <v>0</v>
      </c>
      <c r="H559" s="87">
        <f t="shared" si="277"/>
        <v>0</v>
      </c>
      <c r="I559" s="87">
        <f t="shared" si="277"/>
        <v>0</v>
      </c>
      <c r="J559" s="87">
        <f t="shared" si="277"/>
        <v>0</v>
      </c>
      <c r="K559" s="87">
        <f t="shared" si="277"/>
        <v>0</v>
      </c>
      <c r="L559" s="87">
        <f t="shared" si="277"/>
        <v>0</v>
      </c>
      <c r="M559" s="87">
        <f t="shared" si="277"/>
        <v>0</v>
      </c>
      <c r="N559" s="87">
        <f t="shared" si="277"/>
        <v>0</v>
      </c>
      <c r="O559" s="87">
        <f t="shared" si="277"/>
        <v>0</v>
      </c>
      <c r="P559" s="87">
        <f t="shared" si="277"/>
        <v>0</v>
      </c>
      <c r="Q559" s="87">
        <f t="shared" si="277"/>
        <v>0</v>
      </c>
      <c r="R559" s="87">
        <f t="shared" si="277"/>
        <v>0</v>
      </c>
      <c r="S559" s="87">
        <f t="shared" si="277"/>
        <v>0</v>
      </c>
      <c r="T559" s="87">
        <f t="shared" si="277"/>
        <v>0</v>
      </c>
      <c r="U559" s="87">
        <f t="shared" si="277"/>
        <v>0</v>
      </c>
      <c r="V559" s="87">
        <f t="shared" si="277"/>
        <v>0</v>
      </c>
      <c r="W559" s="87">
        <f t="shared" si="277"/>
        <v>0</v>
      </c>
      <c r="X559" s="87">
        <f t="shared" si="277"/>
        <v>0</v>
      </c>
      <c r="Y559" s="87">
        <f t="shared" si="277"/>
        <v>0</v>
      </c>
      <c r="Z559" s="87">
        <f t="shared" si="277"/>
        <v>0</v>
      </c>
      <c r="AA559" s="87">
        <f t="shared" si="277"/>
        <v>0</v>
      </c>
      <c r="AB559" s="87">
        <f t="shared" si="277"/>
        <v>0</v>
      </c>
      <c r="AC559" s="87">
        <f t="shared" si="277"/>
        <v>0</v>
      </c>
      <c r="AD559" s="87">
        <f t="shared" si="277"/>
        <v>0</v>
      </c>
      <c r="AE559" s="87">
        <f t="shared" si="277"/>
        <v>0</v>
      </c>
      <c r="AF559" s="87">
        <f t="shared" si="277"/>
        <v>0</v>
      </c>
      <c r="AG559" s="87">
        <f t="shared" si="277"/>
        <v>0</v>
      </c>
      <c r="AH559" s="87">
        <f t="shared" si="277"/>
        <v>0</v>
      </c>
      <c r="AI559" s="87">
        <f t="shared" si="277"/>
        <v>0</v>
      </c>
      <c r="AJ559" s="87">
        <f t="shared" si="277"/>
        <v>0</v>
      </c>
      <c r="AK559" s="87">
        <f t="shared" si="277"/>
        <v>0</v>
      </c>
      <c r="AL559" s="87">
        <f>IF(AL523="","",(AL523*AL385)+(AL521*AL368*AL376))</f>
        <v>0</v>
      </c>
      <c r="AM559" s="87">
        <f>IF(AM523="","",(AM523*AM385)+(AM521*AM368*AM376))</f>
        <v>0</v>
      </c>
      <c r="AN559" s="87">
        <f>IF(AN523="","",(AN523*AN385)+(AN521*AN368*AN376))</f>
        <v>0</v>
      </c>
      <c r="AO559" s="87">
        <f>IF(AO523="","",(AO523*AO385)+(AO521*AO368*AO376))</f>
        <v>0</v>
      </c>
      <c r="AP559" s="87">
        <f>IF(AP523="","",(AP523*AP385)+(AP521*AP368*AP376))</f>
        <v>0</v>
      </c>
      <c r="AQ559" s="87">
        <f t="shared" ref="AQ559:BO559" si="278">IF(AQ523="","",(AQ523*AQ385)+(AQ521*AQ368*AQ376))</f>
        <v>0</v>
      </c>
      <c r="AR559" s="87">
        <f t="shared" si="278"/>
        <v>0</v>
      </c>
      <c r="AS559" s="87">
        <f t="shared" si="278"/>
        <v>0</v>
      </c>
      <c r="AT559" s="87">
        <f t="shared" si="278"/>
        <v>0</v>
      </c>
      <c r="AU559" s="87">
        <f t="shared" si="278"/>
        <v>0</v>
      </c>
      <c r="AV559" s="87">
        <f t="shared" si="278"/>
        <v>0</v>
      </c>
      <c r="AW559" s="87">
        <f t="shared" si="278"/>
        <v>0</v>
      </c>
      <c r="AX559" s="87">
        <f t="shared" si="278"/>
        <v>0</v>
      </c>
      <c r="AY559" s="87">
        <f t="shared" si="278"/>
        <v>0</v>
      </c>
      <c r="AZ559" s="87">
        <f t="shared" si="278"/>
        <v>0</v>
      </c>
      <c r="BA559" s="87">
        <f t="shared" si="278"/>
        <v>0</v>
      </c>
      <c r="BB559" s="87">
        <f t="shared" si="278"/>
        <v>0</v>
      </c>
      <c r="BC559" s="87">
        <f t="shared" si="278"/>
        <v>0</v>
      </c>
      <c r="BD559" s="87">
        <f t="shared" si="278"/>
        <v>0</v>
      </c>
      <c r="BE559" s="87">
        <f t="shared" si="278"/>
        <v>0</v>
      </c>
      <c r="BF559" s="87">
        <f t="shared" si="278"/>
        <v>0</v>
      </c>
      <c r="BG559" s="87">
        <f t="shared" si="278"/>
        <v>0</v>
      </c>
      <c r="BH559" s="87">
        <f t="shared" si="278"/>
        <v>0</v>
      </c>
      <c r="BI559" s="87">
        <f t="shared" si="278"/>
        <v>0</v>
      </c>
      <c r="BJ559" s="87">
        <f t="shared" si="278"/>
        <v>0</v>
      </c>
      <c r="BK559" s="87">
        <f t="shared" si="278"/>
        <v>0</v>
      </c>
      <c r="BL559" s="87">
        <f t="shared" si="278"/>
        <v>0</v>
      </c>
      <c r="BM559" s="87">
        <f t="shared" si="278"/>
        <v>0</v>
      </c>
      <c r="BN559" s="87">
        <f t="shared" si="278"/>
        <v>0</v>
      </c>
      <c r="BO559" s="87">
        <f t="shared" si="278"/>
        <v>0</v>
      </c>
    </row>
    <row r="560" spans="1:67" collapsed="1">
      <c r="A560" s="762"/>
      <c r="B560" s="728">
        <v>334</v>
      </c>
      <c r="C560" s="59" t="s">
        <v>280</v>
      </c>
      <c r="D560" s="640"/>
      <c r="E560" s="670"/>
      <c r="F560" s="690"/>
      <c r="G560" s="1008"/>
      <c r="H560" s="1009"/>
      <c r="I560" s="1009"/>
      <c r="J560" s="1009"/>
      <c r="K560" s="1009"/>
      <c r="L560" s="1009"/>
      <c r="M560" s="1009"/>
      <c r="N560" s="1009"/>
      <c r="O560" s="1009"/>
      <c r="P560" s="1009"/>
      <c r="Q560" s="1009"/>
      <c r="R560" s="1009"/>
      <c r="S560" s="1009"/>
      <c r="T560" s="1009"/>
      <c r="U560" s="1009"/>
      <c r="V560" s="1009"/>
      <c r="W560" s="1009"/>
      <c r="X560" s="1009"/>
      <c r="Y560" s="1009"/>
      <c r="Z560" s="1009"/>
      <c r="AA560" s="1009"/>
      <c r="AB560" s="1009"/>
      <c r="AC560" s="1009"/>
      <c r="AD560" s="1009"/>
      <c r="AE560" s="1009"/>
      <c r="AF560" s="1009"/>
      <c r="AG560" s="1009"/>
      <c r="AH560" s="1009"/>
      <c r="AI560" s="1009"/>
      <c r="AJ560" s="1009"/>
      <c r="AK560" s="1009"/>
      <c r="AL560" s="1009"/>
      <c r="AM560" s="1009"/>
      <c r="AN560" s="1009"/>
      <c r="AO560" s="1009"/>
      <c r="AP560" s="1009"/>
      <c r="AQ560" s="1009"/>
      <c r="AR560" s="1009"/>
      <c r="AS560" s="1009"/>
      <c r="AT560" s="1009"/>
      <c r="AU560" s="1009"/>
      <c r="AV560" s="1009"/>
      <c r="AW560" s="1009"/>
      <c r="AX560" s="1009"/>
      <c r="AY560" s="1009"/>
      <c r="AZ560" s="1009"/>
      <c r="BA560" s="1009"/>
      <c r="BB560" s="1009"/>
      <c r="BC560" s="1009"/>
      <c r="BD560" s="1009"/>
      <c r="BE560" s="1009"/>
      <c r="BF560" s="1009"/>
      <c r="BG560" s="1009"/>
      <c r="BH560" s="1009"/>
      <c r="BI560" s="1009"/>
      <c r="BJ560" s="1009"/>
      <c r="BK560" s="1009"/>
      <c r="BL560" s="1009"/>
      <c r="BM560" s="1009"/>
      <c r="BN560" s="1009"/>
      <c r="BO560" s="1009"/>
    </row>
    <row r="561" spans="1:67" s="15" customFormat="1" ht="12.75" hidden="1" customHeight="1" outlineLevel="1">
      <c r="A561" s="160"/>
      <c r="B561" s="728" t="s">
        <v>107</v>
      </c>
      <c r="C561" s="58" t="s">
        <v>1337</v>
      </c>
      <c r="D561" s="685"/>
      <c r="E561" s="667" t="s">
        <v>151</v>
      </c>
      <c r="F561" s="1207"/>
      <c r="G561" s="155">
        <f>IF(COUNTBLANK(G562:G567)=6,"",SUM(G562:G567))</f>
        <v>0</v>
      </c>
      <c r="H561" s="155">
        <f t="shared" ref="H561:BO561" si="279">IF(COUNTBLANK(H562:H567)=6,"",SUM(H562:H567))</f>
        <v>0</v>
      </c>
      <c r="I561" s="155">
        <f t="shared" si="279"/>
        <v>0</v>
      </c>
      <c r="J561" s="155">
        <f t="shared" si="279"/>
        <v>0</v>
      </c>
      <c r="K561" s="155">
        <f t="shared" si="279"/>
        <v>0</v>
      </c>
      <c r="L561" s="155">
        <f t="shared" si="279"/>
        <v>0</v>
      </c>
      <c r="M561" s="155">
        <f t="shared" si="279"/>
        <v>0</v>
      </c>
      <c r="N561" s="155">
        <f t="shared" si="279"/>
        <v>0</v>
      </c>
      <c r="O561" s="155">
        <f t="shared" si="279"/>
        <v>0</v>
      </c>
      <c r="P561" s="155">
        <f t="shared" si="279"/>
        <v>0</v>
      </c>
      <c r="Q561" s="155">
        <f t="shared" si="279"/>
        <v>0</v>
      </c>
      <c r="R561" s="155">
        <f t="shared" si="279"/>
        <v>0</v>
      </c>
      <c r="S561" s="155">
        <f t="shared" si="279"/>
        <v>0</v>
      </c>
      <c r="T561" s="155">
        <f t="shared" si="279"/>
        <v>0</v>
      </c>
      <c r="U561" s="155">
        <f t="shared" si="279"/>
        <v>0</v>
      </c>
      <c r="V561" s="155">
        <f t="shared" si="279"/>
        <v>0</v>
      </c>
      <c r="W561" s="155">
        <f t="shared" si="279"/>
        <v>0</v>
      </c>
      <c r="X561" s="155">
        <f t="shared" si="279"/>
        <v>0</v>
      </c>
      <c r="Y561" s="155">
        <f t="shared" si="279"/>
        <v>0</v>
      </c>
      <c r="Z561" s="155">
        <f t="shared" si="279"/>
        <v>0</v>
      </c>
      <c r="AA561" s="155">
        <f t="shared" si="279"/>
        <v>0</v>
      </c>
      <c r="AB561" s="155">
        <f t="shared" si="279"/>
        <v>0</v>
      </c>
      <c r="AC561" s="155">
        <f t="shared" si="279"/>
        <v>0</v>
      </c>
      <c r="AD561" s="155">
        <f t="shared" si="279"/>
        <v>0</v>
      </c>
      <c r="AE561" s="155">
        <f t="shared" si="279"/>
        <v>0</v>
      </c>
      <c r="AF561" s="155">
        <f t="shared" si="279"/>
        <v>0</v>
      </c>
      <c r="AG561" s="155">
        <f t="shared" si="279"/>
        <v>0</v>
      </c>
      <c r="AH561" s="155">
        <f t="shared" si="279"/>
        <v>0</v>
      </c>
      <c r="AI561" s="155">
        <f t="shared" si="279"/>
        <v>0</v>
      </c>
      <c r="AJ561" s="155">
        <f t="shared" si="279"/>
        <v>0</v>
      </c>
      <c r="AK561" s="155">
        <f t="shared" si="279"/>
        <v>0</v>
      </c>
      <c r="AL561" s="155">
        <f t="shared" si="279"/>
        <v>0</v>
      </c>
      <c r="AM561" s="155">
        <f t="shared" si="279"/>
        <v>0</v>
      </c>
      <c r="AN561" s="155">
        <f t="shared" si="279"/>
        <v>0</v>
      </c>
      <c r="AO561" s="155">
        <f t="shared" si="279"/>
        <v>0</v>
      </c>
      <c r="AP561" s="155">
        <f t="shared" si="279"/>
        <v>0</v>
      </c>
      <c r="AQ561" s="155">
        <f t="shared" si="279"/>
        <v>0</v>
      </c>
      <c r="AR561" s="155">
        <f t="shared" si="279"/>
        <v>0</v>
      </c>
      <c r="AS561" s="155">
        <f t="shared" si="279"/>
        <v>0</v>
      </c>
      <c r="AT561" s="155">
        <f t="shared" si="279"/>
        <v>0</v>
      </c>
      <c r="AU561" s="155">
        <f t="shared" si="279"/>
        <v>0</v>
      </c>
      <c r="AV561" s="155">
        <f t="shared" si="279"/>
        <v>0</v>
      </c>
      <c r="AW561" s="155">
        <f t="shared" si="279"/>
        <v>0</v>
      </c>
      <c r="AX561" s="155">
        <f t="shared" si="279"/>
        <v>0</v>
      </c>
      <c r="AY561" s="155">
        <f t="shared" si="279"/>
        <v>0</v>
      </c>
      <c r="AZ561" s="155">
        <f t="shared" si="279"/>
        <v>0</v>
      </c>
      <c r="BA561" s="155">
        <f t="shared" si="279"/>
        <v>0</v>
      </c>
      <c r="BB561" s="155">
        <f t="shared" si="279"/>
        <v>0</v>
      </c>
      <c r="BC561" s="155">
        <f t="shared" si="279"/>
        <v>0</v>
      </c>
      <c r="BD561" s="155">
        <f t="shared" si="279"/>
        <v>0</v>
      </c>
      <c r="BE561" s="155">
        <f t="shared" si="279"/>
        <v>0</v>
      </c>
      <c r="BF561" s="155">
        <f t="shared" si="279"/>
        <v>0</v>
      </c>
      <c r="BG561" s="155">
        <f t="shared" si="279"/>
        <v>0</v>
      </c>
      <c r="BH561" s="155">
        <f t="shared" si="279"/>
        <v>0</v>
      </c>
      <c r="BI561" s="155">
        <f t="shared" si="279"/>
        <v>0</v>
      </c>
      <c r="BJ561" s="155">
        <f t="shared" si="279"/>
        <v>0</v>
      </c>
      <c r="BK561" s="155">
        <f t="shared" si="279"/>
        <v>0</v>
      </c>
      <c r="BL561" s="155">
        <f t="shared" si="279"/>
        <v>0</v>
      </c>
      <c r="BM561" s="155">
        <f t="shared" si="279"/>
        <v>0</v>
      </c>
      <c r="BN561" s="155">
        <f t="shared" si="279"/>
        <v>0</v>
      </c>
      <c r="BO561" s="155">
        <f t="shared" si="279"/>
        <v>0</v>
      </c>
    </row>
    <row r="562" spans="1:67" ht="12.75" hidden="1" customHeight="1" outlineLevel="1">
      <c r="A562" s="762"/>
      <c r="B562" s="728" t="s">
        <v>29</v>
      </c>
      <c r="C562" s="60"/>
      <c r="D562" s="686" t="s">
        <v>1148</v>
      </c>
      <c r="E562" s="667" t="s">
        <v>151</v>
      </c>
      <c r="F562" s="1207"/>
      <c r="G562" s="86">
        <f>IF(G526="","",G526*G$349)</f>
        <v>0</v>
      </c>
      <c r="H562" s="86">
        <f t="shared" ref="H562:BO562" si="280">IF(H526="","",H526*H$349)</f>
        <v>0</v>
      </c>
      <c r="I562" s="86">
        <f t="shared" si="280"/>
        <v>0</v>
      </c>
      <c r="J562" s="86">
        <f t="shared" si="280"/>
        <v>0</v>
      </c>
      <c r="K562" s="86">
        <f t="shared" si="280"/>
        <v>0</v>
      </c>
      <c r="L562" s="86">
        <f t="shared" si="280"/>
        <v>0</v>
      </c>
      <c r="M562" s="86">
        <f t="shared" si="280"/>
        <v>0</v>
      </c>
      <c r="N562" s="86">
        <f t="shared" si="280"/>
        <v>0</v>
      </c>
      <c r="O562" s="86">
        <f t="shared" si="280"/>
        <v>0</v>
      </c>
      <c r="P562" s="86">
        <f t="shared" si="280"/>
        <v>0</v>
      </c>
      <c r="Q562" s="86">
        <f t="shared" si="280"/>
        <v>0</v>
      </c>
      <c r="R562" s="86">
        <f t="shared" si="280"/>
        <v>0</v>
      </c>
      <c r="S562" s="86">
        <f t="shared" si="280"/>
        <v>0</v>
      </c>
      <c r="T562" s="86">
        <f t="shared" si="280"/>
        <v>0</v>
      </c>
      <c r="U562" s="86">
        <f t="shared" si="280"/>
        <v>0</v>
      </c>
      <c r="V562" s="86">
        <f t="shared" si="280"/>
        <v>0</v>
      </c>
      <c r="W562" s="86">
        <f t="shared" si="280"/>
        <v>0</v>
      </c>
      <c r="X562" s="86">
        <f t="shared" si="280"/>
        <v>0</v>
      </c>
      <c r="Y562" s="86">
        <f t="shared" si="280"/>
        <v>0</v>
      </c>
      <c r="Z562" s="86">
        <f t="shared" si="280"/>
        <v>0</v>
      </c>
      <c r="AA562" s="86">
        <f t="shared" si="280"/>
        <v>0</v>
      </c>
      <c r="AB562" s="86">
        <f t="shared" si="280"/>
        <v>0</v>
      </c>
      <c r="AC562" s="86">
        <f t="shared" si="280"/>
        <v>0</v>
      </c>
      <c r="AD562" s="86">
        <f t="shared" si="280"/>
        <v>0</v>
      </c>
      <c r="AE562" s="86">
        <f t="shared" si="280"/>
        <v>0</v>
      </c>
      <c r="AF562" s="86">
        <f t="shared" si="280"/>
        <v>0</v>
      </c>
      <c r="AG562" s="86">
        <f t="shared" si="280"/>
        <v>0</v>
      </c>
      <c r="AH562" s="86">
        <f t="shared" si="280"/>
        <v>0</v>
      </c>
      <c r="AI562" s="86">
        <f t="shared" si="280"/>
        <v>0</v>
      </c>
      <c r="AJ562" s="86">
        <f t="shared" si="280"/>
        <v>0</v>
      </c>
      <c r="AK562" s="86">
        <f t="shared" si="280"/>
        <v>0</v>
      </c>
      <c r="AL562" s="86">
        <f t="shared" si="280"/>
        <v>0</v>
      </c>
      <c r="AM562" s="86">
        <f t="shared" si="280"/>
        <v>0</v>
      </c>
      <c r="AN562" s="86">
        <f t="shared" si="280"/>
        <v>0</v>
      </c>
      <c r="AO562" s="86">
        <f t="shared" si="280"/>
        <v>0</v>
      </c>
      <c r="AP562" s="86">
        <f t="shared" si="280"/>
        <v>0</v>
      </c>
      <c r="AQ562" s="86">
        <f t="shared" si="280"/>
        <v>0</v>
      </c>
      <c r="AR562" s="86">
        <f t="shared" si="280"/>
        <v>0</v>
      </c>
      <c r="AS562" s="86">
        <f t="shared" si="280"/>
        <v>0</v>
      </c>
      <c r="AT562" s="86">
        <f t="shared" si="280"/>
        <v>0</v>
      </c>
      <c r="AU562" s="86">
        <f t="shared" si="280"/>
        <v>0</v>
      </c>
      <c r="AV562" s="86">
        <f t="shared" si="280"/>
        <v>0</v>
      </c>
      <c r="AW562" s="86">
        <f t="shared" si="280"/>
        <v>0</v>
      </c>
      <c r="AX562" s="86">
        <f t="shared" si="280"/>
        <v>0</v>
      </c>
      <c r="AY562" s="86">
        <f t="shared" si="280"/>
        <v>0</v>
      </c>
      <c r="AZ562" s="86">
        <f t="shared" si="280"/>
        <v>0</v>
      </c>
      <c r="BA562" s="86">
        <f t="shared" si="280"/>
        <v>0</v>
      </c>
      <c r="BB562" s="86">
        <f t="shared" si="280"/>
        <v>0</v>
      </c>
      <c r="BC562" s="86">
        <f t="shared" si="280"/>
        <v>0</v>
      </c>
      <c r="BD562" s="86">
        <f t="shared" si="280"/>
        <v>0</v>
      </c>
      <c r="BE562" s="86">
        <f t="shared" si="280"/>
        <v>0</v>
      </c>
      <c r="BF562" s="86">
        <f t="shared" si="280"/>
        <v>0</v>
      </c>
      <c r="BG562" s="86">
        <f t="shared" si="280"/>
        <v>0</v>
      </c>
      <c r="BH562" s="86">
        <f t="shared" si="280"/>
        <v>0</v>
      </c>
      <c r="BI562" s="86">
        <f t="shared" si="280"/>
        <v>0</v>
      </c>
      <c r="BJ562" s="86">
        <f t="shared" si="280"/>
        <v>0</v>
      </c>
      <c r="BK562" s="86">
        <f t="shared" si="280"/>
        <v>0</v>
      </c>
      <c r="BL562" s="86">
        <f t="shared" si="280"/>
        <v>0</v>
      </c>
      <c r="BM562" s="86">
        <f t="shared" si="280"/>
        <v>0</v>
      </c>
      <c r="BN562" s="86">
        <f t="shared" si="280"/>
        <v>0</v>
      </c>
      <c r="BO562" s="86">
        <f t="shared" si="280"/>
        <v>0</v>
      </c>
    </row>
    <row r="563" spans="1:67" ht="12.75" hidden="1" customHeight="1" outlineLevel="1">
      <c r="A563" s="762"/>
      <c r="B563" s="728" t="s">
        <v>30</v>
      </c>
      <c r="C563" s="60"/>
      <c r="D563" s="686" t="s">
        <v>776</v>
      </c>
      <c r="E563" s="667" t="s">
        <v>151</v>
      </c>
      <c r="F563" s="1207"/>
      <c r="G563" s="86">
        <f>IF(G527="","",G527*G$351)</f>
        <v>0</v>
      </c>
      <c r="H563" s="86">
        <f t="shared" ref="H563:BO563" si="281">IF(H527="","",H527*H$351)</f>
        <v>0</v>
      </c>
      <c r="I563" s="86">
        <f t="shared" si="281"/>
        <v>0</v>
      </c>
      <c r="J563" s="86">
        <f t="shared" si="281"/>
        <v>0</v>
      </c>
      <c r="K563" s="86">
        <f t="shared" si="281"/>
        <v>0</v>
      </c>
      <c r="L563" s="86">
        <f t="shared" si="281"/>
        <v>0</v>
      </c>
      <c r="M563" s="86">
        <f t="shared" si="281"/>
        <v>0</v>
      </c>
      <c r="N563" s="86">
        <f t="shared" si="281"/>
        <v>0</v>
      </c>
      <c r="O563" s="86">
        <f t="shared" si="281"/>
        <v>0</v>
      </c>
      <c r="P563" s="86">
        <f t="shared" si="281"/>
        <v>0</v>
      </c>
      <c r="Q563" s="86">
        <f t="shared" si="281"/>
        <v>0</v>
      </c>
      <c r="R563" s="86">
        <f t="shared" si="281"/>
        <v>0</v>
      </c>
      <c r="S563" s="86">
        <f t="shared" si="281"/>
        <v>0</v>
      </c>
      <c r="T563" s="86">
        <f t="shared" si="281"/>
        <v>0</v>
      </c>
      <c r="U563" s="86">
        <f t="shared" si="281"/>
        <v>0</v>
      </c>
      <c r="V563" s="86">
        <f t="shared" si="281"/>
        <v>0</v>
      </c>
      <c r="W563" s="86">
        <f t="shared" si="281"/>
        <v>0</v>
      </c>
      <c r="X563" s="86">
        <f t="shared" si="281"/>
        <v>0</v>
      </c>
      <c r="Y563" s="86">
        <f t="shared" si="281"/>
        <v>0</v>
      </c>
      <c r="Z563" s="86">
        <f t="shared" si="281"/>
        <v>0</v>
      </c>
      <c r="AA563" s="86">
        <f t="shared" si="281"/>
        <v>0</v>
      </c>
      <c r="AB563" s="86">
        <f t="shared" si="281"/>
        <v>0</v>
      </c>
      <c r="AC563" s="86">
        <f t="shared" si="281"/>
        <v>0</v>
      </c>
      <c r="AD563" s="86">
        <f t="shared" si="281"/>
        <v>0</v>
      </c>
      <c r="AE563" s="86">
        <f t="shared" si="281"/>
        <v>0</v>
      </c>
      <c r="AF563" s="86">
        <f t="shared" si="281"/>
        <v>0</v>
      </c>
      <c r="AG563" s="86">
        <f t="shared" si="281"/>
        <v>0</v>
      </c>
      <c r="AH563" s="86">
        <f t="shared" si="281"/>
        <v>0</v>
      </c>
      <c r="AI563" s="86">
        <f t="shared" si="281"/>
        <v>0</v>
      </c>
      <c r="AJ563" s="86">
        <f t="shared" si="281"/>
        <v>0</v>
      </c>
      <c r="AK563" s="86">
        <f t="shared" si="281"/>
        <v>0</v>
      </c>
      <c r="AL563" s="86">
        <f t="shared" si="281"/>
        <v>0</v>
      </c>
      <c r="AM563" s="86">
        <f t="shared" si="281"/>
        <v>0</v>
      </c>
      <c r="AN563" s="86">
        <f t="shared" si="281"/>
        <v>0</v>
      </c>
      <c r="AO563" s="86">
        <f t="shared" si="281"/>
        <v>0</v>
      </c>
      <c r="AP563" s="86">
        <f t="shared" si="281"/>
        <v>0</v>
      </c>
      <c r="AQ563" s="86">
        <f t="shared" si="281"/>
        <v>0</v>
      </c>
      <c r="AR563" s="86">
        <f t="shared" si="281"/>
        <v>0</v>
      </c>
      <c r="AS563" s="86">
        <f t="shared" si="281"/>
        <v>0</v>
      </c>
      <c r="AT563" s="86">
        <f t="shared" si="281"/>
        <v>0</v>
      </c>
      <c r="AU563" s="86">
        <f t="shared" si="281"/>
        <v>0</v>
      </c>
      <c r="AV563" s="86">
        <f t="shared" si="281"/>
        <v>0</v>
      </c>
      <c r="AW563" s="86">
        <f t="shared" si="281"/>
        <v>0</v>
      </c>
      <c r="AX563" s="86">
        <f t="shared" si="281"/>
        <v>0</v>
      </c>
      <c r="AY563" s="86">
        <f t="shared" si="281"/>
        <v>0</v>
      </c>
      <c r="AZ563" s="86">
        <f t="shared" si="281"/>
        <v>0</v>
      </c>
      <c r="BA563" s="86">
        <f t="shared" si="281"/>
        <v>0</v>
      </c>
      <c r="BB563" s="86">
        <f t="shared" si="281"/>
        <v>0</v>
      </c>
      <c r="BC563" s="86">
        <f t="shared" si="281"/>
        <v>0</v>
      </c>
      <c r="BD563" s="86">
        <f t="shared" si="281"/>
        <v>0</v>
      </c>
      <c r="BE563" s="86">
        <f t="shared" si="281"/>
        <v>0</v>
      </c>
      <c r="BF563" s="86">
        <f t="shared" si="281"/>
        <v>0</v>
      </c>
      <c r="BG563" s="86">
        <f t="shared" si="281"/>
        <v>0</v>
      </c>
      <c r="BH563" s="86">
        <f t="shared" si="281"/>
        <v>0</v>
      </c>
      <c r="BI563" s="86">
        <f t="shared" si="281"/>
        <v>0</v>
      </c>
      <c r="BJ563" s="86">
        <f t="shared" si="281"/>
        <v>0</v>
      </c>
      <c r="BK563" s="86">
        <f t="shared" si="281"/>
        <v>0</v>
      </c>
      <c r="BL563" s="86">
        <f t="shared" si="281"/>
        <v>0</v>
      </c>
      <c r="BM563" s="86">
        <f t="shared" si="281"/>
        <v>0</v>
      </c>
      <c r="BN563" s="86">
        <f t="shared" si="281"/>
        <v>0</v>
      </c>
      <c r="BO563" s="86">
        <f t="shared" si="281"/>
        <v>0</v>
      </c>
    </row>
    <row r="564" spans="1:67" ht="12.75" hidden="1" customHeight="1" outlineLevel="1">
      <c r="A564" s="762"/>
      <c r="B564" s="728" t="s">
        <v>31</v>
      </c>
      <c r="C564" s="60"/>
      <c r="D564" s="686" t="s">
        <v>1120</v>
      </c>
      <c r="E564" s="667" t="s">
        <v>151</v>
      </c>
      <c r="F564" s="1207"/>
      <c r="G564" s="86">
        <f>IF(G528="","",G528*G$352)</f>
        <v>0</v>
      </c>
      <c r="H564" s="86">
        <f t="shared" ref="H564:BO564" si="282">IF(H528="","",H528*H$352)</f>
        <v>0</v>
      </c>
      <c r="I564" s="86">
        <f t="shared" si="282"/>
        <v>0</v>
      </c>
      <c r="J564" s="86">
        <f t="shared" si="282"/>
        <v>0</v>
      </c>
      <c r="K564" s="86">
        <f t="shared" si="282"/>
        <v>0</v>
      </c>
      <c r="L564" s="86">
        <f t="shared" si="282"/>
        <v>0</v>
      </c>
      <c r="M564" s="86">
        <f t="shared" si="282"/>
        <v>0</v>
      </c>
      <c r="N564" s="86">
        <f t="shared" si="282"/>
        <v>0</v>
      </c>
      <c r="O564" s="86">
        <f t="shared" si="282"/>
        <v>0</v>
      </c>
      <c r="P564" s="86">
        <f t="shared" si="282"/>
        <v>0</v>
      </c>
      <c r="Q564" s="86">
        <f t="shared" si="282"/>
        <v>0</v>
      </c>
      <c r="R564" s="86">
        <f t="shared" si="282"/>
        <v>0</v>
      </c>
      <c r="S564" s="86">
        <f t="shared" si="282"/>
        <v>0</v>
      </c>
      <c r="T564" s="86">
        <f t="shared" si="282"/>
        <v>0</v>
      </c>
      <c r="U564" s="86">
        <f t="shared" si="282"/>
        <v>0</v>
      </c>
      <c r="V564" s="86">
        <f t="shared" si="282"/>
        <v>0</v>
      </c>
      <c r="W564" s="86">
        <f t="shared" si="282"/>
        <v>0</v>
      </c>
      <c r="X564" s="86">
        <f t="shared" si="282"/>
        <v>0</v>
      </c>
      <c r="Y564" s="86">
        <f t="shared" si="282"/>
        <v>0</v>
      </c>
      <c r="Z564" s="86">
        <f t="shared" si="282"/>
        <v>0</v>
      </c>
      <c r="AA564" s="86">
        <f t="shared" si="282"/>
        <v>0</v>
      </c>
      <c r="AB564" s="86">
        <f t="shared" si="282"/>
        <v>0</v>
      </c>
      <c r="AC564" s="86">
        <f t="shared" si="282"/>
        <v>0</v>
      </c>
      <c r="AD564" s="86">
        <f t="shared" si="282"/>
        <v>0</v>
      </c>
      <c r="AE564" s="86">
        <f t="shared" si="282"/>
        <v>0</v>
      </c>
      <c r="AF564" s="86">
        <f t="shared" si="282"/>
        <v>0</v>
      </c>
      <c r="AG564" s="86">
        <f t="shared" si="282"/>
        <v>0</v>
      </c>
      <c r="AH564" s="86">
        <f t="shared" si="282"/>
        <v>0</v>
      </c>
      <c r="AI564" s="86">
        <f t="shared" si="282"/>
        <v>0</v>
      </c>
      <c r="AJ564" s="86">
        <f t="shared" si="282"/>
        <v>0</v>
      </c>
      <c r="AK564" s="86">
        <f t="shared" si="282"/>
        <v>0</v>
      </c>
      <c r="AL564" s="86">
        <f t="shared" si="282"/>
        <v>0</v>
      </c>
      <c r="AM564" s="86">
        <f t="shared" si="282"/>
        <v>0</v>
      </c>
      <c r="AN564" s="86">
        <f t="shared" si="282"/>
        <v>0</v>
      </c>
      <c r="AO564" s="86">
        <f t="shared" si="282"/>
        <v>0</v>
      </c>
      <c r="AP564" s="86">
        <f t="shared" si="282"/>
        <v>0</v>
      </c>
      <c r="AQ564" s="86">
        <f t="shared" si="282"/>
        <v>0</v>
      </c>
      <c r="AR564" s="86">
        <f t="shared" si="282"/>
        <v>0</v>
      </c>
      <c r="AS564" s="86">
        <f t="shared" si="282"/>
        <v>0</v>
      </c>
      <c r="AT564" s="86">
        <f t="shared" si="282"/>
        <v>0</v>
      </c>
      <c r="AU564" s="86">
        <f t="shared" si="282"/>
        <v>0</v>
      </c>
      <c r="AV564" s="86">
        <f t="shared" si="282"/>
        <v>0</v>
      </c>
      <c r="AW564" s="86">
        <f t="shared" si="282"/>
        <v>0</v>
      </c>
      <c r="AX564" s="86">
        <f t="shared" si="282"/>
        <v>0</v>
      </c>
      <c r="AY564" s="86">
        <f t="shared" si="282"/>
        <v>0</v>
      </c>
      <c r="AZ564" s="86">
        <f t="shared" si="282"/>
        <v>0</v>
      </c>
      <c r="BA564" s="86">
        <f t="shared" si="282"/>
        <v>0</v>
      </c>
      <c r="BB564" s="86">
        <f t="shared" si="282"/>
        <v>0</v>
      </c>
      <c r="BC564" s="86">
        <f t="shared" si="282"/>
        <v>0</v>
      </c>
      <c r="BD564" s="86">
        <f t="shared" si="282"/>
        <v>0</v>
      </c>
      <c r="BE564" s="86">
        <f t="shared" si="282"/>
        <v>0</v>
      </c>
      <c r="BF564" s="86">
        <f t="shared" si="282"/>
        <v>0</v>
      </c>
      <c r="BG564" s="86">
        <f t="shared" si="282"/>
        <v>0</v>
      </c>
      <c r="BH564" s="86">
        <f t="shared" si="282"/>
        <v>0</v>
      </c>
      <c r="BI564" s="86">
        <f t="shared" si="282"/>
        <v>0</v>
      </c>
      <c r="BJ564" s="86">
        <f t="shared" si="282"/>
        <v>0</v>
      </c>
      <c r="BK564" s="86">
        <f t="shared" si="282"/>
        <v>0</v>
      </c>
      <c r="BL564" s="86">
        <f t="shared" si="282"/>
        <v>0</v>
      </c>
      <c r="BM564" s="86">
        <f t="shared" si="282"/>
        <v>0</v>
      </c>
      <c r="BN564" s="86">
        <f t="shared" si="282"/>
        <v>0</v>
      </c>
      <c r="BO564" s="86">
        <f t="shared" si="282"/>
        <v>0</v>
      </c>
    </row>
    <row r="565" spans="1:67" ht="12.75" hidden="1" customHeight="1" outlineLevel="1">
      <c r="A565" s="762"/>
      <c r="B565" s="728" t="s">
        <v>1239</v>
      </c>
      <c r="C565" s="60"/>
      <c r="D565" s="686" t="s">
        <v>1121</v>
      </c>
      <c r="E565" s="667" t="s">
        <v>151</v>
      </c>
      <c r="F565" s="1207"/>
      <c r="G565" s="86">
        <f>IF(G529="","",G529*G$353)</f>
        <v>0</v>
      </c>
      <c r="H565" s="86">
        <f t="shared" ref="H565:BO565" si="283">IF(H529="","",H529*H$353)</f>
        <v>0</v>
      </c>
      <c r="I565" s="86">
        <f t="shared" si="283"/>
        <v>0</v>
      </c>
      <c r="J565" s="86">
        <f t="shared" si="283"/>
        <v>0</v>
      </c>
      <c r="K565" s="86">
        <f t="shared" si="283"/>
        <v>0</v>
      </c>
      <c r="L565" s="86">
        <f t="shared" si="283"/>
        <v>0</v>
      </c>
      <c r="M565" s="86">
        <f t="shared" si="283"/>
        <v>0</v>
      </c>
      <c r="N565" s="86">
        <f t="shared" si="283"/>
        <v>0</v>
      </c>
      <c r="O565" s="86">
        <f t="shared" si="283"/>
        <v>0</v>
      </c>
      <c r="P565" s="86">
        <f t="shared" si="283"/>
        <v>0</v>
      </c>
      <c r="Q565" s="86">
        <f t="shared" si="283"/>
        <v>0</v>
      </c>
      <c r="R565" s="86">
        <f t="shared" si="283"/>
        <v>0</v>
      </c>
      <c r="S565" s="86">
        <f t="shared" si="283"/>
        <v>0</v>
      </c>
      <c r="T565" s="86">
        <f t="shared" si="283"/>
        <v>0</v>
      </c>
      <c r="U565" s="86">
        <f t="shared" si="283"/>
        <v>0</v>
      </c>
      <c r="V565" s="86">
        <f t="shared" si="283"/>
        <v>0</v>
      </c>
      <c r="W565" s="86">
        <f t="shared" si="283"/>
        <v>0</v>
      </c>
      <c r="X565" s="86">
        <f t="shared" si="283"/>
        <v>0</v>
      </c>
      <c r="Y565" s="86">
        <f t="shared" si="283"/>
        <v>0</v>
      </c>
      <c r="Z565" s="86">
        <f t="shared" si="283"/>
        <v>0</v>
      </c>
      <c r="AA565" s="86">
        <f t="shared" si="283"/>
        <v>0</v>
      </c>
      <c r="AB565" s="86">
        <f t="shared" si="283"/>
        <v>0</v>
      </c>
      <c r="AC565" s="86">
        <f t="shared" si="283"/>
        <v>0</v>
      </c>
      <c r="AD565" s="86">
        <f t="shared" si="283"/>
        <v>0</v>
      </c>
      <c r="AE565" s="86">
        <f t="shared" si="283"/>
        <v>0</v>
      </c>
      <c r="AF565" s="86">
        <f t="shared" si="283"/>
        <v>0</v>
      </c>
      <c r="AG565" s="86">
        <f t="shared" si="283"/>
        <v>0</v>
      </c>
      <c r="AH565" s="86">
        <f t="shared" si="283"/>
        <v>0</v>
      </c>
      <c r="AI565" s="86">
        <f t="shared" si="283"/>
        <v>0</v>
      </c>
      <c r="AJ565" s="86">
        <f t="shared" si="283"/>
        <v>0</v>
      </c>
      <c r="AK565" s="86">
        <f t="shared" si="283"/>
        <v>0</v>
      </c>
      <c r="AL565" s="86">
        <f t="shared" si="283"/>
        <v>0</v>
      </c>
      <c r="AM565" s="86">
        <f t="shared" si="283"/>
        <v>0</v>
      </c>
      <c r="AN565" s="86">
        <f t="shared" si="283"/>
        <v>0</v>
      </c>
      <c r="AO565" s="86">
        <f t="shared" si="283"/>
        <v>0</v>
      </c>
      <c r="AP565" s="86">
        <f t="shared" si="283"/>
        <v>0</v>
      </c>
      <c r="AQ565" s="86">
        <f t="shared" si="283"/>
        <v>0</v>
      </c>
      <c r="AR565" s="86">
        <f t="shared" si="283"/>
        <v>0</v>
      </c>
      <c r="AS565" s="86">
        <f t="shared" si="283"/>
        <v>0</v>
      </c>
      <c r="AT565" s="86">
        <f t="shared" si="283"/>
        <v>0</v>
      </c>
      <c r="AU565" s="86">
        <f t="shared" si="283"/>
        <v>0</v>
      </c>
      <c r="AV565" s="86">
        <f t="shared" si="283"/>
        <v>0</v>
      </c>
      <c r="AW565" s="86">
        <f t="shared" si="283"/>
        <v>0</v>
      </c>
      <c r="AX565" s="86">
        <f t="shared" si="283"/>
        <v>0</v>
      </c>
      <c r="AY565" s="86">
        <f t="shared" si="283"/>
        <v>0</v>
      </c>
      <c r="AZ565" s="86">
        <f t="shared" si="283"/>
        <v>0</v>
      </c>
      <c r="BA565" s="86">
        <f t="shared" si="283"/>
        <v>0</v>
      </c>
      <c r="BB565" s="86">
        <f t="shared" si="283"/>
        <v>0</v>
      </c>
      <c r="BC565" s="86">
        <f t="shared" si="283"/>
        <v>0</v>
      </c>
      <c r="BD565" s="86">
        <f t="shared" si="283"/>
        <v>0</v>
      </c>
      <c r="BE565" s="86">
        <f t="shared" si="283"/>
        <v>0</v>
      </c>
      <c r="BF565" s="86">
        <f t="shared" si="283"/>
        <v>0</v>
      </c>
      <c r="BG565" s="86">
        <f t="shared" si="283"/>
        <v>0</v>
      </c>
      <c r="BH565" s="86">
        <f t="shared" si="283"/>
        <v>0</v>
      </c>
      <c r="BI565" s="86">
        <f t="shared" si="283"/>
        <v>0</v>
      </c>
      <c r="BJ565" s="86">
        <f t="shared" si="283"/>
        <v>0</v>
      </c>
      <c r="BK565" s="86">
        <f t="shared" si="283"/>
        <v>0</v>
      </c>
      <c r="BL565" s="86">
        <f t="shared" si="283"/>
        <v>0</v>
      </c>
      <c r="BM565" s="86">
        <f t="shared" si="283"/>
        <v>0</v>
      </c>
      <c r="BN565" s="86">
        <f t="shared" si="283"/>
        <v>0</v>
      </c>
      <c r="BO565" s="86">
        <f t="shared" si="283"/>
        <v>0</v>
      </c>
    </row>
    <row r="566" spans="1:67" ht="12.75" hidden="1" customHeight="1" outlineLevel="1">
      <c r="A566" s="762"/>
      <c r="B566" s="786" t="s">
        <v>1027</v>
      </c>
      <c r="C566" s="60"/>
      <c r="D566" s="669" t="s">
        <v>1119</v>
      </c>
      <c r="E566" s="667" t="s">
        <v>151</v>
      </c>
      <c r="F566" s="1207"/>
      <c r="G566" s="86">
        <f>IF(G530="","",G530*G$350)</f>
        <v>0</v>
      </c>
      <c r="H566" s="86">
        <f t="shared" ref="H566:BO566" si="284">IF(H530="","",H530*H$350)</f>
        <v>0</v>
      </c>
      <c r="I566" s="86">
        <f t="shared" si="284"/>
        <v>0</v>
      </c>
      <c r="J566" s="86">
        <f t="shared" si="284"/>
        <v>0</v>
      </c>
      <c r="K566" s="86">
        <f t="shared" si="284"/>
        <v>0</v>
      </c>
      <c r="L566" s="86">
        <f t="shared" si="284"/>
        <v>0</v>
      </c>
      <c r="M566" s="86">
        <f t="shared" si="284"/>
        <v>0</v>
      </c>
      <c r="N566" s="86">
        <f t="shared" si="284"/>
        <v>0</v>
      </c>
      <c r="O566" s="86">
        <f t="shared" si="284"/>
        <v>0</v>
      </c>
      <c r="P566" s="86">
        <f t="shared" si="284"/>
        <v>0</v>
      </c>
      <c r="Q566" s="86">
        <f t="shared" si="284"/>
        <v>0</v>
      </c>
      <c r="R566" s="86">
        <f t="shared" si="284"/>
        <v>0</v>
      </c>
      <c r="S566" s="86">
        <f t="shared" si="284"/>
        <v>0</v>
      </c>
      <c r="T566" s="86">
        <f t="shared" si="284"/>
        <v>0</v>
      </c>
      <c r="U566" s="86">
        <f t="shared" si="284"/>
        <v>0</v>
      </c>
      <c r="V566" s="86">
        <f t="shared" si="284"/>
        <v>0</v>
      </c>
      <c r="W566" s="86">
        <f t="shared" si="284"/>
        <v>0</v>
      </c>
      <c r="X566" s="86">
        <f t="shared" si="284"/>
        <v>0</v>
      </c>
      <c r="Y566" s="86">
        <f t="shared" si="284"/>
        <v>0</v>
      </c>
      <c r="Z566" s="86">
        <f t="shared" si="284"/>
        <v>0</v>
      </c>
      <c r="AA566" s="86">
        <f t="shared" si="284"/>
        <v>0</v>
      </c>
      <c r="AB566" s="86">
        <f t="shared" si="284"/>
        <v>0</v>
      </c>
      <c r="AC566" s="86">
        <f t="shared" si="284"/>
        <v>0</v>
      </c>
      <c r="AD566" s="86">
        <f t="shared" si="284"/>
        <v>0</v>
      </c>
      <c r="AE566" s="86">
        <f t="shared" si="284"/>
        <v>0</v>
      </c>
      <c r="AF566" s="86">
        <f t="shared" si="284"/>
        <v>0</v>
      </c>
      <c r="AG566" s="86">
        <f t="shared" si="284"/>
        <v>0</v>
      </c>
      <c r="AH566" s="86">
        <f t="shared" si="284"/>
        <v>0</v>
      </c>
      <c r="AI566" s="86">
        <f t="shared" si="284"/>
        <v>0</v>
      </c>
      <c r="AJ566" s="86">
        <f t="shared" si="284"/>
        <v>0</v>
      </c>
      <c r="AK566" s="86">
        <f t="shared" si="284"/>
        <v>0</v>
      </c>
      <c r="AL566" s="86">
        <f t="shared" si="284"/>
        <v>0</v>
      </c>
      <c r="AM566" s="86">
        <f t="shared" si="284"/>
        <v>0</v>
      </c>
      <c r="AN566" s="86">
        <f t="shared" si="284"/>
        <v>0</v>
      </c>
      <c r="AO566" s="86">
        <f t="shared" si="284"/>
        <v>0</v>
      </c>
      <c r="AP566" s="86">
        <f t="shared" si="284"/>
        <v>0</v>
      </c>
      <c r="AQ566" s="86">
        <f t="shared" si="284"/>
        <v>0</v>
      </c>
      <c r="AR566" s="86">
        <f t="shared" si="284"/>
        <v>0</v>
      </c>
      <c r="AS566" s="86">
        <f t="shared" si="284"/>
        <v>0</v>
      </c>
      <c r="AT566" s="86">
        <f t="shared" si="284"/>
        <v>0</v>
      </c>
      <c r="AU566" s="86">
        <f t="shared" si="284"/>
        <v>0</v>
      </c>
      <c r="AV566" s="86">
        <f t="shared" si="284"/>
        <v>0</v>
      </c>
      <c r="AW566" s="86">
        <f t="shared" si="284"/>
        <v>0</v>
      </c>
      <c r="AX566" s="86">
        <f t="shared" si="284"/>
        <v>0</v>
      </c>
      <c r="AY566" s="86">
        <f t="shared" si="284"/>
        <v>0</v>
      </c>
      <c r="AZ566" s="86">
        <f t="shared" si="284"/>
        <v>0</v>
      </c>
      <c r="BA566" s="86">
        <f t="shared" si="284"/>
        <v>0</v>
      </c>
      <c r="BB566" s="86">
        <f t="shared" si="284"/>
        <v>0</v>
      </c>
      <c r="BC566" s="86">
        <f t="shared" si="284"/>
        <v>0</v>
      </c>
      <c r="BD566" s="86">
        <f t="shared" si="284"/>
        <v>0</v>
      </c>
      <c r="BE566" s="86">
        <f t="shared" si="284"/>
        <v>0</v>
      </c>
      <c r="BF566" s="86">
        <f t="shared" si="284"/>
        <v>0</v>
      </c>
      <c r="BG566" s="86">
        <f t="shared" si="284"/>
        <v>0</v>
      </c>
      <c r="BH566" s="86">
        <f t="shared" si="284"/>
        <v>0</v>
      </c>
      <c r="BI566" s="86">
        <f t="shared" si="284"/>
        <v>0</v>
      </c>
      <c r="BJ566" s="86">
        <f t="shared" si="284"/>
        <v>0</v>
      </c>
      <c r="BK566" s="86">
        <f t="shared" si="284"/>
        <v>0</v>
      </c>
      <c r="BL566" s="86">
        <f t="shared" si="284"/>
        <v>0</v>
      </c>
      <c r="BM566" s="86">
        <f t="shared" si="284"/>
        <v>0</v>
      </c>
      <c r="BN566" s="86">
        <f t="shared" si="284"/>
        <v>0</v>
      </c>
      <c r="BO566" s="86">
        <f t="shared" si="284"/>
        <v>0</v>
      </c>
    </row>
    <row r="567" spans="1:67" ht="12.75" hidden="1" customHeight="1" outlineLevel="1">
      <c r="A567" s="762"/>
      <c r="B567" s="786" t="s">
        <v>1087</v>
      </c>
      <c r="C567" s="60"/>
      <c r="D567" s="686" t="s">
        <v>1306</v>
      </c>
      <c r="E567" s="667" t="s">
        <v>151</v>
      </c>
      <c r="F567" s="1207"/>
      <c r="G567" s="86">
        <f>IF(G531="","",G531*G$359)</f>
        <v>0</v>
      </c>
      <c r="H567" s="86">
        <f t="shared" ref="H567:BO567" si="285">IF(H531="","",H531*H$359)</f>
        <v>0</v>
      </c>
      <c r="I567" s="86">
        <f t="shared" si="285"/>
        <v>0</v>
      </c>
      <c r="J567" s="86">
        <f t="shared" si="285"/>
        <v>0</v>
      </c>
      <c r="K567" s="86">
        <f t="shared" si="285"/>
        <v>0</v>
      </c>
      <c r="L567" s="86">
        <f t="shared" si="285"/>
        <v>0</v>
      </c>
      <c r="M567" s="86">
        <f t="shared" si="285"/>
        <v>0</v>
      </c>
      <c r="N567" s="86">
        <f t="shared" si="285"/>
        <v>0</v>
      </c>
      <c r="O567" s="86">
        <f t="shared" si="285"/>
        <v>0</v>
      </c>
      <c r="P567" s="86">
        <f t="shared" si="285"/>
        <v>0</v>
      </c>
      <c r="Q567" s="86">
        <f t="shared" si="285"/>
        <v>0</v>
      </c>
      <c r="R567" s="86">
        <f t="shared" si="285"/>
        <v>0</v>
      </c>
      <c r="S567" s="86">
        <f t="shared" si="285"/>
        <v>0</v>
      </c>
      <c r="T567" s="86">
        <f t="shared" si="285"/>
        <v>0</v>
      </c>
      <c r="U567" s="86">
        <f t="shared" si="285"/>
        <v>0</v>
      </c>
      <c r="V567" s="86">
        <f t="shared" si="285"/>
        <v>0</v>
      </c>
      <c r="W567" s="86">
        <f t="shared" si="285"/>
        <v>0</v>
      </c>
      <c r="X567" s="86">
        <f t="shared" si="285"/>
        <v>0</v>
      </c>
      <c r="Y567" s="86">
        <f t="shared" si="285"/>
        <v>0</v>
      </c>
      <c r="Z567" s="86">
        <f t="shared" si="285"/>
        <v>0</v>
      </c>
      <c r="AA567" s="86">
        <f t="shared" si="285"/>
        <v>0</v>
      </c>
      <c r="AB567" s="86">
        <f t="shared" si="285"/>
        <v>0</v>
      </c>
      <c r="AC567" s="86">
        <f t="shared" si="285"/>
        <v>0</v>
      </c>
      <c r="AD567" s="86">
        <f t="shared" si="285"/>
        <v>0</v>
      </c>
      <c r="AE567" s="86">
        <f t="shared" si="285"/>
        <v>0</v>
      </c>
      <c r="AF567" s="86">
        <f t="shared" si="285"/>
        <v>0</v>
      </c>
      <c r="AG567" s="86">
        <f t="shared" si="285"/>
        <v>0</v>
      </c>
      <c r="AH567" s="86">
        <f t="shared" si="285"/>
        <v>0</v>
      </c>
      <c r="AI567" s="86">
        <f t="shared" si="285"/>
        <v>0</v>
      </c>
      <c r="AJ567" s="86">
        <f t="shared" si="285"/>
        <v>0</v>
      </c>
      <c r="AK567" s="86">
        <f t="shared" si="285"/>
        <v>0</v>
      </c>
      <c r="AL567" s="86">
        <f t="shared" si="285"/>
        <v>0</v>
      </c>
      <c r="AM567" s="86">
        <f t="shared" si="285"/>
        <v>0</v>
      </c>
      <c r="AN567" s="86">
        <f t="shared" si="285"/>
        <v>0</v>
      </c>
      <c r="AO567" s="86">
        <f t="shared" si="285"/>
        <v>0</v>
      </c>
      <c r="AP567" s="86">
        <f t="shared" si="285"/>
        <v>0</v>
      </c>
      <c r="AQ567" s="86">
        <f t="shared" si="285"/>
        <v>0</v>
      </c>
      <c r="AR567" s="86">
        <f t="shared" si="285"/>
        <v>0</v>
      </c>
      <c r="AS567" s="86">
        <f t="shared" si="285"/>
        <v>0</v>
      </c>
      <c r="AT567" s="86">
        <f t="shared" si="285"/>
        <v>0</v>
      </c>
      <c r="AU567" s="86">
        <f t="shared" si="285"/>
        <v>0</v>
      </c>
      <c r="AV567" s="86">
        <f t="shared" si="285"/>
        <v>0</v>
      </c>
      <c r="AW567" s="86">
        <f t="shared" si="285"/>
        <v>0</v>
      </c>
      <c r="AX567" s="86">
        <f t="shared" si="285"/>
        <v>0</v>
      </c>
      <c r="AY567" s="86">
        <f t="shared" si="285"/>
        <v>0</v>
      </c>
      <c r="AZ567" s="86">
        <f t="shared" si="285"/>
        <v>0</v>
      </c>
      <c r="BA567" s="86">
        <f t="shared" si="285"/>
        <v>0</v>
      </c>
      <c r="BB567" s="86">
        <f t="shared" si="285"/>
        <v>0</v>
      </c>
      <c r="BC567" s="86">
        <f t="shared" si="285"/>
        <v>0</v>
      </c>
      <c r="BD567" s="86">
        <f t="shared" si="285"/>
        <v>0</v>
      </c>
      <c r="BE567" s="86">
        <f t="shared" si="285"/>
        <v>0</v>
      </c>
      <c r="BF567" s="86">
        <f t="shared" si="285"/>
        <v>0</v>
      </c>
      <c r="BG567" s="86">
        <f t="shared" si="285"/>
        <v>0</v>
      </c>
      <c r="BH567" s="86">
        <f t="shared" si="285"/>
        <v>0</v>
      </c>
      <c r="BI567" s="86">
        <f t="shared" si="285"/>
        <v>0</v>
      </c>
      <c r="BJ567" s="86">
        <f t="shared" si="285"/>
        <v>0</v>
      </c>
      <c r="BK567" s="86">
        <f t="shared" si="285"/>
        <v>0</v>
      </c>
      <c r="BL567" s="86">
        <f t="shared" si="285"/>
        <v>0</v>
      </c>
      <c r="BM567" s="86">
        <f t="shared" si="285"/>
        <v>0</v>
      </c>
      <c r="BN567" s="86">
        <f t="shared" si="285"/>
        <v>0</v>
      </c>
      <c r="BO567" s="86">
        <f t="shared" si="285"/>
        <v>0</v>
      </c>
    </row>
    <row r="568" spans="1:67" ht="12.75" hidden="1" customHeight="1" outlineLevel="1">
      <c r="A568" s="762"/>
      <c r="B568" s="728" t="s">
        <v>97</v>
      </c>
      <c r="C568" s="59" t="s">
        <v>1089</v>
      </c>
      <c r="D568" s="686"/>
      <c r="E568" s="667" t="s">
        <v>151</v>
      </c>
      <c r="F568" s="1207"/>
      <c r="G568" s="155">
        <f t="shared" ref="G568:BO568" si="286">G569</f>
        <v>0</v>
      </c>
      <c r="H568" s="155">
        <f t="shared" si="286"/>
        <v>0</v>
      </c>
      <c r="I568" s="155">
        <f t="shared" si="286"/>
        <v>0</v>
      </c>
      <c r="J568" s="155">
        <f t="shared" si="286"/>
        <v>0</v>
      </c>
      <c r="K568" s="155">
        <f t="shared" si="286"/>
        <v>0</v>
      </c>
      <c r="L568" s="155">
        <f t="shared" si="286"/>
        <v>0</v>
      </c>
      <c r="M568" s="155">
        <f t="shared" si="286"/>
        <v>0</v>
      </c>
      <c r="N568" s="155">
        <f t="shared" si="286"/>
        <v>0</v>
      </c>
      <c r="O568" s="155">
        <f t="shared" si="286"/>
        <v>0</v>
      </c>
      <c r="P568" s="155">
        <f t="shared" si="286"/>
        <v>0</v>
      </c>
      <c r="Q568" s="155">
        <f t="shared" si="286"/>
        <v>0</v>
      </c>
      <c r="R568" s="155">
        <f t="shared" si="286"/>
        <v>0</v>
      </c>
      <c r="S568" s="155">
        <f t="shared" si="286"/>
        <v>0</v>
      </c>
      <c r="T568" s="155">
        <f t="shared" si="286"/>
        <v>0</v>
      </c>
      <c r="U568" s="155">
        <f t="shared" si="286"/>
        <v>0</v>
      </c>
      <c r="V568" s="155">
        <f t="shared" si="286"/>
        <v>0</v>
      </c>
      <c r="W568" s="155">
        <f t="shared" si="286"/>
        <v>0</v>
      </c>
      <c r="X568" s="155">
        <f t="shared" si="286"/>
        <v>0</v>
      </c>
      <c r="Y568" s="155">
        <f t="shared" si="286"/>
        <v>0</v>
      </c>
      <c r="Z568" s="155">
        <f t="shared" si="286"/>
        <v>0</v>
      </c>
      <c r="AA568" s="155">
        <f t="shared" si="286"/>
        <v>0</v>
      </c>
      <c r="AB568" s="155">
        <f t="shared" si="286"/>
        <v>0</v>
      </c>
      <c r="AC568" s="155">
        <f t="shared" si="286"/>
        <v>0</v>
      </c>
      <c r="AD568" s="155">
        <f t="shared" si="286"/>
        <v>0</v>
      </c>
      <c r="AE568" s="155">
        <f t="shared" si="286"/>
        <v>0</v>
      </c>
      <c r="AF568" s="155">
        <f t="shared" si="286"/>
        <v>0</v>
      </c>
      <c r="AG568" s="155">
        <f t="shared" si="286"/>
        <v>0</v>
      </c>
      <c r="AH568" s="155">
        <f t="shared" si="286"/>
        <v>0</v>
      </c>
      <c r="AI568" s="155">
        <f t="shared" si="286"/>
        <v>0</v>
      </c>
      <c r="AJ568" s="155">
        <f t="shared" si="286"/>
        <v>0</v>
      </c>
      <c r="AK568" s="155">
        <f t="shared" si="286"/>
        <v>0</v>
      </c>
      <c r="AL568" s="155">
        <f t="shared" si="286"/>
        <v>0</v>
      </c>
      <c r="AM568" s="155">
        <f t="shared" si="286"/>
        <v>0</v>
      </c>
      <c r="AN568" s="155">
        <f t="shared" si="286"/>
        <v>0</v>
      </c>
      <c r="AO568" s="155">
        <f t="shared" si="286"/>
        <v>0</v>
      </c>
      <c r="AP568" s="155">
        <f t="shared" si="286"/>
        <v>0</v>
      </c>
      <c r="AQ568" s="155">
        <f t="shared" si="286"/>
        <v>0</v>
      </c>
      <c r="AR568" s="155">
        <f t="shared" si="286"/>
        <v>0</v>
      </c>
      <c r="AS568" s="155">
        <f t="shared" si="286"/>
        <v>0</v>
      </c>
      <c r="AT568" s="155">
        <f t="shared" si="286"/>
        <v>0</v>
      </c>
      <c r="AU568" s="155">
        <f t="shared" si="286"/>
        <v>0</v>
      </c>
      <c r="AV568" s="155">
        <f t="shared" si="286"/>
        <v>0</v>
      </c>
      <c r="AW568" s="155">
        <f t="shared" si="286"/>
        <v>0</v>
      </c>
      <c r="AX568" s="155">
        <f t="shared" si="286"/>
        <v>0</v>
      </c>
      <c r="AY568" s="155">
        <f t="shared" si="286"/>
        <v>0</v>
      </c>
      <c r="AZ568" s="155">
        <f t="shared" si="286"/>
        <v>0</v>
      </c>
      <c r="BA568" s="155">
        <f t="shared" si="286"/>
        <v>0</v>
      </c>
      <c r="BB568" s="155">
        <f t="shared" si="286"/>
        <v>0</v>
      </c>
      <c r="BC568" s="155">
        <f t="shared" si="286"/>
        <v>0</v>
      </c>
      <c r="BD568" s="155">
        <f t="shared" si="286"/>
        <v>0</v>
      </c>
      <c r="BE568" s="155">
        <f t="shared" si="286"/>
        <v>0</v>
      </c>
      <c r="BF568" s="155">
        <f t="shared" si="286"/>
        <v>0</v>
      </c>
      <c r="BG568" s="155">
        <f t="shared" si="286"/>
        <v>0</v>
      </c>
      <c r="BH568" s="155">
        <f t="shared" si="286"/>
        <v>0</v>
      </c>
      <c r="BI568" s="155">
        <f t="shared" si="286"/>
        <v>0</v>
      </c>
      <c r="BJ568" s="155">
        <f t="shared" si="286"/>
        <v>0</v>
      </c>
      <c r="BK568" s="155">
        <f t="shared" si="286"/>
        <v>0</v>
      </c>
      <c r="BL568" s="155">
        <f t="shared" si="286"/>
        <v>0</v>
      </c>
      <c r="BM568" s="155">
        <f t="shared" si="286"/>
        <v>0</v>
      </c>
      <c r="BN568" s="155">
        <f t="shared" si="286"/>
        <v>0</v>
      </c>
      <c r="BO568" s="155">
        <f t="shared" si="286"/>
        <v>0</v>
      </c>
    </row>
    <row r="569" spans="1:67" ht="12.75" hidden="1" customHeight="1" outlineLevel="1">
      <c r="A569" s="762"/>
      <c r="B569" s="728" t="s">
        <v>48</v>
      </c>
      <c r="C569" s="60"/>
      <c r="D569" s="669" t="s">
        <v>497</v>
      </c>
      <c r="E569" s="667" t="s">
        <v>151</v>
      </c>
      <c r="F569" s="690"/>
      <c r="G569" s="87">
        <f t="shared" ref="G569:AK569" si="287">IF(G533="","",G533*G$368*(1-G376))</f>
        <v>0</v>
      </c>
      <c r="H569" s="87">
        <f t="shared" si="287"/>
        <v>0</v>
      </c>
      <c r="I569" s="87">
        <f t="shared" si="287"/>
        <v>0</v>
      </c>
      <c r="J569" s="87">
        <f t="shared" si="287"/>
        <v>0</v>
      </c>
      <c r="K569" s="87">
        <f t="shared" si="287"/>
        <v>0</v>
      </c>
      <c r="L569" s="87">
        <f t="shared" si="287"/>
        <v>0</v>
      </c>
      <c r="M569" s="87">
        <f t="shared" si="287"/>
        <v>0</v>
      </c>
      <c r="N569" s="87">
        <f t="shared" si="287"/>
        <v>0</v>
      </c>
      <c r="O569" s="87">
        <f t="shared" si="287"/>
        <v>0</v>
      </c>
      <c r="P569" s="87">
        <f t="shared" si="287"/>
        <v>0</v>
      </c>
      <c r="Q569" s="87">
        <f t="shared" si="287"/>
        <v>0</v>
      </c>
      <c r="R569" s="87">
        <f t="shared" si="287"/>
        <v>0</v>
      </c>
      <c r="S569" s="87">
        <f t="shared" si="287"/>
        <v>0</v>
      </c>
      <c r="T569" s="87">
        <f t="shared" si="287"/>
        <v>0</v>
      </c>
      <c r="U569" s="87">
        <f t="shared" si="287"/>
        <v>0</v>
      </c>
      <c r="V569" s="87">
        <f t="shared" si="287"/>
        <v>0</v>
      </c>
      <c r="W569" s="87">
        <f t="shared" si="287"/>
        <v>0</v>
      </c>
      <c r="X569" s="87">
        <f t="shared" si="287"/>
        <v>0</v>
      </c>
      <c r="Y569" s="87">
        <f t="shared" si="287"/>
        <v>0</v>
      </c>
      <c r="Z569" s="87">
        <f t="shared" si="287"/>
        <v>0</v>
      </c>
      <c r="AA569" s="87">
        <f t="shared" si="287"/>
        <v>0</v>
      </c>
      <c r="AB569" s="87">
        <f t="shared" si="287"/>
        <v>0</v>
      </c>
      <c r="AC569" s="87">
        <f t="shared" si="287"/>
        <v>0</v>
      </c>
      <c r="AD569" s="87">
        <f t="shared" si="287"/>
        <v>0</v>
      </c>
      <c r="AE569" s="87">
        <f t="shared" si="287"/>
        <v>0</v>
      </c>
      <c r="AF569" s="87">
        <f t="shared" si="287"/>
        <v>0</v>
      </c>
      <c r="AG569" s="87">
        <f t="shared" si="287"/>
        <v>0</v>
      </c>
      <c r="AH569" s="87">
        <f t="shared" si="287"/>
        <v>0</v>
      </c>
      <c r="AI569" s="87">
        <f t="shared" si="287"/>
        <v>0</v>
      </c>
      <c r="AJ569" s="87">
        <f t="shared" si="287"/>
        <v>0</v>
      </c>
      <c r="AK569" s="87">
        <f t="shared" si="287"/>
        <v>0</v>
      </c>
      <c r="AL569" s="87">
        <f>IF(AL533="","",AL533*AL$368*(1-AL376))</f>
        <v>0</v>
      </c>
      <c r="AM569" s="87">
        <f>IF(AM533="","",AM533*AM$368*(1-AM376))</f>
        <v>0</v>
      </c>
      <c r="AN569" s="87">
        <f>IF(AN533="","",AN533*AN$368*(1-AN376))</f>
        <v>0</v>
      </c>
      <c r="AO569" s="87">
        <f>IF(AO533="","",AO533*AO$368*(1-AO376))</f>
        <v>0</v>
      </c>
      <c r="AP569" s="87">
        <f>IF(AP533="","",AP533*AP$368*(1-AP376))</f>
        <v>0</v>
      </c>
      <c r="AQ569" s="87">
        <f t="shared" ref="AQ569:BO569" si="288">IF(AQ533="","",AQ533*AQ$368*(1-AQ376))</f>
        <v>0</v>
      </c>
      <c r="AR569" s="87">
        <f t="shared" si="288"/>
        <v>0</v>
      </c>
      <c r="AS569" s="87">
        <f t="shared" si="288"/>
        <v>0</v>
      </c>
      <c r="AT569" s="87">
        <f t="shared" si="288"/>
        <v>0</v>
      </c>
      <c r="AU569" s="87">
        <f t="shared" si="288"/>
        <v>0</v>
      </c>
      <c r="AV569" s="87">
        <f t="shared" si="288"/>
        <v>0</v>
      </c>
      <c r="AW569" s="87">
        <f t="shared" si="288"/>
        <v>0</v>
      </c>
      <c r="AX569" s="87">
        <f t="shared" si="288"/>
        <v>0</v>
      </c>
      <c r="AY569" s="87">
        <f t="shared" si="288"/>
        <v>0</v>
      </c>
      <c r="AZ569" s="87">
        <f t="shared" si="288"/>
        <v>0</v>
      </c>
      <c r="BA569" s="87">
        <f t="shared" si="288"/>
        <v>0</v>
      </c>
      <c r="BB569" s="87">
        <f t="shared" si="288"/>
        <v>0</v>
      </c>
      <c r="BC569" s="87">
        <f t="shared" si="288"/>
        <v>0</v>
      </c>
      <c r="BD569" s="87">
        <f t="shared" si="288"/>
        <v>0</v>
      </c>
      <c r="BE569" s="87">
        <f t="shared" si="288"/>
        <v>0</v>
      </c>
      <c r="BF569" s="87">
        <f t="shared" si="288"/>
        <v>0</v>
      </c>
      <c r="BG569" s="87">
        <f t="shared" si="288"/>
        <v>0</v>
      </c>
      <c r="BH569" s="87">
        <f t="shared" si="288"/>
        <v>0</v>
      </c>
      <c r="BI569" s="87">
        <f t="shared" si="288"/>
        <v>0</v>
      </c>
      <c r="BJ569" s="87">
        <f t="shared" si="288"/>
        <v>0</v>
      </c>
      <c r="BK569" s="87">
        <f t="shared" si="288"/>
        <v>0</v>
      </c>
      <c r="BL569" s="87">
        <f t="shared" si="288"/>
        <v>0</v>
      </c>
      <c r="BM569" s="87">
        <f t="shared" si="288"/>
        <v>0</v>
      </c>
      <c r="BN569" s="87">
        <f t="shared" si="288"/>
        <v>0</v>
      </c>
      <c r="BO569" s="87">
        <f t="shared" si="288"/>
        <v>0</v>
      </c>
    </row>
    <row r="570" spans="1:67" ht="12.75" hidden="1" customHeight="1" outlineLevel="1">
      <c r="A570" s="762"/>
      <c r="B570" s="728" t="s">
        <v>49</v>
      </c>
      <c r="C570" s="59" t="s">
        <v>399</v>
      </c>
      <c r="D570" s="689"/>
      <c r="E570" s="667" t="s">
        <v>151</v>
      </c>
      <c r="F570" s="1207"/>
      <c r="G570" s="155">
        <f t="shared" ref="G570:BO570" si="289">G571</f>
        <v>0</v>
      </c>
      <c r="H570" s="155">
        <f t="shared" si="289"/>
        <v>0</v>
      </c>
      <c r="I570" s="155">
        <f t="shared" si="289"/>
        <v>0</v>
      </c>
      <c r="J570" s="155">
        <f t="shared" si="289"/>
        <v>0</v>
      </c>
      <c r="K570" s="155">
        <f t="shared" si="289"/>
        <v>0</v>
      </c>
      <c r="L570" s="155">
        <f t="shared" si="289"/>
        <v>0</v>
      </c>
      <c r="M570" s="155">
        <f t="shared" si="289"/>
        <v>0</v>
      </c>
      <c r="N570" s="155">
        <f t="shared" si="289"/>
        <v>0</v>
      </c>
      <c r="O570" s="155">
        <f t="shared" si="289"/>
        <v>0</v>
      </c>
      <c r="P570" s="155">
        <f t="shared" si="289"/>
        <v>0</v>
      </c>
      <c r="Q570" s="155">
        <f t="shared" si="289"/>
        <v>0</v>
      </c>
      <c r="R570" s="155">
        <f t="shared" si="289"/>
        <v>0</v>
      </c>
      <c r="S570" s="155">
        <f t="shared" si="289"/>
        <v>0</v>
      </c>
      <c r="T570" s="155">
        <f t="shared" si="289"/>
        <v>0</v>
      </c>
      <c r="U570" s="155">
        <f t="shared" si="289"/>
        <v>0</v>
      </c>
      <c r="V570" s="155">
        <f t="shared" si="289"/>
        <v>0</v>
      </c>
      <c r="W570" s="155">
        <f t="shared" si="289"/>
        <v>0</v>
      </c>
      <c r="X570" s="155">
        <f t="shared" si="289"/>
        <v>0</v>
      </c>
      <c r="Y570" s="155">
        <f t="shared" si="289"/>
        <v>0</v>
      </c>
      <c r="Z570" s="155">
        <f t="shared" si="289"/>
        <v>0</v>
      </c>
      <c r="AA570" s="155">
        <f t="shared" si="289"/>
        <v>0</v>
      </c>
      <c r="AB570" s="155">
        <f t="shared" si="289"/>
        <v>0</v>
      </c>
      <c r="AC570" s="155">
        <f t="shared" si="289"/>
        <v>0</v>
      </c>
      <c r="AD570" s="155">
        <f t="shared" si="289"/>
        <v>0</v>
      </c>
      <c r="AE570" s="155">
        <f t="shared" si="289"/>
        <v>0</v>
      </c>
      <c r="AF570" s="155">
        <f t="shared" si="289"/>
        <v>0</v>
      </c>
      <c r="AG570" s="155">
        <f t="shared" si="289"/>
        <v>0</v>
      </c>
      <c r="AH570" s="155">
        <f t="shared" si="289"/>
        <v>0</v>
      </c>
      <c r="AI570" s="155">
        <f t="shared" si="289"/>
        <v>0</v>
      </c>
      <c r="AJ570" s="155">
        <f t="shared" si="289"/>
        <v>0</v>
      </c>
      <c r="AK570" s="155">
        <f t="shared" si="289"/>
        <v>0</v>
      </c>
      <c r="AL570" s="155">
        <f t="shared" si="289"/>
        <v>0</v>
      </c>
      <c r="AM570" s="155">
        <f t="shared" si="289"/>
        <v>0</v>
      </c>
      <c r="AN570" s="155">
        <f t="shared" si="289"/>
        <v>0</v>
      </c>
      <c r="AO570" s="155">
        <f t="shared" si="289"/>
        <v>0</v>
      </c>
      <c r="AP570" s="155">
        <f t="shared" si="289"/>
        <v>0</v>
      </c>
      <c r="AQ570" s="155">
        <f t="shared" si="289"/>
        <v>0</v>
      </c>
      <c r="AR570" s="155">
        <f t="shared" si="289"/>
        <v>0</v>
      </c>
      <c r="AS570" s="155">
        <f t="shared" si="289"/>
        <v>0</v>
      </c>
      <c r="AT570" s="155">
        <f t="shared" si="289"/>
        <v>0</v>
      </c>
      <c r="AU570" s="155">
        <f t="shared" si="289"/>
        <v>0</v>
      </c>
      <c r="AV570" s="155">
        <f t="shared" si="289"/>
        <v>0</v>
      </c>
      <c r="AW570" s="155">
        <f t="shared" si="289"/>
        <v>0</v>
      </c>
      <c r="AX570" s="155">
        <f t="shared" si="289"/>
        <v>0</v>
      </c>
      <c r="AY570" s="155">
        <f t="shared" si="289"/>
        <v>0</v>
      </c>
      <c r="AZ570" s="155">
        <f t="shared" si="289"/>
        <v>0</v>
      </c>
      <c r="BA570" s="155">
        <f t="shared" si="289"/>
        <v>0</v>
      </c>
      <c r="BB570" s="155">
        <f t="shared" si="289"/>
        <v>0</v>
      </c>
      <c r="BC570" s="155">
        <f t="shared" si="289"/>
        <v>0</v>
      </c>
      <c r="BD570" s="155">
        <f t="shared" si="289"/>
        <v>0</v>
      </c>
      <c r="BE570" s="155">
        <f t="shared" si="289"/>
        <v>0</v>
      </c>
      <c r="BF570" s="155">
        <f t="shared" si="289"/>
        <v>0</v>
      </c>
      <c r="BG570" s="155">
        <f t="shared" si="289"/>
        <v>0</v>
      </c>
      <c r="BH570" s="155">
        <f t="shared" si="289"/>
        <v>0</v>
      </c>
      <c r="BI570" s="155">
        <f t="shared" si="289"/>
        <v>0</v>
      </c>
      <c r="BJ570" s="155">
        <f t="shared" si="289"/>
        <v>0</v>
      </c>
      <c r="BK570" s="155">
        <f t="shared" si="289"/>
        <v>0</v>
      </c>
      <c r="BL570" s="155">
        <f t="shared" si="289"/>
        <v>0</v>
      </c>
      <c r="BM570" s="155">
        <f t="shared" si="289"/>
        <v>0</v>
      </c>
      <c r="BN570" s="155">
        <f t="shared" si="289"/>
        <v>0</v>
      </c>
      <c r="BO570" s="155">
        <f t="shared" si="289"/>
        <v>0</v>
      </c>
    </row>
    <row r="571" spans="1:67" ht="12.75" hidden="1" customHeight="1" outlineLevel="1">
      <c r="B571" s="728" t="s">
        <v>1016</v>
      </c>
      <c r="C571" s="60"/>
      <c r="D571" s="640" t="s">
        <v>192</v>
      </c>
      <c r="E571" s="667" t="s">
        <v>151</v>
      </c>
      <c r="F571" s="1207"/>
      <c r="G571" s="86">
        <f t="shared" ref="G571:AK571" si="290">IF(G535="","",(G535*G$385)+(G533*G368*G376))</f>
        <v>0</v>
      </c>
      <c r="H571" s="86">
        <f t="shared" si="290"/>
        <v>0</v>
      </c>
      <c r="I571" s="86">
        <f t="shared" si="290"/>
        <v>0</v>
      </c>
      <c r="J571" s="86">
        <f t="shared" si="290"/>
        <v>0</v>
      </c>
      <c r="K571" s="86">
        <f t="shared" si="290"/>
        <v>0</v>
      </c>
      <c r="L571" s="86">
        <f t="shared" si="290"/>
        <v>0</v>
      </c>
      <c r="M571" s="86">
        <f t="shared" si="290"/>
        <v>0</v>
      </c>
      <c r="N571" s="86">
        <f t="shared" si="290"/>
        <v>0</v>
      </c>
      <c r="O571" s="86">
        <f t="shared" si="290"/>
        <v>0</v>
      </c>
      <c r="P571" s="86">
        <f t="shared" si="290"/>
        <v>0</v>
      </c>
      <c r="Q571" s="86">
        <f t="shared" si="290"/>
        <v>0</v>
      </c>
      <c r="R571" s="86">
        <f t="shared" si="290"/>
        <v>0</v>
      </c>
      <c r="S571" s="86">
        <f t="shared" si="290"/>
        <v>0</v>
      </c>
      <c r="T571" s="86">
        <f t="shared" si="290"/>
        <v>0</v>
      </c>
      <c r="U571" s="86">
        <f t="shared" si="290"/>
        <v>0</v>
      </c>
      <c r="V571" s="86">
        <f t="shared" si="290"/>
        <v>0</v>
      </c>
      <c r="W571" s="86">
        <f t="shared" si="290"/>
        <v>0</v>
      </c>
      <c r="X571" s="86">
        <f t="shared" si="290"/>
        <v>0</v>
      </c>
      <c r="Y571" s="86">
        <f t="shared" si="290"/>
        <v>0</v>
      </c>
      <c r="Z571" s="86">
        <f t="shared" si="290"/>
        <v>0</v>
      </c>
      <c r="AA571" s="86">
        <f t="shared" si="290"/>
        <v>0</v>
      </c>
      <c r="AB571" s="86">
        <f t="shared" si="290"/>
        <v>0</v>
      </c>
      <c r="AC571" s="86">
        <f t="shared" si="290"/>
        <v>0</v>
      </c>
      <c r="AD571" s="86">
        <f t="shared" si="290"/>
        <v>0</v>
      </c>
      <c r="AE571" s="86">
        <f t="shared" si="290"/>
        <v>0</v>
      </c>
      <c r="AF571" s="86">
        <f t="shared" si="290"/>
        <v>0</v>
      </c>
      <c r="AG571" s="86">
        <f t="shared" si="290"/>
        <v>0</v>
      </c>
      <c r="AH571" s="86">
        <f t="shared" si="290"/>
        <v>0</v>
      </c>
      <c r="AI571" s="86">
        <f t="shared" si="290"/>
        <v>0</v>
      </c>
      <c r="AJ571" s="86">
        <f t="shared" si="290"/>
        <v>0</v>
      </c>
      <c r="AK571" s="86">
        <f t="shared" si="290"/>
        <v>0</v>
      </c>
      <c r="AL571" s="86">
        <f>IF(AL535="","",(AL535*AL$385)+(AL533*AL368*AL376))</f>
        <v>0</v>
      </c>
      <c r="AM571" s="86">
        <f>IF(AM535="","",(AM535*AM$385)+(AM533*AM368*AM376))</f>
        <v>0</v>
      </c>
      <c r="AN571" s="86">
        <f>IF(AN535="","",(AN535*AN$385)+(AN533*AN368*AN376))</f>
        <v>0</v>
      </c>
      <c r="AO571" s="86">
        <f>IF(AO535="","",(AO535*AO$385)+(AO533*AO368*AO376))</f>
        <v>0</v>
      </c>
      <c r="AP571" s="86">
        <f>IF(AP535="","",(AP535*AP$385)+(AP533*AP368*AP376))</f>
        <v>0</v>
      </c>
      <c r="AQ571" s="86">
        <f t="shared" ref="AQ571:BO571" si="291">IF(AQ535="","",(AQ535*AQ$385)+(AQ533*AQ368*AQ376))</f>
        <v>0</v>
      </c>
      <c r="AR571" s="86">
        <f t="shared" si="291"/>
        <v>0</v>
      </c>
      <c r="AS571" s="86">
        <f t="shared" si="291"/>
        <v>0</v>
      </c>
      <c r="AT571" s="86">
        <f t="shared" si="291"/>
        <v>0</v>
      </c>
      <c r="AU571" s="86">
        <f t="shared" si="291"/>
        <v>0</v>
      </c>
      <c r="AV571" s="86">
        <f t="shared" si="291"/>
        <v>0</v>
      </c>
      <c r="AW571" s="86">
        <f t="shared" si="291"/>
        <v>0</v>
      </c>
      <c r="AX571" s="86">
        <f t="shared" si="291"/>
        <v>0</v>
      </c>
      <c r="AY571" s="86">
        <f t="shared" si="291"/>
        <v>0</v>
      </c>
      <c r="AZ571" s="86">
        <f t="shared" si="291"/>
        <v>0</v>
      </c>
      <c r="BA571" s="86">
        <f t="shared" si="291"/>
        <v>0</v>
      </c>
      <c r="BB571" s="86">
        <f t="shared" si="291"/>
        <v>0</v>
      </c>
      <c r="BC571" s="86">
        <f t="shared" si="291"/>
        <v>0</v>
      </c>
      <c r="BD571" s="86">
        <f t="shared" si="291"/>
        <v>0</v>
      </c>
      <c r="BE571" s="86">
        <f t="shared" si="291"/>
        <v>0</v>
      </c>
      <c r="BF571" s="86">
        <f t="shared" si="291"/>
        <v>0</v>
      </c>
      <c r="BG571" s="86">
        <f t="shared" si="291"/>
        <v>0</v>
      </c>
      <c r="BH571" s="86">
        <f t="shared" si="291"/>
        <v>0</v>
      </c>
      <c r="BI571" s="86">
        <f t="shared" si="291"/>
        <v>0</v>
      </c>
      <c r="BJ571" s="86">
        <f t="shared" si="291"/>
        <v>0</v>
      </c>
      <c r="BK571" s="86">
        <f t="shared" si="291"/>
        <v>0</v>
      </c>
      <c r="BL571" s="86">
        <f t="shared" si="291"/>
        <v>0</v>
      </c>
      <c r="BM571" s="86">
        <f t="shared" si="291"/>
        <v>0</v>
      </c>
      <c r="BN571" s="86">
        <f t="shared" si="291"/>
        <v>0</v>
      </c>
      <c r="BO571" s="86">
        <f t="shared" si="291"/>
        <v>0</v>
      </c>
    </row>
    <row r="572" spans="1:67" collapsed="1"/>
    <row r="613" spans="4:8">
      <c r="D613" s="764"/>
      <c r="E613" s="1200"/>
      <c r="F613" s="1203"/>
      <c r="G613" s="764"/>
      <c r="H613" s="1200"/>
    </row>
  </sheetData>
  <sheetProtection password="8E85" sheet="1" objects="1" scenarios="1" selectLockedCells="1"/>
  <mergeCells count="10">
    <mergeCell ref="B180:F180"/>
    <mergeCell ref="B183:F183"/>
    <mergeCell ref="B189:F189"/>
    <mergeCell ref="B195:F195"/>
    <mergeCell ref="A1:D1"/>
    <mergeCell ref="E1:P1"/>
    <mergeCell ref="C32:D32"/>
    <mergeCell ref="E33:F33"/>
    <mergeCell ref="C36:D36"/>
    <mergeCell ref="B172:F172"/>
  </mergeCells>
  <conditionalFormatting sqref="G349:BO349">
    <cfRule type="expression" dxfId="152" priority="1" stopIfTrue="1">
      <formula>ISERROR(MATCH(G$349,CoalEmi,))</formula>
    </cfRule>
  </conditionalFormatting>
  <conditionalFormatting sqref="G350:BO350">
    <cfRule type="expression" dxfId="151" priority="2" stopIfTrue="1">
      <formula>ISERROR(MATCH(G$350,PetCoEmi,))</formula>
    </cfRule>
  </conditionalFormatting>
  <conditionalFormatting sqref="G351:BO351">
    <cfRule type="expression" dxfId="150" priority="3" stopIfTrue="1">
      <formula>ISERROR(MATCH(G$351,HeavyEmi,))</formula>
    </cfRule>
  </conditionalFormatting>
  <conditionalFormatting sqref="G361:BO361">
    <cfRule type="expression" dxfId="149" priority="4" stopIfTrue="1">
      <formula>ISERROR(MATCH(G$361,WasteOilEmi,))</formula>
    </cfRule>
  </conditionalFormatting>
  <conditionalFormatting sqref="G368:BO368">
    <cfRule type="expression" dxfId="148" priority="5" stopIfTrue="1">
      <formula>ISERROR(MATCH(G$368,OthFossEmi,))</formula>
    </cfRule>
  </conditionalFormatting>
  <conditionalFormatting sqref="G378:BO378">
    <cfRule type="expression" dxfId="147" priority="6" stopIfTrue="1">
      <formula>ISERROR(MATCH(G$378,SludgeEmi,))</formula>
    </cfRule>
  </conditionalFormatting>
  <conditionalFormatting sqref="G370:BO370">
    <cfRule type="expression" dxfId="146" priority="7" stopIfTrue="1">
      <formula>ISERROR(MATCH(G$370,TyresBio,))</formula>
    </cfRule>
  </conditionalFormatting>
  <conditionalFormatting sqref="G490:BO490 G478:BO478 G296:BO296">
    <cfRule type="cellIs" dxfId="145" priority="8" stopIfTrue="1" operator="equal">
      <formula>G$270</formula>
    </cfRule>
    <cfRule type="cellIs" dxfId="144" priority="9" stopIfTrue="1" operator="notEqual">
      <formula>G$270</formula>
    </cfRule>
  </conditionalFormatting>
  <conditionalFormatting sqref="G494:BO494 G479:BO479 G297:BO297">
    <cfRule type="cellIs" dxfId="143" priority="10" stopIfTrue="1" operator="equal">
      <formula>G$271</formula>
    </cfRule>
    <cfRule type="cellIs" dxfId="142" priority="11" stopIfTrue="1" operator="notEqual">
      <formula>G$271</formula>
    </cfRule>
  </conditionalFormatting>
  <conditionalFormatting sqref="G491:BO491 G480:BO480 G298:BO298">
    <cfRule type="cellIs" dxfId="141" priority="12" stopIfTrue="1" operator="equal">
      <formula>G$272</formula>
    </cfRule>
    <cfRule type="cellIs" dxfId="140" priority="13" stopIfTrue="1" operator="notEqual">
      <formula>G$272</formula>
    </cfRule>
  </conditionalFormatting>
  <conditionalFormatting sqref="G492:BO492 G481:BO481 G467:BO467 G473:BO473 G299:BO299">
    <cfRule type="cellIs" dxfId="139" priority="14" stopIfTrue="1" operator="equal">
      <formula>G$273</formula>
    </cfRule>
    <cfRule type="cellIs" dxfId="138" priority="15" stopIfTrue="1" operator="notEqual">
      <formula>G$273</formula>
    </cfRule>
  </conditionalFormatting>
  <conditionalFormatting sqref="G493:BO493 G474:BO474 G482:BO482 G300:BO300">
    <cfRule type="cellIs" dxfId="137" priority="16" stopIfTrue="1" operator="equal">
      <formula>G$274</formula>
    </cfRule>
    <cfRule type="cellIs" dxfId="136" priority="17" stopIfTrue="1" operator="notEqual">
      <formula>G$274</formula>
    </cfRule>
  </conditionalFormatting>
  <conditionalFormatting sqref="G483:BO483 G301:BO301">
    <cfRule type="cellIs" dxfId="135" priority="18" stopIfTrue="1" operator="equal">
      <formula>G$275</formula>
    </cfRule>
    <cfRule type="cellIs" dxfId="134" priority="19" stopIfTrue="1" operator="notEqual">
      <formula>G$275</formula>
    </cfRule>
  </conditionalFormatting>
  <conditionalFormatting sqref="G362:BO362">
    <cfRule type="expression" dxfId="133" priority="20" stopIfTrue="1">
      <formula>ISERROR(MATCH(G$362,TyresEmi,))</formula>
    </cfRule>
  </conditionalFormatting>
  <conditionalFormatting sqref="G363:BO363">
    <cfRule type="expression" dxfId="132" priority="21" stopIfTrue="1">
      <formula>ISERROR(MATCH(G$363,PlasticsEmi,))</formula>
    </cfRule>
  </conditionalFormatting>
  <conditionalFormatting sqref="G364:BO364">
    <cfRule type="expression" dxfId="131" priority="22" stopIfTrue="1">
      <formula>ISERROR(MATCH(G$364,SolventEmi,))</formula>
    </cfRule>
  </conditionalFormatting>
  <conditionalFormatting sqref="G365:BO365">
    <cfRule type="expression" dxfId="130" priority="23" stopIfTrue="1">
      <formula>ISERROR(MATCH(G$365,SawDustEmi,))</formula>
    </cfRule>
  </conditionalFormatting>
  <conditionalFormatting sqref="G366:BO366">
    <cfRule type="expression" dxfId="129" priority="24" stopIfTrue="1">
      <formula>ISERROR(MATCH(G$366,IndWasteEmi,))</formula>
    </cfRule>
  </conditionalFormatting>
  <conditionalFormatting sqref="G379:BO379">
    <cfRule type="expression" dxfId="128" priority="25" stopIfTrue="1">
      <formula>ISERROR(MATCH(G$379,WoodEmi,))</formula>
    </cfRule>
  </conditionalFormatting>
  <conditionalFormatting sqref="G380:BO380">
    <cfRule type="expression" dxfId="127" priority="26" stopIfTrue="1">
      <formula>ISERROR(MATCH(G$380,PaperEmi,))</formula>
    </cfRule>
  </conditionalFormatting>
  <conditionalFormatting sqref="G381:BO381">
    <cfRule type="expression" dxfId="126" priority="27" stopIfTrue="1">
      <formula>ISERROR(MATCH(G$381,MealEmi,))</formula>
    </cfRule>
  </conditionalFormatting>
  <conditionalFormatting sqref="G382:BO382">
    <cfRule type="expression" dxfId="125" priority="28" stopIfTrue="1">
      <formula>ISERROR(MATCH(G$382,BMealEmi,))</formula>
    </cfRule>
  </conditionalFormatting>
  <conditionalFormatting sqref="G383:BO383">
    <cfRule type="expression" dxfId="124" priority="29" stopIfTrue="1">
      <formula>ISERROR(MATCH(G$383,FatEmi,))</formula>
    </cfRule>
  </conditionalFormatting>
  <conditionalFormatting sqref="G384:BO384">
    <cfRule type="expression" dxfId="123" priority="30" stopIfTrue="1">
      <formula>ISERROR(MATCH(G$384,AgriEmi,))</formula>
    </cfRule>
  </conditionalFormatting>
  <conditionalFormatting sqref="G385:BO385">
    <cfRule type="expression" dxfId="122" priority="31" stopIfTrue="1">
      <formula>ISERROR(MATCH(G$385,OthBioEmi,))</formula>
    </cfRule>
  </conditionalFormatting>
  <conditionalFormatting sqref="G352:BO352">
    <cfRule type="expression" dxfId="121" priority="32" stopIfTrue="1">
      <formula>ISERROR(MATCH(G$352,DieselEmi,))</formula>
    </cfRule>
  </conditionalFormatting>
  <conditionalFormatting sqref="G353:BO353">
    <cfRule type="expression" dxfId="120" priority="33" stopIfTrue="1">
      <formula>ISERROR(MATCH(G$353,GasEmi,))</formula>
    </cfRule>
  </conditionalFormatting>
  <conditionalFormatting sqref="G354:BO354">
    <cfRule type="expression" dxfId="119" priority="34" stopIfTrue="1">
      <formula>ISERROR(MATCH(G$354,ShaleEmi,))</formula>
    </cfRule>
  </conditionalFormatting>
  <conditionalFormatting sqref="G355:BO355">
    <cfRule type="expression" dxfId="118" priority="35" stopIfTrue="1">
      <formula>ISERROR(MATCH(G$355,LigniteEmi,))</formula>
    </cfRule>
  </conditionalFormatting>
  <conditionalFormatting sqref="G356:BO356">
    <cfRule type="expression" dxfId="117" priority="36" stopIfTrue="1">
      <formula>ISERROR(MATCH(G$356,GasolineEmi,))</formula>
    </cfRule>
  </conditionalFormatting>
  <dataValidations count="14">
    <dataValidation operator="greaterThanOrEqual" allowBlank="1" showInputMessage="1" showErrorMessage="1" sqref="G109"/>
    <dataValidation type="decimal" allowBlank="1" showInputMessage="1" showErrorMessage="1" sqref="G16:BO16">
      <formula1>0</formula1>
      <formula2>1</formula2>
    </dataValidation>
    <dataValidation type="list" allowBlank="1" showInputMessage="1" showErrorMessage="1" sqref="E32">
      <formula1>Year</formula1>
    </dataValidation>
    <dataValidation type="list" allowBlank="1" showInputMessage="1" showErrorMessage="1" sqref="G12:BO12">
      <formula1>Def_Annex</formula1>
    </dataValidation>
    <dataValidation type="list" allowBlank="1" showInputMessage="1" showErrorMessage="1" sqref="G11:BO11">
      <formula1>Def_Continent</formula1>
    </dataValidation>
    <dataValidation type="list" allowBlank="1" showInputMessage="1" showErrorMessage="1" sqref="G10:BO10">
      <formula1>CountryDef</formula1>
    </dataValidation>
    <dataValidation type="list" allowBlank="1" showInputMessage="1" showErrorMessage="1" sqref="G13:BO13">
      <formula1>Def_KilnType</formula1>
    </dataValidation>
    <dataValidation type="list" allowBlank="1" showInputMessage="1" showErrorMessage="1" sqref="G14:BO14">
      <formula1>Def_ClinkerCap</formula1>
    </dataValidation>
    <dataValidation type="list" allowBlank="1" showInputMessage="1" showErrorMessage="1" sqref="G17:BO17">
      <formula1>Def_Verification</formula1>
    </dataValidation>
    <dataValidation type="list" allowBlank="1" showInputMessage="1" showErrorMessage="1" sqref="E22:E31">
      <formula1>Def_yes_no</formula1>
    </dataValidation>
    <dataValidation type="list" allowBlank="1" showInputMessage="1" showErrorMessage="1" sqref="G15:BO15">
      <formula1>Def_PlantType</formula1>
    </dataValidation>
    <dataValidation type="list" allowBlank="1" showErrorMessage="1" sqref="G34:BO34">
      <formula1>Def_Method</formula1>
    </dataValidation>
    <dataValidation type="decimal" allowBlank="1" showInputMessage="1" showErrorMessage="1" sqref="G61:BO61 G55:BO55 G43:BO45">
      <formula1>-10000000</formula1>
      <formula2>10000000</formula2>
    </dataValidation>
    <dataValidation type="decimal" operator="greaterThanOrEqual" allowBlank="1" showInputMessage="1" showErrorMessage="1" sqref="G49:BO54 G108 H108:BO109 G40:BO42 G90:BO92 G59:BO60 G71:BO73 G357:BO359 G95:BO97 G371:BO376 G266:BO266 G499:BO499 G461:BO461 G369:BO369 G100:BO104 G231:BO237 G449:BO449 G454:BO459 G367:BO367 G303:BO303 G305:BO305 G239:BO245 G247:BO254 G451:BO451 G257:BO262 G270:BO276 G278:BO284 G286:BO293 G442:BO447 G264:BO264 G487:BO487 G497:BO497 G431:BO433 G435:BO435 G437:BO439 G467:BO469 G490:BO495 G485:BO485 G478:BO483 G473:BO475 G463:BO463 G471:BO471 G296:BO301">
      <formula1>0</formula1>
    </dataValidation>
  </dataValidations>
  <pageMargins left="0.39370078740157483" right="0.23622047244094491" top="0.47244094488188981" bottom="0.51181102362204722" header="0.39370078740157483" footer="0.35433070866141736"/>
  <pageSetup paperSize="9" scale="49" fitToWidth="3" fitToHeight="7" orientation="landscape" cellComments="asDisplayed" r:id="rId1"/>
  <headerFooter alignWithMargins="0">
    <oddFooter>&amp;L&amp;8&amp;F\&amp;A&amp;CPage &amp;P of &amp;N&amp;RDate: &amp;D; Time: &amp;T</oddFooter>
  </headerFooter>
  <rowBreaks count="7" manualBreakCount="7">
    <brk id="80" max="36" man="1"/>
    <brk id="168" max="36" man="1"/>
    <brk id="225" max="36" man="1"/>
    <brk id="305" max="36" man="1"/>
    <brk id="385" max="36" man="1"/>
    <brk id="464" max="36" man="1"/>
    <brk id="536" max="36" man="1"/>
  </rowBreaks>
  <drawing r:id="rId2"/>
  <legacyDrawing r:id="rId3"/>
  <controls>
    <mc:AlternateContent xmlns:mc="http://schemas.openxmlformats.org/markup-compatibility/2006">
      <mc:Choice Requires="x14">
        <control shapeId="163844" r:id="rId4" name="takeLastBoundaries">
          <controlPr defaultSize="0" autoLine="0" r:id="rId5">
            <anchor moveWithCells="1">
              <from>
                <xdr:col>4</xdr:col>
                <xdr:colOff>9525</xdr:colOff>
                <xdr:row>32</xdr:row>
                <xdr:rowOff>9525</xdr:rowOff>
              </from>
              <to>
                <xdr:col>6</xdr:col>
                <xdr:colOff>0</xdr:colOff>
                <xdr:row>33</xdr:row>
                <xdr:rowOff>9525</xdr:rowOff>
              </to>
            </anchor>
          </controlPr>
        </control>
      </mc:Choice>
      <mc:Fallback>
        <control shapeId="163844" r:id="rId4" name="takeLastBoundaries"/>
      </mc:Fallback>
    </mc:AlternateContent>
    <mc:AlternateContent xmlns:mc="http://schemas.openxmlformats.org/markup-compatibility/2006">
      <mc:Choice Requires="x14">
        <control shapeId="163843" r:id="rId6" name="copyPlantSheetTransfer">
          <controlPr defaultSize="0" autoLine="0" r:id="rId7">
            <anchor moveWithCells="1">
              <from>
                <xdr:col>3</xdr:col>
                <xdr:colOff>1885950</xdr:colOff>
                <xdr:row>7</xdr:row>
                <xdr:rowOff>9525</xdr:rowOff>
              </from>
              <to>
                <xdr:col>4</xdr:col>
                <xdr:colOff>0</xdr:colOff>
                <xdr:row>8</xdr:row>
                <xdr:rowOff>9525</xdr:rowOff>
              </to>
            </anchor>
          </controlPr>
        </control>
      </mc:Choice>
      <mc:Fallback>
        <control shapeId="163843" r:id="rId6" name="copyPlantSheetTransfer"/>
      </mc:Fallback>
    </mc:AlternateContent>
    <mc:AlternateContent xmlns:mc="http://schemas.openxmlformats.org/markup-compatibility/2006">
      <mc:Choice Requires="x14">
        <control shapeId="163842" r:id="rId8" name="CopyPlantSheet">
          <controlPr defaultSize="0" autoFill="0" autoLine="0" r:id="rId9">
            <anchor moveWithCells="1">
              <from>
                <xdr:col>4</xdr:col>
                <xdr:colOff>9525</xdr:colOff>
                <xdr:row>7</xdr:row>
                <xdr:rowOff>9525</xdr:rowOff>
              </from>
              <to>
                <xdr:col>6</xdr:col>
                <xdr:colOff>0</xdr:colOff>
                <xdr:row>8</xdr:row>
                <xdr:rowOff>9525</xdr:rowOff>
              </to>
            </anchor>
          </controlPr>
        </control>
      </mc:Choice>
      <mc:Fallback>
        <control shapeId="163842" r:id="rId8" name="CopyPlantSheet"/>
      </mc:Fallback>
    </mc:AlternateContent>
    <mc:AlternateContent xmlns:mc="http://schemas.openxmlformats.org/markup-compatibility/2006">
      <mc:Choice Requires="x14">
        <control shapeId="163841" r:id="rId10" name="CreateCalcinationSheet">
          <controlPr locked="0" defaultSize="0" disabled="1" autoLine="0" autoPict="0" r:id="rId11">
            <anchor moveWithCells="1" sizeWithCells="1">
              <from>
                <xdr:col>4</xdr:col>
                <xdr:colOff>9525</xdr:colOff>
                <xdr:row>35</xdr:row>
                <xdr:rowOff>9525</xdr:rowOff>
              </from>
              <to>
                <xdr:col>6</xdr:col>
                <xdr:colOff>9525</xdr:colOff>
                <xdr:row>36</xdr:row>
                <xdr:rowOff>9525</xdr:rowOff>
              </to>
            </anchor>
          </controlPr>
        </control>
      </mc:Choice>
      <mc:Fallback>
        <control shapeId="163841" r:id="rId10" name="CreateCalcinationShee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22">
    <pageSetUpPr fitToPage="1"/>
  </sheetPr>
  <dimension ref="A1:EI613"/>
  <sheetViews>
    <sheetView showGridLines="0" zoomScaleNormal="100" zoomScaleSheetLayoutView="100" workbookViewId="0">
      <pane xSplit="6" ySplit="7" topLeftCell="BV8" activePane="bottomRight" state="frozen"/>
      <selection activeCell="F6" sqref="F6"/>
      <selection pane="topRight" activeCell="F6" sqref="F6"/>
      <selection pane="bottomLeft" activeCell="F6" sqref="F6"/>
      <selection pane="bottomRight" activeCell="F6" sqref="F6"/>
    </sheetView>
  </sheetViews>
  <sheetFormatPr baseColWidth="10" defaultColWidth="9.140625" defaultRowHeight="12.75" outlineLevelRow="1" outlineLevelCol="1"/>
  <cols>
    <col min="1" max="1" width="4.7109375" style="763" customWidth="1"/>
    <col min="2" max="2" width="6.85546875" style="763" customWidth="1"/>
    <col min="3" max="3" width="21.5703125" style="763" customWidth="1"/>
    <col min="4" max="4" width="59.7109375" style="763" customWidth="1"/>
    <col min="5" max="5" width="17.5703125" style="764" customWidth="1"/>
    <col min="6" max="6" width="2.140625" style="807" customWidth="1"/>
    <col min="7" max="7" width="13.7109375" style="763" customWidth="1"/>
    <col min="8" max="8" width="13.7109375" style="764" customWidth="1" outlineLevel="1"/>
    <col min="9" max="26" width="13.7109375" style="763" customWidth="1" outlineLevel="1"/>
    <col min="27" max="41" width="13.7109375" style="763" customWidth="1"/>
    <col min="42" max="47" width="13.7109375" style="1211" customWidth="1"/>
    <col min="48" max="66" width="13.7109375" style="1211" customWidth="1" outlineLevel="1"/>
    <col min="67" max="67" width="13.7109375" style="763" customWidth="1" outlineLevel="1"/>
    <col min="68" max="73" width="5.7109375" style="763" customWidth="1"/>
    <col min="74" max="74" width="13.7109375" style="1105" customWidth="1"/>
    <col min="75" max="75" width="13.7109375" style="1112" customWidth="1" outlineLevel="1"/>
    <col min="76" max="93" width="13.7109375" style="1105" customWidth="1" outlineLevel="1"/>
    <col min="94" max="134" width="13.7109375" style="1105" customWidth="1"/>
    <col min="135" max="139" width="9.140625" style="1108" customWidth="1"/>
    <col min="140" max="16384" width="9.140625" style="763"/>
  </cols>
  <sheetData>
    <row r="1" spans="1:139" s="806" customFormat="1" ht="90" customHeight="1" thickBot="1">
      <c r="A1" s="1220" t="s">
        <v>1440</v>
      </c>
      <c r="B1" s="1221"/>
      <c r="C1" s="1221"/>
      <c r="D1" s="1221"/>
      <c r="E1" s="1515"/>
      <c r="F1" s="1515"/>
      <c r="G1" s="1515"/>
      <c r="H1" s="1515"/>
      <c r="I1" s="1515"/>
      <c r="J1" s="1515"/>
      <c r="K1" s="1515"/>
      <c r="L1" s="1515"/>
      <c r="M1" s="1515"/>
      <c r="N1" s="1515"/>
      <c r="O1" s="1515"/>
      <c r="P1" s="1515"/>
      <c r="Q1" s="939"/>
      <c r="R1" s="939"/>
      <c r="S1" s="939"/>
      <c r="T1" s="939"/>
      <c r="U1" s="939"/>
      <c r="V1" s="939"/>
      <c r="W1" s="939"/>
      <c r="X1" s="939"/>
      <c r="Y1" s="939"/>
      <c r="Z1" s="939"/>
      <c r="AA1" s="939"/>
      <c r="AB1" s="939"/>
      <c r="AC1" s="939"/>
      <c r="AD1" s="939"/>
      <c r="AE1" s="939"/>
      <c r="AF1" s="951"/>
      <c r="AG1" s="951"/>
      <c r="AH1" s="951"/>
      <c r="AI1" s="951"/>
      <c r="AJ1" s="951"/>
      <c r="AK1" s="951"/>
      <c r="AL1" s="951"/>
      <c r="AM1" s="951"/>
      <c r="AN1" s="951"/>
      <c r="AO1" s="951"/>
      <c r="AP1" s="951"/>
      <c r="AQ1" s="951"/>
      <c r="AR1" s="951"/>
      <c r="AS1" s="951"/>
      <c r="AT1" s="951"/>
      <c r="AU1" s="951"/>
      <c r="AV1" s="951"/>
      <c r="AW1" s="951"/>
      <c r="AX1" s="951"/>
      <c r="AY1" s="951"/>
      <c r="AZ1" s="951"/>
      <c r="BA1" s="951"/>
      <c r="BB1" s="951"/>
      <c r="BC1" s="951"/>
      <c r="BD1" s="951"/>
      <c r="BE1" s="951"/>
      <c r="BF1" s="951"/>
      <c r="BG1" s="951"/>
      <c r="BH1" s="951"/>
      <c r="BI1" s="951"/>
      <c r="BJ1" s="951"/>
      <c r="BK1" s="951"/>
      <c r="BL1" s="951"/>
      <c r="BM1" s="951"/>
      <c r="BN1" s="951"/>
      <c r="BO1" s="951"/>
      <c r="BV1" s="1091" t="s">
        <v>286</v>
      </c>
      <c r="BW1" s="1098"/>
      <c r="BX1" s="1098"/>
      <c r="BY1" s="1098"/>
      <c r="BZ1" s="1098"/>
      <c r="CA1" s="1098"/>
      <c r="CB1" s="1098"/>
      <c r="CC1" s="1098"/>
      <c r="CD1" s="1098"/>
      <c r="CE1" s="1098"/>
      <c r="CF1" s="1099"/>
      <c r="CG1" s="1099"/>
      <c r="CH1" s="1099"/>
      <c r="CI1" s="1099"/>
      <c r="CJ1" s="1099"/>
      <c r="CK1" s="1099"/>
      <c r="CL1" s="1099"/>
      <c r="CM1" s="1099"/>
      <c r="CN1" s="1099"/>
      <c r="CO1" s="1099"/>
      <c r="CP1" s="1099"/>
      <c r="CQ1" s="1099"/>
      <c r="CR1" s="1099"/>
      <c r="CS1" s="1099"/>
      <c r="CT1" s="1099"/>
      <c r="CU1" s="1100"/>
      <c r="CV1" s="1100"/>
      <c r="CW1" s="1100"/>
      <c r="CX1" s="1100"/>
      <c r="CY1" s="1100"/>
      <c r="CZ1" s="1100"/>
      <c r="DA1" s="1100"/>
      <c r="DB1" s="1100"/>
      <c r="DC1" s="1100"/>
      <c r="DD1" s="1100"/>
      <c r="DE1" s="1100"/>
      <c r="DF1" s="1100"/>
      <c r="DG1" s="1100"/>
      <c r="DH1" s="1100"/>
      <c r="DI1" s="1100"/>
      <c r="DJ1" s="1100"/>
      <c r="DK1" s="1100"/>
      <c r="DL1" s="1100"/>
      <c r="DM1" s="1100"/>
      <c r="DN1" s="1100"/>
      <c r="DO1" s="1100"/>
      <c r="DP1" s="1100"/>
      <c r="DQ1" s="1100"/>
      <c r="DR1" s="1100"/>
      <c r="DS1" s="1100"/>
      <c r="DT1" s="1100"/>
      <c r="DU1" s="1100"/>
      <c r="DV1" s="1100"/>
      <c r="DW1" s="1100"/>
      <c r="DX1" s="1100"/>
      <c r="DY1" s="1100"/>
      <c r="DZ1" s="1100"/>
      <c r="EA1" s="1100"/>
      <c r="EB1" s="1100"/>
      <c r="EC1" s="1100"/>
      <c r="ED1" s="1101"/>
      <c r="EE1" s="1102"/>
      <c r="EF1" s="1102"/>
      <c r="EG1" s="1102"/>
      <c r="EH1" s="1102"/>
      <c r="EI1" s="1102"/>
    </row>
    <row r="2" spans="1:139" s="762" customFormat="1" ht="13.9" customHeight="1" thickBot="1">
      <c r="A2" s="63"/>
      <c r="B2" s="10"/>
      <c r="C2" s="10"/>
      <c r="D2" s="10"/>
      <c r="E2" s="11"/>
      <c r="F2" s="11"/>
      <c r="G2" s="10"/>
      <c r="H2" s="11"/>
      <c r="Q2" s="784"/>
      <c r="R2" s="784"/>
      <c r="S2" s="784"/>
      <c r="T2" s="784"/>
      <c r="U2" s="784"/>
      <c r="V2" s="784"/>
      <c r="W2" s="784"/>
      <c r="X2" s="784"/>
      <c r="Y2" s="784"/>
      <c r="Z2" s="784"/>
      <c r="AA2" s="784"/>
      <c r="AB2" s="784"/>
      <c r="AC2" s="784"/>
      <c r="AD2" s="784"/>
      <c r="AE2" s="784"/>
      <c r="AF2" s="784"/>
      <c r="BV2" s="1103"/>
      <c r="BW2" s="1104"/>
      <c r="BX2" s="1105"/>
      <c r="BY2" s="1105"/>
      <c r="BZ2" s="1105"/>
      <c r="CA2" s="1105"/>
      <c r="CB2" s="1105"/>
      <c r="CC2" s="1105"/>
      <c r="CD2" s="1105"/>
      <c r="CE2" s="1105"/>
      <c r="CF2" s="1106"/>
      <c r="CG2" s="1106"/>
      <c r="CH2" s="1106"/>
      <c r="CI2" s="1106"/>
      <c r="CJ2" s="1106"/>
      <c r="CK2" s="1106"/>
      <c r="CL2" s="1106"/>
      <c r="CM2" s="1106"/>
      <c r="CN2" s="1106"/>
      <c r="CO2" s="1106"/>
      <c r="CP2" s="1106"/>
      <c r="CQ2" s="1106"/>
      <c r="CR2" s="1106"/>
      <c r="CS2" s="1106"/>
      <c r="CT2" s="1106"/>
      <c r="CU2" s="1106"/>
      <c r="CV2" s="1105"/>
      <c r="CW2" s="1105"/>
      <c r="CX2" s="1105"/>
      <c r="CY2" s="1105"/>
      <c r="CZ2" s="1105"/>
      <c r="DA2" s="1105"/>
      <c r="DB2" s="1105"/>
      <c r="DC2" s="1105"/>
      <c r="DD2" s="1105"/>
      <c r="DE2" s="1105"/>
      <c r="DF2" s="1105"/>
      <c r="DG2" s="1105"/>
      <c r="DH2" s="1105"/>
      <c r="DI2" s="1105"/>
      <c r="DJ2" s="1105"/>
      <c r="DK2" s="1105"/>
      <c r="DL2" s="1105"/>
      <c r="DM2" s="1105"/>
      <c r="DN2" s="1105"/>
      <c r="DO2" s="1105"/>
      <c r="DP2" s="1105"/>
      <c r="DQ2" s="1105"/>
      <c r="DR2" s="1105"/>
      <c r="DS2" s="1105"/>
      <c r="DT2" s="1105"/>
      <c r="DU2" s="1105"/>
      <c r="DV2" s="1105"/>
      <c r="DW2" s="1105"/>
      <c r="DX2" s="1105"/>
      <c r="DY2" s="1105"/>
      <c r="DZ2" s="1105"/>
      <c r="EA2" s="1105"/>
      <c r="EB2" s="1105"/>
      <c r="EC2" s="1105"/>
      <c r="ED2" s="1105"/>
      <c r="EE2" s="1107"/>
      <c r="EF2" s="1107"/>
      <c r="EG2" s="1107"/>
      <c r="EH2" s="1107"/>
      <c r="EI2" s="1107"/>
    </row>
    <row r="3" spans="1:139" ht="13.9" customHeight="1" thickBot="1">
      <c r="A3" s="9"/>
      <c r="B3" s="64" t="s">
        <v>775</v>
      </c>
      <c r="C3" s="8"/>
      <c r="D3" s="8"/>
      <c r="E3" s="1094">
        <f>'Read Me'!B4</f>
        <v>41617</v>
      </c>
      <c r="F3" s="216"/>
      <c r="G3" s="10"/>
      <c r="H3" s="11"/>
      <c r="Q3" s="809"/>
      <c r="R3" s="809"/>
      <c r="S3" s="809"/>
      <c r="T3" s="809"/>
      <c r="U3" s="809"/>
      <c r="V3" s="809"/>
      <c r="W3" s="809"/>
      <c r="X3" s="809"/>
      <c r="Y3" s="809"/>
      <c r="Z3" s="809"/>
      <c r="AA3" s="809"/>
      <c r="AB3" s="809"/>
      <c r="AC3" s="809"/>
      <c r="AD3" s="809"/>
      <c r="AE3" s="809"/>
      <c r="AF3" s="809"/>
      <c r="BV3" s="1103"/>
      <c r="BW3" s="1104"/>
      <c r="CF3" s="1106"/>
      <c r="CG3" s="1106"/>
      <c r="CH3" s="1106"/>
      <c r="CI3" s="1106"/>
      <c r="CJ3" s="1106"/>
      <c r="CK3" s="1106"/>
      <c r="CL3" s="1106"/>
      <c r="CM3" s="1106"/>
      <c r="CN3" s="1106"/>
      <c r="CO3" s="1106"/>
      <c r="CP3" s="1106"/>
      <c r="CQ3" s="1106"/>
      <c r="CR3" s="1106"/>
      <c r="CS3" s="1106"/>
      <c r="CT3" s="1106"/>
      <c r="CU3" s="1106"/>
    </row>
    <row r="4" spans="1:139" ht="13.9" customHeight="1" thickBot="1">
      <c r="A4" s="9"/>
      <c r="B4" s="10"/>
      <c r="C4" s="10"/>
      <c r="D4" s="10"/>
      <c r="E4" s="11"/>
      <c r="F4" s="11"/>
      <c r="G4" s="10"/>
      <c r="H4" s="11"/>
      <c r="Q4" s="809"/>
      <c r="R4" s="809"/>
      <c r="S4" s="809"/>
      <c r="T4" s="809"/>
      <c r="U4" s="809"/>
      <c r="V4" s="809"/>
      <c r="W4" s="809"/>
      <c r="X4" s="809"/>
      <c r="Y4" s="809"/>
      <c r="Z4" s="809"/>
      <c r="AA4" s="809"/>
      <c r="AB4" s="809"/>
      <c r="AC4" s="809"/>
      <c r="AD4" s="809"/>
      <c r="AE4" s="809"/>
      <c r="AF4" s="809"/>
      <c r="BV4" s="1103"/>
      <c r="BW4" s="1104"/>
      <c r="CF4" s="1106"/>
      <c r="CG4" s="1106"/>
      <c r="CH4" s="1106"/>
      <c r="CI4" s="1106"/>
      <c r="CJ4" s="1106"/>
      <c r="CK4" s="1106"/>
      <c r="CL4" s="1106"/>
      <c r="CM4" s="1106"/>
      <c r="CN4" s="1106"/>
      <c r="CO4" s="1106"/>
      <c r="CP4" s="1106"/>
      <c r="CQ4" s="1106"/>
      <c r="CR4" s="1106"/>
      <c r="CS4" s="1106"/>
      <c r="CT4" s="1106"/>
      <c r="CU4" s="1106"/>
    </row>
    <row r="5" spans="1:139" s="809" customFormat="1" ht="13.5" thickBot="1">
      <c r="A5" s="12" t="s">
        <v>559</v>
      </c>
      <c r="B5" s="765"/>
      <c r="C5" s="765"/>
      <c r="D5" s="765"/>
      <c r="E5" s="779"/>
      <c r="F5" s="779"/>
      <c r="G5" s="765"/>
      <c r="H5" s="779"/>
      <c r="I5" s="779"/>
      <c r="J5" s="779"/>
      <c r="K5" s="779"/>
      <c r="L5" s="779"/>
      <c r="M5" s="779"/>
      <c r="N5" s="779"/>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79"/>
      <c r="AQ5" s="779"/>
      <c r="AR5" s="779"/>
      <c r="AS5" s="779"/>
      <c r="AT5" s="779"/>
      <c r="AU5" s="779"/>
      <c r="AV5" s="779"/>
      <c r="AW5" s="779"/>
      <c r="AX5" s="779"/>
      <c r="AY5" s="779"/>
      <c r="AZ5" s="779"/>
      <c r="BA5" s="779"/>
      <c r="BB5" s="779"/>
      <c r="BC5" s="779"/>
      <c r="BD5" s="779"/>
      <c r="BE5" s="779"/>
      <c r="BF5" s="779"/>
      <c r="BG5" s="779"/>
      <c r="BH5" s="779"/>
      <c r="BI5" s="779"/>
      <c r="BJ5" s="779"/>
      <c r="BK5" s="779"/>
      <c r="BL5" s="779"/>
      <c r="BM5" s="779"/>
      <c r="BN5" s="779"/>
      <c r="BO5" s="790"/>
      <c r="BV5" s="1109"/>
      <c r="BW5" s="1110"/>
      <c r="BX5" s="1110"/>
      <c r="BY5" s="1110"/>
      <c r="BZ5" s="1110"/>
      <c r="CA5" s="1110"/>
      <c r="CB5" s="1110"/>
      <c r="CC5" s="1110"/>
      <c r="CD5" s="1110"/>
      <c r="CE5" s="1110"/>
      <c r="CF5" s="1110"/>
      <c r="CG5" s="1110"/>
      <c r="CH5" s="1110"/>
      <c r="CI5" s="1110"/>
      <c r="CJ5" s="1110"/>
      <c r="CK5" s="1110"/>
      <c r="CL5" s="1110"/>
      <c r="CM5" s="1110"/>
      <c r="CN5" s="1110"/>
      <c r="CO5" s="1110"/>
      <c r="CP5" s="1110"/>
      <c r="CQ5" s="1110"/>
      <c r="CR5" s="1110"/>
      <c r="CS5" s="1110"/>
      <c r="CT5" s="1110"/>
      <c r="CU5" s="1110"/>
      <c r="CV5" s="1110"/>
      <c r="CW5" s="1110"/>
      <c r="CX5" s="1110"/>
      <c r="CY5" s="1110"/>
      <c r="CZ5" s="1110"/>
      <c r="DA5" s="1110"/>
      <c r="DB5" s="1110"/>
      <c r="DC5" s="1110"/>
      <c r="DD5" s="1110"/>
      <c r="DE5" s="1110"/>
      <c r="DF5" s="1110"/>
      <c r="DG5" s="1110"/>
      <c r="DH5" s="1110"/>
      <c r="DI5" s="1110"/>
      <c r="DJ5" s="1110"/>
      <c r="DK5" s="1110"/>
      <c r="DL5" s="1110"/>
      <c r="DM5" s="1110"/>
      <c r="DN5" s="1110"/>
      <c r="DO5" s="1110"/>
      <c r="DP5" s="1110"/>
      <c r="DQ5" s="1110"/>
      <c r="DR5" s="1110"/>
      <c r="DS5" s="1110"/>
      <c r="DT5" s="1110"/>
      <c r="DU5" s="1110"/>
      <c r="DV5" s="1110"/>
      <c r="DW5" s="1110"/>
      <c r="DX5" s="1110"/>
      <c r="DY5" s="1110"/>
      <c r="DZ5" s="1110"/>
      <c r="EA5" s="1110"/>
      <c r="EB5" s="1110"/>
      <c r="EC5" s="1110"/>
      <c r="ED5" s="1111"/>
      <c r="EE5" s="961"/>
      <c r="EF5" s="961"/>
      <c r="EG5" s="961"/>
      <c r="EH5" s="961"/>
      <c r="EI5" s="961"/>
    </row>
    <row r="6" spans="1:139" ht="13.5" thickBot="1">
      <c r="A6" s="15"/>
      <c r="Q6" s="809"/>
      <c r="R6" s="809"/>
      <c r="S6" s="809"/>
      <c r="T6" s="809"/>
      <c r="U6" s="809"/>
      <c r="V6" s="809"/>
      <c r="W6" s="809"/>
      <c r="X6" s="809"/>
      <c r="Y6" s="809"/>
      <c r="Z6" s="809"/>
      <c r="AA6" s="809"/>
      <c r="AB6" s="809"/>
      <c r="AC6" s="809"/>
      <c r="AD6" s="809"/>
      <c r="AE6" s="809"/>
      <c r="AF6" s="809"/>
      <c r="AG6" s="809"/>
      <c r="AH6" s="809"/>
      <c r="AI6" s="809"/>
      <c r="AJ6" s="809"/>
      <c r="AK6" s="809"/>
      <c r="AL6" s="809"/>
      <c r="AM6" s="809"/>
      <c r="AN6" s="809"/>
      <c r="AO6" s="809"/>
      <c r="AP6" s="1212"/>
      <c r="AQ6" s="1212"/>
      <c r="AR6" s="1212"/>
      <c r="AS6" s="1212"/>
      <c r="AT6" s="1212"/>
      <c r="AU6" s="1212"/>
      <c r="AV6" s="1212"/>
      <c r="AW6" s="1212"/>
      <c r="AX6" s="1212"/>
      <c r="AY6" s="1212"/>
      <c r="AZ6" s="1212"/>
      <c r="BA6" s="1212"/>
      <c r="BB6" s="1212"/>
      <c r="BC6" s="1212"/>
      <c r="BD6" s="1212"/>
      <c r="BE6" s="1212"/>
      <c r="BF6" s="1212"/>
      <c r="BG6" s="1212"/>
      <c r="BH6" s="1212"/>
      <c r="BI6" s="1212"/>
      <c r="BJ6" s="1212"/>
      <c r="BK6" s="1212"/>
      <c r="BL6" s="1212"/>
      <c r="BM6" s="1212"/>
      <c r="BN6" s="1212"/>
      <c r="BO6" s="809"/>
      <c r="CF6" s="1106"/>
      <c r="CG6" s="1106"/>
      <c r="CH6" s="1106"/>
      <c r="CI6" s="1106"/>
      <c r="CJ6" s="1106"/>
      <c r="CK6" s="1106"/>
      <c r="CL6" s="1106"/>
      <c r="CM6" s="1106"/>
      <c r="CN6" s="1106"/>
      <c r="CO6" s="1106"/>
      <c r="CP6" s="1106"/>
      <c r="CQ6" s="1106"/>
      <c r="CR6" s="1106"/>
      <c r="CS6" s="1106"/>
      <c r="CT6" s="1106"/>
      <c r="CU6" s="1106"/>
      <c r="CV6" s="1106"/>
      <c r="CW6" s="1106"/>
      <c r="CX6" s="1106"/>
      <c r="CY6" s="1106"/>
      <c r="CZ6" s="1106"/>
      <c r="DA6" s="1106"/>
      <c r="DB6" s="1106"/>
      <c r="DC6" s="1106"/>
      <c r="DD6" s="1106"/>
      <c r="DE6" s="1106"/>
      <c r="DF6" s="1106"/>
      <c r="DG6" s="1106"/>
      <c r="DH6" s="1106"/>
      <c r="DI6" s="1106"/>
      <c r="DJ6" s="1106"/>
      <c r="DK6" s="1106"/>
      <c r="DL6" s="1106"/>
      <c r="DM6" s="1106"/>
      <c r="DN6" s="1106"/>
      <c r="DO6" s="1106"/>
      <c r="DP6" s="1106"/>
      <c r="DQ6" s="1106"/>
      <c r="DR6" s="1106"/>
      <c r="DS6" s="1106"/>
      <c r="DT6" s="1106"/>
      <c r="DU6" s="1106"/>
      <c r="DV6" s="1106"/>
      <c r="DW6" s="1106"/>
      <c r="DX6" s="1106"/>
      <c r="DY6" s="1106"/>
      <c r="DZ6" s="1106"/>
      <c r="EA6" s="1106"/>
      <c r="EB6" s="1106"/>
      <c r="EC6" s="1106"/>
      <c r="ED6" s="1106"/>
    </row>
    <row r="7" spans="1:139" ht="13.5" thickBot="1">
      <c r="B7" s="12" t="s">
        <v>560</v>
      </c>
      <c r="C7" s="765"/>
      <c r="D7" s="765"/>
      <c r="E7" s="779"/>
      <c r="F7" s="779"/>
      <c r="G7" s="330">
        <v>1990</v>
      </c>
      <c r="H7" s="330">
        <v>1991</v>
      </c>
      <c r="I7" s="330">
        <v>1992</v>
      </c>
      <c r="J7" s="330">
        <v>1993</v>
      </c>
      <c r="K7" s="330">
        <v>1994</v>
      </c>
      <c r="L7" s="330">
        <v>1995</v>
      </c>
      <c r="M7" s="330">
        <v>1996</v>
      </c>
      <c r="N7" s="330">
        <v>1997</v>
      </c>
      <c r="O7" s="330">
        <v>1998</v>
      </c>
      <c r="P7" s="330">
        <v>1999</v>
      </c>
      <c r="Q7" s="330">
        <v>2000</v>
      </c>
      <c r="R7" s="330">
        <v>2001</v>
      </c>
      <c r="S7" s="330">
        <v>2002</v>
      </c>
      <c r="T7" s="330">
        <v>2003</v>
      </c>
      <c r="U7" s="330">
        <v>2004</v>
      </c>
      <c r="V7" s="330">
        <v>2005</v>
      </c>
      <c r="W7" s="330">
        <v>2006</v>
      </c>
      <c r="X7" s="330">
        <v>2007</v>
      </c>
      <c r="Y7" s="330">
        <v>2008</v>
      </c>
      <c r="Z7" s="330">
        <v>2009</v>
      </c>
      <c r="AA7" s="330">
        <v>2010</v>
      </c>
      <c r="AB7" s="330">
        <v>2011</v>
      </c>
      <c r="AC7" s="330">
        <v>2012</v>
      </c>
      <c r="AD7" s="330">
        <v>2013</v>
      </c>
      <c r="AE7" s="330">
        <v>2014</v>
      </c>
      <c r="AF7" s="330">
        <v>2015</v>
      </c>
      <c r="AG7" s="330">
        <v>2016</v>
      </c>
      <c r="AH7" s="330">
        <v>2017</v>
      </c>
      <c r="AI7" s="330">
        <v>2018</v>
      </c>
      <c r="AJ7" s="330">
        <v>2019</v>
      </c>
      <c r="AK7" s="330">
        <v>2020</v>
      </c>
      <c r="AL7" s="330">
        <v>2021</v>
      </c>
      <c r="AM7" s="330">
        <v>2022</v>
      </c>
      <c r="AN7" s="330">
        <v>2023</v>
      </c>
      <c r="AO7" s="330">
        <v>2024</v>
      </c>
      <c r="AP7" s="330">
        <v>2025</v>
      </c>
      <c r="AQ7" s="330">
        <v>2026</v>
      </c>
      <c r="AR7" s="330">
        <v>2027</v>
      </c>
      <c r="AS7" s="330">
        <v>2028</v>
      </c>
      <c r="AT7" s="330">
        <v>2029</v>
      </c>
      <c r="AU7" s="330">
        <v>2030</v>
      </c>
      <c r="AV7" s="330">
        <v>2031</v>
      </c>
      <c r="AW7" s="330">
        <v>2032</v>
      </c>
      <c r="AX7" s="330">
        <v>2033</v>
      </c>
      <c r="AY7" s="330">
        <v>2034</v>
      </c>
      <c r="AZ7" s="330">
        <v>2035</v>
      </c>
      <c r="BA7" s="330">
        <v>2036</v>
      </c>
      <c r="BB7" s="330">
        <v>2037</v>
      </c>
      <c r="BC7" s="330">
        <v>2038</v>
      </c>
      <c r="BD7" s="330">
        <v>2039</v>
      </c>
      <c r="BE7" s="330">
        <v>2040</v>
      </c>
      <c r="BF7" s="330">
        <v>2041</v>
      </c>
      <c r="BG7" s="330">
        <v>2042</v>
      </c>
      <c r="BH7" s="330">
        <v>2043</v>
      </c>
      <c r="BI7" s="330">
        <v>2044</v>
      </c>
      <c r="BJ7" s="330">
        <v>2045</v>
      </c>
      <c r="BK7" s="330">
        <v>2046</v>
      </c>
      <c r="BL7" s="330">
        <v>2047</v>
      </c>
      <c r="BM7" s="330">
        <v>2048</v>
      </c>
      <c r="BN7" s="330">
        <v>2049</v>
      </c>
      <c r="BO7" s="330">
        <v>2050</v>
      </c>
      <c r="BV7" s="1113">
        <v>1990</v>
      </c>
      <c r="BW7" s="1113">
        <v>1991</v>
      </c>
      <c r="BX7" s="1113">
        <v>1992</v>
      </c>
      <c r="BY7" s="1113">
        <v>1993</v>
      </c>
      <c r="BZ7" s="1113">
        <v>1994</v>
      </c>
      <c r="CA7" s="1113">
        <v>1995</v>
      </c>
      <c r="CB7" s="1113">
        <v>1996</v>
      </c>
      <c r="CC7" s="1113">
        <v>1997</v>
      </c>
      <c r="CD7" s="1113">
        <v>1998</v>
      </c>
      <c r="CE7" s="1113">
        <v>1999</v>
      </c>
      <c r="CF7" s="1113">
        <v>2000</v>
      </c>
      <c r="CG7" s="1113">
        <v>2001</v>
      </c>
      <c r="CH7" s="1113">
        <v>2002</v>
      </c>
      <c r="CI7" s="1113">
        <v>2003</v>
      </c>
      <c r="CJ7" s="1113">
        <v>2004</v>
      </c>
      <c r="CK7" s="1113">
        <v>2005</v>
      </c>
      <c r="CL7" s="1113">
        <v>2006</v>
      </c>
      <c r="CM7" s="1113">
        <v>2007</v>
      </c>
      <c r="CN7" s="1113">
        <v>2008</v>
      </c>
      <c r="CO7" s="1113">
        <v>2009</v>
      </c>
      <c r="CP7" s="1113">
        <v>2010</v>
      </c>
      <c r="CQ7" s="1113">
        <v>2011</v>
      </c>
      <c r="CR7" s="1113">
        <v>2012</v>
      </c>
      <c r="CS7" s="1113">
        <v>2013</v>
      </c>
      <c r="CT7" s="1113">
        <v>2014</v>
      </c>
      <c r="CU7" s="1113">
        <v>2015</v>
      </c>
      <c r="CV7" s="1113">
        <v>2016</v>
      </c>
      <c r="CW7" s="1113">
        <v>2017</v>
      </c>
      <c r="CX7" s="1113">
        <v>2018</v>
      </c>
      <c r="CY7" s="1113">
        <v>2019</v>
      </c>
      <c r="CZ7" s="1113">
        <v>2020</v>
      </c>
      <c r="DA7" s="1113">
        <v>2021</v>
      </c>
      <c r="DB7" s="1113">
        <v>2022</v>
      </c>
      <c r="DC7" s="1113">
        <v>2023</v>
      </c>
      <c r="DD7" s="1113">
        <v>2024</v>
      </c>
      <c r="DE7" s="1113">
        <v>2025</v>
      </c>
      <c r="DF7" s="1113">
        <v>2026</v>
      </c>
      <c r="DG7" s="1113">
        <v>2027</v>
      </c>
      <c r="DH7" s="1113">
        <v>2028</v>
      </c>
      <c r="DI7" s="1113">
        <v>2029</v>
      </c>
      <c r="DJ7" s="1113">
        <v>2030</v>
      </c>
      <c r="DK7" s="1113">
        <v>2031</v>
      </c>
      <c r="DL7" s="1113">
        <v>2032</v>
      </c>
      <c r="DM7" s="1113">
        <v>2033</v>
      </c>
      <c r="DN7" s="1113">
        <v>2034</v>
      </c>
      <c r="DO7" s="1113">
        <v>2035</v>
      </c>
      <c r="DP7" s="1113">
        <v>2036</v>
      </c>
      <c r="DQ7" s="1113">
        <v>2037</v>
      </c>
      <c r="DR7" s="1113">
        <v>2038</v>
      </c>
      <c r="DS7" s="1113">
        <v>2039</v>
      </c>
      <c r="DT7" s="1113">
        <v>2040</v>
      </c>
      <c r="DU7" s="1113">
        <v>2041</v>
      </c>
      <c r="DV7" s="1113">
        <v>2042</v>
      </c>
      <c r="DW7" s="1113">
        <v>2043</v>
      </c>
      <c r="DX7" s="1113">
        <v>2044</v>
      </c>
      <c r="DY7" s="1113">
        <v>2045</v>
      </c>
      <c r="DZ7" s="1113">
        <v>2046</v>
      </c>
      <c r="EA7" s="1113">
        <v>2047</v>
      </c>
      <c r="EB7" s="1113">
        <v>2048</v>
      </c>
      <c r="EC7" s="1113">
        <v>2049</v>
      </c>
      <c r="ED7" s="1113">
        <v>2050</v>
      </c>
    </row>
    <row r="8" spans="1:139" ht="18" customHeight="1">
      <c r="B8" s="772">
        <v>1</v>
      </c>
      <c r="C8" s="767" t="s">
        <v>431</v>
      </c>
      <c r="D8" s="787"/>
      <c r="E8" s="810"/>
      <c r="F8" s="811"/>
      <c r="G8" s="952" t="str">
        <f t="shared" ref="G8:P13" si="0">IF(BV8="","",BV8)</f>
        <v/>
      </c>
      <c r="H8" s="952" t="str">
        <f t="shared" si="0"/>
        <v/>
      </c>
      <c r="I8" s="952" t="str">
        <f t="shared" si="0"/>
        <v/>
      </c>
      <c r="J8" s="952" t="str">
        <f t="shared" si="0"/>
        <v/>
      </c>
      <c r="K8" s="952" t="str">
        <f t="shared" si="0"/>
        <v/>
      </c>
      <c r="L8" s="952" t="str">
        <f t="shared" si="0"/>
        <v/>
      </c>
      <c r="M8" s="952" t="str">
        <f t="shared" si="0"/>
        <v/>
      </c>
      <c r="N8" s="952" t="str">
        <f t="shared" si="0"/>
        <v/>
      </c>
      <c r="O8" s="952" t="str">
        <f t="shared" si="0"/>
        <v/>
      </c>
      <c r="P8" s="952" t="str">
        <f t="shared" si="0"/>
        <v/>
      </c>
      <c r="Q8" s="952" t="str">
        <f t="shared" ref="Q8:Z13" si="1">IF(CF8="","",CF8)</f>
        <v/>
      </c>
      <c r="R8" s="952" t="str">
        <f t="shared" si="1"/>
        <v/>
      </c>
      <c r="S8" s="952" t="str">
        <f t="shared" si="1"/>
        <v/>
      </c>
      <c r="T8" s="952" t="str">
        <f t="shared" si="1"/>
        <v/>
      </c>
      <c r="U8" s="952" t="str">
        <f t="shared" si="1"/>
        <v/>
      </c>
      <c r="V8" s="952" t="str">
        <f t="shared" si="1"/>
        <v/>
      </c>
      <c r="W8" s="952" t="str">
        <f t="shared" si="1"/>
        <v/>
      </c>
      <c r="X8" s="952" t="str">
        <f t="shared" si="1"/>
        <v/>
      </c>
      <c r="Y8" s="952" t="str">
        <f t="shared" si="1"/>
        <v/>
      </c>
      <c r="Z8" s="952" t="str">
        <f t="shared" si="1"/>
        <v/>
      </c>
      <c r="AA8" s="952" t="str">
        <f t="shared" ref="AA8:AI13" si="2">IF(CP8="","",CP8)</f>
        <v/>
      </c>
      <c r="AB8" s="952" t="str">
        <f t="shared" si="2"/>
        <v/>
      </c>
      <c r="AC8" s="952" t="str">
        <f t="shared" si="2"/>
        <v/>
      </c>
      <c r="AD8" s="952" t="str">
        <f t="shared" si="2"/>
        <v/>
      </c>
      <c r="AE8" s="952" t="str">
        <f t="shared" si="2"/>
        <v/>
      </c>
      <c r="AF8" s="952" t="str">
        <f t="shared" si="2"/>
        <v/>
      </c>
      <c r="AG8" s="952" t="str">
        <f t="shared" si="2"/>
        <v/>
      </c>
      <c r="AH8" s="952" t="str">
        <f t="shared" si="2"/>
        <v/>
      </c>
      <c r="AI8" s="952" t="str">
        <f t="shared" si="2"/>
        <v/>
      </c>
      <c r="AJ8" s="952" t="str">
        <f t="shared" ref="AJ8:AJ17" si="3">IF(CY8="","",CY8)</f>
        <v/>
      </c>
      <c r="AK8" s="952" t="str">
        <f t="shared" ref="AK8:AK17" si="4">IF(CZ8="","",CZ8)</f>
        <v/>
      </c>
      <c r="AL8" s="952" t="str">
        <f t="shared" ref="AL8:AL17" si="5">IF(DA8="","",DA8)</f>
        <v/>
      </c>
      <c r="AM8" s="952" t="str">
        <f t="shared" ref="AM8:AM17" si="6">IF(DB8="","",DB8)</f>
        <v/>
      </c>
      <c r="AN8" s="952" t="str">
        <f t="shared" ref="AN8:AN17" si="7">IF(DC8="","",DC8)</f>
        <v/>
      </c>
      <c r="AO8" s="952" t="str">
        <f t="shared" ref="AO8:AO17" si="8">IF(DD8="","",DD8)</f>
        <v/>
      </c>
      <c r="AP8" s="952" t="str">
        <f t="shared" ref="AP8:AP17" si="9">IF(DE8="","",DE8)</f>
        <v/>
      </c>
      <c r="AQ8" s="952" t="str">
        <f t="shared" ref="AQ8:AQ17" si="10">IF(DF8="","",DF8)</f>
        <v/>
      </c>
      <c r="AR8" s="952" t="str">
        <f t="shared" ref="AR8:AR17" si="11">IF(DG8="","",DG8)</f>
        <v/>
      </c>
      <c r="AS8" s="952" t="str">
        <f t="shared" ref="AS8:AS17" si="12">IF(DH8="","",DH8)</f>
        <v/>
      </c>
      <c r="AT8" s="952" t="str">
        <f t="shared" ref="AT8:AT17" si="13">IF(DI8="","",DI8)</f>
        <v/>
      </c>
      <c r="AU8" s="952" t="str">
        <f t="shared" ref="AU8:AU17" si="14">IF(DJ8="","",DJ8)</f>
        <v/>
      </c>
      <c r="AV8" s="952" t="str">
        <f t="shared" ref="AV8:AV17" si="15">IF(DK8="","",DK8)</f>
        <v/>
      </c>
      <c r="AW8" s="952" t="str">
        <f t="shared" ref="AW8:AW17" si="16">IF(DL8="","",DL8)</f>
        <v/>
      </c>
      <c r="AX8" s="952" t="str">
        <f t="shared" ref="AX8:AX17" si="17">IF(DM8="","",DM8)</f>
        <v/>
      </c>
      <c r="AY8" s="952" t="str">
        <f t="shared" ref="AY8:AY17" si="18">IF(DN8="","",DN8)</f>
        <v/>
      </c>
      <c r="AZ8" s="952" t="str">
        <f t="shared" ref="AZ8:AZ17" si="19">IF(DO8="","",DO8)</f>
        <v/>
      </c>
      <c r="BA8" s="952" t="str">
        <f t="shared" ref="BA8:BA17" si="20">IF(DP8="","",DP8)</f>
        <v/>
      </c>
      <c r="BB8" s="952" t="str">
        <f t="shared" ref="BB8:BB17" si="21">IF(DQ8="","",DQ8)</f>
        <v/>
      </c>
      <c r="BC8" s="952" t="str">
        <f t="shared" ref="BC8:BC17" si="22">IF(DR8="","",DR8)</f>
        <v/>
      </c>
      <c r="BD8" s="952" t="str">
        <f t="shared" ref="BD8:BD17" si="23">IF(DS8="","",DS8)</f>
        <v/>
      </c>
      <c r="BE8" s="952" t="str">
        <f t="shared" ref="BE8:BE17" si="24">IF(DT8="","",DT8)</f>
        <v/>
      </c>
      <c r="BF8" s="952" t="str">
        <f t="shared" ref="BF8:BF17" si="25">IF(DU8="","",DU8)</f>
        <v/>
      </c>
      <c r="BG8" s="952" t="str">
        <f t="shared" ref="BG8:BG17" si="26">IF(DV8="","",DV8)</f>
        <v/>
      </c>
      <c r="BH8" s="952" t="str">
        <f t="shared" ref="BH8:BH17" si="27">IF(DW8="","",DW8)</f>
        <v/>
      </c>
      <c r="BI8" s="952" t="str">
        <f t="shared" ref="BI8:BI17" si="28">IF(DX8="","",DX8)</f>
        <v/>
      </c>
      <c r="BJ8" s="952" t="str">
        <f t="shared" ref="BJ8:BJ17" si="29">IF(DY8="","",DY8)</f>
        <v/>
      </c>
      <c r="BK8" s="952" t="str">
        <f t="shared" ref="BK8:BK17" si="30">IF(DZ8="","",DZ8)</f>
        <v/>
      </c>
      <c r="BL8" s="952" t="str">
        <f t="shared" ref="BL8:BL17" si="31">IF(EA8="","",EA8)</f>
        <v/>
      </c>
      <c r="BM8" s="952" t="str">
        <f t="shared" ref="BM8:BM17" si="32">IF(EB8="","",EB8)</f>
        <v/>
      </c>
      <c r="BN8" s="952" t="str">
        <f t="shared" ref="BN8:BN17" si="33">IF(EC8="","",EC8)</f>
        <v/>
      </c>
      <c r="BO8" s="952" t="str">
        <f t="shared" ref="BO8:BO17" si="34">IF(ED8="","",ED8)</f>
        <v/>
      </c>
      <c r="BV8" s="1114"/>
      <c r="BW8" s="1114"/>
      <c r="BX8" s="1114"/>
      <c r="BY8" s="1114"/>
      <c r="BZ8" s="1114"/>
      <c r="CA8" s="1114"/>
      <c r="CB8" s="1114"/>
      <c r="CC8" s="1114"/>
      <c r="CD8" s="1114"/>
      <c r="CE8" s="1114"/>
      <c r="CF8" s="1114"/>
      <c r="CG8" s="1114"/>
      <c r="CH8" s="1114"/>
      <c r="CI8" s="1114"/>
      <c r="CJ8" s="1114"/>
      <c r="CK8" s="1114"/>
      <c r="CL8" s="1114"/>
      <c r="CM8" s="1114"/>
      <c r="CN8" s="1114"/>
      <c r="CO8" s="1114"/>
      <c r="CP8" s="1114"/>
      <c r="CQ8" s="1114"/>
      <c r="CR8" s="1114"/>
      <c r="CS8" s="1114"/>
      <c r="CT8" s="1114"/>
      <c r="CU8" s="1114"/>
      <c r="CV8" s="1114"/>
      <c r="CW8" s="1114"/>
      <c r="CX8" s="1114"/>
      <c r="CY8" s="1114"/>
      <c r="CZ8" s="1114"/>
      <c r="DA8" s="1114"/>
      <c r="DB8" s="1114"/>
      <c r="DC8" s="1114"/>
      <c r="DD8" s="1114"/>
      <c r="DE8" s="1114"/>
      <c r="DF8" s="1114"/>
      <c r="DG8" s="1114"/>
      <c r="DH8" s="1114"/>
      <c r="DI8" s="1114"/>
      <c r="DJ8" s="1114"/>
      <c r="DK8" s="1114"/>
      <c r="DL8" s="1114"/>
      <c r="DM8" s="1114"/>
      <c r="DN8" s="1114"/>
      <c r="DO8" s="1114"/>
      <c r="DP8" s="1114"/>
      <c r="DQ8" s="1114"/>
      <c r="DR8" s="1114"/>
      <c r="DS8" s="1114"/>
      <c r="DT8" s="1114"/>
      <c r="DU8" s="1114"/>
      <c r="DV8" s="1114"/>
      <c r="DW8" s="1114"/>
      <c r="DX8" s="1114"/>
      <c r="DY8" s="1114"/>
      <c r="DZ8" s="1114"/>
      <c r="EA8" s="1114"/>
      <c r="EB8" s="1114"/>
      <c r="EC8" s="1114"/>
      <c r="ED8" s="1114"/>
    </row>
    <row r="9" spans="1:139">
      <c r="B9" s="772">
        <v>2</v>
      </c>
      <c r="C9" s="729" t="s">
        <v>432</v>
      </c>
      <c r="D9" s="773"/>
      <c r="E9" s="731"/>
      <c r="F9" s="732"/>
      <c r="G9" s="953" t="str">
        <f t="shared" si="0"/>
        <v/>
      </c>
      <c r="H9" s="953" t="str">
        <f t="shared" si="0"/>
        <v/>
      </c>
      <c r="I9" s="953" t="str">
        <f t="shared" si="0"/>
        <v/>
      </c>
      <c r="J9" s="953" t="str">
        <f t="shared" si="0"/>
        <v/>
      </c>
      <c r="K9" s="953" t="str">
        <f t="shared" si="0"/>
        <v/>
      </c>
      <c r="L9" s="953" t="str">
        <f t="shared" si="0"/>
        <v/>
      </c>
      <c r="M9" s="953" t="str">
        <f t="shared" si="0"/>
        <v/>
      </c>
      <c r="N9" s="953" t="str">
        <f t="shared" si="0"/>
        <v/>
      </c>
      <c r="O9" s="953" t="str">
        <f t="shared" si="0"/>
        <v/>
      </c>
      <c r="P9" s="953" t="str">
        <f t="shared" si="0"/>
        <v/>
      </c>
      <c r="Q9" s="953" t="str">
        <f t="shared" si="1"/>
        <v/>
      </c>
      <c r="R9" s="953" t="str">
        <f t="shared" si="1"/>
        <v/>
      </c>
      <c r="S9" s="953" t="str">
        <f t="shared" si="1"/>
        <v/>
      </c>
      <c r="T9" s="953" t="str">
        <f t="shared" si="1"/>
        <v/>
      </c>
      <c r="U9" s="953" t="str">
        <f t="shared" si="1"/>
        <v/>
      </c>
      <c r="V9" s="953" t="str">
        <f t="shared" si="1"/>
        <v/>
      </c>
      <c r="W9" s="953" t="str">
        <f t="shared" si="1"/>
        <v/>
      </c>
      <c r="X9" s="953" t="str">
        <f t="shared" si="1"/>
        <v/>
      </c>
      <c r="Y9" s="953" t="str">
        <f t="shared" si="1"/>
        <v/>
      </c>
      <c r="Z9" s="953" t="str">
        <f t="shared" si="1"/>
        <v/>
      </c>
      <c r="AA9" s="953" t="str">
        <f t="shared" si="2"/>
        <v/>
      </c>
      <c r="AB9" s="953" t="str">
        <f t="shared" si="2"/>
        <v/>
      </c>
      <c r="AC9" s="953" t="str">
        <f t="shared" si="2"/>
        <v/>
      </c>
      <c r="AD9" s="953" t="str">
        <f t="shared" si="2"/>
        <v/>
      </c>
      <c r="AE9" s="953" t="str">
        <f t="shared" si="2"/>
        <v/>
      </c>
      <c r="AF9" s="953" t="str">
        <f t="shared" si="2"/>
        <v/>
      </c>
      <c r="AG9" s="953" t="str">
        <f t="shared" si="2"/>
        <v/>
      </c>
      <c r="AH9" s="953" t="str">
        <f t="shared" si="2"/>
        <v/>
      </c>
      <c r="AI9" s="953" t="str">
        <f t="shared" si="2"/>
        <v/>
      </c>
      <c r="AJ9" s="953" t="str">
        <f t="shared" si="3"/>
        <v/>
      </c>
      <c r="AK9" s="953" t="str">
        <f t="shared" si="4"/>
        <v/>
      </c>
      <c r="AL9" s="953" t="str">
        <f t="shared" si="5"/>
        <v/>
      </c>
      <c r="AM9" s="953" t="str">
        <f t="shared" si="6"/>
        <v/>
      </c>
      <c r="AN9" s="953" t="str">
        <f t="shared" si="7"/>
        <v/>
      </c>
      <c r="AO9" s="953" t="str">
        <f t="shared" si="8"/>
        <v/>
      </c>
      <c r="AP9" s="953" t="str">
        <f t="shared" si="9"/>
        <v/>
      </c>
      <c r="AQ9" s="953" t="str">
        <f t="shared" si="10"/>
        <v/>
      </c>
      <c r="AR9" s="953" t="str">
        <f t="shared" si="11"/>
        <v/>
      </c>
      <c r="AS9" s="953" t="str">
        <f t="shared" si="12"/>
        <v/>
      </c>
      <c r="AT9" s="953" t="str">
        <f t="shared" si="13"/>
        <v/>
      </c>
      <c r="AU9" s="953" t="str">
        <f t="shared" si="14"/>
        <v/>
      </c>
      <c r="AV9" s="953" t="str">
        <f t="shared" si="15"/>
        <v/>
      </c>
      <c r="AW9" s="953" t="str">
        <f t="shared" si="16"/>
        <v/>
      </c>
      <c r="AX9" s="953" t="str">
        <f t="shared" si="17"/>
        <v/>
      </c>
      <c r="AY9" s="953" t="str">
        <f t="shared" si="18"/>
        <v/>
      </c>
      <c r="AZ9" s="953" t="str">
        <f t="shared" si="19"/>
        <v/>
      </c>
      <c r="BA9" s="953" t="str">
        <f t="shared" si="20"/>
        <v/>
      </c>
      <c r="BB9" s="953" t="str">
        <f t="shared" si="21"/>
        <v/>
      </c>
      <c r="BC9" s="953" t="str">
        <f t="shared" si="22"/>
        <v/>
      </c>
      <c r="BD9" s="953" t="str">
        <f t="shared" si="23"/>
        <v/>
      </c>
      <c r="BE9" s="953" t="str">
        <f t="shared" si="24"/>
        <v/>
      </c>
      <c r="BF9" s="953" t="str">
        <f t="shared" si="25"/>
        <v/>
      </c>
      <c r="BG9" s="953" t="str">
        <f t="shared" si="26"/>
        <v/>
      </c>
      <c r="BH9" s="953" t="str">
        <f t="shared" si="27"/>
        <v/>
      </c>
      <c r="BI9" s="953" t="str">
        <f t="shared" si="28"/>
        <v/>
      </c>
      <c r="BJ9" s="953" t="str">
        <f t="shared" si="29"/>
        <v/>
      </c>
      <c r="BK9" s="953" t="str">
        <f t="shared" si="30"/>
        <v/>
      </c>
      <c r="BL9" s="953" t="str">
        <f t="shared" si="31"/>
        <v/>
      </c>
      <c r="BM9" s="953" t="str">
        <f t="shared" si="32"/>
        <v/>
      </c>
      <c r="BN9" s="953" t="str">
        <f t="shared" si="33"/>
        <v/>
      </c>
      <c r="BO9" s="953" t="str">
        <f t="shared" si="34"/>
        <v/>
      </c>
      <c r="BV9" s="1115"/>
      <c r="BW9" s="1115"/>
      <c r="BX9" s="1115"/>
      <c r="BY9" s="1115"/>
      <c r="BZ9" s="1115"/>
      <c r="CA9" s="1115"/>
      <c r="CB9" s="1115"/>
      <c r="CC9" s="1115"/>
      <c r="CD9" s="1115"/>
      <c r="CE9" s="1115"/>
      <c r="CF9" s="1115"/>
      <c r="CG9" s="1115"/>
      <c r="CH9" s="1115"/>
      <c r="CI9" s="1115"/>
      <c r="CJ9" s="1115"/>
      <c r="CK9" s="1115"/>
      <c r="CL9" s="1115"/>
      <c r="CM9" s="1115"/>
      <c r="CN9" s="1115"/>
      <c r="CO9" s="1115"/>
      <c r="CP9" s="1115"/>
      <c r="CQ9" s="1115"/>
      <c r="CR9" s="1115"/>
      <c r="CS9" s="1115"/>
      <c r="CT9" s="1115"/>
      <c r="CU9" s="1115"/>
      <c r="CV9" s="1115"/>
      <c r="CW9" s="1115"/>
      <c r="CX9" s="1115"/>
      <c r="CY9" s="1115"/>
      <c r="CZ9" s="1115"/>
      <c r="DA9" s="1115"/>
      <c r="DB9" s="1115"/>
      <c r="DC9" s="1115"/>
      <c r="DD9" s="1115"/>
      <c r="DE9" s="1115"/>
      <c r="DF9" s="1115"/>
      <c r="DG9" s="1115"/>
      <c r="DH9" s="1115"/>
      <c r="DI9" s="1115"/>
      <c r="DJ9" s="1115"/>
      <c r="DK9" s="1115"/>
      <c r="DL9" s="1115"/>
      <c r="DM9" s="1115"/>
      <c r="DN9" s="1115"/>
      <c r="DO9" s="1115"/>
      <c r="DP9" s="1115"/>
      <c r="DQ9" s="1115"/>
      <c r="DR9" s="1115"/>
      <c r="DS9" s="1115"/>
      <c r="DT9" s="1115"/>
      <c r="DU9" s="1115"/>
      <c r="DV9" s="1115"/>
      <c r="DW9" s="1115"/>
      <c r="DX9" s="1115"/>
      <c r="DY9" s="1115"/>
      <c r="DZ9" s="1115"/>
      <c r="EA9" s="1115"/>
      <c r="EB9" s="1115"/>
      <c r="EC9" s="1115"/>
      <c r="ED9" s="1115"/>
    </row>
    <row r="10" spans="1:139">
      <c r="B10" s="772">
        <v>3</v>
      </c>
      <c r="C10" s="729" t="s">
        <v>433</v>
      </c>
      <c r="D10" s="773"/>
      <c r="E10" s="731"/>
      <c r="F10" s="732"/>
      <c r="G10" s="954" t="str">
        <f t="shared" si="0"/>
        <v/>
      </c>
      <c r="H10" s="954" t="str">
        <f t="shared" si="0"/>
        <v/>
      </c>
      <c r="I10" s="954" t="str">
        <f t="shared" si="0"/>
        <v/>
      </c>
      <c r="J10" s="954" t="str">
        <f t="shared" si="0"/>
        <v/>
      </c>
      <c r="K10" s="954" t="str">
        <f t="shared" si="0"/>
        <v/>
      </c>
      <c r="L10" s="954" t="str">
        <f t="shared" si="0"/>
        <v/>
      </c>
      <c r="M10" s="954" t="str">
        <f t="shared" si="0"/>
        <v/>
      </c>
      <c r="N10" s="954" t="str">
        <f t="shared" si="0"/>
        <v/>
      </c>
      <c r="O10" s="954" t="str">
        <f t="shared" si="0"/>
        <v/>
      </c>
      <c r="P10" s="954" t="str">
        <f t="shared" si="0"/>
        <v/>
      </c>
      <c r="Q10" s="954" t="str">
        <f t="shared" si="1"/>
        <v/>
      </c>
      <c r="R10" s="954" t="str">
        <f t="shared" si="1"/>
        <v/>
      </c>
      <c r="S10" s="954" t="str">
        <f t="shared" si="1"/>
        <v/>
      </c>
      <c r="T10" s="954" t="str">
        <f t="shared" si="1"/>
        <v/>
      </c>
      <c r="U10" s="954" t="str">
        <f t="shared" si="1"/>
        <v/>
      </c>
      <c r="V10" s="954" t="str">
        <f t="shared" si="1"/>
        <v/>
      </c>
      <c r="W10" s="954" t="str">
        <f t="shared" si="1"/>
        <v/>
      </c>
      <c r="X10" s="954" t="str">
        <f t="shared" si="1"/>
        <v/>
      </c>
      <c r="Y10" s="954" t="str">
        <f t="shared" si="1"/>
        <v/>
      </c>
      <c r="Z10" s="954" t="str">
        <f t="shared" si="1"/>
        <v/>
      </c>
      <c r="AA10" s="954" t="str">
        <f t="shared" si="2"/>
        <v/>
      </c>
      <c r="AB10" s="954" t="str">
        <f t="shared" si="2"/>
        <v/>
      </c>
      <c r="AC10" s="954" t="str">
        <f t="shared" si="2"/>
        <v/>
      </c>
      <c r="AD10" s="954" t="str">
        <f t="shared" si="2"/>
        <v/>
      </c>
      <c r="AE10" s="954" t="str">
        <f t="shared" si="2"/>
        <v/>
      </c>
      <c r="AF10" s="954" t="str">
        <f t="shared" si="2"/>
        <v/>
      </c>
      <c r="AG10" s="954" t="str">
        <f t="shared" si="2"/>
        <v/>
      </c>
      <c r="AH10" s="954" t="str">
        <f t="shared" si="2"/>
        <v/>
      </c>
      <c r="AI10" s="954" t="str">
        <f t="shared" si="2"/>
        <v/>
      </c>
      <c r="AJ10" s="954" t="str">
        <f t="shared" si="3"/>
        <v/>
      </c>
      <c r="AK10" s="954" t="str">
        <f t="shared" si="4"/>
        <v/>
      </c>
      <c r="AL10" s="954" t="str">
        <f t="shared" si="5"/>
        <v/>
      </c>
      <c r="AM10" s="954" t="str">
        <f t="shared" si="6"/>
        <v/>
      </c>
      <c r="AN10" s="954" t="str">
        <f t="shared" si="7"/>
        <v/>
      </c>
      <c r="AO10" s="954" t="str">
        <f t="shared" si="8"/>
        <v/>
      </c>
      <c r="AP10" s="954" t="str">
        <f t="shared" si="9"/>
        <v/>
      </c>
      <c r="AQ10" s="954" t="str">
        <f t="shared" si="10"/>
        <v/>
      </c>
      <c r="AR10" s="954" t="str">
        <f t="shared" si="11"/>
        <v/>
      </c>
      <c r="AS10" s="954" t="str">
        <f t="shared" si="12"/>
        <v/>
      </c>
      <c r="AT10" s="954" t="str">
        <f t="shared" si="13"/>
        <v/>
      </c>
      <c r="AU10" s="954" t="str">
        <f t="shared" si="14"/>
        <v/>
      </c>
      <c r="AV10" s="954" t="str">
        <f t="shared" si="15"/>
        <v/>
      </c>
      <c r="AW10" s="954" t="str">
        <f t="shared" si="16"/>
        <v/>
      </c>
      <c r="AX10" s="954" t="str">
        <f t="shared" si="17"/>
        <v/>
      </c>
      <c r="AY10" s="954" t="str">
        <f t="shared" si="18"/>
        <v/>
      </c>
      <c r="AZ10" s="954" t="str">
        <f t="shared" si="19"/>
        <v/>
      </c>
      <c r="BA10" s="954" t="str">
        <f t="shared" si="20"/>
        <v/>
      </c>
      <c r="BB10" s="954" t="str">
        <f t="shared" si="21"/>
        <v/>
      </c>
      <c r="BC10" s="954" t="str">
        <f t="shared" si="22"/>
        <v/>
      </c>
      <c r="BD10" s="954" t="str">
        <f t="shared" si="23"/>
        <v/>
      </c>
      <c r="BE10" s="954" t="str">
        <f t="shared" si="24"/>
        <v/>
      </c>
      <c r="BF10" s="954" t="str">
        <f t="shared" si="25"/>
        <v/>
      </c>
      <c r="BG10" s="954" t="str">
        <f t="shared" si="26"/>
        <v/>
      </c>
      <c r="BH10" s="954" t="str">
        <f t="shared" si="27"/>
        <v/>
      </c>
      <c r="BI10" s="954" t="str">
        <f t="shared" si="28"/>
        <v/>
      </c>
      <c r="BJ10" s="954" t="str">
        <f t="shared" si="29"/>
        <v/>
      </c>
      <c r="BK10" s="954" t="str">
        <f t="shared" si="30"/>
        <v/>
      </c>
      <c r="BL10" s="954" t="str">
        <f t="shared" si="31"/>
        <v/>
      </c>
      <c r="BM10" s="954" t="str">
        <f t="shared" si="32"/>
        <v/>
      </c>
      <c r="BN10" s="954" t="str">
        <f t="shared" si="33"/>
        <v/>
      </c>
      <c r="BO10" s="954" t="str">
        <f t="shared" si="34"/>
        <v/>
      </c>
      <c r="BV10" s="1116"/>
      <c r="BW10" s="1116"/>
      <c r="BX10" s="1116"/>
      <c r="BY10" s="1116"/>
      <c r="BZ10" s="1116"/>
      <c r="CA10" s="1116"/>
      <c r="CB10" s="1116"/>
      <c r="CC10" s="1116"/>
      <c r="CD10" s="1116"/>
      <c r="CE10" s="1116"/>
      <c r="CF10" s="1116"/>
      <c r="CG10" s="1116"/>
      <c r="CH10" s="1116"/>
      <c r="CI10" s="1116"/>
      <c r="CJ10" s="1116"/>
      <c r="CK10" s="1116"/>
      <c r="CL10" s="1116"/>
      <c r="CM10" s="1116"/>
      <c r="CN10" s="1116"/>
      <c r="CO10" s="1116"/>
      <c r="CP10" s="1116"/>
      <c r="CQ10" s="1116"/>
      <c r="CR10" s="1116"/>
      <c r="CS10" s="1116"/>
      <c r="CT10" s="1116"/>
      <c r="CU10" s="1116"/>
      <c r="CV10" s="1116"/>
      <c r="CW10" s="1116"/>
      <c r="CX10" s="1116"/>
      <c r="CY10" s="1116"/>
      <c r="CZ10" s="1116"/>
      <c r="DA10" s="1116"/>
      <c r="DB10" s="1116"/>
      <c r="DC10" s="1116"/>
      <c r="DD10" s="1116"/>
      <c r="DE10" s="1116"/>
      <c r="DF10" s="1116"/>
      <c r="DG10" s="1116"/>
      <c r="DH10" s="1116"/>
      <c r="DI10" s="1116"/>
      <c r="DJ10" s="1116"/>
      <c r="DK10" s="1116"/>
      <c r="DL10" s="1116"/>
      <c r="DM10" s="1116"/>
      <c r="DN10" s="1116"/>
      <c r="DO10" s="1116"/>
      <c r="DP10" s="1116"/>
      <c r="DQ10" s="1116"/>
      <c r="DR10" s="1116"/>
      <c r="DS10" s="1116"/>
      <c r="DT10" s="1116"/>
      <c r="DU10" s="1116"/>
      <c r="DV10" s="1116"/>
      <c r="DW10" s="1116"/>
      <c r="DX10" s="1116"/>
      <c r="DY10" s="1116"/>
      <c r="DZ10" s="1116"/>
      <c r="EA10" s="1116"/>
      <c r="EB10" s="1116"/>
      <c r="EC10" s="1116"/>
      <c r="ED10" s="1116"/>
    </row>
    <row r="11" spans="1:139">
      <c r="B11" s="772">
        <v>4</v>
      </c>
      <c r="C11" s="729" t="s">
        <v>784</v>
      </c>
      <c r="D11" s="773"/>
      <c r="E11" s="731"/>
      <c r="F11" s="732"/>
      <c r="G11" s="954" t="str">
        <f t="shared" si="0"/>
        <v/>
      </c>
      <c r="H11" s="954" t="str">
        <f t="shared" si="0"/>
        <v/>
      </c>
      <c r="I11" s="954" t="str">
        <f t="shared" si="0"/>
        <v/>
      </c>
      <c r="J11" s="954" t="str">
        <f t="shared" si="0"/>
        <v/>
      </c>
      <c r="K11" s="954" t="str">
        <f t="shared" si="0"/>
        <v/>
      </c>
      <c r="L11" s="954" t="str">
        <f t="shared" si="0"/>
        <v/>
      </c>
      <c r="M11" s="954" t="str">
        <f t="shared" si="0"/>
        <v/>
      </c>
      <c r="N11" s="954" t="str">
        <f t="shared" si="0"/>
        <v/>
      </c>
      <c r="O11" s="954" t="str">
        <f t="shared" si="0"/>
        <v/>
      </c>
      <c r="P11" s="954" t="str">
        <f t="shared" si="0"/>
        <v/>
      </c>
      <c r="Q11" s="954" t="str">
        <f t="shared" si="1"/>
        <v/>
      </c>
      <c r="R11" s="954" t="str">
        <f t="shared" si="1"/>
        <v/>
      </c>
      <c r="S11" s="954" t="str">
        <f t="shared" si="1"/>
        <v/>
      </c>
      <c r="T11" s="954" t="str">
        <f t="shared" si="1"/>
        <v/>
      </c>
      <c r="U11" s="954" t="str">
        <f t="shared" si="1"/>
        <v/>
      </c>
      <c r="V11" s="954" t="str">
        <f t="shared" si="1"/>
        <v/>
      </c>
      <c r="W11" s="954" t="str">
        <f t="shared" si="1"/>
        <v/>
      </c>
      <c r="X11" s="954" t="str">
        <f t="shared" si="1"/>
        <v/>
      </c>
      <c r="Y11" s="954" t="str">
        <f t="shared" si="1"/>
        <v/>
      </c>
      <c r="Z11" s="954" t="str">
        <f t="shared" si="1"/>
        <v/>
      </c>
      <c r="AA11" s="954" t="str">
        <f t="shared" si="2"/>
        <v/>
      </c>
      <c r="AB11" s="954" t="str">
        <f t="shared" si="2"/>
        <v/>
      </c>
      <c r="AC11" s="954" t="str">
        <f t="shared" si="2"/>
        <v/>
      </c>
      <c r="AD11" s="954" t="str">
        <f t="shared" si="2"/>
        <v/>
      </c>
      <c r="AE11" s="954" t="str">
        <f t="shared" si="2"/>
        <v/>
      </c>
      <c r="AF11" s="954" t="str">
        <f t="shared" si="2"/>
        <v/>
      </c>
      <c r="AG11" s="954" t="str">
        <f t="shared" si="2"/>
        <v/>
      </c>
      <c r="AH11" s="954" t="str">
        <f t="shared" si="2"/>
        <v/>
      </c>
      <c r="AI11" s="954" t="str">
        <f t="shared" si="2"/>
        <v/>
      </c>
      <c r="AJ11" s="954" t="str">
        <f t="shared" si="3"/>
        <v/>
      </c>
      <c r="AK11" s="954" t="str">
        <f t="shared" si="4"/>
        <v/>
      </c>
      <c r="AL11" s="954" t="str">
        <f t="shared" si="5"/>
        <v/>
      </c>
      <c r="AM11" s="954" t="str">
        <f t="shared" si="6"/>
        <v/>
      </c>
      <c r="AN11" s="954" t="str">
        <f t="shared" si="7"/>
        <v/>
      </c>
      <c r="AO11" s="954" t="str">
        <f t="shared" si="8"/>
        <v/>
      </c>
      <c r="AP11" s="954" t="str">
        <f t="shared" si="9"/>
        <v/>
      </c>
      <c r="AQ11" s="954" t="str">
        <f t="shared" si="10"/>
        <v/>
      </c>
      <c r="AR11" s="954" t="str">
        <f t="shared" si="11"/>
        <v/>
      </c>
      <c r="AS11" s="954" t="str">
        <f t="shared" si="12"/>
        <v/>
      </c>
      <c r="AT11" s="954" t="str">
        <f t="shared" si="13"/>
        <v/>
      </c>
      <c r="AU11" s="954" t="str">
        <f t="shared" si="14"/>
        <v/>
      </c>
      <c r="AV11" s="954" t="str">
        <f t="shared" si="15"/>
        <v/>
      </c>
      <c r="AW11" s="954" t="str">
        <f t="shared" si="16"/>
        <v/>
      </c>
      <c r="AX11" s="954" t="str">
        <f t="shared" si="17"/>
        <v/>
      </c>
      <c r="AY11" s="954" t="str">
        <f t="shared" si="18"/>
        <v/>
      </c>
      <c r="AZ11" s="954" t="str">
        <f t="shared" si="19"/>
        <v/>
      </c>
      <c r="BA11" s="954" t="str">
        <f t="shared" si="20"/>
        <v/>
      </c>
      <c r="BB11" s="954" t="str">
        <f t="shared" si="21"/>
        <v/>
      </c>
      <c r="BC11" s="954" t="str">
        <f t="shared" si="22"/>
        <v/>
      </c>
      <c r="BD11" s="954" t="str">
        <f t="shared" si="23"/>
        <v/>
      </c>
      <c r="BE11" s="954" t="str">
        <f t="shared" si="24"/>
        <v/>
      </c>
      <c r="BF11" s="954" t="str">
        <f t="shared" si="25"/>
        <v/>
      </c>
      <c r="BG11" s="954" t="str">
        <f t="shared" si="26"/>
        <v/>
      </c>
      <c r="BH11" s="954" t="str">
        <f t="shared" si="27"/>
        <v/>
      </c>
      <c r="BI11" s="954" t="str">
        <f t="shared" si="28"/>
        <v/>
      </c>
      <c r="BJ11" s="954" t="str">
        <f t="shared" si="29"/>
        <v/>
      </c>
      <c r="BK11" s="954" t="str">
        <f t="shared" si="30"/>
        <v/>
      </c>
      <c r="BL11" s="954" t="str">
        <f t="shared" si="31"/>
        <v/>
      </c>
      <c r="BM11" s="954" t="str">
        <f t="shared" si="32"/>
        <v/>
      </c>
      <c r="BN11" s="954" t="str">
        <f t="shared" si="33"/>
        <v/>
      </c>
      <c r="BO11" s="954" t="str">
        <f t="shared" si="34"/>
        <v/>
      </c>
      <c r="BV11" s="1116"/>
      <c r="BW11" s="1116"/>
      <c r="BX11" s="1116"/>
      <c r="BY11" s="1116"/>
      <c r="BZ11" s="1116"/>
      <c r="CA11" s="1116"/>
      <c r="CB11" s="1116"/>
      <c r="CC11" s="1116"/>
      <c r="CD11" s="1116"/>
      <c r="CE11" s="1116"/>
      <c r="CF11" s="1116"/>
      <c r="CG11" s="1116"/>
      <c r="CH11" s="1116"/>
      <c r="CI11" s="1116"/>
      <c r="CJ11" s="1116"/>
      <c r="CK11" s="1116"/>
      <c r="CL11" s="1116"/>
      <c r="CM11" s="1116"/>
      <c r="CN11" s="1116"/>
      <c r="CO11" s="1116"/>
      <c r="CP11" s="1116"/>
      <c r="CQ11" s="1116"/>
      <c r="CR11" s="1116"/>
      <c r="CS11" s="1116"/>
      <c r="CT11" s="1116"/>
      <c r="CU11" s="1116"/>
      <c r="CV11" s="1116"/>
      <c r="CW11" s="1116"/>
      <c r="CX11" s="1116"/>
      <c r="CY11" s="1116"/>
      <c r="CZ11" s="1116"/>
      <c r="DA11" s="1116"/>
      <c r="DB11" s="1116"/>
      <c r="DC11" s="1116"/>
      <c r="DD11" s="1116"/>
      <c r="DE11" s="1116"/>
      <c r="DF11" s="1116"/>
      <c r="DG11" s="1116"/>
      <c r="DH11" s="1116"/>
      <c r="DI11" s="1116"/>
      <c r="DJ11" s="1116"/>
      <c r="DK11" s="1116"/>
      <c r="DL11" s="1116"/>
      <c r="DM11" s="1116"/>
      <c r="DN11" s="1116"/>
      <c r="DO11" s="1116"/>
      <c r="DP11" s="1116"/>
      <c r="DQ11" s="1116"/>
      <c r="DR11" s="1116"/>
      <c r="DS11" s="1116"/>
      <c r="DT11" s="1116"/>
      <c r="DU11" s="1116"/>
      <c r="DV11" s="1116"/>
      <c r="DW11" s="1116"/>
      <c r="DX11" s="1116"/>
      <c r="DY11" s="1116"/>
      <c r="DZ11" s="1116"/>
      <c r="EA11" s="1116"/>
      <c r="EB11" s="1116"/>
      <c r="EC11" s="1116"/>
      <c r="ED11" s="1116"/>
    </row>
    <row r="12" spans="1:139">
      <c r="B12" s="772">
        <v>5</v>
      </c>
      <c r="C12" s="729" t="s">
        <v>632</v>
      </c>
      <c r="D12" s="773"/>
      <c r="E12" s="731"/>
      <c r="F12" s="732"/>
      <c r="G12" s="953" t="str">
        <f t="shared" si="0"/>
        <v/>
      </c>
      <c r="H12" s="953" t="str">
        <f t="shared" si="0"/>
        <v/>
      </c>
      <c r="I12" s="953" t="str">
        <f t="shared" si="0"/>
        <v/>
      </c>
      <c r="J12" s="953" t="str">
        <f t="shared" si="0"/>
        <v/>
      </c>
      <c r="K12" s="953" t="str">
        <f t="shared" si="0"/>
        <v/>
      </c>
      <c r="L12" s="953" t="str">
        <f t="shared" si="0"/>
        <v/>
      </c>
      <c r="M12" s="953" t="str">
        <f t="shared" si="0"/>
        <v/>
      </c>
      <c r="N12" s="953" t="str">
        <f t="shared" si="0"/>
        <v/>
      </c>
      <c r="O12" s="953" t="str">
        <f t="shared" si="0"/>
        <v/>
      </c>
      <c r="P12" s="953" t="str">
        <f t="shared" si="0"/>
        <v/>
      </c>
      <c r="Q12" s="953" t="str">
        <f t="shared" si="1"/>
        <v/>
      </c>
      <c r="R12" s="953" t="str">
        <f t="shared" si="1"/>
        <v/>
      </c>
      <c r="S12" s="953" t="str">
        <f t="shared" si="1"/>
        <v/>
      </c>
      <c r="T12" s="953" t="str">
        <f t="shared" si="1"/>
        <v/>
      </c>
      <c r="U12" s="953" t="str">
        <f t="shared" si="1"/>
        <v/>
      </c>
      <c r="V12" s="953" t="str">
        <f t="shared" si="1"/>
        <v/>
      </c>
      <c r="W12" s="953" t="str">
        <f t="shared" si="1"/>
        <v/>
      </c>
      <c r="X12" s="953" t="str">
        <f t="shared" si="1"/>
        <v/>
      </c>
      <c r="Y12" s="953" t="str">
        <f t="shared" si="1"/>
        <v/>
      </c>
      <c r="Z12" s="953" t="str">
        <f t="shared" si="1"/>
        <v/>
      </c>
      <c r="AA12" s="953" t="str">
        <f t="shared" si="2"/>
        <v/>
      </c>
      <c r="AB12" s="953" t="str">
        <f t="shared" si="2"/>
        <v/>
      </c>
      <c r="AC12" s="953" t="str">
        <f t="shared" si="2"/>
        <v/>
      </c>
      <c r="AD12" s="953" t="str">
        <f t="shared" si="2"/>
        <v/>
      </c>
      <c r="AE12" s="953" t="str">
        <f t="shared" si="2"/>
        <v/>
      </c>
      <c r="AF12" s="953" t="str">
        <f t="shared" si="2"/>
        <v/>
      </c>
      <c r="AG12" s="953" t="str">
        <f t="shared" si="2"/>
        <v/>
      </c>
      <c r="AH12" s="953" t="str">
        <f t="shared" si="2"/>
        <v/>
      </c>
      <c r="AI12" s="953" t="str">
        <f t="shared" si="2"/>
        <v/>
      </c>
      <c r="AJ12" s="953" t="str">
        <f t="shared" si="3"/>
        <v/>
      </c>
      <c r="AK12" s="953" t="str">
        <f t="shared" si="4"/>
        <v/>
      </c>
      <c r="AL12" s="953" t="str">
        <f t="shared" si="5"/>
        <v/>
      </c>
      <c r="AM12" s="953" t="str">
        <f t="shared" si="6"/>
        <v/>
      </c>
      <c r="AN12" s="953" t="str">
        <f t="shared" si="7"/>
        <v/>
      </c>
      <c r="AO12" s="953" t="str">
        <f t="shared" si="8"/>
        <v/>
      </c>
      <c r="AP12" s="953" t="str">
        <f t="shared" si="9"/>
        <v/>
      </c>
      <c r="AQ12" s="953" t="str">
        <f t="shared" si="10"/>
        <v/>
      </c>
      <c r="AR12" s="953" t="str">
        <f t="shared" si="11"/>
        <v/>
      </c>
      <c r="AS12" s="953" t="str">
        <f t="shared" si="12"/>
        <v/>
      </c>
      <c r="AT12" s="953" t="str">
        <f t="shared" si="13"/>
        <v/>
      </c>
      <c r="AU12" s="953" t="str">
        <f t="shared" si="14"/>
        <v/>
      </c>
      <c r="AV12" s="953" t="str">
        <f t="shared" si="15"/>
        <v/>
      </c>
      <c r="AW12" s="953" t="str">
        <f t="shared" si="16"/>
        <v/>
      </c>
      <c r="AX12" s="953" t="str">
        <f t="shared" si="17"/>
        <v/>
      </c>
      <c r="AY12" s="953" t="str">
        <f t="shared" si="18"/>
        <v/>
      </c>
      <c r="AZ12" s="953" t="str">
        <f t="shared" si="19"/>
        <v/>
      </c>
      <c r="BA12" s="953" t="str">
        <f t="shared" si="20"/>
        <v/>
      </c>
      <c r="BB12" s="953" t="str">
        <f t="shared" si="21"/>
        <v/>
      </c>
      <c r="BC12" s="953" t="str">
        <f t="shared" si="22"/>
        <v/>
      </c>
      <c r="BD12" s="953" t="str">
        <f t="shared" si="23"/>
        <v/>
      </c>
      <c r="BE12" s="953" t="str">
        <f t="shared" si="24"/>
        <v/>
      </c>
      <c r="BF12" s="953" t="str">
        <f t="shared" si="25"/>
        <v/>
      </c>
      <c r="BG12" s="953" t="str">
        <f t="shared" si="26"/>
        <v/>
      </c>
      <c r="BH12" s="953" t="str">
        <f t="shared" si="27"/>
        <v/>
      </c>
      <c r="BI12" s="953" t="str">
        <f t="shared" si="28"/>
        <v/>
      </c>
      <c r="BJ12" s="953" t="str">
        <f t="shared" si="29"/>
        <v/>
      </c>
      <c r="BK12" s="953" t="str">
        <f t="shared" si="30"/>
        <v/>
      </c>
      <c r="BL12" s="953" t="str">
        <f t="shared" si="31"/>
        <v/>
      </c>
      <c r="BM12" s="953" t="str">
        <f t="shared" si="32"/>
        <v/>
      </c>
      <c r="BN12" s="953" t="str">
        <f t="shared" si="33"/>
        <v/>
      </c>
      <c r="BO12" s="953" t="str">
        <f t="shared" si="34"/>
        <v/>
      </c>
      <c r="BV12" s="1115"/>
      <c r="BW12" s="1115"/>
      <c r="BX12" s="1115"/>
      <c r="BY12" s="1115"/>
      <c r="BZ12" s="1115"/>
      <c r="CA12" s="1115"/>
      <c r="CB12" s="1115"/>
      <c r="CC12" s="1115"/>
      <c r="CD12" s="1115"/>
      <c r="CE12" s="1115"/>
      <c r="CF12" s="1115"/>
      <c r="CG12" s="1115"/>
      <c r="CH12" s="1115"/>
      <c r="CI12" s="1115"/>
      <c r="CJ12" s="1115"/>
      <c r="CK12" s="1115"/>
      <c r="CL12" s="1115"/>
      <c r="CM12" s="1115"/>
      <c r="CN12" s="1115"/>
      <c r="CO12" s="1115"/>
      <c r="CP12" s="1115"/>
      <c r="CQ12" s="1115"/>
      <c r="CR12" s="1115"/>
      <c r="CS12" s="1115"/>
      <c r="CT12" s="1115"/>
      <c r="CU12" s="1115"/>
      <c r="CV12" s="1115"/>
      <c r="CW12" s="1115"/>
      <c r="CX12" s="1115"/>
      <c r="CY12" s="1115"/>
      <c r="CZ12" s="1115"/>
      <c r="DA12" s="1115"/>
      <c r="DB12" s="1115"/>
      <c r="DC12" s="1115"/>
      <c r="DD12" s="1115"/>
      <c r="DE12" s="1115"/>
      <c r="DF12" s="1115"/>
      <c r="DG12" s="1115"/>
      <c r="DH12" s="1115"/>
      <c r="DI12" s="1115"/>
      <c r="DJ12" s="1115"/>
      <c r="DK12" s="1115"/>
      <c r="DL12" s="1115"/>
      <c r="DM12" s="1115"/>
      <c r="DN12" s="1115"/>
      <c r="DO12" s="1115"/>
      <c r="DP12" s="1115"/>
      <c r="DQ12" s="1115"/>
      <c r="DR12" s="1115"/>
      <c r="DS12" s="1115"/>
      <c r="DT12" s="1115"/>
      <c r="DU12" s="1115"/>
      <c r="DV12" s="1115"/>
      <c r="DW12" s="1115"/>
      <c r="DX12" s="1115"/>
      <c r="DY12" s="1115"/>
      <c r="DZ12" s="1115"/>
      <c r="EA12" s="1115"/>
      <c r="EB12" s="1115"/>
      <c r="EC12" s="1115"/>
      <c r="ED12" s="1115"/>
    </row>
    <row r="13" spans="1:139" ht="54" customHeight="1">
      <c r="B13" s="772">
        <v>6</v>
      </c>
      <c r="C13" s="729" t="s">
        <v>561</v>
      </c>
      <c r="D13" s="773"/>
      <c r="E13" s="731"/>
      <c r="F13" s="732"/>
      <c r="G13" s="1062" t="str">
        <f t="shared" si="0"/>
        <v/>
      </c>
      <c r="H13" s="1062" t="str">
        <f t="shared" si="0"/>
        <v/>
      </c>
      <c r="I13" s="1062" t="str">
        <f t="shared" si="0"/>
        <v/>
      </c>
      <c r="J13" s="1062" t="str">
        <f t="shared" si="0"/>
        <v/>
      </c>
      <c r="K13" s="1062" t="str">
        <f t="shared" si="0"/>
        <v/>
      </c>
      <c r="L13" s="1062" t="str">
        <f t="shared" si="0"/>
        <v/>
      </c>
      <c r="M13" s="1062" t="str">
        <f t="shared" si="0"/>
        <v/>
      </c>
      <c r="N13" s="1062" t="str">
        <f t="shared" si="0"/>
        <v/>
      </c>
      <c r="O13" s="1062" t="str">
        <f t="shared" si="0"/>
        <v/>
      </c>
      <c r="P13" s="1062" t="str">
        <f t="shared" si="0"/>
        <v/>
      </c>
      <c r="Q13" s="1062" t="str">
        <f t="shared" si="1"/>
        <v/>
      </c>
      <c r="R13" s="1062" t="str">
        <f t="shared" si="1"/>
        <v/>
      </c>
      <c r="S13" s="1062" t="str">
        <f t="shared" si="1"/>
        <v/>
      </c>
      <c r="T13" s="1062" t="str">
        <f t="shared" si="1"/>
        <v/>
      </c>
      <c r="U13" s="1062" t="str">
        <f t="shared" si="1"/>
        <v/>
      </c>
      <c r="V13" s="1062" t="str">
        <f t="shared" si="1"/>
        <v/>
      </c>
      <c r="W13" s="1062" t="str">
        <f t="shared" si="1"/>
        <v/>
      </c>
      <c r="X13" s="1062" t="str">
        <f t="shared" si="1"/>
        <v/>
      </c>
      <c r="Y13" s="1062" t="str">
        <f t="shared" si="1"/>
        <v/>
      </c>
      <c r="Z13" s="1062" t="str">
        <f t="shared" si="1"/>
        <v/>
      </c>
      <c r="AA13" s="1062" t="str">
        <f t="shared" si="2"/>
        <v/>
      </c>
      <c r="AB13" s="1062" t="str">
        <f t="shared" si="2"/>
        <v/>
      </c>
      <c r="AC13" s="1062" t="str">
        <f t="shared" si="2"/>
        <v/>
      </c>
      <c r="AD13" s="1062" t="str">
        <f t="shared" si="2"/>
        <v/>
      </c>
      <c r="AE13" s="1062" t="str">
        <f t="shared" si="2"/>
        <v/>
      </c>
      <c r="AF13" s="1062" t="str">
        <f t="shared" si="2"/>
        <v/>
      </c>
      <c r="AG13" s="1062" t="str">
        <f t="shared" si="2"/>
        <v/>
      </c>
      <c r="AH13" s="1062" t="str">
        <f t="shared" si="2"/>
        <v/>
      </c>
      <c r="AI13" s="1062" t="str">
        <f t="shared" si="2"/>
        <v/>
      </c>
      <c r="AJ13" s="1062" t="str">
        <f t="shared" si="3"/>
        <v/>
      </c>
      <c r="AK13" s="1062" t="str">
        <f t="shared" si="4"/>
        <v/>
      </c>
      <c r="AL13" s="1062" t="str">
        <f t="shared" si="5"/>
        <v/>
      </c>
      <c r="AM13" s="1062" t="str">
        <f t="shared" si="6"/>
        <v/>
      </c>
      <c r="AN13" s="1062" t="str">
        <f t="shared" si="7"/>
        <v/>
      </c>
      <c r="AO13" s="1062" t="str">
        <f t="shared" si="8"/>
        <v/>
      </c>
      <c r="AP13" s="1062" t="str">
        <f t="shared" si="9"/>
        <v/>
      </c>
      <c r="AQ13" s="1062" t="str">
        <f t="shared" si="10"/>
        <v/>
      </c>
      <c r="AR13" s="1062" t="str">
        <f t="shared" si="11"/>
        <v/>
      </c>
      <c r="AS13" s="1062" t="str">
        <f t="shared" si="12"/>
        <v/>
      </c>
      <c r="AT13" s="1062" t="str">
        <f t="shared" si="13"/>
        <v/>
      </c>
      <c r="AU13" s="1062" t="str">
        <f t="shared" si="14"/>
        <v/>
      </c>
      <c r="AV13" s="1062" t="str">
        <f t="shared" si="15"/>
        <v/>
      </c>
      <c r="AW13" s="1062" t="str">
        <f t="shared" si="16"/>
        <v/>
      </c>
      <c r="AX13" s="1062" t="str">
        <f t="shared" si="17"/>
        <v/>
      </c>
      <c r="AY13" s="1062" t="str">
        <f t="shared" si="18"/>
        <v/>
      </c>
      <c r="AZ13" s="1062" t="str">
        <f t="shared" si="19"/>
        <v/>
      </c>
      <c r="BA13" s="1062" t="str">
        <f t="shared" si="20"/>
        <v/>
      </c>
      <c r="BB13" s="1062" t="str">
        <f t="shared" si="21"/>
        <v/>
      </c>
      <c r="BC13" s="1062" t="str">
        <f t="shared" si="22"/>
        <v/>
      </c>
      <c r="BD13" s="1062" t="str">
        <f t="shared" si="23"/>
        <v/>
      </c>
      <c r="BE13" s="1062" t="str">
        <f t="shared" si="24"/>
        <v/>
      </c>
      <c r="BF13" s="1062" t="str">
        <f t="shared" si="25"/>
        <v/>
      </c>
      <c r="BG13" s="1062" t="str">
        <f t="shared" si="26"/>
        <v/>
      </c>
      <c r="BH13" s="1062" t="str">
        <f t="shared" si="27"/>
        <v/>
      </c>
      <c r="BI13" s="1062" t="str">
        <f t="shared" si="28"/>
        <v/>
      </c>
      <c r="BJ13" s="1062" t="str">
        <f t="shared" si="29"/>
        <v/>
      </c>
      <c r="BK13" s="1062" t="str">
        <f t="shared" si="30"/>
        <v/>
      </c>
      <c r="BL13" s="1062" t="str">
        <f t="shared" si="31"/>
        <v/>
      </c>
      <c r="BM13" s="1062" t="str">
        <f t="shared" si="32"/>
        <v/>
      </c>
      <c r="BN13" s="1062" t="str">
        <f t="shared" si="33"/>
        <v/>
      </c>
      <c r="BO13" s="1062" t="str">
        <f t="shared" si="34"/>
        <v/>
      </c>
      <c r="BV13" s="1063"/>
      <c r="BW13" s="1063"/>
      <c r="BX13" s="1063"/>
      <c r="BY13" s="1063"/>
      <c r="BZ13" s="1063"/>
      <c r="CA13" s="1063"/>
      <c r="CB13" s="1063"/>
      <c r="CC13" s="1063"/>
      <c r="CD13" s="1063"/>
      <c r="CE13" s="1063"/>
      <c r="CF13" s="1063"/>
      <c r="CG13" s="1063"/>
      <c r="CH13" s="1063"/>
      <c r="CI13" s="1063"/>
      <c r="CJ13" s="1063"/>
      <c r="CK13" s="1063"/>
      <c r="CL13" s="1063"/>
      <c r="CM13" s="1063"/>
      <c r="CN13" s="1063"/>
      <c r="CO13" s="1063"/>
      <c r="CP13" s="1063"/>
      <c r="CQ13" s="1063"/>
      <c r="CR13" s="1063"/>
      <c r="CS13" s="1063"/>
      <c r="CT13" s="1063"/>
      <c r="CU13" s="1063"/>
      <c r="CV13" s="1063"/>
      <c r="CW13" s="1063"/>
      <c r="CX13" s="1063"/>
      <c r="CY13" s="1063"/>
      <c r="CZ13" s="1063"/>
      <c r="DA13" s="1063"/>
      <c r="DB13" s="1063"/>
      <c r="DC13" s="1063"/>
      <c r="DD13" s="1063"/>
      <c r="DE13" s="1063"/>
      <c r="DF13" s="1063"/>
      <c r="DG13" s="1063"/>
      <c r="DH13" s="1063"/>
      <c r="DI13" s="1063"/>
      <c r="DJ13" s="1063"/>
      <c r="DK13" s="1063"/>
      <c r="DL13" s="1063"/>
      <c r="DM13" s="1063"/>
      <c r="DN13" s="1063"/>
      <c r="DO13" s="1063"/>
      <c r="DP13" s="1063"/>
      <c r="DQ13" s="1063"/>
      <c r="DR13" s="1063"/>
      <c r="DS13" s="1063"/>
      <c r="DT13" s="1063"/>
      <c r="DU13" s="1063"/>
      <c r="DV13" s="1063"/>
      <c r="DW13" s="1063"/>
      <c r="DX13" s="1063"/>
      <c r="DY13" s="1063"/>
      <c r="DZ13" s="1063"/>
      <c r="EA13" s="1063"/>
      <c r="EB13" s="1063"/>
      <c r="EC13" s="1063"/>
      <c r="ED13" s="1063"/>
    </row>
    <row r="14" spans="1:139" ht="25.5" customHeight="1">
      <c r="B14" s="728" t="s">
        <v>1056</v>
      </c>
      <c r="C14" s="729" t="s">
        <v>1343</v>
      </c>
      <c r="D14" s="773"/>
      <c r="E14" s="812" t="s">
        <v>426</v>
      </c>
      <c r="F14" s="732"/>
      <c r="G14" s="1062" t="str">
        <f t="shared" ref="G14:P17" si="35">IF(BV14="","",BV14)</f>
        <v/>
      </c>
      <c r="H14" s="1062" t="str">
        <f t="shared" si="35"/>
        <v/>
      </c>
      <c r="I14" s="1062" t="str">
        <f t="shared" si="35"/>
        <v/>
      </c>
      <c r="J14" s="1062" t="str">
        <f t="shared" si="35"/>
        <v/>
      </c>
      <c r="K14" s="1062" t="str">
        <f t="shared" si="35"/>
        <v/>
      </c>
      <c r="L14" s="1062" t="str">
        <f t="shared" si="35"/>
        <v/>
      </c>
      <c r="M14" s="1062" t="str">
        <f t="shared" si="35"/>
        <v/>
      </c>
      <c r="N14" s="1062" t="str">
        <f t="shared" si="35"/>
        <v/>
      </c>
      <c r="O14" s="1062" t="str">
        <f t="shared" si="35"/>
        <v/>
      </c>
      <c r="P14" s="1062" t="str">
        <f t="shared" si="35"/>
        <v/>
      </c>
      <c r="Q14" s="1062" t="str">
        <f t="shared" ref="Q14:Z17" si="36">IF(CF14="","",CF14)</f>
        <v/>
      </c>
      <c r="R14" s="1062" t="str">
        <f t="shared" si="36"/>
        <v/>
      </c>
      <c r="S14" s="1062" t="str">
        <f t="shared" si="36"/>
        <v/>
      </c>
      <c r="T14" s="1062" t="str">
        <f t="shared" si="36"/>
        <v/>
      </c>
      <c r="U14" s="1062" t="str">
        <f t="shared" si="36"/>
        <v/>
      </c>
      <c r="V14" s="1062" t="str">
        <f t="shared" si="36"/>
        <v/>
      </c>
      <c r="W14" s="1062" t="str">
        <f t="shared" si="36"/>
        <v/>
      </c>
      <c r="X14" s="1062" t="str">
        <f t="shared" si="36"/>
        <v/>
      </c>
      <c r="Y14" s="1062" t="str">
        <f t="shared" si="36"/>
        <v/>
      </c>
      <c r="Z14" s="1062" t="str">
        <f t="shared" si="36"/>
        <v/>
      </c>
      <c r="AA14" s="1062" t="str">
        <f t="shared" ref="AA14:AD17" si="37">IF(CP14="","",CP14)</f>
        <v/>
      </c>
      <c r="AB14" s="1062" t="str">
        <f t="shared" si="37"/>
        <v/>
      </c>
      <c r="AC14" s="1062" t="str">
        <f t="shared" si="37"/>
        <v/>
      </c>
      <c r="AD14" s="1062" t="str">
        <f t="shared" si="37"/>
        <v/>
      </c>
      <c r="AE14" s="1062"/>
      <c r="AF14" s="1062" t="str">
        <f t="shared" ref="AF14:AI17" si="38">IF(CU14="","",CU14)</f>
        <v/>
      </c>
      <c r="AG14" s="1062" t="str">
        <f t="shared" si="38"/>
        <v/>
      </c>
      <c r="AH14" s="1062" t="str">
        <f t="shared" si="38"/>
        <v/>
      </c>
      <c r="AI14" s="1062" t="str">
        <f t="shared" si="38"/>
        <v/>
      </c>
      <c r="AJ14" s="1062" t="str">
        <f t="shared" si="3"/>
        <v/>
      </c>
      <c r="AK14" s="1062" t="str">
        <f t="shared" si="4"/>
        <v/>
      </c>
      <c r="AL14" s="1062" t="str">
        <f t="shared" si="5"/>
        <v/>
      </c>
      <c r="AM14" s="1062" t="str">
        <f t="shared" si="6"/>
        <v/>
      </c>
      <c r="AN14" s="1062" t="str">
        <f t="shared" si="7"/>
        <v/>
      </c>
      <c r="AO14" s="1062" t="str">
        <f t="shared" si="8"/>
        <v/>
      </c>
      <c r="AP14" s="1062" t="str">
        <f t="shared" si="9"/>
        <v/>
      </c>
      <c r="AQ14" s="1062" t="str">
        <f t="shared" si="10"/>
        <v/>
      </c>
      <c r="AR14" s="1062" t="str">
        <f t="shared" si="11"/>
        <v/>
      </c>
      <c r="AS14" s="1062" t="str">
        <f t="shared" si="12"/>
        <v/>
      </c>
      <c r="AT14" s="1062" t="str">
        <f t="shared" si="13"/>
        <v/>
      </c>
      <c r="AU14" s="1062" t="str">
        <f t="shared" si="14"/>
        <v/>
      </c>
      <c r="AV14" s="1062" t="str">
        <f t="shared" si="15"/>
        <v/>
      </c>
      <c r="AW14" s="1062" t="str">
        <f t="shared" si="16"/>
        <v/>
      </c>
      <c r="AX14" s="1062" t="str">
        <f t="shared" si="17"/>
        <v/>
      </c>
      <c r="AY14" s="1062" t="str">
        <f t="shared" si="18"/>
        <v/>
      </c>
      <c r="AZ14" s="1062" t="str">
        <f t="shared" si="19"/>
        <v/>
      </c>
      <c r="BA14" s="1062" t="str">
        <f t="shared" si="20"/>
        <v/>
      </c>
      <c r="BB14" s="1062" t="str">
        <f t="shared" si="21"/>
        <v/>
      </c>
      <c r="BC14" s="1062" t="str">
        <f t="shared" si="22"/>
        <v/>
      </c>
      <c r="BD14" s="1062" t="str">
        <f t="shared" si="23"/>
        <v/>
      </c>
      <c r="BE14" s="1062" t="str">
        <f t="shared" si="24"/>
        <v/>
      </c>
      <c r="BF14" s="1062" t="str">
        <f t="shared" si="25"/>
        <v/>
      </c>
      <c r="BG14" s="1062" t="str">
        <f t="shared" si="26"/>
        <v/>
      </c>
      <c r="BH14" s="1062" t="str">
        <f t="shared" si="27"/>
        <v/>
      </c>
      <c r="BI14" s="1062" t="str">
        <f t="shared" si="28"/>
        <v/>
      </c>
      <c r="BJ14" s="1062" t="str">
        <f t="shared" si="29"/>
        <v/>
      </c>
      <c r="BK14" s="1062" t="str">
        <f t="shared" si="30"/>
        <v/>
      </c>
      <c r="BL14" s="1062" t="str">
        <f t="shared" si="31"/>
        <v/>
      </c>
      <c r="BM14" s="1062" t="str">
        <f t="shared" si="32"/>
        <v/>
      </c>
      <c r="BN14" s="1062" t="str">
        <f t="shared" si="33"/>
        <v/>
      </c>
      <c r="BO14" s="1062" t="str">
        <f t="shared" si="34"/>
        <v/>
      </c>
      <c r="BV14" s="1063"/>
      <c r="BW14" s="1063"/>
      <c r="BX14" s="1063"/>
      <c r="BY14" s="1063"/>
      <c r="BZ14" s="1063"/>
      <c r="CA14" s="1063"/>
      <c r="CB14" s="1063"/>
      <c r="CC14" s="1063"/>
      <c r="CD14" s="1063"/>
      <c r="CE14" s="1063"/>
      <c r="CF14" s="1063"/>
      <c r="CG14" s="1063"/>
      <c r="CH14" s="1063"/>
      <c r="CI14" s="1063"/>
      <c r="CJ14" s="1063"/>
      <c r="CK14" s="1063"/>
      <c r="CL14" s="1063"/>
      <c r="CM14" s="1063"/>
      <c r="CN14" s="1063"/>
      <c r="CO14" s="1063"/>
      <c r="CP14" s="1063"/>
      <c r="CQ14" s="1063"/>
      <c r="CR14" s="1063"/>
      <c r="CS14" s="1063"/>
      <c r="CT14" s="1063"/>
      <c r="CU14" s="1063"/>
      <c r="CV14" s="1063"/>
      <c r="CW14" s="1063"/>
      <c r="CX14" s="1063"/>
      <c r="CY14" s="1063"/>
      <c r="CZ14" s="1063"/>
      <c r="DA14" s="1063"/>
      <c r="DB14" s="1063"/>
      <c r="DC14" s="1063"/>
      <c r="DD14" s="1063"/>
      <c r="DE14" s="1063"/>
      <c r="DF14" s="1063"/>
      <c r="DG14" s="1063"/>
      <c r="DH14" s="1063"/>
      <c r="DI14" s="1063"/>
      <c r="DJ14" s="1063"/>
      <c r="DK14" s="1063"/>
      <c r="DL14" s="1063"/>
      <c r="DM14" s="1063"/>
      <c r="DN14" s="1063"/>
      <c r="DO14" s="1063"/>
      <c r="DP14" s="1063"/>
      <c r="DQ14" s="1063"/>
      <c r="DR14" s="1063"/>
      <c r="DS14" s="1063"/>
      <c r="DT14" s="1063"/>
      <c r="DU14" s="1063"/>
      <c r="DV14" s="1063"/>
      <c r="DW14" s="1063"/>
      <c r="DX14" s="1063"/>
      <c r="DY14" s="1063"/>
      <c r="DZ14" s="1063"/>
      <c r="EA14" s="1063"/>
      <c r="EB14" s="1063"/>
      <c r="EC14" s="1063"/>
      <c r="ED14" s="1063"/>
    </row>
    <row r="15" spans="1:139" ht="25.5" customHeight="1">
      <c r="B15" s="728" t="s">
        <v>427</v>
      </c>
      <c r="C15" s="729" t="s">
        <v>428</v>
      </c>
      <c r="D15" s="773"/>
      <c r="E15" s="812"/>
      <c r="F15" s="732"/>
      <c r="G15" s="1062" t="str">
        <f t="shared" si="35"/>
        <v/>
      </c>
      <c r="H15" s="1062" t="str">
        <f t="shared" si="35"/>
        <v/>
      </c>
      <c r="I15" s="1062" t="str">
        <f t="shared" si="35"/>
        <v/>
      </c>
      <c r="J15" s="1062" t="str">
        <f t="shared" si="35"/>
        <v/>
      </c>
      <c r="K15" s="1062" t="str">
        <f t="shared" si="35"/>
        <v/>
      </c>
      <c r="L15" s="1062" t="str">
        <f t="shared" si="35"/>
        <v/>
      </c>
      <c r="M15" s="1062" t="str">
        <f t="shared" si="35"/>
        <v/>
      </c>
      <c r="N15" s="1062" t="str">
        <f t="shared" si="35"/>
        <v/>
      </c>
      <c r="O15" s="1062" t="str">
        <f t="shared" si="35"/>
        <v/>
      </c>
      <c r="P15" s="1062" t="str">
        <f t="shared" si="35"/>
        <v/>
      </c>
      <c r="Q15" s="1062" t="str">
        <f t="shared" si="36"/>
        <v/>
      </c>
      <c r="R15" s="1062" t="str">
        <f t="shared" si="36"/>
        <v/>
      </c>
      <c r="S15" s="1062" t="str">
        <f t="shared" si="36"/>
        <v/>
      </c>
      <c r="T15" s="1062" t="str">
        <f t="shared" si="36"/>
        <v/>
      </c>
      <c r="U15" s="1062" t="str">
        <f t="shared" si="36"/>
        <v/>
      </c>
      <c r="V15" s="1062" t="str">
        <f t="shared" si="36"/>
        <v/>
      </c>
      <c r="W15" s="1062" t="str">
        <f t="shared" si="36"/>
        <v/>
      </c>
      <c r="X15" s="1062" t="str">
        <f t="shared" si="36"/>
        <v/>
      </c>
      <c r="Y15" s="1062" t="str">
        <f t="shared" si="36"/>
        <v/>
      </c>
      <c r="Z15" s="1062" t="str">
        <f t="shared" si="36"/>
        <v/>
      </c>
      <c r="AA15" s="1062" t="str">
        <f t="shared" si="37"/>
        <v/>
      </c>
      <c r="AB15" s="1062" t="str">
        <f t="shared" si="37"/>
        <v/>
      </c>
      <c r="AC15" s="1062" t="str">
        <f t="shared" si="37"/>
        <v/>
      </c>
      <c r="AD15" s="1062" t="str">
        <f t="shared" si="37"/>
        <v/>
      </c>
      <c r="AE15" s="1062" t="str">
        <f>IF(CT15="","",CT15)</f>
        <v/>
      </c>
      <c r="AF15" s="1062" t="str">
        <f t="shared" si="38"/>
        <v/>
      </c>
      <c r="AG15" s="1062" t="str">
        <f t="shared" si="38"/>
        <v/>
      </c>
      <c r="AH15" s="1062" t="str">
        <f t="shared" si="38"/>
        <v/>
      </c>
      <c r="AI15" s="1062" t="str">
        <f t="shared" si="38"/>
        <v/>
      </c>
      <c r="AJ15" s="1062" t="str">
        <f t="shared" si="3"/>
        <v/>
      </c>
      <c r="AK15" s="1062" t="str">
        <f t="shared" si="4"/>
        <v/>
      </c>
      <c r="AL15" s="1062" t="str">
        <f t="shared" si="5"/>
        <v/>
      </c>
      <c r="AM15" s="1062" t="str">
        <f t="shared" si="6"/>
        <v/>
      </c>
      <c r="AN15" s="1062" t="str">
        <f t="shared" si="7"/>
        <v/>
      </c>
      <c r="AO15" s="1062" t="str">
        <f t="shared" si="8"/>
        <v/>
      </c>
      <c r="AP15" s="1062" t="str">
        <f t="shared" si="9"/>
        <v/>
      </c>
      <c r="AQ15" s="1062" t="str">
        <f t="shared" si="10"/>
        <v/>
      </c>
      <c r="AR15" s="1062" t="str">
        <f t="shared" si="11"/>
        <v/>
      </c>
      <c r="AS15" s="1062" t="str">
        <f t="shared" si="12"/>
        <v/>
      </c>
      <c r="AT15" s="1062" t="str">
        <f t="shared" si="13"/>
        <v/>
      </c>
      <c r="AU15" s="1062" t="str">
        <f t="shared" si="14"/>
        <v/>
      </c>
      <c r="AV15" s="1062" t="str">
        <f t="shared" si="15"/>
        <v/>
      </c>
      <c r="AW15" s="1062" t="str">
        <f t="shared" si="16"/>
        <v/>
      </c>
      <c r="AX15" s="1062" t="str">
        <f t="shared" si="17"/>
        <v/>
      </c>
      <c r="AY15" s="1062" t="str">
        <f t="shared" si="18"/>
        <v/>
      </c>
      <c r="AZ15" s="1062" t="str">
        <f t="shared" si="19"/>
        <v/>
      </c>
      <c r="BA15" s="1062" t="str">
        <f t="shared" si="20"/>
        <v/>
      </c>
      <c r="BB15" s="1062" t="str">
        <f t="shared" si="21"/>
        <v/>
      </c>
      <c r="BC15" s="1062" t="str">
        <f t="shared" si="22"/>
        <v/>
      </c>
      <c r="BD15" s="1062" t="str">
        <f t="shared" si="23"/>
        <v/>
      </c>
      <c r="BE15" s="1062" t="str">
        <f t="shared" si="24"/>
        <v/>
      </c>
      <c r="BF15" s="1062" t="str">
        <f t="shared" si="25"/>
        <v/>
      </c>
      <c r="BG15" s="1062" t="str">
        <f t="shared" si="26"/>
        <v/>
      </c>
      <c r="BH15" s="1062" t="str">
        <f t="shared" si="27"/>
        <v/>
      </c>
      <c r="BI15" s="1062" t="str">
        <f t="shared" si="28"/>
        <v/>
      </c>
      <c r="BJ15" s="1062" t="str">
        <f t="shared" si="29"/>
        <v/>
      </c>
      <c r="BK15" s="1062" t="str">
        <f t="shared" si="30"/>
        <v/>
      </c>
      <c r="BL15" s="1062" t="str">
        <f t="shared" si="31"/>
        <v/>
      </c>
      <c r="BM15" s="1062" t="str">
        <f t="shared" si="32"/>
        <v/>
      </c>
      <c r="BN15" s="1062" t="str">
        <f t="shared" si="33"/>
        <v/>
      </c>
      <c r="BO15" s="1062" t="str">
        <f t="shared" si="34"/>
        <v/>
      </c>
      <c r="BV15" s="1063"/>
      <c r="BW15" s="1063"/>
      <c r="BX15" s="1063"/>
      <c r="BY15" s="1063"/>
      <c r="BZ15" s="1063"/>
      <c r="CA15" s="1063"/>
      <c r="CB15" s="1063"/>
      <c r="CC15" s="1063"/>
      <c r="CD15" s="1063"/>
      <c r="CE15" s="1063"/>
      <c r="CF15" s="1063"/>
      <c r="CG15" s="1063"/>
      <c r="CH15" s="1063"/>
      <c r="CI15" s="1063"/>
      <c r="CJ15" s="1063"/>
      <c r="CK15" s="1063"/>
      <c r="CL15" s="1063"/>
      <c r="CM15" s="1063"/>
      <c r="CN15" s="1063"/>
      <c r="CO15" s="1063"/>
      <c r="CP15" s="1063"/>
      <c r="CQ15" s="1063"/>
      <c r="CR15" s="1063"/>
      <c r="CS15" s="1063"/>
      <c r="CT15" s="1063"/>
      <c r="CU15" s="1063"/>
      <c r="CV15" s="1063"/>
      <c r="CW15" s="1063"/>
      <c r="CX15" s="1063"/>
      <c r="CY15" s="1063"/>
      <c r="CZ15" s="1063"/>
      <c r="DA15" s="1063"/>
      <c r="DB15" s="1063"/>
      <c r="DC15" s="1063"/>
      <c r="DD15" s="1063"/>
      <c r="DE15" s="1063"/>
      <c r="DF15" s="1063"/>
      <c r="DG15" s="1063"/>
      <c r="DH15" s="1063"/>
      <c r="DI15" s="1063"/>
      <c r="DJ15" s="1063"/>
      <c r="DK15" s="1063"/>
      <c r="DL15" s="1063"/>
      <c r="DM15" s="1063"/>
      <c r="DN15" s="1063"/>
      <c r="DO15" s="1063"/>
      <c r="DP15" s="1063"/>
      <c r="DQ15" s="1063"/>
      <c r="DR15" s="1063"/>
      <c r="DS15" s="1063"/>
      <c r="DT15" s="1063"/>
      <c r="DU15" s="1063"/>
      <c r="DV15" s="1063"/>
      <c r="DW15" s="1063"/>
      <c r="DX15" s="1063"/>
      <c r="DY15" s="1063"/>
      <c r="DZ15" s="1063"/>
      <c r="EA15" s="1063"/>
      <c r="EB15" s="1063"/>
      <c r="EC15" s="1063"/>
      <c r="ED15" s="1063"/>
    </row>
    <row r="16" spans="1:139">
      <c r="B16" s="728">
        <v>7</v>
      </c>
      <c r="C16" s="729" t="s">
        <v>108</v>
      </c>
      <c r="D16" s="773"/>
      <c r="E16" s="731" t="s">
        <v>430</v>
      </c>
      <c r="F16" s="732"/>
      <c r="G16" s="955" t="str">
        <f t="shared" si="35"/>
        <v/>
      </c>
      <c r="H16" s="955" t="str">
        <f t="shared" si="35"/>
        <v/>
      </c>
      <c r="I16" s="955" t="str">
        <f t="shared" si="35"/>
        <v/>
      </c>
      <c r="J16" s="955" t="str">
        <f t="shared" si="35"/>
        <v/>
      </c>
      <c r="K16" s="955" t="str">
        <f t="shared" si="35"/>
        <v/>
      </c>
      <c r="L16" s="955" t="str">
        <f t="shared" si="35"/>
        <v/>
      </c>
      <c r="M16" s="955" t="str">
        <f t="shared" si="35"/>
        <v/>
      </c>
      <c r="N16" s="955" t="str">
        <f t="shared" si="35"/>
        <v/>
      </c>
      <c r="O16" s="955" t="str">
        <f t="shared" si="35"/>
        <v/>
      </c>
      <c r="P16" s="955" t="str">
        <f t="shared" si="35"/>
        <v/>
      </c>
      <c r="Q16" s="955" t="str">
        <f t="shared" si="36"/>
        <v/>
      </c>
      <c r="R16" s="955" t="str">
        <f t="shared" si="36"/>
        <v/>
      </c>
      <c r="S16" s="955" t="str">
        <f t="shared" si="36"/>
        <v/>
      </c>
      <c r="T16" s="955" t="str">
        <f t="shared" si="36"/>
        <v/>
      </c>
      <c r="U16" s="955" t="str">
        <f t="shared" si="36"/>
        <v/>
      </c>
      <c r="V16" s="955" t="str">
        <f t="shared" si="36"/>
        <v/>
      </c>
      <c r="W16" s="955" t="str">
        <f t="shared" si="36"/>
        <v/>
      </c>
      <c r="X16" s="955" t="str">
        <f t="shared" si="36"/>
        <v/>
      </c>
      <c r="Y16" s="955" t="str">
        <f t="shared" si="36"/>
        <v/>
      </c>
      <c r="Z16" s="955" t="str">
        <f t="shared" si="36"/>
        <v/>
      </c>
      <c r="AA16" s="955" t="str">
        <f t="shared" si="37"/>
        <v/>
      </c>
      <c r="AB16" s="955" t="str">
        <f t="shared" si="37"/>
        <v/>
      </c>
      <c r="AC16" s="955" t="str">
        <f t="shared" si="37"/>
        <v/>
      </c>
      <c r="AD16" s="955" t="str">
        <f t="shared" si="37"/>
        <v/>
      </c>
      <c r="AE16" s="955" t="str">
        <f>IF(CT16="","",CT16)</f>
        <v/>
      </c>
      <c r="AF16" s="955" t="str">
        <f t="shared" si="38"/>
        <v/>
      </c>
      <c r="AG16" s="955" t="str">
        <f t="shared" si="38"/>
        <v/>
      </c>
      <c r="AH16" s="955" t="str">
        <f t="shared" si="38"/>
        <v/>
      </c>
      <c r="AI16" s="955" t="str">
        <f t="shared" si="38"/>
        <v/>
      </c>
      <c r="AJ16" s="955" t="str">
        <f t="shared" si="3"/>
        <v/>
      </c>
      <c r="AK16" s="955" t="str">
        <f t="shared" si="4"/>
        <v/>
      </c>
      <c r="AL16" s="955" t="str">
        <f t="shared" si="5"/>
        <v/>
      </c>
      <c r="AM16" s="955" t="str">
        <f t="shared" si="6"/>
        <v/>
      </c>
      <c r="AN16" s="955" t="str">
        <f t="shared" si="7"/>
        <v/>
      </c>
      <c r="AO16" s="955" t="str">
        <f t="shared" si="8"/>
        <v/>
      </c>
      <c r="AP16" s="955" t="str">
        <f t="shared" si="9"/>
        <v/>
      </c>
      <c r="AQ16" s="955" t="str">
        <f t="shared" si="10"/>
        <v/>
      </c>
      <c r="AR16" s="955" t="str">
        <f t="shared" si="11"/>
        <v/>
      </c>
      <c r="AS16" s="955" t="str">
        <f t="shared" si="12"/>
        <v/>
      </c>
      <c r="AT16" s="955" t="str">
        <f t="shared" si="13"/>
        <v/>
      </c>
      <c r="AU16" s="955" t="str">
        <f t="shared" si="14"/>
        <v/>
      </c>
      <c r="AV16" s="955" t="str">
        <f t="shared" si="15"/>
        <v/>
      </c>
      <c r="AW16" s="955" t="str">
        <f t="shared" si="16"/>
        <v/>
      </c>
      <c r="AX16" s="955" t="str">
        <f t="shared" si="17"/>
        <v/>
      </c>
      <c r="AY16" s="955" t="str">
        <f t="shared" si="18"/>
        <v/>
      </c>
      <c r="AZ16" s="955" t="str">
        <f t="shared" si="19"/>
        <v/>
      </c>
      <c r="BA16" s="955" t="str">
        <f t="shared" si="20"/>
        <v/>
      </c>
      <c r="BB16" s="955" t="str">
        <f t="shared" si="21"/>
        <v/>
      </c>
      <c r="BC16" s="955" t="str">
        <f t="shared" si="22"/>
        <v/>
      </c>
      <c r="BD16" s="955" t="str">
        <f t="shared" si="23"/>
        <v/>
      </c>
      <c r="BE16" s="955" t="str">
        <f t="shared" si="24"/>
        <v/>
      </c>
      <c r="BF16" s="955" t="str">
        <f t="shared" si="25"/>
        <v/>
      </c>
      <c r="BG16" s="955" t="str">
        <f t="shared" si="26"/>
        <v/>
      </c>
      <c r="BH16" s="955" t="str">
        <f t="shared" si="27"/>
        <v/>
      </c>
      <c r="BI16" s="955" t="str">
        <f t="shared" si="28"/>
        <v/>
      </c>
      <c r="BJ16" s="955" t="str">
        <f t="shared" si="29"/>
        <v/>
      </c>
      <c r="BK16" s="955" t="str">
        <f t="shared" si="30"/>
        <v/>
      </c>
      <c r="BL16" s="955" t="str">
        <f t="shared" si="31"/>
        <v/>
      </c>
      <c r="BM16" s="955" t="str">
        <f t="shared" si="32"/>
        <v/>
      </c>
      <c r="BN16" s="955" t="str">
        <f t="shared" si="33"/>
        <v/>
      </c>
      <c r="BO16" s="955" t="str">
        <f t="shared" si="34"/>
        <v/>
      </c>
      <c r="BV16" s="955"/>
      <c r="BW16" s="955"/>
      <c r="BX16" s="955"/>
      <c r="BY16" s="955"/>
      <c r="BZ16" s="955"/>
      <c r="CA16" s="955"/>
      <c r="CB16" s="955"/>
      <c r="CC16" s="955"/>
      <c r="CD16" s="955"/>
      <c r="CE16" s="955"/>
      <c r="CF16" s="955"/>
      <c r="CG16" s="955"/>
      <c r="CH16" s="955"/>
      <c r="CI16" s="955"/>
      <c r="CJ16" s="955"/>
      <c r="CK16" s="955"/>
      <c r="CL16" s="955"/>
      <c r="CM16" s="955"/>
      <c r="CN16" s="955"/>
      <c r="CO16" s="955"/>
      <c r="CP16" s="955"/>
      <c r="CQ16" s="955"/>
      <c r="CR16" s="955"/>
      <c r="CS16" s="955"/>
      <c r="CT16" s="955"/>
      <c r="CU16" s="955"/>
      <c r="CV16" s="955"/>
      <c r="CW16" s="955"/>
      <c r="CX16" s="955"/>
      <c r="CY16" s="955"/>
      <c r="CZ16" s="955"/>
      <c r="DA16" s="955"/>
      <c r="DB16" s="955"/>
      <c r="DC16" s="955"/>
      <c r="DD16" s="955"/>
      <c r="DE16" s="955"/>
      <c r="DF16" s="955"/>
      <c r="DG16" s="955"/>
      <c r="DH16" s="955"/>
      <c r="DI16" s="955"/>
      <c r="DJ16" s="955"/>
      <c r="DK16" s="955"/>
      <c r="DL16" s="955"/>
      <c r="DM16" s="955"/>
      <c r="DN16" s="955"/>
      <c r="DO16" s="955"/>
      <c r="DP16" s="955"/>
      <c r="DQ16" s="955"/>
      <c r="DR16" s="955"/>
      <c r="DS16" s="955"/>
      <c r="DT16" s="955"/>
      <c r="DU16" s="955"/>
      <c r="DV16" s="955"/>
      <c r="DW16" s="955"/>
      <c r="DX16" s="955"/>
      <c r="DY16" s="955"/>
      <c r="DZ16" s="955"/>
      <c r="EA16" s="955"/>
      <c r="EB16" s="955"/>
      <c r="EC16" s="955"/>
      <c r="ED16" s="955"/>
    </row>
    <row r="17" spans="2:139" ht="25.5" customHeight="1">
      <c r="B17" s="728" t="s">
        <v>496</v>
      </c>
      <c r="C17" s="822" t="s">
        <v>655</v>
      </c>
      <c r="D17" s="823"/>
      <c r="E17" s="956"/>
      <c r="F17" s="825"/>
      <c r="G17" s="1063" t="str">
        <f t="shared" si="35"/>
        <v/>
      </c>
      <c r="H17" s="1063" t="str">
        <f t="shared" si="35"/>
        <v/>
      </c>
      <c r="I17" s="1063" t="str">
        <f t="shared" si="35"/>
        <v/>
      </c>
      <c r="J17" s="1063" t="str">
        <f t="shared" si="35"/>
        <v/>
      </c>
      <c r="K17" s="1063" t="str">
        <f t="shared" si="35"/>
        <v/>
      </c>
      <c r="L17" s="1063" t="str">
        <f t="shared" si="35"/>
        <v/>
      </c>
      <c r="M17" s="1063" t="str">
        <f t="shared" si="35"/>
        <v/>
      </c>
      <c r="N17" s="1063" t="str">
        <f t="shared" si="35"/>
        <v/>
      </c>
      <c r="O17" s="1063" t="str">
        <f t="shared" si="35"/>
        <v/>
      </c>
      <c r="P17" s="1063" t="str">
        <f t="shared" si="35"/>
        <v/>
      </c>
      <c r="Q17" s="1063" t="str">
        <f t="shared" si="36"/>
        <v/>
      </c>
      <c r="R17" s="1063" t="str">
        <f t="shared" si="36"/>
        <v/>
      </c>
      <c r="S17" s="1063" t="str">
        <f t="shared" si="36"/>
        <v/>
      </c>
      <c r="T17" s="1063" t="str">
        <f t="shared" si="36"/>
        <v/>
      </c>
      <c r="U17" s="1063" t="str">
        <f t="shared" si="36"/>
        <v/>
      </c>
      <c r="V17" s="1063" t="str">
        <f t="shared" si="36"/>
        <v/>
      </c>
      <c r="W17" s="1063" t="str">
        <f t="shared" si="36"/>
        <v/>
      </c>
      <c r="X17" s="1063" t="str">
        <f t="shared" si="36"/>
        <v/>
      </c>
      <c r="Y17" s="1063" t="str">
        <f t="shared" si="36"/>
        <v/>
      </c>
      <c r="Z17" s="1063" t="str">
        <f t="shared" si="36"/>
        <v/>
      </c>
      <c r="AA17" s="1063" t="str">
        <f t="shared" si="37"/>
        <v/>
      </c>
      <c r="AB17" s="1063" t="str">
        <f t="shared" si="37"/>
        <v/>
      </c>
      <c r="AC17" s="1063" t="str">
        <f t="shared" si="37"/>
        <v/>
      </c>
      <c r="AD17" s="1063" t="str">
        <f t="shared" si="37"/>
        <v/>
      </c>
      <c r="AE17" s="1063" t="str">
        <f>IF(CT17="","",CT17)</f>
        <v/>
      </c>
      <c r="AF17" s="1063" t="str">
        <f t="shared" si="38"/>
        <v/>
      </c>
      <c r="AG17" s="1063" t="str">
        <f t="shared" si="38"/>
        <v/>
      </c>
      <c r="AH17" s="1063" t="str">
        <f t="shared" si="38"/>
        <v/>
      </c>
      <c r="AI17" s="1063" t="str">
        <f t="shared" si="38"/>
        <v/>
      </c>
      <c r="AJ17" s="1063" t="str">
        <f t="shared" si="3"/>
        <v/>
      </c>
      <c r="AK17" s="1063" t="str">
        <f t="shared" si="4"/>
        <v/>
      </c>
      <c r="AL17" s="1063" t="str">
        <f t="shared" si="5"/>
        <v/>
      </c>
      <c r="AM17" s="1063" t="str">
        <f t="shared" si="6"/>
        <v/>
      </c>
      <c r="AN17" s="1063" t="str">
        <f t="shared" si="7"/>
        <v/>
      </c>
      <c r="AO17" s="1063" t="str">
        <f t="shared" si="8"/>
        <v/>
      </c>
      <c r="AP17" s="1063" t="str">
        <f t="shared" si="9"/>
        <v/>
      </c>
      <c r="AQ17" s="1063" t="str">
        <f t="shared" si="10"/>
        <v/>
      </c>
      <c r="AR17" s="1063" t="str">
        <f t="shared" si="11"/>
        <v/>
      </c>
      <c r="AS17" s="1063" t="str">
        <f t="shared" si="12"/>
        <v/>
      </c>
      <c r="AT17" s="1063" t="str">
        <f t="shared" si="13"/>
        <v/>
      </c>
      <c r="AU17" s="1063" t="str">
        <f t="shared" si="14"/>
        <v/>
      </c>
      <c r="AV17" s="1063" t="str">
        <f t="shared" si="15"/>
        <v/>
      </c>
      <c r="AW17" s="1063" t="str">
        <f t="shared" si="16"/>
        <v/>
      </c>
      <c r="AX17" s="1063" t="str">
        <f t="shared" si="17"/>
        <v/>
      </c>
      <c r="AY17" s="1063" t="str">
        <f t="shared" si="18"/>
        <v/>
      </c>
      <c r="AZ17" s="1063" t="str">
        <f t="shared" si="19"/>
        <v/>
      </c>
      <c r="BA17" s="1063" t="str">
        <f t="shared" si="20"/>
        <v/>
      </c>
      <c r="BB17" s="1063" t="str">
        <f t="shared" si="21"/>
        <v/>
      </c>
      <c r="BC17" s="1063" t="str">
        <f t="shared" si="22"/>
        <v/>
      </c>
      <c r="BD17" s="1063" t="str">
        <f t="shared" si="23"/>
        <v/>
      </c>
      <c r="BE17" s="1063" t="str">
        <f t="shared" si="24"/>
        <v/>
      </c>
      <c r="BF17" s="1063" t="str">
        <f t="shared" si="25"/>
        <v/>
      </c>
      <c r="BG17" s="1063" t="str">
        <f t="shared" si="26"/>
        <v/>
      </c>
      <c r="BH17" s="1063" t="str">
        <f t="shared" si="27"/>
        <v/>
      </c>
      <c r="BI17" s="1063" t="str">
        <f t="shared" si="28"/>
        <v/>
      </c>
      <c r="BJ17" s="1063" t="str">
        <f t="shared" si="29"/>
        <v/>
      </c>
      <c r="BK17" s="1063" t="str">
        <f t="shared" si="30"/>
        <v/>
      </c>
      <c r="BL17" s="1063" t="str">
        <f t="shared" si="31"/>
        <v/>
      </c>
      <c r="BM17" s="1063" t="str">
        <f t="shared" si="32"/>
        <v/>
      </c>
      <c r="BN17" s="1063" t="str">
        <f t="shared" si="33"/>
        <v/>
      </c>
      <c r="BO17" s="1063" t="str">
        <f t="shared" si="34"/>
        <v/>
      </c>
      <c r="BV17" s="1063"/>
      <c r="BW17" s="1063"/>
      <c r="BX17" s="1063"/>
      <c r="BY17" s="1063"/>
      <c r="BZ17" s="1063"/>
      <c r="CA17" s="1063"/>
      <c r="CB17" s="1063"/>
      <c r="CC17" s="1063"/>
      <c r="CD17" s="1063"/>
      <c r="CE17" s="1063"/>
      <c r="CF17" s="1063"/>
      <c r="CG17" s="1063"/>
      <c r="CH17" s="1063"/>
      <c r="CI17" s="1063"/>
      <c r="CJ17" s="1063"/>
      <c r="CK17" s="1063"/>
      <c r="CL17" s="1063"/>
      <c r="CM17" s="1063"/>
      <c r="CN17" s="1063"/>
      <c r="CO17" s="1063"/>
      <c r="CP17" s="1063"/>
      <c r="CQ17" s="1063"/>
      <c r="CR17" s="1063"/>
      <c r="CS17" s="1063"/>
      <c r="CT17" s="1063"/>
      <c r="CU17" s="1063"/>
      <c r="CV17" s="1063"/>
      <c r="CW17" s="1063"/>
      <c r="CX17" s="1063"/>
      <c r="CY17" s="1063"/>
      <c r="CZ17" s="1063"/>
      <c r="DA17" s="1063"/>
      <c r="DB17" s="1063"/>
      <c r="DC17" s="1063"/>
      <c r="DD17" s="1063"/>
      <c r="DE17" s="1063"/>
      <c r="DF17" s="1063"/>
      <c r="DG17" s="1063"/>
      <c r="DH17" s="1063"/>
      <c r="DI17" s="1063"/>
      <c r="DJ17" s="1063"/>
      <c r="DK17" s="1063"/>
      <c r="DL17" s="1063"/>
      <c r="DM17" s="1063"/>
      <c r="DN17" s="1063"/>
      <c r="DO17" s="1063"/>
      <c r="DP17" s="1063"/>
      <c r="DQ17" s="1063"/>
      <c r="DR17" s="1063"/>
      <c r="DS17" s="1063"/>
      <c r="DT17" s="1063"/>
      <c r="DU17" s="1063"/>
      <c r="DV17" s="1063"/>
      <c r="DW17" s="1063"/>
      <c r="DX17" s="1063"/>
      <c r="DY17" s="1063"/>
      <c r="DZ17" s="1063"/>
      <c r="EA17" s="1063"/>
      <c r="EB17" s="1063"/>
      <c r="EC17" s="1063"/>
      <c r="ED17" s="1063"/>
    </row>
    <row r="18" spans="2:139" ht="12.75" customHeight="1">
      <c r="B18" s="728" t="s">
        <v>249</v>
      </c>
      <c r="C18" s="730" t="s">
        <v>269</v>
      </c>
      <c r="D18" s="730"/>
      <c r="E18" s="731"/>
      <c r="F18" s="732"/>
      <c r="G18" s="650" t="str">
        <f t="shared" ref="G18:AI18" si="39">IF(BV18="","V3.1",BV18)</f>
        <v>V3.1</v>
      </c>
      <c r="H18" s="650" t="str">
        <f t="shared" si="39"/>
        <v>V3.1</v>
      </c>
      <c r="I18" s="650" t="str">
        <f t="shared" si="39"/>
        <v>V3.1</v>
      </c>
      <c r="J18" s="650" t="str">
        <f t="shared" si="39"/>
        <v>V3.1</v>
      </c>
      <c r="K18" s="650" t="str">
        <f t="shared" si="39"/>
        <v>V3.1</v>
      </c>
      <c r="L18" s="650" t="str">
        <f t="shared" si="39"/>
        <v>V3.1</v>
      </c>
      <c r="M18" s="650" t="str">
        <f t="shared" si="39"/>
        <v>V3.1</v>
      </c>
      <c r="N18" s="650" t="str">
        <f t="shared" si="39"/>
        <v>V3.1</v>
      </c>
      <c r="O18" s="650" t="str">
        <f t="shared" si="39"/>
        <v>V3.1</v>
      </c>
      <c r="P18" s="650" t="str">
        <f t="shared" si="39"/>
        <v>V3.1</v>
      </c>
      <c r="Q18" s="650" t="str">
        <f t="shared" si="39"/>
        <v>V3.1</v>
      </c>
      <c r="R18" s="650" t="str">
        <f t="shared" si="39"/>
        <v>V3.1</v>
      </c>
      <c r="S18" s="650" t="str">
        <f t="shared" si="39"/>
        <v>V3.1</v>
      </c>
      <c r="T18" s="650" t="str">
        <f t="shared" si="39"/>
        <v>V3.1</v>
      </c>
      <c r="U18" s="650" t="str">
        <f t="shared" si="39"/>
        <v>V3.1</v>
      </c>
      <c r="V18" s="650" t="str">
        <f t="shared" si="39"/>
        <v>V3.1</v>
      </c>
      <c r="W18" s="650" t="str">
        <f t="shared" si="39"/>
        <v>V3.1</v>
      </c>
      <c r="X18" s="650" t="str">
        <f t="shared" si="39"/>
        <v>V3.1</v>
      </c>
      <c r="Y18" s="650" t="str">
        <f t="shared" si="39"/>
        <v>V3.1</v>
      </c>
      <c r="Z18" s="650" t="str">
        <f t="shared" si="39"/>
        <v>V3.1</v>
      </c>
      <c r="AA18" s="650" t="str">
        <f t="shared" si="39"/>
        <v>V3.1</v>
      </c>
      <c r="AB18" s="650" t="str">
        <f t="shared" si="39"/>
        <v>V3.1</v>
      </c>
      <c r="AC18" s="650" t="str">
        <f t="shared" si="39"/>
        <v>V3.1</v>
      </c>
      <c r="AD18" s="650" t="str">
        <f t="shared" si="39"/>
        <v>V3.1</v>
      </c>
      <c r="AE18" s="650" t="str">
        <f t="shared" si="39"/>
        <v>V3.1</v>
      </c>
      <c r="AF18" s="650" t="str">
        <f t="shared" si="39"/>
        <v>V3.1</v>
      </c>
      <c r="AG18" s="650" t="str">
        <f t="shared" si="39"/>
        <v>V3.1</v>
      </c>
      <c r="AH18" s="650" t="str">
        <f t="shared" si="39"/>
        <v>V3.1</v>
      </c>
      <c r="AI18" s="650" t="str">
        <f t="shared" si="39"/>
        <v>V3.1</v>
      </c>
      <c r="AJ18" s="650" t="str">
        <f t="shared" ref="AJ18" si="40">IF(CY18="","V3.1",CY18)</f>
        <v>V3.1</v>
      </c>
      <c r="AK18" s="650" t="str">
        <f t="shared" ref="AK18" si="41">IF(CZ18="","V3.1",CZ18)</f>
        <v>V3.1</v>
      </c>
      <c r="AL18" s="650" t="str">
        <f t="shared" ref="AL18" si="42">IF(DA18="","V3.1",DA18)</f>
        <v>V3.1</v>
      </c>
      <c r="AM18" s="650" t="str">
        <f t="shared" ref="AM18" si="43">IF(DB18="","V3.1",DB18)</f>
        <v>V3.1</v>
      </c>
      <c r="AN18" s="650" t="str">
        <f t="shared" ref="AN18" si="44">IF(DC18="","V3.1",DC18)</f>
        <v>V3.1</v>
      </c>
      <c r="AO18" s="650" t="str">
        <f t="shared" ref="AO18" si="45">IF(DD18="","V3.1",DD18)</f>
        <v>V3.1</v>
      </c>
      <c r="AP18" s="650" t="str">
        <f t="shared" ref="AP18" si="46">IF(DE18="","V3.1",DE18)</f>
        <v>V3.1</v>
      </c>
      <c r="AQ18" s="650" t="str">
        <f t="shared" ref="AQ18" si="47">IF(DF18="","V3.1",DF18)</f>
        <v>V3.1</v>
      </c>
      <c r="AR18" s="650" t="str">
        <f t="shared" ref="AR18" si="48">IF(DG18="","V3.1",DG18)</f>
        <v>V3.1</v>
      </c>
      <c r="AS18" s="650" t="str">
        <f t="shared" ref="AS18" si="49">IF(DH18="","V3.1",DH18)</f>
        <v>V3.1</v>
      </c>
      <c r="AT18" s="650" t="str">
        <f t="shared" ref="AT18" si="50">IF(DI18="","V3.1",DI18)</f>
        <v>V3.1</v>
      </c>
      <c r="AU18" s="650" t="str">
        <f t="shared" ref="AU18" si="51">IF(DJ18="","V3.1",DJ18)</f>
        <v>V3.1</v>
      </c>
      <c r="AV18" s="650" t="str">
        <f t="shared" ref="AV18" si="52">IF(DK18="","V3.1",DK18)</f>
        <v>V3.1</v>
      </c>
      <c r="AW18" s="650" t="str">
        <f t="shared" ref="AW18" si="53">IF(DL18="","V3.1",DL18)</f>
        <v>V3.1</v>
      </c>
      <c r="AX18" s="650" t="str">
        <f t="shared" ref="AX18" si="54">IF(DM18="","V3.1",DM18)</f>
        <v>V3.1</v>
      </c>
      <c r="AY18" s="650" t="str">
        <f t="shared" ref="AY18" si="55">IF(DN18="","V3.1",DN18)</f>
        <v>V3.1</v>
      </c>
      <c r="AZ18" s="650" t="str">
        <f t="shared" ref="AZ18" si="56">IF(DO18="","V3.1",DO18)</f>
        <v>V3.1</v>
      </c>
      <c r="BA18" s="650" t="str">
        <f t="shared" ref="BA18" si="57">IF(DP18="","V3.1",DP18)</f>
        <v>V3.1</v>
      </c>
      <c r="BB18" s="650" t="str">
        <f t="shared" ref="BB18" si="58">IF(DQ18="","V3.1",DQ18)</f>
        <v>V3.1</v>
      </c>
      <c r="BC18" s="650" t="str">
        <f t="shared" ref="BC18" si="59">IF(DR18="","V3.1",DR18)</f>
        <v>V3.1</v>
      </c>
      <c r="BD18" s="650" t="str">
        <f t="shared" ref="BD18" si="60">IF(DS18="","V3.1",DS18)</f>
        <v>V3.1</v>
      </c>
      <c r="BE18" s="650" t="str">
        <f t="shared" ref="BE18" si="61">IF(DT18="","V3.1",DT18)</f>
        <v>V3.1</v>
      </c>
      <c r="BF18" s="650" t="str">
        <f t="shared" ref="BF18" si="62">IF(DU18="","V3.1",DU18)</f>
        <v>V3.1</v>
      </c>
      <c r="BG18" s="650" t="str">
        <f t="shared" ref="BG18" si="63">IF(DV18="","V3.1",DV18)</f>
        <v>V3.1</v>
      </c>
      <c r="BH18" s="650" t="str">
        <f t="shared" ref="BH18" si="64">IF(DW18="","V3.1",DW18)</f>
        <v>V3.1</v>
      </c>
      <c r="BI18" s="650" t="str">
        <f t="shared" ref="BI18" si="65">IF(DX18="","V3.1",DX18)</f>
        <v>V3.1</v>
      </c>
      <c r="BJ18" s="650" t="str">
        <f t="shared" ref="BJ18" si="66">IF(DY18="","V3.1",DY18)</f>
        <v>V3.1</v>
      </c>
      <c r="BK18" s="650" t="str">
        <f t="shared" ref="BK18" si="67">IF(DZ18="","V3.1",DZ18)</f>
        <v>V3.1</v>
      </c>
      <c r="BL18" s="650" t="str">
        <f t="shared" ref="BL18" si="68">IF(EA18="","V3.1",EA18)</f>
        <v>V3.1</v>
      </c>
      <c r="BM18" s="650" t="str">
        <f t="shared" ref="BM18" si="69">IF(EB18="","V3.1",EB18)</f>
        <v>V3.1</v>
      </c>
      <c r="BN18" s="650" t="str">
        <f t="shared" ref="BN18" si="70">IF(EC18="","V3.1",EC18)</f>
        <v>V3.1</v>
      </c>
      <c r="BO18" s="650" t="str">
        <f t="shared" ref="BO18" si="71">IF(ED18="","V3.1",ED18)</f>
        <v>V3.1</v>
      </c>
      <c r="BV18" s="1117"/>
      <c r="BW18" s="1117"/>
      <c r="BX18" s="1117"/>
      <c r="BY18" s="1117"/>
      <c r="BZ18" s="1117"/>
      <c r="CA18" s="1117"/>
      <c r="CB18" s="1117"/>
      <c r="CC18" s="1117"/>
      <c r="CD18" s="1117"/>
      <c r="CE18" s="1117"/>
      <c r="CF18" s="1117"/>
      <c r="CG18" s="1117"/>
      <c r="CH18" s="1117"/>
      <c r="CI18" s="1117"/>
      <c r="CJ18" s="1117"/>
      <c r="CK18" s="1117"/>
      <c r="CL18" s="1117"/>
      <c r="CM18" s="1117"/>
      <c r="CN18" s="1117"/>
      <c r="CO18" s="1117"/>
      <c r="CP18" s="1117"/>
      <c r="CQ18" s="1117"/>
      <c r="CR18" s="1117"/>
      <c r="CS18" s="1117"/>
      <c r="CT18" s="1117"/>
      <c r="CU18" s="1117"/>
      <c r="CV18" s="1117"/>
      <c r="CW18" s="1117"/>
      <c r="CX18" s="1117"/>
      <c r="CY18" s="1117"/>
      <c r="CZ18" s="1117"/>
      <c r="DA18" s="1117"/>
      <c r="DB18" s="1117"/>
      <c r="DC18" s="1117"/>
      <c r="DD18" s="1117"/>
      <c r="DE18" s="1117"/>
      <c r="DF18" s="1117"/>
      <c r="DG18" s="1117"/>
      <c r="DH18" s="1117"/>
      <c r="DI18" s="1117"/>
      <c r="DJ18" s="1117"/>
      <c r="DK18" s="1117"/>
      <c r="DL18" s="1117"/>
      <c r="DM18" s="1117"/>
      <c r="DN18" s="1117"/>
      <c r="DO18" s="1117"/>
      <c r="DP18" s="1117"/>
      <c r="DQ18" s="1117"/>
      <c r="DR18" s="1117"/>
      <c r="DS18" s="1117"/>
      <c r="DT18" s="1117"/>
      <c r="DU18" s="1117"/>
      <c r="DV18" s="1117"/>
      <c r="DW18" s="1117"/>
      <c r="DX18" s="1117"/>
      <c r="DY18" s="1117"/>
      <c r="DZ18" s="1117"/>
      <c r="EA18" s="1117"/>
      <c r="EB18" s="1117"/>
      <c r="EC18" s="1117"/>
      <c r="ED18" s="1117"/>
    </row>
    <row r="19" spans="2:139" ht="40.5" customHeight="1">
      <c r="B19" s="728" t="s">
        <v>603</v>
      </c>
      <c r="C19" s="729" t="s">
        <v>551</v>
      </c>
      <c r="D19" s="730"/>
      <c r="E19" s="731"/>
      <c r="F19" s="732"/>
      <c r="G19" s="649" t="s">
        <v>619</v>
      </c>
      <c r="H19" s="649" t="s">
        <v>619</v>
      </c>
      <c r="I19" s="649"/>
      <c r="J19" s="649"/>
      <c r="K19" s="649"/>
      <c r="L19" s="649"/>
      <c r="M19" s="649"/>
      <c r="N19" s="649"/>
      <c r="O19" s="649"/>
      <c r="P19" s="649"/>
      <c r="Q19" s="649" t="s">
        <v>619</v>
      </c>
      <c r="R19" s="649"/>
      <c r="S19" s="649"/>
      <c r="T19" s="649"/>
      <c r="U19" s="649"/>
      <c r="V19" s="649" t="s">
        <v>619</v>
      </c>
      <c r="W19" s="649" t="s">
        <v>619</v>
      </c>
      <c r="X19" s="649" t="s">
        <v>619</v>
      </c>
      <c r="Y19" s="649" t="s">
        <v>619</v>
      </c>
      <c r="Z19" s="649" t="s">
        <v>619</v>
      </c>
      <c r="AA19" s="649" t="s">
        <v>619</v>
      </c>
      <c r="AB19" s="649" t="str">
        <f t="shared" ref="AB19:AI19" si="72">IF(CQ19="","",CQ19)</f>
        <v/>
      </c>
      <c r="AC19" s="649" t="str">
        <f t="shared" si="72"/>
        <v/>
      </c>
      <c r="AD19" s="649" t="str">
        <f t="shared" si="72"/>
        <v/>
      </c>
      <c r="AE19" s="649" t="str">
        <f t="shared" si="72"/>
        <v/>
      </c>
      <c r="AF19" s="649" t="str">
        <f t="shared" si="72"/>
        <v/>
      </c>
      <c r="AG19" s="649" t="str">
        <f t="shared" si="72"/>
        <v/>
      </c>
      <c r="AH19" s="649" t="str">
        <f t="shared" si="72"/>
        <v/>
      </c>
      <c r="AI19" s="649" t="str">
        <f t="shared" si="72"/>
        <v/>
      </c>
      <c r="AJ19" s="649" t="str">
        <f t="shared" ref="AJ19" si="73">IF(CY19="","",CY19)</f>
        <v/>
      </c>
      <c r="AK19" s="649" t="str">
        <f t="shared" ref="AK19" si="74">IF(CZ19="","",CZ19)</f>
        <v/>
      </c>
      <c r="AL19" s="649" t="str">
        <f t="shared" ref="AL19" si="75">IF(DA19="","",DA19)</f>
        <v/>
      </c>
      <c r="AM19" s="649" t="str">
        <f t="shared" ref="AM19" si="76">IF(DB19="","",DB19)</f>
        <v/>
      </c>
      <c r="AN19" s="649" t="str">
        <f t="shared" ref="AN19" si="77">IF(DC19="","",DC19)</f>
        <v/>
      </c>
      <c r="AO19" s="649" t="str">
        <f t="shared" ref="AO19" si="78">IF(DD19="","",DD19)</f>
        <v/>
      </c>
      <c r="AP19" s="649" t="str">
        <f t="shared" ref="AP19" si="79">IF(DE19="","",DE19)</f>
        <v/>
      </c>
      <c r="AQ19" s="649" t="str">
        <f t="shared" ref="AQ19" si="80">IF(DF19="","",DF19)</f>
        <v/>
      </c>
      <c r="AR19" s="649" t="str">
        <f t="shared" ref="AR19" si="81">IF(DG19="","",DG19)</f>
        <v/>
      </c>
      <c r="AS19" s="649" t="str">
        <f t="shared" ref="AS19" si="82">IF(DH19="","",DH19)</f>
        <v/>
      </c>
      <c r="AT19" s="649" t="str">
        <f t="shared" ref="AT19" si="83">IF(DI19="","",DI19)</f>
        <v/>
      </c>
      <c r="AU19" s="649" t="str">
        <f t="shared" ref="AU19" si="84">IF(DJ19="","",DJ19)</f>
        <v/>
      </c>
      <c r="AV19" s="649" t="str">
        <f t="shared" ref="AV19" si="85">IF(DK19="","",DK19)</f>
        <v/>
      </c>
      <c r="AW19" s="649" t="str">
        <f t="shared" ref="AW19" si="86">IF(DL19="","",DL19)</f>
        <v/>
      </c>
      <c r="AX19" s="649" t="str">
        <f t="shared" ref="AX19" si="87">IF(DM19="","",DM19)</f>
        <v/>
      </c>
      <c r="AY19" s="649" t="str">
        <f t="shared" ref="AY19" si="88">IF(DN19="","",DN19)</f>
        <v/>
      </c>
      <c r="AZ19" s="649" t="str">
        <f t="shared" ref="AZ19" si="89">IF(DO19="","",DO19)</f>
        <v/>
      </c>
      <c r="BA19" s="649" t="str">
        <f t="shared" ref="BA19" si="90">IF(DP19="","",DP19)</f>
        <v/>
      </c>
      <c r="BB19" s="649" t="str">
        <f t="shared" ref="BB19" si="91">IF(DQ19="","",DQ19)</f>
        <v/>
      </c>
      <c r="BC19" s="649" t="str">
        <f t="shared" ref="BC19" si="92">IF(DR19="","",DR19)</f>
        <v/>
      </c>
      <c r="BD19" s="649" t="str">
        <f t="shared" ref="BD19" si="93">IF(DS19="","",DS19)</f>
        <v/>
      </c>
      <c r="BE19" s="649" t="str">
        <f t="shared" ref="BE19" si="94">IF(DT19="","",DT19)</f>
        <v/>
      </c>
      <c r="BF19" s="649" t="str">
        <f t="shared" ref="BF19" si="95">IF(DU19="","",DU19)</f>
        <v/>
      </c>
      <c r="BG19" s="649" t="str">
        <f t="shared" ref="BG19" si="96">IF(DV19="","",DV19)</f>
        <v/>
      </c>
      <c r="BH19" s="649" t="str">
        <f t="shared" ref="BH19" si="97">IF(DW19="","",DW19)</f>
        <v/>
      </c>
      <c r="BI19" s="649" t="str">
        <f t="shared" ref="BI19" si="98">IF(DX19="","",DX19)</f>
        <v/>
      </c>
      <c r="BJ19" s="649" t="str">
        <f t="shared" ref="BJ19" si="99">IF(DY19="","",DY19)</f>
        <v/>
      </c>
      <c r="BK19" s="649" t="str">
        <f t="shared" ref="BK19" si="100">IF(DZ19="","",DZ19)</f>
        <v/>
      </c>
      <c r="BL19" s="649" t="str">
        <f t="shared" ref="BL19" si="101">IF(EA19="","",EA19)</f>
        <v/>
      </c>
      <c r="BM19" s="649" t="str">
        <f t="shared" ref="BM19" si="102">IF(EB19="","",EB19)</f>
        <v/>
      </c>
      <c r="BN19" s="649" t="str">
        <f t="shared" ref="BN19" si="103">IF(EC19="","",EC19)</f>
        <v/>
      </c>
      <c r="BO19" s="649" t="str">
        <f t="shared" ref="BO19" si="104">IF(ED19="","",ED19)</f>
        <v/>
      </c>
      <c r="BV19" s="1118"/>
      <c r="BW19" s="1118"/>
      <c r="BX19" s="1118"/>
      <c r="BY19" s="1118"/>
      <c r="BZ19" s="1118"/>
      <c r="CA19" s="1118"/>
      <c r="CB19" s="1118"/>
      <c r="CC19" s="1118"/>
      <c r="CD19" s="1118"/>
      <c r="CE19" s="1118"/>
      <c r="CF19" s="1118"/>
      <c r="CG19" s="1118"/>
      <c r="CH19" s="1118"/>
      <c r="CI19" s="1118"/>
      <c r="CJ19" s="1118"/>
      <c r="CK19" s="1118"/>
      <c r="CL19" s="1118"/>
      <c r="CM19" s="1118"/>
      <c r="CN19" s="1118"/>
      <c r="CO19" s="1118"/>
      <c r="CP19" s="1118"/>
      <c r="CQ19" s="1118"/>
      <c r="CR19" s="1118"/>
      <c r="CS19" s="1118"/>
      <c r="CT19" s="1118"/>
      <c r="CU19" s="1118"/>
      <c r="CV19" s="1118"/>
      <c r="CW19" s="1118"/>
      <c r="CX19" s="1118"/>
      <c r="CY19" s="1118"/>
      <c r="CZ19" s="1118"/>
      <c r="DA19" s="1118"/>
      <c r="DB19" s="1118"/>
      <c r="DC19" s="1118"/>
      <c r="DD19" s="1118"/>
      <c r="DE19" s="1118"/>
      <c r="DF19" s="1118"/>
      <c r="DG19" s="1118"/>
      <c r="DH19" s="1118"/>
      <c r="DI19" s="1118"/>
      <c r="DJ19" s="1118"/>
      <c r="DK19" s="1118"/>
      <c r="DL19" s="1118"/>
      <c r="DM19" s="1118"/>
      <c r="DN19" s="1118"/>
      <c r="DO19" s="1118"/>
      <c r="DP19" s="1118"/>
      <c r="DQ19" s="1118"/>
      <c r="DR19" s="1118"/>
      <c r="DS19" s="1118"/>
      <c r="DT19" s="1118"/>
      <c r="DU19" s="1118"/>
      <c r="DV19" s="1118"/>
      <c r="DW19" s="1118"/>
      <c r="DX19" s="1118"/>
      <c r="DY19" s="1118"/>
      <c r="DZ19" s="1118"/>
      <c r="EA19" s="1118"/>
      <c r="EB19" s="1118"/>
      <c r="EC19" s="1118"/>
      <c r="ED19" s="1118"/>
    </row>
    <row r="20" spans="2:139" ht="13.5" thickBot="1">
      <c r="G20" s="856" t="s">
        <v>550</v>
      </c>
      <c r="H20" s="856"/>
      <c r="I20" s="856"/>
      <c r="J20" s="856"/>
      <c r="K20" s="856"/>
      <c r="L20" s="856"/>
      <c r="M20" s="856"/>
      <c r="N20" s="856"/>
      <c r="O20" s="856"/>
      <c r="P20" s="856"/>
      <c r="Q20" s="856"/>
      <c r="R20" s="856"/>
      <c r="S20" s="856"/>
      <c r="T20" s="856"/>
      <c r="U20" s="856"/>
      <c r="V20" s="856"/>
      <c r="W20" s="856"/>
      <c r="X20" s="856"/>
      <c r="Y20" s="856"/>
      <c r="Z20" s="856"/>
      <c r="AA20" s="856"/>
      <c r="AB20" s="856"/>
      <c r="AC20" s="856"/>
      <c r="AD20" s="856"/>
      <c r="AE20" s="856"/>
      <c r="AF20" s="856"/>
      <c r="AG20" s="856"/>
      <c r="AH20" s="856"/>
      <c r="AI20" s="856"/>
      <c r="AJ20" s="856"/>
      <c r="AK20" s="856"/>
      <c r="AL20" s="856"/>
      <c r="AM20" s="856"/>
      <c r="AN20" s="856"/>
      <c r="AO20" s="856"/>
      <c r="AP20" s="856"/>
      <c r="AQ20" s="856"/>
      <c r="AR20" s="856"/>
      <c r="AS20" s="856"/>
      <c r="AT20" s="856"/>
      <c r="AU20" s="856"/>
      <c r="AV20" s="856"/>
      <c r="AW20" s="856"/>
      <c r="AX20" s="856"/>
      <c r="AY20" s="856"/>
      <c r="AZ20" s="856"/>
      <c r="BA20" s="856"/>
      <c r="BB20" s="856"/>
      <c r="BC20" s="856"/>
      <c r="BD20" s="856"/>
      <c r="BE20" s="856"/>
      <c r="BF20" s="856"/>
      <c r="BG20" s="856"/>
      <c r="BH20" s="856"/>
      <c r="BI20" s="856"/>
      <c r="BJ20" s="856"/>
      <c r="BK20" s="856"/>
      <c r="BL20" s="856"/>
      <c r="BM20" s="856"/>
      <c r="BN20" s="856"/>
      <c r="BO20" s="856"/>
      <c r="BV20" s="1119"/>
      <c r="BW20" s="1119"/>
      <c r="BX20" s="1119"/>
      <c r="BY20" s="1119"/>
      <c r="BZ20" s="1119"/>
      <c r="CA20" s="1119"/>
      <c r="CB20" s="1119"/>
      <c r="CC20" s="1119"/>
      <c r="CD20" s="1119"/>
      <c r="CE20" s="1119"/>
      <c r="CF20" s="1119"/>
      <c r="CG20" s="1119"/>
      <c r="CH20" s="1119"/>
      <c r="CI20" s="1119"/>
      <c r="CJ20" s="1119"/>
      <c r="CK20" s="1119"/>
      <c r="CL20" s="1119"/>
      <c r="CM20" s="1119"/>
      <c r="CN20" s="1119"/>
      <c r="CO20" s="1119"/>
      <c r="CP20" s="1119"/>
      <c r="CQ20" s="1119"/>
      <c r="CR20" s="1119"/>
      <c r="CS20" s="1119"/>
      <c r="CT20" s="1119"/>
      <c r="CU20" s="1119"/>
      <c r="CV20" s="1119"/>
      <c r="CW20" s="1119"/>
      <c r="CX20" s="1119"/>
      <c r="CY20" s="1119"/>
      <c r="CZ20" s="1119"/>
      <c r="DA20" s="1119"/>
      <c r="DB20" s="1119"/>
      <c r="DC20" s="1119"/>
      <c r="DD20" s="1119"/>
      <c r="DE20" s="1119"/>
      <c r="DF20" s="1119"/>
      <c r="DG20" s="1119"/>
      <c r="DH20" s="1119"/>
      <c r="DI20" s="1119"/>
      <c r="DJ20" s="1119"/>
      <c r="DK20" s="1119"/>
      <c r="DL20" s="1119"/>
      <c r="DM20" s="1119"/>
      <c r="DN20" s="1119"/>
      <c r="DO20" s="1119"/>
      <c r="DP20" s="1119"/>
      <c r="DQ20" s="1119"/>
      <c r="DR20" s="1119"/>
      <c r="DS20" s="1119"/>
      <c r="DT20" s="1119"/>
      <c r="DU20" s="1119"/>
      <c r="DV20" s="1119"/>
      <c r="DW20" s="1119"/>
      <c r="DX20" s="1119"/>
      <c r="DY20" s="1119"/>
      <c r="DZ20" s="1119"/>
      <c r="EA20" s="1119"/>
      <c r="EB20" s="1119"/>
      <c r="EC20" s="1119"/>
      <c r="ED20" s="1119"/>
    </row>
    <row r="21" spans="2:139" ht="13.5" customHeight="1" thickBot="1">
      <c r="B21" s="17" t="s">
        <v>215</v>
      </c>
      <c r="C21" s="781"/>
      <c r="D21" s="781"/>
      <c r="E21" s="813" t="s">
        <v>23</v>
      </c>
      <c r="F21" s="814"/>
      <c r="G21" s="149">
        <f t="shared" ref="G21:BO21" si="105">G$7</f>
        <v>1990</v>
      </c>
      <c r="H21" s="149">
        <f t="shared" si="105"/>
        <v>1991</v>
      </c>
      <c r="I21" s="149">
        <f t="shared" si="105"/>
        <v>1992</v>
      </c>
      <c r="J21" s="149">
        <f t="shared" si="105"/>
        <v>1993</v>
      </c>
      <c r="K21" s="149">
        <f t="shared" si="105"/>
        <v>1994</v>
      </c>
      <c r="L21" s="149">
        <f t="shared" si="105"/>
        <v>1995</v>
      </c>
      <c r="M21" s="149">
        <f t="shared" si="105"/>
        <v>1996</v>
      </c>
      <c r="N21" s="149">
        <f t="shared" si="105"/>
        <v>1997</v>
      </c>
      <c r="O21" s="149">
        <f t="shared" si="105"/>
        <v>1998</v>
      </c>
      <c r="P21" s="149">
        <f t="shared" si="105"/>
        <v>1999</v>
      </c>
      <c r="Q21" s="149">
        <f t="shared" si="105"/>
        <v>2000</v>
      </c>
      <c r="R21" s="149">
        <f t="shared" si="105"/>
        <v>2001</v>
      </c>
      <c r="S21" s="149">
        <f t="shared" si="105"/>
        <v>2002</v>
      </c>
      <c r="T21" s="149">
        <f t="shared" si="105"/>
        <v>2003</v>
      </c>
      <c r="U21" s="149">
        <f t="shared" si="105"/>
        <v>2004</v>
      </c>
      <c r="V21" s="149">
        <f t="shared" si="105"/>
        <v>2005</v>
      </c>
      <c r="W21" s="149">
        <f t="shared" si="105"/>
        <v>2006</v>
      </c>
      <c r="X21" s="149">
        <f t="shared" si="105"/>
        <v>2007</v>
      </c>
      <c r="Y21" s="149">
        <f t="shared" si="105"/>
        <v>2008</v>
      </c>
      <c r="Z21" s="149">
        <f t="shared" si="105"/>
        <v>2009</v>
      </c>
      <c r="AA21" s="149">
        <f t="shared" si="105"/>
        <v>2010</v>
      </c>
      <c r="AB21" s="149">
        <f t="shared" si="105"/>
        <v>2011</v>
      </c>
      <c r="AC21" s="149">
        <f t="shared" si="105"/>
        <v>2012</v>
      </c>
      <c r="AD21" s="149">
        <f t="shared" si="105"/>
        <v>2013</v>
      </c>
      <c r="AE21" s="149">
        <f t="shared" si="105"/>
        <v>2014</v>
      </c>
      <c r="AF21" s="149">
        <f t="shared" si="105"/>
        <v>2015</v>
      </c>
      <c r="AG21" s="149">
        <f t="shared" si="105"/>
        <v>2016</v>
      </c>
      <c r="AH21" s="149">
        <f t="shared" si="105"/>
        <v>2017</v>
      </c>
      <c r="AI21" s="149">
        <f t="shared" si="105"/>
        <v>2018</v>
      </c>
      <c r="AJ21" s="149">
        <f t="shared" si="105"/>
        <v>2019</v>
      </c>
      <c r="AK21" s="149">
        <f t="shared" si="105"/>
        <v>2020</v>
      </c>
      <c r="AL21" s="149">
        <f t="shared" si="105"/>
        <v>2021</v>
      </c>
      <c r="AM21" s="149">
        <f t="shared" si="105"/>
        <v>2022</v>
      </c>
      <c r="AN21" s="149">
        <f t="shared" si="105"/>
        <v>2023</v>
      </c>
      <c r="AO21" s="149">
        <f t="shared" si="105"/>
        <v>2024</v>
      </c>
      <c r="AP21" s="149">
        <f t="shared" si="105"/>
        <v>2025</v>
      </c>
      <c r="AQ21" s="149">
        <f t="shared" si="105"/>
        <v>2026</v>
      </c>
      <c r="AR21" s="149">
        <f t="shared" si="105"/>
        <v>2027</v>
      </c>
      <c r="AS21" s="149">
        <f t="shared" si="105"/>
        <v>2028</v>
      </c>
      <c r="AT21" s="149">
        <f t="shared" si="105"/>
        <v>2029</v>
      </c>
      <c r="AU21" s="149">
        <f t="shared" si="105"/>
        <v>2030</v>
      </c>
      <c r="AV21" s="149">
        <f t="shared" si="105"/>
        <v>2031</v>
      </c>
      <c r="AW21" s="149">
        <f t="shared" si="105"/>
        <v>2032</v>
      </c>
      <c r="AX21" s="149">
        <f t="shared" si="105"/>
        <v>2033</v>
      </c>
      <c r="AY21" s="149">
        <f t="shared" si="105"/>
        <v>2034</v>
      </c>
      <c r="AZ21" s="149">
        <f t="shared" si="105"/>
        <v>2035</v>
      </c>
      <c r="BA21" s="149">
        <f t="shared" si="105"/>
        <v>2036</v>
      </c>
      <c r="BB21" s="149">
        <f t="shared" si="105"/>
        <v>2037</v>
      </c>
      <c r="BC21" s="149">
        <f t="shared" si="105"/>
        <v>2038</v>
      </c>
      <c r="BD21" s="149">
        <f t="shared" si="105"/>
        <v>2039</v>
      </c>
      <c r="BE21" s="149">
        <f t="shared" si="105"/>
        <v>2040</v>
      </c>
      <c r="BF21" s="149">
        <f t="shared" si="105"/>
        <v>2041</v>
      </c>
      <c r="BG21" s="149">
        <f t="shared" si="105"/>
        <v>2042</v>
      </c>
      <c r="BH21" s="149">
        <f t="shared" si="105"/>
        <v>2043</v>
      </c>
      <c r="BI21" s="149">
        <f t="shared" si="105"/>
        <v>2044</v>
      </c>
      <c r="BJ21" s="149">
        <f t="shared" si="105"/>
        <v>2045</v>
      </c>
      <c r="BK21" s="149">
        <f t="shared" si="105"/>
        <v>2046</v>
      </c>
      <c r="BL21" s="149">
        <f t="shared" si="105"/>
        <v>2047</v>
      </c>
      <c r="BM21" s="149">
        <f t="shared" si="105"/>
        <v>2048</v>
      </c>
      <c r="BN21" s="149">
        <f t="shared" si="105"/>
        <v>2049</v>
      </c>
      <c r="BO21" s="149">
        <f t="shared" si="105"/>
        <v>2050</v>
      </c>
      <c r="BV21" s="1120"/>
      <c r="BW21" s="1120"/>
      <c r="BX21" s="1120"/>
      <c r="BY21" s="1120"/>
      <c r="BZ21" s="1120"/>
      <c r="CA21" s="1120"/>
      <c r="CB21" s="1120"/>
      <c r="CC21" s="1120"/>
      <c r="CD21" s="1120"/>
      <c r="CE21" s="1120"/>
      <c r="CF21" s="1120"/>
      <c r="CG21" s="1120"/>
      <c r="CH21" s="1120"/>
      <c r="CI21" s="1120"/>
      <c r="CJ21" s="1120"/>
      <c r="CK21" s="1120"/>
      <c r="CL21" s="1120"/>
      <c r="CM21" s="1120"/>
      <c r="CN21" s="1120"/>
      <c r="CO21" s="1120"/>
      <c r="CP21" s="1120"/>
      <c r="CQ21" s="1120"/>
      <c r="CR21" s="1120"/>
      <c r="CS21" s="1120"/>
      <c r="CT21" s="1120"/>
      <c r="CU21" s="1120"/>
      <c r="CV21" s="1120"/>
      <c r="CW21" s="1120"/>
      <c r="CX21" s="1120"/>
      <c r="CY21" s="1120"/>
      <c r="CZ21" s="1120"/>
      <c r="DA21" s="1120"/>
      <c r="DB21" s="1120"/>
      <c r="DC21" s="1120"/>
      <c r="DD21" s="1120"/>
      <c r="DE21" s="1120"/>
      <c r="DF21" s="1120"/>
      <c r="DG21" s="1120"/>
      <c r="DH21" s="1120"/>
      <c r="DI21" s="1120"/>
      <c r="DJ21" s="1120"/>
      <c r="DK21" s="1120"/>
      <c r="DL21" s="1120"/>
      <c r="DM21" s="1120"/>
      <c r="DN21" s="1120"/>
      <c r="DO21" s="1120"/>
      <c r="DP21" s="1120"/>
      <c r="DQ21" s="1120"/>
      <c r="DR21" s="1120"/>
      <c r="DS21" s="1120"/>
      <c r="DT21" s="1120"/>
      <c r="DU21" s="1120"/>
      <c r="DV21" s="1120"/>
      <c r="DW21" s="1120"/>
      <c r="DX21" s="1120"/>
      <c r="DY21" s="1120"/>
      <c r="DZ21" s="1120"/>
      <c r="EA21" s="1120"/>
      <c r="EB21" s="1120"/>
      <c r="EC21" s="1120"/>
      <c r="ED21" s="1120"/>
    </row>
    <row r="22" spans="2:139">
      <c r="B22" s="786" t="s">
        <v>717</v>
      </c>
      <c r="C22" s="767" t="s">
        <v>211</v>
      </c>
      <c r="D22" s="787"/>
      <c r="E22" s="1078" t="s">
        <v>517</v>
      </c>
      <c r="F22" s="896"/>
      <c r="G22" s="958" t="str">
        <f t="shared" ref="G22:G31" si="106">IF(BV22="","",BV22)</f>
        <v/>
      </c>
      <c r="H22" s="958" t="str">
        <f t="shared" ref="H22:H31" si="107">IF(BW22="","",BW22)</f>
        <v/>
      </c>
      <c r="I22" s="958" t="str">
        <f t="shared" ref="I22:I31" si="108">IF(BX22="","",BX22)</f>
        <v/>
      </c>
      <c r="J22" s="958" t="str">
        <f t="shared" ref="J22:J31" si="109">IF(BY22="","",BY22)</f>
        <v/>
      </c>
      <c r="K22" s="958" t="str">
        <f t="shared" ref="K22:K31" si="110">IF(BZ22="","",BZ22)</f>
        <v/>
      </c>
      <c r="L22" s="958" t="str">
        <f t="shared" ref="L22:L31" si="111">IF(CA22="","",CA22)</f>
        <v/>
      </c>
      <c r="M22" s="958" t="str">
        <f t="shared" ref="M22:M31" si="112">IF(CB22="","",CB22)</f>
        <v/>
      </c>
      <c r="N22" s="958" t="str">
        <f t="shared" ref="N22:N31" si="113">IF(CC22="","",CC22)</f>
        <v/>
      </c>
      <c r="O22" s="958" t="str">
        <f t="shared" ref="O22:O31" si="114">IF(CD22="","",CD22)</f>
        <v/>
      </c>
      <c r="P22" s="958" t="str">
        <f t="shared" ref="P22:P31" si="115">IF(CE22="","",CE22)</f>
        <v/>
      </c>
      <c r="Q22" s="958" t="str">
        <f t="shared" ref="Q22:Q31" si="116">IF(CF22="","",CF22)</f>
        <v/>
      </c>
      <c r="R22" s="958" t="str">
        <f t="shared" ref="R22:R31" si="117">IF(CG22="","",CG22)</f>
        <v/>
      </c>
      <c r="S22" s="958" t="str">
        <f t="shared" ref="S22:S31" si="118">IF(CH22="","",CH22)</f>
        <v/>
      </c>
      <c r="T22" s="958" t="str">
        <f t="shared" ref="T22:T31" si="119">IF(CI22="","",CI22)</f>
        <v/>
      </c>
      <c r="U22" s="958" t="str">
        <f t="shared" ref="U22:U31" si="120">IF(CJ22="","",CJ22)</f>
        <v/>
      </c>
      <c r="V22" s="958" t="str">
        <f t="shared" ref="V22:V31" si="121">IF(CK22="","",CK22)</f>
        <v/>
      </c>
      <c r="W22" s="958" t="str">
        <f t="shared" ref="W22:W31" si="122">IF(CL22="","",CL22)</f>
        <v/>
      </c>
      <c r="X22" s="958" t="str">
        <f t="shared" ref="X22:X31" si="123">IF(CM22="","",CM22)</f>
        <v/>
      </c>
      <c r="Y22" s="958" t="str">
        <f t="shared" ref="Y22:Y31" si="124">IF(CN22="","",CN22)</f>
        <v/>
      </c>
      <c r="Z22" s="958" t="str">
        <f t="shared" ref="Z22:Z31" si="125">IF(CO22="","",CO22)</f>
        <v/>
      </c>
      <c r="AA22" s="958" t="str">
        <f t="shared" ref="AA22:AA31" si="126">IF(CP22="","",CP22)</f>
        <v/>
      </c>
      <c r="AB22" s="958" t="str">
        <f t="shared" ref="AB22:AB31" si="127">IF(CQ22="","",CQ22)</f>
        <v/>
      </c>
      <c r="AC22" s="958" t="str">
        <f t="shared" ref="AC22:AC31" si="128">IF(CR22="","",CR22)</f>
        <v/>
      </c>
      <c r="AD22" s="958" t="str">
        <f t="shared" ref="AD22:AD31" si="129">IF(CS22="","",CS22)</f>
        <v/>
      </c>
      <c r="AE22" s="958" t="str">
        <f t="shared" ref="AE22:AE31" si="130">IF(CT22="","",CT22)</f>
        <v/>
      </c>
      <c r="AF22" s="958" t="str">
        <f t="shared" ref="AF22:AF31" si="131">IF(CU22="","",CU22)</f>
        <v/>
      </c>
      <c r="AG22" s="958" t="str">
        <f t="shared" ref="AG22:AG31" si="132">IF(CV22="","",CV22)</f>
        <v/>
      </c>
      <c r="AH22" s="958" t="str">
        <f t="shared" ref="AH22:AH31" si="133">IF(CW22="","",CW22)</f>
        <v/>
      </c>
      <c r="AI22" s="958" t="str">
        <f t="shared" ref="AI22:AI31" si="134">IF(CX22="","",CX22)</f>
        <v/>
      </c>
      <c r="AJ22" s="958" t="str">
        <f t="shared" ref="AJ22:AJ31" si="135">IF(CY22="","",CY22)</f>
        <v/>
      </c>
      <c r="AK22" s="958" t="str">
        <f t="shared" ref="AK22:AK31" si="136">IF(CZ22="","",CZ22)</f>
        <v/>
      </c>
      <c r="AL22" s="958" t="str">
        <f t="shared" ref="AL22:AL31" si="137">IF(DA22="","",DA22)</f>
        <v/>
      </c>
      <c r="AM22" s="958" t="str">
        <f t="shared" ref="AM22:AM31" si="138">IF(DB22="","",DB22)</f>
        <v/>
      </c>
      <c r="AN22" s="958" t="str">
        <f t="shared" ref="AN22:AN31" si="139">IF(DC22="","",DC22)</f>
        <v/>
      </c>
      <c r="AO22" s="958" t="str">
        <f t="shared" ref="AO22:AO31" si="140">IF(DD22="","",DD22)</f>
        <v/>
      </c>
      <c r="AP22" s="958" t="str">
        <f t="shared" ref="AP22:AP31" si="141">IF(DE22="","",DE22)</f>
        <v/>
      </c>
      <c r="AQ22" s="958" t="str">
        <f t="shared" ref="AQ22:AQ31" si="142">IF(DF22="","",DF22)</f>
        <v/>
      </c>
      <c r="AR22" s="958" t="str">
        <f t="shared" ref="AR22:AR31" si="143">IF(DG22="","",DG22)</f>
        <v/>
      </c>
      <c r="AS22" s="958" t="str">
        <f t="shared" ref="AS22:AS31" si="144">IF(DH22="","",DH22)</f>
        <v/>
      </c>
      <c r="AT22" s="958" t="str">
        <f t="shared" ref="AT22:AT31" si="145">IF(DI22="","",DI22)</f>
        <v/>
      </c>
      <c r="AU22" s="958" t="str">
        <f t="shared" ref="AU22:AU31" si="146">IF(DJ22="","",DJ22)</f>
        <v/>
      </c>
      <c r="AV22" s="958" t="str">
        <f t="shared" ref="AV22:AV31" si="147">IF(DK22="","",DK22)</f>
        <v/>
      </c>
      <c r="AW22" s="958" t="str">
        <f t="shared" ref="AW22:AW31" si="148">IF(DL22="","",DL22)</f>
        <v/>
      </c>
      <c r="AX22" s="958" t="str">
        <f t="shared" ref="AX22:AX31" si="149">IF(DM22="","",DM22)</f>
        <v/>
      </c>
      <c r="AY22" s="958" t="str">
        <f t="shared" ref="AY22:AY31" si="150">IF(DN22="","",DN22)</f>
        <v/>
      </c>
      <c r="AZ22" s="958" t="str">
        <f t="shared" ref="AZ22:AZ31" si="151">IF(DO22="","",DO22)</f>
        <v/>
      </c>
      <c r="BA22" s="958" t="str">
        <f t="shared" ref="BA22:BA31" si="152">IF(DP22="","",DP22)</f>
        <v/>
      </c>
      <c r="BB22" s="958" t="str">
        <f t="shared" ref="BB22:BB31" si="153">IF(DQ22="","",DQ22)</f>
        <v/>
      </c>
      <c r="BC22" s="958" t="str">
        <f t="shared" ref="BC22:BC31" si="154">IF(DR22="","",DR22)</f>
        <v/>
      </c>
      <c r="BD22" s="958" t="str">
        <f t="shared" ref="BD22:BD31" si="155">IF(DS22="","",DS22)</f>
        <v/>
      </c>
      <c r="BE22" s="958" t="str">
        <f t="shared" ref="BE22:BE31" si="156">IF(DT22="","",DT22)</f>
        <v/>
      </c>
      <c r="BF22" s="958" t="str">
        <f t="shared" ref="BF22:BF31" si="157">IF(DU22="","",DU22)</f>
        <v/>
      </c>
      <c r="BG22" s="958" t="str">
        <f t="shared" ref="BG22:BG31" si="158">IF(DV22="","",DV22)</f>
        <v/>
      </c>
      <c r="BH22" s="958" t="str">
        <f t="shared" ref="BH22:BH31" si="159">IF(DW22="","",DW22)</f>
        <v/>
      </c>
      <c r="BI22" s="958" t="str">
        <f t="shared" ref="BI22:BI31" si="160">IF(DX22="","",DX22)</f>
        <v/>
      </c>
      <c r="BJ22" s="958" t="str">
        <f t="shared" ref="BJ22:BJ31" si="161">IF(DY22="","",DY22)</f>
        <v/>
      </c>
      <c r="BK22" s="958" t="str">
        <f t="shared" ref="BK22:BK31" si="162">IF(DZ22="","",DZ22)</f>
        <v/>
      </c>
      <c r="BL22" s="958" t="str">
        <f t="shared" ref="BL22:BL31" si="163">IF(EA22="","",EA22)</f>
        <v/>
      </c>
      <c r="BM22" s="958" t="str">
        <f t="shared" ref="BM22:BM31" si="164">IF(EB22="","",EB22)</f>
        <v/>
      </c>
      <c r="BN22" s="958" t="str">
        <f t="shared" ref="BN22:BN31" si="165">IF(EC22="","",EC22)</f>
        <v/>
      </c>
      <c r="BO22" s="958" t="str">
        <f t="shared" ref="BO22:BO31" si="166">IF(ED22="","",ED22)</f>
        <v/>
      </c>
      <c r="BV22" s="1121"/>
      <c r="BW22" s="1121"/>
      <c r="BX22" s="1121"/>
      <c r="BY22" s="1121"/>
      <c r="BZ22" s="1121"/>
      <c r="CA22" s="1121"/>
      <c r="CB22" s="1121"/>
      <c r="CC22" s="1121"/>
      <c r="CD22" s="1121"/>
      <c r="CE22" s="1121"/>
      <c r="CF22" s="1121"/>
      <c r="CG22" s="1121"/>
      <c r="CH22" s="1121"/>
      <c r="CI22" s="1121"/>
      <c r="CJ22" s="1121"/>
      <c r="CK22" s="1121"/>
      <c r="CL22" s="1121"/>
      <c r="CM22" s="1121"/>
      <c r="CN22" s="1121"/>
      <c r="CO22" s="1121"/>
      <c r="CP22" s="1121"/>
      <c r="CQ22" s="1121"/>
      <c r="CR22" s="1121"/>
      <c r="CS22" s="1121"/>
      <c r="CT22" s="1121"/>
      <c r="CU22" s="1121"/>
      <c r="CV22" s="1121"/>
      <c r="CW22" s="1121"/>
      <c r="CX22" s="1121"/>
      <c r="CY22" s="1121"/>
      <c r="CZ22" s="1121"/>
      <c r="DA22" s="1121"/>
      <c r="DB22" s="1121"/>
      <c r="DC22" s="1121"/>
      <c r="DD22" s="1121"/>
      <c r="DE22" s="1121"/>
      <c r="DF22" s="1121"/>
      <c r="DG22" s="1121"/>
      <c r="DH22" s="1121"/>
      <c r="DI22" s="1121"/>
      <c r="DJ22" s="1121"/>
      <c r="DK22" s="1121"/>
      <c r="DL22" s="1121"/>
      <c r="DM22" s="1121"/>
      <c r="DN22" s="1121"/>
      <c r="DO22" s="1121"/>
      <c r="DP22" s="1121"/>
      <c r="DQ22" s="1121"/>
      <c r="DR22" s="1121"/>
      <c r="DS22" s="1121"/>
      <c r="DT22" s="1121"/>
      <c r="DU22" s="1121"/>
      <c r="DV22" s="1121"/>
      <c r="DW22" s="1121"/>
      <c r="DX22" s="1121"/>
      <c r="DY22" s="1121"/>
      <c r="DZ22" s="1121"/>
      <c r="EA22" s="1121"/>
      <c r="EB22" s="1121"/>
      <c r="EC22" s="1121"/>
      <c r="ED22" s="1121"/>
    </row>
    <row r="23" spans="2:139">
      <c r="B23" s="728" t="s">
        <v>718</v>
      </c>
      <c r="C23" s="729" t="s">
        <v>212</v>
      </c>
      <c r="D23" s="773"/>
      <c r="E23" s="1078" t="s">
        <v>517</v>
      </c>
      <c r="F23" s="842"/>
      <c r="G23" s="959" t="str">
        <f t="shared" si="106"/>
        <v/>
      </c>
      <c r="H23" s="959" t="str">
        <f t="shared" si="107"/>
        <v/>
      </c>
      <c r="I23" s="959" t="str">
        <f t="shared" si="108"/>
        <v/>
      </c>
      <c r="J23" s="959" t="str">
        <f t="shared" si="109"/>
        <v/>
      </c>
      <c r="K23" s="959" t="str">
        <f t="shared" si="110"/>
        <v/>
      </c>
      <c r="L23" s="959" t="str">
        <f t="shared" si="111"/>
        <v/>
      </c>
      <c r="M23" s="959" t="str">
        <f t="shared" si="112"/>
        <v/>
      </c>
      <c r="N23" s="959" t="str">
        <f t="shared" si="113"/>
        <v/>
      </c>
      <c r="O23" s="959" t="str">
        <f t="shared" si="114"/>
        <v/>
      </c>
      <c r="P23" s="959" t="str">
        <f t="shared" si="115"/>
        <v/>
      </c>
      <c r="Q23" s="959" t="str">
        <f t="shared" si="116"/>
        <v/>
      </c>
      <c r="R23" s="959" t="str">
        <f t="shared" si="117"/>
        <v/>
      </c>
      <c r="S23" s="959" t="str">
        <f t="shared" si="118"/>
        <v/>
      </c>
      <c r="T23" s="959" t="str">
        <f t="shared" si="119"/>
        <v/>
      </c>
      <c r="U23" s="959" t="str">
        <f t="shared" si="120"/>
        <v/>
      </c>
      <c r="V23" s="959" t="str">
        <f t="shared" si="121"/>
        <v/>
      </c>
      <c r="W23" s="959" t="str">
        <f t="shared" si="122"/>
        <v/>
      </c>
      <c r="X23" s="959" t="str">
        <f t="shared" si="123"/>
        <v/>
      </c>
      <c r="Y23" s="959" t="str">
        <f t="shared" si="124"/>
        <v/>
      </c>
      <c r="Z23" s="959" t="str">
        <f t="shared" si="125"/>
        <v/>
      </c>
      <c r="AA23" s="959" t="str">
        <f t="shared" si="126"/>
        <v/>
      </c>
      <c r="AB23" s="959" t="str">
        <f t="shared" si="127"/>
        <v/>
      </c>
      <c r="AC23" s="959" t="str">
        <f t="shared" si="128"/>
        <v/>
      </c>
      <c r="AD23" s="959" t="str">
        <f t="shared" si="129"/>
        <v/>
      </c>
      <c r="AE23" s="959" t="str">
        <f t="shared" si="130"/>
        <v/>
      </c>
      <c r="AF23" s="959" t="str">
        <f t="shared" si="131"/>
        <v/>
      </c>
      <c r="AG23" s="959" t="str">
        <f t="shared" si="132"/>
        <v/>
      </c>
      <c r="AH23" s="959" t="str">
        <f t="shared" si="133"/>
        <v/>
      </c>
      <c r="AI23" s="959" t="str">
        <f t="shared" si="134"/>
        <v/>
      </c>
      <c r="AJ23" s="959" t="str">
        <f t="shared" si="135"/>
        <v/>
      </c>
      <c r="AK23" s="959" t="str">
        <f t="shared" si="136"/>
        <v/>
      </c>
      <c r="AL23" s="959" t="str">
        <f t="shared" si="137"/>
        <v/>
      </c>
      <c r="AM23" s="959" t="str">
        <f t="shared" si="138"/>
        <v/>
      </c>
      <c r="AN23" s="959" t="str">
        <f t="shared" si="139"/>
        <v/>
      </c>
      <c r="AO23" s="959" t="str">
        <f t="shared" si="140"/>
        <v/>
      </c>
      <c r="AP23" s="959" t="str">
        <f t="shared" si="141"/>
        <v/>
      </c>
      <c r="AQ23" s="959" t="str">
        <f t="shared" si="142"/>
        <v/>
      </c>
      <c r="AR23" s="959" t="str">
        <f t="shared" si="143"/>
        <v/>
      </c>
      <c r="AS23" s="959" t="str">
        <f t="shared" si="144"/>
        <v/>
      </c>
      <c r="AT23" s="959" t="str">
        <f t="shared" si="145"/>
        <v/>
      </c>
      <c r="AU23" s="959" t="str">
        <f t="shared" si="146"/>
        <v/>
      </c>
      <c r="AV23" s="959" t="str">
        <f t="shared" si="147"/>
        <v/>
      </c>
      <c r="AW23" s="959" t="str">
        <f t="shared" si="148"/>
        <v/>
      </c>
      <c r="AX23" s="959" t="str">
        <f t="shared" si="149"/>
        <v/>
      </c>
      <c r="AY23" s="959" t="str">
        <f t="shared" si="150"/>
        <v/>
      </c>
      <c r="AZ23" s="959" t="str">
        <f t="shared" si="151"/>
        <v/>
      </c>
      <c r="BA23" s="959" t="str">
        <f t="shared" si="152"/>
        <v/>
      </c>
      <c r="BB23" s="959" t="str">
        <f t="shared" si="153"/>
        <v/>
      </c>
      <c r="BC23" s="959" t="str">
        <f t="shared" si="154"/>
        <v/>
      </c>
      <c r="BD23" s="959" t="str">
        <f t="shared" si="155"/>
        <v/>
      </c>
      <c r="BE23" s="959" t="str">
        <f t="shared" si="156"/>
        <v/>
      </c>
      <c r="BF23" s="959" t="str">
        <f t="shared" si="157"/>
        <v/>
      </c>
      <c r="BG23" s="959" t="str">
        <f t="shared" si="158"/>
        <v/>
      </c>
      <c r="BH23" s="959" t="str">
        <f t="shared" si="159"/>
        <v/>
      </c>
      <c r="BI23" s="959" t="str">
        <f t="shared" si="160"/>
        <v/>
      </c>
      <c r="BJ23" s="959" t="str">
        <f t="shared" si="161"/>
        <v/>
      </c>
      <c r="BK23" s="959" t="str">
        <f t="shared" si="162"/>
        <v/>
      </c>
      <c r="BL23" s="959" t="str">
        <f t="shared" si="163"/>
        <v/>
      </c>
      <c r="BM23" s="959" t="str">
        <f t="shared" si="164"/>
        <v/>
      </c>
      <c r="BN23" s="959" t="str">
        <f t="shared" si="165"/>
        <v/>
      </c>
      <c r="BO23" s="959" t="str">
        <f t="shared" si="166"/>
        <v/>
      </c>
      <c r="BV23" s="1122"/>
      <c r="BW23" s="1122"/>
      <c r="BX23" s="1122"/>
      <c r="BY23" s="1122"/>
      <c r="BZ23" s="1122"/>
      <c r="CA23" s="1122"/>
      <c r="CB23" s="1122"/>
      <c r="CC23" s="1122"/>
      <c r="CD23" s="1122"/>
      <c r="CE23" s="1122"/>
      <c r="CF23" s="1122"/>
      <c r="CG23" s="1122"/>
      <c r="CH23" s="1122"/>
      <c r="CI23" s="1122"/>
      <c r="CJ23" s="1122"/>
      <c r="CK23" s="1122"/>
      <c r="CL23" s="1122"/>
      <c r="CM23" s="1122"/>
      <c r="CN23" s="1122"/>
      <c r="CO23" s="1122"/>
      <c r="CP23" s="1122"/>
      <c r="CQ23" s="1122"/>
      <c r="CR23" s="1122"/>
      <c r="CS23" s="1122"/>
      <c r="CT23" s="1122"/>
      <c r="CU23" s="1122"/>
      <c r="CV23" s="1122"/>
      <c r="CW23" s="1122"/>
      <c r="CX23" s="1122"/>
      <c r="CY23" s="1122"/>
      <c r="CZ23" s="1122"/>
      <c r="DA23" s="1122"/>
      <c r="DB23" s="1122"/>
      <c r="DC23" s="1122"/>
      <c r="DD23" s="1122"/>
      <c r="DE23" s="1122"/>
      <c r="DF23" s="1122"/>
      <c r="DG23" s="1122"/>
      <c r="DH23" s="1122"/>
      <c r="DI23" s="1122"/>
      <c r="DJ23" s="1122"/>
      <c r="DK23" s="1122"/>
      <c r="DL23" s="1122"/>
      <c r="DM23" s="1122"/>
      <c r="DN23" s="1122"/>
      <c r="DO23" s="1122"/>
      <c r="DP23" s="1122"/>
      <c r="DQ23" s="1122"/>
      <c r="DR23" s="1122"/>
      <c r="DS23" s="1122"/>
      <c r="DT23" s="1122"/>
      <c r="DU23" s="1122"/>
      <c r="DV23" s="1122"/>
      <c r="DW23" s="1122"/>
      <c r="DX23" s="1122"/>
      <c r="DY23" s="1122"/>
      <c r="DZ23" s="1122"/>
      <c r="EA23" s="1122"/>
      <c r="EB23" s="1122"/>
      <c r="EC23" s="1122"/>
      <c r="ED23" s="1122"/>
    </row>
    <row r="24" spans="2:139">
      <c r="B24" s="728" t="s">
        <v>719</v>
      </c>
      <c r="C24" s="729" t="s">
        <v>213</v>
      </c>
      <c r="D24" s="773"/>
      <c r="E24" s="1078" t="s">
        <v>517</v>
      </c>
      <c r="F24" s="842"/>
      <c r="G24" s="959" t="str">
        <f t="shared" si="106"/>
        <v/>
      </c>
      <c r="H24" s="959" t="str">
        <f t="shared" si="107"/>
        <v/>
      </c>
      <c r="I24" s="959" t="str">
        <f t="shared" si="108"/>
        <v/>
      </c>
      <c r="J24" s="959" t="str">
        <f t="shared" si="109"/>
        <v/>
      </c>
      <c r="K24" s="959" t="str">
        <f t="shared" si="110"/>
        <v/>
      </c>
      <c r="L24" s="959" t="str">
        <f t="shared" si="111"/>
        <v/>
      </c>
      <c r="M24" s="959" t="str">
        <f t="shared" si="112"/>
        <v/>
      </c>
      <c r="N24" s="959" t="str">
        <f t="shared" si="113"/>
        <v/>
      </c>
      <c r="O24" s="959" t="str">
        <f t="shared" si="114"/>
        <v/>
      </c>
      <c r="P24" s="959" t="str">
        <f t="shared" si="115"/>
        <v/>
      </c>
      <c r="Q24" s="959" t="str">
        <f t="shared" si="116"/>
        <v/>
      </c>
      <c r="R24" s="959" t="str">
        <f t="shared" si="117"/>
        <v/>
      </c>
      <c r="S24" s="959" t="str">
        <f t="shared" si="118"/>
        <v/>
      </c>
      <c r="T24" s="959" t="str">
        <f t="shared" si="119"/>
        <v/>
      </c>
      <c r="U24" s="959" t="str">
        <f t="shared" si="120"/>
        <v/>
      </c>
      <c r="V24" s="959" t="str">
        <f t="shared" si="121"/>
        <v/>
      </c>
      <c r="W24" s="959" t="str">
        <f t="shared" si="122"/>
        <v/>
      </c>
      <c r="X24" s="959" t="str">
        <f t="shared" si="123"/>
        <v/>
      </c>
      <c r="Y24" s="959" t="str">
        <f t="shared" si="124"/>
        <v/>
      </c>
      <c r="Z24" s="959" t="str">
        <f t="shared" si="125"/>
        <v/>
      </c>
      <c r="AA24" s="959" t="str">
        <f t="shared" si="126"/>
        <v/>
      </c>
      <c r="AB24" s="959" t="str">
        <f t="shared" si="127"/>
        <v/>
      </c>
      <c r="AC24" s="959" t="str">
        <f t="shared" si="128"/>
        <v/>
      </c>
      <c r="AD24" s="959" t="str">
        <f t="shared" si="129"/>
        <v/>
      </c>
      <c r="AE24" s="959" t="str">
        <f t="shared" si="130"/>
        <v/>
      </c>
      <c r="AF24" s="959" t="str">
        <f t="shared" si="131"/>
        <v/>
      </c>
      <c r="AG24" s="959" t="str">
        <f t="shared" si="132"/>
        <v/>
      </c>
      <c r="AH24" s="959" t="str">
        <f t="shared" si="133"/>
        <v/>
      </c>
      <c r="AI24" s="959" t="str">
        <f t="shared" si="134"/>
        <v/>
      </c>
      <c r="AJ24" s="959" t="str">
        <f t="shared" si="135"/>
        <v/>
      </c>
      <c r="AK24" s="959" t="str">
        <f t="shared" si="136"/>
        <v/>
      </c>
      <c r="AL24" s="959" t="str">
        <f t="shared" si="137"/>
        <v/>
      </c>
      <c r="AM24" s="959" t="str">
        <f t="shared" si="138"/>
        <v/>
      </c>
      <c r="AN24" s="959" t="str">
        <f t="shared" si="139"/>
        <v/>
      </c>
      <c r="AO24" s="959" t="str">
        <f t="shared" si="140"/>
        <v/>
      </c>
      <c r="AP24" s="959" t="str">
        <f t="shared" si="141"/>
        <v/>
      </c>
      <c r="AQ24" s="959" t="str">
        <f t="shared" si="142"/>
        <v/>
      </c>
      <c r="AR24" s="959" t="str">
        <f t="shared" si="143"/>
        <v/>
      </c>
      <c r="AS24" s="959" t="str">
        <f t="shared" si="144"/>
        <v/>
      </c>
      <c r="AT24" s="959" t="str">
        <f t="shared" si="145"/>
        <v/>
      </c>
      <c r="AU24" s="959" t="str">
        <f t="shared" si="146"/>
        <v/>
      </c>
      <c r="AV24" s="959" t="str">
        <f t="shared" si="147"/>
        <v/>
      </c>
      <c r="AW24" s="959" t="str">
        <f t="shared" si="148"/>
        <v/>
      </c>
      <c r="AX24" s="959" t="str">
        <f t="shared" si="149"/>
        <v/>
      </c>
      <c r="AY24" s="959" t="str">
        <f t="shared" si="150"/>
        <v/>
      </c>
      <c r="AZ24" s="959" t="str">
        <f t="shared" si="151"/>
        <v/>
      </c>
      <c r="BA24" s="959" t="str">
        <f t="shared" si="152"/>
        <v/>
      </c>
      <c r="BB24" s="959" t="str">
        <f t="shared" si="153"/>
        <v/>
      </c>
      <c r="BC24" s="959" t="str">
        <f t="shared" si="154"/>
        <v/>
      </c>
      <c r="BD24" s="959" t="str">
        <f t="shared" si="155"/>
        <v/>
      </c>
      <c r="BE24" s="959" t="str">
        <f t="shared" si="156"/>
        <v/>
      </c>
      <c r="BF24" s="959" t="str">
        <f t="shared" si="157"/>
        <v/>
      </c>
      <c r="BG24" s="959" t="str">
        <f t="shared" si="158"/>
        <v/>
      </c>
      <c r="BH24" s="959" t="str">
        <f t="shared" si="159"/>
        <v/>
      </c>
      <c r="BI24" s="959" t="str">
        <f t="shared" si="160"/>
        <v/>
      </c>
      <c r="BJ24" s="959" t="str">
        <f t="shared" si="161"/>
        <v/>
      </c>
      <c r="BK24" s="959" t="str">
        <f t="shared" si="162"/>
        <v/>
      </c>
      <c r="BL24" s="959" t="str">
        <f t="shared" si="163"/>
        <v/>
      </c>
      <c r="BM24" s="959" t="str">
        <f t="shared" si="164"/>
        <v/>
      </c>
      <c r="BN24" s="959" t="str">
        <f t="shared" si="165"/>
        <v/>
      </c>
      <c r="BO24" s="959" t="str">
        <f t="shared" si="166"/>
        <v/>
      </c>
      <c r="BV24" s="1122"/>
      <c r="BW24" s="1122"/>
      <c r="BX24" s="1122"/>
      <c r="BY24" s="1122"/>
      <c r="BZ24" s="1122"/>
      <c r="CA24" s="1122"/>
      <c r="CB24" s="1122"/>
      <c r="CC24" s="1122"/>
      <c r="CD24" s="1122"/>
      <c r="CE24" s="1122"/>
      <c r="CF24" s="1122"/>
      <c r="CG24" s="1122"/>
      <c r="CH24" s="1122"/>
      <c r="CI24" s="1122"/>
      <c r="CJ24" s="1122"/>
      <c r="CK24" s="1122"/>
      <c r="CL24" s="1122"/>
      <c r="CM24" s="1122"/>
      <c r="CN24" s="1122"/>
      <c r="CO24" s="1122"/>
      <c r="CP24" s="1122"/>
      <c r="CQ24" s="1122"/>
      <c r="CR24" s="1122"/>
      <c r="CS24" s="1122"/>
      <c r="CT24" s="1122"/>
      <c r="CU24" s="1122"/>
      <c r="CV24" s="1122"/>
      <c r="CW24" s="1122"/>
      <c r="CX24" s="1122"/>
      <c r="CY24" s="1122"/>
      <c r="CZ24" s="1122"/>
      <c r="DA24" s="1122"/>
      <c r="DB24" s="1122"/>
      <c r="DC24" s="1122"/>
      <c r="DD24" s="1122"/>
      <c r="DE24" s="1122"/>
      <c r="DF24" s="1122"/>
      <c r="DG24" s="1122"/>
      <c r="DH24" s="1122"/>
      <c r="DI24" s="1122"/>
      <c r="DJ24" s="1122"/>
      <c r="DK24" s="1122"/>
      <c r="DL24" s="1122"/>
      <c r="DM24" s="1122"/>
      <c r="DN24" s="1122"/>
      <c r="DO24" s="1122"/>
      <c r="DP24" s="1122"/>
      <c r="DQ24" s="1122"/>
      <c r="DR24" s="1122"/>
      <c r="DS24" s="1122"/>
      <c r="DT24" s="1122"/>
      <c r="DU24" s="1122"/>
      <c r="DV24" s="1122"/>
      <c r="DW24" s="1122"/>
      <c r="DX24" s="1122"/>
      <c r="DY24" s="1122"/>
      <c r="DZ24" s="1122"/>
      <c r="EA24" s="1122"/>
      <c r="EB24" s="1122"/>
      <c r="EC24" s="1122"/>
      <c r="ED24" s="1122"/>
    </row>
    <row r="25" spans="2:139">
      <c r="B25" s="728" t="s">
        <v>720</v>
      </c>
      <c r="C25" s="729" t="s">
        <v>214</v>
      </c>
      <c r="D25" s="773"/>
      <c r="E25" s="1078" t="s">
        <v>517</v>
      </c>
      <c r="F25" s="842"/>
      <c r="G25" s="959" t="str">
        <f t="shared" si="106"/>
        <v/>
      </c>
      <c r="H25" s="959" t="str">
        <f t="shared" si="107"/>
        <v/>
      </c>
      <c r="I25" s="959" t="str">
        <f t="shared" si="108"/>
        <v/>
      </c>
      <c r="J25" s="959" t="str">
        <f t="shared" si="109"/>
        <v/>
      </c>
      <c r="K25" s="959" t="str">
        <f t="shared" si="110"/>
        <v/>
      </c>
      <c r="L25" s="959" t="str">
        <f t="shared" si="111"/>
        <v/>
      </c>
      <c r="M25" s="959" t="str">
        <f t="shared" si="112"/>
        <v/>
      </c>
      <c r="N25" s="959" t="str">
        <f t="shared" si="113"/>
        <v/>
      </c>
      <c r="O25" s="959" t="str">
        <f t="shared" si="114"/>
        <v/>
      </c>
      <c r="P25" s="959" t="str">
        <f t="shared" si="115"/>
        <v/>
      </c>
      <c r="Q25" s="959" t="str">
        <f t="shared" si="116"/>
        <v/>
      </c>
      <c r="R25" s="959" t="str">
        <f t="shared" si="117"/>
        <v/>
      </c>
      <c r="S25" s="959" t="str">
        <f t="shared" si="118"/>
        <v/>
      </c>
      <c r="T25" s="959" t="str">
        <f t="shared" si="119"/>
        <v/>
      </c>
      <c r="U25" s="959" t="str">
        <f t="shared" si="120"/>
        <v/>
      </c>
      <c r="V25" s="959" t="str">
        <f t="shared" si="121"/>
        <v/>
      </c>
      <c r="W25" s="959" t="str">
        <f t="shared" si="122"/>
        <v/>
      </c>
      <c r="X25" s="959" t="str">
        <f t="shared" si="123"/>
        <v/>
      </c>
      <c r="Y25" s="959" t="str">
        <f t="shared" si="124"/>
        <v/>
      </c>
      <c r="Z25" s="959" t="str">
        <f t="shared" si="125"/>
        <v/>
      </c>
      <c r="AA25" s="959" t="str">
        <f t="shared" si="126"/>
        <v/>
      </c>
      <c r="AB25" s="959" t="str">
        <f t="shared" si="127"/>
        <v/>
      </c>
      <c r="AC25" s="959" t="str">
        <f t="shared" si="128"/>
        <v/>
      </c>
      <c r="AD25" s="959" t="str">
        <f t="shared" si="129"/>
        <v/>
      </c>
      <c r="AE25" s="959" t="str">
        <f t="shared" si="130"/>
        <v/>
      </c>
      <c r="AF25" s="959" t="str">
        <f t="shared" si="131"/>
        <v/>
      </c>
      <c r="AG25" s="959" t="str">
        <f t="shared" si="132"/>
        <v/>
      </c>
      <c r="AH25" s="959" t="str">
        <f t="shared" si="133"/>
        <v/>
      </c>
      <c r="AI25" s="959" t="str">
        <f t="shared" si="134"/>
        <v/>
      </c>
      <c r="AJ25" s="959" t="str">
        <f t="shared" si="135"/>
        <v/>
      </c>
      <c r="AK25" s="959" t="str">
        <f t="shared" si="136"/>
        <v/>
      </c>
      <c r="AL25" s="959" t="str">
        <f t="shared" si="137"/>
        <v/>
      </c>
      <c r="AM25" s="959" t="str">
        <f t="shared" si="138"/>
        <v/>
      </c>
      <c r="AN25" s="959" t="str">
        <f t="shared" si="139"/>
        <v/>
      </c>
      <c r="AO25" s="959" t="str">
        <f t="shared" si="140"/>
        <v/>
      </c>
      <c r="AP25" s="959" t="str">
        <f t="shared" si="141"/>
        <v/>
      </c>
      <c r="AQ25" s="959" t="str">
        <f t="shared" si="142"/>
        <v/>
      </c>
      <c r="AR25" s="959" t="str">
        <f t="shared" si="143"/>
        <v/>
      </c>
      <c r="AS25" s="959" t="str">
        <f t="shared" si="144"/>
        <v/>
      </c>
      <c r="AT25" s="959" t="str">
        <f t="shared" si="145"/>
        <v/>
      </c>
      <c r="AU25" s="959" t="str">
        <f t="shared" si="146"/>
        <v/>
      </c>
      <c r="AV25" s="959" t="str">
        <f t="shared" si="147"/>
        <v/>
      </c>
      <c r="AW25" s="959" t="str">
        <f t="shared" si="148"/>
        <v/>
      </c>
      <c r="AX25" s="959" t="str">
        <f t="shared" si="149"/>
        <v/>
      </c>
      <c r="AY25" s="959" t="str">
        <f t="shared" si="150"/>
        <v/>
      </c>
      <c r="AZ25" s="959" t="str">
        <f t="shared" si="151"/>
        <v/>
      </c>
      <c r="BA25" s="959" t="str">
        <f t="shared" si="152"/>
        <v/>
      </c>
      <c r="BB25" s="959" t="str">
        <f t="shared" si="153"/>
        <v/>
      </c>
      <c r="BC25" s="959" t="str">
        <f t="shared" si="154"/>
        <v/>
      </c>
      <c r="BD25" s="959" t="str">
        <f t="shared" si="155"/>
        <v/>
      </c>
      <c r="BE25" s="959" t="str">
        <f t="shared" si="156"/>
        <v/>
      </c>
      <c r="BF25" s="959" t="str">
        <f t="shared" si="157"/>
        <v/>
      </c>
      <c r="BG25" s="959" t="str">
        <f t="shared" si="158"/>
        <v/>
      </c>
      <c r="BH25" s="959" t="str">
        <f t="shared" si="159"/>
        <v/>
      </c>
      <c r="BI25" s="959" t="str">
        <f t="shared" si="160"/>
        <v/>
      </c>
      <c r="BJ25" s="959" t="str">
        <f t="shared" si="161"/>
        <v/>
      </c>
      <c r="BK25" s="959" t="str">
        <f t="shared" si="162"/>
        <v/>
      </c>
      <c r="BL25" s="959" t="str">
        <f t="shared" si="163"/>
        <v/>
      </c>
      <c r="BM25" s="959" t="str">
        <f t="shared" si="164"/>
        <v/>
      </c>
      <c r="BN25" s="959" t="str">
        <f t="shared" si="165"/>
        <v/>
      </c>
      <c r="BO25" s="959" t="str">
        <f t="shared" si="166"/>
        <v/>
      </c>
      <c r="BV25" s="1122"/>
      <c r="BW25" s="1122"/>
      <c r="BX25" s="1122"/>
      <c r="BY25" s="1122"/>
      <c r="BZ25" s="1122"/>
      <c r="CA25" s="1122"/>
      <c r="CB25" s="1122"/>
      <c r="CC25" s="1122"/>
      <c r="CD25" s="1122"/>
      <c r="CE25" s="1122"/>
      <c r="CF25" s="1122"/>
      <c r="CG25" s="1122"/>
      <c r="CH25" s="1122"/>
      <c r="CI25" s="1122"/>
      <c r="CJ25" s="1122"/>
      <c r="CK25" s="1122"/>
      <c r="CL25" s="1122"/>
      <c r="CM25" s="1122"/>
      <c r="CN25" s="1122"/>
      <c r="CO25" s="1122"/>
      <c r="CP25" s="1122"/>
      <c r="CQ25" s="1122"/>
      <c r="CR25" s="1122"/>
      <c r="CS25" s="1122"/>
      <c r="CT25" s="1122"/>
      <c r="CU25" s="1122"/>
      <c r="CV25" s="1122"/>
      <c r="CW25" s="1122"/>
      <c r="CX25" s="1122"/>
      <c r="CY25" s="1122"/>
      <c r="CZ25" s="1122"/>
      <c r="DA25" s="1122"/>
      <c r="DB25" s="1122"/>
      <c r="DC25" s="1122"/>
      <c r="DD25" s="1122"/>
      <c r="DE25" s="1122"/>
      <c r="DF25" s="1122"/>
      <c r="DG25" s="1122"/>
      <c r="DH25" s="1122"/>
      <c r="DI25" s="1122"/>
      <c r="DJ25" s="1122"/>
      <c r="DK25" s="1122"/>
      <c r="DL25" s="1122"/>
      <c r="DM25" s="1122"/>
      <c r="DN25" s="1122"/>
      <c r="DO25" s="1122"/>
      <c r="DP25" s="1122"/>
      <c r="DQ25" s="1122"/>
      <c r="DR25" s="1122"/>
      <c r="DS25" s="1122"/>
      <c r="DT25" s="1122"/>
      <c r="DU25" s="1122"/>
      <c r="DV25" s="1122"/>
      <c r="DW25" s="1122"/>
      <c r="DX25" s="1122"/>
      <c r="DY25" s="1122"/>
      <c r="DZ25" s="1122"/>
      <c r="EA25" s="1122"/>
      <c r="EB25" s="1122"/>
      <c r="EC25" s="1122"/>
      <c r="ED25" s="1122"/>
    </row>
    <row r="26" spans="2:139">
      <c r="B26" s="728" t="s">
        <v>721</v>
      </c>
      <c r="C26" s="729" t="s">
        <v>725</v>
      </c>
      <c r="D26" s="773"/>
      <c r="E26" s="1078" t="s">
        <v>517</v>
      </c>
      <c r="F26" s="842"/>
      <c r="G26" s="959" t="str">
        <f t="shared" si="106"/>
        <v/>
      </c>
      <c r="H26" s="959" t="str">
        <f t="shared" si="107"/>
        <v/>
      </c>
      <c r="I26" s="959" t="str">
        <f t="shared" si="108"/>
        <v/>
      </c>
      <c r="J26" s="959" t="str">
        <f t="shared" si="109"/>
        <v/>
      </c>
      <c r="K26" s="959" t="str">
        <f t="shared" si="110"/>
        <v/>
      </c>
      <c r="L26" s="959" t="str">
        <f t="shared" si="111"/>
        <v/>
      </c>
      <c r="M26" s="959" t="str">
        <f t="shared" si="112"/>
        <v/>
      </c>
      <c r="N26" s="959" t="str">
        <f t="shared" si="113"/>
        <v/>
      </c>
      <c r="O26" s="959" t="str">
        <f t="shared" si="114"/>
        <v/>
      </c>
      <c r="P26" s="959" t="str">
        <f t="shared" si="115"/>
        <v/>
      </c>
      <c r="Q26" s="959" t="str">
        <f t="shared" si="116"/>
        <v/>
      </c>
      <c r="R26" s="959" t="str">
        <f t="shared" si="117"/>
        <v/>
      </c>
      <c r="S26" s="959" t="str">
        <f t="shared" si="118"/>
        <v/>
      </c>
      <c r="T26" s="959" t="str">
        <f t="shared" si="119"/>
        <v/>
      </c>
      <c r="U26" s="959" t="str">
        <f t="shared" si="120"/>
        <v/>
      </c>
      <c r="V26" s="959" t="str">
        <f t="shared" si="121"/>
        <v/>
      </c>
      <c r="W26" s="959" t="str">
        <f t="shared" si="122"/>
        <v/>
      </c>
      <c r="X26" s="959" t="str">
        <f t="shared" si="123"/>
        <v/>
      </c>
      <c r="Y26" s="959" t="str">
        <f t="shared" si="124"/>
        <v/>
      </c>
      <c r="Z26" s="959" t="str">
        <f t="shared" si="125"/>
        <v/>
      </c>
      <c r="AA26" s="959" t="str">
        <f t="shared" si="126"/>
        <v/>
      </c>
      <c r="AB26" s="959" t="str">
        <f t="shared" si="127"/>
        <v/>
      </c>
      <c r="AC26" s="959" t="str">
        <f t="shared" si="128"/>
        <v/>
      </c>
      <c r="AD26" s="959" t="str">
        <f t="shared" si="129"/>
        <v/>
      </c>
      <c r="AE26" s="959" t="str">
        <f t="shared" si="130"/>
        <v/>
      </c>
      <c r="AF26" s="959" t="str">
        <f t="shared" si="131"/>
        <v/>
      </c>
      <c r="AG26" s="959" t="str">
        <f t="shared" si="132"/>
        <v/>
      </c>
      <c r="AH26" s="959" t="str">
        <f t="shared" si="133"/>
        <v/>
      </c>
      <c r="AI26" s="959" t="str">
        <f t="shared" si="134"/>
        <v/>
      </c>
      <c r="AJ26" s="959" t="str">
        <f t="shared" si="135"/>
        <v/>
      </c>
      <c r="AK26" s="959" t="str">
        <f t="shared" si="136"/>
        <v/>
      </c>
      <c r="AL26" s="959" t="str">
        <f t="shared" si="137"/>
        <v/>
      </c>
      <c r="AM26" s="959" t="str">
        <f t="shared" si="138"/>
        <v/>
      </c>
      <c r="AN26" s="959" t="str">
        <f t="shared" si="139"/>
        <v/>
      </c>
      <c r="AO26" s="959" t="str">
        <f t="shared" si="140"/>
        <v/>
      </c>
      <c r="AP26" s="959" t="str">
        <f t="shared" si="141"/>
        <v/>
      </c>
      <c r="AQ26" s="959" t="str">
        <f t="shared" si="142"/>
        <v/>
      </c>
      <c r="AR26" s="959" t="str">
        <f t="shared" si="143"/>
        <v/>
      </c>
      <c r="AS26" s="959" t="str">
        <f t="shared" si="144"/>
        <v/>
      </c>
      <c r="AT26" s="959" t="str">
        <f t="shared" si="145"/>
        <v/>
      </c>
      <c r="AU26" s="959" t="str">
        <f t="shared" si="146"/>
        <v/>
      </c>
      <c r="AV26" s="959" t="str">
        <f t="shared" si="147"/>
        <v/>
      </c>
      <c r="AW26" s="959" t="str">
        <f t="shared" si="148"/>
        <v/>
      </c>
      <c r="AX26" s="959" t="str">
        <f t="shared" si="149"/>
        <v/>
      </c>
      <c r="AY26" s="959" t="str">
        <f t="shared" si="150"/>
        <v/>
      </c>
      <c r="AZ26" s="959" t="str">
        <f t="shared" si="151"/>
        <v/>
      </c>
      <c r="BA26" s="959" t="str">
        <f t="shared" si="152"/>
        <v/>
      </c>
      <c r="BB26" s="959" t="str">
        <f t="shared" si="153"/>
        <v/>
      </c>
      <c r="BC26" s="959" t="str">
        <f t="shared" si="154"/>
        <v/>
      </c>
      <c r="BD26" s="959" t="str">
        <f t="shared" si="155"/>
        <v/>
      </c>
      <c r="BE26" s="959" t="str">
        <f t="shared" si="156"/>
        <v/>
      </c>
      <c r="BF26" s="959" t="str">
        <f t="shared" si="157"/>
        <v/>
      </c>
      <c r="BG26" s="959" t="str">
        <f t="shared" si="158"/>
        <v/>
      </c>
      <c r="BH26" s="959" t="str">
        <f t="shared" si="159"/>
        <v/>
      </c>
      <c r="BI26" s="959" t="str">
        <f t="shared" si="160"/>
        <v/>
      </c>
      <c r="BJ26" s="959" t="str">
        <f t="shared" si="161"/>
        <v/>
      </c>
      <c r="BK26" s="959" t="str">
        <f t="shared" si="162"/>
        <v/>
      </c>
      <c r="BL26" s="959" t="str">
        <f t="shared" si="163"/>
        <v/>
      </c>
      <c r="BM26" s="959" t="str">
        <f t="shared" si="164"/>
        <v/>
      </c>
      <c r="BN26" s="959" t="str">
        <f t="shared" si="165"/>
        <v/>
      </c>
      <c r="BO26" s="959" t="str">
        <f t="shared" si="166"/>
        <v/>
      </c>
      <c r="BV26" s="1122"/>
      <c r="BW26" s="1122"/>
      <c r="BX26" s="1122"/>
      <c r="BY26" s="1122"/>
      <c r="BZ26" s="1122"/>
      <c r="CA26" s="1122"/>
      <c r="CB26" s="1122"/>
      <c r="CC26" s="1122"/>
      <c r="CD26" s="1122"/>
      <c r="CE26" s="1122"/>
      <c r="CF26" s="1122"/>
      <c r="CG26" s="1122"/>
      <c r="CH26" s="1122"/>
      <c r="CI26" s="1122"/>
      <c r="CJ26" s="1122"/>
      <c r="CK26" s="1122"/>
      <c r="CL26" s="1122"/>
      <c r="CM26" s="1122"/>
      <c r="CN26" s="1122"/>
      <c r="CO26" s="1122"/>
      <c r="CP26" s="1122"/>
      <c r="CQ26" s="1122"/>
      <c r="CR26" s="1122"/>
      <c r="CS26" s="1122"/>
      <c r="CT26" s="1122"/>
      <c r="CU26" s="1122"/>
      <c r="CV26" s="1122"/>
      <c r="CW26" s="1122"/>
      <c r="CX26" s="1122"/>
      <c r="CY26" s="1122"/>
      <c r="CZ26" s="1122"/>
      <c r="DA26" s="1122"/>
      <c r="DB26" s="1122"/>
      <c r="DC26" s="1122"/>
      <c r="DD26" s="1122"/>
      <c r="DE26" s="1122"/>
      <c r="DF26" s="1122"/>
      <c r="DG26" s="1122"/>
      <c r="DH26" s="1122"/>
      <c r="DI26" s="1122"/>
      <c r="DJ26" s="1122"/>
      <c r="DK26" s="1122"/>
      <c r="DL26" s="1122"/>
      <c r="DM26" s="1122"/>
      <c r="DN26" s="1122"/>
      <c r="DO26" s="1122"/>
      <c r="DP26" s="1122"/>
      <c r="DQ26" s="1122"/>
      <c r="DR26" s="1122"/>
      <c r="DS26" s="1122"/>
      <c r="DT26" s="1122"/>
      <c r="DU26" s="1122"/>
      <c r="DV26" s="1122"/>
      <c r="DW26" s="1122"/>
      <c r="DX26" s="1122"/>
      <c r="DY26" s="1122"/>
      <c r="DZ26" s="1122"/>
      <c r="EA26" s="1122"/>
      <c r="EB26" s="1122"/>
      <c r="EC26" s="1122"/>
      <c r="ED26" s="1122"/>
    </row>
    <row r="27" spans="2:139">
      <c r="B27" s="728" t="s">
        <v>722</v>
      </c>
      <c r="C27" s="729" t="s">
        <v>1311</v>
      </c>
      <c r="D27" s="773"/>
      <c r="E27" s="1078" t="s">
        <v>517</v>
      </c>
      <c r="F27" s="842"/>
      <c r="G27" s="959" t="str">
        <f t="shared" si="106"/>
        <v/>
      </c>
      <c r="H27" s="959" t="str">
        <f t="shared" si="107"/>
        <v/>
      </c>
      <c r="I27" s="959" t="str">
        <f t="shared" si="108"/>
        <v/>
      </c>
      <c r="J27" s="959" t="str">
        <f t="shared" si="109"/>
        <v/>
      </c>
      <c r="K27" s="959" t="str">
        <f t="shared" si="110"/>
        <v/>
      </c>
      <c r="L27" s="959" t="str">
        <f t="shared" si="111"/>
        <v/>
      </c>
      <c r="M27" s="959" t="str">
        <f t="shared" si="112"/>
        <v/>
      </c>
      <c r="N27" s="959" t="str">
        <f t="shared" si="113"/>
        <v/>
      </c>
      <c r="O27" s="959" t="str">
        <f t="shared" si="114"/>
        <v/>
      </c>
      <c r="P27" s="959" t="str">
        <f t="shared" si="115"/>
        <v/>
      </c>
      <c r="Q27" s="959" t="str">
        <f t="shared" si="116"/>
        <v/>
      </c>
      <c r="R27" s="959" t="str">
        <f t="shared" si="117"/>
        <v/>
      </c>
      <c r="S27" s="959" t="str">
        <f t="shared" si="118"/>
        <v/>
      </c>
      <c r="T27" s="959" t="str">
        <f t="shared" si="119"/>
        <v/>
      </c>
      <c r="U27" s="959" t="str">
        <f t="shared" si="120"/>
        <v/>
      </c>
      <c r="V27" s="959" t="str">
        <f t="shared" si="121"/>
        <v/>
      </c>
      <c r="W27" s="959" t="str">
        <f t="shared" si="122"/>
        <v/>
      </c>
      <c r="X27" s="959" t="str">
        <f t="shared" si="123"/>
        <v/>
      </c>
      <c r="Y27" s="959" t="str">
        <f t="shared" si="124"/>
        <v/>
      </c>
      <c r="Z27" s="959" t="str">
        <f t="shared" si="125"/>
        <v/>
      </c>
      <c r="AA27" s="959" t="str">
        <f t="shared" si="126"/>
        <v/>
      </c>
      <c r="AB27" s="959" t="str">
        <f t="shared" si="127"/>
        <v/>
      </c>
      <c r="AC27" s="959" t="str">
        <f t="shared" si="128"/>
        <v/>
      </c>
      <c r="AD27" s="959" t="str">
        <f t="shared" si="129"/>
        <v/>
      </c>
      <c r="AE27" s="959" t="str">
        <f t="shared" si="130"/>
        <v/>
      </c>
      <c r="AF27" s="959" t="str">
        <f t="shared" si="131"/>
        <v/>
      </c>
      <c r="AG27" s="959" t="str">
        <f t="shared" si="132"/>
        <v/>
      </c>
      <c r="AH27" s="959" t="str">
        <f t="shared" si="133"/>
        <v/>
      </c>
      <c r="AI27" s="959" t="str">
        <f t="shared" si="134"/>
        <v/>
      </c>
      <c r="AJ27" s="959" t="str">
        <f t="shared" si="135"/>
        <v/>
      </c>
      <c r="AK27" s="959" t="str">
        <f t="shared" si="136"/>
        <v/>
      </c>
      <c r="AL27" s="959" t="str">
        <f t="shared" si="137"/>
        <v/>
      </c>
      <c r="AM27" s="959" t="str">
        <f t="shared" si="138"/>
        <v/>
      </c>
      <c r="AN27" s="959" t="str">
        <f t="shared" si="139"/>
        <v/>
      </c>
      <c r="AO27" s="959" t="str">
        <f t="shared" si="140"/>
        <v/>
      </c>
      <c r="AP27" s="959" t="str">
        <f t="shared" si="141"/>
        <v/>
      </c>
      <c r="AQ27" s="959" t="str">
        <f t="shared" si="142"/>
        <v/>
      </c>
      <c r="AR27" s="959" t="str">
        <f t="shared" si="143"/>
        <v/>
      </c>
      <c r="AS27" s="959" t="str">
        <f t="shared" si="144"/>
        <v/>
      </c>
      <c r="AT27" s="959" t="str">
        <f t="shared" si="145"/>
        <v/>
      </c>
      <c r="AU27" s="959" t="str">
        <f t="shared" si="146"/>
        <v/>
      </c>
      <c r="AV27" s="959" t="str">
        <f t="shared" si="147"/>
        <v/>
      </c>
      <c r="AW27" s="959" t="str">
        <f t="shared" si="148"/>
        <v/>
      </c>
      <c r="AX27" s="959" t="str">
        <f t="shared" si="149"/>
        <v/>
      </c>
      <c r="AY27" s="959" t="str">
        <f t="shared" si="150"/>
        <v/>
      </c>
      <c r="AZ27" s="959" t="str">
        <f t="shared" si="151"/>
        <v/>
      </c>
      <c r="BA27" s="959" t="str">
        <f t="shared" si="152"/>
        <v/>
      </c>
      <c r="BB27" s="959" t="str">
        <f t="shared" si="153"/>
        <v/>
      </c>
      <c r="BC27" s="959" t="str">
        <f t="shared" si="154"/>
        <v/>
      </c>
      <c r="BD27" s="959" t="str">
        <f t="shared" si="155"/>
        <v/>
      </c>
      <c r="BE27" s="959" t="str">
        <f t="shared" si="156"/>
        <v/>
      </c>
      <c r="BF27" s="959" t="str">
        <f t="shared" si="157"/>
        <v/>
      </c>
      <c r="BG27" s="959" t="str">
        <f t="shared" si="158"/>
        <v/>
      </c>
      <c r="BH27" s="959" t="str">
        <f t="shared" si="159"/>
        <v/>
      </c>
      <c r="BI27" s="959" t="str">
        <f t="shared" si="160"/>
        <v/>
      </c>
      <c r="BJ27" s="959" t="str">
        <f t="shared" si="161"/>
        <v/>
      </c>
      <c r="BK27" s="959" t="str">
        <f t="shared" si="162"/>
        <v/>
      </c>
      <c r="BL27" s="959" t="str">
        <f t="shared" si="163"/>
        <v/>
      </c>
      <c r="BM27" s="959" t="str">
        <f t="shared" si="164"/>
        <v/>
      </c>
      <c r="BN27" s="959" t="str">
        <f t="shared" si="165"/>
        <v/>
      </c>
      <c r="BO27" s="959" t="str">
        <f t="shared" si="166"/>
        <v/>
      </c>
      <c r="BV27" s="1122"/>
      <c r="BW27" s="1122"/>
      <c r="BX27" s="1122"/>
      <c r="BY27" s="1122"/>
      <c r="BZ27" s="1122"/>
      <c r="CA27" s="1122"/>
      <c r="CB27" s="1122"/>
      <c r="CC27" s="1122"/>
      <c r="CD27" s="1122"/>
      <c r="CE27" s="1122"/>
      <c r="CF27" s="1122"/>
      <c r="CG27" s="1122"/>
      <c r="CH27" s="1122"/>
      <c r="CI27" s="1122"/>
      <c r="CJ27" s="1122"/>
      <c r="CK27" s="1122"/>
      <c r="CL27" s="1122"/>
      <c r="CM27" s="1122"/>
      <c r="CN27" s="1122"/>
      <c r="CO27" s="1122"/>
      <c r="CP27" s="1122"/>
      <c r="CQ27" s="1122"/>
      <c r="CR27" s="1122"/>
      <c r="CS27" s="1122"/>
      <c r="CT27" s="1122"/>
      <c r="CU27" s="1122"/>
      <c r="CV27" s="1122"/>
      <c r="CW27" s="1122"/>
      <c r="CX27" s="1122"/>
      <c r="CY27" s="1122"/>
      <c r="CZ27" s="1122"/>
      <c r="DA27" s="1122"/>
      <c r="DB27" s="1122"/>
      <c r="DC27" s="1122"/>
      <c r="DD27" s="1122"/>
      <c r="DE27" s="1122"/>
      <c r="DF27" s="1122"/>
      <c r="DG27" s="1122"/>
      <c r="DH27" s="1122"/>
      <c r="DI27" s="1122"/>
      <c r="DJ27" s="1122"/>
      <c r="DK27" s="1122"/>
      <c r="DL27" s="1122"/>
      <c r="DM27" s="1122"/>
      <c r="DN27" s="1122"/>
      <c r="DO27" s="1122"/>
      <c r="DP27" s="1122"/>
      <c r="DQ27" s="1122"/>
      <c r="DR27" s="1122"/>
      <c r="DS27" s="1122"/>
      <c r="DT27" s="1122"/>
      <c r="DU27" s="1122"/>
      <c r="DV27" s="1122"/>
      <c r="DW27" s="1122"/>
      <c r="DX27" s="1122"/>
      <c r="DY27" s="1122"/>
      <c r="DZ27" s="1122"/>
      <c r="EA27" s="1122"/>
      <c r="EB27" s="1122"/>
      <c r="EC27" s="1122"/>
      <c r="ED27" s="1122"/>
    </row>
    <row r="28" spans="2:139">
      <c r="B28" s="728" t="s">
        <v>723</v>
      </c>
      <c r="C28" s="729" t="s">
        <v>280</v>
      </c>
      <c r="D28" s="773"/>
      <c r="E28" s="1078" t="s">
        <v>517</v>
      </c>
      <c r="F28" s="842"/>
      <c r="G28" s="959" t="str">
        <f t="shared" si="106"/>
        <v/>
      </c>
      <c r="H28" s="959" t="str">
        <f t="shared" si="107"/>
        <v/>
      </c>
      <c r="I28" s="959" t="str">
        <f t="shared" si="108"/>
        <v/>
      </c>
      <c r="J28" s="959" t="str">
        <f t="shared" si="109"/>
        <v/>
      </c>
      <c r="K28" s="959" t="str">
        <f t="shared" si="110"/>
        <v/>
      </c>
      <c r="L28" s="959" t="str">
        <f t="shared" si="111"/>
        <v/>
      </c>
      <c r="M28" s="959" t="str">
        <f t="shared" si="112"/>
        <v/>
      </c>
      <c r="N28" s="959" t="str">
        <f t="shared" si="113"/>
        <v/>
      </c>
      <c r="O28" s="959" t="str">
        <f t="shared" si="114"/>
        <v/>
      </c>
      <c r="P28" s="959" t="str">
        <f t="shared" si="115"/>
        <v/>
      </c>
      <c r="Q28" s="959" t="str">
        <f t="shared" si="116"/>
        <v/>
      </c>
      <c r="R28" s="959" t="str">
        <f t="shared" si="117"/>
        <v/>
      </c>
      <c r="S28" s="959" t="str">
        <f t="shared" si="118"/>
        <v/>
      </c>
      <c r="T28" s="959" t="str">
        <f t="shared" si="119"/>
        <v/>
      </c>
      <c r="U28" s="959" t="str">
        <f t="shared" si="120"/>
        <v/>
      </c>
      <c r="V28" s="959" t="str">
        <f t="shared" si="121"/>
        <v/>
      </c>
      <c r="W28" s="959" t="str">
        <f t="shared" si="122"/>
        <v/>
      </c>
      <c r="X28" s="959" t="str">
        <f t="shared" si="123"/>
        <v/>
      </c>
      <c r="Y28" s="959" t="str">
        <f t="shared" si="124"/>
        <v/>
      </c>
      <c r="Z28" s="959" t="str">
        <f t="shared" si="125"/>
        <v/>
      </c>
      <c r="AA28" s="959" t="str">
        <f t="shared" si="126"/>
        <v/>
      </c>
      <c r="AB28" s="959" t="str">
        <f t="shared" si="127"/>
        <v/>
      </c>
      <c r="AC28" s="959" t="str">
        <f t="shared" si="128"/>
        <v/>
      </c>
      <c r="AD28" s="959" t="str">
        <f t="shared" si="129"/>
        <v/>
      </c>
      <c r="AE28" s="959" t="str">
        <f t="shared" si="130"/>
        <v/>
      </c>
      <c r="AF28" s="959" t="str">
        <f t="shared" si="131"/>
        <v/>
      </c>
      <c r="AG28" s="959" t="str">
        <f t="shared" si="132"/>
        <v/>
      </c>
      <c r="AH28" s="959" t="str">
        <f t="shared" si="133"/>
        <v/>
      </c>
      <c r="AI28" s="959" t="str">
        <f t="shared" si="134"/>
        <v/>
      </c>
      <c r="AJ28" s="959" t="str">
        <f t="shared" si="135"/>
        <v/>
      </c>
      <c r="AK28" s="959" t="str">
        <f t="shared" si="136"/>
        <v/>
      </c>
      <c r="AL28" s="959" t="str">
        <f t="shared" si="137"/>
        <v/>
      </c>
      <c r="AM28" s="959" t="str">
        <f t="shared" si="138"/>
        <v/>
      </c>
      <c r="AN28" s="959" t="str">
        <f t="shared" si="139"/>
        <v/>
      </c>
      <c r="AO28" s="959" t="str">
        <f t="shared" si="140"/>
        <v/>
      </c>
      <c r="AP28" s="959" t="str">
        <f t="shared" si="141"/>
        <v/>
      </c>
      <c r="AQ28" s="959" t="str">
        <f t="shared" si="142"/>
        <v/>
      </c>
      <c r="AR28" s="959" t="str">
        <f t="shared" si="143"/>
        <v/>
      </c>
      <c r="AS28" s="959" t="str">
        <f t="shared" si="144"/>
        <v/>
      </c>
      <c r="AT28" s="959" t="str">
        <f t="shared" si="145"/>
        <v/>
      </c>
      <c r="AU28" s="959" t="str">
        <f t="shared" si="146"/>
        <v/>
      </c>
      <c r="AV28" s="959" t="str">
        <f t="shared" si="147"/>
        <v/>
      </c>
      <c r="AW28" s="959" t="str">
        <f t="shared" si="148"/>
        <v/>
      </c>
      <c r="AX28" s="959" t="str">
        <f t="shared" si="149"/>
        <v/>
      </c>
      <c r="AY28" s="959" t="str">
        <f t="shared" si="150"/>
        <v/>
      </c>
      <c r="AZ28" s="959" t="str">
        <f t="shared" si="151"/>
        <v/>
      </c>
      <c r="BA28" s="959" t="str">
        <f t="shared" si="152"/>
        <v/>
      </c>
      <c r="BB28" s="959" t="str">
        <f t="shared" si="153"/>
        <v/>
      </c>
      <c r="BC28" s="959" t="str">
        <f t="shared" si="154"/>
        <v/>
      </c>
      <c r="BD28" s="959" t="str">
        <f t="shared" si="155"/>
        <v/>
      </c>
      <c r="BE28" s="959" t="str">
        <f t="shared" si="156"/>
        <v/>
      </c>
      <c r="BF28" s="959" t="str">
        <f t="shared" si="157"/>
        <v/>
      </c>
      <c r="BG28" s="959" t="str">
        <f t="shared" si="158"/>
        <v/>
      </c>
      <c r="BH28" s="959" t="str">
        <f t="shared" si="159"/>
        <v/>
      </c>
      <c r="BI28" s="959" t="str">
        <f t="shared" si="160"/>
        <v/>
      </c>
      <c r="BJ28" s="959" t="str">
        <f t="shared" si="161"/>
        <v/>
      </c>
      <c r="BK28" s="959" t="str">
        <f t="shared" si="162"/>
        <v/>
      </c>
      <c r="BL28" s="959" t="str">
        <f t="shared" si="163"/>
        <v/>
      </c>
      <c r="BM28" s="959" t="str">
        <f t="shared" si="164"/>
        <v/>
      </c>
      <c r="BN28" s="959" t="str">
        <f t="shared" si="165"/>
        <v/>
      </c>
      <c r="BO28" s="959" t="str">
        <f t="shared" si="166"/>
        <v/>
      </c>
      <c r="BV28" s="1122"/>
      <c r="BW28" s="1122"/>
      <c r="BX28" s="1122"/>
      <c r="BY28" s="1122"/>
      <c r="BZ28" s="1122"/>
      <c r="CA28" s="1122"/>
      <c r="CB28" s="1122"/>
      <c r="CC28" s="1122"/>
      <c r="CD28" s="1122"/>
      <c r="CE28" s="1122"/>
      <c r="CF28" s="1122"/>
      <c r="CG28" s="1122"/>
      <c r="CH28" s="1122"/>
      <c r="CI28" s="1122"/>
      <c r="CJ28" s="1122"/>
      <c r="CK28" s="1122"/>
      <c r="CL28" s="1122"/>
      <c r="CM28" s="1122"/>
      <c r="CN28" s="1122"/>
      <c r="CO28" s="1122"/>
      <c r="CP28" s="1122"/>
      <c r="CQ28" s="1122"/>
      <c r="CR28" s="1122"/>
      <c r="CS28" s="1122"/>
      <c r="CT28" s="1122"/>
      <c r="CU28" s="1122"/>
      <c r="CV28" s="1122"/>
      <c r="CW28" s="1122"/>
      <c r="CX28" s="1122"/>
      <c r="CY28" s="1122"/>
      <c r="CZ28" s="1122"/>
      <c r="DA28" s="1122"/>
      <c r="DB28" s="1122"/>
      <c r="DC28" s="1122"/>
      <c r="DD28" s="1122"/>
      <c r="DE28" s="1122"/>
      <c r="DF28" s="1122"/>
      <c r="DG28" s="1122"/>
      <c r="DH28" s="1122"/>
      <c r="DI28" s="1122"/>
      <c r="DJ28" s="1122"/>
      <c r="DK28" s="1122"/>
      <c r="DL28" s="1122"/>
      <c r="DM28" s="1122"/>
      <c r="DN28" s="1122"/>
      <c r="DO28" s="1122"/>
      <c r="DP28" s="1122"/>
      <c r="DQ28" s="1122"/>
      <c r="DR28" s="1122"/>
      <c r="DS28" s="1122"/>
      <c r="DT28" s="1122"/>
      <c r="DU28" s="1122"/>
      <c r="DV28" s="1122"/>
      <c r="DW28" s="1122"/>
      <c r="DX28" s="1122"/>
      <c r="DY28" s="1122"/>
      <c r="DZ28" s="1122"/>
      <c r="EA28" s="1122"/>
      <c r="EB28" s="1122"/>
      <c r="EC28" s="1122"/>
      <c r="ED28" s="1122"/>
    </row>
    <row r="29" spans="2:139">
      <c r="B29" s="728" t="s">
        <v>724</v>
      </c>
      <c r="C29" s="729" t="s">
        <v>393</v>
      </c>
      <c r="D29" s="773"/>
      <c r="E29" s="1078" t="s">
        <v>517</v>
      </c>
      <c r="F29" s="842"/>
      <c r="G29" s="959" t="str">
        <f t="shared" si="106"/>
        <v/>
      </c>
      <c r="H29" s="959" t="str">
        <f t="shared" si="107"/>
        <v/>
      </c>
      <c r="I29" s="959" t="str">
        <f t="shared" si="108"/>
        <v/>
      </c>
      <c r="J29" s="959" t="str">
        <f t="shared" si="109"/>
        <v/>
      </c>
      <c r="K29" s="959" t="str">
        <f t="shared" si="110"/>
        <v/>
      </c>
      <c r="L29" s="959" t="str">
        <f t="shared" si="111"/>
        <v/>
      </c>
      <c r="M29" s="959" t="str">
        <f t="shared" si="112"/>
        <v/>
      </c>
      <c r="N29" s="959" t="str">
        <f t="shared" si="113"/>
        <v/>
      </c>
      <c r="O29" s="959" t="str">
        <f t="shared" si="114"/>
        <v/>
      </c>
      <c r="P29" s="959" t="str">
        <f t="shared" si="115"/>
        <v/>
      </c>
      <c r="Q29" s="959" t="str">
        <f t="shared" si="116"/>
        <v/>
      </c>
      <c r="R29" s="959" t="str">
        <f t="shared" si="117"/>
        <v/>
      </c>
      <c r="S29" s="959" t="str">
        <f t="shared" si="118"/>
        <v/>
      </c>
      <c r="T29" s="959" t="str">
        <f t="shared" si="119"/>
        <v/>
      </c>
      <c r="U29" s="959" t="str">
        <f t="shared" si="120"/>
        <v/>
      </c>
      <c r="V29" s="959" t="str">
        <f t="shared" si="121"/>
        <v/>
      </c>
      <c r="W29" s="959" t="str">
        <f t="shared" si="122"/>
        <v/>
      </c>
      <c r="X29" s="959" t="str">
        <f t="shared" si="123"/>
        <v/>
      </c>
      <c r="Y29" s="959" t="str">
        <f t="shared" si="124"/>
        <v/>
      </c>
      <c r="Z29" s="959" t="str">
        <f t="shared" si="125"/>
        <v/>
      </c>
      <c r="AA29" s="959" t="str">
        <f t="shared" si="126"/>
        <v/>
      </c>
      <c r="AB29" s="959" t="str">
        <f t="shared" si="127"/>
        <v/>
      </c>
      <c r="AC29" s="959" t="str">
        <f t="shared" si="128"/>
        <v/>
      </c>
      <c r="AD29" s="959" t="str">
        <f t="shared" si="129"/>
        <v/>
      </c>
      <c r="AE29" s="959" t="str">
        <f t="shared" si="130"/>
        <v/>
      </c>
      <c r="AF29" s="959" t="str">
        <f t="shared" si="131"/>
        <v/>
      </c>
      <c r="AG29" s="959" t="str">
        <f t="shared" si="132"/>
        <v/>
      </c>
      <c r="AH29" s="959" t="str">
        <f t="shared" si="133"/>
        <v/>
      </c>
      <c r="AI29" s="959" t="str">
        <f t="shared" si="134"/>
        <v/>
      </c>
      <c r="AJ29" s="959" t="str">
        <f t="shared" si="135"/>
        <v/>
      </c>
      <c r="AK29" s="959" t="str">
        <f t="shared" si="136"/>
        <v/>
      </c>
      <c r="AL29" s="959" t="str">
        <f t="shared" si="137"/>
        <v/>
      </c>
      <c r="AM29" s="959" t="str">
        <f t="shared" si="138"/>
        <v/>
      </c>
      <c r="AN29" s="959" t="str">
        <f t="shared" si="139"/>
        <v/>
      </c>
      <c r="AO29" s="959" t="str">
        <f t="shared" si="140"/>
        <v/>
      </c>
      <c r="AP29" s="959" t="str">
        <f t="shared" si="141"/>
        <v/>
      </c>
      <c r="AQ29" s="959" t="str">
        <f t="shared" si="142"/>
        <v/>
      </c>
      <c r="AR29" s="959" t="str">
        <f t="shared" si="143"/>
        <v/>
      </c>
      <c r="AS29" s="959" t="str">
        <f t="shared" si="144"/>
        <v/>
      </c>
      <c r="AT29" s="959" t="str">
        <f t="shared" si="145"/>
        <v/>
      </c>
      <c r="AU29" s="959" t="str">
        <f t="shared" si="146"/>
        <v/>
      </c>
      <c r="AV29" s="959" t="str">
        <f t="shared" si="147"/>
        <v/>
      </c>
      <c r="AW29" s="959" t="str">
        <f t="shared" si="148"/>
        <v/>
      </c>
      <c r="AX29" s="959" t="str">
        <f t="shared" si="149"/>
        <v/>
      </c>
      <c r="AY29" s="959" t="str">
        <f t="shared" si="150"/>
        <v/>
      </c>
      <c r="AZ29" s="959" t="str">
        <f t="shared" si="151"/>
        <v/>
      </c>
      <c r="BA29" s="959" t="str">
        <f t="shared" si="152"/>
        <v/>
      </c>
      <c r="BB29" s="959" t="str">
        <f t="shared" si="153"/>
        <v/>
      </c>
      <c r="BC29" s="959" t="str">
        <f t="shared" si="154"/>
        <v/>
      </c>
      <c r="BD29" s="959" t="str">
        <f t="shared" si="155"/>
        <v/>
      </c>
      <c r="BE29" s="959" t="str">
        <f t="shared" si="156"/>
        <v/>
      </c>
      <c r="BF29" s="959" t="str">
        <f t="shared" si="157"/>
        <v/>
      </c>
      <c r="BG29" s="959" t="str">
        <f t="shared" si="158"/>
        <v/>
      </c>
      <c r="BH29" s="959" t="str">
        <f t="shared" si="159"/>
        <v/>
      </c>
      <c r="BI29" s="959" t="str">
        <f t="shared" si="160"/>
        <v/>
      </c>
      <c r="BJ29" s="959" t="str">
        <f t="shared" si="161"/>
        <v/>
      </c>
      <c r="BK29" s="959" t="str">
        <f t="shared" si="162"/>
        <v/>
      </c>
      <c r="BL29" s="959" t="str">
        <f t="shared" si="163"/>
        <v/>
      </c>
      <c r="BM29" s="959" t="str">
        <f t="shared" si="164"/>
        <v/>
      </c>
      <c r="BN29" s="959" t="str">
        <f t="shared" si="165"/>
        <v/>
      </c>
      <c r="BO29" s="959" t="str">
        <f t="shared" si="166"/>
        <v/>
      </c>
      <c r="BV29" s="1122"/>
      <c r="BW29" s="1122"/>
      <c r="BX29" s="1122"/>
      <c r="BY29" s="1122"/>
      <c r="BZ29" s="1122"/>
      <c r="CA29" s="1122"/>
      <c r="CB29" s="1122"/>
      <c r="CC29" s="1122"/>
      <c r="CD29" s="1122"/>
      <c r="CE29" s="1122"/>
      <c r="CF29" s="1122"/>
      <c r="CG29" s="1122"/>
      <c r="CH29" s="1122"/>
      <c r="CI29" s="1122"/>
      <c r="CJ29" s="1122"/>
      <c r="CK29" s="1122"/>
      <c r="CL29" s="1122"/>
      <c r="CM29" s="1122"/>
      <c r="CN29" s="1122"/>
      <c r="CO29" s="1122"/>
      <c r="CP29" s="1122"/>
      <c r="CQ29" s="1122"/>
      <c r="CR29" s="1122"/>
      <c r="CS29" s="1122"/>
      <c r="CT29" s="1122"/>
      <c r="CU29" s="1122"/>
      <c r="CV29" s="1122"/>
      <c r="CW29" s="1122"/>
      <c r="CX29" s="1122"/>
      <c r="CY29" s="1122"/>
      <c r="CZ29" s="1122"/>
      <c r="DA29" s="1122"/>
      <c r="DB29" s="1122"/>
      <c r="DC29" s="1122"/>
      <c r="DD29" s="1122"/>
      <c r="DE29" s="1122"/>
      <c r="DF29" s="1122"/>
      <c r="DG29" s="1122"/>
      <c r="DH29" s="1122"/>
      <c r="DI29" s="1122"/>
      <c r="DJ29" s="1122"/>
      <c r="DK29" s="1122"/>
      <c r="DL29" s="1122"/>
      <c r="DM29" s="1122"/>
      <c r="DN29" s="1122"/>
      <c r="DO29" s="1122"/>
      <c r="DP29" s="1122"/>
      <c r="DQ29" s="1122"/>
      <c r="DR29" s="1122"/>
      <c r="DS29" s="1122"/>
      <c r="DT29" s="1122"/>
      <c r="DU29" s="1122"/>
      <c r="DV29" s="1122"/>
      <c r="DW29" s="1122"/>
      <c r="DX29" s="1122"/>
      <c r="DY29" s="1122"/>
      <c r="DZ29" s="1122"/>
      <c r="EA29" s="1122"/>
      <c r="EB29" s="1122"/>
      <c r="EC29" s="1122"/>
      <c r="ED29" s="1122"/>
    </row>
    <row r="30" spans="2:139">
      <c r="B30" s="728" t="s">
        <v>22</v>
      </c>
      <c r="C30" s="729" t="s">
        <v>1033</v>
      </c>
      <c r="D30" s="773"/>
      <c r="E30" s="1078" t="s">
        <v>517</v>
      </c>
      <c r="F30" s="842"/>
      <c r="G30" s="959" t="str">
        <f t="shared" si="106"/>
        <v/>
      </c>
      <c r="H30" s="959" t="str">
        <f t="shared" si="107"/>
        <v/>
      </c>
      <c r="I30" s="959" t="str">
        <f t="shared" si="108"/>
        <v/>
      </c>
      <c r="J30" s="959" t="str">
        <f t="shared" si="109"/>
        <v/>
      </c>
      <c r="K30" s="959" t="str">
        <f t="shared" si="110"/>
        <v/>
      </c>
      <c r="L30" s="959" t="str">
        <f t="shared" si="111"/>
        <v/>
      </c>
      <c r="M30" s="959" t="str">
        <f t="shared" si="112"/>
        <v/>
      </c>
      <c r="N30" s="959" t="str">
        <f t="shared" si="113"/>
        <v/>
      </c>
      <c r="O30" s="959" t="str">
        <f t="shared" si="114"/>
        <v/>
      </c>
      <c r="P30" s="959" t="str">
        <f t="shared" si="115"/>
        <v/>
      </c>
      <c r="Q30" s="959" t="str">
        <f t="shared" si="116"/>
        <v/>
      </c>
      <c r="R30" s="959" t="str">
        <f t="shared" si="117"/>
        <v/>
      </c>
      <c r="S30" s="959" t="str">
        <f t="shared" si="118"/>
        <v/>
      </c>
      <c r="T30" s="959" t="str">
        <f t="shared" si="119"/>
        <v/>
      </c>
      <c r="U30" s="959" t="str">
        <f t="shared" si="120"/>
        <v/>
      </c>
      <c r="V30" s="959" t="str">
        <f t="shared" si="121"/>
        <v/>
      </c>
      <c r="W30" s="959" t="str">
        <f t="shared" si="122"/>
        <v/>
      </c>
      <c r="X30" s="959" t="str">
        <f t="shared" si="123"/>
        <v/>
      </c>
      <c r="Y30" s="959" t="str">
        <f t="shared" si="124"/>
        <v/>
      </c>
      <c r="Z30" s="959" t="str">
        <f t="shared" si="125"/>
        <v/>
      </c>
      <c r="AA30" s="959" t="str">
        <f t="shared" si="126"/>
        <v/>
      </c>
      <c r="AB30" s="959" t="str">
        <f t="shared" si="127"/>
        <v/>
      </c>
      <c r="AC30" s="959" t="str">
        <f t="shared" si="128"/>
        <v/>
      </c>
      <c r="AD30" s="959" t="str">
        <f t="shared" si="129"/>
        <v/>
      </c>
      <c r="AE30" s="959" t="str">
        <f t="shared" si="130"/>
        <v/>
      </c>
      <c r="AF30" s="959" t="str">
        <f t="shared" si="131"/>
        <v/>
      </c>
      <c r="AG30" s="959" t="str">
        <f t="shared" si="132"/>
        <v/>
      </c>
      <c r="AH30" s="959" t="str">
        <f t="shared" si="133"/>
        <v/>
      </c>
      <c r="AI30" s="959" t="str">
        <f t="shared" si="134"/>
        <v/>
      </c>
      <c r="AJ30" s="959" t="str">
        <f t="shared" si="135"/>
        <v/>
      </c>
      <c r="AK30" s="959" t="str">
        <f t="shared" si="136"/>
        <v/>
      </c>
      <c r="AL30" s="959" t="str">
        <f t="shared" si="137"/>
        <v/>
      </c>
      <c r="AM30" s="959" t="str">
        <f t="shared" si="138"/>
        <v/>
      </c>
      <c r="AN30" s="959" t="str">
        <f t="shared" si="139"/>
        <v/>
      </c>
      <c r="AO30" s="959" t="str">
        <f t="shared" si="140"/>
        <v/>
      </c>
      <c r="AP30" s="959" t="str">
        <f t="shared" si="141"/>
        <v/>
      </c>
      <c r="AQ30" s="959" t="str">
        <f t="shared" si="142"/>
        <v/>
      </c>
      <c r="AR30" s="959" t="str">
        <f t="shared" si="143"/>
        <v/>
      </c>
      <c r="AS30" s="959" t="str">
        <f t="shared" si="144"/>
        <v/>
      </c>
      <c r="AT30" s="959" t="str">
        <f t="shared" si="145"/>
        <v/>
      </c>
      <c r="AU30" s="959" t="str">
        <f t="shared" si="146"/>
        <v/>
      </c>
      <c r="AV30" s="959" t="str">
        <f t="shared" si="147"/>
        <v/>
      </c>
      <c r="AW30" s="959" t="str">
        <f t="shared" si="148"/>
        <v/>
      </c>
      <c r="AX30" s="959" t="str">
        <f t="shared" si="149"/>
        <v/>
      </c>
      <c r="AY30" s="959" t="str">
        <f t="shared" si="150"/>
        <v/>
      </c>
      <c r="AZ30" s="959" t="str">
        <f t="shared" si="151"/>
        <v/>
      </c>
      <c r="BA30" s="959" t="str">
        <f t="shared" si="152"/>
        <v/>
      </c>
      <c r="BB30" s="959" t="str">
        <f t="shared" si="153"/>
        <v/>
      </c>
      <c r="BC30" s="959" t="str">
        <f t="shared" si="154"/>
        <v/>
      </c>
      <c r="BD30" s="959" t="str">
        <f t="shared" si="155"/>
        <v/>
      </c>
      <c r="BE30" s="959" t="str">
        <f t="shared" si="156"/>
        <v/>
      </c>
      <c r="BF30" s="959" t="str">
        <f t="shared" si="157"/>
        <v/>
      </c>
      <c r="BG30" s="959" t="str">
        <f t="shared" si="158"/>
        <v/>
      </c>
      <c r="BH30" s="959" t="str">
        <f t="shared" si="159"/>
        <v/>
      </c>
      <c r="BI30" s="959" t="str">
        <f t="shared" si="160"/>
        <v/>
      </c>
      <c r="BJ30" s="959" t="str">
        <f t="shared" si="161"/>
        <v/>
      </c>
      <c r="BK30" s="959" t="str">
        <f t="shared" si="162"/>
        <v/>
      </c>
      <c r="BL30" s="959" t="str">
        <f t="shared" si="163"/>
        <v/>
      </c>
      <c r="BM30" s="959" t="str">
        <f t="shared" si="164"/>
        <v/>
      </c>
      <c r="BN30" s="959" t="str">
        <f t="shared" si="165"/>
        <v/>
      </c>
      <c r="BO30" s="959" t="str">
        <f t="shared" si="166"/>
        <v/>
      </c>
      <c r="BV30" s="1122"/>
      <c r="BW30" s="1122"/>
      <c r="BX30" s="1122"/>
      <c r="BY30" s="1122"/>
      <c r="BZ30" s="1122"/>
      <c r="CA30" s="1122"/>
      <c r="CB30" s="1122"/>
      <c r="CC30" s="1122"/>
      <c r="CD30" s="1122"/>
      <c r="CE30" s="1122"/>
      <c r="CF30" s="1122"/>
      <c r="CG30" s="1122"/>
      <c r="CH30" s="1122"/>
      <c r="CI30" s="1122"/>
      <c r="CJ30" s="1122"/>
      <c r="CK30" s="1122"/>
      <c r="CL30" s="1122"/>
      <c r="CM30" s="1122"/>
      <c r="CN30" s="1122"/>
      <c r="CO30" s="1122"/>
      <c r="CP30" s="1122"/>
      <c r="CQ30" s="1122"/>
      <c r="CR30" s="1122"/>
      <c r="CS30" s="1122"/>
      <c r="CT30" s="1122"/>
      <c r="CU30" s="1122"/>
      <c r="CV30" s="1122"/>
      <c r="CW30" s="1122"/>
      <c r="CX30" s="1122"/>
      <c r="CY30" s="1122"/>
      <c r="CZ30" s="1122"/>
      <c r="DA30" s="1122"/>
      <c r="DB30" s="1122"/>
      <c r="DC30" s="1122"/>
      <c r="DD30" s="1122"/>
      <c r="DE30" s="1122"/>
      <c r="DF30" s="1122"/>
      <c r="DG30" s="1122"/>
      <c r="DH30" s="1122"/>
      <c r="DI30" s="1122"/>
      <c r="DJ30" s="1122"/>
      <c r="DK30" s="1122"/>
      <c r="DL30" s="1122"/>
      <c r="DM30" s="1122"/>
      <c r="DN30" s="1122"/>
      <c r="DO30" s="1122"/>
      <c r="DP30" s="1122"/>
      <c r="DQ30" s="1122"/>
      <c r="DR30" s="1122"/>
      <c r="DS30" s="1122"/>
      <c r="DT30" s="1122"/>
      <c r="DU30" s="1122"/>
      <c r="DV30" s="1122"/>
      <c r="DW30" s="1122"/>
      <c r="DX30" s="1122"/>
      <c r="DY30" s="1122"/>
      <c r="DZ30" s="1122"/>
      <c r="EA30" s="1122"/>
      <c r="EB30" s="1122"/>
      <c r="EC30" s="1122"/>
      <c r="ED30" s="1122"/>
    </row>
    <row r="31" spans="2:139">
      <c r="B31" s="728" t="s">
        <v>1114</v>
      </c>
      <c r="C31" s="729" t="s">
        <v>1106</v>
      </c>
      <c r="D31" s="773"/>
      <c r="E31" s="1078" t="s">
        <v>517</v>
      </c>
      <c r="F31" s="896"/>
      <c r="G31" s="959" t="str">
        <f t="shared" si="106"/>
        <v/>
      </c>
      <c r="H31" s="959" t="str">
        <f t="shared" si="107"/>
        <v/>
      </c>
      <c r="I31" s="959" t="str">
        <f t="shared" si="108"/>
        <v/>
      </c>
      <c r="J31" s="959" t="str">
        <f t="shared" si="109"/>
        <v/>
      </c>
      <c r="K31" s="959" t="str">
        <f t="shared" si="110"/>
        <v/>
      </c>
      <c r="L31" s="959" t="str">
        <f t="shared" si="111"/>
        <v/>
      </c>
      <c r="M31" s="959" t="str">
        <f t="shared" si="112"/>
        <v/>
      </c>
      <c r="N31" s="959" t="str">
        <f t="shared" si="113"/>
        <v/>
      </c>
      <c r="O31" s="960" t="str">
        <f t="shared" si="114"/>
        <v/>
      </c>
      <c r="P31" s="960" t="str">
        <f t="shared" si="115"/>
        <v/>
      </c>
      <c r="Q31" s="959" t="str">
        <f t="shared" si="116"/>
        <v/>
      </c>
      <c r="R31" s="959" t="str">
        <f t="shared" si="117"/>
        <v/>
      </c>
      <c r="S31" s="959" t="str">
        <f t="shared" si="118"/>
        <v/>
      </c>
      <c r="T31" s="959" t="str">
        <f t="shared" si="119"/>
        <v/>
      </c>
      <c r="U31" s="959" t="str">
        <f t="shared" si="120"/>
        <v/>
      </c>
      <c r="V31" s="959" t="str">
        <f t="shared" si="121"/>
        <v/>
      </c>
      <c r="W31" s="959" t="str">
        <f t="shared" si="122"/>
        <v/>
      </c>
      <c r="X31" s="959" t="str">
        <f t="shared" si="123"/>
        <v/>
      </c>
      <c r="Y31" s="959" t="str">
        <f t="shared" si="124"/>
        <v/>
      </c>
      <c r="Z31" s="959" t="str">
        <f t="shared" si="125"/>
        <v/>
      </c>
      <c r="AA31" s="959" t="str">
        <f t="shared" si="126"/>
        <v/>
      </c>
      <c r="AB31" s="959" t="str">
        <f t="shared" si="127"/>
        <v/>
      </c>
      <c r="AC31" s="959" t="str">
        <f t="shared" si="128"/>
        <v/>
      </c>
      <c r="AD31" s="959" t="str">
        <f t="shared" si="129"/>
        <v/>
      </c>
      <c r="AE31" s="959" t="str">
        <f t="shared" si="130"/>
        <v/>
      </c>
      <c r="AF31" s="959" t="str">
        <f t="shared" si="131"/>
        <v/>
      </c>
      <c r="AG31" s="959" t="str">
        <f t="shared" si="132"/>
        <v/>
      </c>
      <c r="AH31" s="959" t="str">
        <f t="shared" si="133"/>
        <v/>
      </c>
      <c r="AI31" s="959" t="str">
        <f t="shared" si="134"/>
        <v/>
      </c>
      <c r="AJ31" s="959" t="str">
        <f t="shared" si="135"/>
        <v/>
      </c>
      <c r="AK31" s="959" t="str">
        <f t="shared" si="136"/>
        <v/>
      </c>
      <c r="AL31" s="959" t="str">
        <f t="shared" si="137"/>
        <v/>
      </c>
      <c r="AM31" s="959" t="str">
        <f t="shared" si="138"/>
        <v/>
      </c>
      <c r="AN31" s="959" t="str">
        <f t="shared" si="139"/>
        <v/>
      </c>
      <c r="AO31" s="959" t="str">
        <f t="shared" si="140"/>
        <v/>
      </c>
      <c r="AP31" s="959" t="str">
        <f t="shared" si="141"/>
        <v/>
      </c>
      <c r="AQ31" s="959" t="str">
        <f t="shared" si="142"/>
        <v/>
      </c>
      <c r="AR31" s="959" t="str">
        <f t="shared" si="143"/>
        <v/>
      </c>
      <c r="AS31" s="959" t="str">
        <f t="shared" si="144"/>
        <v/>
      </c>
      <c r="AT31" s="959" t="str">
        <f t="shared" si="145"/>
        <v/>
      </c>
      <c r="AU31" s="959" t="str">
        <f t="shared" si="146"/>
        <v/>
      </c>
      <c r="AV31" s="959" t="str">
        <f t="shared" si="147"/>
        <v/>
      </c>
      <c r="AW31" s="959" t="str">
        <f t="shared" si="148"/>
        <v/>
      </c>
      <c r="AX31" s="959" t="str">
        <f t="shared" si="149"/>
        <v/>
      </c>
      <c r="AY31" s="959" t="str">
        <f t="shared" si="150"/>
        <v/>
      </c>
      <c r="AZ31" s="959" t="str">
        <f t="shared" si="151"/>
        <v/>
      </c>
      <c r="BA31" s="959" t="str">
        <f t="shared" si="152"/>
        <v/>
      </c>
      <c r="BB31" s="959" t="str">
        <f t="shared" si="153"/>
        <v/>
      </c>
      <c r="BC31" s="959" t="str">
        <f t="shared" si="154"/>
        <v/>
      </c>
      <c r="BD31" s="959" t="str">
        <f t="shared" si="155"/>
        <v/>
      </c>
      <c r="BE31" s="959" t="str">
        <f t="shared" si="156"/>
        <v/>
      </c>
      <c r="BF31" s="959" t="str">
        <f t="shared" si="157"/>
        <v/>
      </c>
      <c r="BG31" s="959" t="str">
        <f t="shared" si="158"/>
        <v/>
      </c>
      <c r="BH31" s="959" t="str">
        <f t="shared" si="159"/>
        <v/>
      </c>
      <c r="BI31" s="959" t="str">
        <f t="shared" si="160"/>
        <v/>
      </c>
      <c r="BJ31" s="959" t="str">
        <f t="shared" si="161"/>
        <v/>
      </c>
      <c r="BK31" s="959" t="str">
        <f t="shared" si="162"/>
        <v/>
      </c>
      <c r="BL31" s="959" t="str">
        <f t="shared" si="163"/>
        <v/>
      </c>
      <c r="BM31" s="959" t="str">
        <f t="shared" si="164"/>
        <v/>
      </c>
      <c r="BN31" s="959" t="str">
        <f t="shared" si="165"/>
        <v/>
      </c>
      <c r="BO31" s="959" t="str">
        <f t="shared" si="166"/>
        <v/>
      </c>
      <c r="BV31" s="1122"/>
      <c r="BW31" s="1122"/>
      <c r="BX31" s="1122"/>
      <c r="BY31" s="1122"/>
      <c r="BZ31" s="1122"/>
      <c r="CA31" s="1122"/>
      <c r="CB31" s="1122"/>
      <c r="CC31" s="1122"/>
      <c r="CD31" s="1115"/>
      <c r="CE31" s="1115"/>
      <c r="CF31" s="1122"/>
      <c r="CG31" s="1122"/>
      <c r="CH31" s="1122"/>
      <c r="CI31" s="1122"/>
      <c r="CJ31" s="1122"/>
      <c r="CK31" s="1122"/>
      <c r="CL31" s="1122"/>
      <c r="CM31" s="1122"/>
      <c r="CN31" s="1122"/>
      <c r="CO31" s="1122"/>
      <c r="CP31" s="1122"/>
      <c r="CQ31" s="1122"/>
      <c r="CR31" s="1122"/>
      <c r="CS31" s="1122"/>
      <c r="CT31" s="1122"/>
      <c r="CU31" s="1122"/>
      <c r="CV31" s="1122"/>
      <c r="CW31" s="1122"/>
      <c r="CX31" s="1122"/>
      <c r="CY31" s="1122"/>
      <c r="CZ31" s="1122"/>
      <c r="DA31" s="1122"/>
      <c r="DB31" s="1122"/>
      <c r="DC31" s="1122"/>
      <c r="DD31" s="1122"/>
      <c r="DE31" s="1122"/>
      <c r="DF31" s="1122"/>
      <c r="DG31" s="1122"/>
      <c r="DH31" s="1122"/>
      <c r="DI31" s="1122"/>
      <c r="DJ31" s="1122"/>
      <c r="DK31" s="1122"/>
      <c r="DL31" s="1122"/>
      <c r="DM31" s="1122"/>
      <c r="DN31" s="1122"/>
      <c r="DO31" s="1122"/>
      <c r="DP31" s="1122"/>
      <c r="DQ31" s="1122"/>
      <c r="DR31" s="1122"/>
      <c r="DS31" s="1122"/>
      <c r="DT31" s="1122"/>
      <c r="DU31" s="1122"/>
      <c r="DV31" s="1122"/>
      <c r="DW31" s="1122"/>
      <c r="DX31" s="1122"/>
      <c r="DY31" s="1122"/>
      <c r="DZ31" s="1122"/>
      <c r="EA31" s="1122"/>
      <c r="EB31" s="1122"/>
      <c r="EC31" s="1122"/>
      <c r="ED31" s="1122"/>
    </row>
    <row r="32" spans="2:139" s="762" customFormat="1" ht="12.75" customHeight="1">
      <c r="B32" s="728" t="s">
        <v>1116</v>
      </c>
      <c r="C32" s="1263" t="s">
        <v>474</v>
      </c>
      <c r="D32" s="1264"/>
      <c r="E32" s="897"/>
      <c r="F32" s="957"/>
      <c r="G32" s="816"/>
      <c r="H32" s="816"/>
      <c r="I32" s="816"/>
      <c r="J32" s="816"/>
      <c r="K32" s="816"/>
      <c r="L32" s="816"/>
      <c r="M32" s="816"/>
      <c r="N32" s="816"/>
      <c r="O32" s="816"/>
      <c r="P32" s="816"/>
      <c r="Q32" s="816"/>
      <c r="R32" s="816"/>
      <c r="S32" s="816"/>
      <c r="T32" s="816"/>
      <c r="U32" s="816"/>
      <c r="V32" s="816"/>
      <c r="W32" s="816"/>
      <c r="X32" s="816"/>
      <c r="Y32" s="816"/>
      <c r="Z32" s="816"/>
      <c r="AA32" s="816"/>
      <c r="AB32" s="816"/>
      <c r="AC32" s="816"/>
      <c r="AD32" s="816"/>
      <c r="AE32" s="816"/>
      <c r="AF32" s="816"/>
      <c r="AG32" s="816"/>
      <c r="AH32" s="816"/>
      <c r="AI32" s="816"/>
      <c r="AJ32" s="816"/>
      <c r="AK32" s="816"/>
      <c r="AL32" s="816"/>
      <c r="AM32" s="816"/>
      <c r="AN32" s="816"/>
      <c r="AO32" s="816"/>
      <c r="AP32" s="816"/>
      <c r="AQ32" s="816"/>
      <c r="AR32" s="816"/>
      <c r="AS32" s="816"/>
      <c r="AT32" s="816"/>
      <c r="AU32" s="816"/>
      <c r="AV32" s="816"/>
      <c r="AW32" s="816"/>
      <c r="AX32" s="816"/>
      <c r="AY32" s="816"/>
      <c r="AZ32" s="816"/>
      <c r="BA32" s="816"/>
      <c r="BB32" s="816"/>
      <c r="BC32" s="816"/>
      <c r="BD32" s="816"/>
      <c r="BE32" s="816"/>
      <c r="BF32" s="816"/>
      <c r="BG32" s="816"/>
      <c r="BH32" s="816"/>
      <c r="BI32" s="816"/>
      <c r="BJ32" s="816"/>
      <c r="BK32" s="816"/>
      <c r="BL32" s="816"/>
      <c r="BM32" s="816"/>
      <c r="BN32" s="816"/>
      <c r="BO32" s="816"/>
      <c r="BV32" s="1106"/>
      <c r="BW32" s="1106"/>
      <c r="BX32" s="1106"/>
      <c r="BY32" s="1106"/>
      <c r="BZ32" s="1106"/>
      <c r="CA32" s="1106"/>
      <c r="CB32" s="1106"/>
      <c r="CC32" s="1106"/>
      <c r="CD32" s="1106"/>
      <c r="CE32" s="1106"/>
      <c r="CF32" s="1106"/>
      <c r="CG32" s="1106"/>
      <c r="CH32" s="1106"/>
      <c r="CI32" s="1106"/>
      <c r="CJ32" s="1106"/>
      <c r="CK32" s="1106"/>
      <c r="CL32" s="1106"/>
      <c r="CM32" s="1106"/>
      <c r="CN32" s="1106"/>
      <c r="CO32" s="1106"/>
      <c r="CP32" s="1106"/>
      <c r="CQ32" s="1106"/>
      <c r="CR32" s="1106"/>
      <c r="CS32" s="1106"/>
      <c r="CT32" s="1106"/>
      <c r="CU32" s="1106"/>
      <c r="CV32" s="1106"/>
      <c r="CW32" s="1106"/>
      <c r="CX32" s="1106"/>
      <c r="CY32" s="1106"/>
      <c r="CZ32" s="1106"/>
      <c r="DA32" s="1106"/>
      <c r="DB32" s="1106"/>
      <c r="DC32" s="1106"/>
      <c r="DD32" s="1106"/>
      <c r="DE32" s="1106"/>
      <c r="DF32" s="1106"/>
      <c r="DG32" s="1106"/>
      <c r="DH32" s="1106"/>
      <c r="DI32" s="1106"/>
      <c r="DJ32" s="1106"/>
      <c r="DK32" s="1106"/>
      <c r="DL32" s="1106"/>
      <c r="DM32" s="1106"/>
      <c r="DN32" s="1106"/>
      <c r="DO32" s="1106"/>
      <c r="DP32" s="1106"/>
      <c r="DQ32" s="1106"/>
      <c r="DR32" s="1106"/>
      <c r="DS32" s="1106"/>
      <c r="DT32" s="1106"/>
      <c r="DU32" s="1106"/>
      <c r="DV32" s="1106"/>
      <c r="DW32" s="1106"/>
      <c r="DX32" s="1106"/>
      <c r="DY32" s="1106"/>
      <c r="DZ32" s="1106"/>
      <c r="EA32" s="1106"/>
      <c r="EB32" s="1106"/>
      <c r="EC32" s="1106"/>
      <c r="ED32" s="1106"/>
      <c r="EE32" s="1107"/>
      <c r="EF32" s="1107"/>
      <c r="EG32" s="1107"/>
      <c r="EH32" s="1107"/>
      <c r="EI32" s="1107"/>
    </row>
    <row r="33" spans="2:139" s="762" customFormat="1" ht="18" customHeight="1">
      <c r="B33" s="841"/>
      <c r="C33" s="842"/>
      <c r="D33" s="842"/>
      <c r="E33" s="1559"/>
      <c r="F33" s="1560"/>
      <c r="G33" s="816"/>
      <c r="H33" s="816"/>
      <c r="I33" s="816"/>
      <c r="J33" s="816"/>
      <c r="K33" s="816"/>
      <c r="L33" s="816"/>
      <c r="M33" s="816"/>
      <c r="N33" s="816"/>
      <c r="O33" s="961"/>
      <c r="P33" s="816"/>
      <c r="Q33" s="816"/>
      <c r="R33" s="816"/>
      <c r="S33" s="816"/>
      <c r="T33" s="816"/>
      <c r="U33" s="816"/>
      <c r="V33" s="816"/>
      <c r="W33" s="816"/>
      <c r="X33" s="816"/>
      <c r="Y33" s="816"/>
      <c r="Z33" s="816"/>
      <c r="AA33" s="816"/>
      <c r="AB33" s="816"/>
      <c r="AC33" s="816"/>
      <c r="AD33" s="816"/>
      <c r="AE33" s="816"/>
      <c r="AF33" s="816"/>
      <c r="AG33" s="816"/>
      <c r="AH33" s="816"/>
      <c r="AI33" s="816"/>
      <c r="AJ33" s="816"/>
      <c r="AK33" s="816"/>
      <c r="AL33" s="816"/>
      <c r="AM33" s="816"/>
      <c r="AN33" s="816"/>
      <c r="AO33" s="816"/>
      <c r="AP33" s="816"/>
      <c r="AQ33" s="816"/>
      <c r="AR33" s="816"/>
      <c r="AS33" s="816"/>
      <c r="AT33" s="816"/>
      <c r="AU33" s="816"/>
      <c r="AV33" s="816"/>
      <c r="AW33" s="816"/>
      <c r="AX33" s="816"/>
      <c r="AY33" s="816"/>
      <c r="AZ33" s="816"/>
      <c r="BA33" s="816"/>
      <c r="BB33" s="816"/>
      <c r="BC33" s="816"/>
      <c r="BD33" s="816"/>
      <c r="BE33" s="816"/>
      <c r="BF33" s="816"/>
      <c r="BG33" s="816"/>
      <c r="BH33" s="816"/>
      <c r="BI33" s="816"/>
      <c r="BJ33" s="816"/>
      <c r="BK33" s="816"/>
      <c r="BL33" s="816"/>
      <c r="BM33" s="816"/>
      <c r="BN33" s="816"/>
      <c r="BO33" s="816"/>
      <c r="BV33" s="1106"/>
      <c r="BW33" s="1106"/>
      <c r="BX33" s="1106"/>
      <c r="BY33" s="1106"/>
      <c r="BZ33" s="1106"/>
      <c r="CA33" s="1106"/>
      <c r="CB33" s="1106"/>
      <c r="CC33" s="1106"/>
      <c r="CD33" s="1106"/>
      <c r="CE33" s="1106"/>
      <c r="CF33" s="1106"/>
      <c r="CG33" s="1106"/>
      <c r="CH33" s="1106"/>
      <c r="CI33" s="1106"/>
      <c r="CJ33" s="1106"/>
      <c r="CK33" s="1106"/>
      <c r="CL33" s="1106"/>
      <c r="CM33" s="1106"/>
      <c r="CN33" s="1106"/>
      <c r="CO33" s="1106"/>
      <c r="CP33" s="1106"/>
      <c r="CQ33" s="1106"/>
      <c r="CR33" s="1106"/>
      <c r="CS33" s="1106"/>
      <c r="CT33" s="1106"/>
      <c r="CU33" s="1106"/>
      <c r="CV33" s="1106"/>
      <c r="CW33" s="1106"/>
      <c r="CX33" s="1106"/>
      <c r="CY33" s="1106"/>
      <c r="CZ33" s="1106"/>
      <c r="DA33" s="1106"/>
      <c r="DB33" s="1106"/>
      <c r="DC33" s="1106"/>
      <c r="DD33" s="1106"/>
      <c r="DE33" s="1106"/>
      <c r="DF33" s="1106"/>
      <c r="DG33" s="1106"/>
      <c r="DH33" s="1106"/>
      <c r="DI33" s="1106"/>
      <c r="DJ33" s="1106"/>
      <c r="DK33" s="1106"/>
      <c r="DL33" s="1106"/>
      <c r="DM33" s="1106"/>
      <c r="DN33" s="1106"/>
      <c r="DO33" s="1106"/>
      <c r="DP33" s="1106"/>
      <c r="DQ33" s="1106"/>
      <c r="DR33" s="1106"/>
      <c r="DS33" s="1106"/>
      <c r="DT33" s="1106"/>
      <c r="DU33" s="1106"/>
      <c r="DV33" s="1106"/>
      <c r="DW33" s="1106"/>
      <c r="DX33" s="1106"/>
      <c r="DY33" s="1106"/>
      <c r="DZ33" s="1106"/>
      <c r="EA33" s="1106"/>
      <c r="EB33" s="1106"/>
      <c r="EC33" s="1106"/>
      <c r="ED33" s="1106"/>
      <c r="EE33" s="1107"/>
      <c r="EF33" s="1107"/>
      <c r="EG33" s="1107"/>
      <c r="EH33" s="1107"/>
      <c r="EI33" s="1107"/>
    </row>
    <row r="34" spans="2:139" ht="12.75" customHeight="1">
      <c r="B34" s="817" t="s">
        <v>414</v>
      </c>
      <c r="C34" s="822" t="s">
        <v>1302</v>
      </c>
      <c r="D34" s="823"/>
      <c r="E34" s="824"/>
      <c r="F34" s="825"/>
      <c r="G34" s="1209" t="str">
        <f t="shared" ref="G34:AI34" si="167">IF(BV34="","",BV34)</f>
        <v>B1</v>
      </c>
      <c r="H34" s="1209" t="str">
        <f t="shared" si="167"/>
        <v>B1</v>
      </c>
      <c r="I34" s="1209" t="str">
        <f t="shared" si="167"/>
        <v>B1</v>
      </c>
      <c r="J34" s="1209" t="str">
        <f t="shared" si="167"/>
        <v>B1</v>
      </c>
      <c r="K34" s="1209" t="str">
        <f t="shared" si="167"/>
        <v>B1</v>
      </c>
      <c r="L34" s="1209" t="str">
        <f t="shared" si="167"/>
        <v>B1</v>
      </c>
      <c r="M34" s="1209" t="str">
        <f t="shared" si="167"/>
        <v>B1</v>
      </c>
      <c r="N34" s="1209" t="str">
        <f t="shared" si="167"/>
        <v>B1</v>
      </c>
      <c r="O34" s="1209" t="str">
        <f t="shared" si="167"/>
        <v>B1</v>
      </c>
      <c r="P34" s="1209" t="str">
        <f t="shared" si="167"/>
        <v>B1</v>
      </c>
      <c r="Q34" s="1209" t="str">
        <f t="shared" si="167"/>
        <v>B1</v>
      </c>
      <c r="R34" s="1209" t="str">
        <f t="shared" si="167"/>
        <v>B1</v>
      </c>
      <c r="S34" s="1209" t="str">
        <f t="shared" si="167"/>
        <v>B1</v>
      </c>
      <c r="T34" s="1209" t="str">
        <f t="shared" si="167"/>
        <v>B1</v>
      </c>
      <c r="U34" s="1209" t="str">
        <f t="shared" si="167"/>
        <v>B1</v>
      </c>
      <c r="V34" s="1209" t="str">
        <f t="shared" si="167"/>
        <v>B1</v>
      </c>
      <c r="W34" s="1209" t="str">
        <f t="shared" si="167"/>
        <v>B1</v>
      </c>
      <c r="X34" s="1209" t="str">
        <f t="shared" si="167"/>
        <v>B1</v>
      </c>
      <c r="Y34" s="1209" t="str">
        <f t="shared" si="167"/>
        <v>B1</v>
      </c>
      <c r="Z34" s="1209" t="str">
        <f t="shared" si="167"/>
        <v>B1</v>
      </c>
      <c r="AA34" s="1209" t="str">
        <f t="shared" si="167"/>
        <v>B1</v>
      </c>
      <c r="AB34" s="1209" t="str">
        <f t="shared" si="167"/>
        <v>B1</v>
      </c>
      <c r="AC34" s="1209" t="str">
        <f t="shared" si="167"/>
        <v>B1</v>
      </c>
      <c r="AD34" s="1209" t="str">
        <f t="shared" si="167"/>
        <v>B1</v>
      </c>
      <c r="AE34" s="1209" t="str">
        <f t="shared" si="167"/>
        <v>B1</v>
      </c>
      <c r="AF34" s="1209" t="str">
        <f t="shared" si="167"/>
        <v>B1</v>
      </c>
      <c r="AG34" s="1209" t="str">
        <f t="shared" si="167"/>
        <v>B1</v>
      </c>
      <c r="AH34" s="1209" t="str">
        <f t="shared" si="167"/>
        <v>B1</v>
      </c>
      <c r="AI34" s="1209" t="str">
        <f t="shared" si="167"/>
        <v>B1</v>
      </c>
      <c r="AJ34" s="1209" t="str">
        <f t="shared" ref="AJ34" si="168">IF(CY34="","",CY34)</f>
        <v>B1</v>
      </c>
      <c r="AK34" s="1209" t="str">
        <f t="shared" ref="AK34" si="169">IF(CZ34="","",CZ34)</f>
        <v>B1</v>
      </c>
      <c r="AL34" s="1209" t="str">
        <f t="shared" ref="AL34" si="170">IF(DA34="","",DA34)</f>
        <v>B1</v>
      </c>
      <c r="AM34" s="1209" t="str">
        <f t="shared" ref="AM34" si="171">IF(DB34="","",DB34)</f>
        <v>B1</v>
      </c>
      <c r="AN34" s="1209" t="str">
        <f t="shared" ref="AN34" si="172">IF(DC34="","",DC34)</f>
        <v>B1</v>
      </c>
      <c r="AO34" s="1209" t="str">
        <f t="shared" ref="AO34" si="173">IF(DD34="","",DD34)</f>
        <v>B1</v>
      </c>
      <c r="AP34" s="1209" t="str">
        <f t="shared" ref="AP34" si="174">IF(DE34="","",DE34)</f>
        <v>B1</v>
      </c>
      <c r="AQ34" s="1209" t="str">
        <f t="shared" ref="AQ34" si="175">IF(DF34="","",DF34)</f>
        <v>B1</v>
      </c>
      <c r="AR34" s="1209" t="str">
        <f t="shared" ref="AR34" si="176">IF(DG34="","",DG34)</f>
        <v>B1</v>
      </c>
      <c r="AS34" s="1209" t="str">
        <f t="shared" ref="AS34" si="177">IF(DH34="","",DH34)</f>
        <v>B1</v>
      </c>
      <c r="AT34" s="1209" t="str">
        <f t="shared" ref="AT34" si="178">IF(DI34="","",DI34)</f>
        <v>B1</v>
      </c>
      <c r="AU34" s="1209" t="str">
        <f t="shared" ref="AU34" si="179">IF(DJ34="","",DJ34)</f>
        <v>B1</v>
      </c>
      <c r="AV34" s="1209" t="str">
        <f t="shared" ref="AV34" si="180">IF(DK34="","",DK34)</f>
        <v>B1</v>
      </c>
      <c r="AW34" s="1209" t="str">
        <f t="shared" ref="AW34" si="181">IF(DL34="","",DL34)</f>
        <v>B1</v>
      </c>
      <c r="AX34" s="1209" t="str">
        <f t="shared" ref="AX34" si="182">IF(DM34="","",DM34)</f>
        <v>B1</v>
      </c>
      <c r="AY34" s="1209" t="str">
        <f t="shared" ref="AY34" si="183">IF(DN34="","",DN34)</f>
        <v>B1</v>
      </c>
      <c r="AZ34" s="1209" t="str">
        <f t="shared" ref="AZ34" si="184">IF(DO34="","",DO34)</f>
        <v>B1</v>
      </c>
      <c r="BA34" s="1209" t="str">
        <f t="shared" ref="BA34" si="185">IF(DP34="","",DP34)</f>
        <v>B1</v>
      </c>
      <c r="BB34" s="1209" t="str">
        <f t="shared" ref="BB34" si="186">IF(DQ34="","",DQ34)</f>
        <v>B1</v>
      </c>
      <c r="BC34" s="1209" t="str">
        <f t="shared" ref="BC34" si="187">IF(DR34="","",DR34)</f>
        <v>B1</v>
      </c>
      <c r="BD34" s="1209" t="str">
        <f t="shared" ref="BD34" si="188">IF(DS34="","",DS34)</f>
        <v>B1</v>
      </c>
      <c r="BE34" s="1209" t="str">
        <f t="shared" ref="BE34" si="189">IF(DT34="","",DT34)</f>
        <v>B1</v>
      </c>
      <c r="BF34" s="1209" t="str">
        <f t="shared" ref="BF34" si="190">IF(DU34="","",DU34)</f>
        <v>B1</v>
      </c>
      <c r="BG34" s="1209" t="str">
        <f t="shared" ref="BG34" si="191">IF(DV34="","",DV34)</f>
        <v>B1</v>
      </c>
      <c r="BH34" s="1209" t="str">
        <f t="shared" ref="BH34" si="192">IF(DW34="","",DW34)</f>
        <v>B1</v>
      </c>
      <c r="BI34" s="1209" t="str">
        <f t="shared" ref="BI34" si="193">IF(DX34="","",DX34)</f>
        <v>B1</v>
      </c>
      <c r="BJ34" s="1209" t="str">
        <f t="shared" ref="BJ34" si="194">IF(DY34="","",DY34)</f>
        <v>B1</v>
      </c>
      <c r="BK34" s="1209" t="str">
        <f t="shared" ref="BK34" si="195">IF(DZ34="","",DZ34)</f>
        <v>B1</v>
      </c>
      <c r="BL34" s="1209" t="str">
        <f t="shared" ref="BL34" si="196">IF(EA34="","",EA34)</f>
        <v>B1</v>
      </c>
      <c r="BM34" s="1209" t="str">
        <f t="shared" ref="BM34" si="197">IF(EB34="","",EB34)</f>
        <v>B1</v>
      </c>
      <c r="BN34" s="1209" t="str">
        <f t="shared" ref="BN34" si="198">IF(EC34="","",EC34)</f>
        <v>B1</v>
      </c>
      <c r="BO34" s="1209" t="str">
        <f t="shared" ref="BO34" si="199">IF(ED34="","",ED34)</f>
        <v>B1</v>
      </c>
      <c r="BV34" s="1123" t="s">
        <v>564</v>
      </c>
      <c r="BW34" s="1123" t="s">
        <v>564</v>
      </c>
      <c r="BX34" s="1123" t="s">
        <v>564</v>
      </c>
      <c r="BY34" s="1123" t="s">
        <v>564</v>
      </c>
      <c r="BZ34" s="1123" t="s">
        <v>564</v>
      </c>
      <c r="CA34" s="1123" t="s">
        <v>564</v>
      </c>
      <c r="CB34" s="1123" t="s">
        <v>564</v>
      </c>
      <c r="CC34" s="1123" t="s">
        <v>564</v>
      </c>
      <c r="CD34" s="1124" t="s">
        <v>564</v>
      </c>
      <c r="CE34" s="1124" t="s">
        <v>564</v>
      </c>
      <c r="CF34" s="1123" t="s">
        <v>564</v>
      </c>
      <c r="CG34" s="1123" t="s">
        <v>564</v>
      </c>
      <c r="CH34" s="1123" t="s">
        <v>564</v>
      </c>
      <c r="CI34" s="1123" t="s">
        <v>564</v>
      </c>
      <c r="CJ34" s="1123" t="s">
        <v>564</v>
      </c>
      <c r="CK34" s="1123" t="s">
        <v>564</v>
      </c>
      <c r="CL34" s="1123" t="s">
        <v>564</v>
      </c>
      <c r="CM34" s="1123" t="s">
        <v>564</v>
      </c>
      <c r="CN34" s="1123" t="s">
        <v>564</v>
      </c>
      <c r="CO34" s="1123" t="s">
        <v>564</v>
      </c>
      <c r="CP34" s="1123" t="s">
        <v>564</v>
      </c>
      <c r="CQ34" s="1123" t="s">
        <v>564</v>
      </c>
      <c r="CR34" s="1123" t="s">
        <v>564</v>
      </c>
      <c r="CS34" s="1123" t="s">
        <v>564</v>
      </c>
      <c r="CT34" s="1123" t="s">
        <v>564</v>
      </c>
      <c r="CU34" s="1123" t="s">
        <v>564</v>
      </c>
      <c r="CV34" s="1123" t="s">
        <v>564</v>
      </c>
      <c r="CW34" s="1123" t="s">
        <v>564</v>
      </c>
      <c r="CX34" s="1123" t="s">
        <v>564</v>
      </c>
      <c r="CY34" s="1123" t="s">
        <v>564</v>
      </c>
      <c r="CZ34" s="1123" t="s">
        <v>564</v>
      </c>
      <c r="DA34" s="1123" t="s">
        <v>564</v>
      </c>
      <c r="DB34" s="1123" t="s">
        <v>564</v>
      </c>
      <c r="DC34" s="1123" t="s">
        <v>564</v>
      </c>
      <c r="DD34" s="1123" t="s">
        <v>564</v>
      </c>
      <c r="DE34" s="1123" t="s">
        <v>564</v>
      </c>
      <c r="DF34" s="1123" t="s">
        <v>564</v>
      </c>
      <c r="DG34" s="1123" t="s">
        <v>564</v>
      </c>
      <c r="DH34" s="1123" t="s">
        <v>564</v>
      </c>
      <c r="DI34" s="1123" t="s">
        <v>564</v>
      </c>
      <c r="DJ34" s="1123" t="s">
        <v>564</v>
      </c>
      <c r="DK34" s="1123" t="s">
        <v>564</v>
      </c>
      <c r="DL34" s="1123" t="s">
        <v>564</v>
      </c>
      <c r="DM34" s="1123" t="s">
        <v>564</v>
      </c>
      <c r="DN34" s="1123" t="s">
        <v>564</v>
      </c>
      <c r="DO34" s="1123" t="s">
        <v>564</v>
      </c>
      <c r="DP34" s="1123" t="s">
        <v>564</v>
      </c>
      <c r="DQ34" s="1123" t="s">
        <v>564</v>
      </c>
      <c r="DR34" s="1123" t="s">
        <v>564</v>
      </c>
      <c r="DS34" s="1123" t="s">
        <v>564</v>
      </c>
      <c r="DT34" s="1123" t="s">
        <v>564</v>
      </c>
      <c r="DU34" s="1123" t="s">
        <v>564</v>
      </c>
      <c r="DV34" s="1123" t="s">
        <v>564</v>
      </c>
      <c r="DW34" s="1123" t="s">
        <v>564</v>
      </c>
      <c r="DX34" s="1123" t="s">
        <v>564</v>
      </c>
      <c r="DY34" s="1123" t="s">
        <v>564</v>
      </c>
      <c r="DZ34" s="1123" t="s">
        <v>564</v>
      </c>
      <c r="EA34" s="1123" t="s">
        <v>564</v>
      </c>
      <c r="EB34" s="1123" t="s">
        <v>564</v>
      </c>
      <c r="EC34" s="1123" t="s">
        <v>564</v>
      </c>
      <c r="ED34" s="1123" t="s">
        <v>564</v>
      </c>
    </row>
    <row r="35" spans="2:139" s="762" customFormat="1" ht="12.75" customHeight="1">
      <c r="B35" s="826"/>
      <c r="C35" s="827" t="s">
        <v>1150</v>
      </c>
      <c r="D35" s="828"/>
      <c r="E35" s="703"/>
      <c r="F35" s="709"/>
      <c r="G35" s="962"/>
      <c r="H35" s="963"/>
      <c r="I35" s="963"/>
      <c r="J35" s="963"/>
      <c r="K35" s="963"/>
      <c r="L35" s="963"/>
      <c r="M35" s="963"/>
      <c r="N35" s="963"/>
      <c r="O35" s="963"/>
      <c r="P35" s="963"/>
      <c r="Q35" s="963"/>
      <c r="R35" s="963"/>
      <c r="S35" s="963"/>
      <c r="T35" s="963"/>
      <c r="U35" s="963"/>
      <c r="V35" s="963"/>
      <c r="W35" s="963"/>
      <c r="X35" s="963"/>
      <c r="Y35" s="963"/>
      <c r="Z35" s="963"/>
      <c r="AA35" s="963"/>
      <c r="AB35" s="963"/>
      <c r="AC35" s="963"/>
      <c r="AD35" s="963"/>
      <c r="AE35" s="963"/>
      <c r="AF35" s="963"/>
      <c r="AG35" s="963"/>
      <c r="AH35" s="963"/>
      <c r="AI35" s="963"/>
      <c r="AJ35" s="963"/>
      <c r="AK35" s="963"/>
      <c r="AL35" s="963"/>
      <c r="AM35" s="963"/>
      <c r="AN35" s="963"/>
      <c r="AO35" s="963"/>
      <c r="AP35" s="963"/>
      <c r="AQ35" s="963"/>
      <c r="AR35" s="963"/>
      <c r="AS35" s="963"/>
      <c r="AT35" s="963"/>
      <c r="AU35" s="963"/>
      <c r="AV35" s="963"/>
      <c r="AW35" s="963"/>
      <c r="AX35" s="963"/>
      <c r="AY35" s="963"/>
      <c r="AZ35" s="963"/>
      <c r="BA35" s="963"/>
      <c r="BB35" s="963"/>
      <c r="BC35" s="963"/>
      <c r="BD35" s="963"/>
      <c r="BE35" s="963"/>
      <c r="BF35" s="963"/>
      <c r="BG35" s="963"/>
      <c r="BH35" s="963"/>
      <c r="BI35" s="963"/>
      <c r="BJ35" s="963"/>
      <c r="BK35" s="963"/>
      <c r="BL35" s="963"/>
      <c r="BM35" s="963"/>
      <c r="BN35" s="963"/>
      <c r="BO35" s="964"/>
      <c r="BV35" s="1125"/>
      <c r="BW35" s="1126"/>
      <c r="BX35" s="1126"/>
      <c r="BY35" s="1126"/>
      <c r="BZ35" s="1126"/>
      <c r="CA35" s="1126"/>
      <c r="CB35" s="1126"/>
      <c r="CC35" s="1126"/>
      <c r="CD35" s="1126"/>
      <c r="CE35" s="1126"/>
      <c r="CF35" s="1126"/>
      <c r="CG35" s="1126"/>
      <c r="CH35" s="1126"/>
      <c r="CI35" s="1126"/>
      <c r="CJ35" s="1126"/>
      <c r="CK35" s="1126"/>
      <c r="CL35" s="1126"/>
      <c r="CM35" s="1126"/>
      <c r="CN35" s="1126"/>
      <c r="CO35" s="1126"/>
      <c r="CP35" s="1126"/>
      <c r="CQ35" s="1126"/>
      <c r="CR35" s="1126"/>
      <c r="CS35" s="1126"/>
      <c r="CT35" s="1126"/>
      <c r="CU35" s="1126"/>
      <c r="CV35" s="1126"/>
      <c r="CW35" s="1126"/>
      <c r="CX35" s="1126"/>
      <c r="CY35" s="1126"/>
      <c r="CZ35" s="1126"/>
      <c r="DA35" s="1126"/>
      <c r="DB35" s="1126"/>
      <c r="DC35" s="1126"/>
      <c r="DD35" s="1126"/>
      <c r="DE35" s="1126"/>
      <c r="DF35" s="1126"/>
      <c r="DG35" s="1126"/>
      <c r="DH35" s="1126"/>
      <c r="DI35" s="1126"/>
      <c r="DJ35" s="1126"/>
      <c r="DK35" s="1126"/>
      <c r="DL35" s="1126"/>
      <c r="DM35" s="1126"/>
      <c r="DN35" s="1126"/>
      <c r="DO35" s="1126"/>
      <c r="DP35" s="1126"/>
      <c r="DQ35" s="1126"/>
      <c r="DR35" s="1126"/>
      <c r="DS35" s="1126"/>
      <c r="DT35" s="1126"/>
      <c r="DU35" s="1126"/>
      <c r="DV35" s="1126"/>
      <c r="DW35" s="1126"/>
      <c r="DX35" s="1126"/>
      <c r="DY35" s="1126"/>
      <c r="DZ35" s="1126"/>
      <c r="EA35" s="1126"/>
      <c r="EB35" s="1126"/>
      <c r="EC35" s="1126"/>
      <c r="ED35" s="1127"/>
      <c r="EE35" s="1107"/>
      <c r="EF35" s="1107"/>
      <c r="EG35" s="1107"/>
      <c r="EH35" s="1107"/>
      <c r="EI35" s="1107"/>
    </row>
    <row r="36" spans="2:139" s="762" customFormat="1" ht="18" customHeight="1">
      <c r="B36" s="786"/>
      <c r="C36" s="1265" t="s">
        <v>347</v>
      </c>
      <c r="D36" s="1558"/>
      <c r="E36" s="965"/>
      <c r="F36" s="965"/>
      <c r="G36" s="966"/>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832"/>
      <c r="AQ36" s="832"/>
      <c r="AR36" s="832"/>
      <c r="AS36" s="832"/>
      <c r="AT36" s="832"/>
      <c r="AU36" s="832"/>
      <c r="AV36" s="832"/>
      <c r="AW36" s="832"/>
      <c r="AX36" s="832"/>
      <c r="AY36" s="832"/>
      <c r="AZ36" s="832"/>
      <c r="BA36" s="832"/>
      <c r="BB36" s="832"/>
      <c r="BC36" s="832"/>
      <c r="BD36" s="832"/>
      <c r="BE36" s="832"/>
      <c r="BF36" s="832"/>
      <c r="BG36" s="832"/>
      <c r="BH36" s="832"/>
      <c r="BI36" s="832"/>
      <c r="BJ36" s="832"/>
      <c r="BK36" s="832"/>
      <c r="BL36" s="832"/>
      <c r="BM36" s="832"/>
      <c r="BN36" s="832"/>
      <c r="BO36" s="967"/>
      <c r="BV36" s="1128"/>
      <c r="BW36" s="1129"/>
      <c r="BX36" s="1129"/>
      <c r="BY36" s="1129"/>
      <c r="BZ36" s="1129"/>
      <c r="CA36" s="1129"/>
      <c r="CB36" s="1129"/>
      <c r="CC36" s="1129"/>
      <c r="CD36" s="1129"/>
      <c r="CE36" s="1129"/>
      <c r="CF36" s="1129"/>
      <c r="CG36" s="1129"/>
      <c r="CH36" s="1129"/>
      <c r="CI36" s="1129"/>
      <c r="CJ36" s="1129"/>
      <c r="CK36" s="1129"/>
      <c r="CL36" s="1129"/>
      <c r="CM36" s="1129"/>
      <c r="CN36" s="1129"/>
      <c r="CO36" s="1129"/>
      <c r="CP36" s="1129"/>
      <c r="CQ36" s="1129"/>
      <c r="CR36" s="1129"/>
      <c r="CS36" s="1129"/>
      <c r="CT36" s="1129"/>
      <c r="CU36" s="1129"/>
      <c r="CV36" s="1129"/>
      <c r="CW36" s="1129"/>
      <c r="CX36" s="1129"/>
      <c r="CY36" s="1129"/>
      <c r="CZ36" s="1129"/>
      <c r="DA36" s="1129"/>
      <c r="DB36" s="1129"/>
      <c r="DC36" s="1129"/>
      <c r="DD36" s="1129"/>
      <c r="DE36" s="1129"/>
      <c r="DF36" s="1129"/>
      <c r="DG36" s="1129"/>
      <c r="DH36" s="1129"/>
      <c r="DI36" s="1129"/>
      <c r="DJ36" s="1129"/>
      <c r="DK36" s="1129"/>
      <c r="DL36" s="1129"/>
      <c r="DM36" s="1129"/>
      <c r="DN36" s="1129"/>
      <c r="DO36" s="1129"/>
      <c r="DP36" s="1129"/>
      <c r="DQ36" s="1129"/>
      <c r="DR36" s="1129"/>
      <c r="DS36" s="1129"/>
      <c r="DT36" s="1129"/>
      <c r="DU36" s="1129"/>
      <c r="DV36" s="1129"/>
      <c r="DW36" s="1129"/>
      <c r="DX36" s="1129"/>
      <c r="DY36" s="1129"/>
      <c r="DZ36" s="1129"/>
      <c r="EA36" s="1129"/>
      <c r="EB36" s="1129"/>
      <c r="EC36" s="1129"/>
      <c r="ED36" s="1130"/>
      <c r="EE36" s="1107"/>
      <c r="EF36" s="1107"/>
      <c r="EG36" s="1107"/>
      <c r="EH36" s="1107"/>
      <c r="EI36" s="1107"/>
    </row>
    <row r="37" spans="2:139" s="762" customFormat="1" ht="13.5" thickBot="1">
      <c r="B37" s="785"/>
      <c r="C37" s="784"/>
      <c r="D37" s="784"/>
      <c r="E37" s="785"/>
      <c r="F37" s="785"/>
      <c r="G37" s="1061"/>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833"/>
      <c r="AH37" s="833"/>
      <c r="AI37" s="833"/>
      <c r="AJ37" s="833"/>
      <c r="AK37" s="833"/>
      <c r="AL37" s="833"/>
      <c r="AM37" s="833"/>
      <c r="AN37" s="833"/>
      <c r="AO37" s="833"/>
      <c r="AP37" s="833"/>
      <c r="AQ37" s="833"/>
      <c r="AR37" s="833"/>
      <c r="AS37" s="833"/>
      <c r="AT37" s="833"/>
      <c r="AU37" s="833"/>
      <c r="AV37" s="833"/>
      <c r="AW37" s="833"/>
      <c r="AX37" s="833"/>
      <c r="AY37" s="833"/>
      <c r="AZ37" s="833"/>
      <c r="BA37" s="833"/>
      <c r="BB37" s="833"/>
      <c r="BC37" s="833"/>
      <c r="BD37" s="833"/>
      <c r="BE37" s="833"/>
      <c r="BF37" s="833"/>
      <c r="BG37" s="833"/>
      <c r="BH37" s="833"/>
      <c r="BI37" s="833"/>
      <c r="BJ37" s="833"/>
      <c r="BK37" s="833"/>
      <c r="BL37" s="833"/>
      <c r="BM37" s="833"/>
      <c r="BN37" s="833"/>
      <c r="BO37" s="833"/>
      <c r="BV37" s="1131"/>
      <c r="BW37" s="1131"/>
      <c r="BX37" s="1131"/>
      <c r="BY37" s="1131"/>
      <c r="BZ37" s="1131"/>
      <c r="CA37" s="1131"/>
      <c r="CB37" s="1131"/>
      <c r="CC37" s="1131"/>
      <c r="CD37" s="1131"/>
      <c r="CE37" s="1131"/>
      <c r="CF37" s="1131"/>
      <c r="CG37" s="1131"/>
      <c r="CH37" s="1131"/>
      <c r="CI37" s="1131"/>
      <c r="CJ37" s="1131"/>
      <c r="CK37" s="1131"/>
      <c r="CL37" s="1131"/>
      <c r="CM37" s="1131"/>
      <c r="CN37" s="1131"/>
      <c r="CO37" s="1131"/>
      <c r="CP37" s="1131"/>
      <c r="CQ37" s="1131"/>
      <c r="CR37" s="1131"/>
      <c r="CS37" s="1131"/>
      <c r="CT37" s="1131"/>
      <c r="CU37" s="1131"/>
      <c r="CV37" s="1131"/>
      <c r="CW37" s="1131"/>
      <c r="CX37" s="1131"/>
      <c r="CY37" s="1131"/>
      <c r="CZ37" s="1131"/>
      <c r="DA37" s="1131"/>
      <c r="DB37" s="1131"/>
      <c r="DC37" s="1131"/>
      <c r="DD37" s="1131"/>
      <c r="DE37" s="1131"/>
      <c r="DF37" s="1131"/>
      <c r="DG37" s="1131"/>
      <c r="DH37" s="1131"/>
      <c r="DI37" s="1131"/>
      <c r="DJ37" s="1131"/>
      <c r="DK37" s="1131"/>
      <c r="DL37" s="1131"/>
      <c r="DM37" s="1131"/>
      <c r="DN37" s="1131"/>
      <c r="DO37" s="1131"/>
      <c r="DP37" s="1131"/>
      <c r="DQ37" s="1131"/>
      <c r="DR37" s="1131"/>
      <c r="DS37" s="1131"/>
      <c r="DT37" s="1131"/>
      <c r="DU37" s="1131"/>
      <c r="DV37" s="1131"/>
      <c r="DW37" s="1131"/>
      <c r="DX37" s="1131"/>
      <c r="DY37" s="1131"/>
      <c r="DZ37" s="1131"/>
      <c r="EA37" s="1131"/>
      <c r="EB37" s="1131"/>
      <c r="EC37" s="1131"/>
      <c r="ED37" s="1131"/>
      <c r="EE37" s="1107"/>
      <c r="EF37" s="1107"/>
      <c r="EG37" s="1107"/>
      <c r="EH37" s="1107"/>
      <c r="EI37" s="1107"/>
    </row>
    <row r="38" spans="2:139" ht="13.5" thickBot="1">
      <c r="B38" s="17" t="s">
        <v>562</v>
      </c>
      <c r="C38" s="781"/>
      <c r="D38" s="781"/>
      <c r="E38" s="791"/>
      <c r="F38" s="791"/>
      <c r="G38" s="147">
        <f t="shared" ref="G38:BO38" si="200">G$7</f>
        <v>1990</v>
      </c>
      <c r="H38" s="147">
        <f t="shared" si="200"/>
        <v>1991</v>
      </c>
      <c r="I38" s="147">
        <f t="shared" si="200"/>
        <v>1992</v>
      </c>
      <c r="J38" s="147">
        <f t="shared" si="200"/>
        <v>1993</v>
      </c>
      <c r="K38" s="147">
        <f t="shared" si="200"/>
        <v>1994</v>
      </c>
      <c r="L38" s="147">
        <f t="shared" si="200"/>
        <v>1995</v>
      </c>
      <c r="M38" s="147">
        <f t="shared" si="200"/>
        <v>1996</v>
      </c>
      <c r="N38" s="147">
        <f t="shared" si="200"/>
        <v>1997</v>
      </c>
      <c r="O38" s="147">
        <f t="shared" si="200"/>
        <v>1998</v>
      </c>
      <c r="P38" s="147">
        <f t="shared" si="200"/>
        <v>1999</v>
      </c>
      <c r="Q38" s="147">
        <f t="shared" si="200"/>
        <v>2000</v>
      </c>
      <c r="R38" s="147">
        <f t="shared" si="200"/>
        <v>2001</v>
      </c>
      <c r="S38" s="147">
        <f t="shared" si="200"/>
        <v>2002</v>
      </c>
      <c r="T38" s="147">
        <f t="shared" si="200"/>
        <v>2003</v>
      </c>
      <c r="U38" s="147">
        <f t="shared" si="200"/>
        <v>2004</v>
      </c>
      <c r="V38" s="147">
        <f t="shared" si="200"/>
        <v>2005</v>
      </c>
      <c r="W38" s="147">
        <f t="shared" si="200"/>
        <v>2006</v>
      </c>
      <c r="X38" s="147">
        <f t="shared" si="200"/>
        <v>2007</v>
      </c>
      <c r="Y38" s="147">
        <f t="shared" si="200"/>
        <v>2008</v>
      </c>
      <c r="Z38" s="147">
        <f t="shared" si="200"/>
        <v>2009</v>
      </c>
      <c r="AA38" s="147">
        <f t="shared" si="200"/>
        <v>2010</v>
      </c>
      <c r="AB38" s="147">
        <f t="shared" si="200"/>
        <v>2011</v>
      </c>
      <c r="AC38" s="147">
        <f t="shared" si="200"/>
        <v>2012</v>
      </c>
      <c r="AD38" s="147">
        <f t="shared" si="200"/>
        <v>2013</v>
      </c>
      <c r="AE38" s="147">
        <f t="shared" si="200"/>
        <v>2014</v>
      </c>
      <c r="AF38" s="147">
        <f t="shared" si="200"/>
        <v>2015</v>
      </c>
      <c r="AG38" s="147">
        <f t="shared" si="200"/>
        <v>2016</v>
      </c>
      <c r="AH38" s="147">
        <f t="shared" si="200"/>
        <v>2017</v>
      </c>
      <c r="AI38" s="147">
        <f t="shared" si="200"/>
        <v>2018</v>
      </c>
      <c r="AJ38" s="147">
        <f t="shared" si="200"/>
        <v>2019</v>
      </c>
      <c r="AK38" s="147">
        <f t="shared" si="200"/>
        <v>2020</v>
      </c>
      <c r="AL38" s="147">
        <f t="shared" si="200"/>
        <v>2021</v>
      </c>
      <c r="AM38" s="147">
        <f t="shared" si="200"/>
        <v>2022</v>
      </c>
      <c r="AN38" s="147">
        <f t="shared" si="200"/>
        <v>2023</v>
      </c>
      <c r="AO38" s="147">
        <f t="shared" si="200"/>
        <v>2024</v>
      </c>
      <c r="AP38" s="147">
        <f t="shared" si="200"/>
        <v>2025</v>
      </c>
      <c r="AQ38" s="147">
        <f t="shared" si="200"/>
        <v>2026</v>
      </c>
      <c r="AR38" s="147">
        <f t="shared" si="200"/>
        <v>2027</v>
      </c>
      <c r="AS38" s="147">
        <f t="shared" si="200"/>
        <v>2028</v>
      </c>
      <c r="AT38" s="147">
        <f t="shared" si="200"/>
        <v>2029</v>
      </c>
      <c r="AU38" s="147">
        <f t="shared" si="200"/>
        <v>2030</v>
      </c>
      <c r="AV38" s="147">
        <f t="shared" si="200"/>
        <v>2031</v>
      </c>
      <c r="AW38" s="147">
        <f t="shared" si="200"/>
        <v>2032</v>
      </c>
      <c r="AX38" s="147">
        <f t="shared" si="200"/>
        <v>2033</v>
      </c>
      <c r="AY38" s="147">
        <f t="shared" si="200"/>
        <v>2034</v>
      </c>
      <c r="AZ38" s="147">
        <f t="shared" si="200"/>
        <v>2035</v>
      </c>
      <c r="BA38" s="147">
        <f t="shared" si="200"/>
        <v>2036</v>
      </c>
      <c r="BB38" s="147">
        <f t="shared" si="200"/>
        <v>2037</v>
      </c>
      <c r="BC38" s="147">
        <f t="shared" si="200"/>
        <v>2038</v>
      </c>
      <c r="BD38" s="147">
        <f t="shared" si="200"/>
        <v>2039</v>
      </c>
      <c r="BE38" s="147">
        <f t="shared" si="200"/>
        <v>2040</v>
      </c>
      <c r="BF38" s="147">
        <f t="shared" si="200"/>
        <v>2041</v>
      </c>
      <c r="BG38" s="147">
        <f t="shared" si="200"/>
        <v>2042</v>
      </c>
      <c r="BH38" s="147">
        <f t="shared" si="200"/>
        <v>2043</v>
      </c>
      <c r="BI38" s="147">
        <f t="shared" si="200"/>
        <v>2044</v>
      </c>
      <c r="BJ38" s="147">
        <f t="shared" si="200"/>
        <v>2045</v>
      </c>
      <c r="BK38" s="147">
        <f t="shared" si="200"/>
        <v>2046</v>
      </c>
      <c r="BL38" s="147">
        <f t="shared" si="200"/>
        <v>2047</v>
      </c>
      <c r="BM38" s="147">
        <f t="shared" si="200"/>
        <v>2048</v>
      </c>
      <c r="BN38" s="147">
        <f t="shared" si="200"/>
        <v>2049</v>
      </c>
      <c r="BO38" s="147">
        <f t="shared" si="200"/>
        <v>2050</v>
      </c>
      <c r="BV38" s="1132"/>
      <c r="BW38" s="1132"/>
      <c r="BX38" s="1132"/>
      <c r="BY38" s="1132"/>
      <c r="BZ38" s="1132"/>
      <c r="CA38" s="1132"/>
      <c r="CB38" s="1132"/>
      <c r="CC38" s="1132"/>
      <c r="CD38" s="1132"/>
      <c r="CE38" s="1132"/>
      <c r="CF38" s="1132"/>
      <c r="CG38" s="1132"/>
      <c r="CH38" s="1132"/>
      <c r="CI38" s="1132"/>
      <c r="CJ38" s="1132"/>
      <c r="CK38" s="1132"/>
      <c r="CL38" s="1132"/>
      <c r="CM38" s="1132"/>
      <c r="CN38" s="1132"/>
      <c r="CO38" s="1132"/>
      <c r="CP38" s="1132"/>
      <c r="CQ38" s="1132"/>
      <c r="CR38" s="1132"/>
      <c r="CS38" s="1132"/>
      <c r="CT38" s="1132"/>
      <c r="CU38" s="1132"/>
      <c r="CV38" s="1132"/>
      <c r="CW38" s="1132"/>
      <c r="CX38" s="1132"/>
      <c r="CY38" s="1132"/>
      <c r="CZ38" s="1132"/>
      <c r="DA38" s="1132"/>
      <c r="DB38" s="1132"/>
      <c r="DC38" s="1132"/>
      <c r="DD38" s="1132"/>
      <c r="DE38" s="1132"/>
      <c r="DF38" s="1132"/>
      <c r="DG38" s="1132"/>
      <c r="DH38" s="1132"/>
      <c r="DI38" s="1132"/>
      <c r="DJ38" s="1132"/>
      <c r="DK38" s="1132"/>
      <c r="DL38" s="1132"/>
      <c r="DM38" s="1132"/>
      <c r="DN38" s="1132"/>
      <c r="DO38" s="1132"/>
      <c r="DP38" s="1132"/>
      <c r="DQ38" s="1132"/>
      <c r="DR38" s="1132"/>
      <c r="DS38" s="1132"/>
      <c r="DT38" s="1132"/>
      <c r="DU38" s="1132"/>
      <c r="DV38" s="1132"/>
      <c r="DW38" s="1132"/>
      <c r="DX38" s="1132"/>
      <c r="DY38" s="1132"/>
      <c r="DZ38" s="1132"/>
      <c r="EA38" s="1132"/>
      <c r="EB38" s="1132"/>
      <c r="EC38" s="1132"/>
      <c r="ED38" s="1132"/>
    </row>
    <row r="39" spans="2:139">
      <c r="B39" s="772"/>
      <c r="C39" s="134" t="s">
        <v>788</v>
      </c>
      <c r="D39" s="793"/>
      <c r="E39" s="834"/>
      <c r="F39" s="703"/>
      <c r="G39" s="968"/>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969"/>
      <c r="AQ39" s="969"/>
      <c r="AR39" s="969"/>
      <c r="AS39" s="969"/>
      <c r="AT39" s="969"/>
      <c r="AU39" s="969"/>
      <c r="AV39" s="969"/>
      <c r="AW39" s="969"/>
      <c r="AX39" s="969"/>
      <c r="AY39" s="969"/>
      <c r="AZ39" s="969"/>
      <c r="BA39" s="969"/>
      <c r="BB39" s="969"/>
      <c r="BC39" s="969"/>
      <c r="BD39" s="969"/>
      <c r="BE39" s="969"/>
      <c r="BF39" s="969"/>
      <c r="BG39" s="969"/>
      <c r="BH39" s="969"/>
      <c r="BI39" s="969"/>
      <c r="BJ39" s="969"/>
      <c r="BK39" s="969"/>
      <c r="BL39" s="969"/>
      <c r="BM39" s="969"/>
      <c r="BN39" s="969"/>
      <c r="BO39" s="970"/>
      <c r="BV39" s="1133"/>
      <c r="BW39" s="1134"/>
      <c r="BX39" s="1134"/>
      <c r="BY39" s="1134"/>
      <c r="BZ39" s="1134"/>
      <c r="CA39" s="1134"/>
      <c r="CB39" s="1134"/>
      <c r="CC39" s="1134"/>
      <c r="CD39" s="1134"/>
      <c r="CE39" s="1134"/>
      <c r="CF39" s="1134"/>
      <c r="CG39" s="1134"/>
      <c r="CH39" s="1134"/>
      <c r="CI39" s="1134"/>
      <c r="CJ39" s="1134"/>
      <c r="CK39" s="1134"/>
      <c r="CL39" s="1134"/>
      <c r="CM39" s="1134"/>
      <c r="CN39" s="1134"/>
      <c r="CO39" s="1134"/>
      <c r="CP39" s="1134"/>
      <c r="CQ39" s="1134"/>
      <c r="CR39" s="1134"/>
      <c r="CS39" s="1134"/>
      <c r="CT39" s="1134"/>
      <c r="CU39" s="1134"/>
      <c r="CV39" s="1134"/>
      <c r="CW39" s="1134"/>
      <c r="CX39" s="1134"/>
      <c r="CY39" s="1134"/>
      <c r="CZ39" s="1134"/>
      <c r="DA39" s="1134"/>
      <c r="DB39" s="1134"/>
      <c r="DC39" s="1134"/>
      <c r="DD39" s="1134"/>
      <c r="DE39" s="1134"/>
      <c r="DF39" s="1134"/>
      <c r="DG39" s="1134"/>
      <c r="DH39" s="1134"/>
      <c r="DI39" s="1134"/>
      <c r="DJ39" s="1134"/>
      <c r="DK39" s="1134"/>
      <c r="DL39" s="1134"/>
      <c r="DM39" s="1134"/>
      <c r="DN39" s="1134"/>
      <c r="DO39" s="1134"/>
      <c r="DP39" s="1134"/>
      <c r="DQ39" s="1134"/>
      <c r="DR39" s="1134"/>
      <c r="DS39" s="1134"/>
      <c r="DT39" s="1134"/>
      <c r="DU39" s="1134"/>
      <c r="DV39" s="1134"/>
      <c r="DW39" s="1134"/>
      <c r="DX39" s="1134"/>
      <c r="DY39" s="1134"/>
      <c r="DZ39" s="1134"/>
      <c r="EA39" s="1134"/>
      <c r="EB39" s="1134"/>
      <c r="EC39" s="1134"/>
      <c r="ED39" s="1135"/>
    </row>
    <row r="40" spans="2:139">
      <c r="B40" s="772">
        <f>B16+1</f>
        <v>8</v>
      </c>
      <c r="C40" s="725" t="s">
        <v>1366</v>
      </c>
      <c r="D40" s="701"/>
      <c r="E40" s="812" t="s">
        <v>1315</v>
      </c>
      <c r="F40" s="838"/>
      <c r="G40" s="666" t="str">
        <f t="shared" ref="G40:P45" si="201">IF(BV40="","",BV40)</f>
        <v/>
      </c>
      <c r="H40" s="666" t="str">
        <f t="shared" si="201"/>
        <v/>
      </c>
      <c r="I40" s="666" t="str">
        <f t="shared" si="201"/>
        <v/>
      </c>
      <c r="J40" s="666" t="str">
        <f t="shared" si="201"/>
        <v/>
      </c>
      <c r="K40" s="666" t="str">
        <f t="shared" si="201"/>
        <v/>
      </c>
      <c r="L40" s="666" t="str">
        <f t="shared" si="201"/>
        <v/>
      </c>
      <c r="M40" s="666" t="str">
        <f t="shared" si="201"/>
        <v/>
      </c>
      <c r="N40" s="666" t="str">
        <f t="shared" si="201"/>
        <v/>
      </c>
      <c r="O40" s="666" t="str">
        <f t="shared" si="201"/>
        <v/>
      </c>
      <c r="P40" s="666" t="str">
        <f t="shared" si="201"/>
        <v/>
      </c>
      <c r="Q40" s="666" t="str">
        <f t="shared" ref="Q40:Z45" si="202">IF(CF40="","",CF40)</f>
        <v/>
      </c>
      <c r="R40" s="666" t="str">
        <f t="shared" si="202"/>
        <v/>
      </c>
      <c r="S40" s="666" t="str">
        <f t="shared" si="202"/>
        <v/>
      </c>
      <c r="T40" s="666" t="str">
        <f t="shared" si="202"/>
        <v/>
      </c>
      <c r="U40" s="666" t="str">
        <f t="shared" si="202"/>
        <v/>
      </c>
      <c r="V40" s="666" t="str">
        <f t="shared" si="202"/>
        <v/>
      </c>
      <c r="W40" s="666" t="str">
        <f t="shared" si="202"/>
        <v/>
      </c>
      <c r="X40" s="666" t="str">
        <f t="shared" si="202"/>
        <v/>
      </c>
      <c r="Y40" s="666" t="str">
        <f t="shared" si="202"/>
        <v/>
      </c>
      <c r="Z40" s="666" t="str">
        <f t="shared" si="202"/>
        <v/>
      </c>
      <c r="AA40" s="666" t="str">
        <f t="shared" ref="AA40:AI45" si="203">IF(CP40="","",CP40)</f>
        <v/>
      </c>
      <c r="AB40" s="666" t="str">
        <f t="shared" si="203"/>
        <v/>
      </c>
      <c r="AC40" s="666" t="str">
        <f t="shared" si="203"/>
        <v/>
      </c>
      <c r="AD40" s="666" t="str">
        <f t="shared" si="203"/>
        <v/>
      </c>
      <c r="AE40" s="666" t="str">
        <f t="shared" si="203"/>
        <v/>
      </c>
      <c r="AF40" s="666" t="str">
        <f t="shared" si="203"/>
        <v/>
      </c>
      <c r="AG40" s="666" t="str">
        <f t="shared" si="203"/>
        <v/>
      </c>
      <c r="AH40" s="666" t="str">
        <f t="shared" si="203"/>
        <v/>
      </c>
      <c r="AI40" s="666" t="str">
        <f t="shared" si="203"/>
        <v/>
      </c>
      <c r="AJ40" s="666" t="str">
        <f t="shared" ref="AJ40:AJ45" si="204">IF(CY40="","",CY40)</f>
        <v/>
      </c>
      <c r="AK40" s="666" t="str">
        <f t="shared" ref="AK40:AK45" si="205">IF(CZ40="","",CZ40)</f>
        <v/>
      </c>
      <c r="AL40" s="666" t="str">
        <f t="shared" ref="AL40:AL45" si="206">IF(DA40="","",DA40)</f>
        <v/>
      </c>
      <c r="AM40" s="666" t="str">
        <f t="shared" ref="AM40:AM45" si="207">IF(DB40="","",DB40)</f>
        <v/>
      </c>
      <c r="AN40" s="666" t="str">
        <f t="shared" ref="AN40:AN45" si="208">IF(DC40="","",DC40)</f>
        <v/>
      </c>
      <c r="AO40" s="666" t="str">
        <f t="shared" ref="AO40:AO45" si="209">IF(DD40="","",DD40)</f>
        <v/>
      </c>
      <c r="AP40" s="666" t="str">
        <f t="shared" ref="AP40:AP45" si="210">IF(DE40="","",DE40)</f>
        <v/>
      </c>
      <c r="AQ40" s="666" t="str">
        <f t="shared" ref="AQ40:AQ45" si="211">IF(DF40="","",DF40)</f>
        <v/>
      </c>
      <c r="AR40" s="666" t="str">
        <f t="shared" ref="AR40:AR45" si="212">IF(DG40="","",DG40)</f>
        <v/>
      </c>
      <c r="AS40" s="666" t="str">
        <f t="shared" ref="AS40:AS45" si="213">IF(DH40="","",DH40)</f>
        <v/>
      </c>
      <c r="AT40" s="666" t="str">
        <f t="shared" ref="AT40:AT45" si="214">IF(DI40="","",DI40)</f>
        <v/>
      </c>
      <c r="AU40" s="666" t="str">
        <f t="shared" ref="AU40:AU45" si="215">IF(DJ40="","",DJ40)</f>
        <v/>
      </c>
      <c r="AV40" s="666" t="str">
        <f t="shared" ref="AV40:AV45" si="216">IF(DK40="","",DK40)</f>
        <v/>
      </c>
      <c r="AW40" s="666" t="str">
        <f t="shared" ref="AW40:AW45" si="217">IF(DL40="","",DL40)</f>
        <v/>
      </c>
      <c r="AX40" s="666" t="str">
        <f t="shared" ref="AX40:AX45" si="218">IF(DM40="","",DM40)</f>
        <v/>
      </c>
      <c r="AY40" s="666" t="str">
        <f t="shared" ref="AY40:AY45" si="219">IF(DN40="","",DN40)</f>
        <v/>
      </c>
      <c r="AZ40" s="666" t="str">
        <f t="shared" ref="AZ40:AZ45" si="220">IF(DO40="","",DO40)</f>
        <v/>
      </c>
      <c r="BA40" s="666" t="str">
        <f t="shared" ref="BA40:BA45" si="221">IF(DP40="","",DP40)</f>
        <v/>
      </c>
      <c r="BB40" s="666" t="str">
        <f t="shared" ref="BB40:BB45" si="222">IF(DQ40="","",DQ40)</f>
        <v/>
      </c>
      <c r="BC40" s="666" t="str">
        <f t="shared" ref="BC40:BC45" si="223">IF(DR40="","",DR40)</f>
        <v/>
      </c>
      <c r="BD40" s="666" t="str">
        <f t="shared" ref="BD40:BD45" si="224">IF(DS40="","",DS40)</f>
        <v/>
      </c>
      <c r="BE40" s="666" t="str">
        <f t="shared" ref="BE40:BE45" si="225">IF(DT40="","",DT40)</f>
        <v/>
      </c>
      <c r="BF40" s="666" t="str">
        <f t="shared" ref="BF40:BF45" si="226">IF(DU40="","",DU40)</f>
        <v/>
      </c>
      <c r="BG40" s="666" t="str">
        <f t="shared" ref="BG40:BG45" si="227">IF(DV40="","",DV40)</f>
        <v/>
      </c>
      <c r="BH40" s="666" t="str">
        <f t="shared" ref="BH40:BH45" si="228">IF(DW40="","",DW40)</f>
        <v/>
      </c>
      <c r="BI40" s="666" t="str">
        <f t="shared" ref="BI40:BI45" si="229">IF(DX40="","",DX40)</f>
        <v/>
      </c>
      <c r="BJ40" s="666" t="str">
        <f t="shared" ref="BJ40:BJ45" si="230">IF(DY40="","",DY40)</f>
        <v/>
      </c>
      <c r="BK40" s="666" t="str">
        <f t="shared" ref="BK40:BK45" si="231">IF(DZ40="","",DZ40)</f>
        <v/>
      </c>
      <c r="BL40" s="666" t="str">
        <f t="shared" ref="BL40:BL45" si="232">IF(EA40="","",EA40)</f>
        <v/>
      </c>
      <c r="BM40" s="666" t="str">
        <f t="shared" ref="BM40:BM45" si="233">IF(EB40="","",EB40)</f>
        <v/>
      </c>
      <c r="BN40" s="666" t="str">
        <f t="shared" ref="BN40:BN45" si="234">IF(EC40="","",EC40)</f>
        <v/>
      </c>
      <c r="BO40" s="666" t="str">
        <f t="shared" ref="BO40:BO45" si="235">IF(ED40="","",ED40)</f>
        <v/>
      </c>
      <c r="BV40" s="802"/>
      <c r="BW40" s="802"/>
      <c r="BX40" s="802"/>
      <c r="BY40" s="802"/>
      <c r="BZ40" s="802"/>
      <c r="CA40" s="802"/>
      <c r="CB40" s="802"/>
      <c r="CC40" s="802"/>
      <c r="CD40" s="802"/>
      <c r="CE40" s="802"/>
      <c r="CF40" s="802"/>
      <c r="CG40" s="802"/>
      <c r="CH40" s="802"/>
      <c r="CI40" s="802"/>
      <c r="CJ40" s="802"/>
      <c r="CK40" s="802"/>
      <c r="CL40" s="802"/>
      <c r="CM40" s="802"/>
      <c r="CN40" s="802"/>
      <c r="CO40" s="802"/>
      <c r="CP40" s="802"/>
      <c r="CQ40" s="802"/>
      <c r="CR40" s="802"/>
      <c r="CS40" s="802"/>
      <c r="CT40" s="802"/>
      <c r="CU40" s="802"/>
      <c r="CV40" s="802"/>
      <c r="CW40" s="802"/>
      <c r="CX40" s="802"/>
      <c r="CY40" s="802"/>
      <c r="CZ40" s="802"/>
      <c r="DA40" s="802"/>
      <c r="DB40" s="802"/>
      <c r="DC40" s="802"/>
      <c r="DD40" s="802"/>
      <c r="DE40" s="802"/>
      <c r="DF40" s="802"/>
      <c r="DG40" s="802"/>
      <c r="DH40" s="802"/>
      <c r="DI40" s="802"/>
      <c r="DJ40" s="802"/>
      <c r="DK40" s="802"/>
      <c r="DL40" s="802"/>
      <c r="DM40" s="802"/>
      <c r="DN40" s="802"/>
      <c r="DO40" s="802"/>
      <c r="DP40" s="802"/>
      <c r="DQ40" s="802"/>
      <c r="DR40" s="802"/>
      <c r="DS40" s="802"/>
      <c r="DT40" s="802"/>
      <c r="DU40" s="802"/>
      <c r="DV40" s="802"/>
      <c r="DW40" s="802"/>
      <c r="DX40" s="802"/>
      <c r="DY40" s="802"/>
      <c r="DZ40" s="802"/>
      <c r="EA40" s="802"/>
      <c r="EB40" s="802"/>
      <c r="EC40" s="802"/>
      <c r="ED40" s="802"/>
    </row>
    <row r="41" spans="2:139" ht="12.2" customHeight="1">
      <c r="B41" s="772">
        <f>B40+1</f>
        <v>9</v>
      </c>
      <c r="C41" s="725" t="s">
        <v>1259</v>
      </c>
      <c r="D41" s="701"/>
      <c r="E41" s="812" t="s">
        <v>1315</v>
      </c>
      <c r="F41" s="838"/>
      <c r="G41" s="168" t="str">
        <f t="shared" si="201"/>
        <v/>
      </c>
      <c r="H41" s="168" t="str">
        <f t="shared" si="201"/>
        <v/>
      </c>
      <c r="I41" s="168" t="str">
        <f t="shared" si="201"/>
        <v/>
      </c>
      <c r="J41" s="168" t="str">
        <f t="shared" si="201"/>
        <v/>
      </c>
      <c r="K41" s="168" t="str">
        <f t="shared" si="201"/>
        <v/>
      </c>
      <c r="L41" s="168" t="str">
        <f t="shared" si="201"/>
        <v/>
      </c>
      <c r="M41" s="168" t="str">
        <f t="shared" si="201"/>
        <v/>
      </c>
      <c r="N41" s="168" t="str">
        <f t="shared" si="201"/>
        <v/>
      </c>
      <c r="O41" s="168" t="str">
        <f t="shared" si="201"/>
        <v/>
      </c>
      <c r="P41" s="168" t="str">
        <f t="shared" si="201"/>
        <v/>
      </c>
      <c r="Q41" s="168" t="str">
        <f t="shared" si="202"/>
        <v/>
      </c>
      <c r="R41" s="168" t="str">
        <f t="shared" si="202"/>
        <v/>
      </c>
      <c r="S41" s="168" t="str">
        <f t="shared" si="202"/>
        <v/>
      </c>
      <c r="T41" s="168" t="str">
        <f t="shared" si="202"/>
        <v/>
      </c>
      <c r="U41" s="168" t="str">
        <f t="shared" si="202"/>
        <v/>
      </c>
      <c r="V41" s="168" t="str">
        <f t="shared" si="202"/>
        <v/>
      </c>
      <c r="W41" s="168" t="str">
        <f t="shared" si="202"/>
        <v/>
      </c>
      <c r="X41" s="168" t="str">
        <f t="shared" si="202"/>
        <v/>
      </c>
      <c r="Y41" s="168" t="str">
        <f t="shared" si="202"/>
        <v/>
      </c>
      <c r="Z41" s="168" t="str">
        <f t="shared" si="202"/>
        <v/>
      </c>
      <c r="AA41" s="168" t="str">
        <f t="shared" si="203"/>
        <v/>
      </c>
      <c r="AB41" s="168" t="str">
        <f t="shared" si="203"/>
        <v/>
      </c>
      <c r="AC41" s="168" t="str">
        <f t="shared" si="203"/>
        <v/>
      </c>
      <c r="AD41" s="168" t="str">
        <f t="shared" si="203"/>
        <v/>
      </c>
      <c r="AE41" s="168" t="str">
        <f t="shared" si="203"/>
        <v/>
      </c>
      <c r="AF41" s="168" t="str">
        <f t="shared" si="203"/>
        <v/>
      </c>
      <c r="AG41" s="168" t="str">
        <f t="shared" si="203"/>
        <v/>
      </c>
      <c r="AH41" s="168" t="str">
        <f t="shared" si="203"/>
        <v/>
      </c>
      <c r="AI41" s="168" t="str">
        <f t="shared" si="203"/>
        <v/>
      </c>
      <c r="AJ41" s="168" t="str">
        <f t="shared" si="204"/>
        <v/>
      </c>
      <c r="AK41" s="168" t="str">
        <f t="shared" si="205"/>
        <v/>
      </c>
      <c r="AL41" s="168" t="str">
        <f t="shared" si="206"/>
        <v/>
      </c>
      <c r="AM41" s="168" t="str">
        <f t="shared" si="207"/>
        <v/>
      </c>
      <c r="AN41" s="168" t="str">
        <f t="shared" si="208"/>
        <v/>
      </c>
      <c r="AO41" s="168" t="str">
        <f t="shared" si="209"/>
        <v/>
      </c>
      <c r="AP41" s="168" t="str">
        <f t="shared" si="210"/>
        <v/>
      </c>
      <c r="AQ41" s="168" t="str">
        <f t="shared" si="211"/>
        <v/>
      </c>
      <c r="AR41" s="168" t="str">
        <f t="shared" si="212"/>
        <v/>
      </c>
      <c r="AS41" s="168" t="str">
        <f t="shared" si="213"/>
        <v/>
      </c>
      <c r="AT41" s="168" t="str">
        <f t="shared" si="214"/>
        <v/>
      </c>
      <c r="AU41" s="168" t="str">
        <f t="shared" si="215"/>
        <v/>
      </c>
      <c r="AV41" s="168" t="str">
        <f t="shared" si="216"/>
        <v/>
      </c>
      <c r="AW41" s="168" t="str">
        <f t="shared" si="217"/>
        <v/>
      </c>
      <c r="AX41" s="168" t="str">
        <f t="shared" si="218"/>
        <v/>
      </c>
      <c r="AY41" s="168" t="str">
        <f t="shared" si="219"/>
        <v/>
      </c>
      <c r="AZ41" s="168" t="str">
        <f t="shared" si="220"/>
        <v/>
      </c>
      <c r="BA41" s="168" t="str">
        <f t="shared" si="221"/>
        <v/>
      </c>
      <c r="BB41" s="168" t="str">
        <f t="shared" si="222"/>
        <v/>
      </c>
      <c r="BC41" s="168" t="str">
        <f t="shared" si="223"/>
        <v/>
      </c>
      <c r="BD41" s="168" t="str">
        <f t="shared" si="224"/>
        <v/>
      </c>
      <c r="BE41" s="168" t="str">
        <f t="shared" si="225"/>
        <v/>
      </c>
      <c r="BF41" s="168" t="str">
        <f t="shared" si="226"/>
        <v/>
      </c>
      <c r="BG41" s="168" t="str">
        <f t="shared" si="227"/>
        <v/>
      </c>
      <c r="BH41" s="168" t="str">
        <f t="shared" si="228"/>
        <v/>
      </c>
      <c r="BI41" s="168" t="str">
        <f t="shared" si="229"/>
        <v/>
      </c>
      <c r="BJ41" s="168" t="str">
        <f t="shared" si="230"/>
        <v/>
      </c>
      <c r="BK41" s="168" t="str">
        <f t="shared" si="231"/>
        <v/>
      </c>
      <c r="BL41" s="168" t="str">
        <f t="shared" si="232"/>
        <v/>
      </c>
      <c r="BM41" s="168" t="str">
        <f t="shared" si="233"/>
        <v/>
      </c>
      <c r="BN41" s="168" t="str">
        <f t="shared" si="234"/>
        <v/>
      </c>
      <c r="BO41" s="168" t="str">
        <f t="shared" si="235"/>
        <v/>
      </c>
      <c r="BV41" s="169"/>
      <c r="BW41" s="169"/>
      <c r="BX41" s="169"/>
      <c r="BY41" s="169"/>
      <c r="BZ41" s="169"/>
      <c r="CA41" s="169"/>
      <c r="CB41" s="169"/>
      <c r="CC41" s="169"/>
      <c r="CD41" s="169"/>
      <c r="CE41" s="169"/>
      <c r="CF41" s="169"/>
      <c r="CG41" s="169"/>
      <c r="CH41" s="169"/>
      <c r="CI41" s="169"/>
      <c r="CJ41" s="169"/>
      <c r="CK41" s="169"/>
      <c r="CL41" s="169"/>
      <c r="CM41" s="169"/>
      <c r="CN41" s="169"/>
      <c r="CO41" s="169"/>
      <c r="CP41" s="169"/>
      <c r="CQ41" s="169"/>
      <c r="CR41" s="169"/>
      <c r="CS41" s="169"/>
      <c r="CT41" s="169"/>
      <c r="CU41" s="169"/>
      <c r="CV41" s="169"/>
      <c r="CW41" s="169"/>
      <c r="CX41" s="169"/>
      <c r="CY41" s="169"/>
      <c r="CZ41" s="169"/>
      <c r="DA41" s="169"/>
      <c r="DB41" s="169"/>
      <c r="DC41" s="169"/>
      <c r="DD41" s="169"/>
      <c r="DE41" s="169"/>
      <c r="DF41" s="169"/>
      <c r="DG41" s="169"/>
      <c r="DH41" s="169"/>
      <c r="DI41" s="169"/>
      <c r="DJ41" s="169"/>
      <c r="DK41" s="169"/>
      <c r="DL41" s="169"/>
      <c r="DM41" s="169"/>
      <c r="DN41" s="169"/>
      <c r="DO41" s="169"/>
      <c r="DP41" s="169"/>
      <c r="DQ41" s="169"/>
      <c r="DR41" s="169"/>
      <c r="DS41" s="169"/>
      <c r="DT41" s="169"/>
      <c r="DU41" s="169"/>
      <c r="DV41" s="169"/>
      <c r="DW41" s="169"/>
      <c r="DX41" s="169"/>
      <c r="DY41" s="169"/>
      <c r="DZ41" s="169"/>
      <c r="EA41" s="169"/>
      <c r="EB41" s="169"/>
      <c r="EC41" s="169"/>
      <c r="ED41" s="169"/>
    </row>
    <row r="42" spans="2:139" ht="12.2" customHeight="1">
      <c r="B42" s="772">
        <f>B41+1</f>
        <v>10</v>
      </c>
      <c r="C42" s="725" t="s">
        <v>1260</v>
      </c>
      <c r="D42" s="701"/>
      <c r="E42" s="812" t="s">
        <v>1315</v>
      </c>
      <c r="F42" s="838"/>
      <c r="G42" s="168" t="str">
        <f t="shared" si="201"/>
        <v/>
      </c>
      <c r="H42" s="168" t="str">
        <f t="shared" si="201"/>
        <v/>
      </c>
      <c r="I42" s="168" t="str">
        <f t="shared" si="201"/>
        <v/>
      </c>
      <c r="J42" s="168" t="str">
        <f t="shared" si="201"/>
        <v/>
      </c>
      <c r="K42" s="168" t="str">
        <f t="shared" si="201"/>
        <v/>
      </c>
      <c r="L42" s="168" t="str">
        <f t="shared" si="201"/>
        <v/>
      </c>
      <c r="M42" s="168" t="str">
        <f t="shared" si="201"/>
        <v/>
      </c>
      <c r="N42" s="168" t="str">
        <f t="shared" si="201"/>
        <v/>
      </c>
      <c r="O42" s="168" t="str">
        <f t="shared" si="201"/>
        <v/>
      </c>
      <c r="P42" s="168" t="str">
        <f t="shared" si="201"/>
        <v/>
      </c>
      <c r="Q42" s="168" t="str">
        <f t="shared" si="202"/>
        <v/>
      </c>
      <c r="R42" s="168" t="str">
        <f t="shared" si="202"/>
        <v/>
      </c>
      <c r="S42" s="168" t="str">
        <f t="shared" si="202"/>
        <v/>
      </c>
      <c r="T42" s="168" t="str">
        <f t="shared" si="202"/>
        <v/>
      </c>
      <c r="U42" s="168" t="str">
        <f t="shared" si="202"/>
        <v/>
      </c>
      <c r="V42" s="168" t="str">
        <f t="shared" si="202"/>
        <v/>
      </c>
      <c r="W42" s="168" t="str">
        <f t="shared" si="202"/>
        <v/>
      </c>
      <c r="X42" s="168" t="str">
        <f t="shared" si="202"/>
        <v/>
      </c>
      <c r="Y42" s="168" t="str">
        <f t="shared" si="202"/>
        <v/>
      </c>
      <c r="Z42" s="168" t="str">
        <f t="shared" si="202"/>
        <v/>
      </c>
      <c r="AA42" s="168" t="str">
        <f t="shared" si="203"/>
        <v/>
      </c>
      <c r="AB42" s="168" t="str">
        <f t="shared" si="203"/>
        <v/>
      </c>
      <c r="AC42" s="168" t="str">
        <f t="shared" si="203"/>
        <v/>
      </c>
      <c r="AD42" s="168" t="str">
        <f t="shared" si="203"/>
        <v/>
      </c>
      <c r="AE42" s="168" t="str">
        <f t="shared" si="203"/>
        <v/>
      </c>
      <c r="AF42" s="168" t="str">
        <f t="shared" si="203"/>
        <v/>
      </c>
      <c r="AG42" s="168" t="str">
        <f t="shared" si="203"/>
        <v/>
      </c>
      <c r="AH42" s="168" t="str">
        <f t="shared" si="203"/>
        <v/>
      </c>
      <c r="AI42" s="168" t="str">
        <f t="shared" si="203"/>
        <v/>
      </c>
      <c r="AJ42" s="168" t="str">
        <f t="shared" si="204"/>
        <v/>
      </c>
      <c r="AK42" s="168" t="str">
        <f t="shared" si="205"/>
        <v/>
      </c>
      <c r="AL42" s="168" t="str">
        <f t="shared" si="206"/>
        <v/>
      </c>
      <c r="AM42" s="168" t="str">
        <f t="shared" si="207"/>
        <v/>
      </c>
      <c r="AN42" s="168" t="str">
        <f t="shared" si="208"/>
        <v/>
      </c>
      <c r="AO42" s="168" t="str">
        <f t="shared" si="209"/>
        <v/>
      </c>
      <c r="AP42" s="168" t="str">
        <f t="shared" si="210"/>
        <v/>
      </c>
      <c r="AQ42" s="168" t="str">
        <f t="shared" si="211"/>
        <v/>
      </c>
      <c r="AR42" s="168" t="str">
        <f t="shared" si="212"/>
        <v/>
      </c>
      <c r="AS42" s="168" t="str">
        <f t="shared" si="213"/>
        <v/>
      </c>
      <c r="AT42" s="168" t="str">
        <f t="shared" si="214"/>
        <v/>
      </c>
      <c r="AU42" s="168" t="str">
        <f t="shared" si="215"/>
        <v/>
      </c>
      <c r="AV42" s="168" t="str">
        <f t="shared" si="216"/>
        <v/>
      </c>
      <c r="AW42" s="168" t="str">
        <f t="shared" si="217"/>
        <v/>
      </c>
      <c r="AX42" s="168" t="str">
        <f t="shared" si="218"/>
        <v/>
      </c>
      <c r="AY42" s="168" t="str">
        <f t="shared" si="219"/>
        <v/>
      </c>
      <c r="AZ42" s="168" t="str">
        <f t="shared" si="220"/>
        <v/>
      </c>
      <c r="BA42" s="168" t="str">
        <f t="shared" si="221"/>
        <v/>
      </c>
      <c r="BB42" s="168" t="str">
        <f t="shared" si="222"/>
        <v/>
      </c>
      <c r="BC42" s="168" t="str">
        <f t="shared" si="223"/>
        <v/>
      </c>
      <c r="BD42" s="168" t="str">
        <f t="shared" si="224"/>
        <v/>
      </c>
      <c r="BE42" s="168" t="str">
        <f t="shared" si="225"/>
        <v/>
      </c>
      <c r="BF42" s="168" t="str">
        <f t="shared" si="226"/>
        <v/>
      </c>
      <c r="BG42" s="168" t="str">
        <f t="shared" si="227"/>
        <v/>
      </c>
      <c r="BH42" s="168" t="str">
        <f t="shared" si="228"/>
        <v/>
      </c>
      <c r="BI42" s="168" t="str">
        <f t="shared" si="229"/>
        <v/>
      </c>
      <c r="BJ42" s="168" t="str">
        <f t="shared" si="230"/>
        <v/>
      </c>
      <c r="BK42" s="168" t="str">
        <f t="shared" si="231"/>
        <v/>
      </c>
      <c r="BL42" s="168" t="str">
        <f t="shared" si="232"/>
        <v/>
      </c>
      <c r="BM42" s="168" t="str">
        <f t="shared" si="233"/>
        <v/>
      </c>
      <c r="BN42" s="168" t="str">
        <f t="shared" si="234"/>
        <v/>
      </c>
      <c r="BO42" s="168" t="str">
        <f t="shared" si="235"/>
        <v/>
      </c>
      <c r="BV42" s="169"/>
      <c r="BW42" s="169"/>
      <c r="BX42" s="169"/>
      <c r="BY42" s="169"/>
      <c r="BZ42" s="169"/>
      <c r="CA42" s="169"/>
      <c r="CB42" s="169"/>
      <c r="CC42" s="169"/>
      <c r="CD42" s="169"/>
      <c r="CE42" s="169"/>
      <c r="CF42" s="169"/>
      <c r="CG42" s="169"/>
      <c r="CH42" s="169"/>
      <c r="CI42" s="169"/>
      <c r="CJ42" s="169"/>
      <c r="CK42" s="169"/>
      <c r="CL42" s="169"/>
      <c r="CM42" s="169"/>
      <c r="CN42" s="169"/>
      <c r="CO42" s="169"/>
      <c r="CP42" s="169"/>
      <c r="CQ42" s="169"/>
      <c r="CR42" s="169"/>
      <c r="CS42" s="169"/>
      <c r="CT42" s="169"/>
      <c r="CU42" s="169"/>
      <c r="CV42" s="169"/>
      <c r="CW42" s="169"/>
      <c r="CX42" s="169"/>
      <c r="CY42" s="169"/>
      <c r="CZ42" s="169"/>
      <c r="DA42" s="169"/>
      <c r="DB42" s="169"/>
      <c r="DC42" s="169"/>
      <c r="DD42" s="169"/>
      <c r="DE42" s="169"/>
      <c r="DF42" s="169"/>
      <c r="DG42" s="169"/>
      <c r="DH42" s="169"/>
      <c r="DI42" s="169"/>
      <c r="DJ42" s="169"/>
      <c r="DK42" s="169"/>
      <c r="DL42" s="169"/>
      <c r="DM42" s="169"/>
      <c r="DN42" s="169"/>
      <c r="DO42" s="169"/>
      <c r="DP42" s="169"/>
      <c r="DQ42" s="169"/>
      <c r="DR42" s="169"/>
      <c r="DS42" s="169"/>
      <c r="DT42" s="169"/>
      <c r="DU42" s="169"/>
      <c r="DV42" s="169"/>
      <c r="DW42" s="169"/>
      <c r="DX42" s="169"/>
      <c r="DY42" s="169"/>
      <c r="DZ42" s="169"/>
      <c r="EA42" s="169"/>
      <c r="EB42" s="169"/>
      <c r="EC42" s="169"/>
      <c r="ED42" s="169"/>
    </row>
    <row r="43" spans="2:139" ht="12.2" customHeight="1">
      <c r="B43" s="728" t="s">
        <v>372</v>
      </c>
      <c r="C43" s="725" t="s">
        <v>421</v>
      </c>
      <c r="D43" s="701"/>
      <c r="E43" s="812" t="s">
        <v>1315</v>
      </c>
      <c r="F43" s="838"/>
      <c r="G43" s="645" t="str">
        <f t="shared" si="201"/>
        <v/>
      </c>
      <c r="H43" s="645" t="str">
        <f t="shared" si="201"/>
        <v/>
      </c>
      <c r="I43" s="645" t="str">
        <f t="shared" si="201"/>
        <v/>
      </c>
      <c r="J43" s="645" t="str">
        <f t="shared" si="201"/>
        <v/>
      </c>
      <c r="K43" s="645" t="str">
        <f t="shared" si="201"/>
        <v/>
      </c>
      <c r="L43" s="645" t="str">
        <f t="shared" si="201"/>
        <v/>
      </c>
      <c r="M43" s="645" t="str">
        <f t="shared" si="201"/>
        <v/>
      </c>
      <c r="N43" s="645" t="str">
        <f t="shared" si="201"/>
        <v/>
      </c>
      <c r="O43" s="645" t="str">
        <f t="shared" si="201"/>
        <v/>
      </c>
      <c r="P43" s="645" t="str">
        <f t="shared" si="201"/>
        <v/>
      </c>
      <c r="Q43" s="645" t="str">
        <f t="shared" si="202"/>
        <v/>
      </c>
      <c r="R43" s="645" t="str">
        <f t="shared" si="202"/>
        <v/>
      </c>
      <c r="S43" s="645" t="str">
        <f t="shared" si="202"/>
        <v/>
      </c>
      <c r="T43" s="645" t="str">
        <f t="shared" si="202"/>
        <v/>
      </c>
      <c r="U43" s="645" t="str">
        <f t="shared" si="202"/>
        <v/>
      </c>
      <c r="V43" s="645" t="str">
        <f t="shared" si="202"/>
        <v/>
      </c>
      <c r="W43" s="645" t="str">
        <f t="shared" si="202"/>
        <v/>
      </c>
      <c r="X43" s="645" t="str">
        <f t="shared" si="202"/>
        <v/>
      </c>
      <c r="Y43" s="645" t="str">
        <f t="shared" si="202"/>
        <v/>
      </c>
      <c r="Z43" s="645" t="str">
        <f t="shared" si="202"/>
        <v/>
      </c>
      <c r="AA43" s="645" t="str">
        <f t="shared" si="203"/>
        <v/>
      </c>
      <c r="AB43" s="645" t="str">
        <f t="shared" si="203"/>
        <v/>
      </c>
      <c r="AC43" s="645" t="str">
        <f t="shared" si="203"/>
        <v/>
      </c>
      <c r="AD43" s="645" t="str">
        <f t="shared" si="203"/>
        <v/>
      </c>
      <c r="AE43" s="645" t="str">
        <f t="shared" si="203"/>
        <v/>
      </c>
      <c r="AF43" s="645" t="str">
        <f t="shared" si="203"/>
        <v/>
      </c>
      <c r="AG43" s="645" t="str">
        <f t="shared" si="203"/>
        <v/>
      </c>
      <c r="AH43" s="645" t="str">
        <f t="shared" si="203"/>
        <v/>
      </c>
      <c r="AI43" s="645" t="str">
        <f t="shared" si="203"/>
        <v/>
      </c>
      <c r="AJ43" s="645" t="str">
        <f t="shared" si="204"/>
        <v/>
      </c>
      <c r="AK43" s="645" t="str">
        <f t="shared" si="205"/>
        <v/>
      </c>
      <c r="AL43" s="645" t="str">
        <f t="shared" si="206"/>
        <v/>
      </c>
      <c r="AM43" s="645" t="str">
        <f t="shared" si="207"/>
        <v/>
      </c>
      <c r="AN43" s="645" t="str">
        <f t="shared" si="208"/>
        <v/>
      </c>
      <c r="AO43" s="645" t="str">
        <f t="shared" si="209"/>
        <v/>
      </c>
      <c r="AP43" s="645" t="str">
        <f t="shared" si="210"/>
        <v/>
      </c>
      <c r="AQ43" s="645" t="str">
        <f t="shared" si="211"/>
        <v/>
      </c>
      <c r="AR43" s="645" t="str">
        <f t="shared" si="212"/>
        <v/>
      </c>
      <c r="AS43" s="645" t="str">
        <f t="shared" si="213"/>
        <v/>
      </c>
      <c r="AT43" s="645" t="str">
        <f t="shared" si="214"/>
        <v/>
      </c>
      <c r="AU43" s="645" t="str">
        <f t="shared" si="215"/>
        <v/>
      </c>
      <c r="AV43" s="645" t="str">
        <f t="shared" si="216"/>
        <v/>
      </c>
      <c r="AW43" s="645" t="str">
        <f t="shared" si="217"/>
        <v/>
      </c>
      <c r="AX43" s="645" t="str">
        <f t="shared" si="218"/>
        <v/>
      </c>
      <c r="AY43" s="645" t="str">
        <f t="shared" si="219"/>
        <v/>
      </c>
      <c r="AZ43" s="645" t="str">
        <f t="shared" si="220"/>
        <v/>
      </c>
      <c r="BA43" s="645" t="str">
        <f t="shared" si="221"/>
        <v/>
      </c>
      <c r="BB43" s="645" t="str">
        <f t="shared" si="222"/>
        <v/>
      </c>
      <c r="BC43" s="645" t="str">
        <f t="shared" si="223"/>
        <v/>
      </c>
      <c r="BD43" s="645" t="str">
        <f t="shared" si="224"/>
        <v/>
      </c>
      <c r="BE43" s="645" t="str">
        <f t="shared" si="225"/>
        <v/>
      </c>
      <c r="BF43" s="645" t="str">
        <f t="shared" si="226"/>
        <v/>
      </c>
      <c r="BG43" s="645" t="str">
        <f t="shared" si="227"/>
        <v/>
      </c>
      <c r="BH43" s="645" t="str">
        <f t="shared" si="228"/>
        <v/>
      </c>
      <c r="BI43" s="645" t="str">
        <f t="shared" si="229"/>
        <v/>
      </c>
      <c r="BJ43" s="645" t="str">
        <f t="shared" si="230"/>
        <v/>
      </c>
      <c r="BK43" s="645" t="str">
        <f t="shared" si="231"/>
        <v/>
      </c>
      <c r="BL43" s="645" t="str">
        <f t="shared" si="232"/>
        <v/>
      </c>
      <c r="BM43" s="645" t="str">
        <f t="shared" si="233"/>
        <v/>
      </c>
      <c r="BN43" s="645" t="str">
        <f t="shared" si="234"/>
        <v/>
      </c>
      <c r="BO43" s="645" t="str">
        <f t="shared" si="235"/>
        <v/>
      </c>
      <c r="BV43" s="935"/>
      <c r="BW43" s="935"/>
      <c r="BX43" s="935"/>
      <c r="BY43" s="935"/>
      <c r="BZ43" s="935"/>
      <c r="CA43" s="935"/>
      <c r="CB43" s="935"/>
      <c r="CC43" s="935"/>
      <c r="CD43" s="935"/>
      <c r="CE43" s="935"/>
      <c r="CF43" s="935"/>
      <c r="CG43" s="935"/>
      <c r="CH43" s="935"/>
      <c r="CI43" s="935"/>
      <c r="CJ43" s="935"/>
      <c r="CK43" s="935"/>
      <c r="CL43" s="935"/>
      <c r="CM43" s="935"/>
      <c r="CN43" s="935"/>
      <c r="CO43" s="935"/>
      <c r="CP43" s="935"/>
      <c r="CQ43" s="935"/>
      <c r="CR43" s="935"/>
      <c r="CS43" s="935"/>
      <c r="CT43" s="935"/>
      <c r="CU43" s="935"/>
      <c r="CV43" s="935"/>
      <c r="CW43" s="935"/>
      <c r="CX43" s="935"/>
      <c r="CY43" s="935"/>
      <c r="CZ43" s="935"/>
      <c r="DA43" s="935"/>
      <c r="DB43" s="935"/>
      <c r="DC43" s="935"/>
      <c r="DD43" s="935"/>
      <c r="DE43" s="935"/>
      <c r="DF43" s="935"/>
      <c r="DG43" s="935"/>
      <c r="DH43" s="935"/>
      <c r="DI43" s="935"/>
      <c r="DJ43" s="935"/>
      <c r="DK43" s="935"/>
      <c r="DL43" s="935"/>
      <c r="DM43" s="935"/>
      <c r="DN43" s="935"/>
      <c r="DO43" s="935"/>
      <c r="DP43" s="935"/>
      <c r="DQ43" s="935"/>
      <c r="DR43" s="935"/>
      <c r="DS43" s="935"/>
      <c r="DT43" s="935"/>
      <c r="DU43" s="935"/>
      <c r="DV43" s="935"/>
      <c r="DW43" s="935"/>
      <c r="DX43" s="935"/>
      <c r="DY43" s="935"/>
      <c r="DZ43" s="935"/>
      <c r="EA43" s="935"/>
      <c r="EB43" s="935"/>
      <c r="EC43" s="935"/>
      <c r="ED43" s="935"/>
    </row>
    <row r="44" spans="2:139" ht="12.2" customHeight="1">
      <c r="B44" s="728" t="s">
        <v>1387</v>
      </c>
      <c r="C44" s="725" t="s">
        <v>823</v>
      </c>
      <c r="D44" s="701"/>
      <c r="E44" s="812" t="s">
        <v>1315</v>
      </c>
      <c r="F44" s="838"/>
      <c r="G44" s="645" t="str">
        <f t="shared" si="201"/>
        <v/>
      </c>
      <c r="H44" s="645" t="str">
        <f t="shared" si="201"/>
        <v/>
      </c>
      <c r="I44" s="645" t="str">
        <f t="shared" si="201"/>
        <v/>
      </c>
      <c r="J44" s="645" t="str">
        <f t="shared" si="201"/>
        <v/>
      </c>
      <c r="K44" s="645" t="str">
        <f t="shared" si="201"/>
        <v/>
      </c>
      <c r="L44" s="645" t="str">
        <f t="shared" si="201"/>
        <v/>
      </c>
      <c r="M44" s="645" t="str">
        <f t="shared" si="201"/>
        <v/>
      </c>
      <c r="N44" s="645" t="str">
        <f t="shared" si="201"/>
        <v/>
      </c>
      <c r="O44" s="645" t="str">
        <f t="shared" si="201"/>
        <v/>
      </c>
      <c r="P44" s="645" t="str">
        <f t="shared" si="201"/>
        <v/>
      </c>
      <c r="Q44" s="645" t="str">
        <f t="shared" si="202"/>
        <v/>
      </c>
      <c r="R44" s="645" t="str">
        <f t="shared" si="202"/>
        <v/>
      </c>
      <c r="S44" s="645" t="str">
        <f t="shared" si="202"/>
        <v/>
      </c>
      <c r="T44" s="645" t="str">
        <f t="shared" si="202"/>
        <v/>
      </c>
      <c r="U44" s="645" t="str">
        <f t="shared" si="202"/>
        <v/>
      </c>
      <c r="V44" s="645" t="str">
        <f t="shared" si="202"/>
        <v/>
      </c>
      <c r="W44" s="645" t="str">
        <f t="shared" si="202"/>
        <v/>
      </c>
      <c r="X44" s="645" t="str">
        <f t="shared" si="202"/>
        <v/>
      </c>
      <c r="Y44" s="645" t="str">
        <f t="shared" si="202"/>
        <v/>
      </c>
      <c r="Z44" s="645" t="str">
        <f t="shared" si="202"/>
        <v/>
      </c>
      <c r="AA44" s="645" t="str">
        <f t="shared" si="203"/>
        <v/>
      </c>
      <c r="AB44" s="645" t="str">
        <f t="shared" si="203"/>
        <v/>
      </c>
      <c r="AC44" s="645" t="str">
        <f t="shared" si="203"/>
        <v/>
      </c>
      <c r="AD44" s="645" t="str">
        <f t="shared" si="203"/>
        <v/>
      </c>
      <c r="AE44" s="645" t="str">
        <f t="shared" si="203"/>
        <v/>
      </c>
      <c r="AF44" s="645" t="str">
        <f t="shared" si="203"/>
        <v/>
      </c>
      <c r="AG44" s="645" t="str">
        <f t="shared" si="203"/>
        <v/>
      </c>
      <c r="AH44" s="645" t="str">
        <f t="shared" si="203"/>
        <v/>
      </c>
      <c r="AI44" s="645" t="str">
        <f t="shared" si="203"/>
        <v/>
      </c>
      <c r="AJ44" s="645" t="str">
        <f t="shared" si="204"/>
        <v/>
      </c>
      <c r="AK44" s="645" t="str">
        <f t="shared" si="205"/>
        <v/>
      </c>
      <c r="AL44" s="645" t="str">
        <f t="shared" si="206"/>
        <v/>
      </c>
      <c r="AM44" s="645" t="str">
        <f t="shared" si="207"/>
        <v/>
      </c>
      <c r="AN44" s="645" t="str">
        <f t="shared" si="208"/>
        <v/>
      </c>
      <c r="AO44" s="645" t="str">
        <f t="shared" si="209"/>
        <v/>
      </c>
      <c r="AP44" s="645" t="str">
        <f t="shared" si="210"/>
        <v/>
      </c>
      <c r="AQ44" s="645" t="str">
        <f t="shared" si="211"/>
        <v/>
      </c>
      <c r="AR44" s="645" t="str">
        <f t="shared" si="212"/>
        <v/>
      </c>
      <c r="AS44" s="645" t="str">
        <f t="shared" si="213"/>
        <v/>
      </c>
      <c r="AT44" s="645" t="str">
        <f t="shared" si="214"/>
        <v/>
      </c>
      <c r="AU44" s="645" t="str">
        <f t="shared" si="215"/>
        <v/>
      </c>
      <c r="AV44" s="645" t="str">
        <f t="shared" si="216"/>
        <v/>
      </c>
      <c r="AW44" s="645" t="str">
        <f t="shared" si="217"/>
        <v/>
      </c>
      <c r="AX44" s="645" t="str">
        <f t="shared" si="218"/>
        <v/>
      </c>
      <c r="AY44" s="645" t="str">
        <f t="shared" si="219"/>
        <v/>
      </c>
      <c r="AZ44" s="645" t="str">
        <f t="shared" si="220"/>
        <v/>
      </c>
      <c r="BA44" s="645" t="str">
        <f t="shared" si="221"/>
        <v/>
      </c>
      <c r="BB44" s="645" t="str">
        <f t="shared" si="222"/>
        <v/>
      </c>
      <c r="BC44" s="645" t="str">
        <f t="shared" si="223"/>
        <v/>
      </c>
      <c r="BD44" s="645" t="str">
        <f t="shared" si="224"/>
        <v/>
      </c>
      <c r="BE44" s="645" t="str">
        <f t="shared" si="225"/>
        <v/>
      </c>
      <c r="BF44" s="645" t="str">
        <f t="shared" si="226"/>
        <v/>
      </c>
      <c r="BG44" s="645" t="str">
        <f t="shared" si="227"/>
        <v/>
      </c>
      <c r="BH44" s="645" t="str">
        <f t="shared" si="228"/>
        <v/>
      </c>
      <c r="BI44" s="645" t="str">
        <f t="shared" si="229"/>
        <v/>
      </c>
      <c r="BJ44" s="645" t="str">
        <f t="shared" si="230"/>
        <v/>
      </c>
      <c r="BK44" s="645" t="str">
        <f t="shared" si="231"/>
        <v/>
      </c>
      <c r="BL44" s="645" t="str">
        <f t="shared" si="232"/>
        <v/>
      </c>
      <c r="BM44" s="645" t="str">
        <f t="shared" si="233"/>
        <v/>
      </c>
      <c r="BN44" s="645" t="str">
        <f t="shared" si="234"/>
        <v/>
      </c>
      <c r="BO44" s="645" t="str">
        <f t="shared" si="235"/>
        <v/>
      </c>
      <c r="BV44" s="935"/>
      <c r="BW44" s="935"/>
      <c r="BX44" s="935"/>
      <c r="BY44" s="935"/>
      <c r="BZ44" s="935"/>
      <c r="CA44" s="935"/>
      <c r="CB44" s="935"/>
      <c r="CC44" s="935"/>
      <c r="CD44" s="935"/>
      <c r="CE44" s="935"/>
      <c r="CF44" s="935"/>
      <c r="CG44" s="935"/>
      <c r="CH44" s="935"/>
      <c r="CI44" s="935"/>
      <c r="CJ44" s="935"/>
      <c r="CK44" s="935"/>
      <c r="CL44" s="935"/>
      <c r="CM44" s="935"/>
      <c r="CN44" s="935"/>
      <c r="CO44" s="935"/>
      <c r="CP44" s="935"/>
      <c r="CQ44" s="935"/>
      <c r="CR44" s="935"/>
      <c r="CS44" s="935"/>
      <c r="CT44" s="935"/>
      <c r="CU44" s="935"/>
      <c r="CV44" s="935"/>
      <c r="CW44" s="935"/>
      <c r="CX44" s="935"/>
      <c r="CY44" s="935"/>
      <c r="CZ44" s="935"/>
      <c r="DA44" s="935"/>
      <c r="DB44" s="935"/>
      <c r="DC44" s="935"/>
      <c r="DD44" s="935"/>
      <c r="DE44" s="935"/>
      <c r="DF44" s="935"/>
      <c r="DG44" s="935"/>
      <c r="DH44" s="935"/>
      <c r="DI44" s="935"/>
      <c r="DJ44" s="935"/>
      <c r="DK44" s="935"/>
      <c r="DL44" s="935"/>
      <c r="DM44" s="935"/>
      <c r="DN44" s="935"/>
      <c r="DO44" s="935"/>
      <c r="DP44" s="935"/>
      <c r="DQ44" s="935"/>
      <c r="DR44" s="935"/>
      <c r="DS44" s="935"/>
      <c r="DT44" s="935"/>
      <c r="DU44" s="935"/>
      <c r="DV44" s="935"/>
      <c r="DW44" s="935"/>
      <c r="DX44" s="935"/>
      <c r="DY44" s="935"/>
      <c r="DZ44" s="935"/>
      <c r="EA44" s="935"/>
      <c r="EB44" s="935"/>
      <c r="EC44" s="935"/>
      <c r="ED44" s="935"/>
    </row>
    <row r="45" spans="2:139" ht="12.2" customHeight="1">
      <c r="B45" s="728" t="s">
        <v>824</v>
      </c>
      <c r="C45" s="725" t="s">
        <v>1261</v>
      </c>
      <c r="D45" s="701"/>
      <c r="E45" s="812" t="s">
        <v>1315</v>
      </c>
      <c r="F45" s="838"/>
      <c r="G45" s="645" t="str">
        <f t="shared" si="201"/>
        <v/>
      </c>
      <c r="H45" s="645" t="str">
        <f t="shared" si="201"/>
        <v/>
      </c>
      <c r="I45" s="645" t="str">
        <f t="shared" si="201"/>
        <v/>
      </c>
      <c r="J45" s="645" t="str">
        <f t="shared" si="201"/>
        <v/>
      </c>
      <c r="K45" s="645" t="str">
        <f t="shared" si="201"/>
        <v/>
      </c>
      <c r="L45" s="645" t="str">
        <f t="shared" si="201"/>
        <v/>
      </c>
      <c r="M45" s="645" t="str">
        <f t="shared" si="201"/>
        <v/>
      </c>
      <c r="N45" s="645" t="str">
        <f t="shared" si="201"/>
        <v/>
      </c>
      <c r="O45" s="645" t="str">
        <f t="shared" si="201"/>
        <v/>
      </c>
      <c r="P45" s="645" t="str">
        <f t="shared" si="201"/>
        <v/>
      </c>
      <c r="Q45" s="645" t="str">
        <f t="shared" si="202"/>
        <v/>
      </c>
      <c r="R45" s="645" t="str">
        <f t="shared" si="202"/>
        <v/>
      </c>
      <c r="S45" s="645" t="str">
        <f t="shared" si="202"/>
        <v/>
      </c>
      <c r="T45" s="645" t="str">
        <f t="shared" si="202"/>
        <v/>
      </c>
      <c r="U45" s="645" t="str">
        <f t="shared" si="202"/>
        <v/>
      </c>
      <c r="V45" s="645" t="str">
        <f t="shared" si="202"/>
        <v/>
      </c>
      <c r="W45" s="645" t="str">
        <f t="shared" si="202"/>
        <v/>
      </c>
      <c r="X45" s="645" t="str">
        <f t="shared" si="202"/>
        <v/>
      </c>
      <c r="Y45" s="645" t="str">
        <f t="shared" si="202"/>
        <v/>
      </c>
      <c r="Z45" s="645" t="str">
        <f t="shared" si="202"/>
        <v/>
      </c>
      <c r="AA45" s="645" t="str">
        <f t="shared" si="203"/>
        <v/>
      </c>
      <c r="AB45" s="645" t="str">
        <f t="shared" si="203"/>
        <v/>
      </c>
      <c r="AC45" s="645" t="str">
        <f t="shared" si="203"/>
        <v/>
      </c>
      <c r="AD45" s="645" t="str">
        <f t="shared" si="203"/>
        <v/>
      </c>
      <c r="AE45" s="645" t="str">
        <f t="shared" si="203"/>
        <v/>
      </c>
      <c r="AF45" s="645" t="str">
        <f t="shared" si="203"/>
        <v/>
      </c>
      <c r="AG45" s="645" t="str">
        <f t="shared" si="203"/>
        <v/>
      </c>
      <c r="AH45" s="645" t="str">
        <f t="shared" si="203"/>
        <v/>
      </c>
      <c r="AI45" s="645" t="str">
        <f t="shared" si="203"/>
        <v/>
      </c>
      <c r="AJ45" s="645" t="str">
        <f t="shared" si="204"/>
        <v/>
      </c>
      <c r="AK45" s="645" t="str">
        <f t="shared" si="205"/>
        <v/>
      </c>
      <c r="AL45" s="645" t="str">
        <f t="shared" si="206"/>
        <v/>
      </c>
      <c r="AM45" s="645" t="str">
        <f t="shared" si="207"/>
        <v/>
      </c>
      <c r="AN45" s="645" t="str">
        <f t="shared" si="208"/>
        <v/>
      </c>
      <c r="AO45" s="645" t="str">
        <f t="shared" si="209"/>
        <v/>
      </c>
      <c r="AP45" s="645" t="str">
        <f t="shared" si="210"/>
        <v/>
      </c>
      <c r="AQ45" s="645" t="str">
        <f t="shared" si="211"/>
        <v/>
      </c>
      <c r="AR45" s="645" t="str">
        <f t="shared" si="212"/>
        <v/>
      </c>
      <c r="AS45" s="645" t="str">
        <f t="shared" si="213"/>
        <v/>
      </c>
      <c r="AT45" s="645" t="str">
        <f t="shared" si="214"/>
        <v/>
      </c>
      <c r="AU45" s="645" t="str">
        <f t="shared" si="215"/>
        <v/>
      </c>
      <c r="AV45" s="645" t="str">
        <f t="shared" si="216"/>
        <v/>
      </c>
      <c r="AW45" s="645" t="str">
        <f t="shared" si="217"/>
        <v/>
      </c>
      <c r="AX45" s="645" t="str">
        <f t="shared" si="218"/>
        <v/>
      </c>
      <c r="AY45" s="645" t="str">
        <f t="shared" si="219"/>
        <v/>
      </c>
      <c r="AZ45" s="645" t="str">
        <f t="shared" si="220"/>
        <v/>
      </c>
      <c r="BA45" s="645" t="str">
        <f t="shared" si="221"/>
        <v/>
      </c>
      <c r="BB45" s="645" t="str">
        <f t="shared" si="222"/>
        <v/>
      </c>
      <c r="BC45" s="645" t="str">
        <f t="shared" si="223"/>
        <v/>
      </c>
      <c r="BD45" s="645" t="str">
        <f t="shared" si="224"/>
        <v/>
      </c>
      <c r="BE45" s="645" t="str">
        <f t="shared" si="225"/>
        <v/>
      </c>
      <c r="BF45" s="645" t="str">
        <f t="shared" si="226"/>
        <v/>
      </c>
      <c r="BG45" s="645" t="str">
        <f t="shared" si="227"/>
        <v/>
      </c>
      <c r="BH45" s="645" t="str">
        <f t="shared" si="228"/>
        <v/>
      </c>
      <c r="BI45" s="645" t="str">
        <f t="shared" si="229"/>
        <v/>
      </c>
      <c r="BJ45" s="645" t="str">
        <f t="shared" si="230"/>
        <v/>
      </c>
      <c r="BK45" s="645" t="str">
        <f t="shared" si="231"/>
        <v/>
      </c>
      <c r="BL45" s="645" t="str">
        <f t="shared" si="232"/>
        <v/>
      </c>
      <c r="BM45" s="645" t="str">
        <f t="shared" si="233"/>
        <v/>
      </c>
      <c r="BN45" s="645" t="str">
        <f t="shared" si="234"/>
        <v/>
      </c>
      <c r="BO45" s="645" t="str">
        <f t="shared" si="235"/>
        <v/>
      </c>
      <c r="BV45" s="935"/>
      <c r="BW45" s="935"/>
      <c r="BX45" s="935"/>
      <c r="BY45" s="935"/>
      <c r="BZ45" s="935"/>
      <c r="CA45" s="935"/>
      <c r="CB45" s="935"/>
      <c r="CC45" s="935"/>
      <c r="CD45" s="935"/>
      <c r="CE45" s="935"/>
      <c r="CF45" s="935"/>
      <c r="CG45" s="935"/>
      <c r="CH45" s="935"/>
      <c r="CI45" s="935"/>
      <c r="CJ45" s="935"/>
      <c r="CK45" s="935"/>
      <c r="CL45" s="935"/>
      <c r="CM45" s="935"/>
      <c r="CN45" s="935"/>
      <c r="CO45" s="935"/>
      <c r="CP45" s="935"/>
      <c r="CQ45" s="935"/>
      <c r="CR45" s="935"/>
      <c r="CS45" s="935"/>
      <c r="CT45" s="935"/>
      <c r="CU45" s="935"/>
      <c r="CV45" s="935"/>
      <c r="CW45" s="935"/>
      <c r="CX45" s="935"/>
      <c r="CY45" s="935"/>
      <c r="CZ45" s="935"/>
      <c r="DA45" s="935"/>
      <c r="DB45" s="935"/>
      <c r="DC45" s="935"/>
      <c r="DD45" s="935"/>
      <c r="DE45" s="935"/>
      <c r="DF45" s="935"/>
      <c r="DG45" s="935"/>
      <c r="DH45" s="935"/>
      <c r="DI45" s="935"/>
      <c r="DJ45" s="935"/>
      <c r="DK45" s="935"/>
      <c r="DL45" s="935"/>
      <c r="DM45" s="935"/>
      <c r="DN45" s="935"/>
      <c r="DO45" s="935"/>
      <c r="DP45" s="935"/>
      <c r="DQ45" s="935"/>
      <c r="DR45" s="935"/>
      <c r="DS45" s="935"/>
      <c r="DT45" s="935"/>
      <c r="DU45" s="935"/>
      <c r="DV45" s="935"/>
      <c r="DW45" s="935"/>
      <c r="DX45" s="935"/>
      <c r="DY45" s="935"/>
      <c r="DZ45" s="935"/>
      <c r="EA45" s="935"/>
      <c r="EB45" s="935"/>
      <c r="EC45" s="935"/>
      <c r="ED45" s="935"/>
    </row>
    <row r="46" spans="2:139" ht="12.2" customHeight="1">
      <c r="B46" s="772">
        <f>B42+1</f>
        <v>11</v>
      </c>
      <c r="C46" s="839" t="s">
        <v>786</v>
      </c>
      <c r="D46" s="840"/>
      <c r="E46" s="812" t="s">
        <v>1315</v>
      </c>
      <c r="F46" s="838"/>
      <c r="G46" s="86" t="str">
        <f t="shared" ref="G46:BO46" si="236">IF(COUNTBLANK(G40:G45)=6,"",G40+G41-G42-G43+G44+G45)</f>
        <v/>
      </c>
      <c r="H46" s="86" t="str">
        <f t="shared" si="236"/>
        <v/>
      </c>
      <c r="I46" s="86" t="str">
        <f t="shared" si="236"/>
        <v/>
      </c>
      <c r="J46" s="86" t="str">
        <f t="shared" si="236"/>
        <v/>
      </c>
      <c r="K46" s="86" t="str">
        <f t="shared" si="236"/>
        <v/>
      </c>
      <c r="L46" s="86" t="str">
        <f t="shared" si="236"/>
        <v/>
      </c>
      <c r="M46" s="86" t="str">
        <f t="shared" si="236"/>
        <v/>
      </c>
      <c r="N46" s="86" t="str">
        <f t="shared" si="236"/>
        <v/>
      </c>
      <c r="O46" s="86" t="str">
        <f t="shared" si="236"/>
        <v/>
      </c>
      <c r="P46" s="86" t="str">
        <f t="shared" si="236"/>
        <v/>
      </c>
      <c r="Q46" s="86" t="str">
        <f t="shared" si="236"/>
        <v/>
      </c>
      <c r="R46" s="86" t="str">
        <f t="shared" si="236"/>
        <v/>
      </c>
      <c r="S46" s="86" t="str">
        <f t="shared" si="236"/>
        <v/>
      </c>
      <c r="T46" s="86" t="str">
        <f t="shared" si="236"/>
        <v/>
      </c>
      <c r="U46" s="86" t="str">
        <f t="shared" si="236"/>
        <v/>
      </c>
      <c r="V46" s="86" t="str">
        <f t="shared" si="236"/>
        <v/>
      </c>
      <c r="W46" s="86" t="str">
        <f t="shared" si="236"/>
        <v/>
      </c>
      <c r="X46" s="86" t="str">
        <f t="shared" si="236"/>
        <v/>
      </c>
      <c r="Y46" s="86" t="str">
        <f t="shared" si="236"/>
        <v/>
      </c>
      <c r="Z46" s="86" t="str">
        <f t="shared" si="236"/>
        <v/>
      </c>
      <c r="AA46" s="86" t="str">
        <f t="shared" si="236"/>
        <v/>
      </c>
      <c r="AB46" s="86" t="str">
        <f t="shared" si="236"/>
        <v/>
      </c>
      <c r="AC46" s="86" t="str">
        <f t="shared" si="236"/>
        <v/>
      </c>
      <c r="AD46" s="86" t="str">
        <f t="shared" si="236"/>
        <v/>
      </c>
      <c r="AE46" s="86" t="str">
        <f t="shared" si="236"/>
        <v/>
      </c>
      <c r="AF46" s="86" t="str">
        <f t="shared" si="236"/>
        <v/>
      </c>
      <c r="AG46" s="86" t="str">
        <f t="shared" si="236"/>
        <v/>
      </c>
      <c r="AH46" s="86" t="str">
        <f t="shared" si="236"/>
        <v/>
      </c>
      <c r="AI46" s="86" t="str">
        <f t="shared" si="236"/>
        <v/>
      </c>
      <c r="AJ46" s="86" t="str">
        <f t="shared" si="236"/>
        <v/>
      </c>
      <c r="AK46" s="86" t="str">
        <f t="shared" si="236"/>
        <v/>
      </c>
      <c r="AL46" s="86" t="str">
        <f t="shared" si="236"/>
        <v/>
      </c>
      <c r="AM46" s="86" t="str">
        <f t="shared" si="236"/>
        <v/>
      </c>
      <c r="AN46" s="86" t="str">
        <f t="shared" si="236"/>
        <v/>
      </c>
      <c r="AO46" s="86" t="str">
        <f t="shared" si="236"/>
        <v/>
      </c>
      <c r="AP46" s="86" t="str">
        <f t="shared" si="236"/>
        <v/>
      </c>
      <c r="AQ46" s="86" t="str">
        <f t="shared" si="236"/>
        <v/>
      </c>
      <c r="AR46" s="86" t="str">
        <f t="shared" si="236"/>
        <v/>
      </c>
      <c r="AS46" s="86" t="str">
        <f t="shared" si="236"/>
        <v/>
      </c>
      <c r="AT46" s="86" t="str">
        <f t="shared" si="236"/>
        <v/>
      </c>
      <c r="AU46" s="86" t="str">
        <f t="shared" si="236"/>
        <v/>
      </c>
      <c r="AV46" s="86" t="str">
        <f t="shared" si="236"/>
        <v/>
      </c>
      <c r="AW46" s="86" t="str">
        <f t="shared" si="236"/>
        <v/>
      </c>
      <c r="AX46" s="86" t="str">
        <f t="shared" si="236"/>
        <v/>
      </c>
      <c r="AY46" s="86" t="str">
        <f t="shared" si="236"/>
        <v/>
      </c>
      <c r="AZ46" s="86" t="str">
        <f t="shared" si="236"/>
        <v/>
      </c>
      <c r="BA46" s="86" t="str">
        <f t="shared" si="236"/>
        <v/>
      </c>
      <c r="BB46" s="86" t="str">
        <f t="shared" si="236"/>
        <v/>
      </c>
      <c r="BC46" s="86" t="str">
        <f t="shared" si="236"/>
        <v/>
      </c>
      <c r="BD46" s="86" t="str">
        <f t="shared" si="236"/>
        <v/>
      </c>
      <c r="BE46" s="86" t="str">
        <f t="shared" si="236"/>
        <v/>
      </c>
      <c r="BF46" s="86" t="str">
        <f t="shared" si="236"/>
        <v/>
      </c>
      <c r="BG46" s="86" t="str">
        <f t="shared" si="236"/>
        <v/>
      </c>
      <c r="BH46" s="86" t="str">
        <f t="shared" si="236"/>
        <v/>
      </c>
      <c r="BI46" s="86" t="str">
        <f t="shared" si="236"/>
        <v/>
      </c>
      <c r="BJ46" s="86" t="str">
        <f t="shared" si="236"/>
        <v/>
      </c>
      <c r="BK46" s="86" t="str">
        <f t="shared" si="236"/>
        <v/>
      </c>
      <c r="BL46" s="86" t="str">
        <f t="shared" si="236"/>
        <v/>
      </c>
      <c r="BM46" s="86" t="str">
        <f t="shared" si="236"/>
        <v/>
      </c>
      <c r="BN46" s="86" t="str">
        <f t="shared" si="236"/>
        <v/>
      </c>
      <c r="BO46" s="86" t="str">
        <f t="shared" si="236"/>
        <v/>
      </c>
      <c r="BV46" s="169"/>
      <c r="BW46" s="169"/>
      <c r="BX46" s="169"/>
      <c r="BY46" s="169"/>
      <c r="BZ46" s="169"/>
      <c r="CA46" s="169"/>
      <c r="CB46" s="169"/>
      <c r="CC46" s="169"/>
      <c r="CD46" s="169"/>
      <c r="CE46" s="169"/>
      <c r="CF46" s="169"/>
      <c r="CG46" s="169"/>
      <c r="CH46" s="169"/>
      <c r="CI46" s="169"/>
      <c r="CJ46" s="169"/>
      <c r="CK46" s="169"/>
      <c r="CL46" s="169"/>
      <c r="CM46" s="169"/>
      <c r="CN46" s="169"/>
      <c r="CO46" s="169"/>
      <c r="CP46" s="169"/>
      <c r="CQ46" s="169"/>
      <c r="CR46" s="169"/>
      <c r="CS46" s="169"/>
      <c r="CT46" s="169"/>
      <c r="CU46" s="169"/>
      <c r="CV46" s="169"/>
      <c r="CW46" s="169"/>
      <c r="CX46" s="169"/>
      <c r="CY46" s="169"/>
      <c r="CZ46" s="169"/>
      <c r="DA46" s="169"/>
      <c r="DB46" s="169"/>
      <c r="DC46" s="169"/>
      <c r="DD46" s="169"/>
      <c r="DE46" s="169"/>
      <c r="DF46" s="169"/>
      <c r="DG46" s="169"/>
      <c r="DH46" s="169"/>
      <c r="DI46" s="169"/>
      <c r="DJ46" s="169"/>
      <c r="DK46" s="169"/>
      <c r="DL46" s="169"/>
      <c r="DM46" s="169"/>
      <c r="DN46" s="169"/>
      <c r="DO46" s="169"/>
      <c r="DP46" s="169"/>
      <c r="DQ46" s="169"/>
      <c r="DR46" s="169"/>
      <c r="DS46" s="169"/>
      <c r="DT46" s="169"/>
      <c r="DU46" s="169"/>
      <c r="DV46" s="169"/>
      <c r="DW46" s="169"/>
      <c r="DX46" s="169"/>
      <c r="DY46" s="169"/>
      <c r="DZ46" s="169"/>
      <c r="EA46" s="169"/>
      <c r="EB46" s="169"/>
      <c r="EC46" s="169"/>
      <c r="ED46" s="169"/>
    </row>
    <row r="47" spans="2:139" s="784" customFormat="1" ht="12.2" customHeight="1">
      <c r="B47" s="841"/>
      <c r="C47" s="842"/>
      <c r="D47" s="843"/>
      <c r="E47" s="841"/>
      <c r="F47" s="841"/>
      <c r="G47" s="971"/>
      <c r="H47" s="971"/>
      <c r="I47" s="971"/>
      <c r="J47" s="971"/>
      <c r="K47" s="971"/>
      <c r="L47" s="971"/>
      <c r="M47" s="971"/>
      <c r="N47" s="971"/>
      <c r="O47" s="971"/>
      <c r="P47" s="971"/>
      <c r="Q47" s="971"/>
      <c r="R47" s="971"/>
      <c r="S47" s="971"/>
      <c r="T47" s="971"/>
      <c r="U47" s="971"/>
      <c r="V47" s="971"/>
      <c r="W47" s="971"/>
      <c r="X47" s="971"/>
      <c r="Y47" s="971"/>
      <c r="Z47" s="971"/>
      <c r="AA47" s="971"/>
      <c r="AB47" s="971"/>
      <c r="AC47" s="971"/>
      <c r="AD47" s="971"/>
      <c r="AE47" s="971"/>
      <c r="AF47" s="971"/>
      <c r="AG47" s="971"/>
      <c r="AH47" s="971"/>
      <c r="AI47" s="971"/>
      <c r="AJ47" s="971"/>
      <c r="AK47" s="971"/>
      <c r="AL47" s="971"/>
      <c r="AM47" s="971"/>
      <c r="AN47" s="971"/>
      <c r="AO47" s="971"/>
      <c r="AP47" s="971"/>
      <c r="AQ47" s="971"/>
      <c r="AR47" s="971"/>
      <c r="AS47" s="971"/>
      <c r="AT47" s="971"/>
      <c r="AU47" s="971"/>
      <c r="AV47" s="971"/>
      <c r="AW47" s="971"/>
      <c r="AX47" s="971"/>
      <c r="AY47" s="971"/>
      <c r="AZ47" s="971"/>
      <c r="BA47" s="971"/>
      <c r="BB47" s="971"/>
      <c r="BC47" s="971"/>
      <c r="BD47" s="971"/>
      <c r="BE47" s="971"/>
      <c r="BF47" s="971"/>
      <c r="BG47" s="971"/>
      <c r="BH47" s="971"/>
      <c r="BI47" s="971"/>
      <c r="BJ47" s="971"/>
      <c r="BK47" s="971"/>
      <c r="BL47" s="971"/>
      <c r="BM47" s="971"/>
      <c r="BN47" s="971"/>
      <c r="BO47" s="971"/>
      <c r="BV47" s="1136"/>
      <c r="BW47" s="1136"/>
      <c r="BX47" s="1136"/>
      <c r="BY47" s="1136"/>
      <c r="BZ47" s="1136"/>
      <c r="CA47" s="1136"/>
      <c r="CB47" s="1136"/>
      <c r="CC47" s="1136"/>
      <c r="CD47" s="1136"/>
      <c r="CE47" s="1136"/>
      <c r="CF47" s="1136"/>
      <c r="CG47" s="1136"/>
      <c r="CH47" s="1136"/>
      <c r="CI47" s="1136"/>
      <c r="CJ47" s="1136"/>
      <c r="CK47" s="1136"/>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c r="DQ47" s="1136"/>
      <c r="DR47" s="1136"/>
      <c r="DS47" s="1136"/>
      <c r="DT47" s="1136"/>
      <c r="DU47" s="1136"/>
      <c r="DV47" s="1136"/>
      <c r="DW47" s="1136"/>
      <c r="DX47" s="1136"/>
      <c r="DY47" s="1136"/>
      <c r="DZ47" s="1136"/>
      <c r="EA47" s="1136"/>
      <c r="EB47" s="1136"/>
      <c r="EC47" s="1136"/>
      <c r="ED47" s="1136"/>
      <c r="EE47" s="816"/>
      <c r="EF47" s="816"/>
      <c r="EG47" s="816"/>
      <c r="EH47" s="816"/>
      <c r="EI47" s="816"/>
    </row>
    <row r="48" spans="2:139">
      <c r="B48" s="772"/>
      <c r="C48" s="59" t="s">
        <v>317</v>
      </c>
      <c r="D48" s="701"/>
      <c r="E48" s="812"/>
      <c r="F48" s="874"/>
      <c r="G48" s="704"/>
      <c r="H48" s="705"/>
      <c r="I48" s="705"/>
      <c r="J48" s="705"/>
      <c r="K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5"/>
      <c r="AQ48" s="705"/>
      <c r="AR48" s="705"/>
      <c r="AS48" s="705"/>
      <c r="AT48" s="705"/>
      <c r="AU48" s="705"/>
      <c r="AV48" s="705"/>
      <c r="AW48" s="705"/>
      <c r="AX48" s="705"/>
      <c r="AY48" s="705"/>
      <c r="AZ48" s="705"/>
      <c r="BA48" s="705"/>
      <c r="BB48" s="705"/>
      <c r="BC48" s="705"/>
      <c r="BD48" s="705"/>
      <c r="BE48" s="705"/>
      <c r="BF48" s="705"/>
      <c r="BG48" s="705"/>
      <c r="BH48" s="705"/>
      <c r="BI48" s="705"/>
      <c r="BJ48" s="705"/>
      <c r="BK48" s="705"/>
      <c r="BL48" s="705"/>
      <c r="BM48" s="705"/>
      <c r="BN48" s="705"/>
      <c r="BO48" s="706"/>
      <c r="BV48" s="1137"/>
      <c r="BW48" s="1138"/>
      <c r="BX48" s="1138"/>
      <c r="BY48" s="1138"/>
      <c r="BZ48" s="1138"/>
      <c r="CA48" s="1138"/>
      <c r="CB48" s="1138"/>
      <c r="CC48" s="1138"/>
      <c r="CD48" s="1138"/>
      <c r="CE48" s="1138"/>
      <c r="CF48" s="1138"/>
      <c r="CG48" s="1138"/>
      <c r="CH48" s="1138"/>
      <c r="CI48" s="1138"/>
      <c r="CJ48" s="1138"/>
      <c r="CK48" s="1138"/>
      <c r="CL48" s="1138"/>
      <c r="CM48" s="1138"/>
      <c r="CN48" s="1138"/>
      <c r="CO48" s="1138"/>
      <c r="CP48" s="1138"/>
      <c r="CQ48" s="1138"/>
      <c r="CR48" s="1138"/>
      <c r="CS48" s="1138"/>
      <c r="CT48" s="1138"/>
      <c r="CU48" s="1138"/>
      <c r="CV48" s="1138"/>
      <c r="CW48" s="1138"/>
      <c r="CX48" s="1138"/>
      <c r="CY48" s="1138"/>
      <c r="CZ48" s="1138"/>
      <c r="DA48" s="1138"/>
      <c r="DB48" s="1138"/>
      <c r="DC48" s="1138"/>
      <c r="DD48" s="1138"/>
      <c r="DE48" s="1138"/>
      <c r="DF48" s="1138"/>
      <c r="DG48" s="1138"/>
      <c r="DH48" s="1138"/>
      <c r="DI48" s="1138"/>
      <c r="DJ48" s="1138"/>
      <c r="DK48" s="1138"/>
      <c r="DL48" s="1138"/>
      <c r="DM48" s="1138"/>
      <c r="DN48" s="1138"/>
      <c r="DO48" s="1138"/>
      <c r="DP48" s="1138"/>
      <c r="DQ48" s="1138"/>
      <c r="DR48" s="1138"/>
      <c r="DS48" s="1138"/>
      <c r="DT48" s="1138"/>
      <c r="DU48" s="1138"/>
      <c r="DV48" s="1138"/>
      <c r="DW48" s="1138"/>
      <c r="DX48" s="1138"/>
      <c r="DY48" s="1138"/>
      <c r="DZ48" s="1138"/>
      <c r="EA48" s="1138"/>
      <c r="EB48" s="1138"/>
      <c r="EC48" s="1138"/>
      <c r="ED48" s="1139"/>
    </row>
    <row r="49" spans="2:139" ht="12.2" customHeight="1">
      <c r="B49" s="772">
        <f>B46+1</f>
        <v>12</v>
      </c>
      <c r="C49" s="725" t="s">
        <v>567</v>
      </c>
      <c r="D49" s="701"/>
      <c r="E49" s="812" t="s">
        <v>1386</v>
      </c>
      <c r="F49" s="838"/>
      <c r="G49" s="666" t="str">
        <f t="shared" ref="G49:P55" si="237">IF(BV49="","",BV49)</f>
        <v/>
      </c>
      <c r="H49" s="666" t="str">
        <f t="shared" si="237"/>
        <v/>
      </c>
      <c r="I49" s="666" t="str">
        <f t="shared" si="237"/>
        <v/>
      </c>
      <c r="J49" s="666" t="str">
        <f t="shared" si="237"/>
        <v/>
      </c>
      <c r="K49" s="666" t="str">
        <f t="shared" si="237"/>
        <v/>
      </c>
      <c r="L49" s="666" t="str">
        <f t="shared" si="237"/>
        <v/>
      </c>
      <c r="M49" s="666" t="str">
        <f t="shared" si="237"/>
        <v/>
      </c>
      <c r="N49" s="666" t="str">
        <f t="shared" si="237"/>
        <v/>
      </c>
      <c r="O49" s="666" t="str">
        <f t="shared" si="237"/>
        <v/>
      </c>
      <c r="P49" s="666" t="str">
        <f t="shared" si="237"/>
        <v/>
      </c>
      <c r="Q49" s="666" t="str">
        <f t="shared" ref="Q49:Z55" si="238">IF(CF49="","",CF49)</f>
        <v/>
      </c>
      <c r="R49" s="666" t="str">
        <f t="shared" si="238"/>
        <v/>
      </c>
      <c r="S49" s="666" t="str">
        <f t="shared" si="238"/>
        <v/>
      </c>
      <c r="T49" s="666" t="str">
        <f t="shared" si="238"/>
        <v/>
      </c>
      <c r="U49" s="666" t="str">
        <f t="shared" si="238"/>
        <v/>
      </c>
      <c r="V49" s="666" t="str">
        <f t="shared" si="238"/>
        <v/>
      </c>
      <c r="W49" s="666" t="str">
        <f t="shared" si="238"/>
        <v/>
      </c>
      <c r="X49" s="666" t="str">
        <f t="shared" si="238"/>
        <v/>
      </c>
      <c r="Y49" s="666" t="str">
        <f t="shared" si="238"/>
        <v/>
      </c>
      <c r="Z49" s="666" t="str">
        <f t="shared" si="238"/>
        <v/>
      </c>
      <c r="AA49" s="666" t="str">
        <f t="shared" ref="AA49:AI55" si="239">IF(CP49="","",CP49)</f>
        <v/>
      </c>
      <c r="AB49" s="666" t="str">
        <f t="shared" si="239"/>
        <v/>
      </c>
      <c r="AC49" s="666" t="str">
        <f t="shared" si="239"/>
        <v/>
      </c>
      <c r="AD49" s="666" t="str">
        <f t="shared" si="239"/>
        <v/>
      </c>
      <c r="AE49" s="666" t="str">
        <f t="shared" si="239"/>
        <v/>
      </c>
      <c r="AF49" s="666" t="str">
        <f t="shared" si="239"/>
        <v/>
      </c>
      <c r="AG49" s="666" t="str">
        <f t="shared" si="239"/>
        <v/>
      </c>
      <c r="AH49" s="666" t="str">
        <f t="shared" si="239"/>
        <v/>
      </c>
      <c r="AI49" s="666" t="str">
        <f t="shared" si="239"/>
        <v/>
      </c>
      <c r="AJ49" s="666" t="str">
        <f t="shared" ref="AJ49:AJ55" si="240">IF(CY49="","",CY49)</f>
        <v/>
      </c>
      <c r="AK49" s="666" t="str">
        <f t="shared" ref="AK49:AK55" si="241">IF(CZ49="","",CZ49)</f>
        <v/>
      </c>
      <c r="AL49" s="666" t="str">
        <f t="shared" ref="AL49:AL55" si="242">IF(DA49="","",DA49)</f>
        <v/>
      </c>
      <c r="AM49" s="666" t="str">
        <f t="shared" ref="AM49:AM55" si="243">IF(DB49="","",DB49)</f>
        <v/>
      </c>
      <c r="AN49" s="666" t="str">
        <f t="shared" ref="AN49:AN55" si="244">IF(DC49="","",DC49)</f>
        <v/>
      </c>
      <c r="AO49" s="666" t="str">
        <f t="shared" ref="AO49:AO55" si="245">IF(DD49="","",DD49)</f>
        <v/>
      </c>
      <c r="AP49" s="666" t="str">
        <f t="shared" ref="AP49:AP55" si="246">IF(DE49="","",DE49)</f>
        <v/>
      </c>
      <c r="AQ49" s="666" t="str">
        <f t="shared" ref="AQ49:AQ55" si="247">IF(DF49="","",DF49)</f>
        <v/>
      </c>
      <c r="AR49" s="666" t="str">
        <f t="shared" ref="AR49:AR55" si="248">IF(DG49="","",DG49)</f>
        <v/>
      </c>
      <c r="AS49" s="666" t="str">
        <f t="shared" ref="AS49:AS55" si="249">IF(DH49="","",DH49)</f>
        <v/>
      </c>
      <c r="AT49" s="666" t="str">
        <f t="shared" ref="AT49:AT55" si="250">IF(DI49="","",DI49)</f>
        <v/>
      </c>
      <c r="AU49" s="666" t="str">
        <f t="shared" ref="AU49:AU55" si="251">IF(DJ49="","",DJ49)</f>
        <v/>
      </c>
      <c r="AV49" s="666" t="str">
        <f t="shared" ref="AV49:AV55" si="252">IF(DK49="","",DK49)</f>
        <v/>
      </c>
      <c r="AW49" s="666" t="str">
        <f t="shared" ref="AW49:AW55" si="253">IF(DL49="","",DL49)</f>
        <v/>
      </c>
      <c r="AX49" s="666" t="str">
        <f t="shared" ref="AX49:AX55" si="254">IF(DM49="","",DM49)</f>
        <v/>
      </c>
      <c r="AY49" s="666" t="str">
        <f t="shared" ref="AY49:AY55" si="255">IF(DN49="","",DN49)</f>
        <v/>
      </c>
      <c r="AZ49" s="666" t="str">
        <f t="shared" ref="AZ49:AZ55" si="256">IF(DO49="","",DO49)</f>
        <v/>
      </c>
      <c r="BA49" s="666" t="str">
        <f t="shared" ref="BA49:BA55" si="257">IF(DP49="","",DP49)</f>
        <v/>
      </c>
      <c r="BB49" s="666" t="str">
        <f t="shared" ref="BB49:BB55" si="258">IF(DQ49="","",DQ49)</f>
        <v/>
      </c>
      <c r="BC49" s="666" t="str">
        <f t="shared" ref="BC49:BC55" si="259">IF(DR49="","",DR49)</f>
        <v/>
      </c>
      <c r="BD49" s="666" t="str">
        <f t="shared" ref="BD49:BD55" si="260">IF(DS49="","",DS49)</f>
        <v/>
      </c>
      <c r="BE49" s="666" t="str">
        <f t="shared" ref="BE49:BE55" si="261">IF(DT49="","",DT49)</f>
        <v/>
      </c>
      <c r="BF49" s="666" t="str">
        <f t="shared" ref="BF49:BF55" si="262">IF(DU49="","",DU49)</f>
        <v/>
      </c>
      <c r="BG49" s="666" t="str">
        <f t="shared" ref="BG49:BG55" si="263">IF(DV49="","",DV49)</f>
        <v/>
      </c>
      <c r="BH49" s="666" t="str">
        <f t="shared" ref="BH49:BH55" si="264">IF(DW49="","",DW49)</f>
        <v/>
      </c>
      <c r="BI49" s="666" t="str">
        <f t="shared" ref="BI49:BI55" si="265">IF(DX49="","",DX49)</f>
        <v/>
      </c>
      <c r="BJ49" s="666" t="str">
        <f t="shared" ref="BJ49:BJ55" si="266">IF(DY49="","",DY49)</f>
        <v/>
      </c>
      <c r="BK49" s="666" t="str">
        <f t="shared" ref="BK49:BK55" si="267">IF(DZ49="","",DZ49)</f>
        <v/>
      </c>
      <c r="BL49" s="666" t="str">
        <f t="shared" ref="BL49:BL55" si="268">IF(EA49="","",EA49)</f>
        <v/>
      </c>
      <c r="BM49" s="666" t="str">
        <f t="shared" ref="BM49:BM55" si="269">IF(EB49="","",EB49)</f>
        <v/>
      </c>
      <c r="BN49" s="666" t="str">
        <f t="shared" ref="BN49:BN55" si="270">IF(EC49="","",EC49)</f>
        <v/>
      </c>
      <c r="BO49" s="666" t="str">
        <f t="shared" ref="BO49:BO55" si="271">IF(ED49="","",ED49)</f>
        <v/>
      </c>
      <c r="BV49" s="802"/>
      <c r="BW49" s="802"/>
      <c r="BX49" s="802"/>
      <c r="BY49" s="802"/>
      <c r="BZ49" s="802"/>
      <c r="CA49" s="802"/>
      <c r="CB49" s="802"/>
      <c r="CC49" s="802"/>
      <c r="CD49" s="802"/>
      <c r="CE49" s="802"/>
      <c r="CF49" s="802"/>
      <c r="CG49" s="802"/>
      <c r="CH49" s="802"/>
      <c r="CI49" s="802"/>
      <c r="CJ49" s="802"/>
      <c r="CK49" s="802"/>
      <c r="CL49" s="802"/>
      <c r="CM49" s="802"/>
      <c r="CN49" s="802"/>
      <c r="CO49" s="802"/>
      <c r="CP49" s="802"/>
      <c r="CQ49" s="802"/>
      <c r="CR49" s="802"/>
      <c r="CS49" s="802"/>
      <c r="CT49" s="802"/>
      <c r="CU49" s="802"/>
      <c r="CV49" s="802"/>
      <c r="CW49" s="802"/>
      <c r="CX49" s="802"/>
      <c r="CY49" s="802"/>
      <c r="CZ49" s="802"/>
      <c r="DA49" s="802"/>
      <c r="DB49" s="802"/>
      <c r="DC49" s="802"/>
      <c r="DD49" s="802"/>
      <c r="DE49" s="802"/>
      <c r="DF49" s="802"/>
      <c r="DG49" s="802"/>
      <c r="DH49" s="802"/>
      <c r="DI49" s="802"/>
      <c r="DJ49" s="802"/>
      <c r="DK49" s="802"/>
      <c r="DL49" s="802"/>
      <c r="DM49" s="802"/>
      <c r="DN49" s="802"/>
      <c r="DO49" s="802"/>
      <c r="DP49" s="802"/>
      <c r="DQ49" s="802"/>
      <c r="DR49" s="802"/>
      <c r="DS49" s="802"/>
      <c r="DT49" s="802"/>
      <c r="DU49" s="802"/>
      <c r="DV49" s="802"/>
      <c r="DW49" s="802"/>
      <c r="DX49" s="802"/>
      <c r="DY49" s="802"/>
      <c r="DZ49" s="802"/>
      <c r="EA49" s="802"/>
      <c r="EB49" s="802"/>
      <c r="EC49" s="802"/>
      <c r="ED49" s="802"/>
    </row>
    <row r="50" spans="2:139" ht="12.2" customHeight="1">
      <c r="B50" s="772">
        <f>B49+1</f>
        <v>13</v>
      </c>
      <c r="C50" s="725" t="s">
        <v>493</v>
      </c>
      <c r="D50" s="701"/>
      <c r="E50" s="812" t="s">
        <v>1386</v>
      </c>
      <c r="F50" s="838"/>
      <c r="G50" s="168" t="str">
        <f t="shared" si="237"/>
        <v/>
      </c>
      <c r="H50" s="168" t="str">
        <f t="shared" si="237"/>
        <v/>
      </c>
      <c r="I50" s="168" t="str">
        <f t="shared" si="237"/>
        <v/>
      </c>
      <c r="J50" s="168" t="str">
        <f t="shared" si="237"/>
        <v/>
      </c>
      <c r="K50" s="168" t="str">
        <f t="shared" si="237"/>
        <v/>
      </c>
      <c r="L50" s="168" t="str">
        <f t="shared" si="237"/>
        <v/>
      </c>
      <c r="M50" s="168" t="str">
        <f t="shared" si="237"/>
        <v/>
      </c>
      <c r="N50" s="168" t="str">
        <f t="shared" si="237"/>
        <v/>
      </c>
      <c r="O50" s="168" t="str">
        <f t="shared" si="237"/>
        <v/>
      </c>
      <c r="P50" s="168" t="str">
        <f t="shared" si="237"/>
        <v/>
      </c>
      <c r="Q50" s="168" t="str">
        <f t="shared" si="238"/>
        <v/>
      </c>
      <c r="R50" s="168" t="str">
        <f t="shared" si="238"/>
        <v/>
      </c>
      <c r="S50" s="168" t="str">
        <f t="shared" si="238"/>
        <v/>
      </c>
      <c r="T50" s="168" t="str">
        <f t="shared" si="238"/>
        <v/>
      </c>
      <c r="U50" s="168" t="str">
        <f t="shared" si="238"/>
        <v/>
      </c>
      <c r="V50" s="168" t="str">
        <f t="shared" si="238"/>
        <v/>
      </c>
      <c r="W50" s="168" t="str">
        <f t="shared" si="238"/>
        <v/>
      </c>
      <c r="X50" s="168" t="str">
        <f t="shared" si="238"/>
        <v/>
      </c>
      <c r="Y50" s="168" t="str">
        <f t="shared" si="238"/>
        <v/>
      </c>
      <c r="Z50" s="168" t="str">
        <f t="shared" si="238"/>
        <v/>
      </c>
      <c r="AA50" s="168" t="str">
        <f t="shared" si="239"/>
        <v/>
      </c>
      <c r="AB50" s="168" t="str">
        <f t="shared" si="239"/>
        <v/>
      </c>
      <c r="AC50" s="168" t="str">
        <f t="shared" si="239"/>
        <v/>
      </c>
      <c r="AD50" s="168" t="str">
        <f t="shared" si="239"/>
        <v/>
      </c>
      <c r="AE50" s="168" t="str">
        <f t="shared" si="239"/>
        <v/>
      </c>
      <c r="AF50" s="168" t="str">
        <f t="shared" si="239"/>
        <v/>
      </c>
      <c r="AG50" s="168" t="str">
        <f t="shared" si="239"/>
        <v/>
      </c>
      <c r="AH50" s="168" t="str">
        <f t="shared" si="239"/>
        <v/>
      </c>
      <c r="AI50" s="168" t="str">
        <f t="shared" si="239"/>
        <v/>
      </c>
      <c r="AJ50" s="168" t="str">
        <f t="shared" si="240"/>
        <v/>
      </c>
      <c r="AK50" s="168" t="str">
        <f t="shared" si="241"/>
        <v/>
      </c>
      <c r="AL50" s="168" t="str">
        <f t="shared" si="242"/>
        <v/>
      </c>
      <c r="AM50" s="168" t="str">
        <f t="shared" si="243"/>
        <v/>
      </c>
      <c r="AN50" s="168" t="str">
        <f t="shared" si="244"/>
        <v/>
      </c>
      <c r="AO50" s="168" t="str">
        <f t="shared" si="245"/>
        <v/>
      </c>
      <c r="AP50" s="168" t="str">
        <f t="shared" si="246"/>
        <v/>
      </c>
      <c r="AQ50" s="168" t="str">
        <f t="shared" si="247"/>
        <v/>
      </c>
      <c r="AR50" s="168" t="str">
        <f t="shared" si="248"/>
        <v/>
      </c>
      <c r="AS50" s="168" t="str">
        <f t="shared" si="249"/>
        <v/>
      </c>
      <c r="AT50" s="168" t="str">
        <f t="shared" si="250"/>
        <v/>
      </c>
      <c r="AU50" s="168" t="str">
        <f t="shared" si="251"/>
        <v/>
      </c>
      <c r="AV50" s="168" t="str">
        <f t="shared" si="252"/>
        <v/>
      </c>
      <c r="AW50" s="168" t="str">
        <f t="shared" si="253"/>
        <v/>
      </c>
      <c r="AX50" s="168" t="str">
        <f t="shared" si="254"/>
        <v/>
      </c>
      <c r="AY50" s="168" t="str">
        <f t="shared" si="255"/>
        <v/>
      </c>
      <c r="AZ50" s="168" t="str">
        <f t="shared" si="256"/>
        <v/>
      </c>
      <c r="BA50" s="168" t="str">
        <f t="shared" si="257"/>
        <v/>
      </c>
      <c r="BB50" s="168" t="str">
        <f t="shared" si="258"/>
        <v/>
      </c>
      <c r="BC50" s="168" t="str">
        <f t="shared" si="259"/>
        <v/>
      </c>
      <c r="BD50" s="168" t="str">
        <f t="shared" si="260"/>
        <v/>
      </c>
      <c r="BE50" s="168" t="str">
        <f t="shared" si="261"/>
        <v/>
      </c>
      <c r="BF50" s="168" t="str">
        <f t="shared" si="262"/>
        <v/>
      </c>
      <c r="BG50" s="168" t="str">
        <f t="shared" si="263"/>
        <v/>
      </c>
      <c r="BH50" s="168" t="str">
        <f t="shared" si="264"/>
        <v/>
      </c>
      <c r="BI50" s="168" t="str">
        <f t="shared" si="265"/>
        <v/>
      </c>
      <c r="BJ50" s="168" t="str">
        <f t="shared" si="266"/>
        <v/>
      </c>
      <c r="BK50" s="168" t="str">
        <f t="shared" si="267"/>
        <v/>
      </c>
      <c r="BL50" s="168" t="str">
        <f t="shared" si="268"/>
        <v/>
      </c>
      <c r="BM50" s="168" t="str">
        <f t="shared" si="269"/>
        <v/>
      </c>
      <c r="BN50" s="168" t="str">
        <f t="shared" si="270"/>
        <v/>
      </c>
      <c r="BO50" s="168" t="str">
        <f t="shared" si="271"/>
        <v/>
      </c>
      <c r="BV50" s="169"/>
      <c r="BW50" s="169"/>
      <c r="BX50" s="169"/>
      <c r="BY50" s="169"/>
      <c r="BZ50" s="169"/>
      <c r="CA50" s="169"/>
      <c r="CB50" s="169"/>
      <c r="CC50" s="169"/>
      <c r="CD50" s="169"/>
      <c r="CE50" s="169"/>
      <c r="CF50" s="169"/>
      <c r="CG50" s="169"/>
      <c r="CH50" s="169"/>
      <c r="CI50" s="169"/>
      <c r="CJ50" s="169"/>
      <c r="CK50" s="169"/>
      <c r="CL50" s="169"/>
      <c r="CM50" s="169"/>
      <c r="CN50" s="169"/>
      <c r="CO50" s="169"/>
      <c r="CP50" s="169"/>
      <c r="CQ50" s="169"/>
      <c r="CR50" s="169"/>
      <c r="CS50" s="169"/>
      <c r="CT50" s="169"/>
      <c r="CU50" s="169"/>
      <c r="CV50" s="169"/>
      <c r="CW50" s="169"/>
      <c r="CX50" s="169"/>
      <c r="CY50" s="169"/>
      <c r="CZ50" s="169"/>
      <c r="DA50" s="169"/>
      <c r="DB50" s="169"/>
      <c r="DC50" s="169"/>
      <c r="DD50" s="169"/>
      <c r="DE50" s="169"/>
      <c r="DF50" s="169"/>
      <c r="DG50" s="169"/>
      <c r="DH50" s="169"/>
      <c r="DI50" s="169"/>
      <c r="DJ50" s="169"/>
      <c r="DK50" s="169"/>
      <c r="DL50" s="169"/>
      <c r="DM50" s="169"/>
      <c r="DN50" s="169"/>
      <c r="DO50" s="169"/>
      <c r="DP50" s="169"/>
      <c r="DQ50" s="169"/>
      <c r="DR50" s="169"/>
      <c r="DS50" s="169"/>
      <c r="DT50" s="169"/>
      <c r="DU50" s="169"/>
      <c r="DV50" s="169"/>
      <c r="DW50" s="169"/>
      <c r="DX50" s="169"/>
      <c r="DY50" s="169"/>
      <c r="DZ50" s="169"/>
      <c r="EA50" s="169"/>
      <c r="EB50" s="169"/>
      <c r="EC50" s="169"/>
      <c r="ED50" s="169"/>
    </row>
    <row r="51" spans="2:139" ht="12.2" customHeight="1">
      <c r="B51" s="772">
        <f>B50+1</f>
        <v>14</v>
      </c>
      <c r="C51" s="725" t="s">
        <v>494</v>
      </c>
      <c r="D51" s="701"/>
      <c r="E51" s="812" t="s">
        <v>1386</v>
      </c>
      <c r="F51" s="838"/>
      <c r="G51" s="168" t="str">
        <f t="shared" si="237"/>
        <v/>
      </c>
      <c r="H51" s="168" t="str">
        <f t="shared" si="237"/>
        <v/>
      </c>
      <c r="I51" s="168" t="str">
        <f t="shared" si="237"/>
        <v/>
      </c>
      <c r="J51" s="168" t="str">
        <f t="shared" si="237"/>
        <v/>
      </c>
      <c r="K51" s="168" t="str">
        <f t="shared" si="237"/>
        <v/>
      </c>
      <c r="L51" s="168" t="str">
        <f t="shared" si="237"/>
        <v/>
      </c>
      <c r="M51" s="168" t="str">
        <f t="shared" si="237"/>
        <v/>
      </c>
      <c r="N51" s="168" t="str">
        <f t="shared" si="237"/>
        <v/>
      </c>
      <c r="O51" s="168" t="str">
        <f t="shared" si="237"/>
        <v/>
      </c>
      <c r="P51" s="168" t="str">
        <f t="shared" si="237"/>
        <v/>
      </c>
      <c r="Q51" s="168" t="str">
        <f t="shared" si="238"/>
        <v/>
      </c>
      <c r="R51" s="168" t="str">
        <f t="shared" si="238"/>
        <v/>
      </c>
      <c r="S51" s="168" t="str">
        <f t="shared" si="238"/>
        <v/>
      </c>
      <c r="T51" s="168" t="str">
        <f t="shared" si="238"/>
        <v/>
      </c>
      <c r="U51" s="168" t="str">
        <f t="shared" si="238"/>
        <v/>
      </c>
      <c r="V51" s="168" t="str">
        <f t="shared" si="238"/>
        <v/>
      </c>
      <c r="W51" s="168" t="str">
        <f t="shared" si="238"/>
        <v/>
      </c>
      <c r="X51" s="168" t="str">
        <f t="shared" si="238"/>
        <v/>
      </c>
      <c r="Y51" s="168" t="str">
        <f t="shared" si="238"/>
        <v/>
      </c>
      <c r="Z51" s="168" t="str">
        <f t="shared" si="238"/>
        <v/>
      </c>
      <c r="AA51" s="168" t="str">
        <f t="shared" si="239"/>
        <v/>
      </c>
      <c r="AB51" s="168" t="str">
        <f t="shared" si="239"/>
        <v/>
      </c>
      <c r="AC51" s="168" t="str">
        <f t="shared" si="239"/>
        <v/>
      </c>
      <c r="AD51" s="168" t="str">
        <f t="shared" si="239"/>
        <v/>
      </c>
      <c r="AE51" s="168" t="str">
        <f t="shared" si="239"/>
        <v/>
      </c>
      <c r="AF51" s="168" t="str">
        <f t="shared" si="239"/>
        <v/>
      </c>
      <c r="AG51" s="168" t="str">
        <f t="shared" si="239"/>
        <v/>
      </c>
      <c r="AH51" s="168" t="str">
        <f t="shared" si="239"/>
        <v/>
      </c>
      <c r="AI51" s="168" t="str">
        <f t="shared" si="239"/>
        <v/>
      </c>
      <c r="AJ51" s="168" t="str">
        <f t="shared" si="240"/>
        <v/>
      </c>
      <c r="AK51" s="168" t="str">
        <f t="shared" si="241"/>
        <v/>
      </c>
      <c r="AL51" s="168" t="str">
        <f t="shared" si="242"/>
        <v/>
      </c>
      <c r="AM51" s="168" t="str">
        <f t="shared" si="243"/>
        <v/>
      </c>
      <c r="AN51" s="168" t="str">
        <f t="shared" si="244"/>
        <v/>
      </c>
      <c r="AO51" s="168" t="str">
        <f t="shared" si="245"/>
        <v/>
      </c>
      <c r="AP51" s="168" t="str">
        <f t="shared" si="246"/>
        <v/>
      </c>
      <c r="AQ51" s="168" t="str">
        <f t="shared" si="247"/>
        <v/>
      </c>
      <c r="AR51" s="168" t="str">
        <f t="shared" si="248"/>
        <v/>
      </c>
      <c r="AS51" s="168" t="str">
        <f t="shared" si="249"/>
        <v/>
      </c>
      <c r="AT51" s="168" t="str">
        <f t="shared" si="250"/>
        <v/>
      </c>
      <c r="AU51" s="168" t="str">
        <f t="shared" si="251"/>
        <v/>
      </c>
      <c r="AV51" s="168" t="str">
        <f t="shared" si="252"/>
        <v/>
      </c>
      <c r="AW51" s="168" t="str">
        <f t="shared" si="253"/>
        <v/>
      </c>
      <c r="AX51" s="168" t="str">
        <f t="shared" si="254"/>
        <v/>
      </c>
      <c r="AY51" s="168" t="str">
        <f t="shared" si="255"/>
        <v/>
      </c>
      <c r="AZ51" s="168" t="str">
        <f t="shared" si="256"/>
        <v/>
      </c>
      <c r="BA51" s="168" t="str">
        <f t="shared" si="257"/>
        <v/>
      </c>
      <c r="BB51" s="168" t="str">
        <f t="shared" si="258"/>
        <v/>
      </c>
      <c r="BC51" s="168" t="str">
        <f t="shared" si="259"/>
        <v/>
      </c>
      <c r="BD51" s="168" t="str">
        <f t="shared" si="260"/>
        <v/>
      </c>
      <c r="BE51" s="168" t="str">
        <f t="shared" si="261"/>
        <v/>
      </c>
      <c r="BF51" s="168" t="str">
        <f t="shared" si="262"/>
        <v/>
      </c>
      <c r="BG51" s="168" t="str">
        <f t="shared" si="263"/>
        <v/>
      </c>
      <c r="BH51" s="168" t="str">
        <f t="shared" si="264"/>
        <v/>
      </c>
      <c r="BI51" s="168" t="str">
        <f t="shared" si="265"/>
        <v/>
      </c>
      <c r="BJ51" s="168" t="str">
        <f t="shared" si="266"/>
        <v/>
      </c>
      <c r="BK51" s="168" t="str">
        <f t="shared" si="267"/>
        <v/>
      </c>
      <c r="BL51" s="168" t="str">
        <f t="shared" si="268"/>
        <v/>
      </c>
      <c r="BM51" s="168" t="str">
        <f t="shared" si="269"/>
        <v/>
      </c>
      <c r="BN51" s="168" t="str">
        <f t="shared" si="270"/>
        <v/>
      </c>
      <c r="BO51" s="168" t="str">
        <f t="shared" si="271"/>
        <v/>
      </c>
      <c r="BV51" s="169"/>
      <c r="BW51" s="169"/>
      <c r="BX51" s="169"/>
      <c r="BY51" s="169"/>
      <c r="BZ51" s="169"/>
      <c r="CA51" s="169"/>
      <c r="CB51" s="169"/>
      <c r="CC51" s="169"/>
      <c r="CD51" s="169"/>
      <c r="CE51" s="169"/>
      <c r="CF51" s="169"/>
      <c r="CG51" s="169"/>
      <c r="CH51" s="169"/>
      <c r="CI51" s="169"/>
      <c r="CJ51" s="169"/>
      <c r="CK51" s="169"/>
      <c r="CL51" s="169"/>
      <c r="CM51" s="169"/>
      <c r="CN51" s="169"/>
      <c r="CO51" s="169"/>
      <c r="CP51" s="169"/>
      <c r="CQ51" s="169"/>
      <c r="CR51" s="169"/>
      <c r="CS51" s="169"/>
      <c r="CT51" s="169"/>
      <c r="CU51" s="169"/>
      <c r="CV51" s="169"/>
      <c r="CW51" s="169"/>
      <c r="CX51" s="169"/>
      <c r="CY51" s="169"/>
      <c r="CZ51" s="169"/>
      <c r="DA51" s="169"/>
      <c r="DB51" s="169"/>
      <c r="DC51" s="169"/>
      <c r="DD51" s="169"/>
      <c r="DE51" s="169"/>
      <c r="DF51" s="169"/>
      <c r="DG51" s="169"/>
      <c r="DH51" s="169"/>
      <c r="DI51" s="169"/>
      <c r="DJ51" s="169"/>
      <c r="DK51" s="169"/>
      <c r="DL51" s="169"/>
      <c r="DM51" s="169"/>
      <c r="DN51" s="169"/>
      <c r="DO51" s="169"/>
      <c r="DP51" s="169"/>
      <c r="DQ51" s="169"/>
      <c r="DR51" s="169"/>
      <c r="DS51" s="169"/>
      <c r="DT51" s="169"/>
      <c r="DU51" s="169"/>
      <c r="DV51" s="169"/>
      <c r="DW51" s="169"/>
      <c r="DX51" s="169"/>
      <c r="DY51" s="169"/>
      <c r="DZ51" s="169"/>
      <c r="EA51" s="169"/>
      <c r="EB51" s="169"/>
      <c r="EC51" s="169"/>
      <c r="ED51" s="169"/>
    </row>
    <row r="52" spans="2:139" ht="12.2" customHeight="1">
      <c r="B52" s="772">
        <f>B51+1</f>
        <v>15</v>
      </c>
      <c r="C52" s="725" t="s">
        <v>787</v>
      </c>
      <c r="D52" s="701"/>
      <c r="E52" s="812" t="s">
        <v>1386</v>
      </c>
      <c r="F52" s="838"/>
      <c r="G52" s="168" t="str">
        <f t="shared" si="237"/>
        <v/>
      </c>
      <c r="H52" s="168" t="str">
        <f t="shared" si="237"/>
        <v/>
      </c>
      <c r="I52" s="168" t="str">
        <f t="shared" si="237"/>
        <v/>
      </c>
      <c r="J52" s="168" t="str">
        <f t="shared" si="237"/>
        <v/>
      </c>
      <c r="K52" s="168" t="str">
        <f t="shared" si="237"/>
        <v/>
      </c>
      <c r="L52" s="168" t="str">
        <f t="shared" si="237"/>
        <v/>
      </c>
      <c r="M52" s="168" t="str">
        <f t="shared" si="237"/>
        <v/>
      </c>
      <c r="N52" s="168" t="str">
        <f t="shared" si="237"/>
        <v/>
      </c>
      <c r="O52" s="168" t="str">
        <f t="shared" si="237"/>
        <v/>
      </c>
      <c r="P52" s="168" t="str">
        <f t="shared" si="237"/>
        <v/>
      </c>
      <c r="Q52" s="168" t="str">
        <f t="shared" si="238"/>
        <v/>
      </c>
      <c r="R52" s="168" t="str">
        <f t="shared" si="238"/>
        <v/>
      </c>
      <c r="S52" s="168" t="str">
        <f t="shared" si="238"/>
        <v/>
      </c>
      <c r="T52" s="168" t="str">
        <f t="shared" si="238"/>
        <v/>
      </c>
      <c r="U52" s="168" t="str">
        <f t="shared" si="238"/>
        <v/>
      </c>
      <c r="V52" s="168" t="str">
        <f t="shared" si="238"/>
        <v/>
      </c>
      <c r="W52" s="168" t="str">
        <f t="shared" si="238"/>
        <v/>
      </c>
      <c r="X52" s="168" t="str">
        <f t="shared" si="238"/>
        <v/>
      </c>
      <c r="Y52" s="168" t="str">
        <f t="shared" si="238"/>
        <v/>
      </c>
      <c r="Z52" s="168" t="str">
        <f t="shared" si="238"/>
        <v/>
      </c>
      <c r="AA52" s="168" t="str">
        <f t="shared" si="239"/>
        <v/>
      </c>
      <c r="AB52" s="168" t="str">
        <f t="shared" si="239"/>
        <v/>
      </c>
      <c r="AC52" s="168" t="str">
        <f t="shared" si="239"/>
        <v/>
      </c>
      <c r="AD52" s="168" t="str">
        <f t="shared" si="239"/>
        <v/>
      </c>
      <c r="AE52" s="168" t="str">
        <f t="shared" si="239"/>
        <v/>
      </c>
      <c r="AF52" s="168" t="str">
        <f t="shared" si="239"/>
        <v/>
      </c>
      <c r="AG52" s="168" t="str">
        <f t="shared" si="239"/>
        <v/>
      </c>
      <c r="AH52" s="168" t="str">
        <f t="shared" si="239"/>
        <v/>
      </c>
      <c r="AI52" s="168" t="str">
        <f t="shared" si="239"/>
        <v/>
      </c>
      <c r="AJ52" s="168" t="str">
        <f t="shared" si="240"/>
        <v/>
      </c>
      <c r="AK52" s="168" t="str">
        <f t="shared" si="241"/>
        <v/>
      </c>
      <c r="AL52" s="168" t="str">
        <f t="shared" si="242"/>
        <v/>
      </c>
      <c r="AM52" s="168" t="str">
        <f t="shared" si="243"/>
        <v/>
      </c>
      <c r="AN52" s="168" t="str">
        <f t="shared" si="244"/>
        <v/>
      </c>
      <c r="AO52" s="168" t="str">
        <f t="shared" si="245"/>
        <v/>
      </c>
      <c r="AP52" s="168" t="str">
        <f t="shared" si="246"/>
        <v/>
      </c>
      <c r="AQ52" s="168" t="str">
        <f t="shared" si="247"/>
        <v/>
      </c>
      <c r="AR52" s="168" t="str">
        <f t="shared" si="248"/>
        <v/>
      </c>
      <c r="AS52" s="168" t="str">
        <f t="shared" si="249"/>
        <v/>
      </c>
      <c r="AT52" s="168" t="str">
        <f t="shared" si="250"/>
        <v/>
      </c>
      <c r="AU52" s="168" t="str">
        <f t="shared" si="251"/>
        <v/>
      </c>
      <c r="AV52" s="168" t="str">
        <f t="shared" si="252"/>
        <v/>
      </c>
      <c r="AW52" s="168" t="str">
        <f t="shared" si="253"/>
        <v/>
      </c>
      <c r="AX52" s="168" t="str">
        <f t="shared" si="254"/>
        <v/>
      </c>
      <c r="AY52" s="168" t="str">
        <f t="shared" si="255"/>
        <v/>
      </c>
      <c r="AZ52" s="168" t="str">
        <f t="shared" si="256"/>
        <v/>
      </c>
      <c r="BA52" s="168" t="str">
        <f t="shared" si="257"/>
        <v/>
      </c>
      <c r="BB52" s="168" t="str">
        <f t="shared" si="258"/>
        <v/>
      </c>
      <c r="BC52" s="168" t="str">
        <f t="shared" si="259"/>
        <v/>
      </c>
      <c r="BD52" s="168" t="str">
        <f t="shared" si="260"/>
        <v/>
      </c>
      <c r="BE52" s="168" t="str">
        <f t="shared" si="261"/>
        <v/>
      </c>
      <c r="BF52" s="168" t="str">
        <f t="shared" si="262"/>
        <v/>
      </c>
      <c r="BG52" s="168" t="str">
        <f t="shared" si="263"/>
        <v/>
      </c>
      <c r="BH52" s="168" t="str">
        <f t="shared" si="264"/>
        <v/>
      </c>
      <c r="BI52" s="168" t="str">
        <f t="shared" si="265"/>
        <v/>
      </c>
      <c r="BJ52" s="168" t="str">
        <f t="shared" si="266"/>
        <v/>
      </c>
      <c r="BK52" s="168" t="str">
        <f t="shared" si="267"/>
        <v/>
      </c>
      <c r="BL52" s="168" t="str">
        <f t="shared" si="268"/>
        <v/>
      </c>
      <c r="BM52" s="168" t="str">
        <f t="shared" si="269"/>
        <v/>
      </c>
      <c r="BN52" s="168" t="str">
        <f t="shared" si="270"/>
        <v/>
      </c>
      <c r="BO52" s="168" t="str">
        <f t="shared" si="271"/>
        <v/>
      </c>
      <c r="BV52" s="169"/>
      <c r="BW52" s="169"/>
      <c r="BX52" s="169"/>
      <c r="BY52" s="169"/>
      <c r="BZ52" s="169"/>
      <c r="CA52" s="169"/>
      <c r="CB52" s="169"/>
      <c r="CC52" s="169"/>
      <c r="CD52" s="169"/>
      <c r="CE52" s="169"/>
      <c r="CF52" s="169"/>
      <c r="CG52" s="169"/>
      <c r="CH52" s="169"/>
      <c r="CI52" s="169"/>
      <c r="CJ52" s="169"/>
      <c r="CK52" s="169"/>
      <c r="CL52" s="169"/>
      <c r="CM52" s="169"/>
      <c r="CN52" s="169"/>
      <c r="CO52" s="169"/>
      <c r="CP52" s="169"/>
      <c r="CQ52" s="169"/>
      <c r="CR52" s="169"/>
      <c r="CS52" s="169"/>
      <c r="CT52" s="169"/>
      <c r="CU52" s="169"/>
      <c r="CV52" s="169"/>
      <c r="CW52" s="169"/>
      <c r="CX52" s="169"/>
      <c r="CY52" s="169"/>
      <c r="CZ52" s="169"/>
      <c r="DA52" s="169"/>
      <c r="DB52" s="169"/>
      <c r="DC52" s="169"/>
      <c r="DD52" s="169"/>
      <c r="DE52" s="169"/>
      <c r="DF52" s="169"/>
      <c r="DG52" s="169"/>
      <c r="DH52" s="169"/>
      <c r="DI52" s="169"/>
      <c r="DJ52" s="169"/>
      <c r="DK52" s="169"/>
      <c r="DL52" s="169"/>
      <c r="DM52" s="169"/>
      <c r="DN52" s="169"/>
      <c r="DO52" s="169"/>
      <c r="DP52" s="169"/>
      <c r="DQ52" s="169"/>
      <c r="DR52" s="169"/>
      <c r="DS52" s="169"/>
      <c r="DT52" s="169"/>
      <c r="DU52" s="169"/>
      <c r="DV52" s="169"/>
      <c r="DW52" s="169"/>
      <c r="DX52" s="169"/>
      <c r="DY52" s="169"/>
      <c r="DZ52" s="169"/>
      <c r="EA52" s="169"/>
      <c r="EB52" s="169"/>
      <c r="EC52" s="169"/>
      <c r="ED52" s="169"/>
    </row>
    <row r="53" spans="2:139" ht="12.2" customHeight="1">
      <c r="B53" s="772">
        <f>B52+1</f>
        <v>16</v>
      </c>
      <c r="C53" s="725" t="s">
        <v>495</v>
      </c>
      <c r="D53" s="701"/>
      <c r="E53" s="812" t="s">
        <v>1386</v>
      </c>
      <c r="F53" s="838"/>
      <c r="G53" s="168" t="str">
        <f t="shared" si="237"/>
        <v/>
      </c>
      <c r="H53" s="168" t="str">
        <f t="shared" si="237"/>
        <v/>
      </c>
      <c r="I53" s="168" t="str">
        <f t="shared" si="237"/>
        <v/>
      </c>
      <c r="J53" s="168" t="str">
        <f t="shared" si="237"/>
        <v/>
      </c>
      <c r="K53" s="168" t="str">
        <f t="shared" si="237"/>
        <v/>
      </c>
      <c r="L53" s="168" t="str">
        <f t="shared" si="237"/>
        <v/>
      </c>
      <c r="M53" s="168" t="str">
        <f t="shared" si="237"/>
        <v/>
      </c>
      <c r="N53" s="168" t="str">
        <f t="shared" si="237"/>
        <v/>
      </c>
      <c r="O53" s="168" t="str">
        <f t="shared" si="237"/>
        <v/>
      </c>
      <c r="P53" s="168" t="str">
        <f t="shared" si="237"/>
        <v/>
      </c>
      <c r="Q53" s="168" t="str">
        <f t="shared" si="238"/>
        <v/>
      </c>
      <c r="R53" s="168" t="str">
        <f t="shared" si="238"/>
        <v/>
      </c>
      <c r="S53" s="168" t="str">
        <f t="shared" si="238"/>
        <v/>
      </c>
      <c r="T53" s="168" t="str">
        <f t="shared" si="238"/>
        <v/>
      </c>
      <c r="U53" s="168" t="str">
        <f t="shared" si="238"/>
        <v/>
      </c>
      <c r="V53" s="168" t="str">
        <f t="shared" si="238"/>
        <v/>
      </c>
      <c r="W53" s="168" t="str">
        <f t="shared" si="238"/>
        <v/>
      </c>
      <c r="X53" s="168" t="str">
        <f t="shared" si="238"/>
        <v/>
      </c>
      <c r="Y53" s="168" t="str">
        <f t="shared" si="238"/>
        <v/>
      </c>
      <c r="Z53" s="168" t="str">
        <f t="shared" si="238"/>
        <v/>
      </c>
      <c r="AA53" s="168" t="str">
        <f t="shared" si="239"/>
        <v/>
      </c>
      <c r="AB53" s="168" t="str">
        <f t="shared" si="239"/>
        <v/>
      </c>
      <c r="AC53" s="168" t="str">
        <f t="shared" si="239"/>
        <v/>
      </c>
      <c r="AD53" s="168" t="str">
        <f t="shared" si="239"/>
        <v/>
      </c>
      <c r="AE53" s="168" t="str">
        <f t="shared" si="239"/>
        <v/>
      </c>
      <c r="AF53" s="168" t="str">
        <f t="shared" si="239"/>
        <v/>
      </c>
      <c r="AG53" s="168" t="str">
        <f t="shared" si="239"/>
        <v/>
      </c>
      <c r="AH53" s="168" t="str">
        <f t="shared" si="239"/>
        <v/>
      </c>
      <c r="AI53" s="168" t="str">
        <f t="shared" si="239"/>
        <v/>
      </c>
      <c r="AJ53" s="168" t="str">
        <f t="shared" si="240"/>
        <v/>
      </c>
      <c r="AK53" s="168" t="str">
        <f t="shared" si="241"/>
        <v/>
      </c>
      <c r="AL53" s="168" t="str">
        <f t="shared" si="242"/>
        <v/>
      </c>
      <c r="AM53" s="168" t="str">
        <f t="shared" si="243"/>
        <v/>
      </c>
      <c r="AN53" s="168" t="str">
        <f t="shared" si="244"/>
        <v/>
      </c>
      <c r="AO53" s="168" t="str">
        <f t="shared" si="245"/>
        <v/>
      </c>
      <c r="AP53" s="168" t="str">
        <f t="shared" si="246"/>
        <v/>
      </c>
      <c r="AQ53" s="168" t="str">
        <f t="shared" si="247"/>
        <v/>
      </c>
      <c r="AR53" s="168" t="str">
        <f t="shared" si="248"/>
        <v/>
      </c>
      <c r="AS53" s="168" t="str">
        <f t="shared" si="249"/>
        <v/>
      </c>
      <c r="AT53" s="168" t="str">
        <f t="shared" si="250"/>
        <v/>
      </c>
      <c r="AU53" s="168" t="str">
        <f t="shared" si="251"/>
        <v/>
      </c>
      <c r="AV53" s="168" t="str">
        <f t="shared" si="252"/>
        <v/>
      </c>
      <c r="AW53" s="168" t="str">
        <f t="shared" si="253"/>
        <v/>
      </c>
      <c r="AX53" s="168" t="str">
        <f t="shared" si="254"/>
        <v/>
      </c>
      <c r="AY53" s="168" t="str">
        <f t="shared" si="255"/>
        <v/>
      </c>
      <c r="AZ53" s="168" t="str">
        <f t="shared" si="256"/>
        <v/>
      </c>
      <c r="BA53" s="168" t="str">
        <f t="shared" si="257"/>
        <v/>
      </c>
      <c r="BB53" s="168" t="str">
        <f t="shared" si="258"/>
        <v/>
      </c>
      <c r="BC53" s="168" t="str">
        <f t="shared" si="259"/>
        <v/>
      </c>
      <c r="BD53" s="168" t="str">
        <f t="shared" si="260"/>
        <v/>
      </c>
      <c r="BE53" s="168" t="str">
        <f t="shared" si="261"/>
        <v/>
      </c>
      <c r="BF53" s="168" t="str">
        <f t="shared" si="262"/>
        <v/>
      </c>
      <c r="BG53" s="168" t="str">
        <f t="shared" si="263"/>
        <v/>
      </c>
      <c r="BH53" s="168" t="str">
        <f t="shared" si="264"/>
        <v/>
      </c>
      <c r="BI53" s="168" t="str">
        <f t="shared" si="265"/>
        <v/>
      </c>
      <c r="BJ53" s="168" t="str">
        <f t="shared" si="266"/>
        <v/>
      </c>
      <c r="BK53" s="168" t="str">
        <f t="shared" si="267"/>
        <v/>
      </c>
      <c r="BL53" s="168" t="str">
        <f t="shared" si="268"/>
        <v/>
      </c>
      <c r="BM53" s="168" t="str">
        <f t="shared" si="269"/>
        <v/>
      </c>
      <c r="BN53" s="168" t="str">
        <f t="shared" si="270"/>
        <v/>
      </c>
      <c r="BO53" s="168" t="str">
        <f t="shared" si="271"/>
        <v/>
      </c>
      <c r="BV53" s="169"/>
      <c r="BW53" s="169"/>
      <c r="BX53" s="169"/>
      <c r="BY53" s="169"/>
      <c r="BZ53" s="169"/>
      <c r="CA53" s="169"/>
      <c r="CB53" s="169"/>
      <c r="CC53" s="169"/>
      <c r="CD53" s="169"/>
      <c r="CE53" s="169"/>
      <c r="CF53" s="169"/>
      <c r="CG53" s="169"/>
      <c r="CH53" s="169"/>
      <c r="CI53" s="169"/>
      <c r="CJ53" s="169"/>
      <c r="CK53" s="169"/>
      <c r="CL53" s="169"/>
      <c r="CM53" s="169"/>
      <c r="CN53" s="169"/>
      <c r="CO53" s="169"/>
      <c r="CP53" s="169"/>
      <c r="CQ53" s="169"/>
      <c r="CR53" s="169"/>
      <c r="CS53" s="169"/>
      <c r="CT53" s="169"/>
      <c r="CU53" s="169"/>
      <c r="CV53" s="169"/>
      <c r="CW53" s="169"/>
      <c r="CX53" s="169"/>
      <c r="CY53" s="169"/>
      <c r="CZ53" s="169"/>
      <c r="DA53" s="169"/>
      <c r="DB53" s="169"/>
      <c r="DC53" s="169"/>
      <c r="DD53" s="169"/>
      <c r="DE53" s="169"/>
      <c r="DF53" s="169"/>
      <c r="DG53" s="169"/>
      <c r="DH53" s="169"/>
      <c r="DI53" s="169"/>
      <c r="DJ53" s="169"/>
      <c r="DK53" s="169"/>
      <c r="DL53" s="169"/>
      <c r="DM53" s="169"/>
      <c r="DN53" s="169"/>
      <c r="DO53" s="169"/>
      <c r="DP53" s="169"/>
      <c r="DQ53" s="169"/>
      <c r="DR53" s="169"/>
      <c r="DS53" s="169"/>
      <c r="DT53" s="169"/>
      <c r="DU53" s="169"/>
      <c r="DV53" s="169"/>
      <c r="DW53" s="169"/>
      <c r="DX53" s="169"/>
      <c r="DY53" s="169"/>
      <c r="DZ53" s="169"/>
      <c r="EA53" s="169"/>
      <c r="EB53" s="169"/>
      <c r="EC53" s="169"/>
      <c r="ED53" s="169"/>
    </row>
    <row r="54" spans="2:139" ht="12.2" customHeight="1">
      <c r="B54" s="772">
        <f>B53+1</f>
        <v>17</v>
      </c>
      <c r="C54" s="725" t="s">
        <v>1240</v>
      </c>
      <c r="D54" s="701"/>
      <c r="E54" s="812" t="s">
        <v>1386</v>
      </c>
      <c r="F54" s="838"/>
      <c r="G54" s="168" t="str">
        <f t="shared" si="237"/>
        <v/>
      </c>
      <c r="H54" s="168" t="str">
        <f t="shared" si="237"/>
        <v/>
      </c>
      <c r="I54" s="168" t="str">
        <f t="shared" si="237"/>
        <v/>
      </c>
      <c r="J54" s="168" t="str">
        <f t="shared" si="237"/>
        <v/>
      </c>
      <c r="K54" s="168" t="str">
        <f t="shared" si="237"/>
        <v/>
      </c>
      <c r="L54" s="168" t="str">
        <f t="shared" si="237"/>
        <v/>
      </c>
      <c r="M54" s="168" t="str">
        <f t="shared" si="237"/>
        <v/>
      </c>
      <c r="N54" s="168" t="str">
        <f t="shared" si="237"/>
        <v/>
      </c>
      <c r="O54" s="168" t="str">
        <f t="shared" si="237"/>
        <v/>
      </c>
      <c r="P54" s="168" t="str">
        <f t="shared" si="237"/>
        <v/>
      </c>
      <c r="Q54" s="168" t="str">
        <f t="shared" si="238"/>
        <v/>
      </c>
      <c r="R54" s="168" t="str">
        <f t="shared" si="238"/>
        <v/>
      </c>
      <c r="S54" s="168" t="str">
        <f t="shared" si="238"/>
        <v/>
      </c>
      <c r="T54" s="168" t="str">
        <f t="shared" si="238"/>
        <v/>
      </c>
      <c r="U54" s="168" t="str">
        <f t="shared" si="238"/>
        <v/>
      </c>
      <c r="V54" s="168" t="str">
        <f t="shared" si="238"/>
        <v/>
      </c>
      <c r="W54" s="168" t="str">
        <f t="shared" si="238"/>
        <v/>
      </c>
      <c r="X54" s="168" t="str">
        <f t="shared" si="238"/>
        <v/>
      </c>
      <c r="Y54" s="168" t="str">
        <f t="shared" si="238"/>
        <v/>
      </c>
      <c r="Z54" s="168" t="str">
        <f t="shared" si="238"/>
        <v/>
      </c>
      <c r="AA54" s="168" t="str">
        <f t="shared" si="239"/>
        <v/>
      </c>
      <c r="AB54" s="168" t="str">
        <f t="shared" si="239"/>
        <v/>
      </c>
      <c r="AC54" s="168" t="str">
        <f t="shared" si="239"/>
        <v/>
      </c>
      <c r="AD54" s="168" t="str">
        <f t="shared" si="239"/>
        <v/>
      </c>
      <c r="AE54" s="168" t="str">
        <f t="shared" si="239"/>
        <v/>
      </c>
      <c r="AF54" s="168" t="str">
        <f t="shared" si="239"/>
        <v/>
      </c>
      <c r="AG54" s="168" t="str">
        <f t="shared" si="239"/>
        <v/>
      </c>
      <c r="AH54" s="168" t="str">
        <f t="shared" si="239"/>
        <v/>
      </c>
      <c r="AI54" s="168" t="str">
        <f t="shared" si="239"/>
        <v/>
      </c>
      <c r="AJ54" s="168" t="str">
        <f t="shared" si="240"/>
        <v/>
      </c>
      <c r="AK54" s="168" t="str">
        <f t="shared" si="241"/>
        <v/>
      </c>
      <c r="AL54" s="168" t="str">
        <f t="shared" si="242"/>
        <v/>
      </c>
      <c r="AM54" s="168" t="str">
        <f t="shared" si="243"/>
        <v/>
      </c>
      <c r="AN54" s="168" t="str">
        <f t="shared" si="244"/>
        <v/>
      </c>
      <c r="AO54" s="168" t="str">
        <f t="shared" si="245"/>
        <v/>
      </c>
      <c r="AP54" s="168" t="str">
        <f t="shared" si="246"/>
        <v/>
      </c>
      <c r="AQ54" s="168" t="str">
        <f t="shared" si="247"/>
        <v/>
      </c>
      <c r="AR54" s="168" t="str">
        <f t="shared" si="248"/>
        <v/>
      </c>
      <c r="AS54" s="168" t="str">
        <f t="shared" si="249"/>
        <v/>
      </c>
      <c r="AT54" s="168" t="str">
        <f t="shared" si="250"/>
        <v/>
      </c>
      <c r="AU54" s="168" t="str">
        <f t="shared" si="251"/>
        <v/>
      </c>
      <c r="AV54" s="168" t="str">
        <f t="shared" si="252"/>
        <v/>
      </c>
      <c r="AW54" s="168" t="str">
        <f t="shared" si="253"/>
        <v/>
      </c>
      <c r="AX54" s="168" t="str">
        <f t="shared" si="254"/>
        <v/>
      </c>
      <c r="AY54" s="168" t="str">
        <f t="shared" si="255"/>
        <v/>
      </c>
      <c r="AZ54" s="168" t="str">
        <f t="shared" si="256"/>
        <v/>
      </c>
      <c r="BA54" s="168" t="str">
        <f t="shared" si="257"/>
        <v/>
      </c>
      <c r="BB54" s="168" t="str">
        <f t="shared" si="258"/>
        <v/>
      </c>
      <c r="BC54" s="168" t="str">
        <f t="shared" si="259"/>
        <v/>
      </c>
      <c r="BD54" s="168" t="str">
        <f t="shared" si="260"/>
        <v/>
      </c>
      <c r="BE54" s="168" t="str">
        <f t="shared" si="261"/>
        <v/>
      </c>
      <c r="BF54" s="168" t="str">
        <f t="shared" si="262"/>
        <v/>
      </c>
      <c r="BG54" s="168" t="str">
        <f t="shared" si="263"/>
        <v/>
      </c>
      <c r="BH54" s="168" t="str">
        <f t="shared" si="264"/>
        <v/>
      </c>
      <c r="BI54" s="168" t="str">
        <f t="shared" si="265"/>
        <v/>
      </c>
      <c r="BJ54" s="168" t="str">
        <f t="shared" si="266"/>
        <v/>
      </c>
      <c r="BK54" s="168" t="str">
        <f t="shared" si="267"/>
        <v/>
      </c>
      <c r="BL54" s="168" t="str">
        <f t="shared" si="268"/>
        <v/>
      </c>
      <c r="BM54" s="168" t="str">
        <f t="shared" si="269"/>
        <v/>
      </c>
      <c r="BN54" s="168" t="str">
        <f t="shared" si="270"/>
        <v/>
      </c>
      <c r="BO54" s="168" t="str">
        <f t="shared" si="271"/>
        <v/>
      </c>
      <c r="BV54" s="169"/>
      <c r="BW54" s="169"/>
      <c r="BX54" s="169"/>
      <c r="BY54" s="169"/>
      <c r="BZ54" s="169"/>
      <c r="CA54" s="169"/>
      <c r="CB54" s="169"/>
      <c r="CC54" s="169"/>
      <c r="CD54" s="169"/>
      <c r="CE54" s="169"/>
      <c r="CF54" s="169"/>
      <c r="CG54" s="169"/>
      <c r="CH54" s="169"/>
      <c r="CI54" s="169"/>
      <c r="CJ54" s="169"/>
      <c r="CK54" s="169"/>
      <c r="CL54" s="169"/>
      <c r="CM54" s="169"/>
      <c r="CN54" s="169"/>
      <c r="CO54" s="169"/>
      <c r="CP54" s="169"/>
      <c r="CQ54" s="169"/>
      <c r="CR54" s="169"/>
      <c r="CS54" s="169"/>
      <c r="CT54" s="169"/>
      <c r="CU54" s="169"/>
      <c r="CV54" s="169"/>
      <c r="CW54" s="169"/>
      <c r="CX54" s="169"/>
      <c r="CY54" s="169"/>
      <c r="CZ54" s="169"/>
      <c r="DA54" s="169"/>
      <c r="DB54" s="169"/>
      <c r="DC54" s="169"/>
      <c r="DD54" s="169"/>
      <c r="DE54" s="169"/>
      <c r="DF54" s="169"/>
      <c r="DG54" s="169"/>
      <c r="DH54" s="169"/>
      <c r="DI54" s="169"/>
      <c r="DJ54" s="169"/>
      <c r="DK54" s="169"/>
      <c r="DL54" s="169"/>
      <c r="DM54" s="169"/>
      <c r="DN54" s="169"/>
      <c r="DO54" s="169"/>
      <c r="DP54" s="169"/>
      <c r="DQ54" s="169"/>
      <c r="DR54" s="169"/>
      <c r="DS54" s="169"/>
      <c r="DT54" s="169"/>
      <c r="DU54" s="169"/>
      <c r="DV54" s="169"/>
      <c r="DW54" s="169"/>
      <c r="DX54" s="169"/>
      <c r="DY54" s="169"/>
      <c r="DZ54" s="169"/>
      <c r="EA54" s="169"/>
      <c r="EB54" s="169"/>
      <c r="EC54" s="169"/>
      <c r="ED54" s="169"/>
    </row>
    <row r="55" spans="2:139" ht="12.2" customHeight="1">
      <c r="B55" s="728" t="s">
        <v>825</v>
      </c>
      <c r="C55" s="725" t="s">
        <v>120</v>
      </c>
      <c r="D55" s="701"/>
      <c r="E55" s="812" t="s">
        <v>1386</v>
      </c>
      <c r="F55" s="838"/>
      <c r="G55" s="645" t="str">
        <f t="shared" si="237"/>
        <v/>
      </c>
      <c r="H55" s="645" t="str">
        <f t="shared" si="237"/>
        <v/>
      </c>
      <c r="I55" s="645" t="str">
        <f t="shared" si="237"/>
        <v/>
      </c>
      <c r="J55" s="645" t="str">
        <f t="shared" si="237"/>
        <v/>
      </c>
      <c r="K55" s="645" t="str">
        <f t="shared" si="237"/>
        <v/>
      </c>
      <c r="L55" s="645" t="str">
        <f t="shared" si="237"/>
        <v/>
      </c>
      <c r="M55" s="645" t="str">
        <f t="shared" si="237"/>
        <v/>
      </c>
      <c r="N55" s="645" t="str">
        <f t="shared" si="237"/>
        <v/>
      </c>
      <c r="O55" s="645" t="str">
        <f t="shared" si="237"/>
        <v/>
      </c>
      <c r="P55" s="645" t="str">
        <f t="shared" si="237"/>
        <v/>
      </c>
      <c r="Q55" s="645" t="str">
        <f t="shared" si="238"/>
        <v/>
      </c>
      <c r="R55" s="645" t="str">
        <f t="shared" si="238"/>
        <v/>
      </c>
      <c r="S55" s="645" t="str">
        <f t="shared" si="238"/>
        <v/>
      </c>
      <c r="T55" s="645" t="str">
        <f t="shared" si="238"/>
        <v/>
      </c>
      <c r="U55" s="645" t="str">
        <f t="shared" si="238"/>
        <v/>
      </c>
      <c r="V55" s="645" t="str">
        <f t="shared" si="238"/>
        <v/>
      </c>
      <c r="W55" s="645" t="str">
        <f t="shared" si="238"/>
        <v/>
      </c>
      <c r="X55" s="645" t="str">
        <f t="shared" si="238"/>
        <v/>
      </c>
      <c r="Y55" s="645" t="str">
        <f t="shared" si="238"/>
        <v/>
      </c>
      <c r="Z55" s="645" t="str">
        <f t="shared" si="238"/>
        <v/>
      </c>
      <c r="AA55" s="645" t="str">
        <f t="shared" si="239"/>
        <v/>
      </c>
      <c r="AB55" s="645" t="str">
        <f t="shared" si="239"/>
        <v/>
      </c>
      <c r="AC55" s="645" t="str">
        <f t="shared" si="239"/>
        <v/>
      </c>
      <c r="AD55" s="645" t="str">
        <f t="shared" si="239"/>
        <v/>
      </c>
      <c r="AE55" s="645" t="str">
        <f t="shared" si="239"/>
        <v/>
      </c>
      <c r="AF55" s="645" t="str">
        <f t="shared" si="239"/>
        <v/>
      </c>
      <c r="AG55" s="645" t="str">
        <f t="shared" si="239"/>
        <v/>
      </c>
      <c r="AH55" s="645" t="str">
        <f t="shared" si="239"/>
        <v/>
      </c>
      <c r="AI55" s="645" t="str">
        <f t="shared" si="239"/>
        <v/>
      </c>
      <c r="AJ55" s="645" t="str">
        <f t="shared" si="240"/>
        <v/>
      </c>
      <c r="AK55" s="645" t="str">
        <f t="shared" si="241"/>
        <v/>
      </c>
      <c r="AL55" s="645" t="str">
        <f t="shared" si="242"/>
        <v/>
      </c>
      <c r="AM55" s="645" t="str">
        <f t="shared" si="243"/>
        <v/>
      </c>
      <c r="AN55" s="645" t="str">
        <f t="shared" si="244"/>
        <v/>
      </c>
      <c r="AO55" s="645" t="str">
        <f t="shared" si="245"/>
        <v/>
      </c>
      <c r="AP55" s="645" t="str">
        <f t="shared" si="246"/>
        <v/>
      </c>
      <c r="AQ55" s="645" t="str">
        <f t="shared" si="247"/>
        <v/>
      </c>
      <c r="AR55" s="645" t="str">
        <f t="shared" si="248"/>
        <v/>
      </c>
      <c r="AS55" s="645" t="str">
        <f t="shared" si="249"/>
        <v/>
      </c>
      <c r="AT55" s="645" t="str">
        <f t="shared" si="250"/>
        <v/>
      </c>
      <c r="AU55" s="645" t="str">
        <f t="shared" si="251"/>
        <v/>
      </c>
      <c r="AV55" s="645" t="str">
        <f t="shared" si="252"/>
        <v/>
      </c>
      <c r="AW55" s="645" t="str">
        <f t="shared" si="253"/>
        <v/>
      </c>
      <c r="AX55" s="645" t="str">
        <f t="shared" si="254"/>
        <v/>
      </c>
      <c r="AY55" s="645" t="str">
        <f t="shared" si="255"/>
        <v/>
      </c>
      <c r="AZ55" s="645" t="str">
        <f t="shared" si="256"/>
        <v/>
      </c>
      <c r="BA55" s="645" t="str">
        <f t="shared" si="257"/>
        <v/>
      </c>
      <c r="BB55" s="645" t="str">
        <f t="shared" si="258"/>
        <v/>
      </c>
      <c r="BC55" s="645" t="str">
        <f t="shared" si="259"/>
        <v/>
      </c>
      <c r="BD55" s="645" t="str">
        <f t="shared" si="260"/>
        <v/>
      </c>
      <c r="BE55" s="645" t="str">
        <f t="shared" si="261"/>
        <v/>
      </c>
      <c r="BF55" s="645" t="str">
        <f t="shared" si="262"/>
        <v/>
      </c>
      <c r="BG55" s="645" t="str">
        <f t="shared" si="263"/>
        <v/>
      </c>
      <c r="BH55" s="645" t="str">
        <f t="shared" si="264"/>
        <v/>
      </c>
      <c r="BI55" s="645" t="str">
        <f t="shared" si="265"/>
        <v/>
      </c>
      <c r="BJ55" s="645" t="str">
        <f t="shared" si="266"/>
        <v/>
      </c>
      <c r="BK55" s="645" t="str">
        <f t="shared" si="267"/>
        <v/>
      </c>
      <c r="BL55" s="645" t="str">
        <f t="shared" si="268"/>
        <v/>
      </c>
      <c r="BM55" s="645" t="str">
        <f t="shared" si="269"/>
        <v/>
      </c>
      <c r="BN55" s="645" t="str">
        <f t="shared" si="270"/>
        <v/>
      </c>
      <c r="BO55" s="645" t="str">
        <f t="shared" si="271"/>
        <v/>
      </c>
      <c r="BV55" s="935"/>
      <c r="BW55" s="935"/>
      <c r="BX55" s="935"/>
      <c r="BY55" s="935"/>
      <c r="BZ55" s="935"/>
      <c r="CA55" s="935"/>
      <c r="CB55" s="935"/>
      <c r="CC55" s="935"/>
      <c r="CD55" s="935"/>
      <c r="CE55" s="935"/>
      <c r="CF55" s="935"/>
      <c r="CG55" s="935"/>
      <c r="CH55" s="935"/>
      <c r="CI55" s="935"/>
      <c r="CJ55" s="935"/>
      <c r="CK55" s="935"/>
      <c r="CL55" s="935"/>
      <c r="CM55" s="935"/>
      <c r="CN55" s="935"/>
      <c r="CO55" s="935"/>
      <c r="CP55" s="935"/>
      <c r="CQ55" s="935"/>
      <c r="CR55" s="935"/>
      <c r="CS55" s="935"/>
      <c r="CT55" s="935"/>
      <c r="CU55" s="935"/>
      <c r="CV55" s="935"/>
      <c r="CW55" s="935"/>
      <c r="CX55" s="935"/>
      <c r="CY55" s="935"/>
      <c r="CZ55" s="935"/>
      <c r="DA55" s="935"/>
      <c r="DB55" s="935"/>
      <c r="DC55" s="935"/>
      <c r="DD55" s="935"/>
      <c r="DE55" s="935"/>
      <c r="DF55" s="935"/>
      <c r="DG55" s="935"/>
      <c r="DH55" s="935"/>
      <c r="DI55" s="935"/>
      <c r="DJ55" s="935"/>
      <c r="DK55" s="935"/>
      <c r="DL55" s="935"/>
      <c r="DM55" s="935"/>
      <c r="DN55" s="935"/>
      <c r="DO55" s="935"/>
      <c r="DP55" s="935"/>
      <c r="DQ55" s="935"/>
      <c r="DR55" s="935"/>
      <c r="DS55" s="935"/>
      <c r="DT55" s="935"/>
      <c r="DU55" s="935"/>
      <c r="DV55" s="935"/>
      <c r="DW55" s="935"/>
      <c r="DX55" s="935"/>
      <c r="DY55" s="935"/>
      <c r="DZ55" s="935"/>
      <c r="EA55" s="935"/>
      <c r="EB55" s="935"/>
      <c r="EC55" s="935"/>
      <c r="ED55" s="935"/>
    </row>
    <row r="56" spans="2:139" ht="12.2" customHeight="1">
      <c r="B56" s="728">
        <f>B54+1</f>
        <v>18</v>
      </c>
      <c r="C56" s="848" t="s">
        <v>791</v>
      </c>
      <c r="D56" s="849"/>
      <c r="E56" s="812" t="s">
        <v>1386</v>
      </c>
      <c r="F56" s="838"/>
      <c r="G56" s="86" t="str">
        <f t="shared" ref="G56:BO56" si="272">IF(COUNTBLANK(G49:G55)=7,"",SUM(G49:G55))</f>
        <v/>
      </c>
      <c r="H56" s="86" t="str">
        <f t="shared" si="272"/>
        <v/>
      </c>
      <c r="I56" s="86" t="str">
        <f t="shared" si="272"/>
        <v/>
      </c>
      <c r="J56" s="86" t="str">
        <f t="shared" si="272"/>
        <v/>
      </c>
      <c r="K56" s="86" t="str">
        <f t="shared" si="272"/>
        <v/>
      </c>
      <c r="L56" s="86" t="str">
        <f t="shared" si="272"/>
        <v/>
      </c>
      <c r="M56" s="86" t="str">
        <f t="shared" si="272"/>
        <v/>
      </c>
      <c r="N56" s="86" t="str">
        <f t="shared" si="272"/>
        <v/>
      </c>
      <c r="O56" s="86" t="str">
        <f t="shared" si="272"/>
        <v/>
      </c>
      <c r="P56" s="86" t="str">
        <f t="shared" si="272"/>
        <v/>
      </c>
      <c r="Q56" s="86" t="str">
        <f t="shared" si="272"/>
        <v/>
      </c>
      <c r="R56" s="86" t="str">
        <f t="shared" si="272"/>
        <v/>
      </c>
      <c r="S56" s="86" t="str">
        <f t="shared" si="272"/>
        <v/>
      </c>
      <c r="T56" s="86" t="str">
        <f t="shared" si="272"/>
        <v/>
      </c>
      <c r="U56" s="86" t="str">
        <f t="shared" si="272"/>
        <v/>
      </c>
      <c r="V56" s="86" t="str">
        <f t="shared" si="272"/>
        <v/>
      </c>
      <c r="W56" s="86" t="str">
        <f t="shared" si="272"/>
        <v/>
      </c>
      <c r="X56" s="86" t="str">
        <f t="shared" si="272"/>
        <v/>
      </c>
      <c r="Y56" s="86" t="str">
        <f t="shared" si="272"/>
        <v/>
      </c>
      <c r="Z56" s="86" t="str">
        <f t="shared" si="272"/>
        <v/>
      </c>
      <c r="AA56" s="86" t="str">
        <f t="shared" si="272"/>
        <v/>
      </c>
      <c r="AB56" s="86" t="str">
        <f t="shared" si="272"/>
        <v/>
      </c>
      <c r="AC56" s="86" t="str">
        <f t="shared" si="272"/>
        <v/>
      </c>
      <c r="AD56" s="86" t="str">
        <f t="shared" si="272"/>
        <v/>
      </c>
      <c r="AE56" s="86" t="str">
        <f t="shared" si="272"/>
        <v/>
      </c>
      <c r="AF56" s="86" t="str">
        <f t="shared" si="272"/>
        <v/>
      </c>
      <c r="AG56" s="86" t="str">
        <f t="shared" si="272"/>
        <v/>
      </c>
      <c r="AH56" s="86" t="str">
        <f t="shared" si="272"/>
        <v/>
      </c>
      <c r="AI56" s="86" t="str">
        <f t="shared" si="272"/>
        <v/>
      </c>
      <c r="AJ56" s="86" t="str">
        <f t="shared" si="272"/>
        <v/>
      </c>
      <c r="AK56" s="86" t="str">
        <f t="shared" si="272"/>
        <v/>
      </c>
      <c r="AL56" s="86" t="str">
        <f t="shared" si="272"/>
        <v/>
      </c>
      <c r="AM56" s="86" t="str">
        <f t="shared" si="272"/>
        <v/>
      </c>
      <c r="AN56" s="86" t="str">
        <f t="shared" si="272"/>
        <v/>
      </c>
      <c r="AO56" s="86" t="str">
        <f t="shared" si="272"/>
        <v/>
      </c>
      <c r="AP56" s="86" t="str">
        <f t="shared" si="272"/>
        <v/>
      </c>
      <c r="AQ56" s="86" t="str">
        <f t="shared" si="272"/>
        <v/>
      </c>
      <c r="AR56" s="86" t="str">
        <f t="shared" si="272"/>
        <v/>
      </c>
      <c r="AS56" s="86" t="str">
        <f t="shared" si="272"/>
        <v/>
      </c>
      <c r="AT56" s="86" t="str">
        <f t="shared" si="272"/>
        <v/>
      </c>
      <c r="AU56" s="86" t="str">
        <f t="shared" si="272"/>
        <v/>
      </c>
      <c r="AV56" s="86" t="str">
        <f t="shared" si="272"/>
        <v/>
      </c>
      <c r="AW56" s="86" t="str">
        <f t="shared" si="272"/>
        <v/>
      </c>
      <c r="AX56" s="86" t="str">
        <f t="shared" si="272"/>
        <v/>
      </c>
      <c r="AY56" s="86" t="str">
        <f t="shared" si="272"/>
        <v/>
      </c>
      <c r="AZ56" s="86" t="str">
        <f t="shared" si="272"/>
        <v/>
      </c>
      <c r="BA56" s="86" t="str">
        <f t="shared" si="272"/>
        <v/>
      </c>
      <c r="BB56" s="86" t="str">
        <f t="shared" si="272"/>
        <v/>
      </c>
      <c r="BC56" s="86" t="str">
        <f t="shared" si="272"/>
        <v/>
      </c>
      <c r="BD56" s="86" t="str">
        <f t="shared" si="272"/>
        <v/>
      </c>
      <c r="BE56" s="86" t="str">
        <f t="shared" si="272"/>
        <v/>
      </c>
      <c r="BF56" s="86" t="str">
        <f t="shared" si="272"/>
        <v/>
      </c>
      <c r="BG56" s="86" t="str">
        <f t="shared" si="272"/>
        <v/>
      </c>
      <c r="BH56" s="86" t="str">
        <f t="shared" si="272"/>
        <v/>
      </c>
      <c r="BI56" s="86" t="str">
        <f t="shared" si="272"/>
        <v/>
      </c>
      <c r="BJ56" s="86" t="str">
        <f t="shared" si="272"/>
        <v/>
      </c>
      <c r="BK56" s="86" t="str">
        <f t="shared" si="272"/>
        <v/>
      </c>
      <c r="BL56" s="86" t="str">
        <f t="shared" si="272"/>
        <v/>
      </c>
      <c r="BM56" s="86" t="str">
        <f t="shared" si="272"/>
        <v/>
      </c>
      <c r="BN56" s="86" t="str">
        <f t="shared" si="272"/>
        <v/>
      </c>
      <c r="BO56" s="86" t="str">
        <f t="shared" si="272"/>
        <v/>
      </c>
      <c r="BV56" s="169"/>
      <c r="BW56" s="169"/>
      <c r="BX56" s="169"/>
      <c r="BY56" s="169"/>
      <c r="BZ56" s="169"/>
      <c r="CA56" s="169"/>
      <c r="CB56" s="169"/>
      <c r="CC56" s="169"/>
      <c r="CD56" s="169"/>
      <c r="CE56" s="169"/>
      <c r="CF56" s="169"/>
      <c r="CG56" s="169"/>
      <c r="CH56" s="169"/>
      <c r="CI56" s="169"/>
      <c r="CJ56" s="169"/>
      <c r="CK56" s="169"/>
      <c r="CL56" s="169"/>
      <c r="CM56" s="169"/>
      <c r="CN56" s="169"/>
      <c r="CO56" s="169"/>
      <c r="CP56" s="169"/>
      <c r="CQ56" s="169"/>
      <c r="CR56" s="169"/>
      <c r="CS56" s="169"/>
      <c r="CT56" s="169"/>
      <c r="CU56" s="169"/>
      <c r="CV56" s="169"/>
      <c r="CW56" s="169"/>
      <c r="CX56" s="169"/>
      <c r="CY56" s="169"/>
      <c r="CZ56" s="169"/>
      <c r="DA56" s="169"/>
      <c r="DB56" s="169"/>
      <c r="DC56" s="169"/>
      <c r="DD56" s="169"/>
      <c r="DE56" s="169"/>
      <c r="DF56" s="169"/>
      <c r="DG56" s="169"/>
      <c r="DH56" s="169"/>
      <c r="DI56" s="169"/>
      <c r="DJ56" s="169"/>
      <c r="DK56" s="169"/>
      <c r="DL56" s="169"/>
      <c r="DM56" s="169"/>
      <c r="DN56" s="169"/>
      <c r="DO56" s="169"/>
      <c r="DP56" s="169"/>
      <c r="DQ56" s="169"/>
      <c r="DR56" s="169"/>
      <c r="DS56" s="169"/>
      <c r="DT56" s="169"/>
      <c r="DU56" s="169"/>
      <c r="DV56" s="169"/>
      <c r="DW56" s="169"/>
      <c r="DX56" s="169"/>
      <c r="DY56" s="169"/>
      <c r="DZ56" s="169"/>
      <c r="EA56" s="169"/>
      <c r="EB56" s="169"/>
      <c r="EC56" s="169"/>
      <c r="ED56" s="169"/>
    </row>
    <row r="57" spans="2:139" s="784" customFormat="1" ht="12.2" customHeight="1">
      <c r="B57" s="785"/>
      <c r="D57" s="788"/>
      <c r="E57" s="785"/>
      <c r="F57" s="785"/>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c r="AQ57" s="972"/>
      <c r="AR57" s="972"/>
      <c r="AS57" s="972"/>
      <c r="AT57" s="972"/>
      <c r="AU57" s="972"/>
      <c r="AV57" s="972"/>
      <c r="AW57" s="972"/>
      <c r="AX57" s="972"/>
      <c r="AY57" s="972"/>
      <c r="AZ57" s="972"/>
      <c r="BA57" s="972"/>
      <c r="BB57" s="972"/>
      <c r="BC57" s="972"/>
      <c r="BD57" s="972"/>
      <c r="BE57" s="972"/>
      <c r="BF57" s="972"/>
      <c r="BG57" s="972"/>
      <c r="BH57" s="972"/>
      <c r="BI57" s="972"/>
      <c r="BJ57" s="972"/>
      <c r="BK57" s="972"/>
      <c r="BL57" s="972"/>
      <c r="BM57" s="972"/>
      <c r="BN57" s="972"/>
      <c r="BO57" s="972"/>
      <c r="BV57" s="1140"/>
      <c r="BW57" s="1140"/>
      <c r="BX57" s="1140"/>
      <c r="BY57" s="1140"/>
      <c r="BZ57" s="1140"/>
      <c r="CA57" s="1140"/>
      <c r="CB57" s="1140"/>
      <c r="CC57" s="1140"/>
      <c r="CD57" s="1140"/>
      <c r="CE57" s="1140"/>
      <c r="CF57" s="1140"/>
      <c r="CG57" s="1140"/>
      <c r="CH57" s="1140"/>
      <c r="CI57" s="1140"/>
      <c r="CJ57" s="1140"/>
      <c r="CK57" s="1140"/>
      <c r="CL57" s="1140"/>
      <c r="CM57" s="1140"/>
      <c r="CN57" s="1140"/>
      <c r="CO57" s="1140"/>
      <c r="CP57" s="1140"/>
      <c r="CQ57" s="1140"/>
      <c r="CR57" s="1140"/>
      <c r="CS57" s="1140"/>
      <c r="CT57" s="1140"/>
      <c r="CU57" s="1140"/>
      <c r="CV57" s="1140"/>
      <c r="CW57" s="1140"/>
      <c r="CX57" s="1140"/>
      <c r="CY57" s="1140"/>
      <c r="CZ57" s="1140"/>
      <c r="DA57" s="1140"/>
      <c r="DB57" s="1140"/>
      <c r="DC57" s="1140"/>
      <c r="DD57" s="1140"/>
      <c r="DE57" s="1140"/>
      <c r="DF57" s="1140"/>
      <c r="DG57" s="1140"/>
      <c r="DH57" s="1140"/>
      <c r="DI57" s="1140"/>
      <c r="DJ57" s="1140"/>
      <c r="DK57" s="1140"/>
      <c r="DL57" s="1140"/>
      <c r="DM57" s="1140"/>
      <c r="DN57" s="1140"/>
      <c r="DO57" s="1140"/>
      <c r="DP57" s="1140"/>
      <c r="DQ57" s="1140"/>
      <c r="DR57" s="1140"/>
      <c r="DS57" s="1140"/>
      <c r="DT57" s="1140"/>
      <c r="DU57" s="1140"/>
      <c r="DV57" s="1140"/>
      <c r="DW57" s="1140"/>
      <c r="DX57" s="1140"/>
      <c r="DY57" s="1140"/>
      <c r="DZ57" s="1140"/>
      <c r="EA57" s="1140"/>
      <c r="EB57" s="1140"/>
      <c r="EC57" s="1140"/>
      <c r="ED57" s="1140"/>
      <c r="EE57" s="816"/>
      <c r="EF57" s="816"/>
      <c r="EG57" s="816"/>
      <c r="EH57" s="816"/>
      <c r="EI57" s="816"/>
    </row>
    <row r="58" spans="2:139">
      <c r="B58" s="772"/>
      <c r="C58" s="59" t="s">
        <v>1103</v>
      </c>
      <c r="D58" s="640"/>
      <c r="E58" s="667"/>
      <c r="F58" s="874"/>
      <c r="G58" s="704"/>
      <c r="H58" s="705"/>
      <c r="I58" s="705"/>
      <c r="J58" s="705"/>
      <c r="K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5"/>
      <c r="AQ58" s="705"/>
      <c r="AR58" s="705"/>
      <c r="AS58" s="705"/>
      <c r="AT58" s="705"/>
      <c r="AU58" s="705"/>
      <c r="AV58" s="705"/>
      <c r="AW58" s="705"/>
      <c r="AX58" s="705"/>
      <c r="AY58" s="705"/>
      <c r="AZ58" s="705"/>
      <c r="BA58" s="705"/>
      <c r="BB58" s="705"/>
      <c r="BC58" s="705"/>
      <c r="BD58" s="705"/>
      <c r="BE58" s="705"/>
      <c r="BF58" s="705"/>
      <c r="BG58" s="705"/>
      <c r="BH58" s="705"/>
      <c r="BI58" s="705"/>
      <c r="BJ58" s="705"/>
      <c r="BK58" s="705"/>
      <c r="BL58" s="705"/>
      <c r="BM58" s="705"/>
      <c r="BN58" s="705"/>
      <c r="BO58" s="706"/>
      <c r="BV58" s="1137"/>
      <c r="BW58" s="1138"/>
      <c r="BX58" s="1138"/>
      <c r="BY58" s="1138"/>
      <c r="BZ58" s="1138"/>
      <c r="CA58" s="1138"/>
      <c r="CB58" s="1138"/>
      <c r="CC58" s="1138"/>
      <c r="CD58" s="1138"/>
      <c r="CE58" s="1138"/>
      <c r="CF58" s="1138"/>
      <c r="CG58" s="1138"/>
      <c r="CH58" s="1138"/>
      <c r="CI58" s="1138"/>
      <c r="CJ58" s="1138"/>
      <c r="CK58" s="1138"/>
      <c r="CL58" s="1138"/>
      <c r="CM58" s="1138"/>
      <c r="CN58" s="1138"/>
      <c r="CO58" s="1138"/>
      <c r="CP58" s="1138"/>
      <c r="CQ58" s="1138"/>
      <c r="CR58" s="1138"/>
      <c r="CS58" s="1138"/>
      <c r="CT58" s="1138"/>
      <c r="CU58" s="1138"/>
      <c r="CV58" s="1138"/>
      <c r="CW58" s="1138"/>
      <c r="CX58" s="1138"/>
      <c r="CY58" s="1138"/>
      <c r="CZ58" s="1138"/>
      <c r="DA58" s="1138"/>
      <c r="DB58" s="1138"/>
      <c r="DC58" s="1138"/>
      <c r="DD58" s="1138"/>
      <c r="DE58" s="1138"/>
      <c r="DF58" s="1138"/>
      <c r="DG58" s="1138"/>
      <c r="DH58" s="1138"/>
      <c r="DI58" s="1138"/>
      <c r="DJ58" s="1138"/>
      <c r="DK58" s="1138"/>
      <c r="DL58" s="1138"/>
      <c r="DM58" s="1138"/>
      <c r="DN58" s="1138"/>
      <c r="DO58" s="1138"/>
      <c r="DP58" s="1138"/>
      <c r="DQ58" s="1138"/>
      <c r="DR58" s="1138"/>
      <c r="DS58" s="1138"/>
      <c r="DT58" s="1138"/>
      <c r="DU58" s="1138"/>
      <c r="DV58" s="1138"/>
      <c r="DW58" s="1138"/>
      <c r="DX58" s="1138"/>
      <c r="DY58" s="1138"/>
      <c r="DZ58" s="1138"/>
      <c r="EA58" s="1138"/>
      <c r="EB58" s="1138"/>
      <c r="EC58" s="1138"/>
      <c r="ED58" s="1139"/>
    </row>
    <row r="59" spans="2:139" ht="12.2" customHeight="1">
      <c r="B59" s="772" t="s">
        <v>873</v>
      </c>
      <c r="C59" s="60" t="s">
        <v>1110</v>
      </c>
      <c r="D59" s="640"/>
      <c r="E59" s="667" t="s">
        <v>1386</v>
      </c>
      <c r="F59" s="838"/>
      <c r="G59" s="802" t="str">
        <f t="shared" ref="G59:P61" si="273">IF(BV59="","",BV59)</f>
        <v/>
      </c>
      <c r="H59" s="802" t="str">
        <f t="shared" si="273"/>
        <v/>
      </c>
      <c r="I59" s="802" t="str">
        <f t="shared" si="273"/>
        <v/>
      </c>
      <c r="J59" s="802" t="str">
        <f t="shared" si="273"/>
        <v/>
      </c>
      <c r="K59" s="802" t="str">
        <f t="shared" si="273"/>
        <v/>
      </c>
      <c r="L59" s="802" t="str">
        <f t="shared" si="273"/>
        <v/>
      </c>
      <c r="M59" s="802" t="str">
        <f t="shared" si="273"/>
        <v/>
      </c>
      <c r="N59" s="802" t="str">
        <f t="shared" si="273"/>
        <v/>
      </c>
      <c r="O59" s="802" t="str">
        <f t="shared" si="273"/>
        <v/>
      </c>
      <c r="P59" s="802" t="str">
        <f t="shared" si="273"/>
        <v/>
      </c>
      <c r="Q59" s="802" t="str">
        <f t="shared" ref="Q59:Z61" si="274">IF(CF59="","",CF59)</f>
        <v/>
      </c>
      <c r="R59" s="802" t="str">
        <f t="shared" si="274"/>
        <v/>
      </c>
      <c r="S59" s="802" t="str">
        <f t="shared" si="274"/>
        <v/>
      </c>
      <c r="T59" s="802" t="str">
        <f t="shared" si="274"/>
        <v/>
      </c>
      <c r="U59" s="802" t="str">
        <f t="shared" si="274"/>
        <v/>
      </c>
      <c r="V59" s="802" t="str">
        <f t="shared" si="274"/>
        <v/>
      </c>
      <c r="W59" s="802" t="str">
        <f t="shared" si="274"/>
        <v/>
      </c>
      <c r="X59" s="802" t="str">
        <f t="shared" si="274"/>
        <v/>
      </c>
      <c r="Y59" s="802" t="str">
        <f t="shared" si="274"/>
        <v/>
      </c>
      <c r="Z59" s="802" t="str">
        <f t="shared" si="274"/>
        <v/>
      </c>
      <c r="AA59" s="802" t="str">
        <f t="shared" ref="AA59:AI61" si="275">IF(CP59="","",CP59)</f>
        <v/>
      </c>
      <c r="AB59" s="802" t="str">
        <f t="shared" si="275"/>
        <v/>
      </c>
      <c r="AC59" s="802" t="str">
        <f t="shared" si="275"/>
        <v/>
      </c>
      <c r="AD59" s="802" t="str">
        <f t="shared" si="275"/>
        <v/>
      </c>
      <c r="AE59" s="802" t="str">
        <f t="shared" si="275"/>
        <v/>
      </c>
      <c r="AF59" s="802" t="str">
        <f t="shared" si="275"/>
        <v/>
      </c>
      <c r="AG59" s="802" t="str">
        <f t="shared" si="275"/>
        <v/>
      </c>
      <c r="AH59" s="802" t="str">
        <f t="shared" si="275"/>
        <v/>
      </c>
      <c r="AI59" s="802" t="str">
        <f t="shared" si="275"/>
        <v/>
      </c>
      <c r="AJ59" s="802" t="str">
        <f t="shared" ref="AJ59:AJ61" si="276">IF(CY59="","",CY59)</f>
        <v/>
      </c>
      <c r="AK59" s="802" t="str">
        <f t="shared" ref="AK59:AK61" si="277">IF(CZ59="","",CZ59)</f>
        <v/>
      </c>
      <c r="AL59" s="802" t="str">
        <f t="shared" ref="AL59:AL61" si="278">IF(DA59="","",DA59)</f>
        <v/>
      </c>
      <c r="AM59" s="802" t="str">
        <f t="shared" ref="AM59:AM61" si="279">IF(DB59="","",DB59)</f>
        <v/>
      </c>
      <c r="AN59" s="802" t="str">
        <f t="shared" ref="AN59:AN61" si="280">IF(DC59="","",DC59)</f>
        <v/>
      </c>
      <c r="AO59" s="802" t="str">
        <f t="shared" ref="AO59:AO61" si="281">IF(DD59="","",DD59)</f>
        <v/>
      </c>
      <c r="AP59" s="802" t="str">
        <f t="shared" ref="AP59:AP61" si="282">IF(DE59="","",DE59)</f>
        <v/>
      </c>
      <c r="AQ59" s="802" t="str">
        <f t="shared" ref="AQ59:AQ61" si="283">IF(DF59="","",DF59)</f>
        <v/>
      </c>
      <c r="AR59" s="802" t="str">
        <f t="shared" ref="AR59:AR61" si="284">IF(DG59="","",DG59)</f>
        <v/>
      </c>
      <c r="AS59" s="802" t="str">
        <f t="shared" ref="AS59:AS61" si="285">IF(DH59="","",DH59)</f>
        <v/>
      </c>
      <c r="AT59" s="802" t="str">
        <f t="shared" ref="AT59:AT61" si="286">IF(DI59="","",DI59)</f>
        <v/>
      </c>
      <c r="AU59" s="802" t="str">
        <f t="shared" ref="AU59:AU61" si="287">IF(DJ59="","",DJ59)</f>
        <v/>
      </c>
      <c r="AV59" s="802" t="str">
        <f t="shared" ref="AV59:AV61" si="288">IF(DK59="","",DK59)</f>
        <v/>
      </c>
      <c r="AW59" s="802" t="str">
        <f t="shared" ref="AW59:AW61" si="289">IF(DL59="","",DL59)</f>
        <v/>
      </c>
      <c r="AX59" s="802" t="str">
        <f t="shared" ref="AX59:AX61" si="290">IF(DM59="","",DM59)</f>
        <v/>
      </c>
      <c r="AY59" s="802" t="str">
        <f t="shared" ref="AY59:AY61" si="291">IF(DN59="","",DN59)</f>
        <v/>
      </c>
      <c r="AZ59" s="802" t="str">
        <f t="shared" ref="AZ59:AZ61" si="292">IF(DO59="","",DO59)</f>
        <v/>
      </c>
      <c r="BA59" s="802" t="str">
        <f t="shared" ref="BA59:BA61" si="293">IF(DP59="","",DP59)</f>
        <v/>
      </c>
      <c r="BB59" s="802" t="str">
        <f t="shared" ref="BB59:BB61" si="294">IF(DQ59="","",DQ59)</f>
        <v/>
      </c>
      <c r="BC59" s="802" t="str">
        <f t="shared" ref="BC59:BC61" si="295">IF(DR59="","",DR59)</f>
        <v/>
      </c>
      <c r="BD59" s="802" t="str">
        <f t="shared" ref="BD59:BD61" si="296">IF(DS59="","",DS59)</f>
        <v/>
      </c>
      <c r="BE59" s="802" t="str">
        <f t="shared" ref="BE59:BE61" si="297">IF(DT59="","",DT59)</f>
        <v/>
      </c>
      <c r="BF59" s="802" t="str">
        <f t="shared" ref="BF59:BF61" si="298">IF(DU59="","",DU59)</f>
        <v/>
      </c>
      <c r="BG59" s="802" t="str">
        <f t="shared" ref="BG59:BG61" si="299">IF(DV59="","",DV59)</f>
        <v/>
      </c>
      <c r="BH59" s="802" t="str">
        <f t="shared" ref="BH59:BH61" si="300">IF(DW59="","",DW59)</f>
        <v/>
      </c>
      <c r="BI59" s="802" t="str">
        <f t="shared" ref="BI59:BI61" si="301">IF(DX59="","",DX59)</f>
        <v/>
      </c>
      <c r="BJ59" s="802" t="str">
        <f t="shared" ref="BJ59:BJ61" si="302">IF(DY59="","",DY59)</f>
        <v/>
      </c>
      <c r="BK59" s="802" t="str">
        <f t="shared" ref="BK59:BK61" si="303">IF(DZ59="","",DZ59)</f>
        <v/>
      </c>
      <c r="BL59" s="802" t="str">
        <f t="shared" ref="BL59:BL61" si="304">IF(EA59="","",EA59)</f>
        <v/>
      </c>
      <c r="BM59" s="802" t="str">
        <f t="shared" ref="BM59:BM61" si="305">IF(EB59="","",EB59)</f>
        <v/>
      </c>
      <c r="BN59" s="802" t="str">
        <f t="shared" ref="BN59:BN61" si="306">IF(EC59="","",EC59)</f>
        <v/>
      </c>
      <c r="BO59" s="802" t="str">
        <f t="shared" ref="BO59:BO61" si="307">IF(ED59="","",ED59)</f>
        <v/>
      </c>
      <c r="BV59" s="169"/>
      <c r="BW59" s="169"/>
      <c r="BX59" s="169"/>
      <c r="BY59" s="169"/>
      <c r="BZ59" s="169"/>
      <c r="CA59" s="169"/>
      <c r="CB59" s="169"/>
      <c r="CC59" s="169"/>
      <c r="CD59" s="169"/>
      <c r="CE59" s="169"/>
      <c r="CF59" s="169"/>
      <c r="CG59" s="169"/>
      <c r="CH59" s="169"/>
      <c r="CI59" s="169"/>
      <c r="CJ59" s="169"/>
      <c r="CK59" s="169"/>
      <c r="CL59" s="169"/>
      <c r="CM59" s="169"/>
      <c r="CN59" s="169"/>
      <c r="CO59" s="169"/>
      <c r="CP59" s="169"/>
      <c r="CQ59" s="169"/>
      <c r="CR59" s="169"/>
      <c r="CS59" s="169"/>
      <c r="CT59" s="169"/>
      <c r="CU59" s="169"/>
      <c r="CV59" s="169"/>
      <c r="CW59" s="169"/>
      <c r="CX59" s="169"/>
      <c r="CY59" s="169"/>
      <c r="CZ59" s="169"/>
      <c r="DA59" s="169"/>
      <c r="DB59" s="169"/>
      <c r="DC59" s="169"/>
      <c r="DD59" s="169"/>
      <c r="DE59" s="169"/>
      <c r="DF59" s="169"/>
      <c r="DG59" s="169"/>
      <c r="DH59" s="169"/>
      <c r="DI59" s="169"/>
      <c r="DJ59" s="169"/>
      <c r="DK59" s="169"/>
      <c r="DL59" s="169"/>
      <c r="DM59" s="169"/>
      <c r="DN59" s="169"/>
      <c r="DO59" s="169"/>
      <c r="DP59" s="169"/>
      <c r="DQ59" s="169"/>
      <c r="DR59" s="169"/>
      <c r="DS59" s="169"/>
      <c r="DT59" s="169"/>
      <c r="DU59" s="169"/>
      <c r="DV59" s="169"/>
      <c r="DW59" s="169"/>
      <c r="DX59" s="169"/>
      <c r="DY59" s="169"/>
      <c r="DZ59" s="169"/>
      <c r="EA59" s="169"/>
      <c r="EB59" s="169"/>
      <c r="EC59" s="169"/>
      <c r="ED59" s="169"/>
    </row>
    <row r="60" spans="2:139" ht="12.2" customHeight="1">
      <c r="B60" s="772" t="s">
        <v>874</v>
      </c>
      <c r="C60" s="60" t="s">
        <v>1111</v>
      </c>
      <c r="D60" s="640"/>
      <c r="E60" s="667" t="s">
        <v>1386</v>
      </c>
      <c r="F60" s="838"/>
      <c r="G60" s="169" t="str">
        <f t="shared" si="273"/>
        <v/>
      </c>
      <c r="H60" s="169" t="str">
        <f t="shared" si="273"/>
        <v/>
      </c>
      <c r="I60" s="169" t="str">
        <f t="shared" si="273"/>
        <v/>
      </c>
      <c r="J60" s="169" t="str">
        <f t="shared" si="273"/>
        <v/>
      </c>
      <c r="K60" s="169" t="str">
        <f t="shared" si="273"/>
        <v/>
      </c>
      <c r="L60" s="169" t="str">
        <f t="shared" si="273"/>
        <v/>
      </c>
      <c r="M60" s="169" t="str">
        <f t="shared" si="273"/>
        <v/>
      </c>
      <c r="N60" s="169" t="str">
        <f t="shared" si="273"/>
        <v/>
      </c>
      <c r="O60" s="169" t="str">
        <f t="shared" si="273"/>
        <v/>
      </c>
      <c r="P60" s="169" t="str">
        <f t="shared" si="273"/>
        <v/>
      </c>
      <c r="Q60" s="169" t="str">
        <f t="shared" si="274"/>
        <v/>
      </c>
      <c r="R60" s="169" t="str">
        <f t="shared" si="274"/>
        <v/>
      </c>
      <c r="S60" s="169" t="str">
        <f t="shared" si="274"/>
        <v/>
      </c>
      <c r="T60" s="169" t="str">
        <f t="shared" si="274"/>
        <v/>
      </c>
      <c r="U60" s="169" t="str">
        <f t="shared" si="274"/>
        <v/>
      </c>
      <c r="V60" s="169" t="str">
        <f t="shared" si="274"/>
        <v/>
      </c>
      <c r="W60" s="169" t="str">
        <f t="shared" si="274"/>
        <v/>
      </c>
      <c r="X60" s="169" t="str">
        <f t="shared" si="274"/>
        <v/>
      </c>
      <c r="Y60" s="169" t="str">
        <f t="shared" si="274"/>
        <v/>
      </c>
      <c r="Z60" s="169" t="str">
        <f t="shared" si="274"/>
        <v/>
      </c>
      <c r="AA60" s="169" t="str">
        <f t="shared" si="275"/>
        <v/>
      </c>
      <c r="AB60" s="169" t="str">
        <f t="shared" si="275"/>
        <v/>
      </c>
      <c r="AC60" s="169" t="str">
        <f t="shared" si="275"/>
        <v/>
      </c>
      <c r="AD60" s="169" t="str">
        <f t="shared" si="275"/>
        <v/>
      </c>
      <c r="AE60" s="169" t="str">
        <f t="shared" si="275"/>
        <v/>
      </c>
      <c r="AF60" s="169" t="str">
        <f t="shared" si="275"/>
        <v/>
      </c>
      <c r="AG60" s="169" t="str">
        <f t="shared" si="275"/>
        <v/>
      </c>
      <c r="AH60" s="169" t="str">
        <f t="shared" si="275"/>
        <v/>
      </c>
      <c r="AI60" s="169" t="str">
        <f t="shared" si="275"/>
        <v/>
      </c>
      <c r="AJ60" s="169" t="str">
        <f t="shared" si="276"/>
        <v/>
      </c>
      <c r="AK60" s="169" t="str">
        <f t="shared" si="277"/>
        <v/>
      </c>
      <c r="AL60" s="169" t="str">
        <f t="shared" si="278"/>
        <v/>
      </c>
      <c r="AM60" s="169" t="str">
        <f t="shared" si="279"/>
        <v/>
      </c>
      <c r="AN60" s="169" t="str">
        <f t="shared" si="280"/>
        <v/>
      </c>
      <c r="AO60" s="169" t="str">
        <f t="shared" si="281"/>
        <v/>
      </c>
      <c r="AP60" s="169" t="str">
        <f t="shared" si="282"/>
        <v/>
      </c>
      <c r="AQ60" s="169" t="str">
        <f t="shared" si="283"/>
        <v/>
      </c>
      <c r="AR60" s="169" t="str">
        <f t="shared" si="284"/>
        <v/>
      </c>
      <c r="AS60" s="169" t="str">
        <f t="shared" si="285"/>
        <v/>
      </c>
      <c r="AT60" s="169" t="str">
        <f t="shared" si="286"/>
        <v/>
      </c>
      <c r="AU60" s="169" t="str">
        <f t="shared" si="287"/>
        <v/>
      </c>
      <c r="AV60" s="169" t="str">
        <f t="shared" si="288"/>
        <v/>
      </c>
      <c r="AW60" s="169" t="str">
        <f t="shared" si="289"/>
        <v/>
      </c>
      <c r="AX60" s="169" t="str">
        <f t="shared" si="290"/>
        <v/>
      </c>
      <c r="AY60" s="169" t="str">
        <f t="shared" si="291"/>
        <v/>
      </c>
      <c r="AZ60" s="169" t="str">
        <f t="shared" si="292"/>
        <v/>
      </c>
      <c r="BA60" s="169" t="str">
        <f t="shared" si="293"/>
        <v/>
      </c>
      <c r="BB60" s="169" t="str">
        <f t="shared" si="294"/>
        <v/>
      </c>
      <c r="BC60" s="169" t="str">
        <f t="shared" si="295"/>
        <v/>
      </c>
      <c r="BD60" s="169" t="str">
        <f t="shared" si="296"/>
        <v/>
      </c>
      <c r="BE60" s="169" t="str">
        <f t="shared" si="297"/>
        <v/>
      </c>
      <c r="BF60" s="169" t="str">
        <f t="shared" si="298"/>
        <v/>
      </c>
      <c r="BG60" s="169" t="str">
        <f t="shared" si="299"/>
        <v/>
      </c>
      <c r="BH60" s="169" t="str">
        <f t="shared" si="300"/>
        <v/>
      </c>
      <c r="BI60" s="169" t="str">
        <f t="shared" si="301"/>
        <v/>
      </c>
      <c r="BJ60" s="169" t="str">
        <f t="shared" si="302"/>
        <v/>
      </c>
      <c r="BK60" s="169" t="str">
        <f t="shared" si="303"/>
        <v/>
      </c>
      <c r="BL60" s="169" t="str">
        <f t="shared" si="304"/>
        <v/>
      </c>
      <c r="BM60" s="169" t="str">
        <f t="shared" si="305"/>
        <v/>
      </c>
      <c r="BN60" s="169" t="str">
        <f t="shared" si="306"/>
        <v/>
      </c>
      <c r="BO60" s="169" t="str">
        <f t="shared" si="307"/>
        <v/>
      </c>
      <c r="BV60" s="169"/>
      <c r="BW60" s="169"/>
      <c r="BX60" s="169"/>
      <c r="BY60" s="169"/>
      <c r="BZ60" s="169"/>
      <c r="CA60" s="169"/>
      <c r="CB60" s="169"/>
      <c r="CC60" s="169"/>
      <c r="CD60" s="169"/>
      <c r="CE60" s="169"/>
      <c r="CF60" s="169"/>
      <c r="CG60" s="169"/>
      <c r="CH60" s="169"/>
      <c r="CI60" s="169"/>
      <c r="CJ60" s="169"/>
      <c r="CK60" s="169"/>
      <c r="CL60" s="169"/>
      <c r="CM60" s="169"/>
      <c r="CN60" s="169"/>
      <c r="CO60" s="169"/>
      <c r="CP60" s="169"/>
      <c r="CQ60" s="169"/>
      <c r="CR60" s="169"/>
      <c r="CS60" s="169"/>
      <c r="CT60" s="169"/>
      <c r="CU60" s="169"/>
      <c r="CV60" s="169"/>
      <c r="CW60" s="169"/>
      <c r="CX60" s="169"/>
      <c r="CY60" s="169"/>
      <c r="CZ60" s="169"/>
      <c r="DA60" s="169"/>
      <c r="DB60" s="169"/>
      <c r="DC60" s="169"/>
      <c r="DD60" s="169"/>
      <c r="DE60" s="169"/>
      <c r="DF60" s="169"/>
      <c r="DG60" s="169"/>
      <c r="DH60" s="169"/>
      <c r="DI60" s="169"/>
      <c r="DJ60" s="169"/>
      <c r="DK60" s="169"/>
      <c r="DL60" s="169"/>
      <c r="DM60" s="169"/>
      <c r="DN60" s="169"/>
      <c r="DO60" s="169"/>
      <c r="DP60" s="169"/>
      <c r="DQ60" s="169"/>
      <c r="DR60" s="169"/>
      <c r="DS60" s="169"/>
      <c r="DT60" s="169"/>
      <c r="DU60" s="169"/>
      <c r="DV60" s="169"/>
      <c r="DW60" s="169"/>
      <c r="DX60" s="169"/>
      <c r="DY60" s="169"/>
      <c r="DZ60" s="169"/>
      <c r="EA60" s="169"/>
      <c r="EB60" s="169"/>
      <c r="EC60" s="169"/>
      <c r="ED60" s="169"/>
    </row>
    <row r="61" spans="2:139" ht="12.2" customHeight="1">
      <c r="B61" s="728" t="s">
        <v>1112</v>
      </c>
      <c r="C61" s="60" t="s">
        <v>434</v>
      </c>
      <c r="D61" s="640"/>
      <c r="E61" s="667" t="s">
        <v>1386</v>
      </c>
      <c r="F61" s="838"/>
      <c r="G61" s="645" t="str">
        <f t="shared" si="273"/>
        <v/>
      </c>
      <c r="H61" s="645" t="str">
        <f t="shared" si="273"/>
        <v/>
      </c>
      <c r="I61" s="645" t="str">
        <f t="shared" si="273"/>
        <v/>
      </c>
      <c r="J61" s="645" t="str">
        <f t="shared" si="273"/>
        <v/>
      </c>
      <c r="K61" s="645" t="str">
        <f t="shared" si="273"/>
        <v/>
      </c>
      <c r="L61" s="645" t="str">
        <f t="shared" si="273"/>
        <v/>
      </c>
      <c r="M61" s="645" t="str">
        <f t="shared" si="273"/>
        <v/>
      </c>
      <c r="N61" s="645" t="str">
        <f t="shared" si="273"/>
        <v/>
      </c>
      <c r="O61" s="645" t="str">
        <f t="shared" si="273"/>
        <v/>
      </c>
      <c r="P61" s="645" t="str">
        <f t="shared" si="273"/>
        <v/>
      </c>
      <c r="Q61" s="645" t="str">
        <f t="shared" si="274"/>
        <v/>
      </c>
      <c r="R61" s="645" t="str">
        <f t="shared" si="274"/>
        <v/>
      </c>
      <c r="S61" s="645" t="str">
        <f t="shared" si="274"/>
        <v/>
      </c>
      <c r="T61" s="645" t="str">
        <f t="shared" si="274"/>
        <v/>
      </c>
      <c r="U61" s="645" t="str">
        <f t="shared" si="274"/>
        <v/>
      </c>
      <c r="V61" s="645" t="str">
        <f t="shared" si="274"/>
        <v/>
      </c>
      <c r="W61" s="645" t="str">
        <f t="shared" si="274"/>
        <v/>
      </c>
      <c r="X61" s="645" t="str">
        <f t="shared" si="274"/>
        <v/>
      </c>
      <c r="Y61" s="645" t="str">
        <f t="shared" si="274"/>
        <v/>
      </c>
      <c r="Z61" s="645" t="str">
        <f t="shared" si="274"/>
        <v/>
      </c>
      <c r="AA61" s="645" t="str">
        <f t="shared" si="275"/>
        <v/>
      </c>
      <c r="AB61" s="645" t="str">
        <f t="shared" si="275"/>
        <v/>
      </c>
      <c r="AC61" s="645" t="str">
        <f t="shared" si="275"/>
        <v/>
      </c>
      <c r="AD61" s="645" t="str">
        <f t="shared" si="275"/>
        <v/>
      </c>
      <c r="AE61" s="645" t="str">
        <f t="shared" si="275"/>
        <v/>
      </c>
      <c r="AF61" s="645" t="str">
        <f t="shared" si="275"/>
        <v/>
      </c>
      <c r="AG61" s="645" t="str">
        <f t="shared" si="275"/>
        <v/>
      </c>
      <c r="AH61" s="645" t="str">
        <f t="shared" si="275"/>
        <v/>
      </c>
      <c r="AI61" s="645" t="str">
        <f t="shared" si="275"/>
        <v/>
      </c>
      <c r="AJ61" s="645" t="str">
        <f t="shared" si="276"/>
        <v/>
      </c>
      <c r="AK61" s="645" t="str">
        <f t="shared" si="277"/>
        <v/>
      </c>
      <c r="AL61" s="645" t="str">
        <f t="shared" si="278"/>
        <v/>
      </c>
      <c r="AM61" s="645" t="str">
        <f t="shared" si="279"/>
        <v/>
      </c>
      <c r="AN61" s="645" t="str">
        <f t="shared" si="280"/>
        <v/>
      </c>
      <c r="AO61" s="645" t="str">
        <f t="shared" si="281"/>
        <v/>
      </c>
      <c r="AP61" s="645" t="str">
        <f t="shared" si="282"/>
        <v/>
      </c>
      <c r="AQ61" s="645" t="str">
        <f t="shared" si="283"/>
        <v/>
      </c>
      <c r="AR61" s="645" t="str">
        <f t="shared" si="284"/>
        <v/>
      </c>
      <c r="AS61" s="645" t="str">
        <f t="shared" si="285"/>
        <v/>
      </c>
      <c r="AT61" s="645" t="str">
        <f t="shared" si="286"/>
        <v/>
      </c>
      <c r="AU61" s="645" t="str">
        <f t="shared" si="287"/>
        <v/>
      </c>
      <c r="AV61" s="645" t="str">
        <f t="shared" si="288"/>
        <v/>
      </c>
      <c r="AW61" s="645" t="str">
        <f t="shared" si="289"/>
        <v/>
      </c>
      <c r="AX61" s="645" t="str">
        <f t="shared" si="290"/>
        <v/>
      </c>
      <c r="AY61" s="645" t="str">
        <f t="shared" si="291"/>
        <v/>
      </c>
      <c r="AZ61" s="645" t="str">
        <f t="shared" si="292"/>
        <v/>
      </c>
      <c r="BA61" s="645" t="str">
        <f t="shared" si="293"/>
        <v/>
      </c>
      <c r="BB61" s="645" t="str">
        <f t="shared" si="294"/>
        <v/>
      </c>
      <c r="BC61" s="645" t="str">
        <f t="shared" si="295"/>
        <v/>
      </c>
      <c r="BD61" s="645" t="str">
        <f t="shared" si="296"/>
        <v/>
      </c>
      <c r="BE61" s="645" t="str">
        <f t="shared" si="297"/>
        <v/>
      </c>
      <c r="BF61" s="645" t="str">
        <f t="shared" si="298"/>
        <v/>
      </c>
      <c r="BG61" s="645" t="str">
        <f t="shared" si="299"/>
        <v/>
      </c>
      <c r="BH61" s="645" t="str">
        <f t="shared" si="300"/>
        <v/>
      </c>
      <c r="BI61" s="645" t="str">
        <f t="shared" si="301"/>
        <v/>
      </c>
      <c r="BJ61" s="645" t="str">
        <f t="shared" si="302"/>
        <v/>
      </c>
      <c r="BK61" s="645" t="str">
        <f t="shared" si="303"/>
        <v/>
      </c>
      <c r="BL61" s="645" t="str">
        <f t="shared" si="304"/>
        <v/>
      </c>
      <c r="BM61" s="645" t="str">
        <f t="shared" si="305"/>
        <v/>
      </c>
      <c r="BN61" s="645" t="str">
        <f t="shared" si="306"/>
        <v/>
      </c>
      <c r="BO61" s="645" t="str">
        <f t="shared" si="307"/>
        <v/>
      </c>
      <c r="BV61" s="935"/>
      <c r="BW61" s="935"/>
      <c r="BX61" s="935"/>
      <c r="BY61" s="935"/>
      <c r="BZ61" s="935"/>
      <c r="CA61" s="935"/>
      <c r="CB61" s="935"/>
      <c r="CC61" s="935"/>
      <c r="CD61" s="935"/>
      <c r="CE61" s="935"/>
      <c r="CF61" s="935"/>
      <c r="CG61" s="935"/>
      <c r="CH61" s="935"/>
      <c r="CI61" s="935"/>
      <c r="CJ61" s="935"/>
      <c r="CK61" s="935"/>
      <c r="CL61" s="935"/>
      <c r="CM61" s="935"/>
      <c r="CN61" s="935"/>
      <c r="CO61" s="935"/>
      <c r="CP61" s="935"/>
      <c r="CQ61" s="935"/>
      <c r="CR61" s="935"/>
      <c r="CS61" s="935"/>
      <c r="CT61" s="935"/>
      <c r="CU61" s="935"/>
      <c r="CV61" s="935"/>
      <c r="CW61" s="935"/>
      <c r="CX61" s="935"/>
      <c r="CY61" s="935"/>
      <c r="CZ61" s="935"/>
      <c r="DA61" s="935"/>
      <c r="DB61" s="935"/>
      <c r="DC61" s="935"/>
      <c r="DD61" s="935"/>
      <c r="DE61" s="935"/>
      <c r="DF61" s="935"/>
      <c r="DG61" s="935"/>
      <c r="DH61" s="935"/>
      <c r="DI61" s="935"/>
      <c r="DJ61" s="935"/>
      <c r="DK61" s="935"/>
      <c r="DL61" s="935"/>
      <c r="DM61" s="935"/>
      <c r="DN61" s="935"/>
      <c r="DO61" s="935"/>
      <c r="DP61" s="935"/>
      <c r="DQ61" s="935"/>
      <c r="DR61" s="935"/>
      <c r="DS61" s="935"/>
      <c r="DT61" s="935"/>
      <c r="DU61" s="935"/>
      <c r="DV61" s="935"/>
      <c r="DW61" s="935"/>
      <c r="DX61" s="935"/>
      <c r="DY61" s="935"/>
      <c r="DZ61" s="935"/>
      <c r="EA61" s="935"/>
      <c r="EB61" s="935"/>
      <c r="EC61" s="935"/>
      <c r="ED61" s="935"/>
    </row>
    <row r="62" spans="2:139" s="762" customFormat="1" ht="12.2" customHeight="1">
      <c r="B62" s="728">
        <v>19</v>
      </c>
      <c r="C62" s="60" t="s">
        <v>1113</v>
      </c>
      <c r="D62" s="640"/>
      <c r="E62" s="667" t="s">
        <v>1386</v>
      </c>
      <c r="F62" s="838"/>
      <c r="G62" s="86" t="str">
        <f t="shared" ref="G62:BO62" si="308">IF(COUNTBLANK(G59:G61)=3,"",SUM(G59:G61))</f>
        <v/>
      </c>
      <c r="H62" s="86" t="str">
        <f t="shared" si="308"/>
        <v/>
      </c>
      <c r="I62" s="86" t="str">
        <f t="shared" si="308"/>
        <v/>
      </c>
      <c r="J62" s="86" t="str">
        <f t="shared" si="308"/>
        <v/>
      </c>
      <c r="K62" s="86" t="str">
        <f t="shared" si="308"/>
        <v/>
      </c>
      <c r="L62" s="86" t="str">
        <f t="shared" si="308"/>
        <v/>
      </c>
      <c r="M62" s="86" t="str">
        <f t="shared" si="308"/>
        <v/>
      </c>
      <c r="N62" s="86" t="str">
        <f t="shared" si="308"/>
        <v/>
      </c>
      <c r="O62" s="86" t="str">
        <f t="shared" si="308"/>
        <v/>
      </c>
      <c r="P62" s="86" t="str">
        <f t="shared" si="308"/>
        <v/>
      </c>
      <c r="Q62" s="86" t="str">
        <f t="shared" si="308"/>
        <v/>
      </c>
      <c r="R62" s="86" t="str">
        <f t="shared" si="308"/>
        <v/>
      </c>
      <c r="S62" s="86" t="str">
        <f t="shared" si="308"/>
        <v/>
      </c>
      <c r="T62" s="86" t="str">
        <f t="shared" si="308"/>
        <v/>
      </c>
      <c r="U62" s="86" t="str">
        <f t="shared" si="308"/>
        <v/>
      </c>
      <c r="V62" s="86" t="str">
        <f t="shared" si="308"/>
        <v/>
      </c>
      <c r="W62" s="86" t="str">
        <f t="shared" si="308"/>
        <v/>
      </c>
      <c r="X62" s="86" t="str">
        <f t="shared" si="308"/>
        <v/>
      </c>
      <c r="Y62" s="86" t="str">
        <f t="shared" si="308"/>
        <v/>
      </c>
      <c r="Z62" s="86" t="str">
        <f t="shared" si="308"/>
        <v/>
      </c>
      <c r="AA62" s="86" t="str">
        <f t="shared" si="308"/>
        <v/>
      </c>
      <c r="AB62" s="86" t="str">
        <f t="shared" si="308"/>
        <v/>
      </c>
      <c r="AC62" s="86" t="str">
        <f t="shared" si="308"/>
        <v/>
      </c>
      <c r="AD62" s="86" t="str">
        <f t="shared" si="308"/>
        <v/>
      </c>
      <c r="AE62" s="86" t="str">
        <f t="shared" si="308"/>
        <v/>
      </c>
      <c r="AF62" s="86" t="str">
        <f t="shared" si="308"/>
        <v/>
      </c>
      <c r="AG62" s="86" t="str">
        <f t="shared" si="308"/>
        <v/>
      </c>
      <c r="AH62" s="86" t="str">
        <f t="shared" si="308"/>
        <v/>
      </c>
      <c r="AI62" s="86" t="str">
        <f t="shared" si="308"/>
        <v/>
      </c>
      <c r="AJ62" s="86" t="str">
        <f t="shared" si="308"/>
        <v/>
      </c>
      <c r="AK62" s="86" t="str">
        <f t="shared" si="308"/>
        <v/>
      </c>
      <c r="AL62" s="86" t="str">
        <f t="shared" si="308"/>
        <v/>
      </c>
      <c r="AM62" s="86" t="str">
        <f t="shared" si="308"/>
        <v/>
      </c>
      <c r="AN62" s="86" t="str">
        <f t="shared" si="308"/>
        <v/>
      </c>
      <c r="AO62" s="86" t="str">
        <f t="shared" si="308"/>
        <v/>
      </c>
      <c r="AP62" s="86" t="str">
        <f t="shared" si="308"/>
        <v/>
      </c>
      <c r="AQ62" s="86" t="str">
        <f t="shared" si="308"/>
        <v/>
      </c>
      <c r="AR62" s="86" t="str">
        <f t="shared" si="308"/>
        <v/>
      </c>
      <c r="AS62" s="86" t="str">
        <f t="shared" si="308"/>
        <v/>
      </c>
      <c r="AT62" s="86" t="str">
        <f t="shared" si="308"/>
        <v/>
      </c>
      <c r="AU62" s="86" t="str">
        <f t="shared" si="308"/>
        <v/>
      </c>
      <c r="AV62" s="86" t="str">
        <f t="shared" si="308"/>
        <v/>
      </c>
      <c r="AW62" s="86" t="str">
        <f t="shared" si="308"/>
        <v/>
      </c>
      <c r="AX62" s="86" t="str">
        <f t="shared" si="308"/>
        <v/>
      </c>
      <c r="AY62" s="86" t="str">
        <f t="shared" si="308"/>
        <v/>
      </c>
      <c r="AZ62" s="86" t="str">
        <f t="shared" si="308"/>
        <v/>
      </c>
      <c r="BA62" s="86" t="str">
        <f t="shared" si="308"/>
        <v/>
      </c>
      <c r="BB62" s="86" t="str">
        <f t="shared" si="308"/>
        <v/>
      </c>
      <c r="BC62" s="86" t="str">
        <f t="shared" si="308"/>
        <v/>
      </c>
      <c r="BD62" s="86" t="str">
        <f t="shared" si="308"/>
        <v/>
      </c>
      <c r="BE62" s="86" t="str">
        <f t="shared" si="308"/>
        <v/>
      </c>
      <c r="BF62" s="86" t="str">
        <f t="shared" si="308"/>
        <v/>
      </c>
      <c r="BG62" s="86" t="str">
        <f t="shared" si="308"/>
        <v/>
      </c>
      <c r="BH62" s="86" t="str">
        <f t="shared" si="308"/>
        <v/>
      </c>
      <c r="BI62" s="86" t="str">
        <f t="shared" si="308"/>
        <v/>
      </c>
      <c r="BJ62" s="86" t="str">
        <f t="shared" si="308"/>
        <v/>
      </c>
      <c r="BK62" s="86" t="str">
        <f t="shared" si="308"/>
        <v/>
      </c>
      <c r="BL62" s="86" t="str">
        <f t="shared" si="308"/>
        <v/>
      </c>
      <c r="BM62" s="86" t="str">
        <f t="shared" si="308"/>
        <v/>
      </c>
      <c r="BN62" s="86" t="str">
        <f t="shared" si="308"/>
        <v/>
      </c>
      <c r="BO62" s="86" t="str">
        <f t="shared" si="308"/>
        <v/>
      </c>
      <c r="BV62" s="169"/>
      <c r="BW62" s="169"/>
      <c r="BX62" s="169"/>
      <c r="BY62" s="169"/>
      <c r="BZ62" s="169"/>
      <c r="CA62" s="169"/>
      <c r="CB62" s="169"/>
      <c r="CC62" s="169"/>
      <c r="CD62" s="169"/>
      <c r="CE62" s="169"/>
      <c r="CF62" s="169"/>
      <c r="CG62" s="169"/>
      <c r="CH62" s="169"/>
      <c r="CI62" s="169"/>
      <c r="CJ62" s="169"/>
      <c r="CK62" s="169"/>
      <c r="CL62" s="169"/>
      <c r="CM62" s="169"/>
      <c r="CN62" s="169"/>
      <c r="CO62" s="169"/>
      <c r="CP62" s="169"/>
      <c r="CQ62" s="169"/>
      <c r="CR62" s="169"/>
      <c r="CS62" s="169"/>
      <c r="CT62" s="169"/>
      <c r="CU62" s="169"/>
      <c r="CV62" s="169"/>
      <c r="CW62" s="169"/>
      <c r="CX62" s="169"/>
      <c r="CY62" s="169"/>
      <c r="CZ62" s="169"/>
      <c r="DA62" s="169"/>
      <c r="DB62" s="169"/>
      <c r="DC62" s="169"/>
      <c r="DD62" s="169"/>
      <c r="DE62" s="169"/>
      <c r="DF62" s="169"/>
      <c r="DG62" s="169"/>
      <c r="DH62" s="169"/>
      <c r="DI62" s="169"/>
      <c r="DJ62" s="169"/>
      <c r="DK62" s="169"/>
      <c r="DL62" s="169"/>
      <c r="DM62" s="169"/>
      <c r="DN62" s="169"/>
      <c r="DO62" s="169"/>
      <c r="DP62" s="169"/>
      <c r="DQ62" s="169"/>
      <c r="DR62" s="169"/>
      <c r="DS62" s="169"/>
      <c r="DT62" s="169"/>
      <c r="DU62" s="169"/>
      <c r="DV62" s="169"/>
      <c r="DW62" s="169"/>
      <c r="DX62" s="169"/>
      <c r="DY62" s="169"/>
      <c r="DZ62" s="169"/>
      <c r="EA62" s="169"/>
      <c r="EB62" s="169"/>
      <c r="EC62" s="169"/>
      <c r="ED62" s="169"/>
      <c r="EE62" s="1107"/>
      <c r="EF62" s="1107"/>
      <c r="EG62" s="1107"/>
      <c r="EH62" s="1107"/>
      <c r="EI62" s="1107"/>
    </row>
    <row r="63" spans="2:139" s="784" customFormat="1" ht="12.2" customHeight="1">
      <c r="B63" s="841"/>
      <c r="C63" s="842"/>
      <c r="D63" s="843"/>
      <c r="E63" s="841"/>
      <c r="F63" s="841"/>
      <c r="G63" s="1066"/>
      <c r="H63" s="1066"/>
      <c r="I63" s="1066"/>
      <c r="J63" s="1066"/>
      <c r="K63" s="1066"/>
      <c r="L63" s="1066"/>
      <c r="M63" s="1066"/>
      <c r="N63" s="1066"/>
      <c r="O63" s="1066"/>
      <c r="P63" s="1066"/>
      <c r="Q63" s="1066"/>
      <c r="R63" s="1066"/>
      <c r="S63" s="1066"/>
      <c r="T63" s="1066"/>
      <c r="U63" s="1066"/>
      <c r="V63" s="1066"/>
      <c r="W63" s="1066"/>
      <c r="X63" s="1066"/>
      <c r="Y63" s="1066"/>
      <c r="Z63" s="1066"/>
      <c r="AA63" s="1066"/>
      <c r="AB63" s="1066"/>
      <c r="AC63" s="1066"/>
      <c r="AD63" s="1066"/>
      <c r="AE63" s="1066"/>
      <c r="AF63" s="1066"/>
      <c r="AG63" s="1066"/>
      <c r="AH63" s="1066"/>
      <c r="AI63" s="1066"/>
      <c r="AJ63" s="1066"/>
      <c r="AK63" s="1066"/>
      <c r="AL63" s="1066"/>
      <c r="AM63" s="1066"/>
      <c r="AN63" s="1066"/>
      <c r="AO63" s="1066"/>
      <c r="AP63" s="1066"/>
      <c r="AQ63" s="1066"/>
      <c r="AR63" s="1066"/>
      <c r="AS63" s="1066"/>
      <c r="AT63" s="1066"/>
      <c r="AU63" s="1066"/>
      <c r="AV63" s="1066"/>
      <c r="AW63" s="1066"/>
      <c r="AX63" s="1066"/>
      <c r="AY63" s="1066"/>
      <c r="AZ63" s="1066"/>
      <c r="BA63" s="1066"/>
      <c r="BB63" s="1066"/>
      <c r="BC63" s="1066"/>
      <c r="BD63" s="1066"/>
      <c r="BE63" s="1066"/>
      <c r="BF63" s="1066"/>
      <c r="BG63" s="1066"/>
      <c r="BH63" s="1066"/>
      <c r="BI63" s="1066"/>
      <c r="BJ63" s="1066"/>
      <c r="BK63" s="1066"/>
      <c r="BL63" s="1066"/>
      <c r="BM63" s="1066"/>
      <c r="BN63" s="1066"/>
      <c r="BO63" s="1066"/>
      <c r="BV63" s="1141"/>
      <c r="BW63" s="1141"/>
      <c r="BX63" s="1141"/>
      <c r="BY63" s="1141"/>
      <c r="BZ63" s="1141"/>
      <c r="CA63" s="1141"/>
      <c r="CB63" s="1141"/>
      <c r="CC63" s="1141"/>
      <c r="CD63" s="1141"/>
      <c r="CE63" s="1141"/>
      <c r="CF63" s="1141"/>
      <c r="CG63" s="1141"/>
      <c r="CH63" s="1141"/>
      <c r="CI63" s="1141"/>
      <c r="CJ63" s="1141"/>
      <c r="CK63" s="1141"/>
      <c r="CL63" s="1141"/>
      <c r="CM63" s="1141"/>
      <c r="CN63" s="1141"/>
      <c r="CO63" s="1141"/>
      <c r="CP63" s="1141"/>
      <c r="CQ63" s="1141"/>
      <c r="CR63" s="1141"/>
      <c r="CS63" s="1141"/>
      <c r="CT63" s="1141"/>
      <c r="CU63" s="1141"/>
      <c r="CV63" s="1141"/>
      <c r="CW63" s="1141"/>
      <c r="CX63" s="1141"/>
      <c r="CY63" s="1141"/>
      <c r="CZ63" s="1141"/>
      <c r="DA63" s="1141"/>
      <c r="DB63" s="1141"/>
      <c r="DC63" s="1141"/>
      <c r="DD63" s="1141"/>
      <c r="DE63" s="1141"/>
      <c r="DF63" s="1141"/>
      <c r="DG63" s="1141"/>
      <c r="DH63" s="1141"/>
      <c r="DI63" s="1141"/>
      <c r="DJ63" s="1141"/>
      <c r="DK63" s="1141"/>
      <c r="DL63" s="1141"/>
      <c r="DM63" s="1141"/>
      <c r="DN63" s="1141"/>
      <c r="DO63" s="1141"/>
      <c r="DP63" s="1141"/>
      <c r="DQ63" s="1141"/>
      <c r="DR63" s="1141"/>
      <c r="DS63" s="1141"/>
      <c r="DT63" s="1141"/>
      <c r="DU63" s="1141"/>
      <c r="DV63" s="1141"/>
      <c r="DW63" s="1141"/>
      <c r="DX63" s="1141"/>
      <c r="DY63" s="1141"/>
      <c r="DZ63" s="1141"/>
      <c r="EA63" s="1141"/>
      <c r="EB63" s="1141"/>
      <c r="EC63" s="1141"/>
      <c r="ED63" s="1141"/>
      <c r="EE63" s="816"/>
      <c r="EF63" s="816"/>
      <c r="EG63" s="816"/>
      <c r="EH63" s="816"/>
      <c r="EI63" s="816"/>
    </row>
    <row r="64" spans="2:139">
      <c r="B64" s="772"/>
      <c r="C64" s="59" t="s">
        <v>53</v>
      </c>
      <c r="D64" s="701"/>
      <c r="E64" s="812"/>
      <c r="F64" s="874"/>
      <c r="G64" s="704"/>
      <c r="H64" s="705"/>
      <c r="I64" s="705"/>
      <c r="J64" s="705"/>
      <c r="K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5"/>
      <c r="AQ64" s="705"/>
      <c r="AR64" s="705"/>
      <c r="AS64" s="705"/>
      <c r="AT64" s="705"/>
      <c r="AU64" s="705"/>
      <c r="AV64" s="705"/>
      <c r="AW64" s="705"/>
      <c r="AX64" s="705"/>
      <c r="AY64" s="705"/>
      <c r="AZ64" s="705"/>
      <c r="BA64" s="705"/>
      <c r="BB64" s="705"/>
      <c r="BC64" s="705"/>
      <c r="BD64" s="705"/>
      <c r="BE64" s="705"/>
      <c r="BF64" s="705"/>
      <c r="BG64" s="705"/>
      <c r="BH64" s="705"/>
      <c r="BI64" s="705"/>
      <c r="BJ64" s="705"/>
      <c r="BK64" s="705"/>
      <c r="BL64" s="705"/>
      <c r="BM64" s="705"/>
      <c r="BN64" s="705"/>
      <c r="BO64" s="706"/>
      <c r="BV64" s="1137"/>
      <c r="BW64" s="1138"/>
      <c r="BX64" s="1138"/>
      <c r="BY64" s="1138"/>
      <c r="BZ64" s="1138"/>
      <c r="CA64" s="1138"/>
      <c r="CB64" s="1138"/>
      <c r="CC64" s="1138"/>
      <c r="CD64" s="1138"/>
      <c r="CE64" s="1138"/>
      <c r="CF64" s="1138"/>
      <c r="CG64" s="1138"/>
      <c r="CH64" s="1138"/>
      <c r="CI64" s="1138"/>
      <c r="CJ64" s="1138"/>
      <c r="CK64" s="1138"/>
      <c r="CL64" s="1138"/>
      <c r="CM64" s="1138"/>
      <c r="CN64" s="1138"/>
      <c r="CO64" s="1138"/>
      <c r="CP64" s="1138"/>
      <c r="CQ64" s="1138"/>
      <c r="CR64" s="1138"/>
      <c r="CS64" s="1138"/>
      <c r="CT64" s="1138"/>
      <c r="CU64" s="1138"/>
      <c r="CV64" s="1138"/>
      <c r="CW64" s="1138"/>
      <c r="CX64" s="1138"/>
      <c r="CY64" s="1138"/>
      <c r="CZ64" s="1138"/>
      <c r="DA64" s="1138"/>
      <c r="DB64" s="1138"/>
      <c r="DC64" s="1138"/>
      <c r="DD64" s="1138"/>
      <c r="DE64" s="1138"/>
      <c r="DF64" s="1138"/>
      <c r="DG64" s="1138"/>
      <c r="DH64" s="1138"/>
      <c r="DI64" s="1138"/>
      <c r="DJ64" s="1138"/>
      <c r="DK64" s="1138"/>
      <c r="DL64" s="1138"/>
      <c r="DM64" s="1138"/>
      <c r="DN64" s="1138"/>
      <c r="DO64" s="1138"/>
      <c r="DP64" s="1138"/>
      <c r="DQ64" s="1138"/>
      <c r="DR64" s="1138"/>
      <c r="DS64" s="1138"/>
      <c r="DT64" s="1138"/>
      <c r="DU64" s="1138"/>
      <c r="DV64" s="1138"/>
      <c r="DW64" s="1138"/>
      <c r="DX64" s="1138"/>
      <c r="DY64" s="1138"/>
      <c r="DZ64" s="1138"/>
      <c r="EA64" s="1138"/>
      <c r="EB64" s="1138"/>
      <c r="EC64" s="1138"/>
      <c r="ED64" s="1139"/>
    </row>
    <row r="65" spans="1:134" ht="12.2" customHeight="1">
      <c r="B65" s="772">
        <f>B62+1</f>
        <v>20</v>
      </c>
      <c r="C65" s="725" t="s">
        <v>12</v>
      </c>
      <c r="D65" s="701"/>
      <c r="E65" s="812" t="s">
        <v>1315</v>
      </c>
      <c r="F65" s="838"/>
      <c r="G65" s="87" t="str">
        <f t="shared" ref="G65:AO65" si="309">IF(OR(G46="",G56=""),"",G46+G56)</f>
        <v/>
      </c>
      <c r="H65" s="87" t="str">
        <f t="shared" si="309"/>
        <v/>
      </c>
      <c r="I65" s="87" t="str">
        <f t="shared" si="309"/>
        <v/>
      </c>
      <c r="J65" s="87" t="str">
        <f t="shared" si="309"/>
        <v/>
      </c>
      <c r="K65" s="87" t="str">
        <f t="shared" si="309"/>
        <v/>
      </c>
      <c r="L65" s="87" t="str">
        <f t="shared" si="309"/>
        <v/>
      </c>
      <c r="M65" s="87" t="str">
        <f t="shared" si="309"/>
        <v/>
      </c>
      <c r="N65" s="87" t="str">
        <f t="shared" si="309"/>
        <v/>
      </c>
      <c r="O65" s="87" t="str">
        <f t="shared" si="309"/>
        <v/>
      </c>
      <c r="P65" s="87" t="str">
        <f t="shared" si="309"/>
        <v/>
      </c>
      <c r="Q65" s="87" t="str">
        <f t="shared" si="309"/>
        <v/>
      </c>
      <c r="R65" s="87" t="str">
        <f t="shared" si="309"/>
        <v/>
      </c>
      <c r="S65" s="87" t="str">
        <f t="shared" si="309"/>
        <v/>
      </c>
      <c r="T65" s="87" t="str">
        <f t="shared" si="309"/>
        <v/>
      </c>
      <c r="U65" s="87" t="str">
        <f t="shared" si="309"/>
        <v/>
      </c>
      <c r="V65" s="87" t="str">
        <f t="shared" si="309"/>
        <v/>
      </c>
      <c r="W65" s="87" t="str">
        <f t="shared" si="309"/>
        <v/>
      </c>
      <c r="X65" s="87" t="str">
        <f t="shared" si="309"/>
        <v/>
      </c>
      <c r="Y65" s="87" t="str">
        <f t="shared" si="309"/>
        <v/>
      </c>
      <c r="Z65" s="87" t="str">
        <f t="shared" si="309"/>
        <v/>
      </c>
      <c r="AA65" s="87" t="str">
        <f t="shared" si="309"/>
        <v/>
      </c>
      <c r="AB65" s="87" t="str">
        <f t="shared" si="309"/>
        <v/>
      </c>
      <c r="AC65" s="87" t="str">
        <f t="shared" si="309"/>
        <v/>
      </c>
      <c r="AD65" s="87" t="str">
        <f t="shared" si="309"/>
        <v/>
      </c>
      <c r="AE65" s="87" t="str">
        <f t="shared" si="309"/>
        <v/>
      </c>
      <c r="AF65" s="87" t="str">
        <f t="shared" si="309"/>
        <v/>
      </c>
      <c r="AG65" s="87" t="str">
        <f t="shared" si="309"/>
        <v/>
      </c>
      <c r="AH65" s="87" t="str">
        <f t="shared" si="309"/>
        <v/>
      </c>
      <c r="AI65" s="87" t="str">
        <f t="shared" si="309"/>
        <v/>
      </c>
      <c r="AJ65" s="87" t="str">
        <f t="shared" si="309"/>
        <v/>
      </c>
      <c r="AK65" s="87" t="str">
        <f t="shared" si="309"/>
        <v/>
      </c>
      <c r="AL65" s="87" t="str">
        <f t="shared" si="309"/>
        <v/>
      </c>
      <c r="AM65" s="87" t="str">
        <f t="shared" si="309"/>
        <v/>
      </c>
      <c r="AN65" s="87" t="str">
        <f t="shared" si="309"/>
        <v/>
      </c>
      <c r="AO65" s="87" t="str">
        <f t="shared" si="309"/>
        <v/>
      </c>
      <c r="AP65" s="87" t="str">
        <f t="shared" ref="AP65:BO65" si="310">IF(OR(AP46="",AP56=""),"",AP46+AP56)</f>
        <v/>
      </c>
      <c r="AQ65" s="87" t="str">
        <f t="shared" si="310"/>
        <v/>
      </c>
      <c r="AR65" s="87" t="str">
        <f t="shared" si="310"/>
        <v/>
      </c>
      <c r="AS65" s="87" t="str">
        <f t="shared" si="310"/>
        <v/>
      </c>
      <c r="AT65" s="87" t="str">
        <f t="shared" si="310"/>
        <v/>
      </c>
      <c r="AU65" s="87" t="str">
        <f t="shared" si="310"/>
        <v/>
      </c>
      <c r="AV65" s="87" t="str">
        <f t="shared" si="310"/>
        <v/>
      </c>
      <c r="AW65" s="87" t="str">
        <f t="shared" si="310"/>
        <v/>
      </c>
      <c r="AX65" s="87" t="str">
        <f t="shared" si="310"/>
        <v/>
      </c>
      <c r="AY65" s="87" t="str">
        <f t="shared" si="310"/>
        <v/>
      </c>
      <c r="AZ65" s="87" t="str">
        <f t="shared" si="310"/>
        <v/>
      </c>
      <c r="BA65" s="87" t="str">
        <f t="shared" si="310"/>
        <v/>
      </c>
      <c r="BB65" s="87" t="str">
        <f t="shared" si="310"/>
        <v/>
      </c>
      <c r="BC65" s="87" t="str">
        <f t="shared" si="310"/>
        <v/>
      </c>
      <c r="BD65" s="87" t="str">
        <f t="shared" si="310"/>
        <v/>
      </c>
      <c r="BE65" s="87" t="str">
        <f t="shared" si="310"/>
        <v/>
      </c>
      <c r="BF65" s="87" t="str">
        <f t="shared" si="310"/>
        <v/>
      </c>
      <c r="BG65" s="87" t="str">
        <f t="shared" si="310"/>
        <v/>
      </c>
      <c r="BH65" s="87" t="str">
        <f t="shared" si="310"/>
        <v/>
      </c>
      <c r="BI65" s="87" t="str">
        <f t="shared" si="310"/>
        <v/>
      </c>
      <c r="BJ65" s="87" t="str">
        <f t="shared" si="310"/>
        <v/>
      </c>
      <c r="BK65" s="87" t="str">
        <f t="shared" si="310"/>
        <v/>
      </c>
      <c r="BL65" s="87" t="str">
        <f t="shared" si="310"/>
        <v/>
      </c>
      <c r="BM65" s="87" t="str">
        <f t="shared" si="310"/>
        <v/>
      </c>
      <c r="BN65" s="87" t="str">
        <f t="shared" si="310"/>
        <v/>
      </c>
      <c r="BO65" s="87" t="str">
        <f t="shared" si="310"/>
        <v/>
      </c>
      <c r="BV65" s="169"/>
      <c r="BW65" s="169"/>
      <c r="BX65" s="169"/>
      <c r="BY65" s="169"/>
      <c r="BZ65" s="169"/>
      <c r="CA65" s="169"/>
      <c r="CB65" s="169"/>
      <c r="CC65" s="169"/>
      <c r="CD65" s="169"/>
      <c r="CE65" s="169"/>
      <c r="CF65" s="169"/>
      <c r="CG65" s="169"/>
      <c r="CH65" s="169"/>
      <c r="CI65" s="169"/>
      <c r="CJ65" s="169"/>
      <c r="CK65" s="169"/>
      <c r="CL65" s="169"/>
      <c r="CM65" s="169"/>
      <c r="CN65" s="169"/>
      <c r="CO65" s="169"/>
      <c r="CP65" s="169"/>
      <c r="CQ65" s="169"/>
      <c r="CR65" s="169"/>
      <c r="CS65" s="169"/>
      <c r="CT65" s="169"/>
      <c r="CU65" s="169"/>
      <c r="CV65" s="169"/>
      <c r="CW65" s="169"/>
      <c r="CX65" s="169"/>
      <c r="CY65" s="169"/>
      <c r="CZ65" s="169"/>
      <c r="DA65" s="169"/>
      <c r="DB65" s="169"/>
      <c r="DC65" s="169"/>
      <c r="DD65" s="169"/>
      <c r="DE65" s="169"/>
      <c r="DF65" s="169"/>
      <c r="DG65" s="169"/>
      <c r="DH65" s="169"/>
      <c r="DI65" s="169"/>
      <c r="DJ65" s="169"/>
      <c r="DK65" s="169"/>
      <c r="DL65" s="169"/>
      <c r="DM65" s="169"/>
      <c r="DN65" s="169"/>
      <c r="DO65" s="169"/>
      <c r="DP65" s="169"/>
      <c r="DQ65" s="169"/>
      <c r="DR65" s="169"/>
      <c r="DS65" s="169"/>
      <c r="DT65" s="169"/>
      <c r="DU65" s="169"/>
      <c r="DV65" s="169"/>
      <c r="DW65" s="169"/>
      <c r="DX65" s="169"/>
      <c r="DY65" s="169"/>
      <c r="DZ65" s="169"/>
      <c r="EA65" s="169"/>
      <c r="EB65" s="169"/>
      <c r="EC65" s="169"/>
      <c r="ED65" s="169"/>
    </row>
    <row r="66" spans="1:134" ht="12.2" customHeight="1">
      <c r="B66" s="772">
        <f>B65+1</f>
        <v>21</v>
      </c>
      <c r="C66" s="60" t="s">
        <v>13</v>
      </c>
      <c r="D66" s="640"/>
      <c r="E66" s="812" t="s">
        <v>1315</v>
      </c>
      <c r="F66" s="838"/>
      <c r="G66" s="86" t="str">
        <f t="shared" ref="G66:AO66" si="311">IF(OR(G46="",G56="",G62=""),"",G46+G56+G62)</f>
        <v/>
      </c>
      <c r="H66" s="86" t="str">
        <f t="shared" si="311"/>
        <v/>
      </c>
      <c r="I66" s="86" t="str">
        <f t="shared" si="311"/>
        <v/>
      </c>
      <c r="J66" s="86" t="str">
        <f t="shared" si="311"/>
        <v/>
      </c>
      <c r="K66" s="86" t="str">
        <f t="shared" si="311"/>
        <v/>
      </c>
      <c r="L66" s="86" t="str">
        <f t="shared" si="311"/>
        <v/>
      </c>
      <c r="M66" s="86" t="str">
        <f t="shared" si="311"/>
        <v/>
      </c>
      <c r="N66" s="86" t="str">
        <f t="shared" si="311"/>
        <v/>
      </c>
      <c r="O66" s="86" t="str">
        <f t="shared" si="311"/>
        <v/>
      </c>
      <c r="P66" s="86" t="str">
        <f t="shared" si="311"/>
        <v/>
      </c>
      <c r="Q66" s="86" t="str">
        <f t="shared" si="311"/>
        <v/>
      </c>
      <c r="R66" s="86" t="str">
        <f t="shared" si="311"/>
        <v/>
      </c>
      <c r="S66" s="86" t="str">
        <f t="shared" si="311"/>
        <v/>
      </c>
      <c r="T66" s="86" t="str">
        <f t="shared" si="311"/>
        <v/>
      </c>
      <c r="U66" s="86" t="str">
        <f t="shared" si="311"/>
        <v/>
      </c>
      <c r="V66" s="86" t="str">
        <f t="shared" si="311"/>
        <v/>
      </c>
      <c r="W66" s="86" t="str">
        <f t="shared" si="311"/>
        <v/>
      </c>
      <c r="X66" s="86" t="str">
        <f t="shared" si="311"/>
        <v/>
      </c>
      <c r="Y66" s="86" t="str">
        <f t="shared" si="311"/>
        <v/>
      </c>
      <c r="Z66" s="86" t="str">
        <f t="shared" si="311"/>
        <v/>
      </c>
      <c r="AA66" s="86" t="str">
        <f t="shared" si="311"/>
        <v/>
      </c>
      <c r="AB66" s="86" t="str">
        <f t="shared" si="311"/>
        <v/>
      </c>
      <c r="AC66" s="86" t="str">
        <f t="shared" si="311"/>
        <v/>
      </c>
      <c r="AD66" s="86" t="str">
        <f t="shared" si="311"/>
        <v/>
      </c>
      <c r="AE66" s="86" t="str">
        <f t="shared" si="311"/>
        <v/>
      </c>
      <c r="AF66" s="86" t="str">
        <f t="shared" si="311"/>
        <v/>
      </c>
      <c r="AG66" s="86" t="str">
        <f t="shared" si="311"/>
        <v/>
      </c>
      <c r="AH66" s="86" t="str">
        <f t="shared" si="311"/>
        <v/>
      </c>
      <c r="AI66" s="86" t="str">
        <f t="shared" si="311"/>
        <v/>
      </c>
      <c r="AJ66" s="86" t="str">
        <f t="shared" si="311"/>
        <v/>
      </c>
      <c r="AK66" s="86" t="str">
        <f t="shared" si="311"/>
        <v/>
      </c>
      <c r="AL66" s="86" t="str">
        <f t="shared" si="311"/>
        <v/>
      </c>
      <c r="AM66" s="86" t="str">
        <f t="shared" si="311"/>
        <v/>
      </c>
      <c r="AN66" s="86" t="str">
        <f t="shared" si="311"/>
        <v/>
      </c>
      <c r="AO66" s="86" t="str">
        <f t="shared" si="311"/>
        <v/>
      </c>
      <c r="AP66" s="86" t="str">
        <f t="shared" ref="AP66:BO66" si="312">IF(OR(AP46="",AP56="",AP62=""),"",AP46+AP56+AP62)</f>
        <v/>
      </c>
      <c r="AQ66" s="86" t="str">
        <f t="shared" si="312"/>
        <v/>
      </c>
      <c r="AR66" s="86" t="str">
        <f t="shared" si="312"/>
        <v/>
      </c>
      <c r="AS66" s="86" t="str">
        <f t="shared" si="312"/>
        <v/>
      </c>
      <c r="AT66" s="86" t="str">
        <f t="shared" si="312"/>
        <v/>
      </c>
      <c r="AU66" s="86" t="str">
        <f t="shared" si="312"/>
        <v/>
      </c>
      <c r="AV66" s="86" t="str">
        <f t="shared" si="312"/>
        <v/>
      </c>
      <c r="AW66" s="86" t="str">
        <f t="shared" si="312"/>
        <v/>
      </c>
      <c r="AX66" s="86" t="str">
        <f t="shared" si="312"/>
        <v/>
      </c>
      <c r="AY66" s="86" t="str">
        <f t="shared" si="312"/>
        <v/>
      </c>
      <c r="AZ66" s="86" t="str">
        <f t="shared" si="312"/>
        <v/>
      </c>
      <c r="BA66" s="86" t="str">
        <f t="shared" si="312"/>
        <v/>
      </c>
      <c r="BB66" s="86" t="str">
        <f t="shared" si="312"/>
        <v/>
      </c>
      <c r="BC66" s="86" t="str">
        <f t="shared" si="312"/>
        <v/>
      </c>
      <c r="BD66" s="86" t="str">
        <f t="shared" si="312"/>
        <v/>
      </c>
      <c r="BE66" s="86" t="str">
        <f t="shared" si="312"/>
        <v/>
      </c>
      <c r="BF66" s="86" t="str">
        <f t="shared" si="312"/>
        <v/>
      </c>
      <c r="BG66" s="86" t="str">
        <f t="shared" si="312"/>
        <v/>
      </c>
      <c r="BH66" s="86" t="str">
        <f t="shared" si="312"/>
        <v/>
      </c>
      <c r="BI66" s="86" t="str">
        <f t="shared" si="312"/>
        <v/>
      </c>
      <c r="BJ66" s="86" t="str">
        <f t="shared" si="312"/>
        <v/>
      </c>
      <c r="BK66" s="86" t="str">
        <f t="shared" si="312"/>
        <v/>
      </c>
      <c r="BL66" s="86" t="str">
        <f t="shared" si="312"/>
        <v/>
      </c>
      <c r="BM66" s="86" t="str">
        <f t="shared" si="312"/>
        <v/>
      </c>
      <c r="BN66" s="86" t="str">
        <f t="shared" si="312"/>
        <v/>
      </c>
      <c r="BO66" s="86" t="str">
        <f t="shared" si="312"/>
        <v/>
      </c>
      <c r="BV66" s="169"/>
      <c r="BW66" s="169"/>
      <c r="BX66" s="169"/>
      <c r="BY66" s="169"/>
      <c r="BZ66" s="169"/>
      <c r="CA66" s="169"/>
      <c r="CB66" s="169"/>
      <c r="CC66" s="169"/>
      <c r="CD66" s="169"/>
      <c r="CE66" s="169"/>
      <c r="CF66" s="169"/>
      <c r="CG66" s="169"/>
      <c r="CH66" s="169"/>
      <c r="CI66" s="169"/>
      <c r="CJ66" s="169"/>
      <c r="CK66" s="169"/>
      <c r="CL66" s="169"/>
      <c r="CM66" s="169"/>
      <c r="CN66" s="169"/>
      <c r="CO66" s="169"/>
      <c r="CP66" s="169"/>
      <c r="CQ66" s="169"/>
      <c r="CR66" s="169"/>
      <c r="CS66" s="169"/>
      <c r="CT66" s="169"/>
      <c r="CU66" s="169"/>
      <c r="CV66" s="169"/>
      <c r="CW66" s="169"/>
      <c r="CX66" s="169"/>
      <c r="CY66" s="169"/>
      <c r="CZ66" s="169"/>
      <c r="DA66" s="169"/>
      <c r="DB66" s="169"/>
      <c r="DC66" s="169"/>
      <c r="DD66" s="169"/>
      <c r="DE66" s="169"/>
      <c r="DF66" s="169"/>
      <c r="DG66" s="169"/>
      <c r="DH66" s="169"/>
      <c r="DI66" s="169"/>
      <c r="DJ66" s="169"/>
      <c r="DK66" s="169"/>
      <c r="DL66" s="169"/>
      <c r="DM66" s="169"/>
      <c r="DN66" s="169"/>
      <c r="DO66" s="169"/>
      <c r="DP66" s="169"/>
      <c r="DQ66" s="169"/>
      <c r="DR66" s="169"/>
      <c r="DS66" s="169"/>
      <c r="DT66" s="169"/>
      <c r="DU66" s="169"/>
      <c r="DV66" s="169"/>
      <c r="DW66" s="169"/>
      <c r="DX66" s="169"/>
      <c r="DY66" s="169"/>
      <c r="DZ66" s="169"/>
      <c r="EA66" s="169"/>
      <c r="EB66" s="169"/>
      <c r="EC66" s="169"/>
      <c r="ED66" s="169"/>
    </row>
    <row r="67" spans="1:134" ht="12.2" customHeight="1">
      <c r="B67" s="772" t="s">
        <v>278</v>
      </c>
      <c r="C67" s="204" t="s">
        <v>279</v>
      </c>
      <c r="D67" s="893"/>
      <c r="E67" s="812" t="s">
        <v>1315</v>
      </c>
      <c r="F67" s="838"/>
      <c r="G67" s="86" t="str">
        <f t="shared" ref="G67:AO67" si="313">IF(OR(G40="",G56="",G62=""),"",G40+G56+G62)</f>
        <v/>
      </c>
      <c r="H67" s="86" t="str">
        <f t="shared" si="313"/>
        <v/>
      </c>
      <c r="I67" s="86" t="str">
        <f t="shared" si="313"/>
        <v/>
      </c>
      <c r="J67" s="86" t="str">
        <f t="shared" si="313"/>
        <v/>
      </c>
      <c r="K67" s="86" t="str">
        <f t="shared" si="313"/>
        <v/>
      </c>
      <c r="L67" s="86" t="str">
        <f t="shared" si="313"/>
        <v/>
      </c>
      <c r="M67" s="86" t="str">
        <f t="shared" si="313"/>
        <v/>
      </c>
      <c r="N67" s="86" t="str">
        <f t="shared" si="313"/>
        <v/>
      </c>
      <c r="O67" s="86" t="str">
        <f t="shared" si="313"/>
        <v/>
      </c>
      <c r="P67" s="86" t="str">
        <f t="shared" si="313"/>
        <v/>
      </c>
      <c r="Q67" s="86" t="str">
        <f t="shared" si="313"/>
        <v/>
      </c>
      <c r="R67" s="86" t="str">
        <f t="shared" si="313"/>
        <v/>
      </c>
      <c r="S67" s="86" t="str">
        <f t="shared" si="313"/>
        <v/>
      </c>
      <c r="T67" s="86" t="str">
        <f t="shared" si="313"/>
        <v/>
      </c>
      <c r="U67" s="86" t="str">
        <f t="shared" si="313"/>
        <v/>
      </c>
      <c r="V67" s="86" t="str">
        <f t="shared" si="313"/>
        <v/>
      </c>
      <c r="W67" s="86" t="str">
        <f t="shared" si="313"/>
        <v/>
      </c>
      <c r="X67" s="86" t="str">
        <f t="shared" si="313"/>
        <v/>
      </c>
      <c r="Y67" s="86" t="str">
        <f t="shared" si="313"/>
        <v/>
      </c>
      <c r="Z67" s="86" t="str">
        <f t="shared" si="313"/>
        <v/>
      </c>
      <c r="AA67" s="86" t="str">
        <f t="shared" si="313"/>
        <v/>
      </c>
      <c r="AB67" s="86" t="str">
        <f t="shared" si="313"/>
        <v/>
      </c>
      <c r="AC67" s="86" t="str">
        <f t="shared" si="313"/>
        <v/>
      </c>
      <c r="AD67" s="86" t="str">
        <f t="shared" si="313"/>
        <v/>
      </c>
      <c r="AE67" s="86" t="str">
        <f t="shared" si="313"/>
        <v/>
      </c>
      <c r="AF67" s="86" t="str">
        <f t="shared" si="313"/>
        <v/>
      </c>
      <c r="AG67" s="86" t="str">
        <f t="shared" si="313"/>
        <v/>
      </c>
      <c r="AH67" s="86" t="str">
        <f t="shared" si="313"/>
        <v/>
      </c>
      <c r="AI67" s="86" t="str">
        <f t="shared" si="313"/>
        <v/>
      </c>
      <c r="AJ67" s="86" t="str">
        <f t="shared" si="313"/>
        <v/>
      </c>
      <c r="AK67" s="86" t="str">
        <f t="shared" si="313"/>
        <v/>
      </c>
      <c r="AL67" s="86" t="str">
        <f t="shared" si="313"/>
        <v/>
      </c>
      <c r="AM67" s="86" t="str">
        <f t="shared" si="313"/>
        <v/>
      </c>
      <c r="AN67" s="86" t="str">
        <f t="shared" si="313"/>
        <v/>
      </c>
      <c r="AO67" s="86" t="str">
        <f t="shared" si="313"/>
        <v/>
      </c>
      <c r="AP67" s="86" t="str">
        <f t="shared" ref="AP67:BO67" si="314">IF(OR(AP40="",AP56="",AP62=""),"",AP40+AP56+AP62)</f>
        <v/>
      </c>
      <c r="AQ67" s="86" t="str">
        <f t="shared" si="314"/>
        <v/>
      </c>
      <c r="AR67" s="86" t="str">
        <f t="shared" si="314"/>
        <v/>
      </c>
      <c r="AS67" s="86" t="str">
        <f t="shared" si="314"/>
        <v/>
      </c>
      <c r="AT67" s="86" t="str">
        <f t="shared" si="314"/>
        <v/>
      </c>
      <c r="AU67" s="86" t="str">
        <f t="shared" si="314"/>
        <v/>
      </c>
      <c r="AV67" s="86" t="str">
        <f t="shared" si="314"/>
        <v/>
      </c>
      <c r="AW67" s="86" t="str">
        <f t="shared" si="314"/>
        <v/>
      </c>
      <c r="AX67" s="86" t="str">
        <f t="shared" si="314"/>
        <v/>
      </c>
      <c r="AY67" s="86" t="str">
        <f t="shared" si="314"/>
        <v/>
      </c>
      <c r="AZ67" s="86" t="str">
        <f t="shared" si="314"/>
        <v/>
      </c>
      <c r="BA67" s="86" t="str">
        <f t="shared" si="314"/>
        <v/>
      </c>
      <c r="BB67" s="86" t="str">
        <f t="shared" si="314"/>
        <v/>
      </c>
      <c r="BC67" s="86" t="str">
        <f t="shared" si="314"/>
        <v/>
      </c>
      <c r="BD67" s="86" t="str">
        <f t="shared" si="314"/>
        <v/>
      </c>
      <c r="BE67" s="86" t="str">
        <f t="shared" si="314"/>
        <v/>
      </c>
      <c r="BF67" s="86" t="str">
        <f t="shared" si="314"/>
        <v/>
      </c>
      <c r="BG67" s="86" t="str">
        <f t="shared" si="314"/>
        <v/>
      </c>
      <c r="BH67" s="86" t="str">
        <f t="shared" si="314"/>
        <v/>
      </c>
      <c r="BI67" s="86" t="str">
        <f t="shared" si="314"/>
        <v/>
      </c>
      <c r="BJ67" s="86" t="str">
        <f t="shared" si="314"/>
        <v/>
      </c>
      <c r="BK67" s="86" t="str">
        <f t="shared" si="314"/>
        <v/>
      </c>
      <c r="BL67" s="86" t="str">
        <f t="shared" si="314"/>
        <v/>
      </c>
      <c r="BM67" s="86" t="str">
        <f t="shared" si="314"/>
        <v/>
      </c>
      <c r="BN67" s="86" t="str">
        <f t="shared" si="314"/>
        <v/>
      </c>
      <c r="BO67" s="86" t="str">
        <f t="shared" si="314"/>
        <v/>
      </c>
      <c r="BV67" s="169"/>
      <c r="BW67" s="169"/>
      <c r="BX67" s="169"/>
      <c r="BY67" s="169"/>
      <c r="BZ67" s="169"/>
      <c r="CA67" s="169"/>
      <c r="CB67" s="169"/>
      <c r="CC67" s="169"/>
      <c r="CD67" s="169"/>
      <c r="CE67" s="169"/>
      <c r="CF67" s="169"/>
      <c r="CG67" s="169"/>
      <c r="CH67" s="169"/>
      <c r="CI67" s="169"/>
      <c r="CJ67" s="169"/>
      <c r="CK67" s="169"/>
      <c r="CL67" s="169"/>
      <c r="CM67" s="169"/>
      <c r="CN67" s="169"/>
      <c r="CO67" s="169"/>
      <c r="CP67" s="169"/>
      <c r="CQ67" s="169"/>
      <c r="CR67" s="169"/>
      <c r="CS67" s="169"/>
      <c r="CT67" s="169"/>
      <c r="CU67" s="169"/>
      <c r="CV67" s="169"/>
      <c r="CW67" s="169"/>
      <c r="CX67" s="169"/>
      <c r="CY67" s="169"/>
      <c r="CZ67" s="169"/>
      <c r="DA67" s="169"/>
      <c r="DB67" s="169"/>
      <c r="DC67" s="169"/>
      <c r="DD67" s="169"/>
      <c r="DE67" s="169"/>
      <c r="DF67" s="169"/>
      <c r="DG67" s="169"/>
      <c r="DH67" s="169"/>
      <c r="DI67" s="169"/>
      <c r="DJ67" s="169"/>
      <c r="DK67" s="169"/>
      <c r="DL67" s="169"/>
      <c r="DM67" s="169"/>
      <c r="DN67" s="169"/>
      <c r="DO67" s="169"/>
      <c r="DP67" s="169"/>
      <c r="DQ67" s="169"/>
      <c r="DR67" s="169"/>
      <c r="DS67" s="169"/>
      <c r="DT67" s="169"/>
      <c r="DU67" s="169"/>
      <c r="DV67" s="169"/>
      <c r="DW67" s="169"/>
      <c r="DX67" s="169"/>
      <c r="DY67" s="169"/>
      <c r="DZ67" s="169"/>
      <c r="EA67" s="169"/>
      <c r="EB67" s="169"/>
      <c r="EC67" s="169"/>
      <c r="ED67" s="169"/>
    </row>
    <row r="68" spans="1:134" ht="12.2" customHeight="1">
      <c r="B68" s="851" t="s">
        <v>747</v>
      </c>
      <c r="C68" s="60" t="s">
        <v>1101</v>
      </c>
      <c r="D68" s="640"/>
      <c r="E68" s="667" t="s">
        <v>1315</v>
      </c>
      <c r="F68" s="838"/>
      <c r="G68" s="86" t="str">
        <f>IF(OR(G40="",G40=0,G209="n. appl."),"n. appl.",G40/G209)</f>
        <v>n. appl.</v>
      </c>
      <c r="H68" s="86" t="str">
        <f t="shared" ref="H68:AO68" si="315">IF(OR(H40="",H40=0,H209="n. appl."),"n. appl.",H40/H209)</f>
        <v>n. appl.</v>
      </c>
      <c r="I68" s="86" t="str">
        <f t="shared" si="315"/>
        <v>n. appl.</v>
      </c>
      <c r="J68" s="86" t="str">
        <f t="shared" si="315"/>
        <v>n. appl.</v>
      </c>
      <c r="K68" s="86" t="str">
        <f t="shared" si="315"/>
        <v>n. appl.</v>
      </c>
      <c r="L68" s="86" t="str">
        <f t="shared" si="315"/>
        <v>n. appl.</v>
      </c>
      <c r="M68" s="86" t="str">
        <f t="shared" si="315"/>
        <v>n. appl.</v>
      </c>
      <c r="N68" s="86" t="str">
        <f t="shared" si="315"/>
        <v>n. appl.</v>
      </c>
      <c r="O68" s="86" t="str">
        <f t="shared" si="315"/>
        <v>n. appl.</v>
      </c>
      <c r="P68" s="86" t="str">
        <f t="shared" si="315"/>
        <v>n. appl.</v>
      </c>
      <c r="Q68" s="86" t="str">
        <f t="shared" si="315"/>
        <v>n. appl.</v>
      </c>
      <c r="R68" s="86" t="str">
        <f t="shared" si="315"/>
        <v>n. appl.</v>
      </c>
      <c r="S68" s="86" t="str">
        <f t="shared" si="315"/>
        <v>n. appl.</v>
      </c>
      <c r="T68" s="86" t="str">
        <f t="shared" si="315"/>
        <v>n. appl.</v>
      </c>
      <c r="U68" s="86" t="str">
        <f t="shared" si="315"/>
        <v>n. appl.</v>
      </c>
      <c r="V68" s="86" t="str">
        <f t="shared" si="315"/>
        <v>n. appl.</v>
      </c>
      <c r="W68" s="86" t="str">
        <f t="shared" si="315"/>
        <v>n. appl.</v>
      </c>
      <c r="X68" s="86" t="str">
        <f t="shared" si="315"/>
        <v>n. appl.</v>
      </c>
      <c r="Y68" s="86" t="str">
        <f t="shared" si="315"/>
        <v>n. appl.</v>
      </c>
      <c r="Z68" s="86" t="str">
        <f t="shared" si="315"/>
        <v>n. appl.</v>
      </c>
      <c r="AA68" s="86" t="str">
        <f t="shared" si="315"/>
        <v>n. appl.</v>
      </c>
      <c r="AB68" s="86" t="str">
        <f t="shared" si="315"/>
        <v>n. appl.</v>
      </c>
      <c r="AC68" s="86" t="str">
        <f t="shared" si="315"/>
        <v>n. appl.</v>
      </c>
      <c r="AD68" s="86" t="str">
        <f t="shared" si="315"/>
        <v>n. appl.</v>
      </c>
      <c r="AE68" s="86" t="str">
        <f t="shared" si="315"/>
        <v>n. appl.</v>
      </c>
      <c r="AF68" s="86" t="str">
        <f t="shared" si="315"/>
        <v>n. appl.</v>
      </c>
      <c r="AG68" s="86" t="str">
        <f t="shared" si="315"/>
        <v>n. appl.</v>
      </c>
      <c r="AH68" s="86" t="str">
        <f t="shared" si="315"/>
        <v>n. appl.</v>
      </c>
      <c r="AI68" s="86" t="str">
        <f t="shared" si="315"/>
        <v>n. appl.</v>
      </c>
      <c r="AJ68" s="86" t="str">
        <f t="shared" si="315"/>
        <v>n. appl.</v>
      </c>
      <c r="AK68" s="86" t="str">
        <f t="shared" si="315"/>
        <v>n. appl.</v>
      </c>
      <c r="AL68" s="86" t="str">
        <f t="shared" si="315"/>
        <v>n. appl.</v>
      </c>
      <c r="AM68" s="86" t="str">
        <f t="shared" si="315"/>
        <v>n. appl.</v>
      </c>
      <c r="AN68" s="86" t="str">
        <f t="shared" si="315"/>
        <v>n. appl.</v>
      </c>
      <c r="AO68" s="86" t="str">
        <f t="shared" si="315"/>
        <v>n. appl.</v>
      </c>
      <c r="AP68" s="86" t="str">
        <f t="shared" ref="AP68:BO68" si="316">IF(OR(AP40="",AP40=0,AP209="n. appl."),"n. appl.",AP40/AP209)</f>
        <v>n. appl.</v>
      </c>
      <c r="AQ68" s="86" t="str">
        <f t="shared" si="316"/>
        <v>n. appl.</v>
      </c>
      <c r="AR68" s="86" t="str">
        <f t="shared" si="316"/>
        <v>n. appl.</v>
      </c>
      <c r="AS68" s="86" t="str">
        <f t="shared" si="316"/>
        <v>n. appl.</v>
      </c>
      <c r="AT68" s="86" t="str">
        <f t="shared" si="316"/>
        <v>n. appl.</v>
      </c>
      <c r="AU68" s="86" t="str">
        <f t="shared" si="316"/>
        <v>n. appl.</v>
      </c>
      <c r="AV68" s="86" t="str">
        <f t="shared" si="316"/>
        <v>n. appl.</v>
      </c>
      <c r="AW68" s="86" t="str">
        <f t="shared" si="316"/>
        <v>n. appl.</v>
      </c>
      <c r="AX68" s="86" t="str">
        <f t="shared" si="316"/>
        <v>n. appl.</v>
      </c>
      <c r="AY68" s="86" t="str">
        <f t="shared" si="316"/>
        <v>n. appl.</v>
      </c>
      <c r="AZ68" s="86" t="str">
        <f t="shared" si="316"/>
        <v>n. appl.</v>
      </c>
      <c r="BA68" s="86" t="str">
        <f t="shared" si="316"/>
        <v>n. appl.</v>
      </c>
      <c r="BB68" s="86" t="str">
        <f t="shared" si="316"/>
        <v>n. appl.</v>
      </c>
      <c r="BC68" s="86" t="str">
        <f t="shared" si="316"/>
        <v>n. appl.</v>
      </c>
      <c r="BD68" s="86" t="str">
        <f t="shared" si="316"/>
        <v>n. appl.</v>
      </c>
      <c r="BE68" s="86" t="str">
        <f t="shared" si="316"/>
        <v>n. appl.</v>
      </c>
      <c r="BF68" s="86" t="str">
        <f t="shared" si="316"/>
        <v>n. appl.</v>
      </c>
      <c r="BG68" s="86" t="str">
        <f t="shared" si="316"/>
        <v>n. appl.</v>
      </c>
      <c r="BH68" s="86" t="str">
        <f t="shared" si="316"/>
        <v>n. appl.</v>
      </c>
      <c r="BI68" s="86" t="str">
        <f t="shared" si="316"/>
        <v>n. appl.</v>
      </c>
      <c r="BJ68" s="86" t="str">
        <f t="shared" si="316"/>
        <v>n. appl.</v>
      </c>
      <c r="BK68" s="86" t="str">
        <f t="shared" si="316"/>
        <v>n. appl.</v>
      </c>
      <c r="BL68" s="86" t="str">
        <f t="shared" si="316"/>
        <v>n. appl.</v>
      </c>
      <c r="BM68" s="86" t="str">
        <f t="shared" si="316"/>
        <v>n. appl.</v>
      </c>
      <c r="BN68" s="86" t="str">
        <f t="shared" si="316"/>
        <v>n. appl.</v>
      </c>
      <c r="BO68" s="86" t="str">
        <f t="shared" si="316"/>
        <v>n. appl.</v>
      </c>
      <c r="BV68" s="169"/>
      <c r="BW68" s="169"/>
      <c r="BX68" s="169"/>
      <c r="BY68" s="169"/>
      <c r="BZ68" s="169"/>
      <c r="CA68" s="169"/>
      <c r="CB68" s="169"/>
      <c r="CC68" s="169"/>
      <c r="CD68" s="169"/>
      <c r="CE68" s="169"/>
      <c r="CF68" s="169"/>
      <c r="CG68" s="169"/>
      <c r="CH68" s="169"/>
      <c r="CI68" s="169"/>
      <c r="CJ68" s="169"/>
      <c r="CK68" s="169"/>
      <c r="CL68" s="169"/>
      <c r="CM68" s="169"/>
      <c r="CN68" s="169"/>
      <c r="CO68" s="169"/>
      <c r="CP68" s="169"/>
      <c r="CQ68" s="169"/>
      <c r="CR68" s="169"/>
      <c r="CS68" s="169"/>
      <c r="CT68" s="169"/>
      <c r="CU68" s="169"/>
      <c r="CV68" s="169"/>
      <c r="CW68" s="169"/>
      <c r="CX68" s="169"/>
      <c r="CY68" s="169"/>
      <c r="CZ68" s="169"/>
      <c r="DA68" s="169"/>
      <c r="DB68" s="169"/>
      <c r="DC68" s="169"/>
      <c r="DD68" s="169"/>
      <c r="DE68" s="169"/>
      <c r="DF68" s="169"/>
      <c r="DG68" s="169"/>
      <c r="DH68" s="169"/>
      <c r="DI68" s="169"/>
      <c r="DJ68" s="169"/>
      <c r="DK68" s="169"/>
      <c r="DL68" s="169"/>
      <c r="DM68" s="169"/>
      <c r="DN68" s="169"/>
      <c r="DO68" s="169"/>
      <c r="DP68" s="169"/>
      <c r="DQ68" s="169"/>
      <c r="DR68" s="169"/>
      <c r="DS68" s="169"/>
      <c r="DT68" s="169"/>
      <c r="DU68" s="169"/>
      <c r="DV68" s="169"/>
      <c r="DW68" s="169"/>
      <c r="DX68" s="169"/>
      <c r="DY68" s="169"/>
      <c r="DZ68" s="169"/>
      <c r="EA68" s="169"/>
      <c r="EB68" s="169"/>
      <c r="EC68" s="169"/>
      <c r="ED68" s="169"/>
    </row>
    <row r="69" spans="1:134">
      <c r="G69" s="856"/>
      <c r="H69" s="856"/>
      <c r="I69" s="856"/>
      <c r="J69" s="856"/>
      <c r="K69" s="856"/>
      <c r="L69" s="856"/>
      <c r="M69" s="856"/>
      <c r="N69" s="856"/>
      <c r="O69" s="856"/>
      <c r="P69" s="856"/>
      <c r="Q69" s="856"/>
      <c r="R69" s="856"/>
      <c r="S69" s="856"/>
      <c r="T69" s="856"/>
      <c r="U69" s="856"/>
      <c r="V69" s="856"/>
      <c r="W69" s="856"/>
      <c r="X69" s="856"/>
      <c r="Y69" s="856"/>
      <c r="Z69" s="856"/>
      <c r="AA69" s="856"/>
      <c r="AB69" s="856"/>
      <c r="AC69" s="856"/>
      <c r="AD69" s="856"/>
      <c r="AE69" s="856"/>
      <c r="AF69" s="856"/>
      <c r="AG69" s="856"/>
      <c r="AH69" s="856"/>
      <c r="AI69" s="856"/>
      <c r="AJ69" s="856"/>
      <c r="AK69" s="856"/>
      <c r="AL69" s="856"/>
      <c r="AM69" s="856"/>
      <c r="AN69" s="856"/>
      <c r="AO69" s="856"/>
      <c r="AP69" s="856"/>
      <c r="AQ69" s="856"/>
      <c r="AR69" s="856"/>
      <c r="AS69" s="856"/>
      <c r="AT69" s="856"/>
      <c r="AU69" s="856"/>
      <c r="AV69" s="856"/>
      <c r="AW69" s="856"/>
      <c r="AX69" s="856"/>
      <c r="AY69" s="856"/>
      <c r="AZ69" s="856"/>
      <c r="BA69" s="856"/>
      <c r="BB69" s="856"/>
      <c r="BC69" s="856"/>
      <c r="BD69" s="856"/>
      <c r="BE69" s="856"/>
      <c r="BF69" s="856"/>
      <c r="BG69" s="856"/>
      <c r="BH69" s="856"/>
      <c r="BI69" s="856"/>
      <c r="BJ69" s="856"/>
      <c r="BK69" s="856"/>
      <c r="BL69" s="856"/>
      <c r="BM69" s="856"/>
      <c r="BN69" s="856"/>
      <c r="BO69" s="856"/>
      <c r="BV69" s="1119"/>
      <c r="BW69" s="1119"/>
      <c r="BX69" s="1119"/>
      <c r="BY69" s="1119"/>
      <c r="BZ69" s="1119"/>
      <c r="CA69" s="1119"/>
      <c r="CB69" s="1119"/>
      <c r="CC69" s="1119"/>
      <c r="CD69" s="1119"/>
      <c r="CE69" s="1119"/>
      <c r="CF69" s="1119"/>
      <c r="CG69" s="1119"/>
      <c r="CH69" s="1119"/>
      <c r="CI69" s="1119"/>
      <c r="CJ69" s="1119"/>
      <c r="CK69" s="1119"/>
      <c r="CL69" s="1119"/>
      <c r="CM69" s="1119"/>
      <c r="CN69" s="1119"/>
      <c r="CO69" s="1119"/>
      <c r="CP69" s="1119"/>
      <c r="CQ69" s="1119"/>
      <c r="CR69" s="1119"/>
      <c r="CS69" s="1119"/>
      <c r="CT69" s="1119"/>
      <c r="CU69" s="1119"/>
      <c r="CV69" s="1119"/>
      <c r="CW69" s="1119"/>
      <c r="CX69" s="1119"/>
      <c r="CY69" s="1119"/>
      <c r="CZ69" s="1119"/>
      <c r="DA69" s="1119"/>
      <c r="DB69" s="1119"/>
      <c r="DC69" s="1119"/>
      <c r="DD69" s="1119"/>
      <c r="DE69" s="1119"/>
      <c r="DF69" s="1119"/>
      <c r="DG69" s="1119"/>
      <c r="DH69" s="1119"/>
      <c r="DI69" s="1119"/>
      <c r="DJ69" s="1119"/>
      <c r="DK69" s="1119"/>
      <c r="DL69" s="1119"/>
      <c r="DM69" s="1119"/>
      <c r="DN69" s="1119"/>
      <c r="DO69" s="1119"/>
      <c r="DP69" s="1119"/>
      <c r="DQ69" s="1119"/>
      <c r="DR69" s="1119"/>
      <c r="DS69" s="1119"/>
      <c r="DT69" s="1119"/>
      <c r="DU69" s="1119"/>
      <c r="DV69" s="1119"/>
      <c r="DW69" s="1119"/>
      <c r="DX69" s="1119"/>
      <c r="DY69" s="1119"/>
      <c r="DZ69" s="1119"/>
      <c r="EA69" s="1119"/>
      <c r="EB69" s="1119"/>
      <c r="EC69" s="1119"/>
      <c r="ED69" s="1119"/>
    </row>
    <row r="70" spans="1:134" ht="13.5" hidden="1" outlineLevel="1" thickBot="1">
      <c r="B70" s="17" t="s">
        <v>420</v>
      </c>
      <c r="C70" s="781"/>
      <c r="D70" s="781"/>
      <c r="E70" s="791"/>
      <c r="F70" s="791"/>
      <c r="G70" s="147">
        <f t="shared" ref="G70:BO70" si="317">G$7</f>
        <v>1990</v>
      </c>
      <c r="H70" s="147">
        <f t="shared" si="317"/>
        <v>1991</v>
      </c>
      <c r="I70" s="147">
        <f t="shared" si="317"/>
        <v>1992</v>
      </c>
      <c r="J70" s="147">
        <f t="shared" si="317"/>
        <v>1993</v>
      </c>
      <c r="K70" s="147">
        <f t="shared" si="317"/>
        <v>1994</v>
      </c>
      <c r="L70" s="147">
        <f t="shared" si="317"/>
        <v>1995</v>
      </c>
      <c r="M70" s="147">
        <f t="shared" si="317"/>
        <v>1996</v>
      </c>
      <c r="N70" s="147">
        <f t="shared" si="317"/>
        <v>1997</v>
      </c>
      <c r="O70" s="147">
        <f t="shared" si="317"/>
        <v>1998</v>
      </c>
      <c r="P70" s="147">
        <f t="shared" si="317"/>
        <v>1999</v>
      </c>
      <c r="Q70" s="147">
        <f t="shared" si="317"/>
        <v>2000</v>
      </c>
      <c r="R70" s="147">
        <f t="shared" si="317"/>
        <v>2001</v>
      </c>
      <c r="S70" s="147">
        <f t="shared" si="317"/>
        <v>2002</v>
      </c>
      <c r="T70" s="147">
        <f t="shared" si="317"/>
        <v>2003</v>
      </c>
      <c r="U70" s="147">
        <f t="shared" si="317"/>
        <v>2004</v>
      </c>
      <c r="V70" s="147">
        <f t="shared" si="317"/>
        <v>2005</v>
      </c>
      <c r="W70" s="147">
        <f t="shared" si="317"/>
        <v>2006</v>
      </c>
      <c r="X70" s="147">
        <f t="shared" si="317"/>
        <v>2007</v>
      </c>
      <c r="Y70" s="147">
        <f t="shared" si="317"/>
        <v>2008</v>
      </c>
      <c r="Z70" s="147">
        <f t="shared" si="317"/>
        <v>2009</v>
      </c>
      <c r="AA70" s="147">
        <f t="shared" si="317"/>
        <v>2010</v>
      </c>
      <c r="AB70" s="147">
        <f t="shared" si="317"/>
        <v>2011</v>
      </c>
      <c r="AC70" s="147">
        <f t="shared" si="317"/>
        <v>2012</v>
      </c>
      <c r="AD70" s="147">
        <f t="shared" si="317"/>
        <v>2013</v>
      </c>
      <c r="AE70" s="147">
        <f t="shared" si="317"/>
        <v>2014</v>
      </c>
      <c r="AF70" s="147">
        <f t="shared" si="317"/>
        <v>2015</v>
      </c>
      <c r="AG70" s="147">
        <f t="shared" si="317"/>
        <v>2016</v>
      </c>
      <c r="AH70" s="147">
        <f t="shared" si="317"/>
        <v>2017</v>
      </c>
      <c r="AI70" s="147">
        <f t="shared" si="317"/>
        <v>2018</v>
      </c>
      <c r="AJ70" s="147">
        <f t="shared" si="317"/>
        <v>2019</v>
      </c>
      <c r="AK70" s="147">
        <f t="shared" si="317"/>
        <v>2020</v>
      </c>
      <c r="AL70" s="147">
        <f t="shared" si="317"/>
        <v>2021</v>
      </c>
      <c r="AM70" s="147">
        <f t="shared" si="317"/>
        <v>2022</v>
      </c>
      <c r="AN70" s="147">
        <f t="shared" si="317"/>
        <v>2023</v>
      </c>
      <c r="AO70" s="147">
        <f t="shared" si="317"/>
        <v>2024</v>
      </c>
      <c r="AP70" s="147">
        <f t="shared" si="317"/>
        <v>2025</v>
      </c>
      <c r="AQ70" s="147">
        <f t="shared" si="317"/>
        <v>2026</v>
      </c>
      <c r="AR70" s="147">
        <f t="shared" si="317"/>
        <v>2027</v>
      </c>
      <c r="AS70" s="147">
        <f t="shared" si="317"/>
        <v>2028</v>
      </c>
      <c r="AT70" s="147">
        <f t="shared" si="317"/>
        <v>2029</v>
      </c>
      <c r="AU70" s="147">
        <f t="shared" si="317"/>
        <v>2030</v>
      </c>
      <c r="AV70" s="147">
        <f t="shared" si="317"/>
        <v>2031</v>
      </c>
      <c r="AW70" s="147">
        <f t="shared" si="317"/>
        <v>2032</v>
      </c>
      <c r="AX70" s="147">
        <f t="shared" si="317"/>
        <v>2033</v>
      </c>
      <c r="AY70" s="147">
        <f t="shared" si="317"/>
        <v>2034</v>
      </c>
      <c r="AZ70" s="147">
        <f t="shared" si="317"/>
        <v>2035</v>
      </c>
      <c r="BA70" s="147">
        <f t="shared" si="317"/>
        <v>2036</v>
      </c>
      <c r="BB70" s="147">
        <f t="shared" si="317"/>
        <v>2037</v>
      </c>
      <c r="BC70" s="147">
        <f t="shared" si="317"/>
        <v>2038</v>
      </c>
      <c r="BD70" s="147">
        <f t="shared" si="317"/>
        <v>2039</v>
      </c>
      <c r="BE70" s="147">
        <f t="shared" si="317"/>
        <v>2040</v>
      </c>
      <c r="BF70" s="147">
        <f t="shared" si="317"/>
        <v>2041</v>
      </c>
      <c r="BG70" s="147">
        <f t="shared" si="317"/>
        <v>2042</v>
      </c>
      <c r="BH70" s="147">
        <f t="shared" si="317"/>
        <v>2043</v>
      </c>
      <c r="BI70" s="147">
        <f t="shared" si="317"/>
        <v>2044</v>
      </c>
      <c r="BJ70" s="147">
        <f t="shared" si="317"/>
        <v>2045</v>
      </c>
      <c r="BK70" s="147">
        <f t="shared" si="317"/>
        <v>2046</v>
      </c>
      <c r="BL70" s="147">
        <f t="shared" si="317"/>
        <v>2047</v>
      </c>
      <c r="BM70" s="147">
        <f t="shared" si="317"/>
        <v>2048</v>
      </c>
      <c r="BN70" s="147">
        <f t="shared" si="317"/>
        <v>2049</v>
      </c>
      <c r="BO70" s="147">
        <f t="shared" si="317"/>
        <v>2050</v>
      </c>
      <c r="BV70" s="1132"/>
      <c r="BW70" s="1132"/>
      <c r="BX70" s="1132"/>
      <c r="BY70" s="1132"/>
      <c r="BZ70" s="1132"/>
      <c r="CA70" s="1132"/>
      <c r="CB70" s="1132"/>
      <c r="CC70" s="1132"/>
      <c r="CD70" s="1132"/>
      <c r="CE70" s="1132"/>
      <c r="CF70" s="1132"/>
      <c r="CG70" s="1132"/>
      <c r="CH70" s="1132"/>
      <c r="CI70" s="1132"/>
      <c r="CJ70" s="1132"/>
      <c r="CK70" s="1132"/>
      <c r="CL70" s="1132"/>
      <c r="CM70" s="1132"/>
      <c r="CN70" s="1132"/>
      <c r="CO70" s="1132"/>
      <c r="CP70" s="1132"/>
      <c r="CQ70" s="1132"/>
      <c r="CR70" s="1132"/>
      <c r="CS70" s="1132"/>
      <c r="CT70" s="1132"/>
      <c r="CU70" s="1132"/>
      <c r="CV70" s="1132"/>
      <c r="CW70" s="1132"/>
      <c r="CX70" s="1132"/>
      <c r="CY70" s="1132"/>
      <c r="CZ70" s="1132"/>
      <c r="DA70" s="1132"/>
      <c r="DB70" s="1132"/>
      <c r="DC70" s="1132"/>
      <c r="DD70" s="1132"/>
      <c r="DE70" s="1132"/>
      <c r="DF70" s="1132"/>
      <c r="DG70" s="1132"/>
      <c r="DH70" s="1132"/>
      <c r="DI70" s="1132"/>
      <c r="DJ70" s="1132"/>
      <c r="DK70" s="1132"/>
      <c r="DL70" s="1132"/>
      <c r="DM70" s="1132"/>
      <c r="DN70" s="1132"/>
      <c r="DO70" s="1132"/>
      <c r="DP70" s="1132"/>
      <c r="DQ70" s="1132"/>
      <c r="DR70" s="1132"/>
      <c r="DS70" s="1132"/>
      <c r="DT70" s="1132"/>
      <c r="DU70" s="1132"/>
      <c r="DV70" s="1132"/>
      <c r="DW70" s="1132"/>
      <c r="DX70" s="1132"/>
      <c r="DY70" s="1132"/>
      <c r="DZ70" s="1132"/>
      <c r="EA70" s="1132"/>
      <c r="EB70" s="1132"/>
      <c r="EC70" s="1132"/>
      <c r="ED70" s="1132"/>
    </row>
    <row r="71" spans="1:134" hidden="1" outlineLevel="1">
      <c r="B71" s="772">
        <v>22</v>
      </c>
      <c r="C71" s="792" t="s">
        <v>792</v>
      </c>
      <c r="D71" s="793"/>
      <c r="E71" s="812" t="s">
        <v>1386</v>
      </c>
      <c r="F71" s="838"/>
      <c r="G71" s="973">
        <f t="shared" ref="G71:P72" si="318">IF(BV71="",0,BV71)</f>
        <v>0</v>
      </c>
      <c r="H71" s="973">
        <f t="shared" si="318"/>
        <v>0</v>
      </c>
      <c r="I71" s="973">
        <f t="shared" si="318"/>
        <v>0</v>
      </c>
      <c r="J71" s="973">
        <f t="shared" si="318"/>
        <v>0</v>
      </c>
      <c r="K71" s="973">
        <f t="shared" si="318"/>
        <v>0</v>
      </c>
      <c r="L71" s="973">
        <f t="shared" si="318"/>
        <v>0</v>
      </c>
      <c r="M71" s="973">
        <f t="shared" si="318"/>
        <v>0</v>
      </c>
      <c r="N71" s="973">
        <f t="shared" si="318"/>
        <v>0</v>
      </c>
      <c r="O71" s="973">
        <f t="shared" si="318"/>
        <v>0</v>
      </c>
      <c r="P71" s="973">
        <f t="shared" si="318"/>
        <v>0</v>
      </c>
      <c r="Q71" s="973">
        <f t="shared" ref="Q71:Z72" si="319">IF(CF71="",0,CF71)</f>
        <v>0</v>
      </c>
      <c r="R71" s="973">
        <f t="shared" si="319"/>
        <v>0</v>
      </c>
      <c r="S71" s="973">
        <f t="shared" si="319"/>
        <v>0</v>
      </c>
      <c r="T71" s="973">
        <f t="shared" si="319"/>
        <v>0</v>
      </c>
      <c r="U71" s="973">
        <f t="shared" si="319"/>
        <v>0</v>
      </c>
      <c r="V71" s="973">
        <f t="shared" si="319"/>
        <v>0</v>
      </c>
      <c r="W71" s="973">
        <f t="shared" si="319"/>
        <v>0</v>
      </c>
      <c r="X71" s="973">
        <f t="shared" si="319"/>
        <v>0</v>
      </c>
      <c r="Y71" s="973">
        <f t="shared" si="319"/>
        <v>0</v>
      </c>
      <c r="Z71" s="973">
        <f t="shared" si="319"/>
        <v>0</v>
      </c>
      <c r="AA71" s="973">
        <f t="shared" ref="AA71:AI72" si="320">IF(CP71="",0,CP71)</f>
        <v>0</v>
      </c>
      <c r="AB71" s="973">
        <f t="shared" si="320"/>
        <v>0</v>
      </c>
      <c r="AC71" s="973">
        <f t="shared" si="320"/>
        <v>0</v>
      </c>
      <c r="AD71" s="973">
        <f t="shared" si="320"/>
        <v>0</v>
      </c>
      <c r="AE71" s="973">
        <f t="shared" si="320"/>
        <v>0</v>
      </c>
      <c r="AF71" s="973">
        <f t="shared" si="320"/>
        <v>0</v>
      </c>
      <c r="AG71" s="973">
        <f t="shared" si="320"/>
        <v>0</v>
      </c>
      <c r="AH71" s="973">
        <f t="shared" si="320"/>
        <v>0</v>
      </c>
      <c r="AI71" s="973">
        <f t="shared" si="320"/>
        <v>0</v>
      </c>
      <c r="AJ71" s="973">
        <f t="shared" ref="AJ71:AJ72" si="321">IF(CY71="",0,CY71)</f>
        <v>0</v>
      </c>
      <c r="AK71" s="973">
        <f t="shared" ref="AK71:AK72" si="322">IF(CZ71="",0,CZ71)</f>
        <v>0</v>
      </c>
      <c r="AL71" s="973">
        <f t="shared" ref="AL71:AL72" si="323">IF(DA71="",0,DA71)</f>
        <v>0</v>
      </c>
      <c r="AM71" s="973">
        <f t="shared" ref="AM71:AM72" si="324">IF(DB71="",0,DB71)</f>
        <v>0</v>
      </c>
      <c r="AN71" s="973">
        <f t="shared" ref="AN71:AN72" si="325">IF(DC71="",0,DC71)</f>
        <v>0</v>
      </c>
      <c r="AO71" s="973">
        <f t="shared" ref="AO71:AO72" si="326">IF(DD71="",0,DD71)</f>
        <v>0</v>
      </c>
      <c r="AP71" s="973">
        <f t="shared" ref="AP71:AP72" si="327">IF(DE71="",0,DE71)</f>
        <v>0</v>
      </c>
      <c r="AQ71" s="973">
        <f t="shared" ref="AQ71:AQ72" si="328">IF(DF71="",0,DF71)</f>
        <v>0</v>
      </c>
      <c r="AR71" s="973">
        <f t="shared" ref="AR71:AR72" si="329">IF(DG71="",0,DG71)</f>
        <v>0</v>
      </c>
      <c r="AS71" s="973">
        <f t="shared" ref="AS71:AS72" si="330">IF(DH71="",0,DH71)</f>
        <v>0</v>
      </c>
      <c r="AT71" s="973">
        <f t="shared" ref="AT71:AT72" si="331">IF(DI71="",0,DI71)</f>
        <v>0</v>
      </c>
      <c r="AU71" s="973">
        <f t="shared" ref="AU71:AU72" si="332">IF(DJ71="",0,DJ71)</f>
        <v>0</v>
      </c>
      <c r="AV71" s="973">
        <f t="shared" ref="AV71:AV72" si="333">IF(DK71="",0,DK71)</f>
        <v>0</v>
      </c>
      <c r="AW71" s="973">
        <f t="shared" ref="AW71:AW72" si="334">IF(DL71="",0,DL71)</f>
        <v>0</v>
      </c>
      <c r="AX71" s="973">
        <f t="shared" ref="AX71:AX72" si="335">IF(DM71="",0,DM71)</f>
        <v>0</v>
      </c>
      <c r="AY71" s="973">
        <f t="shared" ref="AY71:AY72" si="336">IF(DN71="",0,DN71)</f>
        <v>0</v>
      </c>
      <c r="AZ71" s="973">
        <f t="shared" ref="AZ71:AZ72" si="337">IF(DO71="",0,DO71)</f>
        <v>0</v>
      </c>
      <c r="BA71" s="973">
        <f t="shared" ref="BA71:BA72" si="338">IF(DP71="",0,DP71)</f>
        <v>0</v>
      </c>
      <c r="BB71" s="973">
        <f t="shared" ref="BB71:BB72" si="339">IF(DQ71="",0,DQ71)</f>
        <v>0</v>
      </c>
      <c r="BC71" s="973">
        <f t="shared" ref="BC71:BC72" si="340">IF(DR71="",0,DR71)</f>
        <v>0</v>
      </c>
      <c r="BD71" s="973">
        <f t="shared" ref="BD71:BD72" si="341">IF(DS71="",0,DS71)</f>
        <v>0</v>
      </c>
      <c r="BE71" s="973">
        <f t="shared" ref="BE71:BE72" si="342">IF(DT71="",0,DT71)</f>
        <v>0</v>
      </c>
      <c r="BF71" s="973">
        <f t="shared" ref="BF71:BF72" si="343">IF(DU71="",0,DU71)</f>
        <v>0</v>
      </c>
      <c r="BG71" s="973">
        <f t="shared" ref="BG71:BG72" si="344">IF(DV71="",0,DV71)</f>
        <v>0</v>
      </c>
      <c r="BH71" s="973">
        <f t="shared" ref="BH71:BH72" si="345">IF(DW71="",0,DW71)</f>
        <v>0</v>
      </c>
      <c r="BI71" s="973">
        <f t="shared" ref="BI71:BI72" si="346">IF(DX71="",0,DX71)</f>
        <v>0</v>
      </c>
      <c r="BJ71" s="973">
        <f t="shared" ref="BJ71:BJ72" si="347">IF(DY71="",0,DY71)</f>
        <v>0</v>
      </c>
      <c r="BK71" s="973">
        <f t="shared" ref="BK71:BK72" si="348">IF(DZ71="",0,DZ71)</f>
        <v>0</v>
      </c>
      <c r="BL71" s="973">
        <f t="shared" ref="BL71:BL72" si="349">IF(EA71="",0,EA71)</f>
        <v>0</v>
      </c>
      <c r="BM71" s="973">
        <f t="shared" ref="BM71:BM72" si="350">IF(EB71="",0,EB71)</f>
        <v>0</v>
      </c>
      <c r="BN71" s="973">
        <f t="shared" ref="BN71:BN72" si="351">IF(EC71="",0,EC71)</f>
        <v>0</v>
      </c>
      <c r="BO71" s="973">
        <f t="shared" ref="BO71:BO72" si="352">IF(ED71="",0,ED71)</f>
        <v>0</v>
      </c>
      <c r="BV71" s="978"/>
      <c r="BW71" s="978"/>
      <c r="BX71" s="978"/>
      <c r="BY71" s="978"/>
      <c r="BZ71" s="978"/>
      <c r="CA71" s="978"/>
      <c r="CB71" s="978"/>
      <c r="CC71" s="978"/>
      <c r="CD71" s="978"/>
      <c r="CE71" s="978"/>
      <c r="CF71" s="978"/>
      <c r="CG71" s="978"/>
      <c r="CH71" s="978"/>
      <c r="CI71" s="978"/>
      <c r="CJ71" s="978"/>
      <c r="CK71" s="978"/>
      <c r="CL71" s="978"/>
      <c r="CM71" s="978"/>
      <c r="CN71" s="978"/>
      <c r="CO71" s="978"/>
      <c r="CP71" s="978"/>
      <c r="CQ71" s="978"/>
      <c r="CR71" s="978"/>
      <c r="CS71" s="978"/>
      <c r="CT71" s="978"/>
      <c r="CU71" s="978"/>
      <c r="CV71" s="978"/>
      <c r="CW71" s="978"/>
      <c r="CX71" s="978"/>
      <c r="CY71" s="978"/>
      <c r="CZ71" s="978"/>
      <c r="DA71" s="978"/>
      <c r="DB71" s="978"/>
      <c r="DC71" s="978"/>
      <c r="DD71" s="978"/>
      <c r="DE71" s="978"/>
      <c r="DF71" s="978"/>
      <c r="DG71" s="978"/>
      <c r="DH71" s="978"/>
      <c r="DI71" s="978"/>
      <c r="DJ71" s="978"/>
      <c r="DK71" s="978"/>
      <c r="DL71" s="978"/>
      <c r="DM71" s="978"/>
      <c r="DN71" s="978"/>
      <c r="DO71" s="978"/>
      <c r="DP71" s="978"/>
      <c r="DQ71" s="978"/>
      <c r="DR71" s="978"/>
      <c r="DS71" s="978"/>
      <c r="DT71" s="978"/>
      <c r="DU71" s="978"/>
      <c r="DV71" s="978"/>
      <c r="DW71" s="978"/>
      <c r="DX71" s="978"/>
      <c r="DY71" s="978"/>
      <c r="DZ71" s="978"/>
      <c r="EA71" s="978"/>
      <c r="EB71" s="978"/>
      <c r="EC71" s="978"/>
      <c r="ED71" s="978"/>
    </row>
    <row r="72" spans="1:134" hidden="1" outlineLevel="1">
      <c r="B72" s="772">
        <f>B71+1</f>
        <v>23</v>
      </c>
      <c r="C72" s="725" t="s">
        <v>1335</v>
      </c>
      <c r="D72" s="701"/>
      <c r="E72" s="812" t="s">
        <v>1386</v>
      </c>
      <c r="F72" s="838"/>
      <c r="G72" s="973">
        <f t="shared" si="318"/>
        <v>0</v>
      </c>
      <c r="H72" s="973">
        <f t="shared" si="318"/>
        <v>0</v>
      </c>
      <c r="I72" s="973">
        <f t="shared" si="318"/>
        <v>0</v>
      </c>
      <c r="J72" s="973">
        <f t="shared" si="318"/>
        <v>0</v>
      </c>
      <c r="K72" s="973">
        <f t="shared" si="318"/>
        <v>0</v>
      </c>
      <c r="L72" s="973">
        <f t="shared" si="318"/>
        <v>0</v>
      </c>
      <c r="M72" s="973">
        <f t="shared" si="318"/>
        <v>0</v>
      </c>
      <c r="N72" s="973">
        <f t="shared" si="318"/>
        <v>0</v>
      </c>
      <c r="O72" s="973">
        <f t="shared" si="318"/>
        <v>0</v>
      </c>
      <c r="P72" s="973">
        <f t="shared" si="318"/>
        <v>0</v>
      </c>
      <c r="Q72" s="973">
        <f t="shared" si="319"/>
        <v>0</v>
      </c>
      <c r="R72" s="973">
        <f t="shared" si="319"/>
        <v>0</v>
      </c>
      <c r="S72" s="973">
        <f t="shared" si="319"/>
        <v>0</v>
      </c>
      <c r="T72" s="973">
        <f t="shared" si="319"/>
        <v>0</v>
      </c>
      <c r="U72" s="973">
        <f t="shared" si="319"/>
        <v>0</v>
      </c>
      <c r="V72" s="973">
        <f t="shared" si="319"/>
        <v>0</v>
      </c>
      <c r="W72" s="973">
        <f t="shared" si="319"/>
        <v>0</v>
      </c>
      <c r="X72" s="973">
        <f t="shared" si="319"/>
        <v>0</v>
      </c>
      <c r="Y72" s="973">
        <f t="shared" si="319"/>
        <v>0</v>
      </c>
      <c r="Z72" s="973">
        <f t="shared" si="319"/>
        <v>0</v>
      </c>
      <c r="AA72" s="973">
        <f t="shared" si="320"/>
        <v>0</v>
      </c>
      <c r="AB72" s="973">
        <f t="shared" si="320"/>
        <v>0</v>
      </c>
      <c r="AC72" s="973">
        <f t="shared" si="320"/>
        <v>0</v>
      </c>
      <c r="AD72" s="973">
        <f t="shared" si="320"/>
        <v>0</v>
      </c>
      <c r="AE72" s="973">
        <f t="shared" si="320"/>
        <v>0</v>
      </c>
      <c r="AF72" s="973">
        <f t="shared" si="320"/>
        <v>0</v>
      </c>
      <c r="AG72" s="973">
        <f t="shared" si="320"/>
        <v>0</v>
      </c>
      <c r="AH72" s="973">
        <f t="shared" si="320"/>
        <v>0</v>
      </c>
      <c r="AI72" s="973">
        <f t="shared" si="320"/>
        <v>0</v>
      </c>
      <c r="AJ72" s="973">
        <f t="shared" si="321"/>
        <v>0</v>
      </c>
      <c r="AK72" s="973">
        <f t="shared" si="322"/>
        <v>0</v>
      </c>
      <c r="AL72" s="973">
        <f t="shared" si="323"/>
        <v>0</v>
      </c>
      <c r="AM72" s="973">
        <f t="shared" si="324"/>
        <v>0</v>
      </c>
      <c r="AN72" s="973">
        <f t="shared" si="325"/>
        <v>0</v>
      </c>
      <c r="AO72" s="973">
        <f t="shared" si="326"/>
        <v>0</v>
      </c>
      <c r="AP72" s="973">
        <f t="shared" si="327"/>
        <v>0</v>
      </c>
      <c r="AQ72" s="973">
        <f t="shared" si="328"/>
        <v>0</v>
      </c>
      <c r="AR72" s="973">
        <f t="shared" si="329"/>
        <v>0</v>
      </c>
      <c r="AS72" s="973">
        <f t="shared" si="330"/>
        <v>0</v>
      </c>
      <c r="AT72" s="973">
        <f t="shared" si="331"/>
        <v>0</v>
      </c>
      <c r="AU72" s="973">
        <f t="shared" si="332"/>
        <v>0</v>
      </c>
      <c r="AV72" s="973">
        <f t="shared" si="333"/>
        <v>0</v>
      </c>
      <c r="AW72" s="973">
        <f t="shared" si="334"/>
        <v>0</v>
      </c>
      <c r="AX72" s="973">
        <f t="shared" si="335"/>
        <v>0</v>
      </c>
      <c r="AY72" s="973">
        <f t="shared" si="336"/>
        <v>0</v>
      </c>
      <c r="AZ72" s="973">
        <f t="shared" si="337"/>
        <v>0</v>
      </c>
      <c r="BA72" s="973">
        <f t="shared" si="338"/>
        <v>0</v>
      </c>
      <c r="BB72" s="973">
        <f t="shared" si="339"/>
        <v>0</v>
      </c>
      <c r="BC72" s="973">
        <f t="shared" si="340"/>
        <v>0</v>
      </c>
      <c r="BD72" s="973">
        <f t="shared" si="341"/>
        <v>0</v>
      </c>
      <c r="BE72" s="973">
        <f t="shared" si="342"/>
        <v>0</v>
      </c>
      <c r="BF72" s="973">
        <f t="shared" si="343"/>
        <v>0</v>
      </c>
      <c r="BG72" s="973">
        <f t="shared" si="344"/>
        <v>0</v>
      </c>
      <c r="BH72" s="973">
        <f t="shared" si="345"/>
        <v>0</v>
      </c>
      <c r="BI72" s="973">
        <f t="shared" si="346"/>
        <v>0</v>
      </c>
      <c r="BJ72" s="973">
        <f t="shared" si="347"/>
        <v>0</v>
      </c>
      <c r="BK72" s="973">
        <f t="shared" si="348"/>
        <v>0</v>
      </c>
      <c r="BL72" s="973">
        <f t="shared" si="349"/>
        <v>0</v>
      </c>
      <c r="BM72" s="973">
        <f t="shared" si="350"/>
        <v>0</v>
      </c>
      <c r="BN72" s="973">
        <f t="shared" si="351"/>
        <v>0</v>
      </c>
      <c r="BO72" s="973">
        <f t="shared" si="352"/>
        <v>0</v>
      </c>
      <c r="BV72" s="978"/>
      <c r="BW72" s="978"/>
      <c r="BX72" s="978"/>
      <c r="BY72" s="978"/>
      <c r="BZ72" s="978"/>
      <c r="CA72" s="978"/>
      <c r="CB72" s="978"/>
      <c r="CC72" s="978"/>
      <c r="CD72" s="978"/>
      <c r="CE72" s="978"/>
      <c r="CF72" s="978"/>
      <c r="CG72" s="978"/>
      <c r="CH72" s="978"/>
      <c r="CI72" s="978"/>
      <c r="CJ72" s="978"/>
      <c r="CK72" s="978"/>
      <c r="CL72" s="978"/>
      <c r="CM72" s="978"/>
      <c r="CN72" s="978"/>
      <c r="CO72" s="978"/>
      <c r="CP72" s="978"/>
      <c r="CQ72" s="978"/>
      <c r="CR72" s="978"/>
      <c r="CS72" s="978"/>
      <c r="CT72" s="978"/>
      <c r="CU72" s="978"/>
      <c r="CV72" s="978"/>
      <c r="CW72" s="978"/>
      <c r="CX72" s="978"/>
      <c r="CY72" s="978"/>
      <c r="CZ72" s="978"/>
      <c r="DA72" s="978"/>
      <c r="DB72" s="978"/>
      <c r="DC72" s="978"/>
      <c r="DD72" s="978"/>
      <c r="DE72" s="978"/>
      <c r="DF72" s="978"/>
      <c r="DG72" s="978"/>
      <c r="DH72" s="978"/>
      <c r="DI72" s="978"/>
      <c r="DJ72" s="978"/>
      <c r="DK72" s="978"/>
      <c r="DL72" s="978"/>
      <c r="DM72" s="978"/>
      <c r="DN72" s="978"/>
      <c r="DO72" s="978"/>
      <c r="DP72" s="978"/>
      <c r="DQ72" s="978"/>
      <c r="DR72" s="978"/>
      <c r="DS72" s="978"/>
      <c r="DT72" s="978"/>
      <c r="DU72" s="978"/>
      <c r="DV72" s="978"/>
      <c r="DW72" s="978"/>
      <c r="DX72" s="978"/>
      <c r="DY72" s="978"/>
      <c r="DZ72" s="978"/>
      <c r="EA72" s="978"/>
      <c r="EB72" s="978"/>
      <c r="EC72" s="978"/>
      <c r="ED72" s="978"/>
    </row>
    <row r="73" spans="1:134" hidden="1" outlineLevel="1">
      <c r="B73" s="772">
        <f>B72+1</f>
        <v>24</v>
      </c>
      <c r="C73" s="60" t="s">
        <v>492</v>
      </c>
      <c r="D73" s="701"/>
      <c r="E73" s="812" t="s">
        <v>430</v>
      </c>
      <c r="F73" s="838"/>
      <c r="G73" s="974">
        <f t="shared" ref="G73:AI73" si="353">IF(BV73="",0%,BV73)</f>
        <v>0</v>
      </c>
      <c r="H73" s="974">
        <f t="shared" si="353"/>
        <v>0</v>
      </c>
      <c r="I73" s="974">
        <f t="shared" si="353"/>
        <v>0</v>
      </c>
      <c r="J73" s="974">
        <f t="shared" si="353"/>
        <v>0</v>
      </c>
      <c r="K73" s="974">
        <f t="shared" si="353"/>
        <v>0</v>
      </c>
      <c r="L73" s="974">
        <f t="shared" si="353"/>
        <v>0</v>
      </c>
      <c r="M73" s="974">
        <f t="shared" si="353"/>
        <v>0</v>
      </c>
      <c r="N73" s="974">
        <f t="shared" si="353"/>
        <v>0</v>
      </c>
      <c r="O73" s="974">
        <f t="shared" si="353"/>
        <v>0</v>
      </c>
      <c r="P73" s="974">
        <f t="shared" si="353"/>
        <v>0</v>
      </c>
      <c r="Q73" s="974">
        <f t="shared" si="353"/>
        <v>0</v>
      </c>
      <c r="R73" s="974">
        <f t="shared" si="353"/>
        <v>0</v>
      </c>
      <c r="S73" s="974">
        <f t="shared" si="353"/>
        <v>0</v>
      </c>
      <c r="T73" s="974">
        <f t="shared" si="353"/>
        <v>0</v>
      </c>
      <c r="U73" s="974">
        <f t="shared" si="353"/>
        <v>0</v>
      </c>
      <c r="V73" s="974">
        <f t="shared" si="353"/>
        <v>0</v>
      </c>
      <c r="W73" s="974">
        <f t="shared" si="353"/>
        <v>0</v>
      </c>
      <c r="X73" s="974">
        <f t="shared" si="353"/>
        <v>0</v>
      </c>
      <c r="Y73" s="974">
        <f t="shared" si="353"/>
        <v>0</v>
      </c>
      <c r="Z73" s="974">
        <f t="shared" si="353"/>
        <v>0</v>
      </c>
      <c r="AA73" s="974">
        <f t="shared" si="353"/>
        <v>0</v>
      </c>
      <c r="AB73" s="974">
        <f t="shared" si="353"/>
        <v>0</v>
      </c>
      <c r="AC73" s="974">
        <f t="shared" si="353"/>
        <v>0</v>
      </c>
      <c r="AD73" s="974">
        <f t="shared" si="353"/>
        <v>0</v>
      </c>
      <c r="AE73" s="974">
        <f t="shared" si="353"/>
        <v>0</v>
      </c>
      <c r="AF73" s="974">
        <f t="shared" si="353"/>
        <v>0</v>
      </c>
      <c r="AG73" s="974">
        <f t="shared" si="353"/>
        <v>0</v>
      </c>
      <c r="AH73" s="974">
        <f t="shared" si="353"/>
        <v>0</v>
      </c>
      <c r="AI73" s="974">
        <f t="shared" si="353"/>
        <v>0</v>
      </c>
      <c r="AJ73" s="974">
        <f t="shared" ref="AJ73" si="354">IF(CY73="",0%,CY73)</f>
        <v>0</v>
      </c>
      <c r="AK73" s="974">
        <f t="shared" ref="AK73" si="355">IF(CZ73="",0%,CZ73)</f>
        <v>0</v>
      </c>
      <c r="AL73" s="974">
        <f t="shared" ref="AL73" si="356">IF(DA73="",0%,DA73)</f>
        <v>0</v>
      </c>
      <c r="AM73" s="974">
        <f t="shared" ref="AM73" si="357">IF(DB73="",0%,DB73)</f>
        <v>0</v>
      </c>
      <c r="AN73" s="974">
        <f t="shared" ref="AN73" si="358">IF(DC73="",0%,DC73)</f>
        <v>0</v>
      </c>
      <c r="AO73" s="974">
        <f t="shared" ref="AO73" si="359">IF(DD73="",0%,DD73)</f>
        <v>0</v>
      </c>
      <c r="AP73" s="974">
        <f t="shared" ref="AP73" si="360">IF(DE73="",0%,DE73)</f>
        <v>0</v>
      </c>
      <c r="AQ73" s="974">
        <f t="shared" ref="AQ73" si="361">IF(DF73="",0%,DF73)</f>
        <v>0</v>
      </c>
      <c r="AR73" s="974">
        <f t="shared" ref="AR73" si="362">IF(DG73="",0%,DG73)</f>
        <v>0</v>
      </c>
      <c r="AS73" s="974">
        <f t="shared" ref="AS73" si="363">IF(DH73="",0%,DH73)</f>
        <v>0</v>
      </c>
      <c r="AT73" s="974">
        <f t="shared" ref="AT73" si="364">IF(DI73="",0%,DI73)</f>
        <v>0</v>
      </c>
      <c r="AU73" s="974">
        <f t="shared" ref="AU73" si="365">IF(DJ73="",0%,DJ73)</f>
        <v>0</v>
      </c>
      <c r="AV73" s="974">
        <f t="shared" ref="AV73" si="366">IF(DK73="",0%,DK73)</f>
        <v>0</v>
      </c>
      <c r="AW73" s="974">
        <f t="shared" ref="AW73" si="367">IF(DL73="",0%,DL73)</f>
        <v>0</v>
      </c>
      <c r="AX73" s="974">
        <f t="shared" ref="AX73" si="368">IF(DM73="",0%,DM73)</f>
        <v>0</v>
      </c>
      <c r="AY73" s="974">
        <f t="shared" ref="AY73" si="369">IF(DN73="",0%,DN73)</f>
        <v>0</v>
      </c>
      <c r="AZ73" s="974">
        <f t="shared" ref="AZ73" si="370">IF(DO73="",0%,DO73)</f>
        <v>0</v>
      </c>
      <c r="BA73" s="974">
        <f t="shared" ref="BA73" si="371">IF(DP73="",0%,DP73)</f>
        <v>0</v>
      </c>
      <c r="BB73" s="974">
        <f t="shared" ref="BB73" si="372">IF(DQ73="",0%,DQ73)</f>
        <v>0</v>
      </c>
      <c r="BC73" s="974">
        <f t="shared" ref="BC73" si="373">IF(DR73="",0%,DR73)</f>
        <v>0</v>
      </c>
      <c r="BD73" s="974">
        <f t="shared" ref="BD73" si="374">IF(DS73="",0%,DS73)</f>
        <v>0</v>
      </c>
      <c r="BE73" s="974">
        <f t="shared" ref="BE73" si="375">IF(DT73="",0%,DT73)</f>
        <v>0</v>
      </c>
      <c r="BF73" s="974">
        <f t="shared" ref="BF73" si="376">IF(DU73="",0%,DU73)</f>
        <v>0</v>
      </c>
      <c r="BG73" s="974">
        <f t="shared" ref="BG73" si="377">IF(DV73="",0%,DV73)</f>
        <v>0</v>
      </c>
      <c r="BH73" s="974">
        <f t="shared" ref="BH73" si="378">IF(DW73="",0%,DW73)</f>
        <v>0</v>
      </c>
      <c r="BI73" s="974">
        <f t="shared" ref="BI73" si="379">IF(DX73="",0%,DX73)</f>
        <v>0</v>
      </c>
      <c r="BJ73" s="974">
        <f t="shared" ref="BJ73" si="380">IF(DY73="",0%,DY73)</f>
        <v>0</v>
      </c>
      <c r="BK73" s="974">
        <f t="shared" ref="BK73" si="381">IF(DZ73="",0%,DZ73)</f>
        <v>0</v>
      </c>
      <c r="BL73" s="974">
        <f t="shared" ref="BL73" si="382">IF(EA73="",0%,EA73)</f>
        <v>0</v>
      </c>
      <c r="BM73" s="974">
        <f t="shared" ref="BM73" si="383">IF(EB73="",0%,EB73)</f>
        <v>0</v>
      </c>
      <c r="BN73" s="974">
        <f t="shared" ref="BN73" si="384">IF(EC73="",0%,EC73)</f>
        <v>0</v>
      </c>
      <c r="BO73" s="974">
        <f t="shared" ref="BO73" si="385">IF(ED73="",0%,ED73)</f>
        <v>0</v>
      </c>
      <c r="BV73" s="1014"/>
      <c r="BW73" s="1014"/>
      <c r="BX73" s="1014"/>
      <c r="BY73" s="1014"/>
      <c r="BZ73" s="1014"/>
      <c r="CA73" s="1014"/>
      <c r="CB73" s="1014"/>
      <c r="CC73" s="1014"/>
      <c r="CD73" s="1014"/>
      <c r="CE73" s="1014"/>
      <c r="CF73" s="1014"/>
      <c r="CG73" s="1014"/>
      <c r="CH73" s="1014"/>
      <c r="CI73" s="1014"/>
      <c r="CJ73" s="1014"/>
      <c r="CK73" s="1014"/>
      <c r="CL73" s="1014"/>
      <c r="CM73" s="1014"/>
      <c r="CN73" s="1014"/>
      <c r="CO73" s="1014"/>
      <c r="CP73" s="1014"/>
      <c r="CQ73" s="1014"/>
      <c r="CR73" s="1014"/>
      <c r="CS73" s="1014"/>
      <c r="CT73" s="1014"/>
      <c r="CU73" s="1014"/>
      <c r="CV73" s="1014"/>
      <c r="CW73" s="1014"/>
      <c r="CX73" s="1014"/>
      <c r="CY73" s="1014"/>
      <c r="CZ73" s="1014"/>
      <c r="DA73" s="1014"/>
      <c r="DB73" s="1014"/>
      <c r="DC73" s="1014"/>
      <c r="DD73" s="1014"/>
      <c r="DE73" s="1014"/>
      <c r="DF73" s="1014"/>
      <c r="DG73" s="1014"/>
      <c r="DH73" s="1014"/>
      <c r="DI73" s="1014"/>
      <c r="DJ73" s="1014"/>
      <c r="DK73" s="1014"/>
      <c r="DL73" s="1014"/>
      <c r="DM73" s="1014"/>
      <c r="DN73" s="1014"/>
      <c r="DO73" s="1014"/>
      <c r="DP73" s="1014"/>
      <c r="DQ73" s="1014"/>
      <c r="DR73" s="1014"/>
      <c r="DS73" s="1014"/>
      <c r="DT73" s="1014"/>
      <c r="DU73" s="1014"/>
      <c r="DV73" s="1014"/>
      <c r="DW73" s="1014"/>
      <c r="DX73" s="1014"/>
      <c r="DY73" s="1014"/>
      <c r="DZ73" s="1014"/>
      <c r="EA73" s="1014"/>
      <c r="EB73" s="1014"/>
      <c r="EC73" s="1014"/>
      <c r="ED73" s="1014"/>
    </row>
    <row r="74" spans="1:134" collapsed="1">
      <c r="G74" s="856"/>
      <c r="H74" s="856"/>
      <c r="I74" s="856"/>
      <c r="J74" s="856"/>
      <c r="K74" s="856"/>
      <c r="L74" s="856"/>
      <c r="M74" s="856"/>
      <c r="N74" s="856"/>
      <c r="O74" s="856"/>
      <c r="P74" s="856"/>
      <c r="Q74" s="856"/>
      <c r="R74" s="856"/>
      <c r="S74" s="856"/>
      <c r="T74" s="856"/>
      <c r="U74" s="856"/>
      <c r="V74" s="856"/>
      <c r="W74" s="856"/>
      <c r="X74" s="856"/>
      <c r="Y74" s="856"/>
      <c r="Z74" s="856"/>
      <c r="AA74" s="856"/>
      <c r="AB74" s="856"/>
      <c r="AC74" s="856"/>
      <c r="AD74" s="856"/>
      <c r="AE74" s="856"/>
      <c r="AF74" s="856"/>
      <c r="AG74" s="856"/>
      <c r="AH74" s="856"/>
      <c r="AI74" s="856"/>
      <c r="AJ74" s="856"/>
      <c r="AK74" s="856"/>
      <c r="AL74" s="856"/>
      <c r="AM74" s="856"/>
      <c r="AN74" s="856"/>
      <c r="AO74" s="856"/>
      <c r="AP74" s="856"/>
      <c r="AQ74" s="856"/>
      <c r="AR74" s="856"/>
      <c r="AS74" s="856"/>
      <c r="AT74" s="856"/>
      <c r="AU74" s="856"/>
      <c r="AV74" s="856"/>
      <c r="AW74" s="856"/>
      <c r="AX74" s="856"/>
      <c r="AY74" s="856"/>
      <c r="AZ74" s="856"/>
      <c r="BA74" s="856"/>
      <c r="BB74" s="856"/>
      <c r="BC74" s="856"/>
      <c r="BD74" s="856"/>
      <c r="BE74" s="856"/>
      <c r="BF74" s="856"/>
      <c r="BG74" s="856"/>
      <c r="BH74" s="856"/>
      <c r="BI74" s="856"/>
      <c r="BJ74" s="856"/>
      <c r="BK74" s="856"/>
      <c r="BL74" s="856"/>
      <c r="BM74" s="856"/>
      <c r="BN74" s="856"/>
      <c r="BO74" s="856"/>
      <c r="BV74" s="1119"/>
      <c r="BW74" s="1119"/>
      <c r="BX74" s="1119"/>
      <c r="BY74" s="1119"/>
      <c r="BZ74" s="1119"/>
      <c r="CA74" s="1119"/>
      <c r="CB74" s="1119"/>
      <c r="CC74" s="1119"/>
      <c r="CD74" s="1119"/>
      <c r="CE74" s="1119"/>
      <c r="CF74" s="1119"/>
      <c r="CG74" s="1119"/>
      <c r="CH74" s="1119"/>
      <c r="CI74" s="1119"/>
      <c r="CJ74" s="1119"/>
      <c r="CK74" s="1119"/>
      <c r="CL74" s="1119"/>
      <c r="CM74" s="1119"/>
      <c r="CN74" s="1119"/>
      <c r="CO74" s="1119"/>
      <c r="CP74" s="1119"/>
      <c r="CQ74" s="1119"/>
      <c r="CR74" s="1119"/>
      <c r="CS74" s="1119"/>
      <c r="CT74" s="1119"/>
      <c r="CU74" s="1119"/>
      <c r="CV74" s="1119"/>
      <c r="CW74" s="1119"/>
      <c r="CX74" s="1119"/>
      <c r="CY74" s="1119"/>
      <c r="CZ74" s="1119"/>
      <c r="DA74" s="1119"/>
      <c r="DB74" s="1119"/>
      <c r="DC74" s="1119"/>
      <c r="DD74" s="1119"/>
      <c r="DE74" s="1119"/>
      <c r="DF74" s="1119"/>
      <c r="DG74" s="1119"/>
      <c r="DH74" s="1119"/>
      <c r="DI74" s="1119"/>
      <c r="DJ74" s="1119"/>
      <c r="DK74" s="1119"/>
      <c r="DL74" s="1119"/>
      <c r="DM74" s="1119"/>
      <c r="DN74" s="1119"/>
      <c r="DO74" s="1119"/>
      <c r="DP74" s="1119"/>
      <c r="DQ74" s="1119"/>
      <c r="DR74" s="1119"/>
      <c r="DS74" s="1119"/>
      <c r="DT74" s="1119"/>
      <c r="DU74" s="1119"/>
      <c r="DV74" s="1119"/>
      <c r="DW74" s="1119"/>
      <c r="DX74" s="1119"/>
      <c r="DY74" s="1119"/>
      <c r="DZ74" s="1119"/>
      <c r="EA74" s="1119"/>
      <c r="EB74" s="1119"/>
      <c r="EC74" s="1119"/>
      <c r="ED74" s="1119"/>
    </row>
    <row r="75" spans="1:134" ht="13.5" hidden="1" outlineLevel="1" thickBot="1">
      <c r="B75" s="17" t="s">
        <v>422</v>
      </c>
      <c r="C75" s="613"/>
      <c r="D75" s="613"/>
      <c r="E75" s="791"/>
      <c r="F75" s="791"/>
      <c r="G75" s="149">
        <f t="shared" ref="G75:BO75" si="386">G$7</f>
        <v>1990</v>
      </c>
      <c r="H75" s="149">
        <f t="shared" si="386"/>
        <v>1991</v>
      </c>
      <c r="I75" s="149">
        <f t="shared" si="386"/>
        <v>1992</v>
      </c>
      <c r="J75" s="149">
        <f t="shared" si="386"/>
        <v>1993</v>
      </c>
      <c r="K75" s="149">
        <f t="shared" si="386"/>
        <v>1994</v>
      </c>
      <c r="L75" s="149">
        <f t="shared" si="386"/>
        <v>1995</v>
      </c>
      <c r="M75" s="149">
        <f t="shared" si="386"/>
        <v>1996</v>
      </c>
      <c r="N75" s="149">
        <f t="shared" si="386"/>
        <v>1997</v>
      </c>
      <c r="O75" s="149">
        <f t="shared" si="386"/>
        <v>1998</v>
      </c>
      <c r="P75" s="149">
        <f t="shared" si="386"/>
        <v>1999</v>
      </c>
      <c r="Q75" s="149">
        <f t="shared" si="386"/>
        <v>2000</v>
      </c>
      <c r="R75" s="149">
        <f t="shared" si="386"/>
        <v>2001</v>
      </c>
      <c r="S75" s="149">
        <f t="shared" si="386"/>
        <v>2002</v>
      </c>
      <c r="T75" s="149">
        <f t="shared" si="386"/>
        <v>2003</v>
      </c>
      <c r="U75" s="149">
        <f t="shared" si="386"/>
        <v>2004</v>
      </c>
      <c r="V75" s="149">
        <f t="shared" si="386"/>
        <v>2005</v>
      </c>
      <c r="W75" s="149">
        <f t="shared" si="386"/>
        <v>2006</v>
      </c>
      <c r="X75" s="149">
        <f t="shared" si="386"/>
        <v>2007</v>
      </c>
      <c r="Y75" s="149">
        <f t="shared" si="386"/>
        <v>2008</v>
      </c>
      <c r="Z75" s="149">
        <f t="shared" si="386"/>
        <v>2009</v>
      </c>
      <c r="AA75" s="149">
        <f t="shared" si="386"/>
        <v>2010</v>
      </c>
      <c r="AB75" s="149">
        <f t="shared" si="386"/>
        <v>2011</v>
      </c>
      <c r="AC75" s="149">
        <f t="shared" si="386"/>
        <v>2012</v>
      </c>
      <c r="AD75" s="149">
        <f t="shared" si="386"/>
        <v>2013</v>
      </c>
      <c r="AE75" s="149">
        <f t="shared" si="386"/>
        <v>2014</v>
      </c>
      <c r="AF75" s="149">
        <f t="shared" si="386"/>
        <v>2015</v>
      </c>
      <c r="AG75" s="149">
        <f t="shared" si="386"/>
        <v>2016</v>
      </c>
      <c r="AH75" s="149">
        <f t="shared" si="386"/>
        <v>2017</v>
      </c>
      <c r="AI75" s="149">
        <f t="shared" si="386"/>
        <v>2018</v>
      </c>
      <c r="AJ75" s="149">
        <f t="shared" si="386"/>
        <v>2019</v>
      </c>
      <c r="AK75" s="149">
        <f t="shared" si="386"/>
        <v>2020</v>
      </c>
      <c r="AL75" s="149">
        <f t="shared" si="386"/>
        <v>2021</v>
      </c>
      <c r="AM75" s="149">
        <f t="shared" si="386"/>
        <v>2022</v>
      </c>
      <c r="AN75" s="149">
        <f t="shared" si="386"/>
        <v>2023</v>
      </c>
      <c r="AO75" s="149">
        <f t="shared" si="386"/>
        <v>2024</v>
      </c>
      <c r="AP75" s="149">
        <f t="shared" si="386"/>
        <v>2025</v>
      </c>
      <c r="AQ75" s="149">
        <f t="shared" si="386"/>
        <v>2026</v>
      </c>
      <c r="AR75" s="149">
        <f t="shared" si="386"/>
        <v>2027</v>
      </c>
      <c r="AS75" s="149">
        <f t="shared" si="386"/>
        <v>2028</v>
      </c>
      <c r="AT75" s="149">
        <f t="shared" si="386"/>
        <v>2029</v>
      </c>
      <c r="AU75" s="149">
        <f t="shared" si="386"/>
        <v>2030</v>
      </c>
      <c r="AV75" s="149">
        <f t="shared" si="386"/>
        <v>2031</v>
      </c>
      <c r="AW75" s="149">
        <f t="shared" si="386"/>
        <v>2032</v>
      </c>
      <c r="AX75" s="149">
        <f t="shared" si="386"/>
        <v>2033</v>
      </c>
      <c r="AY75" s="149">
        <f t="shared" si="386"/>
        <v>2034</v>
      </c>
      <c r="AZ75" s="149">
        <f t="shared" si="386"/>
        <v>2035</v>
      </c>
      <c r="BA75" s="149">
        <f t="shared" si="386"/>
        <v>2036</v>
      </c>
      <c r="BB75" s="149">
        <f t="shared" si="386"/>
        <v>2037</v>
      </c>
      <c r="BC75" s="149">
        <f t="shared" si="386"/>
        <v>2038</v>
      </c>
      <c r="BD75" s="149">
        <f t="shared" si="386"/>
        <v>2039</v>
      </c>
      <c r="BE75" s="149">
        <f t="shared" si="386"/>
        <v>2040</v>
      </c>
      <c r="BF75" s="149">
        <f t="shared" si="386"/>
        <v>2041</v>
      </c>
      <c r="BG75" s="149">
        <f t="shared" si="386"/>
        <v>2042</v>
      </c>
      <c r="BH75" s="149">
        <f t="shared" si="386"/>
        <v>2043</v>
      </c>
      <c r="BI75" s="149">
        <f t="shared" si="386"/>
        <v>2044</v>
      </c>
      <c r="BJ75" s="149">
        <f t="shared" si="386"/>
        <v>2045</v>
      </c>
      <c r="BK75" s="149">
        <f t="shared" si="386"/>
        <v>2046</v>
      </c>
      <c r="BL75" s="149">
        <f t="shared" si="386"/>
        <v>2047</v>
      </c>
      <c r="BM75" s="149">
        <f t="shared" si="386"/>
        <v>2048</v>
      </c>
      <c r="BN75" s="149">
        <f t="shared" si="386"/>
        <v>2049</v>
      </c>
      <c r="BO75" s="149">
        <f t="shared" si="386"/>
        <v>2050</v>
      </c>
      <c r="BV75" s="1120"/>
      <c r="BW75" s="1120"/>
      <c r="BX75" s="1120"/>
      <c r="BY75" s="1120"/>
      <c r="BZ75" s="1120"/>
      <c r="CA75" s="1120"/>
      <c r="CB75" s="1120"/>
      <c r="CC75" s="1120"/>
      <c r="CD75" s="1120"/>
      <c r="CE75" s="1120"/>
      <c r="CF75" s="1120"/>
      <c r="CG75" s="1120"/>
      <c r="CH75" s="1120"/>
      <c r="CI75" s="1120"/>
      <c r="CJ75" s="1120"/>
      <c r="CK75" s="1120"/>
      <c r="CL75" s="1120"/>
      <c r="CM75" s="1120"/>
      <c r="CN75" s="1120"/>
      <c r="CO75" s="1120"/>
      <c r="CP75" s="1120"/>
      <c r="CQ75" s="1120"/>
      <c r="CR75" s="1120"/>
      <c r="CS75" s="1120"/>
      <c r="CT75" s="1120"/>
      <c r="CU75" s="1120"/>
      <c r="CV75" s="1120"/>
      <c r="CW75" s="1120"/>
      <c r="CX75" s="1120"/>
      <c r="CY75" s="1120"/>
      <c r="CZ75" s="1120"/>
      <c r="DA75" s="1120"/>
      <c r="DB75" s="1120"/>
      <c r="DC75" s="1120"/>
      <c r="DD75" s="1120"/>
      <c r="DE75" s="1120"/>
      <c r="DF75" s="1120"/>
      <c r="DG75" s="1120"/>
      <c r="DH75" s="1120"/>
      <c r="DI75" s="1120"/>
      <c r="DJ75" s="1120"/>
      <c r="DK75" s="1120"/>
      <c r="DL75" s="1120"/>
      <c r="DM75" s="1120"/>
      <c r="DN75" s="1120"/>
      <c r="DO75" s="1120"/>
      <c r="DP75" s="1120"/>
      <c r="DQ75" s="1120"/>
      <c r="DR75" s="1120"/>
      <c r="DS75" s="1120"/>
      <c r="DT75" s="1120"/>
      <c r="DU75" s="1120"/>
      <c r="DV75" s="1120"/>
      <c r="DW75" s="1120"/>
      <c r="DX75" s="1120"/>
      <c r="DY75" s="1120"/>
      <c r="DZ75" s="1120"/>
      <c r="EA75" s="1120"/>
      <c r="EB75" s="1120"/>
      <c r="EC75" s="1120"/>
      <c r="ED75" s="1120"/>
    </row>
    <row r="76" spans="1:134" hidden="1" outlineLevel="1">
      <c r="B76" s="728">
        <v>25</v>
      </c>
      <c r="C76" s="795" t="s">
        <v>571</v>
      </c>
      <c r="D76" s="708"/>
      <c r="E76" s="702" t="s">
        <v>1312</v>
      </c>
      <c r="F76" s="709"/>
      <c r="G76" s="975">
        <f t="shared" ref="G76:AO76" si="387">IF(COUNTBLANK(G78:G80)=3,"",SUM(G78:G80))</f>
        <v>0</v>
      </c>
      <c r="H76" s="975">
        <f t="shared" si="387"/>
        <v>0</v>
      </c>
      <c r="I76" s="975">
        <f t="shared" si="387"/>
        <v>0</v>
      </c>
      <c r="J76" s="975">
        <f t="shared" si="387"/>
        <v>0</v>
      </c>
      <c r="K76" s="975">
        <f t="shared" si="387"/>
        <v>0</v>
      </c>
      <c r="L76" s="975">
        <f t="shared" si="387"/>
        <v>0</v>
      </c>
      <c r="M76" s="975">
        <f t="shared" si="387"/>
        <v>0</v>
      </c>
      <c r="N76" s="975">
        <f t="shared" si="387"/>
        <v>0</v>
      </c>
      <c r="O76" s="975">
        <f t="shared" si="387"/>
        <v>0</v>
      </c>
      <c r="P76" s="975">
        <f t="shared" si="387"/>
        <v>0</v>
      </c>
      <c r="Q76" s="975">
        <f t="shared" si="387"/>
        <v>0</v>
      </c>
      <c r="R76" s="975">
        <f t="shared" si="387"/>
        <v>0</v>
      </c>
      <c r="S76" s="975">
        <f t="shared" si="387"/>
        <v>0</v>
      </c>
      <c r="T76" s="975">
        <f t="shared" si="387"/>
        <v>0</v>
      </c>
      <c r="U76" s="975">
        <f t="shared" si="387"/>
        <v>0</v>
      </c>
      <c r="V76" s="975">
        <f t="shared" si="387"/>
        <v>0</v>
      </c>
      <c r="W76" s="975">
        <f t="shared" si="387"/>
        <v>0</v>
      </c>
      <c r="X76" s="975">
        <f t="shared" si="387"/>
        <v>0</v>
      </c>
      <c r="Y76" s="975">
        <f t="shared" si="387"/>
        <v>0</v>
      </c>
      <c r="Z76" s="975">
        <f t="shared" si="387"/>
        <v>0</v>
      </c>
      <c r="AA76" s="975">
        <f t="shared" si="387"/>
        <v>0</v>
      </c>
      <c r="AB76" s="975">
        <f t="shared" si="387"/>
        <v>0</v>
      </c>
      <c r="AC76" s="975">
        <f t="shared" si="387"/>
        <v>0</v>
      </c>
      <c r="AD76" s="975">
        <f t="shared" si="387"/>
        <v>0</v>
      </c>
      <c r="AE76" s="975">
        <f t="shared" si="387"/>
        <v>0</v>
      </c>
      <c r="AF76" s="975">
        <f t="shared" si="387"/>
        <v>0</v>
      </c>
      <c r="AG76" s="975">
        <f t="shared" si="387"/>
        <v>0</v>
      </c>
      <c r="AH76" s="975">
        <f t="shared" si="387"/>
        <v>0</v>
      </c>
      <c r="AI76" s="975">
        <f t="shared" si="387"/>
        <v>0</v>
      </c>
      <c r="AJ76" s="975">
        <f t="shared" si="387"/>
        <v>0</v>
      </c>
      <c r="AK76" s="975">
        <f t="shared" si="387"/>
        <v>0</v>
      </c>
      <c r="AL76" s="975">
        <f t="shared" si="387"/>
        <v>0</v>
      </c>
      <c r="AM76" s="975">
        <f t="shared" si="387"/>
        <v>0</v>
      </c>
      <c r="AN76" s="975">
        <f t="shared" si="387"/>
        <v>0</v>
      </c>
      <c r="AO76" s="975">
        <f t="shared" si="387"/>
        <v>0</v>
      </c>
      <c r="AP76" s="975">
        <f t="shared" ref="AP76:BO76" si="388">IF(COUNTBLANK(AP78:AP80)=3,"",SUM(AP78:AP80))</f>
        <v>0</v>
      </c>
      <c r="AQ76" s="975">
        <f t="shared" si="388"/>
        <v>0</v>
      </c>
      <c r="AR76" s="975">
        <f t="shared" si="388"/>
        <v>0</v>
      </c>
      <c r="AS76" s="975">
        <f t="shared" si="388"/>
        <v>0</v>
      </c>
      <c r="AT76" s="975">
        <f t="shared" si="388"/>
        <v>0</v>
      </c>
      <c r="AU76" s="975">
        <f t="shared" si="388"/>
        <v>0</v>
      </c>
      <c r="AV76" s="975">
        <f t="shared" si="388"/>
        <v>0</v>
      </c>
      <c r="AW76" s="975">
        <f t="shared" si="388"/>
        <v>0</v>
      </c>
      <c r="AX76" s="975">
        <f t="shared" si="388"/>
        <v>0</v>
      </c>
      <c r="AY76" s="975">
        <f t="shared" si="388"/>
        <v>0</v>
      </c>
      <c r="AZ76" s="975">
        <f t="shared" si="388"/>
        <v>0</v>
      </c>
      <c r="BA76" s="975">
        <f t="shared" si="388"/>
        <v>0</v>
      </c>
      <c r="BB76" s="975">
        <f t="shared" si="388"/>
        <v>0</v>
      </c>
      <c r="BC76" s="975">
        <f t="shared" si="388"/>
        <v>0</v>
      </c>
      <c r="BD76" s="975">
        <f t="shared" si="388"/>
        <v>0</v>
      </c>
      <c r="BE76" s="975">
        <f t="shared" si="388"/>
        <v>0</v>
      </c>
      <c r="BF76" s="975">
        <f t="shared" si="388"/>
        <v>0</v>
      </c>
      <c r="BG76" s="975">
        <f t="shared" si="388"/>
        <v>0</v>
      </c>
      <c r="BH76" s="975">
        <f t="shared" si="388"/>
        <v>0</v>
      </c>
      <c r="BI76" s="975">
        <f t="shared" si="388"/>
        <v>0</v>
      </c>
      <c r="BJ76" s="975">
        <f t="shared" si="388"/>
        <v>0</v>
      </c>
      <c r="BK76" s="975">
        <f t="shared" si="388"/>
        <v>0</v>
      </c>
      <c r="BL76" s="975">
        <f t="shared" si="388"/>
        <v>0</v>
      </c>
      <c r="BM76" s="975">
        <f t="shared" si="388"/>
        <v>0</v>
      </c>
      <c r="BN76" s="975">
        <f t="shared" si="388"/>
        <v>0</v>
      </c>
      <c r="BO76" s="975">
        <f t="shared" si="388"/>
        <v>0</v>
      </c>
      <c r="BV76" s="1142"/>
      <c r="BW76" s="1142"/>
      <c r="BX76" s="1142"/>
      <c r="BY76" s="1142"/>
      <c r="BZ76" s="1142"/>
      <c r="CA76" s="1142"/>
      <c r="CB76" s="1142"/>
      <c r="CC76" s="1142"/>
      <c r="CD76" s="1142"/>
      <c r="CE76" s="1142"/>
      <c r="CF76" s="1142"/>
      <c r="CG76" s="1142"/>
      <c r="CH76" s="1142"/>
      <c r="CI76" s="1142"/>
      <c r="CJ76" s="1142"/>
      <c r="CK76" s="1142"/>
      <c r="CL76" s="1142"/>
      <c r="CM76" s="1142"/>
      <c r="CN76" s="1142"/>
      <c r="CO76" s="1142"/>
      <c r="CP76" s="1142"/>
      <c r="CQ76" s="1142"/>
      <c r="CR76" s="1142"/>
      <c r="CS76" s="1142"/>
      <c r="CT76" s="1142"/>
      <c r="CU76" s="1142"/>
      <c r="CV76" s="1142"/>
      <c r="CW76" s="1142"/>
      <c r="CX76" s="1142"/>
      <c r="CY76" s="1142"/>
      <c r="CZ76" s="1142"/>
      <c r="DA76" s="1142"/>
      <c r="DB76" s="1142"/>
      <c r="DC76" s="1142"/>
      <c r="DD76" s="1142"/>
      <c r="DE76" s="1142"/>
      <c r="DF76" s="1142"/>
      <c r="DG76" s="1142"/>
      <c r="DH76" s="1142"/>
      <c r="DI76" s="1142"/>
      <c r="DJ76" s="1142"/>
      <c r="DK76" s="1142"/>
      <c r="DL76" s="1142"/>
      <c r="DM76" s="1142"/>
      <c r="DN76" s="1142"/>
      <c r="DO76" s="1142"/>
      <c r="DP76" s="1142"/>
      <c r="DQ76" s="1142"/>
      <c r="DR76" s="1142"/>
      <c r="DS76" s="1142"/>
      <c r="DT76" s="1142"/>
      <c r="DU76" s="1142"/>
      <c r="DV76" s="1142"/>
      <c r="DW76" s="1142"/>
      <c r="DX76" s="1142"/>
      <c r="DY76" s="1142"/>
      <c r="DZ76" s="1142"/>
      <c r="EA76" s="1142"/>
      <c r="EB76" s="1142"/>
      <c r="EC76" s="1142"/>
      <c r="ED76" s="1142"/>
    </row>
    <row r="77" spans="1:134" hidden="1" outlineLevel="1">
      <c r="A77" s="762"/>
      <c r="B77" s="728" t="s">
        <v>98</v>
      </c>
      <c r="C77" s="795" t="s">
        <v>423</v>
      </c>
      <c r="D77" s="708"/>
      <c r="E77" s="702" t="s">
        <v>1312</v>
      </c>
      <c r="F77" s="709"/>
      <c r="G77" s="975">
        <f t="shared" ref="G77:AO77" si="389">IF(OR(G76="",G335="",G342="",G344=""),"",G76-G335-G342-G344)</f>
        <v>0</v>
      </c>
      <c r="H77" s="975">
        <f t="shared" si="389"/>
        <v>0</v>
      </c>
      <c r="I77" s="975">
        <f t="shared" si="389"/>
        <v>0</v>
      </c>
      <c r="J77" s="975">
        <f t="shared" si="389"/>
        <v>0</v>
      </c>
      <c r="K77" s="975">
        <f t="shared" si="389"/>
        <v>0</v>
      </c>
      <c r="L77" s="975">
        <f t="shared" si="389"/>
        <v>0</v>
      </c>
      <c r="M77" s="975">
        <f t="shared" si="389"/>
        <v>0</v>
      </c>
      <c r="N77" s="975">
        <f t="shared" si="389"/>
        <v>0</v>
      </c>
      <c r="O77" s="975">
        <f t="shared" si="389"/>
        <v>0</v>
      </c>
      <c r="P77" s="975">
        <f t="shared" si="389"/>
        <v>0</v>
      </c>
      <c r="Q77" s="975">
        <f t="shared" si="389"/>
        <v>0</v>
      </c>
      <c r="R77" s="975">
        <f t="shared" si="389"/>
        <v>0</v>
      </c>
      <c r="S77" s="975">
        <f t="shared" si="389"/>
        <v>0</v>
      </c>
      <c r="T77" s="975">
        <f t="shared" si="389"/>
        <v>0</v>
      </c>
      <c r="U77" s="975">
        <f t="shared" si="389"/>
        <v>0</v>
      </c>
      <c r="V77" s="975">
        <f t="shared" si="389"/>
        <v>0</v>
      </c>
      <c r="W77" s="975">
        <f t="shared" si="389"/>
        <v>0</v>
      </c>
      <c r="X77" s="975">
        <f t="shared" si="389"/>
        <v>0</v>
      </c>
      <c r="Y77" s="975">
        <f t="shared" si="389"/>
        <v>0</v>
      </c>
      <c r="Z77" s="975">
        <f t="shared" si="389"/>
        <v>0</v>
      </c>
      <c r="AA77" s="975">
        <f t="shared" si="389"/>
        <v>0</v>
      </c>
      <c r="AB77" s="975">
        <f t="shared" si="389"/>
        <v>0</v>
      </c>
      <c r="AC77" s="975">
        <f t="shared" si="389"/>
        <v>0</v>
      </c>
      <c r="AD77" s="975">
        <f t="shared" si="389"/>
        <v>0</v>
      </c>
      <c r="AE77" s="975">
        <f t="shared" si="389"/>
        <v>0</v>
      </c>
      <c r="AF77" s="975">
        <f t="shared" si="389"/>
        <v>0</v>
      </c>
      <c r="AG77" s="975">
        <f t="shared" si="389"/>
        <v>0</v>
      </c>
      <c r="AH77" s="975">
        <f t="shared" si="389"/>
        <v>0</v>
      </c>
      <c r="AI77" s="975">
        <f t="shared" si="389"/>
        <v>0</v>
      </c>
      <c r="AJ77" s="975">
        <f t="shared" si="389"/>
        <v>0</v>
      </c>
      <c r="AK77" s="975">
        <f t="shared" si="389"/>
        <v>0</v>
      </c>
      <c r="AL77" s="975">
        <f t="shared" si="389"/>
        <v>0</v>
      </c>
      <c r="AM77" s="975">
        <f t="shared" si="389"/>
        <v>0</v>
      </c>
      <c r="AN77" s="975">
        <f t="shared" si="389"/>
        <v>0</v>
      </c>
      <c r="AO77" s="975">
        <f t="shared" si="389"/>
        <v>0</v>
      </c>
      <c r="AP77" s="975">
        <f t="shared" ref="AP77:BO77" si="390">IF(OR(AP76="",AP335="",AP342="",AP344=""),"",AP76-AP335-AP342-AP344)</f>
        <v>0</v>
      </c>
      <c r="AQ77" s="975">
        <f t="shared" si="390"/>
        <v>0</v>
      </c>
      <c r="AR77" s="975">
        <f t="shared" si="390"/>
        <v>0</v>
      </c>
      <c r="AS77" s="975">
        <f t="shared" si="390"/>
        <v>0</v>
      </c>
      <c r="AT77" s="975">
        <f t="shared" si="390"/>
        <v>0</v>
      </c>
      <c r="AU77" s="975">
        <f t="shared" si="390"/>
        <v>0</v>
      </c>
      <c r="AV77" s="975">
        <f t="shared" si="390"/>
        <v>0</v>
      </c>
      <c r="AW77" s="975">
        <f t="shared" si="390"/>
        <v>0</v>
      </c>
      <c r="AX77" s="975">
        <f t="shared" si="390"/>
        <v>0</v>
      </c>
      <c r="AY77" s="975">
        <f t="shared" si="390"/>
        <v>0</v>
      </c>
      <c r="AZ77" s="975">
        <f t="shared" si="390"/>
        <v>0</v>
      </c>
      <c r="BA77" s="975">
        <f t="shared" si="390"/>
        <v>0</v>
      </c>
      <c r="BB77" s="975">
        <f t="shared" si="390"/>
        <v>0</v>
      </c>
      <c r="BC77" s="975">
        <f t="shared" si="390"/>
        <v>0</v>
      </c>
      <c r="BD77" s="975">
        <f t="shared" si="390"/>
        <v>0</v>
      </c>
      <c r="BE77" s="975">
        <f t="shared" si="390"/>
        <v>0</v>
      </c>
      <c r="BF77" s="975">
        <f t="shared" si="390"/>
        <v>0</v>
      </c>
      <c r="BG77" s="975">
        <f t="shared" si="390"/>
        <v>0</v>
      </c>
      <c r="BH77" s="975">
        <f t="shared" si="390"/>
        <v>0</v>
      </c>
      <c r="BI77" s="975">
        <f t="shared" si="390"/>
        <v>0</v>
      </c>
      <c r="BJ77" s="975">
        <f t="shared" si="390"/>
        <v>0</v>
      </c>
      <c r="BK77" s="975">
        <f t="shared" si="390"/>
        <v>0</v>
      </c>
      <c r="BL77" s="975">
        <f t="shared" si="390"/>
        <v>0</v>
      </c>
      <c r="BM77" s="975">
        <f t="shared" si="390"/>
        <v>0</v>
      </c>
      <c r="BN77" s="975">
        <f t="shared" si="390"/>
        <v>0</v>
      </c>
      <c r="BO77" s="975">
        <f t="shared" si="390"/>
        <v>0</v>
      </c>
      <c r="BV77" s="1142"/>
      <c r="BW77" s="1142"/>
      <c r="BX77" s="1142"/>
      <c r="BY77" s="1142"/>
      <c r="BZ77" s="1142"/>
      <c r="CA77" s="1142"/>
      <c r="CB77" s="1142"/>
      <c r="CC77" s="1142"/>
      <c r="CD77" s="1142"/>
      <c r="CE77" s="1142"/>
      <c r="CF77" s="1142"/>
      <c r="CG77" s="1142"/>
      <c r="CH77" s="1142"/>
      <c r="CI77" s="1142"/>
      <c r="CJ77" s="1142"/>
      <c r="CK77" s="1142"/>
      <c r="CL77" s="1142"/>
      <c r="CM77" s="1142"/>
      <c r="CN77" s="1142"/>
      <c r="CO77" s="1142"/>
      <c r="CP77" s="1142"/>
      <c r="CQ77" s="1142"/>
      <c r="CR77" s="1142"/>
      <c r="CS77" s="1142"/>
      <c r="CT77" s="1142"/>
      <c r="CU77" s="1142"/>
      <c r="CV77" s="1142"/>
      <c r="CW77" s="1142"/>
      <c r="CX77" s="1142"/>
      <c r="CY77" s="1142"/>
      <c r="CZ77" s="1142"/>
      <c r="DA77" s="1142"/>
      <c r="DB77" s="1142"/>
      <c r="DC77" s="1142"/>
      <c r="DD77" s="1142"/>
      <c r="DE77" s="1142"/>
      <c r="DF77" s="1142"/>
      <c r="DG77" s="1142"/>
      <c r="DH77" s="1142"/>
      <c r="DI77" s="1142"/>
      <c r="DJ77" s="1142"/>
      <c r="DK77" s="1142"/>
      <c r="DL77" s="1142"/>
      <c r="DM77" s="1142"/>
      <c r="DN77" s="1142"/>
      <c r="DO77" s="1142"/>
      <c r="DP77" s="1142"/>
      <c r="DQ77" s="1142"/>
      <c r="DR77" s="1142"/>
      <c r="DS77" s="1142"/>
      <c r="DT77" s="1142"/>
      <c r="DU77" s="1142"/>
      <c r="DV77" s="1142"/>
      <c r="DW77" s="1142"/>
      <c r="DX77" s="1142"/>
      <c r="DY77" s="1142"/>
      <c r="DZ77" s="1142"/>
      <c r="EA77" s="1142"/>
      <c r="EB77" s="1142"/>
      <c r="EC77" s="1142"/>
      <c r="ED77" s="1142"/>
    </row>
    <row r="78" spans="1:134" hidden="1" outlineLevel="1">
      <c r="B78" s="728">
        <f>B76+1</f>
        <v>26</v>
      </c>
      <c r="C78" s="795" t="s">
        <v>800</v>
      </c>
      <c r="D78" s="708"/>
      <c r="E78" s="702" t="s">
        <v>1312</v>
      </c>
      <c r="F78" s="709"/>
      <c r="G78" s="975">
        <f t="shared" ref="G78:AO78" si="391">IF(OR(G308="",G335=""),"",G308+G335)</f>
        <v>0</v>
      </c>
      <c r="H78" s="975">
        <f t="shared" si="391"/>
        <v>0</v>
      </c>
      <c r="I78" s="975">
        <f t="shared" si="391"/>
        <v>0</v>
      </c>
      <c r="J78" s="975">
        <f t="shared" si="391"/>
        <v>0</v>
      </c>
      <c r="K78" s="975">
        <f t="shared" si="391"/>
        <v>0</v>
      </c>
      <c r="L78" s="975">
        <f t="shared" si="391"/>
        <v>0</v>
      </c>
      <c r="M78" s="975">
        <f t="shared" si="391"/>
        <v>0</v>
      </c>
      <c r="N78" s="975">
        <f t="shared" si="391"/>
        <v>0</v>
      </c>
      <c r="O78" s="975">
        <f t="shared" si="391"/>
        <v>0</v>
      </c>
      <c r="P78" s="975">
        <f t="shared" si="391"/>
        <v>0</v>
      </c>
      <c r="Q78" s="975">
        <f t="shared" si="391"/>
        <v>0</v>
      </c>
      <c r="R78" s="975">
        <f t="shared" si="391"/>
        <v>0</v>
      </c>
      <c r="S78" s="975">
        <f t="shared" si="391"/>
        <v>0</v>
      </c>
      <c r="T78" s="975">
        <f t="shared" si="391"/>
        <v>0</v>
      </c>
      <c r="U78" s="975">
        <f t="shared" si="391"/>
        <v>0</v>
      </c>
      <c r="V78" s="975">
        <f t="shared" si="391"/>
        <v>0</v>
      </c>
      <c r="W78" s="975">
        <f t="shared" si="391"/>
        <v>0</v>
      </c>
      <c r="X78" s="975">
        <f t="shared" si="391"/>
        <v>0</v>
      </c>
      <c r="Y78" s="975">
        <f t="shared" si="391"/>
        <v>0</v>
      </c>
      <c r="Z78" s="975">
        <f t="shared" si="391"/>
        <v>0</v>
      </c>
      <c r="AA78" s="975">
        <f t="shared" si="391"/>
        <v>0</v>
      </c>
      <c r="AB78" s="975">
        <f t="shared" si="391"/>
        <v>0</v>
      </c>
      <c r="AC78" s="975">
        <f t="shared" si="391"/>
        <v>0</v>
      </c>
      <c r="AD78" s="975">
        <f t="shared" si="391"/>
        <v>0</v>
      </c>
      <c r="AE78" s="975">
        <f t="shared" si="391"/>
        <v>0</v>
      </c>
      <c r="AF78" s="975">
        <f t="shared" si="391"/>
        <v>0</v>
      </c>
      <c r="AG78" s="975">
        <f t="shared" si="391"/>
        <v>0</v>
      </c>
      <c r="AH78" s="975">
        <f t="shared" si="391"/>
        <v>0</v>
      </c>
      <c r="AI78" s="975">
        <f t="shared" si="391"/>
        <v>0</v>
      </c>
      <c r="AJ78" s="975">
        <f t="shared" si="391"/>
        <v>0</v>
      </c>
      <c r="AK78" s="975">
        <f t="shared" si="391"/>
        <v>0</v>
      </c>
      <c r="AL78" s="975">
        <f t="shared" si="391"/>
        <v>0</v>
      </c>
      <c r="AM78" s="975">
        <f t="shared" si="391"/>
        <v>0</v>
      </c>
      <c r="AN78" s="975">
        <f t="shared" si="391"/>
        <v>0</v>
      </c>
      <c r="AO78" s="975">
        <f t="shared" si="391"/>
        <v>0</v>
      </c>
      <c r="AP78" s="975">
        <f t="shared" ref="AP78:BO78" si="392">IF(OR(AP308="",AP335=""),"",AP308+AP335)</f>
        <v>0</v>
      </c>
      <c r="AQ78" s="975">
        <f t="shared" si="392"/>
        <v>0</v>
      </c>
      <c r="AR78" s="975">
        <f t="shared" si="392"/>
        <v>0</v>
      </c>
      <c r="AS78" s="975">
        <f t="shared" si="392"/>
        <v>0</v>
      </c>
      <c r="AT78" s="975">
        <f t="shared" si="392"/>
        <v>0</v>
      </c>
      <c r="AU78" s="975">
        <f t="shared" si="392"/>
        <v>0</v>
      </c>
      <c r="AV78" s="975">
        <f t="shared" si="392"/>
        <v>0</v>
      </c>
      <c r="AW78" s="975">
        <f t="shared" si="392"/>
        <v>0</v>
      </c>
      <c r="AX78" s="975">
        <f t="shared" si="392"/>
        <v>0</v>
      </c>
      <c r="AY78" s="975">
        <f t="shared" si="392"/>
        <v>0</v>
      </c>
      <c r="AZ78" s="975">
        <f t="shared" si="392"/>
        <v>0</v>
      </c>
      <c r="BA78" s="975">
        <f t="shared" si="392"/>
        <v>0</v>
      </c>
      <c r="BB78" s="975">
        <f t="shared" si="392"/>
        <v>0</v>
      </c>
      <c r="BC78" s="975">
        <f t="shared" si="392"/>
        <v>0</v>
      </c>
      <c r="BD78" s="975">
        <f t="shared" si="392"/>
        <v>0</v>
      </c>
      <c r="BE78" s="975">
        <f t="shared" si="392"/>
        <v>0</v>
      </c>
      <c r="BF78" s="975">
        <f t="shared" si="392"/>
        <v>0</v>
      </c>
      <c r="BG78" s="975">
        <f t="shared" si="392"/>
        <v>0</v>
      </c>
      <c r="BH78" s="975">
        <f t="shared" si="392"/>
        <v>0</v>
      </c>
      <c r="BI78" s="975">
        <f t="shared" si="392"/>
        <v>0</v>
      </c>
      <c r="BJ78" s="975">
        <f t="shared" si="392"/>
        <v>0</v>
      </c>
      <c r="BK78" s="975">
        <f t="shared" si="392"/>
        <v>0</v>
      </c>
      <c r="BL78" s="975">
        <f t="shared" si="392"/>
        <v>0</v>
      </c>
      <c r="BM78" s="975">
        <f t="shared" si="392"/>
        <v>0</v>
      </c>
      <c r="BN78" s="975">
        <f t="shared" si="392"/>
        <v>0</v>
      </c>
      <c r="BO78" s="975">
        <f t="shared" si="392"/>
        <v>0</v>
      </c>
      <c r="BV78" s="1142"/>
      <c r="BW78" s="1142"/>
      <c r="BX78" s="1142"/>
      <c r="BY78" s="1142"/>
      <c r="BZ78" s="1142"/>
      <c r="CA78" s="1142"/>
      <c r="CB78" s="1142"/>
      <c r="CC78" s="1142"/>
      <c r="CD78" s="1142"/>
      <c r="CE78" s="1142"/>
      <c r="CF78" s="1142"/>
      <c r="CG78" s="1142"/>
      <c r="CH78" s="1142"/>
      <c r="CI78" s="1142"/>
      <c r="CJ78" s="1142"/>
      <c r="CK78" s="1142"/>
      <c r="CL78" s="1142"/>
      <c r="CM78" s="1142"/>
      <c r="CN78" s="1142"/>
      <c r="CO78" s="1142"/>
      <c r="CP78" s="1142"/>
      <c r="CQ78" s="1142"/>
      <c r="CR78" s="1142"/>
      <c r="CS78" s="1142"/>
      <c r="CT78" s="1142"/>
      <c r="CU78" s="1142"/>
      <c r="CV78" s="1142"/>
      <c r="CW78" s="1142"/>
      <c r="CX78" s="1142"/>
      <c r="CY78" s="1142"/>
      <c r="CZ78" s="1142"/>
      <c r="DA78" s="1142"/>
      <c r="DB78" s="1142"/>
      <c r="DC78" s="1142"/>
      <c r="DD78" s="1142"/>
      <c r="DE78" s="1142"/>
      <c r="DF78" s="1142"/>
      <c r="DG78" s="1142"/>
      <c r="DH78" s="1142"/>
      <c r="DI78" s="1142"/>
      <c r="DJ78" s="1142"/>
      <c r="DK78" s="1142"/>
      <c r="DL78" s="1142"/>
      <c r="DM78" s="1142"/>
      <c r="DN78" s="1142"/>
      <c r="DO78" s="1142"/>
      <c r="DP78" s="1142"/>
      <c r="DQ78" s="1142"/>
      <c r="DR78" s="1142"/>
      <c r="DS78" s="1142"/>
      <c r="DT78" s="1142"/>
      <c r="DU78" s="1142"/>
      <c r="DV78" s="1142"/>
      <c r="DW78" s="1142"/>
      <c r="DX78" s="1142"/>
      <c r="DY78" s="1142"/>
      <c r="DZ78" s="1142"/>
      <c r="EA78" s="1142"/>
      <c r="EB78" s="1142"/>
      <c r="EC78" s="1142"/>
      <c r="ED78" s="1142"/>
    </row>
    <row r="79" spans="1:134" hidden="1" outlineLevel="1">
      <c r="B79" s="728">
        <f>B78+1</f>
        <v>27</v>
      </c>
      <c r="C79" s="725" t="s">
        <v>1299</v>
      </c>
      <c r="D79" s="701"/>
      <c r="E79" s="702" t="s">
        <v>1312</v>
      </c>
      <c r="F79" s="709"/>
      <c r="G79" s="975">
        <f t="shared" ref="G79:AO79" si="393">IF(OR(G316="",G342=""),"",G316+G342)</f>
        <v>0</v>
      </c>
      <c r="H79" s="975">
        <f t="shared" si="393"/>
        <v>0</v>
      </c>
      <c r="I79" s="975">
        <f t="shared" si="393"/>
        <v>0</v>
      </c>
      <c r="J79" s="975">
        <f t="shared" si="393"/>
        <v>0</v>
      </c>
      <c r="K79" s="975">
        <f t="shared" si="393"/>
        <v>0</v>
      </c>
      <c r="L79" s="975">
        <f t="shared" si="393"/>
        <v>0</v>
      </c>
      <c r="M79" s="975">
        <f t="shared" si="393"/>
        <v>0</v>
      </c>
      <c r="N79" s="975">
        <f t="shared" si="393"/>
        <v>0</v>
      </c>
      <c r="O79" s="975">
        <f t="shared" si="393"/>
        <v>0</v>
      </c>
      <c r="P79" s="975">
        <f t="shared" si="393"/>
        <v>0</v>
      </c>
      <c r="Q79" s="975">
        <f t="shared" si="393"/>
        <v>0</v>
      </c>
      <c r="R79" s="975">
        <f t="shared" si="393"/>
        <v>0</v>
      </c>
      <c r="S79" s="975">
        <f t="shared" si="393"/>
        <v>0</v>
      </c>
      <c r="T79" s="975">
        <f t="shared" si="393"/>
        <v>0</v>
      </c>
      <c r="U79" s="975">
        <f t="shared" si="393"/>
        <v>0</v>
      </c>
      <c r="V79" s="975">
        <f t="shared" si="393"/>
        <v>0</v>
      </c>
      <c r="W79" s="975">
        <f t="shared" si="393"/>
        <v>0</v>
      </c>
      <c r="X79" s="975">
        <f t="shared" si="393"/>
        <v>0</v>
      </c>
      <c r="Y79" s="975">
        <f t="shared" si="393"/>
        <v>0</v>
      </c>
      <c r="Z79" s="975">
        <f t="shared" si="393"/>
        <v>0</v>
      </c>
      <c r="AA79" s="975">
        <f t="shared" si="393"/>
        <v>0</v>
      </c>
      <c r="AB79" s="975">
        <f t="shared" si="393"/>
        <v>0</v>
      </c>
      <c r="AC79" s="975">
        <f t="shared" si="393"/>
        <v>0</v>
      </c>
      <c r="AD79" s="975">
        <f t="shared" si="393"/>
        <v>0</v>
      </c>
      <c r="AE79" s="975">
        <f t="shared" si="393"/>
        <v>0</v>
      </c>
      <c r="AF79" s="975">
        <f t="shared" si="393"/>
        <v>0</v>
      </c>
      <c r="AG79" s="975">
        <f t="shared" si="393"/>
        <v>0</v>
      </c>
      <c r="AH79" s="975">
        <f t="shared" si="393"/>
        <v>0</v>
      </c>
      <c r="AI79" s="975">
        <f t="shared" si="393"/>
        <v>0</v>
      </c>
      <c r="AJ79" s="975">
        <f t="shared" si="393"/>
        <v>0</v>
      </c>
      <c r="AK79" s="975">
        <f t="shared" si="393"/>
        <v>0</v>
      </c>
      <c r="AL79" s="975">
        <f t="shared" si="393"/>
        <v>0</v>
      </c>
      <c r="AM79" s="975">
        <f t="shared" si="393"/>
        <v>0</v>
      </c>
      <c r="AN79" s="975">
        <f t="shared" si="393"/>
        <v>0</v>
      </c>
      <c r="AO79" s="975">
        <f t="shared" si="393"/>
        <v>0</v>
      </c>
      <c r="AP79" s="975">
        <f t="shared" ref="AP79:BO79" si="394">IF(OR(AP316="",AP342=""),"",AP316+AP342)</f>
        <v>0</v>
      </c>
      <c r="AQ79" s="975">
        <f t="shared" si="394"/>
        <v>0</v>
      </c>
      <c r="AR79" s="975">
        <f t="shared" si="394"/>
        <v>0</v>
      </c>
      <c r="AS79" s="975">
        <f t="shared" si="394"/>
        <v>0</v>
      </c>
      <c r="AT79" s="975">
        <f t="shared" si="394"/>
        <v>0</v>
      </c>
      <c r="AU79" s="975">
        <f t="shared" si="394"/>
        <v>0</v>
      </c>
      <c r="AV79" s="975">
        <f t="shared" si="394"/>
        <v>0</v>
      </c>
      <c r="AW79" s="975">
        <f t="shared" si="394"/>
        <v>0</v>
      </c>
      <c r="AX79" s="975">
        <f t="shared" si="394"/>
        <v>0</v>
      </c>
      <c r="AY79" s="975">
        <f t="shared" si="394"/>
        <v>0</v>
      </c>
      <c r="AZ79" s="975">
        <f t="shared" si="394"/>
        <v>0</v>
      </c>
      <c r="BA79" s="975">
        <f t="shared" si="394"/>
        <v>0</v>
      </c>
      <c r="BB79" s="975">
        <f t="shared" si="394"/>
        <v>0</v>
      </c>
      <c r="BC79" s="975">
        <f t="shared" si="394"/>
        <v>0</v>
      </c>
      <c r="BD79" s="975">
        <f t="shared" si="394"/>
        <v>0</v>
      </c>
      <c r="BE79" s="975">
        <f t="shared" si="394"/>
        <v>0</v>
      </c>
      <c r="BF79" s="975">
        <f t="shared" si="394"/>
        <v>0</v>
      </c>
      <c r="BG79" s="975">
        <f t="shared" si="394"/>
        <v>0</v>
      </c>
      <c r="BH79" s="975">
        <f t="shared" si="394"/>
        <v>0</v>
      </c>
      <c r="BI79" s="975">
        <f t="shared" si="394"/>
        <v>0</v>
      </c>
      <c r="BJ79" s="975">
        <f t="shared" si="394"/>
        <v>0</v>
      </c>
      <c r="BK79" s="975">
        <f t="shared" si="394"/>
        <v>0</v>
      </c>
      <c r="BL79" s="975">
        <f t="shared" si="394"/>
        <v>0</v>
      </c>
      <c r="BM79" s="975">
        <f t="shared" si="394"/>
        <v>0</v>
      </c>
      <c r="BN79" s="975">
        <f t="shared" si="394"/>
        <v>0</v>
      </c>
      <c r="BO79" s="975">
        <f t="shared" si="394"/>
        <v>0</v>
      </c>
      <c r="BV79" s="1142"/>
      <c r="BW79" s="1142"/>
      <c r="BX79" s="1142"/>
      <c r="BY79" s="1142"/>
      <c r="BZ79" s="1142"/>
      <c r="CA79" s="1142"/>
      <c r="CB79" s="1142"/>
      <c r="CC79" s="1142"/>
      <c r="CD79" s="1142"/>
      <c r="CE79" s="1142"/>
      <c r="CF79" s="1142"/>
      <c r="CG79" s="1142"/>
      <c r="CH79" s="1142"/>
      <c r="CI79" s="1142"/>
      <c r="CJ79" s="1142"/>
      <c r="CK79" s="1142"/>
      <c r="CL79" s="1142"/>
      <c r="CM79" s="1142"/>
      <c r="CN79" s="1142"/>
      <c r="CO79" s="1142"/>
      <c r="CP79" s="1142"/>
      <c r="CQ79" s="1142"/>
      <c r="CR79" s="1142"/>
      <c r="CS79" s="1142"/>
      <c r="CT79" s="1142"/>
      <c r="CU79" s="1142"/>
      <c r="CV79" s="1142"/>
      <c r="CW79" s="1142"/>
      <c r="CX79" s="1142"/>
      <c r="CY79" s="1142"/>
      <c r="CZ79" s="1142"/>
      <c r="DA79" s="1142"/>
      <c r="DB79" s="1142"/>
      <c r="DC79" s="1142"/>
      <c r="DD79" s="1142"/>
      <c r="DE79" s="1142"/>
      <c r="DF79" s="1142"/>
      <c r="DG79" s="1142"/>
      <c r="DH79" s="1142"/>
      <c r="DI79" s="1142"/>
      <c r="DJ79" s="1142"/>
      <c r="DK79" s="1142"/>
      <c r="DL79" s="1142"/>
      <c r="DM79" s="1142"/>
      <c r="DN79" s="1142"/>
      <c r="DO79" s="1142"/>
      <c r="DP79" s="1142"/>
      <c r="DQ79" s="1142"/>
      <c r="DR79" s="1142"/>
      <c r="DS79" s="1142"/>
      <c r="DT79" s="1142"/>
      <c r="DU79" s="1142"/>
      <c r="DV79" s="1142"/>
      <c r="DW79" s="1142"/>
      <c r="DX79" s="1142"/>
      <c r="DY79" s="1142"/>
      <c r="DZ79" s="1142"/>
      <c r="EA79" s="1142"/>
      <c r="EB79" s="1142"/>
      <c r="EC79" s="1142"/>
      <c r="ED79" s="1142"/>
    </row>
    <row r="80" spans="1:134" hidden="1" outlineLevel="1">
      <c r="B80" s="728">
        <f>B79+1</f>
        <v>28</v>
      </c>
      <c r="C80" s="725" t="s">
        <v>461</v>
      </c>
      <c r="D80" s="701"/>
      <c r="E80" s="702" t="s">
        <v>1312</v>
      </c>
      <c r="F80" s="709"/>
      <c r="G80" s="975">
        <f t="shared" ref="G80:AO80" si="395">IF(OR(G324="",G344=""),"",G324+G344)</f>
        <v>0</v>
      </c>
      <c r="H80" s="975">
        <f t="shared" si="395"/>
        <v>0</v>
      </c>
      <c r="I80" s="975">
        <f t="shared" si="395"/>
        <v>0</v>
      </c>
      <c r="J80" s="975">
        <f t="shared" si="395"/>
        <v>0</v>
      </c>
      <c r="K80" s="975">
        <f t="shared" si="395"/>
        <v>0</v>
      </c>
      <c r="L80" s="975">
        <f t="shared" si="395"/>
        <v>0</v>
      </c>
      <c r="M80" s="975">
        <f t="shared" si="395"/>
        <v>0</v>
      </c>
      <c r="N80" s="975">
        <f t="shared" si="395"/>
        <v>0</v>
      </c>
      <c r="O80" s="975">
        <f t="shared" si="395"/>
        <v>0</v>
      </c>
      <c r="P80" s="975">
        <f t="shared" si="395"/>
        <v>0</v>
      </c>
      <c r="Q80" s="975">
        <f t="shared" si="395"/>
        <v>0</v>
      </c>
      <c r="R80" s="975">
        <f t="shared" si="395"/>
        <v>0</v>
      </c>
      <c r="S80" s="975">
        <f t="shared" si="395"/>
        <v>0</v>
      </c>
      <c r="T80" s="975">
        <f t="shared" si="395"/>
        <v>0</v>
      </c>
      <c r="U80" s="975">
        <f t="shared" si="395"/>
        <v>0</v>
      </c>
      <c r="V80" s="975">
        <f t="shared" si="395"/>
        <v>0</v>
      </c>
      <c r="W80" s="975">
        <f t="shared" si="395"/>
        <v>0</v>
      </c>
      <c r="X80" s="975">
        <f t="shared" si="395"/>
        <v>0</v>
      </c>
      <c r="Y80" s="975">
        <f t="shared" si="395"/>
        <v>0</v>
      </c>
      <c r="Z80" s="975">
        <f t="shared" si="395"/>
        <v>0</v>
      </c>
      <c r="AA80" s="975">
        <f t="shared" si="395"/>
        <v>0</v>
      </c>
      <c r="AB80" s="975">
        <f t="shared" si="395"/>
        <v>0</v>
      </c>
      <c r="AC80" s="975">
        <f t="shared" si="395"/>
        <v>0</v>
      </c>
      <c r="AD80" s="975">
        <f t="shared" si="395"/>
        <v>0</v>
      </c>
      <c r="AE80" s="975">
        <f t="shared" si="395"/>
        <v>0</v>
      </c>
      <c r="AF80" s="975">
        <f t="shared" si="395"/>
        <v>0</v>
      </c>
      <c r="AG80" s="975">
        <f t="shared" si="395"/>
        <v>0</v>
      </c>
      <c r="AH80" s="975">
        <f t="shared" si="395"/>
        <v>0</v>
      </c>
      <c r="AI80" s="975">
        <f t="shared" si="395"/>
        <v>0</v>
      </c>
      <c r="AJ80" s="975">
        <f t="shared" si="395"/>
        <v>0</v>
      </c>
      <c r="AK80" s="975">
        <f t="shared" si="395"/>
        <v>0</v>
      </c>
      <c r="AL80" s="975">
        <f t="shared" si="395"/>
        <v>0</v>
      </c>
      <c r="AM80" s="975">
        <f t="shared" si="395"/>
        <v>0</v>
      </c>
      <c r="AN80" s="975">
        <f t="shared" si="395"/>
        <v>0</v>
      </c>
      <c r="AO80" s="975">
        <f t="shared" si="395"/>
        <v>0</v>
      </c>
      <c r="AP80" s="975">
        <f t="shared" ref="AP80:BO80" si="396">IF(OR(AP324="",AP344=""),"",AP324+AP344)</f>
        <v>0</v>
      </c>
      <c r="AQ80" s="975">
        <f t="shared" si="396"/>
        <v>0</v>
      </c>
      <c r="AR80" s="975">
        <f t="shared" si="396"/>
        <v>0</v>
      </c>
      <c r="AS80" s="975">
        <f t="shared" si="396"/>
        <v>0</v>
      </c>
      <c r="AT80" s="975">
        <f t="shared" si="396"/>
        <v>0</v>
      </c>
      <c r="AU80" s="975">
        <f t="shared" si="396"/>
        <v>0</v>
      </c>
      <c r="AV80" s="975">
        <f t="shared" si="396"/>
        <v>0</v>
      </c>
      <c r="AW80" s="975">
        <f t="shared" si="396"/>
        <v>0</v>
      </c>
      <c r="AX80" s="975">
        <f t="shared" si="396"/>
        <v>0</v>
      </c>
      <c r="AY80" s="975">
        <f t="shared" si="396"/>
        <v>0</v>
      </c>
      <c r="AZ80" s="975">
        <f t="shared" si="396"/>
        <v>0</v>
      </c>
      <c r="BA80" s="975">
        <f t="shared" si="396"/>
        <v>0</v>
      </c>
      <c r="BB80" s="975">
        <f t="shared" si="396"/>
        <v>0</v>
      </c>
      <c r="BC80" s="975">
        <f t="shared" si="396"/>
        <v>0</v>
      </c>
      <c r="BD80" s="975">
        <f t="shared" si="396"/>
        <v>0</v>
      </c>
      <c r="BE80" s="975">
        <f t="shared" si="396"/>
        <v>0</v>
      </c>
      <c r="BF80" s="975">
        <f t="shared" si="396"/>
        <v>0</v>
      </c>
      <c r="BG80" s="975">
        <f t="shared" si="396"/>
        <v>0</v>
      </c>
      <c r="BH80" s="975">
        <f t="shared" si="396"/>
        <v>0</v>
      </c>
      <c r="BI80" s="975">
        <f t="shared" si="396"/>
        <v>0</v>
      </c>
      <c r="BJ80" s="975">
        <f t="shared" si="396"/>
        <v>0</v>
      </c>
      <c r="BK80" s="975">
        <f t="shared" si="396"/>
        <v>0</v>
      </c>
      <c r="BL80" s="975">
        <f t="shared" si="396"/>
        <v>0</v>
      </c>
      <c r="BM80" s="975">
        <f t="shared" si="396"/>
        <v>0</v>
      </c>
      <c r="BN80" s="975">
        <f t="shared" si="396"/>
        <v>0</v>
      </c>
      <c r="BO80" s="975">
        <f t="shared" si="396"/>
        <v>0</v>
      </c>
      <c r="BV80" s="1142"/>
      <c r="BW80" s="1142"/>
      <c r="BX80" s="1142"/>
      <c r="BY80" s="1142"/>
      <c r="BZ80" s="1142"/>
      <c r="CA80" s="1142"/>
      <c r="CB80" s="1142"/>
      <c r="CC80" s="1142"/>
      <c r="CD80" s="1142"/>
      <c r="CE80" s="1142"/>
      <c r="CF80" s="1142"/>
      <c r="CG80" s="1142"/>
      <c r="CH80" s="1142"/>
      <c r="CI80" s="1142"/>
      <c r="CJ80" s="1142"/>
      <c r="CK80" s="1142"/>
      <c r="CL80" s="1142"/>
      <c r="CM80" s="1142"/>
      <c r="CN80" s="1142"/>
      <c r="CO80" s="1142"/>
      <c r="CP80" s="1142"/>
      <c r="CQ80" s="1142"/>
      <c r="CR80" s="1142"/>
      <c r="CS80" s="1142"/>
      <c r="CT80" s="1142"/>
      <c r="CU80" s="1142"/>
      <c r="CV80" s="1142"/>
      <c r="CW80" s="1142"/>
      <c r="CX80" s="1142"/>
      <c r="CY80" s="1142"/>
      <c r="CZ80" s="1142"/>
      <c r="DA80" s="1142"/>
      <c r="DB80" s="1142"/>
      <c r="DC80" s="1142"/>
      <c r="DD80" s="1142"/>
      <c r="DE80" s="1142"/>
      <c r="DF80" s="1142"/>
      <c r="DG80" s="1142"/>
      <c r="DH80" s="1142"/>
      <c r="DI80" s="1142"/>
      <c r="DJ80" s="1142"/>
      <c r="DK80" s="1142"/>
      <c r="DL80" s="1142"/>
      <c r="DM80" s="1142"/>
      <c r="DN80" s="1142"/>
      <c r="DO80" s="1142"/>
      <c r="DP80" s="1142"/>
      <c r="DQ80" s="1142"/>
      <c r="DR80" s="1142"/>
      <c r="DS80" s="1142"/>
      <c r="DT80" s="1142"/>
      <c r="DU80" s="1142"/>
      <c r="DV80" s="1142"/>
      <c r="DW80" s="1142"/>
      <c r="DX80" s="1142"/>
      <c r="DY80" s="1142"/>
      <c r="DZ80" s="1142"/>
      <c r="EA80" s="1142"/>
      <c r="EB80" s="1142"/>
      <c r="EC80" s="1142"/>
      <c r="ED80" s="1142"/>
    </row>
    <row r="81" spans="1:139" ht="13.5" collapsed="1" thickBot="1">
      <c r="G81" s="856"/>
      <c r="H81" s="856"/>
      <c r="I81" s="856"/>
      <c r="J81" s="856"/>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6"/>
      <c r="AM81" s="856"/>
      <c r="AN81" s="856"/>
      <c r="AO81" s="856"/>
      <c r="AP81" s="856"/>
      <c r="AQ81" s="856"/>
      <c r="AR81" s="856"/>
      <c r="AS81" s="856"/>
      <c r="AT81" s="856"/>
      <c r="AU81" s="856"/>
      <c r="AV81" s="856"/>
      <c r="AW81" s="856"/>
      <c r="AX81" s="856"/>
      <c r="AY81" s="856"/>
      <c r="AZ81" s="856"/>
      <c r="BA81" s="856"/>
      <c r="BB81" s="856"/>
      <c r="BC81" s="856"/>
      <c r="BD81" s="856"/>
      <c r="BE81" s="856"/>
      <c r="BF81" s="856"/>
      <c r="BG81" s="856"/>
      <c r="BH81" s="856"/>
      <c r="BI81" s="856"/>
      <c r="BJ81" s="856"/>
      <c r="BK81" s="856"/>
      <c r="BL81" s="856"/>
      <c r="BM81" s="856"/>
      <c r="BN81" s="856"/>
      <c r="BO81" s="856"/>
      <c r="BV81" s="1119"/>
      <c r="BW81" s="1119"/>
      <c r="BX81" s="1119"/>
      <c r="BY81" s="1119"/>
      <c r="BZ81" s="1119"/>
      <c r="CA81" s="1119"/>
      <c r="CB81" s="1119"/>
      <c r="CC81" s="1119"/>
      <c r="CD81" s="1119"/>
      <c r="CE81" s="1119"/>
      <c r="CF81" s="1119"/>
      <c r="CG81" s="1119"/>
      <c r="CH81" s="1119"/>
      <c r="CI81" s="1119"/>
      <c r="CJ81" s="1119"/>
      <c r="CK81" s="1119"/>
      <c r="CL81" s="1119"/>
      <c r="CM81" s="1119"/>
      <c r="CN81" s="1119"/>
      <c r="CO81" s="1119"/>
      <c r="CP81" s="1119"/>
      <c r="CQ81" s="1119"/>
      <c r="CR81" s="1119"/>
      <c r="CS81" s="1119"/>
      <c r="CT81" s="1119"/>
      <c r="CU81" s="1119"/>
      <c r="CV81" s="1119"/>
      <c r="CW81" s="1119"/>
      <c r="CX81" s="1119"/>
      <c r="CY81" s="1119"/>
      <c r="CZ81" s="1119"/>
      <c r="DA81" s="1119"/>
      <c r="DB81" s="1119"/>
      <c r="DC81" s="1119"/>
      <c r="DD81" s="1119"/>
      <c r="DE81" s="1119"/>
      <c r="DF81" s="1119"/>
      <c r="DG81" s="1119"/>
      <c r="DH81" s="1119"/>
      <c r="DI81" s="1119"/>
      <c r="DJ81" s="1119"/>
      <c r="DK81" s="1119"/>
      <c r="DL81" s="1119"/>
      <c r="DM81" s="1119"/>
      <c r="DN81" s="1119"/>
      <c r="DO81" s="1119"/>
      <c r="DP81" s="1119"/>
      <c r="DQ81" s="1119"/>
      <c r="DR81" s="1119"/>
      <c r="DS81" s="1119"/>
      <c r="DT81" s="1119"/>
      <c r="DU81" s="1119"/>
      <c r="DV81" s="1119"/>
      <c r="DW81" s="1119"/>
      <c r="DX81" s="1119"/>
      <c r="DY81" s="1119"/>
      <c r="DZ81" s="1119"/>
      <c r="EA81" s="1119"/>
      <c r="EB81" s="1119"/>
      <c r="EC81" s="1119"/>
      <c r="ED81" s="1119"/>
    </row>
    <row r="82" spans="1:139" ht="13.5" thickBot="1">
      <c r="B82" s="17" t="s">
        <v>185</v>
      </c>
      <c r="C82" s="781"/>
      <c r="D82" s="781"/>
      <c r="E82" s="791"/>
      <c r="F82" s="791"/>
      <c r="G82" s="149">
        <f t="shared" ref="G82:BO82" si="397">G$7</f>
        <v>1990</v>
      </c>
      <c r="H82" s="149">
        <f t="shared" si="397"/>
        <v>1991</v>
      </c>
      <c r="I82" s="149">
        <f t="shared" si="397"/>
        <v>1992</v>
      </c>
      <c r="J82" s="149">
        <f t="shared" si="397"/>
        <v>1993</v>
      </c>
      <c r="K82" s="149">
        <f t="shared" si="397"/>
        <v>1994</v>
      </c>
      <c r="L82" s="149">
        <f t="shared" si="397"/>
        <v>1995</v>
      </c>
      <c r="M82" s="149">
        <f t="shared" si="397"/>
        <v>1996</v>
      </c>
      <c r="N82" s="149">
        <f t="shared" si="397"/>
        <v>1997</v>
      </c>
      <c r="O82" s="149">
        <f t="shared" si="397"/>
        <v>1998</v>
      </c>
      <c r="P82" s="149">
        <f t="shared" si="397"/>
        <v>1999</v>
      </c>
      <c r="Q82" s="149">
        <f t="shared" si="397"/>
        <v>2000</v>
      </c>
      <c r="R82" s="149">
        <f t="shared" si="397"/>
        <v>2001</v>
      </c>
      <c r="S82" s="149">
        <f t="shared" si="397"/>
        <v>2002</v>
      </c>
      <c r="T82" s="149">
        <f t="shared" si="397"/>
        <v>2003</v>
      </c>
      <c r="U82" s="149">
        <f t="shared" si="397"/>
        <v>2004</v>
      </c>
      <c r="V82" s="149">
        <f t="shared" si="397"/>
        <v>2005</v>
      </c>
      <c r="W82" s="149">
        <f t="shared" si="397"/>
        <v>2006</v>
      </c>
      <c r="X82" s="149">
        <f t="shared" si="397"/>
        <v>2007</v>
      </c>
      <c r="Y82" s="149">
        <f t="shared" si="397"/>
        <v>2008</v>
      </c>
      <c r="Z82" s="149">
        <f t="shared" si="397"/>
        <v>2009</v>
      </c>
      <c r="AA82" s="149">
        <f t="shared" si="397"/>
        <v>2010</v>
      </c>
      <c r="AB82" s="149">
        <f t="shared" si="397"/>
        <v>2011</v>
      </c>
      <c r="AC82" s="149">
        <f t="shared" si="397"/>
        <v>2012</v>
      </c>
      <c r="AD82" s="149">
        <f t="shared" si="397"/>
        <v>2013</v>
      </c>
      <c r="AE82" s="149">
        <f t="shared" si="397"/>
        <v>2014</v>
      </c>
      <c r="AF82" s="149">
        <f t="shared" si="397"/>
        <v>2015</v>
      </c>
      <c r="AG82" s="149">
        <f t="shared" si="397"/>
        <v>2016</v>
      </c>
      <c r="AH82" s="149">
        <f t="shared" si="397"/>
        <v>2017</v>
      </c>
      <c r="AI82" s="149">
        <f t="shared" si="397"/>
        <v>2018</v>
      </c>
      <c r="AJ82" s="149">
        <f t="shared" si="397"/>
        <v>2019</v>
      </c>
      <c r="AK82" s="149">
        <f t="shared" si="397"/>
        <v>2020</v>
      </c>
      <c r="AL82" s="149">
        <f t="shared" si="397"/>
        <v>2021</v>
      </c>
      <c r="AM82" s="149">
        <f t="shared" si="397"/>
        <v>2022</v>
      </c>
      <c r="AN82" s="149">
        <f t="shared" si="397"/>
        <v>2023</v>
      </c>
      <c r="AO82" s="149">
        <f t="shared" si="397"/>
        <v>2024</v>
      </c>
      <c r="AP82" s="149">
        <f t="shared" si="397"/>
        <v>2025</v>
      </c>
      <c r="AQ82" s="149">
        <f t="shared" si="397"/>
        <v>2026</v>
      </c>
      <c r="AR82" s="149">
        <f t="shared" si="397"/>
        <v>2027</v>
      </c>
      <c r="AS82" s="149">
        <f t="shared" si="397"/>
        <v>2028</v>
      </c>
      <c r="AT82" s="149">
        <f t="shared" si="397"/>
        <v>2029</v>
      </c>
      <c r="AU82" s="149">
        <f t="shared" si="397"/>
        <v>2030</v>
      </c>
      <c r="AV82" s="149">
        <f t="shared" si="397"/>
        <v>2031</v>
      </c>
      <c r="AW82" s="149">
        <f t="shared" si="397"/>
        <v>2032</v>
      </c>
      <c r="AX82" s="149">
        <f t="shared" si="397"/>
        <v>2033</v>
      </c>
      <c r="AY82" s="149">
        <f t="shared" si="397"/>
        <v>2034</v>
      </c>
      <c r="AZ82" s="149">
        <f t="shared" si="397"/>
        <v>2035</v>
      </c>
      <c r="BA82" s="149">
        <f t="shared" si="397"/>
        <v>2036</v>
      </c>
      <c r="BB82" s="149">
        <f t="shared" si="397"/>
        <v>2037</v>
      </c>
      <c r="BC82" s="149">
        <f t="shared" si="397"/>
        <v>2038</v>
      </c>
      <c r="BD82" s="149">
        <f t="shared" si="397"/>
        <v>2039</v>
      </c>
      <c r="BE82" s="149">
        <f t="shared" si="397"/>
        <v>2040</v>
      </c>
      <c r="BF82" s="149">
        <f t="shared" si="397"/>
        <v>2041</v>
      </c>
      <c r="BG82" s="149">
        <f t="shared" si="397"/>
        <v>2042</v>
      </c>
      <c r="BH82" s="149">
        <f t="shared" si="397"/>
        <v>2043</v>
      </c>
      <c r="BI82" s="149">
        <f t="shared" si="397"/>
        <v>2044</v>
      </c>
      <c r="BJ82" s="149">
        <f t="shared" si="397"/>
        <v>2045</v>
      </c>
      <c r="BK82" s="149">
        <f t="shared" si="397"/>
        <v>2046</v>
      </c>
      <c r="BL82" s="149">
        <f t="shared" si="397"/>
        <v>2047</v>
      </c>
      <c r="BM82" s="149">
        <f t="shared" si="397"/>
        <v>2048</v>
      </c>
      <c r="BN82" s="149">
        <f t="shared" si="397"/>
        <v>2049</v>
      </c>
      <c r="BO82" s="149">
        <f t="shared" si="397"/>
        <v>2050</v>
      </c>
      <c r="BV82" s="1120"/>
      <c r="BW82" s="1120"/>
      <c r="BX82" s="1120"/>
      <c r="BY82" s="1120"/>
      <c r="BZ82" s="1120"/>
      <c r="CA82" s="1120"/>
      <c r="CB82" s="1120"/>
      <c r="CC82" s="1120"/>
      <c r="CD82" s="1120"/>
      <c r="CE82" s="1120"/>
      <c r="CF82" s="1120"/>
      <c r="CG82" s="1120"/>
      <c r="CH82" s="1120"/>
      <c r="CI82" s="1120"/>
      <c r="CJ82" s="1120"/>
      <c r="CK82" s="1120"/>
      <c r="CL82" s="1120"/>
      <c r="CM82" s="1120"/>
      <c r="CN82" s="1120"/>
      <c r="CO82" s="1120"/>
      <c r="CP82" s="1120"/>
      <c r="CQ82" s="1120"/>
      <c r="CR82" s="1120"/>
      <c r="CS82" s="1120"/>
      <c r="CT82" s="1120"/>
      <c r="CU82" s="1120"/>
      <c r="CV82" s="1120"/>
      <c r="CW82" s="1120"/>
      <c r="CX82" s="1120"/>
      <c r="CY82" s="1120"/>
      <c r="CZ82" s="1120"/>
      <c r="DA82" s="1120"/>
      <c r="DB82" s="1120"/>
      <c r="DC82" s="1120"/>
      <c r="DD82" s="1120"/>
      <c r="DE82" s="1120"/>
      <c r="DF82" s="1120"/>
      <c r="DG82" s="1120"/>
      <c r="DH82" s="1120"/>
      <c r="DI82" s="1120"/>
      <c r="DJ82" s="1120"/>
      <c r="DK82" s="1120"/>
      <c r="DL82" s="1120"/>
      <c r="DM82" s="1120"/>
      <c r="DN82" s="1120"/>
      <c r="DO82" s="1120"/>
      <c r="DP82" s="1120"/>
      <c r="DQ82" s="1120"/>
      <c r="DR82" s="1120"/>
      <c r="DS82" s="1120"/>
      <c r="DT82" s="1120"/>
      <c r="DU82" s="1120"/>
      <c r="DV82" s="1120"/>
      <c r="DW82" s="1120"/>
      <c r="DX82" s="1120"/>
      <c r="DY82" s="1120"/>
      <c r="DZ82" s="1120"/>
      <c r="EA82" s="1120"/>
      <c r="EB82" s="1120"/>
      <c r="EC82" s="1120"/>
      <c r="ED82" s="1120"/>
    </row>
    <row r="83" spans="1:139">
      <c r="B83" s="772">
        <v>30</v>
      </c>
      <c r="C83" s="725" t="s">
        <v>1017</v>
      </c>
      <c r="D83" s="701"/>
      <c r="E83" s="702" t="s">
        <v>1312</v>
      </c>
      <c r="F83" s="709"/>
      <c r="G83" s="976">
        <f t="shared" ref="G83:AO83" si="398">G502+G506</f>
        <v>0</v>
      </c>
      <c r="H83" s="976">
        <f t="shared" si="398"/>
        <v>0</v>
      </c>
      <c r="I83" s="976">
        <f t="shared" si="398"/>
        <v>0</v>
      </c>
      <c r="J83" s="976">
        <f t="shared" si="398"/>
        <v>0</v>
      </c>
      <c r="K83" s="976">
        <f t="shared" si="398"/>
        <v>0</v>
      </c>
      <c r="L83" s="976">
        <f t="shared" si="398"/>
        <v>0</v>
      </c>
      <c r="M83" s="976">
        <f t="shared" si="398"/>
        <v>0</v>
      </c>
      <c r="N83" s="976">
        <f t="shared" si="398"/>
        <v>0</v>
      </c>
      <c r="O83" s="976">
        <f t="shared" si="398"/>
        <v>0</v>
      </c>
      <c r="P83" s="976">
        <f t="shared" si="398"/>
        <v>0</v>
      </c>
      <c r="Q83" s="976">
        <f t="shared" si="398"/>
        <v>0</v>
      </c>
      <c r="R83" s="976">
        <f t="shared" si="398"/>
        <v>0</v>
      </c>
      <c r="S83" s="976">
        <f t="shared" si="398"/>
        <v>0</v>
      </c>
      <c r="T83" s="976">
        <f t="shared" si="398"/>
        <v>0</v>
      </c>
      <c r="U83" s="976">
        <f t="shared" si="398"/>
        <v>0</v>
      </c>
      <c r="V83" s="976">
        <f t="shared" si="398"/>
        <v>0</v>
      </c>
      <c r="W83" s="976">
        <f t="shared" si="398"/>
        <v>0</v>
      </c>
      <c r="X83" s="976">
        <f t="shared" si="398"/>
        <v>0</v>
      </c>
      <c r="Y83" s="976">
        <f t="shared" si="398"/>
        <v>0</v>
      </c>
      <c r="Z83" s="976">
        <f t="shared" si="398"/>
        <v>0</v>
      </c>
      <c r="AA83" s="976">
        <f t="shared" si="398"/>
        <v>0</v>
      </c>
      <c r="AB83" s="976">
        <f t="shared" si="398"/>
        <v>0</v>
      </c>
      <c r="AC83" s="976">
        <f t="shared" si="398"/>
        <v>0</v>
      </c>
      <c r="AD83" s="976">
        <f t="shared" si="398"/>
        <v>0</v>
      </c>
      <c r="AE83" s="976">
        <f t="shared" si="398"/>
        <v>0</v>
      </c>
      <c r="AF83" s="976">
        <f t="shared" si="398"/>
        <v>0</v>
      </c>
      <c r="AG83" s="976">
        <f t="shared" si="398"/>
        <v>0</v>
      </c>
      <c r="AH83" s="976">
        <f t="shared" si="398"/>
        <v>0</v>
      </c>
      <c r="AI83" s="976">
        <f t="shared" si="398"/>
        <v>0</v>
      </c>
      <c r="AJ83" s="976">
        <f t="shared" si="398"/>
        <v>0</v>
      </c>
      <c r="AK83" s="976">
        <f t="shared" si="398"/>
        <v>0</v>
      </c>
      <c r="AL83" s="976">
        <f t="shared" si="398"/>
        <v>0</v>
      </c>
      <c r="AM83" s="976">
        <f t="shared" si="398"/>
        <v>0</v>
      </c>
      <c r="AN83" s="976">
        <f t="shared" si="398"/>
        <v>0</v>
      </c>
      <c r="AO83" s="976">
        <f t="shared" si="398"/>
        <v>0</v>
      </c>
      <c r="AP83" s="976">
        <f t="shared" ref="AP83:BO83" si="399">AP502+AP506</f>
        <v>0</v>
      </c>
      <c r="AQ83" s="976">
        <f t="shared" si="399"/>
        <v>0</v>
      </c>
      <c r="AR83" s="976">
        <f t="shared" si="399"/>
        <v>0</v>
      </c>
      <c r="AS83" s="976">
        <f t="shared" si="399"/>
        <v>0</v>
      </c>
      <c r="AT83" s="976">
        <f t="shared" si="399"/>
        <v>0</v>
      </c>
      <c r="AU83" s="976">
        <f t="shared" si="399"/>
        <v>0</v>
      </c>
      <c r="AV83" s="976">
        <f t="shared" si="399"/>
        <v>0</v>
      </c>
      <c r="AW83" s="976">
        <f t="shared" si="399"/>
        <v>0</v>
      </c>
      <c r="AX83" s="976">
        <f t="shared" si="399"/>
        <v>0</v>
      </c>
      <c r="AY83" s="976">
        <f t="shared" si="399"/>
        <v>0</v>
      </c>
      <c r="AZ83" s="976">
        <f t="shared" si="399"/>
        <v>0</v>
      </c>
      <c r="BA83" s="976">
        <f t="shared" si="399"/>
        <v>0</v>
      </c>
      <c r="BB83" s="976">
        <f t="shared" si="399"/>
        <v>0</v>
      </c>
      <c r="BC83" s="976">
        <f t="shared" si="399"/>
        <v>0</v>
      </c>
      <c r="BD83" s="976">
        <f t="shared" si="399"/>
        <v>0</v>
      </c>
      <c r="BE83" s="976">
        <f t="shared" si="399"/>
        <v>0</v>
      </c>
      <c r="BF83" s="976">
        <f t="shared" si="399"/>
        <v>0</v>
      </c>
      <c r="BG83" s="976">
        <f t="shared" si="399"/>
        <v>0</v>
      </c>
      <c r="BH83" s="976">
        <f t="shared" si="399"/>
        <v>0</v>
      </c>
      <c r="BI83" s="976">
        <f t="shared" si="399"/>
        <v>0</v>
      </c>
      <c r="BJ83" s="976">
        <f t="shared" si="399"/>
        <v>0</v>
      </c>
      <c r="BK83" s="976">
        <f t="shared" si="399"/>
        <v>0</v>
      </c>
      <c r="BL83" s="976">
        <f t="shared" si="399"/>
        <v>0</v>
      </c>
      <c r="BM83" s="976">
        <f t="shared" si="399"/>
        <v>0</v>
      </c>
      <c r="BN83" s="976">
        <f t="shared" si="399"/>
        <v>0</v>
      </c>
      <c r="BO83" s="976">
        <f t="shared" si="399"/>
        <v>0</v>
      </c>
      <c r="BV83" s="978"/>
      <c r="BW83" s="978"/>
      <c r="BX83" s="978"/>
      <c r="BY83" s="978"/>
      <c r="BZ83" s="978"/>
      <c r="CA83" s="978"/>
      <c r="CB83" s="978"/>
      <c r="CC83" s="978"/>
      <c r="CD83" s="978"/>
      <c r="CE83" s="978"/>
      <c r="CF83" s="978"/>
      <c r="CG83" s="978"/>
      <c r="CH83" s="978"/>
      <c r="CI83" s="978"/>
      <c r="CJ83" s="978"/>
      <c r="CK83" s="978"/>
      <c r="CL83" s="978"/>
      <c r="CM83" s="978"/>
      <c r="CN83" s="978"/>
      <c r="CO83" s="978"/>
      <c r="CP83" s="978"/>
      <c r="CQ83" s="978"/>
      <c r="CR83" s="978"/>
      <c r="CS83" s="978"/>
      <c r="CT83" s="978"/>
      <c r="CU83" s="978"/>
      <c r="CV83" s="978"/>
      <c r="CW83" s="978"/>
      <c r="CX83" s="978"/>
      <c r="CY83" s="978"/>
      <c r="CZ83" s="978"/>
      <c r="DA83" s="978"/>
      <c r="DB83" s="978"/>
      <c r="DC83" s="978"/>
      <c r="DD83" s="978"/>
      <c r="DE83" s="978"/>
      <c r="DF83" s="978"/>
      <c r="DG83" s="978"/>
      <c r="DH83" s="978"/>
      <c r="DI83" s="978"/>
      <c r="DJ83" s="978"/>
      <c r="DK83" s="978"/>
      <c r="DL83" s="978"/>
      <c r="DM83" s="978"/>
      <c r="DN83" s="978"/>
      <c r="DO83" s="978"/>
      <c r="DP83" s="978"/>
      <c r="DQ83" s="978"/>
      <c r="DR83" s="978"/>
      <c r="DS83" s="978"/>
      <c r="DT83" s="978"/>
      <c r="DU83" s="978"/>
      <c r="DV83" s="978"/>
      <c r="DW83" s="978"/>
      <c r="DX83" s="978"/>
      <c r="DY83" s="978"/>
      <c r="DZ83" s="978"/>
      <c r="EA83" s="978"/>
      <c r="EB83" s="978"/>
      <c r="EC83" s="978"/>
      <c r="ED83" s="978"/>
    </row>
    <row r="84" spans="1:139">
      <c r="B84" s="772" t="s">
        <v>879</v>
      </c>
      <c r="C84" s="725" t="s">
        <v>393</v>
      </c>
      <c r="D84" s="701"/>
      <c r="E84" s="702" t="s">
        <v>1312</v>
      </c>
      <c r="F84" s="709"/>
      <c r="G84" s="977">
        <f t="shared" ref="G84:AO84" si="400">G508</f>
        <v>0</v>
      </c>
      <c r="H84" s="977">
        <f t="shared" si="400"/>
        <v>0</v>
      </c>
      <c r="I84" s="977">
        <f t="shared" si="400"/>
        <v>0</v>
      </c>
      <c r="J84" s="977">
        <f t="shared" si="400"/>
        <v>0</v>
      </c>
      <c r="K84" s="977">
        <f t="shared" si="400"/>
        <v>0</v>
      </c>
      <c r="L84" s="977">
        <f t="shared" si="400"/>
        <v>0</v>
      </c>
      <c r="M84" s="977">
        <f t="shared" si="400"/>
        <v>0</v>
      </c>
      <c r="N84" s="977">
        <f t="shared" si="400"/>
        <v>0</v>
      </c>
      <c r="O84" s="977">
        <f t="shared" si="400"/>
        <v>0</v>
      </c>
      <c r="P84" s="977">
        <f t="shared" si="400"/>
        <v>0</v>
      </c>
      <c r="Q84" s="977">
        <f t="shared" si="400"/>
        <v>0</v>
      </c>
      <c r="R84" s="977">
        <f t="shared" si="400"/>
        <v>0</v>
      </c>
      <c r="S84" s="977">
        <f t="shared" si="400"/>
        <v>0</v>
      </c>
      <c r="T84" s="977">
        <f t="shared" si="400"/>
        <v>0</v>
      </c>
      <c r="U84" s="977">
        <f t="shared" si="400"/>
        <v>0</v>
      </c>
      <c r="V84" s="977">
        <f t="shared" si="400"/>
        <v>0</v>
      </c>
      <c r="W84" s="977">
        <f t="shared" si="400"/>
        <v>0</v>
      </c>
      <c r="X84" s="977">
        <f t="shared" si="400"/>
        <v>0</v>
      </c>
      <c r="Y84" s="977">
        <f t="shared" si="400"/>
        <v>0</v>
      </c>
      <c r="Z84" s="977">
        <f t="shared" si="400"/>
        <v>0</v>
      </c>
      <c r="AA84" s="977">
        <f t="shared" si="400"/>
        <v>0</v>
      </c>
      <c r="AB84" s="977">
        <f t="shared" si="400"/>
        <v>0</v>
      </c>
      <c r="AC84" s="977">
        <f t="shared" si="400"/>
        <v>0</v>
      </c>
      <c r="AD84" s="977">
        <f t="shared" si="400"/>
        <v>0</v>
      </c>
      <c r="AE84" s="977">
        <f t="shared" si="400"/>
        <v>0</v>
      </c>
      <c r="AF84" s="977">
        <f t="shared" si="400"/>
        <v>0</v>
      </c>
      <c r="AG84" s="977">
        <f t="shared" si="400"/>
        <v>0</v>
      </c>
      <c r="AH84" s="977">
        <f t="shared" si="400"/>
        <v>0</v>
      </c>
      <c r="AI84" s="977">
        <f t="shared" si="400"/>
        <v>0</v>
      </c>
      <c r="AJ84" s="977">
        <f t="shared" si="400"/>
        <v>0</v>
      </c>
      <c r="AK84" s="977">
        <f t="shared" si="400"/>
        <v>0</v>
      </c>
      <c r="AL84" s="977">
        <f t="shared" si="400"/>
        <v>0</v>
      </c>
      <c r="AM84" s="977">
        <f t="shared" si="400"/>
        <v>0</v>
      </c>
      <c r="AN84" s="977">
        <f t="shared" si="400"/>
        <v>0</v>
      </c>
      <c r="AO84" s="977">
        <f t="shared" si="400"/>
        <v>0</v>
      </c>
      <c r="AP84" s="977">
        <f t="shared" ref="AP84:BO84" si="401">AP508</f>
        <v>0</v>
      </c>
      <c r="AQ84" s="977">
        <f t="shared" si="401"/>
        <v>0</v>
      </c>
      <c r="AR84" s="977">
        <f t="shared" si="401"/>
        <v>0</v>
      </c>
      <c r="AS84" s="977">
        <f t="shared" si="401"/>
        <v>0</v>
      </c>
      <c r="AT84" s="977">
        <f t="shared" si="401"/>
        <v>0</v>
      </c>
      <c r="AU84" s="977">
        <f t="shared" si="401"/>
        <v>0</v>
      </c>
      <c r="AV84" s="977">
        <f t="shared" si="401"/>
        <v>0</v>
      </c>
      <c r="AW84" s="977">
        <f t="shared" si="401"/>
        <v>0</v>
      </c>
      <c r="AX84" s="977">
        <f t="shared" si="401"/>
        <v>0</v>
      </c>
      <c r="AY84" s="977">
        <f t="shared" si="401"/>
        <v>0</v>
      </c>
      <c r="AZ84" s="977">
        <f t="shared" si="401"/>
        <v>0</v>
      </c>
      <c r="BA84" s="977">
        <f t="shared" si="401"/>
        <v>0</v>
      </c>
      <c r="BB84" s="977">
        <f t="shared" si="401"/>
        <v>0</v>
      </c>
      <c r="BC84" s="977">
        <f t="shared" si="401"/>
        <v>0</v>
      </c>
      <c r="BD84" s="977">
        <f t="shared" si="401"/>
        <v>0</v>
      </c>
      <c r="BE84" s="977">
        <f t="shared" si="401"/>
        <v>0</v>
      </c>
      <c r="BF84" s="977">
        <f t="shared" si="401"/>
        <v>0</v>
      </c>
      <c r="BG84" s="977">
        <f t="shared" si="401"/>
        <v>0</v>
      </c>
      <c r="BH84" s="977">
        <f t="shared" si="401"/>
        <v>0</v>
      </c>
      <c r="BI84" s="977">
        <f t="shared" si="401"/>
        <v>0</v>
      </c>
      <c r="BJ84" s="977">
        <f t="shared" si="401"/>
        <v>0</v>
      </c>
      <c r="BK84" s="977">
        <f t="shared" si="401"/>
        <v>0</v>
      </c>
      <c r="BL84" s="977">
        <f t="shared" si="401"/>
        <v>0</v>
      </c>
      <c r="BM84" s="977">
        <f t="shared" si="401"/>
        <v>0</v>
      </c>
      <c r="BN84" s="977">
        <f t="shared" si="401"/>
        <v>0</v>
      </c>
      <c r="BO84" s="977">
        <f t="shared" si="401"/>
        <v>0</v>
      </c>
      <c r="BV84" s="978"/>
      <c r="BW84" s="978"/>
      <c r="BX84" s="978"/>
      <c r="BY84" s="978"/>
      <c r="BZ84" s="978"/>
      <c r="CA84" s="978"/>
      <c r="CB84" s="978"/>
      <c r="CC84" s="978"/>
      <c r="CD84" s="978"/>
      <c r="CE84" s="978"/>
      <c r="CF84" s="978"/>
      <c r="CG84" s="978"/>
      <c r="CH84" s="978"/>
      <c r="CI84" s="978"/>
      <c r="CJ84" s="978"/>
      <c r="CK84" s="978"/>
      <c r="CL84" s="978"/>
      <c r="CM84" s="978"/>
      <c r="CN84" s="978"/>
      <c r="CO84" s="978"/>
      <c r="CP84" s="978"/>
      <c r="CQ84" s="978"/>
      <c r="CR84" s="978"/>
      <c r="CS84" s="978"/>
      <c r="CT84" s="978"/>
      <c r="CU84" s="978"/>
      <c r="CV84" s="978"/>
      <c r="CW84" s="978"/>
      <c r="CX84" s="978"/>
      <c r="CY84" s="978"/>
      <c r="CZ84" s="978"/>
      <c r="DA84" s="978"/>
      <c r="DB84" s="978"/>
      <c r="DC84" s="978"/>
      <c r="DD84" s="978"/>
      <c r="DE84" s="978"/>
      <c r="DF84" s="978"/>
      <c r="DG84" s="978"/>
      <c r="DH84" s="978"/>
      <c r="DI84" s="978"/>
      <c r="DJ84" s="978"/>
      <c r="DK84" s="978"/>
      <c r="DL84" s="978"/>
      <c r="DM84" s="978"/>
      <c r="DN84" s="978"/>
      <c r="DO84" s="978"/>
      <c r="DP84" s="978"/>
      <c r="DQ84" s="978"/>
      <c r="DR84" s="978"/>
      <c r="DS84" s="978"/>
      <c r="DT84" s="978"/>
      <c r="DU84" s="978"/>
      <c r="DV84" s="978"/>
      <c r="DW84" s="978"/>
      <c r="DX84" s="978"/>
      <c r="DY84" s="978"/>
      <c r="DZ84" s="978"/>
      <c r="EA84" s="978"/>
      <c r="EB84" s="978"/>
      <c r="EC84" s="978"/>
      <c r="ED84" s="978"/>
    </row>
    <row r="85" spans="1:139">
      <c r="B85" s="728" t="s">
        <v>370</v>
      </c>
      <c r="C85" s="725" t="s">
        <v>842</v>
      </c>
      <c r="D85" s="701"/>
      <c r="E85" s="702" t="s">
        <v>1312</v>
      </c>
      <c r="F85" s="709"/>
      <c r="G85" s="976">
        <f t="shared" ref="G85:AO85" si="402">IF(OR(G513="",G520="",G522=""),"",G513+G520+G522)</f>
        <v>0</v>
      </c>
      <c r="H85" s="976">
        <f t="shared" si="402"/>
        <v>0</v>
      </c>
      <c r="I85" s="976">
        <f t="shared" si="402"/>
        <v>0</v>
      </c>
      <c r="J85" s="976">
        <f t="shared" si="402"/>
        <v>0</v>
      </c>
      <c r="K85" s="976">
        <f t="shared" si="402"/>
        <v>0</v>
      </c>
      <c r="L85" s="976">
        <f t="shared" si="402"/>
        <v>0</v>
      </c>
      <c r="M85" s="976">
        <f t="shared" si="402"/>
        <v>0</v>
      </c>
      <c r="N85" s="976">
        <f t="shared" si="402"/>
        <v>0</v>
      </c>
      <c r="O85" s="976">
        <f t="shared" si="402"/>
        <v>0</v>
      </c>
      <c r="P85" s="976">
        <f t="shared" si="402"/>
        <v>0</v>
      </c>
      <c r="Q85" s="976">
        <f t="shared" si="402"/>
        <v>0</v>
      </c>
      <c r="R85" s="976">
        <f t="shared" si="402"/>
        <v>0</v>
      </c>
      <c r="S85" s="976">
        <f t="shared" si="402"/>
        <v>0</v>
      </c>
      <c r="T85" s="976">
        <f t="shared" si="402"/>
        <v>0</v>
      </c>
      <c r="U85" s="976">
        <f t="shared" si="402"/>
        <v>0</v>
      </c>
      <c r="V85" s="976">
        <f t="shared" si="402"/>
        <v>0</v>
      </c>
      <c r="W85" s="976">
        <f t="shared" si="402"/>
        <v>0</v>
      </c>
      <c r="X85" s="976">
        <f t="shared" si="402"/>
        <v>0</v>
      </c>
      <c r="Y85" s="976">
        <f t="shared" si="402"/>
        <v>0</v>
      </c>
      <c r="Z85" s="976">
        <f t="shared" si="402"/>
        <v>0</v>
      </c>
      <c r="AA85" s="976">
        <f t="shared" si="402"/>
        <v>0</v>
      </c>
      <c r="AB85" s="976">
        <f t="shared" si="402"/>
        <v>0</v>
      </c>
      <c r="AC85" s="976">
        <f t="shared" si="402"/>
        <v>0</v>
      </c>
      <c r="AD85" s="976">
        <f t="shared" si="402"/>
        <v>0</v>
      </c>
      <c r="AE85" s="976">
        <f t="shared" si="402"/>
        <v>0</v>
      </c>
      <c r="AF85" s="976">
        <f t="shared" si="402"/>
        <v>0</v>
      </c>
      <c r="AG85" s="976">
        <f t="shared" si="402"/>
        <v>0</v>
      </c>
      <c r="AH85" s="976">
        <f t="shared" si="402"/>
        <v>0</v>
      </c>
      <c r="AI85" s="976">
        <f t="shared" si="402"/>
        <v>0</v>
      </c>
      <c r="AJ85" s="976">
        <f t="shared" si="402"/>
        <v>0</v>
      </c>
      <c r="AK85" s="976">
        <f t="shared" si="402"/>
        <v>0</v>
      </c>
      <c r="AL85" s="976">
        <f t="shared" si="402"/>
        <v>0</v>
      </c>
      <c r="AM85" s="976">
        <f t="shared" si="402"/>
        <v>0</v>
      </c>
      <c r="AN85" s="976">
        <f t="shared" si="402"/>
        <v>0</v>
      </c>
      <c r="AO85" s="976">
        <f t="shared" si="402"/>
        <v>0</v>
      </c>
      <c r="AP85" s="976">
        <f t="shared" ref="AP85:BO85" si="403">IF(OR(AP513="",AP520="",AP522=""),"",AP513+AP520+AP522)</f>
        <v>0</v>
      </c>
      <c r="AQ85" s="976">
        <f t="shared" si="403"/>
        <v>0</v>
      </c>
      <c r="AR85" s="976">
        <f t="shared" si="403"/>
        <v>0</v>
      </c>
      <c r="AS85" s="976">
        <f t="shared" si="403"/>
        <v>0</v>
      </c>
      <c r="AT85" s="976">
        <f t="shared" si="403"/>
        <v>0</v>
      </c>
      <c r="AU85" s="976">
        <f t="shared" si="403"/>
        <v>0</v>
      </c>
      <c r="AV85" s="976">
        <f t="shared" si="403"/>
        <v>0</v>
      </c>
      <c r="AW85" s="976">
        <f t="shared" si="403"/>
        <v>0</v>
      </c>
      <c r="AX85" s="976">
        <f t="shared" si="403"/>
        <v>0</v>
      </c>
      <c r="AY85" s="976">
        <f t="shared" si="403"/>
        <v>0</v>
      </c>
      <c r="AZ85" s="976">
        <f t="shared" si="403"/>
        <v>0</v>
      </c>
      <c r="BA85" s="976">
        <f t="shared" si="403"/>
        <v>0</v>
      </c>
      <c r="BB85" s="976">
        <f t="shared" si="403"/>
        <v>0</v>
      </c>
      <c r="BC85" s="976">
        <f t="shared" si="403"/>
        <v>0</v>
      </c>
      <c r="BD85" s="976">
        <f t="shared" si="403"/>
        <v>0</v>
      </c>
      <c r="BE85" s="976">
        <f t="shared" si="403"/>
        <v>0</v>
      </c>
      <c r="BF85" s="976">
        <f t="shared" si="403"/>
        <v>0</v>
      </c>
      <c r="BG85" s="976">
        <f t="shared" si="403"/>
        <v>0</v>
      </c>
      <c r="BH85" s="976">
        <f t="shared" si="403"/>
        <v>0</v>
      </c>
      <c r="BI85" s="976">
        <f t="shared" si="403"/>
        <v>0</v>
      </c>
      <c r="BJ85" s="976">
        <f t="shared" si="403"/>
        <v>0</v>
      </c>
      <c r="BK85" s="976">
        <f t="shared" si="403"/>
        <v>0</v>
      </c>
      <c r="BL85" s="976">
        <f t="shared" si="403"/>
        <v>0</v>
      </c>
      <c r="BM85" s="976">
        <f t="shared" si="403"/>
        <v>0</v>
      </c>
      <c r="BN85" s="976">
        <f t="shared" si="403"/>
        <v>0</v>
      </c>
      <c r="BO85" s="976">
        <f t="shared" si="403"/>
        <v>0</v>
      </c>
      <c r="BV85" s="978"/>
      <c r="BW85" s="978"/>
      <c r="BX85" s="978"/>
      <c r="BY85" s="978"/>
      <c r="BZ85" s="978"/>
      <c r="CA85" s="978"/>
      <c r="CB85" s="978"/>
      <c r="CC85" s="978"/>
      <c r="CD85" s="978"/>
      <c r="CE85" s="978"/>
      <c r="CF85" s="978"/>
      <c r="CG85" s="978"/>
      <c r="CH85" s="978"/>
      <c r="CI85" s="978"/>
      <c r="CJ85" s="978"/>
      <c r="CK85" s="978"/>
      <c r="CL85" s="978"/>
      <c r="CM85" s="978"/>
      <c r="CN85" s="978"/>
      <c r="CO85" s="978"/>
      <c r="CP85" s="978"/>
      <c r="CQ85" s="978"/>
      <c r="CR85" s="978"/>
      <c r="CS85" s="978"/>
      <c r="CT85" s="978"/>
      <c r="CU85" s="978"/>
      <c r="CV85" s="978"/>
      <c r="CW85" s="978"/>
      <c r="CX85" s="978"/>
      <c r="CY85" s="978"/>
      <c r="CZ85" s="978"/>
      <c r="DA85" s="978"/>
      <c r="DB85" s="978"/>
      <c r="DC85" s="978"/>
      <c r="DD85" s="978"/>
      <c r="DE85" s="978"/>
      <c r="DF85" s="978"/>
      <c r="DG85" s="978"/>
      <c r="DH85" s="978"/>
      <c r="DI85" s="978"/>
      <c r="DJ85" s="978"/>
      <c r="DK85" s="978"/>
      <c r="DL85" s="978"/>
      <c r="DM85" s="978"/>
      <c r="DN85" s="978"/>
      <c r="DO85" s="978"/>
      <c r="DP85" s="978"/>
      <c r="DQ85" s="978"/>
      <c r="DR85" s="978"/>
      <c r="DS85" s="978"/>
      <c r="DT85" s="978"/>
      <c r="DU85" s="978"/>
      <c r="DV85" s="978"/>
      <c r="DW85" s="978"/>
      <c r="DX85" s="978"/>
      <c r="DY85" s="978"/>
      <c r="DZ85" s="978"/>
      <c r="EA85" s="978"/>
      <c r="EB85" s="978"/>
      <c r="EC85" s="978"/>
      <c r="ED85" s="978"/>
    </row>
    <row r="86" spans="1:139">
      <c r="B86" s="772" t="s">
        <v>61</v>
      </c>
      <c r="C86" s="725" t="s">
        <v>280</v>
      </c>
      <c r="D86" s="701"/>
      <c r="E86" s="702" t="s">
        <v>1312</v>
      </c>
      <c r="F86" s="709"/>
      <c r="G86" s="976">
        <f t="shared" ref="G86:AO86" si="404">IF(OR(G525="",G532="",G534=""),"",G525+G532+G534)</f>
        <v>0</v>
      </c>
      <c r="H86" s="976">
        <f t="shared" si="404"/>
        <v>0</v>
      </c>
      <c r="I86" s="976">
        <f t="shared" si="404"/>
        <v>0</v>
      </c>
      <c r="J86" s="976">
        <f t="shared" si="404"/>
        <v>0</v>
      </c>
      <c r="K86" s="976">
        <f t="shared" si="404"/>
        <v>0</v>
      </c>
      <c r="L86" s="976">
        <f t="shared" si="404"/>
        <v>0</v>
      </c>
      <c r="M86" s="976">
        <f t="shared" si="404"/>
        <v>0</v>
      </c>
      <c r="N86" s="976">
        <f t="shared" si="404"/>
        <v>0</v>
      </c>
      <c r="O86" s="976">
        <f t="shared" si="404"/>
        <v>0</v>
      </c>
      <c r="P86" s="976">
        <f t="shared" si="404"/>
        <v>0</v>
      </c>
      <c r="Q86" s="976">
        <f t="shared" si="404"/>
        <v>0</v>
      </c>
      <c r="R86" s="976">
        <f t="shared" si="404"/>
        <v>0</v>
      </c>
      <c r="S86" s="976">
        <f t="shared" si="404"/>
        <v>0</v>
      </c>
      <c r="T86" s="976">
        <f t="shared" si="404"/>
        <v>0</v>
      </c>
      <c r="U86" s="976">
        <f t="shared" si="404"/>
        <v>0</v>
      </c>
      <c r="V86" s="976">
        <f t="shared" si="404"/>
        <v>0</v>
      </c>
      <c r="W86" s="976">
        <f t="shared" si="404"/>
        <v>0</v>
      </c>
      <c r="X86" s="976">
        <f t="shared" si="404"/>
        <v>0</v>
      </c>
      <c r="Y86" s="976">
        <f t="shared" si="404"/>
        <v>0</v>
      </c>
      <c r="Z86" s="976">
        <f t="shared" si="404"/>
        <v>0</v>
      </c>
      <c r="AA86" s="976">
        <f t="shared" si="404"/>
        <v>0</v>
      </c>
      <c r="AB86" s="976">
        <f t="shared" si="404"/>
        <v>0</v>
      </c>
      <c r="AC86" s="976">
        <f t="shared" si="404"/>
        <v>0</v>
      </c>
      <c r="AD86" s="976">
        <f t="shared" si="404"/>
        <v>0</v>
      </c>
      <c r="AE86" s="976">
        <f t="shared" si="404"/>
        <v>0</v>
      </c>
      <c r="AF86" s="976">
        <f t="shared" si="404"/>
        <v>0</v>
      </c>
      <c r="AG86" s="976">
        <f t="shared" si="404"/>
        <v>0</v>
      </c>
      <c r="AH86" s="976">
        <f t="shared" si="404"/>
        <v>0</v>
      </c>
      <c r="AI86" s="976">
        <f t="shared" si="404"/>
        <v>0</v>
      </c>
      <c r="AJ86" s="976">
        <f t="shared" si="404"/>
        <v>0</v>
      </c>
      <c r="AK86" s="976">
        <f t="shared" si="404"/>
        <v>0</v>
      </c>
      <c r="AL86" s="976">
        <f t="shared" si="404"/>
        <v>0</v>
      </c>
      <c r="AM86" s="976">
        <f t="shared" si="404"/>
        <v>0</v>
      </c>
      <c r="AN86" s="976">
        <f t="shared" si="404"/>
        <v>0</v>
      </c>
      <c r="AO86" s="976">
        <f t="shared" si="404"/>
        <v>0</v>
      </c>
      <c r="AP86" s="976">
        <f t="shared" ref="AP86:BO86" si="405">IF(OR(AP525="",AP532="",AP534=""),"",AP525+AP532+AP534)</f>
        <v>0</v>
      </c>
      <c r="AQ86" s="976">
        <f t="shared" si="405"/>
        <v>0</v>
      </c>
      <c r="AR86" s="976">
        <f t="shared" si="405"/>
        <v>0</v>
      </c>
      <c r="AS86" s="976">
        <f t="shared" si="405"/>
        <v>0</v>
      </c>
      <c r="AT86" s="976">
        <f t="shared" si="405"/>
        <v>0</v>
      </c>
      <c r="AU86" s="976">
        <f t="shared" si="405"/>
        <v>0</v>
      </c>
      <c r="AV86" s="976">
        <f t="shared" si="405"/>
        <v>0</v>
      </c>
      <c r="AW86" s="976">
        <f t="shared" si="405"/>
        <v>0</v>
      </c>
      <c r="AX86" s="976">
        <f t="shared" si="405"/>
        <v>0</v>
      </c>
      <c r="AY86" s="976">
        <f t="shared" si="405"/>
        <v>0</v>
      </c>
      <c r="AZ86" s="976">
        <f t="shared" si="405"/>
        <v>0</v>
      </c>
      <c r="BA86" s="976">
        <f t="shared" si="405"/>
        <v>0</v>
      </c>
      <c r="BB86" s="976">
        <f t="shared" si="405"/>
        <v>0</v>
      </c>
      <c r="BC86" s="976">
        <f t="shared" si="405"/>
        <v>0</v>
      </c>
      <c r="BD86" s="976">
        <f t="shared" si="405"/>
        <v>0</v>
      </c>
      <c r="BE86" s="976">
        <f t="shared" si="405"/>
        <v>0</v>
      </c>
      <c r="BF86" s="976">
        <f t="shared" si="405"/>
        <v>0</v>
      </c>
      <c r="BG86" s="976">
        <f t="shared" si="405"/>
        <v>0</v>
      </c>
      <c r="BH86" s="976">
        <f t="shared" si="405"/>
        <v>0</v>
      </c>
      <c r="BI86" s="976">
        <f t="shared" si="405"/>
        <v>0</v>
      </c>
      <c r="BJ86" s="976">
        <f t="shared" si="405"/>
        <v>0</v>
      </c>
      <c r="BK86" s="976">
        <f t="shared" si="405"/>
        <v>0</v>
      </c>
      <c r="BL86" s="976">
        <f t="shared" si="405"/>
        <v>0</v>
      </c>
      <c r="BM86" s="976">
        <f t="shared" si="405"/>
        <v>0</v>
      </c>
      <c r="BN86" s="976">
        <f t="shared" si="405"/>
        <v>0</v>
      </c>
      <c r="BO86" s="976">
        <f t="shared" si="405"/>
        <v>0</v>
      </c>
      <c r="BV86" s="978"/>
      <c r="BW86" s="978"/>
      <c r="BX86" s="978"/>
      <c r="BY86" s="978"/>
      <c r="BZ86" s="978"/>
      <c r="CA86" s="978"/>
      <c r="CB86" s="978"/>
      <c r="CC86" s="978"/>
      <c r="CD86" s="978"/>
      <c r="CE86" s="978"/>
      <c r="CF86" s="978"/>
      <c r="CG86" s="978"/>
      <c r="CH86" s="978"/>
      <c r="CI86" s="978"/>
      <c r="CJ86" s="978"/>
      <c r="CK86" s="978"/>
      <c r="CL86" s="978"/>
      <c r="CM86" s="978"/>
      <c r="CN86" s="978"/>
      <c r="CO86" s="978"/>
      <c r="CP86" s="978"/>
      <c r="CQ86" s="978"/>
      <c r="CR86" s="978"/>
      <c r="CS86" s="978"/>
      <c r="CT86" s="978"/>
      <c r="CU86" s="978"/>
      <c r="CV86" s="978"/>
      <c r="CW86" s="978"/>
      <c r="CX86" s="978"/>
      <c r="CY86" s="978"/>
      <c r="CZ86" s="978"/>
      <c r="DA86" s="978"/>
      <c r="DB86" s="978"/>
      <c r="DC86" s="978"/>
      <c r="DD86" s="978"/>
      <c r="DE86" s="978"/>
      <c r="DF86" s="978"/>
      <c r="DG86" s="978"/>
      <c r="DH86" s="978"/>
      <c r="DI86" s="978"/>
      <c r="DJ86" s="978"/>
      <c r="DK86" s="978"/>
      <c r="DL86" s="978"/>
      <c r="DM86" s="978"/>
      <c r="DN86" s="978"/>
      <c r="DO86" s="978"/>
      <c r="DP86" s="978"/>
      <c r="DQ86" s="978"/>
      <c r="DR86" s="978"/>
      <c r="DS86" s="978"/>
      <c r="DT86" s="978"/>
      <c r="DU86" s="978"/>
      <c r="DV86" s="978"/>
      <c r="DW86" s="978"/>
      <c r="DX86" s="978"/>
      <c r="DY86" s="978"/>
      <c r="DZ86" s="978"/>
      <c r="EA86" s="978"/>
      <c r="EB86" s="978"/>
      <c r="EC86" s="978"/>
      <c r="ED86" s="978"/>
    </row>
    <row r="87" spans="1:139">
      <c r="B87" s="772">
        <v>32</v>
      </c>
      <c r="C87" s="725" t="s">
        <v>851</v>
      </c>
      <c r="D87" s="701"/>
      <c r="E87" s="702" t="s">
        <v>1312</v>
      </c>
      <c r="F87" s="709"/>
      <c r="G87" s="976">
        <f t="shared" ref="G87:AO87" si="406">IF(COUNTBLANK(G83:G86)=4,"",SUM(G83:G86))</f>
        <v>0</v>
      </c>
      <c r="H87" s="976">
        <f t="shared" si="406"/>
        <v>0</v>
      </c>
      <c r="I87" s="976">
        <f t="shared" si="406"/>
        <v>0</v>
      </c>
      <c r="J87" s="976">
        <f t="shared" si="406"/>
        <v>0</v>
      </c>
      <c r="K87" s="976">
        <f t="shared" si="406"/>
        <v>0</v>
      </c>
      <c r="L87" s="976">
        <f t="shared" si="406"/>
        <v>0</v>
      </c>
      <c r="M87" s="976">
        <f t="shared" si="406"/>
        <v>0</v>
      </c>
      <c r="N87" s="976">
        <f t="shared" si="406"/>
        <v>0</v>
      </c>
      <c r="O87" s="976">
        <f t="shared" si="406"/>
        <v>0</v>
      </c>
      <c r="P87" s="976">
        <f t="shared" si="406"/>
        <v>0</v>
      </c>
      <c r="Q87" s="976">
        <f t="shared" si="406"/>
        <v>0</v>
      </c>
      <c r="R87" s="976">
        <f t="shared" si="406"/>
        <v>0</v>
      </c>
      <c r="S87" s="976">
        <f t="shared" si="406"/>
        <v>0</v>
      </c>
      <c r="T87" s="976">
        <f t="shared" si="406"/>
        <v>0</v>
      </c>
      <c r="U87" s="976">
        <f t="shared" si="406"/>
        <v>0</v>
      </c>
      <c r="V87" s="976">
        <f t="shared" si="406"/>
        <v>0</v>
      </c>
      <c r="W87" s="976">
        <f t="shared" si="406"/>
        <v>0</v>
      </c>
      <c r="X87" s="976">
        <f t="shared" si="406"/>
        <v>0</v>
      </c>
      <c r="Y87" s="976">
        <f t="shared" si="406"/>
        <v>0</v>
      </c>
      <c r="Z87" s="976">
        <f t="shared" si="406"/>
        <v>0</v>
      </c>
      <c r="AA87" s="976">
        <f t="shared" si="406"/>
        <v>0</v>
      </c>
      <c r="AB87" s="976">
        <f t="shared" si="406"/>
        <v>0</v>
      </c>
      <c r="AC87" s="976">
        <f t="shared" si="406"/>
        <v>0</v>
      </c>
      <c r="AD87" s="976">
        <f t="shared" si="406"/>
        <v>0</v>
      </c>
      <c r="AE87" s="976">
        <f t="shared" si="406"/>
        <v>0</v>
      </c>
      <c r="AF87" s="976">
        <f t="shared" si="406"/>
        <v>0</v>
      </c>
      <c r="AG87" s="976">
        <f t="shared" si="406"/>
        <v>0</v>
      </c>
      <c r="AH87" s="976">
        <f t="shared" si="406"/>
        <v>0</v>
      </c>
      <c r="AI87" s="976">
        <f t="shared" si="406"/>
        <v>0</v>
      </c>
      <c r="AJ87" s="976">
        <f t="shared" si="406"/>
        <v>0</v>
      </c>
      <c r="AK87" s="976">
        <f t="shared" si="406"/>
        <v>0</v>
      </c>
      <c r="AL87" s="976">
        <f t="shared" si="406"/>
        <v>0</v>
      </c>
      <c r="AM87" s="976">
        <f t="shared" si="406"/>
        <v>0</v>
      </c>
      <c r="AN87" s="976">
        <f t="shared" si="406"/>
        <v>0</v>
      </c>
      <c r="AO87" s="976">
        <f t="shared" si="406"/>
        <v>0</v>
      </c>
      <c r="AP87" s="976">
        <f t="shared" ref="AP87:BO87" si="407">IF(COUNTBLANK(AP83:AP86)=4,"",SUM(AP83:AP86))</f>
        <v>0</v>
      </c>
      <c r="AQ87" s="976">
        <f t="shared" si="407"/>
        <v>0</v>
      </c>
      <c r="AR87" s="976">
        <f t="shared" si="407"/>
        <v>0</v>
      </c>
      <c r="AS87" s="976">
        <f t="shared" si="407"/>
        <v>0</v>
      </c>
      <c r="AT87" s="976">
        <f t="shared" si="407"/>
        <v>0</v>
      </c>
      <c r="AU87" s="976">
        <f t="shared" si="407"/>
        <v>0</v>
      </c>
      <c r="AV87" s="976">
        <f t="shared" si="407"/>
        <v>0</v>
      </c>
      <c r="AW87" s="976">
        <f t="shared" si="407"/>
        <v>0</v>
      </c>
      <c r="AX87" s="976">
        <f t="shared" si="407"/>
        <v>0</v>
      </c>
      <c r="AY87" s="976">
        <f t="shared" si="407"/>
        <v>0</v>
      </c>
      <c r="AZ87" s="976">
        <f t="shared" si="407"/>
        <v>0</v>
      </c>
      <c r="BA87" s="976">
        <f t="shared" si="407"/>
        <v>0</v>
      </c>
      <c r="BB87" s="976">
        <f t="shared" si="407"/>
        <v>0</v>
      </c>
      <c r="BC87" s="976">
        <f t="shared" si="407"/>
        <v>0</v>
      </c>
      <c r="BD87" s="976">
        <f t="shared" si="407"/>
        <v>0</v>
      </c>
      <c r="BE87" s="976">
        <f t="shared" si="407"/>
        <v>0</v>
      </c>
      <c r="BF87" s="976">
        <f t="shared" si="407"/>
        <v>0</v>
      </c>
      <c r="BG87" s="976">
        <f t="shared" si="407"/>
        <v>0</v>
      </c>
      <c r="BH87" s="976">
        <f t="shared" si="407"/>
        <v>0</v>
      </c>
      <c r="BI87" s="976">
        <f t="shared" si="407"/>
        <v>0</v>
      </c>
      <c r="BJ87" s="976">
        <f t="shared" si="407"/>
        <v>0</v>
      </c>
      <c r="BK87" s="976">
        <f t="shared" si="407"/>
        <v>0</v>
      </c>
      <c r="BL87" s="976">
        <f t="shared" si="407"/>
        <v>0</v>
      </c>
      <c r="BM87" s="976">
        <f t="shared" si="407"/>
        <v>0</v>
      </c>
      <c r="BN87" s="976">
        <f t="shared" si="407"/>
        <v>0</v>
      </c>
      <c r="BO87" s="976">
        <f t="shared" si="407"/>
        <v>0</v>
      </c>
      <c r="BV87" s="978"/>
      <c r="BW87" s="978"/>
      <c r="BX87" s="978"/>
      <c r="BY87" s="978"/>
      <c r="BZ87" s="978"/>
      <c r="CA87" s="978"/>
      <c r="CB87" s="978"/>
      <c r="CC87" s="978"/>
      <c r="CD87" s="978"/>
      <c r="CE87" s="978"/>
      <c r="CF87" s="978"/>
      <c r="CG87" s="978"/>
      <c r="CH87" s="978"/>
      <c r="CI87" s="978"/>
      <c r="CJ87" s="978"/>
      <c r="CK87" s="978"/>
      <c r="CL87" s="978"/>
      <c r="CM87" s="978"/>
      <c r="CN87" s="978"/>
      <c r="CO87" s="978"/>
      <c r="CP87" s="978"/>
      <c r="CQ87" s="978"/>
      <c r="CR87" s="978"/>
      <c r="CS87" s="978"/>
      <c r="CT87" s="978"/>
      <c r="CU87" s="978"/>
      <c r="CV87" s="978"/>
      <c r="CW87" s="978"/>
      <c r="CX87" s="978"/>
      <c r="CY87" s="978"/>
      <c r="CZ87" s="978"/>
      <c r="DA87" s="978"/>
      <c r="DB87" s="978"/>
      <c r="DC87" s="978"/>
      <c r="DD87" s="978"/>
      <c r="DE87" s="978"/>
      <c r="DF87" s="978"/>
      <c r="DG87" s="978"/>
      <c r="DH87" s="978"/>
      <c r="DI87" s="978"/>
      <c r="DJ87" s="978"/>
      <c r="DK87" s="978"/>
      <c r="DL87" s="978"/>
      <c r="DM87" s="978"/>
      <c r="DN87" s="978"/>
      <c r="DO87" s="978"/>
      <c r="DP87" s="978"/>
      <c r="DQ87" s="978"/>
      <c r="DR87" s="978"/>
      <c r="DS87" s="978"/>
      <c r="DT87" s="978"/>
      <c r="DU87" s="978"/>
      <c r="DV87" s="978"/>
      <c r="DW87" s="978"/>
      <c r="DX87" s="978"/>
      <c r="DY87" s="978"/>
      <c r="DZ87" s="978"/>
      <c r="EA87" s="978"/>
      <c r="EB87" s="978"/>
      <c r="EC87" s="978"/>
      <c r="ED87" s="978"/>
    </row>
    <row r="88" spans="1:139" s="762" customFormat="1" ht="13.5" thickBot="1">
      <c r="B88" s="785"/>
      <c r="C88" s="784"/>
      <c r="D88" s="784"/>
      <c r="E88" s="785"/>
      <c r="F88" s="785"/>
      <c r="G88" s="972"/>
      <c r="H88" s="972"/>
      <c r="I88" s="972"/>
      <c r="J88" s="972"/>
      <c r="K88" s="972"/>
      <c r="L88" s="972"/>
      <c r="M88" s="972"/>
      <c r="N88" s="972"/>
      <c r="O88" s="972"/>
      <c r="P88" s="972"/>
      <c r="Q88" s="972"/>
      <c r="R88" s="972"/>
      <c r="S88" s="972"/>
      <c r="T88" s="972"/>
      <c r="U88" s="972"/>
      <c r="V88" s="972"/>
      <c r="W88" s="972"/>
      <c r="X88" s="972"/>
      <c r="Y88" s="972"/>
      <c r="Z88" s="972"/>
      <c r="AA88" s="972"/>
      <c r="AB88" s="972"/>
      <c r="AC88" s="972"/>
      <c r="AD88" s="972"/>
      <c r="AE88" s="972"/>
      <c r="AF88" s="972"/>
      <c r="AG88" s="972"/>
      <c r="AH88" s="972"/>
      <c r="AI88" s="972"/>
      <c r="AJ88" s="972"/>
      <c r="AK88" s="972"/>
      <c r="AL88" s="972"/>
      <c r="AM88" s="972"/>
      <c r="AN88" s="972"/>
      <c r="AO88" s="972"/>
      <c r="AP88" s="972"/>
      <c r="AQ88" s="972"/>
      <c r="AR88" s="972"/>
      <c r="AS88" s="972"/>
      <c r="AT88" s="972"/>
      <c r="AU88" s="972"/>
      <c r="AV88" s="972"/>
      <c r="AW88" s="972"/>
      <c r="AX88" s="972"/>
      <c r="AY88" s="972"/>
      <c r="AZ88" s="972"/>
      <c r="BA88" s="972"/>
      <c r="BB88" s="972"/>
      <c r="BC88" s="972"/>
      <c r="BD88" s="972"/>
      <c r="BE88" s="972"/>
      <c r="BF88" s="972"/>
      <c r="BG88" s="972"/>
      <c r="BH88" s="972"/>
      <c r="BI88" s="972"/>
      <c r="BJ88" s="972"/>
      <c r="BK88" s="972"/>
      <c r="BL88" s="972"/>
      <c r="BM88" s="972"/>
      <c r="BN88" s="972"/>
      <c r="BO88" s="972"/>
      <c r="BV88" s="1140"/>
      <c r="BW88" s="1140"/>
      <c r="BX88" s="1140"/>
      <c r="BY88" s="1140"/>
      <c r="BZ88" s="1140"/>
      <c r="CA88" s="1140"/>
      <c r="CB88" s="1140"/>
      <c r="CC88" s="1140"/>
      <c r="CD88" s="1140"/>
      <c r="CE88" s="1140"/>
      <c r="CF88" s="1140"/>
      <c r="CG88" s="1140"/>
      <c r="CH88" s="1140"/>
      <c r="CI88" s="1140"/>
      <c r="CJ88" s="1140"/>
      <c r="CK88" s="1140"/>
      <c r="CL88" s="1140"/>
      <c r="CM88" s="1140"/>
      <c r="CN88" s="1140"/>
      <c r="CO88" s="1140"/>
      <c r="CP88" s="1140"/>
      <c r="CQ88" s="1140"/>
      <c r="CR88" s="1140"/>
      <c r="CS88" s="1140"/>
      <c r="CT88" s="1140"/>
      <c r="CU88" s="1140"/>
      <c r="CV88" s="1140"/>
      <c r="CW88" s="1140"/>
      <c r="CX88" s="1140"/>
      <c r="CY88" s="1140"/>
      <c r="CZ88" s="1140"/>
      <c r="DA88" s="1140"/>
      <c r="DB88" s="1140"/>
      <c r="DC88" s="1140"/>
      <c r="DD88" s="1140"/>
      <c r="DE88" s="1140"/>
      <c r="DF88" s="1140"/>
      <c r="DG88" s="1140"/>
      <c r="DH88" s="1140"/>
      <c r="DI88" s="1140"/>
      <c r="DJ88" s="1140"/>
      <c r="DK88" s="1140"/>
      <c r="DL88" s="1140"/>
      <c r="DM88" s="1140"/>
      <c r="DN88" s="1140"/>
      <c r="DO88" s="1140"/>
      <c r="DP88" s="1140"/>
      <c r="DQ88" s="1140"/>
      <c r="DR88" s="1140"/>
      <c r="DS88" s="1140"/>
      <c r="DT88" s="1140"/>
      <c r="DU88" s="1140"/>
      <c r="DV88" s="1140"/>
      <c r="DW88" s="1140"/>
      <c r="DX88" s="1140"/>
      <c r="DY88" s="1140"/>
      <c r="DZ88" s="1140"/>
      <c r="EA88" s="1140"/>
      <c r="EB88" s="1140"/>
      <c r="EC88" s="1140"/>
      <c r="ED88" s="1140"/>
      <c r="EE88" s="1107"/>
      <c r="EF88" s="1107"/>
      <c r="EG88" s="1107"/>
      <c r="EH88" s="1107"/>
      <c r="EI88" s="1107"/>
    </row>
    <row r="89" spans="1:139" ht="13.5" thickBot="1">
      <c r="B89" s="17" t="s">
        <v>763</v>
      </c>
      <c r="C89" s="781"/>
      <c r="D89" s="781"/>
      <c r="E89" s="791"/>
      <c r="F89" s="791"/>
      <c r="G89" s="147">
        <f t="shared" ref="G89:BO89" si="408">G$7</f>
        <v>1990</v>
      </c>
      <c r="H89" s="147">
        <f t="shared" si="408"/>
        <v>1991</v>
      </c>
      <c r="I89" s="147">
        <f t="shared" si="408"/>
        <v>1992</v>
      </c>
      <c r="J89" s="147">
        <f t="shared" si="408"/>
        <v>1993</v>
      </c>
      <c r="K89" s="147">
        <f t="shared" si="408"/>
        <v>1994</v>
      </c>
      <c r="L89" s="147">
        <f t="shared" si="408"/>
        <v>1995</v>
      </c>
      <c r="M89" s="147">
        <f t="shared" si="408"/>
        <v>1996</v>
      </c>
      <c r="N89" s="147">
        <f t="shared" si="408"/>
        <v>1997</v>
      </c>
      <c r="O89" s="147">
        <f t="shared" si="408"/>
        <v>1998</v>
      </c>
      <c r="P89" s="147">
        <f t="shared" si="408"/>
        <v>1999</v>
      </c>
      <c r="Q89" s="147">
        <f t="shared" si="408"/>
        <v>2000</v>
      </c>
      <c r="R89" s="147">
        <f t="shared" si="408"/>
        <v>2001</v>
      </c>
      <c r="S89" s="147">
        <f t="shared" si="408"/>
        <v>2002</v>
      </c>
      <c r="T89" s="149">
        <f t="shared" si="408"/>
        <v>2003</v>
      </c>
      <c r="U89" s="149">
        <f t="shared" si="408"/>
        <v>2004</v>
      </c>
      <c r="V89" s="149">
        <f t="shared" si="408"/>
        <v>2005</v>
      </c>
      <c r="W89" s="149">
        <f t="shared" si="408"/>
        <v>2006</v>
      </c>
      <c r="X89" s="149">
        <f t="shared" si="408"/>
        <v>2007</v>
      </c>
      <c r="Y89" s="149">
        <f t="shared" si="408"/>
        <v>2008</v>
      </c>
      <c r="Z89" s="149">
        <f t="shared" si="408"/>
        <v>2009</v>
      </c>
      <c r="AA89" s="149">
        <f t="shared" si="408"/>
        <v>2010</v>
      </c>
      <c r="AB89" s="149">
        <f t="shared" si="408"/>
        <v>2011</v>
      </c>
      <c r="AC89" s="149">
        <f t="shared" si="408"/>
        <v>2012</v>
      </c>
      <c r="AD89" s="149">
        <f t="shared" si="408"/>
        <v>2013</v>
      </c>
      <c r="AE89" s="149">
        <f t="shared" si="408"/>
        <v>2014</v>
      </c>
      <c r="AF89" s="149">
        <f t="shared" si="408"/>
        <v>2015</v>
      </c>
      <c r="AG89" s="149">
        <f t="shared" si="408"/>
        <v>2016</v>
      </c>
      <c r="AH89" s="149">
        <f t="shared" si="408"/>
        <v>2017</v>
      </c>
      <c r="AI89" s="149">
        <f t="shared" si="408"/>
        <v>2018</v>
      </c>
      <c r="AJ89" s="149">
        <f t="shared" si="408"/>
        <v>2019</v>
      </c>
      <c r="AK89" s="149">
        <f t="shared" si="408"/>
        <v>2020</v>
      </c>
      <c r="AL89" s="149">
        <f t="shared" si="408"/>
        <v>2021</v>
      </c>
      <c r="AM89" s="149">
        <f t="shared" si="408"/>
        <v>2022</v>
      </c>
      <c r="AN89" s="149">
        <f t="shared" si="408"/>
        <v>2023</v>
      </c>
      <c r="AO89" s="149">
        <f t="shared" si="408"/>
        <v>2024</v>
      </c>
      <c r="AP89" s="149">
        <f t="shared" si="408"/>
        <v>2025</v>
      </c>
      <c r="AQ89" s="149">
        <f t="shared" si="408"/>
        <v>2026</v>
      </c>
      <c r="AR89" s="149">
        <f t="shared" si="408"/>
        <v>2027</v>
      </c>
      <c r="AS89" s="149">
        <f t="shared" si="408"/>
        <v>2028</v>
      </c>
      <c r="AT89" s="149">
        <f t="shared" si="408"/>
        <v>2029</v>
      </c>
      <c r="AU89" s="149">
        <f t="shared" si="408"/>
        <v>2030</v>
      </c>
      <c r="AV89" s="149">
        <f t="shared" si="408"/>
        <v>2031</v>
      </c>
      <c r="AW89" s="149">
        <f t="shared" si="408"/>
        <v>2032</v>
      </c>
      <c r="AX89" s="149">
        <f t="shared" si="408"/>
        <v>2033</v>
      </c>
      <c r="AY89" s="149">
        <f t="shared" si="408"/>
        <v>2034</v>
      </c>
      <c r="AZ89" s="149">
        <f t="shared" si="408"/>
        <v>2035</v>
      </c>
      <c r="BA89" s="149">
        <f t="shared" si="408"/>
        <v>2036</v>
      </c>
      <c r="BB89" s="149">
        <f t="shared" si="408"/>
        <v>2037</v>
      </c>
      <c r="BC89" s="149">
        <f t="shared" si="408"/>
        <v>2038</v>
      </c>
      <c r="BD89" s="149">
        <f t="shared" si="408"/>
        <v>2039</v>
      </c>
      <c r="BE89" s="149">
        <f t="shared" si="408"/>
        <v>2040</v>
      </c>
      <c r="BF89" s="149">
        <f t="shared" si="408"/>
        <v>2041</v>
      </c>
      <c r="BG89" s="149">
        <f t="shared" si="408"/>
        <v>2042</v>
      </c>
      <c r="BH89" s="149">
        <f t="shared" si="408"/>
        <v>2043</v>
      </c>
      <c r="BI89" s="149">
        <f t="shared" si="408"/>
        <v>2044</v>
      </c>
      <c r="BJ89" s="149">
        <f t="shared" si="408"/>
        <v>2045</v>
      </c>
      <c r="BK89" s="149">
        <f t="shared" si="408"/>
        <v>2046</v>
      </c>
      <c r="BL89" s="149">
        <f t="shared" si="408"/>
        <v>2047</v>
      </c>
      <c r="BM89" s="149">
        <f t="shared" si="408"/>
        <v>2048</v>
      </c>
      <c r="BN89" s="149">
        <f t="shared" si="408"/>
        <v>2049</v>
      </c>
      <c r="BO89" s="149">
        <f t="shared" si="408"/>
        <v>2050</v>
      </c>
      <c r="BV89" s="1132"/>
      <c r="BW89" s="1132"/>
      <c r="BX89" s="1132"/>
      <c r="BY89" s="1132"/>
      <c r="BZ89" s="1132"/>
      <c r="CA89" s="1132"/>
      <c r="CB89" s="1132"/>
      <c r="CC89" s="1132"/>
      <c r="CD89" s="1132"/>
      <c r="CE89" s="1132"/>
      <c r="CF89" s="1132"/>
      <c r="CG89" s="1132"/>
      <c r="CH89" s="1132"/>
      <c r="CI89" s="1120"/>
      <c r="CJ89" s="1120"/>
      <c r="CK89" s="1120"/>
      <c r="CL89" s="1120"/>
      <c r="CM89" s="1120"/>
      <c r="CN89" s="1120"/>
      <c r="CO89" s="1120"/>
      <c r="CP89" s="1120"/>
      <c r="CQ89" s="1120"/>
      <c r="CR89" s="1120"/>
      <c r="CS89" s="1120"/>
      <c r="CT89" s="1120"/>
      <c r="CU89" s="1120"/>
      <c r="CV89" s="1120"/>
      <c r="CW89" s="1120"/>
      <c r="CX89" s="1120"/>
      <c r="CY89" s="1120"/>
      <c r="CZ89" s="1120"/>
      <c r="DA89" s="1120"/>
      <c r="DB89" s="1120"/>
      <c r="DC89" s="1120"/>
      <c r="DD89" s="1120"/>
      <c r="DE89" s="1120"/>
      <c r="DF89" s="1120"/>
      <c r="DG89" s="1120"/>
      <c r="DH89" s="1120"/>
      <c r="DI89" s="1120"/>
      <c r="DJ89" s="1120"/>
      <c r="DK89" s="1120"/>
      <c r="DL89" s="1120"/>
      <c r="DM89" s="1120"/>
      <c r="DN89" s="1120"/>
      <c r="DO89" s="1120"/>
      <c r="DP89" s="1120"/>
      <c r="DQ89" s="1120"/>
      <c r="DR89" s="1120"/>
      <c r="DS89" s="1120"/>
      <c r="DT89" s="1120"/>
      <c r="DU89" s="1120"/>
      <c r="DV89" s="1120"/>
      <c r="DW89" s="1120"/>
      <c r="DX89" s="1120"/>
      <c r="DY89" s="1120"/>
      <c r="DZ89" s="1120"/>
      <c r="EA89" s="1120"/>
      <c r="EB89" s="1120"/>
      <c r="EC89" s="1120"/>
      <c r="ED89" s="1120"/>
    </row>
    <row r="90" spans="1:139" hidden="1" outlineLevel="1">
      <c r="B90" s="728" t="s">
        <v>875</v>
      </c>
      <c r="C90" s="725" t="s">
        <v>5</v>
      </c>
      <c r="D90" s="701"/>
      <c r="E90" s="812" t="s">
        <v>1313</v>
      </c>
      <c r="F90" s="838"/>
      <c r="G90" s="973">
        <f t="shared" ref="G90:P92" si="409">IF(BV90="",0,BV90)</f>
        <v>0</v>
      </c>
      <c r="H90" s="973">
        <f t="shared" si="409"/>
        <v>0</v>
      </c>
      <c r="I90" s="973">
        <f t="shared" si="409"/>
        <v>0</v>
      </c>
      <c r="J90" s="973">
        <f t="shared" si="409"/>
        <v>0</v>
      </c>
      <c r="K90" s="973">
        <f t="shared" si="409"/>
        <v>0</v>
      </c>
      <c r="L90" s="973">
        <f t="shared" si="409"/>
        <v>0</v>
      </c>
      <c r="M90" s="973">
        <f t="shared" si="409"/>
        <v>0</v>
      </c>
      <c r="N90" s="973">
        <f t="shared" si="409"/>
        <v>0</v>
      </c>
      <c r="O90" s="973">
        <f t="shared" si="409"/>
        <v>0</v>
      </c>
      <c r="P90" s="973">
        <f t="shared" si="409"/>
        <v>0</v>
      </c>
      <c r="Q90" s="973">
        <f t="shared" ref="Q90:Z92" si="410">IF(CF90="",0,CF90)</f>
        <v>0</v>
      </c>
      <c r="R90" s="973">
        <f t="shared" si="410"/>
        <v>0</v>
      </c>
      <c r="S90" s="973">
        <f t="shared" si="410"/>
        <v>0</v>
      </c>
      <c r="T90" s="973">
        <f t="shared" si="410"/>
        <v>0</v>
      </c>
      <c r="U90" s="973">
        <f t="shared" si="410"/>
        <v>0</v>
      </c>
      <c r="V90" s="973">
        <f t="shared" si="410"/>
        <v>0</v>
      </c>
      <c r="W90" s="973">
        <f t="shared" si="410"/>
        <v>0</v>
      </c>
      <c r="X90" s="973">
        <f t="shared" si="410"/>
        <v>0</v>
      </c>
      <c r="Y90" s="973">
        <f t="shared" si="410"/>
        <v>0</v>
      </c>
      <c r="Z90" s="973">
        <f t="shared" si="410"/>
        <v>0</v>
      </c>
      <c r="AA90" s="973">
        <f t="shared" ref="AA90:AI92" si="411">IF(CP90="",0,CP90)</f>
        <v>0</v>
      </c>
      <c r="AB90" s="973">
        <f t="shared" si="411"/>
        <v>0</v>
      </c>
      <c r="AC90" s="973">
        <f t="shared" si="411"/>
        <v>0</v>
      </c>
      <c r="AD90" s="973">
        <f t="shared" si="411"/>
        <v>0</v>
      </c>
      <c r="AE90" s="973">
        <f t="shared" si="411"/>
        <v>0</v>
      </c>
      <c r="AF90" s="973">
        <f t="shared" si="411"/>
        <v>0</v>
      </c>
      <c r="AG90" s="973">
        <f t="shared" si="411"/>
        <v>0</v>
      </c>
      <c r="AH90" s="973">
        <f t="shared" si="411"/>
        <v>0</v>
      </c>
      <c r="AI90" s="973">
        <f t="shared" si="411"/>
        <v>0</v>
      </c>
      <c r="AJ90" s="973">
        <f t="shared" ref="AJ90:AJ92" si="412">IF(CY90="",0,CY90)</f>
        <v>0</v>
      </c>
      <c r="AK90" s="973">
        <f t="shared" ref="AK90:AK92" si="413">IF(CZ90="",0,CZ90)</f>
        <v>0</v>
      </c>
      <c r="AL90" s="973">
        <f t="shared" ref="AL90:AL92" si="414">IF(DA90="",0,DA90)</f>
        <v>0</v>
      </c>
      <c r="AM90" s="973">
        <f t="shared" ref="AM90:AM92" si="415">IF(DB90="",0,DB90)</f>
        <v>0</v>
      </c>
      <c r="AN90" s="973">
        <f t="shared" ref="AN90:AN92" si="416">IF(DC90="",0,DC90)</f>
        <v>0</v>
      </c>
      <c r="AO90" s="973">
        <f t="shared" ref="AO90:AO92" si="417">IF(DD90="",0,DD90)</f>
        <v>0</v>
      </c>
      <c r="AP90" s="973">
        <f t="shared" ref="AP90:AP92" si="418">IF(DE90="",0,DE90)</f>
        <v>0</v>
      </c>
      <c r="AQ90" s="973">
        <f t="shared" ref="AQ90:AQ92" si="419">IF(DF90="",0,DF90)</f>
        <v>0</v>
      </c>
      <c r="AR90" s="973">
        <f t="shared" ref="AR90:AR92" si="420">IF(DG90="",0,DG90)</f>
        <v>0</v>
      </c>
      <c r="AS90" s="973">
        <f t="shared" ref="AS90:AS92" si="421">IF(DH90="",0,DH90)</f>
        <v>0</v>
      </c>
      <c r="AT90" s="973">
        <f t="shared" ref="AT90:AT92" si="422">IF(DI90="",0,DI90)</f>
        <v>0</v>
      </c>
      <c r="AU90" s="973">
        <f t="shared" ref="AU90:AU92" si="423">IF(DJ90="",0,DJ90)</f>
        <v>0</v>
      </c>
      <c r="AV90" s="973">
        <f t="shared" ref="AV90:AV92" si="424">IF(DK90="",0,DK90)</f>
        <v>0</v>
      </c>
      <c r="AW90" s="973">
        <f t="shared" ref="AW90:AW92" si="425">IF(DL90="",0,DL90)</f>
        <v>0</v>
      </c>
      <c r="AX90" s="973">
        <f t="shared" ref="AX90:AX92" si="426">IF(DM90="",0,DM90)</f>
        <v>0</v>
      </c>
      <c r="AY90" s="973">
        <f t="shared" ref="AY90:AY92" si="427">IF(DN90="",0,DN90)</f>
        <v>0</v>
      </c>
      <c r="AZ90" s="973">
        <f t="shared" ref="AZ90:AZ92" si="428">IF(DO90="",0,DO90)</f>
        <v>0</v>
      </c>
      <c r="BA90" s="973">
        <f t="shared" ref="BA90:BA92" si="429">IF(DP90="",0,DP90)</f>
        <v>0</v>
      </c>
      <c r="BB90" s="973">
        <f t="shared" ref="BB90:BB92" si="430">IF(DQ90="",0,DQ90)</f>
        <v>0</v>
      </c>
      <c r="BC90" s="973">
        <f t="shared" ref="BC90:BC92" si="431">IF(DR90="",0,DR90)</f>
        <v>0</v>
      </c>
      <c r="BD90" s="973">
        <f t="shared" ref="BD90:BD92" si="432">IF(DS90="",0,DS90)</f>
        <v>0</v>
      </c>
      <c r="BE90" s="973">
        <f t="shared" ref="BE90:BE92" si="433">IF(DT90="",0,DT90)</f>
        <v>0</v>
      </c>
      <c r="BF90" s="973">
        <f t="shared" ref="BF90:BF92" si="434">IF(DU90="",0,DU90)</f>
        <v>0</v>
      </c>
      <c r="BG90" s="973">
        <f t="shared" ref="BG90:BG92" si="435">IF(DV90="",0,DV90)</f>
        <v>0</v>
      </c>
      <c r="BH90" s="973">
        <f t="shared" ref="BH90:BH92" si="436">IF(DW90="",0,DW90)</f>
        <v>0</v>
      </c>
      <c r="BI90" s="973">
        <f t="shared" ref="BI90:BI92" si="437">IF(DX90="",0,DX90)</f>
        <v>0</v>
      </c>
      <c r="BJ90" s="973">
        <f t="shared" ref="BJ90:BJ92" si="438">IF(DY90="",0,DY90)</f>
        <v>0</v>
      </c>
      <c r="BK90" s="973">
        <f t="shared" ref="BK90:BK92" si="439">IF(DZ90="",0,DZ90)</f>
        <v>0</v>
      </c>
      <c r="BL90" s="973">
        <f t="shared" ref="BL90:BL92" si="440">IF(EA90="",0,EA90)</f>
        <v>0</v>
      </c>
      <c r="BM90" s="973">
        <f t="shared" ref="BM90:BM92" si="441">IF(EB90="",0,EB90)</f>
        <v>0</v>
      </c>
      <c r="BN90" s="973">
        <f t="shared" ref="BN90:BN92" si="442">IF(EC90="",0,EC90)</f>
        <v>0</v>
      </c>
      <c r="BO90" s="973">
        <f t="shared" ref="BO90:BO92" si="443">IF(ED90="",0,ED90)</f>
        <v>0</v>
      </c>
      <c r="BV90" s="978"/>
      <c r="BW90" s="978"/>
      <c r="BX90" s="978"/>
      <c r="BY90" s="978"/>
      <c r="BZ90" s="978"/>
      <c r="CA90" s="978"/>
      <c r="CB90" s="978"/>
      <c r="CC90" s="978"/>
      <c r="CD90" s="978"/>
      <c r="CE90" s="978"/>
      <c r="CF90" s="978"/>
      <c r="CG90" s="978"/>
      <c r="CH90" s="978"/>
      <c r="CI90" s="978"/>
      <c r="CJ90" s="978"/>
      <c r="CK90" s="978"/>
      <c r="CL90" s="978"/>
      <c r="CM90" s="978"/>
      <c r="CN90" s="978"/>
      <c r="CO90" s="978"/>
      <c r="CP90" s="978"/>
      <c r="CQ90" s="978"/>
      <c r="CR90" s="978"/>
      <c r="CS90" s="978"/>
      <c r="CT90" s="978"/>
      <c r="CU90" s="978"/>
      <c r="CV90" s="978"/>
      <c r="CW90" s="978"/>
      <c r="CX90" s="978"/>
      <c r="CY90" s="978"/>
      <c r="CZ90" s="978"/>
      <c r="DA90" s="978"/>
      <c r="DB90" s="978"/>
      <c r="DC90" s="978"/>
      <c r="DD90" s="978"/>
      <c r="DE90" s="978"/>
      <c r="DF90" s="978"/>
      <c r="DG90" s="978"/>
      <c r="DH90" s="978"/>
      <c r="DI90" s="978"/>
      <c r="DJ90" s="978"/>
      <c r="DK90" s="978"/>
      <c r="DL90" s="978"/>
      <c r="DM90" s="978"/>
      <c r="DN90" s="978"/>
      <c r="DO90" s="978"/>
      <c r="DP90" s="978"/>
      <c r="DQ90" s="978"/>
      <c r="DR90" s="978"/>
      <c r="DS90" s="978"/>
      <c r="DT90" s="978"/>
      <c r="DU90" s="978"/>
      <c r="DV90" s="978"/>
      <c r="DW90" s="978"/>
      <c r="DX90" s="978"/>
      <c r="DY90" s="978"/>
      <c r="DZ90" s="978"/>
      <c r="EA90" s="978"/>
      <c r="EB90" s="978"/>
      <c r="EC90" s="978"/>
      <c r="ED90" s="978"/>
    </row>
    <row r="91" spans="1:139" hidden="1" outlineLevel="1">
      <c r="B91" s="728" t="s">
        <v>705</v>
      </c>
      <c r="C91" s="725" t="s">
        <v>674</v>
      </c>
      <c r="D91" s="701"/>
      <c r="E91" s="812" t="s">
        <v>1313</v>
      </c>
      <c r="F91" s="838"/>
      <c r="G91" s="973">
        <f t="shared" si="409"/>
        <v>0</v>
      </c>
      <c r="H91" s="973">
        <f t="shared" si="409"/>
        <v>0</v>
      </c>
      <c r="I91" s="973">
        <f t="shared" si="409"/>
        <v>0</v>
      </c>
      <c r="J91" s="973">
        <f t="shared" si="409"/>
        <v>0</v>
      </c>
      <c r="K91" s="973">
        <f t="shared" si="409"/>
        <v>0</v>
      </c>
      <c r="L91" s="973">
        <f t="shared" si="409"/>
        <v>0</v>
      </c>
      <c r="M91" s="973">
        <f t="shared" si="409"/>
        <v>0</v>
      </c>
      <c r="N91" s="973">
        <f t="shared" si="409"/>
        <v>0</v>
      </c>
      <c r="O91" s="973">
        <f t="shared" si="409"/>
        <v>0</v>
      </c>
      <c r="P91" s="973">
        <f t="shared" si="409"/>
        <v>0</v>
      </c>
      <c r="Q91" s="973">
        <f t="shared" si="410"/>
        <v>0</v>
      </c>
      <c r="R91" s="973">
        <f t="shared" si="410"/>
        <v>0</v>
      </c>
      <c r="S91" s="973">
        <f t="shared" si="410"/>
        <v>0</v>
      </c>
      <c r="T91" s="973">
        <f t="shared" si="410"/>
        <v>0</v>
      </c>
      <c r="U91" s="973">
        <f t="shared" si="410"/>
        <v>0</v>
      </c>
      <c r="V91" s="973">
        <f t="shared" si="410"/>
        <v>0</v>
      </c>
      <c r="W91" s="973">
        <f t="shared" si="410"/>
        <v>0</v>
      </c>
      <c r="X91" s="973">
        <f t="shared" si="410"/>
        <v>0</v>
      </c>
      <c r="Y91" s="973">
        <f t="shared" si="410"/>
        <v>0</v>
      </c>
      <c r="Z91" s="973">
        <f t="shared" si="410"/>
        <v>0</v>
      </c>
      <c r="AA91" s="973">
        <f t="shared" si="411"/>
        <v>0</v>
      </c>
      <c r="AB91" s="973">
        <f t="shared" si="411"/>
        <v>0</v>
      </c>
      <c r="AC91" s="973">
        <f t="shared" si="411"/>
        <v>0</v>
      </c>
      <c r="AD91" s="973">
        <f t="shared" si="411"/>
        <v>0</v>
      </c>
      <c r="AE91" s="973">
        <f t="shared" si="411"/>
        <v>0</v>
      </c>
      <c r="AF91" s="973">
        <f t="shared" si="411"/>
        <v>0</v>
      </c>
      <c r="AG91" s="973">
        <f t="shared" si="411"/>
        <v>0</v>
      </c>
      <c r="AH91" s="973">
        <f t="shared" si="411"/>
        <v>0</v>
      </c>
      <c r="AI91" s="973">
        <f t="shared" si="411"/>
        <v>0</v>
      </c>
      <c r="AJ91" s="973">
        <f t="shared" si="412"/>
        <v>0</v>
      </c>
      <c r="AK91" s="973">
        <f t="shared" si="413"/>
        <v>0</v>
      </c>
      <c r="AL91" s="973">
        <f t="shared" si="414"/>
        <v>0</v>
      </c>
      <c r="AM91" s="973">
        <f t="shared" si="415"/>
        <v>0</v>
      </c>
      <c r="AN91" s="973">
        <f t="shared" si="416"/>
        <v>0</v>
      </c>
      <c r="AO91" s="973">
        <f t="shared" si="417"/>
        <v>0</v>
      </c>
      <c r="AP91" s="973">
        <f t="shared" si="418"/>
        <v>0</v>
      </c>
      <c r="AQ91" s="973">
        <f t="shared" si="419"/>
        <v>0</v>
      </c>
      <c r="AR91" s="973">
        <f t="shared" si="420"/>
        <v>0</v>
      </c>
      <c r="AS91" s="973">
        <f t="shared" si="421"/>
        <v>0</v>
      </c>
      <c r="AT91" s="973">
        <f t="shared" si="422"/>
        <v>0</v>
      </c>
      <c r="AU91" s="973">
        <f t="shared" si="423"/>
        <v>0</v>
      </c>
      <c r="AV91" s="973">
        <f t="shared" si="424"/>
        <v>0</v>
      </c>
      <c r="AW91" s="973">
        <f t="shared" si="425"/>
        <v>0</v>
      </c>
      <c r="AX91" s="973">
        <f t="shared" si="426"/>
        <v>0</v>
      </c>
      <c r="AY91" s="973">
        <f t="shared" si="427"/>
        <v>0</v>
      </c>
      <c r="AZ91" s="973">
        <f t="shared" si="428"/>
        <v>0</v>
      </c>
      <c r="BA91" s="973">
        <f t="shared" si="429"/>
        <v>0</v>
      </c>
      <c r="BB91" s="973">
        <f t="shared" si="430"/>
        <v>0</v>
      </c>
      <c r="BC91" s="973">
        <f t="shared" si="431"/>
        <v>0</v>
      </c>
      <c r="BD91" s="973">
        <f t="shared" si="432"/>
        <v>0</v>
      </c>
      <c r="BE91" s="973">
        <f t="shared" si="433"/>
        <v>0</v>
      </c>
      <c r="BF91" s="973">
        <f t="shared" si="434"/>
        <v>0</v>
      </c>
      <c r="BG91" s="973">
        <f t="shared" si="435"/>
        <v>0</v>
      </c>
      <c r="BH91" s="973">
        <f t="shared" si="436"/>
        <v>0</v>
      </c>
      <c r="BI91" s="973">
        <f t="shared" si="437"/>
        <v>0</v>
      </c>
      <c r="BJ91" s="973">
        <f t="shared" si="438"/>
        <v>0</v>
      </c>
      <c r="BK91" s="973">
        <f t="shared" si="439"/>
        <v>0</v>
      </c>
      <c r="BL91" s="973">
        <f t="shared" si="440"/>
        <v>0</v>
      </c>
      <c r="BM91" s="973">
        <f t="shared" si="441"/>
        <v>0</v>
      </c>
      <c r="BN91" s="973">
        <f t="shared" si="442"/>
        <v>0</v>
      </c>
      <c r="BO91" s="973">
        <f t="shared" si="443"/>
        <v>0</v>
      </c>
      <c r="BV91" s="978"/>
      <c r="BW91" s="978"/>
      <c r="BX91" s="978"/>
      <c r="BY91" s="978"/>
      <c r="BZ91" s="978"/>
      <c r="CA91" s="978"/>
      <c r="CB91" s="978"/>
      <c r="CC91" s="978"/>
      <c r="CD91" s="978"/>
      <c r="CE91" s="978"/>
      <c r="CF91" s="978"/>
      <c r="CG91" s="978"/>
      <c r="CH91" s="978"/>
      <c r="CI91" s="978"/>
      <c r="CJ91" s="978"/>
      <c r="CK91" s="978"/>
      <c r="CL91" s="978"/>
      <c r="CM91" s="978"/>
      <c r="CN91" s="978"/>
      <c r="CO91" s="978"/>
      <c r="CP91" s="978"/>
      <c r="CQ91" s="978"/>
      <c r="CR91" s="978"/>
      <c r="CS91" s="978"/>
      <c r="CT91" s="978"/>
      <c r="CU91" s="978"/>
      <c r="CV91" s="978"/>
      <c r="CW91" s="978"/>
      <c r="CX91" s="978"/>
      <c r="CY91" s="978"/>
      <c r="CZ91" s="978"/>
      <c r="DA91" s="978"/>
      <c r="DB91" s="978"/>
      <c r="DC91" s="978"/>
      <c r="DD91" s="978"/>
      <c r="DE91" s="978"/>
      <c r="DF91" s="978"/>
      <c r="DG91" s="978"/>
      <c r="DH91" s="978"/>
      <c r="DI91" s="978"/>
      <c r="DJ91" s="978"/>
      <c r="DK91" s="978"/>
      <c r="DL91" s="978"/>
      <c r="DM91" s="978"/>
      <c r="DN91" s="978"/>
      <c r="DO91" s="978"/>
      <c r="DP91" s="978"/>
      <c r="DQ91" s="978"/>
      <c r="DR91" s="978"/>
      <c r="DS91" s="978"/>
      <c r="DT91" s="978"/>
      <c r="DU91" s="978"/>
      <c r="DV91" s="978"/>
      <c r="DW91" s="978"/>
      <c r="DX91" s="978"/>
      <c r="DY91" s="978"/>
      <c r="DZ91" s="978"/>
      <c r="EA91" s="978"/>
      <c r="EB91" s="978"/>
      <c r="EC91" s="978"/>
      <c r="ED91" s="978"/>
    </row>
    <row r="92" spans="1:139" hidden="1" outlineLevel="1">
      <c r="B92" s="728" t="s">
        <v>238</v>
      </c>
      <c r="C92" s="725" t="s">
        <v>675</v>
      </c>
      <c r="D92" s="701"/>
      <c r="E92" s="812" t="s">
        <v>1313</v>
      </c>
      <c r="F92" s="838"/>
      <c r="G92" s="973">
        <f t="shared" si="409"/>
        <v>0</v>
      </c>
      <c r="H92" s="973">
        <f t="shared" si="409"/>
        <v>0</v>
      </c>
      <c r="I92" s="973">
        <f t="shared" si="409"/>
        <v>0</v>
      </c>
      <c r="J92" s="973">
        <f t="shared" si="409"/>
        <v>0</v>
      </c>
      <c r="K92" s="973">
        <f t="shared" si="409"/>
        <v>0</v>
      </c>
      <c r="L92" s="973">
        <f t="shared" si="409"/>
        <v>0</v>
      </c>
      <c r="M92" s="973">
        <f t="shared" si="409"/>
        <v>0</v>
      </c>
      <c r="N92" s="973">
        <f t="shared" si="409"/>
        <v>0</v>
      </c>
      <c r="O92" s="973">
        <f t="shared" si="409"/>
        <v>0</v>
      </c>
      <c r="P92" s="973">
        <f t="shared" si="409"/>
        <v>0</v>
      </c>
      <c r="Q92" s="973">
        <f t="shared" si="410"/>
        <v>0</v>
      </c>
      <c r="R92" s="973">
        <f t="shared" si="410"/>
        <v>0</v>
      </c>
      <c r="S92" s="973">
        <f t="shared" si="410"/>
        <v>0</v>
      </c>
      <c r="T92" s="973">
        <f t="shared" si="410"/>
        <v>0</v>
      </c>
      <c r="U92" s="973">
        <f t="shared" si="410"/>
        <v>0</v>
      </c>
      <c r="V92" s="973">
        <f t="shared" si="410"/>
        <v>0</v>
      </c>
      <c r="W92" s="973">
        <f t="shared" si="410"/>
        <v>0</v>
      </c>
      <c r="X92" s="973">
        <f t="shared" si="410"/>
        <v>0</v>
      </c>
      <c r="Y92" s="973">
        <f t="shared" si="410"/>
        <v>0</v>
      </c>
      <c r="Z92" s="973">
        <f t="shared" si="410"/>
        <v>0</v>
      </c>
      <c r="AA92" s="973">
        <f t="shared" si="411"/>
        <v>0</v>
      </c>
      <c r="AB92" s="973">
        <f t="shared" si="411"/>
        <v>0</v>
      </c>
      <c r="AC92" s="973">
        <f t="shared" si="411"/>
        <v>0</v>
      </c>
      <c r="AD92" s="973">
        <f t="shared" si="411"/>
        <v>0</v>
      </c>
      <c r="AE92" s="973">
        <f t="shared" si="411"/>
        <v>0</v>
      </c>
      <c r="AF92" s="973">
        <f t="shared" si="411"/>
        <v>0</v>
      </c>
      <c r="AG92" s="973">
        <f t="shared" si="411"/>
        <v>0</v>
      </c>
      <c r="AH92" s="973">
        <f t="shared" si="411"/>
        <v>0</v>
      </c>
      <c r="AI92" s="973">
        <f t="shared" si="411"/>
        <v>0</v>
      </c>
      <c r="AJ92" s="973">
        <f t="shared" si="412"/>
        <v>0</v>
      </c>
      <c r="AK92" s="973">
        <f t="shared" si="413"/>
        <v>0</v>
      </c>
      <c r="AL92" s="973">
        <f t="shared" si="414"/>
        <v>0</v>
      </c>
      <c r="AM92" s="973">
        <f t="shared" si="415"/>
        <v>0</v>
      </c>
      <c r="AN92" s="973">
        <f t="shared" si="416"/>
        <v>0</v>
      </c>
      <c r="AO92" s="973">
        <f t="shared" si="417"/>
        <v>0</v>
      </c>
      <c r="AP92" s="973">
        <f t="shared" si="418"/>
        <v>0</v>
      </c>
      <c r="AQ92" s="973">
        <f t="shared" si="419"/>
        <v>0</v>
      </c>
      <c r="AR92" s="973">
        <f t="shared" si="420"/>
        <v>0</v>
      </c>
      <c r="AS92" s="973">
        <f t="shared" si="421"/>
        <v>0</v>
      </c>
      <c r="AT92" s="973">
        <f t="shared" si="422"/>
        <v>0</v>
      </c>
      <c r="AU92" s="973">
        <f t="shared" si="423"/>
        <v>0</v>
      </c>
      <c r="AV92" s="973">
        <f t="shared" si="424"/>
        <v>0</v>
      </c>
      <c r="AW92" s="973">
        <f t="shared" si="425"/>
        <v>0</v>
      </c>
      <c r="AX92" s="973">
        <f t="shared" si="426"/>
        <v>0</v>
      </c>
      <c r="AY92" s="973">
        <f t="shared" si="427"/>
        <v>0</v>
      </c>
      <c r="AZ92" s="973">
        <f t="shared" si="428"/>
        <v>0</v>
      </c>
      <c r="BA92" s="973">
        <f t="shared" si="429"/>
        <v>0</v>
      </c>
      <c r="BB92" s="973">
        <f t="shared" si="430"/>
        <v>0</v>
      </c>
      <c r="BC92" s="973">
        <f t="shared" si="431"/>
        <v>0</v>
      </c>
      <c r="BD92" s="973">
        <f t="shared" si="432"/>
        <v>0</v>
      </c>
      <c r="BE92" s="973">
        <f t="shared" si="433"/>
        <v>0</v>
      </c>
      <c r="BF92" s="973">
        <f t="shared" si="434"/>
        <v>0</v>
      </c>
      <c r="BG92" s="973">
        <f t="shared" si="435"/>
        <v>0</v>
      </c>
      <c r="BH92" s="973">
        <f t="shared" si="436"/>
        <v>0</v>
      </c>
      <c r="BI92" s="973">
        <f t="shared" si="437"/>
        <v>0</v>
      </c>
      <c r="BJ92" s="973">
        <f t="shared" si="438"/>
        <v>0</v>
      </c>
      <c r="BK92" s="973">
        <f t="shared" si="439"/>
        <v>0</v>
      </c>
      <c r="BL92" s="973">
        <f t="shared" si="440"/>
        <v>0</v>
      </c>
      <c r="BM92" s="973">
        <f t="shared" si="441"/>
        <v>0</v>
      </c>
      <c r="BN92" s="973">
        <f t="shared" si="442"/>
        <v>0</v>
      </c>
      <c r="BO92" s="973">
        <f t="shared" si="443"/>
        <v>0</v>
      </c>
      <c r="BV92" s="978"/>
      <c r="BW92" s="978"/>
      <c r="BX92" s="978"/>
      <c r="BY92" s="978"/>
      <c r="BZ92" s="978"/>
      <c r="CA92" s="978"/>
      <c r="CB92" s="978"/>
      <c r="CC92" s="978"/>
      <c r="CD92" s="978"/>
      <c r="CE92" s="978"/>
      <c r="CF92" s="978"/>
      <c r="CG92" s="978"/>
      <c r="CH92" s="978"/>
      <c r="CI92" s="978"/>
      <c r="CJ92" s="978"/>
      <c r="CK92" s="978"/>
      <c r="CL92" s="978"/>
      <c r="CM92" s="978"/>
      <c r="CN92" s="978"/>
      <c r="CO92" s="978"/>
      <c r="CP92" s="978"/>
      <c r="CQ92" s="978"/>
      <c r="CR92" s="978"/>
      <c r="CS92" s="978"/>
      <c r="CT92" s="978"/>
      <c r="CU92" s="978"/>
      <c r="CV92" s="978"/>
      <c r="CW92" s="978"/>
      <c r="CX92" s="978"/>
      <c r="CY92" s="978"/>
      <c r="CZ92" s="978"/>
      <c r="DA92" s="978"/>
      <c r="DB92" s="978"/>
      <c r="DC92" s="978"/>
      <c r="DD92" s="978"/>
      <c r="DE92" s="978"/>
      <c r="DF92" s="978"/>
      <c r="DG92" s="978"/>
      <c r="DH92" s="978"/>
      <c r="DI92" s="978"/>
      <c r="DJ92" s="978"/>
      <c r="DK92" s="978"/>
      <c r="DL92" s="978"/>
      <c r="DM92" s="978"/>
      <c r="DN92" s="978"/>
      <c r="DO92" s="978"/>
      <c r="DP92" s="978"/>
      <c r="DQ92" s="978"/>
      <c r="DR92" s="978"/>
      <c r="DS92" s="978"/>
      <c r="DT92" s="978"/>
      <c r="DU92" s="978"/>
      <c r="DV92" s="978"/>
      <c r="DW92" s="978"/>
      <c r="DX92" s="978"/>
      <c r="DY92" s="978"/>
      <c r="DZ92" s="978"/>
      <c r="EA92" s="978"/>
      <c r="EB92" s="978"/>
      <c r="EC92" s="978"/>
      <c r="ED92" s="978"/>
    </row>
    <row r="93" spans="1:139" hidden="1" outlineLevel="1">
      <c r="A93" s="762"/>
      <c r="B93" s="728" t="s">
        <v>239</v>
      </c>
      <c r="C93" s="725" t="s">
        <v>854</v>
      </c>
      <c r="D93" s="701"/>
      <c r="E93" s="812" t="s">
        <v>1313</v>
      </c>
      <c r="F93" s="838"/>
      <c r="G93" s="796">
        <f t="shared" ref="G93:AO93" si="444">IF(OR(G90="",G91="",G92=""),"",G90-G91-G92)</f>
        <v>0</v>
      </c>
      <c r="H93" s="796">
        <f t="shared" si="444"/>
        <v>0</v>
      </c>
      <c r="I93" s="796">
        <f t="shared" si="444"/>
        <v>0</v>
      </c>
      <c r="J93" s="796">
        <f t="shared" si="444"/>
        <v>0</v>
      </c>
      <c r="K93" s="796">
        <f t="shared" si="444"/>
        <v>0</v>
      </c>
      <c r="L93" s="796">
        <f t="shared" si="444"/>
        <v>0</v>
      </c>
      <c r="M93" s="796">
        <f t="shared" si="444"/>
        <v>0</v>
      </c>
      <c r="N93" s="796">
        <f t="shared" si="444"/>
        <v>0</v>
      </c>
      <c r="O93" s="796">
        <f t="shared" si="444"/>
        <v>0</v>
      </c>
      <c r="P93" s="796">
        <f t="shared" si="444"/>
        <v>0</v>
      </c>
      <c r="Q93" s="796">
        <f t="shared" si="444"/>
        <v>0</v>
      </c>
      <c r="R93" s="796">
        <f t="shared" si="444"/>
        <v>0</v>
      </c>
      <c r="S93" s="796">
        <f t="shared" si="444"/>
        <v>0</v>
      </c>
      <c r="T93" s="796">
        <f t="shared" si="444"/>
        <v>0</v>
      </c>
      <c r="U93" s="796">
        <f t="shared" si="444"/>
        <v>0</v>
      </c>
      <c r="V93" s="796">
        <f t="shared" si="444"/>
        <v>0</v>
      </c>
      <c r="W93" s="796">
        <f t="shared" si="444"/>
        <v>0</v>
      </c>
      <c r="X93" s="796">
        <f t="shared" si="444"/>
        <v>0</v>
      </c>
      <c r="Y93" s="796">
        <f t="shared" si="444"/>
        <v>0</v>
      </c>
      <c r="Z93" s="796">
        <f t="shared" si="444"/>
        <v>0</v>
      </c>
      <c r="AA93" s="796">
        <f t="shared" si="444"/>
        <v>0</v>
      </c>
      <c r="AB93" s="796">
        <f t="shared" si="444"/>
        <v>0</v>
      </c>
      <c r="AC93" s="796">
        <f t="shared" si="444"/>
        <v>0</v>
      </c>
      <c r="AD93" s="796">
        <f t="shared" si="444"/>
        <v>0</v>
      </c>
      <c r="AE93" s="796">
        <f t="shared" si="444"/>
        <v>0</v>
      </c>
      <c r="AF93" s="796">
        <f t="shared" si="444"/>
        <v>0</v>
      </c>
      <c r="AG93" s="796">
        <f t="shared" si="444"/>
        <v>0</v>
      </c>
      <c r="AH93" s="796">
        <f t="shared" si="444"/>
        <v>0</v>
      </c>
      <c r="AI93" s="796">
        <f t="shared" si="444"/>
        <v>0</v>
      </c>
      <c r="AJ93" s="796">
        <f t="shared" si="444"/>
        <v>0</v>
      </c>
      <c r="AK93" s="796">
        <f t="shared" si="444"/>
        <v>0</v>
      </c>
      <c r="AL93" s="796">
        <f t="shared" si="444"/>
        <v>0</v>
      </c>
      <c r="AM93" s="796">
        <f t="shared" si="444"/>
        <v>0</v>
      </c>
      <c r="AN93" s="796">
        <f t="shared" si="444"/>
        <v>0</v>
      </c>
      <c r="AO93" s="796">
        <f t="shared" si="444"/>
        <v>0</v>
      </c>
      <c r="AP93" s="796">
        <f t="shared" ref="AP93:BO93" si="445">IF(OR(AP90="",AP91="",AP92=""),"",AP90-AP91-AP92)</f>
        <v>0</v>
      </c>
      <c r="AQ93" s="796">
        <f t="shared" si="445"/>
        <v>0</v>
      </c>
      <c r="AR93" s="796">
        <f t="shared" si="445"/>
        <v>0</v>
      </c>
      <c r="AS93" s="796">
        <f t="shared" si="445"/>
        <v>0</v>
      </c>
      <c r="AT93" s="796">
        <f t="shared" si="445"/>
        <v>0</v>
      </c>
      <c r="AU93" s="796">
        <f t="shared" si="445"/>
        <v>0</v>
      </c>
      <c r="AV93" s="796">
        <f t="shared" si="445"/>
        <v>0</v>
      </c>
      <c r="AW93" s="796">
        <f t="shared" si="445"/>
        <v>0</v>
      </c>
      <c r="AX93" s="796">
        <f t="shared" si="445"/>
        <v>0</v>
      </c>
      <c r="AY93" s="796">
        <f t="shared" si="445"/>
        <v>0</v>
      </c>
      <c r="AZ93" s="796">
        <f t="shared" si="445"/>
        <v>0</v>
      </c>
      <c r="BA93" s="796">
        <f t="shared" si="445"/>
        <v>0</v>
      </c>
      <c r="BB93" s="796">
        <f t="shared" si="445"/>
        <v>0</v>
      </c>
      <c r="BC93" s="796">
        <f t="shared" si="445"/>
        <v>0</v>
      </c>
      <c r="BD93" s="796">
        <f t="shared" si="445"/>
        <v>0</v>
      </c>
      <c r="BE93" s="796">
        <f t="shared" si="445"/>
        <v>0</v>
      </c>
      <c r="BF93" s="796">
        <f t="shared" si="445"/>
        <v>0</v>
      </c>
      <c r="BG93" s="796">
        <f t="shared" si="445"/>
        <v>0</v>
      </c>
      <c r="BH93" s="796">
        <f t="shared" si="445"/>
        <v>0</v>
      </c>
      <c r="BI93" s="796">
        <f t="shared" si="445"/>
        <v>0</v>
      </c>
      <c r="BJ93" s="796">
        <f t="shared" si="445"/>
        <v>0</v>
      </c>
      <c r="BK93" s="796">
        <f t="shared" si="445"/>
        <v>0</v>
      </c>
      <c r="BL93" s="796">
        <f t="shared" si="445"/>
        <v>0</v>
      </c>
      <c r="BM93" s="796">
        <f t="shared" si="445"/>
        <v>0</v>
      </c>
      <c r="BN93" s="796">
        <f t="shared" si="445"/>
        <v>0</v>
      </c>
      <c r="BO93" s="796">
        <f t="shared" si="445"/>
        <v>0</v>
      </c>
      <c r="BV93" s="978"/>
      <c r="BW93" s="978"/>
      <c r="BX93" s="978"/>
      <c r="BY93" s="978"/>
      <c r="BZ93" s="978"/>
      <c r="CA93" s="978"/>
      <c r="CB93" s="978"/>
      <c r="CC93" s="978"/>
      <c r="CD93" s="978"/>
      <c r="CE93" s="978"/>
      <c r="CF93" s="978"/>
      <c r="CG93" s="978"/>
      <c r="CH93" s="978"/>
      <c r="CI93" s="978"/>
      <c r="CJ93" s="978"/>
      <c r="CK93" s="978"/>
      <c r="CL93" s="978"/>
      <c r="CM93" s="978"/>
      <c r="CN93" s="978"/>
      <c r="CO93" s="978"/>
      <c r="CP93" s="978"/>
      <c r="CQ93" s="978"/>
      <c r="CR93" s="978"/>
      <c r="CS93" s="978"/>
      <c r="CT93" s="978"/>
      <c r="CU93" s="978"/>
      <c r="CV93" s="978"/>
      <c r="CW93" s="978"/>
      <c r="CX93" s="978"/>
      <c r="CY93" s="978"/>
      <c r="CZ93" s="978"/>
      <c r="DA93" s="978"/>
      <c r="DB93" s="978"/>
      <c r="DC93" s="978"/>
      <c r="DD93" s="978"/>
      <c r="DE93" s="978"/>
      <c r="DF93" s="978"/>
      <c r="DG93" s="978"/>
      <c r="DH93" s="978"/>
      <c r="DI93" s="978"/>
      <c r="DJ93" s="978"/>
      <c r="DK93" s="978"/>
      <c r="DL93" s="978"/>
      <c r="DM93" s="978"/>
      <c r="DN93" s="978"/>
      <c r="DO93" s="978"/>
      <c r="DP93" s="978"/>
      <c r="DQ93" s="978"/>
      <c r="DR93" s="978"/>
      <c r="DS93" s="978"/>
      <c r="DT93" s="978"/>
      <c r="DU93" s="978"/>
      <c r="DV93" s="978"/>
      <c r="DW93" s="978"/>
      <c r="DX93" s="978"/>
      <c r="DY93" s="978"/>
      <c r="DZ93" s="978"/>
      <c r="EA93" s="978"/>
      <c r="EB93" s="978"/>
      <c r="EC93" s="978"/>
      <c r="ED93" s="978"/>
    </row>
    <row r="94" spans="1:139" ht="12.75" hidden="1" customHeight="1" outlineLevel="1">
      <c r="B94" s="728" t="s">
        <v>761</v>
      </c>
      <c r="C94" s="725" t="s">
        <v>375</v>
      </c>
      <c r="D94" s="701"/>
      <c r="E94" s="812" t="s">
        <v>198</v>
      </c>
      <c r="F94" s="838"/>
      <c r="G94" s="796" t="str">
        <f t="shared" ref="G94:AO94" si="446">IF(G90=0,"",G155/G90*1000)</f>
        <v/>
      </c>
      <c r="H94" s="796" t="str">
        <f t="shared" si="446"/>
        <v/>
      </c>
      <c r="I94" s="796" t="str">
        <f t="shared" si="446"/>
        <v/>
      </c>
      <c r="J94" s="796" t="str">
        <f t="shared" si="446"/>
        <v/>
      </c>
      <c r="K94" s="796" t="str">
        <f t="shared" si="446"/>
        <v/>
      </c>
      <c r="L94" s="796" t="str">
        <f t="shared" si="446"/>
        <v/>
      </c>
      <c r="M94" s="796" t="str">
        <f t="shared" si="446"/>
        <v/>
      </c>
      <c r="N94" s="796" t="str">
        <f t="shared" si="446"/>
        <v/>
      </c>
      <c r="O94" s="796" t="str">
        <f t="shared" si="446"/>
        <v/>
      </c>
      <c r="P94" s="796" t="str">
        <f t="shared" si="446"/>
        <v/>
      </c>
      <c r="Q94" s="796" t="str">
        <f t="shared" si="446"/>
        <v/>
      </c>
      <c r="R94" s="796" t="str">
        <f t="shared" si="446"/>
        <v/>
      </c>
      <c r="S94" s="796" t="str">
        <f t="shared" si="446"/>
        <v/>
      </c>
      <c r="T94" s="796" t="str">
        <f t="shared" si="446"/>
        <v/>
      </c>
      <c r="U94" s="796" t="str">
        <f t="shared" si="446"/>
        <v/>
      </c>
      <c r="V94" s="796" t="str">
        <f t="shared" si="446"/>
        <v/>
      </c>
      <c r="W94" s="796" t="str">
        <f t="shared" si="446"/>
        <v/>
      </c>
      <c r="X94" s="796" t="str">
        <f t="shared" si="446"/>
        <v/>
      </c>
      <c r="Y94" s="796" t="str">
        <f t="shared" si="446"/>
        <v/>
      </c>
      <c r="Z94" s="796" t="str">
        <f t="shared" si="446"/>
        <v/>
      </c>
      <c r="AA94" s="796" t="str">
        <f t="shared" si="446"/>
        <v/>
      </c>
      <c r="AB94" s="796" t="str">
        <f t="shared" si="446"/>
        <v/>
      </c>
      <c r="AC94" s="796" t="str">
        <f t="shared" si="446"/>
        <v/>
      </c>
      <c r="AD94" s="796" t="str">
        <f t="shared" si="446"/>
        <v/>
      </c>
      <c r="AE94" s="796" t="str">
        <f t="shared" si="446"/>
        <v/>
      </c>
      <c r="AF94" s="796" t="str">
        <f t="shared" si="446"/>
        <v/>
      </c>
      <c r="AG94" s="796" t="str">
        <f t="shared" si="446"/>
        <v/>
      </c>
      <c r="AH94" s="796" t="str">
        <f t="shared" si="446"/>
        <v/>
      </c>
      <c r="AI94" s="796" t="str">
        <f t="shared" si="446"/>
        <v/>
      </c>
      <c r="AJ94" s="796" t="str">
        <f t="shared" si="446"/>
        <v/>
      </c>
      <c r="AK94" s="796" t="str">
        <f t="shared" si="446"/>
        <v/>
      </c>
      <c r="AL94" s="796" t="str">
        <f t="shared" si="446"/>
        <v/>
      </c>
      <c r="AM94" s="796" t="str">
        <f t="shared" si="446"/>
        <v/>
      </c>
      <c r="AN94" s="796" t="str">
        <f t="shared" si="446"/>
        <v/>
      </c>
      <c r="AO94" s="796" t="str">
        <f t="shared" si="446"/>
        <v/>
      </c>
      <c r="AP94" s="796" t="str">
        <f t="shared" ref="AP94:BO94" si="447">IF(AP90=0,"",AP155/AP90*1000)</f>
        <v/>
      </c>
      <c r="AQ94" s="796" t="str">
        <f t="shared" si="447"/>
        <v/>
      </c>
      <c r="AR94" s="796" t="str">
        <f t="shared" si="447"/>
        <v/>
      </c>
      <c r="AS94" s="796" t="str">
        <f t="shared" si="447"/>
        <v/>
      </c>
      <c r="AT94" s="796" t="str">
        <f t="shared" si="447"/>
        <v/>
      </c>
      <c r="AU94" s="796" t="str">
        <f t="shared" si="447"/>
        <v/>
      </c>
      <c r="AV94" s="796" t="str">
        <f t="shared" si="447"/>
        <v/>
      </c>
      <c r="AW94" s="796" t="str">
        <f t="shared" si="447"/>
        <v/>
      </c>
      <c r="AX94" s="796" t="str">
        <f t="shared" si="447"/>
        <v/>
      </c>
      <c r="AY94" s="796" t="str">
        <f t="shared" si="447"/>
        <v/>
      </c>
      <c r="AZ94" s="796" t="str">
        <f t="shared" si="447"/>
        <v/>
      </c>
      <c r="BA94" s="796" t="str">
        <f t="shared" si="447"/>
        <v/>
      </c>
      <c r="BB94" s="796" t="str">
        <f t="shared" si="447"/>
        <v/>
      </c>
      <c r="BC94" s="796" t="str">
        <f t="shared" si="447"/>
        <v/>
      </c>
      <c r="BD94" s="796" t="str">
        <f t="shared" si="447"/>
        <v/>
      </c>
      <c r="BE94" s="796" t="str">
        <f t="shared" si="447"/>
        <v/>
      </c>
      <c r="BF94" s="796" t="str">
        <f t="shared" si="447"/>
        <v/>
      </c>
      <c r="BG94" s="796" t="str">
        <f t="shared" si="447"/>
        <v/>
      </c>
      <c r="BH94" s="796" t="str">
        <f t="shared" si="447"/>
        <v/>
      </c>
      <c r="BI94" s="796" t="str">
        <f t="shared" si="447"/>
        <v/>
      </c>
      <c r="BJ94" s="796" t="str">
        <f t="shared" si="447"/>
        <v/>
      </c>
      <c r="BK94" s="796" t="str">
        <f t="shared" si="447"/>
        <v/>
      </c>
      <c r="BL94" s="796" t="str">
        <f t="shared" si="447"/>
        <v/>
      </c>
      <c r="BM94" s="796" t="str">
        <f t="shared" si="447"/>
        <v/>
      </c>
      <c r="BN94" s="796" t="str">
        <f t="shared" si="447"/>
        <v/>
      </c>
      <c r="BO94" s="796" t="str">
        <f t="shared" si="447"/>
        <v/>
      </c>
      <c r="BV94" s="978"/>
      <c r="BW94" s="978"/>
      <c r="BX94" s="978"/>
      <c r="BY94" s="978"/>
      <c r="BZ94" s="978"/>
      <c r="CA94" s="978"/>
      <c r="CB94" s="978"/>
      <c r="CC94" s="978"/>
      <c r="CD94" s="978"/>
      <c r="CE94" s="978"/>
      <c r="CF94" s="978"/>
      <c r="CG94" s="978"/>
      <c r="CH94" s="978"/>
      <c r="CI94" s="978"/>
      <c r="CJ94" s="978"/>
      <c r="CK94" s="978"/>
      <c r="CL94" s="978"/>
      <c r="CM94" s="978"/>
      <c r="CN94" s="978"/>
      <c r="CO94" s="978"/>
      <c r="CP94" s="978"/>
      <c r="CQ94" s="978"/>
      <c r="CR94" s="978"/>
      <c r="CS94" s="978"/>
      <c r="CT94" s="978"/>
      <c r="CU94" s="978"/>
      <c r="CV94" s="978"/>
      <c r="CW94" s="978"/>
      <c r="CX94" s="978"/>
      <c r="CY94" s="978"/>
      <c r="CZ94" s="978"/>
      <c r="DA94" s="978"/>
      <c r="DB94" s="978"/>
      <c r="DC94" s="978"/>
      <c r="DD94" s="978"/>
      <c r="DE94" s="978"/>
      <c r="DF94" s="978"/>
      <c r="DG94" s="978"/>
      <c r="DH94" s="978"/>
      <c r="DI94" s="978"/>
      <c r="DJ94" s="978"/>
      <c r="DK94" s="978"/>
      <c r="DL94" s="978"/>
      <c r="DM94" s="978"/>
      <c r="DN94" s="978"/>
      <c r="DO94" s="978"/>
      <c r="DP94" s="978"/>
      <c r="DQ94" s="978"/>
      <c r="DR94" s="978"/>
      <c r="DS94" s="978"/>
      <c r="DT94" s="978"/>
      <c r="DU94" s="978"/>
      <c r="DV94" s="978"/>
      <c r="DW94" s="978"/>
      <c r="DX94" s="978"/>
      <c r="DY94" s="978"/>
      <c r="DZ94" s="978"/>
      <c r="EA94" s="978"/>
      <c r="EB94" s="978"/>
      <c r="EC94" s="978"/>
      <c r="ED94" s="978"/>
    </row>
    <row r="95" spans="1:139" hidden="1" outlineLevel="1">
      <c r="B95" s="728" t="s">
        <v>876</v>
      </c>
      <c r="C95" s="725" t="s">
        <v>1278</v>
      </c>
      <c r="D95" s="701"/>
      <c r="E95" s="812" t="s">
        <v>1313</v>
      </c>
      <c r="F95" s="838"/>
      <c r="G95" s="973">
        <f t="shared" ref="G95:P97" si="448">IF(BV95="",0,BV95)</f>
        <v>0</v>
      </c>
      <c r="H95" s="973">
        <f t="shared" si="448"/>
        <v>0</v>
      </c>
      <c r="I95" s="973">
        <f t="shared" si="448"/>
        <v>0</v>
      </c>
      <c r="J95" s="973">
        <f t="shared" si="448"/>
        <v>0</v>
      </c>
      <c r="K95" s="973">
        <f t="shared" si="448"/>
        <v>0</v>
      </c>
      <c r="L95" s="973">
        <f t="shared" si="448"/>
        <v>0</v>
      </c>
      <c r="M95" s="973">
        <f t="shared" si="448"/>
        <v>0</v>
      </c>
      <c r="N95" s="973">
        <f t="shared" si="448"/>
        <v>0</v>
      </c>
      <c r="O95" s="973">
        <f t="shared" si="448"/>
        <v>0</v>
      </c>
      <c r="P95" s="973">
        <f t="shared" si="448"/>
        <v>0</v>
      </c>
      <c r="Q95" s="973">
        <f t="shared" ref="Q95:Z97" si="449">IF(CF95="",0,CF95)</f>
        <v>0</v>
      </c>
      <c r="R95" s="973">
        <f t="shared" si="449"/>
        <v>0</v>
      </c>
      <c r="S95" s="973">
        <f t="shared" si="449"/>
        <v>0</v>
      </c>
      <c r="T95" s="973">
        <f t="shared" si="449"/>
        <v>0</v>
      </c>
      <c r="U95" s="973">
        <f t="shared" si="449"/>
        <v>0</v>
      </c>
      <c r="V95" s="973">
        <f t="shared" si="449"/>
        <v>0</v>
      </c>
      <c r="W95" s="973">
        <f t="shared" si="449"/>
        <v>0</v>
      </c>
      <c r="X95" s="973">
        <f t="shared" si="449"/>
        <v>0</v>
      </c>
      <c r="Y95" s="973">
        <f t="shared" si="449"/>
        <v>0</v>
      </c>
      <c r="Z95" s="973">
        <f t="shared" si="449"/>
        <v>0</v>
      </c>
      <c r="AA95" s="973">
        <f t="shared" ref="AA95:AI97" si="450">IF(CP95="",0,CP95)</f>
        <v>0</v>
      </c>
      <c r="AB95" s="973">
        <f t="shared" si="450"/>
        <v>0</v>
      </c>
      <c r="AC95" s="973">
        <f t="shared" si="450"/>
        <v>0</v>
      </c>
      <c r="AD95" s="973">
        <f t="shared" si="450"/>
        <v>0</v>
      </c>
      <c r="AE95" s="973">
        <f t="shared" si="450"/>
        <v>0</v>
      </c>
      <c r="AF95" s="973">
        <f t="shared" si="450"/>
        <v>0</v>
      </c>
      <c r="AG95" s="973">
        <f t="shared" si="450"/>
        <v>0</v>
      </c>
      <c r="AH95" s="973">
        <f t="shared" si="450"/>
        <v>0</v>
      </c>
      <c r="AI95" s="973">
        <f t="shared" si="450"/>
        <v>0</v>
      </c>
      <c r="AJ95" s="973">
        <f t="shared" ref="AJ95:AJ97" si="451">IF(CY95="",0,CY95)</f>
        <v>0</v>
      </c>
      <c r="AK95" s="973">
        <f t="shared" ref="AK95:AK97" si="452">IF(CZ95="",0,CZ95)</f>
        <v>0</v>
      </c>
      <c r="AL95" s="973">
        <f t="shared" ref="AL95:AL97" si="453">IF(DA95="",0,DA95)</f>
        <v>0</v>
      </c>
      <c r="AM95" s="973">
        <f t="shared" ref="AM95:AM97" si="454">IF(DB95="",0,DB95)</f>
        <v>0</v>
      </c>
      <c r="AN95" s="973">
        <f t="shared" ref="AN95:AN97" si="455">IF(DC95="",0,DC95)</f>
        <v>0</v>
      </c>
      <c r="AO95" s="973">
        <f t="shared" ref="AO95:AO97" si="456">IF(DD95="",0,DD95)</f>
        <v>0</v>
      </c>
      <c r="AP95" s="973">
        <f t="shared" ref="AP95:AP97" si="457">IF(DE95="",0,DE95)</f>
        <v>0</v>
      </c>
      <c r="AQ95" s="973">
        <f t="shared" ref="AQ95:AQ97" si="458">IF(DF95="",0,DF95)</f>
        <v>0</v>
      </c>
      <c r="AR95" s="973">
        <f t="shared" ref="AR95:AR97" si="459">IF(DG95="",0,DG95)</f>
        <v>0</v>
      </c>
      <c r="AS95" s="973">
        <f t="shared" ref="AS95:AS97" si="460">IF(DH95="",0,DH95)</f>
        <v>0</v>
      </c>
      <c r="AT95" s="973">
        <f t="shared" ref="AT95:AT97" si="461">IF(DI95="",0,DI95)</f>
        <v>0</v>
      </c>
      <c r="AU95" s="973">
        <f t="shared" ref="AU95:AU97" si="462">IF(DJ95="",0,DJ95)</f>
        <v>0</v>
      </c>
      <c r="AV95" s="973">
        <f t="shared" ref="AV95:AV97" si="463">IF(DK95="",0,DK95)</f>
        <v>0</v>
      </c>
      <c r="AW95" s="973">
        <f t="shared" ref="AW95:AW97" si="464">IF(DL95="",0,DL95)</f>
        <v>0</v>
      </c>
      <c r="AX95" s="973">
        <f t="shared" ref="AX95:AX97" si="465">IF(DM95="",0,DM95)</f>
        <v>0</v>
      </c>
      <c r="AY95" s="973">
        <f t="shared" ref="AY95:AY97" si="466">IF(DN95="",0,DN95)</f>
        <v>0</v>
      </c>
      <c r="AZ95" s="973">
        <f t="shared" ref="AZ95:AZ97" si="467">IF(DO95="",0,DO95)</f>
        <v>0</v>
      </c>
      <c r="BA95" s="973">
        <f t="shared" ref="BA95:BA97" si="468">IF(DP95="",0,DP95)</f>
        <v>0</v>
      </c>
      <c r="BB95" s="973">
        <f t="shared" ref="BB95:BB97" si="469">IF(DQ95="",0,DQ95)</f>
        <v>0</v>
      </c>
      <c r="BC95" s="973">
        <f t="shared" ref="BC95:BC97" si="470">IF(DR95="",0,DR95)</f>
        <v>0</v>
      </c>
      <c r="BD95" s="973">
        <f t="shared" ref="BD95:BD97" si="471">IF(DS95="",0,DS95)</f>
        <v>0</v>
      </c>
      <c r="BE95" s="973">
        <f t="shared" ref="BE95:BE97" si="472">IF(DT95="",0,DT95)</f>
        <v>0</v>
      </c>
      <c r="BF95" s="973">
        <f t="shared" ref="BF95:BF97" si="473">IF(DU95="",0,DU95)</f>
        <v>0</v>
      </c>
      <c r="BG95" s="973">
        <f t="shared" ref="BG95:BG97" si="474">IF(DV95="",0,DV95)</f>
        <v>0</v>
      </c>
      <c r="BH95" s="973">
        <f t="shared" ref="BH95:BH97" si="475">IF(DW95="",0,DW95)</f>
        <v>0</v>
      </c>
      <c r="BI95" s="973">
        <f t="shared" ref="BI95:BI97" si="476">IF(DX95="",0,DX95)</f>
        <v>0</v>
      </c>
      <c r="BJ95" s="973">
        <f t="shared" ref="BJ95:BJ97" si="477">IF(DY95="",0,DY95)</f>
        <v>0</v>
      </c>
      <c r="BK95" s="973">
        <f t="shared" ref="BK95:BK97" si="478">IF(DZ95="",0,DZ95)</f>
        <v>0</v>
      </c>
      <c r="BL95" s="973">
        <f t="shared" ref="BL95:BL97" si="479">IF(EA95="",0,EA95)</f>
        <v>0</v>
      </c>
      <c r="BM95" s="973">
        <f t="shared" ref="BM95:BM97" si="480">IF(EB95="",0,EB95)</f>
        <v>0</v>
      </c>
      <c r="BN95" s="973">
        <f t="shared" ref="BN95:BN97" si="481">IF(EC95="",0,EC95)</f>
        <v>0</v>
      </c>
      <c r="BO95" s="973">
        <f t="shared" ref="BO95:BO97" si="482">IF(ED95="",0,ED95)</f>
        <v>0</v>
      </c>
      <c r="BV95" s="978"/>
      <c r="BW95" s="978"/>
      <c r="BX95" s="978"/>
      <c r="BY95" s="978"/>
      <c r="BZ95" s="978"/>
      <c r="CA95" s="978"/>
      <c r="CB95" s="978"/>
      <c r="CC95" s="978"/>
      <c r="CD95" s="978"/>
      <c r="CE95" s="978"/>
      <c r="CF95" s="978"/>
      <c r="CG95" s="978"/>
      <c r="CH95" s="978"/>
      <c r="CI95" s="978"/>
      <c r="CJ95" s="978"/>
      <c r="CK95" s="978"/>
      <c r="CL95" s="978"/>
      <c r="CM95" s="978"/>
      <c r="CN95" s="978"/>
      <c r="CO95" s="978"/>
      <c r="CP95" s="978"/>
      <c r="CQ95" s="978"/>
      <c r="CR95" s="978"/>
      <c r="CS95" s="978"/>
      <c r="CT95" s="978"/>
      <c r="CU95" s="978"/>
      <c r="CV95" s="978"/>
      <c r="CW95" s="978"/>
      <c r="CX95" s="978"/>
      <c r="CY95" s="978"/>
      <c r="CZ95" s="978"/>
      <c r="DA95" s="978"/>
      <c r="DB95" s="978"/>
      <c r="DC95" s="978"/>
      <c r="DD95" s="978"/>
      <c r="DE95" s="978"/>
      <c r="DF95" s="978"/>
      <c r="DG95" s="978"/>
      <c r="DH95" s="978"/>
      <c r="DI95" s="978"/>
      <c r="DJ95" s="978"/>
      <c r="DK95" s="978"/>
      <c r="DL95" s="978"/>
      <c r="DM95" s="978"/>
      <c r="DN95" s="978"/>
      <c r="DO95" s="978"/>
      <c r="DP95" s="978"/>
      <c r="DQ95" s="978"/>
      <c r="DR95" s="978"/>
      <c r="DS95" s="978"/>
      <c r="DT95" s="978"/>
      <c r="DU95" s="978"/>
      <c r="DV95" s="978"/>
      <c r="DW95" s="978"/>
      <c r="DX95" s="978"/>
      <c r="DY95" s="978"/>
      <c r="DZ95" s="978"/>
      <c r="EA95" s="978"/>
      <c r="EB95" s="978"/>
      <c r="EC95" s="978"/>
      <c r="ED95" s="978"/>
    </row>
    <row r="96" spans="1:139" hidden="1" outlineLevel="1">
      <c r="B96" s="728" t="s">
        <v>754</v>
      </c>
      <c r="C96" s="725" t="s">
        <v>674</v>
      </c>
      <c r="D96" s="701"/>
      <c r="E96" s="812" t="s">
        <v>1313</v>
      </c>
      <c r="F96" s="838"/>
      <c r="G96" s="973">
        <f t="shared" si="448"/>
        <v>0</v>
      </c>
      <c r="H96" s="973">
        <f t="shared" si="448"/>
        <v>0</v>
      </c>
      <c r="I96" s="973">
        <f t="shared" si="448"/>
        <v>0</v>
      </c>
      <c r="J96" s="973">
        <f t="shared" si="448"/>
        <v>0</v>
      </c>
      <c r="K96" s="973">
        <f t="shared" si="448"/>
        <v>0</v>
      </c>
      <c r="L96" s="973">
        <f t="shared" si="448"/>
        <v>0</v>
      </c>
      <c r="M96" s="973">
        <f t="shared" si="448"/>
        <v>0</v>
      </c>
      <c r="N96" s="973">
        <f t="shared" si="448"/>
        <v>0</v>
      </c>
      <c r="O96" s="973">
        <f t="shared" si="448"/>
        <v>0</v>
      </c>
      <c r="P96" s="973">
        <f t="shared" si="448"/>
        <v>0</v>
      </c>
      <c r="Q96" s="973">
        <f t="shared" si="449"/>
        <v>0</v>
      </c>
      <c r="R96" s="973">
        <f t="shared" si="449"/>
        <v>0</v>
      </c>
      <c r="S96" s="973">
        <f t="shared" si="449"/>
        <v>0</v>
      </c>
      <c r="T96" s="973">
        <f t="shared" si="449"/>
        <v>0</v>
      </c>
      <c r="U96" s="973">
        <f t="shared" si="449"/>
        <v>0</v>
      </c>
      <c r="V96" s="973">
        <f t="shared" si="449"/>
        <v>0</v>
      </c>
      <c r="W96" s="973">
        <f t="shared" si="449"/>
        <v>0</v>
      </c>
      <c r="X96" s="973">
        <f t="shared" si="449"/>
        <v>0</v>
      </c>
      <c r="Y96" s="973">
        <f t="shared" si="449"/>
        <v>0</v>
      </c>
      <c r="Z96" s="973">
        <f t="shared" si="449"/>
        <v>0</v>
      </c>
      <c r="AA96" s="973">
        <f t="shared" si="450"/>
        <v>0</v>
      </c>
      <c r="AB96" s="973">
        <f t="shared" si="450"/>
        <v>0</v>
      </c>
      <c r="AC96" s="973">
        <f t="shared" si="450"/>
        <v>0</v>
      </c>
      <c r="AD96" s="973">
        <f t="shared" si="450"/>
        <v>0</v>
      </c>
      <c r="AE96" s="973">
        <f t="shared" si="450"/>
        <v>0</v>
      </c>
      <c r="AF96" s="973">
        <f t="shared" si="450"/>
        <v>0</v>
      </c>
      <c r="AG96" s="973">
        <f t="shared" si="450"/>
        <v>0</v>
      </c>
      <c r="AH96" s="973">
        <f t="shared" si="450"/>
        <v>0</v>
      </c>
      <c r="AI96" s="973">
        <f t="shared" si="450"/>
        <v>0</v>
      </c>
      <c r="AJ96" s="973">
        <f t="shared" si="451"/>
        <v>0</v>
      </c>
      <c r="AK96" s="973">
        <f t="shared" si="452"/>
        <v>0</v>
      </c>
      <c r="AL96" s="973">
        <f t="shared" si="453"/>
        <v>0</v>
      </c>
      <c r="AM96" s="973">
        <f t="shared" si="454"/>
        <v>0</v>
      </c>
      <c r="AN96" s="973">
        <f t="shared" si="455"/>
        <v>0</v>
      </c>
      <c r="AO96" s="973">
        <f t="shared" si="456"/>
        <v>0</v>
      </c>
      <c r="AP96" s="973">
        <f t="shared" si="457"/>
        <v>0</v>
      </c>
      <c r="AQ96" s="973">
        <f t="shared" si="458"/>
        <v>0</v>
      </c>
      <c r="AR96" s="973">
        <f t="shared" si="459"/>
        <v>0</v>
      </c>
      <c r="AS96" s="973">
        <f t="shared" si="460"/>
        <v>0</v>
      </c>
      <c r="AT96" s="973">
        <f t="shared" si="461"/>
        <v>0</v>
      </c>
      <c r="AU96" s="973">
        <f t="shared" si="462"/>
        <v>0</v>
      </c>
      <c r="AV96" s="973">
        <f t="shared" si="463"/>
        <v>0</v>
      </c>
      <c r="AW96" s="973">
        <f t="shared" si="464"/>
        <v>0</v>
      </c>
      <c r="AX96" s="973">
        <f t="shared" si="465"/>
        <v>0</v>
      </c>
      <c r="AY96" s="973">
        <f t="shared" si="466"/>
        <v>0</v>
      </c>
      <c r="AZ96" s="973">
        <f t="shared" si="467"/>
        <v>0</v>
      </c>
      <c r="BA96" s="973">
        <f t="shared" si="468"/>
        <v>0</v>
      </c>
      <c r="BB96" s="973">
        <f t="shared" si="469"/>
        <v>0</v>
      </c>
      <c r="BC96" s="973">
        <f t="shared" si="470"/>
        <v>0</v>
      </c>
      <c r="BD96" s="973">
        <f t="shared" si="471"/>
        <v>0</v>
      </c>
      <c r="BE96" s="973">
        <f t="shared" si="472"/>
        <v>0</v>
      </c>
      <c r="BF96" s="973">
        <f t="shared" si="473"/>
        <v>0</v>
      </c>
      <c r="BG96" s="973">
        <f t="shared" si="474"/>
        <v>0</v>
      </c>
      <c r="BH96" s="973">
        <f t="shared" si="475"/>
        <v>0</v>
      </c>
      <c r="BI96" s="973">
        <f t="shared" si="476"/>
        <v>0</v>
      </c>
      <c r="BJ96" s="973">
        <f t="shared" si="477"/>
        <v>0</v>
      </c>
      <c r="BK96" s="973">
        <f t="shared" si="478"/>
        <v>0</v>
      </c>
      <c r="BL96" s="973">
        <f t="shared" si="479"/>
        <v>0</v>
      </c>
      <c r="BM96" s="973">
        <f t="shared" si="480"/>
        <v>0</v>
      </c>
      <c r="BN96" s="973">
        <f t="shared" si="481"/>
        <v>0</v>
      </c>
      <c r="BO96" s="973">
        <f t="shared" si="482"/>
        <v>0</v>
      </c>
      <c r="BV96" s="978"/>
      <c r="BW96" s="978"/>
      <c r="BX96" s="978"/>
      <c r="BY96" s="978"/>
      <c r="BZ96" s="978"/>
      <c r="CA96" s="978"/>
      <c r="CB96" s="978"/>
      <c r="CC96" s="978"/>
      <c r="CD96" s="978"/>
      <c r="CE96" s="978"/>
      <c r="CF96" s="978"/>
      <c r="CG96" s="978"/>
      <c r="CH96" s="978"/>
      <c r="CI96" s="978"/>
      <c r="CJ96" s="978"/>
      <c r="CK96" s="978"/>
      <c r="CL96" s="978"/>
      <c r="CM96" s="978"/>
      <c r="CN96" s="978"/>
      <c r="CO96" s="978"/>
      <c r="CP96" s="978"/>
      <c r="CQ96" s="978"/>
      <c r="CR96" s="978"/>
      <c r="CS96" s="978"/>
      <c r="CT96" s="978"/>
      <c r="CU96" s="978"/>
      <c r="CV96" s="978"/>
      <c r="CW96" s="978"/>
      <c r="CX96" s="978"/>
      <c r="CY96" s="978"/>
      <c r="CZ96" s="978"/>
      <c r="DA96" s="978"/>
      <c r="DB96" s="978"/>
      <c r="DC96" s="978"/>
      <c r="DD96" s="978"/>
      <c r="DE96" s="978"/>
      <c r="DF96" s="978"/>
      <c r="DG96" s="978"/>
      <c r="DH96" s="978"/>
      <c r="DI96" s="978"/>
      <c r="DJ96" s="978"/>
      <c r="DK96" s="978"/>
      <c r="DL96" s="978"/>
      <c r="DM96" s="978"/>
      <c r="DN96" s="978"/>
      <c r="DO96" s="978"/>
      <c r="DP96" s="978"/>
      <c r="DQ96" s="978"/>
      <c r="DR96" s="978"/>
      <c r="DS96" s="978"/>
      <c r="DT96" s="978"/>
      <c r="DU96" s="978"/>
      <c r="DV96" s="978"/>
      <c r="DW96" s="978"/>
      <c r="DX96" s="978"/>
      <c r="DY96" s="978"/>
      <c r="DZ96" s="978"/>
      <c r="EA96" s="978"/>
      <c r="EB96" s="978"/>
      <c r="EC96" s="978"/>
      <c r="ED96" s="978"/>
    </row>
    <row r="97" spans="1:139" hidden="1" outlineLevel="1">
      <c r="B97" s="728" t="s">
        <v>546</v>
      </c>
      <c r="C97" s="725" t="s">
        <v>675</v>
      </c>
      <c r="D97" s="701"/>
      <c r="E97" s="812" t="s">
        <v>1313</v>
      </c>
      <c r="F97" s="838"/>
      <c r="G97" s="973">
        <f t="shared" si="448"/>
        <v>0</v>
      </c>
      <c r="H97" s="973">
        <f t="shared" si="448"/>
        <v>0</v>
      </c>
      <c r="I97" s="973">
        <f t="shared" si="448"/>
        <v>0</v>
      </c>
      <c r="J97" s="973">
        <f t="shared" si="448"/>
        <v>0</v>
      </c>
      <c r="K97" s="973">
        <f t="shared" si="448"/>
        <v>0</v>
      </c>
      <c r="L97" s="973">
        <f t="shared" si="448"/>
        <v>0</v>
      </c>
      <c r="M97" s="973">
        <f t="shared" si="448"/>
        <v>0</v>
      </c>
      <c r="N97" s="973">
        <f t="shared" si="448"/>
        <v>0</v>
      </c>
      <c r="O97" s="973">
        <f t="shared" si="448"/>
        <v>0</v>
      </c>
      <c r="P97" s="973">
        <f t="shared" si="448"/>
        <v>0</v>
      </c>
      <c r="Q97" s="973">
        <f t="shared" si="449"/>
        <v>0</v>
      </c>
      <c r="R97" s="973">
        <f t="shared" si="449"/>
        <v>0</v>
      </c>
      <c r="S97" s="973">
        <f t="shared" si="449"/>
        <v>0</v>
      </c>
      <c r="T97" s="973">
        <f t="shared" si="449"/>
        <v>0</v>
      </c>
      <c r="U97" s="973">
        <f t="shared" si="449"/>
        <v>0</v>
      </c>
      <c r="V97" s="973">
        <f t="shared" si="449"/>
        <v>0</v>
      </c>
      <c r="W97" s="973">
        <f t="shared" si="449"/>
        <v>0</v>
      </c>
      <c r="X97" s="973">
        <f t="shared" si="449"/>
        <v>0</v>
      </c>
      <c r="Y97" s="973">
        <f t="shared" si="449"/>
        <v>0</v>
      </c>
      <c r="Z97" s="973">
        <f t="shared" si="449"/>
        <v>0</v>
      </c>
      <c r="AA97" s="973">
        <f t="shared" si="450"/>
        <v>0</v>
      </c>
      <c r="AB97" s="973">
        <f t="shared" si="450"/>
        <v>0</v>
      </c>
      <c r="AC97" s="973">
        <f t="shared" si="450"/>
        <v>0</v>
      </c>
      <c r="AD97" s="973">
        <f t="shared" si="450"/>
        <v>0</v>
      </c>
      <c r="AE97" s="973">
        <f t="shared" si="450"/>
        <v>0</v>
      </c>
      <c r="AF97" s="973">
        <f t="shared" si="450"/>
        <v>0</v>
      </c>
      <c r="AG97" s="973">
        <f t="shared" si="450"/>
        <v>0</v>
      </c>
      <c r="AH97" s="973">
        <f t="shared" si="450"/>
        <v>0</v>
      </c>
      <c r="AI97" s="973">
        <f t="shared" si="450"/>
        <v>0</v>
      </c>
      <c r="AJ97" s="973">
        <f t="shared" si="451"/>
        <v>0</v>
      </c>
      <c r="AK97" s="973">
        <f t="shared" si="452"/>
        <v>0</v>
      </c>
      <c r="AL97" s="973">
        <f t="shared" si="453"/>
        <v>0</v>
      </c>
      <c r="AM97" s="973">
        <f t="shared" si="454"/>
        <v>0</v>
      </c>
      <c r="AN97" s="973">
        <f t="shared" si="455"/>
        <v>0</v>
      </c>
      <c r="AO97" s="973">
        <f t="shared" si="456"/>
        <v>0</v>
      </c>
      <c r="AP97" s="973">
        <f t="shared" si="457"/>
        <v>0</v>
      </c>
      <c r="AQ97" s="973">
        <f t="shared" si="458"/>
        <v>0</v>
      </c>
      <c r="AR97" s="973">
        <f t="shared" si="459"/>
        <v>0</v>
      </c>
      <c r="AS97" s="973">
        <f t="shared" si="460"/>
        <v>0</v>
      </c>
      <c r="AT97" s="973">
        <f t="shared" si="461"/>
        <v>0</v>
      </c>
      <c r="AU97" s="973">
        <f t="shared" si="462"/>
        <v>0</v>
      </c>
      <c r="AV97" s="973">
        <f t="shared" si="463"/>
        <v>0</v>
      </c>
      <c r="AW97" s="973">
        <f t="shared" si="464"/>
        <v>0</v>
      </c>
      <c r="AX97" s="973">
        <f t="shared" si="465"/>
        <v>0</v>
      </c>
      <c r="AY97" s="973">
        <f t="shared" si="466"/>
        <v>0</v>
      </c>
      <c r="AZ97" s="973">
        <f t="shared" si="467"/>
        <v>0</v>
      </c>
      <c r="BA97" s="973">
        <f t="shared" si="468"/>
        <v>0</v>
      </c>
      <c r="BB97" s="973">
        <f t="shared" si="469"/>
        <v>0</v>
      </c>
      <c r="BC97" s="973">
        <f t="shared" si="470"/>
        <v>0</v>
      </c>
      <c r="BD97" s="973">
        <f t="shared" si="471"/>
        <v>0</v>
      </c>
      <c r="BE97" s="973">
        <f t="shared" si="472"/>
        <v>0</v>
      </c>
      <c r="BF97" s="973">
        <f t="shared" si="473"/>
        <v>0</v>
      </c>
      <c r="BG97" s="973">
        <f t="shared" si="474"/>
        <v>0</v>
      </c>
      <c r="BH97" s="973">
        <f t="shared" si="475"/>
        <v>0</v>
      </c>
      <c r="BI97" s="973">
        <f t="shared" si="476"/>
        <v>0</v>
      </c>
      <c r="BJ97" s="973">
        <f t="shared" si="477"/>
        <v>0</v>
      </c>
      <c r="BK97" s="973">
        <f t="shared" si="478"/>
        <v>0</v>
      </c>
      <c r="BL97" s="973">
        <f t="shared" si="479"/>
        <v>0</v>
      </c>
      <c r="BM97" s="973">
        <f t="shared" si="480"/>
        <v>0</v>
      </c>
      <c r="BN97" s="973">
        <f t="shared" si="481"/>
        <v>0</v>
      </c>
      <c r="BO97" s="973">
        <f t="shared" si="482"/>
        <v>0</v>
      </c>
      <c r="BV97" s="978"/>
      <c r="BW97" s="978"/>
      <c r="BX97" s="978"/>
      <c r="BY97" s="978"/>
      <c r="BZ97" s="978"/>
      <c r="CA97" s="978"/>
      <c r="CB97" s="978"/>
      <c r="CC97" s="978"/>
      <c r="CD97" s="978"/>
      <c r="CE97" s="978"/>
      <c r="CF97" s="978"/>
      <c r="CG97" s="978"/>
      <c r="CH97" s="978"/>
      <c r="CI97" s="978"/>
      <c r="CJ97" s="978"/>
      <c r="CK97" s="978"/>
      <c r="CL97" s="978"/>
      <c r="CM97" s="978"/>
      <c r="CN97" s="978"/>
      <c r="CO97" s="978"/>
      <c r="CP97" s="978"/>
      <c r="CQ97" s="978"/>
      <c r="CR97" s="978"/>
      <c r="CS97" s="978"/>
      <c r="CT97" s="978"/>
      <c r="CU97" s="978"/>
      <c r="CV97" s="978"/>
      <c r="CW97" s="978"/>
      <c r="CX97" s="978"/>
      <c r="CY97" s="978"/>
      <c r="CZ97" s="978"/>
      <c r="DA97" s="978"/>
      <c r="DB97" s="978"/>
      <c r="DC97" s="978"/>
      <c r="DD97" s="978"/>
      <c r="DE97" s="978"/>
      <c r="DF97" s="978"/>
      <c r="DG97" s="978"/>
      <c r="DH97" s="978"/>
      <c r="DI97" s="978"/>
      <c r="DJ97" s="978"/>
      <c r="DK97" s="978"/>
      <c r="DL97" s="978"/>
      <c r="DM97" s="978"/>
      <c r="DN97" s="978"/>
      <c r="DO97" s="978"/>
      <c r="DP97" s="978"/>
      <c r="DQ97" s="978"/>
      <c r="DR97" s="978"/>
      <c r="DS97" s="978"/>
      <c r="DT97" s="978"/>
      <c r="DU97" s="978"/>
      <c r="DV97" s="978"/>
      <c r="DW97" s="978"/>
      <c r="DX97" s="978"/>
      <c r="DY97" s="978"/>
      <c r="DZ97" s="978"/>
      <c r="EA97" s="978"/>
      <c r="EB97" s="978"/>
      <c r="EC97" s="978"/>
      <c r="ED97" s="978"/>
    </row>
    <row r="98" spans="1:139" hidden="1" outlineLevel="1">
      <c r="B98" s="728" t="s">
        <v>755</v>
      </c>
      <c r="C98" s="725" t="s">
        <v>1429</v>
      </c>
      <c r="D98" s="701"/>
      <c r="E98" s="812" t="s">
        <v>1313</v>
      </c>
      <c r="F98" s="838"/>
      <c r="G98" s="796">
        <f t="shared" ref="G98:AO98" si="483">IF(OR(G95="",G96="",G97=""),"",G95-G96-G97)</f>
        <v>0</v>
      </c>
      <c r="H98" s="796">
        <f t="shared" si="483"/>
        <v>0</v>
      </c>
      <c r="I98" s="796">
        <f t="shared" si="483"/>
        <v>0</v>
      </c>
      <c r="J98" s="796">
        <f t="shared" si="483"/>
        <v>0</v>
      </c>
      <c r="K98" s="796">
        <f t="shared" si="483"/>
        <v>0</v>
      </c>
      <c r="L98" s="796">
        <f t="shared" si="483"/>
        <v>0</v>
      </c>
      <c r="M98" s="796">
        <f t="shared" si="483"/>
        <v>0</v>
      </c>
      <c r="N98" s="796">
        <f t="shared" si="483"/>
        <v>0</v>
      </c>
      <c r="O98" s="796">
        <f t="shared" si="483"/>
        <v>0</v>
      </c>
      <c r="P98" s="796">
        <f t="shared" si="483"/>
        <v>0</v>
      </c>
      <c r="Q98" s="796">
        <f t="shared" si="483"/>
        <v>0</v>
      </c>
      <c r="R98" s="796">
        <f t="shared" si="483"/>
        <v>0</v>
      </c>
      <c r="S98" s="796">
        <f t="shared" si="483"/>
        <v>0</v>
      </c>
      <c r="T98" s="796">
        <f t="shared" si="483"/>
        <v>0</v>
      </c>
      <c r="U98" s="796">
        <f t="shared" si="483"/>
        <v>0</v>
      </c>
      <c r="V98" s="796">
        <f t="shared" si="483"/>
        <v>0</v>
      </c>
      <c r="W98" s="796">
        <f t="shared" si="483"/>
        <v>0</v>
      </c>
      <c r="X98" s="796">
        <f t="shared" si="483"/>
        <v>0</v>
      </c>
      <c r="Y98" s="796">
        <f t="shared" si="483"/>
        <v>0</v>
      </c>
      <c r="Z98" s="796">
        <f t="shared" si="483"/>
        <v>0</v>
      </c>
      <c r="AA98" s="796">
        <f t="shared" si="483"/>
        <v>0</v>
      </c>
      <c r="AB98" s="796">
        <f t="shared" si="483"/>
        <v>0</v>
      </c>
      <c r="AC98" s="796">
        <f t="shared" si="483"/>
        <v>0</v>
      </c>
      <c r="AD98" s="796">
        <f t="shared" si="483"/>
        <v>0</v>
      </c>
      <c r="AE98" s="796">
        <f t="shared" si="483"/>
        <v>0</v>
      </c>
      <c r="AF98" s="796">
        <f t="shared" si="483"/>
        <v>0</v>
      </c>
      <c r="AG98" s="796">
        <f t="shared" si="483"/>
        <v>0</v>
      </c>
      <c r="AH98" s="796">
        <f t="shared" si="483"/>
        <v>0</v>
      </c>
      <c r="AI98" s="796">
        <f t="shared" si="483"/>
        <v>0</v>
      </c>
      <c r="AJ98" s="796">
        <f t="shared" si="483"/>
        <v>0</v>
      </c>
      <c r="AK98" s="796">
        <f t="shared" si="483"/>
        <v>0</v>
      </c>
      <c r="AL98" s="796">
        <f t="shared" si="483"/>
        <v>0</v>
      </c>
      <c r="AM98" s="796">
        <f t="shared" si="483"/>
        <v>0</v>
      </c>
      <c r="AN98" s="796">
        <f t="shared" si="483"/>
        <v>0</v>
      </c>
      <c r="AO98" s="796">
        <f t="shared" si="483"/>
        <v>0</v>
      </c>
      <c r="AP98" s="796">
        <f t="shared" ref="AP98:BO98" si="484">IF(OR(AP95="",AP96="",AP97=""),"",AP95-AP96-AP97)</f>
        <v>0</v>
      </c>
      <c r="AQ98" s="796">
        <f t="shared" si="484"/>
        <v>0</v>
      </c>
      <c r="AR98" s="796">
        <f t="shared" si="484"/>
        <v>0</v>
      </c>
      <c r="AS98" s="796">
        <f t="shared" si="484"/>
        <v>0</v>
      </c>
      <c r="AT98" s="796">
        <f t="shared" si="484"/>
        <v>0</v>
      </c>
      <c r="AU98" s="796">
        <f t="shared" si="484"/>
        <v>0</v>
      </c>
      <c r="AV98" s="796">
        <f t="shared" si="484"/>
        <v>0</v>
      </c>
      <c r="AW98" s="796">
        <f t="shared" si="484"/>
        <v>0</v>
      </c>
      <c r="AX98" s="796">
        <f t="shared" si="484"/>
        <v>0</v>
      </c>
      <c r="AY98" s="796">
        <f t="shared" si="484"/>
        <v>0</v>
      </c>
      <c r="AZ98" s="796">
        <f t="shared" si="484"/>
        <v>0</v>
      </c>
      <c r="BA98" s="796">
        <f t="shared" si="484"/>
        <v>0</v>
      </c>
      <c r="BB98" s="796">
        <f t="shared" si="484"/>
        <v>0</v>
      </c>
      <c r="BC98" s="796">
        <f t="shared" si="484"/>
        <v>0</v>
      </c>
      <c r="BD98" s="796">
        <f t="shared" si="484"/>
        <v>0</v>
      </c>
      <c r="BE98" s="796">
        <f t="shared" si="484"/>
        <v>0</v>
      </c>
      <c r="BF98" s="796">
        <f t="shared" si="484"/>
        <v>0</v>
      </c>
      <c r="BG98" s="796">
        <f t="shared" si="484"/>
        <v>0</v>
      </c>
      <c r="BH98" s="796">
        <f t="shared" si="484"/>
        <v>0</v>
      </c>
      <c r="BI98" s="796">
        <f t="shared" si="484"/>
        <v>0</v>
      </c>
      <c r="BJ98" s="796">
        <f t="shared" si="484"/>
        <v>0</v>
      </c>
      <c r="BK98" s="796">
        <f t="shared" si="484"/>
        <v>0</v>
      </c>
      <c r="BL98" s="796">
        <f t="shared" si="484"/>
        <v>0</v>
      </c>
      <c r="BM98" s="796">
        <f t="shared" si="484"/>
        <v>0</v>
      </c>
      <c r="BN98" s="796">
        <f t="shared" si="484"/>
        <v>0</v>
      </c>
      <c r="BO98" s="796">
        <f t="shared" si="484"/>
        <v>0</v>
      </c>
      <c r="BV98" s="978"/>
      <c r="BW98" s="978"/>
      <c r="BX98" s="978"/>
      <c r="BY98" s="978"/>
      <c r="BZ98" s="978"/>
      <c r="CA98" s="978"/>
      <c r="CB98" s="978"/>
      <c r="CC98" s="978"/>
      <c r="CD98" s="978"/>
      <c r="CE98" s="978"/>
      <c r="CF98" s="978"/>
      <c r="CG98" s="978"/>
      <c r="CH98" s="978"/>
      <c r="CI98" s="978"/>
      <c r="CJ98" s="978"/>
      <c r="CK98" s="978"/>
      <c r="CL98" s="978"/>
      <c r="CM98" s="978"/>
      <c r="CN98" s="978"/>
      <c r="CO98" s="978"/>
      <c r="CP98" s="978"/>
      <c r="CQ98" s="978"/>
      <c r="CR98" s="978"/>
      <c r="CS98" s="978"/>
      <c r="CT98" s="978"/>
      <c r="CU98" s="978"/>
      <c r="CV98" s="978"/>
      <c r="CW98" s="978"/>
      <c r="CX98" s="978"/>
      <c r="CY98" s="978"/>
      <c r="CZ98" s="978"/>
      <c r="DA98" s="978"/>
      <c r="DB98" s="978"/>
      <c r="DC98" s="978"/>
      <c r="DD98" s="978"/>
      <c r="DE98" s="978"/>
      <c r="DF98" s="978"/>
      <c r="DG98" s="978"/>
      <c r="DH98" s="978"/>
      <c r="DI98" s="978"/>
      <c r="DJ98" s="978"/>
      <c r="DK98" s="978"/>
      <c r="DL98" s="978"/>
      <c r="DM98" s="978"/>
      <c r="DN98" s="978"/>
      <c r="DO98" s="978"/>
      <c r="DP98" s="978"/>
      <c r="DQ98" s="978"/>
      <c r="DR98" s="978"/>
      <c r="DS98" s="978"/>
      <c r="DT98" s="978"/>
      <c r="DU98" s="978"/>
      <c r="DV98" s="978"/>
      <c r="DW98" s="978"/>
      <c r="DX98" s="978"/>
      <c r="DY98" s="978"/>
      <c r="DZ98" s="978"/>
      <c r="EA98" s="978"/>
      <c r="EB98" s="978"/>
      <c r="EC98" s="978"/>
      <c r="ED98" s="978"/>
    </row>
    <row r="99" spans="1:139" collapsed="1">
      <c r="B99" s="728" t="s">
        <v>877</v>
      </c>
      <c r="C99" s="725" t="s">
        <v>794</v>
      </c>
      <c r="D99" s="701"/>
      <c r="E99" s="812" t="s">
        <v>1313</v>
      </c>
      <c r="F99" s="838"/>
      <c r="G99" s="796">
        <f t="shared" ref="G99:AO99" si="485">IF(COUNTBLANK(G100:G102)=3,"",SUM(G100:G102))</f>
        <v>0</v>
      </c>
      <c r="H99" s="796">
        <f t="shared" si="485"/>
        <v>0</v>
      </c>
      <c r="I99" s="796">
        <f t="shared" si="485"/>
        <v>0</v>
      </c>
      <c r="J99" s="796">
        <f t="shared" si="485"/>
        <v>0</v>
      </c>
      <c r="K99" s="796">
        <f t="shared" si="485"/>
        <v>0</v>
      </c>
      <c r="L99" s="796">
        <f t="shared" si="485"/>
        <v>0</v>
      </c>
      <c r="M99" s="796">
        <f t="shared" si="485"/>
        <v>0</v>
      </c>
      <c r="N99" s="796">
        <f t="shared" si="485"/>
        <v>0</v>
      </c>
      <c r="O99" s="796">
        <f t="shared" si="485"/>
        <v>0</v>
      </c>
      <c r="P99" s="796">
        <f t="shared" si="485"/>
        <v>0</v>
      </c>
      <c r="Q99" s="796">
        <f t="shared" si="485"/>
        <v>0</v>
      </c>
      <c r="R99" s="796">
        <f t="shared" si="485"/>
        <v>0</v>
      </c>
      <c r="S99" s="796">
        <f t="shared" si="485"/>
        <v>0</v>
      </c>
      <c r="T99" s="796">
        <f t="shared" si="485"/>
        <v>0</v>
      </c>
      <c r="U99" s="796">
        <f t="shared" si="485"/>
        <v>0</v>
      </c>
      <c r="V99" s="796">
        <f t="shared" si="485"/>
        <v>0</v>
      </c>
      <c r="W99" s="796">
        <f t="shared" si="485"/>
        <v>0</v>
      </c>
      <c r="X99" s="796">
        <f t="shared" si="485"/>
        <v>0</v>
      </c>
      <c r="Y99" s="796">
        <f t="shared" si="485"/>
        <v>0</v>
      </c>
      <c r="Z99" s="796">
        <f t="shared" si="485"/>
        <v>0</v>
      </c>
      <c r="AA99" s="796">
        <f t="shared" si="485"/>
        <v>0</v>
      </c>
      <c r="AB99" s="796">
        <f t="shared" si="485"/>
        <v>0</v>
      </c>
      <c r="AC99" s="796">
        <f t="shared" si="485"/>
        <v>0</v>
      </c>
      <c r="AD99" s="796">
        <f t="shared" si="485"/>
        <v>0</v>
      </c>
      <c r="AE99" s="796">
        <f t="shared" si="485"/>
        <v>0</v>
      </c>
      <c r="AF99" s="796">
        <f t="shared" si="485"/>
        <v>0</v>
      </c>
      <c r="AG99" s="796">
        <f t="shared" si="485"/>
        <v>0</v>
      </c>
      <c r="AH99" s="796">
        <f t="shared" si="485"/>
        <v>0</v>
      </c>
      <c r="AI99" s="796">
        <f t="shared" si="485"/>
        <v>0</v>
      </c>
      <c r="AJ99" s="796">
        <f t="shared" si="485"/>
        <v>0</v>
      </c>
      <c r="AK99" s="796">
        <f t="shared" si="485"/>
        <v>0</v>
      </c>
      <c r="AL99" s="796">
        <f t="shared" si="485"/>
        <v>0</v>
      </c>
      <c r="AM99" s="796">
        <f t="shared" si="485"/>
        <v>0</v>
      </c>
      <c r="AN99" s="796">
        <f t="shared" si="485"/>
        <v>0</v>
      </c>
      <c r="AO99" s="796">
        <f t="shared" si="485"/>
        <v>0</v>
      </c>
      <c r="AP99" s="796">
        <f t="shared" ref="AP99:BO99" si="486">IF(COUNTBLANK(AP100:AP102)=3,"",SUM(AP100:AP102))</f>
        <v>0</v>
      </c>
      <c r="AQ99" s="796">
        <f t="shared" si="486"/>
        <v>0</v>
      </c>
      <c r="AR99" s="796">
        <f t="shared" si="486"/>
        <v>0</v>
      </c>
      <c r="AS99" s="796">
        <f t="shared" si="486"/>
        <v>0</v>
      </c>
      <c r="AT99" s="796">
        <f t="shared" si="486"/>
        <v>0</v>
      </c>
      <c r="AU99" s="796">
        <f t="shared" si="486"/>
        <v>0</v>
      </c>
      <c r="AV99" s="796">
        <f t="shared" si="486"/>
        <v>0</v>
      </c>
      <c r="AW99" s="796">
        <f t="shared" si="486"/>
        <v>0</v>
      </c>
      <c r="AX99" s="796">
        <f t="shared" si="486"/>
        <v>0</v>
      </c>
      <c r="AY99" s="796">
        <f t="shared" si="486"/>
        <v>0</v>
      </c>
      <c r="AZ99" s="796">
        <f t="shared" si="486"/>
        <v>0</v>
      </c>
      <c r="BA99" s="796">
        <f t="shared" si="486"/>
        <v>0</v>
      </c>
      <c r="BB99" s="796">
        <f t="shared" si="486"/>
        <v>0</v>
      </c>
      <c r="BC99" s="796">
        <f t="shared" si="486"/>
        <v>0</v>
      </c>
      <c r="BD99" s="796">
        <f t="shared" si="486"/>
        <v>0</v>
      </c>
      <c r="BE99" s="796">
        <f t="shared" si="486"/>
        <v>0</v>
      </c>
      <c r="BF99" s="796">
        <f t="shared" si="486"/>
        <v>0</v>
      </c>
      <c r="BG99" s="796">
        <f t="shared" si="486"/>
        <v>0</v>
      </c>
      <c r="BH99" s="796">
        <f t="shared" si="486"/>
        <v>0</v>
      </c>
      <c r="BI99" s="796">
        <f t="shared" si="486"/>
        <v>0</v>
      </c>
      <c r="BJ99" s="796">
        <f t="shared" si="486"/>
        <v>0</v>
      </c>
      <c r="BK99" s="796">
        <f t="shared" si="486"/>
        <v>0</v>
      </c>
      <c r="BL99" s="796">
        <f t="shared" si="486"/>
        <v>0</v>
      </c>
      <c r="BM99" s="796">
        <f t="shared" si="486"/>
        <v>0</v>
      </c>
      <c r="BN99" s="796">
        <f t="shared" si="486"/>
        <v>0</v>
      </c>
      <c r="BO99" s="796">
        <f t="shared" si="486"/>
        <v>0</v>
      </c>
      <c r="BV99" s="978"/>
      <c r="BW99" s="978"/>
      <c r="BX99" s="978"/>
      <c r="BY99" s="978"/>
      <c r="BZ99" s="978"/>
      <c r="CA99" s="978"/>
      <c r="CB99" s="978"/>
      <c r="CC99" s="978"/>
      <c r="CD99" s="978"/>
      <c r="CE99" s="978"/>
      <c r="CF99" s="978"/>
      <c r="CG99" s="978"/>
      <c r="CH99" s="978"/>
      <c r="CI99" s="978"/>
      <c r="CJ99" s="978"/>
      <c r="CK99" s="978"/>
      <c r="CL99" s="978"/>
      <c r="CM99" s="978"/>
      <c r="CN99" s="978"/>
      <c r="CO99" s="978"/>
      <c r="CP99" s="978"/>
      <c r="CQ99" s="978"/>
      <c r="CR99" s="978"/>
      <c r="CS99" s="978"/>
      <c r="CT99" s="978"/>
      <c r="CU99" s="978"/>
      <c r="CV99" s="978"/>
      <c r="CW99" s="978"/>
      <c r="CX99" s="978"/>
      <c r="CY99" s="978"/>
      <c r="CZ99" s="978"/>
      <c r="DA99" s="978"/>
      <c r="DB99" s="978"/>
      <c r="DC99" s="978"/>
      <c r="DD99" s="978"/>
      <c r="DE99" s="978"/>
      <c r="DF99" s="978"/>
      <c r="DG99" s="978"/>
      <c r="DH99" s="978"/>
      <c r="DI99" s="978"/>
      <c r="DJ99" s="978"/>
      <c r="DK99" s="978"/>
      <c r="DL99" s="978"/>
      <c r="DM99" s="978"/>
      <c r="DN99" s="978"/>
      <c r="DO99" s="978"/>
      <c r="DP99" s="978"/>
      <c r="DQ99" s="978"/>
      <c r="DR99" s="978"/>
      <c r="DS99" s="978"/>
      <c r="DT99" s="978"/>
      <c r="DU99" s="978"/>
      <c r="DV99" s="978"/>
      <c r="DW99" s="978"/>
      <c r="DX99" s="978"/>
      <c r="DY99" s="978"/>
      <c r="DZ99" s="978"/>
      <c r="EA99" s="978"/>
      <c r="EB99" s="978"/>
      <c r="EC99" s="978"/>
      <c r="ED99" s="978"/>
    </row>
    <row r="100" spans="1:139">
      <c r="B100" s="728" t="s">
        <v>756</v>
      </c>
      <c r="C100" s="725" t="s">
        <v>451</v>
      </c>
      <c r="D100" s="701"/>
      <c r="E100" s="812" t="s">
        <v>1313</v>
      </c>
      <c r="F100" s="838"/>
      <c r="G100" s="973" t="str">
        <f t="shared" ref="G100:AI100" si="487">IF(BV100="","",BV100)</f>
        <v/>
      </c>
      <c r="H100" s="973" t="str">
        <f t="shared" si="487"/>
        <v/>
      </c>
      <c r="I100" s="973" t="str">
        <f t="shared" si="487"/>
        <v/>
      </c>
      <c r="J100" s="973" t="str">
        <f t="shared" si="487"/>
        <v/>
      </c>
      <c r="K100" s="973" t="str">
        <f t="shared" si="487"/>
        <v/>
      </c>
      <c r="L100" s="973" t="str">
        <f t="shared" si="487"/>
        <v/>
      </c>
      <c r="M100" s="973" t="str">
        <f t="shared" si="487"/>
        <v/>
      </c>
      <c r="N100" s="973" t="str">
        <f t="shared" si="487"/>
        <v/>
      </c>
      <c r="O100" s="973" t="str">
        <f t="shared" si="487"/>
        <v/>
      </c>
      <c r="P100" s="973" t="str">
        <f t="shared" si="487"/>
        <v/>
      </c>
      <c r="Q100" s="973" t="str">
        <f t="shared" si="487"/>
        <v/>
      </c>
      <c r="R100" s="973" t="str">
        <f t="shared" si="487"/>
        <v/>
      </c>
      <c r="S100" s="973" t="str">
        <f t="shared" si="487"/>
        <v/>
      </c>
      <c r="T100" s="973" t="str">
        <f t="shared" si="487"/>
        <v/>
      </c>
      <c r="U100" s="973" t="str">
        <f t="shared" si="487"/>
        <v/>
      </c>
      <c r="V100" s="973" t="str">
        <f t="shared" si="487"/>
        <v/>
      </c>
      <c r="W100" s="973" t="str">
        <f t="shared" si="487"/>
        <v/>
      </c>
      <c r="X100" s="973" t="str">
        <f t="shared" si="487"/>
        <v/>
      </c>
      <c r="Y100" s="973" t="str">
        <f t="shared" si="487"/>
        <v/>
      </c>
      <c r="Z100" s="973" t="str">
        <f t="shared" si="487"/>
        <v/>
      </c>
      <c r="AA100" s="973" t="str">
        <f t="shared" si="487"/>
        <v/>
      </c>
      <c r="AB100" s="973" t="str">
        <f t="shared" si="487"/>
        <v/>
      </c>
      <c r="AC100" s="973" t="str">
        <f t="shared" si="487"/>
        <v/>
      </c>
      <c r="AD100" s="973" t="str">
        <f t="shared" si="487"/>
        <v/>
      </c>
      <c r="AE100" s="973" t="str">
        <f t="shared" si="487"/>
        <v/>
      </c>
      <c r="AF100" s="973" t="str">
        <f t="shared" si="487"/>
        <v/>
      </c>
      <c r="AG100" s="973" t="str">
        <f t="shared" si="487"/>
        <v/>
      </c>
      <c r="AH100" s="973" t="str">
        <f t="shared" si="487"/>
        <v/>
      </c>
      <c r="AI100" s="973" t="str">
        <f t="shared" si="487"/>
        <v/>
      </c>
      <c r="AJ100" s="973" t="str">
        <f t="shared" ref="AJ100" si="488">IF(CY100="","",CY100)</f>
        <v/>
      </c>
      <c r="AK100" s="973" t="str">
        <f t="shared" ref="AK100" si="489">IF(CZ100="","",CZ100)</f>
        <v/>
      </c>
      <c r="AL100" s="973" t="str">
        <f t="shared" ref="AL100" si="490">IF(DA100="","",DA100)</f>
        <v/>
      </c>
      <c r="AM100" s="973" t="str">
        <f t="shared" ref="AM100" si="491">IF(DB100="","",DB100)</f>
        <v/>
      </c>
      <c r="AN100" s="973" t="str">
        <f t="shared" ref="AN100" si="492">IF(DC100="","",DC100)</f>
        <v/>
      </c>
      <c r="AO100" s="973" t="str">
        <f t="shared" ref="AO100" si="493">IF(DD100="","",DD100)</f>
        <v/>
      </c>
      <c r="AP100" s="973" t="str">
        <f t="shared" ref="AP100" si="494">IF(DE100="","",DE100)</f>
        <v/>
      </c>
      <c r="AQ100" s="973" t="str">
        <f t="shared" ref="AQ100" si="495">IF(DF100="","",DF100)</f>
        <v/>
      </c>
      <c r="AR100" s="973" t="str">
        <f t="shared" ref="AR100" si="496">IF(DG100="","",DG100)</f>
        <v/>
      </c>
      <c r="AS100" s="973" t="str">
        <f t="shared" ref="AS100" si="497">IF(DH100="","",DH100)</f>
        <v/>
      </c>
      <c r="AT100" s="973" t="str">
        <f t="shared" ref="AT100" si="498">IF(DI100="","",DI100)</f>
        <v/>
      </c>
      <c r="AU100" s="973" t="str">
        <f t="shared" ref="AU100" si="499">IF(DJ100="","",DJ100)</f>
        <v/>
      </c>
      <c r="AV100" s="973" t="str">
        <f t="shared" ref="AV100" si="500">IF(DK100="","",DK100)</f>
        <v/>
      </c>
      <c r="AW100" s="973" t="str">
        <f t="shared" ref="AW100" si="501">IF(DL100="","",DL100)</f>
        <v/>
      </c>
      <c r="AX100" s="973" t="str">
        <f t="shared" ref="AX100" si="502">IF(DM100="","",DM100)</f>
        <v/>
      </c>
      <c r="AY100" s="973" t="str">
        <f t="shared" ref="AY100" si="503">IF(DN100="","",DN100)</f>
        <v/>
      </c>
      <c r="AZ100" s="973" t="str">
        <f t="shared" ref="AZ100" si="504">IF(DO100="","",DO100)</f>
        <v/>
      </c>
      <c r="BA100" s="973" t="str">
        <f t="shared" ref="BA100" si="505">IF(DP100="","",DP100)</f>
        <v/>
      </c>
      <c r="BB100" s="973" t="str">
        <f t="shared" ref="BB100" si="506">IF(DQ100="","",DQ100)</f>
        <v/>
      </c>
      <c r="BC100" s="973" t="str">
        <f t="shared" ref="BC100" si="507">IF(DR100="","",DR100)</f>
        <v/>
      </c>
      <c r="BD100" s="973" t="str">
        <f t="shared" ref="BD100" si="508">IF(DS100="","",DS100)</f>
        <v/>
      </c>
      <c r="BE100" s="973" t="str">
        <f t="shared" ref="BE100" si="509">IF(DT100="","",DT100)</f>
        <v/>
      </c>
      <c r="BF100" s="973" t="str">
        <f t="shared" ref="BF100" si="510">IF(DU100="","",DU100)</f>
        <v/>
      </c>
      <c r="BG100" s="973" t="str">
        <f t="shared" ref="BG100" si="511">IF(DV100="","",DV100)</f>
        <v/>
      </c>
      <c r="BH100" s="973" t="str">
        <f t="shared" ref="BH100" si="512">IF(DW100="","",DW100)</f>
        <v/>
      </c>
      <c r="BI100" s="973" t="str">
        <f t="shared" ref="BI100" si="513">IF(DX100="","",DX100)</f>
        <v/>
      </c>
      <c r="BJ100" s="973" t="str">
        <f t="shared" ref="BJ100" si="514">IF(DY100="","",DY100)</f>
        <v/>
      </c>
      <c r="BK100" s="973" t="str">
        <f t="shared" ref="BK100" si="515">IF(DZ100="","",DZ100)</f>
        <v/>
      </c>
      <c r="BL100" s="973" t="str">
        <f t="shared" ref="BL100" si="516">IF(EA100="","",EA100)</f>
        <v/>
      </c>
      <c r="BM100" s="973" t="str">
        <f t="shared" ref="BM100" si="517">IF(EB100="","",EB100)</f>
        <v/>
      </c>
      <c r="BN100" s="973" t="str">
        <f t="shared" ref="BN100" si="518">IF(EC100="","",EC100)</f>
        <v/>
      </c>
      <c r="BO100" s="973" t="str">
        <f t="shared" ref="BO100" si="519">IF(ED100="","",ED100)</f>
        <v/>
      </c>
      <c r="BV100" s="978"/>
      <c r="BW100" s="978"/>
      <c r="BX100" s="978"/>
      <c r="BY100" s="978"/>
      <c r="BZ100" s="978"/>
      <c r="CA100" s="978"/>
      <c r="CB100" s="978"/>
      <c r="CC100" s="978"/>
      <c r="CD100" s="978"/>
      <c r="CE100" s="978"/>
      <c r="CF100" s="978"/>
      <c r="CG100" s="978"/>
      <c r="CH100" s="978"/>
      <c r="CI100" s="978"/>
      <c r="CJ100" s="978"/>
      <c r="CK100" s="978"/>
      <c r="CL100" s="978"/>
      <c r="CM100" s="978"/>
      <c r="CN100" s="978"/>
      <c r="CO100" s="978"/>
      <c r="CP100" s="978"/>
      <c r="CQ100" s="978"/>
      <c r="CR100" s="978"/>
      <c r="CS100" s="978"/>
      <c r="CT100" s="978"/>
      <c r="CU100" s="978"/>
      <c r="CV100" s="978"/>
      <c r="CW100" s="978"/>
      <c r="CX100" s="978"/>
      <c r="CY100" s="978"/>
      <c r="CZ100" s="978"/>
      <c r="DA100" s="978"/>
      <c r="DB100" s="978"/>
      <c r="DC100" s="978"/>
      <c r="DD100" s="978"/>
      <c r="DE100" s="978"/>
      <c r="DF100" s="978"/>
      <c r="DG100" s="978"/>
      <c r="DH100" s="978"/>
      <c r="DI100" s="978"/>
      <c r="DJ100" s="978"/>
      <c r="DK100" s="978"/>
      <c r="DL100" s="978"/>
      <c r="DM100" s="978"/>
      <c r="DN100" s="978"/>
      <c r="DO100" s="978"/>
      <c r="DP100" s="978"/>
      <c r="DQ100" s="978"/>
      <c r="DR100" s="978"/>
      <c r="DS100" s="978"/>
      <c r="DT100" s="978"/>
      <c r="DU100" s="978"/>
      <c r="DV100" s="978"/>
      <c r="DW100" s="978"/>
      <c r="DX100" s="978"/>
      <c r="DY100" s="978"/>
      <c r="DZ100" s="978"/>
      <c r="EA100" s="978"/>
      <c r="EB100" s="978"/>
      <c r="EC100" s="978"/>
      <c r="ED100" s="978"/>
    </row>
    <row r="101" spans="1:139" hidden="1" outlineLevel="1">
      <c r="B101" s="728" t="s">
        <v>757</v>
      </c>
      <c r="C101" s="725" t="s">
        <v>1093</v>
      </c>
      <c r="D101" s="701"/>
      <c r="E101" s="812" t="s">
        <v>1313</v>
      </c>
      <c r="F101" s="838"/>
      <c r="G101" s="973">
        <f t="shared" ref="G101:P102" si="520">IF(BV101="",0,BV101)</f>
        <v>0</v>
      </c>
      <c r="H101" s="973">
        <f t="shared" si="520"/>
        <v>0</v>
      </c>
      <c r="I101" s="973">
        <f t="shared" si="520"/>
        <v>0</v>
      </c>
      <c r="J101" s="973">
        <f t="shared" si="520"/>
        <v>0</v>
      </c>
      <c r="K101" s="973">
        <f t="shared" si="520"/>
        <v>0</v>
      </c>
      <c r="L101" s="973">
        <f t="shared" si="520"/>
        <v>0</v>
      </c>
      <c r="M101" s="973">
        <f t="shared" si="520"/>
        <v>0</v>
      </c>
      <c r="N101" s="973">
        <f t="shared" si="520"/>
        <v>0</v>
      </c>
      <c r="O101" s="973">
        <f t="shared" si="520"/>
        <v>0</v>
      </c>
      <c r="P101" s="973">
        <f t="shared" si="520"/>
        <v>0</v>
      </c>
      <c r="Q101" s="973">
        <f t="shared" ref="Q101:Z102" si="521">IF(CF101="",0,CF101)</f>
        <v>0</v>
      </c>
      <c r="R101" s="973">
        <f t="shared" si="521"/>
        <v>0</v>
      </c>
      <c r="S101" s="973">
        <f t="shared" si="521"/>
        <v>0</v>
      </c>
      <c r="T101" s="973">
        <f t="shared" si="521"/>
        <v>0</v>
      </c>
      <c r="U101" s="973">
        <f t="shared" si="521"/>
        <v>0</v>
      </c>
      <c r="V101" s="973">
        <f t="shared" si="521"/>
        <v>0</v>
      </c>
      <c r="W101" s="973">
        <f t="shared" si="521"/>
        <v>0</v>
      </c>
      <c r="X101" s="973">
        <f t="shared" si="521"/>
        <v>0</v>
      </c>
      <c r="Y101" s="973">
        <f t="shared" si="521"/>
        <v>0</v>
      </c>
      <c r="Z101" s="973">
        <f t="shared" si="521"/>
        <v>0</v>
      </c>
      <c r="AA101" s="973">
        <f t="shared" ref="AA101:AI102" si="522">IF(CP101="",0,CP101)</f>
        <v>0</v>
      </c>
      <c r="AB101" s="973">
        <f t="shared" si="522"/>
        <v>0</v>
      </c>
      <c r="AC101" s="973">
        <f t="shared" si="522"/>
        <v>0</v>
      </c>
      <c r="AD101" s="973">
        <f t="shared" si="522"/>
        <v>0</v>
      </c>
      <c r="AE101" s="973">
        <f t="shared" si="522"/>
        <v>0</v>
      </c>
      <c r="AF101" s="973">
        <f t="shared" si="522"/>
        <v>0</v>
      </c>
      <c r="AG101" s="973">
        <f t="shared" si="522"/>
        <v>0</v>
      </c>
      <c r="AH101" s="973">
        <f t="shared" si="522"/>
        <v>0</v>
      </c>
      <c r="AI101" s="973">
        <f t="shared" si="522"/>
        <v>0</v>
      </c>
      <c r="AJ101" s="973">
        <f t="shared" ref="AJ101:AJ102" si="523">IF(CY101="",0,CY101)</f>
        <v>0</v>
      </c>
      <c r="AK101" s="973">
        <f t="shared" ref="AK101:AK102" si="524">IF(CZ101="",0,CZ101)</f>
        <v>0</v>
      </c>
      <c r="AL101" s="973">
        <f t="shared" ref="AL101:AL102" si="525">IF(DA101="",0,DA101)</f>
        <v>0</v>
      </c>
      <c r="AM101" s="973">
        <f t="shared" ref="AM101:AM102" si="526">IF(DB101="",0,DB101)</f>
        <v>0</v>
      </c>
      <c r="AN101" s="973">
        <f t="shared" ref="AN101:AN102" si="527">IF(DC101="",0,DC101)</f>
        <v>0</v>
      </c>
      <c r="AO101" s="973">
        <f t="shared" ref="AO101:AO102" si="528">IF(DD101="",0,DD101)</f>
        <v>0</v>
      </c>
      <c r="AP101" s="973">
        <f t="shared" ref="AP101:AP102" si="529">IF(DE101="",0,DE101)</f>
        <v>0</v>
      </c>
      <c r="AQ101" s="973">
        <f t="shared" ref="AQ101:AQ102" si="530">IF(DF101="",0,DF101)</f>
        <v>0</v>
      </c>
      <c r="AR101" s="973">
        <f t="shared" ref="AR101:AR102" si="531">IF(DG101="",0,DG101)</f>
        <v>0</v>
      </c>
      <c r="AS101" s="973">
        <f t="shared" ref="AS101:AS102" si="532">IF(DH101="",0,DH101)</f>
        <v>0</v>
      </c>
      <c r="AT101" s="973">
        <f t="shared" ref="AT101:AT102" si="533">IF(DI101="",0,DI101)</f>
        <v>0</v>
      </c>
      <c r="AU101" s="973">
        <f t="shared" ref="AU101:AU102" si="534">IF(DJ101="",0,DJ101)</f>
        <v>0</v>
      </c>
      <c r="AV101" s="973">
        <f t="shared" ref="AV101:AV102" si="535">IF(DK101="",0,DK101)</f>
        <v>0</v>
      </c>
      <c r="AW101" s="973">
        <f t="shared" ref="AW101:AW102" si="536">IF(DL101="",0,DL101)</f>
        <v>0</v>
      </c>
      <c r="AX101" s="973">
        <f t="shared" ref="AX101:AX102" si="537">IF(DM101="",0,DM101)</f>
        <v>0</v>
      </c>
      <c r="AY101" s="973">
        <f t="shared" ref="AY101:AY102" si="538">IF(DN101="",0,DN101)</f>
        <v>0</v>
      </c>
      <c r="AZ101" s="973">
        <f t="shared" ref="AZ101:AZ102" si="539">IF(DO101="",0,DO101)</f>
        <v>0</v>
      </c>
      <c r="BA101" s="973">
        <f t="shared" ref="BA101:BA102" si="540">IF(DP101="",0,DP101)</f>
        <v>0</v>
      </c>
      <c r="BB101" s="973">
        <f t="shared" ref="BB101:BB102" si="541">IF(DQ101="",0,DQ101)</f>
        <v>0</v>
      </c>
      <c r="BC101" s="973">
        <f t="shared" ref="BC101:BC102" si="542">IF(DR101="",0,DR101)</f>
        <v>0</v>
      </c>
      <c r="BD101" s="973">
        <f t="shared" ref="BD101:BD102" si="543">IF(DS101="",0,DS101)</f>
        <v>0</v>
      </c>
      <c r="BE101" s="973">
        <f t="shared" ref="BE101:BE102" si="544">IF(DT101="",0,DT101)</f>
        <v>0</v>
      </c>
      <c r="BF101" s="973">
        <f t="shared" ref="BF101:BF102" si="545">IF(DU101="",0,DU101)</f>
        <v>0</v>
      </c>
      <c r="BG101" s="973">
        <f t="shared" ref="BG101:BG102" si="546">IF(DV101="",0,DV101)</f>
        <v>0</v>
      </c>
      <c r="BH101" s="973">
        <f t="shared" ref="BH101:BH102" si="547">IF(DW101="",0,DW101)</f>
        <v>0</v>
      </c>
      <c r="BI101" s="973">
        <f t="shared" ref="BI101:BI102" si="548">IF(DX101="",0,DX101)</f>
        <v>0</v>
      </c>
      <c r="BJ101" s="973">
        <f t="shared" ref="BJ101:BJ102" si="549">IF(DY101="",0,DY101)</f>
        <v>0</v>
      </c>
      <c r="BK101" s="973">
        <f t="shared" ref="BK101:BK102" si="550">IF(DZ101="",0,DZ101)</f>
        <v>0</v>
      </c>
      <c r="BL101" s="973">
        <f t="shared" ref="BL101:BL102" si="551">IF(EA101="",0,EA101)</f>
        <v>0</v>
      </c>
      <c r="BM101" s="973">
        <f t="shared" ref="BM101:BM102" si="552">IF(EB101="",0,EB101)</f>
        <v>0</v>
      </c>
      <c r="BN101" s="973">
        <f t="shared" ref="BN101:BN102" si="553">IF(EC101="",0,EC101)</f>
        <v>0</v>
      </c>
      <c r="BO101" s="973">
        <f t="shared" ref="BO101:BO102" si="554">IF(ED101="",0,ED101)</f>
        <v>0</v>
      </c>
      <c r="BV101" s="978"/>
      <c r="BW101" s="978"/>
      <c r="BX101" s="978"/>
      <c r="BY101" s="978"/>
      <c r="BZ101" s="978"/>
      <c r="CA101" s="978"/>
      <c r="CB101" s="978"/>
      <c r="CC101" s="978"/>
      <c r="CD101" s="978"/>
      <c r="CE101" s="978"/>
      <c r="CF101" s="978"/>
      <c r="CG101" s="978"/>
      <c r="CH101" s="978"/>
      <c r="CI101" s="978"/>
      <c r="CJ101" s="978"/>
      <c r="CK101" s="978"/>
      <c r="CL101" s="978"/>
      <c r="CM101" s="978"/>
      <c r="CN101" s="978"/>
      <c r="CO101" s="978"/>
      <c r="CP101" s="978"/>
      <c r="CQ101" s="978"/>
      <c r="CR101" s="978"/>
      <c r="CS101" s="978"/>
      <c r="CT101" s="978"/>
      <c r="CU101" s="978"/>
      <c r="CV101" s="978"/>
      <c r="CW101" s="978"/>
      <c r="CX101" s="978"/>
      <c r="CY101" s="978"/>
      <c r="CZ101" s="978"/>
      <c r="DA101" s="978"/>
      <c r="DB101" s="978"/>
      <c r="DC101" s="978"/>
      <c r="DD101" s="978"/>
      <c r="DE101" s="978"/>
      <c r="DF101" s="978"/>
      <c r="DG101" s="978"/>
      <c r="DH101" s="978"/>
      <c r="DI101" s="978"/>
      <c r="DJ101" s="978"/>
      <c r="DK101" s="978"/>
      <c r="DL101" s="978"/>
      <c r="DM101" s="978"/>
      <c r="DN101" s="978"/>
      <c r="DO101" s="978"/>
      <c r="DP101" s="978"/>
      <c r="DQ101" s="978"/>
      <c r="DR101" s="978"/>
      <c r="DS101" s="978"/>
      <c r="DT101" s="978"/>
      <c r="DU101" s="978"/>
      <c r="DV101" s="978"/>
      <c r="DW101" s="978"/>
      <c r="DX101" s="978"/>
      <c r="DY101" s="978"/>
      <c r="DZ101" s="978"/>
      <c r="EA101" s="978"/>
      <c r="EB101" s="978"/>
      <c r="EC101" s="978"/>
      <c r="ED101" s="978"/>
    </row>
    <row r="102" spans="1:139" hidden="1" outlineLevel="1">
      <c r="B102" s="728" t="s">
        <v>758</v>
      </c>
      <c r="C102" s="725" t="s">
        <v>1094</v>
      </c>
      <c r="D102" s="701"/>
      <c r="E102" s="812" t="s">
        <v>1313</v>
      </c>
      <c r="F102" s="838"/>
      <c r="G102" s="973">
        <f t="shared" si="520"/>
        <v>0</v>
      </c>
      <c r="H102" s="973">
        <f t="shared" si="520"/>
        <v>0</v>
      </c>
      <c r="I102" s="973">
        <f t="shared" si="520"/>
        <v>0</v>
      </c>
      <c r="J102" s="973">
        <f t="shared" si="520"/>
        <v>0</v>
      </c>
      <c r="K102" s="973">
        <f t="shared" si="520"/>
        <v>0</v>
      </c>
      <c r="L102" s="973">
        <f t="shared" si="520"/>
        <v>0</v>
      </c>
      <c r="M102" s="973">
        <f t="shared" si="520"/>
        <v>0</v>
      </c>
      <c r="N102" s="973">
        <f t="shared" si="520"/>
        <v>0</v>
      </c>
      <c r="O102" s="973">
        <f t="shared" si="520"/>
        <v>0</v>
      </c>
      <c r="P102" s="973">
        <f t="shared" si="520"/>
        <v>0</v>
      </c>
      <c r="Q102" s="973">
        <f t="shared" si="521"/>
        <v>0</v>
      </c>
      <c r="R102" s="973">
        <f t="shared" si="521"/>
        <v>0</v>
      </c>
      <c r="S102" s="973">
        <f t="shared" si="521"/>
        <v>0</v>
      </c>
      <c r="T102" s="973">
        <f t="shared" si="521"/>
        <v>0</v>
      </c>
      <c r="U102" s="973">
        <f t="shared" si="521"/>
        <v>0</v>
      </c>
      <c r="V102" s="973">
        <f t="shared" si="521"/>
        <v>0</v>
      </c>
      <c r="W102" s="973">
        <f t="shared" si="521"/>
        <v>0</v>
      </c>
      <c r="X102" s="973">
        <f t="shared" si="521"/>
        <v>0</v>
      </c>
      <c r="Y102" s="973">
        <f t="shared" si="521"/>
        <v>0</v>
      </c>
      <c r="Z102" s="973">
        <f t="shared" si="521"/>
        <v>0</v>
      </c>
      <c r="AA102" s="973">
        <f t="shared" si="522"/>
        <v>0</v>
      </c>
      <c r="AB102" s="973">
        <f t="shared" si="522"/>
        <v>0</v>
      </c>
      <c r="AC102" s="973">
        <f t="shared" si="522"/>
        <v>0</v>
      </c>
      <c r="AD102" s="973">
        <f t="shared" si="522"/>
        <v>0</v>
      </c>
      <c r="AE102" s="973">
        <f t="shared" si="522"/>
        <v>0</v>
      </c>
      <c r="AF102" s="973">
        <f t="shared" si="522"/>
        <v>0</v>
      </c>
      <c r="AG102" s="973">
        <f t="shared" si="522"/>
        <v>0</v>
      </c>
      <c r="AH102" s="973">
        <f t="shared" si="522"/>
        <v>0</v>
      </c>
      <c r="AI102" s="973">
        <f t="shared" si="522"/>
        <v>0</v>
      </c>
      <c r="AJ102" s="973">
        <f t="shared" si="523"/>
        <v>0</v>
      </c>
      <c r="AK102" s="973">
        <f t="shared" si="524"/>
        <v>0</v>
      </c>
      <c r="AL102" s="973">
        <f t="shared" si="525"/>
        <v>0</v>
      </c>
      <c r="AM102" s="973">
        <f t="shared" si="526"/>
        <v>0</v>
      </c>
      <c r="AN102" s="973">
        <f t="shared" si="527"/>
        <v>0</v>
      </c>
      <c r="AO102" s="973">
        <f t="shared" si="528"/>
        <v>0</v>
      </c>
      <c r="AP102" s="973">
        <f t="shared" si="529"/>
        <v>0</v>
      </c>
      <c r="AQ102" s="973">
        <f t="shared" si="530"/>
        <v>0</v>
      </c>
      <c r="AR102" s="973">
        <f t="shared" si="531"/>
        <v>0</v>
      </c>
      <c r="AS102" s="973">
        <f t="shared" si="532"/>
        <v>0</v>
      </c>
      <c r="AT102" s="973">
        <f t="shared" si="533"/>
        <v>0</v>
      </c>
      <c r="AU102" s="973">
        <f t="shared" si="534"/>
        <v>0</v>
      </c>
      <c r="AV102" s="973">
        <f t="shared" si="535"/>
        <v>0</v>
      </c>
      <c r="AW102" s="973">
        <f t="shared" si="536"/>
        <v>0</v>
      </c>
      <c r="AX102" s="973">
        <f t="shared" si="537"/>
        <v>0</v>
      </c>
      <c r="AY102" s="973">
        <f t="shared" si="538"/>
        <v>0</v>
      </c>
      <c r="AZ102" s="973">
        <f t="shared" si="539"/>
        <v>0</v>
      </c>
      <c r="BA102" s="973">
        <f t="shared" si="540"/>
        <v>0</v>
      </c>
      <c r="BB102" s="973">
        <f t="shared" si="541"/>
        <v>0</v>
      </c>
      <c r="BC102" s="973">
        <f t="shared" si="542"/>
        <v>0</v>
      </c>
      <c r="BD102" s="973">
        <f t="shared" si="543"/>
        <v>0</v>
      </c>
      <c r="BE102" s="973">
        <f t="shared" si="544"/>
        <v>0</v>
      </c>
      <c r="BF102" s="973">
        <f t="shared" si="545"/>
        <v>0</v>
      </c>
      <c r="BG102" s="973">
        <f t="shared" si="546"/>
        <v>0</v>
      </c>
      <c r="BH102" s="973">
        <f t="shared" si="547"/>
        <v>0</v>
      </c>
      <c r="BI102" s="973">
        <f t="shared" si="548"/>
        <v>0</v>
      </c>
      <c r="BJ102" s="973">
        <f t="shared" si="549"/>
        <v>0</v>
      </c>
      <c r="BK102" s="973">
        <f t="shared" si="550"/>
        <v>0</v>
      </c>
      <c r="BL102" s="973">
        <f t="shared" si="551"/>
        <v>0</v>
      </c>
      <c r="BM102" s="973">
        <f t="shared" si="552"/>
        <v>0</v>
      </c>
      <c r="BN102" s="973">
        <f t="shared" si="553"/>
        <v>0</v>
      </c>
      <c r="BO102" s="973">
        <f t="shared" si="554"/>
        <v>0</v>
      </c>
      <c r="BV102" s="978"/>
      <c r="BW102" s="978"/>
      <c r="BX102" s="978"/>
      <c r="BY102" s="978"/>
      <c r="BZ102" s="978"/>
      <c r="CA102" s="978"/>
      <c r="CB102" s="978"/>
      <c r="CC102" s="978"/>
      <c r="CD102" s="978"/>
      <c r="CE102" s="978"/>
      <c r="CF102" s="978"/>
      <c r="CG102" s="978"/>
      <c r="CH102" s="978"/>
      <c r="CI102" s="978"/>
      <c r="CJ102" s="978"/>
      <c r="CK102" s="978"/>
      <c r="CL102" s="978"/>
      <c r="CM102" s="978"/>
      <c r="CN102" s="978"/>
      <c r="CO102" s="978"/>
      <c r="CP102" s="978"/>
      <c r="CQ102" s="978"/>
      <c r="CR102" s="978"/>
      <c r="CS102" s="978"/>
      <c r="CT102" s="978"/>
      <c r="CU102" s="978"/>
      <c r="CV102" s="978"/>
      <c r="CW102" s="978"/>
      <c r="CX102" s="978"/>
      <c r="CY102" s="978"/>
      <c r="CZ102" s="978"/>
      <c r="DA102" s="978"/>
      <c r="DB102" s="978"/>
      <c r="DC102" s="978"/>
      <c r="DD102" s="978"/>
      <c r="DE102" s="978"/>
      <c r="DF102" s="978"/>
      <c r="DG102" s="978"/>
      <c r="DH102" s="978"/>
      <c r="DI102" s="978"/>
      <c r="DJ102" s="978"/>
      <c r="DK102" s="978"/>
      <c r="DL102" s="978"/>
      <c r="DM102" s="978"/>
      <c r="DN102" s="978"/>
      <c r="DO102" s="978"/>
      <c r="DP102" s="978"/>
      <c r="DQ102" s="978"/>
      <c r="DR102" s="978"/>
      <c r="DS102" s="978"/>
      <c r="DT102" s="978"/>
      <c r="DU102" s="978"/>
      <c r="DV102" s="978"/>
      <c r="DW102" s="978"/>
      <c r="DX102" s="978"/>
      <c r="DY102" s="978"/>
      <c r="DZ102" s="978"/>
      <c r="EA102" s="978"/>
      <c r="EB102" s="978"/>
      <c r="EC102" s="978"/>
      <c r="ED102" s="978"/>
    </row>
    <row r="103" spans="1:139" ht="12.75" customHeight="1" collapsed="1">
      <c r="B103" s="728" t="s">
        <v>878</v>
      </c>
      <c r="C103" s="725" t="s">
        <v>178</v>
      </c>
      <c r="D103" s="701"/>
      <c r="E103" s="812" t="s">
        <v>198</v>
      </c>
      <c r="F103" s="838"/>
      <c r="G103" s="973" t="str">
        <f t="shared" ref="G103:P104" si="555">IF(BV103="","",BV103)</f>
        <v/>
      </c>
      <c r="H103" s="973" t="str">
        <f t="shared" si="555"/>
        <v/>
      </c>
      <c r="I103" s="973" t="str">
        <f t="shared" si="555"/>
        <v/>
      </c>
      <c r="J103" s="973" t="str">
        <f t="shared" si="555"/>
        <v/>
      </c>
      <c r="K103" s="973" t="str">
        <f t="shared" si="555"/>
        <v/>
      </c>
      <c r="L103" s="973" t="str">
        <f t="shared" si="555"/>
        <v/>
      </c>
      <c r="M103" s="973" t="str">
        <f t="shared" si="555"/>
        <v/>
      </c>
      <c r="N103" s="973" t="str">
        <f t="shared" si="555"/>
        <v/>
      </c>
      <c r="O103" s="973" t="str">
        <f t="shared" si="555"/>
        <v/>
      </c>
      <c r="P103" s="973" t="str">
        <f t="shared" si="555"/>
        <v/>
      </c>
      <c r="Q103" s="973" t="str">
        <f t="shared" ref="Q103:Z104" si="556">IF(CF103="","",CF103)</f>
        <v/>
      </c>
      <c r="R103" s="973" t="str">
        <f t="shared" si="556"/>
        <v/>
      </c>
      <c r="S103" s="973" t="str">
        <f t="shared" si="556"/>
        <v/>
      </c>
      <c r="T103" s="973" t="str">
        <f t="shared" si="556"/>
        <v/>
      </c>
      <c r="U103" s="973" t="str">
        <f t="shared" si="556"/>
        <v/>
      </c>
      <c r="V103" s="973" t="str">
        <f t="shared" si="556"/>
        <v/>
      </c>
      <c r="W103" s="973" t="str">
        <f t="shared" si="556"/>
        <v/>
      </c>
      <c r="X103" s="973" t="str">
        <f t="shared" si="556"/>
        <v/>
      </c>
      <c r="Y103" s="973" t="str">
        <f t="shared" si="556"/>
        <v/>
      </c>
      <c r="Z103" s="973" t="str">
        <f t="shared" si="556"/>
        <v/>
      </c>
      <c r="AA103" s="973" t="str">
        <f t="shared" ref="AA103:AI104" si="557">IF(CP103="","",CP103)</f>
        <v/>
      </c>
      <c r="AB103" s="973" t="str">
        <f t="shared" si="557"/>
        <v/>
      </c>
      <c r="AC103" s="973" t="str">
        <f t="shared" si="557"/>
        <v/>
      </c>
      <c r="AD103" s="973" t="str">
        <f t="shared" si="557"/>
        <v/>
      </c>
      <c r="AE103" s="973" t="str">
        <f t="shared" si="557"/>
        <v/>
      </c>
      <c r="AF103" s="973" t="str">
        <f t="shared" si="557"/>
        <v/>
      </c>
      <c r="AG103" s="973" t="str">
        <f t="shared" si="557"/>
        <v/>
      </c>
      <c r="AH103" s="973" t="str">
        <f t="shared" si="557"/>
        <v/>
      </c>
      <c r="AI103" s="973" t="str">
        <f t="shared" si="557"/>
        <v/>
      </c>
      <c r="AJ103" s="973" t="str">
        <f t="shared" ref="AJ103:AJ104" si="558">IF(CY103="","",CY103)</f>
        <v/>
      </c>
      <c r="AK103" s="973" t="str">
        <f t="shared" ref="AK103:AK104" si="559">IF(CZ103="","",CZ103)</f>
        <v/>
      </c>
      <c r="AL103" s="973" t="str">
        <f t="shared" ref="AL103:AL104" si="560">IF(DA103="","",DA103)</f>
        <v/>
      </c>
      <c r="AM103" s="973" t="str">
        <f t="shared" ref="AM103:AM104" si="561">IF(DB103="","",DB103)</f>
        <v/>
      </c>
      <c r="AN103" s="973" t="str">
        <f t="shared" ref="AN103:AN104" si="562">IF(DC103="","",DC103)</f>
        <v/>
      </c>
      <c r="AO103" s="973" t="str">
        <f t="shared" ref="AO103:AO104" si="563">IF(DD103="","",DD103)</f>
        <v/>
      </c>
      <c r="AP103" s="973" t="str">
        <f t="shared" ref="AP103:AP104" si="564">IF(DE103="","",DE103)</f>
        <v/>
      </c>
      <c r="AQ103" s="973" t="str">
        <f t="shared" ref="AQ103:AQ104" si="565">IF(DF103="","",DF103)</f>
        <v/>
      </c>
      <c r="AR103" s="973" t="str">
        <f t="shared" ref="AR103:AR104" si="566">IF(DG103="","",DG103)</f>
        <v/>
      </c>
      <c r="AS103" s="973" t="str">
        <f t="shared" ref="AS103:AS104" si="567">IF(DH103="","",DH103)</f>
        <v/>
      </c>
      <c r="AT103" s="973" t="str">
        <f t="shared" ref="AT103:AT104" si="568">IF(DI103="","",DI103)</f>
        <v/>
      </c>
      <c r="AU103" s="973" t="str">
        <f t="shared" ref="AU103:AU104" si="569">IF(DJ103="","",DJ103)</f>
        <v/>
      </c>
      <c r="AV103" s="973" t="str">
        <f t="shared" ref="AV103:AV104" si="570">IF(DK103="","",DK103)</f>
        <v/>
      </c>
      <c r="AW103" s="973" t="str">
        <f t="shared" ref="AW103:AW104" si="571">IF(DL103="","",DL103)</f>
        <v/>
      </c>
      <c r="AX103" s="973" t="str">
        <f t="shared" ref="AX103:AX104" si="572">IF(DM103="","",DM103)</f>
        <v/>
      </c>
      <c r="AY103" s="973" t="str">
        <f t="shared" ref="AY103:AY104" si="573">IF(DN103="","",DN103)</f>
        <v/>
      </c>
      <c r="AZ103" s="973" t="str">
        <f t="shared" ref="AZ103:AZ104" si="574">IF(DO103="","",DO103)</f>
        <v/>
      </c>
      <c r="BA103" s="973" t="str">
        <f t="shared" ref="BA103:BA104" si="575">IF(DP103="","",DP103)</f>
        <v/>
      </c>
      <c r="BB103" s="973" t="str">
        <f t="shared" ref="BB103:BB104" si="576">IF(DQ103="","",DQ103)</f>
        <v/>
      </c>
      <c r="BC103" s="973" t="str">
        <f t="shared" ref="BC103:BC104" si="577">IF(DR103="","",DR103)</f>
        <v/>
      </c>
      <c r="BD103" s="973" t="str">
        <f t="shared" ref="BD103:BD104" si="578">IF(DS103="","",DS103)</f>
        <v/>
      </c>
      <c r="BE103" s="973" t="str">
        <f t="shared" ref="BE103:BE104" si="579">IF(DT103="","",DT103)</f>
        <v/>
      </c>
      <c r="BF103" s="973" t="str">
        <f t="shared" ref="BF103:BF104" si="580">IF(DU103="","",DU103)</f>
        <v/>
      </c>
      <c r="BG103" s="973" t="str">
        <f t="shared" ref="BG103:BG104" si="581">IF(DV103="","",DV103)</f>
        <v/>
      </c>
      <c r="BH103" s="973" t="str">
        <f t="shared" ref="BH103:BH104" si="582">IF(DW103="","",DW103)</f>
        <v/>
      </c>
      <c r="BI103" s="973" t="str">
        <f t="shared" ref="BI103:BI104" si="583">IF(DX103="","",DX103)</f>
        <v/>
      </c>
      <c r="BJ103" s="973" t="str">
        <f t="shared" ref="BJ103:BJ104" si="584">IF(DY103="","",DY103)</f>
        <v/>
      </c>
      <c r="BK103" s="973" t="str">
        <f t="shared" ref="BK103:BK104" si="585">IF(DZ103="","",DZ103)</f>
        <v/>
      </c>
      <c r="BL103" s="973" t="str">
        <f t="shared" ref="BL103:BL104" si="586">IF(EA103="","",EA103)</f>
        <v/>
      </c>
      <c r="BM103" s="973" t="str">
        <f t="shared" ref="BM103:BM104" si="587">IF(EB103="","",EB103)</f>
        <v/>
      </c>
      <c r="BN103" s="973" t="str">
        <f t="shared" ref="BN103:BN104" si="588">IF(EC103="","",EC103)</f>
        <v/>
      </c>
      <c r="BO103" s="973" t="str">
        <f t="shared" ref="BO103:BO104" si="589">IF(ED103="","",ED103)</f>
        <v/>
      </c>
      <c r="BV103" s="978"/>
      <c r="BW103" s="978"/>
      <c r="BX103" s="978"/>
      <c r="BY103" s="978"/>
      <c r="BZ103" s="978"/>
      <c r="CA103" s="978"/>
      <c r="CB103" s="978"/>
      <c r="CC103" s="978"/>
      <c r="CD103" s="978"/>
      <c r="CE103" s="978"/>
      <c r="CF103" s="978"/>
      <c r="CG103" s="978"/>
      <c r="CH103" s="978"/>
      <c r="CI103" s="978"/>
      <c r="CJ103" s="978"/>
      <c r="CK103" s="978"/>
      <c r="CL103" s="978"/>
      <c r="CM103" s="978"/>
      <c r="CN103" s="978"/>
      <c r="CO103" s="978"/>
      <c r="CP103" s="978"/>
      <c r="CQ103" s="978"/>
      <c r="CR103" s="978"/>
      <c r="CS103" s="978"/>
      <c r="CT103" s="978"/>
      <c r="CU103" s="978"/>
      <c r="CV103" s="978"/>
      <c r="CW103" s="978"/>
      <c r="CX103" s="978"/>
      <c r="CY103" s="978"/>
      <c r="CZ103" s="978"/>
      <c r="DA103" s="978"/>
      <c r="DB103" s="978"/>
      <c r="DC103" s="978"/>
      <c r="DD103" s="978"/>
      <c r="DE103" s="978"/>
      <c r="DF103" s="978"/>
      <c r="DG103" s="978"/>
      <c r="DH103" s="978"/>
      <c r="DI103" s="978"/>
      <c r="DJ103" s="978"/>
      <c r="DK103" s="978"/>
      <c r="DL103" s="978"/>
      <c r="DM103" s="978"/>
      <c r="DN103" s="978"/>
      <c r="DO103" s="978"/>
      <c r="DP103" s="978"/>
      <c r="DQ103" s="978"/>
      <c r="DR103" s="978"/>
      <c r="DS103" s="978"/>
      <c r="DT103" s="978"/>
      <c r="DU103" s="978"/>
      <c r="DV103" s="978"/>
      <c r="DW103" s="978"/>
      <c r="DX103" s="978"/>
      <c r="DY103" s="978"/>
      <c r="DZ103" s="978"/>
      <c r="EA103" s="978"/>
      <c r="EB103" s="978"/>
      <c r="EC103" s="978"/>
      <c r="ED103" s="978"/>
    </row>
    <row r="104" spans="1:139">
      <c r="B104" s="728" t="s">
        <v>612</v>
      </c>
      <c r="C104" s="725" t="s">
        <v>762</v>
      </c>
      <c r="D104" s="852"/>
      <c r="E104" s="812" t="s">
        <v>1313</v>
      </c>
      <c r="F104" s="838"/>
      <c r="G104" s="973" t="str">
        <f t="shared" si="555"/>
        <v/>
      </c>
      <c r="H104" s="973" t="str">
        <f t="shared" si="555"/>
        <v/>
      </c>
      <c r="I104" s="973" t="str">
        <f t="shared" si="555"/>
        <v/>
      </c>
      <c r="J104" s="973" t="str">
        <f t="shared" si="555"/>
        <v/>
      </c>
      <c r="K104" s="973" t="str">
        <f t="shared" si="555"/>
        <v/>
      </c>
      <c r="L104" s="973" t="str">
        <f t="shared" si="555"/>
        <v/>
      </c>
      <c r="M104" s="973" t="str">
        <f t="shared" si="555"/>
        <v/>
      </c>
      <c r="N104" s="973" t="str">
        <f t="shared" si="555"/>
        <v/>
      </c>
      <c r="O104" s="973" t="str">
        <f t="shared" si="555"/>
        <v/>
      </c>
      <c r="P104" s="973" t="str">
        <f t="shared" si="555"/>
        <v/>
      </c>
      <c r="Q104" s="973" t="str">
        <f t="shared" si="556"/>
        <v/>
      </c>
      <c r="R104" s="973" t="str">
        <f t="shared" si="556"/>
        <v/>
      </c>
      <c r="S104" s="973" t="str">
        <f t="shared" si="556"/>
        <v/>
      </c>
      <c r="T104" s="973" t="str">
        <f t="shared" si="556"/>
        <v/>
      </c>
      <c r="U104" s="973" t="str">
        <f t="shared" si="556"/>
        <v/>
      </c>
      <c r="V104" s="973" t="str">
        <f t="shared" si="556"/>
        <v/>
      </c>
      <c r="W104" s="973" t="str">
        <f t="shared" si="556"/>
        <v/>
      </c>
      <c r="X104" s="973" t="str">
        <f t="shared" si="556"/>
        <v/>
      </c>
      <c r="Y104" s="973" t="str">
        <f t="shared" si="556"/>
        <v/>
      </c>
      <c r="Z104" s="973" t="str">
        <f t="shared" si="556"/>
        <v/>
      </c>
      <c r="AA104" s="973" t="str">
        <f t="shared" si="557"/>
        <v/>
      </c>
      <c r="AB104" s="973" t="str">
        <f t="shared" si="557"/>
        <v/>
      </c>
      <c r="AC104" s="973" t="str">
        <f t="shared" si="557"/>
        <v/>
      </c>
      <c r="AD104" s="973" t="str">
        <f t="shared" si="557"/>
        <v/>
      </c>
      <c r="AE104" s="973" t="str">
        <f t="shared" si="557"/>
        <v/>
      </c>
      <c r="AF104" s="973" t="str">
        <f t="shared" si="557"/>
        <v/>
      </c>
      <c r="AG104" s="973" t="str">
        <f t="shared" si="557"/>
        <v/>
      </c>
      <c r="AH104" s="973" t="str">
        <f t="shared" si="557"/>
        <v/>
      </c>
      <c r="AI104" s="973" t="str">
        <f t="shared" si="557"/>
        <v/>
      </c>
      <c r="AJ104" s="973" t="str">
        <f t="shared" si="558"/>
        <v/>
      </c>
      <c r="AK104" s="973" t="str">
        <f t="shared" si="559"/>
        <v/>
      </c>
      <c r="AL104" s="973" t="str">
        <f t="shared" si="560"/>
        <v/>
      </c>
      <c r="AM104" s="973" t="str">
        <f t="shared" si="561"/>
        <v/>
      </c>
      <c r="AN104" s="973" t="str">
        <f t="shared" si="562"/>
        <v/>
      </c>
      <c r="AO104" s="973" t="str">
        <f t="shared" si="563"/>
        <v/>
      </c>
      <c r="AP104" s="973" t="str">
        <f t="shared" si="564"/>
        <v/>
      </c>
      <c r="AQ104" s="973" t="str">
        <f t="shared" si="565"/>
        <v/>
      </c>
      <c r="AR104" s="973" t="str">
        <f t="shared" si="566"/>
        <v/>
      </c>
      <c r="AS104" s="973" t="str">
        <f t="shared" si="567"/>
        <v/>
      </c>
      <c r="AT104" s="973" t="str">
        <f t="shared" si="568"/>
        <v/>
      </c>
      <c r="AU104" s="973" t="str">
        <f t="shared" si="569"/>
        <v/>
      </c>
      <c r="AV104" s="973" t="str">
        <f t="shared" si="570"/>
        <v/>
      </c>
      <c r="AW104" s="973" t="str">
        <f t="shared" si="571"/>
        <v/>
      </c>
      <c r="AX104" s="973" t="str">
        <f t="shared" si="572"/>
        <v/>
      </c>
      <c r="AY104" s="973" t="str">
        <f t="shared" si="573"/>
        <v/>
      </c>
      <c r="AZ104" s="973" t="str">
        <f t="shared" si="574"/>
        <v/>
      </c>
      <c r="BA104" s="973" t="str">
        <f t="shared" si="575"/>
        <v/>
      </c>
      <c r="BB104" s="973" t="str">
        <f t="shared" si="576"/>
        <v/>
      </c>
      <c r="BC104" s="973" t="str">
        <f t="shared" si="577"/>
        <v/>
      </c>
      <c r="BD104" s="973" t="str">
        <f t="shared" si="578"/>
        <v/>
      </c>
      <c r="BE104" s="973" t="str">
        <f t="shared" si="579"/>
        <v/>
      </c>
      <c r="BF104" s="973" t="str">
        <f t="shared" si="580"/>
        <v/>
      </c>
      <c r="BG104" s="973" t="str">
        <f t="shared" si="581"/>
        <v/>
      </c>
      <c r="BH104" s="973" t="str">
        <f t="shared" si="582"/>
        <v/>
      </c>
      <c r="BI104" s="973" t="str">
        <f t="shared" si="583"/>
        <v/>
      </c>
      <c r="BJ104" s="973" t="str">
        <f t="shared" si="584"/>
        <v/>
      </c>
      <c r="BK104" s="973" t="str">
        <f t="shared" si="585"/>
        <v/>
      </c>
      <c r="BL104" s="973" t="str">
        <f t="shared" si="586"/>
        <v/>
      </c>
      <c r="BM104" s="973" t="str">
        <f t="shared" si="587"/>
        <v/>
      </c>
      <c r="BN104" s="973" t="str">
        <f t="shared" si="588"/>
        <v/>
      </c>
      <c r="BO104" s="973" t="str">
        <f t="shared" si="589"/>
        <v/>
      </c>
      <c r="BV104" s="978"/>
      <c r="BW104" s="978"/>
      <c r="BX104" s="978"/>
      <c r="BY104" s="978"/>
      <c r="BZ104" s="978"/>
      <c r="CA104" s="978"/>
      <c r="CB104" s="978"/>
      <c r="CC104" s="978"/>
      <c r="CD104" s="978"/>
      <c r="CE104" s="978"/>
      <c r="CF104" s="978"/>
      <c r="CG104" s="978"/>
      <c r="CH104" s="978"/>
      <c r="CI104" s="978"/>
      <c r="CJ104" s="978"/>
      <c r="CK104" s="978"/>
      <c r="CL104" s="978"/>
      <c r="CM104" s="978"/>
      <c r="CN104" s="978"/>
      <c r="CO104" s="978"/>
      <c r="CP104" s="978"/>
      <c r="CQ104" s="978"/>
      <c r="CR104" s="978"/>
      <c r="CS104" s="978"/>
      <c r="CT104" s="978"/>
      <c r="CU104" s="978"/>
      <c r="CV104" s="978"/>
      <c r="CW104" s="978"/>
      <c r="CX104" s="978"/>
      <c r="CY104" s="978"/>
      <c r="CZ104" s="978"/>
      <c r="DA104" s="978"/>
      <c r="DB104" s="978"/>
      <c r="DC104" s="978"/>
      <c r="DD104" s="978"/>
      <c r="DE104" s="978"/>
      <c r="DF104" s="978"/>
      <c r="DG104" s="978"/>
      <c r="DH104" s="978"/>
      <c r="DI104" s="978"/>
      <c r="DJ104" s="978"/>
      <c r="DK104" s="978"/>
      <c r="DL104" s="978"/>
      <c r="DM104" s="978"/>
      <c r="DN104" s="978"/>
      <c r="DO104" s="978"/>
      <c r="DP104" s="978"/>
      <c r="DQ104" s="978"/>
      <c r="DR104" s="978"/>
      <c r="DS104" s="978"/>
      <c r="DT104" s="978"/>
      <c r="DU104" s="978"/>
      <c r="DV104" s="978"/>
      <c r="DW104" s="978"/>
      <c r="DX104" s="978"/>
      <c r="DY104" s="978"/>
      <c r="DZ104" s="978"/>
      <c r="EA104" s="978"/>
      <c r="EB104" s="978"/>
      <c r="EC104" s="978"/>
      <c r="ED104" s="978"/>
    </row>
    <row r="105" spans="1:139">
      <c r="B105" s="728">
        <v>33</v>
      </c>
      <c r="C105" s="725" t="s">
        <v>760</v>
      </c>
      <c r="D105" s="701"/>
      <c r="E105" s="812" t="s">
        <v>1313</v>
      </c>
      <c r="F105" s="838"/>
      <c r="G105" s="654" t="str">
        <f t="shared" ref="G105:BO105" si="590">IF(AND(G91=0,G96=0,G100=""),"",G91+G96+G100)</f>
        <v/>
      </c>
      <c r="H105" s="654" t="str">
        <f t="shared" si="590"/>
        <v/>
      </c>
      <c r="I105" s="654" t="str">
        <f t="shared" si="590"/>
        <v/>
      </c>
      <c r="J105" s="654" t="str">
        <f t="shared" si="590"/>
        <v/>
      </c>
      <c r="K105" s="654" t="str">
        <f t="shared" si="590"/>
        <v/>
      </c>
      <c r="L105" s="654" t="str">
        <f t="shared" si="590"/>
        <v/>
      </c>
      <c r="M105" s="654" t="str">
        <f t="shared" si="590"/>
        <v/>
      </c>
      <c r="N105" s="654" t="str">
        <f t="shared" si="590"/>
        <v/>
      </c>
      <c r="O105" s="654" t="str">
        <f t="shared" si="590"/>
        <v/>
      </c>
      <c r="P105" s="654" t="str">
        <f t="shared" si="590"/>
        <v/>
      </c>
      <c r="Q105" s="654" t="str">
        <f t="shared" si="590"/>
        <v/>
      </c>
      <c r="R105" s="654" t="str">
        <f t="shared" si="590"/>
        <v/>
      </c>
      <c r="S105" s="654" t="str">
        <f t="shared" si="590"/>
        <v/>
      </c>
      <c r="T105" s="654" t="str">
        <f t="shared" si="590"/>
        <v/>
      </c>
      <c r="U105" s="654" t="str">
        <f t="shared" si="590"/>
        <v/>
      </c>
      <c r="V105" s="654" t="str">
        <f t="shared" si="590"/>
        <v/>
      </c>
      <c r="W105" s="654" t="str">
        <f t="shared" si="590"/>
        <v/>
      </c>
      <c r="X105" s="654" t="str">
        <f t="shared" si="590"/>
        <v/>
      </c>
      <c r="Y105" s="654" t="str">
        <f t="shared" si="590"/>
        <v/>
      </c>
      <c r="Z105" s="654" t="str">
        <f t="shared" si="590"/>
        <v/>
      </c>
      <c r="AA105" s="654" t="str">
        <f t="shared" si="590"/>
        <v/>
      </c>
      <c r="AB105" s="654" t="str">
        <f t="shared" si="590"/>
        <v/>
      </c>
      <c r="AC105" s="654" t="str">
        <f t="shared" si="590"/>
        <v/>
      </c>
      <c r="AD105" s="654" t="str">
        <f t="shared" si="590"/>
        <v/>
      </c>
      <c r="AE105" s="654" t="str">
        <f t="shared" si="590"/>
        <v/>
      </c>
      <c r="AF105" s="654" t="str">
        <f t="shared" si="590"/>
        <v/>
      </c>
      <c r="AG105" s="654" t="str">
        <f t="shared" si="590"/>
        <v/>
      </c>
      <c r="AH105" s="654" t="str">
        <f t="shared" si="590"/>
        <v/>
      </c>
      <c r="AI105" s="654" t="str">
        <f t="shared" si="590"/>
        <v/>
      </c>
      <c r="AJ105" s="654" t="str">
        <f t="shared" si="590"/>
        <v/>
      </c>
      <c r="AK105" s="654" t="str">
        <f t="shared" si="590"/>
        <v/>
      </c>
      <c r="AL105" s="654" t="str">
        <f t="shared" si="590"/>
        <v/>
      </c>
      <c r="AM105" s="654" t="str">
        <f t="shared" si="590"/>
        <v/>
      </c>
      <c r="AN105" s="654" t="str">
        <f t="shared" si="590"/>
        <v/>
      </c>
      <c r="AO105" s="654" t="str">
        <f t="shared" si="590"/>
        <v/>
      </c>
      <c r="AP105" s="654" t="str">
        <f t="shared" si="590"/>
        <v/>
      </c>
      <c r="AQ105" s="654" t="str">
        <f t="shared" si="590"/>
        <v/>
      </c>
      <c r="AR105" s="654" t="str">
        <f t="shared" si="590"/>
        <v/>
      </c>
      <c r="AS105" s="654" t="str">
        <f t="shared" si="590"/>
        <v/>
      </c>
      <c r="AT105" s="654" t="str">
        <f t="shared" si="590"/>
        <v/>
      </c>
      <c r="AU105" s="654" t="str">
        <f t="shared" si="590"/>
        <v/>
      </c>
      <c r="AV105" s="654" t="str">
        <f t="shared" si="590"/>
        <v/>
      </c>
      <c r="AW105" s="654" t="str">
        <f t="shared" si="590"/>
        <v/>
      </c>
      <c r="AX105" s="654" t="str">
        <f t="shared" si="590"/>
        <v/>
      </c>
      <c r="AY105" s="654" t="str">
        <f t="shared" si="590"/>
        <v/>
      </c>
      <c r="AZ105" s="654" t="str">
        <f t="shared" si="590"/>
        <v/>
      </c>
      <c r="BA105" s="654" t="str">
        <f t="shared" si="590"/>
        <v/>
      </c>
      <c r="BB105" s="654" t="str">
        <f t="shared" si="590"/>
        <v/>
      </c>
      <c r="BC105" s="654" t="str">
        <f t="shared" si="590"/>
        <v/>
      </c>
      <c r="BD105" s="654" t="str">
        <f t="shared" si="590"/>
        <v/>
      </c>
      <c r="BE105" s="654" t="str">
        <f t="shared" si="590"/>
        <v/>
      </c>
      <c r="BF105" s="654" t="str">
        <f t="shared" si="590"/>
        <v/>
      </c>
      <c r="BG105" s="654" t="str">
        <f t="shared" si="590"/>
        <v/>
      </c>
      <c r="BH105" s="654" t="str">
        <f t="shared" si="590"/>
        <v/>
      </c>
      <c r="BI105" s="654" t="str">
        <f t="shared" si="590"/>
        <v/>
      </c>
      <c r="BJ105" s="654" t="str">
        <f t="shared" si="590"/>
        <v/>
      </c>
      <c r="BK105" s="654" t="str">
        <f t="shared" si="590"/>
        <v/>
      </c>
      <c r="BL105" s="654" t="str">
        <f t="shared" si="590"/>
        <v/>
      </c>
      <c r="BM105" s="654" t="str">
        <f t="shared" si="590"/>
        <v/>
      </c>
      <c r="BN105" s="654" t="str">
        <f t="shared" si="590"/>
        <v/>
      </c>
      <c r="BO105" s="654" t="str">
        <f t="shared" si="590"/>
        <v/>
      </c>
      <c r="BV105" s="169"/>
      <c r="BW105" s="169"/>
      <c r="BX105" s="169"/>
      <c r="BY105" s="169"/>
      <c r="BZ105" s="169"/>
      <c r="CA105" s="169"/>
      <c r="CB105" s="169"/>
      <c r="CC105" s="169"/>
      <c r="CD105" s="169"/>
      <c r="CE105" s="169"/>
      <c r="CF105" s="169"/>
      <c r="CG105" s="169"/>
      <c r="CH105" s="169"/>
      <c r="CI105" s="169"/>
      <c r="CJ105" s="169"/>
      <c r="CK105" s="169"/>
      <c r="CL105" s="169"/>
      <c r="CM105" s="169"/>
      <c r="CN105" s="169"/>
      <c r="CO105" s="169"/>
      <c r="CP105" s="169"/>
      <c r="CQ105" s="169"/>
      <c r="CR105" s="169"/>
      <c r="CS105" s="169"/>
      <c r="CT105" s="169"/>
      <c r="CU105" s="169"/>
      <c r="CV105" s="169"/>
      <c r="CW105" s="169"/>
      <c r="CX105" s="169"/>
      <c r="CY105" s="169"/>
      <c r="CZ105" s="169"/>
      <c r="DA105" s="169"/>
      <c r="DB105" s="169"/>
      <c r="DC105" s="169"/>
      <c r="DD105" s="169"/>
      <c r="DE105" s="169"/>
      <c r="DF105" s="169"/>
      <c r="DG105" s="169"/>
      <c r="DH105" s="169"/>
      <c r="DI105" s="169"/>
      <c r="DJ105" s="169"/>
      <c r="DK105" s="169"/>
      <c r="DL105" s="169"/>
      <c r="DM105" s="169"/>
      <c r="DN105" s="169"/>
      <c r="DO105" s="169"/>
      <c r="DP105" s="169"/>
      <c r="DQ105" s="169"/>
      <c r="DR105" s="169"/>
      <c r="DS105" s="169"/>
      <c r="DT105" s="169"/>
      <c r="DU105" s="169"/>
      <c r="DV105" s="169"/>
      <c r="DW105" s="169"/>
      <c r="DX105" s="169"/>
      <c r="DY105" s="169"/>
      <c r="DZ105" s="169"/>
      <c r="EA105" s="169"/>
      <c r="EB105" s="169"/>
      <c r="EC105" s="169"/>
      <c r="ED105" s="169"/>
    </row>
    <row r="106" spans="1:139" ht="13.5" thickBot="1">
      <c r="G106" s="856"/>
      <c r="H106" s="856"/>
      <c r="I106" s="856"/>
      <c r="J106" s="856"/>
      <c r="K106" s="856"/>
      <c r="L106" s="856"/>
      <c r="M106" s="856"/>
      <c r="N106" s="856"/>
      <c r="O106" s="856"/>
      <c r="P106" s="856"/>
      <c r="Q106" s="856"/>
      <c r="R106" s="856"/>
      <c r="S106" s="856"/>
      <c r="T106" s="856"/>
      <c r="U106" s="856"/>
      <c r="V106" s="856"/>
      <c r="W106" s="856"/>
      <c r="X106" s="856"/>
      <c r="Y106" s="856"/>
      <c r="Z106" s="856"/>
      <c r="AA106" s="856"/>
      <c r="AB106" s="856"/>
      <c r="AC106" s="856"/>
      <c r="AD106" s="856"/>
      <c r="AE106" s="856"/>
      <c r="AF106" s="856"/>
      <c r="AG106" s="856"/>
      <c r="AH106" s="856"/>
      <c r="AI106" s="856"/>
      <c r="AJ106" s="856"/>
      <c r="AK106" s="856"/>
      <c r="AL106" s="856"/>
      <c r="AM106" s="856"/>
      <c r="AN106" s="856"/>
      <c r="AO106" s="856"/>
      <c r="AP106" s="856"/>
      <c r="AQ106" s="856"/>
      <c r="AR106" s="856"/>
      <c r="AS106" s="856"/>
      <c r="AT106" s="856"/>
      <c r="AU106" s="856"/>
      <c r="AV106" s="856"/>
      <c r="AW106" s="856"/>
      <c r="AX106" s="856"/>
      <c r="AY106" s="856"/>
      <c r="AZ106" s="856"/>
      <c r="BA106" s="856"/>
      <c r="BB106" s="856"/>
      <c r="BC106" s="856"/>
      <c r="BD106" s="856"/>
      <c r="BE106" s="856"/>
      <c r="BF106" s="856"/>
      <c r="BG106" s="856"/>
      <c r="BH106" s="856"/>
      <c r="BI106" s="856"/>
      <c r="BJ106" s="856"/>
      <c r="BK106" s="856"/>
      <c r="BL106" s="856"/>
      <c r="BM106" s="856"/>
      <c r="BN106" s="856"/>
      <c r="BO106" s="856"/>
      <c r="BV106" s="1119"/>
      <c r="BW106" s="1119"/>
      <c r="BX106" s="1119"/>
      <c r="BY106" s="1119"/>
      <c r="BZ106" s="1119"/>
      <c r="CA106" s="1119"/>
      <c r="CB106" s="1119"/>
      <c r="CC106" s="1119"/>
      <c r="CD106" s="1119"/>
      <c r="CE106" s="1119"/>
      <c r="CF106" s="1119"/>
      <c r="CG106" s="1119"/>
      <c r="CH106" s="1119"/>
      <c r="CI106" s="1119"/>
      <c r="CJ106" s="1119"/>
      <c r="CK106" s="1119"/>
      <c r="CL106" s="1119"/>
      <c r="CM106" s="1119"/>
      <c r="CN106" s="1119"/>
      <c r="CO106" s="1119"/>
      <c r="CP106" s="1119"/>
      <c r="CQ106" s="1119"/>
      <c r="CR106" s="1119"/>
      <c r="CS106" s="1119"/>
      <c r="CT106" s="1119"/>
      <c r="CU106" s="1119"/>
      <c r="CV106" s="1119"/>
      <c r="CW106" s="1119"/>
      <c r="CX106" s="1119"/>
      <c r="CY106" s="1119"/>
      <c r="CZ106" s="1119"/>
      <c r="DA106" s="1119"/>
      <c r="DB106" s="1119"/>
      <c r="DC106" s="1119"/>
      <c r="DD106" s="1119"/>
      <c r="DE106" s="1119"/>
      <c r="DF106" s="1119"/>
      <c r="DG106" s="1119"/>
      <c r="DH106" s="1119"/>
      <c r="DI106" s="1119"/>
      <c r="DJ106" s="1119"/>
      <c r="DK106" s="1119"/>
      <c r="DL106" s="1119"/>
      <c r="DM106" s="1119"/>
      <c r="DN106" s="1119"/>
      <c r="DO106" s="1119"/>
      <c r="DP106" s="1119"/>
      <c r="DQ106" s="1119"/>
      <c r="DR106" s="1119"/>
      <c r="DS106" s="1119"/>
      <c r="DT106" s="1119"/>
      <c r="DU106" s="1119"/>
      <c r="DV106" s="1119"/>
      <c r="DW106" s="1119"/>
      <c r="DX106" s="1119"/>
      <c r="DY106" s="1119"/>
      <c r="DZ106" s="1119"/>
      <c r="EA106" s="1119"/>
      <c r="EB106" s="1119"/>
      <c r="EC106" s="1119"/>
      <c r="ED106" s="1119"/>
    </row>
    <row r="107" spans="1:139" ht="13.5" thickBot="1">
      <c r="B107" s="17" t="s">
        <v>237</v>
      </c>
      <c r="C107" s="781"/>
      <c r="D107" s="781"/>
      <c r="E107" s="791"/>
      <c r="F107" s="791"/>
      <c r="G107" s="147">
        <f t="shared" ref="G107:BO107" si="591">G$7</f>
        <v>1990</v>
      </c>
      <c r="H107" s="147">
        <f t="shared" si="591"/>
        <v>1991</v>
      </c>
      <c r="I107" s="147">
        <f t="shared" si="591"/>
        <v>1992</v>
      </c>
      <c r="J107" s="147">
        <f t="shared" si="591"/>
        <v>1993</v>
      </c>
      <c r="K107" s="147">
        <f t="shared" si="591"/>
        <v>1994</v>
      </c>
      <c r="L107" s="147">
        <f t="shared" si="591"/>
        <v>1995</v>
      </c>
      <c r="M107" s="147">
        <f t="shared" si="591"/>
        <v>1996</v>
      </c>
      <c r="N107" s="147">
        <f t="shared" si="591"/>
        <v>1997</v>
      </c>
      <c r="O107" s="147">
        <f t="shared" si="591"/>
        <v>1998</v>
      </c>
      <c r="P107" s="147">
        <f t="shared" si="591"/>
        <v>1999</v>
      </c>
      <c r="Q107" s="147">
        <f t="shared" si="591"/>
        <v>2000</v>
      </c>
      <c r="R107" s="147">
        <f t="shared" si="591"/>
        <v>2001</v>
      </c>
      <c r="S107" s="147">
        <f t="shared" si="591"/>
        <v>2002</v>
      </c>
      <c r="T107" s="149">
        <f t="shared" si="591"/>
        <v>2003</v>
      </c>
      <c r="U107" s="149">
        <f t="shared" si="591"/>
        <v>2004</v>
      </c>
      <c r="V107" s="149">
        <f t="shared" si="591"/>
        <v>2005</v>
      </c>
      <c r="W107" s="149">
        <f t="shared" si="591"/>
        <v>2006</v>
      </c>
      <c r="X107" s="149">
        <f t="shared" si="591"/>
        <v>2007</v>
      </c>
      <c r="Y107" s="149">
        <f t="shared" si="591"/>
        <v>2008</v>
      </c>
      <c r="Z107" s="149">
        <f t="shared" si="591"/>
        <v>2009</v>
      </c>
      <c r="AA107" s="149">
        <f t="shared" si="591"/>
        <v>2010</v>
      </c>
      <c r="AB107" s="149">
        <f t="shared" si="591"/>
        <v>2011</v>
      </c>
      <c r="AC107" s="149">
        <f t="shared" si="591"/>
        <v>2012</v>
      </c>
      <c r="AD107" s="149">
        <f t="shared" si="591"/>
        <v>2013</v>
      </c>
      <c r="AE107" s="149">
        <f t="shared" si="591"/>
        <v>2014</v>
      </c>
      <c r="AF107" s="149">
        <f t="shared" si="591"/>
        <v>2015</v>
      </c>
      <c r="AG107" s="149">
        <f t="shared" si="591"/>
        <v>2016</v>
      </c>
      <c r="AH107" s="149">
        <f t="shared" si="591"/>
        <v>2017</v>
      </c>
      <c r="AI107" s="149">
        <f t="shared" si="591"/>
        <v>2018</v>
      </c>
      <c r="AJ107" s="149">
        <f t="shared" si="591"/>
        <v>2019</v>
      </c>
      <c r="AK107" s="149">
        <f t="shared" si="591"/>
        <v>2020</v>
      </c>
      <c r="AL107" s="149">
        <f t="shared" si="591"/>
        <v>2021</v>
      </c>
      <c r="AM107" s="149">
        <f t="shared" si="591"/>
        <v>2022</v>
      </c>
      <c r="AN107" s="149">
        <f t="shared" si="591"/>
        <v>2023</v>
      </c>
      <c r="AO107" s="149">
        <f t="shared" si="591"/>
        <v>2024</v>
      </c>
      <c r="AP107" s="149">
        <f t="shared" si="591"/>
        <v>2025</v>
      </c>
      <c r="AQ107" s="149">
        <f t="shared" si="591"/>
        <v>2026</v>
      </c>
      <c r="AR107" s="149">
        <f t="shared" si="591"/>
        <v>2027</v>
      </c>
      <c r="AS107" s="149">
        <f t="shared" si="591"/>
        <v>2028</v>
      </c>
      <c r="AT107" s="149">
        <f t="shared" si="591"/>
        <v>2029</v>
      </c>
      <c r="AU107" s="149">
        <f t="shared" si="591"/>
        <v>2030</v>
      </c>
      <c r="AV107" s="149">
        <f t="shared" si="591"/>
        <v>2031</v>
      </c>
      <c r="AW107" s="149">
        <f t="shared" si="591"/>
        <v>2032</v>
      </c>
      <c r="AX107" s="149">
        <f t="shared" si="591"/>
        <v>2033</v>
      </c>
      <c r="AY107" s="149">
        <f t="shared" si="591"/>
        <v>2034</v>
      </c>
      <c r="AZ107" s="149">
        <f t="shared" si="591"/>
        <v>2035</v>
      </c>
      <c r="BA107" s="149">
        <f t="shared" si="591"/>
        <v>2036</v>
      </c>
      <c r="BB107" s="149">
        <f t="shared" si="591"/>
        <v>2037</v>
      </c>
      <c r="BC107" s="149">
        <f t="shared" si="591"/>
        <v>2038</v>
      </c>
      <c r="BD107" s="149">
        <f t="shared" si="591"/>
        <v>2039</v>
      </c>
      <c r="BE107" s="149">
        <f t="shared" si="591"/>
        <v>2040</v>
      </c>
      <c r="BF107" s="149">
        <f t="shared" si="591"/>
        <v>2041</v>
      </c>
      <c r="BG107" s="149">
        <f t="shared" si="591"/>
        <v>2042</v>
      </c>
      <c r="BH107" s="149">
        <f t="shared" si="591"/>
        <v>2043</v>
      </c>
      <c r="BI107" s="149">
        <f t="shared" si="591"/>
        <v>2044</v>
      </c>
      <c r="BJ107" s="149">
        <f t="shared" si="591"/>
        <v>2045</v>
      </c>
      <c r="BK107" s="149">
        <f t="shared" si="591"/>
        <v>2046</v>
      </c>
      <c r="BL107" s="149">
        <f t="shared" si="591"/>
        <v>2047</v>
      </c>
      <c r="BM107" s="149">
        <f t="shared" si="591"/>
        <v>2048</v>
      </c>
      <c r="BN107" s="149">
        <f t="shared" si="591"/>
        <v>2049</v>
      </c>
      <c r="BO107" s="149">
        <f t="shared" si="591"/>
        <v>2050</v>
      </c>
      <c r="BV107" s="1132"/>
      <c r="BW107" s="1132"/>
      <c r="BX107" s="1132"/>
      <c r="BY107" s="1132"/>
      <c r="BZ107" s="1132"/>
      <c r="CA107" s="1132"/>
      <c r="CB107" s="1132"/>
      <c r="CC107" s="1132"/>
      <c r="CD107" s="1132"/>
      <c r="CE107" s="1132"/>
      <c r="CF107" s="1132"/>
      <c r="CG107" s="1132"/>
      <c r="CH107" s="1132"/>
      <c r="CI107" s="1120"/>
      <c r="CJ107" s="1120"/>
      <c r="CK107" s="1120"/>
      <c r="CL107" s="1120"/>
      <c r="CM107" s="1120"/>
      <c r="CN107" s="1120"/>
      <c r="CO107" s="1120"/>
      <c r="CP107" s="1120"/>
      <c r="CQ107" s="1120"/>
      <c r="CR107" s="1120"/>
      <c r="CS107" s="1120"/>
      <c r="CT107" s="1120"/>
      <c r="CU107" s="1120"/>
      <c r="CV107" s="1120"/>
      <c r="CW107" s="1120"/>
      <c r="CX107" s="1120"/>
      <c r="CY107" s="1120"/>
      <c r="CZ107" s="1120"/>
      <c r="DA107" s="1120"/>
      <c r="DB107" s="1120"/>
      <c r="DC107" s="1120"/>
      <c r="DD107" s="1120"/>
      <c r="DE107" s="1120"/>
      <c r="DF107" s="1120"/>
      <c r="DG107" s="1120"/>
      <c r="DH107" s="1120"/>
      <c r="DI107" s="1120"/>
      <c r="DJ107" s="1120"/>
      <c r="DK107" s="1120"/>
      <c r="DL107" s="1120"/>
      <c r="DM107" s="1120"/>
      <c r="DN107" s="1120"/>
      <c r="DO107" s="1120"/>
      <c r="DP107" s="1120"/>
      <c r="DQ107" s="1120"/>
      <c r="DR107" s="1120"/>
      <c r="DS107" s="1120"/>
      <c r="DT107" s="1120"/>
      <c r="DU107" s="1120"/>
      <c r="DV107" s="1120"/>
      <c r="DW107" s="1120"/>
      <c r="DX107" s="1120"/>
      <c r="DY107" s="1120"/>
      <c r="DZ107" s="1120"/>
      <c r="EA107" s="1120"/>
      <c r="EB107" s="1120"/>
      <c r="EC107" s="1120"/>
      <c r="ED107" s="1120"/>
    </row>
    <row r="108" spans="1:139">
      <c r="B108" s="772">
        <v>34</v>
      </c>
      <c r="C108" s="725" t="s">
        <v>1009</v>
      </c>
      <c r="D108" s="701"/>
      <c r="E108" s="702" t="s">
        <v>1314</v>
      </c>
      <c r="F108" s="709"/>
      <c r="G108" s="978">
        <f t="shared" ref="G108:AI108" si="592">IF(BV108="",0,BV108)</f>
        <v>0</v>
      </c>
      <c r="H108" s="978">
        <f t="shared" si="592"/>
        <v>0</v>
      </c>
      <c r="I108" s="978">
        <f t="shared" si="592"/>
        <v>0</v>
      </c>
      <c r="J108" s="978">
        <f t="shared" si="592"/>
        <v>0</v>
      </c>
      <c r="K108" s="978">
        <f t="shared" si="592"/>
        <v>0</v>
      </c>
      <c r="L108" s="978">
        <f t="shared" si="592"/>
        <v>0</v>
      </c>
      <c r="M108" s="978">
        <f t="shared" si="592"/>
        <v>0</v>
      </c>
      <c r="N108" s="978">
        <f t="shared" si="592"/>
        <v>0</v>
      </c>
      <c r="O108" s="978">
        <f t="shared" si="592"/>
        <v>0</v>
      </c>
      <c r="P108" s="978">
        <f t="shared" si="592"/>
        <v>0</v>
      </c>
      <c r="Q108" s="978">
        <f t="shared" si="592"/>
        <v>0</v>
      </c>
      <c r="R108" s="978">
        <f t="shared" si="592"/>
        <v>0</v>
      </c>
      <c r="S108" s="978">
        <f t="shared" si="592"/>
        <v>0</v>
      </c>
      <c r="T108" s="978">
        <f t="shared" si="592"/>
        <v>0</v>
      </c>
      <c r="U108" s="978">
        <f t="shared" si="592"/>
        <v>0</v>
      </c>
      <c r="V108" s="978">
        <f t="shared" si="592"/>
        <v>0</v>
      </c>
      <c r="W108" s="978">
        <f t="shared" si="592"/>
        <v>0</v>
      </c>
      <c r="X108" s="978">
        <f t="shared" si="592"/>
        <v>0</v>
      </c>
      <c r="Y108" s="978">
        <f t="shared" si="592"/>
        <v>0</v>
      </c>
      <c r="Z108" s="978">
        <f t="shared" si="592"/>
        <v>0</v>
      </c>
      <c r="AA108" s="978">
        <f t="shared" si="592"/>
        <v>0</v>
      </c>
      <c r="AB108" s="978">
        <f t="shared" si="592"/>
        <v>0</v>
      </c>
      <c r="AC108" s="978">
        <f t="shared" si="592"/>
        <v>0</v>
      </c>
      <c r="AD108" s="978">
        <f t="shared" si="592"/>
        <v>0</v>
      </c>
      <c r="AE108" s="978">
        <f t="shared" si="592"/>
        <v>0</v>
      </c>
      <c r="AF108" s="978">
        <f t="shared" si="592"/>
        <v>0</v>
      </c>
      <c r="AG108" s="978">
        <f t="shared" si="592"/>
        <v>0</v>
      </c>
      <c r="AH108" s="978">
        <f t="shared" si="592"/>
        <v>0</v>
      </c>
      <c r="AI108" s="978">
        <f t="shared" si="592"/>
        <v>0</v>
      </c>
      <c r="AJ108" s="978">
        <f t="shared" ref="AJ108" si="593">IF(CY108="",0,CY108)</f>
        <v>0</v>
      </c>
      <c r="AK108" s="978">
        <f t="shared" ref="AK108" si="594">IF(CZ108="",0,CZ108)</f>
        <v>0</v>
      </c>
      <c r="AL108" s="978">
        <f t="shared" ref="AL108" si="595">IF(DA108="",0,DA108)</f>
        <v>0</v>
      </c>
      <c r="AM108" s="978">
        <f t="shared" ref="AM108" si="596">IF(DB108="",0,DB108)</f>
        <v>0</v>
      </c>
      <c r="AN108" s="978">
        <f t="shared" ref="AN108" si="597">IF(DC108="",0,DC108)</f>
        <v>0</v>
      </c>
      <c r="AO108" s="978">
        <f t="shared" ref="AO108" si="598">IF(DD108="",0,DD108)</f>
        <v>0</v>
      </c>
      <c r="AP108" s="978">
        <f t="shared" ref="AP108" si="599">IF(DE108="",0,DE108)</f>
        <v>0</v>
      </c>
      <c r="AQ108" s="978">
        <f t="shared" ref="AQ108" si="600">IF(DF108="",0,DF108)</f>
        <v>0</v>
      </c>
      <c r="AR108" s="978">
        <f t="shared" ref="AR108" si="601">IF(DG108="",0,DG108)</f>
        <v>0</v>
      </c>
      <c r="AS108" s="978">
        <f t="shared" ref="AS108" si="602">IF(DH108="",0,DH108)</f>
        <v>0</v>
      </c>
      <c r="AT108" s="978">
        <f t="shared" ref="AT108" si="603">IF(DI108="",0,DI108)</f>
        <v>0</v>
      </c>
      <c r="AU108" s="978">
        <f t="shared" ref="AU108" si="604">IF(DJ108="",0,DJ108)</f>
        <v>0</v>
      </c>
      <c r="AV108" s="978">
        <f t="shared" ref="AV108" si="605">IF(DK108="",0,DK108)</f>
        <v>0</v>
      </c>
      <c r="AW108" s="978">
        <f t="shared" ref="AW108" si="606">IF(DL108="",0,DL108)</f>
        <v>0</v>
      </c>
      <c r="AX108" s="978">
        <f t="shared" ref="AX108" si="607">IF(DM108="",0,DM108)</f>
        <v>0</v>
      </c>
      <c r="AY108" s="978">
        <f t="shared" ref="AY108" si="608">IF(DN108="",0,DN108)</f>
        <v>0</v>
      </c>
      <c r="AZ108" s="978">
        <f t="shared" ref="AZ108" si="609">IF(DO108="",0,DO108)</f>
        <v>0</v>
      </c>
      <c r="BA108" s="978">
        <f t="shared" ref="BA108" si="610">IF(DP108="",0,DP108)</f>
        <v>0</v>
      </c>
      <c r="BB108" s="978">
        <f t="shared" ref="BB108" si="611">IF(DQ108="",0,DQ108)</f>
        <v>0</v>
      </c>
      <c r="BC108" s="978">
        <f t="shared" ref="BC108" si="612">IF(DR108="",0,DR108)</f>
        <v>0</v>
      </c>
      <c r="BD108" s="978">
        <f t="shared" ref="BD108" si="613">IF(DS108="",0,DS108)</f>
        <v>0</v>
      </c>
      <c r="BE108" s="978">
        <f t="shared" ref="BE108" si="614">IF(DT108="",0,DT108)</f>
        <v>0</v>
      </c>
      <c r="BF108" s="978">
        <f t="shared" ref="BF108" si="615">IF(DU108="",0,DU108)</f>
        <v>0</v>
      </c>
      <c r="BG108" s="978">
        <f t="shared" ref="BG108" si="616">IF(DV108="",0,DV108)</f>
        <v>0</v>
      </c>
      <c r="BH108" s="978">
        <f t="shared" ref="BH108" si="617">IF(DW108="",0,DW108)</f>
        <v>0</v>
      </c>
      <c r="BI108" s="978">
        <f t="shared" ref="BI108" si="618">IF(DX108="",0,DX108)</f>
        <v>0</v>
      </c>
      <c r="BJ108" s="978">
        <f t="shared" ref="BJ108" si="619">IF(DY108="",0,DY108)</f>
        <v>0</v>
      </c>
      <c r="BK108" s="978">
        <f t="shared" ref="BK108" si="620">IF(DZ108="",0,DZ108)</f>
        <v>0</v>
      </c>
      <c r="BL108" s="978">
        <f t="shared" ref="BL108" si="621">IF(EA108="",0,EA108)</f>
        <v>0</v>
      </c>
      <c r="BM108" s="978">
        <f t="shared" ref="BM108" si="622">IF(EB108="",0,EB108)</f>
        <v>0</v>
      </c>
      <c r="BN108" s="978">
        <f t="shared" ref="BN108" si="623">IF(EC108="",0,EC108)</f>
        <v>0</v>
      </c>
      <c r="BO108" s="978">
        <f t="shared" ref="BO108" si="624">IF(ED108="",0,ED108)</f>
        <v>0</v>
      </c>
      <c r="BV108" s="978"/>
      <c r="BW108" s="978"/>
      <c r="BX108" s="978"/>
      <c r="BY108" s="978"/>
      <c r="BZ108" s="978"/>
      <c r="CA108" s="978"/>
      <c r="CB108" s="978"/>
      <c r="CC108" s="978"/>
      <c r="CD108" s="978"/>
      <c r="CE108" s="978"/>
      <c r="CF108" s="978"/>
      <c r="CG108" s="978"/>
      <c r="CH108" s="978"/>
      <c r="CI108" s="978"/>
      <c r="CJ108" s="978"/>
      <c r="CK108" s="978"/>
      <c r="CL108" s="978"/>
      <c r="CM108" s="978"/>
      <c r="CN108" s="978"/>
      <c r="CO108" s="978"/>
      <c r="CP108" s="978"/>
      <c r="CQ108" s="978"/>
      <c r="CR108" s="978"/>
      <c r="CS108" s="978"/>
      <c r="CT108" s="978"/>
      <c r="CU108" s="978"/>
      <c r="CV108" s="978"/>
      <c r="CW108" s="978"/>
      <c r="CX108" s="978"/>
      <c r="CY108" s="978"/>
      <c r="CZ108" s="978"/>
      <c r="DA108" s="978"/>
      <c r="DB108" s="978"/>
      <c r="DC108" s="978"/>
      <c r="DD108" s="978"/>
      <c r="DE108" s="978"/>
      <c r="DF108" s="978"/>
      <c r="DG108" s="978"/>
      <c r="DH108" s="978"/>
      <c r="DI108" s="978"/>
      <c r="DJ108" s="978"/>
      <c r="DK108" s="978"/>
      <c r="DL108" s="978"/>
      <c r="DM108" s="978"/>
      <c r="DN108" s="978"/>
      <c r="DO108" s="978"/>
      <c r="DP108" s="978"/>
      <c r="DQ108" s="978"/>
      <c r="DR108" s="978"/>
      <c r="DS108" s="978"/>
      <c r="DT108" s="978"/>
      <c r="DU108" s="978"/>
      <c r="DV108" s="978"/>
      <c r="DW108" s="978"/>
      <c r="DX108" s="978"/>
      <c r="DY108" s="978"/>
      <c r="DZ108" s="978"/>
      <c r="EA108" s="978"/>
      <c r="EB108" s="978"/>
      <c r="EC108" s="978"/>
      <c r="ED108" s="978"/>
    </row>
    <row r="109" spans="1:139">
      <c r="B109" s="772" t="s">
        <v>600</v>
      </c>
      <c r="C109" s="725" t="s">
        <v>236</v>
      </c>
      <c r="D109" s="701"/>
      <c r="E109" s="702" t="s">
        <v>1314</v>
      </c>
      <c r="F109" s="709"/>
      <c r="G109" s="979" t="str">
        <f t="shared" ref="G109:AI109" si="625">IF(BV109="","",BV109)</f>
        <v/>
      </c>
      <c r="H109" s="979" t="str">
        <f t="shared" si="625"/>
        <v/>
      </c>
      <c r="I109" s="979" t="str">
        <f t="shared" si="625"/>
        <v/>
      </c>
      <c r="J109" s="979" t="str">
        <f t="shared" si="625"/>
        <v/>
      </c>
      <c r="K109" s="979" t="str">
        <f t="shared" si="625"/>
        <v/>
      </c>
      <c r="L109" s="979" t="str">
        <f t="shared" si="625"/>
        <v/>
      </c>
      <c r="M109" s="979" t="str">
        <f t="shared" si="625"/>
        <v/>
      </c>
      <c r="N109" s="979" t="str">
        <f t="shared" si="625"/>
        <v/>
      </c>
      <c r="O109" s="979" t="str">
        <f t="shared" si="625"/>
        <v/>
      </c>
      <c r="P109" s="979" t="str">
        <f t="shared" si="625"/>
        <v/>
      </c>
      <c r="Q109" s="979" t="str">
        <f t="shared" si="625"/>
        <v/>
      </c>
      <c r="R109" s="979" t="str">
        <f t="shared" si="625"/>
        <v/>
      </c>
      <c r="S109" s="979" t="str">
        <f t="shared" si="625"/>
        <v/>
      </c>
      <c r="T109" s="979" t="str">
        <f t="shared" si="625"/>
        <v/>
      </c>
      <c r="U109" s="979" t="str">
        <f t="shared" si="625"/>
        <v/>
      </c>
      <c r="V109" s="979" t="str">
        <f t="shared" si="625"/>
        <v/>
      </c>
      <c r="W109" s="979" t="str">
        <f t="shared" si="625"/>
        <v/>
      </c>
      <c r="X109" s="979" t="str">
        <f t="shared" si="625"/>
        <v/>
      </c>
      <c r="Y109" s="979" t="str">
        <f t="shared" si="625"/>
        <v/>
      </c>
      <c r="Z109" s="979" t="str">
        <f t="shared" si="625"/>
        <v/>
      </c>
      <c r="AA109" s="979" t="str">
        <f t="shared" si="625"/>
        <v/>
      </c>
      <c r="AB109" s="979" t="str">
        <f t="shared" si="625"/>
        <v/>
      </c>
      <c r="AC109" s="979" t="str">
        <f t="shared" si="625"/>
        <v/>
      </c>
      <c r="AD109" s="979" t="str">
        <f t="shared" si="625"/>
        <v/>
      </c>
      <c r="AE109" s="979" t="str">
        <f t="shared" si="625"/>
        <v/>
      </c>
      <c r="AF109" s="979" t="str">
        <f t="shared" si="625"/>
        <v/>
      </c>
      <c r="AG109" s="979" t="str">
        <f t="shared" si="625"/>
        <v/>
      </c>
      <c r="AH109" s="979" t="str">
        <f t="shared" si="625"/>
        <v/>
      </c>
      <c r="AI109" s="979" t="str">
        <f t="shared" si="625"/>
        <v/>
      </c>
      <c r="AJ109" s="979" t="str">
        <f t="shared" ref="AJ109" si="626">IF(CY109="","",CY109)</f>
        <v/>
      </c>
      <c r="AK109" s="979" t="str">
        <f t="shared" ref="AK109" si="627">IF(CZ109="","",CZ109)</f>
        <v/>
      </c>
      <c r="AL109" s="979" t="str">
        <f t="shared" ref="AL109" si="628">IF(DA109="","",DA109)</f>
        <v/>
      </c>
      <c r="AM109" s="979" t="str">
        <f t="shared" ref="AM109" si="629">IF(DB109="","",DB109)</f>
        <v/>
      </c>
      <c r="AN109" s="979" t="str">
        <f t="shared" ref="AN109" si="630">IF(DC109="","",DC109)</f>
        <v/>
      </c>
      <c r="AO109" s="979" t="str">
        <f t="shared" ref="AO109" si="631">IF(DD109="","",DD109)</f>
        <v/>
      </c>
      <c r="AP109" s="979" t="str">
        <f t="shared" ref="AP109" si="632">IF(DE109="","",DE109)</f>
        <v/>
      </c>
      <c r="AQ109" s="979" t="str">
        <f t="shared" ref="AQ109" si="633">IF(DF109="","",DF109)</f>
        <v/>
      </c>
      <c r="AR109" s="979" t="str">
        <f t="shared" ref="AR109" si="634">IF(DG109="","",DG109)</f>
        <v/>
      </c>
      <c r="AS109" s="979" t="str">
        <f t="shared" ref="AS109" si="635">IF(DH109="","",DH109)</f>
        <v/>
      </c>
      <c r="AT109" s="979" t="str">
        <f t="shared" ref="AT109" si="636">IF(DI109="","",DI109)</f>
        <v/>
      </c>
      <c r="AU109" s="979" t="str">
        <f t="shared" ref="AU109" si="637">IF(DJ109="","",DJ109)</f>
        <v/>
      </c>
      <c r="AV109" s="979" t="str">
        <f t="shared" ref="AV109" si="638">IF(DK109="","",DK109)</f>
        <v/>
      </c>
      <c r="AW109" s="979" t="str">
        <f t="shared" ref="AW109" si="639">IF(DL109="","",DL109)</f>
        <v/>
      </c>
      <c r="AX109" s="979" t="str">
        <f t="shared" ref="AX109" si="640">IF(DM109="","",DM109)</f>
        <v/>
      </c>
      <c r="AY109" s="979" t="str">
        <f t="shared" ref="AY109" si="641">IF(DN109="","",DN109)</f>
        <v/>
      </c>
      <c r="AZ109" s="979" t="str">
        <f t="shared" ref="AZ109" si="642">IF(DO109="","",DO109)</f>
        <v/>
      </c>
      <c r="BA109" s="979" t="str">
        <f t="shared" ref="BA109" si="643">IF(DP109="","",DP109)</f>
        <v/>
      </c>
      <c r="BB109" s="979" t="str">
        <f t="shared" ref="BB109" si="644">IF(DQ109="","",DQ109)</f>
        <v/>
      </c>
      <c r="BC109" s="979" t="str">
        <f t="shared" ref="BC109" si="645">IF(DR109="","",DR109)</f>
        <v/>
      </c>
      <c r="BD109" s="979" t="str">
        <f t="shared" ref="BD109" si="646">IF(DS109="","",DS109)</f>
        <v/>
      </c>
      <c r="BE109" s="979" t="str">
        <f t="shared" ref="BE109" si="647">IF(DT109="","",DT109)</f>
        <v/>
      </c>
      <c r="BF109" s="979" t="str">
        <f t="shared" ref="BF109" si="648">IF(DU109="","",DU109)</f>
        <v/>
      </c>
      <c r="BG109" s="979" t="str">
        <f t="shared" ref="BG109" si="649">IF(DV109="","",DV109)</f>
        <v/>
      </c>
      <c r="BH109" s="979" t="str">
        <f t="shared" ref="BH109" si="650">IF(DW109="","",DW109)</f>
        <v/>
      </c>
      <c r="BI109" s="979" t="str">
        <f t="shared" ref="BI109" si="651">IF(DX109="","",DX109)</f>
        <v/>
      </c>
      <c r="BJ109" s="979" t="str">
        <f t="shared" ref="BJ109" si="652">IF(DY109="","",DY109)</f>
        <v/>
      </c>
      <c r="BK109" s="979" t="str">
        <f t="shared" ref="BK109" si="653">IF(DZ109="","",DZ109)</f>
        <v/>
      </c>
      <c r="BL109" s="979" t="str">
        <f t="shared" ref="BL109" si="654">IF(EA109="","",EA109)</f>
        <v/>
      </c>
      <c r="BM109" s="979" t="str">
        <f t="shared" ref="BM109" si="655">IF(EB109="","",EB109)</f>
        <v/>
      </c>
      <c r="BN109" s="979" t="str">
        <f t="shared" ref="BN109" si="656">IF(EC109="","",EC109)</f>
        <v/>
      </c>
      <c r="BO109" s="979" t="str">
        <f t="shared" ref="BO109" si="657">IF(ED109="","",ED109)</f>
        <v/>
      </c>
      <c r="BV109" s="978"/>
      <c r="BW109" s="978"/>
      <c r="BX109" s="978"/>
      <c r="BY109" s="978"/>
      <c r="BZ109" s="978"/>
      <c r="CA109" s="978"/>
      <c r="CB109" s="978"/>
      <c r="CC109" s="978"/>
      <c r="CD109" s="978"/>
      <c r="CE109" s="978"/>
      <c r="CF109" s="978"/>
      <c r="CG109" s="978"/>
      <c r="CH109" s="978"/>
      <c r="CI109" s="978"/>
      <c r="CJ109" s="978"/>
      <c r="CK109" s="978"/>
      <c r="CL109" s="978"/>
      <c r="CM109" s="978"/>
      <c r="CN109" s="978"/>
      <c r="CO109" s="978"/>
      <c r="CP109" s="978"/>
      <c r="CQ109" s="978"/>
      <c r="CR109" s="978"/>
      <c r="CS109" s="978"/>
      <c r="CT109" s="978"/>
      <c r="CU109" s="978"/>
      <c r="CV109" s="978"/>
      <c r="CW109" s="978"/>
      <c r="CX109" s="978"/>
      <c r="CY109" s="978"/>
      <c r="CZ109" s="978"/>
      <c r="DA109" s="978"/>
      <c r="DB109" s="978"/>
      <c r="DC109" s="978"/>
      <c r="DD109" s="978"/>
      <c r="DE109" s="978"/>
      <c r="DF109" s="978"/>
      <c r="DG109" s="978"/>
      <c r="DH109" s="978"/>
      <c r="DI109" s="978"/>
      <c r="DJ109" s="978"/>
      <c r="DK109" s="978"/>
      <c r="DL109" s="978"/>
      <c r="DM109" s="978"/>
      <c r="DN109" s="978"/>
      <c r="DO109" s="978"/>
      <c r="DP109" s="978"/>
      <c r="DQ109" s="978"/>
      <c r="DR109" s="978"/>
      <c r="DS109" s="978"/>
      <c r="DT109" s="978"/>
      <c r="DU109" s="978"/>
      <c r="DV109" s="978"/>
      <c r="DW109" s="978"/>
      <c r="DX109" s="978"/>
      <c r="DY109" s="978"/>
      <c r="DZ109" s="978"/>
      <c r="EA109" s="978"/>
      <c r="EB109" s="978"/>
      <c r="EC109" s="978"/>
      <c r="ED109" s="978"/>
    </row>
    <row r="110" spans="1:139" ht="13.5" thickBot="1">
      <c r="G110" s="856"/>
      <c r="H110" s="856"/>
      <c r="I110" s="856"/>
      <c r="J110" s="856"/>
      <c r="K110" s="856"/>
      <c r="L110" s="856"/>
      <c r="M110" s="856"/>
      <c r="N110" s="856"/>
      <c r="O110" s="856"/>
      <c r="P110" s="856"/>
      <c r="Q110" s="856"/>
      <c r="R110" s="856"/>
      <c r="S110" s="856"/>
      <c r="T110" s="856"/>
      <c r="U110" s="856"/>
      <c r="V110" s="856"/>
      <c r="W110" s="856"/>
      <c r="X110" s="856"/>
      <c r="Y110" s="856"/>
      <c r="Z110" s="856"/>
      <c r="AA110" s="856"/>
      <c r="AB110" s="856"/>
      <c r="AC110" s="856"/>
      <c r="AD110" s="856"/>
      <c r="AE110" s="856"/>
      <c r="AF110" s="856"/>
      <c r="AG110" s="856"/>
      <c r="AH110" s="856"/>
      <c r="AI110" s="856"/>
      <c r="AJ110" s="856"/>
      <c r="AK110" s="856"/>
      <c r="AL110" s="856"/>
      <c r="AM110" s="856"/>
      <c r="AN110" s="856"/>
      <c r="AO110" s="856"/>
      <c r="AP110" s="856"/>
      <c r="AQ110" s="856"/>
      <c r="AR110" s="856"/>
      <c r="AS110" s="856"/>
      <c r="AT110" s="856"/>
      <c r="AU110" s="856"/>
      <c r="AV110" s="856"/>
      <c r="AW110" s="856"/>
      <c r="AX110" s="856"/>
      <c r="AY110" s="856"/>
      <c r="AZ110" s="856"/>
      <c r="BA110" s="856"/>
      <c r="BB110" s="856"/>
      <c r="BC110" s="856"/>
      <c r="BD110" s="856"/>
      <c r="BE110" s="856"/>
      <c r="BF110" s="856"/>
      <c r="BG110" s="856"/>
      <c r="BH110" s="856"/>
      <c r="BI110" s="856"/>
      <c r="BJ110" s="856"/>
      <c r="BK110" s="856"/>
      <c r="BL110" s="856"/>
      <c r="BM110" s="856"/>
      <c r="BN110" s="856"/>
      <c r="BO110" s="856"/>
      <c r="BV110" s="1119"/>
      <c r="BW110" s="1119"/>
      <c r="BX110" s="1119"/>
      <c r="BY110" s="1119"/>
      <c r="BZ110" s="1119"/>
      <c r="CA110" s="1119"/>
      <c r="CB110" s="1119"/>
      <c r="CC110" s="1119"/>
      <c r="CD110" s="1119"/>
      <c r="CE110" s="1119"/>
      <c r="CF110" s="1119"/>
      <c r="CG110" s="1119"/>
      <c r="CH110" s="1119"/>
      <c r="CI110" s="1119"/>
      <c r="CJ110" s="1119"/>
      <c r="CK110" s="1119"/>
      <c r="CL110" s="1119"/>
      <c r="CM110" s="1119"/>
      <c r="CN110" s="1119"/>
      <c r="CO110" s="1119"/>
      <c r="CP110" s="1119"/>
      <c r="CQ110" s="1119"/>
      <c r="CR110" s="1119"/>
      <c r="CS110" s="1119"/>
      <c r="CT110" s="1119"/>
      <c r="CU110" s="1119"/>
      <c r="CV110" s="1119"/>
      <c r="CW110" s="1119"/>
      <c r="CX110" s="1119"/>
      <c r="CY110" s="1119"/>
      <c r="CZ110" s="1119"/>
      <c r="DA110" s="1119"/>
      <c r="DB110" s="1119"/>
      <c r="DC110" s="1119"/>
      <c r="DD110" s="1119"/>
      <c r="DE110" s="1119"/>
      <c r="DF110" s="1119"/>
      <c r="DG110" s="1119"/>
      <c r="DH110" s="1119"/>
      <c r="DI110" s="1119"/>
      <c r="DJ110" s="1119"/>
      <c r="DK110" s="1119"/>
      <c r="DL110" s="1119"/>
      <c r="DM110" s="1119"/>
      <c r="DN110" s="1119"/>
      <c r="DO110" s="1119"/>
      <c r="DP110" s="1119"/>
      <c r="DQ110" s="1119"/>
      <c r="DR110" s="1119"/>
      <c r="DS110" s="1119"/>
      <c r="DT110" s="1119"/>
      <c r="DU110" s="1119"/>
      <c r="DV110" s="1119"/>
      <c r="DW110" s="1119"/>
      <c r="DX110" s="1119"/>
      <c r="DY110" s="1119"/>
      <c r="DZ110" s="1119"/>
      <c r="EA110" s="1119"/>
      <c r="EB110" s="1119"/>
      <c r="EC110" s="1119"/>
      <c r="ED110" s="1119"/>
    </row>
    <row r="111" spans="1:139" s="809" customFormat="1" ht="13.5" customHeight="1" thickBot="1">
      <c r="A111" s="25" t="s">
        <v>199</v>
      </c>
      <c r="B111" s="853"/>
      <c r="C111" s="853"/>
      <c r="D111" s="853"/>
      <c r="E111" s="854"/>
      <c r="F111" s="854"/>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980"/>
      <c r="AH111" s="980"/>
      <c r="AI111" s="980"/>
      <c r="AJ111" s="980"/>
      <c r="AK111" s="980"/>
      <c r="AL111" s="980"/>
      <c r="AM111" s="980"/>
      <c r="AN111" s="980"/>
      <c r="AO111" s="980"/>
      <c r="AP111" s="980"/>
      <c r="AQ111" s="980"/>
      <c r="AR111" s="980"/>
      <c r="AS111" s="980"/>
      <c r="AT111" s="980"/>
      <c r="AU111" s="980"/>
      <c r="AV111" s="980"/>
      <c r="AW111" s="980"/>
      <c r="AX111" s="980"/>
      <c r="AY111" s="980"/>
      <c r="AZ111" s="980"/>
      <c r="BA111" s="980"/>
      <c r="BB111" s="980"/>
      <c r="BC111" s="980"/>
      <c r="BD111" s="980"/>
      <c r="BE111" s="980"/>
      <c r="BF111" s="980"/>
      <c r="BG111" s="980"/>
      <c r="BH111" s="980"/>
      <c r="BI111" s="980"/>
      <c r="BJ111" s="980"/>
      <c r="BK111" s="980"/>
      <c r="BL111" s="980"/>
      <c r="BM111" s="980"/>
      <c r="BN111" s="980"/>
      <c r="BO111" s="981"/>
      <c r="BV111" s="1143"/>
      <c r="BW111" s="1143"/>
      <c r="BX111" s="1143"/>
      <c r="BY111" s="1143"/>
      <c r="BZ111" s="1143"/>
      <c r="CA111" s="1143"/>
      <c r="CB111" s="1143"/>
      <c r="CC111" s="1143"/>
      <c r="CD111" s="1143"/>
      <c r="CE111" s="1143"/>
      <c r="CF111" s="1143"/>
      <c r="CG111" s="1143"/>
      <c r="CH111" s="1143"/>
      <c r="CI111" s="1143"/>
      <c r="CJ111" s="1143"/>
      <c r="CK111" s="1143"/>
      <c r="CL111" s="1143"/>
      <c r="CM111" s="1143"/>
      <c r="CN111" s="1143"/>
      <c r="CO111" s="1143"/>
      <c r="CP111" s="1143"/>
      <c r="CQ111" s="1143"/>
      <c r="CR111" s="1143"/>
      <c r="CS111" s="1143"/>
      <c r="CT111" s="1143"/>
      <c r="CU111" s="1144"/>
      <c r="CV111" s="1144"/>
      <c r="CW111" s="1144"/>
      <c r="CX111" s="1144"/>
      <c r="CY111" s="1144"/>
      <c r="CZ111" s="1144"/>
      <c r="DA111" s="1144"/>
      <c r="DB111" s="1144"/>
      <c r="DC111" s="1144"/>
      <c r="DD111" s="1144"/>
      <c r="DE111" s="1144"/>
      <c r="DF111" s="1144"/>
      <c r="DG111" s="1144"/>
      <c r="DH111" s="1144"/>
      <c r="DI111" s="1144"/>
      <c r="DJ111" s="1144"/>
      <c r="DK111" s="1144"/>
      <c r="DL111" s="1144"/>
      <c r="DM111" s="1144"/>
      <c r="DN111" s="1144"/>
      <c r="DO111" s="1144"/>
      <c r="DP111" s="1144"/>
      <c r="DQ111" s="1144"/>
      <c r="DR111" s="1144"/>
      <c r="DS111" s="1144"/>
      <c r="DT111" s="1144"/>
      <c r="DU111" s="1144"/>
      <c r="DV111" s="1144"/>
      <c r="DW111" s="1144"/>
      <c r="DX111" s="1144"/>
      <c r="DY111" s="1144"/>
      <c r="DZ111" s="1144"/>
      <c r="EA111" s="1144"/>
      <c r="EB111" s="1144"/>
      <c r="EC111" s="1144"/>
      <c r="ED111" s="1144"/>
      <c r="EE111" s="961"/>
      <c r="EF111" s="961"/>
      <c r="EG111" s="961"/>
      <c r="EH111" s="961"/>
      <c r="EI111" s="961"/>
    </row>
    <row r="112" spans="1:139" ht="13.5" customHeight="1">
      <c r="A112" s="15"/>
      <c r="G112" s="856"/>
      <c r="H112" s="856"/>
      <c r="I112" s="856"/>
      <c r="J112" s="856"/>
      <c r="K112" s="856"/>
      <c r="L112" s="856"/>
      <c r="M112" s="856"/>
      <c r="N112" s="856"/>
      <c r="O112" s="856"/>
      <c r="P112" s="856"/>
      <c r="Q112" s="856"/>
      <c r="R112" s="856"/>
      <c r="S112" s="856"/>
      <c r="T112" s="856"/>
      <c r="U112" s="856"/>
      <c r="V112" s="856"/>
      <c r="W112" s="856"/>
      <c r="X112" s="856"/>
      <c r="Y112" s="856"/>
      <c r="Z112" s="856"/>
      <c r="AA112" s="856"/>
      <c r="AB112" s="856"/>
      <c r="AC112" s="856"/>
      <c r="AD112" s="856"/>
      <c r="AE112" s="856"/>
      <c r="AF112" s="856"/>
      <c r="AG112" s="856"/>
      <c r="AH112" s="856"/>
      <c r="AI112" s="856"/>
      <c r="AJ112" s="856"/>
      <c r="AK112" s="856"/>
      <c r="AL112" s="856"/>
      <c r="AM112" s="856"/>
      <c r="AN112" s="856"/>
      <c r="AO112" s="856"/>
      <c r="AP112" s="856"/>
      <c r="AQ112" s="856"/>
      <c r="AR112" s="856"/>
      <c r="AS112" s="856"/>
      <c r="AT112" s="856"/>
      <c r="AU112" s="856"/>
      <c r="AV112" s="856"/>
      <c r="AW112" s="856"/>
      <c r="AX112" s="856"/>
      <c r="AY112" s="856"/>
      <c r="AZ112" s="856"/>
      <c r="BA112" s="856"/>
      <c r="BB112" s="856"/>
      <c r="BC112" s="856"/>
      <c r="BD112" s="856"/>
      <c r="BE112" s="856"/>
      <c r="BF112" s="856"/>
      <c r="BG112" s="856"/>
      <c r="BH112" s="856"/>
      <c r="BI112" s="856"/>
      <c r="BJ112" s="856"/>
      <c r="BK112" s="856"/>
      <c r="BL112" s="856"/>
      <c r="BM112" s="856"/>
      <c r="BN112" s="856"/>
      <c r="BO112" s="856"/>
      <c r="BV112" s="1119"/>
      <c r="BW112" s="1119"/>
      <c r="BX112" s="1119"/>
      <c r="BY112" s="1119"/>
      <c r="BZ112" s="1119"/>
      <c r="CA112" s="1119"/>
      <c r="CB112" s="1119"/>
      <c r="CC112" s="1119"/>
      <c r="CD112" s="1119"/>
      <c r="CE112" s="1119"/>
      <c r="CF112" s="1119"/>
      <c r="CG112" s="1119"/>
      <c r="CH112" s="1119"/>
      <c r="CI112" s="1119"/>
      <c r="CJ112" s="1119"/>
      <c r="CK112" s="1119"/>
      <c r="CL112" s="1119"/>
      <c r="CM112" s="1119"/>
      <c r="CN112" s="1119"/>
      <c r="CO112" s="1119"/>
      <c r="CP112" s="1119"/>
      <c r="CQ112" s="1119"/>
      <c r="CR112" s="1119"/>
      <c r="CS112" s="1119"/>
      <c r="CT112" s="1119"/>
      <c r="CU112" s="1119"/>
      <c r="CV112" s="1119"/>
      <c r="CW112" s="1119"/>
      <c r="CX112" s="1119"/>
      <c r="CY112" s="1119"/>
      <c r="CZ112" s="1119"/>
      <c r="DA112" s="1119"/>
      <c r="DB112" s="1119"/>
      <c r="DC112" s="1119"/>
      <c r="DD112" s="1119"/>
      <c r="DE112" s="1119"/>
      <c r="DF112" s="1119"/>
      <c r="DG112" s="1119"/>
      <c r="DH112" s="1119"/>
      <c r="DI112" s="1119"/>
      <c r="DJ112" s="1119"/>
      <c r="DK112" s="1119"/>
      <c r="DL112" s="1119"/>
      <c r="DM112" s="1119"/>
      <c r="DN112" s="1119"/>
      <c r="DO112" s="1119"/>
      <c r="DP112" s="1119"/>
      <c r="DQ112" s="1119"/>
      <c r="DR112" s="1119"/>
      <c r="DS112" s="1119"/>
      <c r="DT112" s="1119"/>
      <c r="DU112" s="1119"/>
      <c r="DV112" s="1119"/>
      <c r="DW112" s="1119"/>
      <c r="DX112" s="1119"/>
      <c r="DY112" s="1119"/>
      <c r="DZ112" s="1119"/>
      <c r="EA112" s="1119"/>
      <c r="EB112" s="1119"/>
      <c r="EC112" s="1119"/>
      <c r="ED112" s="1119"/>
    </row>
    <row r="113" spans="1:139" ht="13.5" hidden="1" customHeight="1" outlineLevel="1" thickBot="1">
      <c r="B113" s="17" t="s">
        <v>490</v>
      </c>
      <c r="C113" s="613"/>
      <c r="D113" s="613"/>
      <c r="E113" s="637"/>
      <c r="F113" s="814"/>
      <c r="G113" s="147">
        <f t="shared" ref="G113:BO113" si="658">G$7</f>
        <v>1990</v>
      </c>
      <c r="H113" s="147">
        <f t="shared" si="658"/>
        <v>1991</v>
      </c>
      <c r="I113" s="147">
        <f t="shared" si="658"/>
        <v>1992</v>
      </c>
      <c r="J113" s="147">
        <f t="shared" si="658"/>
        <v>1993</v>
      </c>
      <c r="K113" s="147">
        <f t="shared" si="658"/>
        <v>1994</v>
      </c>
      <c r="L113" s="147">
        <f t="shared" si="658"/>
        <v>1995</v>
      </c>
      <c r="M113" s="147">
        <f t="shared" si="658"/>
        <v>1996</v>
      </c>
      <c r="N113" s="147">
        <f t="shared" si="658"/>
        <v>1997</v>
      </c>
      <c r="O113" s="147">
        <f t="shared" si="658"/>
        <v>1998</v>
      </c>
      <c r="P113" s="147">
        <f t="shared" si="658"/>
        <v>1999</v>
      </c>
      <c r="Q113" s="147">
        <f t="shared" si="658"/>
        <v>2000</v>
      </c>
      <c r="R113" s="147">
        <f t="shared" si="658"/>
        <v>2001</v>
      </c>
      <c r="S113" s="147">
        <f t="shared" si="658"/>
        <v>2002</v>
      </c>
      <c r="T113" s="147">
        <f t="shared" si="658"/>
        <v>2003</v>
      </c>
      <c r="U113" s="147">
        <f t="shared" si="658"/>
        <v>2004</v>
      </c>
      <c r="V113" s="147">
        <f t="shared" si="658"/>
        <v>2005</v>
      </c>
      <c r="W113" s="147">
        <f t="shared" si="658"/>
        <v>2006</v>
      </c>
      <c r="X113" s="147">
        <f t="shared" si="658"/>
        <v>2007</v>
      </c>
      <c r="Y113" s="147">
        <f t="shared" si="658"/>
        <v>2008</v>
      </c>
      <c r="Z113" s="147">
        <f t="shared" si="658"/>
        <v>2009</v>
      </c>
      <c r="AA113" s="147">
        <f t="shared" si="658"/>
        <v>2010</v>
      </c>
      <c r="AB113" s="147">
        <f t="shared" si="658"/>
        <v>2011</v>
      </c>
      <c r="AC113" s="147">
        <f t="shared" si="658"/>
        <v>2012</v>
      </c>
      <c r="AD113" s="147">
        <f t="shared" si="658"/>
        <v>2013</v>
      </c>
      <c r="AE113" s="147">
        <f t="shared" si="658"/>
        <v>2014</v>
      </c>
      <c r="AF113" s="147">
        <f t="shared" si="658"/>
        <v>2015</v>
      </c>
      <c r="AG113" s="147">
        <f t="shared" si="658"/>
        <v>2016</v>
      </c>
      <c r="AH113" s="147">
        <f t="shared" si="658"/>
        <v>2017</v>
      </c>
      <c r="AI113" s="147">
        <f t="shared" si="658"/>
        <v>2018</v>
      </c>
      <c r="AJ113" s="147">
        <f t="shared" si="658"/>
        <v>2019</v>
      </c>
      <c r="AK113" s="147">
        <f t="shared" si="658"/>
        <v>2020</v>
      </c>
      <c r="AL113" s="147">
        <f t="shared" si="658"/>
        <v>2021</v>
      </c>
      <c r="AM113" s="147">
        <f t="shared" si="658"/>
        <v>2022</v>
      </c>
      <c r="AN113" s="147">
        <f t="shared" si="658"/>
        <v>2023</v>
      </c>
      <c r="AO113" s="147">
        <f t="shared" si="658"/>
        <v>2024</v>
      </c>
      <c r="AP113" s="147">
        <f t="shared" si="658"/>
        <v>2025</v>
      </c>
      <c r="AQ113" s="147">
        <f t="shared" si="658"/>
        <v>2026</v>
      </c>
      <c r="AR113" s="147">
        <f t="shared" si="658"/>
        <v>2027</v>
      </c>
      <c r="AS113" s="147">
        <f t="shared" si="658"/>
        <v>2028</v>
      </c>
      <c r="AT113" s="147">
        <f t="shared" si="658"/>
        <v>2029</v>
      </c>
      <c r="AU113" s="147">
        <f t="shared" si="658"/>
        <v>2030</v>
      </c>
      <c r="AV113" s="147">
        <f t="shared" si="658"/>
        <v>2031</v>
      </c>
      <c r="AW113" s="147">
        <f t="shared" si="658"/>
        <v>2032</v>
      </c>
      <c r="AX113" s="147">
        <f t="shared" si="658"/>
        <v>2033</v>
      </c>
      <c r="AY113" s="147">
        <f t="shared" si="658"/>
        <v>2034</v>
      </c>
      <c r="AZ113" s="147">
        <f t="shared" si="658"/>
        <v>2035</v>
      </c>
      <c r="BA113" s="147">
        <f t="shared" si="658"/>
        <v>2036</v>
      </c>
      <c r="BB113" s="147">
        <f t="shared" si="658"/>
        <v>2037</v>
      </c>
      <c r="BC113" s="147">
        <f t="shared" si="658"/>
        <v>2038</v>
      </c>
      <c r="BD113" s="147">
        <f t="shared" si="658"/>
        <v>2039</v>
      </c>
      <c r="BE113" s="147">
        <f t="shared" si="658"/>
        <v>2040</v>
      </c>
      <c r="BF113" s="147">
        <f t="shared" si="658"/>
        <v>2041</v>
      </c>
      <c r="BG113" s="147">
        <f t="shared" si="658"/>
        <v>2042</v>
      </c>
      <c r="BH113" s="147">
        <f t="shared" si="658"/>
        <v>2043</v>
      </c>
      <c r="BI113" s="147">
        <f t="shared" si="658"/>
        <v>2044</v>
      </c>
      <c r="BJ113" s="147">
        <f t="shared" si="658"/>
        <v>2045</v>
      </c>
      <c r="BK113" s="147">
        <f t="shared" si="658"/>
        <v>2046</v>
      </c>
      <c r="BL113" s="147">
        <f t="shared" si="658"/>
        <v>2047</v>
      </c>
      <c r="BM113" s="147">
        <f t="shared" si="658"/>
        <v>2048</v>
      </c>
      <c r="BN113" s="147">
        <f t="shared" si="658"/>
        <v>2049</v>
      </c>
      <c r="BO113" s="147">
        <f t="shared" si="658"/>
        <v>2050</v>
      </c>
      <c r="BV113" s="1132"/>
      <c r="BW113" s="1132"/>
      <c r="BX113" s="1132"/>
      <c r="BY113" s="1132"/>
      <c r="BZ113" s="1132"/>
      <c r="CA113" s="1132"/>
      <c r="CB113" s="1132"/>
      <c r="CC113" s="1132"/>
      <c r="CD113" s="1132"/>
      <c r="CE113" s="1132"/>
      <c r="CF113" s="1132"/>
      <c r="CG113" s="1132"/>
      <c r="CH113" s="1132"/>
      <c r="CI113" s="1132"/>
      <c r="CJ113" s="1132"/>
      <c r="CK113" s="1132"/>
      <c r="CL113" s="1132"/>
      <c r="CM113" s="1132"/>
      <c r="CN113" s="1132"/>
      <c r="CO113" s="1132"/>
      <c r="CP113" s="1132"/>
      <c r="CQ113" s="1132"/>
      <c r="CR113" s="1132"/>
      <c r="CS113" s="1132"/>
      <c r="CT113" s="1132"/>
      <c r="CU113" s="1132"/>
      <c r="CV113" s="1132"/>
      <c r="CW113" s="1132"/>
      <c r="CX113" s="1132"/>
      <c r="CY113" s="1132"/>
      <c r="CZ113" s="1132"/>
      <c r="DA113" s="1132"/>
      <c r="DB113" s="1132"/>
      <c r="DC113" s="1132"/>
      <c r="DD113" s="1132"/>
      <c r="DE113" s="1132"/>
      <c r="DF113" s="1132"/>
      <c r="DG113" s="1132"/>
      <c r="DH113" s="1132"/>
      <c r="DI113" s="1132"/>
      <c r="DJ113" s="1132"/>
      <c r="DK113" s="1132"/>
      <c r="DL113" s="1132"/>
      <c r="DM113" s="1132"/>
      <c r="DN113" s="1132"/>
      <c r="DO113" s="1132"/>
      <c r="DP113" s="1132"/>
      <c r="DQ113" s="1132"/>
      <c r="DR113" s="1132"/>
      <c r="DS113" s="1132"/>
      <c r="DT113" s="1132"/>
      <c r="DU113" s="1132"/>
      <c r="DV113" s="1132"/>
      <c r="DW113" s="1132"/>
      <c r="DX113" s="1132"/>
      <c r="DY113" s="1132"/>
      <c r="DZ113" s="1132"/>
      <c r="EA113" s="1132"/>
      <c r="EB113" s="1132"/>
      <c r="EC113" s="1132"/>
      <c r="ED113" s="1132"/>
    </row>
    <row r="114" spans="1:139" ht="13.5" hidden="1" customHeight="1" outlineLevel="1">
      <c r="B114" s="641" t="s">
        <v>412</v>
      </c>
      <c r="C114" s="668" t="s">
        <v>490</v>
      </c>
      <c r="D114" s="669"/>
      <c r="E114" s="670" t="s">
        <v>1102</v>
      </c>
      <c r="F114" s="709"/>
      <c r="G114" s="982" t="str">
        <f t="shared" ref="G114:BO114" si="659">IF(G34="","",G34)</f>
        <v>B1</v>
      </c>
      <c r="H114" s="982" t="str">
        <f t="shared" si="659"/>
        <v>B1</v>
      </c>
      <c r="I114" s="982" t="str">
        <f t="shared" si="659"/>
        <v>B1</v>
      </c>
      <c r="J114" s="982" t="str">
        <f t="shared" si="659"/>
        <v>B1</v>
      </c>
      <c r="K114" s="982" t="str">
        <f t="shared" si="659"/>
        <v>B1</v>
      </c>
      <c r="L114" s="982" t="str">
        <f t="shared" si="659"/>
        <v>B1</v>
      </c>
      <c r="M114" s="982" t="str">
        <f t="shared" si="659"/>
        <v>B1</v>
      </c>
      <c r="N114" s="982" t="str">
        <f t="shared" si="659"/>
        <v>B1</v>
      </c>
      <c r="O114" s="982" t="str">
        <f t="shared" si="659"/>
        <v>B1</v>
      </c>
      <c r="P114" s="982" t="str">
        <f t="shared" si="659"/>
        <v>B1</v>
      </c>
      <c r="Q114" s="982" t="str">
        <f t="shared" si="659"/>
        <v>B1</v>
      </c>
      <c r="R114" s="982" t="str">
        <f t="shared" si="659"/>
        <v>B1</v>
      </c>
      <c r="S114" s="982" t="str">
        <f t="shared" si="659"/>
        <v>B1</v>
      </c>
      <c r="T114" s="982" t="str">
        <f t="shared" si="659"/>
        <v>B1</v>
      </c>
      <c r="U114" s="982" t="str">
        <f t="shared" si="659"/>
        <v>B1</v>
      </c>
      <c r="V114" s="982" t="str">
        <f t="shared" si="659"/>
        <v>B1</v>
      </c>
      <c r="W114" s="982" t="str">
        <f t="shared" si="659"/>
        <v>B1</v>
      </c>
      <c r="X114" s="982" t="str">
        <f t="shared" si="659"/>
        <v>B1</v>
      </c>
      <c r="Y114" s="982" t="str">
        <f t="shared" si="659"/>
        <v>B1</v>
      </c>
      <c r="Z114" s="982" t="str">
        <f t="shared" si="659"/>
        <v>B1</v>
      </c>
      <c r="AA114" s="982" t="str">
        <f t="shared" si="659"/>
        <v>B1</v>
      </c>
      <c r="AB114" s="982" t="str">
        <f t="shared" si="659"/>
        <v>B1</v>
      </c>
      <c r="AC114" s="982" t="str">
        <f t="shared" si="659"/>
        <v>B1</v>
      </c>
      <c r="AD114" s="982" t="str">
        <f t="shared" si="659"/>
        <v>B1</v>
      </c>
      <c r="AE114" s="982" t="str">
        <f t="shared" si="659"/>
        <v>B1</v>
      </c>
      <c r="AF114" s="982" t="str">
        <f t="shared" si="659"/>
        <v>B1</v>
      </c>
      <c r="AG114" s="982" t="str">
        <f t="shared" si="659"/>
        <v>B1</v>
      </c>
      <c r="AH114" s="982" t="str">
        <f t="shared" si="659"/>
        <v>B1</v>
      </c>
      <c r="AI114" s="982" t="str">
        <f t="shared" si="659"/>
        <v>B1</v>
      </c>
      <c r="AJ114" s="982" t="str">
        <f t="shared" si="659"/>
        <v>B1</v>
      </c>
      <c r="AK114" s="982" t="str">
        <f t="shared" si="659"/>
        <v>B1</v>
      </c>
      <c r="AL114" s="982" t="str">
        <f t="shared" si="659"/>
        <v>B1</v>
      </c>
      <c r="AM114" s="982" t="str">
        <f t="shared" si="659"/>
        <v>B1</v>
      </c>
      <c r="AN114" s="982" t="str">
        <f t="shared" si="659"/>
        <v>B1</v>
      </c>
      <c r="AO114" s="982" t="str">
        <f t="shared" si="659"/>
        <v>B1</v>
      </c>
      <c r="AP114" s="982" t="str">
        <f t="shared" si="659"/>
        <v>B1</v>
      </c>
      <c r="AQ114" s="982" t="str">
        <f t="shared" si="659"/>
        <v>B1</v>
      </c>
      <c r="AR114" s="982" t="str">
        <f t="shared" si="659"/>
        <v>B1</v>
      </c>
      <c r="AS114" s="982" t="str">
        <f t="shared" si="659"/>
        <v>B1</v>
      </c>
      <c r="AT114" s="982" t="str">
        <f t="shared" si="659"/>
        <v>B1</v>
      </c>
      <c r="AU114" s="982" t="str">
        <f t="shared" si="659"/>
        <v>B1</v>
      </c>
      <c r="AV114" s="982" t="str">
        <f t="shared" si="659"/>
        <v>B1</v>
      </c>
      <c r="AW114" s="982" t="str">
        <f t="shared" si="659"/>
        <v>B1</v>
      </c>
      <c r="AX114" s="982" t="str">
        <f t="shared" si="659"/>
        <v>B1</v>
      </c>
      <c r="AY114" s="982" t="str">
        <f t="shared" si="659"/>
        <v>B1</v>
      </c>
      <c r="AZ114" s="982" t="str">
        <f t="shared" si="659"/>
        <v>B1</v>
      </c>
      <c r="BA114" s="982" t="str">
        <f t="shared" si="659"/>
        <v>B1</v>
      </c>
      <c r="BB114" s="982" t="str">
        <f t="shared" si="659"/>
        <v>B1</v>
      </c>
      <c r="BC114" s="982" t="str">
        <f t="shared" si="659"/>
        <v>B1</v>
      </c>
      <c r="BD114" s="982" t="str">
        <f t="shared" si="659"/>
        <v>B1</v>
      </c>
      <c r="BE114" s="982" t="str">
        <f t="shared" si="659"/>
        <v>B1</v>
      </c>
      <c r="BF114" s="982" t="str">
        <f t="shared" si="659"/>
        <v>B1</v>
      </c>
      <c r="BG114" s="982" t="str">
        <f t="shared" si="659"/>
        <v>B1</v>
      </c>
      <c r="BH114" s="982" t="str">
        <f t="shared" si="659"/>
        <v>B1</v>
      </c>
      <c r="BI114" s="982" t="str">
        <f t="shared" si="659"/>
        <v>B1</v>
      </c>
      <c r="BJ114" s="982" t="str">
        <f t="shared" si="659"/>
        <v>B1</v>
      </c>
      <c r="BK114" s="982" t="str">
        <f t="shared" si="659"/>
        <v>B1</v>
      </c>
      <c r="BL114" s="982" t="str">
        <f t="shared" si="659"/>
        <v>B1</v>
      </c>
      <c r="BM114" s="982" t="str">
        <f t="shared" si="659"/>
        <v>B1</v>
      </c>
      <c r="BN114" s="982" t="str">
        <f t="shared" si="659"/>
        <v>B1</v>
      </c>
      <c r="BO114" s="982" t="str">
        <f t="shared" si="659"/>
        <v>B1</v>
      </c>
      <c r="BV114" s="1145"/>
      <c r="BW114" s="1145"/>
      <c r="BX114" s="1145"/>
      <c r="BY114" s="1145"/>
      <c r="BZ114" s="1145"/>
      <c r="CA114" s="1145"/>
      <c r="CB114" s="1145"/>
      <c r="CC114" s="1145"/>
      <c r="CD114" s="1145"/>
      <c r="CE114" s="1145"/>
      <c r="CF114" s="1145"/>
      <c r="CG114" s="1145"/>
      <c r="CH114" s="1145"/>
      <c r="CI114" s="1145"/>
      <c r="CJ114" s="1145"/>
      <c r="CK114" s="1145"/>
      <c r="CL114" s="1145"/>
      <c r="CM114" s="1145"/>
      <c r="CN114" s="1145"/>
      <c r="CO114" s="1145"/>
      <c r="CP114" s="1145"/>
      <c r="CQ114" s="1145"/>
      <c r="CR114" s="1145"/>
      <c r="CS114" s="1145"/>
      <c r="CT114" s="1145"/>
      <c r="CU114" s="1145"/>
      <c r="CV114" s="1145"/>
      <c r="CW114" s="1145"/>
      <c r="CX114" s="1145"/>
      <c r="CY114" s="1145"/>
      <c r="CZ114" s="1145"/>
      <c r="DA114" s="1145"/>
      <c r="DB114" s="1145"/>
      <c r="DC114" s="1145"/>
      <c r="DD114" s="1145"/>
      <c r="DE114" s="1145"/>
      <c r="DF114" s="1145"/>
      <c r="DG114" s="1145"/>
      <c r="DH114" s="1145"/>
      <c r="DI114" s="1145"/>
      <c r="DJ114" s="1145"/>
      <c r="DK114" s="1145"/>
      <c r="DL114" s="1145"/>
      <c r="DM114" s="1145"/>
      <c r="DN114" s="1145"/>
      <c r="DO114" s="1145"/>
      <c r="DP114" s="1145"/>
      <c r="DQ114" s="1145"/>
      <c r="DR114" s="1145"/>
      <c r="DS114" s="1145"/>
      <c r="DT114" s="1145"/>
      <c r="DU114" s="1145"/>
      <c r="DV114" s="1145"/>
      <c r="DW114" s="1145"/>
      <c r="DX114" s="1145"/>
      <c r="DY114" s="1145"/>
      <c r="DZ114" s="1145"/>
      <c r="EA114" s="1145"/>
      <c r="EB114" s="1145"/>
      <c r="EC114" s="1145"/>
      <c r="ED114" s="1145"/>
    </row>
    <row r="115" spans="1:139" ht="13.5" customHeight="1" collapsed="1">
      <c r="B115" s="63"/>
      <c r="C115" s="784"/>
      <c r="D115" s="784"/>
      <c r="E115" s="785"/>
      <c r="F115" s="785"/>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3"/>
      <c r="AV115" s="183"/>
      <c r="AW115" s="183"/>
      <c r="AX115" s="183"/>
      <c r="AY115" s="183"/>
      <c r="AZ115" s="183"/>
      <c r="BA115" s="183"/>
      <c r="BB115" s="183"/>
      <c r="BC115" s="183"/>
      <c r="BD115" s="183"/>
      <c r="BE115" s="183"/>
      <c r="BF115" s="183"/>
      <c r="BG115" s="183"/>
      <c r="BH115" s="183"/>
      <c r="BI115" s="183"/>
      <c r="BJ115" s="183"/>
      <c r="BK115" s="183"/>
      <c r="BL115" s="183"/>
      <c r="BM115" s="183"/>
      <c r="BN115" s="183"/>
      <c r="BO115" s="183"/>
      <c r="BV115" s="1146"/>
      <c r="BW115" s="1146"/>
      <c r="BX115" s="1146"/>
      <c r="BY115" s="1146"/>
      <c r="BZ115" s="1146"/>
      <c r="CA115" s="1146"/>
      <c r="CB115" s="1146"/>
      <c r="CC115" s="1146"/>
      <c r="CD115" s="1146"/>
      <c r="CE115" s="1146"/>
      <c r="CF115" s="1146"/>
      <c r="CG115" s="1146"/>
      <c r="CH115" s="1146"/>
      <c r="CI115" s="1146"/>
      <c r="CJ115" s="1146"/>
      <c r="CK115" s="1146"/>
      <c r="CL115" s="1146"/>
      <c r="CM115" s="1146"/>
      <c r="CN115" s="1146"/>
      <c r="CO115" s="1146"/>
      <c r="CP115" s="1146"/>
      <c r="CQ115" s="1146"/>
      <c r="CR115" s="1146"/>
      <c r="CS115" s="1146"/>
      <c r="CT115" s="1146"/>
      <c r="CU115" s="1146"/>
      <c r="CV115" s="1146"/>
      <c r="CW115" s="1146"/>
      <c r="CX115" s="1146"/>
      <c r="CY115" s="1146"/>
      <c r="CZ115" s="1146"/>
      <c r="DA115" s="1146"/>
      <c r="DB115" s="1146"/>
      <c r="DC115" s="1146"/>
      <c r="DD115" s="1146"/>
      <c r="DE115" s="1146"/>
      <c r="DF115" s="1146"/>
      <c r="DG115" s="1146"/>
      <c r="DH115" s="1146"/>
      <c r="DI115" s="1146"/>
      <c r="DJ115" s="1146"/>
      <c r="DK115" s="1146"/>
      <c r="DL115" s="1146"/>
      <c r="DM115" s="1146"/>
      <c r="DN115" s="1146"/>
      <c r="DO115" s="1146"/>
      <c r="DP115" s="1146"/>
      <c r="DQ115" s="1146"/>
      <c r="DR115" s="1146"/>
      <c r="DS115" s="1146"/>
      <c r="DT115" s="1146"/>
      <c r="DU115" s="1146"/>
      <c r="DV115" s="1146"/>
      <c r="DW115" s="1146"/>
      <c r="DX115" s="1146"/>
      <c r="DY115" s="1146"/>
      <c r="DZ115" s="1146"/>
      <c r="EA115" s="1146"/>
      <c r="EB115" s="1146"/>
      <c r="EC115" s="1146"/>
      <c r="ED115" s="1146"/>
    </row>
    <row r="116" spans="1:139" ht="13.5" hidden="1" customHeight="1" outlineLevel="1" thickBot="1">
      <c r="B116" s="17" t="s">
        <v>476</v>
      </c>
      <c r="C116" s="613"/>
      <c r="D116" s="613"/>
      <c r="E116" s="637"/>
      <c r="F116" s="791"/>
      <c r="G116" s="147">
        <f t="shared" ref="G116:BO116" si="660">G$7</f>
        <v>1990</v>
      </c>
      <c r="H116" s="147">
        <f t="shared" si="660"/>
        <v>1991</v>
      </c>
      <c r="I116" s="147">
        <f t="shared" si="660"/>
        <v>1992</v>
      </c>
      <c r="J116" s="147">
        <f t="shared" si="660"/>
        <v>1993</v>
      </c>
      <c r="K116" s="147">
        <f t="shared" si="660"/>
        <v>1994</v>
      </c>
      <c r="L116" s="147">
        <f t="shared" si="660"/>
        <v>1995</v>
      </c>
      <c r="M116" s="147">
        <f t="shared" si="660"/>
        <v>1996</v>
      </c>
      <c r="N116" s="147">
        <f t="shared" si="660"/>
        <v>1997</v>
      </c>
      <c r="O116" s="147">
        <f t="shared" si="660"/>
        <v>1998</v>
      </c>
      <c r="P116" s="147">
        <f t="shared" si="660"/>
        <v>1999</v>
      </c>
      <c r="Q116" s="147">
        <f t="shared" si="660"/>
        <v>2000</v>
      </c>
      <c r="R116" s="147">
        <f t="shared" si="660"/>
        <v>2001</v>
      </c>
      <c r="S116" s="147">
        <f t="shared" si="660"/>
        <v>2002</v>
      </c>
      <c r="T116" s="147">
        <f t="shared" si="660"/>
        <v>2003</v>
      </c>
      <c r="U116" s="147">
        <f t="shared" si="660"/>
        <v>2004</v>
      </c>
      <c r="V116" s="147">
        <f t="shared" si="660"/>
        <v>2005</v>
      </c>
      <c r="W116" s="147">
        <f t="shared" si="660"/>
        <v>2006</v>
      </c>
      <c r="X116" s="147">
        <f t="shared" si="660"/>
        <v>2007</v>
      </c>
      <c r="Y116" s="147">
        <f t="shared" si="660"/>
        <v>2008</v>
      </c>
      <c r="Z116" s="147">
        <f t="shared" si="660"/>
        <v>2009</v>
      </c>
      <c r="AA116" s="147">
        <f t="shared" si="660"/>
        <v>2010</v>
      </c>
      <c r="AB116" s="147">
        <f t="shared" si="660"/>
        <v>2011</v>
      </c>
      <c r="AC116" s="147">
        <f t="shared" si="660"/>
        <v>2012</v>
      </c>
      <c r="AD116" s="147">
        <f t="shared" si="660"/>
        <v>2013</v>
      </c>
      <c r="AE116" s="147">
        <f t="shared" si="660"/>
        <v>2014</v>
      </c>
      <c r="AF116" s="147">
        <f t="shared" si="660"/>
        <v>2015</v>
      </c>
      <c r="AG116" s="147">
        <f t="shared" si="660"/>
        <v>2016</v>
      </c>
      <c r="AH116" s="147">
        <f t="shared" si="660"/>
        <v>2017</v>
      </c>
      <c r="AI116" s="147">
        <f t="shared" si="660"/>
        <v>2018</v>
      </c>
      <c r="AJ116" s="147">
        <f t="shared" si="660"/>
        <v>2019</v>
      </c>
      <c r="AK116" s="147">
        <f t="shared" si="660"/>
        <v>2020</v>
      </c>
      <c r="AL116" s="147">
        <f t="shared" si="660"/>
        <v>2021</v>
      </c>
      <c r="AM116" s="147">
        <f t="shared" si="660"/>
        <v>2022</v>
      </c>
      <c r="AN116" s="147">
        <f t="shared" si="660"/>
        <v>2023</v>
      </c>
      <c r="AO116" s="147">
        <f t="shared" si="660"/>
        <v>2024</v>
      </c>
      <c r="AP116" s="147">
        <f t="shared" si="660"/>
        <v>2025</v>
      </c>
      <c r="AQ116" s="147">
        <f t="shared" si="660"/>
        <v>2026</v>
      </c>
      <c r="AR116" s="147">
        <f t="shared" si="660"/>
        <v>2027</v>
      </c>
      <c r="AS116" s="147">
        <f t="shared" si="660"/>
        <v>2028</v>
      </c>
      <c r="AT116" s="147">
        <f t="shared" si="660"/>
        <v>2029</v>
      </c>
      <c r="AU116" s="147">
        <f t="shared" si="660"/>
        <v>2030</v>
      </c>
      <c r="AV116" s="147">
        <f t="shared" si="660"/>
        <v>2031</v>
      </c>
      <c r="AW116" s="147">
        <f t="shared" si="660"/>
        <v>2032</v>
      </c>
      <c r="AX116" s="147">
        <f t="shared" si="660"/>
        <v>2033</v>
      </c>
      <c r="AY116" s="147">
        <f t="shared" si="660"/>
        <v>2034</v>
      </c>
      <c r="AZ116" s="147">
        <f t="shared" si="660"/>
        <v>2035</v>
      </c>
      <c r="BA116" s="147">
        <f t="shared" si="660"/>
        <v>2036</v>
      </c>
      <c r="BB116" s="147">
        <f t="shared" si="660"/>
        <v>2037</v>
      </c>
      <c r="BC116" s="147">
        <f t="shared" si="660"/>
        <v>2038</v>
      </c>
      <c r="BD116" s="147">
        <f t="shared" si="660"/>
        <v>2039</v>
      </c>
      <c r="BE116" s="147">
        <f t="shared" si="660"/>
        <v>2040</v>
      </c>
      <c r="BF116" s="147">
        <f t="shared" si="660"/>
        <v>2041</v>
      </c>
      <c r="BG116" s="147">
        <f t="shared" si="660"/>
        <v>2042</v>
      </c>
      <c r="BH116" s="147">
        <f t="shared" si="660"/>
        <v>2043</v>
      </c>
      <c r="BI116" s="147">
        <f t="shared" si="660"/>
        <v>2044</v>
      </c>
      <c r="BJ116" s="147">
        <f t="shared" si="660"/>
        <v>2045</v>
      </c>
      <c r="BK116" s="147">
        <f t="shared" si="660"/>
        <v>2046</v>
      </c>
      <c r="BL116" s="147">
        <f t="shared" si="660"/>
        <v>2047</v>
      </c>
      <c r="BM116" s="147">
        <f t="shared" si="660"/>
        <v>2048</v>
      </c>
      <c r="BN116" s="147">
        <f t="shared" si="660"/>
        <v>2049</v>
      </c>
      <c r="BO116" s="147">
        <f t="shared" si="660"/>
        <v>2050</v>
      </c>
      <c r="BV116" s="1132"/>
      <c r="BW116" s="1132"/>
      <c r="BX116" s="1132"/>
      <c r="BY116" s="1132"/>
      <c r="BZ116" s="1132"/>
      <c r="CA116" s="1132"/>
      <c r="CB116" s="1132"/>
      <c r="CC116" s="1132"/>
      <c r="CD116" s="1132"/>
      <c r="CE116" s="1132"/>
      <c r="CF116" s="1132"/>
      <c r="CG116" s="1132"/>
      <c r="CH116" s="1132"/>
      <c r="CI116" s="1132"/>
      <c r="CJ116" s="1132"/>
      <c r="CK116" s="1132"/>
      <c r="CL116" s="1132"/>
      <c r="CM116" s="1132"/>
      <c r="CN116" s="1132"/>
      <c r="CO116" s="1132"/>
      <c r="CP116" s="1132"/>
      <c r="CQ116" s="1132"/>
      <c r="CR116" s="1132"/>
      <c r="CS116" s="1132"/>
      <c r="CT116" s="1132"/>
      <c r="CU116" s="1132"/>
      <c r="CV116" s="1132"/>
      <c r="CW116" s="1132"/>
      <c r="CX116" s="1132"/>
      <c r="CY116" s="1132"/>
      <c r="CZ116" s="1132"/>
      <c r="DA116" s="1132"/>
      <c r="DB116" s="1132"/>
      <c r="DC116" s="1132"/>
      <c r="DD116" s="1132"/>
      <c r="DE116" s="1132"/>
      <c r="DF116" s="1132"/>
      <c r="DG116" s="1132"/>
      <c r="DH116" s="1132"/>
      <c r="DI116" s="1132"/>
      <c r="DJ116" s="1132"/>
      <c r="DK116" s="1132"/>
      <c r="DL116" s="1132"/>
      <c r="DM116" s="1132"/>
      <c r="DN116" s="1132"/>
      <c r="DO116" s="1132"/>
      <c r="DP116" s="1132"/>
      <c r="DQ116" s="1132"/>
      <c r="DR116" s="1132"/>
      <c r="DS116" s="1132"/>
      <c r="DT116" s="1132"/>
      <c r="DU116" s="1132"/>
      <c r="DV116" s="1132"/>
      <c r="DW116" s="1132"/>
      <c r="DX116" s="1132"/>
      <c r="DY116" s="1132"/>
      <c r="DZ116" s="1132"/>
      <c r="EA116" s="1132"/>
      <c r="EB116" s="1132"/>
      <c r="EC116" s="1132"/>
      <c r="ED116" s="1132"/>
    </row>
    <row r="117" spans="1:139" ht="13.5" hidden="1" customHeight="1" outlineLevel="1">
      <c r="B117" s="611" t="s">
        <v>413</v>
      </c>
      <c r="C117" s="668" t="s">
        <v>1225</v>
      </c>
      <c r="D117" s="640"/>
      <c r="E117" s="667" t="s">
        <v>1386</v>
      </c>
      <c r="F117" s="855"/>
      <c r="G117" s="973" t="str">
        <f t="shared" ref="G117:P118" si="661">IF(BV117="","",BV117)</f>
        <v/>
      </c>
      <c r="H117" s="973" t="str">
        <f t="shared" si="661"/>
        <v/>
      </c>
      <c r="I117" s="973" t="str">
        <f t="shared" si="661"/>
        <v/>
      </c>
      <c r="J117" s="973" t="str">
        <f t="shared" si="661"/>
        <v/>
      </c>
      <c r="K117" s="973" t="str">
        <f t="shared" si="661"/>
        <v/>
      </c>
      <c r="L117" s="973" t="str">
        <f t="shared" si="661"/>
        <v/>
      </c>
      <c r="M117" s="973" t="str">
        <f t="shared" si="661"/>
        <v/>
      </c>
      <c r="N117" s="973" t="str">
        <f t="shared" si="661"/>
        <v/>
      </c>
      <c r="O117" s="973" t="str">
        <f t="shared" si="661"/>
        <v/>
      </c>
      <c r="P117" s="973" t="str">
        <f t="shared" si="661"/>
        <v/>
      </c>
      <c r="Q117" s="973" t="str">
        <f t="shared" ref="Q117:Z118" si="662">IF(CF117="","",CF117)</f>
        <v/>
      </c>
      <c r="R117" s="973" t="str">
        <f t="shared" si="662"/>
        <v/>
      </c>
      <c r="S117" s="973" t="str">
        <f t="shared" si="662"/>
        <v/>
      </c>
      <c r="T117" s="973" t="str">
        <f t="shared" si="662"/>
        <v/>
      </c>
      <c r="U117" s="973" t="str">
        <f t="shared" si="662"/>
        <v/>
      </c>
      <c r="V117" s="973" t="str">
        <f t="shared" si="662"/>
        <v/>
      </c>
      <c r="W117" s="973" t="str">
        <f t="shared" si="662"/>
        <v/>
      </c>
      <c r="X117" s="973" t="str">
        <f t="shared" si="662"/>
        <v/>
      </c>
      <c r="Y117" s="973" t="str">
        <f t="shared" si="662"/>
        <v/>
      </c>
      <c r="Z117" s="973" t="str">
        <f t="shared" si="662"/>
        <v/>
      </c>
      <c r="AA117" s="973" t="str">
        <f t="shared" ref="AA117:AI118" si="663">IF(CP117="","",CP117)</f>
        <v/>
      </c>
      <c r="AB117" s="973" t="str">
        <f t="shared" si="663"/>
        <v/>
      </c>
      <c r="AC117" s="973" t="str">
        <f t="shared" si="663"/>
        <v/>
      </c>
      <c r="AD117" s="973" t="str">
        <f t="shared" si="663"/>
        <v/>
      </c>
      <c r="AE117" s="973" t="str">
        <f t="shared" si="663"/>
        <v/>
      </c>
      <c r="AF117" s="973" t="str">
        <f t="shared" si="663"/>
        <v/>
      </c>
      <c r="AG117" s="973" t="str">
        <f t="shared" si="663"/>
        <v/>
      </c>
      <c r="AH117" s="973" t="str">
        <f t="shared" si="663"/>
        <v/>
      </c>
      <c r="AI117" s="973" t="str">
        <f t="shared" si="663"/>
        <v/>
      </c>
      <c r="AJ117" s="973" t="str">
        <f t="shared" ref="AJ117:AJ118" si="664">IF(CY117="","",CY117)</f>
        <v/>
      </c>
      <c r="AK117" s="973" t="str">
        <f t="shared" ref="AK117:AK118" si="665">IF(CZ117="","",CZ117)</f>
        <v/>
      </c>
      <c r="AL117" s="973" t="str">
        <f t="shared" ref="AL117:AL118" si="666">IF(DA117="","",DA117)</f>
        <v/>
      </c>
      <c r="AM117" s="973" t="str">
        <f t="shared" ref="AM117:AM118" si="667">IF(DB117="","",DB117)</f>
        <v/>
      </c>
      <c r="AN117" s="973" t="str">
        <f t="shared" ref="AN117:AN118" si="668">IF(DC117="","",DC117)</f>
        <v/>
      </c>
      <c r="AO117" s="973" t="str">
        <f t="shared" ref="AO117:AO118" si="669">IF(DD117="","",DD117)</f>
        <v/>
      </c>
      <c r="AP117" s="973" t="str">
        <f t="shared" ref="AP117:AP118" si="670">IF(DE117="","",DE117)</f>
        <v/>
      </c>
      <c r="AQ117" s="973" t="str">
        <f t="shared" ref="AQ117:AQ118" si="671">IF(DF117="","",DF117)</f>
        <v/>
      </c>
      <c r="AR117" s="973" t="str">
        <f t="shared" ref="AR117:AR118" si="672">IF(DG117="","",DG117)</f>
        <v/>
      </c>
      <c r="AS117" s="973" t="str">
        <f t="shared" ref="AS117:AS118" si="673">IF(DH117="","",DH117)</f>
        <v/>
      </c>
      <c r="AT117" s="973" t="str">
        <f t="shared" ref="AT117:AT118" si="674">IF(DI117="","",DI117)</f>
        <v/>
      </c>
      <c r="AU117" s="973" t="str">
        <f t="shared" ref="AU117:AU118" si="675">IF(DJ117="","",DJ117)</f>
        <v/>
      </c>
      <c r="AV117" s="973" t="str">
        <f t="shared" ref="AV117:AV118" si="676">IF(DK117="","",DK117)</f>
        <v/>
      </c>
      <c r="AW117" s="973" t="str">
        <f t="shared" ref="AW117:AW118" si="677">IF(DL117="","",DL117)</f>
        <v/>
      </c>
      <c r="AX117" s="973" t="str">
        <f t="shared" ref="AX117:AX118" si="678">IF(DM117="","",DM117)</f>
        <v/>
      </c>
      <c r="AY117" s="973" t="str">
        <f t="shared" ref="AY117:AY118" si="679">IF(DN117="","",DN117)</f>
        <v/>
      </c>
      <c r="AZ117" s="973" t="str">
        <f t="shared" ref="AZ117:AZ118" si="680">IF(DO117="","",DO117)</f>
        <v/>
      </c>
      <c r="BA117" s="973" t="str">
        <f t="shared" ref="BA117:BA118" si="681">IF(DP117="","",DP117)</f>
        <v/>
      </c>
      <c r="BB117" s="973" t="str">
        <f t="shared" ref="BB117:BB118" si="682">IF(DQ117="","",DQ117)</f>
        <v/>
      </c>
      <c r="BC117" s="973" t="str">
        <f t="shared" ref="BC117:BC118" si="683">IF(DR117="","",DR117)</f>
        <v/>
      </c>
      <c r="BD117" s="973" t="str">
        <f t="shared" ref="BD117:BD118" si="684">IF(DS117="","",DS117)</f>
        <v/>
      </c>
      <c r="BE117" s="973" t="str">
        <f t="shared" ref="BE117:BE118" si="685">IF(DT117="","",DT117)</f>
        <v/>
      </c>
      <c r="BF117" s="973" t="str">
        <f t="shared" ref="BF117:BF118" si="686">IF(DU117="","",DU117)</f>
        <v/>
      </c>
      <c r="BG117" s="973" t="str">
        <f t="shared" ref="BG117:BG118" si="687">IF(DV117="","",DV117)</f>
        <v/>
      </c>
      <c r="BH117" s="973" t="str">
        <f t="shared" ref="BH117:BH118" si="688">IF(DW117="","",DW117)</f>
        <v/>
      </c>
      <c r="BI117" s="973" t="str">
        <f t="shared" ref="BI117:BI118" si="689">IF(DX117="","",DX117)</f>
        <v/>
      </c>
      <c r="BJ117" s="973" t="str">
        <f t="shared" ref="BJ117:BJ118" si="690">IF(DY117="","",DY117)</f>
        <v/>
      </c>
      <c r="BK117" s="973" t="str">
        <f t="shared" ref="BK117:BK118" si="691">IF(DZ117="","",DZ117)</f>
        <v/>
      </c>
      <c r="BL117" s="973" t="str">
        <f t="shared" ref="BL117:BL118" si="692">IF(EA117="","",EA117)</f>
        <v/>
      </c>
      <c r="BM117" s="973" t="str">
        <f t="shared" ref="BM117:BM118" si="693">IF(EB117="","",EB117)</f>
        <v/>
      </c>
      <c r="BN117" s="973" t="str">
        <f t="shared" ref="BN117:BN118" si="694">IF(EC117="","",EC117)</f>
        <v/>
      </c>
      <c r="BO117" s="973" t="str">
        <f t="shared" ref="BO117:BO118" si="695">IF(ED117="","",ED117)</f>
        <v/>
      </c>
      <c r="BV117" s="978"/>
      <c r="BW117" s="978"/>
      <c r="BX117" s="978"/>
      <c r="BY117" s="978"/>
      <c r="BZ117" s="978"/>
      <c r="CA117" s="978"/>
      <c r="CB117" s="978"/>
      <c r="CC117" s="978"/>
      <c r="CD117" s="978"/>
      <c r="CE117" s="978"/>
      <c r="CF117" s="978"/>
      <c r="CG117" s="978"/>
      <c r="CH117" s="978"/>
      <c r="CI117" s="978"/>
      <c r="CJ117" s="978"/>
      <c r="CK117" s="978"/>
      <c r="CL117" s="978"/>
      <c r="CM117" s="978"/>
      <c r="CN117" s="978"/>
      <c r="CO117" s="978"/>
      <c r="CP117" s="978"/>
      <c r="CQ117" s="978"/>
      <c r="CR117" s="978"/>
      <c r="CS117" s="978"/>
      <c r="CT117" s="978"/>
      <c r="CU117" s="978"/>
      <c r="CV117" s="978"/>
      <c r="CW117" s="978"/>
      <c r="CX117" s="978"/>
      <c r="CY117" s="978"/>
      <c r="CZ117" s="978"/>
      <c r="DA117" s="978"/>
      <c r="DB117" s="978"/>
      <c r="DC117" s="978"/>
      <c r="DD117" s="978"/>
      <c r="DE117" s="978"/>
      <c r="DF117" s="978"/>
      <c r="DG117" s="978"/>
      <c r="DH117" s="978"/>
      <c r="DI117" s="978"/>
      <c r="DJ117" s="978"/>
      <c r="DK117" s="978"/>
      <c r="DL117" s="978"/>
      <c r="DM117" s="978"/>
      <c r="DN117" s="978"/>
      <c r="DO117" s="978"/>
      <c r="DP117" s="978"/>
      <c r="DQ117" s="978"/>
      <c r="DR117" s="978"/>
      <c r="DS117" s="978"/>
      <c r="DT117" s="978"/>
      <c r="DU117" s="978"/>
      <c r="DV117" s="978"/>
      <c r="DW117" s="978"/>
      <c r="DX117" s="978"/>
      <c r="DY117" s="978"/>
      <c r="DZ117" s="978"/>
      <c r="EA117" s="978"/>
      <c r="EB117" s="978"/>
      <c r="EC117" s="978"/>
      <c r="ED117" s="978"/>
    </row>
    <row r="118" spans="1:139" s="762" customFormat="1" ht="12.75" hidden="1" customHeight="1" outlineLevel="1">
      <c r="B118" s="342" t="s">
        <v>759</v>
      </c>
      <c r="C118" s="60" t="s">
        <v>6</v>
      </c>
      <c r="D118" s="640"/>
      <c r="E118" s="667" t="s">
        <v>151</v>
      </c>
      <c r="F118" s="692"/>
      <c r="G118" s="973" t="str">
        <f t="shared" si="661"/>
        <v/>
      </c>
      <c r="H118" s="973" t="str">
        <f t="shared" si="661"/>
        <v/>
      </c>
      <c r="I118" s="973" t="str">
        <f t="shared" si="661"/>
        <v/>
      </c>
      <c r="J118" s="973" t="str">
        <f t="shared" si="661"/>
        <v/>
      </c>
      <c r="K118" s="973" t="str">
        <f t="shared" si="661"/>
        <v/>
      </c>
      <c r="L118" s="973" t="str">
        <f t="shared" si="661"/>
        <v/>
      </c>
      <c r="M118" s="973" t="str">
        <f t="shared" si="661"/>
        <v/>
      </c>
      <c r="N118" s="973" t="str">
        <f t="shared" si="661"/>
        <v/>
      </c>
      <c r="O118" s="973" t="str">
        <f t="shared" si="661"/>
        <v/>
      </c>
      <c r="P118" s="973" t="str">
        <f t="shared" si="661"/>
        <v/>
      </c>
      <c r="Q118" s="973" t="str">
        <f t="shared" si="662"/>
        <v/>
      </c>
      <c r="R118" s="973" t="str">
        <f t="shared" si="662"/>
        <v/>
      </c>
      <c r="S118" s="973" t="str">
        <f t="shared" si="662"/>
        <v/>
      </c>
      <c r="T118" s="973" t="str">
        <f t="shared" si="662"/>
        <v/>
      </c>
      <c r="U118" s="973" t="str">
        <f t="shared" si="662"/>
        <v/>
      </c>
      <c r="V118" s="973" t="str">
        <f t="shared" si="662"/>
        <v/>
      </c>
      <c r="W118" s="973" t="str">
        <f t="shared" si="662"/>
        <v/>
      </c>
      <c r="X118" s="973" t="str">
        <f t="shared" si="662"/>
        <v/>
      </c>
      <c r="Y118" s="973" t="str">
        <f t="shared" si="662"/>
        <v/>
      </c>
      <c r="Z118" s="973" t="str">
        <f t="shared" si="662"/>
        <v/>
      </c>
      <c r="AA118" s="973" t="str">
        <f t="shared" si="663"/>
        <v/>
      </c>
      <c r="AB118" s="973" t="str">
        <f t="shared" si="663"/>
        <v/>
      </c>
      <c r="AC118" s="973" t="str">
        <f t="shared" si="663"/>
        <v/>
      </c>
      <c r="AD118" s="973" t="str">
        <f t="shared" si="663"/>
        <v/>
      </c>
      <c r="AE118" s="973" t="str">
        <f t="shared" si="663"/>
        <v/>
      </c>
      <c r="AF118" s="973" t="str">
        <f t="shared" si="663"/>
        <v/>
      </c>
      <c r="AG118" s="973" t="str">
        <f t="shared" si="663"/>
        <v/>
      </c>
      <c r="AH118" s="973" t="str">
        <f t="shared" si="663"/>
        <v/>
      </c>
      <c r="AI118" s="973" t="str">
        <f t="shared" si="663"/>
        <v/>
      </c>
      <c r="AJ118" s="973" t="str">
        <f t="shared" si="664"/>
        <v/>
      </c>
      <c r="AK118" s="973" t="str">
        <f t="shared" si="665"/>
        <v/>
      </c>
      <c r="AL118" s="973" t="str">
        <f t="shared" si="666"/>
        <v/>
      </c>
      <c r="AM118" s="973" t="str">
        <f t="shared" si="667"/>
        <v/>
      </c>
      <c r="AN118" s="973" t="str">
        <f t="shared" si="668"/>
        <v/>
      </c>
      <c r="AO118" s="973" t="str">
        <f t="shared" si="669"/>
        <v/>
      </c>
      <c r="AP118" s="973" t="str">
        <f t="shared" si="670"/>
        <v/>
      </c>
      <c r="AQ118" s="973" t="str">
        <f t="shared" si="671"/>
        <v/>
      </c>
      <c r="AR118" s="973" t="str">
        <f t="shared" si="672"/>
        <v/>
      </c>
      <c r="AS118" s="973" t="str">
        <f t="shared" si="673"/>
        <v/>
      </c>
      <c r="AT118" s="973" t="str">
        <f t="shared" si="674"/>
        <v/>
      </c>
      <c r="AU118" s="973" t="str">
        <f t="shared" si="675"/>
        <v/>
      </c>
      <c r="AV118" s="973" t="str">
        <f t="shared" si="676"/>
        <v/>
      </c>
      <c r="AW118" s="973" t="str">
        <f t="shared" si="677"/>
        <v/>
      </c>
      <c r="AX118" s="973" t="str">
        <f t="shared" si="678"/>
        <v/>
      </c>
      <c r="AY118" s="973" t="str">
        <f t="shared" si="679"/>
        <v/>
      </c>
      <c r="AZ118" s="973" t="str">
        <f t="shared" si="680"/>
        <v/>
      </c>
      <c r="BA118" s="973" t="str">
        <f t="shared" si="681"/>
        <v/>
      </c>
      <c r="BB118" s="973" t="str">
        <f t="shared" si="682"/>
        <v/>
      </c>
      <c r="BC118" s="973" t="str">
        <f t="shared" si="683"/>
        <v/>
      </c>
      <c r="BD118" s="973" t="str">
        <f t="shared" si="684"/>
        <v/>
      </c>
      <c r="BE118" s="973" t="str">
        <f t="shared" si="685"/>
        <v/>
      </c>
      <c r="BF118" s="973" t="str">
        <f t="shared" si="686"/>
        <v/>
      </c>
      <c r="BG118" s="973" t="str">
        <f t="shared" si="687"/>
        <v/>
      </c>
      <c r="BH118" s="973" t="str">
        <f t="shared" si="688"/>
        <v/>
      </c>
      <c r="BI118" s="973" t="str">
        <f t="shared" si="689"/>
        <v/>
      </c>
      <c r="BJ118" s="973" t="str">
        <f t="shared" si="690"/>
        <v/>
      </c>
      <c r="BK118" s="973" t="str">
        <f t="shared" si="691"/>
        <v/>
      </c>
      <c r="BL118" s="973" t="str">
        <f t="shared" si="692"/>
        <v/>
      </c>
      <c r="BM118" s="973" t="str">
        <f t="shared" si="693"/>
        <v/>
      </c>
      <c r="BN118" s="973" t="str">
        <f t="shared" si="694"/>
        <v/>
      </c>
      <c r="BO118" s="973" t="str">
        <f t="shared" si="695"/>
        <v/>
      </c>
      <c r="BV118" s="978"/>
      <c r="BW118" s="978"/>
      <c r="BX118" s="978"/>
      <c r="BY118" s="978"/>
      <c r="BZ118" s="978"/>
      <c r="CA118" s="978"/>
      <c r="CB118" s="978"/>
      <c r="CC118" s="978"/>
      <c r="CD118" s="978"/>
      <c r="CE118" s="978"/>
      <c r="CF118" s="978"/>
      <c r="CG118" s="978"/>
      <c r="CH118" s="978"/>
      <c r="CI118" s="978"/>
      <c r="CJ118" s="978"/>
      <c r="CK118" s="978"/>
      <c r="CL118" s="978"/>
      <c r="CM118" s="978"/>
      <c r="CN118" s="978"/>
      <c r="CO118" s="978"/>
      <c r="CP118" s="978"/>
      <c r="CQ118" s="978"/>
      <c r="CR118" s="978"/>
      <c r="CS118" s="978"/>
      <c r="CT118" s="978"/>
      <c r="CU118" s="978"/>
      <c r="CV118" s="978"/>
      <c r="CW118" s="978"/>
      <c r="CX118" s="978"/>
      <c r="CY118" s="978"/>
      <c r="CZ118" s="978"/>
      <c r="DA118" s="978"/>
      <c r="DB118" s="978"/>
      <c r="DC118" s="978"/>
      <c r="DD118" s="978"/>
      <c r="DE118" s="978"/>
      <c r="DF118" s="978"/>
      <c r="DG118" s="978"/>
      <c r="DH118" s="978"/>
      <c r="DI118" s="978"/>
      <c r="DJ118" s="978"/>
      <c r="DK118" s="978"/>
      <c r="DL118" s="978"/>
      <c r="DM118" s="978"/>
      <c r="DN118" s="978"/>
      <c r="DO118" s="978"/>
      <c r="DP118" s="978"/>
      <c r="DQ118" s="978"/>
      <c r="DR118" s="978"/>
      <c r="DS118" s="978"/>
      <c r="DT118" s="978"/>
      <c r="DU118" s="978"/>
      <c r="DV118" s="978"/>
      <c r="DW118" s="978"/>
      <c r="DX118" s="978"/>
      <c r="DY118" s="978"/>
      <c r="DZ118" s="978"/>
      <c r="EA118" s="978"/>
      <c r="EB118" s="978"/>
      <c r="EC118" s="978"/>
      <c r="ED118" s="978"/>
      <c r="EE118" s="1107"/>
      <c r="EF118" s="1107"/>
      <c r="EG118" s="1107"/>
      <c r="EH118" s="1107"/>
      <c r="EI118" s="1107"/>
    </row>
    <row r="119" spans="1:139" ht="13.5" customHeight="1" collapsed="1">
      <c r="A119" s="15"/>
      <c r="G119" s="856"/>
      <c r="H119" s="856"/>
      <c r="I119" s="856"/>
      <c r="J119" s="856"/>
      <c r="K119" s="856"/>
      <c r="L119" s="856"/>
      <c r="M119" s="856"/>
      <c r="N119" s="856"/>
      <c r="O119" s="856"/>
      <c r="P119" s="856"/>
      <c r="Q119" s="856"/>
      <c r="R119" s="856"/>
      <c r="S119" s="856"/>
      <c r="T119" s="856"/>
      <c r="U119" s="856"/>
      <c r="V119" s="856"/>
      <c r="W119" s="856"/>
      <c r="X119" s="856"/>
      <c r="Y119" s="856"/>
      <c r="Z119" s="856"/>
      <c r="AA119" s="856"/>
      <c r="AB119" s="856"/>
      <c r="AC119" s="856"/>
      <c r="AD119" s="856"/>
      <c r="AE119" s="856"/>
      <c r="AF119" s="856"/>
      <c r="AG119" s="856"/>
      <c r="AH119" s="856"/>
      <c r="AI119" s="856"/>
      <c r="AJ119" s="856"/>
      <c r="AK119" s="856"/>
      <c r="AL119" s="856"/>
      <c r="AM119" s="856"/>
      <c r="AN119" s="856"/>
      <c r="AO119" s="856"/>
      <c r="AP119" s="856"/>
      <c r="AQ119" s="856"/>
      <c r="AR119" s="856"/>
      <c r="AS119" s="856"/>
      <c r="AT119" s="856"/>
      <c r="AU119" s="856"/>
      <c r="AV119" s="856"/>
      <c r="AW119" s="856"/>
      <c r="AX119" s="856"/>
      <c r="AY119" s="856"/>
      <c r="AZ119" s="856"/>
      <c r="BA119" s="856"/>
      <c r="BB119" s="856"/>
      <c r="BC119" s="856"/>
      <c r="BD119" s="856"/>
      <c r="BE119" s="856"/>
      <c r="BF119" s="856"/>
      <c r="BG119" s="856"/>
      <c r="BH119" s="856"/>
      <c r="BI119" s="856"/>
      <c r="BJ119" s="856"/>
      <c r="BK119" s="856"/>
      <c r="BL119" s="856"/>
      <c r="BM119" s="856"/>
      <c r="BN119" s="856"/>
      <c r="BO119" s="856"/>
      <c r="BV119" s="1119"/>
      <c r="BW119" s="1119"/>
      <c r="BX119" s="1119"/>
      <c r="BY119" s="1119"/>
      <c r="BZ119" s="1119"/>
      <c r="CA119" s="1119"/>
      <c r="CB119" s="1119"/>
      <c r="CC119" s="1119"/>
      <c r="CD119" s="1119"/>
      <c r="CE119" s="1119"/>
      <c r="CF119" s="1119"/>
      <c r="CG119" s="1119"/>
      <c r="CH119" s="1119"/>
      <c r="CI119" s="1119"/>
      <c r="CJ119" s="1119"/>
      <c r="CK119" s="1119"/>
      <c r="CL119" s="1119"/>
      <c r="CM119" s="1119"/>
      <c r="CN119" s="1119"/>
      <c r="CO119" s="1119"/>
      <c r="CP119" s="1119"/>
      <c r="CQ119" s="1119"/>
      <c r="CR119" s="1119"/>
      <c r="CS119" s="1119"/>
      <c r="CT119" s="1119"/>
      <c r="CU119" s="1119"/>
      <c r="CV119" s="1119"/>
      <c r="CW119" s="1119"/>
      <c r="CX119" s="1119"/>
      <c r="CY119" s="1119"/>
      <c r="CZ119" s="1119"/>
      <c r="DA119" s="1119"/>
      <c r="DB119" s="1119"/>
      <c r="DC119" s="1119"/>
      <c r="DD119" s="1119"/>
      <c r="DE119" s="1119"/>
      <c r="DF119" s="1119"/>
      <c r="DG119" s="1119"/>
      <c r="DH119" s="1119"/>
      <c r="DI119" s="1119"/>
      <c r="DJ119" s="1119"/>
      <c r="DK119" s="1119"/>
      <c r="DL119" s="1119"/>
      <c r="DM119" s="1119"/>
      <c r="DN119" s="1119"/>
      <c r="DO119" s="1119"/>
      <c r="DP119" s="1119"/>
      <c r="DQ119" s="1119"/>
      <c r="DR119" s="1119"/>
      <c r="DS119" s="1119"/>
      <c r="DT119" s="1119"/>
      <c r="DU119" s="1119"/>
      <c r="DV119" s="1119"/>
      <c r="DW119" s="1119"/>
      <c r="DX119" s="1119"/>
      <c r="DY119" s="1119"/>
      <c r="DZ119" s="1119"/>
      <c r="EA119" s="1119"/>
      <c r="EB119" s="1119"/>
      <c r="EC119" s="1119"/>
      <c r="ED119" s="1119"/>
    </row>
    <row r="120" spans="1:139" ht="13.5" hidden="1" customHeight="1" outlineLevel="1" thickBot="1">
      <c r="B120" s="17" t="s">
        <v>477</v>
      </c>
      <c r="C120" s="613"/>
      <c r="D120" s="613"/>
      <c r="E120" s="637"/>
      <c r="F120" s="791"/>
      <c r="G120" s="147">
        <f t="shared" ref="G120:BO120" si="696">G$7</f>
        <v>1990</v>
      </c>
      <c r="H120" s="147">
        <f t="shared" si="696"/>
        <v>1991</v>
      </c>
      <c r="I120" s="147">
        <f t="shared" si="696"/>
        <v>1992</v>
      </c>
      <c r="J120" s="147">
        <f t="shared" si="696"/>
        <v>1993</v>
      </c>
      <c r="K120" s="147">
        <f t="shared" si="696"/>
        <v>1994</v>
      </c>
      <c r="L120" s="147">
        <f t="shared" si="696"/>
        <v>1995</v>
      </c>
      <c r="M120" s="147">
        <f t="shared" si="696"/>
        <v>1996</v>
      </c>
      <c r="N120" s="147">
        <f t="shared" si="696"/>
        <v>1997</v>
      </c>
      <c r="O120" s="147">
        <f t="shared" si="696"/>
        <v>1998</v>
      </c>
      <c r="P120" s="147">
        <f t="shared" si="696"/>
        <v>1999</v>
      </c>
      <c r="Q120" s="147">
        <f t="shared" si="696"/>
        <v>2000</v>
      </c>
      <c r="R120" s="147">
        <f t="shared" si="696"/>
        <v>2001</v>
      </c>
      <c r="S120" s="147">
        <f t="shared" si="696"/>
        <v>2002</v>
      </c>
      <c r="T120" s="147">
        <f t="shared" si="696"/>
        <v>2003</v>
      </c>
      <c r="U120" s="147">
        <f t="shared" si="696"/>
        <v>2004</v>
      </c>
      <c r="V120" s="147">
        <f t="shared" si="696"/>
        <v>2005</v>
      </c>
      <c r="W120" s="147">
        <f t="shared" si="696"/>
        <v>2006</v>
      </c>
      <c r="X120" s="147">
        <f t="shared" si="696"/>
        <v>2007</v>
      </c>
      <c r="Y120" s="147">
        <f t="shared" si="696"/>
        <v>2008</v>
      </c>
      <c r="Z120" s="147">
        <f t="shared" si="696"/>
        <v>2009</v>
      </c>
      <c r="AA120" s="147">
        <f t="shared" si="696"/>
        <v>2010</v>
      </c>
      <c r="AB120" s="147">
        <f t="shared" si="696"/>
        <v>2011</v>
      </c>
      <c r="AC120" s="147">
        <f t="shared" si="696"/>
        <v>2012</v>
      </c>
      <c r="AD120" s="147">
        <f t="shared" si="696"/>
        <v>2013</v>
      </c>
      <c r="AE120" s="147">
        <f t="shared" si="696"/>
        <v>2014</v>
      </c>
      <c r="AF120" s="147">
        <f t="shared" si="696"/>
        <v>2015</v>
      </c>
      <c r="AG120" s="147">
        <f t="shared" si="696"/>
        <v>2016</v>
      </c>
      <c r="AH120" s="147">
        <f t="shared" si="696"/>
        <v>2017</v>
      </c>
      <c r="AI120" s="147">
        <f t="shared" si="696"/>
        <v>2018</v>
      </c>
      <c r="AJ120" s="147">
        <f t="shared" si="696"/>
        <v>2019</v>
      </c>
      <c r="AK120" s="147">
        <f t="shared" si="696"/>
        <v>2020</v>
      </c>
      <c r="AL120" s="147">
        <f t="shared" si="696"/>
        <v>2021</v>
      </c>
      <c r="AM120" s="147">
        <f t="shared" si="696"/>
        <v>2022</v>
      </c>
      <c r="AN120" s="147">
        <f t="shared" si="696"/>
        <v>2023</v>
      </c>
      <c r="AO120" s="147">
        <f t="shared" si="696"/>
        <v>2024</v>
      </c>
      <c r="AP120" s="147">
        <f t="shared" si="696"/>
        <v>2025</v>
      </c>
      <c r="AQ120" s="147">
        <f t="shared" si="696"/>
        <v>2026</v>
      </c>
      <c r="AR120" s="147">
        <f t="shared" si="696"/>
        <v>2027</v>
      </c>
      <c r="AS120" s="147">
        <f t="shared" si="696"/>
        <v>2028</v>
      </c>
      <c r="AT120" s="147">
        <f t="shared" si="696"/>
        <v>2029</v>
      </c>
      <c r="AU120" s="147">
        <f t="shared" si="696"/>
        <v>2030</v>
      </c>
      <c r="AV120" s="147">
        <f t="shared" si="696"/>
        <v>2031</v>
      </c>
      <c r="AW120" s="147">
        <f t="shared" si="696"/>
        <v>2032</v>
      </c>
      <c r="AX120" s="147">
        <f t="shared" si="696"/>
        <v>2033</v>
      </c>
      <c r="AY120" s="147">
        <f t="shared" si="696"/>
        <v>2034</v>
      </c>
      <c r="AZ120" s="147">
        <f t="shared" si="696"/>
        <v>2035</v>
      </c>
      <c r="BA120" s="147">
        <f t="shared" si="696"/>
        <v>2036</v>
      </c>
      <c r="BB120" s="147">
        <f t="shared" si="696"/>
        <v>2037</v>
      </c>
      <c r="BC120" s="147">
        <f t="shared" si="696"/>
        <v>2038</v>
      </c>
      <c r="BD120" s="147">
        <f t="shared" si="696"/>
        <v>2039</v>
      </c>
      <c r="BE120" s="147">
        <f t="shared" si="696"/>
        <v>2040</v>
      </c>
      <c r="BF120" s="147">
        <f t="shared" si="696"/>
        <v>2041</v>
      </c>
      <c r="BG120" s="147">
        <f t="shared" si="696"/>
        <v>2042</v>
      </c>
      <c r="BH120" s="147">
        <f t="shared" si="696"/>
        <v>2043</v>
      </c>
      <c r="BI120" s="147">
        <f t="shared" si="696"/>
        <v>2044</v>
      </c>
      <c r="BJ120" s="147">
        <f t="shared" si="696"/>
        <v>2045</v>
      </c>
      <c r="BK120" s="147">
        <f t="shared" si="696"/>
        <v>2046</v>
      </c>
      <c r="BL120" s="147">
        <f t="shared" si="696"/>
        <v>2047</v>
      </c>
      <c r="BM120" s="147">
        <f t="shared" si="696"/>
        <v>2048</v>
      </c>
      <c r="BN120" s="147">
        <f t="shared" si="696"/>
        <v>2049</v>
      </c>
      <c r="BO120" s="147">
        <f t="shared" si="696"/>
        <v>2050</v>
      </c>
      <c r="BV120" s="1132"/>
      <c r="BW120" s="1132"/>
      <c r="BX120" s="1132"/>
      <c r="BY120" s="1132"/>
      <c r="BZ120" s="1132"/>
      <c r="CA120" s="1132"/>
      <c r="CB120" s="1132"/>
      <c r="CC120" s="1132"/>
      <c r="CD120" s="1132"/>
      <c r="CE120" s="1132"/>
      <c r="CF120" s="1132"/>
      <c r="CG120" s="1132"/>
      <c r="CH120" s="1132"/>
      <c r="CI120" s="1132"/>
      <c r="CJ120" s="1132"/>
      <c r="CK120" s="1132"/>
      <c r="CL120" s="1132"/>
      <c r="CM120" s="1132"/>
      <c r="CN120" s="1132"/>
      <c r="CO120" s="1132"/>
      <c r="CP120" s="1132"/>
      <c r="CQ120" s="1132"/>
      <c r="CR120" s="1132"/>
      <c r="CS120" s="1132"/>
      <c r="CT120" s="1132"/>
      <c r="CU120" s="1132"/>
      <c r="CV120" s="1132"/>
      <c r="CW120" s="1132"/>
      <c r="CX120" s="1132"/>
      <c r="CY120" s="1132"/>
      <c r="CZ120" s="1132"/>
      <c r="DA120" s="1132"/>
      <c r="DB120" s="1132"/>
      <c r="DC120" s="1132"/>
      <c r="DD120" s="1132"/>
      <c r="DE120" s="1132"/>
      <c r="DF120" s="1132"/>
      <c r="DG120" s="1132"/>
      <c r="DH120" s="1132"/>
      <c r="DI120" s="1132"/>
      <c r="DJ120" s="1132"/>
      <c r="DK120" s="1132"/>
      <c r="DL120" s="1132"/>
      <c r="DM120" s="1132"/>
      <c r="DN120" s="1132"/>
      <c r="DO120" s="1132"/>
      <c r="DP120" s="1132"/>
      <c r="DQ120" s="1132"/>
      <c r="DR120" s="1132"/>
      <c r="DS120" s="1132"/>
      <c r="DT120" s="1132"/>
      <c r="DU120" s="1132"/>
      <c r="DV120" s="1132"/>
      <c r="DW120" s="1132"/>
      <c r="DX120" s="1132"/>
      <c r="DY120" s="1132"/>
      <c r="DZ120" s="1132"/>
      <c r="EA120" s="1132"/>
      <c r="EB120" s="1132"/>
      <c r="EC120" s="1132"/>
      <c r="ED120" s="1132"/>
    </row>
    <row r="121" spans="1:139" ht="13.5" hidden="1" customHeight="1" outlineLevel="1">
      <c r="B121" s="611" t="s">
        <v>1219</v>
      </c>
      <c r="C121" s="668" t="s">
        <v>1228</v>
      </c>
      <c r="D121" s="640"/>
      <c r="E121" s="667" t="s">
        <v>1386</v>
      </c>
      <c r="F121" s="855"/>
      <c r="G121" s="973" t="str">
        <f t="shared" ref="G121:P122" si="697">IF(BV121="","",BV121)</f>
        <v/>
      </c>
      <c r="H121" s="973" t="str">
        <f t="shared" si="697"/>
        <v/>
      </c>
      <c r="I121" s="973" t="str">
        <f t="shared" si="697"/>
        <v/>
      </c>
      <c r="J121" s="973" t="str">
        <f t="shared" si="697"/>
        <v/>
      </c>
      <c r="K121" s="973" t="str">
        <f t="shared" si="697"/>
        <v/>
      </c>
      <c r="L121" s="973" t="str">
        <f t="shared" si="697"/>
        <v/>
      </c>
      <c r="M121" s="973" t="str">
        <f t="shared" si="697"/>
        <v/>
      </c>
      <c r="N121" s="973" t="str">
        <f t="shared" si="697"/>
        <v/>
      </c>
      <c r="O121" s="973" t="str">
        <f t="shared" si="697"/>
        <v/>
      </c>
      <c r="P121" s="973" t="str">
        <f t="shared" si="697"/>
        <v/>
      </c>
      <c r="Q121" s="973" t="str">
        <f t="shared" ref="Q121:Z122" si="698">IF(CF121="","",CF121)</f>
        <v/>
      </c>
      <c r="R121" s="973" t="str">
        <f t="shared" si="698"/>
        <v/>
      </c>
      <c r="S121" s="973" t="str">
        <f t="shared" si="698"/>
        <v/>
      </c>
      <c r="T121" s="973" t="str">
        <f t="shared" si="698"/>
        <v/>
      </c>
      <c r="U121" s="973" t="str">
        <f t="shared" si="698"/>
        <v/>
      </c>
      <c r="V121" s="973" t="str">
        <f t="shared" si="698"/>
        <v/>
      </c>
      <c r="W121" s="973" t="str">
        <f t="shared" si="698"/>
        <v/>
      </c>
      <c r="X121" s="973" t="str">
        <f t="shared" si="698"/>
        <v/>
      </c>
      <c r="Y121" s="973" t="str">
        <f t="shared" si="698"/>
        <v/>
      </c>
      <c r="Z121" s="973" t="str">
        <f t="shared" si="698"/>
        <v/>
      </c>
      <c r="AA121" s="973" t="str">
        <f t="shared" ref="AA121:AI122" si="699">IF(CP121="","",CP121)</f>
        <v/>
      </c>
      <c r="AB121" s="973" t="str">
        <f t="shared" si="699"/>
        <v/>
      </c>
      <c r="AC121" s="973" t="str">
        <f t="shared" si="699"/>
        <v/>
      </c>
      <c r="AD121" s="973" t="str">
        <f t="shared" si="699"/>
        <v/>
      </c>
      <c r="AE121" s="973" t="str">
        <f t="shared" si="699"/>
        <v/>
      </c>
      <c r="AF121" s="973" t="str">
        <f t="shared" si="699"/>
        <v/>
      </c>
      <c r="AG121" s="973" t="str">
        <f t="shared" si="699"/>
        <v/>
      </c>
      <c r="AH121" s="973" t="str">
        <f t="shared" si="699"/>
        <v/>
      </c>
      <c r="AI121" s="973" t="str">
        <f t="shared" si="699"/>
        <v/>
      </c>
      <c r="AJ121" s="973" t="str">
        <f t="shared" ref="AJ121:AJ122" si="700">IF(CY121="","",CY121)</f>
        <v/>
      </c>
      <c r="AK121" s="973" t="str">
        <f t="shared" ref="AK121:AK122" si="701">IF(CZ121="","",CZ121)</f>
        <v/>
      </c>
      <c r="AL121" s="973" t="str">
        <f t="shared" ref="AL121:AL122" si="702">IF(DA121="","",DA121)</f>
        <v/>
      </c>
      <c r="AM121" s="973" t="str">
        <f t="shared" ref="AM121:AM122" si="703">IF(DB121="","",DB121)</f>
        <v/>
      </c>
      <c r="AN121" s="973" t="str">
        <f t="shared" ref="AN121:AN122" si="704">IF(DC121="","",DC121)</f>
        <v/>
      </c>
      <c r="AO121" s="973" t="str">
        <f t="shared" ref="AO121:AO122" si="705">IF(DD121="","",DD121)</f>
        <v/>
      </c>
      <c r="AP121" s="973" t="str">
        <f t="shared" ref="AP121:AP122" si="706">IF(DE121="","",DE121)</f>
        <v/>
      </c>
      <c r="AQ121" s="973" t="str">
        <f t="shared" ref="AQ121:AQ122" si="707">IF(DF121="","",DF121)</f>
        <v/>
      </c>
      <c r="AR121" s="973" t="str">
        <f t="shared" ref="AR121:AR122" si="708">IF(DG121="","",DG121)</f>
        <v/>
      </c>
      <c r="AS121" s="973" t="str">
        <f t="shared" ref="AS121:AS122" si="709">IF(DH121="","",DH121)</f>
        <v/>
      </c>
      <c r="AT121" s="973" t="str">
        <f t="shared" ref="AT121:AT122" si="710">IF(DI121="","",DI121)</f>
        <v/>
      </c>
      <c r="AU121" s="973" t="str">
        <f t="shared" ref="AU121:AU122" si="711">IF(DJ121="","",DJ121)</f>
        <v/>
      </c>
      <c r="AV121" s="973" t="str">
        <f t="shared" ref="AV121:AV122" si="712">IF(DK121="","",DK121)</f>
        <v/>
      </c>
      <c r="AW121" s="973" t="str">
        <f t="shared" ref="AW121:AW122" si="713">IF(DL121="","",DL121)</f>
        <v/>
      </c>
      <c r="AX121" s="973" t="str">
        <f t="shared" ref="AX121:AX122" si="714">IF(DM121="","",DM121)</f>
        <v/>
      </c>
      <c r="AY121" s="973" t="str">
        <f t="shared" ref="AY121:AY122" si="715">IF(DN121="","",DN121)</f>
        <v/>
      </c>
      <c r="AZ121" s="973" t="str">
        <f t="shared" ref="AZ121:AZ122" si="716">IF(DO121="","",DO121)</f>
        <v/>
      </c>
      <c r="BA121" s="973" t="str">
        <f t="shared" ref="BA121:BA122" si="717">IF(DP121="","",DP121)</f>
        <v/>
      </c>
      <c r="BB121" s="973" t="str">
        <f t="shared" ref="BB121:BB122" si="718">IF(DQ121="","",DQ121)</f>
        <v/>
      </c>
      <c r="BC121" s="973" t="str">
        <f t="shared" ref="BC121:BC122" si="719">IF(DR121="","",DR121)</f>
        <v/>
      </c>
      <c r="BD121" s="973" t="str">
        <f t="shared" ref="BD121:BD122" si="720">IF(DS121="","",DS121)</f>
        <v/>
      </c>
      <c r="BE121" s="973" t="str">
        <f t="shared" ref="BE121:BE122" si="721">IF(DT121="","",DT121)</f>
        <v/>
      </c>
      <c r="BF121" s="973" t="str">
        <f t="shared" ref="BF121:BF122" si="722">IF(DU121="","",DU121)</f>
        <v/>
      </c>
      <c r="BG121" s="973" t="str">
        <f t="shared" ref="BG121:BG122" si="723">IF(DV121="","",DV121)</f>
        <v/>
      </c>
      <c r="BH121" s="973" t="str">
        <f t="shared" ref="BH121:BH122" si="724">IF(DW121="","",DW121)</f>
        <v/>
      </c>
      <c r="BI121" s="973" t="str">
        <f t="shared" ref="BI121:BI122" si="725">IF(DX121="","",DX121)</f>
        <v/>
      </c>
      <c r="BJ121" s="973" t="str">
        <f t="shared" ref="BJ121:BJ122" si="726">IF(DY121="","",DY121)</f>
        <v/>
      </c>
      <c r="BK121" s="973" t="str">
        <f t="shared" ref="BK121:BK122" si="727">IF(DZ121="","",DZ121)</f>
        <v/>
      </c>
      <c r="BL121" s="973" t="str">
        <f t="shared" ref="BL121:BL122" si="728">IF(EA121="","",EA121)</f>
        <v/>
      </c>
      <c r="BM121" s="973" t="str">
        <f t="shared" ref="BM121:BM122" si="729">IF(EB121="","",EB121)</f>
        <v/>
      </c>
      <c r="BN121" s="973" t="str">
        <f t="shared" ref="BN121:BN122" si="730">IF(EC121="","",EC121)</f>
        <v/>
      </c>
      <c r="BO121" s="973" t="str">
        <f t="shared" ref="BO121:BO122" si="731">IF(ED121="","",ED121)</f>
        <v/>
      </c>
      <c r="BV121" s="978"/>
      <c r="BW121" s="978"/>
      <c r="BX121" s="978"/>
      <c r="BY121" s="978"/>
      <c r="BZ121" s="978"/>
      <c r="CA121" s="978"/>
      <c r="CB121" s="978"/>
      <c r="CC121" s="978"/>
      <c r="CD121" s="978"/>
      <c r="CE121" s="978"/>
      <c r="CF121" s="978"/>
      <c r="CG121" s="978"/>
      <c r="CH121" s="978"/>
      <c r="CI121" s="978"/>
      <c r="CJ121" s="978"/>
      <c r="CK121" s="978"/>
      <c r="CL121" s="978"/>
      <c r="CM121" s="978"/>
      <c r="CN121" s="978"/>
      <c r="CO121" s="978"/>
      <c r="CP121" s="978"/>
      <c r="CQ121" s="978"/>
      <c r="CR121" s="978"/>
      <c r="CS121" s="978"/>
      <c r="CT121" s="978"/>
      <c r="CU121" s="978"/>
      <c r="CV121" s="978"/>
      <c r="CW121" s="978"/>
      <c r="CX121" s="978"/>
      <c r="CY121" s="978"/>
      <c r="CZ121" s="978"/>
      <c r="DA121" s="978"/>
      <c r="DB121" s="978"/>
      <c r="DC121" s="978"/>
      <c r="DD121" s="978"/>
      <c r="DE121" s="978"/>
      <c r="DF121" s="978"/>
      <c r="DG121" s="978"/>
      <c r="DH121" s="978"/>
      <c r="DI121" s="978"/>
      <c r="DJ121" s="978"/>
      <c r="DK121" s="978"/>
      <c r="DL121" s="978"/>
      <c r="DM121" s="978"/>
      <c r="DN121" s="978"/>
      <c r="DO121" s="978"/>
      <c r="DP121" s="978"/>
      <c r="DQ121" s="978"/>
      <c r="DR121" s="978"/>
      <c r="DS121" s="978"/>
      <c r="DT121" s="978"/>
      <c r="DU121" s="978"/>
      <c r="DV121" s="978"/>
      <c r="DW121" s="978"/>
      <c r="DX121" s="978"/>
      <c r="DY121" s="978"/>
      <c r="DZ121" s="978"/>
      <c r="EA121" s="978"/>
      <c r="EB121" s="978"/>
      <c r="EC121" s="978"/>
      <c r="ED121" s="978"/>
    </row>
    <row r="122" spans="1:139" ht="12.75" hidden="1" customHeight="1" outlineLevel="1">
      <c r="B122" s="611" t="s">
        <v>1220</v>
      </c>
      <c r="C122" s="60" t="s">
        <v>7</v>
      </c>
      <c r="D122" s="640"/>
      <c r="E122" s="667" t="s">
        <v>151</v>
      </c>
      <c r="F122" s="838"/>
      <c r="G122" s="973" t="str">
        <f t="shared" si="697"/>
        <v/>
      </c>
      <c r="H122" s="973" t="str">
        <f t="shared" si="697"/>
        <v/>
      </c>
      <c r="I122" s="973" t="str">
        <f t="shared" si="697"/>
        <v/>
      </c>
      <c r="J122" s="973" t="str">
        <f t="shared" si="697"/>
        <v/>
      </c>
      <c r="K122" s="973" t="str">
        <f t="shared" si="697"/>
        <v/>
      </c>
      <c r="L122" s="973" t="str">
        <f t="shared" si="697"/>
        <v/>
      </c>
      <c r="M122" s="973" t="str">
        <f t="shared" si="697"/>
        <v/>
      </c>
      <c r="N122" s="973" t="str">
        <f t="shared" si="697"/>
        <v/>
      </c>
      <c r="O122" s="973" t="str">
        <f t="shared" si="697"/>
        <v/>
      </c>
      <c r="P122" s="973" t="str">
        <f t="shared" si="697"/>
        <v/>
      </c>
      <c r="Q122" s="973" t="str">
        <f t="shared" si="698"/>
        <v/>
      </c>
      <c r="R122" s="973" t="str">
        <f t="shared" si="698"/>
        <v/>
      </c>
      <c r="S122" s="973" t="str">
        <f t="shared" si="698"/>
        <v/>
      </c>
      <c r="T122" s="973" t="str">
        <f t="shared" si="698"/>
        <v/>
      </c>
      <c r="U122" s="973" t="str">
        <f t="shared" si="698"/>
        <v/>
      </c>
      <c r="V122" s="973" t="str">
        <f t="shared" si="698"/>
        <v/>
      </c>
      <c r="W122" s="973" t="str">
        <f t="shared" si="698"/>
        <v/>
      </c>
      <c r="X122" s="973" t="str">
        <f t="shared" si="698"/>
        <v/>
      </c>
      <c r="Y122" s="973" t="str">
        <f t="shared" si="698"/>
        <v/>
      </c>
      <c r="Z122" s="973" t="str">
        <f t="shared" si="698"/>
        <v/>
      </c>
      <c r="AA122" s="973" t="str">
        <f t="shared" si="699"/>
        <v/>
      </c>
      <c r="AB122" s="973" t="str">
        <f t="shared" si="699"/>
        <v/>
      </c>
      <c r="AC122" s="973" t="str">
        <f t="shared" si="699"/>
        <v/>
      </c>
      <c r="AD122" s="973" t="str">
        <f t="shared" si="699"/>
        <v/>
      </c>
      <c r="AE122" s="973" t="str">
        <f t="shared" si="699"/>
        <v/>
      </c>
      <c r="AF122" s="973" t="str">
        <f t="shared" si="699"/>
        <v/>
      </c>
      <c r="AG122" s="973" t="str">
        <f t="shared" si="699"/>
        <v/>
      </c>
      <c r="AH122" s="973" t="str">
        <f t="shared" si="699"/>
        <v/>
      </c>
      <c r="AI122" s="973" t="str">
        <f t="shared" si="699"/>
        <v/>
      </c>
      <c r="AJ122" s="973" t="str">
        <f t="shared" si="700"/>
        <v/>
      </c>
      <c r="AK122" s="973" t="str">
        <f t="shared" si="701"/>
        <v/>
      </c>
      <c r="AL122" s="973" t="str">
        <f t="shared" si="702"/>
        <v/>
      </c>
      <c r="AM122" s="973" t="str">
        <f t="shared" si="703"/>
        <v/>
      </c>
      <c r="AN122" s="973" t="str">
        <f t="shared" si="704"/>
        <v/>
      </c>
      <c r="AO122" s="973" t="str">
        <f t="shared" si="705"/>
        <v/>
      </c>
      <c r="AP122" s="973" t="str">
        <f t="shared" si="706"/>
        <v/>
      </c>
      <c r="AQ122" s="973" t="str">
        <f t="shared" si="707"/>
        <v/>
      </c>
      <c r="AR122" s="973" t="str">
        <f t="shared" si="708"/>
        <v/>
      </c>
      <c r="AS122" s="973" t="str">
        <f t="shared" si="709"/>
        <v/>
      </c>
      <c r="AT122" s="973" t="str">
        <f t="shared" si="710"/>
        <v/>
      </c>
      <c r="AU122" s="973" t="str">
        <f t="shared" si="711"/>
        <v/>
      </c>
      <c r="AV122" s="973" t="str">
        <f t="shared" si="712"/>
        <v/>
      </c>
      <c r="AW122" s="973" t="str">
        <f t="shared" si="713"/>
        <v/>
      </c>
      <c r="AX122" s="973" t="str">
        <f t="shared" si="714"/>
        <v/>
      </c>
      <c r="AY122" s="973" t="str">
        <f t="shared" si="715"/>
        <v/>
      </c>
      <c r="AZ122" s="973" t="str">
        <f t="shared" si="716"/>
        <v/>
      </c>
      <c r="BA122" s="973" t="str">
        <f t="shared" si="717"/>
        <v/>
      </c>
      <c r="BB122" s="973" t="str">
        <f t="shared" si="718"/>
        <v/>
      </c>
      <c r="BC122" s="973" t="str">
        <f t="shared" si="719"/>
        <v/>
      </c>
      <c r="BD122" s="973" t="str">
        <f t="shared" si="720"/>
        <v/>
      </c>
      <c r="BE122" s="973" t="str">
        <f t="shared" si="721"/>
        <v/>
      </c>
      <c r="BF122" s="973" t="str">
        <f t="shared" si="722"/>
        <v/>
      </c>
      <c r="BG122" s="973" t="str">
        <f t="shared" si="723"/>
        <v/>
      </c>
      <c r="BH122" s="973" t="str">
        <f t="shared" si="724"/>
        <v/>
      </c>
      <c r="BI122" s="973" t="str">
        <f t="shared" si="725"/>
        <v/>
      </c>
      <c r="BJ122" s="973" t="str">
        <f t="shared" si="726"/>
        <v/>
      </c>
      <c r="BK122" s="973" t="str">
        <f t="shared" si="727"/>
        <v/>
      </c>
      <c r="BL122" s="973" t="str">
        <f t="shared" si="728"/>
        <v/>
      </c>
      <c r="BM122" s="973" t="str">
        <f t="shared" si="729"/>
        <v/>
      </c>
      <c r="BN122" s="973" t="str">
        <f t="shared" si="730"/>
        <v/>
      </c>
      <c r="BO122" s="973" t="str">
        <f t="shared" si="731"/>
        <v/>
      </c>
      <c r="BV122" s="978"/>
      <c r="BW122" s="978"/>
      <c r="BX122" s="978"/>
      <c r="BY122" s="978"/>
      <c r="BZ122" s="978"/>
      <c r="CA122" s="978"/>
      <c r="CB122" s="978"/>
      <c r="CC122" s="978"/>
      <c r="CD122" s="978"/>
      <c r="CE122" s="978"/>
      <c r="CF122" s="978"/>
      <c r="CG122" s="978"/>
      <c r="CH122" s="978"/>
      <c r="CI122" s="978"/>
      <c r="CJ122" s="978"/>
      <c r="CK122" s="978"/>
      <c r="CL122" s="978"/>
      <c r="CM122" s="978"/>
      <c r="CN122" s="978"/>
      <c r="CO122" s="978"/>
      <c r="CP122" s="978"/>
      <c r="CQ122" s="978"/>
      <c r="CR122" s="978"/>
      <c r="CS122" s="978"/>
      <c r="CT122" s="978"/>
      <c r="CU122" s="978"/>
      <c r="CV122" s="978"/>
      <c r="CW122" s="978"/>
      <c r="CX122" s="978"/>
      <c r="CY122" s="978"/>
      <c r="CZ122" s="978"/>
      <c r="DA122" s="978"/>
      <c r="DB122" s="978"/>
      <c r="DC122" s="978"/>
      <c r="DD122" s="978"/>
      <c r="DE122" s="978"/>
      <c r="DF122" s="978"/>
      <c r="DG122" s="978"/>
      <c r="DH122" s="978"/>
      <c r="DI122" s="978"/>
      <c r="DJ122" s="978"/>
      <c r="DK122" s="978"/>
      <c r="DL122" s="978"/>
      <c r="DM122" s="978"/>
      <c r="DN122" s="978"/>
      <c r="DO122" s="978"/>
      <c r="DP122" s="978"/>
      <c r="DQ122" s="978"/>
      <c r="DR122" s="978"/>
      <c r="DS122" s="978"/>
      <c r="DT122" s="978"/>
      <c r="DU122" s="978"/>
      <c r="DV122" s="978"/>
      <c r="DW122" s="978"/>
      <c r="DX122" s="978"/>
      <c r="DY122" s="978"/>
      <c r="DZ122" s="978"/>
      <c r="EA122" s="978"/>
      <c r="EB122" s="978"/>
      <c r="EC122" s="978"/>
      <c r="ED122" s="978"/>
    </row>
    <row r="123" spans="1:139" ht="13.5" customHeight="1" collapsed="1">
      <c r="A123" s="15"/>
      <c r="G123" s="856"/>
      <c r="H123" s="856"/>
      <c r="I123" s="856"/>
      <c r="J123" s="856"/>
      <c r="K123" s="856"/>
      <c r="L123" s="856"/>
      <c r="M123" s="856"/>
      <c r="N123" s="856"/>
      <c r="O123" s="856"/>
      <c r="P123" s="856"/>
      <c r="Q123" s="856"/>
      <c r="R123" s="856"/>
      <c r="S123" s="856"/>
      <c r="T123" s="856"/>
      <c r="U123" s="856"/>
      <c r="V123" s="856"/>
      <c r="W123" s="856"/>
      <c r="X123" s="856"/>
      <c r="Y123" s="856"/>
      <c r="Z123" s="856"/>
      <c r="AA123" s="856"/>
      <c r="AB123" s="856"/>
      <c r="AC123" s="856"/>
      <c r="AD123" s="856"/>
      <c r="AE123" s="856"/>
      <c r="AF123" s="856"/>
      <c r="AG123" s="856"/>
      <c r="AH123" s="856"/>
      <c r="AI123" s="856"/>
      <c r="AJ123" s="856"/>
      <c r="AK123" s="856"/>
      <c r="AL123" s="856"/>
      <c r="AM123" s="856"/>
      <c r="AN123" s="856"/>
      <c r="AO123" s="856"/>
      <c r="AP123" s="856"/>
      <c r="AQ123" s="856"/>
      <c r="AR123" s="856"/>
      <c r="AS123" s="856"/>
      <c r="AT123" s="856"/>
      <c r="AU123" s="856"/>
      <c r="AV123" s="856"/>
      <c r="AW123" s="856"/>
      <c r="AX123" s="856"/>
      <c r="AY123" s="856"/>
      <c r="AZ123" s="856"/>
      <c r="BA123" s="856"/>
      <c r="BB123" s="856"/>
      <c r="BC123" s="856"/>
      <c r="BD123" s="856"/>
      <c r="BE123" s="856"/>
      <c r="BF123" s="856"/>
      <c r="BG123" s="856"/>
      <c r="BH123" s="856"/>
      <c r="BI123" s="856"/>
      <c r="BJ123" s="856"/>
      <c r="BK123" s="856"/>
      <c r="BL123" s="856"/>
      <c r="BM123" s="856"/>
      <c r="BN123" s="856"/>
      <c r="BO123" s="856"/>
      <c r="BV123" s="1119"/>
      <c r="BW123" s="1119"/>
      <c r="BX123" s="1119"/>
      <c r="BY123" s="1119"/>
      <c r="BZ123" s="1119"/>
      <c r="CA123" s="1119"/>
      <c r="CB123" s="1119"/>
      <c r="CC123" s="1119"/>
      <c r="CD123" s="1119"/>
      <c r="CE123" s="1119"/>
      <c r="CF123" s="1119"/>
      <c r="CG123" s="1119"/>
      <c r="CH123" s="1119"/>
      <c r="CI123" s="1119"/>
      <c r="CJ123" s="1119"/>
      <c r="CK123" s="1119"/>
      <c r="CL123" s="1119"/>
      <c r="CM123" s="1119"/>
      <c r="CN123" s="1119"/>
      <c r="CO123" s="1119"/>
      <c r="CP123" s="1119"/>
      <c r="CQ123" s="1119"/>
      <c r="CR123" s="1119"/>
      <c r="CS123" s="1119"/>
      <c r="CT123" s="1119"/>
      <c r="CU123" s="1119"/>
      <c r="CV123" s="1119"/>
      <c r="CW123" s="1119"/>
      <c r="CX123" s="1119"/>
      <c r="CY123" s="1119"/>
      <c r="CZ123" s="1119"/>
      <c r="DA123" s="1119"/>
      <c r="DB123" s="1119"/>
      <c r="DC123" s="1119"/>
      <c r="DD123" s="1119"/>
      <c r="DE123" s="1119"/>
      <c r="DF123" s="1119"/>
      <c r="DG123" s="1119"/>
      <c r="DH123" s="1119"/>
      <c r="DI123" s="1119"/>
      <c r="DJ123" s="1119"/>
      <c r="DK123" s="1119"/>
      <c r="DL123" s="1119"/>
      <c r="DM123" s="1119"/>
      <c r="DN123" s="1119"/>
      <c r="DO123" s="1119"/>
      <c r="DP123" s="1119"/>
      <c r="DQ123" s="1119"/>
      <c r="DR123" s="1119"/>
      <c r="DS123" s="1119"/>
      <c r="DT123" s="1119"/>
      <c r="DU123" s="1119"/>
      <c r="DV123" s="1119"/>
      <c r="DW123" s="1119"/>
      <c r="DX123" s="1119"/>
      <c r="DY123" s="1119"/>
      <c r="DZ123" s="1119"/>
      <c r="EA123" s="1119"/>
      <c r="EB123" s="1119"/>
      <c r="EC123" s="1119"/>
      <c r="ED123" s="1119"/>
    </row>
    <row r="124" spans="1:139" ht="13.5" hidden="1" customHeight="1" outlineLevel="1" thickBot="1">
      <c r="B124" s="17" t="s">
        <v>478</v>
      </c>
      <c r="C124" s="613"/>
      <c r="D124" s="613"/>
      <c r="E124" s="637"/>
      <c r="F124" s="791"/>
      <c r="G124" s="147">
        <f t="shared" ref="G124:BO124" si="732">G$7</f>
        <v>1990</v>
      </c>
      <c r="H124" s="147">
        <f t="shared" si="732"/>
        <v>1991</v>
      </c>
      <c r="I124" s="147">
        <f t="shared" si="732"/>
        <v>1992</v>
      </c>
      <c r="J124" s="147">
        <f t="shared" si="732"/>
        <v>1993</v>
      </c>
      <c r="K124" s="147">
        <f t="shared" si="732"/>
        <v>1994</v>
      </c>
      <c r="L124" s="147">
        <f t="shared" si="732"/>
        <v>1995</v>
      </c>
      <c r="M124" s="147">
        <f t="shared" si="732"/>
        <v>1996</v>
      </c>
      <c r="N124" s="147">
        <f t="shared" si="732"/>
        <v>1997</v>
      </c>
      <c r="O124" s="147">
        <f t="shared" si="732"/>
        <v>1998</v>
      </c>
      <c r="P124" s="147">
        <f t="shared" si="732"/>
        <v>1999</v>
      </c>
      <c r="Q124" s="147">
        <f t="shared" si="732"/>
        <v>2000</v>
      </c>
      <c r="R124" s="147">
        <f t="shared" si="732"/>
        <v>2001</v>
      </c>
      <c r="S124" s="147">
        <f t="shared" si="732"/>
        <v>2002</v>
      </c>
      <c r="T124" s="147">
        <f t="shared" si="732"/>
        <v>2003</v>
      </c>
      <c r="U124" s="147">
        <f t="shared" si="732"/>
        <v>2004</v>
      </c>
      <c r="V124" s="147">
        <f t="shared" si="732"/>
        <v>2005</v>
      </c>
      <c r="W124" s="147">
        <f t="shared" si="732"/>
        <v>2006</v>
      </c>
      <c r="X124" s="147">
        <f t="shared" si="732"/>
        <v>2007</v>
      </c>
      <c r="Y124" s="147">
        <f t="shared" si="732"/>
        <v>2008</v>
      </c>
      <c r="Z124" s="147">
        <f t="shared" si="732"/>
        <v>2009</v>
      </c>
      <c r="AA124" s="147">
        <f t="shared" si="732"/>
        <v>2010</v>
      </c>
      <c r="AB124" s="147">
        <f t="shared" si="732"/>
        <v>2011</v>
      </c>
      <c r="AC124" s="147">
        <f t="shared" si="732"/>
        <v>2012</v>
      </c>
      <c r="AD124" s="147">
        <f t="shared" si="732"/>
        <v>2013</v>
      </c>
      <c r="AE124" s="147">
        <f t="shared" si="732"/>
        <v>2014</v>
      </c>
      <c r="AF124" s="147">
        <f t="shared" si="732"/>
        <v>2015</v>
      </c>
      <c r="AG124" s="147">
        <f t="shared" si="732"/>
        <v>2016</v>
      </c>
      <c r="AH124" s="147">
        <f t="shared" si="732"/>
        <v>2017</v>
      </c>
      <c r="AI124" s="147">
        <f t="shared" si="732"/>
        <v>2018</v>
      </c>
      <c r="AJ124" s="147">
        <f t="shared" si="732"/>
        <v>2019</v>
      </c>
      <c r="AK124" s="147">
        <f t="shared" si="732"/>
        <v>2020</v>
      </c>
      <c r="AL124" s="147">
        <f t="shared" si="732"/>
        <v>2021</v>
      </c>
      <c r="AM124" s="147">
        <f t="shared" si="732"/>
        <v>2022</v>
      </c>
      <c r="AN124" s="147">
        <f t="shared" si="732"/>
        <v>2023</v>
      </c>
      <c r="AO124" s="147">
        <f t="shared" si="732"/>
        <v>2024</v>
      </c>
      <c r="AP124" s="147">
        <f t="shared" si="732"/>
        <v>2025</v>
      </c>
      <c r="AQ124" s="147">
        <f t="shared" si="732"/>
        <v>2026</v>
      </c>
      <c r="AR124" s="147">
        <f t="shared" si="732"/>
        <v>2027</v>
      </c>
      <c r="AS124" s="147">
        <f t="shared" si="732"/>
        <v>2028</v>
      </c>
      <c r="AT124" s="147">
        <f t="shared" si="732"/>
        <v>2029</v>
      </c>
      <c r="AU124" s="147">
        <f t="shared" si="732"/>
        <v>2030</v>
      </c>
      <c r="AV124" s="147">
        <f t="shared" si="732"/>
        <v>2031</v>
      </c>
      <c r="AW124" s="147">
        <f t="shared" si="732"/>
        <v>2032</v>
      </c>
      <c r="AX124" s="147">
        <f t="shared" si="732"/>
        <v>2033</v>
      </c>
      <c r="AY124" s="147">
        <f t="shared" si="732"/>
        <v>2034</v>
      </c>
      <c r="AZ124" s="147">
        <f t="shared" si="732"/>
        <v>2035</v>
      </c>
      <c r="BA124" s="147">
        <f t="shared" si="732"/>
        <v>2036</v>
      </c>
      <c r="BB124" s="147">
        <f t="shared" si="732"/>
        <v>2037</v>
      </c>
      <c r="BC124" s="147">
        <f t="shared" si="732"/>
        <v>2038</v>
      </c>
      <c r="BD124" s="147">
        <f t="shared" si="732"/>
        <v>2039</v>
      </c>
      <c r="BE124" s="147">
        <f t="shared" si="732"/>
        <v>2040</v>
      </c>
      <c r="BF124" s="147">
        <f t="shared" si="732"/>
        <v>2041</v>
      </c>
      <c r="BG124" s="147">
        <f t="shared" si="732"/>
        <v>2042</v>
      </c>
      <c r="BH124" s="147">
        <f t="shared" si="732"/>
        <v>2043</v>
      </c>
      <c r="BI124" s="147">
        <f t="shared" si="732"/>
        <v>2044</v>
      </c>
      <c r="BJ124" s="147">
        <f t="shared" si="732"/>
        <v>2045</v>
      </c>
      <c r="BK124" s="147">
        <f t="shared" si="732"/>
        <v>2046</v>
      </c>
      <c r="BL124" s="147">
        <f t="shared" si="732"/>
        <v>2047</v>
      </c>
      <c r="BM124" s="147">
        <f t="shared" si="732"/>
        <v>2048</v>
      </c>
      <c r="BN124" s="147">
        <f t="shared" si="732"/>
        <v>2049</v>
      </c>
      <c r="BO124" s="147">
        <f t="shared" si="732"/>
        <v>2050</v>
      </c>
      <c r="BV124" s="1132"/>
      <c r="BW124" s="1132"/>
      <c r="BX124" s="1132"/>
      <c r="BY124" s="1132"/>
      <c r="BZ124" s="1132"/>
      <c r="CA124" s="1132"/>
      <c r="CB124" s="1132"/>
      <c r="CC124" s="1132"/>
      <c r="CD124" s="1132"/>
      <c r="CE124" s="1132"/>
      <c r="CF124" s="1132"/>
      <c r="CG124" s="1132"/>
      <c r="CH124" s="1132"/>
      <c r="CI124" s="1132"/>
      <c r="CJ124" s="1132"/>
      <c r="CK124" s="1132"/>
      <c r="CL124" s="1132"/>
      <c r="CM124" s="1132"/>
      <c r="CN124" s="1132"/>
      <c r="CO124" s="1132"/>
      <c r="CP124" s="1132"/>
      <c r="CQ124" s="1132"/>
      <c r="CR124" s="1132"/>
      <c r="CS124" s="1132"/>
      <c r="CT124" s="1132"/>
      <c r="CU124" s="1132"/>
      <c r="CV124" s="1132"/>
      <c r="CW124" s="1132"/>
      <c r="CX124" s="1132"/>
      <c r="CY124" s="1132"/>
      <c r="CZ124" s="1132"/>
      <c r="DA124" s="1132"/>
      <c r="DB124" s="1132"/>
      <c r="DC124" s="1132"/>
      <c r="DD124" s="1132"/>
      <c r="DE124" s="1132"/>
      <c r="DF124" s="1132"/>
      <c r="DG124" s="1132"/>
      <c r="DH124" s="1132"/>
      <c r="DI124" s="1132"/>
      <c r="DJ124" s="1132"/>
      <c r="DK124" s="1132"/>
      <c r="DL124" s="1132"/>
      <c r="DM124" s="1132"/>
      <c r="DN124" s="1132"/>
      <c r="DO124" s="1132"/>
      <c r="DP124" s="1132"/>
      <c r="DQ124" s="1132"/>
      <c r="DR124" s="1132"/>
      <c r="DS124" s="1132"/>
      <c r="DT124" s="1132"/>
      <c r="DU124" s="1132"/>
      <c r="DV124" s="1132"/>
      <c r="DW124" s="1132"/>
      <c r="DX124" s="1132"/>
      <c r="DY124" s="1132"/>
      <c r="DZ124" s="1132"/>
      <c r="EA124" s="1132"/>
      <c r="EB124" s="1132"/>
      <c r="EC124" s="1132"/>
      <c r="ED124" s="1132"/>
    </row>
    <row r="125" spans="1:139" s="762" customFormat="1" ht="13.5" hidden="1" customHeight="1" outlineLevel="1">
      <c r="B125" s="342" t="s">
        <v>457</v>
      </c>
      <c r="C125" s="668" t="s">
        <v>8</v>
      </c>
      <c r="D125" s="640"/>
      <c r="E125" s="667" t="s">
        <v>152</v>
      </c>
      <c r="F125" s="855"/>
      <c r="G125" s="983">
        <f t="shared" ref="G125:AI125" si="733">IF(BV125="",525,BV125)</f>
        <v>525</v>
      </c>
      <c r="H125" s="983">
        <f t="shared" si="733"/>
        <v>525</v>
      </c>
      <c r="I125" s="983">
        <f t="shared" si="733"/>
        <v>525</v>
      </c>
      <c r="J125" s="983">
        <f t="shared" si="733"/>
        <v>525</v>
      </c>
      <c r="K125" s="983">
        <f t="shared" si="733"/>
        <v>525</v>
      </c>
      <c r="L125" s="983">
        <f t="shared" si="733"/>
        <v>525</v>
      </c>
      <c r="M125" s="983">
        <f t="shared" si="733"/>
        <v>525</v>
      </c>
      <c r="N125" s="983">
        <f t="shared" si="733"/>
        <v>525</v>
      </c>
      <c r="O125" s="983">
        <f t="shared" si="733"/>
        <v>525</v>
      </c>
      <c r="P125" s="983">
        <f t="shared" si="733"/>
        <v>525</v>
      </c>
      <c r="Q125" s="983">
        <f t="shared" si="733"/>
        <v>525</v>
      </c>
      <c r="R125" s="983">
        <f t="shared" si="733"/>
        <v>525</v>
      </c>
      <c r="S125" s="983">
        <f t="shared" si="733"/>
        <v>525</v>
      </c>
      <c r="T125" s="983">
        <f t="shared" si="733"/>
        <v>525</v>
      </c>
      <c r="U125" s="983">
        <f t="shared" si="733"/>
        <v>525</v>
      </c>
      <c r="V125" s="983">
        <f t="shared" si="733"/>
        <v>525</v>
      </c>
      <c r="W125" s="983">
        <f t="shared" si="733"/>
        <v>525</v>
      </c>
      <c r="X125" s="983">
        <f t="shared" si="733"/>
        <v>525</v>
      </c>
      <c r="Y125" s="983">
        <f t="shared" si="733"/>
        <v>525</v>
      </c>
      <c r="Z125" s="983">
        <f t="shared" si="733"/>
        <v>525</v>
      </c>
      <c r="AA125" s="983">
        <f t="shared" si="733"/>
        <v>525</v>
      </c>
      <c r="AB125" s="983">
        <f t="shared" si="733"/>
        <v>525</v>
      </c>
      <c r="AC125" s="983">
        <f t="shared" si="733"/>
        <v>525</v>
      </c>
      <c r="AD125" s="983">
        <f t="shared" si="733"/>
        <v>525</v>
      </c>
      <c r="AE125" s="983">
        <f t="shared" si="733"/>
        <v>525</v>
      </c>
      <c r="AF125" s="983">
        <f t="shared" si="733"/>
        <v>525</v>
      </c>
      <c r="AG125" s="983">
        <f t="shared" si="733"/>
        <v>525</v>
      </c>
      <c r="AH125" s="983">
        <f t="shared" si="733"/>
        <v>525</v>
      </c>
      <c r="AI125" s="983">
        <f t="shared" si="733"/>
        <v>525</v>
      </c>
      <c r="AJ125" s="983">
        <f t="shared" ref="AJ125" si="734">IF(CY125="",525,CY125)</f>
        <v>525</v>
      </c>
      <c r="AK125" s="983">
        <f t="shared" ref="AK125" si="735">IF(CZ125="",525,CZ125)</f>
        <v>525</v>
      </c>
      <c r="AL125" s="983">
        <f t="shared" ref="AL125" si="736">IF(DA125="",525,DA125)</f>
        <v>525</v>
      </c>
      <c r="AM125" s="983">
        <f t="shared" ref="AM125" si="737">IF(DB125="",525,DB125)</f>
        <v>525</v>
      </c>
      <c r="AN125" s="983">
        <f t="shared" ref="AN125" si="738">IF(DC125="",525,DC125)</f>
        <v>525</v>
      </c>
      <c r="AO125" s="983">
        <f t="shared" ref="AO125" si="739">IF(DD125="",525,DD125)</f>
        <v>525</v>
      </c>
      <c r="AP125" s="983">
        <f t="shared" ref="AP125" si="740">IF(DE125="",525,DE125)</f>
        <v>525</v>
      </c>
      <c r="AQ125" s="983">
        <f t="shared" ref="AQ125" si="741">IF(DF125="",525,DF125)</f>
        <v>525</v>
      </c>
      <c r="AR125" s="983">
        <f t="shared" ref="AR125" si="742">IF(DG125="",525,DG125)</f>
        <v>525</v>
      </c>
      <c r="AS125" s="983">
        <f t="shared" ref="AS125" si="743">IF(DH125="",525,DH125)</f>
        <v>525</v>
      </c>
      <c r="AT125" s="983">
        <f t="shared" ref="AT125" si="744">IF(DI125="",525,DI125)</f>
        <v>525</v>
      </c>
      <c r="AU125" s="983">
        <f t="shared" ref="AU125" si="745">IF(DJ125="",525,DJ125)</f>
        <v>525</v>
      </c>
      <c r="AV125" s="983">
        <f t="shared" ref="AV125" si="746">IF(DK125="",525,DK125)</f>
        <v>525</v>
      </c>
      <c r="AW125" s="983">
        <f t="shared" ref="AW125" si="747">IF(DL125="",525,DL125)</f>
        <v>525</v>
      </c>
      <c r="AX125" s="983">
        <f t="shared" ref="AX125" si="748">IF(DM125="",525,DM125)</f>
        <v>525</v>
      </c>
      <c r="AY125" s="983">
        <f t="shared" ref="AY125" si="749">IF(DN125="",525,DN125)</f>
        <v>525</v>
      </c>
      <c r="AZ125" s="983">
        <f t="shared" ref="AZ125" si="750">IF(DO125="",525,DO125)</f>
        <v>525</v>
      </c>
      <c r="BA125" s="983">
        <f t="shared" ref="BA125" si="751">IF(DP125="",525,DP125)</f>
        <v>525</v>
      </c>
      <c r="BB125" s="983">
        <f t="shared" ref="BB125" si="752">IF(DQ125="",525,DQ125)</f>
        <v>525</v>
      </c>
      <c r="BC125" s="983">
        <f t="shared" ref="BC125" si="753">IF(DR125="",525,DR125)</f>
        <v>525</v>
      </c>
      <c r="BD125" s="983">
        <f t="shared" ref="BD125" si="754">IF(DS125="",525,DS125)</f>
        <v>525</v>
      </c>
      <c r="BE125" s="983">
        <f t="shared" ref="BE125" si="755">IF(DT125="",525,DT125)</f>
        <v>525</v>
      </c>
      <c r="BF125" s="983">
        <f t="shared" ref="BF125" si="756">IF(DU125="",525,DU125)</f>
        <v>525</v>
      </c>
      <c r="BG125" s="983">
        <f t="shared" ref="BG125" si="757">IF(DV125="",525,DV125)</f>
        <v>525</v>
      </c>
      <c r="BH125" s="983">
        <f t="shared" ref="BH125" si="758">IF(DW125="",525,DW125)</f>
        <v>525</v>
      </c>
      <c r="BI125" s="983">
        <f t="shared" ref="BI125" si="759">IF(DX125="",525,DX125)</f>
        <v>525</v>
      </c>
      <c r="BJ125" s="983">
        <f t="shared" ref="BJ125" si="760">IF(DY125="",525,DY125)</f>
        <v>525</v>
      </c>
      <c r="BK125" s="983">
        <f t="shared" ref="BK125" si="761">IF(DZ125="",525,DZ125)</f>
        <v>525</v>
      </c>
      <c r="BL125" s="983">
        <f t="shared" ref="BL125" si="762">IF(EA125="",525,EA125)</f>
        <v>525</v>
      </c>
      <c r="BM125" s="983">
        <f t="shared" ref="BM125" si="763">IF(EB125="",525,EB125)</f>
        <v>525</v>
      </c>
      <c r="BN125" s="983">
        <f t="shared" ref="BN125" si="764">IF(EC125="",525,EC125)</f>
        <v>525</v>
      </c>
      <c r="BO125" s="983">
        <f t="shared" ref="BO125" si="765">IF(ED125="",525,ED125)</f>
        <v>525</v>
      </c>
      <c r="BV125" s="978"/>
      <c r="BW125" s="978"/>
      <c r="BX125" s="978"/>
      <c r="BY125" s="978"/>
      <c r="BZ125" s="978"/>
      <c r="CA125" s="978"/>
      <c r="CB125" s="978"/>
      <c r="CC125" s="978"/>
      <c r="CD125" s="978"/>
      <c r="CE125" s="978"/>
      <c r="CF125" s="978"/>
      <c r="CG125" s="978"/>
      <c r="CH125" s="978"/>
      <c r="CI125" s="978"/>
      <c r="CJ125" s="978"/>
      <c r="CK125" s="978"/>
      <c r="CL125" s="978"/>
      <c r="CM125" s="978"/>
      <c r="CN125" s="978"/>
      <c r="CO125" s="978"/>
      <c r="CP125" s="978"/>
      <c r="CQ125" s="978"/>
      <c r="CR125" s="978"/>
      <c r="CS125" s="978"/>
      <c r="CT125" s="978"/>
      <c r="CU125" s="978"/>
      <c r="CV125" s="978"/>
      <c r="CW125" s="978"/>
      <c r="CX125" s="978"/>
      <c r="CY125" s="978"/>
      <c r="CZ125" s="978"/>
      <c r="DA125" s="978"/>
      <c r="DB125" s="978"/>
      <c r="DC125" s="978"/>
      <c r="DD125" s="978"/>
      <c r="DE125" s="978"/>
      <c r="DF125" s="978"/>
      <c r="DG125" s="978"/>
      <c r="DH125" s="978"/>
      <c r="DI125" s="978"/>
      <c r="DJ125" s="978"/>
      <c r="DK125" s="978"/>
      <c r="DL125" s="978"/>
      <c r="DM125" s="978"/>
      <c r="DN125" s="978"/>
      <c r="DO125" s="978"/>
      <c r="DP125" s="978"/>
      <c r="DQ125" s="978"/>
      <c r="DR125" s="978"/>
      <c r="DS125" s="978"/>
      <c r="DT125" s="978"/>
      <c r="DU125" s="978"/>
      <c r="DV125" s="978"/>
      <c r="DW125" s="978"/>
      <c r="DX125" s="978"/>
      <c r="DY125" s="978"/>
      <c r="DZ125" s="978"/>
      <c r="EA125" s="978"/>
      <c r="EB125" s="978"/>
      <c r="EC125" s="978"/>
      <c r="ED125" s="978"/>
      <c r="EE125" s="1107"/>
      <c r="EF125" s="1107"/>
      <c r="EG125" s="1107"/>
      <c r="EH125" s="1107"/>
      <c r="EI125" s="1107"/>
    </row>
    <row r="126" spans="1:139" ht="13.5" hidden="1" customHeight="1" outlineLevel="1">
      <c r="B126" s="611" t="s">
        <v>458</v>
      </c>
      <c r="C126" s="60" t="s">
        <v>14</v>
      </c>
      <c r="D126" s="640"/>
      <c r="E126" s="667" t="s">
        <v>1389</v>
      </c>
      <c r="F126" s="838"/>
      <c r="G126" s="974">
        <f t="shared" ref="G126:AI126" si="766">IF(BV126="",0.2%,BV126)</f>
        <v>2E-3</v>
      </c>
      <c r="H126" s="974">
        <f t="shared" si="766"/>
        <v>2E-3</v>
      </c>
      <c r="I126" s="974">
        <f t="shared" si="766"/>
        <v>2E-3</v>
      </c>
      <c r="J126" s="974">
        <f t="shared" si="766"/>
        <v>2E-3</v>
      </c>
      <c r="K126" s="974">
        <f t="shared" si="766"/>
        <v>2E-3</v>
      </c>
      <c r="L126" s="974">
        <f t="shared" si="766"/>
        <v>2E-3</v>
      </c>
      <c r="M126" s="974">
        <f t="shared" si="766"/>
        <v>2E-3</v>
      </c>
      <c r="N126" s="974">
        <f t="shared" si="766"/>
        <v>2E-3</v>
      </c>
      <c r="O126" s="974">
        <f t="shared" si="766"/>
        <v>2E-3</v>
      </c>
      <c r="P126" s="974">
        <f t="shared" si="766"/>
        <v>2E-3</v>
      </c>
      <c r="Q126" s="974">
        <f t="shared" si="766"/>
        <v>2E-3</v>
      </c>
      <c r="R126" s="974">
        <f t="shared" si="766"/>
        <v>2E-3</v>
      </c>
      <c r="S126" s="974">
        <f t="shared" si="766"/>
        <v>2E-3</v>
      </c>
      <c r="T126" s="974">
        <f t="shared" si="766"/>
        <v>2E-3</v>
      </c>
      <c r="U126" s="974">
        <f t="shared" si="766"/>
        <v>2E-3</v>
      </c>
      <c r="V126" s="974">
        <f t="shared" si="766"/>
        <v>2E-3</v>
      </c>
      <c r="W126" s="974">
        <f t="shared" si="766"/>
        <v>2E-3</v>
      </c>
      <c r="X126" s="974">
        <f t="shared" si="766"/>
        <v>2E-3</v>
      </c>
      <c r="Y126" s="974">
        <f t="shared" si="766"/>
        <v>2E-3</v>
      </c>
      <c r="Z126" s="974">
        <f t="shared" si="766"/>
        <v>2E-3</v>
      </c>
      <c r="AA126" s="974">
        <f t="shared" si="766"/>
        <v>2E-3</v>
      </c>
      <c r="AB126" s="974">
        <f t="shared" si="766"/>
        <v>2E-3</v>
      </c>
      <c r="AC126" s="974">
        <f t="shared" si="766"/>
        <v>2E-3</v>
      </c>
      <c r="AD126" s="974">
        <f t="shared" si="766"/>
        <v>2E-3</v>
      </c>
      <c r="AE126" s="974">
        <f t="shared" si="766"/>
        <v>2E-3</v>
      </c>
      <c r="AF126" s="974">
        <f t="shared" si="766"/>
        <v>2E-3</v>
      </c>
      <c r="AG126" s="974">
        <f t="shared" si="766"/>
        <v>2E-3</v>
      </c>
      <c r="AH126" s="974">
        <f t="shared" si="766"/>
        <v>2E-3</v>
      </c>
      <c r="AI126" s="974">
        <f t="shared" si="766"/>
        <v>2E-3</v>
      </c>
      <c r="AJ126" s="974">
        <f t="shared" ref="AJ126" si="767">IF(CY126="",0.2%,CY126)</f>
        <v>2E-3</v>
      </c>
      <c r="AK126" s="974">
        <f t="shared" ref="AK126" si="768">IF(CZ126="",0.2%,CZ126)</f>
        <v>2E-3</v>
      </c>
      <c r="AL126" s="974">
        <f t="shared" ref="AL126" si="769">IF(DA126="",0.2%,DA126)</f>
        <v>2E-3</v>
      </c>
      <c r="AM126" s="974">
        <f t="shared" ref="AM126" si="770">IF(DB126="",0.2%,DB126)</f>
        <v>2E-3</v>
      </c>
      <c r="AN126" s="974">
        <f t="shared" ref="AN126" si="771">IF(DC126="",0.2%,DC126)</f>
        <v>2E-3</v>
      </c>
      <c r="AO126" s="974">
        <f t="shared" ref="AO126" si="772">IF(DD126="",0.2%,DD126)</f>
        <v>2E-3</v>
      </c>
      <c r="AP126" s="974">
        <f t="shared" ref="AP126" si="773">IF(DE126="",0.2%,DE126)</f>
        <v>2E-3</v>
      </c>
      <c r="AQ126" s="974">
        <f t="shared" ref="AQ126" si="774">IF(DF126="",0.2%,DF126)</f>
        <v>2E-3</v>
      </c>
      <c r="AR126" s="974">
        <f t="shared" ref="AR126" si="775">IF(DG126="",0.2%,DG126)</f>
        <v>2E-3</v>
      </c>
      <c r="AS126" s="974">
        <f t="shared" ref="AS126" si="776">IF(DH126="",0.2%,DH126)</f>
        <v>2E-3</v>
      </c>
      <c r="AT126" s="974">
        <f t="shared" ref="AT126" si="777">IF(DI126="",0.2%,DI126)</f>
        <v>2E-3</v>
      </c>
      <c r="AU126" s="974">
        <f t="shared" ref="AU126" si="778">IF(DJ126="",0.2%,DJ126)</f>
        <v>2E-3</v>
      </c>
      <c r="AV126" s="974">
        <f t="shared" ref="AV126" si="779">IF(DK126="",0.2%,DK126)</f>
        <v>2E-3</v>
      </c>
      <c r="AW126" s="974">
        <f t="shared" ref="AW126" si="780">IF(DL126="",0.2%,DL126)</f>
        <v>2E-3</v>
      </c>
      <c r="AX126" s="974">
        <f t="shared" ref="AX126" si="781">IF(DM126="",0.2%,DM126)</f>
        <v>2E-3</v>
      </c>
      <c r="AY126" s="974">
        <f t="shared" ref="AY126" si="782">IF(DN126="",0.2%,DN126)</f>
        <v>2E-3</v>
      </c>
      <c r="AZ126" s="974">
        <f t="shared" ref="AZ126" si="783">IF(DO126="",0.2%,DO126)</f>
        <v>2E-3</v>
      </c>
      <c r="BA126" s="974">
        <f t="shared" ref="BA126" si="784">IF(DP126="",0.2%,DP126)</f>
        <v>2E-3</v>
      </c>
      <c r="BB126" s="974">
        <f t="shared" ref="BB126" si="785">IF(DQ126="",0.2%,DQ126)</f>
        <v>2E-3</v>
      </c>
      <c r="BC126" s="974">
        <f t="shared" ref="BC126" si="786">IF(DR126="",0.2%,DR126)</f>
        <v>2E-3</v>
      </c>
      <c r="BD126" s="974">
        <f t="shared" ref="BD126" si="787">IF(DS126="",0.2%,DS126)</f>
        <v>2E-3</v>
      </c>
      <c r="BE126" s="974">
        <f t="shared" ref="BE126" si="788">IF(DT126="",0.2%,DT126)</f>
        <v>2E-3</v>
      </c>
      <c r="BF126" s="974">
        <f t="shared" ref="BF126" si="789">IF(DU126="",0.2%,DU126)</f>
        <v>2E-3</v>
      </c>
      <c r="BG126" s="974">
        <f t="shared" ref="BG126" si="790">IF(DV126="",0.2%,DV126)</f>
        <v>2E-3</v>
      </c>
      <c r="BH126" s="974">
        <f t="shared" ref="BH126" si="791">IF(DW126="",0.2%,DW126)</f>
        <v>2E-3</v>
      </c>
      <c r="BI126" s="974">
        <f t="shared" ref="BI126" si="792">IF(DX126="",0.2%,DX126)</f>
        <v>2E-3</v>
      </c>
      <c r="BJ126" s="974">
        <f t="shared" ref="BJ126" si="793">IF(DY126="",0.2%,DY126)</f>
        <v>2E-3</v>
      </c>
      <c r="BK126" s="974">
        <f t="shared" ref="BK126" si="794">IF(DZ126="",0.2%,DZ126)</f>
        <v>2E-3</v>
      </c>
      <c r="BL126" s="974">
        <f t="shared" ref="BL126" si="795">IF(EA126="",0.2%,EA126)</f>
        <v>2E-3</v>
      </c>
      <c r="BM126" s="974">
        <f t="shared" ref="BM126" si="796">IF(EB126="",0.2%,EB126)</f>
        <v>2E-3</v>
      </c>
      <c r="BN126" s="974">
        <f t="shared" ref="BN126" si="797">IF(EC126="",0.2%,EC126)</f>
        <v>2E-3</v>
      </c>
      <c r="BO126" s="974">
        <f t="shared" ref="BO126" si="798">IF(ED126="",0.2%,ED126)</f>
        <v>2E-3</v>
      </c>
      <c r="BV126" s="1014"/>
      <c r="BW126" s="1014"/>
      <c r="BX126" s="1014"/>
      <c r="BY126" s="1014"/>
      <c r="BZ126" s="1014"/>
      <c r="CA126" s="1014"/>
      <c r="CB126" s="1014"/>
      <c r="CC126" s="1014"/>
      <c r="CD126" s="1014"/>
      <c r="CE126" s="1014"/>
      <c r="CF126" s="1014"/>
      <c r="CG126" s="1014"/>
      <c r="CH126" s="1014"/>
      <c r="CI126" s="1014"/>
      <c r="CJ126" s="1014"/>
      <c r="CK126" s="1014"/>
      <c r="CL126" s="1014"/>
      <c r="CM126" s="1014"/>
      <c r="CN126" s="1014"/>
      <c r="CO126" s="1014"/>
      <c r="CP126" s="1014"/>
      <c r="CQ126" s="1014"/>
      <c r="CR126" s="1014"/>
      <c r="CS126" s="1014"/>
      <c r="CT126" s="1014"/>
      <c r="CU126" s="1014"/>
      <c r="CV126" s="1014"/>
      <c r="CW126" s="1014"/>
      <c r="CX126" s="1014"/>
      <c r="CY126" s="1014"/>
      <c r="CZ126" s="1014"/>
      <c r="DA126" s="1014"/>
      <c r="DB126" s="1014"/>
      <c r="DC126" s="1014"/>
      <c r="DD126" s="1014"/>
      <c r="DE126" s="1014"/>
      <c r="DF126" s="1014"/>
      <c r="DG126" s="1014"/>
      <c r="DH126" s="1014"/>
      <c r="DI126" s="1014"/>
      <c r="DJ126" s="1014"/>
      <c r="DK126" s="1014"/>
      <c r="DL126" s="1014"/>
      <c r="DM126" s="1014"/>
      <c r="DN126" s="1014"/>
      <c r="DO126" s="1014"/>
      <c r="DP126" s="1014"/>
      <c r="DQ126" s="1014"/>
      <c r="DR126" s="1014"/>
      <c r="DS126" s="1014"/>
      <c r="DT126" s="1014"/>
      <c r="DU126" s="1014"/>
      <c r="DV126" s="1014"/>
      <c r="DW126" s="1014"/>
      <c r="DX126" s="1014"/>
      <c r="DY126" s="1014"/>
      <c r="DZ126" s="1014"/>
      <c r="EA126" s="1014"/>
      <c r="EB126" s="1014"/>
      <c r="EC126" s="1014"/>
      <c r="ED126" s="1014"/>
    </row>
    <row r="127" spans="1:139" ht="13.5" hidden="1" customHeight="1" outlineLevel="1">
      <c r="B127" s="611" t="s">
        <v>459</v>
      </c>
      <c r="C127" s="60" t="s">
        <v>15</v>
      </c>
      <c r="D127" s="640"/>
      <c r="E127" s="667" t="s">
        <v>1383</v>
      </c>
      <c r="F127" s="838"/>
      <c r="G127" s="984">
        <f t="shared" ref="G127:AI127" si="799">IF(BV127="",1.55,BV127)</f>
        <v>1.55</v>
      </c>
      <c r="H127" s="984">
        <f t="shared" si="799"/>
        <v>1.55</v>
      </c>
      <c r="I127" s="984">
        <f t="shared" si="799"/>
        <v>1.55</v>
      </c>
      <c r="J127" s="984">
        <f t="shared" si="799"/>
        <v>1.55</v>
      </c>
      <c r="K127" s="984">
        <f t="shared" si="799"/>
        <v>1.55</v>
      </c>
      <c r="L127" s="984">
        <f t="shared" si="799"/>
        <v>1.55</v>
      </c>
      <c r="M127" s="984">
        <f t="shared" si="799"/>
        <v>1.55</v>
      </c>
      <c r="N127" s="984">
        <f t="shared" si="799"/>
        <v>1.55</v>
      </c>
      <c r="O127" s="984">
        <f t="shared" si="799"/>
        <v>1.55</v>
      </c>
      <c r="P127" s="984">
        <f t="shared" si="799"/>
        <v>1.55</v>
      </c>
      <c r="Q127" s="984">
        <f t="shared" si="799"/>
        <v>1.55</v>
      </c>
      <c r="R127" s="984">
        <f t="shared" si="799"/>
        <v>1.55</v>
      </c>
      <c r="S127" s="984">
        <f t="shared" si="799"/>
        <v>1.55</v>
      </c>
      <c r="T127" s="984">
        <f t="shared" si="799"/>
        <v>1.55</v>
      </c>
      <c r="U127" s="984">
        <f t="shared" si="799"/>
        <v>1.55</v>
      </c>
      <c r="V127" s="984">
        <f t="shared" si="799"/>
        <v>1.55</v>
      </c>
      <c r="W127" s="984">
        <f t="shared" si="799"/>
        <v>1.55</v>
      </c>
      <c r="X127" s="984">
        <f t="shared" si="799"/>
        <v>1.55</v>
      </c>
      <c r="Y127" s="984">
        <f t="shared" si="799"/>
        <v>1.55</v>
      </c>
      <c r="Z127" s="984">
        <f t="shared" si="799"/>
        <v>1.55</v>
      </c>
      <c r="AA127" s="984">
        <f t="shared" si="799"/>
        <v>1.55</v>
      </c>
      <c r="AB127" s="984">
        <f t="shared" si="799"/>
        <v>1.55</v>
      </c>
      <c r="AC127" s="984">
        <f t="shared" si="799"/>
        <v>1.55</v>
      </c>
      <c r="AD127" s="984">
        <f t="shared" si="799"/>
        <v>1.55</v>
      </c>
      <c r="AE127" s="984">
        <f t="shared" si="799"/>
        <v>1.55</v>
      </c>
      <c r="AF127" s="984">
        <f t="shared" si="799"/>
        <v>1.55</v>
      </c>
      <c r="AG127" s="984">
        <f t="shared" si="799"/>
        <v>1.55</v>
      </c>
      <c r="AH127" s="984">
        <f t="shared" si="799"/>
        <v>1.55</v>
      </c>
      <c r="AI127" s="984">
        <f t="shared" si="799"/>
        <v>1.55</v>
      </c>
      <c r="AJ127" s="984">
        <f t="shared" ref="AJ127" si="800">IF(CY127="",1.55,CY127)</f>
        <v>1.55</v>
      </c>
      <c r="AK127" s="984">
        <f t="shared" ref="AK127" si="801">IF(CZ127="",1.55,CZ127)</f>
        <v>1.55</v>
      </c>
      <c r="AL127" s="984">
        <f t="shared" ref="AL127" si="802">IF(DA127="",1.55,DA127)</f>
        <v>1.55</v>
      </c>
      <c r="AM127" s="984">
        <f t="shared" ref="AM127" si="803">IF(DB127="",1.55,DB127)</f>
        <v>1.55</v>
      </c>
      <c r="AN127" s="984">
        <f t="shared" ref="AN127" si="804">IF(DC127="",1.55,DC127)</f>
        <v>1.55</v>
      </c>
      <c r="AO127" s="984">
        <f t="shared" ref="AO127" si="805">IF(DD127="",1.55,DD127)</f>
        <v>1.55</v>
      </c>
      <c r="AP127" s="984">
        <f t="shared" ref="AP127" si="806">IF(DE127="",1.55,DE127)</f>
        <v>1.55</v>
      </c>
      <c r="AQ127" s="984">
        <f t="shared" ref="AQ127" si="807">IF(DF127="",1.55,DF127)</f>
        <v>1.55</v>
      </c>
      <c r="AR127" s="984">
        <f t="shared" ref="AR127" si="808">IF(DG127="",1.55,DG127)</f>
        <v>1.55</v>
      </c>
      <c r="AS127" s="984">
        <f t="shared" ref="AS127" si="809">IF(DH127="",1.55,DH127)</f>
        <v>1.55</v>
      </c>
      <c r="AT127" s="984">
        <f t="shared" ref="AT127" si="810">IF(DI127="",1.55,DI127)</f>
        <v>1.55</v>
      </c>
      <c r="AU127" s="984">
        <f t="shared" ref="AU127" si="811">IF(DJ127="",1.55,DJ127)</f>
        <v>1.55</v>
      </c>
      <c r="AV127" s="984">
        <f t="shared" ref="AV127" si="812">IF(DK127="",1.55,DK127)</f>
        <v>1.55</v>
      </c>
      <c r="AW127" s="984">
        <f t="shared" ref="AW127" si="813">IF(DL127="",1.55,DL127)</f>
        <v>1.55</v>
      </c>
      <c r="AX127" s="984">
        <f t="shared" ref="AX127" si="814">IF(DM127="",1.55,DM127)</f>
        <v>1.55</v>
      </c>
      <c r="AY127" s="984">
        <f t="shared" ref="AY127" si="815">IF(DN127="",1.55,DN127)</f>
        <v>1.55</v>
      </c>
      <c r="AZ127" s="984">
        <f t="shared" ref="AZ127" si="816">IF(DO127="",1.55,DO127)</f>
        <v>1.55</v>
      </c>
      <c r="BA127" s="984">
        <f t="shared" ref="BA127" si="817">IF(DP127="",1.55,DP127)</f>
        <v>1.55</v>
      </c>
      <c r="BB127" s="984">
        <f t="shared" ref="BB127" si="818">IF(DQ127="",1.55,DQ127)</f>
        <v>1.55</v>
      </c>
      <c r="BC127" s="984">
        <f t="shared" ref="BC127" si="819">IF(DR127="",1.55,DR127)</f>
        <v>1.55</v>
      </c>
      <c r="BD127" s="984">
        <f t="shared" ref="BD127" si="820">IF(DS127="",1.55,DS127)</f>
        <v>1.55</v>
      </c>
      <c r="BE127" s="984">
        <f t="shared" ref="BE127" si="821">IF(DT127="",1.55,DT127)</f>
        <v>1.55</v>
      </c>
      <c r="BF127" s="984">
        <f t="shared" ref="BF127" si="822">IF(DU127="",1.55,DU127)</f>
        <v>1.55</v>
      </c>
      <c r="BG127" s="984">
        <f t="shared" ref="BG127" si="823">IF(DV127="",1.55,DV127)</f>
        <v>1.55</v>
      </c>
      <c r="BH127" s="984">
        <f t="shared" ref="BH127" si="824">IF(DW127="",1.55,DW127)</f>
        <v>1.55</v>
      </c>
      <c r="BI127" s="984">
        <f t="shared" ref="BI127" si="825">IF(DX127="",1.55,DX127)</f>
        <v>1.55</v>
      </c>
      <c r="BJ127" s="984">
        <f t="shared" ref="BJ127" si="826">IF(DY127="",1.55,DY127)</f>
        <v>1.55</v>
      </c>
      <c r="BK127" s="984">
        <f t="shared" ref="BK127" si="827">IF(DZ127="",1.55,DZ127)</f>
        <v>1.55</v>
      </c>
      <c r="BL127" s="984">
        <f t="shared" ref="BL127" si="828">IF(EA127="",1.55,EA127)</f>
        <v>1.55</v>
      </c>
      <c r="BM127" s="984">
        <f t="shared" ref="BM127" si="829">IF(EB127="",1.55,EB127)</f>
        <v>1.55</v>
      </c>
      <c r="BN127" s="984">
        <f t="shared" ref="BN127" si="830">IF(EC127="",1.55,EC127)</f>
        <v>1.55</v>
      </c>
      <c r="BO127" s="984">
        <f t="shared" ref="BO127" si="831">IF(ED127="",1.55,ED127)</f>
        <v>1.55</v>
      </c>
      <c r="BV127" s="1147"/>
      <c r="BW127" s="1147"/>
      <c r="BX127" s="1147"/>
      <c r="BY127" s="1147"/>
      <c r="BZ127" s="1147"/>
      <c r="CA127" s="1147"/>
      <c r="CB127" s="1147"/>
      <c r="CC127" s="1147"/>
      <c r="CD127" s="1147"/>
      <c r="CE127" s="1147"/>
      <c r="CF127" s="1147"/>
      <c r="CG127" s="1147"/>
      <c r="CH127" s="1147"/>
      <c r="CI127" s="1147"/>
      <c r="CJ127" s="1147"/>
      <c r="CK127" s="1147"/>
      <c r="CL127" s="1147"/>
      <c r="CM127" s="1147"/>
      <c r="CN127" s="1147"/>
      <c r="CO127" s="1147"/>
      <c r="CP127" s="1147"/>
      <c r="CQ127" s="1147"/>
      <c r="CR127" s="1147"/>
      <c r="CS127" s="1147"/>
      <c r="CT127" s="1147"/>
      <c r="CU127" s="1147"/>
      <c r="CV127" s="1147"/>
      <c r="CW127" s="1147"/>
      <c r="CX127" s="1147"/>
      <c r="CY127" s="1147"/>
      <c r="CZ127" s="1147"/>
      <c r="DA127" s="1147"/>
      <c r="DB127" s="1147"/>
      <c r="DC127" s="1147"/>
      <c r="DD127" s="1147"/>
      <c r="DE127" s="1147"/>
      <c r="DF127" s="1147"/>
      <c r="DG127" s="1147"/>
      <c r="DH127" s="1147"/>
      <c r="DI127" s="1147"/>
      <c r="DJ127" s="1147"/>
      <c r="DK127" s="1147"/>
      <c r="DL127" s="1147"/>
      <c r="DM127" s="1147"/>
      <c r="DN127" s="1147"/>
      <c r="DO127" s="1147"/>
      <c r="DP127" s="1147"/>
      <c r="DQ127" s="1147"/>
      <c r="DR127" s="1147"/>
      <c r="DS127" s="1147"/>
      <c r="DT127" s="1147"/>
      <c r="DU127" s="1147"/>
      <c r="DV127" s="1147"/>
      <c r="DW127" s="1147"/>
      <c r="DX127" s="1147"/>
      <c r="DY127" s="1147"/>
      <c r="DZ127" s="1147"/>
      <c r="EA127" s="1147"/>
      <c r="EB127" s="1147"/>
      <c r="EC127" s="1147"/>
      <c r="ED127" s="1147"/>
    </row>
    <row r="128" spans="1:139" ht="13.5" customHeight="1" collapsed="1">
      <c r="A128" s="15"/>
      <c r="G128" s="856"/>
      <c r="H128" s="856"/>
      <c r="I128" s="856"/>
      <c r="J128" s="856"/>
      <c r="K128" s="856"/>
      <c r="L128" s="856"/>
      <c r="M128" s="856"/>
      <c r="N128" s="856"/>
      <c r="O128" s="856"/>
      <c r="P128" s="856"/>
      <c r="Q128" s="856"/>
      <c r="R128" s="856"/>
      <c r="S128" s="856"/>
      <c r="T128" s="856"/>
      <c r="U128" s="856"/>
      <c r="V128" s="856"/>
      <c r="W128" s="856"/>
      <c r="X128" s="856"/>
      <c r="Y128" s="856"/>
      <c r="Z128" s="856"/>
      <c r="AA128" s="856"/>
      <c r="AB128" s="856"/>
      <c r="AC128" s="856"/>
      <c r="AD128" s="856"/>
      <c r="AE128" s="856"/>
      <c r="AF128" s="856"/>
      <c r="AG128" s="856"/>
      <c r="AH128" s="856"/>
      <c r="AI128" s="856"/>
      <c r="AJ128" s="856"/>
      <c r="AK128" s="856"/>
      <c r="AL128" s="856"/>
      <c r="AM128" s="856"/>
      <c r="AN128" s="856"/>
      <c r="AO128" s="856"/>
      <c r="AP128" s="856"/>
      <c r="AQ128" s="856"/>
      <c r="AR128" s="856"/>
      <c r="AS128" s="856"/>
      <c r="AT128" s="856"/>
      <c r="AU128" s="856"/>
      <c r="AV128" s="856"/>
      <c r="AW128" s="856"/>
      <c r="AX128" s="856"/>
      <c r="AY128" s="856"/>
      <c r="AZ128" s="856"/>
      <c r="BA128" s="856"/>
      <c r="BB128" s="856"/>
      <c r="BC128" s="856"/>
      <c r="BD128" s="856"/>
      <c r="BE128" s="856"/>
      <c r="BF128" s="856"/>
      <c r="BG128" s="856"/>
      <c r="BH128" s="856"/>
      <c r="BI128" s="856"/>
      <c r="BJ128" s="856"/>
      <c r="BK128" s="856"/>
      <c r="BL128" s="856"/>
      <c r="BM128" s="856"/>
      <c r="BN128" s="856"/>
      <c r="BO128" s="856"/>
      <c r="BV128" s="1119"/>
      <c r="BW128" s="1119"/>
      <c r="BX128" s="1119"/>
      <c r="BY128" s="1119"/>
      <c r="BZ128" s="1119"/>
      <c r="CA128" s="1119"/>
      <c r="CB128" s="1119"/>
      <c r="CC128" s="1119"/>
      <c r="CD128" s="1119"/>
      <c r="CE128" s="1119"/>
      <c r="CF128" s="1119"/>
      <c r="CG128" s="1119"/>
      <c r="CH128" s="1119"/>
      <c r="CI128" s="1119"/>
      <c r="CJ128" s="1119"/>
      <c r="CK128" s="1119"/>
      <c r="CL128" s="1119"/>
      <c r="CM128" s="1119"/>
      <c r="CN128" s="1119"/>
      <c r="CO128" s="1119"/>
      <c r="CP128" s="1119"/>
      <c r="CQ128" s="1119"/>
      <c r="CR128" s="1119"/>
      <c r="CS128" s="1119"/>
      <c r="CT128" s="1119"/>
      <c r="CU128" s="1119"/>
      <c r="CV128" s="1119"/>
      <c r="CW128" s="1119"/>
      <c r="CX128" s="1119"/>
      <c r="CY128" s="1119"/>
      <c r="CZ128" s="1119"/>
      <c r="DA128" s="1119"/>
      <c r="DB128" s="1119"/>
      <c r="DC128" s="1119"/>
      <c r="DD128" s="1119"/>
      <c r="DE128" s="1119"/>
      <c r="DF128" s="1119"/>
      <c r="DG128" s="1119"/>
      <c r="DH128" s="1119"/>
      <c r="DI128" s="1119"/>
      <c r="DJ128" s="1119"/>
      <c r="DK128" s="1119"/>
      <c r="DL128" s="1119"/>
      <c r="DM128" s="1119"/>
      <c r="DN128" s="1119"/>
      <c r="DO128" s="1119"/>
      <c r="DP128" s="1119"/>
      <c r="DQ128" s="1119"/>
      <c r="DR128" s="1119"/>
      <c r="DS128" s="1119"/>
      <c r="DT128" s="1119"/>
      <c r="DU128" s="1119"/>
      <c r="DV128" s="1119"/>
      <c r="DW128" s="1119"/>
      <c r="DX128" s="1119"/>
      <c r="DY128" s="1119"/>
      <c r="DZ128" s="1119"/>
      <c r="EA128" s="1119"/>
      <c r="EB128" s="1119"/>
      <c r="EC128" s="1119"/>
      <c r="ED128" s="1119"/>
    </row>
    <row r="129" spans="1:139" ht="13.5" hidden="1" customHeight="1" outlineLevel="1" thickBot="1">
      <c r="B129" s="17" t="s">
        <v>1011</v>
      </c>
      <c r="C129" s="613"/>
      <c r="D129" s="613"/>
      <c r="E129" s="637"/>
      <c r="F129" s="791"/>
      <c r="G129" s="147">
        <f t="shared" ref="G129:BO129" si="832">G$7</f>
        <v>1990</v>
      </c>
      <c r="H129" s="147">
        <f t="shared" si="832"/>
        <v>1991</v>
      </c>
      <c r="I129" s="147">
        <f t="shared" si="832"/>
        <v>1992</v>
      </c>
      <c r="J129" s="147">
        <f t="shared" si="832"/>
        <v>1993</v>
      </c>
      <c r="K129" s="147">
        <f t="shared" si="832"/>
        <v>1994</v>
      </c>
      <c r="L129" s="147">
        <f t="shared" si="832"/>
        <v>1995</v>
      </c>
      <c r="M129" s="147">
        <f t="shared" si="832"/>
        <v>1996</v>
      </c>
      <c r="N129" s="147">
        <f t="shared" si="832"/>
        <v>1997</v>
      </c>
      <c r="O129" s="147">
        <f t="shared" si="832"/>
        <v>1998</v>
      </c>
      <c r="P129" s="147">
        <f t="shared" si="832"/>
        <v>1999</v>
      </c>
      <c r="Q129" s="147">
        <f t="shared" si="832"/>
        <v>2000</v>
      </c>
      <c r="R129" s="147">
        <f t="shared" si="832"/>
        <v>2001</v>
      </c>
      <c r="S129" s="147">
        <f t="shared" si="832"/>
        <v>2002</v>
      </c>
      <c r="T129" s="147">
        <f t="shared" si="832"/>
        <v>2003</v>
      </c>
      <c r="U129" s="147">
        <f t="shared" si="832"/>
        <v>2004</v>
      </c>
      <c r="V129" s="147">
        <f t="shared" si="832"/>
        <v>2005</v>
      </c>
      <c r="W129" s="147">
        <f t="shared" si="832"/>
        <v>2006</v>
      </c>
      <c r="X129" s="147">
        <f t="shared" si="832"/>
        <v>2007</v>
      </c>
      <c r="Y129" s="147">
        <f t="shared" si="832"/>
        <v>2008</v>
      </c>
      <c r="Z129" s="147">
        <f t="shared" si="832"/>
        <v>2009</v>
      </c>
      <c r="AA129" s="147">
        <f t="shared" si="832"/>
        <v>2010</v>
      </c>
      <c r="AB129" s="147">
        <f t="shared" si="832"/>
        <v>2011</v>
      </c>
      <c r="AC129" s="147">
        <f t="shared" si="832"/>
        <v>2012</v>
      </c>
      <c r="AD129" s="147">
        <f t="shared" si="832"/>
        <v>2013</v>
      </c>
      <c r="AE129" s="147">
        <f t="shared" si="832"/>
        <v>2014</v>
      </c>
      <c r="AF129" s="147">
        <f t="shared" si="832"/>
        <v>2015</v>
      </c>
      <c r="AG129" s="147">
        <f t="shared" si="832"/>
        <v>2016</v>
      </c>
      <c r="AH129" s="147">
        <f t="shared" si="832"/>
        <v>2017</v>
      </c>
      <c r="AI129" s="147">
        <f t="shared" si="832"/>
        <v>2018</v>
      </c>
      <c r="AJ129" s="147">
        <f t="shared" si="832"/>
        <v>2019</v>
      </c>
      <c r="AK129" s="147">
        <f t="shared" si="832"/>
        <v>2020</v>
      </c>
      <c r="AL129" s="147">
        <f t="shared" si="832"/>
        <v>2021</v>
      </c>
      <c r="AM129" s="147">
        <f t="shared" si="832"/>
        <v>2022</v>
      </c>
      <c r="AN129" s="147">
        <f t="shared" si="832"/>
        <v>2023</v>
      </c>
      <c r="AO129" s="147">
        <f t="shared" si="832"/>
        <v>2024</v>
      </c>
      <c r="AP129" s="147">
        <f t="shared" si="832"/>
        <v>2025</v>
      </c>
      <c r="AQ129" s="147">
        <f t="shared" si="832"/>
        <v>2026</v>
      </c>
      <c r="AR129" s="147">
        <f t="shared" si="832"/>
        <v>2027</v>
      </c>
      <c r="AS129" s="147">
        <f t="shared" si="832"/>
        <v>2028</v>
      </c>
      <c r="AT129" s="147">
        <f t="shared" si="832"/>
        <v>2029</v>
      </c>
      <c r="AU129" s="147">
        <f t="shared" si="832"/>
        <v>2030</v>
      </c>
      <c r="AV129" s="147">
        <f t="shared" si="832"/>
        <v>2031</v>
      </c>
      <c r="AW129" s="147">
        <f t="shared" si="832"/>
        <v>2032</v>
      </c>
      <c r="AX129" s="147">
        <f t="shared" si="832"/>
        <v>2033</v>
      </c>
      <c r="AY129" s="147">
        <f t="shared" si="832"/>
        <v>2034</v>
      </c>
      <c r="AZ129" s="147">
        <f t="shared" si="832"/>
        <v>2035</v>
      </c>
      <c r="BA129" s="147">
        <f t="shared" si="832"/>
        <v>2036</v>
      </c>
      <c r="BB129" s="147">
        <f t="shared" si="832"/>
        <v>2037</v>
      </c>
      <c r="BC129" s="147">
        <f t="shared" si="832"/>
        <v>2038</v>
      </c>
      <c r="BD129" s="147">
        <f t="shared" si="832"/>
        <v>2039</v>
      </c>
      <c r="BE129" s="147">
        <f t="shared" si="832"/>
        <v>2040</v>
      </c>
      <c r="BF129" s="147">
        <f t="shared" si="832"/>
        <v>2041</v>
      </c>
      <c r="BG129" s="147">
        <f t="shared" si="832"/>
        <v>2042</v>
      </c>
      <c r="BH129" s="147">
        <f t="shared" si="832"/>
        <v>2043</v>
      </c>
      <c r="BI129" s="147">
        <f t="shared" si="832"/>
        <v>2044</v>
      </c>
      <c r="BJ129" s="147">
        <f t="shared" si="832"/>
        <v>2045</v>
      </c>
      <c r="BK129" s="147">
        <f t="shared" si="832"/>
        <v>2046</v>
      </c>
      <c r="BL129" s="147">
        <f t="shared" si="832"/>
        <v>2047</v>
      </c>
      <c r="BM129" s="147">
        <f t="shared" si="832"/>
        <v>2048</v>
      </c>
      <c r="BN129" s="147">
        <f t="shared" si="832"/>
        <v>2049</v>
      </c>
      <c r="BO129" s="147">
        <f t="shared" si="832"/>
        <v>2050</v>
      </c>
      <c r="BV129" s="1132"/>
      <c r="BW129" s="1132"/>
      <c r="BX129" s="1132"/>
      <c r="BY129" s="1132"/>
      <c r="BZ129" s="1132"/>
      <c r="CA129" s="1132"/>
      <c r="CB129" s="1132"/>
      <c r="CC129" s="1132"/>
      <c r="CD129" s="1132"/>
      <c r="CE129" s="1132"/>
      <c r="CF129" s="1132"/>
      <c r="CG129" s="1132"/>
      <c r="CH129" s="1132"/>
      <c r="CI129" s="1132"/>
      <c r="CJ129" s="1132"/>
      <c r="CK129" s="1132"/>
      <c r="CL129" s="1132"/>
      <c r="CM129" s="1132"/>
      <c r="CN129" s="1132"/>
      <c r="CO129" s="1132"/>
      <c r="CP129" s="1132"/>
      <c r="CQ129" s="1132"/>
      <c r="CR129" s="1132"/>
      <c r="CS129" s="1132"/>
      <c r="CT129" s="1132"/>
      <c r="CU129" s="1132"/>
      <c r="CV129" s="1132"/>
      <c r="CW129" s="1132"/>
      <c r="CX129" s="1132"/>
      <c r="CY129" s="1132"/>
      <c r="CZ129" s="1132"/>
      <c r="DA129" s="1132"/>
      <c r="DB129" s="1132"/>
      <c r="DC129" s="1132"/>
      <c r="DD129" s="1132"/>
      <c r="DE129" s="1132"/>
      <c r="DF129" s="1132"/>
      <c r="DG129" s="1132"/>
      <c r="DH129" s="1132"/>
      <c r="DI129" s="1132"/>
      <c r="DJ129" s="1132"/>
      <c r="DK129" s="1132"/>
      <c r="DL129" s="1132"/>
      <c r="DM129" s="1132"/>
      <c r="DN129" s="1132"/>
      <c r="DO129" s="1132"/>
      <c r="DP129" s="1132"/>
      <c r="DQ129" s="1132"/>
      <c r="DR129" s="1132"/>
      <c r="DS129" s="1132"/>
      <c r="DT129" s="1132"/>
      <c r="DU129" s="1132"/>
      <c r="DV129" s="1132"/>
      <c r="DW129" s="1132"/>
      <c r="DX129" s="1132"/>
      <c r="DY129" s="1132"/>
      <c r="DZ129" s="1132"/>
      <c r="EA129" s="1132"/>
      <c r="EB129" s="1132"/>
      <c r="EC129" s="1132"/>
      <c r="ED129" s="1132"/>
    </row>
    <row r="130" spans="1:139" ht="13.5" hidden="1" customHeight="1" outlineLevel="1">
      <c r="B130" s="342" t="s">
        <v>409</v>
      </c>
      <c r="C130" s="668" t="s">
        <v>245</v>
      </c>
      <c r="D130" s="640"/>
      <c r="E130" s="667" t="s">
        <v>152</v>
      </c>
      <c r="F130" s="855"/>
      <c r="G130" s="978" t="str">
        <f t="shared" ref="G130:AI130" si="833">IF(BV130="","",BV130)</f>
        <v/>
      </c>
      <c r="H130" s="978" t="str">
        <f t="shared" si="833"/>
        <v/>
      </c>
      <c r="I130" s="978" t="str">
        <f t="shared" si="833"/>
        <v/>
      </c>
      <c r="J130" s="978" t="str">
        <f t="shared" si="833"/>
        <v/>
      </c>
      <c r="K130" s="978" t="str">
        <f t="shared" si="833"/>
        <v/>
      </c>
      <c r="L130" s="978" t="str">
        <f t="shared" si="833"/>
        <v/>
      </c>
      <c r="M130" s="978" t="str">
        <f t="shared" si="833"/>
        <v/>
      </c>
      <c r="N130" s="978" t="str">
        <f t="shared" si="833"/>
        <v/>
      </c>
      <c r="O130" s="978" t="str">
        <f t="shared" si="833"/>
        <v/>
      </c>
      <c r="P130" s="978" t="str">
        <f t="shared" si="833"/>
        <v/>
      </c>
      <c r="Q130" s="978" t="str">
        <f t="shared" si="833"/>
        <v/>
      </c>
      <c r="R130" s="978" t="str">
        <f t="shared" si="833"/>
        <v/>
      </c>
      <c r="S130" s="978" t="str">
        <f t="shared" si="833"/>
        <v/>
      </c>
      <c r="T130" s="978" t="str">
        <f t="shared" si="833"/>
        <v/>
      </c>
      <c r="U130" s="978" t="str">
        <f t="shared" si="833"/>
        <v/>
      </c>
      <c r="V130" s="978" t="str">
        <f t="shared" si="833"/>
        <v/>
      </c>
      <c r="W130" s="978" t="str">
        <f t="shared" si="833"/>
        <v/>
      </c>
      <c r="X130" s="978" t="str">
        <f t="shared" si="833"/>
        <v/>
      </c>
      <c r="Y130" s="978" t="str">
        <f t="shared" si="833"/>
        <v/>
      </c>
      <c r="Z130" s="978" t="str">
        <f t="shared" si="833"/>
        <v/>
      </c>
      <c r="AA130" s="978" t="str">
        <f t="shared" si="833"/>
        <v/>
      </c>
      <c r="AB130" s="978" t="str">
        <f t="shared" si="833"/>
        <v/>
      </c>
      <c r="AC130" s="978" t="str">
        <f t="shared" si="833"/>
        <v/>
      </c>
      <c r="AD130" s="978" t="str">
        <f t="shared" si="833"/>
        <v/>
      </c>
      <c r="AE130" s="978" t="str">
        <f t="shared" si="833"/>
        <v/>
      </c>
      <c r="AF130" s="978" t="str">
        <f t="shared" si="833"/>
        <v/>
      </c>
      <c r="AG130" s="978" t="str">
        <f t="shared" si="833"/>
        <v/>
      </c>
      <c r="AH130" s="978" t="str">
        <f t="shared" si="833"/>
        <v/>
      </c>
      <c r="AI130" s="978" t="str">
        <f t="shared" si="833"/>
        <v/>
      </c>
      <c r="AJ130" s="978" t="str">
        <f t="shared" ref="AJ130" si="834">IF(CY130="","",CY130)</f>
        <v/>
      </c>
      <c r="AK130" s="978" t="str">
        <f t="shared" ref="AK130" si="835">IF(CZ130="","",CZ130)</f>
        <v/>
      </c>
      <c r="AL130" s="978" t="str">
        <f t="shared" ref="AL130" si="836">IF(DA130="","",DA130)</f>
        <v/>
      </c>
      <c r="AM130" s="978" t="str">
        <f t="shared" ref="AM130" si="837">IF(DB130="","",DB130)</f>
        <v/>
      </c>
      <c r="AN130" s="978" t="str">
        <f t="shared" ref="AN130" si="838">IF(DC130="","",DC130)</f>
        <v/>
      </c>
      <c r="AO130" s="978" t="str">
        <f t="shared" ref="AO130" si="839">IF(DD130="","",DD130)</f>
        <v/>
      </c>
      <c r="AP130" s="978" t="str">
        <f t="shared" ref="AP130" si="840">IF(DE130="","",DE130)</f>
        <v/>
      </c>
      <c r="AQ130" s="978" t="str">
        <f t="shared" ref="AQ130" si="841">IF(DF130="","",DF130)</f>
        <v/>
      </c>
      <c r="AR130" s="978" t="str">
        <f t="shared" ref="AR130" si="842">IF(DG130="","",DG130)</f>
        <v/>
      </c>
      <c r="AS130" s="978" t="str">
        <f t="shared" ref="AS130" si="843">IF(DH130="","",DH130)</f>
        <v/>
      </c>
      <c r="AT130" s="978" t="str">
        <f t="shared" ref="AT130" si="844">IF(DI130="","",DI130)</f>
        <v/>
      </c>
      <c r="AU130" s="978" t="str">
        <f t="shared" ref="AU130" si="845">IF(DJ130="","",DJ130)</f>
        <v/>
      </c>
      <c r="AV130" s="978" t="str">
        <f t="shared" ref="AV130" si="846">IF(DK130="","",DK130)</f>
        <v/>
      </c>
      <c r="AW130" s="978" t="str">
        <f t="shared" ref="AW130" si="847">IF(DL130="","",DL130)</f>
        <v/>
      </c>
      <c r="AX130" s="978" t="str">
        <f t="shared" ref="AX130" si="848">IF(DM130="","",DM130)</f>
        <v/>
      </c>
      <c r="AY130" s="978" t="str">
        <f t="shared" ref="AY130" si="849">IF(DN130="","",DN130)</f>
        <v/>
      </c>
      <c r="AZ130" s="978" t="str">
        <f t="shared" ref="AZ130" si="850">IF(DO130="","",DO130)</f>
        <v/>
      </c>
      <c r="BA130" s="978" t="str">
        <f t="shared" ref="BA130" si="851">IF(DP130="","",DP130)</f>
        <v/>
      </c>
      <c r="BB130" s="978" t="str">
        <f t="shared" ref="BB130" si="852">IF(DQ130="","",DQ130)</f>
        <v/>
      </c>
      <c r="BC130" s="978" t="str">
        <f t="shared" ref="BC130" si="853">IF(DR130="","",DR130)</f>
        <v/>
      </c>
      <c r="BD130" s="978" t="str">
        <f t="shared" ref="BD130" si="854">IF(DS130="","",DS130)</f>
        <v/>
      </c>
      <c r="BE130" s="978" t="str">
        <f t="shared" ref="BE130" si="855">IF(DT130="","",DT130)</f>
        <v/>
      </c>
      <c r="BF130" s="978" t="str">
        <f t="shared" ref="BF130" si="856">IF(DU130="","",DU130)</f>
        <v/>
      </c>
      <c r="BG130" s="978" t="str">
        <f t="shared" ref="BG130" si="857">IF(DV130="","",DV130)</f>
        <v/>
      </c>
      <c r="BH130" s="978" t="str">
        <f t="shared" ref="BH130" si="858">IF(DW130="","",DW130)</f>
        <v/>
      </c>
      <c r="BI130" s="978" t="str">
        <f t="shared" ref="BI130" si="859">IF(DX130="","",DX130)</f>
        <v/>
      </c>
      <c r="BJ130" s="978" t="str">
        <f t="shared" ref="BJ130" si="860">IF(DY130="","",DY130)</f>
        <v/>
      </c>
      <c r="BK130" s="978" t="str">
        <f t="shared" ref="BK130" si="861">IF(DZ130="","",DZ130)</f>
        <v/>
      </c>
      <c r="BL130" s="978" t="str">
        <f t="shared" ref="BL130" si="862">IF(EA130="","",EA130)</f>
        <v/>
      </c>
      <c r="BM130" s="978" t="str">
        <f t="shared" ref="BM130" si="863">IF(EB130="","",EB130)</f>
        <v/>
      </c>
      <c r="BN130" s="978" t="str">
        <f t="shared" ref="BN130" si="864">IF(EC130="","",EC130)</f>
        <v/>
      </c>
      <c r="BO130" s="978" t="str">
        <f t="shared" ref="BO130" si="865">IF(ED130="","",ED130)</f>
        <v/>
      </c>
      <c r="BV130" s="978"/>
      <c r="BW130" s="978"/>
      <c r="BX130" s="978"/>
      <c r="BY130" s="978"/>
      <c r="BZ130" s="978"/>
      <c r="CA130" s="978"/>
      <c r="CB130" s="978"/>
      <c r="CC130" s="978"/>
      <c r="CD130" s="978"/>
      <c r="CE130" s="978"/>
      <c r="CF130" s="978"/>
      <c r="CG130" s="978"/>
      <c r="CH130" s="978"/>
      <c r="CI130" s="978"/>
      <c r="CJ130" s="978"/>
      <c r="CK130" s="978"/>
      <c r="CL130" s="978"/>
      <c r="CM130" s="978"/>
      <c r="CN130" s="978"/>
      <c r="CO130" s="978"/>
      <c r="CP130" s="978"/>
      <c r="CQ130" s="978"/>
      <c r="CR130" s="978"/>
      <c r="CS130" s="978"/>
      <c r="CT130" s="978"/>
      <c r="CU130" s="978"/>
      <c r="CV130" s="978"/>
      <c r="CW130" s="978"/>
      <c r="CX130" s="978"/>
      <c r="CY130" s="978"/>
      <c r="CZ130" s="978"/>
      <c r="DA130" s="978"/>
      <c r="DB130" s="978"/>
      <c r="DC130" s="978"/>
      <c r="DD130" s="978"/>
      <c r="DE130" s="978"/>
      <c r="DF130" s="978"/>
      <c r="DG130" s="978"/>
      <c r="DH130" s="978"/>
      <c r="DI130" s="978"/>
      <c r="DJ130" s="978"/>
      <c r="DK130" s="978"/>
      <c r="DL130" s="978"/>
      <c r="DM130" s="978"/>
      <c r="DN130" s="978"/>
      <c r="DO130" s="978"/>
      <c r="DP130" s="978"/>
      <c r="DQ130" s="978"/>
      <c r="DR130" s="978"/>
      <c r="DS130" s="978"/>
      <c r="DT130" s="978"/>
      <c r="DU130" s="978"/>
      <c r="DV130" s="978"/>
      <c r="DW130" s="978"/>
      <c r="DX130" s="978"/>
      <c r="DY130" s="978"/>
      <c r="DZ130" s="978"/>
      <c r="EA130" s="978"/>
      <c r="EB130" s="978"/>
      <c r="EC130" s="978"/>
      <c r="ED130" s="978"/>
    </row>
    <row r="131" spans="1:139" ht="13.5" hidden="1" customHeight="1" outlineLevel="1">
      <c r="B131" s="342" t="s">
        <v>410</v>
      </c>
      <c r="C131" s="60" t="s">
        <v>14</v>
      </c>
      <c r="D131" s="640"/>
      <c r="E131" s="667" t="s">
        <v>1389</v>
      </c>
      <c r="F131" s="838"/>
      <c r="G131" s="974">
        <f t="shared" ref="G131:AI131" si="866">IF(BV131="",0.2%,BV131)</f>
        <v>2E-3</v>
      </c>
      <c r="H131" s="974">
        <f t="shared" si="866"/>
        <v>2E-3</v>
      </c>
      <c r="I131" s="974">
        <f t="shared" si="866"/>
        <v>2E-3</v>
      </c>
      <c r="J131" s="974">
        <f t="shared" si="866"/>
        <v>2E-3</v>
      </c>
      <c r="K131" s="974">
        <f t="shared" si="866"/>
        <v>2E-3</v>
      </c>
      <c r="L131" s="974">
        <f t="shared" si="866"/>
        <v>2E-3</v>
      </c>
      <c r="M131" s="974">
        <f t="shared" si="866"/>
        <v>2E-3</v>
      </c>
      <c r="N131" s="974">
        <f t="shared" si="866"/>
        <v>2E-3</v>
      </c>
      <c r="O131" s="974">
        <f t="shared" si="866"/>
        <v>2E-3</v>
      </c>
      <c r="P131" s="974">
        <f t="shared" si="866"/>
        <v>2E-3</v>
      </c>
      <c r="Q131" s="974">
        <f t="shared" si="866"/>
        <v>2E-3</v>
      </c>
      <c r="R131" s="974">
        <f t="shared" si="866"/>
        <v>2E-3</v>
      </c>
      <c r="S131" s="974">
        <f t="shared" si="866"/>
        <v>2E-3</v>
      </c>
      <c r="T131" s="974">
        <f t="shared" si="866"/>
        <v>2E-3</v>
      </c>
      <c r="U131" s="974">
        <f t="shared" si="866"/>
        <v>2E-3</v>
      </c>
      <c r="V131" s="974">
        <f t="shared" si="866"/>
        <v>2E-3</v>
      </c>
      <c r="W131" s="974">
        <f t="shared" si="866"/>
        <v>2E-3</v>
      </c>
      <c r="X131" s="974">
        <f t="shared" si="866"/>
        <v>2E-3</v>
      </c>
      <c r="Y131" s="974">
        <f t="shared" si="866"/>
        <v>2E-3</v>
      </c>
      <c r="Z131" s="974">
        <f t="shared" si="866"/>
        <v>2E-3</v>
      </c>
      <c r="AA131" s="974">
        <f t="shared" si="866"/>
        <v>2E-3</v>
      </c>
      <c r="AB131" s="974">
        <f t="shared" si="866"/>
        <v>2E-3</v>
      </c>
      <c r="AC131" s="974">
        <f t="shared" si="866"/>
        <v>2E-3</v>
      </c>
      <c r="AD131" s="974">
        <f t="shared" si="866"/>
        <v>2E-3</v>
      </c>
      <c r="AE131" s="974">
        <f t="shared" si="866"/>
        <v>2E-3</v>
      </c>
      <c r="AF131" s="974">
        <f t="shared" si="866"/>
        <v>2E-3</v>
      </c>
      <c r="AG131" s="974">
        <f t="shared" si="866"/>
        <v>2E-3</v>
      </c>
      <c r="AH131" s="974">
        <f t="shared" si="866"/>
        <v>2E-3</v>
      </c>
      <c r="AI131" s="974">
        <f t="shared" si="866"/>
        <v>2E-3</v>
      </c>
      <c r="AJ131" s="974">
        <f t="shared" ref="AJ131" si="867">IF(CY131="",0.2%,CY131)</f>
        <v>2E-3</v>
      </c>
      <c r="AK131" s="974">
        <f t="shared" ref="AK131" si="868">IF(CZ131="",0.2%,CZ131)</f>
        <v>2E-3</v>
      </c>
      <c r="AL131" s="974">
        <f t="shared" ref="AL131" si="869">IF(DA131="",0.2%,DA131)</f>
        <v>2E-3</v>
      </c>
      <c r="AM131" s="974">
        <f t="shared" ref="AM131" si="870">IF(DB131="",0.2%,DB131)</f>
        <v>2E-3</v>
      </c>
      <c r="AN131" s="974">
        <f t="shared" ref="AN131" si="871">IF(DC131="",0.2%,DC131)</f>
        <v>2E-3</v>
      </c>
      <c r="AO131" s="974">
        <f t="shared" ref="AO131" si="872">IF(DD131="",0.2%,DD131)</f>
        <v>2E-3</v>
      </c>
      <c r="AP131" s="974">
        <f t="shared" ref="AP131" si="873">IF(DE131="",0.2%,DE131)</f>
        <v>2E-3</v>
      </c>
      <c r="AQ131" s="974">
        <f t="shared" ref="AQ131" si="874">IF(DF131="",0.2%,DF131)</f>
        <v>2E-3</v>
      </c>
      <c r="AR131" s="974">
        <f t="shared" ref="AR131" si="875">IF(DG131="",0.2%,DG131)</f>
        <v>2E-3</v>
      </c>
      <c r="AS131" s="974">
        <f t="shared" ref="AS131" si="876">IF(DH131="",0.2%,DH131)</f>
        <v>2E-3</v>
      </c>
      <c r="AT131" s="974">
        <f t="shared" ref="AT131" si="877">IF(DI131="",0.2%,DI131)</f>
        <v>2E-3</v>
      </c>
      <c r="AU131" s="974">
        <f t="shared" ref="AU131" si="878">IF(DJ131="",0.2%,DJ131)</f>
        <v>2E-3</v>
      </c>
      <c r="AV131" s="974">
        <f t="shared" ref="AV131" si="879">IF(DK131="",0.2%,DK131)</f>
        <v>2E-3</v>
      </c>
      <c r="AW131" s="974">
        <f t="shared" ref="AW131" si="880">IF(DL131="",0.2%,DL131)</f>
        <v>2E-3</v>
      </c>
      <c r="AX131" s="974">
        <f t="shared" ref="AX131" si="881">IF(DM131="",0.2%,DM131)</f>
        <v>2E-3</v>
      </c>
      <c r="AY131" s="974">
        <f t="shared" ref="AY131" si="882">IF(DN131="",0.2%,DN131)</f>
        <v>2E-3</v>
      </c>
      <c r="AZ131" s="974">
        <f t="shared" ref="AZ131" si="883">IF(DO131="",0.2%,DO131)</f>
        <v>2E-3</v>
      </c>
      <c r="BA131" s="974">
        <f t="shared" ref="BA131" si="884">IF(DP131="",0.2%,DP131)</f>
        <v>2E-3</v>
      </c>
      <c r="BB131" s="974">
        <f t="shared" ref="BB131" si="885">IF(DQ131="",0.2%,DQ131)</f>
        <v>2E-3</v>
      </c>
      <c r="BC131" s="974">
        <f t="shared" ref="BC131" si="886">IF(DR131="",0.2%,DR131)</f>
        <v>2E-3</v>
      </c>
      <c r="BD131" s="974">
        <f t="shared" ref="BD131" si="887">IF(DS131="",0.2%,DS131)</f>
        <v>2E-3</v>
      </c>
      <c r="BE131" s="974">
        <f t="shared" ref="BE131" si="888">IF(DT131="",0.2%,DT131)</f>
        <v>2E-3</v>
      </c>
      <c r="BF131" s="974">
        <f t="shared" ref="BF131" si="889">IF(DU131="",0.2%,DU131)</f>
        <v>2E-3</v>
      </c>
      <c r="BG131" s="974">
        <f t="shared" ref="BG131" si="890">IF(DV131="",0.2%,DV131)</f>
        <v>2E-3</v>
      </c>
      <c r="BH131" s="974">
        <f t="shared" ref="BH131" si="891">IF(DW131="",0.2%,DW131)</f>
        <v>2E-3</v>
      </c>
      <c r="BI131" s="974">
        <f t="shared" ref="BI131" si="892">IF(DX131="",0.2%,DX131)</f>
        <v>2E-3</v>
      </c>
      <c r="BJ131" s="974">
        <f t="shared" ref="BJ131" si="893">IF(DY131="",0.2%,DY131)</f>
        <v>2E-3</v>
      </c>
      <c r="BK131" s="974">
        <f t="shared" ref="BK131" si="894">IF(DZ131="",0.2%,DZ131)</f>
        <v>2E-3</v>
      </c>
      <c r="BL131" s="974">
        <f t="shared" ref="BL131" si="895">IF(EA131="",0.2%,EA131)</f>
        <v>2E-3</v>
      </c>
      <c r="BM131" s="974">
        <f t="shared" ref="BM131" si="896">IF(EB131="",0.2%,EB131)</f>
        <v>2E-3</v>
      </c>
      <c r="BN131" s="974">
        <f t="shared" ref="BN131" si="897">IF(EC131="",0.2%,EC131)</f>
        <v>2E-3</v>
      </c>
      <c r="BO131" s="974">
        <f t="shared" ref="BO131" si="898">IF(ED131="",0.2%,ED131)</f>
        <v>2E-3</v>
      </c>
      <c r="BV131" s="1014"/>
      <c r="BW131" s="1014"/>
      <c r="BX131" s="1014"/>
      <c r="BY131" s="1014"/>
      <c r="BZ131" s="1014"/>
      <c r="CA131" s="1014"/>
      <c r="CB131" s="1014"/>
      <c r="CC131" s="1014"/>
      <c r="CD131" s="1014"/>
      <c r="CE131" s="1014"/>
      <c r="CF131" s="1014"/>
      <c r="CG131" s="1014"/>
      <c r="CH131" s="1014"/>
      <c r="CI131" s="1014"/>
      <c r="CJ131" s="1014"/>
      <c r="CK131" s="1014"/>
      <c r="CL131" s="1014"/>
      <c r="CM131" s="1014"/>
      <c r="CN131" s="1014"/>
      <c r="CO131" s="1014"/>
      <c r="CP131" s="1014"/>
      <c r="CQ131" s="1014"/>
      <c r="CR131" s="1014"/>
      <c r="CS131" s="1014"/>
      <c r="CT131" s="1014"/>
      <c r="CU131" s="1014"/>
      <c r="CV131" s="1014"/>
      <c r="CW131" s="1014"/>
      <c r="CX131" s="1014"/>
      <c r="CY131" s="1014"/>
      <c r="CZ131" s="1014"/>
      <c r="DA131" s="1014"/>
      <c r="DB131" s="1014"/>
      <c r="DC131" s="1014"/>
      <c r="DD131" s="1014"/>
      <c r="DE131" s="1014"/>
      <c r="DF131" s="1014"/>
      <c r="DG131" s="1014"/>
      <c r="DH131" s="1014"/>
      <c r="DI131" s="1014"/>
      <c r="DJ131" s="1014"/>
      <c r="DK131" s="1014"/>
      <c r="DL131" s="1014"/>
      <c r="DM131" s="1014"/>
      <c r="DN131" s="1014"/>
      <c r="DO131" s="1014"/>
      <c r="DP131" s="1014"/>
      <c r="DQ131" s="1014"/>
      <c r="DR131" s="1014"/>
      <c r="DS131" s="1014"/>
      <c r="DT131" s="1014"/>
      <c r="DU131" s="1014"/>
      <c r="DV131" s="1014"/>
      <c r="DW131" s="1014"/>
      <c r="DX131" s="1014"/>
      <c r="DY131" s="1014"/>
      <c r="DZ131" s="1014"/>
      <c r="EA131" s="1014"/>
      <c r="EB131" s="1014"/>
      <c r="EC131" s="1014"/>
      <c r="ED131" s="1014"/>
    </row>
    <row r="132" spans="1:139" ht="13.5" hidden="1" customHeight="1" outlineLevel="1">
      <c r="B132" s="342" t="s">
        <v>411</v>
      </c>
      <c r="C132" s="60" t="s">
        <v>15</v>
      </c>
      <c r="D132" s="640"/>
      <c r="E132" s="667" t="s">
        <v>1383</v>
      </c>
      <c r="F132" s="838"/>
      <c r="G132" s="984">
        <f t="shared" ref="G132:AI132" si="899">IF(BV132="",1.55,BV132)</f>
        <v>1.55</v>
      </c>
      <c r="H132" s="984">
        <f t="shared" si="899"/>
        <v>1.55</v>
      </c>
      <c r="I132" s="984">
        <f t="shared" si="899"/>
        <v>1.55</v>
      </c>
      <c r="J132" s="984">
        <f t="shared" si="899"/>
        <v>1.55</v>
      </c>
      <c r="K132" s="984">
        <f t="shared" si="899"/>
        <v>1.55</v>
      </c>
      <c r="L132" s="984">
        <f t="shared" si="899"/>
        <v>1.55</v>
      </c>
      <c r="M132" s="984">
        <f t="shared" si="899"/>
        <v>1.55</v>
      </c>
      <c r="N132" s="984">
        <f t="shared" si="899"/>
        <v>1.55</v>
      </c>
      <c r="O132" s="984">
        <f t="shared" si="899"/>
        <v>1.55</v>
      </c>
      <c r="P132" s="984">
        <f t="shared" si="899"/>
        <v>1.55</v>
      </c>
      <c r="Q132" s="984">
        <f t="shared" si="899"/>
        <v>1.55</v>
      </c>
      <c r="R132" s="984">
        <f t="shared" si="899"/>
        <v>1.55</v>
      </c>
      <c r="S132" s="984">
        <f t="shared" si="899"/>
        <v>1.55</v>
      </c>
      <c r="T132" s="984">
        <f t="shared" si="899"/>
        <v>1.55</v>
      </c>
      <c r="U132" s="984">
        <f t="shared" si="899"/>
        <v>1.55</v>
      </c>
      <c r="V132" s="984">
        <f t="shared" si="899"/>
        <v>1.55</v>
      </c>
      <c r="W132" s="984">
        <f t="shared" si="899"/>
        <v>1.55</v>
      </c>
      <c r="X132" s="984">
        <f t="shared" si="899"/>
        <v>1.55</v>
      </c>
      <c r="Y132" s="984">
        <f t="shared" si="899"/>
        <v>1.55</v>
      </c>
      <c r="Z132" s="984">
        <f t="shared" si="899"/>
        <v>1.55</v>
      </c>
      <c r="AA132" s="984">
        <f t="shared" si="899"/>
        <v>1.55</v>
      </c>
      <c r="AB132" s="984">
        <f t="shared" si="899"/>
        <v>1.55</v>
      </c>
      <c r="AC132" s="984">
        <f t="shared" si="899"/>
        <v>1.55</v>
      </c>
      <c r="AD132" s="984">
        <f t="shared" si="899"/>
        <v>1.55</v>
      </c>
      <c r="AE132" s="984">
        <f t="shared" si="899"/>
        <v>1.55</v>
      </c>
      <c r="AF132" s="984">
        <f t="shared" si="899"/>
        <v>1.55</v>
      </c>
      <c r="AG132" s="984">
        <f t="shared" si="899"/>
        <v>1.55</v>
      </c>
      <c r="AH132" s="984">
        <f t="shared" si="899"/>
        <v>1.55</v>
      </c>
      <c r="AI132" s="984">
        <f t="shared" si="899"/>
        <v>1.55</v>
      </c>
      <c r="AJ132" s="984">
        <f t="shared" ref="AJ132" si="900">IF(CY132="",1.55,CY132)</f>
        <v>1.55</v>
      </c>
      <c r="AK132" s="984">
        <f t="shared" ref="AK132" si="901">IF(CZ132="",1.55,CZ132)</f>
        <v>1.55</v>
      </c>
      <c r="AL132" s="984">
        <f t="shared" ref="AL132" si="902">IF(DA132="",1.55,DA132)</f>
        <v>1.55</v>
      </c>
      <c r="AM132" s="984">
        <f t="shared" ref="AM132" si="903">IF(DB132="",1.55,DB132)</f>
        <v>1.55</v>
      </c>
      <c r="AN132" s="984">
        <f t="shared" ref="AN132" si="904">IF(DC132="",1.55,DC132)</f>
        <v>1.55</v>
      </c>
      <c r="AO132" s="984">
        <f t="shared" ref="AO132" si="905">IF(DD132="",1.55,DD132)</f>
        <v>1.55</v>
      </c>
      <c r="AP132" s="984">
        <f t="shared" ref="AP132" si="906">IF(DE132="",1.55,DE132)</f>
        <v>1.55</v>
      </c>
      <c r="AQ132" s="984">
        <f t="shared" ref="AQ132" si="907">IF(DF132="",1.55,DF132)</f>
        <v>1.55</v>
      </c>
      <c r="AR132" s="984">
        <f t="shared" ref="AR132" si="908">IF(DG132="",1.55,DG132)</f>
        <v>1.55</v>
      </c>
      <c r="AS132" s="984">
        <f t="shared" ref="AS132" si="909">IF(DH132="",1.55,DH132)</f>
        <v>1.55</v>
      </c>
      <c r="AT132" s="984">
        <f t="shared" ref="AT132" si="910">IF(DI132="",1.55,DI132)</f>
        <v>1.55</v>
      </c>
      <c r="AU132" s="984">
        <f t="shared" ref="AU132" si="911">IF(DJ132="",1.55,DJ132)</f>
        <v>1.55</v>
      </c>
      <c r="AV132" s="984">
        <f t="shared" ref="AV132" si="912">IF(DK132="",1.55,DK132)</f>
        <v>1.55</v>
      </c>
      <c r="AW132" s="984">
        <f t="shared" ref="AW132" si="913">IF(DL132="",1.55,DL132)</f>
        <v>1.55</v>
      </c>
      <c r="AX132" s="984">
        <f t="shared" ref="AX132" si="914">IF(DM132="",1.55,DM132)</f>
        <v>1.55</v>
      </c>
      <c r="AY132" s="984">
        <f t="shared" ref="AY132" si="915">IF(DN132="",1.55,DN132)</f>
        <v>1.55</v>
      </c>
      <c r="AZ132" s="984">
        <f t="shared" ref="AZ132" si="916">IF(DO132="",1.55,DO132)</f>
        <v>1.55</v>
      </c>
      <c r="BA132" s="984">
        <f t="shared" ref="BA132" si="917">IF(DP132="",1.55,DP132)</f>
        <v>1.55</v>
      </c>
      <c r="BB132" s="984">
        <f t="shared" ref="BB132" si="918">IF(DQ132="",1.55,DQ132)</f>
        <v>1.55</v>
      </c>
      <c r="BC132" s="984">
        <f t="shared" ref="BC132" si="919">IF(DR132="",1.55,DR132)</f>
        <v>1.55</v>
      </c>
      <c r="BD132" s="984">
        <f t="shared" ref="BD132" si="920">IF(DS132="",1.55,DS132)</f>
        <v>1.55</v>
      </c>
      <c r="BE132" s="984">
        <f t="shared" ref="BE132" si="921">IF(DT132="",1.55,DT132)</f>
        <v>1.55</v>
      </c>
      <c r="BF132" s="984">
        <f t="shared" ref="BF132" si="922">IF(DU132="",1.55,DU132)</f>
        <v>1.55</v>
      </c>
      <c r="BG132" s="984">
        <f t="shared" ref="BG132" si="923">IF(DV132="",1.55,DV132)</f>
        <v>1.55</v>
      </c>
      <c r="BH132" s="984">
        <f t="shared" ref="BH132" si="924">IF(DW132="",1.55,DW132)</f>
        <v>1.55</v>
      </c>
      <c r="BI132" s="984">
        <f t="shared" ref="BI132" si="925">IF(DX132="",1.55,DX132)</f>
        <v>1.55</v>
      </c>
      <c r="BJ132" s="984">
        <f t="shared" ref="BJ132" si="926">IF(DY132="",1.55,DY132)</f>
        <v>1.55</v>
      </c>
      <c r="BK132" s="984">
        <f t="shared" ref="BK132" si="927">IF(DZ132="",1.55,DZ132)</f>
        <v>1.55</v>
      </c>
      <c r="BL132" s="984">
        <f t="shared" ref="BL132" si="928">IF(EA132="",1.55,EA132)</f>
        <v>1.55</v>
      </c>
      <c r="BM132" s="984">
        <f t="shared" ref="BM132" si="929">IF(EB132="",1.55,EB132)</f>
        <v>1.55</v>
      </c>
      <c r="BN132" s="984">
        <f t="shared" ref="BN132" si="930">IF(EC132="",1.55,EC132)</f>
        <v>1.55</v>
      </c>
      <c r="BO132" s="984">
        <f t="shared" ref="BO132" si="931">IF(ED132="",1.55,ED132)</f>
        <v>1.55</v>
      </c>
      <c r="BV132" s="1147"/>
      <c r="BW132" s="1147"/>
      <c r="BX132" s="1147"/>
      <c r="BY132" s="1147"/>
      <c r="BZ132" s="1147"/>
      <c r="CA132" s="1147"/>
      <c r="CB132" s="1147"/>
      <c r="CC132" s="1147"/>
      <c r="CD132" s="1147"/>
      <c r="CE132" s="1147"/>
      <c r="CF132" s="1147"/>
      <c r="CG132" s="1147"/>
      <c r="CH132" s="1147"/>
      <c r="CI132" s="1147"/>
      <c r="CJ132" s="1147"/>
      <c r="CK132" s="1147"/>
      <c r="CL132" s="1147"/>
      <c r="CM132" s="1147"/>
      <c r="CN132" s="1147"/>
      <c r="CO132" s="1147"/>
      <c r="CP132" s="1147"/>
      <c r="CQ132" s="1147"/>
      <c r="CR132" s="1147"/>
      <c r="CS132" s="1147"/>
      <c r="CT132" s="1147"/>
      <c r="CU132" s="1147"/>
      <c r="CV132" s="1147"/>
      <c r="CW132" s="1147"/>
      <c r="CX132" s="1147"/>
      <c r="CY132" s="1147"/>
      <c r="CZ132" s="1147"/>
      <c r="DA132" s="1147"/>
      <c r="DB132" s="1147"/>
      <c r="DC132" s="1147"/>
      <c r="DD132" s="1147"/>
      <c r="DE132" s="1147"/>
      <c r="DF132" s="1147"/>
      <c r="DG132" s="1147"/>
      <c r="DH132" s="1147"/>
      <c r="DI132" s="1147"/>
      <c r="DJ132" s="1147"/>
      <c r="DK132" s="1147"/>
      <c r="DL132" s="1147"/>
      <c r="DM132" s="1147"/>
      <c r="DN132" s="1147"/>
      <c r="DO132" s="1147"/>
      <c r="DP132" s="1147"/>
      <c r="DQ132" s="1147"/>
      <c r="DR132" s="1147"/>
      <c r="DS132" s="1147"/>
      <c r="DT132" s="1147"/>
      <c r="DU132" s="1147"/>
      <c r="DV132" s="1147"/>
      <c r="DW132" s="1147"/>
      <c r="DX132" s="1147"/>
      <c r="DY132" s="1147"/>
      <c r="DZ132" s="1147"/>
      <c r="EA132" s="1147"/>
      <c r="EB132" s="1147"/>
      <c r="EC132" s="1147"/>
      <c r="ED132" s="1147"/>
    </row>
    <row r="133" spans="1:139" ht="13.5" customHeight="1" collapsed="1" thickBot="1">
      <c r="A133" s="15"/>
      <c r="G133" s="856"/>
      <c r="H133" s="856"/>
      <c r="I133" s="856"/>
      <c r="J133" s="856"/>
      <c r="K133" s="856"/>
      <c r="L133" s="856"/>
      <c r="M133" s="856"/>
      <c r="N133" s="856"/>
      <c r="O133" s="856"/>
      <c r="P133" s="856"/>
      <c r="Q133" s="856"/>
      <c r="R133" s="856"/>
      <c r="S133" s="856"/>
      <c r="T133" s="856"/>
      <c r="U133" s="856"/>
      <c r="V133" s="856"/>
      <c r="W133" s="856"/>
      <c r="X133" s="856"/>
      <c r="Y133" s="856"/>
      <c r="Z133" s="856"/>
      <c r="AA133" s="856"/>
      <c r="AB133" s="856"/>
      <c r="AC133" s="856"/>
      <c r="AD133" s="856"/>
      <c r="AE133" s="856"/>
      <c r="AF133" s="856"/>
      <c r="AG133" s="856"/>
      <c r="AH133" s="856"/>
      <c r="AI133" s="856"/>
      <c r="AJ133" s="856"/>
      <c r="AK133" s="856"/>
      <c r="AL133" s="856"/>
      <c r="AM133" s="856"/>
      <c r="AN133" s="856"/>
      <c r="AO133" s="856"/>
      <c r="AP133" s="856"/>
      <c r="AQ133" s="856"/>
      <c r="AR133" s="856"/>
      <c r="AS133" s="856"/>
      <c r="AT133" s="856"/>
      <c r="AU133" s="856"/>
      <c r="AV133" s="856"/>
      <c r="AW133" s="856"/>
      <c r="AX133" s="856"/>
      <c r="AY133" s="856"/>
      <c r="AZ133" s="856"/>
      <c r="BA133" s="856"/>
      <c r="BB133" s="856"/>
      <c r="BC133" s="856"/>
      <c r="BD133" s="856"/>
      <c r="BE133" s="856"/>
      <c r="BF133" s="856"/>
      <c r="BG133" s="856"/>
      <c r="BH133" s="856"/>
      <c r="BI133" s="856"/>
      <c r="BJ133" s="856"/>
      <c r="BK133" s="856"/>
      <c r="BL133" s="856"/>
      <c r="BM133" s="856"/>
      <c r="BN133" s="856"/>
      <c r="BO133" s="856"/>
      <c r="BV133" s="1119"/>
      <c r="BW133" s="1119"/>
      <c r="BX133" s="1119"/>
      <c r="BY133" s="1119"/>
      <c r="BZ133" s="1119"/>
      <c r="CA133" s="1119"/>
      <c r="CB133" s="1119"/>
      <c r="CC133" s="1119"/>
      <c r="CD133" s="1119"/>
      <c r="CE133" s="1119"/>
      <c r="CF133" s="1119"/>
      <c r="CG133" s="1119"/>
      <c r="CH133" s="1119"/>
      <c r="CI133" s="1119"/>
      <c r="CJ133" s="1119"/>
      <c r="CK133" s="1119"/>
      <c r="CL133" s="1119"/>
      <c r="CM133" s="1119"/>
      <c r="CN133" s="1119"/>
      <c r="CO133" s="1119"/>
      <c r="CP133" s="1119"/>
      <c r="CQ133" s="1119"/>
      <c r="CR133" s="1119"/>
      <c r="CS133" s="1119"/>
      <c r="CT133" s="1119"/>
      <c r="CU133" s="1119"/>
      <c r="CV133" s="1119"/>
      <c r="CW133" s="1119"/>
      <c r="CX133" s="1119"/>
      <c r="CY133" s="1119"/>
      <c r="CZ133" s="1119"/>
      <c r="DA133" s="1119"/>
      <c r="DB133" s="1119"/>
      <c r="DC133" s="1119"/>
      <c r="DD133" s="1119"/>
      <c r="DE133" s="1119"/>
      <c r="DF133" s="1119"/>
      <c r="DG133" s="1119"/>
      <c r="DH133" s="1119"/>
      <c r="DI133" s="1119"/>
      <c r="DJ133" s="1119"/>
      <c r="DK133" s="1119"/>
      <c r="DL133" s="1119"/>
      <c r="DM133" s="1119"/>
      <c r="DN133" s="1119"/>
      <c r="DO133" s="1119"/>
      <c r="DP133" s="1119"/>
      <c r="DQ133" s="1119"/>
      <c r="DR133" s="1119"/>
      <c r="DS133" s="1119"/>
      <c r="DT133" s="1119"/>
      <c r="DU133" s="1119"/>
      <c r="DV133" s="1119"/>
      <c r="DW133" s="1119"/>
      <c r="DX133" s="1119"/>
      <c r="DY133" s="1119"/>
      <c r="DZ133" s="1119"/>
      <c r="EA133" s="1119"/>
      <c r="EB133" s="1119"/>
      <c r="EC133" s="1119"/>
      <c r="ED133" s="1119"/>
    </row>
    <row r="134" spans="1:139" ht="13.5" customHeight="1" thickBot="1">
      <c r="A134" s="25" t="s">
        <v>729</v>
      </c>
      <c r="B134" s="68"/>
      <c r="C134" s="68"/>
      <c r="D134" s="68"/>
      <c r="E134" s="68"/>
      <c r="F134" s="69"/>
      <c r="G134" s="856"/>
      <c r="H134" s="856"/>
      <c r="I134" s="856"/>
      <c r="J134" s="856"/>
      <c r="K134" s="856"/>
      <c r="L134" s="856"/>
      <c r="M134" s="856"/>
      <c r="N134" s="856"/>
      <c r="O134" s="856"/>
      <c r="P134" s="856"/>
      <c r="Q134" s="856"/>
      <c r="R134" s="856"/>
      <c r="S134" s="856"/>
      <c r="T134" s="856"/>
      <c r="U134" s="856"/>
      <c r="V134" s="856"/>
      <c r="W134" s="856"/>
      <c r="X134" s="856"/>
      <c r="Y134" s="856"/>
      <c r="Z134" s="856"/>
      <c r="AA134" s="856"/>
      <c r="AB134" s="856"/>
      <c r="AC134" s="856"/>
      <c r="AD134" s="856"/>
      <c r="AE134" s="856"/>
      <c r="AF134" s="856"/>
      <c r="AG134" s="856"/>
      <c r="AH134" s="856"/>
      <c r="AI134" s="856"/>
      <c r="AJ134" s="856"/>
      <c r="AK134" s="856"/>
      <c r="AL134" s="856"/>
      <c r="AM134" s="856"/>
      <c r="AN134" s="856"/>
      <c r="AO134" s="856"/>
      <c r="AP134" s="856"/>
      <c r="AQ134" s="856"/>
      <c r="AR134" s="856"/>
      <c r="AS134" s="856"/>
      <c r="AT134" s="856"/>
      <c r="AU134" s="856"/>
      <c r="AV134" s="856"/>
      <c r="AW134" s="856"/>
      <c r="AX134" s="856"/>
      <c r="AY134" s="856"/>
      <c r="AZ134" s="856"/>
      <c r="BA134" s="856"/>
      <c r="BB134" s="856"/>
      <c r="BC134" s="856"/>
      <c r="BD134" s="856"/>
      <c r="BE134" s="856"/>
      <c r="BF134" s="856"/>
      <c r="BG134" s="856"/>
      <c r="BH134" s="856"/>
      <c r="BI134" s="856"/>
      <c r="BJ134" s="856"/>
      <c r="BK134" s="856"/>
      <c r="BL134" s="856"/>
      <c r="BM134" s="856"/>
      <c r="BN134" s="856"/>
      <c r="BO134" s="856"/>
      <c r="BV134" s="1119"/>
      <c r="BW134" s="1119"/>
      <c r="BX134" s="1119"/>
      <c r="BY134" s="1119"/>
      <c r="BZ134" s="1119"/>
      <c r="CA134" s="1119"/>
      <c r="CB134" s="1119"/>
      <c r="CC134" s="1119"/>
      <c r="CD134" s="1119"/>
      <c r="CE134" s="1119"/>
      <c r="CF134" s="1119"/>
      <c r="CG134" s="1119"/>
      <c r="CH134" s="1119"/>
      <c r="CI134" s="1119"/>
      <c r="CJ134" s="1119"/>
      <c r="CK134" s="1119"/>
      <c r="CL134" s="1119"/>
      <c r="CM134" s="1119"/>
      <c r="CN134" s="1119"/>
      <c r="CO134" s="1119"/>
      <c r="CP134" s="1119"/>
      <c r="CQ134" s="1119"/>
      <c r="CR134" s="1119"/>
      <c r="CS134" s="1119"/>
      <c r="CT134" s="1119"/>
      <c r="CU134" s="1119"/>
      <c r="CV134" s="1119"/>
      <c r="CW134" s="1119"/>
      <c r="CX134" s="1119"/>
      <c r="CY134" s="1119"/>
      <c r="CZ134" s="1119"/>
      <c r="DA134" s="1119"/>
      <c r="DB134" s="1119"/>
      <c r="DC134" s="1119"/>
      <c r="DD134" s="1119"/>
      <c r="DE134" s="1119"/>
      <c r="DF134" s="1119"/>
      <c r="DG134" s="1119"/>
      <c r="DH134" s="1119"/>
      <c r="DI134" s="1119"/>
      <c r="DJ134" s="1119"/>
      <c r="DK134" s="1119"/>
      <c r="DL134" s="1119"/>
      <c r="DM134" s="1119"/>
      <c r="DN134" s="1119"/>
      <c r="DO134" s="1119"/>
      <c r="DP134" s="1119"/>
      <c r="DQ134" s="1119"/>
      <c r="DR134" s="1119"/>
      <c r="DS134" s="1119"/>
      <c r="DT134" s="1119"/>
      <c r="DU134" s="1119"/>
      <c r="DV134" s="1119"/>
      <c r="DW134" s="1119"/>
      <c r="DX134" s="1119"/>
      <c r="DY134" s="1119"/>
      <c r="DZ134" s="1119"/>
      <c r="EA134" s="1119"/>
      <c r="EB134" s="1119"/>
      <c r="EC134" s="1119"/>
      <c r="ED134" s="1119"/>
    </row>
    <row r="135" spans="1:139" ht="13.5" hidden="1" customHeight="1" outlineLevel="1" thickBot="1">
      <c r="B135" s="25" t="s">
        <v>969</v>
      </c>
      <c r="C135" s="853"/>
      <c r="D135" s="853"/>
      <c r="E135" s="854"/>
      <c r="F135" s="854"/>
      <c r="G135" s="150">
        <f t="shared" ref="G135:BO135" si="932">G$7</f>
        <v>1990</v>
      </c>
      <c r="H135" s="150">
        <f t="shared" si="932"/>
        <v>1991</v>
      </c>
      <c r="I135" s="150">
        <f t="shared" si="932"/>
        <v>1992</v>
      </c>
      <c r="J135" s="150">
        <f t="shared" si="932"/>
        <v>1993</v>
      </c>
      <c r="K135" s="150">
        <f t="shared" si="932"/>
        <v>1994</v>
      </c>
      <c r="L135" s="150">
        <f t="shared" si="932"/>
        <v>1995</v>
      </c>
      <c r="M135" s="150">
        <f t="shared" si="932"/>
        <v>1996</v>
      </c>
      <c r="N135" s="150">
        <f t="shared" si="932"/>
        <v>1997</v>
      </c>
      <c r="O135" s="150">
        <f t="shared" si="932"/>
        <v>1998</v>
      </c>
      <c r="P135" s="150">
        <f t="shared" si="932"/>
        <v>1999</v>
      </c>
      <c r="Q135" s="150">
        <f t="shared" si="932"/>
        <v>2000</v>
      </c>
      <c r="R135" s="150">
        <f t="shared" si="932"/>
        <v>2001</v>
      </c>
      <c r="S135" s="150">
        <f t="shared" si="932"/>
        <v>2002</v>
      </c>
      <c r="T135" s="150">
        <f t="shared" si="932"/>
        <v>2003</v>
      </c>
      <c r="U135" s="150">
        <f t="shared" si="932"/>
        <v>2004</v>
      </c>
      <c r="V135" s="150">
        <f t="shared" si="932"/>
        <v>2005</v>
      </c>
      <c r="W135" s="150">
        <f t="shared" si="932"/>
        <v>2006</v>
      </c>
      <c r="X135" s="150">
        <f t="shared" si="932"/>
        <v>2007</v>
      </c>
      <c r="Y135" s="150">
        <f t="shared" si="932"/>
        <v>2008</v>
      </c>
      <c r="Z135" s="150">
        <f t="shared" si="932"/>
        <v>2009</v>
      </c>
      <c r="AA135" s="150">
        <f t="shared" si="932"/>
        <v>2010</v>
      </c>
      <c r="AB135" s="150">
        <f t="shared" si="932"/>
        <v>2011</v>
      </c>
      <c r="AC135" s="150">
        <f t="shared" si="932"/>
        <v>2012</v>
      </c>
      <c r="AD135" s="150">
        <f t="shared" si="932"/>
        <v>2013</v>
      </c>
      <c r="AE135" s="150">
        <f t="shared" si="932"/>
        <v>2014</v>
      </c>
      <c r="AF135" s="150">
        <f t="shared" si="932"/>
        <v>2015</v>
      </c>
      <c r="AG135" s="150">
        <f t="shared" si="932"/>
        <v>2016</v>
      </c>
      <c r="AH135" s="150">
        <f t="shared" si="932"/>
        <v>2017</v>
      </c>
      <c r="AI135" s="150">
        <f t="shared" si="932"/>
        <v>2018</v>
      </c>
      <c r="AJ135" s="150">
        <f t="shared" si="932"/>
        <v>2019</v>
      </c>
      <c r="AK135" s="150">
        <f t="shared" si="932"/>
        <v>2020</v>
      </c>
      <c r="AL135" s="150">
        <f t="shared" si="932"/>
        <v>2021</v>
      </c>
      <c r="AM135" s="150">
        <f t="shared" si="932"/>
        <v>2022</v>
      </c>
      <c r="AN135" s="150">
        <f t="shared" si="932"/>
        <v>2023</v>
      </c>
      <c r="AO135" s="150">
        <f t="shared" si="932"/>
        <v>2024</v>
      </c>
      <c r="AP135" s="150">
        <f t="shared" si="932"/>
        <v>2025</v>
      </c>
      <c r="AQ135" s="150">
        <f t="shared" si="932"/>
        <v>2026</v>
      </c>
      <c r="AR135" s="150">
        <f t="shared" si="932"/>
        <v>2027</v>
      </c>
      <c r="AS135" s="150">
        <f t="shared" si="932"/>
        <v>2028</v>
      </c>
      <c r="AT135" s="150">
        <f t="shared" si="932"/>
        <v>2029</v>
      </c>
      <c r="AU135" s="150">
        <f t="shared" si="932"/>
        <v>2030</v>
      </c>
      <c r="AV135" s="150">
        <f t="shared" si="932"/>
        <v>2031</v>
      </c>
      <c r="AW135" s="150">
        <f t="shared" si="932"/>
        <v>2032</v>
      </c>
      <c r="AX135" s="150">
        <f t="shared" si="932"/>
        <v>2033</v>
      </c>
      <c r="AY135" s="150">
        <f t="shared" si="932"/>
        <v>2034</v>
      </c>
      <c r="AZ135" s="150">
        <f t="shared" si="932"/>
        <v>2035</v>
      </c>
      <c r="BA135" s="150">
        <f t="shared" si="932"/>
        <v>2036</v>
      </c>
      <c r="BB135" s="150">
        <f t="shared" si="932"/>
        <v>2037</v>
      </c>
      <c r="BC135" s="150">
        <f t="shared" si="932"/>
        <v>2038</v>
      </c>
      <c r="BD135" s="150">
        <f t="shared" si="932"/>
        <v>2039</v>
      </c>
      <c r="BE135" s="150">
        <f t="shared" si="932"/>
        <v>2040</v>
      </c>
      <c r="BF135" s="150">
        <f t="shared" si="932"/>
        <v>2041</v>
      </c>
      <c r="BG135" s="150">
        <f t="shared" si="932"/>
        <v>2042</v>
      </c>
      <c r="BH135" s="150">
        <f t="shared" si="932"/>
        <v>2043</v>
      </c>
      <c r="BI135" s="150">
        <f t="shared" si="932"/>
        <v>2044</v>
      </c>
      <c r="BJ135" s="150">
        <f t="shared" si="932"/>
        <v>2045</v>
      </c>
      <c r="BK135" s="150">
        <f t="shared" si="932"/>
        <v>2046</v>
      </c>
      <c r="BL135" s="150">
        <f t="shared" si="932"/>
        <v>2047</v>
      </c>
      <c r="BM135" s="150">
        <f t="shared" si="932"/>
        <v>2048</v>
      </c>
      <c r="BN135" s="150">
        <f t="shared" si="932"/>
        <v>2049</v>
      </c>
      <c r="BO135" s="150">
        <f t="shared" si="932"/>
        <v>2050</v>
      </c>
      <c r="BV135" s="1132"/>
      <c r="BW135" s="1132"/>
      <c r="BX135" s="1132"/>
      <c r="BY135" s="1132"/>
      <c r="BZ135" s="1132"/>
      <c r="CA135" s="1132"/>
      <c r="CB135" s="1132"/>
      <c r="CC135" s="1132"/>
      <c r="CD135" s="1132"/>
      <c r="CE135" s="1132"/>
      <c r="CF135" s="1132"/>
      <c r="CG135" s="1132"/>
      <c r="CH135" s="1132"/>
      <c r="CI135" s="1132"/>
      <c r="CJ135" s="1132"/>
      <c r="CK135" s="1132"/>
      <c r="CL135" s="1132"/>
      <c r="CM135" s="1132"/>
      <c r="CN135" s="1132"/>
      <c r="CO135" s="1132"/>
      <c r="CP135" s="1132"/>
      <c r="CQ135" s="1132"/>
      <c r="CR135" s="1132"/>
      <c r="CS135" s="1132"/>
      <c r="CT135" s="1132"/>
      <c r="CU135" s="1132"/>
      <c r="CV135" s="1132"/>
      <c r="CW135" s="1132"/>
      <c r="CX135" s="1132"/>
      <c r="CY135" s="1132"/>
      <c r="CZ135" s="1132"/>
      <c r="DA135" s="1132"/>
      <c r="DB135" s="1132"/>
      <c r="DC135" s="1132"/>
      <c r="DD135" s="1132"/>
      <c r="DE135" s="1132"/>
      <c r="DF135" s="1132"/>
      <c r="DG135" s="1132"/>
      <c r="DH135" s="1132"/>
      <c r="DI135" s="1132"/>
      <c r="DJ135" s="1132"/>
      <c r="DK135" s="1132"/>
      <c r="DL135" s="1132"/>
      <c r="DM135" s="1132"/>
      <c r="DN135" s="1132"/>
      <c r="DO135" s="1132"/>
      <c r="DP135" s="1132"/>
      <c r="DQ135" s="1132"/>
      <c r="DR135" s="1132"/>
      <c r="DS135" s="1132"/>
      <c r="DT135" s="1132"/>
      <c r="DU135" s="1132"/>
      <c r="DV135" s="1132"/>
      <c r="DW135" s="1132"/>
      <c r="DX135" s="1132"/>
      <c r="DY135" s="1132"/>
      <c r="DZ135" s="1132"/>
      <c r="EA135" s="1132"/>
      <c r="EB135" s="1132"/>
      <c r="EC135" s="1132"/>
      <c r="ED135" s="1132"/>
    </row>
    <row r="136" spans="1:139" ht="13.5" hidden="1" customHeight="1" outlineLevel="1">
      <c r="B136" s="772" t="s">
        <v>1376</v>
      </c>
      <c r="C136" s="941" t="s">
        <v>596</v>
      </c>
      <c r="D136" s="673"/>
      <c r="E136" s="942" t="s">
        <v>676</v>
      </c>
      <c r="F136" s="736"/>
      <c r="G136" s="796">
        <f t="shared" ref="G136:AO136" si="933">IF(G114="B2",G130,IF(G114="B1",G125,"n. appl."))</f>
        <v>525</v>
      </c>
      <c r="H136" s="796">
        <f t="shared" si="933"/>
        <v>525</v>
      </c>
      <c r="I136" s="796">
        <f t="shared" si="933"/>
        <v>525</v>
      </c>
      <c r="J136" s="796">
        <f t="shared" si="933"/>
        <v>525</v>
      </c>
      <c r="K136" s="796">
        <f t="shared" si="933"/>
        <v>525</v>
      </c>
      <c r="L136" s="796">
        <f t="shared" si="933"/>
        <v>525</v>
      </c>
      <c r="M136" s="796">
        <f t="shared" si="933"/>
        <v>525</v>
      </c>
      <c r="N136" s="796">
        <f t="shared" si="933"/>
        <v>525</v>
      </c>
      <c r="O136" s="796">
        <f t="shared" si="933"/>
        <v>525</v>
      </c>
      <c r="P136" s="796">
        <f t="shared" si="933"/>
        <v>525</v>
      </c>
      <c r="Q136" s="796">
        <f t="shared" si="933"/>
        <v>525</v>
      </c>
      <c r="R136" s="796">
        <f t="shared" si="933"/>
        <v>525</v>
      </c>
      <c r="S136" s="796">
        <f t="shared" si="933"/>
        <v>525</v>
      </c>
      <c r="T136" s="796">
        <f t="shared" si="933"/>
        <v>525</v>
      </c>
      <c r="U136" s="796">
        <f t="shared" si="933"/>
        <v>525</v>
      </c>
      <c r="V136" s="796">
        <f t="shared" si="933"/>
        <v>525</v>
      </c>
      <c r="W136" s="796">
        <f t="shared" si="933"/>
        <v>525</v>
      </c>
      <c r="X136" s="796">
        <f t="shared" si="933"/>
        <v>525</v>
      </c>
      <c r="Y136" s="796">
        <f t="shared" si="933"/>
        <v>525</v>
      </c>
      <c r="Z136" s="796">
        <f t="shared" si="933"/>
        <v>525</v>
      </c>
      <c r="AA136" s="796">
        <f t="shared" si="933"/>
        <v>525</v>
      </c>
      <c r="AB136" s="796">
        <f t="shared" si="933"/>
        <v>525</v>
      </c>
      <c r="AC136" s="796">
        <f t="shared" si="933"/>
        <v>525</v>
      </c>
      <c r="AD136" s="796">
        <f t="shared" si="933"/>
        <v>525</v>
      </c>
      <c r="AE136" s="796">
        <f t="shared" si="933"/>
        <v>525</v>
      </c>
      <c r="AF136" s="796">
        <f t="shared" si="933"/>
        <v>525</v>
      </c>
      <c r="AG136" s="796">
        <f t="shared" si="933"/>
        <v>525</v>
      </c>
      <c r="AH136" s="796">
        <f t="shared" si="933"/>
        <v>525</v>
      </c>
      <c r="AI136" s="796">
        <f t="shared" si="933"/>
        <v>525</v>
      </c>
      <c r="AJ136" s="796">
        <f t="shared" si="933"/>
        <v>525</v>
      </c>
      <c r="AK136" s="796">
        <f t="shared" si="933"/>
        <v>525</v>
      </c>
      <c r="AL136" s="796">
        <f t="shared" si="933"/>
        <v>525</v>
      </c>
      <c r="AM136" s="796">
        <f t="shared" si="933"/>
        <v>525</v>
      </c>
      <c r="AN136" s="796">
        <f t="shared" si="933"/>
        <v>525</v>
      </c>
      <c r="AO136" s="796">
        <f t="shared" si="933"/>
        <v>525</v>
      </c>
      <c r="AP136" s="796">
        <f t="shared" ref="AP136:BO136" si="934">IF(AP114="B2",AP130,IF(AP114="B1",AP125,"n. appl."))</f>
        <v>525</v>
      </c>
      <c r="AQ136" s="796">
        <f t="shared" si="934"/>
        <v>525</v>
      </c>
      <c r="AR136" s="796">
        <f t="shared" si="934"/>
        <v>525</v>
      </c>
      <c r="AS136" s="796">
        <f t="shared" si="934"/>
        <v>525</v>
      </c>
      <c r="AT136" s="796">
        <f t="shared" si="934"/>
        <v>525</v>
      </c>
      <c r="AU136" s="796">
        <f t="shared" si="934"/>
        <v>525</v>
      </c>
      <c r="AV136" s="796">
        <f t="shared" si="934"/>
        <v>525</v>
      </c>
      <c r="AW136" s="796">
        <f t="shared" si="934"/>
        <v>525</v>
      </c>
      <c r="AX136" s="796">
        <f t="shared" si="934"/>
        <v>525</v>
      </c>
      <c r="AY136" s="796">
        <f t="shared" si="934"/>
        <v>525</v>
      </c>
      <c r="AZ136" s="796">
        <f t="shared" si="934"/>
        <v>525</v>
      </c>
      <c r="BA136" s="796">
        <f t="shared" si="934"/>
        <v>525</v>
      </c>
      <c r="BB136" s="796">
        <f t="shared" si="934"/>
        <v>525</v>
      </c>
      <c r="BC136" s="796">
        <f t="shared" si="934"/>
        <v>525</v>
      </c>
      <c r="BD136" s="796">
        <f t="shared" si="934"/>
        <v>525</v>
      </c>
      <c r="BE136" s="796">
        <f t="shared" si="934"/>
        <v>525</v>
      </c>
      <c r="BF136" s="796">
        <f t="shared" si="934"/>
        <v>525</v>
      </c>
      <c r="BG136" s="796">
        <f t="shared" si="934"/>
        <v>525</v>
      </c>
      <c r="BH136" s="796">
        <f t="shared" si="934"/>
        <v>525</v>
      </c>
      <c r="BI136" s="796">
        <f t="shared" si="934"/>
        <v>525</v>
      </c>
      <c r="BJ136" s="796">
        <f t="shared" si="934"/>
        <v>525</v>
      </c>
      <c r="BK136" s="796">
        <f t="shared" si="934"/>
        <v>525</v>
      </c>
      <c r="BL136" s="796">
        <f t="shared" si="934"/>
        <v>525</v>
      </c>
      <c r="BM136" s="796">
        <f t="shared" si="934"/>
        <v>525</v>
      </c>
      <c r="BN136" s="796">
        <f t="shared" si="934"/>
        <v>525</v>
      </c>
      <c r="BO136" s="796">
        <f t="shared" si="934"/>
        <v>525</v>
      </c>
      <c r="BV136" s="978"/>
      <c r="BW136" s="978"/>
      <c r="BX136" s="978"/>
      <c r="BY136" s="978"/>
      <c r="BZ136" s="978"/>
      <c r="CA136" s="978"/>
      <c r="CB136" s="978"/>
      <c r="CC136" s="978"/>
      <c r="CD136" s="978"/>
      <c r="CE136" s="978"/>
      <c r="CF136" s="978"/>
      <c r="CG136" s="978"/>
      <c r="CH136" s="978"/>
      <c r="CI136" s="978"/>
      <c r="CJ136" s="978"/>
      <c r="CK136" s="978"/>
      <c r="CL136" s="978"/>
      <c r="CM136" s="978"/>
      <c r="CN136" s="978"/>
      <c r="CO136" s="978"/>
      <c r="CP136" s="978"/>
      <c r="CQ136" s="978"/>
      <c r="CR136" s="978"/>
      <c r="CS136" s="978"/>
      <c r="CT136" s="978"/>
      <c r="CU136" s="978"/>
      <c r="CV136" s="978"/>
      <c r="CW136" s="978"/>
      <c r="CX136" s="978"/>
      <c r="CY136" s="978"/>
      <c r="CZ136" s="978"/>
      <c r="DA136" s="978"/>
      <c r="DB136" s="978"/>
      <c r="DC136" s="978"/>
      <c r="DD136" s="978"/>
      <c r="DE136" s="978"/>
      <c r="DF136" s="978"/>
      <c r="DG136" s="978"/>
      <c r="DH136" s="978"/>
      <c r="DI136" s="978"/>
      <c r="DJ136" s="978"/>
      <c r="DK136" s="978"/>
      <c r="DL136" s="978"/>
      <c r="DM136" s="978"/>
      <c r="DN136" s="978"/>
      <c r="DO136" s="978"/>
      <c r="DP136" s="978"/>
      <c r="DQ136" s="978"/>
      <c r="DR136" s="978"/>
      <c r="DS136" s="978"/>
      <c r="DT136" s="978"/>
      <c r="DU136" s="978"/>
      <c r="DV136" s="978"/>
      <c r="DW136" s="978"/>
      <c r="DX136" s="978"/>
      <c r="DY136" s="978"/>
      <c r="DZ136" s="978"/>
      <c r="EA136" s="978"/>
      <c r="EB136" s="978"/>
      <c r="EC136" s="978"/>
      <c r="ED136" s="978"/>
    </row>
    <row r="137" spans="1:139" ht="13.5" hidden="1" customHeight="1" outlineLevel="1">
      <c r="B137" s="772" t="s">
        <v>1377</v>
      </c>
      <c r="C137" s="674" t="s">
        <v>1379</v>
      </c>
      <c r="D137" s="673"/>
      <c r="E137" s="942" t="s">
        <v>1389</v>
      </c>
      <c r="F137" s="736"/>
      <c r="G137" s="985">
        <f t="shared" ref="G137:AO137" si="935">IF(G114="B1",G126,IF(G114="B2",G131,"n. appl."))</f>
        <v>2E-3</v>
      </c>
      <c r="H137" s="985">
        <f t="shared" si="935"/>
        <v>2E-3</v>
      </c>
      <c r="I137" s="985">
        <f t="shared" si="935"/>
        <v>2E-3</v>
      </c>
      <c r="J137" s="985">
        <f t="shared" si="935"/>
        <v>2E-3</v>
      </c>
      <c r="K137" s="985">
        <f t="shared" si="935"/>
        <v>2E-3</v>
      </c>
      <c r="L137" s="985">
        <f t="shared" si="935"/>
        <v>2E-3</v>
      </c>
      <c r="M137" s="985">
        <f t="shared" si="935"/>
        <v>2E-3</v>
      </c>
      <c r="N137" s="985">
        <f t="shared" si="935"/>
        <v>2E-3</v>
      </c>
      <c r="O137" s="985">
        <f t="shared" si="935"/>
        <v>2E-3</v>
      </c>
      <c r="P137" s="985">
        <f t="shared" si="935"/>
        <v>2E-3</v>
      </c>
      <c r="Q137" s="985">
        <f t="shared" si="935"/>
        <v>2E-3</v>
      </c>
      <c r="R137" s="985">
        <f t="shared" si="935"/>
        <v>2E-3</v>
      </c>
      <c r="S137" s="985">
        <f t="shared" si="935"/>
        <v>2E-3</v>
      </c>
      <c r="T137" s="985">
        <f t="shared" si="935"/>
        <v>2E-3</v>
      </c>
      <c r="U137" s="985">
        <f t="shared" si="935"/>
        <v>2E-3</v>
      </c>
      <c r="V137" s="985">
        <f t="shared" si="935"/>
        <v>2E-3</v>
      </c>
      <c r="W137" s="985">
        <f t="shared" si="935"/>
        <v>2E-3</v>
      </c>
      <c r="X137" s="985">
        <f t="shared" si="935"/>
        <v>2E-3</v>
      </c>
      <c r="Y137" s="985">
        <f t="shared" si="935"/>
        <v>2E-3</v>
      </c>
      <c r="Z137" s="985">
        <f t="shared" si="935"/>
        <v>2E-3</v>
      </c>
      <c r="AA137" s="985">
        <f t="shared" si="935"/>
        <v>2E-3</v>
      </c>
      <c r="AB137" s="985">
        <f t="shared" si="935"/>
        <v>2E-3</v>
      </c>
      <c r="AC137" s="985">
        <f t="shared" si="935"/>
        <v>2E-3</v>
      </c>
      <c r="AD137" s="985">
        <f t="shared" si="935"/>
        <v>2E-3</v>
      </c>
      <c r="AE137" s="985">
        <f t="shared" si="935"/>
        <v>2E-3</v>
      </c>
      <c r="AF137" s="985">
        <f t="shared" si="935"/>
        <v>2E-3</v>
      </c>
      <c r="AG137" s="985">
        <f t="shared" si="935"/>
        <v>2E-3</v>
      </c>
      <c r="AH137" s="985">
        <f t="shared" si="935"/>
        <v>2E-3</v>
      </c>
      <c r="AI137" s="985">
        <f t="shared" si="935"/>
        <v>2E-3</v>
      </c>
      <c r="AJ137" s="985">
        <f t="shared" si="935"/>
        <v>2E-3</v>
      </c>
      <c r="AK137" s="985">
        <f t="shared" si="935"/>
        <v>2E-3</v>
      </c>
      <c r="AL137" s="985">
        <f t="shared" si="935"/>
        <v>2E-3</v>
      </c>
      <c r="AM137" s="985">
        <f t="shared" si="935"/>
        <v>2E-3</v>
      </c>
      <c r="AN137" s="985">
        <f t="shared" si="935"/>
        <v>2E-3</v>
      </c>
      <c r="AO137" s="985">
        <f t="shared" si="935"/>
        <v>2E-3</v>
      </c>
      <c r="AP137" s="985">
        <f t="shared" ref="AP137:BO137" si="936">IF(AP114="B1",AP126,IF(AP114="B2",AP131,"n. appl."))</f>
        <v>2E-3</v>
      </c>
      <c r="AQ137" s="985">
        <f t="shared" si="936"/>
        <v>2E-3</v>
      </c>
      <c r="AR137" s="985">
        <f t="shared" si="936"/>
        <v>2E-3</v>
      </c>
      <c r="AS137" s="985">
        <f t="shared" si="936"/>
        <v>2E-3</v>
      </c>
      <c r="AT137" s="985">
        <f t="shared" si="936"/>
        <v>2E-3</v>
      </c>
      <c r="AU137" s="985">
        <f t="shared" si="936"/>
        <v>2E-3</v>
      </c>
      <c r="AV137" s="985">
        <f t="shared" si="936"/>
        <v>2E-3</v>
      </c>
      <c r="AW137" s="985">
        <f t="shared" si="936"/>
        <v>2E-3</v>
      </c>
      <c r="AX137" s="985">
        <f t="shared" si="936"/>
        <v>2E-3</v>
      </c>
      <c r="AY137" s="985">
        <f t="shared" si="936"/>
        <v>2E-3</v>
      </c>
      <c r="AZ137" s="985">
        <f t="shared" si="936"/>
        <v>2E-3</v>
      </c>
      <c r="BA137" s="985">
        <f t="shared" si="936"/>
        <v>2E-3</v>
      </c>
      <c r="BB137" s="985">
        <f t="shared" si="936"/>
        <v>2E-3</v>
      </c>
      <c r="BC137" s="985">
        <f t="shared" si="936"/>
        <v>2E-3</v>
      </c>
      <c r="BD137" s="985">
        <f t="shared" si="936"/>
        <v>2E-3</v>
      </c>
      <c r="BE137" s="985">
        <f t="shared" si="936"/>
        <v>2E-3</v>
      </c>
      <c r="BF137" s="985">
        <f t="shared" si="936"/>
        <v>2E-3</v>
      </c>
      <c r="BG137" s="985">
        <f t="shared" si="936"/>
        <v>2E-3</v>
      </c>
      <c r="BH137" s="985">
        <f t="shared" si="936"/>
        <v>2E-3</v>
      </c>
      <c r="BI137" s="985">
        <f t="shared" si="936"/>
        <v>2E-3</v>
      </c>
      <c r="BJ137" s="985">
        <f t="shared" si="936"/>
        <v>2E-3</v>
      </c>
      <c r="BK137" s="985">
        <f t="shared" si="936"/>
        <v>2E-3</v>
      </c>
      <c r="BL137" s="985">
        <f t="shared" si="936"/>
        <v>2E-3</v>
      </c>
      <c r="BM137" s="985">
        <f t="shared" si="936"/>
        <v>2E-3</v>
      </c>
      <c r="BN137" s="985">
        <f t="shared" si="936"/>
        <v>2E-3</v>
      </c>
      <c r="BO137" s="985">
        <f t="shared" si="936"/>
        <v>2E-3</v>
      </c>
      <c r="BV137" s="1014"/>
      <c r="BW137" s="1014"/>
      <c r="BX137" s="1014"/>
      <c r="BY137" s="1014"/>
      <c r="BZ137" s="1014"/>
      <c r="CA137" s="1014"/>
      <c r="CB137" s="1014"/>
      <c r="CC137" s="1014"/>
      <c r="CD137" s="1014"/>
      <c r="CE137" s="1014"/>
      <c r="CF137" s="1014"/>
      <c r="CG137" s="1014"/>
      <c r="CH137" s="1014"/>
      <c r="CI137" s="1014"/>
      <c r="CJ137" s="1014"/>
      <c r="CK137" s="1014"/>
      <c r="CL137" s="1014"/>
      <c r="CM137" s="1014"/>
      <c r="CN137" s="1014"/>
      <c r="CO137" s="1014"/>
      <c r="CP137" s="1014"/>
      <c r="CQ137" s="1014"/>
      <c r="CR137" s="1014"/>
      <c r="CS137" s="1014"/>
      <c r="CT137" s="1014"/>
      <c r="CU137" s="1014"/>
      <c r="CV137" s="1014"/>
      <c r="CW137" s="1014"/>
      <c r="CX137" s="1014"/>
      <c r="CY137" s="1014"/>
      <c r="CZ137" s="1014"/>
      <c r="DA137" s="1014"/>
      <c r="DB137" s="1014"/>
      <c r="DC137" s="1014"/>
      <c r="DD137" s="1014"/>
      <c r="DE137" s="1014"/>
      <c r="DF137" s="1014"/>
      <c r="DG137" s="1014"/>
      <c r="DH137" s="1014"/>
      <c r="DI137" s="1014"/>
      <c r="DJ137" s="1014"/>
      <c r="DK137" s="1014"/>
      <c r="DL137" s="1014"/>
      <c r="DM137" s="1014"/>
      <c r="DN137" s="1014"/>
      <c r="DO137" s="1014"/>
      <c r="DP137" s="1014"/>
      <c r="DQ137" s="1014"/>
      <c r="DR137" s="1014"/>
      <c r="DS137" s="1014"/>
      <c r="DT137" s="1014"/>
      <c r="DU137" s="1014"/>
      <c r="DV137" s="1014"/>
      <c r="DW137" s="1014"/>
      <c r="DX137" s="1014"/>
      <c r="DY137" s="1014"/>
      <c r="DZ137" s="1014"/>
      <c r="EA137" s="1014"/>
      <c r="EB137" s="1014"/>
      <c r="EC137" s="1014"/>
      <c r="ED137" s="1014"/>
    </row>
    <row r="138" spans="1:139" ht="13.5" hidden="1" customHeight="1" outlineLevel="1">
      <c r="B138" s="772" t="s">
        <v>1381</v>
      </c>
      <c r="C138" s="674" t="s">
        <v>1382</v>
      </c>
      <c r="D138" s="673"/>
      <c r="E138" s="942" t="s">
        <v>1383</v>
      </c>
      <c r="F138" s="736"/>
      <c r="G138" s="986">
        <f t="shared" ref="G138:AO138" si="937">IF(G114="B1",G127,IF(G114="B2",G132,"n. appl."))</f>
        <v>1.55</v>
      </c>
      <c r="H138" s="986">
        <f t="shared" si="937"/>
        <v>1.55</v>
      </c>
      <c r="I138" s="986">
        <f t="shared" si="937"/>
        <v>1.55</v>
      </c>
      <c r="J138" s="986">
        <f t="shared" si="937"/>
        <v>1.55</v>
      </c>
      <c r="K138" s="986">
        <f t="shared" si="937"/>
        <v>1.55</v>
      </c>
      <c r="L138" s="986">
        <f t="shared" si="937"/>
        <v>1.55</v>
      </c>
      <c r="M138" s="986">
        <f t="shared" si="937"/>
        <v>1.55</v>
      </c>
      <c r="N138" s="986">
        <f t="shared" si="937"/>
        <v>1.55</v>
      </c>
      <c r="O138" s="986">
        <f t="shared" si="937"/>
        <v>1.55</v>
      </c>
      <c r="P138" s="986">
        <f t="shared" si="937"/>
        <v>1.55</v>
      </c>
      <c r="Q138" s="986">
        <f t="shared" si="937"/>
        <v>1.55</v>
      </c>
      <c r="R138" s="986">
        <f t="shared" si="937"/>
        <v>1.55</v>
      </c>
      <c r="S138" s="986">
        <f t="shared" si="937"/>
        <v>1.55</v>
      </c>
      <c r="T138" s="986">
        <f t="shared" si="937"/>
        <v>1.55</v>
      </c>
      <c r="U138" s="986">
        <f t="shared" si="937"/>
        <v>1.55</v>
      </c>
      <c r="V138" s="986">
        <f t="shared" si="937"/>
        <v>1.55</v>
      </c>
      <c r="W138" s="986">
        <f t="shared" si="937"/>
        <v>1.55</v>
      </c>
      <c r="X138" s="986">
        <f t="shared" si="937"/>
        <v>1.55</v>
      </c>
      <c r="Y138" s="986">
        <f t="shared" si="937"/>
        <v>1.55</v>
      </c>
      <c r="Z138" s="986">
        <f t="shared" si="937"/>
        <v>1.55</v>
      </c>
      <c r="AA138" s="986">
        <f t="shared" si="937"/>
        <v>1.55</v>
      </c>
      <c r="AB138" s="986">
        <f t="shared" si="937"/>
        <v>1.55</v>
      </c>
      <c r="AC138" s="986">
        <f t="shared" si="937"/>
        <v>1.55</v>
      </c>
      <c r="AD138" s="986">
        <f t="shared" si="937"/>
        <v>1.55</v>
      </c>
      <c r="AE138" s="986">
        <f t="shared" si="937"/>
        <v>1.55</v>
      </c>
      <c r="AF138" s="986">
        <f t="shared" si="937"/>
        <v>1.55</v>
      </c>
      <c r="AG138" s="986">
        <f t="shared" si="937"/>
        <v>1.55</v>
      </c>
      <c r="AH138" s="986">
        <f t="shared" si="937"/>
        <v>1.55</v>
      </c>
      <c r="AI138" s="986">
        <f t="shared" si="937"/>
        <v>1.55</v>
      </c>
      <c r="AJ138" s="986">
        <f t="shared" si="937"/>
        <v>1.55</v>
      </c>
      <c r="AK138" s="986">
        <f t="shared" si="937"/>
        <v>1.55</v>
      </c>
      <c r="AL138" s="986">
        <f t="shared" si="937"/>
        <v>1.55</v>
      </c>
      <c r="AM138" s="986">
        <f t="shared" si="937"/>
        <v>1.55</v>
      </c>
      <c r="AN138" s="986">
        <f t="shared" si="937"/>
        <v>1.55</v>
      </c>
      <c r="AO138" s="986">
        <f t="shared" si="937"/>
        <v>1.55</v>
      </c>
      <c r="AP138" s="986">
        <f t="shared" ref="AP138:BO138" si="938">IF(AP114="B1",AP127,IF(AP114="B2",AP132,"n. appl."))</f>
        <v>1.55</v>
      </c>
      <c r="AQ138" s="986">
        <f t="shared" si="938"/>
        <v>1.55</v>
      </c>
      <c r="AR138" s="986">
        <f t="shared" si="938"/>
        <v>1.55</v>
      </c>
      <c r="AS138" s="986">
        <f t="shared" si="938"/>
        <v>1.55</v>
      </c>
      <c r="AT138" s="986">
        <f t="shared" si="938"/>
        <v>1.55</v>
      </c>
      <c r="AU138" s="986">
        <f t="shared" si="938"/>
        <v>1.55</v>
      </c>
      <c r="AV138" s="986">
        <f t="shared" si="938"/>
        <v>1.55</v>
      </c>
      <c r="AW138" s="986">
        <f t="shared" si="938"/>
        <v>1.55</v>
      </c>
      <c r="AX138" s="986">
        <f t="shared" si="938"/>
        <v>1.55</v>
      </c>
      <c r="AY138" s="986">
        <f t="shared" si="938"/>
        <v>1.55</v>
      </c>
      <c r="AZ138" s="986">
        <f t="shared" si="938"/>
        <v>1.55</v>
      </c>
      <c r="BA138" s="986">
        <f t="shared" si="938"/>
        <v>1.55</v>
      </c>
      <c r="BB138" s="986">
        <f t="shared" si="938"/>
        <v>1.55</v>
      </c>
      <c r="BC138" s="986">
        <f t="shared" si="938"/>
        <v>1.55</v>
      </c>
      <c r="BD138" s="986">
        <f t="shared" si="938"/>
        <v>1.55</v>
      </c>
      <c r="BE138" s="986">
        <f t="shared" si="938"/>
        <v>1.55</v>
      </c>
      <c r="BF138" s="986">
        <f t="shared" si="938"/>
        <v>1.55</v>
      </c>
      <c r="BG138" s="986">
        <f t="shared" si="938"/>
        <v>1.55</v>
      </c>
      <c r="BH138" s="986">
        <f t="shared" si="938"/>
        <v>1.55</v>
      </c>
      <c r="BI138" s="986">
        <f t="shared" si="938"/>
        <v>1.55</v>
      </c>
      <c r="BJ138" s="986">
        <f t="shared" si="938"/>
        <v>1.55</v>
      </c>
      <c r="BK138" s="986">
        <f t="shared" si="938"/>
        <v>1.55</v>
      </c>
      <c r="BL138" s="986">
        <f t="shared" si="938"/>
        <v>1.55</v>
      </c>
      <c r="BM138" s="986">
        <f t="shared" si="938"/>
        <v>1.55</v>
      </c>
      <c r="BN138" s="986">
        <f t="shared" si="938"/>
        <v>1.55</v>
      </c>
      <c r="BO138" s="986">
        <f t="shared" si="938"/>
        <v>1.55</v>
      </c>
      <c r="BV138" s="1147"/>
      <c r="BW138" s="1147"/>
      <c r="BX138" s="1147"/>
      <c r="BY138" s="1147"/>
      <c r="BZ138" s="1147"/>
      <c r="CA138" s="1147"/>
      <c r="CB138" s="1147"/>
      <c r="CC138" s="1147"/>
      <c r="CD138" s="1147"/>
      <c r="CE138" s="1147"/>
      <c r="CF138" s="1147"/>
      <c r="CG138" s="1147"/>
      <c r="CH138" s="1147"/>
      <c r="CI138" s="1147"/>
      <c r="CJ138" s="1147"/>
      <c r="CK138" s="1147"/>
      <c r="CL138" s="1147"/>
      <c r="CM138" s="1147"/>
      <c r="CN138" s="1147"/>
      <c r="CO138" s="1147"/>
      <c r="CP138" s="1147"/>
      <c r="CQ138" s="1147"/>
      <c r="CR138" s="1147"/>
      <c r="CS138" s="1147"/>
      <c r="CT138" s="1147"/>
      <c r="CU138" s="1147"/>
      <c r="CV138" s="1147"/>
      <c r="CW138" s="1147"/>
      <c r="CX138" s="1147"/>
      <c r="CY138" s="1147"/>
      <c r="CZ138" s="1147"/>
      <c r="DA138" s="1147"/>
      <c r="DB138" s="1147"/>
      <c r="DC138" s="1147"/>
      <c r="DD138" s="1147"/>
      <c r="DE138" s="1147"/>
      <c r="DF138" s="1147"/>
      <c r="DG138" s="1147"/>
      <c r="DH138" s="1147"/>
      <c r="DI138" s="1147"/>
      <c r="DJ138" s="1147"/>
      <c r="DK138" s="1147"/>
      <c r="DL138" s="1147"/>
      <c r="DM138" s="1147"/>
      <c r="DN138" s="1147"/>
      <c r="DO138" s="1147"/>
      <c r="DP138" s="1147"/>
      <c r="DQ138" s="1147"/>
      <c r="DR138" s="1147"/>
      <c r="DS138" s="1147"/>
      <c r="DT138" s="1147"/>
      <c r="DU138" s="1147"/>
      <c r="DV138" s="1147"/>
      <c r="DW138" s="1147"/>
      <c r="DX138" s="1147"/>
      <c r="DY138" s="1147"/>
      <c r="DZ138" s="1147"/>
      <c r="EA138" s="1147"/>
      <c r="EB138" s="1147"/>
      <c r="EC138" s="1147"/>
      <c r="ED138" s="1147"/>
    </row>
    <row r="139" spans="1:139" ht="13.5" hidden="1" customHeight="1" outlineLevel="1">
      <c r="B139" s="772" t="s">
        <v>1384</v>
      </c>
      <c r="C139" s="674" t="s">
        <v>1385</v>
      </c>
      <c r="D139" s="673"/>
      <c r="E139" s="942" t="s">
        <v>1386</v>
      </c>
      <c r="F139" s="736"/>
      <c r="G139" s="796" t="str">
        <f t="shared" ref="G139:AO139" si="939">IF(G114="A1",G117,IF(G114="A2",G121,IF(G40="","",G40*G138)))</f>
        <v/>
      </c>
      <c r="H139" s="796" t="str">
        <f t="shared" si="939"/>
        <v/>
      </c>
      <c r="I139" s="796" t="str">
        <f t="shared" si="939"/>
        <v/>
      </c>
      <c r="J139" s="796" t="str">
        <f t="shared" si="939"/>
        <v/>
      </c>
      <c r="K139" s="796" t="str">
        <f t="shared" si="939"/>
        <v/>
      </c>
      <c r="L139" s="796" t="str">
        <f t="shared" si="939"/>
        <v/>
      </c>
      <c r="M139" s="796" t="str">
        <f t="shared" si="939"/>
        <v/>
      </c>
      <c r="N139" s="796" t="str">
        <f t="shared" si="939"/>
        <v/>
      </c>
      <c r="O139" s="796" t="str">
        <f t="shared" si="939"/>
        <v/>
      </c>
      <c r="P139" s="796" t="str">
        <f t="shared" si="939"/>
        <v/>
      </c>
      <c r="Q139" s="796" t="str">
        <f t="shared" si="939"/>
        <v/>
      </c>
      <c r="R139" s="796" t="str">
        <f t="shared" si="939"/>
        <v/>
      </c>
      <c r="S139" s="796" t="str">
        <f t="shared" si="939"/>
        <v/>
      </c>
      <c r="T139" s="796" t="str">
        <f t="shared" si="939"/>
        <v/>
      </c>
      <c r="U139" s="796" t="str">
        <f t="shared" si="939"/>
        <v/>
      </c>
      <c r="V139" s="796" t="str">
        <f t="shared" si="939"/>
        <v/>
      </c>
      <c r="W139" s="796" t="str">
        <f t="shared" si="939"/>
        <v/>
      </c>
      <c r="X139" s="796" t="str">
        <f t="shared" si="939"/>
        <v/>
      </c>
      <c r="Y139" s="796" t="str">
        <f t="shared" si="939"/>
        <v/>
      </c>
      <c r="Z139" s="796" t="str">
        <f t="shared" si="939"/>
        <v/>
      </c>
      <c r="AA139" s="796" t="str">
        <f t="shared" si="939"/>
        <v/>
      </c>
      <c r="AB139" s="796" t="str">
        <f t="shared" si="939"/>
        <v/>
      </c>
      <c r="AC139" s="796" t="str">
        <f t="shared" si="939"/>
        <v/>
      </c>
      <c r="AD139" s="796" t="str">
        <f t="shared" si="939"/>
        <v/>
      </c>
      <c r="AE139" s="796" t="str">
        <f t="shared" si="939"/>
        <v/>
      </c>
      <c r="AF139" s="796" t="str">
        <f t="shared" si="939"/>
        <v/>
      </c>
      <c r="AG139" s="796" t="str">
        <f t="shared" si="939"/>
        <v/>
      </c>
      <c r="AH139" s="796" t="str">
        <f t="shared" si="939"/>
        <v/>
      </c>
      <c r="AI139" s="796" t="str">
        <f t="shared" si="939"/>
        <v/>
      </c>
      <c r="AJ139" s="796" t="str">
        <f t="shared" si="939"/>
        <v/>
      </c>
      <c r="AK139" s="796" t="str">
        <f t="shared" si="939"/>
        <v/>
      </c>
      <c r="AL139" s="796" t="str">
        <f t="shared" si="939"/>
        <v/>
      </c>
      <c r="AM139" s="796" t="str">
        <f t="shared" si="939"/>
        <v/>
      </c>
      <c r="AN139" s="796" t="str">
        <f t="shared" si="939"/>
        <v/>
      </c>
      <c r="AO139" s="796" t="str">
        <f t="shared" si="939"/>
        <v/>
      </c>
      <c r="AP139" s="796" t="str">
        <f t="shared" ref="AP139:BO139" si="940">IF(AP114="A1",AP117,IF(AP114="A2",AP121,IF(AP40="","",AP40*AP138)))</f>
        <v/>
      </c>
      <c r="AQ139" s="796" t="str">
        <f t="shared" si="940"/>
        <v/>
      </c>
      <c r="AR139" s="796" t="str">
        <f t="shared" si="940"/>
        <v/>
      </c>
      <c r="AS139" s="796" t="str">
        <f t="shared" si="940"/>
        <v/>
      </c>
      <c r="AT139" s="796" t="str">
        <f t="shared" si="940"/>
        <v/>
      </c>
      <c r="AU139" s="796" t="str">
        <f t="shared" si="940"/>
        <v/>
      </c>
      <c r="AV139" s="796" t="str">
        <f t="shared" si="940"/>
        <v/>
      </c>
      <c r="AW139" s="796" t="str">
        <f t="shared" si="940"/>
        <v/>
      </c>
      <c r="AX139" s="796" t="str">
        <f t="shared" si="940"/>
        <v/>
      </c>
      <c r="AY139" s="796" t="str">
        <f t="shared" si="940"/>
        <v/>
      </c>
      <c r="AZ139" s="796" t="str">
        <f t="shared" si="940"/>
        <v/>
      </c>
      <c r="BA139" s="796" t="str">
        <f t="shared" si="940"/>
        <v/>
      </c>
      <c r="BB139" s="796" t="str">
        <f t="shared" si="940"/>
        <v/>
      </c>
      <c r="BC139" s="796" t="str">
        <f t="shared" si="940"/>
        <v/>
      </c>
      <c r="BD139" s="796" t="str">
        <f t="shared" si="940"/>
        <v/>
      </c>
      <c r="BE139" s="796" t="str">
        <f t="shared" si="940"/>
        <v/>
      </c>
      <c r="BF139" s="796" t="str">
        <f t="shared" si="940"/>
        <v/>
      </c>
      <c r="BG139" s="796" t="str">
        <f t="shared" si="940"/>
        <v/>
      </c>
      <c r="BH139" s="796" t="str">
        <f t="shared" si="940"/>
        <v/>
      </c>
      <c r="BI139" s="796" t="str">
        <f t="shared" si="940"/>
        <v/>
      </c>
      <c r="BJ139" s="796" t="str">
        <f t="shared" si="940"/>
        <v/>
      </c>
      <c r="BK139" s="796" t="str">
        <f t="shared" si="940"/>
        <v/>
      </c>
      <c r="BL139" s="796" t="str">
        <f t="shared" si="940"/>
        <v/>
      </c>
      <c r="BM139" s="796" t="str">
        <f t="shared" si="940"/>
        <v/>
      </c>
      <c r="BN139" s="796" t="str">
        <f t="shared" si="940"/>
        <v/>
      </c>
      <c r="BO139" s="796" t="str">
        <f t="shared" si="940"/>
        <v/>
      </c>
      <c r="BV139" s="978"/>
      <c r="BW139" s="978"/>
      <c r="BX139" s="978"/>
      <c r="BY139" s="978"/>
      <c r="BZ139" s="978"/>
      <c r="CA139" s="978"/>
      <c r="CB139" s="978"/>
      <c r="CC139" s="978"/>
      <c r="CD139" s="978"/>
      <c r="CE139" s="978"/>
      <c r="CF139" s="978"/>
      <c r="CG139" s="978"/>
      <c r="CH139" s="978"/>
      <c r="CI139" s="978"/>
      <c r="CJ139" s="978"/>
      <c r="CK139" s="978"/>
      <c r="CL139" s="978"/>
      <c r="CM139" s="978"/>
      <c r="CN139" s="978"/>
      <c r="CO139" s="978"/>
      <c r="CP139" s="978"/>
      <c r="CQ139" s="978"/>
      <c r="CR139" s="978"/>
      <c r="CS139" s="978"/>
      <c r="CT139" s="978"/>
      <c r="CU139" s="978"/>
      <c r="CV139" s="978"/>
      <c r="CW139" s="978"/>
      <c r="CX139" s="978"/>
      <c r="CY139" s="978"/>
      <c r="CZ139" s="978"/>
      <c r="DA139" s="978"/>
      <c r="DB139" s="978"/>
      <c r="DC139" s="978"/>
      <c r="DD139" s="978"/>
      <c r="DE139" s="978"/>
      <c r="DF139" s="978"/>
      <c r="DG139" s="978"/>
      <c r="DH139" s="978"/>
      <c r="DI139" s="978"/>
      <c r="DJ139" s="978"/>
      <c r="DK139" s="978"/>
      <c r="DL139" s="978"/>
      <c r="DM139" s="978"/>
      <c r="DN139" s="978"/>
      <c r="DO139" s="978"/>
      <c r="DP139" s="978"/>
      <c r="DQ139" s="978"/>
      <c r="DR139" s="978"/>
      <c r="DS139" s="978"/>
      <c r="DT139" s="978"/>
      <c r="DU139" s="978"/>
      <c r="DV139" s="978"/>
      <c r="DW139" s="978"/>
      <c r="DX139" s="978"/>
      <c r="DY139" s="978"/>
      <c r="DZ139" s="978"/>
      <c r="EA139" s="978"/>
      <c r="EB139" s="978"/>
      <c r="EC139" s="978"/>
      <c r="ED139" s="978"/>
    </row>
    <row r="140" spans="1:139" s="762" customFormat="1" ht="13.5" hidden="1" customHeight="1" outlineLevel="1">
      <c r="B140" s="728">
        <v>36</v>
      </c>
      <c r="C140" s="674" t="s">
        <v>9</v>
      </c>
      <c r="D140" s="673"/>
      <c r="E140" s="942" t="s">
        <v>658</v>
      </c>
      <c r="F140" s="736"/>
      <c r="G140" s="987" t="str">
        <f t="shared" ref="G140:AO140" si="941">IF(OR(G114="A1",G114="A2"),"n. appl.",IF(G40="","",G$136/1000*G40))</f>
        <v/>
      </c>
      <c r="H140" s="987" t="str">
        <f t="shared" si="941"/>
        <v/>
      </c>
      <c r="I140" s="987" t="str">
        <f t="shared" si="941"/>
        <v/>
      </c>
      <c r="J140" s="987" t="str">
        <f t="shared" si="941"/>
        <v/>
      </c>
      <c r="K140" s="987" t="str">
        <f t="shared" si="941"/>
        <v/>
      </c>
      <c r="L140" s="987" t="str">
        <f t="shared" si="941"/>
        <v/>
      </c>
      <c r="M140" s="987" t="str">
        <f t="shared" si="941"/>
        <v/>
      </c>
      <c r="N140" s="987" t="str">
        <f t="shared" si="941"/>
        <v/>
      </c>
      <c r="O140" s="987" t="str">
        <f t="shared" si="941"/>
        <v/>
      </c>
      <c r="P140" s="987" t="str">
        <f t="shared" si="941"/>
        <v/>
      </c>
      <c r="Q140" s="987" t="str">
        <f t="shared" si="941"/>
        <v/>
      </c>
      <c r="R140" s="987" t="str">
        <f t="shared" si="941"/>
        <v/>
      </c>
      <c r="S140" s="987" t="str">
        <f t="shared" si="941"/>
        <v/>
      </c>
      <c r="T140" s="987" t="str">
        <f t="shared" si="941"/>
        <v/>
      </c>
      <c r="U140" s="987" t="str">
        <f t="shared" si="941"/>
        <v/>
      </c>
      <c r="V140" s="987" t="str">
        <f t="shared" si="941"/>
        <v/>
      </c>
      <c r="W140" s="987" t="str">
        <f t="shared" si="941"/>
        <v/>
      </c>
      <c r="X140" s="987" t="str">
        <f t="shared" si="941"/>
        <v/>
      </c>
      <c r="Y140" s="987" t="str">
        <f t="shared" si="941"/>
        <v/>
      </c>
      <c r="Z140" s="987" t="str">
        <f t="shared" si="941"/>
        <v/>
      </c>
      <c r="AA140" s="987" t="str">
        <f t="shared" si="941"/>
        <v/>
      </c>
      <c r="AB140" s="987" t="str">
        <f t="shared" si="941"/>
        <v/>
      </c>
      <c r="AC140" s="987" t="str">
        <f t="shared" si="941"/>
        <v/>
      </c>
      <c r="AD140" s="987" t="str">
        <f t="shared" si="941"/>
        <v/>
      </c>
      <c r="AE140" s="987" t="str">
        <f t="shared" si="941"/>
        <v/>
      </c>
      <c r="AF140" s="987" t="str">
        <f t="shared" si="941"/>
        <v/>
      </c>
      <c r="AG140" s="987" t="str">
        <f t="shared" si="941"/>
        <v/>
      </c>
      <c r="AH140" s="987" t="str">
        <f t="shared" si="941"/>
        <v/>
      </c>
      <c r="AI140" s="987" t="str">
        <f t="shared" si="941"/>
        <v/>
      </c>
      <c r="AJ140" s="987" t="str">
        <f t="shared" si="941"/>
        <v/>
      </c>
      <c r="AK140" s="987" t="str">
        <f t="shared" si="941"/>
        <v/>
      </c>
      <c r="AL140" s="987" t="str">
        <f t="shared" si="941"/>
        <v/>
      </c>
      <c r="AM140" s="987" t="str">
        <f t="shared" si="941"/>
        <v/>
      </c>
      <c r="AN140" s="987" t="str">
        <f t="shared" si="941"/>
        <v/>
      </c>
      <c r="AO140" s="987" t="str">
        <f t="shared" si="941"/>
        <v/>
      </c>
      <c r="AP140" s="987" t="str">
        <f t="shared" ref="AP140:BO140" si="942">IF(OR(AP114="A1",AP114="A2"),"n. appl.",IF(AP40="","",AP$136/1000*AP40))</f>
        <v/>
      </c>
      <c r="AQ140" s="987" t="str">
        <f t="shared" si="942"/>
        <v/>
      </c>
      <c r="AR140" s="987" t="str">
        <f t="shared" si="942"/>
        <v/>
      </c>
      <c r="AS140" s="987" t="str">
        <f t="shared" si="942"/>
        <v/>
      </c>
      <c r="AT140" s="987" t="str">
        <f t="shared" si="942"/>
        <v/>
      </c>
      <c r="AU140" s="987" t="str">
        <f t="shared" si="942"/>
        <v/>
      </c>
      <c r="AV140" s="987" t="str">
        <f t="shared" si="942"/>
        <v/>
      </c>
      <c r="AW140" s="987" t="str">
        <f t="shared" si="942"/>
        <v/>
      </c>
      <c r="AX140" s="987" t="str">
        <f t="shared" si="942"/>
        <v/>
      </c>
      <c r="AY140" s="987" t="str">
        <f t="shared" si="942"/>
        <v/>
      </c>
      <c r="AZ140" s="987" t="str">
        <f t="shared" si="942"/>
        <v/>
      </c>
      <c r="BA140" s="987" t="str">
        <f t="shared" si="942"/>
        <v/>
      </c>
      <c r="BB140" s="987" t="str">
        <f t="shared" si="942"/>
        <v/>
      </c>
      <c r="BC140" s="987" t="str">
        <f t="shared" si="942"/>
        <v/>
      </c>
      <c r="BD140" s="987" t="str">
        <f t="shared" si="942"/>
        <v/>
      </c>
      <c r="BE140" s="987" t="str">
        <f t="shared" si="942"/>
        <v/>
      </c>
      <c r="BF140" s="987" t="str">
        <f t="shared" si="942"/>
        <v/>
      </c>
      <c r="BG140" s="987" t="str">
        <f t="shared" si="942"/>
        <v/>
      </c>
      <c r="BH140" s="987" t="str">
        <f t="shared" si="942"/>
        <v/>
      </c>
      <c r="BI140" s="987" t="str">
        <f t="shared" si="942"/>
        <v/>
      </c>
      <c r="BJ140" s="987" t="str">
        <f t="shared" si="942"/>
        <v/>
      </c>
      <c r="BK140" s="987" t="str">
        <f t="shared" si="942"/>
        <v/>
      </c>
      <c r="BL140" s="987" t="str">
        <f t="shared" si="942"/>
        <v/>
      </c>
      <c r="BM140" s="987" t="str">
        <f t="shared" si="942"/>
        <v/>
      </c>
      <c r="BN140" s="987" t="str">
        <f t="shared" si="942"/>
        <v/>
      </c>
      <c r="BO140" s="987" t="str">
        <f t="shared" si="942"/>
        <v/>
      </c>
      <c r="BV140" s="1148"/>
      <c r="BW140" s="1148"/>
      <c r="BX140" s="1148"/>
      <c r="BY140" s="1148"/>
      <c r="BZ140" s="1148"/>
      <c r="CA140" s="1148"/>
      <c r="CB140" s="1148"/>
      <c r="CC140" s="1148"/>
      <c r="CD140" s="1148"/>
      <c r="CE140" s="1148"/>
      <c r="CF140" s="1148"/>
      <c r="CG140" s="1148"/>
      <c r="CH140" s="1148"/>
      <c r="CI140" s="1148"/>
      <c r="CJ140" s="1148"/>
      <c r="CK140" s="1148"/>
      <c r="CL140" s="1148"/>
      <c r="CM140" s="1148"/>
      <c r="CN140" s="1148"/>
      <c r="CO140" s="1148"/>
      <c r="CP140" s="1148"/>
      <c r="CQ140" s="1148"/>
      <c r="CR140" s="1148"/>
      <c r="CS140" s="1148"/>
      <c r="CT140" s="1148"/>
      <c r="CU140" s="1148"/>
      <c r="CV140" s="1148"/>
      <c r="CW140" s="1148"/>
      <c r="CX140" s="1148"/>
      <c r="CY140" s="1148"/>
      <c r="CZ140" s="1148"/>
      <c r="DA140" s="1148"/>
      <c r="DB140" s="1148"/>
      <c r="DC140" s="1148"/>
      <c r="DD140" s="1148"/>
      <c r="DE140" s="1148"/>
      <c r="DF140" s="1148"/>
      <c r="DG140" s="1148"/>
      <c r="DH140" s="1148"/>
      <c r="DI140" s="1148"/>
      <c r="DJ140" s="1148"/>
      <c r="DK140" s="1148"/>
      <c r="DL140" s="1148"/>
      <c r="DM140" s="1148"/>
      <c r="DN140" s="1148"/>
      <c r="DO140" s="1148"/>
      <c r="DP140" s="1148"/>
      <c r="DQ140" s="1148"/>
      <c r="DR140" s="1148"/>
      <c r="DS140" s="1148"/>
      <c r="DT140" s="1148"/>
      <c r="DU140" s="1148"/>
      <c r="DV140" s="1148"/>
      <c r="DW140" s="1148"/>
      <c r="DX140" s="1148"/>
      <c r="DY140" s="1148"/>
      <c r="DZ140" s="1148"/>
      <c r="EA140" s="1148"/>
      <c r="EB140" s="1148"/>
      <c r="EC140" s="1148"/>
      <c r="ED140" s="1148"/>
      <c r="EE140" s="1107"/>
      <c r="EF140" s="1107"/>
      <c r="EG140" s="1107"/>
      <c r="EH140" s="1107"/>
      <c r="EI140" s="1107"/>
    </row>
    <row r="141" spans="1:139" ht="13.5" hidden="1" customHeight="1" outlineLevel="1">
      <c r="B141" s="772">
        <f>B140+1</f>
        <v>37</v>
      </c>
      <c r="C141" s="31" t="s">
        <v>970</v>
      </c>
      <c r="D141" s="673"/>
      <c r="E141" s="942" t="s">
        <v>658</v>
      </c>
      <c r="F141" s="736"/>
      <c r="G141" s="796">
        <f t="shared" ref="G141:AO141" si="943">IF(OR(G114="A1",G114="A2"),"n. appl.",IF(G71="","",G$136/1000*G71))</f>
        <v>0</v>
      </c>
      <c r="H141" s="796">
        <f t="shared" si="943"/>
        <v>0</v>
      </c>
      <c r="I141" s="796">
        <f t="shared" si="943"/>
        <v>0</v>
      </c>
      <c r="J141" s="796">
        <f t="shared" si="943"/>
        <v>0</v>
      </c>
      <c r="K141" s="796">
        <f t="shared" si="943"/>
        <v>0</v>
      </c>
      <c r="L141" s="796">
        <f t="shared" si="943"/>
        <v>0</v>
      </c>
      <c r="M141" s="796">
        <f t="shared" si="943"/>
        <v>0</v>
      </c>
      <c r="N141" s="796">
        <f t="shared" si="943"/>
        <v>0</v>
      </c>
      <c r="O141" s="796">
        <f t="shared" si="943"/>
        <v>0</v>
      </c>
      <c r="P141" s="796">
        <f t="shared" si="943"/>
        <v>0</v>
      </c>
      <c r="Q141" s="796">
        <f t="shared" si="943"/>
        <v>0</v>
      </c>
      <c r="R141" s="796">
        <f t="shared" si="943"/>
        <v>0</v>
      </c>
      <c r="S141" s="796">
        <f t="shared" si="943"/>
        <v>0</v>
      </c>
      <c r="T141" s="796">
        <f t="shared" si="943"/>
        <v>0</v>
      </c>
      <c r="U141" s="796">
        <f t="shared" si="943"/>
        <v>0</v>
      </c>
      <c r="V141" s="796">
        <f t="shared" si="943"/>
        <v>0</v>
      </c>
      <c r="W141" s="796">
        <f t="shared" si="943"/>
        <v>0</v>
      </c>
      <c r="X141" s="796">
        <f t="shared" si="943"/>
        <v>0</v>
      </c>
      <c r="Y141" s="796">
        <f t="shared" si="943"/>
        <v>0</v>
      </c>
      <c r="Z141" s="796">
        <f t="shared" si="943"/>
        <v>0</v>
      </c>
      <c r="AA141" s="796">
        <f t="shared" si="943"/>
        <v>0</v>
      </c>
      <c r="AB141" s="796">
        <f t="shared" si="943"/>
        <v>0</v>
      </c>
      <c r="AC141" s="796">
        <f t="shared" si="943"/>
        <v>0</v>
      </c>
      <c r="AD141" s="796">
        <f t="shared" si="943"/>
        <v>0</v>
      </c>
      <c r="AE141" s="796">
        <f t="shared" si="943"/>
        <v>0</v>
      </c>
      <c r="AF141" s="796">
        <f t="shared" si="943"/>
        <v>0</v>
      </c>
      <c r="AG141" s="796">
        <f t="shared" si="943"/>
        <v>0</v>
      </c>
      <c r="AH141" s="796">
        <f t="shared" si="943"/>
        <v>0</v>
      </c>
      <c r="AI141" s="796">
        <f t="shared" si="943"/>
        <v>0</v>
      </c>
      <c r="AJ141" s="796">
        <f t="shared" si="943"/>
        <v>0</v>
      </c>
      <c r="AK141" s="796">
        <f t="shared" si="943"/>
        <v>0</v>
      </c>
      <c r="AL141" s="796">
        <f t="shared" si="943"/>
        <v>0</v>
      </c>
      <c r="AM141" s="796">
        <f t="shared" si="943"/>
        <v>0</v>
      </c>
      <c r="AN141" s="796">
        <f t="shared" si="943"/>
        <v>0</v>
      </c>
      <c r="AO141" s="796">
        <f t="shared" si="943"/>
        <v>0</v>
      </c>
      <c r="AP141" s="796">
        <f t="shared" ref="AP141:BO141" si="944">IF(OR(AP114="A1",AP114="A2"),"n. appl.",IF(AP71="","",AP$136/1000*AP71))</f>
        <v>0</v>
      </c>
      <c r="AQ141" s="796">
        <f t="shared" si="944"/>
        <v>0</v>
      </c>
      <c r="AR141" s="796">
        <f t="shared" si="944"/>
        <v>0</v>
      </c>
      <c r="AS141" s="796">
        <f t="shared" si="944"/>
        <v>0</v>
      </c>
      <c r="AT141" s="796">
        <f t="shared" si="944"/>
        <v>0</v>
      </c>
      <c r="AU141" s="796">
        <f t="shared" si="944"/>
        <v>0</v>
      </c>
      <c r="AV141" s="796">
        <f t="shared" si="944"/>
        <v>0</v>
      </c>
      <c r="AW141" s="796">
        <f t="shared" si="944"/>
        <v>0</v>
      </c>
      <c r="AX141" s="796">
        <f t="shared" si="944"/>
        <v>0</v>
      </c>
      <c r="AY141" s="796">
        <f t="shared" si="944"/>
        <v>0</v>
      </c>
      <c r="AZ141" s="796">
        <f t="shared" si="944"/>
        <v>0</v>
      </c>
      <c r="BA141" s="796">
        <f t="shared" si="944"/>
        <v>0</v>
      </c>
      <c r="BB141" s="796">
        <f t="shared" si="944"/>
        <v>0</v>
      </c>
      <c r="BC141" s="796">
        <f t="shared" si="944"/>
        <v>0</v>
      </c>
      <c r="BD141" s="796">
        <f t="shared" si="944"/>
        <v>0</v>
      </c>
      <c r="BE141" s="796">
        <f t="shared" si="944"/>
        <v>0</v>
      </c>
      <c r="BF141" s="796">
        <f t="shared" si="944"/>
        <v>0</v>
      </c>
      <c r="BG141" s="796">
        <f t="shared" si="944"/>
        <v>0</v>
      </c>
      <c r="BH141" s="796">
        <f t="shared" si="944"/>
        <v>0</v>
      </c>
      <c r="BI141" s="796">
        <f t="shared" si="944"/>
        <v>0</v>
      </c>
      <c r="BJ141" s="796">
        <f t="shared" si="944"/>
        <v>0</v>
      </c>
      <c r="BK141" s="796">
        <f t="shared" si="944"/>
        <v>0</v>
      </c>
      <c r="BL141" s="796">
        <f t="shared" si="944"/>
        <v>0</v>
      </c>
      <c r="BM141" s="796">
        <f t="shared" si="944"/>
        <v>0</v>
      </c>
      <c r="BN141" s="796">
        <f t="shared" si="944"/>
        <v>0</v>
      </c>
      <c r="BO141" s="796">
        <f t="shared" si="944"/>
        <v>0</v>
      </c>
      <c r="BV141" s="978"/>
      <c r="BW141" s="978"/>
      <c r="BX141" s="978"/>
      <c r="BY141" s="978"/>
      <c r="BZ141" s="978"/>
      <c r="CA141" s="978"/>
      <c r="CB141" s="978"/>
      <c r="CC141" s="978"/>
      <c r="CD141" s="978"/>
      <c r="CE141" s="978"/>
      <c r="CF141" s="978"/>
      <c r="CG141" s="978"/>
      <c r="CH141" s="978"/>
      <c r="CI141" s="978"/>
      <c r="CJ141" s="978"/>
      <c r="CK141" s="978"/>
      <c r="CL141" s="978"/>
      <c r="CM141" s="978"/>
      <c r="CN141" s="978"/>
      <c r="CO141" s="978"/>
      <c r="CP141" s="978"/>
      <c r="CQ141" s="978"/>
      <c r="CR141" s="978"/>
      <c r="CS141" s="978"/>
      <c r="CT141" s="978"/>
      <c r="CU141" s="978"/>
      <c r="CV141" s="978"/>
      <c r="CW141" s="978"/>
      <c r="CX141" s="978"/>
      <c r="CY141" s="978"/>
      <c r="CZ141" s="978"/>
      <c r="DA141" s="978"/>
      <c r="DB141" s="978"/>
      <c r="DC141" s="978"/>
      <c r="DD141" s="978"/>
      <c r="DE141" s="978"/>
      <c r="DF141" s="978"/>
      <c r="DG141" s="978"/>
      <c r="DH141" s="978"/>
      <c r="DI141" s="978"/>
      <c r="DJ141" s="978"/>
      <c r="DK141" s="978"/>
      <c r="DL141" s="978"/>
      <c r="DM141" s="978"/>
      <c r="DN141" s="978"/>
      <c r="DO141" s="978"/>
      <c r="DP141" s="978"/>
      <c r="DQ141" s="978"/>
      <c r="DR141" s="978"/>
      <c r="DS141" s="978"/>
      <c r="DT141" s="978"/>
      <c r="DU141" s="978"/>
      <c r="DV141" s="978"/>
      <c r="DW141" s="978"/>
      <c r="DX141" s="978"/>
      <c r="DY141" s="978"/>
      <c r="DZ141" s="978"/>
      <c r="EA141" s="978"/>
      <c r="EB141" s="978"/>
      <c r="EC141" s="978"/>
      <c r="ED141" s="978"/>
    </row>
    <row r="142" spans="1:139" ht="13.5" hidden="1" customHeight="1" outlineLevel="1">
      <c r="B142" s="772" t="s">
        <v>486</v>
      </c>
      <c r="C142" s="674" t="s">
        <v>1096</v>
      </c>
      <c r="D142" s="673"/>
      <c r="E142" s="942" t="s">
        <v>658</v>
      </c>
      <c r="F142" s="736"/>
      <c r="G142" s="796">
        <f t="shared" ref="G142:AO142" si="945">IF(OR(G114="A1",G114="A2"),"n. appl.",IF(G72="","",G72*G136/1000/(1+G136/1000)*G73/(1-G136/1000/(1+G136/1000)*G73)))</f>
        <v>0</v>
      </c>
      <c r="H142" s="796">
        <f t="shared" si="945"/>
        <v>0</v>
      </c>
      <c r="I142" s="796">
        <f t="shared" si="945"/>
        <v>0</v>
      </c>
      <c r="J142" s="796">
        <f t="shared" si="945"/>
        <v>0</v>
      </c>
      <c r="K142" s="796">
        <f t="shared" si="945"/>
        <v>0</v>
      </c>
      <c r="L142" s="796">
        <f t="shared" si="945"/>
        <v>0</v>
      </c>
      <c r="M142" s="796">
        <f t="shared" si="945"/>
        <v>0</v>
      </c>
      <c r="N142" s="796">
        <f t="shared" si="945"/>
        <v>0</v>
      </c>
      <c r="O142" s="796">
        <f t="shared" si="945"/>
        <v>0</v>
      </c>
      <c r="P142" s="796">
        <f t="shared" si="945"/>
        <v>0</v>
      </c>
      <c r="Q142" s="796">
        <f t="shared" si="945"/>
        <v>0</v>
      </c>
      <c r="R142" s="796">
        <f t="shared" si="945"/>
        <v>0</v>
      </c>
      <c r="S142" s="796">
        <f t="shared" si="945"/>
        <v>0</v>
      </c>
      <c r="T142" s="796">
        <f t="shared" si="945"/>
        <v>0</v>
      </c>
      <c r="U142" s="796">
        <f t="shared" si="945"/>
        <v>0</v>
      </c>
      <c r="V142" s="796">
        <f t="shared" si="945"/>
        <v>0</v>
      </c>
      <c r="W142" s="796">
        <f t="shared" si="945"/>
        <v>0</v>
      </c>
      <c r="X142" s="796">
        <f t="shared" si="945"/>
        <v>0</v>
      </c>
      <c r="Y142" s="796">
        <f t="shared" si="945"/>
        <v>0</v>
      </c>
      <c r="Z142" s="796">
        <f t="shared" si="945"/>
        <v>0</v>
      </c>
      <c r="AA142" s="796">
        <f t="shared" si="945"/>
        <v>0</v>
      </c>
      <c r="AB142" s="796">
        <f t="shared" si="945"/>
        <v>0</v>
      </c>
      <c r="AC142" s="796">
        <f t="shared" si="945"/>
        <v>0</v>
      </c>
      <c r="AD142" s="796">
        <f t="shared" si="945"/>
        <v>0</v>
      </c>
      <c r="AE142" s="796">
        <f t="shared" si="945"/>
        <v>0</v>
      </c>
      <c r="AF142" s="796">
        <f t="shared" si="945"/>
        <v>0</v>
      </c>
      <c r="AG142" s="796">
        <f t="shared" si="945"/>
        <v>0</v>
      </c>
      <c r="AH142" s="796">
        <f t="shared" si="945"/>
        <v>0</v>
      </c>
      <c r="AI142" s="796">
        <f t="shared" si="945"/>
        <v>0</v>
      </c>
      <c r="AJ142" s="796">
        <f t="shared" si="945"/>
        <v>0</v>
      </c>
      <c r="AK142" s="796">
        <f t="shared" si="945"/>
        <v>0</v>
      </c>
      <c r="AL142" s="796">
        <f t="shared" si="945"/>
        <v>0</v>
      </c>
      <c r="AM142" s="796">
        <f t="shared" si="945"/>
        <v>0</v>
      </c>
      <c r="AN142" s="796">
        <f t="shared" si="945"/>
        <v>0</v>
      </c>
      <c r="AO142" s="796">
        <f t="shared" si="945"/>
        <v>0</v>
      </c>
      <c r="AP142" s="796">
        <f t="shared" ref="AP142:BO142" si="946">IF(OR(AP114="A1",AP114="A2"),"n. appl.",IF(AP72="","",AP72*AP136/1000/(1+AP136/1000)*AP73/(1-AP136/1000/(1+AP136/1000)*AP73)))</f>
        <v>0</v>
      </c>
      <c r="AQ142" s="796">
        <f t="shared" si="946"/>
        <v>0</v>
      </c>
      <c r="AR142" s="796">
        <f t="shared" si="946"/>
        <v>0</v>
      </c>
      <c r="AS142" s="796">
        <f t="shared" si="946"/>
        <v>0</v>
      </c>
      <c r="AT142" s="796">
        <f t="shared" si="946"/>
        <v>0</v>
      </c>
      <c r="AU142" s="796">
        <f t="shared" si="946"/>
        <v>0</v>
      </c>
      <c r="AV142" s="796">
        <f t="shared" si="946"/>
        <v>0</v>
      </c>
      <c r="AW142" s="796">
        <f t="shared" si="946"/>
        <v>0</v>
      </c>
      <c r="AX142" s="796">
        <f t="shared" si="946"/>
        <v>0</v>
      </c>
      <c r="AY142" s="796">
        <f t="shared" si="946"/>
        <v>0</v>
      </c>
      <c r="AZ142" s="796">
        <f t="shared" si="946"/>
        <v>0</v>
      </c>
      <c r="BA142" s="796">
        <f t="shared" si="946"/>
        <v>0</v>
      </c>
      <c r="BB142" s="796">
        <f t="shared" si="946"/>
        <v>0</v>
      </c>
      <c r="BC142" s="796">
        <f t="shared" si="946"/>
        <v>0</v>
      </c>
      <c r="BD142" s="796">
        <f t="shared" si="946"/>
        <v>0</v>
      </c>
      <c r="BE142" s="796">
        <f t="shared" si="946"/>
        <v>0</v>
      </c>
      <c r="BF142" s="796">
        <f t="shared" si="946"/>
        <v>0</v>
      </c>
      <c r="BG142" s="796">
        <f t="shared" si="946"/>
        <v>0</v>
      </c>
      <c r="BH142" s="796">
        <f t="shared" si="946"/>
        <v>0</v>
      </c>
      <c r="BI142" s="796">
        <f t="shared" si="946"/>
        <v>0</v>
      </c>
      <c r="BJ142" s="796">
        <f t="shared" si="946"/>
        <v>0</v>
      </c>
      <c r="BK142" s="796">
        <f t="shared" si="946"/>
        <v>0</v>
      </c>
      <c r="BL142" s="796">
        <f t="shared" si="946"/>
        <v>0</v>
      </c>
      <c r="BM142" s="796">
        <f t="shared" si="946"/>
        <v>0</v>
      </c>
      <c r="BN142" s="796">
        <f t="shared" si="946"/>
        <v>0</v>
      </c>
      <c r="BO142" s="796">
        <f t="shared" si="946"/>
        <v>0</v>
      </c>
      <c r="BV142" s="978"/>
      <c r="BW142" s="978"/>
      <c r="BX142" s="978"/>
      <c r="BY142" s="978"/>
      <c r="BZ142" s="978"/>
      <c r="CA142" s="978"/>
      <c r="CB142" s="978"/>
      <c r="CC142" s="978"/>
      <c r="CD142" s="978"/>
      <c r="CE142" s="978"/>
      <c r="CF142" s="978"/>
      <c r="CG142" s="978"/>
      <c r="CH142" s="978"/>
      <c r="CI142" s="978"/>
      <c r="CJ142" s="978"/>
      <c r="CK142" s="978"/>
      <c r="CL142" s="978"/>
      <c r="CM142" s="978"/>
      <c r="CN142" s="978"/>
      <c r="CO142" s="978"/>
      <c r="CP142" s="978"/>
      <c r="CQ142" s="978"/>
      <c r="CR142" s="978"/>
      <c r="CS142" s="978"/>
      <c r="CT142" s="978"/>
      <c r="CU142" s="978"/>
      <c r="CV142" s="978"/>
      <c r="CW142" s="978"/>
      <c r="CX142" s="978"/>
      <c r="CY142" s="978"/>
      <c r="CZ142" s="978"/>
      <c r="DA142" s="978"/>
      <c r="DB142" s="978"/>
      <c r="DC142" s="978"/>
      <c r="DD142" s="978"/>
      <c r="DE142" s="978"/>
      <c r="DF142" s="978"/>
      <c r="DG142" s="978"/>
      <c r="DH142" s="978"/>
      <c r="DI142" s="978"/>
      <c r="DJ142" s="978"/>
      <c r="DK142" s="978"/>
      <c r="DL142" s="978"/>
      <c r="DM142" s="978"/>
      <c r="DN142" s="978"/>
      <c r="DO142" s="978"/>
      <c r="DP142" s="978"/>
      <c r="DQ142" s="978"/>
      <c r="DR142" s="978"/>
      <c r="DS142" s="978"/>
      <c r="DT142" s="978"/>
      <c r="DU142" s="978"/>
      <c r="DV142" s="978"/>
      <c r="DW142" s="978"/>
      <c r="DX142" s="978"/>
      <c r="DY142" s="978"/>
      <c r="DZ142" s="978"/>
      <c r="EA142" s="978"/>
      <c r="EB142" s="978"/>
      <c r="EC142" s="978"/>
      <c r="ED142" s="978"/>
    </row>
    <row r="143" spans="1:139" ht="13.5" hidden="1" customHeight="1" outlineLevel="1">
      <c r="B143" s="772" t="s">
        <v>485</v>
      </c>
      <c r="C143" s="674" t="s">
        <v>1151</v>
      </c>
      <c r="D143" s="673"/>
      <c r="E143" s="942" t="s">
        <v>658</v>
      </c>
      <c r="F143" s="736"/>
      <c r="G143" s="796" t="str">
        <f t="shared" ref="G143:AO143" si="947">IF(OR(G114="A1",G114="A2"),"n. appl.",IF(G139="","",G137*G139*3.664))</f>
        <v/>
      </c>
      <c r="H143" s="796" t="str">
        <f t="shared" si="947"/>
        <v/>
      </c>
      <c r="I143" s="796" t="str">
        <f t="shared" si="947"/>
        <v/>
      </c>
      <c r="J143" s="796" t="str">
        <f t="shared" si="947"/>
        <v/>
      </c>
      <c r="K143" s="796" t="str">
        <f t="shared" si="947"/>
        <v/>
      </c>
      <c r="L143" s="796" t="str">
        <f t="shared" si="947"/>
        <v/>
      </c>
      <c r="M143" s="796" t="str">
        <f t="shared" si="947"/>
        <v/>
      </c>
      <c r="N143" s="796" t="str">
        <f t="shared" si="947"/>
        <v/>
      </c>
      <c r="O143" s="796" t="str">
        <f t="shared" si="947"/>
        <v/>
      </c>
      <c r="P143" s="796" t="str">
        <f t="shared" si="947"/>
        <v/>
      </c>
      <c r="Q143" s="796" t="str">
        <f t="shared" si="947"/>
        <v/>
      </c>
      <c r="R143" s="796" t="str">
        <f t="shared" si="947"/>
        <v/>
      </c>
      <c r="S143" s="796" t="str">
        <f t="shared" si="947"/>
        <v/>
      </c>
      <c r="T143" s="796" t="str">
        <f t="shared" si="947"/>
        <v/>
      </c>
      <c r="U143" s="796" t="str">
        <f t="shared" si="947"/>
        <v/>
      </c>
      <c r="V143" s="796" t="str">
        <f t="shared" si="947"/>
        <v/>
      </c>
      <c r="W143" s="796" t="str">
        <f t="shared" si="947"/>
        <v/>
      </c>
      <c r="X143" s="796" t="str">
        <f t="shared" si="947"/>
        <v/>
      </c>
      <c r="Y143" s="796" t="str">
        <f t="shared" si="947"/>
        <v/>
      </c>
      <c r="Z143" s="796" t="str">
        <f t="shared" si="947"/>
        <v/>
      </c>
      <c r="AA143" s="796" t="str">
        <f t="shared" si="947"/>
        <v/>
      </c>
      <c r="AB143" s="796" t="str">
        <f t="shared" si="947"/>
        <v/>
      </c>
      <c r="AC143" s="796" t="str">
        <f t="shared" si="947"/>
        <v/>
      </c>
      <c r="AD143" s="796" t="str">
        <f t="shared" si="947"/>
        <v/>
      </c>
      <c r="AE143" s="796" t="str">
        <f t="shared" si="947"/>
        <v/>
      </c>
      <c r="AF143" s="796" t="str">
        <f t="shared" si="947"/>
        <v/>
      </c>
      <c r="AG143" s="796" t="str">
        <f t="shared" si="947"/>
        <v/>
      </c>
      <c r="AH143" s="796" t="str">
        <f t="shared" si="947"/>
        <v/>
      </c>
      <c r="AI143" s="796" t="str">
        <f t="shared" si="947"/>
        <v/>
      </c>
      <c r="AJ143" s="796" t="str">
        <f t="shared" si="947"/>
        <v/>
      </c>
      <c r="AK143" s="796" t="str">
        <f t="shared" si="947"/>
        <v/>
      </c>
      <c r="AL143" s="796" t="str">
        <f t="shared" si="947"/>
        <v/>
      </c>
      <c r="AM143" s="796" t="str">
        <f t="shared" si="947"/>
        <v/>
      </c>
      <c r="AN143" s="796" t="str">
        <f t="shared" si="947"/>
        <v/>
      </c>
      <c r="AO143" s="796" t="str">
        <f t="shared" si="947"/>
        <v/>
      </c>
      <c r="AP143" s="796" t="str">
        <f t="shared" ref="AP143:BO143" si="948">IF(OR(AP114="A1",AP114="A2"),"n. appl.",IF(AP139="","",AP137*AP139*3.664))</f>
        <v/>
      </c>
      <c r="AQ143" s="796" t="str">
        <f t="shared" si="948"/>
        <v/>
      </c>
      <c r="AR143" s="796" t="str">
        <f t="shared" si="948"/>
        <v/>
      </c>
      <c r="AS143" s="796" t="str">
        <f t="shared" si="948"/>
        <v/>
      </c>
      <c r="AT143" s="796" t="str">
        <f t="shared" si="948"/>
        <v/>
      </c>
      <c r="AU143" s="796" t="str">
        <f t="shared" si="948"/>
        <v/>
      </c>
      <c r="AV143" s="796" t="str">
        <f t="shared" si="948"/>
        <v/>
      </c>
      <c r="AW143" s="796" t="str">
        <f t="shared" si="948"/>
        <v/>
      </c>
      <c r="AX143" s="796" t="str">
        <f t="shared" si="948"/>
        <v/>
      </c>
      <c r="AY143" s="796" t="str">
        <f t="shared" si="948"/>
        <v/>
      </c>
      <c r="AZ143" s="796" t="str">
        <f t="shared" si="948"/>
        <v/>
      </c>
      <c r="BA143" s="796" t="str">
        <f t="shared" si="948"/>
        <v/>
      </c>
      <c r="BB143" s="796" t="str">
        <f t="shared" si="948"/>
        <v/>
      </c>
      <c r="BC143" s="796" t="str">
        <f t="shared" si="948"/>
        <v/>
      </c>
      <c r="BD143" s="796" t="str">
        <f t="shared" si="948"/>
        <v/>
      </c>
      <c r="BE143" s="796" t="str">
        <f t="shared" si="948"/>
        <v/>
      </c>
      <c r="BF143" s="796" t="str">
        <f t="shared" si="948"/>
        <v/>
      </c>
      <c r="BG143" s="796" t="str">
        <f t="shared" si="948"/>
        <v/>
      </c>
      <c r="BH143" s="796" t="str">
        <f t="shared" si="948"/>
        <v/>
      </c>
      <c r="BI143" s="796" t="str">
        <f t="shared" si="948"/>
        <v/>
      </c>
      <c r="BJ143" s="796" t="str">
        <f t="shared" si="948"/>
        <v/>
      </c>
      <c r="BK143" s="796" t="str">
        <f t="shared" si="948"/>
        <v/>
      </c>
      <c r="BL143" s="796" t="str">
        <f t="shared" si="948"/>
        <v/>
      </c>
      <c r="BM143" s="796" t="str">
        <f t="shared" si="948"/>
        <v/>
      </c>
      <c r="BN143" s="796" t="str">
        <f t="shared" si="948"/>
        <v/>
      </c>
      <c r="BO143" s="796" t="str">
        <f t="shared" si="948"/>
        <v/>
      </c>
      <c r="BV143" s="978"/>
      <c r="BW143" s="978"/>
      <c r="BX143" s="978"/>
      <c r="BY143" s="978"/>
      <c r="BZ143" s="978"/>
      <c r="CA143" s="978"/>
      <c r="CB143" s="978"/>
      <c r="CC143" s="978"/>
      <c r="CD143" s="978"/>
      <c r="CE143" s="978"/>
      <c r="CF143" s="978"/>
      <c r="CG143" s="978"/>
      <c r="CH143" s="978"/>
      <c r="CI143" s="978"/>
      <c r="CJ143" s="978"/>
      <c r="CK143" s="978"/>
      <c r="CL143" s="978"/>
      <c r="CM143" s="978"/>
      <c r="CN143" s="978"/>
      <c r="CO143" s="978"/>
      <c r="CP143" s="978"/>
      <c r="CQ143" s="978"/>
      <c r="CR143" s="978"/>
      <c r="CS143" s="978"/>
      <c r="CT143" s="978"/>
      <c r="CU143" s="978"/>
      <c r="CV143" s="978"/>
      <c r="CW143" s="978"/>
      <c r="CX143" s="978"/>
      <c r="CY143" s="978"/>
      <c r="CZ143" s="978"/>
      <c r="DA143" s="978"/>
      <c r="DB143" s="978"/>
      <c r="DC143" s="978"/>
      <c r="DD143" s="978"/>
      <c r="DE143" s="978"/>
      <c r="DF143" s="978"/>
      <c r="DG143" s="978"/>
      <c r="DH143" s="978"/>
      <c r="DI143" s="978"/>
      <c r="DJ143" s="978"/>
      <c r="DK143" s="978"/>
      <c r="DL143" s="978"/>
      <c r="DM143" s="978"/>
      <c r="DN143" s="978"/>
      <c r="DO143" s="978"/>
      <c r="DP143" s="978"/>
      <c r="DQ143" s="978"/>
      <c r="DR143" s="978"/>
      <c r="DS143" s="978"/>
      <c r="DT143" s="978"/>
      <c r="DU143" s="978"/>
      <c r="DV143" s="978"/>
      <c r="DW143" s="978"/>
      <c r="DX143" s="978"/>
      <c r="DY143" s="978"/>
      <c r="DZ143" s="978"/>
      <c r="EA143" s="978"/>
      <c r="EB143" s="978"/>
      <c r="EC143" s="978"/>
      <c r="ED143" s="978"/>
    </row>
    <row r="144" spans="1:139" ht="13.5" hidden="1" customHeight="1" outlineLevel="1">
      <c r="B144" s="772">
        <v>39</v>
      </c>
      <c r="C144" s="674" t="s">
        <v>1152</v>
      </c>
      <c r="D144" s="673"/>
      <c r="E144" s="942" t="s">
        <v>658</v>
      </c>
      <c r="F144" s="736"/>
      <c r="G144" s="796">
        <f t="shared" ref="G144:AO144" si="949">IF(G114="A1",G118,IF(G114="A2",G122,SUM(G140:G143)))</f>
        <v>0</v>
      </c>
      <c r="H144" s="796">
        <f t="shared" si="949"/>
        <v>0</v>
      </c>
      <c r="I144" s="796">
        <f t="shared" si="949"/>
        <v>0</v>
      </c>
      <c r="J144" s="796">
        <f t="shared" si="949"/>
        <v>0</v>
      </c>
      <c r="K144" s="796">
        <f t="shared" si="949"/>
        <v>0</v>
      </c>
      <c r="L144" s="796">
        <f t="shared" si="949"/>
        <v>0</v>
      </c>
      <c r="M144" s="796">
        <f t="shared" si="949"/>
        <v>0</v>
      </c>
      <c r="N144" s="796">
        <f t="shared" si="949"/>
        <v>0</v>
      </c>
      <c r="O144" s="796">
        <f t="shared" si="949"/>
        <v>0</v>
      </c>
      <c r="P144" s="796">
        <f t="shared" si="949"/>
        <v>0</v>
      </c>
      <c r="Q144" s="796">
        <f t="shared" si="949"/>
        <v>0</v>
      </c>
      <c r="R144" s="796">
        <f t="shared" si="949"/>
        <v>0</v>
      </c>
      <c r="S144" s="796">
        <f t="shared" si="949"/>
        <v>0</v>
      </c>
      <c r="T144" s="796">
        <f t="shared" si="949"/>
        <v>0</v>
      </c>
      <c r="U144" s="796">
        <f t="shared" si="949"/>
        <v>0</v>
      </c>
      <c r="V144" s="796">
        <f t="shared" si="949"/>
        <v>0</v>
      </c>
      <c r="W144" s="796">
        <f t="shared" si="949"/>
        <v>0</v>
      </c>
      <c r="X144" s="796">
        <f t="shared" si="949"/>
        <v>0</v>
      </c>
      <c r="Y144" s="796">
        <f t="shared" si="949"/>
        <v>0</v>
      </c>
      <c r="Z144" s="796">
        <f t="shared" si="949"/>
        <v>0</v>
      </c>
      <c r="AA144" s="796">
        <f t="shared" si="949"/>
        <v>0</v>
      </c>
      <c r="AB144" s="796">
        <f t="shared" si="949"/>
        <v>0</v>
      </c>
      <c r="AC144" s="796">
        <f t="shared" si="949"/>
        <v>0</v>
      </c>
      <c r="AD144" s="796">
        <f t="shared" si="949"/>
        <v>0</v>
      </c>
      <c r="AE144" s="796">
        <f t="shared" si="949"/>
        <v>0</v>
      </c>
      <c r="AF144" s="796">
        <f t="shared" si="949"/>
        <v>0</v>
      </c>
      <c r="AG144" s="796">
        <f t="shared" si="949"/>
        <v>0</v>
      </c>
      <c r="AH144" s="796">
        <f t="shared" si="949"/>
        <v>0</v>
      </c>
      <c r="AI144" s="796">
        <f t="shared" si="949"/>
        <v>0</v>
      </c>
      <c r="AJ144" s="796">
        <f t="shared" si="949"/>
        <v>0</v>
      </c>
      <c r="AK144" s="796">
        <f t="shared" si="949"/>
        <v>0</v>
      </c>
      <c r="AL144" s="796">
        <f t="shared" si="949"/>
        <v>0</v>
      </c>
      <c r="AM144" s="796">
        <f t="shared" si="949"/>
        <v>0</v>
      </c>
      <c r="AN144" s="796">
        <f t="shared" si="949"/>
        <v>0</v>
      </c>
      <c r="AO144" s="796">
        <f t="shared" si="949"/>
        <v>0</v>
      </c>
      <c r="AP144" s="796">
        <f t="shared" ref="AP144:BO144" si="950">IF(AP114="A1",AP118,IF(AP114="A2",AP122,SUM(AP140:AP143)))</f>
        <v>0</v>
      </c>
      <c r="AQ144" s="796">
        <f t="shared" si="950"/>
        <v>0</v>
      </c>
      <c r="AR144" s="796">
        <f t="shared" si="950"/>
        <v>0</v>
      </c>
      <c r="AS144" s="796">
        <f t="shared" si="950"/>
        <v>0</v>
      </c>
      <c r="AT144" s="796">
        <f t="shared" si="950"/>
        <v>0</v>
      </c>
      <c r="AU144" s="796">
        <f t="shared" si="950"/>
        <v>0</v>
      </c>
      <c r="AV144" s="796">
        <f t="shared" si="950"/>
        <v>0</v>
      </c>
      <c r="AW144" s="796">
        <f t="shared" si="950"/>
        <v>0</v>
      </c>
      <c r="AX144" s="796">
        <f t="shared" si="950"/>
        <v>0</v>
      </c>
      <c r="AY144" s="796">
        <f t="shared" si="950"/>
        <v>0</v>
      </c>
      <c r="AZ144" s="796">
        <f t="shared" si="950"/>
        <v>0</v>
      </c>
      <c r="BA144" s="796">
        <f t="shared" si="950"/>
        <v>0</v>
      </c>
      <c r="BB144" s="796">
        <f t="shared" si="950"/>
        <v>0</v>
      </c>
      <c r="BC144" s="796">
        <f t="shared" si="950"/>
        <v>0</v>
      </c>
      <c r="BD144" s="796">
        <f t="shared" si="950"/>
        <v>0</v>
      </c>
      <c r="BE144" s="796">
        <f t="shared" si="950"/>
        <v>0</v>
      </c>
      <c r="BF144" s="796">
        <f t="shared" si="950"/>
        <v>0</v>
      </c>
      <c r="BG144" s="796">
        <f t="shared" si="950"/>
        <v>0</v>
      </c>
      <c r="BH144" s="796">
        <f t="shared" si="950"/>
        <v>0</v>
      </c>
      <c r="BI144" s="796">
        <f t="shared" si="950"/>
        <v>0</v>
      </c>
      <c r="BJ144" s="796">
        <f t="shared" si="950"/>
        <v>0</v>
      </c>
      <c r="BK144" s="796">
        <f t="shared" si="950"/>
        <v>0</v>
      </c>
      <c r="BL144" s="796">
        <f t="shared" si="950"/>
        <v>0</v>
      </c>
      <c r="BM144" s="796">
        <f t="shared" si="950"/>
        <v>0</v>
      </c>
      <c r="BN144" s="796">
        <f t="shared" si="950"/>
        <v>0</v>
      </c>
      <c r="BO144" s="796">
        <f t="shared" si="950"/>
        <v>0</v>
      </c>
      <c r="BV144" s="978"/>
      <c r="BW144" s="978"/>
      <c r="BX144" s="978"/>
      <c r="BY144" s="978"/>
      <c r="BZ144" s="978"/>
      <c r="CA144" s="978"/>
      <c r="CB144" s="978"/>
      <c r="CC144" s="978"/>
      <c r="CD144" s="978"/>
      <c r="CE144" s="978"/>
      <c r="CF144" s="978"/>
      <c r="CG144" s="978"/>
      <c r="CH144" s="978"/>
      <c r="CI144" s="978"/>
      <c r="CJ144" s="978"/>
      <c r="CK144" s="978"/>
      <c r="CL144" s="978"/>
      <c r="CM144" s="978"/>
      <c r="CN144" s="978"/>
      <c r="CO144" s="978"/>
      <c r="CP144" s="978"/>
      <c r="CQ144" s="978"/>
      <c r="CR144" s="978"/>
      <c r="CS144" s="978"/>
      <c r="CT144" s="978"/>
      <c r="CU144" s="978"/>
      <c r="CV144" s="978"/>
      <c r="CW144" s="978"/>
      <c r="CX144" s="978"/>
      <c r="CY144" s="978"/>
      <c r="CZ144" s="978"/>
      <c r="DA144" s="978"/>
      <c r="DB144" s="978"/>
      <c r="DC144" s="978"/>
      <c r="DD144" s="978"/>
      <c r="DE144" s="978"/>
      <c r="DF144" s="978"/>
      <c r="DG144" s="978"/>
      <c r="DH144" s="978"/>
      <c r="DI144" s="978"/>
      <c r="DJ144" s="978"/>
      <c r="DK144" s="978"/>
      <c r="DL144" s="978"/>
      <c r="DM144" s="978"/>
      <c r="DN144" s="978"/>
      <c r="DO144" s="978"/>
      <c r="DP144" s="978"/>
      <c r="DQ144" s="978"/>
      <c r="DR144" s="978"/>
      <c r="DS144" s="978"/>
      <c r="DT144" s="978"/>
      <c r="DU144" s="978"/>
      <c r="DV144" s="978"/>
      <c r="DW144" s="978"/>
      <c r="DX144" s="978"/>
      <c r="DY144" s="978"/>
      <c r="DZ144" s="978"/>
      <c r="EA144" s="978"/>
      <c r="EB144" s="978"/>
      <c r="EC144" s="978"/>
      <c r="ED144" s="978"/>
    </row>
    <row r="145" spans="2:139" ht="13.5" customHeight="1" collapsed="1">
      <c r="G145" s="856"/>
      <c r="H145" s="856"/>
      <c r="I145" s="856"/>
      <c r="J145" s="856"/>
      <c r="K145" s="856"/>
      <c r="L145" s="856"/>
      <c r="M145" s="856"/>
      <c r="N145" s="856"/>
      <c r="O145" s="856"/>
      <c r="P145" s="856"/>
      <c r="Q145" s="856"/>
      <c r="R145" s="856"/>
      <c r="S145" s="856"/>
      <c r="T145" s="856"/>
      <c r="U145" s="856"/>
      <c r="V145" s="856"/>
      <c r="W145" s="856"/>
      <c r="X145" s="856"/>
      <c r="Y145" s="856"/>
      <c r="Z145" s="856"/>
      <c r="AA145" s="856"/>
      <c r="AB145" s="856"/>
      <c r="AC145" s="856"/>
      <c r="AD145" s="856"/>
      <c r="AE145" s="856"/>
      <c r="AF145" s="856"/>
      <c r="AG145" s="856"/>
      <c r="AH145" s="856"/>
      <c r="AI145" s="856"/>
      <c r="AJ145" s="856"/>
      <c r="AK145" s="856"/>
      <c r="AL145" s="856"/>
      <c r="AM145" s="856"/>
      <c r="AN145" s="856"/>
      <c r="AO145" s="856"/>
      <c r="AP145" s="856"/>
      <c r="AQ145" s="856"/>
      <c r="AR145" s="856"/>
      <c r="AS145" s="856"/>
      <c r="AT145" s="856"/>
      <c r="AU145" s="856"/>
      <c r="AV145" s="856"/>
      <c r="AW145" s="856"/>
      <c r="AX145" s="856"/>
      <c r="AY145" s="856"/>
      <c r="AZ145" s="856"/>
      <c r="BA145" s="856"/>
      <c r="BB145" s="856"/>
      <c r="BC145" s="856"/>
      <c r="BD145" s="856"/>
      <c r="BE145" s="856"/>
      <c r="BF145" s="856"/>
      <c r="BG145" s="856"/>
      <c r="BH145" s="856"/>
      <c r="BI145" s="856"/>
      <c r="BJ145" s="856"/>
      <c r="BK145" s="856"/>
      <c r="BL145" s="856"/>
      <c r="BM145" s="856"/>
      <c r="BN145" s="856"/>
      <c r="BO145" s="856"/>
      <c r="BV145" s="1119"/>
      <c r="BW145" s="1119"/>
      <c r="BX145" s="1119"/>
      <c r="BY145" s="1119"/>
      <c r="BZ145" s="1119"/>
      <c r="CA145" s="1119"/>
      <c r="CB145" s="1119"/>
      <c r="CC145" s="1119"/>
      <c r="CD145" s="1119"/>
      <c r="CE145" s="1119"/>
      <c r="CF145" s="1119"/>
      <c r="CG145" s="1119"/>
      <c r="CH145" s="1119"/>
      <c r="CI145" s="1119"/>
      <c r="CJ145" s="1119"/>
      <c r="CK145" s="1119"/>
      <c r="CL145" s="1119"/>
      <c r="CM145" s="1119"/>
      <c r="CN145" s="1119"/>
      <c r="CO145" s="1119"/>
      <c r="CP145" s="1119"/>
      <c r="CQ145" s="1119"/>
      <c r="CR145" s="1119"/>
      <c r="CS145" s="1119"/>
      <c r="CT145" s="1119"/>
      <c r="CU145" s="1119"/>
      <c r="CV145" s="1119"/>
      <c r="CW145" s="1119"/>
      <c r="CX145" s="1119"/>
      <c r="CY145" s="1119"/>
      <c r="CZ145" s="1119"/>
      <c r="DA145" s="1119"/>
      <c r="DB145" s="1119"/>
      <c r="DC145" s="1119"/>
      <c r="DD145" s="1119"/>
      <c r="DE145" s="1119"/>
      <c r="DF145" s="1119"/>
      <c r="DG145" s="1119"/>
      <c r="DH145" s="1119"/>
      <c r="DI145" s="1119"/>
      <c r="DJ145" s="1119"/>
      <c r="DK145" s="1119"/>
      <c r="DL145" s="1119"/>
      <c r="DM145" s="1119"/>
      <c r="DN145" s="1119"/>
      <c r="DO145" s="1119"/>
      <c r="DP145" s="1119"/>
      <c r="DQ145" s="1119"/>
      <c r="DR145" s="1119"/>
      <c r="DS145" s="1119"/>
      <c r="DT145" s="1119"/>
      <c r="DU145" s="1119"/>
      <c r="DV145" s="1119"/>
      <c r="DW145" s="1119"/>
      <c r="DX145" s="1119"/>
      <c r="DY145" s="1119"/>
      <c r="DZ145" s="1119"/>
      <c r="EA145" s="1119"/>
      <c r="EB145" s="1119"/>
      <c r="EC145" s="1119"/>
      <c r="ED145" s="1119"/>
    </row>
    <row r="146" spans="2:139" ht="13.5" hidden="1" customHeight="1" outlineLevel="1" thickBot="1">
      <c r="B146" s="25" t="s">
        <v>10</v>
      </c>
      <c r="C146" s="853"/>
      <c r="D146" s="853"/>
      <c r="E146" s="854"/>
      <c r="F146" s="854"/>
      <c r="G146" s="150">
        <f t="shared" ref="G146:BO146" si="951">G$7</f>
        <v>1990</v>
      </c>
      <c r="H146" s="150">
        <f t="shared" si="951"/>
        <v>1991</v>
      </c>
      <c r="I146" s="150">
        <f t="shared" si="951"/>
        <v>1992</v>
      </c>
      <c r="J146" s="150">
        <f t="shared" si="951"/>
        <v>1993</v>
      </c>
      <c r="K146" s="150">
        <f t="shared" si="951"/>
        <v>1994</v>
      </c>
      <c r="L146" s="150">
        <f t="shared" si="951"/>
        <v>1995</v>
      </c>
      <c r="M146" s="150">
        <f t="shared" si="951"/>
        <v>1996</v>
      </c>
      <c r="N146" s="150">
        <f t="shared" si="951"/>
        <v>1997</v>
      </c>
      <c r="O146" s="150">
        <f t="shared" si="951"/>
        <v>1998</v>
      </c>
      <c r="P146" s="150">
        <f t="shared" si="951"/>
        <v>1999</v>
      </c>
      <c r="Q146" s="150">
        <f t="shared" si="951"/>
        <v>2000</v>
      </c>
      <c r="R146" s="150">
        <f t="shared" si="951"/>
        <v>2001</v>
      </c>
      <c r="S146" s="150">
        <f t="shared" si="951"/>
        <v>2002</v>
      </c>
      <c r="T146" s="150">
        <f t="shared" si="951"/>
        <v>2003</v>
      </c>
      <c r="U146" s="150">
        <f t="shared" si="951"/>
        <v>2004</v>
      </c>
      <c r="V146" s="150">
        <f t="shared" si="951"/>
        <v>2005</v>
      </c>
      <c r="W146" s="150">
        <f t="shared" si="951"/>
        <v>2006</v>
      </c>
      <c r="X146" s="150">
        <f t="shared" si="951"/>
        <v>2007</v>
      </c>
      <c r="Y146" s="150">
        <f t="shared" si="951"/>
        <v>2008</v>
      </c>
      <c r="Z146" s="150">
        <f t="shared" si="951"/>
        <v>2009</v>
      </c>
      <c r="AA146" s="150">
        <f t="shared" si="951"/>
        <v>2010</v>
      </c>
      <c r="AB146" s="150">
        <f t="shared" si="951"/>
        <v>2011</v>
      </c>
      <c r="AC146" s="150">
        <f t="shared" si="951"/>
        <v>2012</v>
      </c>
      <c r="AD146" s="150">
        <f t="shared" si="951"/>
        <v>2013</v>
      </c>
      <c r="AE146" s="150">
        <f t="shared" si="951"/>
        <v>2014</v>
      </c>
      <c r="AF146" s="150">
        <f t="shared" si="951"/>
        <v>2015</v>
      </c>
      <c r="AG146" s="150">
        <f t="shared" si="951"/>
        <v>2016</v>
      </c>
      <c r="AH146" s="150">
        <f t="shared" si="951"/>
        <v>2017</v>
      </c>
      <c r="AI146" s="150">
        <f t="shared" si="951"/>
        <v>2018</v>
      </c>
      <c r="AJ146" s="150">
        <f t="shared" si="951"/>
        <v>2019</v>
      </c>
      <c r="AK146" s="150">
        <f t="shared" si="951"/>
        <v>2020</v>
      </c>
      <c r="AL146" s="150">
        <f t="shared" si="951"/>
        <v>2021</v>
      </c>
      <c r="AM146" s="150">
        <f t="shared" si="951"/>
        <v>2022</v>
      </c>
      <c r="AN146" s="150">
        <f t="shared" si="951"/>
        <v>2023</v>
      </c>
      <c r="AO146" s="150">
        <f t="shared" si="951"/>
        <v>2024</v>
      </c>
      <c r="AP146" s="150">
        <f t="shared" si="951"/>
        <v>2025</v>
      </c>
      <c r="AQ146" s="150">
        <f t="shared" si="951"/>
        <v>2026</v>
      </c>
      <c r="AR146" s="150">
        <f t="shared" si="951"/>
        <v>2027</v>
      </c>
      <c r="AS146" s="150">
        <f t="shared" si="951"/>
        <v>2028</v>
      </c>
      <c r="AT146" s="150">
        <f t="shared" si="951"/>
        <v>2029</v>
      </c>
      <c r="AU146" s="150">
        <f t="shared" si="951"/>
        <v>2030</v>
      </c>
      <c r="AV146" s="150">
        <f t="shared" si="951"/>
        <v>2031</v>
      </c>
      <c r="AW146" s="150">
        <f t="shared" si="951"/>
        <v>2032</v>
      </c>
      <c r="AX146" s="150">
        <f t="shared" si="951"/>
        <v>2033</v>
      </c>
      <c r="AY146" s="150">
        <f t="shared" si="951"/>
        <v>2034</v>
      </c>
      <c r="AZ146" s="150">
        <f t="shared" si="951"/>
        <v>2035</v>
      </c>
      <c r="BA146" s="150">
        <f t="shared" si="951"/>
        <v>2036</v>
      </c>
      <c r="BB146" s="150">
        <f t="shared" si="951"/>
        <v>2037</v>
      </c>
      <c r="BC146" s="150">
        <f t="shared" si="951"/>
        <v>2038</v>
      </c>
      <c r="BD146" s="150">
        <f t="shared" si="951"/>
        <v>2039</v>
      </c>
      <c r="BE146" s="150">
        <f t="shared" si="951"/>
        <v>2040</v>
      </c>
      <c r="BF146" s="150">
        <f t="shared" si="951"/>
        <v>2041</v>
      </c>
      <c r="BG146" s="150">
        <f t="shared" si="951"/>
        <v>2042</v>
      </c>
      <c r="BH146" s="150">
        <f t="shared" si="951"/>
        <v>2043</v>
      </c>
      <c r="BI146" s="150">
        <f t="shared" si="951"/>
        <v>2044</v>
      </c>
      <c r="BJ146" s="150">
        <f t="shared" si="951"/>
        <v>2045</v>
      </c>
      <c r="BK146" s="150">
        <f t="shared" si="951"/>
        <v>2046</v>
      </c>
      <c r="BL146" s="150">
        <f t="shared" si="951"/>
        <v>2047</v>
      </c>
      <c r="BM146" s="150">
        <f t="shared" si="951"/>
        <v>2048</v>
      </c>
      <c r="BN146" s="150">
        <f t="shared" si="951"/>
        <v>2049</v>
      </c>
      <c r="BO146" s="150">
        <f t="shared" si="951"/>
        <v>2050</v>
      </c>
      <c r="BV146" s="1132"/>
      <c r="BW146" s="1132"/>
      <c r="BX146" s="1132"/>
      <c r="BY146" s="1132"/>
      <c r="BZ146" s="1132"/>
      <c r="CA146" s="1132"/>
      <c r="CB146" s="1132"/>
      <c r="CC146" s="1132"/>
      <c r="CD146" s="1132"/>
      <c r="CE146" s="1132"/>
      <c r="CF146" s="1132"/>
      <c r="CG146" s="1132"/>
      <c r="CH146" s="1132"/>
      <c r="CI146" s="1132"/>
      <c r="CJ146" s="1132"/>
      <c r="CK146" s="1132"/>
      <c r="CL146" s="1132"/>
      <c r="CM146" s="1132"/>
      <c r="CN146" s="1132"/>
      <c r="CO146" s="1132"/>
      <c r="CP146" s="1132"/>
      <c r="CQ146" s="1132"/>
      <c r="CR146" s="1132"/>
      <c r="CS146" s="1132"/>
      <c r="CT146" s="1132"/>
      <c r="CU146" s="1132"/>
      <c r="CV146" s="1132"/>
      <c r="CW146" s="1132"/>
      <c r="CX146" s="1132"/>
      <c r="CY146" s="1132"/>
      <c r="CZ146" s="1132"/>
      <c r="DA146" s="1132"/>
      <c r="DB146" s="1132"/>
      <c r="DC146" s="1132"/>
      <c r="DD146" s="1132"/>
      <c r="DE146" s="1132"/>
      <c r="DF146" s="1132"/>
      <c r="DG146" s="1132"/>
      <c r="DH146" s="1132"/>
      <c r="DI146" s="1132"/>
      <c r="DJ146" s="1132"/>
      <c r="DK146" s="1132"/>
      <c r="DL146" s="1132"/>
      <c r="DM146" s="1132"/>
      <c r="DN146" s="1132"/>
      <c r="DO146" s="1132"/>
      <c r="DP146" s="1132"/>
      <c r="DQ146" s="1132"/>
      <c r="DR146" s="1132"/>
      <c r="DS146" s="1132"/>
      <c r="DT146" s="1132"/>
      <c r="DU146" s="1132"/>
      <c r="DV146" s="1132"/>
      <c r="DW146" s="1132"/>
      <c r="DX146" s="1132"/>
      <c r="DY146" s="1132"/>
      <c r="DZ146" s="1132"/>
      <c r="EA146" s="1132"/>
      <c r="EB146" s="1132"/>
      <c r="EC146" s="1132"/>
      <c r="ED146" s="1132"/>
    </row>
    <row r="147" spans="2:139" ht="13.5" hidden="1" customHeight="1" outlineLevel="1">
      <c r="B147" s="772">
        <f>B144+1</f>
        <v>40</v>
      </c>
      <c r="C147" s="941" t="s">
        <v>1153</v>
      </c>
      <c r="D147" s="943"/>
      <c r="E147" s="942" t="s">
        <v>658</v>
      </c>
      <c r="F147" s="857"/>
      <c r="G147" s="988">
        <f t="shared" ref="G147:AO147" si="952">IF(OR(G388="",G415=""),"",G388+G415)</f>
        <v>0</v>
      </c>
      <c r="H147" s="988">
        <f t="shared" si="952"/>
        <v>0</v>
      </c>
      <c r="I147" s="988">
        <f t="shared" si="952"/>
        <v>0</v>
      </c>
      <c r="J147" s="988">
        <f t="shared" si="952"/>
        <v>0</v>
      </c>
      <c r="K147" s="988">
        <f t="shared" si="952"/>
        <v>0</v>
      </c>
      <c r="L147" s="988">
        <f t="shared" si="952"/>
        <v>0</v>
      </c>
      <c r="M147" s="988">
        <f t="shared" si="952"/>
        <v>0</v>
      </c>
      <c r="N147" s="988">
        <f t="shared" si="952"/>
        <v>0</v>
      </c>
      <c r="O147" s="988">
        <f t="shared" si="952"/>
        <v>0</v>
      </c>
      <c r="P147" s="988">
        <f t="shared" si="952"/>
        <v>0</v>
      </c>
      <c r="Q147" s="988">
        <f t="shared" si="952"/>
        <v>0</v>
      </c>
      <c r="R147" s="988">
        <f t="shared" si="952"/>
        <v>0</v>
      </c>
      <c r="S147" s="988">
        <f t="shared" si="952"/>
        <v>0</v>
      </c>
      <c r="T147" s="988">
        <f t="shared" si="952"/>
        <v>0</v>
      </c>
      <c r="U147" s="988">
        <f t="shared" si="952"/>
        <v>0</v>
      </c>
      <c r="V147" s="988">
        <f t="shared" si="952"/>
        <v>0</v>
      </c>
      <c r="W147" s="988">
        <f t="shared" si="952"/>
        <v>0</v>
      </c>
      <c r="X147" s="988">
        <f t="shared" si="952"/>
        <v>0</v>
      </c>
      <c r="Y147" s="988">
        <f t="shared" si="952"/>
        <v>0</v>
      </c>
      <c r="Z147" s="988">
        <f t="shared" si="952"/>
        <v>0</v>
      </c>
      <c r="AA147" s="988">
        <f t="shared" si="952"/>
        <v>0</v>
      </c>
      <c r="AB147" s="988">
        <f t="shared" si="952"/>
        <v>0</v>
      </c>
      <c r="AC147" s="988">
        <f t="shared" si="952"/>
        <v>0</v>
      </c>
      <c r="AD147" s="988">
        <f t="shared" si="952"/>
        <v>0</v>
      </c>
      <c r="AE147" s="988">
        <f t="shared" si="952"/>
        <v>0</v>
      </c>
      <c r="AF147" s="988">
        <f t="shared" si="952"/>
        <v>0</v>
      </c>
      <c r="AG147" s="988">
        <f t="shared" si="952"/>
        <v>0</v>
      </c>
      <c r="AH147" s="988">
        <f t="shared" si="952"/>
        <v>0</v>
      </c>
      <c r="AI147" s="988">
        <f t="shared" si="952"/>
        <v>0</v>
      </c>
      <c r="AJ147" s="988">
        <f t="shared" si="952"/>
        <v>0</v>
      </c>
      <c r="AK147" s="988">
        <f t="shared" si="952"/>
        <v>0</v>
      </c>
      <c r="AL147" s="988">
        <f t="shared" si="952"/>
        <v>0</v>
      </c>
      <c r="AM147" s="988">
        <f t="shared" si="952"/>
        <v>0</v>
      </c>
      <c r="AN147" s="988">
        <f t="shared" si="952"/>
        <v>0</v>
      </c>
      <c r="AO147" s="988">
        <f t="shared" si="952"/>
        <v>0</v>
      </c>
      <c r="AP147" s="988">
        <f t="shared" ref="AP147:BO147" si="953">IF(OR(AP388="",AP415=""),"",AP388+AP415)</f>
        <v>0</v>
      </c>
      <c r="AQ147" s="988">
        <f t="shared" si="953"/>
        <v>0</v>
      </c>
      <c r="AR147" s="988">
        <f t="shared" si="953"/>
        <v>0</v>
      </c>
      <c r="AS147" s="988">
        <f t="shared" si="953"/>
        <v>0</v>
      </c>
      <c r="AT147" s="988">
        <f t="shared" si="953"/>
        <v>0</v>
      </c>
      <c r="AU147" s="988">
        <f t="shared" si="953"/>
        <v>0</v>
      </c>
      <c r="AV147" s="988">
        <f t="shared" si="953"/>
        <v>0</v>
      </c>
      <c r="AW147" s="988">
        <f t="shared" si="953"/>
        <v>0</v>
      </c>
      <c r="AX147" s="988">
        <f t="shared" si="953"/>
        <v>0</v>
      </c>
      <c r="AY147" s="988">
        <f t="shared" si="953"/>
        <v>0</v>
      </c>
      <c r="AZ147" s="988">
        <f t="shared" si="953"/>
        <v>0</v>
      </c>
      <c r="BA147" s="988">
        <f t="shared" si="953"/>
        <v>0</v>
      </c>
      <c r="BB147" s="988">
        <f t="shared" si="953"/>
        <v>0</v>
      </c>
      <c r="BC147" s="988">
        <f t="shared" si="953"/>
        <v>0</v>
      </c>
      <c r="BD147" s="988">
        <f t="shared" si="953"/>
        <v>0</v>
      </c>
      <c r="BE147" s="988">
        <f t="shared" si="953"/>
        <v>0</v>
      </c>
      <c r="BF147" s="988">
        <f t="shared" si="953"/>
        <v>0</v>
      </c>
      <c r="BG147" s="988">
        <f t="shared" si="953"/>
        <v>0</v>
      </c>
      <c r="BH147" s="988">
        <f t="shared" si="953"/>
        <v>0</v>
      </c>
      <c r="BI147" s="988">
        <f t="shared" si="953"/>
        <v>0</v>
      </c>
      <c r="BJ147" s="988">
        <f t="shared" si="953"/>
        <v>0</v>
      </c>
      <c r="BK147" s="988">
        <f t="shared" si="953"/>
        <v>0</v>
      </c>
      <c r="BL147" s="988">
        <f t="shared" si="953"/>
        <v>0</v>
      </c>
      <c r="BM147" s="988">
        <f t="shared" si="953"/>
        <v>0</v>
      </c>
      <c r="BN147" s="988">
        <f t="shared" si="953"/>
        <v>0</v>
      </c>
      <c r="BO147" s="988">
        <f t="shared" si="953"/>
        <v>0</v>
      </c>
      <c r="BV147" s="1149"/>
      <c r="BW147" s="1149"/>
      <c r="BX147" s="1149"/>
      <c r="BY147" s="1149"/>
      <c r="BZ147" s="1149"/>
      <c r="CA147" s="1149"/>
      <c r="CB147" s="1149"/>
      <c r="CC147" s="1149"/>
      <c r="CD147" s="1149"/>
      <c r="CE147" s="1149"/>
      <c r="CF147" s="1149"/>
      <c r="CG147" s="1149"/>
      <c r="CH147" s="1149"/>
      <c r="CI147" s="1149"/>
      <c r="CJ147" s="1149"/>
      <c r="CK147" s="1149"/>
      <c r="CL147" s="1149"/>
      <c r="CM147" s="1149"/>
      <c r="CN147" s="1149"/>
      <c r="CO147" s="1149"/>
      <c r="CP147" s="1149"/>
      <c r="CQ147" s="1149"/>
      <c r="CR147" s="1149"/>
      <c r="CS147" s="1149"/>
      <c r="CT147" s="1149"/>
      <c r="CU147" s="1149"/>
      <c r="CV147" s="1149"/>
      <c r="CW147" s="1149"/>
      <c r="CX147" s="1149"/>
      <c r="CY147" s="1149"/>
      <c r="CZ147" s="1149"/>
      <c r="DA147" s="1149"/>
      <c r="DB147" s="1149"/>
      <c r="DC147" s="1149"/>
      <c r="DD147" s="1149"/>
      <c r="DE147" s="1149"/>
      <c r="DF147" s="1149"/>
      <c r="DG147" s="1149"/>
      <c r="DH147" s="1149"/>
      <c r="DI147" s="1149"/>
      <c r="DJ147" s="1149"/>
      <c r="DK147" s="1149"/>
      <c r="DL147" s="1149"/>
      <c r="DM147" s="1149"/>
      <c r="DN147" s="1149"/>
      <c r="DO147" s="1149"/>
      <c r="DP147" s="1149"/>
      <c r="DQ147" s="1149"/>
      <c r="DR147" s="1149"/>
      <c r="DS147" s="1149"/>
      <c r="DT147" s="1149"/>
      <c r="DU147" s="1149"/>
      <c r="DV147" s="1149"/>
      <c r="DW147" s="1149"/>
      <c r="DX147" s="1149"/>
      <c r="DY147" s="1149"/>
      <c r="DZ147" s="1149"/>
      <c r="EA147" s="1149"/>
      <c r="EB147" s="1149"/>
      <c r="EC147" s="1149"/>
      <c r="ED147" s="1149"/>
    </row>
    <row r="148" spans="2:139" ht="13.5" hidden="1" customHeight="1" outlineLevel="1">
      <c r="B148" s="772">
        <f>B147+1</f>
        <v>41</v>
      </c>
      <c r="C148" s="674" t="s">
        <v>1154</v>
      </c>
      <c r="D148" s="673"/>
      <c r="E148" s="942" t="s">
        <v>658</v>
      </c>
      <c r="F148" s="736"/>
      <c r="G148" s="796">
        <f t="shared" ref="G148:AO148" si="954">IF(OR(G396="",G422=""),"",G396+G422)</f>
        <v>0</v>
      </c>
      <c r="H148" s="796">
        <f t="shared" si="954"/>
        <v>0</v>
      </c>
      <c r="I148" s="796">
        <f t="shared" si="954"/>
        <v>0</v>
      </c>
      <c r="J148" s="796">
        <f t="shared" si="954"/>
        <v>0</v>
      </c>
      <c r="K148" s="796">
        <f t="shared" si="954"/>
        <v>0</v>
      </c>
      <c r="L148" s="796">
        <f t="shared" si="954"/>
        <v>0</v>
      </c>
      <c r="M148" s="796">
        <f t="shared" si="954"/>
        <v>0</v>
      </c>
      <c r="N148" s="796">
        <f t="shared" si="954"/>
        <v>0</v>
      </c>
      <c r="O148" s="796">
        <f t="shared" si="954"/>
        <v>0</v>
      </c>
      <c r="P148" s="796">
        <f t="shared" si="954"/>
        <v>0</v>
      </c>
      <c r="Q148" s="796">
        <f t="shared" si="954"/>
        <v>0</v>
      </c>
      <c r="R148" s="796">
        <f t="shared" si="954"/>
        <v>0</v>
      </c>
      <c r="S148" s="796">
        <f t="shared" si="954"/>
        <v>0</v>
      </c>
      <c r="T148" s="796">
        <f t="shared" si="954"/>
        <v>0</v>
      </c>
      <c r="U148" s="796">
        <f t="shared" si="954"/>
        <v>0</v>
      </c>
      <c r="V148" s="796">
        <f t="shared" si="954"/>
        <v>0</v>
      </c>
      <c r="W148" s="796">
        <f t="shared" si="954"/>
        <v>0</v>
      </c>
      <c r="X148" s="796">
        <f t="shared" si="954"/>
        <v>0</v>
      </c>
      <c r="Y148" s="796">
        <f t="shared" si="954"/>
        <v>0</v>
      </c>
      <c r="Z148" s="796">
        <f t="shared" si="954"/>
        <v>0</v>
      </c>
      <c r="AA148" s="796">
        <f t="shared" si="954"/>
        <v>0</v>
      </c>
      <c r="AB148" s="796">
        <f t="shared" si="954"/>
        <v>0</v>
      </c>
      <c r="AC148" s="796">
        <f t="shared" si="954"/>
        <v>0</v>
      </c>
      <c r="AD148" s="796">
        <f t="shared" si="954"/>
        <v>0</v>
      </c>
      <c r="AE148" s="796">
        <f t="shared" si="954"/>
        <v>0</v>
      </c>
      <c r="AF148" s="796">
        <f t="shared" si="954"/>
        <v>0</v>
      </c>
      <c r="AG148" s="796">
        <f t="shared" si="954"/>
        <v>0</v>
      </c>
      <c r="AH148" s="796">
        <f t="shared" si="954"/>
        <v>0</v>
      </c>
      <c r="AI148" s="796">
        <f t="shared" si="954"/>
        <v>0</v>
      </c>
      <c r="AJ148" s="796">
        <f t="shared" si="954"/>
        <v>0</v>
      </c>
      <c r="AK148" s="796">
        <f t="shared" si="954"/>
        <v>0</v>
      </c>
      <c r="AL148" s="796">
        <f t="shared" si="954"/>
        <v>0</v>
      </c>
      <c r="AM148" s="796">
        <f t="shared" si="954"/>
        <v>0</v>
      </c>
      <c r="AN148" s="796">
        <f t="shared" si="954"/>
        <v>0</v>
      </c>
      <c r="AO148" s="796">
        <f t="shared" si="954"/>
        <v>0</v>
      </c>
      <c r="AP148" s="796">
        <f t="shared" ref="AP148:BO148" si="955">IF(OR(AP396="",AP422=""),"",AP396+AP422)</f>
        <v>0</v>
      </c>
      <c r="AQ148" s="796">
        <f t="shared" si="955"/>
        <v>0</v>
      </c>
      <c r="AR148" s="796">
        <f t="shared" si="955"/>
        <v>0</v>
      </c>
      <c r="AS148" s="796">
        <f t="shared" si="955"/>
        <v>0</v>
      </c>
      <c r="AT148" s="796">
        <f t="shared" si="955"/>
        <v>0</v>
      </c>
      <c r="AU148" s="796">
        <f t="shared" si="955"/>
        <v>0</v>
      </c>
      <c r="AV148" s="796">
        <f t="shared" si="955"/>
        <v>0</v>
      </c>
      <c r="AW148" s="796">
        <f t="shared" si="955"/>
        <v>0</v>
      </c>
      <c r="AX148" s="796">
        <f t="shared" si="955"/>
        <v>0</v>
      </c>
      <c r="AY148" s="796">
        <f t="shared" si="955"/>
        <v>0</v>
      </c>
      <c r="AZ148" s="796">
        <f t="shared" si="955"/>
        <v>0</v>
      </c>
      <c r="BA148" s="796">
        <f t="shared" si="955"/>
        <v>0</v>
      </c>
      <c r="BB148" s="796">
        <f t="shared" si="955"/>
        <v>0</v>
      </c>
      <c r="BC148" s="796">
        <f t="shared" si="955"/>
        <v>0</v>
      </c>
      <c r="BD148" s="796">
        <f t="shared" si="955"/>
        <v>0</v>
      </c>
      <c r="BE148" s="796">
        <f t="shared" si="955"/>
        <v>0</v>
      </c>
      <c r="BF148" s="796">
        <f t="shared" si="955"/>
        <v>0</v>
      </c>
      <c r="BG148" s="796">
        <f t="shared" si="955"/>
        <v>0</v>
      </c>
      <c r="BH148" s="796">
        <f t="shared" si="955"/>
        <v>0</v>
      </c>
      <c r="BI148" s="796">
        <f t="shared" si="955"/>
        <v>0</v>
      </c>
      <c r="BJ148" s="796">
        <f t="shared" si="955"/>
        <v>0</v>
      </c>
      <c r="BK148" s="796">
        <f t="shared" si="955"/>
        <v>0</v>
      </c>
      <c r="BL148" s="796">
        <f t="shared" si="955"/>
        <v>0</v>
      </c>
      <c r="BM148" s="796">
        <f t="shared" si="955"/>
        <v>0</v>
      </c>
      <c r="BN148" s="796">
        <f t="shared" si="955"/>
        <v>0</v>
      </c>
      <c r="BO148" s="796">
        <f t="shared" si="955"/>
        <v>0</v>
      </c>
      <c r="BV148" s="978"/>
      <c r="BW148" s="978"/>
      <c r="BX148" s="978"/>
      <c r="BY148" s="978"/>
      <c r="BZ148" s="978"/>
      <c r="CA148" s="978"/>
      <c r="CB148" s="978"/>
      <c r="CC148" s="978"/>
      <c r="CD148" s="978"/>
      <c r="CE148" s="978"/>
      <c r="CF148" s="978"/>
      <c r="CG148" s="978"/>
      <c r="CH148" s="978"/>
      <c r="CI148" s="978"/>
      <c r="CJ148" s="978"/>
      <c r="CK148" s="978"/>
      <c r="CL148" s="978"/>
      <c r="CM148" s="978"/>
      <c r="CN148" s="978"/>
      <c r="CO148" s="978"/>
      <c r="CP148" s="978"/>
      <c r="CQ148" s="978"/>
      <c r="CR148" s="978"/>
      <c r="CS148" s="978"/>
      <c r="CT148" s="978"/>
      <c r="CU148" s="978"/>
      <c r="CV148" s="978"/>
      <c r="CW148" s="978"/>
      <c r="CX148" s="978"/>
      <c r="CY148" s="978"/>
      <c r="CZ148" s="978"/>
      <c r="DA148" s="978"/>
      <c r="DB148" s="978"/>
      <c r="DC148" s="978"/>
      <c r="DD148" s="978"/>
      <c r="DE148" s="978"/>
      <c r="DF148" s="978"/>
      <c r="DG148" s="978"/>
      <c r="DH148" s="978"/>
      <c r="DI148" s="978"/>
      <c r="DJ148" s="978"/>
      <c r="DK148" s="978"/>
      <c r="DL148" s="978"/>
      <c r="DM148" s="978"/>
      <c r="DN148" s="978"/>
      <c r="DO148" s="978"/>
      <c r="DP148" s="978"/>
      <c r="DQ148" s="978"/>
      <c r="DR148" s="978"/>
      <c r="DS148" s="978"/>
      <c r="DT148" s="978"/>
      <c r="DU148" s="978"/>
      <c r="DV148" s="978"/>
      <c r="DW148" s="978"/>
      <c r="DX148" s="978"/>
      <c r="DY148" s="978"/>
      <c r="DZ148" s="978"/>
      <c r="EA148" s="978"/>
      <c r="EB148" s="978"/>
      <c r="EC148" s="978"/>
      <c r="ED148" s="978"/>
    </row>
    <row r="149" spans="2:139" ht="13.5" hidden="1" customHeight="1" outlineLevel="1">
      <c r="B149" s="772">
        <v>43</v>
      </c>
      <c r="C149" s="674" t="s">
        <v>1155</v>
      </c>
      <c r="D149" s="673"/>
      <c r="E149" s="942" t="s">
        <v>658</v>
      </c>
      <c r="F149" s="736"/>
      <c r="G149" s="976">
        <f t="shared" ref="G149:AO149" si="956">IF(COUNTBLANK(G147:G148)=2,"",SUM(G147:G148))</f>
        <v>0</v>
      </c>
      <c r="H149" s="976">
        <f t="shared" si="956"/>
        <v>0</v>
      </c>
      <c r="I149" s="976">
        <f t="shared" si="956"/>
        <v>0</v>
      </c>
      <c r="J149" s="976">
        <f t="shared" si="956"/>
        <v>0</v>
      </c>
      <c r="K149" s="976">
        <f t="shared" si="956"/>
        <v>0</v>
      </c>
      <c r="L149" s="976">
        <f t="shared" si="956"/>
        <v>0</v>
      </c>
      <c r="M149" s="976">
        <f t="shared" si="956"/>
        <v>0</v>
      </c>
      <c r="N149" s="976">
        <f t="shared" si="956"/>
        <v>0</v>
      </c>
      <c r="O149" s="976">
        <f t="shared" si="956"/>
        <v>0</v>
      </c>
      <c r="P149" s="976">
        <f t="shared" si="956"/>
        <v>0</v>
      </c>
      <c r="Q149" s="976">
        <f t="shared" si="956"/>
        <v>0</v>
      </c>
      <c r="R149" s="976">
        <f t="shared" si="956"/>
        <v>0</v>
      </c>
      <c r="S149" s="976">
        <f t="shared" si="956"/>
        <v>0</v>
      </c>
      <c r="T149" s="976">
        <f t="shared" si="956"/>
        <v>0</v>
      </c>
      <c r="U149" s="976">
        <f t="shared" si="956"/>
        <v>0</v>
      </c>
      <c r="V149" s="976">
        <f t="shared" si="956"/>
        <v>0</v>
      </c>
      <c r="W149" s="976">
        <f t="shared" si="956"/>
        <v>0</v>
      </c>
      <c r="X149" s="976">
        <f t="shared" si="956"/>
        <v>0</v>
      </c>
      <c r="Y149" s="976">
        <f t="shared" si="956"/>
        <v>0</v>
      </c>
      <c r="Z149" s="976">
        <f t="shared" si="956"/>
        <v>0</v>
      </c>
      <c r="AA149" s="976">
        <f t="shared" si="956"/>
        <v>0</v>
      </c>
      <c r="AB149" s="976">
        <f t="shared" si="956"/>
        <v>0</v>
      </c>
      <c r="AC149" s="976">
        <f t="shared" si="956"/>
        <v>0</v>
      </c>
      <c r="AD149" s="976">
        <f t="shared" si="956"/>
        <v>0</v>
      </c>
      <c r="AE149" s="976">
        <f t="shared" si="956"/>
        <v>0</v>
      </c>
      <c r="AF149" s="976">
        <f t="shared" si="956"/>
        <v>0</v>
      </c>
      <c r="AG149" s="976">
        <f t="shared" si="956"/>
        <v>0</v>
      </c>
      <c r="AH149" s="976">
        <f t="shared" si="956"/>
        <v>0</v>
      </c>
      <c r="AI149" s="976">
        <f t="shared" si="956"/>
        <v>0</v>
      </c>
      <c r="AJ149" s="976">
        <f t="shared" si="956"/>
        <v>0</v>
      </c>
      <c r="AK149" s="976">
        <f t="shared" si="956"/>
        <v>0</v>
      </c>
      <c r="AL149" s="976">
        <f t="shared" si="956"/>
        <v>0</v>
      </c>
      <c r="AM149" s="976">
        <f t="shared" si="956"/>
        <v>0</v>
      </c>
      <c r="AN149" s="976">
        <f t="shared" si="956"/>
        <v>0</v>
      </c>
      <c r="AO149" s="976">
        <f t="shared" si="956"/>
        <v>0</v>
      </c>
      <c r="AP149" s="976">
        <f t="shared" ref="AP149:BO149" si="957">IF(COUNTBLANK(AP147:AP148)=2,"",SUM(AP147:AP148))</f>
        <v>0</v>
      </c>
      <c r="AQ149" s="976">
        <f t="shared" si="957"/>
        <v>0</v>
      </c>
      <c r="AR149" s="976">
        <f t="shared" si="957"/>
        <v>0</v>
      </c>
      <c r="AS149" s="976">
        <f t="shared" si="957"/>
        <v>0</v>
      </c>
      <c r="AT149" s="976">
        <f t="shared" si="957"/>
        <v>0</v>
      </c>
      <c r="AU149" s="976">
        <f t="shared" si="957"/>
        <v>0</v>
      </c>
      <c r="AV149" s="976">
        <f t="shared" si="957"/>
        <v>0</v>
      </c>
      <c r="AW149" s="976">
        <f t="shared" si="957"/>
        <v>0</v>
      </c>
      <c r="AX149" s="976">
        <f t="shared" si="957"/>
        <v>0</v>
      </c>
      <c r="AY149" s="976">
        <f t="shared" si="957"/>
        <v>0</v>
      </c>
      <c r="AZ149" s="976">
        <f t="shared" si="957"/>
        <v>0</v>
      </c>
      <c r="BA149" s="976">
        <f t="shared" si="957"/>
        <v>0</v>
      </c>
      <c r="BB149" s="976">
        <f t="shared" si="957"/>
        <v>0</v>
      </c>
      <c r="BC149" s="976">
        <f t="shared" si="957"/>
        <v>0</v>
      </c>
      <c r="BD149" s="976">
        <f t="shared" si="957"/>
        <v>0</v>
      </c>
      <c r="BE149" s="976">
        <f t="shared" si="957"/>
        <v>0</v>
      </c>
      <c r="BF149" s="976">
        <f t="shared" si="957"/>
        <v>0</v>
      </c>
      <c r="BG149" s="976">
        <f t="shared" si="957"/>
        <v>0</v>
      </c>
      <c r="BH149" s="976">
        <f t="shared" si="957"/>
        <v>0</v>
      </c>
      <c r="BI149" s="976">
        <f t="shared" si="957"/>
        <v>0</v>
      </c>
      <c r="BJ149" s="976">
        <f t="shared" si="957"/>
        <v>0</v>
      </c>
      <c r="BK149" s="976">
        <f t="shared" si="957"/>
        <v>0</v>
      </c>
      <c r="BL149" s="976">
        <f t="shared" si="957"/>
        <v>0</v>
      </c>
      <c r="BM149" s="976">
        <f t="shared" si="957"/>
        <v>0</v>
      </c>
      <c r="BN149" s="976">
        <f t="shared" si="957"/>
        <v>0</v>
      </c>
      <c r="BO149" s="976">
        <f t="shared" si="957"/>
        <v>0</v>
      </c>
      <c r="BV149" s="978"/>
      <c r="BW149" s="978"/>
      <c r="BX149" s="978"/>
      <c r="BY149" s="978"/>
      <c r="BZ149" s="978"/>
      <c r="CA149" s="978"/>
      <c r="CB149" s="978"/>
      <c r="CC149" s="978"/>
      <c r="CD149" s="978"/>
      <c r="CE149" s="978"/>
      <c r="CF149" s="978"/>
      <c r="CG149" s="978"/>
      <c r="CH149" s="978"/>
      <c r="CI149" s="978"/>
      <c r="CJ149" s="978"/>
      <c r="CK149" s="978"/>
      <c r="CL149" s="978"/>
      <c r="CM149" s="978"/>
      <c r="CN149" s="978"/>
      <c r="CO149" s="978"/>
      <c r="CP149" s="978"/>
      <c r="CQ149" s="978"/>
      <c r="CR149" s="978"/>
      <c r="CS149" s="978"/>
      <c r="CT149" s="978"/>
      <c r="CU149" s="978"/>
      <c r="CV149" s="978"/>
      <c r="CW149" s="978"/>
      <c r="CX149" s="978"/>
      <c r="CY149" s="978"/>
      <c r="CZ149" s="978"/>
      <c r="DA149" s="978"/>
      <c r="DB149" s="978"/>
      <c r="DC149" s="978"/>
      <c r="DD149" s="978"/>
      <c r="DE149" s="978"/>
      <c r="DF149" s="978"/>
      <c r="DG149" s="978"/>
      <c r="DH149" s="978"/>
      <c r="DI149" s="978"/>
      <c r="DJ149" s="978"/>
      <c r="DK149" s="978"/>
      <c r="DL149" s="978"/>
      <c r="DM149" s="978"/>
      <c r="DN149" s="978"/>
      <c r="DO149" s="978"/>
      <c r="DP149" s="978"/>
      <c r="DQ149" s="978"/>
      <c r="DR149" s="978"/>
      <c r="DS149" s="978"/>
      <c r="DT149" s="978"/>
      <c r="DU149" s="978"/>
      <c r="DV149" s="978"/>
      <c r="DW149" s="978"/>
      <c r="DX149" s="978"/>
      <c r="DY149" s="978"/>
      <c r="DZ149" s="978"/>
      <c r="EA149" s="978"/>
      <c r="EB149" s="978"/>
      <c r="EC149" s="978"/>
      <c r="ED149" s="978"/>
    </row>
    <row r="150" spans="2:139" ht="13.5" customHeight="1" collapsed="1" thickBot="1">
      <c r="G150" s="856"/>
      <c r="H150" s="856"/>
      <c r="I150" s="856"/>
      <c r="J150" s="856"/>
      <c r="K150" s="856"/>
      <c r="L150" s="856"/>
      <c r="M150" s="856"/>
      <c r="N150" s="856"/>
      <c r="O150" s="856"/>
      <c r="P150" s="856"/>
      <c r="Q150" s="856"/>
      <c r="R150" s="856"/>
      <c r="S150" s="856"/>
      <c r="T150" s="856"/>
      <c r="U150" s="856"/>
      <c r="V150" s="856"/>
      <c r="W150" s="856"/>
      <c r="X150" s="856"/>
      <c r="Y150" s="856"/>
      <c r="Z150" s="856"/>
      <c r="AA150" s="856"/>
      <c r="AB150" s="856"/>
      <c r="AC150" s="856"/>
      <c r="AD150" s="856"/>
      <c r="AE150" s="856"/>
      <c r="AF150" s="856"/>
      <c r="AG150" s="856"/>
      <c r="AH150" s="856"/>
      <c r="AI150" s="856"/>
      <c r="AJ150" s="856"/>
      <c r="AK150" s="856"/>
      <c r="AL150" s="856"/>
      <c r="AM150" s="856"/>
      <c r="AN150" s="856"/>
      <c r="AO150" s="856"/>
      <c r="AP150" s="856"/>
      <c r="AQ150" s="856"/>
      <c r="AR150" s="856"/>
      <c r="AS150" s="856"/>
      <c r="AT150" s="856"/>
      <c r="AU150" s="856"/>
      <c r="AV150" s="856"/>
      <c r="AW150" s="856"/>
      <c r="AX150" s="856"/>
      <c r="AY150" s="856"/>
      <c r="AZ150" s="856"/>
      <c r="BA150" s="856"/>
      <c r="BB150" s="856"/>
      <c r="BC150" s="856"/>
      <c r="BD150" s="856"/>
      <c r="BE150" s="856"/>
      <c r="BF150" s="856"/>
      <c r="BG150" s="856"/>
      <c r="BH150" s="856"/>
      <c r="BI150" s="856"/>
      <c r="BJ150" s="856"/>
      <c r="BK150" s="856"/>
      <c r="BL150" s="856"/>
      <c r="BM150" s="856"/>
      <c r="BN150" s="856"/>
      <c r="BO150" s="856"/>
      <c r="BV150" s="1119"/>
      <c r="BW150" s="1119"/>
      <c r="BX150" s="1119"/>
      <c r="BY150" s="1119"/>
      <c r="BZ150" s="1119"/>
      <c r="CA150" s="1119"/>
      <c r="CB150" s="1119"/>
      <c r="CC150" s="1119"/>
      <c r="CD150" s="1119"/>
      <c r="CE150" s="1119"/>
      <c r="CF150" s="1119"/>
      <c r="CG150" s="1119"/>
      <c r="CH150" s="1119"/>
      <c r="CI150" s="1119"/>
      <c r="CJ150" s="1119"/>
      <c r="CK150" s="1119"/>
      <c r="CL150" s="1119"/>
      <c r="CM150" s="1119"/>
      <c r="CN150" s="1119"/>
      <c r="CO150" s="1119"/>
      <c r="CP150" s="1119"/>
      <c r="CQ150" s="1119"/>
      <c r="CR150" s="1119"/>
      <c r="CS150" s="1119"/>
      <c r="CT150" s="1119"/>
      <c r="CU150" s="1119"/>
      <c r="CV150" s="1119"/>
      <c r="CW150" s="1119"/>
      <c r="CX150" s="1119"/>
      <c r="CY150" s="1119"/>
      <c r="CZ150" s="1119"/>
      <c r="DA150" s="1119"/>
      <c r="DB150" s="1119"/>
      <c r="DC150" s="1119"/>
      <c r="DD150" s="1119"/>
      <c r="DE150" s="1119"/>
      <c r="DF150" s="1119"/>
      <c r="DG150" s="1119"/>
      <c r="DH150" s="1119"/>
      <c r="DI150" s="1119"/>
      <c r="DJ150" s="1119"/>
      <c r="DK150" s="1119"/>
      <c r="DL150" s="1119"/>
      <c r="DM150" s="1119"/>
      <c r="DN150" s="1119"/>
      <c r="DO150" s="1119"/>
      <c r="DP150" s="1119"/>
      <c r="DQ150" s="1119"/>
      <c r="DR150" s="1119"/>
      <c r="DS150" s="1119"/>
      <c r="DT150" s="1119"/>
      <c r="DU150" s="1119"/>
      <c r="DV150" s="1119"/>
      <c r="DW150" s="1119"/>
      <c r="DX150" s="1119"/>
      <c r="DY150" s="1119"/>
      <c r="DZ150" s="1119"/>
      <c r="EA150" s="1119"/>
      <c r="EB150" s="1119"/>
      <c r="EC150" s="1119"/>
      <c r="ED150" s="1119"/>
    </row>
    <row r="151" spans="2:139" ht="13.5" customHeight="1" thickBot="1">
      <c r="B151" s="25" t="s">
        <v>281</v>
      </c>
      <c r="C151" s="853"/>
      <c r="D151" s="853"/>
      <c r="E151" s="854"/>
      <c r="F151" s="854"/>
      <c r="G151" s="150">
        <f t="shared" ref="G151:BO151" si="958">G$7</f>
        <v>1990</v>
      </c>
      <c r="H151" s="150">
        <f t="shared" si="958"/>
        <v>1991</v>
      </c>
      <c r="I151" s="150">
        <f t="shared" si="958"/>
        <v>1992</v>
      </c>
      <c r="J151" s="150">
        <f t="shared" si="958"/>
        <v>1993</v>
      </c>
      <c r="K151" s="150">
        <f t="shared" si="958"/>
        <v>1994</v>
      </c>
      <c r="L151" s="150">
        <f t="shared" si="958"/>
        <v>1995</v>
      </c>
      <c r="M151" s="150">
        <f t="shared" si="958"/>
        <v>1996</v>
      </c>
      <c r="N151" s="150">
        <f t="shared" si="958"/>
        <v>1997</v>
      </c>
      <c r="O151" s="150">
        <f t="shared" si="958"/>
        <v>1998</v>
      </c>
      <c r="P151" s="150">
        <f t="shared" si="958"/>
        <v>1999</v>
      </c>
      <c r="Q151" s="150">
        <f t="shared" si="958"/>
        <v>2000</v>
      </c>
      <c r="R151" s="150">
        <f t="shared" si="958"/>
        <v>2001</v>
      </c>
      <c r="S151" s="150">
        <f t="shared" si="958"/>
        <v>2002</v>
      </c>
      <c r="T151" s="150">
        <f t="shared" si="958"/>
        <v>2003</v>
      </c>
      <c r="U151" s="150">
        <f t="shared" si="958"/>
        <v>2004</v>
      </c>
      <c r="V151" s="150">
        <f t="shared" si="958"/>
        <v>2005</v>
      </c>
      <c r="W151" s="150">
        <f t="shared" si="958"/>
        <v>2006</v>
      </c>
      <c r="X151" s="150">
        <f t="shared" si="958"/>
        <v>2007</v>
      </c>
      <c r="Y151" s="150">
        <f t="shared" si="958"/>
        <v>2008</v>
      </c>
      <c r="Z151" s="150">
        <f t="shared" si="958"/>
        <v>2009</v>
      </c>
      <c r="AA151" s="150">
        <f t="shared" si="958"/>
        <v>2010</v>
      </c>
      <c r="AB151" s="150">
        <f t="shared" si="958"/>
        <v>2011</v>
      </c>
      <c r="AC151" s="150">
        <f t="shared" si="958"/>
        <v>2012</v>
      </c>
      <c r="AD151" s="150">
        <f t="shared" si="958"/>
        <v>2013</v>
      </c>
      <c r="AE151" s="150">
        <f t="shared" si="958"/>
        <v>2014</v>
      </c>
      <c r="AF151" s="150">
        <f t="shared" si="958"/>
        <v>2015</v>
      </c>
      <c r="AG151" s="150">
        <f t="shared" si="958"/>
        <v>2016</v>
      </c>
      <c r="AH151" s="150">
        <f t="shared" si="958"/>
        <v>2017</v>
      </c>
      <c r="AI151" s="150">
        <f t="shared" si="958"/>
        <v>2018</v>
      </c>
      <c r="AJ151" s="150">
        <f t="shared" si="958"/>
        <v>2019</v>
      </c>
      <c r="AK151" s="150">
        <f t="shared" si="958"/>
        <v>2020</v>
      </c>
      <c r="AL151" s="150">
        <f t="shared" si="958"/>
        <v>2021</v>
      </c>
      <c r="AM151" s="150">
        <f t="shared" si="958"/>
        <v>2022</v>
      </c>
      <c r="AN151" s="150">
        <f t="shared" si="958"/>
        <v>2023</v>
      </c>
      <c r="AO151" s="150">
        <f t="shared" si="958"/>
        <v>2024</v>
      </c>
      <c r="AP151" s="150">
        <f t="shared" si="958"/>
        <v>2025</v>
      </c>
      <c r="AQ151" s="150">
        <f t="shared" si="958"/>
        <v>2026</v>
      </c>
      <c r="AR151" s="150">
        <f t="shared" si="958"/>
        <v>2027</v>
      </c>
      <c r="AS151" s="150">
        <f t="shared" si="958"/>
        <v>2028</v>
      </c>
      <c r="AT151" s="150">
        <f t="shared" si="958"/>
        <v>2029</v>
      </c>
      <c r="AU151" s="150">
        <f t="shared" si="958"/>
        <v>2030</v>
      </c>
      <c r="AV151" s="150">
        <f t="shared" si="958"/>
        <v>2031</v>
      </c>
      <c r="AW151" s="150">
        <f t="shared" si="958"/>
        <v>2032</v>
      </c>
      <c r="AX151" s="150">
        <f t="shared" si="958"/>
        <v>2033</v>
      </c>
      <c r="AY151" s="150">
        <f t="shared" si="958"/>
        <v>2034</v>
      </c>
      <c r="AZ151" s="150">
        <f t="shared" si="958"/>
        <v>2035</v>
      </c>
      <c r="BA151" s="150">
        <f t="shared" si="958"/>
        <v>2036</v>
      </c>
      <c r="BB151" s="150">
        <f t="shared" si="958"/>
        <v>2037</v>
      </c>
      <c r="BC151" s="150">
        <f t="shared" si="958"/>
        <v>2038</v>
      </c>
      <c r="BD151" s="150">
        <f t="shared" si="958"/>
        <v>2039</v>
      </c>
      <c r="BE151" s="150">
        <f t="shared" si="958"/>
        <v>2040</v>
      </c>
      <c r="BF151" s="150">
        <f t="shared" si="958"/>
        <v>2041</v>
      </c>
      <c r="BG151" s="150">
        <f t="shared" si="958"/>
        <v>2042</v>
      </c>
      <c r="BH151" s="150">
        <f t="shared" si="958"/>
        <v>2043</v>
      </c>
      <c r="BI151" s="150">
        <f t="shared" si="958"/>
        <v>2044</v>
      </c>
      <c r="BJ151" s="150">
        <f t="shared" si="958"/>
        <v>2045</v>
      </c>
      <c r="BK151" s="150">
        <f t="shared" si="958"/>
        <v>2046</v>
      </c>
      <c r="BL151" s="150">
        <f t="shared" si="958"/>
        <v>2047</v>
      </c>
      <c r="BM151" s="150">
        <f t="shared" si="958"/>
        <v>2048</v>
      </c>
      <c r="BN151" s="150">
        <f t="shared" si="958"/>
        <v>2049</v>
      </c>
      <c r="BO151" s="150">
        <f t="shared" si="958"/>
        <v>2050</v>
      </c>
      <c r="BV151" s="1132"/>
      <c r="BW151" s="1132"/>
      <c r="BX151" s="1132"/>
      <c r="BY151" s="1132"/>
      <c r="BZ151" s="1132"/>
      <c r="CA151" s="1132"/>
      <c r="CB151" s="1132"/>
      <c r="CC151" s="1132"/>
      <c r="CD151" s="1132"/>
      <c r="CE151" s="1132"/>
      <c r="CF151" s="1132"/>
      <c r="CG151" s="1132"/>
      <c r="CH151" s="1132"/>
      <c r="CI151" s="1132"/>
      <c r="CJ151" s="1132"/>
      <c r="CK151" s="1132"/>
      <c r="CL151" s="1132"/>
      <c r="CM151" s="1132"/>
      <c r="CN151" s="1132"/>
      <c r="CO151" s="1132"/>
      <c r="CP151" s="1132"/>
      <c r="CQ151" s="1132"/>
      <c r="CR151" s="1132"/>
      <c r="CS151" s="1132"/>
      <c r="CT151" s="1132"/>
      <c r="CU151" s="1132"/>
      <c r="CV151" s="1132"/>
      <c r="CW151" s="1132"/>
      <c r="CX151" s="1132"/>
      <c r="CY151" s="1132"/>
      <c r="CZ151" s="1132"/>
      <c r="DA151" s="1132"/>
      <c r="DB151" s="1132"/>
      <c r="DC151" s="1132"/>
      <c r="DD151" s="1132"/>
      <c r="DE151" s="1132"/>
      <c r="DF151" s="1132"/>
      <c r="DG151" s="1132"/>
      <c r="DH151" s="1132"/>
      <c r="DI151" s="1132"/>
      <c r="DJ151" s="1132"/>
      <c r="DK151" s="1132"/>
      <c r="DL151" s="1132"/>
      <c r="DM151" s="1132"/>
      <c r="DN151" s="1132"/>
      <c r="DO151" s="1132"/>
      <c r="DP151" s="1132"/>
      <c r="DQ151" s="1132"/>
      <c r="DR151" s="1132"/>
      <c r="DS151" s="1132"/>
      <c r="DT151" s="1132"/>
      <c r="DU151" s="1132"/>
      <c r="DV151" s="1132"/>
      <c r="DW151" s="1132"/>
      <c r="DX151" s="1132"/>
      <c r="DY151" s="1132"/>
      <c r="DZ151" s="1132"/>
      <c r="EA151" s="1132"/>
      <c r="EB151" s="1132"/>
      <c r="EC151" s="1132"/>
      <c r="ED151" s="1132"/>
    </row>
    <row r="152" spans="2:139" ht="13.5" customHeight="1">
      <c r="B152" s="772">
        <v>44</v>
      </c>
      <c r="C152" s="31" t="s">
        <v>327</v>
      </c>
      <c r="D152" s="671"/>
      <c r="E152" s="942" t="s">
        <v>200</v>
      </c>
      <c r="F152" s="857"/>
      <c r="G152" s="989">
        <f t="shared" ref="G152:AO152" si="959">G538</f>
        <v>0</v>
      </c>
      <c r="H152" s="989">
        <f t="shared" si="959"/>
        <v>0</v>
      </c>
      <c r="I152" s="989">
        <f t="shared" si="959"/>
        <v>0</v>
      </c>
      <c r="J152" s="989">
        <f t="shared" si="959"/>
        <v>0</v>
      </c>
      <c r="K152" s="989">
        <f t="shared" si="959"/>
        <v>0</v>
      </c>
      <c r="L152" s="989">
        <f t="shared" si="959"/>
        <v>0</v>
      </c>
      <c r="M152" s="989">
        <f t="shared" si="959"/>
        <v>0</v>
      </c>
      <c r="N152" s="989">
        <f t="shared" si="959"/>
        <v>0</v>
      </c>
      <c r="O152" s="989">
        <f t="shared" si="959"/>
        <v>0</v>
      </c>
      <c r="P152" s="989">
        <f t="shared" si="959"/>
        <v>0</v>
      </c>
      <c r="Q152" s="989">
        <f t="shared" si="959"/>
        <v>0</v>
      </c>
      <c r="R152" s="989">
        <f t="shared" si="959"/>
        <v>0</v>
      </c>
      <c r="S152" s="989">
        <f t="shared" si="959"/>
        <v>0</v>
      </c>
      <c r="T152" s="989">
        <f t="shared" si="959"/>
        <v>0</v>
      </c>
      <c r="U152" s="989">
        <f t="shared" si="959"/>
        <v>0</v>
      </c>
      <c r="V152" s="989">
        <f t="shared" si="959"/>
        <v>0</v>
      </c>
      <c r="W152" s="989">
        <f t="shared" si="959"/>
        <v>0</v>
      </c>
      <c r="X152" s="989">
        <f t="shared" si="959"/>
        <v>0</v>
      </c>
      <c r="Y152" s="989">
        <f t="shared" si="959"/>
        <v>0</v>
      </c>
      <c r="Z152" s="989">
        <f t="shared" si="959"/>
        <v>0</v>
      </c>
      <c r="AA152" s="989">
        <f t="shared" si="959"/>
        <v>0</v>
      </c>
      <c r="AB152" s="989">
        <f t="shared" si="959"/>
        <v>0</v>
      </c>
      <c r="AC152" s="989">
        <f t="shared" si="959"/>
        <v>0</v>
      </c>
      <c r="AD152" s="989">
        <f t="shared" si="959"/>
        <v>0</v>
      </c>
      <c r="AE152" s="989">
        <f t="shared" si="959"/>
        <v>0</v>
      </c>
      <c r="AF152" s="989">
        <f t="shared" si="959"/>
        <v>0</v>
      </c>
      <c r="AG152" s="989">
        <f t="shared" si="959"/>
        <v>0</v>
      </c>
      <c r="AH152" s="989">
        <f t="shared" si="959"/>
        <v>0</v>
      </c>
      <c r="AI152" s="989">
        <f t="shared" si="959"/>
        <v>0</v>
      </c>
      <c r="AJ152" s="989">
        <f t="shared" si="959"/>
        <v>0</v>
      </c>
      <c r="AK152" s="989">
        <f t="shared" si="959"/>
        <v>0</v>
      </c>
      <c r="AL152" s="989">
        <f t="shared" si="959"/>
        <v>0</v>
      </c>
      <c r="AM152" s="989">
        <f t="shared" si="959"/>
        <v>0</v>
      </c>
      <c r="AN152" s="989">
        <f t="shared" si="959"/>
        <v>0</v>
      </c>
      <c r="AO152" s="989">
        <f t="shared" si="959"/>
        <v>0</v>
      </c>
      <c r="AP152" s="989">
        <f t="shared" ref="AP152:BO152" si="960">AP538</f>
        <v>0</v>
      </c>
      <c r="AQ152" s="989">
        <f t="shared" si="960"/>
        <v>0</v>
      </c>
      <c r="AR152" s="989">
        <f t="shared" si="960"/>
        <v>0</v>
      </c>
      <c r="AS152" s="989">
        <f t="shared" si="960"/>
        <v>0</v>
      </c>
      <c r="AT152" s="989">
        <f t="shared" si="960"/>
        <v>0</v>
      </c>
      <c r="AU152" s="989">
        <f t="shared" si="960"/>
        <v>0</v>
      </c>
      <c r="AV152" s="989">
        <f t="shared" si="960"/>
        <v>0</v>
      </c>
      <c r="AW152" s="989">
        <f t="shared" si="960"/>
        <v>0</v>
      </c>
      <c r="AX152" s="989">
        <f t="shared" si="960"/>
        <v>0</v>
      </c>
      <c r="AY152" s="989">
        <f t="shared" si="960"/>
        <v>0</v>
      </c>
      <c r="AZ152" s="989">
        <f t="shared" si="960"/>
        <v>0</v>
      </c>
      <c r="BA152" s="989">
        <f t="shared" si="960"/>
        <v>0</v>
      </c>
      <c r="BB152" s="989">
        <f t="shared" si="960"/>
        <v>0</v>
      </c>
      <c r="BC152" s="989">
        <f t="shared" si="960"/>
        <v>0</v>
      </c>
      <c r="BD152" s="989">
        <f t="shared" si="960"/>
        <v>0</v>
      </c>
      <c r="BE152" s="989">
        <f t="shared" si="960"/>
        <v>0</v>
      </c>
      <c r="BF152" s="989">
        <f t="shared" si="960"/>
        <v>0</v>
      </c>
      <c r="BG152" s="989">
        <f t="shared" si="960"/>
        <v>0</v>
      </c>
      <c r="BH152" s="989">
        <f t="shared" si="960"/>
        <v>0</v>
      </c>
      <c r="BI152" s="989">
        <f t="shared" si="960"/>
        <v>0</v>
      </c>
      <c r="BJ152" s="989">
        <f t="shared" si="960"/>
        <v>0</v>
      </c>
      <c r="BK152" s="989">
        <f t="shared" si="960"/>
        <v>0</v>
      </c>
      <c r="BL152" s="989">
        <f t="shared" si="960"/>
        <v>0</v>
      </c>
      <c r="BM152" s="989">
        <f t="shared" si="960"/>
        <v>0</v>
      </c>
      <c r="BN152" s="989">
        <f t="shared" si="960"/>
        <v>0</v>
      </c>
      <c r="BO152" s="989">
        <f t="shared" si="960"/>
        <v>0</v>
      </c>
      <c r="BV152" s="1149"/>
      <c r="BW152" s="1149"/>
      <c r="BX152" s="1149"/>
      <c r="BY152" s="1149"/>
      <c r="BZ152" s="1149"/>
      <c r="CA152" s="1149"/>
      <c r="CB152" s="1149"/>
      <c r="CC152" s="1149"/>
      <c r="CD152" s="1149"/>
      <c r="CE152" s="1149"/>
      <c r="CF152" s="1149"/>
      <c r="CG152" s="1149"/>
      <c r="CH152" s="1149"/>
      <c r="CI152" s="1149"/>
      <c r="CJ152" s="1149"/>
      <c r="CK152" s="1149"/>
      <c r="CL152" s="1149"/>
      <c r="CM152" s="1149"/>
      <c r="CN152" s="1149"/>
      <c r="CO152" s="1149"/>
      <c r="CP152" s="1149"/>
      <c r="CQ152" s="1149"/>
      <c r="CR152" s="1149"/>
      <c r="CS152" s="1149"/>
      <c r="CT152" s="1149"/>
      <c r="CU152" s="1149"/>
      <c r="CV152" s="1149"/>
      <c r="CW152" s="1149"/>
      <c r="CX152" s="1149"/>
      <c r="CY152" s="1149"/>
      <c r="CZ152" s="1149"/>
      <c r="DA152" s="1149"/>
      <c r="DB152" s="1149"/>
      <c r="DC152" s="1149"/>
      <c r="DD152" s="1149"/>
      <c r="DE152" s="1149"/>
      <c r="DF152" s="1149"/>
      <c r="DG152" s="1149"/>
      <c r="DH152" s="1149"/>
      <c r="DI152" s="1149"/>
      <c r="DJ152" s="1149"/>
      <c r="DK152" s="1149"/>
      <c r="DL152" s="1149"/>
      <c r="DM152" s="1149"/>
      <c r="DN152" s="1149"/>
      <c r="DO152" s="1149"/>
      <c r="DP152" s="1149"/>
      <c r="DQ152" s="1149"/>
      <c r="DR152" s="1149"/>
      <c r="DS152" s="1149"/>
      <c r="DT152" s="1149"/>
      <c r="DU152" s="1149"/>
      <c r="DV152" s="1149"/>
      <c r="DW152" s="1149"/>
      <c r="DX152" s="1149"/>
      <c r="DY152" s="1149"/>
      <c r="DZ152" s="1149"/>
      <c r="EA152" s="1149"/>
      <c r="EB152" s="1149"/>
      <c r="EC152" s="1149"/>
      <c r="ED152" s="1149"/>
    </row>
    <row r="153" spans="2:139" ht="13.5" customHeight="1">
      <c r="B153" s="772" t="s">
        <v>371</v>
      </c>
      <c r="C153" s="31" t="s">
        <v>1348</v>
      </c>
      <c r="D153" s="671"/>
      <c r="E153" s="942" t="s">
        <v>200</v>
      </c>
      <c r="F153" s="736"/>
      <c r="G153" s="977">
        <f t="shared" ref="G153:AO153" si="961">G544</f>
        <v>0</v>
      </c>
      <c r="H153" s="977">
        <f t="shared" si="961"/>
        <v>0</v>
      </c>
      <c r="I153" s="977">
        <f t="shared" si="961"/>
        <v>0</v>
      </c>
      <c r="J153" s="977">
        <f t="shared" si="961"/>
        <v>0</v>
      </c>
      <c r="K153" s="977">
        <f t="shared" si="961"/>
        <v>0</v>
      </c>
      <c r="L153" s="977">
        <f t="shared" si="961"/>
        <v>0</v>
      </c>
      <c r="M153" s="977">
        <f t="shared" si="961"/>
        <v>0</v>
      </c>
      <c r="N153" s="977">
        <f t="shared" si="961"/>
        <v>0</v>
      </c>
      <c r="O153" s="977">
        <f t="shared" si="961"/>
        <v>0</v>
      </c>
      <c r="P153" s="977">
        <f t="shared" si="961"/>
        <v>0</v>
      </c>
      <c r="Q153" s="977">
        <f t="shared" si="961"/>
        <v>0</v>
      </c>
      <c r="R153" s="977">
        <f t="shared" si="961"/>
        <v>0</v>
      </c>
      <c r="S153" s="977">
        <f t="shared" si="961"/>
        <v>0</v>
      </c>
      <c r="T153" s="977">
        <f t="shared" si="961"/>
        <v>0</v>
      </c>
      <c r="U153" s="977">
        <f t="shared" si="961"/>
        <v>0</v>
      </c>
      <c r="V153" s="977">
        <f t="shared" si="961"/>
        <v>0</v>
      </c>
      <c r="W153" s="977">
        <f t="shared" si="961"/>
        <v>0</v>
      </c>
      <c r="X153" s="977">
        <f t="shared" si="961"/>
        <v>0</v>
      </c>
      <c r="Y153" s="977">
        <f t="shared" si="961"/>
        <v>0</v>
      </c>
      <c r="Z153" s="977">
        <f t="shared" si="961"/>
        <v>0</v>
      </c>
      <c r="AA153" s="977">
        <f t="shared" si="961"/>
        <v>0</v>
      </c>
      <c r="AB153" s="977">
        <f t="shared" si="961"/>
        <v>0</v>
      </c>
      <c r="AC153" s="977">
        <f t="shared" si="961"/>
        <v>0</v>
      </c>
      <c r="AD153" s="977">
        <f t="shared" si="961"/>
        <v>0</v>
      </c>
      <c r="AE153" s="977">
        <f t="shared" si="961"/>
        <v>0</v>
      </c>
      <c r="AF153" s="977">
        <f t="shared" si="961"/>
        <v>0</v>
      </c>
      <c r="AG153" s="977">
        <f t="shared" si="961"/>
        <v>0</v>
      </c>
      <c r="AH153" s="977">
        <f t="shared" si="961"/>
        <v>0</v>
      </c>
      <c r="AI153" s="977">
        <f t="shared" si="961"/>
        <v>0</v>
      </c>
      <c r="AJ153" s="977">
        <f t="shared" si="961"/>
        <v>0</v>
      </c>
      <c r="AK153" s="977">
        <f t="shared" si="961"/>
        <v>0</v>
      </c>
      <c r="AL153" s="977">
        <f t="shared" si="961"/>
        <v>0</v>
      </c>
      <c r="AM153" s="977">
        <f t="shared" si="961"/>
        <v>0</v>
      </c>
      <c r="AN153" s="977">
        <f t="shared" si="961"/>
        <v>0</v>
      </c>
      <c r="AO153" s="977">
        <f t="shared" si="961"/>
        <v>0</v>
      </c>
      <c r="AP153" s="977">
        <f t="shared" ref="AP153:BO153" si="962">AP544</f>
        <v>0</v>
      </c>
      <c r="AQ153" s="977">
        <f t="shared" si="962"/>
        <v>0</v>
      </c>
      <c r="AR153" s="977">
        <f t="shared" si="962"/>
        <v>0</v>
      </c>
      <c r="AS153" s="977">
        <f t="shared" si="962"/>
        <v>0</v>
      </c>
      <c r="AT153" s="977">
        <f t="shared" si="962"/>
        <v>0</v>
      </c>
      <c r="AU153" s="977">
        <f t="shared" si="962"/>
        <v>0</v>
      </c>
      <c r="AV153" s="977">
        <f t="shared" si="962"/>
        <v>0</v>
      </c>
      <c r="AW153" s="977">
        <f t="shared" si="962"/>
        <v>0</v>
      </c>
      <c r="AX153" s="977">
        <f t="shared" si="962"/>
        <v>0</v>
      </c>
      <c r="AY153" s="977">
        <f t="shared" si="962"/>
        <v>0</v>
      </c>
      <c r="AZ153" s="977">
        <f t="shared" si="962"/>
        <v>0</v>
      </c>
      <c r="BA153" s="977">
        <f t="shared" si="962"/>
        <v>0</v>
      </c>
      <c r="BB153" s="977">
        <f t="shared" si="962"/>
        <v>0</v>
      </c>
      <c r="BC153" s="977">
        <f t="shared" si="962"/>
        <v>0</v>
      </c>
      <c r="BD153" s="977">
        <f t="shared" si="962"/>
        <v>0</v>
      </c>
      <c r="BE153" s="977">
        <f t="shared" si="962"/>
        <v>0</v>
      </c>
      <c r="BF153" s="977">
        <f t="shared" si="962"/>
        <v>0</v>
      </c>
      <c r="BG153" s="977">
        <f t="shared" si="962"/>
        <v>0</v>
      </c>
      <c r="BH153" s="977">
        <f t="shared" si="962"/>
        <v>0</v>
      </c>
      <c r="BI153" s="977">
        <f t="shared" si="962"/>
        <v>0</v>
      </c>
      <c r="BJ153" s="977">
        <f t="shared" si="962"/>
        <v>0</v>
      </c>
      <c r="BK153" s="977">
        <f t="shared" si="962"/>
        <v>0</v>
      </c>
      <c r="BL153" s="977">
        <f t="shared" si="962"/>
        <v>0</v>
      </c>
      <c r="BM153" s="977">
        <f t="shared" si="962"/>
        <v>0</v>
      </c>
      <c r="BN153" s="977">
        <f t="shared" si="962"/>
        <v>0</v>
      </c>
      <c r="BO153" s="977">
        <f t="shared" si="962"/>
        <v>0</v>
      </c>
      <c r="BV153" s="978"/>
      <c r="BW153" s="978"/>
      <c r="BX153" s="978"/>
      <c r="BY153" s="978"/>
      <c r="BZ153" s="978"/>
      <c r="CA153" s="978"/>
      <c r="CB153" s="978"/>
      <c r="CC153" s="978"/>
      <c r="CD153" s="978"/>
      <c r="CE153" s="978"/>
      <c r="CF153" s="978"/>
      <c r="CG153" s="978"/>
      <c r="CH153" s="978"/>
      <c r="CI153" s="978"/>
      <c r="CJ153" s="978"/>
      <c r="CK153" s="978"/>
      <c r="CL153" s="978"/>
      <c r="CM153" s="978"/>
      <c r="CN153" s="978"/>
      <c r="CO153" s="978"/>
      <c r="CP153" s="978"/>
      <c r="CQ153" s="978"/>
      <c r="CR153" s="978"/>
      <c r="CS153" s="978"/>
      <c r="CT153" s="978"/>
      <c r="CU153" s="978"/>
      <c r="CV153" s="978"/>
      <c r="CW153" s="978"/>
      <c r="CX153" s="978"/>
      <c r="CY153" s="978"/>
      <c r="CZ153" s="978"/>
      <c r="DA153" s="978"/>
      <c r="DB153" s="978"/>
      <c r="DC153" s="978"/>
      <c r="DD153" s="978"/>
      <c r="DE153" s="978"/>
      <c r="DF153" s="978"/>
      <c r="DG153" s="978"/>
      <c r="DH153" s="978"/>
      <c r="DI153" s="978"/>
      <c r="DJ153" s="978"/>
      <c r="DK153" s="978"/>
      <c r="DL153" s="978"/>
      <c r="DM153" s="978"/>
      <c r="DN153" s="978"/>
      <c r="DO153" s="978"/>
      <c r="DP153" s="978"/>
      <c r="DQ153" s="978"/>
      <c r="DR153" s="978"/>
      <c r="DS153" s="978"/>
      <c r="DT153" s="978"/>
      <c r="DU153" s="978"/>
      <c r="DV153" s="978"/>
      <c r="DW153" s="978"/>
      <c r="DX153" s="978"/>
      <c r="DY153" s="978"/>
      <c r="DZ153" s="978"/>
      <c r="EA153" s="978"/>
      <c r="EB153" s="978"/>
      <c r="EC153" s="978"/>
      <c r="ED153" s="978"/>
    </row>
    <row r="154" spans="2:139" ht="13.5" customHeight="1">
      <c r="B154" s="728" t="s">
        <v>367</v>
      </c>
      <c r="C154" s="31" t="s">
        <v>328</v>
      </c>
      <c r="D154" s="671"/>
      <c r="E154" s="942" t="s">
        <v>200</v>
      </c>
      <c r="F154" s="736"/>
      <c r="G154" s="976">
        <f t="shared" ref="G154:AO154" si="963">IF(OR(G549="",G556=""),"",G549+G556)</f>
        <v>0</v>
      </c>
      <c r="H154" s="976">
        <f t="shared" si="963"/>
        <v>0</v>
      </c>
      <c r="I154" s="976">
        <f t="shared" si="963"/>
        <v>0</v>
      </c>
      <c r="J154" s="976">
        <f t="shared" si="963"/>
        <v>0</v>
      </c>
      <c r="K154" s="976">
        <f t="shared" si="963"/>
        <v>0</v>
      </c>
      <c r="L154" s="976">
        <f t="shared" si="963"/>
        <v>0</v>
      </c>
      <c r="M154" s="976">
        <f t="shared" si="963"/>
        <v>0</v>
      </c>
      <c r="N154" s="976">
        <f t="shared" si="963"/>
        <v>0</v>
      </c>
      <c r="O154" s="976">
        <f t="shared" si="963"/>
        <v>0</v>
      </c>
      <c r="P154" s="976">
        <f t="shared" si="963"/>
        <v>0</v>
      </c>
      <c r="Q154" s="976">
        <f t="shared" si="963"/>
        <v>0</v>
      </c>
      <c r="R154" s="976">
        <f t="shared" si="963"/>
        <v>0</v>
      </c>
      <c r="S154" s="976">
        <f t="shared" si="963"/>
        <v>0</v>
      </c>
      <c r="T154" s="976">
        <f t="shared" si="963"/>
        <v>0</v>
      </c>
      <c r="U154" s="976">
        <f t="shared" si="963"/>
        <v>0</v>
      </c>
      <c r="V154" s="976">
        <f t="shared" si="963"/>
        <v>0</v>
      </c>
      <c r="W154" s="976">
        <f t="shared" si="963"/>
        <v>0</v>
      </c>
      <c r="X154" s="976">
        <f t="shared" si="963"/>
        <v>0</v>
      </c>
      <c r="Y154" s="976">
        <f t="shared" si="963"/>
        <v>0</v>
      </c>
      <c r="Z154" s="976">
        <f t="shared" si="963"/>
        <v>0</v>
      </c>
      <c r="AA154" s="976">
        <f t="shared" si="963"/>
        <v>0</v>
      </c>
      <c r="AB154" s="976">
        <f t="shared" si="963"/>
        <v>0</v>
      </c>
      <c r="AC154" s="976">
        <f t="shared" si="963"/>
        <v>0</v>
      </c>
      <c r="AD154" s="976">
        <f t="shared" si="963"/>
        <v>0</v>
      </c>
      <c r="AE154" s="976">
        <f t="shared" si="963"/>
        <v>0</v>
      </c>
      <c r="AF154" s="976">
        <f t="shared" si="963"/>
        <v>0</v>
      </c>
      <c r="AG154" s="976">
        <f t="shared" si="963"/>
        <v>0</v>
      </c>
      <c r="AH154" s="976">
        <f t="shared" si="963"/>
        <v>0</v>
      </c>
      <c r="AI154" s="976">
        <f t="shared" si="963"/>
        <v>0</v>
      </c>
      <c r="AJ154" s="976">
        <f t="shared" si="963"/>
        <v>0</v>
      </c>
      <c r="AK154" s="976">
        <f t="shared" si="963"/>
        <v>0</v>
      </c>
      <c r="AL154" s="976">
        <f t="shared" si="963"/>
        <v>0</v>
      </c>
      <c r="AM154" s="976">
        <f t="shared" si="963"/>
        <v>0</v>
      </c>
      <c r="AN154" s="976">
        <f t="shared" si="963"/>
        <v>0</v>
      </c>
      <c r="AO154" s="976">
        <f t="shared" si="963"/>
        <v>0</v>
      </c>
      <c r="AP154" s="976">
        <f t="shared" ref="AP154:BO154" si="964">IF(OR(AP549="",AP556=""),"",AP549+AP556)</f>
        <v>0</v>
      </c>
      <c r="AQ154" s="976">
        <f t="shared" si="964"/>
        <v>0</v>
      </c>
      <c r="AR154" s="976">
        <f t="shared" si="964"/>
        <v>0</v>
      </c>
      <c r="AS154" s="976">
        <f t="shared" si="964"/>
        <v>0</v>
      </c>
      <c r="AT154" s="976">
        <f t="shared" si="964"/>
        <v>0</v>
      </c>
      <c r="AU154" s="976">
        <f t="shared" si="964"/>
        <v>0</v>
      </c>
      <c r="AV154" s="976">
        <f t="shared" si="964"/>
        <v>0</v>
      </c>
      <c r="AW154" s="976">
        <f t="shared" si="964"/>
        <v>0</v>
      </c>
      <c r="AX154" s="976">
        <f t="shared" si="964"/>
        <v>0</v>
      </c>
      <c r="AY154" s="976">
        <f t="shared" si="964"/>
        <v>0</v>
      </c>
      <c r="AZ154" s="976">
        <f t="shared" si="964"/>
        <v>0</v>
      </c>
      <c r="BA154" s="976">
        <f t="shared" si="964"/>
        <v>0</v>
      </c>
      <c r="BB154" s="976">
        <f t="shared" si="964"/>
        <v>0</v>
      </c>
      <c r="BC154" s="976">
        <f t="shared" si="964"/>
        <v>0</v>
      </c>
      <c r="BD154" s="976">
        <f t="shared" si="964"/>
        <v>0</v>
      </c>
      <c r="BE154" s="976">
        <f t="shared" si="964"/>
        <v>0</v>
      </c>
      <c r="BF154" s="976">
        <f t="shared" si="964"/>
        <v>0</v>
      </c>
      <c r="BG154" s="976">
        <f t="shared" si="964"/>
        <v>0</v>
      </c>
      <c r="BH154" s="976">
        <f t="shared" si="964"/>
        <v>0</v>
      </c>
      <c r="BI154" s="976">
        <f t="shared" si="964"/>
        <v>0</v>
      </c>
      <c r="BJ154" s="976">
        <f t="shared" si="964"/>
        <v>0</v>
      </c>
      <c r="BK154" s="976">
        <f t="shared" si="964"/>
        <v>0</v>
      </c>
      <c r="BL154" s="976">
        <f t="shared" si="964"/>
        <v>0</v>
      </c>
      <c r="BM154" s="976">
        <f t="shared" si="964"/>
        <v>0</v>
      </c>
      <c r="BN154" s="976">
        <f t="shared" si="964"/>
        <v>0</v>
      </c>
      <c r="BO154" s="976">
        <f t="shared" si="964"/>
        <v>0</v>
      </c>
      <c r="BV154" s="978"/>
      <c r="BW154" s="978"/>
      <c r="BX154" s="978"/>
      <c r="BY154" s="978"/>
      <c r="BZ154" s="978"/>
      <c r="CA154" s="978"/>
      <c r="CB154" s="978"/>
      <c r="CC154" s="978"/>
      <c r="CD154" s="978"/>
      <c r="CE154" s="978"/>
      <c r="CF154" s="978"/>
      <c r="CG154" s="978"/>
      <c r="CH154" s="978"/>
      <c r="CI154" s="978"/>
      <c r="CJ154" s="978"/>
      <c r="CK154" s="978"/>
      <c r="CL154" s="978"/>
      <c r="CM154" s="978"/>
      <c r="CN154" s="978"/>
      <c r="CO154" s="978"/>
      <c r="CP154" s="978"/>
      <c r="CQ154" s="978"/>
      <c r="CR154" s="978"/>
      <c r="CS154" s="978"/>
      <c r="CT154" s="978"/>
      <c r="CU154" s="978"/>
      <c r="CV154" s="978"/>
      <c r="CW154" s="978"/>
      <c r="CX154" s="978"/>
      <c r="CY154" s="978"/>
      <c r="CZ154" s="978"/>
      <c r="DA154" s="978"/>
      <c r="DB154" s="978"/>
      <c r="DC154" s="978"/>
      <c r="DD154" s="978"/>
      <c r="DE154" s="978"/>
      <c r="DF154" s="978"/>
      <c r="DG154" s="978"/>
      <c r="DH154" s="978"/>
      <c r="DI154" s="978"/>
      <c r="DJ154" s="978"/>
      <c r="DK154" s="978"/>
      <c r="DL154" s="978"/>
      <c r="DM154" s="978"/>
      <c r="DN154" s="978"/>
      <c r="DO154" s="978"/>
      <c r="DP154" s="978"/>
      <c r="DQ154" s="978"/>
      <c r="DR154" s="978"/>
      <c r="DS154" s="978"/>
      <c r="DT154" s="978"/>
      <c r="DU154" s="978"/>
      <c r="DV154" s="978"/>
      <c r="DW154" s="978"/>
      <c r="DX154" s="978"/>
      <c r="DY154" s="978"/>
      <c r="DZ154" s="978"/>
      <c r="EA154" s="978"/>
      <c r="EB154" s="978"/>
      <c r="EC154" s="978"/>
      <c r="ED154" s="978"/>
    </row>
    <row r="155" spans="2:139" ht="13.5" customHeight="1">
      <c r="B155" s="772" t="s">
        <v>58</v>
      </c>
      <c r="C155" s="31" t="s">
        <v>329</v>
      </c>
      <c r="D155" s="671"/>
      <c r="E155" s="942" t="s">
        <v>200</v>
      </c>
      <c r="F155" s="736"/>
      <c r="G155" s="976">
        <f t="shared" ref="G155:AO155" si="965">IF(OR(G561="",G568=""),"",G561+G568)</f>
        <v>0</v>
      </c>
      <c r="H155" s="976">
        <f t="shared" si="965"/>
        <v>0</v>
      </c>
      <c r="I155" s="976">
        <f t="shared" si="965"/>
        <v>0</v>
      </c>
      <c r="J155" s="976">
        <f t="shared" si="965"/>
        <v>0</v>
      </c>
      <c r="K155" s="976">
        <f t="shared" si="965"/>
        <v>0</v>
      </c>
      <c r="L155" s="976">
        <f t="shared" si="965"/>
        <v>0</v>
      </c>
      <c r="M155" s="976">
        <f t="shared" si="965"/>
        <v>0</v>
      </c>
      <c r="N155" s="976">
        <f t="shared" si="965"/>
        <v>0</v>
      </c>
      <c r="O155" s="976">
        <f t="shared" si="965"/>
        <v>0</v>
      </c>
      <c r="P155" s="976">
        <f t="shared" si="965"/>
        <v>0</v>
      </c>
      <c r="Q155" s="976">
        <f t="shared" si="965"/>
        <v>0</v>
      </c>
      <c r="R155" s="976">
        <f t="shared" si="965"/>
        <v>0</v>
      </c>
      <c r="S155" s="976">
        <f t="shared" si="965"/>
        <v>0</v>
      </c>
      <c r="T155" s="976">
        <f t="shared" si="965"/>
        <v>0</v>
      </c>
      <c r="U155" s="976">
        <f t="shared" si="965"/>
        <v>0</v>
      </c>
      <c r="V155" s="976">
        <f t="shared" si="965"/>
        <v>0</v>
      </c>
      <c r="W155" s="976">
        <f t="shared" si="965"/>
        <v>0</v>
      </c>
      <c r="X155" s="976">
        <f t="shared" si="965"/>
        <v>0</v>
      </c>
      <c r="Y155" s="976">
        <f t="shared" si="965"/>
        <v>0</v>
      </c>
      <c r="Z155" s="976">
        <f t="shared" si="965"/>
        <v>0</v>
      </c>
      <c r="AA155" s="976">
        <f t="shared" si="965"/>
        <v>0</v>
      </c>
      <c r="AB155" s="976">
        <f t="shared" si="965"/>
        <v>0</v>
      </c>
      <c r="AC155" s="976">
        <f t="shared" si="965"/>
        <v>0</v>
      </c>
      <c r="AD155" s="976">
        <f t="shared" si="965"/>
        <v>0</v>
      </c>
      <c r="AE155" s="976">
        <f t="shared" si="965"/>
        <v>0</v>
      </c>
      <c r="AF155" s="976">
        <f t="shared" si="965"/>
        <v>0</v>
      </c>
      <c r="AG155" s="976">
        <f t="shared" si="965"/>
        <v>0</v>
      </c>
      <c r="AH155" s="976">
        <f t="shared" si="965"/>
        <v>0</v>
      </c>
      <c r="AI155" s="976">
        <f t="shared" si="965"/>
        <v>0</v>
      </c>
      <c r="AJ155" s="976">
        <f t="shared" si="965"/>
        <v>0</v>
      </c>
      <c r="AK155" s="976">
        <f t="shared" si="965"/>
        <v>0</v>
      </c>
      <c r="AL155" s="976">
        <f t="shared" si="965"/>
        <v>0</v>
      </c>
      <c r="AM155" s="976">
        <f t="shared" si="965"/>
        <v>0</v>
      </c>
      <c r="AN155" s="976">
        <f t="shared" si="965"/>
        <v>0</v>
      </c>
      <c r="AO155" s="976">
        <f t="shared" si="965"/>
        <v>0</v>
      </c>
      <c r="AP155" s="976">
        <f t="shared" ref="AP155:BO155" si="966">IF(OR(AP561="",AP568=""),"",AP561+AP568)</f>
        <v>0</v>
      </c>
      <c r="AQ155" s="976">
        <f t="shared" si="966"/>
        <v>0</v>
      </c>
      <c r="AR155" s="976">
        <f t="shared" si="966"/>
        <v>0</v>
      </c>
      <c r="AS155" s="976">
        <f t="shared" si="966"/>
        <v>0</v>
      </c>
      <c r="AT155" s="976">
        <f t="shared" si="966"/>
        <v>0</v>
      </c>
      <c r="AU155" s="976">
        <f t="shared" si="966"/>
        <v>0</v>
      </c>
      <c r="AV155" s="976">
        <f t="shared" si="966"/>
        <v>0</v>
      </c>
      <c r="AW155" s="976">
        <f t="shared" si="966"/>
        <v>0</v>
      </c>
      <c r="AX155" s="976">
        <f t="shared" si="966"/>
        <v>0</v>
      </c>
      <c r="AY155" s="976">
        <f t="shared" si="966"/>
        <v>0</v>
      </c>
      <c r="AZ155" s="976">
        <f t="shared" si="966"/>
        <v>0</v>
      </c>
      <c r="BA155" s="976">
        <f t="shared" si="966"/>
        <v>0</v>
      </c>
      <c r="BB155" s="976">
        <f t="shared" si="966"/>
        <v>0</v>
      </c>
      <c r="BC155" s="976">
        <f t="shared" si="966"/>
        <v>0</v>
      </c>
      <c r="BD155" s="976">
        <f t="shared" si="966"/>
        <v>0</v>
      </c>
      <c r="BE155" s="976">
        <f t="shared" si="966"/>
        <v>0</v>
      </c>
      <c r="BF155" s="976">
        <f t="shared" si="966"/>
        <v>0</v>
      </c>
      <c r="BG155" s="976">
        <f t="shared" si="966"/>
        <v>0</v>
      </c>
      <c r="BH155" s="976">
        <f t="shared" si="966"/>
        <v>0</v>
      </c>
      <c r="BI155" s="976">
        <f t="shared" si="966"/>
        <v>0</v>
      </c>
      <c r="BJ155" s="976">
        <f t="shared" si="966"/>
        <v>0</v>
      </c>
      <c r="BK155" s="976">
        <f t="shared" si="966"/>
        <v>0</v>
      </c>
      <c r="BL155" s="976">
        <f t="shared" si="966"/>
        <v>0</v>
      </c>
      <c r="BM155" s="976">
        <f t="shared" si="966"/>
        <v>0</v>
      </c>
      <c r="BN155" s="976">
        <f t="shared" si="966"/>
        <v>0</v>
      </c>
      <c r="BO155" s="976">
        <f t="shared" si="966"/>
        <v>0</v>
      </c>
      <c r="BV155" s="978"/>
      <c r="BW155" s="978"/>
      <c r="BX155" s="978"/>
      <c r="BY155" s="978"/>
      <c r="BZ155" s="978"/>
      <c r="CA155" s="978"/>
      <c r="CB155" s="978"/>
      <c r="CC155" s="978"/>
      <c r="CD155" s="978"/>
      <c r="CE155" s="978"/>
      <c r="CF155" s="978"/>
      <c r="CG155" s="978"/>
      <c r="CH155" s="978"/>
      <c r="CI155" s="978"/>
      <c r="CJ155" s="978"/>
      <c r="CK155" s="978"/>
      <c r="CL155" s="978"/>
      <c r="CM155" s="978"/>
      <c r="CN155" s="978"/>
      <c r="CO155" s="978"/>
      <c r="CP155" s="978"/>
      <c r="CQ155" s="978"/>
      <c r="CR155" s="978"/>
      <c r="CS155" s="978"/>
      <c r="CT155" s="978"/>
      <c r="CU155" s="978"/>
      <c r="CV155" s="978"/>
      <c r="CW155" s="978"/>
      <c r="CX155" s="978"/>
      <c r="CY155" s="978"/>
      <c r="CZ155" s="978"/>
      <c r="DA155" s="978"/>
      <c r="DB155" s="978"/>
      <c r="DC155" s="978"/>
      <c r="DD155" s="978"/>
      <c r="DE155" s="978"/>
      <c r="DF155" s="978"/>
      <c r="DG155" s="978"/>
      <c r="DH155" s="978"/>
      <c r="DI155" s="978"/>
      <c r="DJ155" s="978"/>
      <c r="DK155" s="978"/>
      <c r="DL155" s="978"/>
      <c r="DM155" s="978"/>
      <c r="DN155" s="978"/>
      <c r="DO155" s="978"/>
      <c r="DP155" s="978"/>
      <c r="DQ155" s="978"/>
      <c r="DR155" s="978"/>
      <c r="DS155" s="978"/>
      <c r="DT155" s="978"/>
      <c r="DU155" s="978"/>
      <c r="DV155" s="978"/>
      <c r="DW155" s="978"/>
      <c r="DX155" s="978"/>
      <c r="DY155" s="978"/>
      <c r="DZ155" s="978"/>
      <c r="EA155" s="978"/>
      <c r="EB155" s="978"/>
      <c r="EC155" s="978"/>
      <c r="ED155" s="978"/>
    </row>
    <row r="156" spans="2:139" ht="13.5" customHeight="1">
      <c r="B156" s="772">
        <v>46</v>
      </c>
      <c r="C156" s="31" t="s">
        <v>330</v>
      </c>
      <c r="D156" s="671"/>
      <c r="E156" s="942" t="s">
        <v>200</v>
      </c>
      <c r="F156" s="736"/>
      <c r="G156" s="976">
        <f t="shared" ref="G156:AO156" si="967">IF(COUNTBLANK(G152:G155)=4,"",SUM(G152:G155))</f>
        <v>0</v>
      </c>
      <c r="H156" s="976">
        <f t="shared" si="967"/>
        <v>0</v>
      </c>
      <c r="I156" s="976">
        <f t="shared" si="967"/>
        <v>0</v>
      </c>
      <c r="J156" s="976">
        <f t="shared" si="967"/>
        <v>0</v>
      </c>
      <c r="K156" s="976">
        <f t="shared" si="967"/>
        <v>0</v>
      </c>
      <c r="L156" s="976">
        <f t="shared" si="967"/>
        <v>0</v>
      </c>
      <c r="M156" s="976">
        <f t="shared" si="967"/>
        <v>0</v>
      </c>
      <c r="N156" s="976">
        <f t="shared" si="967"/>
        <v>0</v>
      </c>
      <c r="O156" s="976">
        <f t="shared" si="967"/>
        <v>0</v>
      </c>
      <c r="P156" s="976">
        <f t="shared" si="967"/>
        <v>0</v>
      </c>
      <c r="Q156" s="976">
        <f t="shared" si="967"/>
        <v>0</v>
      </c>
      <c r="R156" s="976">
        <f t="shared" si="967"/>
        <v>0</v>
      </c>
      <c r="S156" s="976">
        <f t="shared" si="967"/>
        <v>0</v>
      </c>
      <c r="T156" s="976">
        <f t="shared" si="967"/>
        <v>0</v>
      </c>
      <c r="U156" s="976">
        <f t="shared" si="967"/>
        <v>0</v>
      </c>
      <c r="V156" s="976">
        <f t="shared" si="967"/>
        <v>0</v>
      </c>
      <c r="W156" s="976">
        <f t="shared" si="967"/>
        <v>0</v>
      </c>
      <c r="X156" s="976">
        <f t="shared" si="967"/>
        <v>0</v>
      </c>
      <c r="Y156" s="976">
        <f t="shared" si="967"/>
        <v>0</v>
      </c>
      <c r="Z156" s="976">
        <f t="shared" si="967"/>
        <v>0</v>
      </c>
      <c r="AA156" s="976">
        <f t="shared" si="967"/>
        <v>0</v>
      </c>
      <c r="AB156" s="976">
        <f t="shared" si="967"/>
        <v>0</v>
      </c>
      <c r="AC156" s="976">
        <f t="shared" si="967"/>
        <v>0</v>
      </c>
      <c r="AD156" s="976">
        <f t="shared" si="967"/>
        <v>0</v>
      </c>
      <c r="AE156" s="976">
        <f t="shared" si="967"/>
        <v>0</v>
      </c>
      <c r="AF156" s="976">
        <f t="shared" si="967"/>
        <v>0</v>
      </c>
      <c r="AG156" s="976">
        <f t="shared" si="967"/>
        <v>0</v>
      </c>
      <c r="AH156" s="976">
        <f t="shared" si="967"/>
        <v>0</v>
      </c>
      <c r="AI156" s="976">
        <f t="shared" si="967"/>
        <v>0</v>
      </c>
      <c r="AJ156" s="976">
        <f t="shared" si="967"/>
        <v>0</v>
      </c>
      <c r="AK156" s="976">
        <f t="shared" si="967"/>
        <v>0</v>
      </c>
      <c r="AL156" s="976">
        <f t="shared" si="967"/>
        <v>0</v>
      </c>
      <c r="AM156" s="976">
        <f t="shared" si="967"/>
        <v>0</v>
      </c>
      <c r="AN156" s="976">
        <f t="shared" si="967"/>
        <v>0</v>
      </c>
      <c r="AO156" s="976">
        <f t="shared" si="967"/>
        <v>0</v>
      </c>
      <c r="AP156" s="976">
        <f t="shared" ref="AP156:BO156" si="968">IF(COUNTBLANK(AP152:AP155)=4,"",SUM(AP152:AP155))</f>
        <v>0</v>
      </c>
      <c r="AQ156" s="976">
        <f t="shared" si="968"/>
        <v>0</v>
      </c>
      <c r="AR156" s="976">
        <f t="shared" si="968"/>
        <v>0</v>
      </c>
      <c r="AS156" s="976">
        <f t="shared" si="968"/>
        <v>0</v>
      </c>
      <c r="AT156" s="976">
        <f t="shared" si="968"/>
        <v>0</v>
      </c>
      <c r="AU156" s="976">
        <f t="shared" si="968"/>
        <v>0</v>
      </c>
      <c r="AV156" s="976">
        <f t="shared" si="968"/>
        <v>0</v>
      </c>
      <c r="AW156" s="976">
        <f t="shared" si="968"/>
        <v>0</v>
      </c>
      <c r="AX156" s="976">
        <f t="shared" si="968"/>
        <v>0</v>
      </c>
      <c r="AY156" s="976">
        <f t="shared" si="968"/>
        <v>0</v>
      </c>
      <c r="AZ156" s="976">
        <f t="shared" si="968"/>
        <v>0</v>
      </c>
      <c r="BA156" s="976">
        <f t="shared" si="968"/>
        <v>0</v>
      </c>
      <c r="BB156" s="976">
        <f t="shared" si="968"/>
        <v>0</v>
      </c>
      <c r="BC156" s="976">
        <f t="shared" si="968"/>
        <v>0</v>
      </c>
      <c r="BD156" s="976">
        <f t="shared" si="968"/>
        <v>0</v>
      </c>
      <c r="BE156" s="976">
        <f t="shared" si="968"/>
        <v>0</v>
      </c>
      <c r="BF156" s="976">
        <f t="shared" si="968"/>
        <v>0</v>
      </c>
      <c r="BG156" s="976">
        <f t="shared" si="968"/>
        <v>0</v>
      </c>
      <c r="BH156" s="976">
        <f t="shared" si="968"/>
        <v>0</v>
      </c>
      <c r="BI156" s="976">
        <f t="shared" si="968"/>
        <v>0</v>
      </c>
      <c r="BJ156" s="976">
        <f t="shared" si="968"/>
        <v>0</v>
      </c>
      <c r="BK156" s="976">
        <f t="shared" si="968"/>
        <v>0</v>
      </c>
      <c r="BL156" s="976">
        <f t="shared" si="968"/>
        <v>0</v>
      </c>
      <c r="BM156" s="976">
        <f t="shared" si="968"/>
        <v>0</v>
      </c>
      <c r="BN156" s="976">
        <f t="shared" si="968"/>
        <v>0</v>
      </c>
      <c r="BO156" s="976">
        <f t="shared" si="968"/>
        <v>0</v>
      </c>
      <c r="BV156" s="978"/>
      <c r="BW156" s="978"/>
      <c r="BX156" s="978"/>
      <c r="BY156" s="978"/>
      <c r="BZ156" s="978"/>
      <c r="CA156" s="978"/>
      <c r="CB156" s="978"/>
      <c r="CC156" s="978"/>
      <c r="CD156" s="978"/>
      <c r="CE156" s="978"/>
      <c r="CF156" s="978"/>
      <c r="CG156" s="978"/>
      <c r="CH156" s="978"/>
      <c r="CI156" s="978"/>
      <c r="CJ156" s="978"/>
      <c r="CK156" s="978"/>
      <c r="CL156" s="978"/>
      <c r="CM156" s="978"/>
      <c r="CN156" s="978"/>
      <c r="CO156" s="978"/>
      <c r="CP156" s="978"/>
      <c r="CQ156" s="978"/>
      <c r="CR156" s="978"/>
      <c r="CS156" s="978"/>
      <c r="CT156" s="978"/>
      <c r="CU156" s="978"/>
      <c r="CV156" s="978"/>
      <c r="CW156" s="978"/>
      <c r="CX156" s="978"/>
      <c r="CY156" s="978"/>
      <c r="CZ156" s="978"/>
      <c r="DA156" s="978"/>
      <c r="DB156" s="978"/>
      <c r="DC156" s="978"/>
      <c r="DD156" s="978"/>
      <c r="DE156" s="978"/>
      <c r="DF156" s="978"/>
      <c r="DG156" s="978"/>
      <c r="DH156" s="978"/>
      <c r="DI156" s="978"/>
      <c r="DJ156" s="978"/>
      <c r="DK156" s="978"/>
      <c r="DL156" s="978"/>
      <c r="DM156" s="978"/>
      <c r="DN156" s="978"/>
      <c r="DO156" s="978"/>
      <c r="DP156" s="978"/>
      <c r="DQ156" s="978"/>
      <c r="DR156" s="978"/>
      <c r="DS156" s="978"/>
      <c r="DT156" s="978"/>
      <c r="DU156" s="978"/>
      <c r="DV156" s="978"/>
      <c r="DW156" s="978"/>
      <c r="DX156" s="978"/>
      <c r="DY156" s="978"/>
      <c r="DZ156" s="978"/>
      <c r="EA156" s="978"/>
      <c r="EB156" s="978"/>
      <c r="EC156" s="978"/>
      <c r="ED156" s="978"/>
    </row>
    <row r="157" spans="2:139" ht="13.5" customHeight="1" thickBot="1">
      <c r="G157" s="856"/>
      <c r="H157" s="856"/>
      <c r="I157" s="856"/>
      <c r="J157" s="856"/>
      <c r="K157" s="856"/>
      <c r="L157" s="856"/>
      <c r="M157" s="856"/>
      <c r="N157" s="856"/>
      <c r="O157" s="856"/>
      <c r="P157" s="856"/>
      <c r="Q157" s="856"/>
      <c r="R157" s="856"/>
      <c r="S157" s="856"/>
      <c r="T157" s="856"/>
      <c r="U157" s="856"/>
      <c r="V157" s="856"/>
      <c r="W157" s="856"/>
      <c r="X157" s="856"/>
      <c r="Y157" s="856"/>
      <c r="Z157" s="856"/>
      <c r="AA157" s="856"/>
      <c r="AB157" s="856"/>
      <c r="AC157" s="856"/>
      <c r="AD157" s="856"/>
      <c r="AE157" s="856"/>
      <c r="AF157" s="856"/>
      <c r="AG157" s="856"/>
      <c r="AH157" s="856"/>
      <c r="AI157" s="856"/>
      <c r="AJ157" s="856"/>
      <c r="AK157" s="856"/>
      <c r="AL157" s="856"/>
      <c r="AM157" s="856"/>
      <c r="AN157" s="856"/>
      <c r="AO157" s="856"/>
      <c r="AP157" s="856"/>
      <c r="AQ157" s="856"/>
      <c r="AR157" s="856"/>
      <c r="AS157" s="856"/>
      <c r="AT157" s="856"/>
      <c r="AU157" s="856"/>
      <c r="AV157" s="856"/>
      <c r="AW157" s="856"/>
      <c r="AX157" s="856"/>
      <c r="AY157" s="856"/>
      <c r="AZ157" s="856"/>
      <c r="BA157" s="856"/>
      <c r="BB157" s="856"/>
      <c r="BC157" s="856"/>
      <c r="BD157" s="856"/>
      <c r="BE157" s="856"/>
      <c r="BF157" s="856"/>
      <c r="BG157" s="856"/>
      <c r="BH157" s="856"/>
      <c r="BI157" s="856"/>
      <c r="BJ157" s="856"/>
      <c r="BK157" s="856"/>
      <c r="BL157" s="856"/>
      <c r="BM157" s="856"/>
      <c r="BN157" s="856"/>
      <c r="BO157" s="856"/>
      <c r="BV157" s="1119"/>
      <c r="BW157" s="1119"/>
      <c r="BX157" s="1119"/>
      <c r="BY157" s="1119"/>
      <c r="BZ157" s="1119"/>
      <c r="CA157" s="1119"/>
      <c r="CB157" s="1119"/>
      <c r="CC157" s="1119"/>
      <c r="CD157" s="1119"/>
      <c r="CE157" s="1119"/>
      <c r="CF157" s="1119"/>
      <c r="CG157" s="1119"/>
      <c r="CH157" s="1119"/>
      <c r="CI157" s="1119"/>
      <c r="CJ157" s="1119"/>
      <c r="CK157" s="1119"/>
      <c r="CL157" s="1119"/>
      <c r="CM157" s="1119"/>
      <c r="CN157" s="1119"/>
      <c r="CO157" s="1119"/>
      <c r="CP157" s="1119"/>
      <c r="CQ157" s="1119"/>
      <c r="CR157" s="1119"/>
      <c r="CS157" s="1119"/>
      <c r="CT157" s="1119"/>
      <c r="CU157" s="1119"/>
      <c r="CV157" s="1119"/>
      <c r="CW157" s="1119"/>
      <c r="CX157" s="1119"/>
      <c r="CY157" s="1119"/>
      <c r="CZ157" s="1119"/>
      <c r="DA157" s="1119"/>
      <c r="DB157" s="1119"/>
      <c r="DC157" s="1119"/>
      <c r="DD157" s="1119"/>
      <c r="DE157" s="1119"/>
      <c r="DF157" s="1119"/>
      <c r="DG157" s="1119"/>
      <c r="DH157" s="1119"/>
      <c r="DI157" s="1119"/>
      <c r="DJ157" s="1119"/>
      <c r="DK157" s="1119"/>
      <c r="DL157" s="1119"/>
      <c r="DM157" s="1119"/>
      <c r="DN157" s="1119"/>
      <c r="DO157" s="1119"/>
      <c r="DP157" s="1119"/>
      <c r="DQ157" s="1119"/>
      <c r="DR157" s="1119"/>
      <c r="DS157" s="1119"/>
      <c r="DT157" s="1119"/>
      <c r="DU157" s="1119"/>
      <c r="DV157" s="1119"/>
      <c r="DW157" s="1119"/>
      <c r="DX157" s="1119"/>
      <c r="DY157" s="1119"/>
      <c r="DZ157" s="1119"/>
      <c r="EA157" s="1119"/>
      <c r="EB157" s="1119"/>
      <c r="EC157" s="1119"/>
      <c r="ED157" s="1119"/>
    </row>
    <row r="158" spans="2:139" s="762" customFormat="1" ht="13.5" customHeight="1" thickBot="1">
      <c r="B158" s="25" t="s">
        <v>282</v>
      </c>
      <c r="C158" s="853"/>
      <c r="D158" s="853"/>
      <c r="E158" s="854"/>
      <c r="F158" s="854"/>
      <c r="G158" s="150">
        <f t="shared" ref="G158:BO158" si="969">G$7</f>
        <v>1990</v>
      </c>
      <c r="H158" s="150">
        <f t="shared" si="969"/>
        <v>1991</v>
      </c>
      <c r="I158" s="150">
        <f t="shared" si="969"/>
        <v>1992</v>
      </c>
      <c r="J158" s="150">
        <f t="shared" si="969"/>
        <v>1993</v>
      </c>
      <c r="K158" s="150">
        <f t="shared" si="969"/>
        <v>1994</v>
      </c>
      <c r="L158" s="150">
        <f t="shared" si="969"/>
        <v>1995</v>
      </c>
      <c r="M158" s="150">
        <f t="shared" si="969"/>
        <v>1996</v>
      </c>
      <c r="N158" s="150">
        <f t="shared" si="969"/>
        <v>1997</v>
      </c>
      <c r="O158" s="150">
        <f t="shared" si="969"/>
        <v>1998</v>
      </c>
      <c r="P158" s="150">
        <f t="shared" si="969"/>
        <v>1999</v>
      </c>
      <c r="Q158" s="150">
        <f t="shared" si="969"/>
        <v>2000</v>
      </c>
      <c r="R158" s="150">
        <f t="shared" si="969"/>
        <v>2001</v>
      </c>
      <c r="S158" s="150">
        <f t="shared" si="969"/>
        <v>2002</v>
      </c>
      <c r="T158" s="150">
        <f t="shared" si="969"/>
        <v>2003</v>
      </c>
      <c r="U158" s="150">
        <f t="shared" si="969"/>
        <v>2004</v>
      </c>
      <c r="V158" s="150">
        <f t="shared" si="969"/>
        <v>2005</v>
      </c>
      <c r="W158" s="150">
        <f t="shared" si="969"/>
        <v>2006</v>
      </c>
      <c r="X158" s="150">
        <f t="shared" si="969"/>
        <v>2007</v>
      </c>
      <c r="Y158" s="150">
        <f t="shared" si="969"/>
        <v>2008</v>
      </c>
      <c r="Z158" s="150">
        <f t="shared" si="969"/>
        <v>2009</v>
      </c>
      <c r="AA158" s="150">
        <f t="shared" si="969"/>
        <v>2010</v>
      </c>
      <c r="AB158" s="150">
        <f t="shared" si="969"/>
        <v>2011</v>
      </c>
      <c r="AC158" s="150">
        <f t="shared" si="969"/>
        <v>2012</v>
      </c>
      <c r="AD158" s="150">
        <f t="shared" si="969"/>
        <v>2013</v>
      </c>
      <c r="AE158" s="150">
        <f t="shared" si="969"/>
        <v>2014</v>
      </c>
      <c r="AF158" s="150">
        <f t="shared" si="969"/>
        <v>2015</v>
      </c>
      <c r="AG158" s="150">
        <f t="shared" si="969"/>
        <v>2016</v>
      </c>
      <c r="AH158" s="150">
        <f t="shared" si="969"/>
        <v>2017</v>
      </c>
      <c r="AI158" s="150">
        <f t="shared" si="969"/>
        <v>2018</v>
      </c>
      <c r="AJ158" s="150">
        <f t="shared" si="969"/>
        <v>2019</v>
      </c>
      <c r="AK158" s="150">
        <f t="shared" si="969"/>
        <v>2020</v>
      </c>
      <c r="AL158" s="150">
        <f t="shared" si="969"/>
        <v>2021</v>
      </c>
      <c r="AM158" s="150">
        <f t="shared" si="969"/>
        <v>2022</v>
      </c>
      <c r="AN158" s="150">
        <f t="shared" si="969"/>
        <v>2023</v>
      </c>
      <c r="AO158" s="150">
        <f t="shared" si="969"/>
        <v>2024</v>
      </c>
      <c r="AP158" s="150">
        <f t="shared" si="969"/>
        <v>2025</v>
      </c>
      <c r="AQ158" s="150">
        <f t="shared" si="969"/>
        <v>2026</v>
      </c>
      <c r="AR158" s="150">
        <f t="shared" si="969"/>
        <v>2027</v>
      </c>
      <c r="AS158" s="150">
        <f t="shared" si="969"/>
        <v>2028</v>
      </c>
      <c r="AT158" s="150">
        <f t="shared" si="969"/>
        <v>2029</v>
      </c>
      <c r="AU158" s="150">
        <f t="shared" si="969"/>
        <v>2030</v>
      </c>
      <c r="AV158" s="150">
        <f t="shared" si="969"/>
        <v>2031</v>
      </c>
      <c r="AW158" s="150">
        <f t="shared" si="969"/>
        <v>2032</v>
      </c>
      <c r="AX158" s="150">
        <f t="shared" si="969"/>
        <v>2033</v>
      </c>
      <c r="AY158" s="150">
        <f t="shared" si="969"/>
        <v>2034</v>
      </c>
      <c r="AZ158" s="150">
        <f t="shared" si="969"/>
        <v>2035</v>
      </c>
      <c r="BA158" s="150">
        <f t="shared" si="969"/>
        <v>2036</v>
      </c>
      <c r="BB158" s="150">
        <f t="shared" si="969"/>
        <v>2037</v>
      </c>
      <c r="BC158" s="150">
        <f t="shared" si="969"/>
        <v>2038</v>
      </c>
      <c r="BD158" s="150">
        <f t="shared" si="969"/>
        <v>2039</v>
      </c>
      <c r="BE158" s="150">
        <f t="shared" si="969"/>
        <v>2040</v>
      </c>
      <c r="BF158" s="150">
        <f t="shared" si="969"/>
        <v>2041</v>
      </c>
      <c r="BG158" s="150">
        <f t="shared" si="969"/>
        <v>2042</v>
      </c>
      <c r="BH158" s="150">
        <f t="shared" si="969"/>
        <v>2043</v>
      </c>
      <c r="BI158" s="150">
        <f t="shared" si="969"/>
        <v>2044</v>
      </c>
      <c r="BJ158" s="150">
        <f t="shared" si="969"/>
        <v>2045</v>
      </c>
      <c r="BK158" s="150">
        <f t="shared" si="969"/>
        <v>2046</v>
      </c>
      <c r="BL158" s="150">
        <f t="shared" si="969"/>
        <v>2047</v>
      </c>
      <c r="BM158" s="150">
        <f t="shared" si="969"/>
        <v>2048</v>
      </c>
      <c r="BN158" s="150">
        <f t="shared" si="969"/>
        <v>2049</v>
      </c>
      <c r="BO158" s="150">
        <f t="shared" si="969"/>
        <v>2050</v>
      </c>
      <c r="BV158" s="1132"/>
      <c r="BW158" s="1132"/>
      <c r="BX158" s="1132"/>
      <c r="BY158" s="1132"/>
      <c r="BZ158" s="1132"/>
      <c r="CA158" s="1132"/>
      <c r="CB158" s="1132"/>
      <c r="CC158" s="1132"/>
      <c r="CD158" s="1132"/>
      <c r="CE158" s="1132"/>
      <c r="CF158" s="1132"/>
      <c r="CG158" s="1132"/>
      <c r="CH158" s="1132"/>
      <c r="CI158" s="1132"/>
      <c r="CJ158" s="1132"/>
      <c r="CK158" s="1132"/>
      <c r="CL158" s="1132"/>
      <c r="CM158" s="1132"/>
      <c r="CN158" s="1132"/>
      <c r="CO158" s="1132"/>
      <c r="CP158" s="1132"/>
      <c r="CQ158" s="1132"/>
      <c r="CR158" s="1132"/>
      <c r="CS158" s="1132"/>
      <c r="CT158" s="1132"/>
      <c r="CU158" s="1132"/>
      <c r="CV158" s="1132"/>
      <c r="CW158" s="1132"/>
      <c r="CX158" s="1132"/>
      <c r="CY158" s="1132"/>
      <c r="CZ158" s="1132"/>
      <c r="DA158" s="1132"/>
      <c r="DB158" s="1132"/>
      <c r="DC158" s="1132"/>
      <c r="DD158" s="1132"/>
      <c r="DE158" s="1132"/>
      <c r="DF158" s="1132"/>
      <c r="DG158" s="1132"/>
      <c r="DH158" s="1132"/>
      <c r="DI158" s="1132"/>
      <c r="DJ158" s="1132"/>
      <c r="DK158" s="1132"/>
      <c r="DL158" s="1132"/>
      <c r="DM158" s="1132"/>
      <c r="DN158" s="1132"/>
      <c r="DO158" s="1132"/>
      <c r="DP158" s="1132"/>
      <c r="DQ158" s="1132"/>
      <c r="DR158" s="1132"/>
      <c r="DS158" s="1132"/>
      <c r="DT158" s="1132"/>
      <c r="DU158" s="1132"/>
      <c r="DV158" s="1132"/>
      <c r="DW158" s="1132"/>
      <c r="DX158" s="1132"/>
      <c r="DY158" s="1132"/>
      <c r="DZ158" s="1132"/>
      <c r="EA158" s="1132"/>
      <c r="EB158" s="1132"/>
      <c r="EC158" s="1132"/>
      <c r="ED158" s="1132"/>
      <c r="EE158" s="1107"/>
      <c r="EF158" s="1107"/>
      <c r="EG158" s="1107"/>
      <c r="EH158" s="1107"/>
      <c r="EI158" s="1107"/>
    </row>
    <row r="159" spans="2:139" s="762" customFormat="1" ht="13.5" customHeight="1">
      <c r="B159" s="858">
        <v>48</v>
      </c>
      <c r="C159" s="126" t="s">
        <v>331</v>
      </c>
      <c r="D159" s="672"/>
      <c r="E159" s="942" t="s">
        <v>658</v>
      </c>
      <c r="F159" s="857"/>
      <c r="G159" s="151">
        <f t="shared" ref="G159:BO159" si="970">IF(OR(G144="",G149="",G156=""),"",G144+G149+G156)</f>
        <v>0</v>
      </c>
      <c r="H159" s="151">
        <f t="shared" si="970"/>
        <v>0</v>
      </c>
      <c r="I159" s="151">
        <f t="shared" si="970"/>
        <v>0</v>
      </c>
      <c r="J159" s="151">
        <f t="shared" si="970"/>
        <v>0</v>
      </c>
      <c r="K159" s="151">
        <f t="shared" si="970"/>
        <v>0</v>
      </c>
      <c r="L159" s="151">
        <f t="shared" si="970"/>
        <v>0</v>
      </c>
      <c r="M159" s="151">
        <f t="shared" si="970"/>
        <v>0</v>
      </c>
      <c r="N159" s="151">
        <f t="shared" si="970"/>
        <v>0</v>
      </c>
      <c r="O159" s="151">
        <f t="shared" si="970"/>
        <v>0</v>
      </c>
      <c r="P159" s="151">
        <f t="shared" si="970"/>
        <v>0</v>
      </c>
      <c r="Q159" s="151">
        <f t="shared" si="970"/>
        <v>0</v>
      </c>
      <c r="R159" s="151">
        <f t="shared" si="970"/>
        <v>0</v>
      </c>
      <c r="S159" s="151">
        <f t="shared" si="970"/>
        <v>0</v>
      </c>
      <c r="T159" s="151">
        <f t="shared" si="970"/>
        <v>0</v>
      </c>
      <c r="U159" s="151">
        <f t="shared" si="970"/>
        <v>0</v>
      </c>
      <c r="V159" s="151">
        <f t="shared" si="970"/>
        <v>0</v>
      </c>
      <c r="W159" s="151">
        <f t="shared" si="970"/>
        <v>0</v>
      </c>
      <c r="X159" s="151">
        <f t="shared" si="970"/>
        <v>0</v>
      </c>
      <c r="Y159" s="151">
        <f t="shared" si="970"/>
        <v>0</v>
      </c>
      <c r="Z159" s="151">
        <f t="shared" si="970"/>
        <v>0</v>
      </c>
      <c r="AA159" s="151">
        <f t="shared" si="970"/>
        <v>0</v>
      </c>
      <c r="AB159" s="151">
        <f t="shared" si="970"/>
        <v>0</v>
      </c>
      <c r="AC159" s="151">
        <f t="shared" si="970"/>
        <v>0</v>
      </c>
      <c r="AD159" s="151">
        <f t="shared" si="970"/>
        <v>0</v>
      </c>
      <c r="AE159" s="151">
        <f t="shared" si="970"/>
        <v>0</v>
      </c>
      <c r="AF159" s="151">
        <f t="shared" si="970"/>
        <v>0</v>
      </c>
      <c r="AG159" s="151">
        <f t="shared" si="970"/>
        <v>0</v>
      </c>
      <c r="AH159" s="151">
        <f t="shared" si="970"/>
        <v>0</v>
      </c>
      <c r="AI159" s="151">
        <f t="shared" si="970"/>
        <v>0</v>
      </c>
      <c r="AJ159" s="151">
        <f t="shared" si="970"/>
        <v>0</v>
      </c>
      <c r="AK159" s="151">
        <f t="shared" si="970"/>
        <v>0</v>
      </c>
      <c r="AL159" s="151">
        <f t="shared" si="970"/>
        <v>0</v>
      </c>
      <c r="AM159" s="151">
        <f t="shared" si="970"/>
        <v>0</v>
      </c>
      <c r="AN159" s="151">
        <f t="shared" si="970"/>
        <v>0</v>
      </c>
      <c r="AO159" s="151">
        <f t="shared" si="970"/>
        <v>0</v>
      </c>
      <c r="AP159" s="151">
        <f t="shared" si="970"/>
        <v>0</v>
      </c>
      <c r="AQ159" s="151">
        <f t="shared" si="970"/>
        <v>0</v>
      </c>
      <c r="AR159" s="151">
        <f t="shared" si="970"/>
        <v>0</v>
      </c>
      <c r="AS159" s="151">
        <f t="shared" si="970"/>
        <v>0</v>
      </c>
      <c r="AT159" s="151">
        <f t="shared" si="970"/>
        <v>0</v>
      </c>
      <c r="AU159" s="151">
        <f t="shared" si="970"/>
        <v>0</v>
      </c>
      <c r="AV159" s="151">
        <f t="shared" si="970"/>
        <v>0</v>
      </c>
      <c r="AW159" s="151">
        <f t="shared" si="970"/>
        <v>0</v>
      </c>
      <c r="AX159" s="151">
        <f t="shared" si="970"/>
        <v>0</v>
      </c>
      <c r="AY159" s="151">
        <f t="shared" si="970"/>
        <v>0</v>
      </c>
      <c r="AZ159" s="151">
        <f t="shared" si="970"/>
        <v>0</v>
      </c>
      <c r="BA159" s="151">
        <f t="shared" si="970"/>
        <v>0</v>
      </c>
      <c r="BB159" s="151">
        <f t="shared" si="970"/>
        <v>0</v>
      </c>
      <c r="BC159" s="151">
        <f t="shared" si="970"/>
        <v>0</v>
      </c>
      <c r="BD159" s="151">
        <f t="shared" si="970"/>
        <v>0</v>
      </c>
      <c r="BE159" s="151">
        <f t="shared" si="970"/>
        <v>0</v>
      </c>
      <c r="BF159" s="151">
        <f t="shared" si="970"/>
        <v>0</v>
      </c>
      <c r="BG159" s="151">
        <f t="shared" si="970"/>
        <v>0</v>
      </c>
      <c r="BH159" s="151">
        <f t="shared" si="970"/>
        <v>0</v>
      </c>
      <c r="BI159" s="151">
        <f t="shared" si="970"/>
        <v>0</v>
      </c>
      <c r="BJ159" s="151">
        <f t="shared" si="970"/>
        <v>0</v>
      </c>
      <c r="BK159" s="151">
        <f t="shared" si="970"/>
        <v>0</v>
      </c>
      <c r="BL159" s="151">
        <f t="shared" si="970"/>
        <v>0</v>
      </c>
      <c r="BM159" s="151">
        <f t="shared" si="970"/>
        <v>0</v>
      </c>
      <c r="BN159" s="151">
        <f t="shared" si="970"/>
        <v>0</v>
      </c>
      <c r="BO159" s="151">
        <f t="shared" si="970"/>
        <v>0</v>
      </c>
      <c r="BV159" s="1150"/>
      <c r="BW159" s="1150"/>
      <c r="BX159" s="1150"/>
      <c r="BY159" s="1150"/>
      <c r="BZ159" s="1150"/>
      <c r="CA159" s="1150"/>
      <c r="CB159" s="1150"/>
      <c r="CC159" s="1150"/>
      <c r="CD159" s="1150"/>
      <c r="CE159" s="1150"/>
      <c r="CF159" s="1150"/>
      <c r="CG159" s="1150"/>
      <c r="CH159" s="1150"/>
      <c r="CI159" s="1150"/>
      <c r="CJ159" s="1150"/>
      <c r="CK159" s="1150"/>
      <c r="CL159" s="1150"/>
      <c r="CM159" s="1150"/>
      <c r="CN159" s="1150"/>
      <c r="CO159" s="1150"/>
      <c r="CP159" s="1150"/>
      <c r="CQ159" s="1150"/>
      <c r="CR159" s="1150"/>
      <c r="CS159" s="1150"/>
      <c r="CT159" s="1150"/>
      <c r="CU159" s="1150"/>
      <c r="CV159" s="1150"/>
      <c r="CW159" s="1150"/>
      <c r="CX159" s="1150"/>
      <c r="CY159" s="1150"/>
      <c r="CZ159" s="1150"/>
      <c r="DA159" s="1150"/>
      <c r="DB159" s="1150"/>
      <c r="DC159" s="1150"/>
      <c r="DD159" s="1150"/>
      <c r="DE159" s="1150"/>
      <c r="DF159" s="1150"/>
      <c r="DG159" s="1150"/>
      <c r="DH159" s="1150"/>
      <c r="DI159" s="1150"/>
      <c r="DJ159" s="1150"/>
      <c r="DK159" s="1150"/>
      <c r="DL159" s="1150"/>
      <c r="DM159" s="1150"/>
      <c r="DN159" s="1150"/>
      <c r="DO159" s="1150"/>
      <c r="DP159" s="1150"/>
      <c r="DQ159" s="1150"/>
      <c r="DR159" s="1150"/>
      <c r="DS159" s="1150"/>
      <c r="DT159" s="1150"/>
      <c r="DU159" s="1150"/>
      <c r="DV159" s="1150"/>
      <c r="DW159" s="1150"/>
      <c r="DX159" s="1150"/>
      <c r="DY159" s="1150"/>
      <c r="DZ159" s="1150"/>
      <c r="EA159" s="1150"/>
      <c r="EB159" s="1150"/>
      <c r="EC159" s="1150"/>
      <c r="ED159" s="1150"/>
      <c r="EE159" s="1107"/>
      <c r="EF159" s="1107"/>
      <c r="EG159" s="1107"/>
      <c r="EH159" s="1107"/>
      <c r="EI159" s="1107"/>
    </row>
    <row r="160" spans="2:139" s="762" customFormat="1" ht="13.5" customHeight="1" thickBot="1">
      <c r="B160" s="785"/>
      <c r="C160" s="127"/>
      <c r="D160" s="784"/>
      <c r="E160" s="785"/>
      <c r="F160" s="785"/>
      <c r="G160" s="972"/>
      <c r="H160" s="972"/>
      <c r="I160" s="972"/>
      <c r="J160" s="972"/>
      <c r="K160" s="972"/>
      <c r="L160" s="972"/>
      <c r="M160" s="972"/>
      <c r="N160" s="972"/>
      <c r="O160" s="972"/>
      <c r="P160" s="972"/>
      <c r="Q160" s="972"/>
      <c r="R160" s="972"/>
      <c r="S160" s="972"/>
      <c r="T160" s="972"/>
      <c r="U160" s="972"/>
      <c r="V160" s="972"/>
      <c r="W160" s="972"/>
      <c r="X160" s="972"/>
      <c r="Y160" s="972"/>
      <c r="Z160" s="972"/>
      <c r="AA160" s="972"/>
      <c r="AB160" s="972"/>
      <c r="AC160" s="972"/>
      <c r="AD160" s="972"/>
      <c r="AE160" s="972"/>
      <c r="AF160" s="972"/>
      <c r="AG160" s="972"/>
      <c r="AH160" s="972"/>
      <c r="AI160" s="972"/>
      <c r="AJ160" s="972"/>
      <c r="AK160" s="972"/>
      <c r="AL160" s="972"/>
      <c r="AM160" s="972"/>
      <c r="AN160" s="972"/>
      <c r="AO160" s="972"/>
      <c r="AP160" s="972"/>
      <c r="AQ160" s="972"/>
      <c r="AR160" s="972"/>
      <c r="AS160" s="972"/>
      <c r="AT160" s="972"/>
      <c r="AU160" s="972"/>
      <c r="AV160" s="972"/>
      <c r="AW160" s="972"/>
      <c r="AX160" s="972"/>
      <c r="AY160" s="972"/>
      <c r="AZ160" s="972"/>
      <c r="BA160" s="972"/>
      <c r="BB160" s="972"/>
      <c r="BC160" s="972"/>
      <c r="BD160" s="972"/>
      <c r="BE160" s="972"/>
      <c r="BF160" s="972"/>
      <c r="BG160" s="972"/>
      <c r="BH160" s="972"/>
      <c r="BI160" s="972"/>
      <c r="BJ160" s="972"/>
      <c r="BK160" s="972"/>
      <c r="BL160" s="972"/>
      <c r="BM160" s="972"/>
      <c r="BN160" s="972"/>
      <c r="BO160" s="972"/>
      <c r="BV160" s="1140"/>
      <c r="BW160" s="1140"/>
      <c r="BX160" s="1140"/>
      <c r="BY160" s="1140"/>
      <c r="BZ160" s="1140"/>
      <c r="CA160" s="1140"/>
      <c r="CB160" s="1140"/>
      <c r="CC160" s="1140"/>
      <c r="CD160" s="1140"/>
      <c r="CE160" s="1140"/>
      <c r="CF160" s="1140"/>
      <c r="CG160" s="1140"/>
      <c r="CH160" s="1140"/>
      <c r="CI160" s="1140"/>
      <c r="CJ160" s="1140"/>
      <c r="CK160" s="1140"/>
      <c r="CL160" s="1140"/>
      <c r="CM160" s="1140"/>
      <c r="CN160" s="1140"/>
      <c r="CO160" s="1140"/>
      <c r="CP160" s="1140"/>
      <c r="CQ160" s="1140"/>
      <c r="CR160" s="1140"/>
      <c r="CS160" s="1140"/>
      <c r="CT160" s="1140"/>
      <c r="CU160" s="1140"/>
      <c r="CV160" s="1140"/>
      <c r="CW160" s="1140"/>
      <c r="CX160" s="1140"/>
      <c r="CY160" s="1140"/>
      <c r="CZ160" s="1140"/>
      <c r="DA160" s="1140"/>
      <c r="DB160" s="1140"/>
      <c r="DC160" s="1140"/>
      <c r="DD160" s="1140"/>
      <c r="DE160" s="1140"/>
      <c r="DF160" s="1140"/>
      <c r="DG160" s="1140"/>
      <c r="DH160" s="1140"/>
      <c r="DI160" s="1140"/>
      <c r="DJ160" s="1140"/>
      <c r="DK160" s="1140"/>
      <c r="DL160" s="1140"/>
      <c r="DM160" s="1140"/>
      <c r="DN160" s="1140"/>
      <c r="DO160" s="1140"/>
      <c r="DP160" s="1140"/>
      <c r="DQ160" s="1140"/>
      <c r="DR160" s="1140"/>
      <c r="DS160" s="1140"/>
      <c r="DT160" s="1140"/>
      <c r="DU160" s="1140"/>
      <c r="DV160" s="1140"/>
      <c r="DW160" s="1140"/>
      <c r="DX160" s="1140"/>
      <c r="DY160" s="1140"/>
      <c r="DZ160" s="1140"/>
      <c r="EA160" s="1140"/>
      <c r="EB160" s="1140"/>
      <c r="EC160" s="1140"/>
      <c r="ED160" s="1140"/>
      <c r="EE160" s="1107"/>
      <c r="EF160" s="1107"/>
      <c r="EG160" s="1107"/>
      <c r="EH160" s="1107"/>
      <c r="EI160" s="1107"/>
    </row>
    <row r="161" spans="1:139" ht="13.5" customHeight="1" thickBot="1">
      <c r="A161" s="25" t="s">
        <v>283</v>
      </c>
      <c r="B161" s="68"/>
      <c r="C161" s="68"/>
      <c r="D161" s="68"/>
      <c r="E161" s="68"/>
      <c r="F161" s="69"/>
      <c r="G161" s="150">
        <f t="shared" ref="G161:BO161" si="971">G$7</f>
        <v>1990</v>
      </c>
      <c r="H161" s="150">
        <f t="shared" si="971"/>
        <v>1991</v>
      </c>
      <c r="I161" s="150">
        <f t="shared" si="971"/>
        <v>1992</v>
      </c>
      <c r="J161" s="150">
        <f t="shared" si="971"/>
        <v>1993</v>
      </c>
      <c r="K161" s="150">
        <f t="shared" si="971"/>
        <v>1994</v>
      </c>
      <c r="L161" s="150">
        <f t="shared" si="971"/>
        <v>1995</v>
      </c>
      <c r="M161" s="150">
        <f t="shared" si="971"/>
        <v>1996</v>
      </c>
      <c r="N161" s="150">
        <f t="shared" si="971"/>
        <v>1997</v>
      </c>
      <c r="O161" s="150">
        <f t="shared" si="971"/>
        <v>1998</v>
      </c>
      <c r="P161" s="150">
        <f t="shared" si="971"/>
        <v>1999</v>
      </c>
      <c r="Q161" s="150">
        <f t="shared" si="971"/>
        <v>2000</v>
      </c>
      <c r="R161" s="150">
        <f t="shared" si="971"/>
        <v>2001</v>
      </c>
      <c r="S161" s="150">
        <f t="shared" si="971"/>
        <v>2002</v>
      </c>
      <c r="T161" s="150">
        <f t="shared" si="971"/>
        <v>2003</v>
      </c>
      <c r="U161" s="150">
        <f t="shared" si="971"/>
        <v>2004</v>
      </c>
      <c r="V161" s="150">
        <f t="shared" si="971"/>
        <v>2005</v>
      </c>
      <c r="W161" s="150">
        <f t="shared" si="971"/>
        <v>2006</v>
      </c>
      <c r="X161" s="150">
        <f t="shared" si="971"/>
        <v>2007</v>
      </c>
      <c r="Y161" s="150">
        <f t="shared" si="971"/>
        <v>2008</v>
      </c>
      <c r="Z161" s="150">
        <f t="shared" si="971"/>
        <v>2009</v>
      </c>
      <c r="AA161" s="150">
        <f t="shared" si="971"/>
        <v>2010</v>
      </c>
      <c r="AB161" s="150">
        <f t="shared" si="971"/>
        <v>2011</v>
      </c>
      <c r="AC161" s="150">
        <f t="shared" si="971"/>
        <v>2012</v>
      </c>
      <c r="AD161" s="150">
        <f t="shared" si="971"/>
        <v>2013</v>
      </c>
      <c r="AE161" s="150">
        <f t="shared" si="971"/>
        <v>2014</v>
      </c>
      <c r="AF161" s="150">
        <f t="shared" si="971"/>
        <v>2015</v>
      </c>
      <c r="AG161" s="150">
        <f t="shared" si="971"/>
        <v>2016</v>
      </c>
      <c r="AH161" s="150">
        <f t="shared" si="971"/>
        <v>2017</v>
      </c>
      <c r="AI161" s="150">
        <f t="shared" si="971"/>
        <v>2018</v>
      </c>
      <c r="AJ161" s="150">
        <f t="shared" si="971"/>
        <v>2019</v>
      </c>
      <c r="AK161" s="150">
        <f t="shared" si="971"/>
        <v>2020</v>
      </c>
      <c r="AL161" s="150">
        <f t="shared" si="971"/>
        <v>2021</v>
      </c>
      <c r="AM161" s="150">
        <f t="shared" si="971"/>
        <v>2022</v>
      </c>
      <c r="AN161" s="150">
        <f t="shared" si="971"/>
        <v>2023</v>
      </c>
      <c r="AO161" s="150">
        <f t="shared" si="971"/>
        <v>2024</v>
      </c>
      <c r="AP161" s="150">
        <f t="shared" si="971"/>
        <v>2025</v>
      </c>
      <c r="AQ161" s="150">
        <f t="shared" si="971"/>
        <v>2026</v>
      </c>
      <c r="AR161" s="150">
        <f t="shared" si="971"/>
        <v>2027</v>
      </c>
      <c r="AS161" s="150">
        <f t="shared" si="971"/>
        <v>2028</v>
      </c>
      <c r="AT161" s="150">
        <f t="shared" si="971"/>
        <v>2029</v>
      </c>
      <c r="AU161" s="150">
        <f t="shared" si="971"/>
        <v>2030</v>
      </c>
      <c r="AV161" s="150">
        <f t="shared" si="971"/>
        <v>2031</v>
      </c>
      <c r="AW161" s="150">
        <f t="shared" si="971"/>
        <v>2032</v>
      </c>
      <c r="AX161" s="150">
        <f t="shared" si="971"/>
        <v>2033</v>
      </c>
      <c r="AY161" s="150">
        <f t="shared" si="971"/>
        <v>2034</v>
      </c>
      <c r="AZ161" s="150">
        <f t="shared" si="971"/>
        <v>2035</v>
      </c>
      <c r="BA161" s="150">
        <f t="shared" si="971"/>
        <v>2036</v>
      </c>
      <c r="BB161" s="150">
        <f t="shared" si="971"/>
        <v>2037</v>
      </c>
      <c r="BC161" s="150">
        <f t="shared" si="971"/>
        <v>2038</v>
      </c>
      <c r="BD161" s="150">
        <f t="shared" si="971"/>
        <v>2039</v>
      </c>
      <c r="BE161" s="150">
        <f t="shared" si="971"/>
        <v>2040</v>
      </c>
      <c r="BF161" s="150">
        <f t="shared" si="971"/>
        <v>2041</v>
      </c>
      <c r="BG161" s="150">
        <f t="shared" si="971"/>
        <v>2042</v>
      </c>
      <c r="BH161" s="150">
        <f t="shared" si="971"/>
        <v>2043</v>
      </c>
      <c r="BI161" s="150">
        <f t="shared" si="971"/>
        <v>2044</v>
      </c>
      <c r="BJ161" s="150">
        <f t="shared" si="971"/>
        <v>2045</v>
      </c>
      <c r="BK161" s="150">
        <f t="shared" si="971"/>
        <v>2046</v>
      </c>
      <c r="BL161" s="150">
        <f t="shared" si="971"/>
        <v>2047</v>
      </c>
      <c r="BM161" s="150">
        <f t="shared" si="971"/>
        <v>2048</v>
      </c>
      <c r="BN161" s="150">
        <f t="shared" si="971"/>
        <v>2049</v>
      </c>
      <c r="BO161" s="150">
        <f t="shared" si="971"/>
        <v>2050</v>
      </c>
      <c r="BV161" s="1132"/>
      <c r="BW161" s="1132"/>
      <c r="BX161" s="1132"/>
      <c r="BY161" s="1132"/>
      <c r="BZ161" s="1132"/>
      <c r="CA161" s="1132"/>
      <c r="CB161" s="1132"/>
      <c r="CC161" s="1132"/>
      <c r="CD161" s="1132"/>
      <c r="CE161" s="1132"/>
      <c r="CF161" s="1132"/>
      <c r="CG161" s="1132"/>
      <c r="CH161" s="1132"/>
      <c r="CI161" s="1132"/>
      <c r="CJ161" s="1132"/>
      <c r="CK161" s="1132"/>
      <c r="CL161" s="1132"/>
      <c r="CM161" s="1132"/>
      <c r="CN161" s="1132"/>
      <c r="CO161" s="1132"/>
      <c r="CP161" s="1132"/>
      <c r="CQ161" s="1132"/>
      <c r="CR161" s="1132"/>
      <c r="CS161" s="1132"/>
      <c r="CT161" s="1132"/>
      <c r="CU161" s="1132"/>
      <c r="CV161" s="1132"/>
      <c r="CW161" s="1132"/>
      <c r="CX161" s="1132"/>
      <c r="CY161" s="1132"/>
      <c r="CZ161" s="1132"/>
      <c r="DA161" s="1132"/>
      <c r="DB161" s="1132"/>
      <c r="DC161" s="1132"/>
      <c r="DD161" s="1132"/>
      <c r="DE161" s="1132"/>
      <c r="DF161" s="1132"/>
      <c r="DG161" s="1132"/>
      <c r="DH161" s="1132"/>
      <c r="DI161" s="1132"/>
      <c r="DJ161" s="1132"/>
      <c r="DK161" s="1132"/>
      <c r="DL161" s="1132"/>
      <c r="DM161" s="1132"/>
      <c r="DN161" s="1132"/>
      <c r="DO161" s="1132"/>
      <c r="DP161" s="1132"/>
      <c r="DQ161" s="1132"/>
      <c r="DR161" s="1132"/>
      <c r="DS161" s="1132"/>
      <c r="DT161" s="1132"/>
      <c r="DU161" s="1132"/>
      <c r="DV161" s="1132"/>
      <c r="DW161" s="1132"/>
      <c r="DX161" s="1132"/>
      <c r="DY161" s="1132"/>
      <c r="DZ161" s="1132"/>
      <c r="EA161" s="1132"/>
      <c r="EB161" s="1132"/>
      <c r="EC161" s="1132"/>
      <c r="ED161" s="1132"/>
    </row>
    <row r="162" spans="1:139" ht="13.5" customHeight="1">
      <c r="A162" s="762"/>
      <c r="B162" s="728" t="s">
        <v>54</v>
      </c>
      <c r="C162" s="674" t="s">
        <v>547</v>
      </c>
      <c r="D162" s="673"/>
      <c r="E162" s="942" t="s">
        <v>658</v>
      </c>
      <c r="F162" s="736"/>
      <c r="G162" s="976" t="str">
        <f t="shared" ref="G162:BO162" si="972">IF(G99=0,"",G99*G103/1000)</f>
        <v/>
      </c>
      <c r="H162" s="976" t="str">
        <f t="shared" si="972"/>
        <v/>
      </c>
      <c r="I162" s="976" t="str">
        <f t="shared" si="972"/>
        <v/>
      </c>
      <c r="J162" s="976" t="str">
        <f t="shared" si="972"/>
        <v/>
      </c>
      <c r="K162" s="976" t="str">
        <f t="shared" si="972"/>
        <v/>
      </c>
      <c r="L162" s="976" t="str">
        <f t="shared" si="972"/>
        <v/>
      </c>
      <c r="M162" s="976" t="str">
        <f t="shared" si="972"/>
        <v/>
      </c>
      <c r="N162" s="976" t="str">
        <f t="shared" si="972"/>
        <v/>
      </c>
      <c r="O162" s="976" t="str">
        <f t="shared" si="972"/>
        <v/>
      </c>
      <c r="P162" s="976" t="str">
        <f t="shared" si="972"/>
        <v/>
      </c>
      <c r="Q162" s="976" t="str">
        <f t="shared" si="972"/>
        <v/>
      </c>
      <c r="R162" s="976" t="str">
        <f t="shared" si="972"/>
        <v/>
      </c>
      <c r="S162" s="976" t="str">
        <f t="shared" si="972"/>
        <v/>
      </c>
      <c r="T162" s="976" t="str">
        <f t="shared" si="972"/>
        <v/>
      </c>
      <c r="U162" s="976" t="str">
        <f t="shared" si="972"/>
        <v/>
      </c>
      <c r="V162" s="976" t="str">
        <f t="shared" si="972"/>
        <v/>
      </c>
      <c r="W162" s="976" t="str">
        <f t="shared" si="972"/>
        <v/>
      </c>
      <c r="X162" s="976" t="str">
        <f t="shared" si="972"/>
        <v/>
      </c>
      <c r="Y162" s="976" t="str">
        <f t="shared" si="972"/>
        <v/>
      </c>
      <c r="Z162" s="976" t="str">
        <f t="shared" si="972"/>
        <v/>
      </c>
      <c r="AA162" s="976" t="str">
        <f t="shared" si="972"/>
        <v/>
      </c>
      <c r="AB162" s="976" t="str">
        <f t="shared" si="972"/>
        <v/>
      </c>
      <c r="AC162" s="976" t="str">
        <f t="shared" si="972"/>
        <v/>
      </c>
      <c r="AD162" s="976" t="str">
        <f t="shared" si="972"/>
        <v/>
      </c>
      <c r="AE162" s="976" t="str">
        <f t="shared" si="972"/>
        <v/>
      </c>
      <c r="AF162" s="976" t="str">
        <f t="shared" si="972"/>
        <v/>
      </c>
      <c r="AG162" s="976" t="str">
        <f t="shared" si="972"/>
        <v/>
      </c>
      <c r="AH162" s="976" t="str">
        <f t="shared" si="972"/>
        <v/>
      </c>
      <c r="AI162" s="976" t="str">
        <f t="shared" si="972"/>
        <v/>
      </c>
      <c r="AJ162" s="976" t="str">
        <f t="shared" si="972"/>
        <v/>
      </c>
      <c r="AK162" s="976" t="str">
        <f t="shared" si="972"/>
        <v/>
      </c>
      <c r="AL162" s="976" t="str">
        <f t="shared" si="972"/>
        <v/>
      </c>
      <c r="AM162" s="976" t="str">
        <f t="shared" si="972"/>
        <v/>
      </c>
      <c r="AN162" s="976" t="str">
        <f t="shared" si="972"/>
        <v/>
      </c>
      <c r="AO162" s="976" t="str">
        <f t="shared" si="972"/>
        <v/>
      </c>
      <c r="AP162" s="976" t="str">
        <f t="shared" si="972"/>
        <v/>
      </c>
      <c r="AQ162" s="976" t="str">
        <f t="shared" si="972"/>
        <v/>
      </c>
      <c r="AR162" s="976" t="str">
        <f t="shared" si="972"/>
        <v/>
      </c>
      <c r="AS162" s="976" t="str">
        <f t="shared" si="972"/>
        <v/>
      </c>
      <c r="AT162" s="976" t="str">
        <f t="shared" si="972"/>
        <v/>
      </c>
      <c r="AU162" s="976" t="str">
        <f t="shared" si="972"/>
        <v/>
      </c>
      <c r="AV162" s="976" t="str">
        <f t="shared" si="972"/>
        <v/>
      </c>
      <c r="AW162" s="976" t="str">
        <f t="shared" si="972"/>
        <v/>
      </c>
      <c r="AX162" s="976" t="str">
        <f t="shared" si="972"/>
        <v/>
      </c>
      <c r="AY162" s="976" t="str">
        <f t="shared" si="972"/>
        <v/>
      </c>
      <c r="AZ162" s="976" t="str">
        <f t="shared" si="972"/>
        <v/>
      </c>
      <c r="BA162" s="976" t="str">
        <f t="shared" si="972"/>
        <v/>
      </c>
      <c r="BB162" s="976" t="str">
        <f t="shared" si="972"/>
        <v/>
      </c>
      <c r="BC162" s="976" t="str">
        <f t="shared" si="972"/>
        <v/>
      </c>
      <c r="BD162" s="976" t="str">
        <f t="shared" si="972"/>
        <v/>
      </c>
      <c r="BE162" s="976" t="str">
        <f t="shared" si="972"/>
        <v/>
      </c>
      <c r="BF162" s="976" t="str">
        <f t="shared" si="972"/>
        <v/>
      </c>
      <c r="BG162" s="976" t="str">
        <f t="shared" si="972"/>
        <v/>
      </c>
      <c r="BH162" s="976" t="str">
        <f t="shared" si="972"/>
        <v/>
      </c>
      <c r="BI162" s="976" t="str">
        <f t="shared" si="972"/>
        <v/>
      </c>
      <c r="BJ162" s="976" t="str">
        <f t="shared" si="972"/>
        <v/>
      </c>
      <c r="BK162" s="976" t="str">
        <f t="shared" si="972"/>
        <v/>
      </c>
      <c r="BL162" s="976" t="str">
        <f t="shared" si="972"/>
        <v/>
      </c>
      <c r="BM162" s="976" t="str">
        <f t="shared" si="972"/>
        <v/>
      </c>
      <c r="BN162" s="976" t="str">
        <f t="shared" si="972"/>
        <v/>
      </c>
      <c r="BO162" s="976" t="str">
        <f t="shared" si="972"/>
        <v/>
      </c>
      <c r="BV162" s="978"/>
      <c r="BW162" s="978"/>
      <c r="BX162" s="978"/>
      <c r="BY162" s="978"/>
      <c r="BZ162" s="978"/>
      <c r="CA162" s="978"/>
      <c r="CB162" s="978"/>
      <c r="CC162" s="978"/>
      <c r="CD162" s="978"/>
      <c r="CE162" s="978"/>
      <c r="CF162" s="978"/>
      <c r="CG162" s="978"/>
      <c r="CH162" s="978"/>
      <c r="CI162" s="978"/>
      <c r="CJ162" s="978"/>
      <c r="CK162" s="978"/>
      <c r="CL162" s="978"/>
      <c r="CM162" s="978"/>
      <c r="CN162" s="978"/>
      <c r="CO162" s="978"/>
      <c r="CP162" s="978"/>
      <c r="CQ162" s="978"/>
      <c r="CR162" s="978"/>
      <c r="CS162" s="978"/>
      <c r="CT162" s="978"/>
      <c r="CU162" s="978"/>
      <c r="CV162" s="978"/>
      <c r="CW162" s="978"/>
      <c r="CX162" s="978"/>
      <c r="CY162" s="978"/>
      <c r="CZ162" s="978"/>
      <c r="DA162" s="978"/>
      <c r="DB162" s="978"/>
      <c r="DC162" s="978"/>
      <c r="DD162" s="978"/>
      <c r="DE162" s="978"/>
      <c r="DF162" s="978"/>
      <c r="DG162" s="978"/>
      <c r="DH162" s="978"/>
      <c r="DI162" s="978"/>
      <c r="DJ162" s="978"/>
      <c r="DK162" s="978"/>
      <c r="DL162" s="978"/>
      <c r="DM162" s="978"/>
      <c r="DN162" s="978"/>
      <c r="DO162" s="978"/>
      <c r="DP162" s="978"/>
      <c r="DQ162" s="978"/>
      <c r="DR162" s="978"/>
      <c r="DS162" s="978"/>
      <c r="DT162" s="978"/>
      <c r="DU162" s="978"/>
      <c r="DV162" s="978"/>
      <c r="DW162" s="978"/>
      <c r="DX162" s="978"/>
      <c r="DY162" s="978"/>
      <c r="DZ162" s="978"/>
      <c r="EA162" s="978"/>
      <c r="EB162" s="978"/>
      <c r="EC162" s="978"/>
      <c r="ED162" s="978"/>
    </row>
    <row r="163" spans="1:139" ht="13.5" customHeight="1">
      <c r="A163" s="762"/>
      <c r="B163" s="728" t="s">
        <v>55</v>
      </c>
      <c r="C163" s="674" t="s">
        <v>332</v>
      </c>
      <c r="D163" s="673"/>
      <c r="E163" s="942" t="s">
        <v>1319</v>
      </c>
      <c r="F163" s="736"/>
      <c r="G163" s="990">
        <v>865</v>
      </c>
      <c r="H163" s="990">
        <v>865</v>
      </c>
      <c r="I163" s="990">
        <v>865</v>
      </c>
      <c r="J163" s="990">
        <v>865</v>
      </c>
      <c r="K163" s="990">
        <v>865</v>
      </c>
      <c r="L163" s="990">
        <v>865</v>
      </c>
      <c r="M163" s="990">
        <v>865</v>
      </c>
      <c r="N163" s="990">
        <v>865</v>
      </c>
      <c r="O163" s="990">
        <v>865</v>
      </c>
      <c r="P163" s="990">
        <v>865</v>
      </c>
      <c r="Q163" s="990">
        <v>865</v>
      </c>
      <c r="R163" s="990">
        <v>865</v>
      </c>
      <c r="S163" s="990">
        <v>865</v>
      </c>
      <c r="T163" s="990">
        <v>865</v>
      </c>
      <c r="U163" s="990">
        <v>865</v>
      </c>
      <c r="V163" s="990">
        <v>865</v>
      </c>
      <c r="W163" s="990">
        <v>865</v>
      </c>
      <c r="X163" s="990">
        <v>865</v>
      </c>
      <c r="Y163" s="990">
        <v>865</v>
      </c>
      <c r="Z163" s="990">
        <v>865</v>
      </c>
      <c r="AA163" s="990">
        <v>865</v>
      </c>
      <c r="AB163" s="990">
        <v>865</v>
      </c>
      <c r="AC163" s="990">
        <v>865</v>
      </c>
      <c r="AD163" s="990">
        <v>865</v>
      </c>
      <c r="AE163" s="990">
        <v>865</v>
      </c>
      <c r="AF163" s="990">
        <v>865</v>
      </c>
      <c r="AG163" s="990">
        <v>865</v>
      </c>
      <c r="AH163" s="990">
        <v>865</v>
      </c>
      <c r="AI163" s="990">
        <v>865</v>
      </c>
      <c r="AJ163" s="990">
        <v>865</v>
      </c>
      <c r="AK163" s="990">
        <v>865</v>
      </c>
      <c r="AL163" s="990">
        <v>865</v>
      </c>
      <c r="AM163" s="990">
        <v>865</v>
      </c>
      <c r="AN163" s="990">
        <v>865</v>
      </c>
      <c r="AO163" s="990">
        <v>865</v>
      </c>
      <c r="AP163" s="990">
        <v>865</v>
      </c>
      <c r="AQ163" s="990">
        <v>865</v>
      </c>
      <c r="AR163" s="990">
        <v>865</v>
      </c>
      <c r="AS163" s="990">
        <v>865</v>
      </c>
      <c r="AT163" s="990">
        <v>865</v>
      </c>
      <c r="AU163" s="990">
        <v>865</v>
      </c>
      <c r="AV163" s="990">
        <v>865</v>
      </c>
      <c r="AW163" s="990">
        <v>865</v>
      </c>
      <c r="AX163" s="990">
        <v>865</v>
      </c>
      <c r="AY163" s="990">
        <v>865</v>
      </c>
      <c r="AZ163" s="990">
        <v>865</v>
      </c>
      <c r="BA163" s="990">
        <v>865</v>
      </c>
      <c r="BB163" s="990">
        <v>865</v>
      </c>
      <c r="BC163" s="990">
        <v>865</v>
      </c>
      <c r="BD163" s="990">
        <v>865</v>
      </c>
      <c r="BE163" s="990">
        <v>865</v>
      </c>
      <c r="BF163" s="990">
        <v>865</v>
      </c>
      <c r="BG163" s="990">
        <v>865</v>
      </c>
      <c r="BH163" s="990">
        <v>865</v>
      </c>
      <c r="BI163" s="990">
        <v>865</v>
      </c>
      <c r="BJ163" s="990">
        <v>865</v>
      </c>
      <c r="BK163" s="990">
        <v>865</v>
      </c>
      <c r="BL163" s="990">
        <v>865</v>
      </c>
      <c r="BM163" s="990">
        <v>865</v>
      </c>
      <c r="BN163" s="990">
        <v>865</v>
      </c>
      <c r="BO163" s="990">
        <v>865</v>
      </c>
      <c r="BV163" s="1151"/>
      <c r="BW163" s="1151"/>
      <c r="BX163" s="1151"/>
      <c r="BY163" s="1151"/>
      <c r="BZ163" s="1151"/>
      <c r="CA163" s="1151"/>
      <c r="CB163" s="1151"/>
      <c r="CC163" s="1151"/>
      <c r="CD163" s="1151"/>
      <c r="CE163" s="1151"/>
      <c r="CF163" s="1151"/>
      <c r="CG163" s="1151"/>
      <c r="CH163" s="1151"/>
      <c r="CI163" s="1151"/>
      <c r="CJ163" s="1151"/>
      <c r="CK163" s="1151"/>
      <c r="CL163" s="1151"/>
      <c r="CM163" s="1151"/>
      <c r="CN163" s="1151"/>
      <c r="CO163" s="1151"/>
      <c r="CP163" s="1151"/>
      <c r="CQ163" s="1151"/>
      <c r="CR163" s="1151"/>
      <c r="CS163" s="1151"/>
      <c r="CT163" s="1151"/>
      <c r="CU163" s="1151"/>
      <c r="CV163" s="1151"/>
      <c r="CW163" s="1151"/>
      <c r="CX163" s="1151"/>
      <c r="CY163" s="1151"/>
      <c r="CZ163" s="1151"/>
      <c r="DA163" s="1151"/>
      <c r="DB163" s="1151"/>
      <c r="DC163" s="1151"/>
      <c r="DD163" s="1151"/>
      <c r="DE163" s="1151"/>
      <c r="DF163" s="1151"/>
      <c r="DG163" s="1151"/>
      <c r="DH163" s="1151"/>
      <c r="DI163" s="1151"/>
      <c r="DJ163" s="1151"/>
      <c r="DK163" s="1151"/>
      <c r="DL163" s="1151"/>
      <c r="DM163" s="1151"/>
      <c r="DN163" s="1151"/>
      <c r="DO163" s="1151"/>
      <c r="DP163" s="1151"/>
      <c r="DQ163" s="1151"/>
      <c r="DR163" s="1151"/>
      <c r="DS163" s="1151"/>
      <c r="DT163" s="1151"/>
      <c r="DU163" s="1151"/>
      <c r="DV163" s="1151"/>
      <c r="DW163" s="1151"/>
      <c r="DX163" s="1151"/>
      <c r="DY163" s="1151"/>
      <c r="DZ163" s="1151"/>
      <c r="EA163" s="1151"/>
      <c r="EB163" s="1151"/>
      <c r="EC163" s="1151"/>
      <c r="ED163" s="1151"/>
    </row>
    <row r="164" spans="1:139" ht="13.5" customHeight="1">
      <c r="A164" s="762"/>
      <c r="B164" s="728" t="s">
        <v>56</v>
      </c>
      <c r="C164" s="159" t="s">
        <v>709</v>
      </c>
      <c r="D164" s="673"/>
      <c r="E164" s="942" t="s">
        <v>658</v>
      </c>
      <c r="F164" s="736"/>
      <c r="G164" s="976" t="str">
        <f t="shared" ref="G164:AO164" si="973">IF(OR(G41="",G44="",G45="",G42=""),"",IF(G184&lt;&gt;"n. appl.",(((G41+G44+G45)*G163)-(G42*G184))/1000,(G41+G44+G45)*G163/1000))</f>
        <v/>
      </c>
      <c r="H164" s="976" t="str">
        <f t="shared" si="973"/>
        <v/>
      </c>
      <c r="I164" s="976" t="str">
        <f t="shared" si="973"/>
        <v/>
      </c>
      <c r="J164" s="976" t="str">
        <f t="shared" si="973"/>
        <v/>
      </c>
      <c r="K164" s="976" t="str">
        <f t="shared" si="973"/>
        <v/>
      </c>
      <c r="L164" s="976" t="str">
        <f t="shared" si="973"/>
        <v/>
      </c>
      <c r="M164" s="976" t="str">
        <f t="shared" si="973"/>
        <v/>
      </c>
      <c r="N164" s="976" t="str">
        <f t="shared" si="973"/>
        <v/>
      </c>
      <c r="O164" s="976" t="str">
        <f t="shared" si="973"/>
        <v/>
      </c>
      <c r="P164" s="976" t="str">
        <f t="shared" si="973"/>
        <v/>
      </c>
      <c r="Q164" s="976" t="str">
        <f t="shared" si="973"/>
        <v/>
      </c>
      <c r="R164" s="976" t="str">
        <f t="shared" si="973"/>
        <v/>
      </c>
      <c r="S164" s="976" t="str">
        <f t="shared" si="973"/>
        <v/>
      </c>
      <c r="T164" s="976" t="str">
        <f t="shared" si="973"/>
        <v/>
      </c>
      <c r="U164" s="976" t="str">
        <f t="shared" si="973"/>
        <v/>
      </c>
      <c r="V164" s="976" t="str">
        <f t="shared" si="973"/>
        <v/>
      </c>
      <c r="W164" s="976" t="str">
        <f t="shared" si="973"/>
        <v/>
      </c>
      <c r="X164" s="976" t="str">
        <f t="shared" si="973"/>
        <v/>
      </c>
      <c r="Y164" s="976" t="str">
        <f t="shared" si="973"/>
        <v/>
      </c>
      <c r="Z164" s="976" t="str">
        <f t="shared" si="973"/>
        <v/>
      </c>
      <c r="AA164" s="976" t="str">
        <f t="shared" si="973"/>
        <v/>
      </c>
      <c r="AB164" s="976" t="str">
        <f t="shared" si="973"/>
        <v/>
      </c>
      <c r="AC164" s="976" t="str">
        <f t="shared" si="973"/>
        <v/>
      </c>
      <c r="AD164" s="976" t="str">
        <f t="shared" si="973"/>
        <v/>
      </c>
      <c r="AE164" s="976" t="str">
        <f t="shared" si="973"/>
        <v/>
      </c>
      <c r="AF164" s="976" t="str">
        <f t="shared" si="973"/>
        <v/>
      </c>
      <c r="AG164" s="976" t="str">
        <f t="shared" si="973"/>
        <v/>
      </c>
      <c r="AH164" s="976" t="str">
        <f t="shared" si="973"/>
        <v/>
      </c>
      <c r="AI164" s="976" t="str">
        <f t="shared" si="973"/>
        <v/>
      </c>
      <c r="AJ164" s="976" t="str">
        <f t="shared" si="973"/>
        <v/>
      </c>
      <c r="AK164" s="976" t="str">
        <f t="shared" si="973"/>
        <v/>
      </c>
      <c r="AL164" s="976" t="str">
        <f t="shared" si="973"/>
        <v/>
      </c>
      <c r="AM164" s="976" t="str">
        <f t="shared" si="973"/>
        <v/>
      </c>
      <c r="AN164" s="976" t="str">
        <f t="shared" si="973"/>
        <v/>
      </c>
      <c r="AO164" s="976" t="str">
        <f t="shared" si="973"/>
        <v/>
      </c>
      <c r="AP164" s="976" t="str">
        <f t="shared" ref="AP164:BO164" si="974">IF(OR(AP41="",AP44="",AP45="",AP42=""),"",IF(AP184&lt;&gt;"n. appl.",(((AP41+AP44+AP45)*AP163)-(AP42*AP184))/1000,(AP41+AP44+AP45)*AP163/1000))</f>
        <v/>
      </c>
      <c r="AQ164" s="976" t="str">
        <f t="shared" si="974"/>
        <v/>
      </c>
      <c r="AR164" s="976" t="str">
        <f t="shared" si="974"/>
        <v/>
      </c>
      <c r="AS164" s="976" t="str">
        <f t="shared" si="974"/>
        <v/>
      </c>
      <c r="AT164" s="976" t="str">
        <f t="shared" si="974"/>
        <v/>
      </c>
      <c r="AU164" s="976" t="str">
        <f t="shared" si="974"/>
        <v/>
      </c>
      <c r="AV164" s="976" t="str">
        <f t="shared" si="974"/>
        <v/>
      </c>
      <c r="AW164" s="976" t="str">
        <f t="shared" si="974"/>
        <v/>
      </c>
      <c r="AX164" s="976" t="str">
        <f t="shared" si="974"/>
        <v/>
      </c>
      <c r="AY164" s="976" t="str">
        <f t="shared" si="974"/>
        <v/>
      </c>
      <c r="AZ164" s="976" t="str">
        <f t="shared" si="974"/>
        <v/>
      </c>
      <c r="BA164" s="976" t="str">
        <f t="shared" si="974"/>
        <v/>
      </c>
      <c r="BB164" s="976" t="str">
        <f t="shared" si="974"/>
        <v/>
      </c>
      <c r="BC164" s="976" t="str">
        <f t="shared" si="974"/>
        <v/>
      </c>
      <c r="BD164" s="976" t="str">
        <f t="shared" si="974"/>
        <v/>
      </c>
      <c r="BE164" s="976" t="str">
        <f t="shared" si="974"/>
        <v/>
      </c>
      <c r="BF164" s="976" t="str">
        <f t="shared" si="974"/>
        <v/>
      </c>
      <c r="BG164" s="976" t="str">
        <f t="shared" si="974"/>
        <v/>
      </c>
      <c r="BH164" s="976" t="str">
        <f t="shared" si="974"/>
        <v/>
      </c>
      <c r="BI164" s="976" t="str">
        <f t="shared" si="974"/>
        <v/>
      </c>
      <c r="BJ164" s="976" t="str">
        <f t="shared" si="974"/>
        <v/>
      </c>
      <c r="BK164" s="976" t="str">
        <f t="shared" si="974"/>
        <v/>
      </c>
      <c r="BL164" s="976" t="str">
        <f t="shared" si="974"/>
        <v/>
      </c>
      <c r="BM164" s="976" t="str">
        <f t="shared" si="974"/>
        <v/>
      </c>
      <c r="BN164" s="976" t="str">
        <f t="shared" si="974"/>
        <v/>
      </c>
      <c r="BO164" s="976" t="str">
        <f t="shared" si="974"/>
        <v/>
      </c>
      <c r="BV164" s="978"/>
      <c r="BW164" s="978"/>
      <c r="BX164" s="978"/>
      <c r="BY164" s="978"/>
      <c r="BZ164" s="978"/>
      <c r="CA164" s="978"/>
      <c r="CB164" s="978"/>
      <c r="CC164" s="978"/>
      <c r="CD164" s="978"/>
      <c r="CE164" s="978"/>
      <c r="CF164" s="978"/>
      <c r="CG164" s="978"/>
      <c r="CH164" s="978"/>
      <c r="CI164" s="978"/>
      <c r="CJ164" s="978"/>
      <c r="CK164" s="978"/>
      <c r="CL164" s="978"/>
      <c r="CM164" s="978"/>
      <c r="CN164" s="978"/>
      <c r="CO164" s="978"/>
      <c r="CP164" s="978"/>
      <c r="CQ164" s="978"/>
      <c r="CR164" s="978"/>
      <c r="CS164" s="978"/>
      <c r="CT164" s="978"/>
      <c r="CU164" s="978"/>
      <c r="CV164" s="978"/>
      <c r="CW164" s="978"/>
      <c r="CX164" s="978"/>
      <c r="CY164" s="978"/>
      <c r="CZ164" s="978"/>
      <c r="DA164" s="978"/>
      <c r="DB164" s="978"/>
      <c r="DC164" s="978"/>
      <c r="DD164" s="978"/>
      <c r="DE164" s="978"/>
      <c r="DF164" s="978"/>
      <c r="DG164" s="978"/>
      <c r="DH164" s="978"/>
      <c r="DI164" s="978"/>
      <c r="DJ164" s="978"/>
      <c r="DK164" s="978"/>
      <c r="DL164" s="978"/>
      <c r="DM164" s="978"/>
      <c r="DN164" s="978"/>
      <c r="DO164" s="978"/>
      <c r="DP164" s="978"/>
      <c r="DQ164" s="978"/>
      <c r="DR164" s="978"/>
      <c r="DS164" s="978"/>
      <c r="DT164" s="978"/>
      <c r="DU164" s="978"/>
      <c r="DV164" s="978"/>
      <c r="DW164" s="978"/>
      <c r="DX164" s="978"/>
      <c r="DY164" s="978"/>
      <c r="DZ164" s="978"/>
      <c r="EA164" s="978"/>
      <c r="EB164" s="978"/>
      <c r="EC164" s="978"/>
      <c r="ED164" s="978"/>
    </row>
    <row r="165" spans="1:139" ht="13.5" customHeight="1">
      <c r="A165" s="762"/>
      <c r="B165" s="728" t="s">
        <v>417</v>
      </c>
      <c r="C165" s="674" t="s">
        <v>548</v>
      </c>
      <c r="D165" s="673"/>
      <c r="E165" s="942" t="s">
        <v>658</v>
      </c>
      <c r="F165" s="736"/>
      <c r="G165" s="976" t="str">
        <f t="shared" ref="G165:AO165" si="975">IF(OR(G162="",G164=""),"",G162+G164)</f>
        <v/>
      </c>
      <c r="H165" s="976" t="str">
        <f t="shared" si="975"/>
        <v/>
      </c>
      <c r="I165" s="976" t="str">
        <f t="shared" si="975"/>
        <v/>
      </c>
      <c r="J165" s="976" t="str">
        <f t="shared" si="975"/>
        <v/>
      </c>
      <c r="K165" s="976" t="str">
        <f t="shared" si="975"/>
        <v/>
      </c>
      <c r="L165" s="976" t="str">
        <f t="shared" si="975"/>
        <v/>
      </c>
      <c r="M165" s="976" t="str">
        <f t="shared" si="975"/>
        <v/>
      </c>
      <c r="N165" s="976" t="str">
        <f t="shared" si="975"/>
        <v/>
      </c>
      <c r="O165" s="976" t="str">
        <f t="shared" si="975"/>
        <v/>
      </c>
      <c r="P165" s="976" t="str">
        <f t="shared" si="975"/>
        <v/>
      </c>
      <c r="Q165" s="976" t="str">
        <f t="shared" si="975"/>
        <v/>
      </c>
      <c r="R165" s="976" t="str">
        <f t="shared" si="975"/>
        <v/>
      </c>
      <c r="S165" s="976" t="str">
        <f t="shared" si="975"/>
        <v/>
      </c>
      <c r="T165" s="976" t="str">
        <f t="shared" si="975"/>
        <v/>
      </c>
      <c r="U165" s="976" t="str">
        <f t="shared" si="975"/>
        <v/>
      </c>
      <c r="V165" s="976" t="str">
        <f t="shared" si="975"/>
        <v/>
      </c>
      <c r="W165" s="976" t="str">
        <f t="shared" si="975"/>
        <v/>
      </c>
      <c r="X165" s="976" t="str">
        <f t="shared" si="975"/>
        <v/>
      </c>
      <c r="Y165" s="976" t="str">
        <f t="shared" si="975"/>
        <v/>
      </c>
      <c r="Z165" s="976" t="str">
        <f t="shared" si="975"/>
        <v/>
      </c>
      <c r="AA165" s="976" t="str">
        <f t="shared" si="975"/>
        <v/>
      </c>
      <c r="AB165" s="976" t="str">
        <f t="shared" si="975"/>
        <v/>
      </c>
      <c r="AC165" s="976" t="str">
        <f t="shared" si="975"/>
        <v/>
      </c>
      <c r="AD165" s="976" t="str">
        <f t="shared" si="975"/>
        <v/>
      </c>
      <c r="AE165" s="976" t="str">
        <f t="shared" si="975"/>
        <v/>
      </c>
      <c r="AF165" s="976" t="str">
        <f t="shared" si="975"/>
        <v/>
      </c>
      <c r="AG165" s="976" t="str">
        <f t="shared" si="975"/>
        <v/>
      </c>
      <c r="AH165" s="976" t="str">
        <f t="shared" si="975"/>
        <v/>
      </c>
      <c r="AI165" s="976" t="str">
        <f t="shared" si="975"/>
        <v/>
      </c>
      <c r="AJ165" s="976" t="str">
        <f t="shared" si="975"/>
        <v/>
      </c>
      <c r="AK165" s="976" t="str">
        <f t="shared" si="975"/>
        <v/>
      </c>
      <c r="AL165" s="976" t="str">
        <f t="shared" si="975"/>
        <v/>
      </c>
      <c r="AM165" s="976" t="str">
        <f t="shared" si="975"/>
        <v/>
      </c>
      <c r="AN165" s="976" t="str">
        <f t="shared" si="975"/>
        <v/>
      </c>
      <c r="AO165" s="976" t="str">
        <f t="shared" si="975"/>
        <v/>
      </c>
      <c r="AP165" s="976" t="str">
        <f t="shared" ref="AP165:BO165" si="976">IF(OR(AP162="",AP164=""),"",AP162+AP164)</f>
        <v/>
      </c>
      <c r="AQ165" s="976" t="str">
        <f t="shared" si="976"/>
        <v/>
      </c>
      <c r="AR165" s="976" t="str">
        <f t="shared" si="976"/>
        <v/>
      </c>
      <c r="AS165" s="976" t="str">
        <f t="shared" si="976"/>
        <v/>
      </c>
      <c r="AT165" s="976" t="str">
        <f t="shared" si="976"/>
        <v/>
      </c>
      <c r="AU165" s="976" t="str">
        <f t="shared" si="976"/>
        <v/>
      </c>
      <c r="AV165" s="976" t="str">
        <f t="shared" si="976"/>
        <v/>
      </c>
      <c r="AW165" s="976" t="str">
        <f t="shared" si="976"/>
        <v/>
      </c>
      <c r="AX165" s="976" t="str">
        <f t="shared" si="976"/>
        <v/>
      </c>
      <c r="AY165" s="976" t="str">
        <f t="shared" si="976"/>
        <v/>
      </c>
      <c r="AZ165" s="976" t="str">
        <f t="shared" si="976"/>
        <v/>
      </c>
      <c r="BA165" s="976" t="str">
        <f t="shared" si="976"/>
        <v/>
      </c>
      <c r="BB165" s="976" t="str">
        <f t="shared" si="976"/>
        <v/>
      </c>
      <c r="BC165" s="976" t="str">
        <f t="shared" si="976"/>
        <v/>
      </c>
      <c r="BD165" s="976" t="str">
        <f t="shared" si="976"/>
        <v/>
      </c>
      <c r="BE165" s="976" t="str">
        <f t="shared" si="976"/>
        <v/>
      </c>
      <c r="BF165" s="976" t="str">
        <f t="shared" si="976"/>
        <v/>
      </c>
      <c r="BG165" s="976" t="str">
        <f t="shared" si="976"/>
        <v/>
      </c>
      <c r="BH165" s="976" t="str">
        <f t="shared" si="976"/>
        <v/>
      </c>
      <c r="BI165" s="976" t="str">
        <f t="shared" si="976"/>
        <v/>
      </c>
      <c r="BJ165" s="976" t="str">
        <f t="shared" si="976"/>
        <v/>
      </c>
      <c r="BK165" s="976" t="str">
        <f t="shared" si="976"/>
        <v/>
      </c>
      <c r="BL165" s="976" t="str">
        <f t="shared" si="976"/>
        <v/>
      </c>
      <c r="BM165" s="976" t="str">
        <f t="shared" si="976"/>
        <v/>
      </c>
      <c r="BN165" s="976" t="str">
        <f t="shared" si="976"/>
        <v/>
      </c>
      <c r="BO165" s="976" t="str">
        <f t="shared" si="976"/>
        <v/>
      </c>
      <c r="BV165" s="978"/>
      <c r="BW165" s="978"/>
      <c r="BX165" s="978"/>
      <c r="BY165" s="978"/>
      <c r="BZ165" s="978"/>
      <c r="CA165" s="978"/>
      <c r="CB165" s="978"/>
      <c r="CC165" s="978"/>
      <c r="CD165" s="978"/>
      <c r="CE165" s="978"/>
      <c r="CF165" s="978"/>
      <c r="CG165" s="978"/>
      <c r="CH165" s="978"/>
      <c r="CI165" s="978"/>
      <c r="CJ165" s="978"/>
      <c r="CK165" s="978"/>
      <c r="CL165" s="978"/>
      <c r="CM165" s="978"/>
      <c r="CN165" s="978"/>
      <c r="CO165" s="978"/>
      <c r="CP165" s="978"/>
      <c r="CQ165" s="978"/>
      <c r="CR165" s="978"/>
      <c r="CS165" s="978"/>
      <c r="CT165" s="978"/>
      <c r="CU165" s="978"/>
      <c r="CV165" s="978"/>
      <c r="CW165" s="978"/>
      <c r="CX165" s="978"/>
      <c r="CY165" s="978"/>
      <c r="CZ165" s="978"/>
      <c r="DA165" s="978"/>
      <c r="DB165" s="978"/>
      <c r="DC165" s="978"/>
      <c r="DD165" s="978"/>
      <c r="DE165" s="978"/>
      <c r="DF165" s="978"/>
      <c r="DG165" s="978"/>
      <c r="DH165" s="978"/>
      <c r="DI165" s="978"/>
      <c r="DJ165" s="978"/>
      <c r="DK165" s="978"/>
      <c r="DL165" s="978"/>
      <c r="DM165" s="978"/>
      <c r="DN165" s="978"/>
      <c r="DO165" s="978"/>
      <c r="DP165" s="978"/>
      <c r="DQ165" s="978"/>
      <c r="DR165" s="978"/>
      <c r="DS165" s="978"/>
      <c r="DT165" s="978"/>
      <c r="DU165" s="978"/>
      <c r="DV165" s="978"/>
      <c r="DW165" s="978"/>
      <c r="DX165" s="978"/>
      <c r="DY165" s="978"/>
      <c r="DZ165" s="978"/>
      <c r="EA165" s="978"/>
      <c r="EB165" s="978"/>
      <c r="EC165" s="978"/>
      <c r="ED165" s="978"/>
    </row>
    <row r="166" spans="1:139" s="762" customFormat="1" ht="13.5" customHeight="1" thickBot="1">
      <c r="B166" s="785"/>
      <c r="C166" s="80"/>
      <c r="D166" s="784"/>
      <c r="E166" s="785"/>
      <c r="F166" s="785"/>
      <c r="G166" s="972"/>
      <c r="H166" s="972"/>
      <c r="I166" s="972"/>
      <c r="J166" s="972"/>
      <c r="K166" s="972"/>
      <c r="L166" s="972"/>
      <c r="M166" s="972"/>
      <c r="N166" s="972"/>
      <c r="O166" s="972"/>
      <c r="P166" s="972"/>
      <c r="Q166" s="972"/>
      <c r="R166" s="972"/>
      <c r="S166" s="972"/>
      <c r="T166" s="972"/>
      <c r="U166" s="972"/>
      <c r="V166" s="972"/>
      <c r="W166" s="972"/>
      <c r="X166" s="972"/>
      <c r="Y166" s="972"/>
      <c r="Z166" s="972"/>
      <c r="AA166" s="972"/>
      <c r="AB166" s="972"/>
      <c r="AC166" s="972"/>
      <c r="AD166" s="972"/>
      <c r="AE166" s="972"/>
      <c r="AF166" s="972"/>
      <c r="AG166" s="972"/>
      <c r="AH166" s="972"/>
      <c r="AI166" s="972"/>
      <c r="AJ166" s="972"/>
      <c r="AK166" s="972"/>
      <c r="AL166" s="972"/>
      <c r="AM166" s="972"/>
      <c r="AN166" s="972"/>
      <c r="AO166" s="972"/>
      <c r="AP166" s="972"/>
      <c r="AQ166" s="972"/>
      <c r="AR166" s="972"/>
      <c r="AS166" s="972"/>
      <c r="AT166" s="972"/>
      <c r="AU166" s="972"/>
      <c r="AV166" s="972"/>
      <c r="AW166" s="972"/>
      <c r="AX166" s="972"/>
      <c r="AY166" s="972"/>
      <c r="AZ166" s="972"/>
      <c r="BA166" s="972"/>
      <c r="BB166" s="972"/>
      <c r="BC166" s="972"/>
      <c r="BD166" s="972"/>
      <c r="BE166" s="972"/>
      <c r="BF166" s="972"/>
      <c r="BG166" s="972"/>
      <c r="BH166" s="972"/>
      <c r="BI166" s="972"/>
      <c r="BJ166" s="972"/>
      <c r="BK166" s="972"/>
      <c r="BL166" s="972"/>
      <c r="BM166" s="972"/>
      <c r="BN166" s="972"/>
      <c r="BO166" s="972"/>
      <c r="BV166" s="1140"/>
      <c r="BW166" s="1140"/>
      <c r="BX166" s="1140"/>
      <c r="BY166" s="1140"/>
      <c r="BZ166" s="1140"/>
      <c r="CA166" s="1140"/>
      <c r="CB166" s="1140"/>
      <c r="CC166" s="1140"/>
      <c r="CD166" s="1140"/>
      <c r="CE166" s="1140"/>
      <c r="CF166" s="1140"/>
      <c r="CG166" s="1140"/>
      <c r="CH166" s="1140"/>
      <c r="CI166" s="1140"/>
      <c r="CJ166" s="1140"/>
      <c r="CK166" s="1140"/>
      <c r="CL166" s="1140"/>
      <c r="CM166" s="1140"/>
      <c r="CN166" s="1140"/>
      <c r="CO166" s="1140"/>
      <c r="CP166" s="1140"/>
      <c r="CQ166" s="1140"/>
      <c r="CR166" s="1140"/>
      <c r="CS166" s="1140"/>
      <c r="CT166" s="1140"/>
      <c r="CU166" s="1140"/>
      <c r="CV166" s="1140"/>
      <c r="CW166" s="1140"/>
      <c r="CX166" s="1140"/>
      <c r="CY166" s="1140"/>
      <c r="CZ166" s="1140"/>
      <c r="DA166" s="1140"/>
      <c r="DB166" s="1140"/>
      <c r="DC166" s="1140"/>
      <c r="DD166" s="1140"/>
      <c r="DE166" s="1140"/>
      <c r="DF166" s="1140"/>
      <c r="DG166" s="1140"/>
      <c r="DH166" s="1140"/>
      <c r="DI166" s="1140"/>
      <c r="DJ166" s="1140"/>
      <c r="DK166" s="1140"/>
      <c r="DL166" s="1140"/>
      <c r="DM166" s="1140"/>
      <c r="DN166" s="1140"/>
      <c r="DO166" s="1140"/>
      <c r="DP166" s="1140"/>
      <c r="DQ166" s="1140"/>
      <c r="DR166" s="1140"/>
      <c r="DS166" s="1140"/>
      <c r="DT166" s="1140"/>
      <c r="DU166" s="1140"/>
      <c r="DV166" s="1140"/>
      <c r="DW166" s="1140"/>
      <c r="DX166" s="1140"/>
      <c r="DY166" s="1140"/>
      <c r="DZ166" s="1140"/>
      <c r="EA166" s="1140"/>
      <c r="EB166" s="1140"/>
      <c r="EC166" s="1140"/>
      <c r="ED166" s="1140"/>
      <c r="EE166" s="1107"/>
      <c r="EF166" s="1107"/>
      <c r="EG166" s="1107"/>
      <c r="EH166" s="1107"/>
      <c r="EI166" s="1107"/>
    </row>
    <row r="167" spans="1:139" s="762" customFormat="1" ht="13.5" customHeight="1" thickBot="1">
      <c r="A167" s="25" t="s">
        <v>672</v>
      </c>
      <c r="B167" s="25"/>
      <c r="C167" s="853"/>
      <c r="D167" s="853"/>
      <c r="E167" s="854"/>
      <c r="F167" s="854"/>
      <c r="G167" s="150">
        <f t="shared" ref="G167:BO167" si="977">G$7</f>
        <v>1990</v>
      </c>
      <c r="H167" s="150">
        <f t="shared" si="977"/>
        <v>1991</v>
      </c>
      <c r="I167" s="150">
        <f t="shared" si="977"/>
        <v>1992</v>
      </c>
      <c r="J167" s="150">
        <f t="shared" si="977"/>
        <v>1993</v>
      </c>
      <c r="K167" s="150">
        <f t="shared" si="977"/>
        <v>1994</v>
      </c>
      <c r="L167" s="150">
        <f t="shared" si="977"/>
        <v>1995</v>
      </c>
      <c r="M167" s="150">
        <f t="shared" si="977"/>
        <v>1996</v>
      </c>
      <c r="N167" s="150">
        <f t="shared" si="977"/>
        <v>1997</v>
      </c>
      <c r="O167" s="150">
        <f t="shared" si="977"/>
        <v>1998</v>
      </c>
      <c r="P167" s="150">
        <f t="shared" si="977"/>
        <v>1999</v>
      </c>
      <c r="Q167" s="150">
        <f t="shared" si="977"/>
        <v>2000</v>
      </c>
      <c r="R167" s="150">
        <f t="shared" si="977"/>
        <v>2001</v>
      </c>
      <c r="S167" s="150">
        <f t="shared" si="977"/>
        <v>2002</v>
      </c>
      <c r="T167" s="150">
        <f t="shared" si="977"/>
        <v>2003</v>
      </c>
      <c r="U167" s="150">
        <f t="shared" si="977"/>
        <v>2004</v>
      </c>
      <c r="V167" s="150">
        <f t="shared" si="977"/>
        <v>2005</v>
      </c>
      <c r="W167" s="150">
        <f t="shared" si="977"/>
        <v>2006</v>
      </c>
      <c r="X167" s="150">
        <f t="shared" si="977"/>
        <v>2007</v>
      </c>
      <c r="Y167" s="150">
        <f t="shared" si="977"/>
        <v>2008</v>
      </c>
      <c r="Z167" s="150">
        <f t="shared" si="977"/>
        <v>2009</v>
      </c>
      <c r="AA167" s="150">
        <f t="shared" si="977"/>
        <v>2010</v>
      </c>
      <c r="AB167" s="150">
        <f t="shared" si="977"/>
        <v>2011</v>
      </c>
      <c r="AC167" s="150">
        <f t="shared" si="977"/>
        <v>2012</v>
      </c>
      <c r="AD167" s="150">
        <f t="shared" si="977"/>
        <v>2013</v>
      </c>
      <c r="AE167" s="150">
        <f t="shared" si="977"/>
        <v>2014</v>
      </c>
      <c r="AF167" s="150">
        <f t="shared" si="977"/>
        <v>2015</v>
      </c>
      <c r="AG167" s="150">
        <f t="shared" si="977"/>
        <v>2016</v>
      </c>
      <c r="AH167" s="150">
        <f t="shared" si="977"/>
        <v>2017</v>
      </c>
      <c r="AI167" s="150">
        <f t="shared" si="977"/>
        <v>2018</v>
      </c>
      <c r="AJ167" s="150">
        <f t="shared" si="977"/>
        <v>2019</v>
      </c>
      <c r="AK167" s="150">
        <f t="shared" si="977"/>
        <v>2020</v>
      </c>
      <c r="AL167" s="150">
        <f t="shared" si="977"/>
        <v>2021</v>
      </c>
      <c r="AM167" s="150">
        <f t="shared" si="977"/>
        <v>2022</v>
      </c>
      <c r="AN167" s="150">
        <f t="shared" si="977"/>
        <v>2023</v>
      </c>
      <c r="AO167" s="150">
        <f t="shared" si="977"/>
        <v>2024</v>
      </c>
      <c r="AP167" s="150">
        <f t="shared" si="977"/>
        <v>2025</v>
      </c>
      <c r="AQ167" s="150">
        <f t="shared" si="977"/>
        <v>2026</v>
      </c>
      <c r="AR167" s="150">
        <f t="shared" si="977"/>
        <v>2027</v>
      </c>
      <c r="AS167" s="150">
        <f t="shared" si="977"/>
        <v>2028</v>
      </c>
      <c r="AT167" s="150">
        <f t="shared" si="977"/>
        <v>2029</v>
      </c>
      <c r="AU167" s="150">
        <f t="shared" si="977"/>
        <v>2030</v>
      </c>
      <c r="AV167" s="150">
        <f t="shared" si="977"/>
        <v>2031</v>
      </c>
      <c r="AW167" s="150">
        <f t="shared" si="977"/>
        <v>2032</v>
      </c>
      <c r="AX167" s="150">
        <f t="shared" si="977"/>
        <v>2033</v>
      </c>
      <c r="AY167" s="150">
        <f t="shared" si="977"/>
        <v>2034</v>
      </c>
      <c r="AZ167" s="150">
        <f t="shared" si="977"/>
        <v>2035</v>
      </c>
      <c r="BA167" s="150">
        <f t="shared" si="977"/>
        <v>2036</v>
      </c>
      <c r="BB167" s="150">
        <f t="shared" si="977"/>
        <v>2037</v>
      </c>
      <c r="BC167" s="150">
        <f t="shared" si="977"/>
        <v>2038</v>
      </c>
      <c r="BD167" s="150">
        <f t="shared" si="977"/>
        <v>2039</v>
      </c>
      <c r="BE167" s="150">
        <f t="shared" si="977"/>
        <v>2040</v>
      </c>
      <c r="BF167" s="150">
        <f t="shared" si="977"/>
        <v>2041</v>
      </c>
      <c r="BG167" s="150">
        <f t="shared" si="977"/>
        <v>2042</v>
      </c>
      <c r="BH167" s="150">
        <f t="shared" si="977"/>
        <v>2043</v>
      </c>
      <c r="BI167" s="150">
        <f t="shared" si="977"/>
        <v>2044</v>
      </c>
      <c r="BJ167" s="150">
        <f t="shared" si="977"/>
        <v>2045</v>
      </c>
      <c r="BK167" s="150">
        <f t="shared" si="977"/>
        <v>2046</v>
      </c>
      <c r="BL167" s="150">
        <f t="shared" si="977"/>
        <v>2047</v>
      </c>
      <c r="BM167" s="150">
        <f t="shared" si="977"/>
        <v>2048</v>
      </c>
      <c r="BN167" s="150">
        <f t="shared" si="977"/>
        <v>2049</v>
      </c>
      <c r="BO167" s="150">
        <f t="shared" si="977"/>
        <v>2050</v>
      </c>
      <c r="BV167" s="1132"/>
      <c r="BW167" s="1132"/>
      <c r="BX167" s="1132"/>
      <c r="BY167" s="1132"/>
      <c r="BZ167" s="1132"/>
      <c r="CA167" s="1132"/>
      <c r="CB167" s="1132"/>
      <c r="CC167" s="1132"/>
      <c r="CD167" s="1132"/>
      <c r="CE167" s="1132"/>
      <c r="CF167" s="1132"/>
      <c r="CG167" s="1132"/>
      <c r="CH167" s="1132"/>
      <c r="CI167" s="1132"/>
      <c r="CJ167" s="1132"/>
      <c r="CK167" s="1132"/>
      <c r="CL167" s="1132"/>
      <c r="CM167" s="1132"/>
      <c r="CN167" s="1132"/>
      <c r="CO167" s="1132"/>
      <c r="CP167" s="1132"/>
      <c r="CQ167" s="1132"/>
      <c r="CR167" s="1132"/>
      <c r="CS167" s="1132"/>
      <c r="CT167" s="1132"/>
      <c r="CU167" s="1132"/>
      <c r="CV167" s="1132"/>
      <c r="CW167" s="1132"/>
      <c r="CX167" s="1132"/>
      <c r="CY167" s="1132"/>
      <c r="CZ167" s="1132"/>
      <c r="DA167" s="1132"/>
      <c r="DB167" s="1132"/>
      <c r="DC167" s="1132"/>
      <c r="DD167" s="1132"/>
      <c r="DE167" s="1132"/>
      <c r="DF167" s="1132"/>
      <c r="DG167" s="1132"/>
      <c r="DH167" s="1132"/>
      <c r="DI167" s="1132"/>
      <c r="DJ167" s="1132"/>
      <c r="DK167" s="1132"/>
      <c r="DL167" s="1132"/>
      <c r="DM167" s="1132"/>
      <c r="DN167" s="1132"/>
      <c r="DO167" s="1132"/>
      <c r="DP167" s="1132"/>
      <c r="DQ167" s="1132"/>
      <c r="DR167" s="1132"/>
      <c r="DS167" s="1132"/>
      <c r="DT167" s="1132"/>
      <c r="DU167" s="1132"/>
      <c r="DV167" s="1132"/>
      <c r="DW167" s="1132"/>
      <c r="DX167" s="1132"/>
      <c r="DY167" s="1132"/>
      <c r="DZ167" s="1132"/>
      <c r="EA167" s="1132"/>
      <c r="EB167" s="1132"/>
      <c r="EC167" s="1132"/>
      <c r="ED167" s="1132"/>
      <c r="EE167" s="1107"/>
      <c r="EF167" s="1107"/>
      <c r="EG167" s="1107"/>
      <c r="EH167" s="1107"/>
      <c r="EI167" s="1107"/>
    </row>
    <row r="168" spans="1:139" ht="13.5" customHeight="1">
      <c r="A168" s="762"/>
      <c r="B168" s="728">
        <v>50</v>
      </c>
      <c r="C168" s="126" t="s">
        <v>710</v>
      </c>
      <c r="D168" s="944"/>
      <c r="E168" s="942" t="s">
        <v>658</v>
      </c>
      <c r="F168" s="857"/>
      <c r="G168" s="976">
        <f t="shared" ref="G168:BO168" si="978">IF(OR(G404="",G424="",G542="",G558="",G570=""),"",G404+G424+G542+G558+G570)</f>
        <v>0</v>
      </c>
      <c r="H168" s="976">
        <f t="shared" si="978"/>
        <v>0</v>
      </c>
      <c r="I168" s="976">
        <f t="shared" si="978"/>
        <v>0</v>
      </c>
      <c r="J168" s="976">
        <f t="shared" si="978"/>
        <v>0</v>
      </c>
      <c r="K168" s="976">
        <f t="shared" si="978"/>
        <v>0</v>
      </c>
      <c r="L168" s="976">
        <f t="shared" si="978"/>
        <v>0</v>
      </c>
      <c r="M168" s="976">
        <f t="shared" si="978"/>
        <v>0</v>
      </c>
      <c r="N168" s="976">
        <f t="shared" si="978"/>
        <v>0</v>
      </c>
      <c r="O168" s="976">
        <f t="shared" si="978"/>
        <v>0</v>
      </c>
      <c r="P168" s="976">
        <f t="shared" si="978"/>
        <v>0</v>
      </c>
      <c r="Q168" s="976">
        <f t="shared" si="978"/>
        <v>0</v>
      </c>
      <c r="R168" s="976">
        <f t="shared" si="978"/>
        <v>0</v>
      </c>
      <c r="S168" s="976">
        <f t="shared" si="978"/>
        <v>0</v>
      </c>
      <c r="T168" s="976">
        <f t="shared" si="978"/>
        <v>0</v>
      </c>
      <c r="U168" s="976">
        <f t="shared" si="978"/>
        <v>0</v>
      </c>
      <c r="V168" s="976">
        <f t="shared" si="978"/>
        <v>0</v>
      </c>
      <c r="W168" s="976">
        <f t="shared" si="978"/>
        <v>0</v>
      </c>
      <c r="X168" s="976">
        <f t="shared" si="978"/>
        <v>0</v>
      </c>
      <c r="Y168" s="976">
        <f t="shared" si="978"/>
        <v>0</v>
      </c>
      <c r="Z168" s="976">
        <f t="shared" si="978"/>
        <v>0</v>
      </c>
      <c r="AA168" s="976">
        <f t="shared" si="978"/>
        <v>0</v>
      </c>
      <c r="AB168" s="976">
        <f t="shared" si="978"/>
        <v>0</v>
      </c>
      <c r="AC168" s="976">
        <f t="shared" si="978"/>
        <v>0</v>
      </c>
      <c r="AD168" s="976">
        <f t="shared" si="978"/>
        <v>0</v>
      </c>
      <c r="AE168" s="976">
        <f t="shared" si="978"/>
        <v>0</v>
      </c>
      <c r="AF168" s="976">
        <f t="shared" si="978"/>
        <v>0</v>
      </c>
      <c r="AG168" s="976">
        <f t="shared" si="978"/>
        <v>0</v>
      </c>
      <c r="AH168" s="976">
        <f t="shared" si="978"/>
        <v>0</v>
      </c>
      <c r="AI168" s="976">
        <f t="shared" si="978"/>
        <v>0</v>
      </c>
      <c r="AJ168" s="976">
        <f t="shared" si="978"/>
        <v>0</v>
      </c>
      <c r="AK168" s="976">
        <f t="shared" si="978"/>
        <v>0</v>
      </c>
      <c r="AL168" s="976">
        <f t="shared" si="978"/>
        <v>0</v>
      </c>
      <c r="AM168" s="976">
        <f t="shared" si="978"/>
        <v>0</v>
      </c>
      <c r="AN168" s="976">
        <f t="shared" si="978"/>
        <v>0</v>
      </c>
      <c r="AO168" s="976">
        <f t="shared" si="978"/>
        <v>0</v>
      </c>
      <c r="AP168" s="976">
        <f t="shared" si="978"/>
        <v>0</v>
      </c>
      <c r="AQ168" s="976">
        <f t="shared" si="978"/>
        <v>0</v>
      </c>
      <c r="AR168" s="976">
        <f t="shared" si="978"/>
        <v>0</v>
      </c>
      <c r="AS168" s="976">
        <f t="shared" si="978"/>
        <v>0</v>
      </c>
      <c r="AT168" s="976">
        <f t="shared" si="978"/>
        <v>0</v>
      </c>
      <c r="AU168" s="976">
        <f t="shared" si="978"/>
        <v>0</v>
      </c>
      <c r="AV168" s="976">
        <f t="shared" si="978"/>
        <v>0</v>
      </c>
      <c r="AW168" s="976">
        <f t="shared" si="978"/>
        <v>0</v>
      </c>
      <c r="AX168" s="976">
        <f t="shared" si="978"/>
        <v>0</v>
      </c>
      <c r="AY168" s="976">
        <f t="shared" si="978"/>
        <v>0</v>
      </c>
      <c r="AZ168" s="976">
        <f t="shared" si="978"/>
        <v>0</v>
      </c>
      <c r="BA168" s="976">
        <f t="shared" si="978"/>
        <v>0</v>
      </c>
      <c r="BB168" s="976">
        <f t="shared" si="978"/>
        <v>0</v>
      </c>
      <c r="BC168" s="976">
        <f t="shared" si="978"/>
        <v>0</v>
      </c>
      <c r="BD168" s="976">
        <f t="shared" si="978"/>
        <v>0</v>
      </c>
      <c r="BE168" s="976">
        <f t="shared" si="978"/>
        <v>0</v>
      </c>
      <c r="BF168" s="976">
        <f t="shared" si="978"/>
        <v>0</v>
      </c>
      <c r="BG168" s="976">
        <f t="shared" si="978"/>
        <v>0</v>
      </c>
      <c r="BH168" s="976">
        <f t="shared" si="978"/>
        <v>0</v>
      </c>
      <c r="BI168" s="976">
        <f t="shared" si="978"/>
        <v>0</v>
      </c>
      <c r="BJ168" s="976">
        <f t="shared" si="978"/>
        <v>0</v>
      </c>
      <c r="BK168" s="976">
        <f t="shared" si="978"/>
        <v>0</v>
      </c>
      <c r="BL168" s="976">
        <f t="shared" si="978"/>
        <v>0</v>
      </c>
      <c r="BM168" s="976">
        <f t="shared" si="978"/>
        <v>0</v>
      </c>
      <c r="BN168" s="976">
        <f t="shared" si="978"/>
        <v>0</v>
      </c>
      <c r="BO168" s="976">
        <f t="shared" si="978"/>
        <v>0</v>
      </c>
      <c r="BV168" s="978"/>
      <c r="BW168" s="978"/>
      <c r="BX168" s="978"/>
      <c r="BY168" s="978"/>
      <c r="BZ168" s="978"/>
      <c r="CA168" s="978"/>
      <c r="CB168" s="978"/>
      <c r="CC168" s="978"/>
      <c r="CD168" s="978"/>
      <c r="CE168" s="978"/>
      <c r="CF168" s="978"/>
      <c r="CG168" s="978"/>
      <c r="CH168" s="978"/>
      <c r="CI168" s="978"/>
      <c r="CJ168" s="978"/>
      <c r="CK168" s="978"/>
      <c r="CL168" s="978"/>
      <c r="CM168" s="978"/>
      <c r="CN168" s="978"/>
      <c r="CO168" s="978"/>
      <c r="CP168" s="978"/>
      <c r="CQ168" s="978"/>
      <c r="CR168" s="978"/>
      <c r="CS168" s="978"/>
      <c r="CT168" s="978"/>
      <c r="CU168" s="978"/>
      <c r="CV168" s="978"/>
      <c r="CW168" s="978"/>
      <c r="CX168" s="978"/>
      <c r="CY168" s="978"/>
      <c r="CZ168" s="978"/>
      <c r="DA168" s="978"/>
      <c r="DB168" s="978"/>
      <c r="DC168" s="978"/>
      <c r="DD168" s="978"/>
      <c r="DE168" s="978"/>
      <c r="DF168" s="978"/>
      <c r="DG168" s="978"/>
      <c r="DH168" s="978"/>
      <c r="DI168" s="978"/>
      <c r="DJ168" s="978"/>
      <c r="DK168" s="978"/>
      <c r="DL168" s="978"/>
      <c r="DM168" s="978"/>
      <c r="DN168" s="978"/>
      <c r="DO168" s="978"/>
      <c r="DP168" s="978"/>
      <c r="DQ168" s="978"/>
      <c r="DR168" s="978"/>
      <c r="DS168" s="978"/>
      <c r="DT168" s="978"/>
      <c r="DU168" s="978"/>
      <c r="DV168" s="978"/>
      <c r="DW168" s="978"/>
      <c r="DX168" s="978"/>
      <c r="DY168" s="978"/>
      <c r="DZ168" s="978"/>
      <c r="EA168" s="978"/>
      <c r="EB168" s="978"/>
      <c r="EC168" s="978"/>
      <c r="ED168" s="978"/>
    </row>
    <row r="169" spans="1:139" s="762" customFormat="1" ht="13.5" customHeight="1" thickBot="1">
      <c r="B169" s="785"/>
      <c r="C169" s="80"/>
      <c r="D169" s="784"/>
      <c r="E169" s="785"/>
      <c r="F169" s="785"/>
      <c r="G169" s="972"/>
      <c r="H169" s="972"/>
      <c r="I169" s="972"/>
      <c r="J169" s="972"/>
      <c r="K169" s="972"/>
      <c r="L169" s="972"/>
      <c r="M169" s="972"/>
      <c r="N169" s="972"/>
      <c r="O169" s="972"/>
      <c r="P169" s="972"/>
      <c r="Q169" s="972"/>
      <c r="R169" s="972"/>
      <c r="S169" s="972"/>
      <c r="T169" s="972"/>
      <c r="U169" s="972"/>
      <c r="V169" s="972"/>
      <c r="W169" s="972"/>
      <c r="X169" s="972"/>
      <c r="Y169" s="972"/>
      <c r="Z169" s="972"/>
      <c r="AA169" s="972"/>
      <c r="AB169" s="972"/>
      <c r="AC169" s="972"/>
      <c r="AD169" s="972"/>
      <c r="AE169" s="972"/>
      <c r="AF169" s="972"/>
      <c r="AG169" s="972"/>
      <c r="AH169" s="972"/>
      <c r="AI169" s="972"/>
      <c r="AJ169" s="972"/>
      <c r="AK169" s="972"/>
      <c r="AL169" s="972"/>
      <c r="AM169" s="972"/>
      <c r="AN169" s="972"/>
      <c r="AO169" s="972"/>
      <c r="AP169" s="972"/>
      <c r="AQ169" s="972"/>
      <c r="AR169" s="972"/>
      <c r="AS169" s="972"/>
      <c r="AT169" s="972"/>
      <c r="AU169" s="972"/>
      <c r="AV169" s="972"/>
      <c r="AW169" s="972"/>
      <c r="AX169" s="972"/>
      <c r="AY169" s="972"/>
      <c r="AZ169" s="972"/>
      <c r="BA169" s="972"/>
      <c r="BB169" s="972"/>
      <c r="BC169" s="972"/>
      <c r="BD169" s="972"/>
      <c r="BE169" s="972"/>
      <c r="BF169" s="972"/>
      <c r="BG169" s="972"/>
      <c r="BH169" s="972"/>
      <c r="BI169" s="972"/>
      <c r="BJ169" s="972"/>
      <c r="BK169" s="972"/>
      <c r="BL169" s="972"/>
      <c r="BM169" s="972"/>
      <c r="BN169" s="972"/>
      <c r="BO169" s="972"/>
      <c r="BV169" s="1140"/>
      <c r="BW169" s="1140"/>
      <c r="BX169" s="1140"/>
      <c r="BY169" s="1140"/>
      <c r="BZ169" s="1140"/>
      <c r="CA169" s="1140"/>
      <c r="CB169" s="1140"/>
      <c r="CC169" s="1140"/>
      <c r="CD169" s="1140"/>
      <c r="CE169" s="1140"/>
      <c r="CF169" s="1140"/>
      <c r="CG169" s="1140"/>
      <c r="CH169" s="1140"/>
      <c r="CI169" s="1140"/>
      <c r="CJ169" s="1140"/>
      <c r="CK169" s="1140"/>
      <c r="CL169" s="1140"/>
      <c r="CM169" s="1140"/>
      <c r="CN169" s="1140"/>
      <c r="CO169" s="1140"/>
      <c r="CP169" s="1140"/>
      <c r="CQ169" s="1140"/>
      <c r="CR169" s="1140"/>
      <c r="CS169" s="1140"/>
      <c r="CT169" s="1140"/>
      <c r="CU169" s="1140"/>
      <c r="CV169" s="1140"/>
      <c r="CW169" s="1140"/>
      <c r="CX169" s="1140"/>
      <c r="CY169" s="1140"/>
      <c r="CZ169" s="1140"/>
      <c r="DA169" s="1140"/>
      <c r="DB169" s="1140"/>
      <c r="DC169" s="1140"/>
      <c r="DD169" s="1140"/>
      <c r="DE169" s="1140"/>
      <c r="DF169" s="1140"/>
      <c r="DG169" s="1140"/>
      <c r="DH169" s="1140"/>
      <c r="DI169" s="1140"/>
      <c r="DJ169" s="1140"/>
      <c r="DK169" s="1140"/>
      <c r="DL169" s="1140"/>
      <c r="DM169" s="1140"/>
      <c r="DN169" s="1140"/>
      <c r="DO169" s="1140"/>
      <c r="DP169" s="1140"/>
      <c r="DQ169" s="1140"/>
      <c r="DR169" s="1140"/>
      <c r="DS169" s="1140"/>
      <c r="DT169" s="1140"/>
      <c r="DU169" s="1140"/>
      <c r="DV169" s="1140"/>
      <c r="DW169" s="1140"/>
      <c r="DX169" s="1140"/>
      <c r="DY169" s="1140"/>
      <c r="DZ169" s="1140"/>
      <c r="EA169" s="1140"/>
      <c r="EB169" s="1140"/>
      <c r="EC169" s="1140"/>
      <c r="ED169" s="1140"/>
      <c r="EE169" s="1107"/>
      <c r="EF169" s="1107"/>
      <c r="EG169" s="1107"/>
      <c r="EH169" s="1107"/>
      <c r="EI169" s="1107"/>
    </row>
    <row r="170" spans="1:139" s="809" customFormat="1" ht="13.5" customHeight="1" thickBot="1">
      <c r="A170" s="32" t="s">
        <v>40</v>
      </c>
      <c r="B170" s="859"/>
      <c r="C170" s="859"/>
      <c r="D170" s="859"/>
      <c r="E170" s="860"/>
      <c r="F170" s="860"/>
      <c r="G170" s="991"/>
      <c r="H170" s="991"/>
      <c r="I170" s="991"/>
      <c r="J170" s="991"/>
      <c r="K170" s="991"/>
      <c r="L170" s="991"/>
      <c r="M170" s="991"/>
      <c r="N170" s="991"/>
      <c r="O170" s="991"/>
      <c r="P170" s="991"/>
      <c r="Q170" s="991"/>
      <c r="R170" s="991"/>
      <c r="S170" s="991"/>
      <c r="T170" s="991"/>
      <c r="U170" s="991"/>
      <c r="V170" s="991"/>
      <c r="W170" s="991"/>
      <c r="X170" s="991"/>
      <c r="Y170" s="991"/>
      <c r="Z170" s="991"/>
      <c r="AA170" s="991"/>
      <c r="AB170" s="991"/>
      <c r="AC170" s="991"/>
      <c r="AD170" s="991"/>
      <c r="AE170" s="991"/>
      <c r="AF170" s="991"/>
      <c r="AG170" s="991"/>
      <c r="AH170" s="991"/>
      <c r="AI170" s="991"/>
      <c r="AJ170" s="991"/>
      <c r="AK170" s="991"/>
      <c r="AL170" s="991"/>
      <c r="AM170" s="991"/>
      <c r="AN170" s="991"/>
      <c r="AO170" s="991"/>
      <c r="AP170" s="991"/>
      <c r="AQ170" s="991"/>
      <c r="AR170" s="991"/>
      <c r="AS170" s="991"/>
      <c r="AT170" s="991"/>
      <c r="AU170" s="991"/>
      <c r="AV170" s="991"/>
      <c r="AW170" s="991"/>
      <c r="AX170" s="991"/>
      <c r="AY170" s="991"/>
      <c r="AZ170" s="991"/>
      <c r="BA170" s="991"/>
      <c r="BB170" s="991"/>
      <c r="BC170" s="991"/>
      <c r="BD170" s="991"/>
      <c r="BE170" s="991"/>
      <c r="BF170" s="991"/>
      <c r="BG170" s="991"/>
      <c r="BH170" s="991"/>
      <c r="BI170" s="991"/>
      <c r="BJ170" s="991"/>
      <c r="BK170" s="991"/>
      <c r="BL170" s="991"/>
      <c r="BM170" s="991"/>
      <c r="BN170" s="991"/>
      <c r="BO170" s="992"/>
      <c r="BV170" s="1143"/>
      <c r="BW170" s="1143"/>
      <c r="BX170" s="1143"/>
      <c r="BY170" s="1143"/>
      <c r="BZ170" s="1143"/>
      <c r="CA170" s="1143"/>
      <c r="CB170" s="1143"/>
      <c r="CC170" s="1143"/>
      <c r="CD170" s="1143"/>
      <c r="CE170" s="1143"/>
      <c r="CF170" s="1143"/>
      <c r="CG170" s="1143"/>
      <c r="CH170" s="1143"/>
      <c r="CI170" s="1143"/>
      <c r="CJ170" s="1143"/>
      <c r="CK170" s="1143"/>
      <c r="CL170" s="1143"/>
      <c r="CM170" s="1143"/>
      <c r="CN170" s="1143"/>
      <c r="CO170" s="1143"/>
      <c r="CP170" s="1143"/>
      <c r="CQ170" s="1143"/>
      <c r="CR170" s="1143"/>
      <c r="CS170" s="1143"/>
      <c r="CT170" s="1143"/>
      <c r="CU170" s="1143"/>
      <c r="CV170" s="1143"/>
      <c r="CW170" s="1143"/>
      <c r="CX170" s="1143"/>
      <c r="CY170" s="1143"/>
      <c r="CZ170" s="1143"/>
      <c r="DA170" s="1143"/>
      <c r="DB170" s="1143"/>
      <c r="DC170" s="1143"/>
      <c r="DD170" s="1143"/>
      <c r="DE170" s="1143"/>
      <c r="DF170" s="1143"/>
      <c r="DG170" s="1143"/>
      <c r="DH170" s="1143"/>
      <c r="DI170" s="1143"/>
      <c r="DJ170" s="1143"/>
      <c r="DK170" s="1143"/>
      <c r="DL170" s="1143"/>
      <c r="DM170" s="1143"/>
      <c r="DN170" s="1143"/>
      <c r="DO170" s="1143"/>
      <c r="DP170" s="1143"/>
      <c r="DQ170" s="1143"/>
      <c r="DR170" s="1143"/>
      <c r="DS170" s="1143"/>
      <c r="DT170" s="1143"/>
      <c r="DU170" s="1143"/>
      <c r="DV170" s="1143"/>
      <c r="DW170" s="1143"/>
      <c r="DX170" s="1143"/>
      <c r="DY170" s="1143"/>
      <c r="DZ170" s="1143"/>
      <c r="EA170" s="1143"/>
      <c r="EB170" s="1143"/>
      <c r="EC170" s="1143"/>
      <c r="ED170" s="1144"/>
      <c r="EE170" s="961"/>
      <c r="EF170" s="961"/>
      <c r="EG170" s="961"/>
      <c r="EH170" s="961"/>
      <c r="EI170" s="961"/>
    </row>
    <row r="171" spans="1:139" ht="13.5" thickBot="1"/>
    <row r="172" spans="1:139" ht="15" thickBot="1">
      <c r="B172" s="1542" t="s">
        <v>1157</v>
      </c>
      <c r="C172" s="1543"/>
      <c r="D172" s="1543"/>
      <c r="E172" s="1543"/>
      <c r="F172" s="1544"/>
      <c r="G172" s="152">
        <f t="shared" ref="G172:BO172" si="979">G$7</f>
        <v>1990</v>
      </c>
      <c r="H172" s="152">
        <f t="shared" si="979"/>
        <v>1991</v>
      </c>
      <c r="I172" s="152">
        <f t="shared" si="979"/>
        <v>1992</v>
      </c>
      <c r="J172" s="152">
        <f t="shared" si="979"/>
        <v>1993</v>
      </c>
      <c r="K172" s="152">
        <f t="shared" si="979"/>
        <v>1994</v>
      </c>
      <c r="L172" s="152">
        <f t="shared" si="979"/>
        <v>1995</v>
      </c>
      <c r="M172" s="152">
        <f t="shared" si="979"/>
        <v>1996</v>
      </c>
      <c r="N172" s="152">
        <f t="shared" si="979"/>
        <v>1997</v>
      </c>
      <c r="O172" s="152">
        <f t="shared" si="979"/>
        <v>1998</v>
      </c>
      <c r="P172" s="152">
        <f t="shared" si="979"/>
        <v>1999</v>
      </c>
      <c r="Q172" s="152">
        <f t="shared" si="979"/>
        <v>2000</v>
      </c>
      <c r="R172" s="152">
        <f t="shared" si="979"/>
        <v>2001</v>
      </c>
      <c r="S172" s="152">
        <f t="shared" si="979"/>
        <v>2002</v>
      </c>
      <c r="T172" s="152">
        <f t="shared" si="979"/>
        <v>2003</v>
      </c>
      <c r="U172" s="152">
        <f t="shared" si="979"/>
        <v>2004</v>
      </c>
      <c r="V172" s="152">
        <f t="shared" si="979"/>
        <v>2005</v>
      </c>
      <c r="W172" s="152">
        <f t="shared" si="979"/>
        <v>2006</v>
      </c>
      <c r="X172" s="152">
        <f t="shared" si="979"/>
        <v>2007</v>
      </c>
      <c r="Y172" s="152">
        <f t="shared" si="979"/>
        <v>2008</v>
      </c>
      <c r="Z172" s="152">
        <f t="shared" si="979"/>
        <v>2009</v>
      </c>
      <c r="AA172" s="152">
        <f t="shared" si="979"/>
        <v>2010</v>
      </c>
      <c r="AB172" s="152">
        <f t="shared" si="979"/>
        <v>2011</v>
      </c>
      <c r="AC172" s="152">
        <f t="shared" si="979"/>
        <v>2012</v>
      </c>
      <c r="AD172" s="152">
        <f t="shared" si="979"/>
        <v>2013</v>
      </c>
      <c r="AE172" s="152">
        <f t="shared" si="979"/>
        <v>2014</v>
      </c>
      <c r="AF172" s="152">
        <f t="shared" si="979"/>
        <v>2015</v>
      </c>
      <c r="AG172" s="152">
        <f t="shared" si="979"/>
        <v>2016</v>
      </c>
      <c r="AH172" s="152">
        <f t="shared" si="979"/>
        <v>2017</v>
      </c>
      <c r="AI172" s="152">
        <f t="shared" si="979"/>
        <v>2018</v>
      </c>
      <c r="AJ172" s="152">
        <f t="shared" si="979"/>
        <v>2019</v>
      </c>
      <c r="AK172" s="152">
        <f t="shared" si="979"/>
        <v>2020</v>
      </c>
      <c r="AL172" s="152">
        <f t="shared" si="979"/>
        <v>2021</v>
      </c>
      <c r="AM172" s="152">
        <f t="shared" si="979"/>
        <v>2022</v>
      </c>
      <c r="AN172" s="152">
        <f t="shared" si="979"/>
        <v>2023</v>
      </c>
      <c r="AO172" s="152">
        <f t="shared" si="979"/>
        <v>2024</v>
      </c>
      <c r="AP172" s="152">
        <f t="shared" si="979"/>
        <v>2025</v>
      </c>
      <c r="AQ172" s="152">
        <f t="shared" si="979"/>
        <v>2026</v>
      </c>
      <c r="AR172" s="152">
        <f t="shared" si="979"/>
        <v>2027</v>
      </c>
      <c r="AS172" s="152">
        <f t="shared" si="979"/>
        <v>2028</v>
      </c>
      <c r="AT172" s="152">
        <f t="shared" si="979"/>
        <v>2029</v>
      </c>
      <c r="AU172" s="152">
        <f t="shared" si="979"/>
        <v>2030</v>
      </c>
      <c r="AV172" s="152">
        <f t="shared" si="979"/>
        <v>2031</v>
      </c>
      <c r="AW172" s="152">
        <f t="shared" si="979"/>
        <v>2032</v>
      </c>
      <c r="AX172" s="152">
        <f t="shared" si="979"/>
        <v>2033</v>
      </c>
      <c r="AY172" s="152">
        <f t="shared" si="979"/>
        <v>2034</v>
      </c>
      <c r="AZ172" s="152">
        <f t="shared" si="979"/>
        <v>2035</v>
      </c>
      <c r="BA172" s="152">
        <f t="shared" si="979"/>
        <v>2036</v>
      </c>
      <c r="BB172" s="152">
        <f t="shared" si="979"/>
        <v>2037</v>
      </c>
      <c r="BC172" s="152">
        <f t="shared" si="979"/>
        <v>2038</v>
      </c>
      <c r="BD172" s="152">
        <f t="shared" si="979"/>
        <v>2039</v>
      </c>
      <c r="BE172" s="152">
        <f t="shared" si="979"/>
        <v>2040</v>
      </c>
      <c r="BF172" s="152">
        <f t="shared" si="979"/>
        <v>2041</v>
      </c>
      <c r="BG172" s="152">
        <f t="shared" si="979"/>
        <v>2042</v>
      </c>
      <c r="BH172" s="152">
        <f t="shared" si="979"/>
        <v>2043</v>
      </c>
      <c r="BI172" s="152">
        <f t="shared" si="979"/>
        <v>2044</v>
      </c>
      <c r="BJ172" s="152">
        <f t="shared" si="979"/>
        <v>2045</v>
      </c>
      <c r="BK172" s="152">
        <f t="shared" si="979"/>
        <v>2046</v>
      </c>
      <c r="BL172" s="152">
        <f t="shared" si="979"/>
        <v>2047</v>
      </c>
      <c r="BM172" s="152">
        <f t="shared" si="979"/>
        <v>2048</v>
      </c>
      <c r="BN172" s="152">
        <f t="shared" si="979"/>
        <v>2049</v>
      </c>
      <c r="BO172" s="152">
        <f t="shared" si="979"/>
        <v>2050</v>
      </c>
      <c r="BV172" s="1132"/>
      <c r="BW172" s="1132"/>
      <c r="BX172" s="1132"/>
      <c r="BY172" s="1132"/>
      <c r="BZ172" s="1132"/>
      <c r="CA172" s="1132"/>
      <c r="CB172" s="1132"/>
      <c r="CC172" s="1132"/>
      <c r="CD172" s="1132"/>
      <c r="CE172" s="1132"/>
      <c r="CF172" s="1132"/>
      <c r="CG172" s="1132"/>
      <c r="CH172" s="1132"/>
      <c r="CI172" s="1132"/>
      <c r="CJ172" s="1132"/>
      <c r="CK172" s="1132"/>
      <c r="CL172" s="1132"/>
      <c r="CM172" s="1132"/>
      <c r="CN172" s="1132"/>
      <c r="CO172" s="1132"/>
      <c r="CP172" s="1132"/>
      <c r="CQ172" s="1132"/>
      <c r="CR172" s="1132"/>
      <c r="CS172" s="1132"/>
      <c r="CT172" s="1132"/>
      <c r="CU172" s="1132"/>
      <c r="CV172" s="1132"/>
      <c r="CW172" s="1132"/>
      <c r="CX172" s="1132"/>
      <c r="CY172" s="1132"/>
      <c r="CZ172" s="1132"/>
      <c r="DA172" s="1132"/>
      <c r="DB172" s="1132"/>
      <c r="DC172" s="1132"/>
      <c r="DD172" s="1132"/>
      <c r="DE172" s="1132"/>
      <c r="DF172" s="1132"/>
      <c r="DG172" s="1132"/>
      <c r="DH172" s="1132"/>
      <c r="DI172" s="1132"/>
      <c r="DJ172" s="1132"/>
      <c r="DK172" s="1132"/>
      <c r="DL172" s="1132"/>
      <c r="DM172" s="1132"/>
      <c r="DN172" s="1132"/>
      <c r="DO172" s="1132"/>
      <c r="DP172" s="1132"/>
      <c r="DQ172" s="1132"/>
      <c r="DR172" s="1132"/>
      <c r="DS172" s="1132"/>
      <c r="DT172" s="1132"/>
      <c r="DU172" s="1132"/>
      <c r="DV172" s="1132"/>
      <c r="DW172" s="1132"/>
      <c r="DX172" s="1132"/>
      <c r="DY172" s="1132"/>
      <c r="DZ172" s="1132"/>
      <c r="EA172" s="1132"/>
      <c r="EB172" s="1132"/>
      <c r="EC172" s="1132"/>
      <c r="ED172" s="1132"/>
    </row>
    <row r="173" spans="1:139" ht="16.5" customHeight="1" thickBot="1">
      <c r="B173" s="786">
        <v>59</v>
      </c>
      <c r="C173" s="43" t="s">
        <v>320</v>
      </c>
      <c r="D173" s="247"/>
      <c r="E173" s="675" t="s">
        <v>151</v>
      </c>
      <c r="F173" s="676"/>
      <c r="G173" s="87">
        <f t="shared" ref="G173:BO173" si="980">IF(OR(G144="",G149="",G156=""),"",G144+G149+G156)</f>
        <v>0</v>
      </c>
      <c r="H173" s="87">
        <f t="shared" si="980"/>
        <v>0</v>
      </c>
      <c r="I173" s="87">
        <f t="shared" si="980"/>
        <v>0</v>
      </c>
      <c r="J173" s="87">
        <f t="shared" si="980"/>
        <v>0</v>
      </c>
      <c r="K173" s="87">
        <f t="shared" si="980"/>
        <v>0</v>
      </c>
      <c r="L173" s="87">
        <f t="shared" si="980"/>
        <v>0</v>
      </c>
      <c r="M173" s="87">
        <f t="shared" si="980"/>
        <v>0</v>
      </c>
      <c r="N173" s="87">
        <f t="shared" si="980"/>
        <v>0</v>
      </c>
      <c r="O173" s="87">
        <f t="shared" si="980"/>
        <v>0</v>
      </c>
      <c r="P173" s="87">
        <f t="shared" si="980"/>
        <v>0</v>
      </c>
      <c r="Q173" s="87">
        <f t="shared" si="980"/>
        <v>0</v>
      </c>
      <c r="R173" s="87">
        <f t="shared" si="980"/>
        <v>0</v>
      </c>
      <c r="S173" s="87">
        <f t="shared" si="980"/>
        <v>0</v>
      </c>
      <c r="T173" s="87">
        <f t="shared" si="980"/>
        <v>0</v>
      </c>
      <c r="U173" s="87">
        <f t="shared" si="980"/>
        <v>0</v>
      </c>
      <c r="V173" s="87">
        <f t="shared" si="980"/>
        <v>0</v>
      </c>
      <c r="W173" s="87">
        <f t="shared" si="980"/>
        <v>0</v>
      </c>
      <c r="X173" s="87">
        <f t="shared" si="980"/>
        <v>0</v>
      </c>
      <c r="Y173" s="87">
        <f t="shared" si="980"/>
        <v>0</v>
      </c>
      <c r="Z173" s="87">
        <f t="shared" si="980"/>
        <v>0</v>
      </c>
      <c r="AA173" s="87">
        <f t="shared" si="980"/>
        <v>0</v>
      </c>
      <c r="AB173" s="87">
        <f t="shared" si="980"/>
        <v>0</v>
      </c>
      <c r="AC173" s="87">
        <f t="shared" si="980"/>
        <v>0</v>
      </c>
      <c r="AD173" s="87">
        <f t="shared" si="980"/>
        <v>0</v>
      </c>
      <c r="AE173" s="87">
        <f t="shared" si="980"/>
        <v>0</v>
      </c>
      <c r="AF173" s="87">
        <f t="shared" si="980"/>
        <v>0</v>
      </c>
      <c r="AG173" s="87">
        <f t="shared" si="980"/>
        <v>0</v>
      </c>
      <c r="AH173" s="87">
        <f t="shared" si="980"/>
        <v>0</v>
      </c>
      <c r="AI173" s="87">
        <f t="shared" si="980"/>
        <v>0</v>
      </c>
      <c r="AJ173" s="87">
        <f t="shared" si="980"/>
        <v>0</v>
      </c>
      <c r="AK173" s="87">
        <f t="shared" si="980"/>
        <v>0</v>
      </c>
      <c r="AL173" s="87">
        <f t="shared" si="980"/>
        <v>0</v>
      </c>
      <c r="AM173" s="87">
        <f t="shared" si="980"/>
        <v>0</v>
      </c>
      <c r="AN173" s="87">
        <f t="shared" si="980"/>
        <v>0</v>
      </c>
      <c r="AO173" s="87">
        <f t="shared" si="980"/>
        <v>0</v>
      </c>
      <c r="AP173" s="87">
        <f t="shared" si="980"/>
        <v>0</v>
      </c>
      <c r="AQ173" s="87">
        <f t="shared" si="980"/>
        <v>0</v>
      </c>
      <c r="AR173" s="87">
        <f t="shared" si="980"/>
        <v>0</v>
      </c>
      <c r="AS173" s="87">
        <f t="shared" si="980"/>
        <v>0</v>
      </c>
      <c r="AT173" s="87">
        <f t="shared" si="980"/>
        <v>0</v>
      </c>
      <c r="AU173" s="87">
        <f t="shared" si="980"/>
        <v>0</v>
      </c>
      <c r="AV173" s="87">
        <f t="shared" si="980"/>
        <v>0</v>
      </c>
      <c r="AW173" s="87">
        <f t="shared" si="980"/>
        <v>0</v>
      </c>
      <c r="AX173" s="87">
        <f t="shared" si="980"/>
        <v>0</v>
      </c>
      <c r="AY173" s="87">
        <f t="shared" si="980"/>
        <v>0</v>
      </c>
      <c r="AZ173" s="87">
        <f t="shared" si="980"/>
        <v>0</v>
      </c>
      <c r="BA173" s="87">
        <f t="shared" si="980"/>
        <v>0</v>
      </c>
      <c r="BB173" s="87">
        <f t="shared" si="980"/>
        <v>0</v>
      </c>
      <c r="BC173" s="87">
        <f t="shared" si="980"/>
        <v>0</v>
      </c>
      <c r="BD173" s="87">
        <f t="shared" si="980"/>
        <v>0</v>
      </c>
      <c r="BE173" s="87">
        <f t="shared" si="980"/>
        <v>0</v>
      </c>
      <c r="BF173" s="87">
        <f t="shared" si="980"/>
        <v>0</v>
      </c>
      <c r="BG173" s="87">
        <f t="shared" si="980"/>
        <v>0</v>
      </c>
      <c r="BH173" s="87">
        <f t="shared" si="980"/>
        <v>0</v>
      </c>
      <c r="BI173" s="87">
        <f t="shared" si="980"/>
        <v>0</v>
      </c>
      <c r="BJ173" s="87">
        <f t="shared" si="980"/>
        <v>0</v>
      </c>
      <c r="BK173" s="87">
        <f t="shared" si="980"/>
        <v>0</v>
      </c>
      <c r="BL173" s="87">
        <f t="shared" si="980"/>
        <v>0</v>
      </c>
      <c r="BM173" s="87">
        <f t="shared" si="980"/>
        <v>0</v>
      </c>
      <c r="BN173" s="87">
        <f t="shared" si="980"/>
        <v>0</v>
      </c>
      <c r="BO173" s="87">
        <f t="shared" si="980"/>
        <v>0</v>
      </c>
      <c r="BV173" s="802"/>
      <c r="BW173" s="802"/>
      <c r="BX173" s="802"/>
      <c r="BY173" s="802"/>
      <c r="BZ173" s="802"/>
      <c r="CA173" s="802"/>
      <c r="CB173" s="802"/>
      <c r="CC173" s="802"/>
      <c r="CD173" s="802"/>
      <c r="CE173" s="802"/>
      <c r="CF173" s="802"/>
      <c r="CG173" s="802"/>
      <c r="CH173" s="802"/>
      <c r="CI173" s="802"/>
      <c r="CJ173" s="802"/>
      <c r="CK173" s="802"/>
      <c r="CL173" s="802"/>
      <c r="CM173" s="802"/>
      <c r="CN173" s="802"/>
      <c r="CO173" s="802"/>
      <c r="CP173" s="802"/>
      <c r="CQ173" s="802"/>
      <c r="CR173" s="802"/>
      <c r="CS173" s="802"/>
      <c r="CT173" s="802"/>
      <c r="CU173" s="802"/>
      <c r="CV173" s="802"/>
      <c r="CW173" s="802"/>
      <c r="CX173" s="802"/>
      <c r="CY173" s="802"/>
      <c r="CZ173" s="802"/>
      <c r="DA173" s="802"/>
      <c r="DB173" s="802"/>
      <c r="DC173" s="802"/>
      <c r="DD173" s="802"/>
      <c r="DE173" s="802"/>
      <c r="DF173" s="802"/>
      <c r="DG173" s="802"/>
      <c r="DH173" s="802"/>
      <c r="DI173" s="802"/>
      <c r="DJ173" s="802"/>
      <c r="DK173" s="802"/>
      <c r="DL173" s="802"/>
      <c r="DM173" s="802"/>
      <c r="DN173" s="802"/>
      <c r="DO173" s="802"/>
      <c r="DP173" s="802"/>
      <c r="DQ173" s="802"/>
      <c r="DR173" s="802"/>
      <c r="DS173" s="802"/>
      <c r="DT173" s="802"/>
      <c r="DU173" s="802"/>
      <c r="DV173" s="802"/>
      <c r="DW173" s="802"/>
      <c r="DX173" s="802"/>
      <c r="DY173" s="802"/>
      <c r="DZ173" s="802"/>
      <c r="EA173" s="802"/>
      <c r="EB173" s="802"/>
      <c r="EC173" s="802"/>
      <c r="ED173" s="802"/>
    </row>
    <row r="174" spans="1:139" ht="13.5" customHeight="1" thickBot="1">
      <c r="B174" s="32" t="s">
        <v>1158</v>
      </c>
      <c r="C174" s="859"/>
      <c r="D174" s="859"/>
      <c r="E174" s="860"/>
      <c r="F174" s="860"/>
      <c r="G174" s="152">
        <f t="shared" ref="G174:BO174" si="981">G$7</f>
        <v>1990</v>
      </c>
      <c r="H174" s="152">
        <f t="shared" si="981"/>
        <v>1991</v>
      </c>
      <c r="I174" s="152">
        <f t="shared" si="981"/>
        <v>1992</v>
      </c>
      <c r="J174" s="152">
        <f t="shared" si="981"/>
        <v>1993</v>
      </c>
      <c r="K174" s="152">
        <f t="shared" si="981"/>
        <v>1994</v>
      </c>
      <c r="L174" s="152">
        <f t="shared" si="981"/>
        <v>1995</v>
      </c>
      <c r="M174" s="152">
        <f t="shared" si="981"/>
        <v>1996</v>
      </c>
      <c r="N174" s="152">
        <f t="shared" si="981"/>
        <v>1997</v>
      </c>
      <c r="O174" s="152">
        <f t="shared" si="981"/>
        <v>1998</v>
      </c>
      <c r="P174" s="152">
        <f t="shared" si="981"/>
        <v>1999</v>
      </c>
      <c r="Q174" s="152">
        <f t="shared" si="981"/>
        <v>2000</v>
      </c>
      <c r="R174" s="152">
        <f t="shared" si="981"/>
        <v>2001</v>
      </c>
      <c r="S174" s="152">
        <f t="shared" si="981"/>
        <v>2002</v>
      </c>
      <c r="T174" s="152">
        <f t="shared" si="981"/>
        <v>2003</v>
      </c>
      <c r="U174" s="152">
        <f t="shared" si="981"/>
        <v>2004</v>
      </c>
      <c r="V174" s="152">
        <f t="shared" si="981"/>
        <v>2005</v>
      </c>
      <c r="W174" s="152">
        <f t="shared" si="981"/>
        <v>2006</v>
      </c>
      <c r="X174" s="152">
        <f t="shared" si="981"/>
        <v>2007</v>
      </c>
      <c r="Y174" s="152">
        <f t="shared" si="981"/>
        <v>2008</v>
      </c>
      <c r="Z174" s="152">
        <f t="shared" si="981"/>
        <v>2009</v>
      </c>
      <c r="AA174" s="152">
        <f t="shared" si="981"/>
        <v>2010</v>
      </c>
      <c r="AB174" s="152">
        <f t="shared" si="981"/>
        <v>2011</v>
      </c>
      <c r="AC174" s="152">
        <f t="shared" si="981"/>
        <v>2012</v>
      </c>
      <c r="AD174" s="152">
        <f t="shared" si="981"/>
        <v>2013</v>
      </c>
      <c r="AE174" s="152">
        <f t="shared" si="981"/>
        <v>2014</v>
      </c>
      <c r="AF174" s="152">
        <f t="shared" si="981"/>
        <v>2015</v>
      </c>
      <c r="AG174" s="152">
        <f t="shared" si="981"/>
        <v>2016</v>
      </c>
      <c r="AH174" s="152">
        <f t="shared" si="981"/>
        <v>2017</v>
      </c>
      <c r="AI174" s="152">
        <f t="shared" si="981"/>
        <v>2018</v>
      </c>
      <c r="AJ174" s="152">
        <f t="shared" si="981"/>
        <v>2019</v>
      </c>
      <c r="AK174" s="152">
        <f t="shared" si="981"/>
        <v>2020</v>
      </c>
      <c r="AL174" s="152">
        <f t="shared" si="981"/>
        <v>2021</v>
      </c>
      <c r="AM174" s="152">
        <f t="shared" si="981"/>
        <v>2022</v>
      </c>
      <c r="AN174" s="152">
        <f t="shared" si="981"/>
        <v>2023</v>
      </c>
      <c r="AO174" s="152">
        <f t="shared" si="981"/>
        <v>2024</v>
      </c>
      <c r="AP174" s="152">
        <f t="shared" si="981"/>
        <v>2025</v>
      </c>
      <c r="AQ174" s="152">
        <f t="shared" si="981"/>
        <v>2026</v>
      </c>
      <c r="AR174" s="152">
        <f t="shared" si="981"/>
        <v>2027</v>
      </c>
      <c r="AS174" s="152">
        <f t="shared" si="981"/>
        <v>2028</v>
      </c>
      <c r="AT174" s="152">
        <f t="shared" si="981"/>
        <v>2029</v>
      </c>
      <c r="AU174" s="152">
        <f t="shared" si="981"/>
        <v>2030</v>
      </c>
      <c r="AV174" s="152">
        <f t="shared" si="981"/>
        <v>2031</v>
      </c>
      <c r="AW174" s="152">
        <f t="shared" si="981"/>
        <v>2032</v>
      </c>
      <c r="AX174" s="152">
        <f t="shared" si="981"/>
        <v>2033</v>
      </c>
      <c r="AY174" s="152">
        <f t="shared" si="981"/>
        <v>2034</v>
      </c>
      <c r="AZ174" s="152">
        <f t="shared" si="981"/>
        <v>2035</v>
      </c>
      <c r="BA174" s="152">
        <f t="shared" si="981"/>
        <v>2036</v>
      </c>
      <c r="BB174" s="152">
        <f t="shared" si="981"/>
        <v>2037</v>
      </c>
      <c r="BC174" s="152">
        <f t="shared" si="981"/>
        <v>2038</v>
      </c>
      <c r="BD174" s="152">
        <f t="shared" si="981"/>
        <v>2039</v>
      </c>
      <c r="BE174" s="152">
        <f t="shared" si="981"/>
        <v>2040</v>
      </c>
      <c r="BF174" s="152">
        <f t="shared" si="981"/>
        <v>2041</v>
      </c>
      <c r="BG174" s="152">
        <f t="shared" si="981"/>
        <v>2042</v>
      </c>
      <c r="BH174" s="152">
        <f t="shared" si="981"/>
        <v>2043</v>
      </c>
      <c r="BI174" s="152">
        <f t="shared" si="981"/>
        <v>2044</v>
      </c>
      <c r="BJ174" s="152">
        <f t="shared" si="981"/>
        <v>2045</v>
      </c>
      <c r="BK174" s="152">
        <f t="shared" si="981"/>
        <v>2046</v>
      </c>
      <c r="BL174" s="152">
        <f t="shared" si="981"/>
        <v>2047</v>
      </c>
      <c r="BM174" s="152">
        <f t="shared" si="981"/>
        <v>2048</v>
      </c>
      <c r="BN174" s="152">
        <f t="shared" si="981"/>
        <v>2049</v>
      </c>
      <c r="BO174" s="152">
        <f t="shared" si="981"/>
        <v>2050</v>
      </c>
      <c r="BV174" s="1132"/>
      <c r="BW174" s="1132"/>
      <c r="BX174" s="1132"/>
      <c r="BY174" s="1132"/>
      <c r="BZ174" s="1132"/>
      <c r="CA174" s="1132"/>
      <c r="CB174" s="1132"/>
      <c r="CC174" s="1132"/>
      <c r="CD174" s="1132"/>
      <c r="CE174" s="1132"/>
      <c r="CF174" s="1132"/>
      <c r="CG174" s="1132"/>
      <c r="CH174" s="1132"/>
      <c r="CI174" s="1132"/>
      <c r="CJ174" s="1132"/>
      <c r="CK174" s="1132"/>
      <c r="CL174" s="1132"/>
      <c r="CM174" s="1132"/>
      <c r="CN174" s="1132"/>
      <c r="CO174" s="1132"/>
      <c r="CP174" s="1132"/>
      <c r="CQ174" s="1132"/>
      <c r="CR174" s="1132"/>
      <c r="CS174" s="1132"/>
      <c r="CT174" s="1132"/>
      <c r="CU174" s="1132"/>
      <c r="CV174" s="1132"/>
      <c r="CW174" s="1132"/>
      <c r="CX174" s="1132"/>
      <c r="CY174" s="1132"/>
      <c r="CZ174" s="1132"/>
      <c r="DA174" s="1132"/>
      <c r="DB174" s="1132"/>
      <c r="DC174" s="1132"/>
      <c r="DD174" s="1132"/>
      <c r="DE174" s="1132"/>
      <c r="DF174" s="1132"/>
      <c r="DG174" s="1132"/>
      <c r="DH174" s="1132"/>
      <c r="DI174" s="1132"/>
      <c r="DJ174" s="1132"/>
      <c r="DK174" s="1132"/>
      <c r="DL174" s="1132"/>
      <c r="DM174" s="1132"/>
      <c r="DN174" s="1132"/>
      <c r="DO174" s="1132"/>
      <c r="DP174" s="1132"/>
      <c r="DQ174" s="1132"/>
      <c r="DR174" s="1132"/>
      <c r="DS174" s="1132"/>
      <c r="DT174" s="1132"/>
      <c r="DU174" s="1132"/>
      <c r="DV174" s="1132"/>
      <c r="DW174" s="1132"/>
      <c r="DX174" s="1132"/>
      <c r="DY174" s="1132"/>
      <c r="DZ174" s="1132"/>
      <c r="EA174" s="1132"/>
      <c r="EB174" s="1132"/>
      <c r="EC174" s="1132"/>
      <c r="ED174" s="1132"/>
    </row>
    <row r="175" spans="1:139" ht="13.5" customHeight="1">
      <c r="B175" s="728" t="s">
        <v>1303</v>
      </c>
      <c r="C175" s="43" t="s">
        <v>861</v>
      </c>
      <c r="D175" s="247"/>
      <c r="E175" s="675" t="s">
        <v>151</v>
      </c>
      <c r="F175" s="676"/>
      <c r="G175" s="86">
        <f t="shared" ref="G175:AO175" si="982">IF(OR(G173="",G155=""),"",G173-G155)</f>
        <v>0</v>
      </c>
      <c r="H175" s="86">
        <f t="shared" si="982"/>
        <v>0</v>
      </c>
      <c r="I175" s="86">
        <f t="shared" si="982"/>
        <v>0</v>
      </c>
      <c r="J175" s="86">
        <f t="shared" si="982"/>
        <v>0</v>
      </c>
      <c r="K175" s="86">
        <f t="shared" si="982"/>
        <v>0</v>
      </c>
      <c r="L175" s="86">
        <f t="shared" si="982"/>
        <v>0</v>
      </c>
      <c r="M175" s="86">
        <f t="shared" si="982"/>
        <v>0</v>
      </c>
      <c r="N175" s="86">
        <f t="shared" si="982"/>
        <v>0</v>
      </c>
      <c r="O175" s="86">
        <f t="shared" si="982"/>
        <v>0</v>
      </c>
      <c r="P175" s="86">
        <f t="shared" si="982"/>
        <v>0</v>
      </c>
      <c r="Q175" s="86">
        <f t="shared" si="982"/>
        <v>0</v>
      </c>
      <c r="R175" s="86">
        <f t="shared" si="982"/>
        <v>0</v>
      </c>
      <c r="S175" s="86">
        <f t="shared" si="982"/>
        <v>0</v>
      </c>
      <c r="T175" s="86">
        <f t="shared" si="982"/>
        <v>0</v>
      </c>
      <c r="U175" s="86">
        <f t="shared" si="982"/>
        <v>0</v>
      </c>
      <c r="V175" s="86">
        <f t="shared" si="982"/>
        <v>0</v>
      </c>
      <c r="W175" s="86">
        <f t="shared" si="982"/>
        <v>0</v>
      </c>
      <c r="X175" s="86">
        <f t="shared" si="982"/>
        <v>0</v>
      </c>
      <c r="Y175" s="86">
        <f t="shared" si="982"/>
        <v>0</v>
      </c>
      <c r="Z175" s="86">
        <f t="shared" si="982"/>
        <v>0</v>
      </c>
      <c r="AA175" s="86">
        <f t="shared" si="982"/>
        <v>0</v>
      </c>
      <c r="AB175" s="86">
        <f t="shared" si="982"/>
        <v>0</v>
      </c>
      <c r="AC175" s="86">
        <f t="shared" si="982"/>
        <v>0</v>
      </c>
      <c r="AD175" s="86">
        <f t="shared" si="982"/>
        <v>0</v>
      </c>
      <c r="AE175" s="86">
        <f t="shared" si="982"/>
        <v>0</v>
      </c>
      <c r="AF175" s="86">
        <f t="shared" si="982"/>
        <v>0</v>
      </c>
      <c r="AG175" s="86">
        <f t="shared" si="982"/>
        <v>0</v>
      </c>
      <c r="AH175" s="86">
        <f t="shared" si="982"/>
        <v>0</v>
      </c>
      <c r="AI175" s="86">
        <f t="shared" si="982"/>
        <v>0</v>
      </c>
      <c r="AJ175" s="86">
        <f t="shared" si="982"/>
        <v>0</v>
      </c>
      <c r="AK175" s="86">
        <f t="shared" si="982"/>
        <v>0</v>
      </c>
      <c r="AL175" s="86">
        <f t="shared" si="982"/>
        <v>0</v>
      </c>
      <c r="AM175" s="86">
        <f t="shared" si="982"/>
        <v>0</v>
      </c>
      <c r="AN175" s="86">
        <f t="shared" si="982"/>
        <v>0</v>
      </c>
      <c r="AO175" s="86">
        <f t="shared" si="982"/>
        <v>0</v>
      </c>
      <c r="AP175" s="86">
        <f t="shared" ref="AP175:BO175" si="983">IF(OR(AP173="",AP155=""),"",AP173-AP155)</f>
        <v>0</v>
      </c>
      <c r="AQ175" s="86">
        <f t="shared" si="983"/>
        <v>0</v>
      </c>
      <c r="AR175" s="86">
        <f t="shared" si="983"/>
        <v>0</v>
      </c>
      <c r="AS175" s="86">
        <f t="shared" si="983"/>
        <v>0</v>
      </c>
      <c r="AT175" s="86">
        <f t="shared" si="983"/>
        <v>0</v>
      </c>
      <c r="AU175" s="86">
        <f t="shared" si="983"/>
        <v>0</v>
      </c>
      <c r="AV175" s="86">
        <f t="shared" si="983"/>
        <v>0</v>
      </c>
      <c r="AW175" s="86">
        <f t="shared" si="983"/>
        <v>0</v>
      </c>
      <c r="AX175" s="86">
        <f t="shared" si="983"/>
        <v>0</v>
      </c>
      <c r="AY175" s="86">
        <f t="shared" si="983"/>
        <v>0</v>
      </c>
      <c r="AZ175" s="86">
        <f t="shared" si="983"/>
        <v>0</v>
      </c>
      <c r="BA175" s="86">
        <f t="shared" si="983"/>
        <v>0</v>
      </c>
      <c r="BB175" s="86">
        <f t="shared" si="983"/>
        <v>0</v>
      </c>
      <c r="BC175" s="86">
        <f t="shared" si="983"/>
        <v>0</v>
      </c>
      <c r="BD175" s="86">
        <f t="shared" si="983"/>
        <v>0</v>
      </c>
      <c r="BE175" s="86">
        <f t="shared" si="983"/>
        <v>0</v>
      </c>
      <c r="BF175" s="86">
        <f t="shared" si="983"/>
        <v>0</v>
      </c>
      <c r="BG175" s="86">
        <f t="shared" si="983"/>
        <v>0</v>
      </c>
      <c r="BH175" s="86">
        <f t="shared" si="983"/>
        <v>0</v>
      </c>
      <c r="BI175" s="86">
        <f t="shared" si="983"/>
        <v>0</v>
      </c>
      <c r="BJ175" s="86">
        <f t="shared" si="983"/>
        <v>0</v>
      </c>
      <c r="BK175" s="86">
        <f t="shared" si="983"/>
        <v>0</v>
      </c>
      <c r="BL175" s="86">
        <f t="shared" si="983"/>
        <v>0</v>
      </c>
      <c r="BM175" s="86">
        <f t="shared" si="983"/>
        <v>0</v>
      </c>
      <c r="BN175" s="86">
        <f t="shared" si="983"/>
        <v>0</v>
      </c>
      <c r="BO175" s="86">
        <f t="shared" si="983"/>
        <v>0</v>
      </c>
      <c r="BV175" s="169"/>
      <c r="BW175" s="169"/>
      <c r="BX175" s="169"/>
      <c r="BY175" s="169"/>
      <c r="BZ175" s="169"/>
      <c r="CA175" s="169"/>
      <c r="CB175" s="169"/>
      <c r="CC175" s="169"/>
      <c r="CD175" s="169"/>
      <c r="CE175" s="169"/>
      <c r="CF175" s="169"/>
      <c r="CG175" s="169"/>
      <c r="CH175" s="169"/>
      <c r="CI175" s="169"/>
      <c r="CJ175" s="169"/>
      <c r="CK175" s="169"/>
      <c r="CL175" s="169"/>
      <c r="CM175" s="169"/>
      <c r="CN175" s="169"/>
      <c r="CO175" s="169"/>
      <c r="CP175" s="169"/>
      <c r="CQ175" s="169"/>
      <c r="CR175" s="169"/>
      <c r="CS175" s="169"/>
      <c r="CT175" s="169"/>
      <c r="CU175" s="169"/>
      <c r="CV175" s="169"/>
      <c r="CW175" s="169"/>
      <c r="CX175" s="169"/>
      <c r="CY175" s="169"/>
      <c r="CZ175" s="169"/>
      <c r="DA175" s="169"/>
      <c r="DB175" s="169"/>
      <c r="DC175" s="169"/>
      <c r="DD175" s="169"/>
      <c r="DE175" s="169"/>
      <c r="DF175" s="169"/>
      <c r="DG175" s="169"/>
      <c r="DH175" s="169"/>
      <c r="DI175" s="169"/>
      <c r="DJ175" s="169"/>
      <c r="DK175" s="169"/>
      <c r="DL175" s="169"/>
      <c r="DM175" s="169"/>
      <c r="DN175" s="169"/>
      <c r="DO175" s="169"/>
      <c r="DP175" s="169"/>
      <c r="DQ175" s="169"/>
      <c r="DR175" s="169"/>
      <c r="DS175" s="169"/>
      <c r="DT175" s="169"/>
      <c r="DU175" s="169"/>
      <c r="DV175" s="169"/>
      <c r="DW175" s="169"/>
      <c r="DX175" s="169"/>
      <c r="DY175" s="169"/>
      <c r="DZ175" s="169"/>
      <c r="EA175" s="169"/>
      <c r="EB175" s="169"/>
      <c r="EC175" s="169"/>
      <c r="ED175" s="169"/>
    </row>
    <row r="176" spans="1:139" ht="13.5" customHeight="1">
      <c r="B176" s="728" t="s">
        <v>880</v>
      </c>
      <c r="C176" s="73"/>
      <c r="D176" s="74" t="s">
        <v>364</v>
      </c>
      <c r="E176" s="675" t="s">
        <v>151</v>
      </c>
      <c r="F176" s="676"/>
      <c r="G176" s="677">
        <f t="shared" ref="G176:AO176" si="984">G144</f>
        <v>0</v>
      </c>
      <c r="H176" s="677">
        <f t="shared" si="984"/>
        <v>0</v>
      </c>
      <c r="I176" s="677">
        <f t="shared" si="984"/>
        <v>0</v>
      </c>
      <c r="J176" s="677">
        <f t="shared" si="984"/>
        <v>0</v>
      </c>
      <c r="K176" s="677">
        <f t="shared" si="984"/>
        <v>0</v>
      </c>
      <c r="L176" s="677">
        <f t="shared" si="984"/>
        <v>0</v>
      </c>
      <c r="M176" s="677">
        <f t="shared" si="984"/>
        <v>0</v>
      </c>
      <c r="N176" s="677">
        <f t="shared" si="984"/>
        <v>0</v>
      </c>
      <c r="O176" s="677">
        <f t="shared" si="984"/>
        <v>0</v>
      </c>
      <c r="P176" s="677">
        <f t="shared" si="984"/>
        <v>0</v>
      </c>
      <c r="Q176" s="677">
        <f t="shared" si="984"/>
        <v>0</v>
      </c>
      <c r="R176" s="677">
        <f t="shared" si="984"/>
        <v>0</v>
      </c>
      <c r="S176" s="677">
        <f t="shared" si="984"/>
        <v>0</v>
      </c>
      <c r="T176" s="677">
        <f t="shared" si="984"/>
        <v>0</v>
      </c>
      <c r="U176" s="677">
        <f t="shared" si="984"/>
        <v>0</v>
      </c>
      <c r="V176" s="677">
        <f t="shared" si="984"/>
        <v>0</v>
      </c>
      <c r="W176" s="677">
        <f t="shared" si="984"/>
        <v>0</v>
      </c>
      <c r="X176" s="677">
        <f t="shared" si="984"/>
        <v>0</v>
      </c>
      <c r="Y176" s="677">
        <f t="shared" si="984"/>
        <v>0</v>
      </c>
      <c r="Z176" s="677">
        <f t="shared" si="984"/>
        <v>0</v>
      </c>
      <c r="AA176" s="677">
        <f t="shared" si="984"/>
        <v>0</v>
      </c>
      <c r="AB176" s="677">
        <f t="shared" si="984"/>
        <v>0</v>
      </c>
      <c r="AC176" s="677">
        <f t="shared" si="984"/>
        <v>0</v>
      </c>
      <c r="AD176" s="677">
        <f t="shared" si="984"/>
        <v>0</v>
      </c>
      <c r="AE176" s="677">
        <f t="shared" si="984"/>
        <v>0</v>
      </c>
      <c r="AF176" s="677">
        <f t="shared" si="984"/>
        <v>0</v>
      </c>
      <c r="AG176" s="677">
        <f t="shared" si="984"/>
        <v>0</v>
      </c>
      <c r="AH176" s="677">
        <f t="shared" si="984"/>
        <v>0</v>
      </c>
      <c r="AI176" s="677">
        <f t="shared" si="984"/>
        <v>0</v>
      </c>
      <c r="AJ176" s="677">
        <f t="shared" si="984"/>
        <v>0</v>
      </c>
      <c r="AK176" s="677">
        <f t="shared" si="984"/>
        <v>0</v>
      </c>
      <c r="AL176" s="677">
        <f t="shared" si="984"/>
        <v>0</v>
      </c>
      <c r="AM176" s="677">
        <f t="shared" si="984"/>
        <v>0</v>
      </c>
      <c r="AN176" s="677">
        <f t="shared" si="984"/>
        <v>0</v>
      </c>
      <c r="AO176" s="677">
        <f t="shared" si="984"/>
        <v>0</v>
      </c>
      <c r="AP176" s="677">
        <f t="shared" ref="AP176:BO176" si="985">AP144</f>
        <v>0</v>
      </c>
      <c r="AQ176" s="677">
        <f t="shared" si="985"/>
        <v>0</v>
      </c>
      <c r="AR176" s="677">
        <f t="shared" si="985"/>
        <v>0</v>
      </c>
      <c r="AS176" s="677">
        <f t="shared" si="985"/>
        <v>0</v>
      </c>
      <c r="AT176" s="677">
        <f t="shared" si="985"/>
        <v>0</v>
      </c>
      <c r="AU176" s="677">
        <f t="shared" si="985"/>
        <v>0</v>
      </c>
      <c r="AV176" s="677">
        <f t="shared" si="985"/>
        <v>0</v>
      </c>
      <c r="AW176" s="677">
        <f t="shared" si="985"/>
        <v>0</v>
      </c>
      <c r="AX176" s="677">
        <f t="shared" si="985"/>
        <v>0</v>
      </c>
      <c r="AY176" s="677">
        <f t="shared" si="985"/>
        <v>0</v>
      </c>
      <c r="AZ176" s="677">
        <f t="shared" si="985"/>
        <v>0</v>
      </c>
      <c r="BA176" s="677">
        <f t="shared" si="985"/>
        <v>0</v>
      </c>
      <c r="BB176" s="677">
        <f t="shared" si="985"/>
        <v>0</v>
      </c>
      <c r="BC176" s="677">
        <f t="shared" si="985"/>
        <v>0</v>
      </c>
      <c r="BD176" s="677">
        <f t="shared" si="985"/>
        <v>0</v>
      </c>
      <c r="BE176" s="677">
        <f t="shared" si="985"/>
        <v>0</v>
      </c>
      <c r="BF176" s="677">
        <f t="shared" si="985"/>
        <v>0</v>
      </c>
      <c r="BG176" s="677">
        <f t="shared" si="985"/>
        <v>0</v>
      </c>
      <c r="BH176" s="677">
        <f t="shared" si="985"/>
        <v>0</v>
      </c>
      <c r="BI176" s="677">
        <f t="shared" si="985"/>
        <v>0</v>
      </c>
      <c r="BJ176" s="677">
        <f t="shared" si="985"/>
        <v>0</v>
      </c>
      <c r="BK176" s="677">
        <f t="shared" si="985"/>
        <v>0</v>
      </c>
      <c r="BL176" s="677">
        <f t="shared" si="985"/>
        <v>0</v>
      </c>
      <c r="BM176" s="677">
        <f t="shared" si="985"/>
        <v>0</v>
      </c>
      <c r="BN176" s="677">
        <f t="shared" si="985"/>
        <v>0</v>
      </c>
      <c r="BO176" s="677">
        <f t="shared" si="985"/>
        <v>0</v>
      </c>
      <c r="BV176" s="169"/>
      <c r="BW176" s="169"/>
      <c r="BX176" s="169"/>
      <c r="BY176" s="169"/>
      <c r="BZ176" s="169"/>
      <c r="CA176" s="169"/>
      <c r="CB176" s="169"/>
      <c r="CC176" s="169"/>
      <c r="CD176" s="169"/>
      <c r="CE176" s="169"/>
      <c r="CF176" s="169"/>
      <c r="CG176" s="169"/>
      <c r="CH176" s="169"/>
      <c r="CI176" s="169"/>
      <c r="CJ176" s="169"/>
      <c r="CK176" s="169"/>
      <c r="CL176" s="169"/>
      <c r="CM176" s="169"/>
      <c r="CN176" s="169"/>
      <c r="CO176" s="169"/>
      <c r="CP176" s="169"/>
      <c r="CQ176" s="169"/>
      <c r="CR176" s="169"/>
      <c r="CS176" s="169"/>
      <c r="CT176" s="169"/>
      <c r="CU176" s="169"/>
      <c r="CV176" s="169"/>
      <c r="CW176" s="169"/>
      <c r="CX176" s="169"/>
      <c r="CY176" s="169"/>
      <c r="CZ176" s="169"/>
      <c r="DA176" s="169"/>
      <c r="DB176" s="169"/>
      <c r="DC176" s="169"/>
      <c r="DD176" s="169"/>
      <c r="DE176" s="169"/>
      <c r="DF176" s="169"/>
      <c r="DG176" s="169"/>
      <c r="DH176" s="169"/>
      <c r="DI176" s="169"/>
      <c r="DJ176" s="169"/>
      <c r="DK176" s="169"/>
      <c r="DL176" s="169"/>
      <c r="DM176" s="169"/>
      <c r="DN176" s="169"/>
      <c r="DO176" s="169"/>
      <c r="DP176" s="169"/>
      <c r="DQ176" s="169"/>
      <c r="DR176" s="169"/>
      <c r="DS176" s="169"/>
      <c r="DT176" s="169"/>
      <c r="DU176" s="169"/>
      <c r="DV176" s="169"/>
      <c r="DW176" s="169"/>
      <c r="DX176" s="169"/>
      <c r="DY176" s="169"/>
      <c r="DZ176" s="169"/>
      <c r="EA176" s="169"/>
      <c r="EB176" s="169"/>
      <c r="EC176" s="169"/>
      <c r="ED176" s="169"/>
    </row>
    <row r="177" spans="1:139" ht="13.5" customHeight="1" thickBot="1">
      <c r="B177" s="728" t="s">
        <v>363</v>
      </c>
      <c r="C177" s="73"/>
      <c r="D177" s="74" t="s">
        <v>859</v>
      </c>
      <c r="E177" s="675" t="s">
        <v>151</v>
      </c>
      <c r="F177" s="676"/>
      <c r="G177" s="86">
        <f t="shared" ref="G177:AO177" si="986">IF(OR(G149="",G152="",G153="",G154=""),"",G149+G152+G153+G154)</f>
        <v>0</v>
      </c>
      <c r="H177" s="86">
        <f t="shared" si="986"/>
        <v>0</v>
      </c>
      <c r="I177" s="86">
        <f t="shared" si="986"/>
        <v>0</v>
      </c>
      <c r="J177" s="86">
        <f t="shared" si="986"/>
        <v>0</v>
      </c>
      <c r="K177" s="86">
        <f t="shared" si="986"/>
        <v>0</v>
      </c>
      <c r="L177" s="86">
        <f t="shared" si="986"/>
        <v>0</v>
      </c>
      <c r="M177" s="86">
        <f t="shared" si="986"/>
        <v>0</v>
      </c>
      <c r="N177" s="86">
        <f t="shared" si="986"/>
        <v>0</v>
      </c>
      <c r="O177" s="86">
        <f t="shared" si="986"/>
        <v>0</v>
      </c>
      <c r="P177" s="86">
        <f t="shared" si="986"/>
        <v>0</v>
      </c>
      <c r="Q177" s="86">
        <f t="shared" si="986"/>
        <v>0</v>
      </c>
      <c r="R177" s="86">
        <f t="shared" si="986"/>
        <v>0</v>
      </c>
      <c r="S177" s="86">
        <f t="shared" si="986"/>
        <v>0</v>
      </c>
      <c r="T177" s="86">
        <f t="shared" si="986"/>
        <v>0</v>
      </c>
      <c r="U177" s="86">
        <f t="shared" si="986"/>
        <v>0</v>
      </c>
      <c r="V177" s="86">
        <f t="shared" si="986"/>
        <v>0</v>
      </c>
      <c r="W177" s="86">
        <f t="shared" si="986"/>
        <v>0</v>
      </c>
      <c r="X177" s="86">
        <f t="shared" si="986"/>
        <v>0</v>
      </c>
      <c r="Y177" s="86">
        <f t="shared" si="986"/>
        <v>0</v>
      </c>
      <c r="Z177" s="86">
        <f t="shared" si="986"/>
        <v>0</v>
      </c>
      <c r="AA177" s="86">
        <f t="shared" si="986"/>
        <v>0</v>
      </c>
      <c r="AB177" s="86">
        <f t="shared" si="986"/>
        <v>0</v>
      </c>
      <c r="AC177" s="86">
        <f t="shared" si="986"/>
        <v>0</v>
      </c>
      <c r="AD177" s="86">
        <f t="shared" si="986"/>
        <v>0</v>
      </c>
      <c r="AE177" s="86">
        <f t="shared" si="986"/>
        <v>0</v>
      </c>
      <c r="AF177" s="86">
        <f t="shared" si="986"/>
        <v>0</v>
      </c>
      <c r="AG177" s="86">
        <f t="shared" si="986"/>
        <v>0</v>
      </c>
      <c r="AH177" s="86">
        <f t="shared" si="986"/>
        <v>0</v>
      </c>
      <c r="AI177" s="86">
        <f t="shared" si="986"/>
        <v>0</v>
      </c>
      <c r="AJ177" s="86">
        <f t="shared" si="986"/>
        <v>0</v>
      </c>
      <c r="AK177" s="86">
        <f t="shared" si="986"/>
        <v>0</v>
      </c>
      <c r="AL177" s="86">
        <f t="shared" si="986"/>
        <v>0</v>
      </c>
      <c r="AM177" s="86">
        <f t="shared" si="986"/>
        <v>0</v>
      </c>
      <c r="AN177" s="86">
        <f t="shared" si="986"/>
        <v>0</v>
      </c>
      <c r="AO177" s="86">
        <f t="shared" si="986"/>
        <v>0</v>
      </c>
      <c r="AP177" s="86">
        <f t="shared" ref="AP177:BO177" si="987">IF(OR(AP149="",AP152="",AP153="",AP154=""),"",AP149+AP152+AP153+AP154)</f>
        <v>0</v>
      </c>
      <c r="AQ177" s="86">
        <f t="shared" si="987"/>
        <v>0</v>
      </c>
      <c r="AR177" s="86">
        <f t="shared" si="987"/>
        <v>0</v>
      </c>
      <c r="AS177" s="86">
        <f t="shared" si="987"/>
        <v>0</v>
      </c>
      <c r="AT177" s="86">
        <f t="shared" si="987"/>
        <v>0</v>
      </c>
      <c r="AU177" s="86">
        <f t="shared" si="987"/>
        <v>0</v>
      </c>
      <c r="AV177" s="86">
        <f t="shared" si="987"/>
        <v>0</v>
      </c>
      <c r="AW177" s="86">
        <f t="shared" si="987"/>
        <v>0</v>
      </c>
      <c r="AX177" s="86">
        <f t="shared" si="987"/>
        <v>0</v>
      </c>
      <c r="AY177" s="86">
        <f t="shared" si="987"/>
        <v>0</v>
      </c>
      <c r="AZ177" s="86">
        <f t="shared" si="987"/>
        <v>0</v>
      </c>
      <c r="BA177" s="86">
        <f t="shared" si="987"/>
        <v>0</v>
      </c>
      <c r="BB177" s="86">
        <f t="shared" si="987"/>
        <v>0</v>
      </c>
      <c r="BC177" s="86">
        <f t="shared" si="987"/>
        <v>0</v>
      </c>
      <c r="BD177" s="86">
        <f t="shared" si="987"/>
        <v>0</v>
      </c>
      <c r="BE177" s="86">
        <f t="shared" si="987"/>
        <v>0</v>
      </c>
      <c r="BF177" s="86">
        <f t="shared" si="987"/>
        <v>0</v>
      </c>
      <c r="BG177" s="86">
        <f t="shared" si="987"/>
        <v>0</v>
      </c>
      <c r="BH177" s="86">
        <f t="shared" si="987"/>
        <v>0</v>
      </c>
      <c r="BI177" s="86">
        <f t="shared" si="987"/>
        <v>0</v>
      </c>
      <c r="BJ177" s="86">
        <f t="shared" si="987"/>
        <v>0</v>
      </c>
      <c r="BK177" s="86">
        <f t="shared" si="987"/>
        <v>0</v>
      </c>
      <c r="BL177" s="86">
        <f t="shared" si="987"/>
        <v>0</v>
      </c>
      <c r="BM177" s="86">
        <f t="shared" si="987"/>
        <v>0</v>
      </c>
      <c r="BN177" s="86">
        <f t="shared" si="987"/>
        <v>0</v>
      </c>
      <c r="BO177" s="86">
        <f t="shared" si="987"/>
        <v>0</v>
      </c>
      <c r="BV177" s="169"/>
      <c r="BW177" s="169"/>
      <c r="BX177" s="169"/>
      <c r="BY177" s="169"/>
      <c r="BZ177" s="169"/>
      <c r="CA177" s="169"/>
      <c r="CB177" s="169"/>
      <c r="CC177" s="169"/>
      <c r="CD177" s="169"/>
      <c r="CE177" s="169"/>
      <c r="CF177" s="169"/>
      <c r="CG177" s="169"/>
      <c r="CH177" s="169"/>
      <c r="CI177" s="169"/>
      <c r="CJ177" s="169"/>
      <c r="CK177" s="169"/>
      <c r="CL177" s="169"/>
      <c r="CM177" s="169"/>
      <c r="CN177" s="169"/>
      <c r="CO177" s="169"/>
      <c r="CP177" s="169"/>
      <c r="CQ177" s="169"/>
      <c r="CR177" s="169"/>
      <c r="CS177" s="169"/>
      <c r="CT177" s="169"/>
      <c r="CU177" s="169"/>
      <c r="CV177" s="169"/>
      <c r="CW177" s="169"/>
      <c r="CX177" s="169"/>
      <c r="CY177" s="169"/>
      <c r="CZ177" s="169"/>
      <c r="DA177" s="169"/>
      <c r="DB177" s="169"/>
      <c r="DC177" s="169"/>
      <c r="DD177" s="169"/>
      <c r="DE177" s="169"/>
      <c r="DF177" s="169"/>
      <c r="DG177" s="169"/>
      <c r="DH177" s="169"/>
      <c r="DI177" s="169"/>
      <c r="DJ177" s="169"/>
      <c r="DK177" s="169"/>
      <c r="DL177" s="169"/>
      <c r="DM177" s="169"/>
      <c r="DN177" s="169"/>
      <c r="DO177" s="169"/>
      <c r="DP177" s="169"/>
      <c r="DQ177" s="169"/>
      <c r="DR177" s="169"/>
      <c r="DS177" s="169"/>
      <c r="DT177" s="169"/>
      <c r="DU177" s="169"/>
      <c r="DV177" s="169"/>
      <c r="DW177" s="169"/>
      <c r="DX177" s="169"/>
      <c r="DY177" s="169"/>
      <c r="DZ177" s="169"/>
      <c r="EA177" s="169"/>
      <c r="EB177" s="169"/>
      <c r="EC177" s="169"/>
      <c r="ED177" s="169"/>
    </row>
    <row r="178" spans="1:139" s="79" customFormat="1" ht="13.5" customHeight="1" thickBot="1">
      <c r="B178" s="32" t="s">
        <v>391</v>
      </c>
      <c r="C178" s="859"/>
      <c r="D178" s="859"/>
      <c r="E178" s="860"/>
      <c r="F178" s="860"/>
      <c r="G178" s="152">
        <f t="shared" ref="G178:BO178" si="988">G$7</f>
        <v>1990</v>
      </c>
      <c r="H178" s="152">
        <f t="shared" si="988"/>
        <v>1991</v>
      </c>
      <c r="I178" s="152">
        <f t="shared" si="988"/>
        <v>1992</v>
      </c>
      <c r="J178" s="152">
        <f t="shared" si="988"/>
        <v>1993</v>
      </c>
      <c r="K178" s="152">
        <f t="shared" si="988"/>
        <v>1994</v>
      </c>
      <c r="L178" s="152">
        <f t="shared" si="988"/>
        <v>1995</v>
      </c>
      <c r="M178" s="152">
        <f t="shared" si="988"/>
        <v>1996</v>
      </c>
      <c r="N178" s="152">
        <f t="shared" si="988"/>
        <v>1997</v>
      </c>
      <c r="O178" s="152">
        <f t="shared" si="988"/>
        <v>1998</v>
      </c>
      <c r="P178" s="152">
        <f t="shared" si="988"/>
        <v>1999</v>
      </c>
      <c r="Q178" s="152">
        <f t="shared" si="988"/>
        <v>2000</v>
      </c>
      <c r="R178" s="152">
        <f t="shared" si="988"/>
        <v>2001</v>
      </c>
      <c r="S178" s="152">
        <f t="shared" si="988"/>
        <v>2002</v>
      </c>
      <c r="T178" s="152">
        <f t="shared" si="988"/>
        <v>2003</v>
      </c>
      <c r="U178" s="152">
        <f t="shared" si="988"/>
        <v>2004</v>
      </c>
      <c r="V178" s="152">
        <f t="shared" si="988"/>
        <v>2005</v>
      </c>
      <c r="W178" s="152">
        <f t="shared" si="988"/>
        <v>2006</v>
      </c>
      <c r="X178" s="152">
        <f t="shared" si="988"/>
        <v>2007</v>
      </c>
      <c r="Y178" s="152">
        <f t="shared" si="988"/>
        <v>2008</v>
      </c>
      <c r="Z178" s="152">
        <f t="shared" si="988"/>
        <v>2009</v>
      </c>
      <c r="AA178" s="152">
        <f t="shared" si="988"/>
        <v>2010</v>
      </c>
      <c r="AB178" s="152">
        <f t="shared" si="988"/>
        <v>2011</v>
      </c>
      <c r="AC178" s="152">
        <f t="shared" si="988"/>
        <v>2012</v>
      </c>
      <c r="AD178" s="152">
        <f t="shared" si="988"/>
        <v>2013</v>
      </c>
      <c r="AE178" s="152">
        <f t="shared" si="988"/>
        <v>2014</v>
      </c>
      <c r="AF178" s="152">
        <f t="shared" si="988"/>
        <v>2015</v>
      </c>
      <c r="AG178" s="152">
        <f t="shared" si="988"/>
        <v>2016</v>
      </c>
      <c r="AH178" s="152">
        <f t="shared" si="988"/>
        <v>2017</v>
      </c>
      <c r="AI178" s="152">
        <f t="shared" si="988"/>
        <v>2018</v>
      </c>
      <c r="AJ178" s="152">
        <f t="shared" si="988"/>
        <v>2019</v>
      </c>
      <c r="AK178" s="152">
        <f t="shared" si="988"/>
        <v>2020</v>
      </c>
      <c r="AL178" s="152">
        <f t="shared" si="988"/>
        <v>2021</v>
      </c>
      <c r="AM178" s="152">
        <f t="shared" si="988"/>
        <v>2022</v>
      </c>
      <c r="AN178" s="152">
        <f t="shared" si="988"/>
        <v>2023</v>
      </c>
      <c r="AO178" s="152">
        <f t="shared" si="988"/>
        <v>2024</v>
      </c>
      <c r="AP178" s="152">
        <f t="shared" si="988"/>
        <v>2025</v>
      </c>
      <c r="AQ178" s="152">
        <f t="shared" si="988"/>
        <v>2026</v>
      </c>
      <c r="AR178" s="152">
        <f t="shared" si="988"/>
        <v>2027</v>
      </c>
      <c r="AS178" s="152">
        <f t="shared" si="988"/>
        <v>2028</v>
      </c>
      <c r="AT178" s="152">
        <f t="shared" si="988"/>
        <v>2029</v>
      </c>
      <c r="AU178" s="152">
        <f t="shared" si="988"/>
        <v>2030</v>
      </c>
      <c r="AV178" s="152">
        <f t="shared" si="988"/>
        <v>2031</v>
      </c>
      <c r="AW178" s="152">
        <f t="shared" si="988"/>
        <v>2032</v>
      </c>
      <c r="AX178" s="152">
        <f t="shared" si="988"/>
        <v>2033</v>
      </c>
      <c r="AY178" s="152">
        <f t="shared" si="988"/>
        <v>2034</v>
      </c>
      <c r="AZ178" s="152">
        <f t="shared" si="988"/>
        <v>2035</v>
      </c>
      <c r="BA178" s="152">
        <f t="shared" si="988"/>
        <v>2036</v>
      </c>
      <c r="BB178" s="152">
        <f t="shared" si="988"/>
        <v>2037</v>
      </c>
      <c r="BC178" s="152">
        <f t="shared" si="988"/>
        <v>2038</v>
      </c>
      <c r="BD178" s="152">
        <f t="shared" si="988"/>
        <v>2039</v>
      </c>
      <c r="BE178" s="152">
        <f t="shared" si="988"/>
        <v>2040</v>
      </c>
      <c r="BF178" s="152">
        <f t="shared" si="988"/>
        <v>2041</v>
      </c>
      <c r="BG178" s="152">
        <f t="shared" si="988"/>
        <v>2042</v>
      </c>
      <c r="BH178" s="152">
        <f t="shared" si="988"/>
        <v>2043</v>
      </c>
      <c r="BI178" s="152">
        <f t="shared" si="988"/>
        <v>2044</v>
      </c>
      <c r="BJ178" s="152">
        <f t="shared" si="988"/>
        <v>2045</v>
      </c>
      <c r="BK178" s="152">
        <f t="shared" si="988"/>
        <v>2046</v>
      </c>
      <c r="BL178" s="152">
        <f t="shared" si="988"/>
        <v>2047</v>
      </c>
      <c r="BM178" s="152">
        <f t="shared" si="988"/>
        <v>2048</v>
      </c>
      <c r="BN178" s="152">
        <f t="shared" si="988"/>
        <v>2049</v>
      </c>
      <c r="BO178" s="152">
        <f t="shared" si="988"/>
        <v>2050</v>
      </c>
      <c r="BV178" s="1132"/>
      <c r="BW178" s="1132"/>
      <c r="BX178" s="1132"/>
      <c r="BY178" s="1132"/>
      <c r="BZ178" s="1132"/>
      <c r="CA178" s="1132"/>
      <c r="CB178" s="1132"/>
      <c r="CC178" s="1132"/>
      <c r="CD178" s="1132"/>
      <c r="CE178" s="1132"/>
      <c r="CF178" s="1132"/>
      <c r="CG178" s="1132"/>
      <c r="CH178" s="1132"/>
      <c r="CI178" s="1132"/>
      <c r="CJ178" s="1132"/>
      <c r="CK178" s="1132"/>
      <c r="CL178" s="1132"/>
      <c r="CM178" s="1132"/>
      <c r="CN178" s="1132"/>
      <c r="CO178" s="1132"/>
      <c r="CP178" s="1132"/>
      <c r="CQ178" s="1132"/>
      <c r="CR178" s="1132"/>
      <c r="CS178" s="1132"/>
      <c r="CT178" s="1132"/>
      <c r="CU178" s="1132"/>
      <c r="CV178" s="1132"/>
      <c r="CW178" s="1132"/>
      <c r="CX178" s="1132"/>
      <c r="CY178" s="1132"/>
      <c r="CZ178" s="1132"/>
      <c r="DA178" s="1132"/>
      <c r="DB178" s="1132"/>
      <c r="DC178" s="1132"/>
      <c r="DD178" s="1132"/>
      <c r="DE178" s="1132"/>
      <c r="DF178" s="1132"/>
      <c r="DG178" s="1132"/>
      <c r="DH178" s="1132"/>
      <c r="DI178" s="1132"/>
      <c r="DJ178" s="1132"/>
      <c r="DK178" s="1132"/>
      <c r="DL178" s="1132"/>
      <c r="DM178" s="1132"/>
      <c r="DN178" s="1132"/>
      <c r="DO178" s="1132"/>
      <c r="DP178" s="1132"/>
      <c r="DQ178" s="1132"/>
      <c r="DR178" s="1132"/>
      <c r="DS178" s="1132"/>
      <c r="DT178" s="1132"/>
      <c r="DU178" s="1132"/>
      <c r="DV178" s="1132"/>
      <c r="DW178" s="1132"/>
      <c r="DX178" s="1132"/>
      <c r="DY178" s="1132"/>
      <c r="DZ178" s="1132"/>
      <c r="EA178" s="1132"/>
      <c r="EB178" s="1132"/>
      <c r="EC178" s="1132"/>
      <c r="ED178" s="1132"/>
      <c r="EE178" s="1075"/>
      <c r="EF178" s="1075"/>
      <c r="EG178" s="1075"/>
      <c r="EH178" s="1075"/>
      <c r="EI178" s="1075"/>
    </row>
    <row r="179" spans="1:139" s="79" customFormat="1" ht="13.5" customHeight="1" thickBot="1">
      <c r="B179" s="772">
        <v>71</v>
      </c>
      <c r="C179" s="124" t="s">
        <v>549</v>
      </c>
      <c r="D179" s="945"/>
      <c r="E179" s="946" t="s">
        <v>658</v>
      </c>
      <c r="F179" s="861"/>
      <c r="G179" s="976">
        <f t="shared" ref="G179:BO179" si="989">IF(OR(G175="",G148=""),"",G175-G148)</f>
        <v>0</v>
      </c>
      <c r="H179" s="976">
        <f t="shared" si="989"/>
        <v>0</v>
      </c>
      <c r="I179" s="976">
        <f t="shared" si="989"/>
        <v>0</v>
      </c>
      <c r="J179" s="976">
        <f t="shared" si="989"/>
        <v>0</v>
      </c>
      <c r="K179" s="976">
        <f t="shared" si="989"/>
        <v>0</v>
      </c>
      <c r="L179" s="976">
        <f t="shared" si="989"/>
        <v>0</v>
      </c>
      <c r="M179" s="976">
        <f t="shared" si="989"/>
        <v>0</v>
      </c>
      <c r="N179" s="976">
        <f t="shared" si="989"/>
        <v>0</v>
      </c>
      <c r="O179" s="976">
        <f t="shared" si="989"/>
        <v>0</v>
      </c>
      <c r="P179" s="976">
        <f t="shared" si="989"/>
        <v>0</v>
      </c>
      <c r="Q179" s="976">
        <f t="shared" si="989"/>
        <v>0</v>
      </c>
      <c r="R179" s="976">
        <f t="shared" si="989"/>
        <v>0</v>
      </c>
      <c r="S179" s="976">
        <f t="shared" si="989"/>
        <v>0</v>
      </c>
      <c r="T179" s="976">
        <f t="shared" si="989"/>
        <v>0</v>
      </c>
      <c r="U179" s="976">
        <f t="shared" si="989"/>
        <v>0</v>
      </c>
      <c r="V179" s="976">
        <f t="shared" si="989"/>
        <v>0</v>
      </c>
      <c r="W179" s="976">
        <f t="shared" si="989"/>
        <v>0</v>
      </c>
      <c r="X179" s="976">
        <f t="shared" si="989"/>
        <v>0</v>
      </c>
      <c r="Y179" s="976">
        <f t="shared" si="989"/>
        <v>0</v>
      </c>
      <c r="Z179" s="976">
        <f t="shared" si="989"/>
        <v>0</v>
      </c>
      <c r="AA179" s="976">
        <f t="shared" si="989"/>
        <v>0</v>
      </c>
      <c r="AB179" s="976">
        <f t="shared" si="989"/>
        <v>0</v>
      </c>
      <c r="AC179" s="976">
        <f t="shared" si="989"/>
        <v>0</v>
      </c>
      <c r="AD179" s="976">
        <f t="shared" si="989"/>
        <v>0</v>
      </c>
      <c r="AE179" s="976">
        <f t="shared" si="989"/>
        <v>0</v>
      </c>
      <c r="AF179" s="976">
        <f t="shared" si="989"/>
        <v>0</v>
      </c>
      <c r="AG179" s="976">
        <f t="shared" si="989"/>
        <v>0</v>
      </c>
      <c r="AH179" s="976">
        <f t="shared" si="989"/>
        <v>0</v>
      </c>
      <c r="AI179" s="976">
        <f t="shared" si="989"/>
        <v>0</v>
      </c>
      <c r="AJ179" s="976">
        <f t="shared" si="989"/>
        <v>0</v>
      </c>
      <c r="AK179" s="976">
        <f t="shared" si="989"/>
        <v>0</v>
      </c>
      <c r="AL179" s="976">
        <f t="shared" si="989"/>
        <v>0</v>
      </c>
      <c r="AM179" s="976">
        <f t="shared" si="989"/>
        <v>0</v>
      </c>
      <c r="AN179" s="976">
        <f t="shared" si="989"/>
        <v>0</v>
      </c>
      <c r="AO179" s="976">
        <f t="shared" si="989"/>
        <v>0</v>
      </c>
      <c r="AP179" s="976">
        <f t="shared" si="989"/>
        <v>0</v>
      </c>
      <c r="AQ179" s="976">
        <f t="shared" si="989"/>
        <v>0</v>
      </c>
      <c r="AR179" s="976">
        <f t="shared" si="989"/>
        <v>0</v>
      </c>
      <c r="AS179" s="976">
        <f t="shared" si="989"/>
        <v>0</v>
      </c>
      <c r="AT179" s="976">
        <f t="shared" si="989"/>
        <v>0</v>
      </c>
      <c r="AU179" s="976">
        <f t="shared" si="989"/>
        <v>0</v>
      </c>
      <c r="AV179" s="976">
        <f t="shared" si="989"/>
        <v>0</v>
      </c>
      <c r="AW179" s="976">
        <f t="shared" si="989"/>
        <v>0</v>
      </c>
      <c r="AX179" s="976">
        <f t="shared" si="989"/>
        <v>0</v>
      </c>
      <c r="AY179" s="976">
        <f t="shared" si="989"/>
        <v>0</v>
      </c>
      <c r="AZ179" s="976">
        <f t="shared" si="989"/>
        <v>0</v>
      </c>
      <c r="BA179" s="976">
        <f t="shared" si="989"/>
        <v>0</v>
      </c>
      <c r="BB179" s="976">
        <f t="shared" si="989"/>
        <v>0</v>
      </c>
      <c r="BC179" s="976">
        <f t="shared" si="989"/>
        <v>0</v>
      </c>
      <c r="BD179" s="976">
        <f t="shared" si="989"/>
        <v>0</v>
      </c>
      <c r="BE179" s="976">
        <f t="shared" si="989"/>
        <v>0</v>
      </c>
      <c r="BF179" s="976">
        <f t="shared" si="989"/>
        <v>0</v>
      </c>
      <c r="BG179" s="976">
        <f t="shared" si="989"/>
        <v>0</v>
      </c>
      <c r="BH179" s="976">
        <f t="shared" si="989"/>
        <v>0</v>
      </c>
      <c r="BI179" s="976">
        <f t="shared" si="989"/>
        <v>0</v>
      </c>
      <c r="BJ179" s="976">
        <f t="shared" si="989"/>
        <v>0</v>
      </c>
      <c r="BK179" s="976">
        <f t="shared" si="989"/>
        <v>0</v>
      </c>
      <c r="BL179" s="976">
        <f t="shared" si="989"/>
        <v>0</v>
      </c>
      <c r="BM179" s="976">
        <f t="shared" si="989"/>
        <v>0</v>
      </c>
      <c r="BN179" s="976">
        <f t="shared" si="989"/>
        <v>0</v>
      </c>
      <c r="BO179" s="976">
        <f t="shared" si="989"/>
        <v>0</v>
      </c>
      <c r="BV179" s="978"/>
      <c r="BW179" s="978"/>
      <c r="BX179" s="978"/>
      <c r="BY179" s="978"/>
      <c r="BZ179" s="978"/>
      <c r="CA179" s="978"/>
      <c r="CB179" s="978"/>
      <c r="CC179" s="978"/>
      <c r="CD179" s="978"/>
      <c r="CE179" s="978"/>
      <c r="CF179" s="978"/>
      <c r="CG179" s="978"/>
      <c r="CH179" s="978"/>
      <c r="CI179" s="978"/>
      <c r="CJ179" s="978"/>
      <c r="CK179" s="978"/>
      <c r="CL179" s="978"/>
      <c r="CM179" s="978"/>
      <c r="CN179" s="978"/>
      <c r="CO179" s="978"/>
      <c r="CP179" s="978"/>
      <c r="CQ179" s="978"/>
      <c r="CR179" s="978"/>
      <c r="CS179" s="978"/>
      <c r="CT179" s="978"/>
      <c r="CU179" s="978"/>
      <c r="CV179" s="978"/>
      <c r="CW179" s="978"/>
      <c r="CX179" s="978"/>
      <c r="CY179" s="978"/>
      <c r="CZ179" s="978"/>
      <c r="DA179" s="978"/>
      <c r="DB179" s="978"/>
      <c r="DC179" s="978"/>
      <c r="DD179" s="978"/>
      <c r="DE179" s="978"/>
      <c r="DF179" s="978"/>
      <c r="DG179" s="978"/>
      <c r="DH179" s="978"/>
      <c r="DI179" s="978"/>
      <c r="DJ179" s="978"/>
      <c r="DK179" s="978"/>
      <c r="DL179" s="978"/>
      <c r="DM179" s="978"/>
      <c r="DN179" s="978"/>
      <c r="DO179" s="978"/>
      <c r="DP179" s="978"/>
      <c r="DQ179" s="978"/>
      <c r="DR179" s="978"/>
      <c r="DS179" s="978"/>
      <c r="DT179" s="978"/>
      <c r="DU179" s="978"/>
      <c r="DV179" s="978"/>
      <c r="DW179" s="978"/>
      <c r="DX179" s="978"/>
      <c r="DY179" s="978"/>
      <c r="DZ179" s="978"/>
      <c r="EA179" s="978"/>
      <c r="EB179" s="978"/>
      <c r="EC179" s="978"/>
      <c r="ED179" s="978"/>
      <c r="EE179" s="1075"/>
      <c r="EF179" s="1075"/>
      <c r="EG179" s="1075"/>
      <c r="EH179" s="1075"/>
      <c r="EI179" s="1075"/>
    </row>
    <row r="180" spans="1:139" ht="15" thickBot="1">
      <c r="B180" s="1542" t="s">
        <v>1160</v>
      </c>
      <c r="C180" s="1543"/>
      <c r="D180" s="1543"/>
      <c r="E180" s="1543"/>
      <c r="F180" s="1544"/>
      <c r="G180" s="152">
        <f t="shared" ref="G180:BO180" si="990">G$7</f>
        <v>1990</v>
      </c>
      <c r="H180" s="152">
        <f t="shared" si="990"/>
        <v>1991</v>
      </c>
      <c r="I180" s="152">
        <f t="shared" si="990"/>
        <v>1992</v>
      </c>
      <c r="J180" s="152">
        <f t="shared" si="990"/>
        <v>1993</v>
      </c>
      <c r="K180" s="152">
        <f t="shared" si="990"/>
        <v>1994</v>
      </c>
      <c r="L180" s="152">
        <f t="shared" si="990"/>
        <v>1995</v>
      </c>
      <c r="M180" s="152">
        <f t="shared" si="990"/>
        <v>1996</v>
      </c>
      <c r="N180" s="152">
        <f t="shared" si="990"/>
        <v>1997</v>
      </c>
      <c r="O180" s="152">
        <f t="shared" si="990"/>
        <v>1998</v>
      </c>
      <c r="P180" s="152">
        <f t="shared" si="990"/>
        <v>1999</v>
      </c>
      <c r="Q180" s="152">
        <f t="shared" si="990"/>
        <v>2000</v>
      </c>
      <c r="R180" s="152">
        <f t="shared" si="990"/>
        <v>2001</v>
      </c>
      <c r="S180" s="152">
        <f t="shared" si="990"/>
        <v>2002</v>
      </c>
      <c r="T180" s="152">
        <f t="shared" si="990"/>
        <v>2003</v>
      </c>
      <c r="U180" s="152">
        <f t="shared" si="990"/>
        <v>2004</v>
      </c>
      <c r="V180" s="152">
        <f t="shared" si="990"/>
        <v>2005</v>
      </c>
      <c r="W180" s="152">
        <f t="shared" si="990"/>
        <v>2006</v>
      </c>
      <c r="X180" s="152">
        <f t="shared" si="990"/>
        <v>2007</v>
      </c>
      <c r="Y180" s="152">
        <f t="shared" si="990"/>
        <v>2008</v>
      </c>
      <c r="Z180" s="152">
        <f t="shared" si="990"/>
        <v>2009</v>
      </c>
      <c r="AA180" s="152">
        <f t="shared" si="990"/>
        <v>2010</v>
      </c>
      <c r="AB180" s="152">
        <f t="shared" si="990"/>
        <v>2011</v>
      </c>
      <c r="AC180" s="152">
        <f t="shared" si="990"/>
        <v>2012</v>
      </c>
      <c r="AD180" s="152">
        <f t="shared" si="990"/>
        <v>2013</v>
      </c>
      <c r="AE180" s="152">
        <f t="shared" si="990"/>
        <v>2014</v>
      </c>
      <c r="AF180" s="152">
        <f t="shared" si="990"/>
        <v>2015</v>
      </c>
      <c r="AG180" s="152">
        <f t="shared" si="990"/>
        <v>2016</v>
      </c>
      <c r="AH180" s="152">
        <f t="shared" si="990"/>
        <v>2017</v>
      </c>
      <c r="AI180" s="152">
        <f t="shared" si="990"/>
        <v>2018</v>
      </c>
      <c r="AJ180" s="152">
        <f t="shared" si="990"/>
        <v>2019</v>
      </c>
      <c r="AK180" s="152">
        <f t="shared" si="990"/>
        <v>2020</v>
      </c>
      <c r="AL180" s="152">
        <f t="shared" si="990"/>
        <v>2021</v>
      </c>
      <c r="AM180" s="152">
        <f t="shared" si="990"/>
        <v>2022</v>
      </c>
      <c r="AN180" s="152">
        <f t="shared" si="990"/>
        <v>2023</v>
      </c>
      <c r="AO180" s="152">
        <f t="shared" si="990"/>
        <v>2024</v>
      </c>
      <c r="AP180" s="152">
        <f t="shared" si="990"/>
        <v>2025</v>
      </c>
      <c r="AQ180" s="152">
        <f t="shared" si="990"/>
        <v>2026</v>
      </c>
      <c r="AR180" s="152">
        <f t="shared" si="990"/>
        <v>2027</v>
      </c>
      <c r="AS180" s="152">
        <f t="shared" si="990"/>
        <v>2028</v>
      </c>
      <c r="AT180" s="152">
        <f t="shared" si="990"/>
        <v>2029</v>
      </c>
      <c r="AU180" s="152">
        <f t="shared" si="990"/>
        <v>2030</v>
      </c>
      <c r="AV180" s="152">
        <f t="shared" si="990"/>
        <v>2031</v>
      </c>
      <c r="AW180" s="152">
        <f t="shared" si="990"/>
        <v>2032</v>
      </c>
      <c r="AX180" s="152">
        <f t="shared" si="990"/>
        <v>2033</v>
      </c>
      <c r="AY180" s="152">
        <f t="shared" si="990"/>
        <v>2034</v>
      </c>
      <c r="AZ180" s="152">
        <f t="shared" si="990"/>
        <v>2035</v>
      </c>
      <c r="BA180" s="152">
        <f t="shared" si="990"/>
        <v>2036</v>
      </c>
      <c r="BB180" s="152">
        <f t="shared" si="990"/>
        <v>2037</v>
      </c>
      <c r="BC180" s="152">
        <f t="shared" si="990"/>
        <v>2038</v>
      </c>
      <c r="BD180" s="152">
        <f t="shared" si="990"/>
        <v>2039</v>
      </c>
      <c r="BE180" s="152">
        <f t="shared" si="990"/>
        <v>2040</v>
      </c>
      <c r="BF180" s="152">
        <f t="shared" si="990"/>
        <v>2041</v>
      </c>
      <c r="BG180" s="152">
        <f t="shared" si="990"/>
        <v>2042</v>
      </c>
      <c r="BH180" s="152">
        <f t="shared" si="990"/>
        <v>2043</v>
      </c>
      <c r="BI180" s="152">
        <f t="shared" si="990"/>
        <v>2044</v>
      </c>
      <c r="BJ180" s="152">
        <f t="shared" si="990"/>
        <v>2045</v>
      </c>
      <c r="BK180" s="152">
        <f t="shared" si="990"/>
        <v>2046</v>
      </c>
      <c r="BL180" s="152">
        <f t="shared" si="990"/>
        <v>2047</v>
      </c>
      <c r="BM180" s="152">
        <f t="shared" si="990"/>
        <v>2048</v>
      </c>
      <c r="BN180" s="152">
        <f t="shared" si="990"/>
        <v>2049</v>
      </c>
      <c r="BO180" s="152">
        <f t="shared" si="990"/>
        <v>2050</v>
      </c>
      <c r="BV180" s="1132"/>
      <c r="BW180" s="1132"/>
      <c r="BX180" s="1132"/>
      <c r="BY180" s="1132"/>
      <c r="BZ180" s="1132"/>
      <c r="CA180" s="1132"/>
      <c r="CB180" s="1132"/>
      <c r="CC180" s="1132"/>
      <c r="CD180" s="1132"/>
      <c r="CE180" s="1132"/>
      <c r="CF180" s="1132"/>
      <c r="CG180" s="1132"/>
      <c r="CH180" s="1132"/>
      <c r="CI180" s="1132"/>
      <c r="CJ180" s="1132"/>
      <c r="CK180" s="1132"/>
      <c r="CL180" s="1132"/>
      <c r="CM180" s="1132"/>
      <c r="CN180" s="1132"/>
      <c r="CO180" s="1132"/>
      <c r="CP180" s="1132"/>
      <c r="CQ180" s="1132"/>
      <c r="CR180" s="1132"/>
      <c r="CS180" s="1132"/>
      <c r="CT180" s="1132"/>
      <c r="CU180" s="1132"/>
      <c r="CV180" s="1132"/>
      <c r="CW180" s="1132"/>
      <c r="CX180" s="1132"/>
      <c r="CY180" s="1132"/>
      <c r="CZ180" s="1132"/>
      <c r="DA180" s="1132"/>
      <c r="DB180" s="1132"/>
      <c r="DC180" s="1132"/>
      <c r="DD180" s="1132"/>
      <c r="DE180" s="1132"/>
      <c r="DF180" s="1132"/>
      <c r="DG180" s="1132"/>
      <c r="DH180" s="1132"/>
      <c r="DI180" s="1132"/>
      <c r="DJ180" s="1132"/>
      <c r="DK180" s="1132"/>
      <c r="DL180" s="1132"/>
      <c r="DM180" s="1132"/>
      <c r="DN180" s="1132"/>
      <c r="DO180" s="1132"/>
      <c r="DP180" s="1132"/>
      <c r="DQ180" s="1132"/>
      <c r="DR180" s="1132"/>
      <c r="DS180" s="1132"/>
      <c r="DT180" s="1132"/>
      <c r="DU180" s="1132"/>
      <c r="DV180" s="1132"/>
      <c r="DW180" s="1132"/>
      <c r="DX180" s="1132"/>
      <c r="DY180" s="1132"/>
      <c r="DZ180" s="1132"/>
      <c r="EA180" s="1132"/>
      <c r="EB180" s="1132"/>
      <c r="EC180" s="1132"/>
      <c r="ED180" s="1132"/>
    </row>
    <row r="181" spans="1:139" ht="13.5" customHeight="1">
      <c r="A181" s="762"/>
      <c r="B181" s="342" t="s">
        <v>1301</v>
      </c>
      <c r="C181" s="129" t="s">
        <v>1161</v>
      </c>
      <c r="D181" s="862"/>
      <c r="E181" s="274" t="s">
        <v>151</v>
      </c>
      <c r="F181" s="864"/>
      <c r="G181" s="977">
        <f t="shared" ref="G181:BO181" si="991">G168</f>
        <v>0</v>
      </c>
      <c r="H181" s="977">
        <f t="shared" si="991"/>
        <v>0</v>
      </c>
      <c r="I181" s="977">
        <f t="shared" si="991"/>
        <v>0</v>
      </c>
      <c r="J181" s="977">
        <f t="shared" si="991"/>
        <v>0</v>
      </c>
      <c r="K181" s="977">
        <f t="shared" si="991"/>
        <v>0</v>
      </c>
      <c r="L181" s="977">
        <f t="shared" si="991"/>
        <v>0</v>
      </c>
      <c r="M181" s="977">
        <f t="shared" si="991"/>
        <v>0</v>
      </c>
      <c r="N181" s="977">
        <f t="shared" si="991"/>
        <v>0</v>
      </c>
      <c r="O181" s="977">
        <f t="shared" si="991"/>
        <v>0</v>
      </c>
      <c r="P181" s="977">
        <f t="shared" si="991"/>
        <v>0</v>
      </c>
      <c r="Q181" s="977">
        <f t="shared" si="991"/>
        <v>0</v>
      </c>
      <c r="R181" s="977">
        <f t="shared" si="991"/>
        <v>0</v>
      </c>
      <c r="S181" s="977">
        <f t="shared" si="991"/>
        <v>0</v>
      </c>
      <c r="T181" s="977">
        <f t="shared" si="991"/>
        <v>0</v>
      </c>
      <c r="U181" s="977">
        <f t="shared" si="991"/>
        <v>0</v>
      </c>
      <c r="V181" s="977">
        <f t="shared" si="991"/>
        <v>0</v>
      </c>
      <c r="W181" s="977">
        <f t="shared" si="991"/>
        <v>0</v>
      </c>
      <c r="X181" s="977">
        <f t="shared" si="991"/>
        <v>0</v>
      </c>
      <c r="Y181" s="977">
        <f t="shared" si="991"/>
        <v>0</v>
      </c>
      <c r="Z181" s="977">
        <f t="shared" si="991"/>
        <v>0</v>
      </c>
      <c r="AA181" s="977">
        <f t="shared" si="991"/>
        <v>0</v>
      </c>
      <c r="AB181" s="977">
        <f t="shared" si="991"/>
        <v>0</v>
      </c>
      <c r="AC181" s="977">
        <f t="shared" si="991"/>
        <v>0</v>
      </c>
      <c r="AD181" s="977">
        <f t="shared" si="991"/>
        <v>0</v>
      </c>
      <c r="AE181" s="977">
        <f t="shared" si="991"/>
        <v>0</v>
      </c>
      <c r="AF181" s="977">
        <f t="shared" si="991"/>
        <v>0</v>
      </c>
      <c r="AG181" s="977">
        <f t="shared" si="991"/>
        <v>0</v>
      </c>
      <c r="AH181" s="977">
        <f t="shared" si="991"/>
        <v>0</v>
      </c>
      <c r="AI181" s="977">
        <f t="shared" si="991"/>
        <v>0</v>
      </c>
      <c r="AJ181" s="977">
        <f t="shared" si="991"/>
        <v>0</v>
      </c>
      <c r="AK181" s="977">
        <f t="shared" si="991"/>
        <v>0</v>
      </c>
      <c r="AL181" s="977">
        <f t="shared" si="991"/>
        <v>0</v>
      </c>
      <c r="AM181" s="977">
        <f t="shared" si="991"/>
        <v>0</v>
      </c>
      <c r="AN181" s="977">
        <f t="shared" si="991"/>
        <v>0</v>
      </c>
      <c r="AO181" s="977">
        <f t="shared" si="991"/>
        <v>0</v>
      </c>
      <c r="AP181" s="977">
        <f t="shared" si="991"/>
        <v>0</v>
      </c>
      <c r="AQ181" s="977">
        <f t="shared" si="991"/>
        <v>0</v>
      </c>
      <c r="AR181" s="977">
        <f t="shared" si="991"/>
        <v>0</v>
      </c>
      <c r="AS181" s="977">
        <f t="shared" si="991"/>
        <v>0</v>
      </c>
      <c r="AT181" s="977">
        <f t="shared" si="991"/>
        <v>0</v>
      </c>
      <c r="AU181" s="977">
        <f t="shared" si="991"/>
        <v>0</v>
      </c>
      <c r="AV181" s="977">
        <f t="shared" si="991"/>
        <v>0</v>
      </c>
      <c r="AW181" s="977">
        <f t="shared" si="991"/>
        <v>0</v>
      </c>
      <c r="AX181" s="977">
        <f t="shared" si="991"/>
        <v>0</v>
      </c>
      <c r="AY181" s="977">
        <f t="shared" si="991"/>
        <v>0</v>
      </c>
      <c r="AZ181" s="977">
        <f t="shared" si="991"/>
        <v>0</v>
      </c>
      <c r="BA181" s="977">
        <f t="shared" si="991"/>
        <v>0</v>
      </c>
      <c r="BB181" s="977">
        <f t="shared" si="991"/>
        <v>0</v>
      </c>
      <c r="BC181" s="977">
        <f t="shared" si="991"/>
        <v>0</v>
      </c>
      <c r="BD181" s="977">
        <f t="shared" si="991"/>
        <v>0</v>
      </c>
      <c r="BE181" s="977">
        <f t="shared" si="991"/>
        <v>0</v>
      </c>
      <c r="BF181" s="977">
        <f t="shared" si="991"/>
        <v>0</v>
      </c>
      <c r="BG181" s="977">
        <f t="shared" si="991"/>
        <v>0</v>
      </c>
      <c r="BH181" s="977">
        <f t="shared" si="991"/>
        <v>0</v>
      </c>
      <c r="BI181" s="977">
        <f t="shared" si="991"/>
        <v>0</v>
      </c>
      <c r="BJ181" s="977">
        <f t="shared" si="991"/>
        <v>0</v>
      </c>
      <c r="BK181" s="977">
        <f t="shared" si="991"/>
        <v>0</v>
      </c>
      <c r="BL181" s="977">
        <f t="shared" si="991"/>
        <v>0</v>
      </c>
      <c r="BM181" s="977">
        <f t="shared" si="991"/>
        <v>0</v>
      </c>
      <c r="BN181" s="977">
        <f t="shared" si="991"/>
        <v>0</v>
      </c>
      <c r="BO181" s="977">
        <f t="shared" si="991"/>
        <v>0</v>
      </c>
      <c r="BV181" s="978"/>
      <c r="BW181" s="978"/>
      <c r="BX181" s="978"/>
      <c r="BY181" s="978"/>
      <c r="BZ181" s="978"/>
      <c r="CA181" s="978"/>
      <c r="CB181" s="978"/>
      <c r="CC181" s="978"/>
      <c r="CD181" s="978"/>
      <c r="CE181" s="978"/>
      <c r="CF181" s="978"/>
      <c r="CG181" s="978"/>
      <c r="CH181" s="978"/>
      <c r="CI181" s="978"/>
      <c r="CJ181" s="978"/>
      <c r="CK181" s="978"/>
      <c r="CL181" s="978"/>
      <c r="CM181" s="978"/>
      <c r="CN181" s="978"/>
      <c r="CO181" s="978"/>
      <c r="CP181" s="978"/>
      <c r="CQ181" s="978"/>
      <c r="CR181" s="978"/>
      <c r="CS181" s="978"/>
      <c r="CT181" s="978"/>
      <c r="CU181" s="978"/>
      <c r="CV181" s="978"/>
      <c r="CW181" s="978"/>
      <c r="CX181" s="978"/>
      <c r="CY181" s="978"/>
      <c r="CZ181" s="978"/>
      <c r="DA181" s="978"/>
      <c r="DB181" s="978"/>
      <c r="DC181" s="978"/>
      <c r="DD181" s="978"/>
      <c r="DE181" s="978"/>
      <c r="DF181" s="978"/>
      <c r="DG181" s="978"/>
      <c r="DH181" s="978"/>
      <c r="DI181" s="978"/>
      <c r="DJ181" s="978"/>
      <c r="DK181" s="978"/>
      <c r="DL181" s="978"/>
      <c r="DM181" s="978"/>
      <c r="DN181" s="978"/>
      <c r="DO181" s="978"/>
      <c r="DP181" s="978"/>
      <c r="DQ181" s="978"/>
      <c r="DR181" s="978"/>
      <c r="DS181" s="978"/>
      <c r="DT181" s="978"/>
      <c r="DU181" s="978"/>
      <c r="DV181" s="978"/>
      <c r="DW181" s="978"/>
      <c r="DX181" s="978"/>
      <c r="DY181" s="978"/>
      <c r="DZ181" s="978"/>
      <c r="EA181" s="978"/>
      <c r="EB181" s="978"/>
      <c r="EC181" s="978"/>
      <c r="ED181" s="978"/>
    </row>
    <row r="182" spans="1:139" s="79" customFormat="1" ht="13.5" customHeight="1" thickBot="1">
      <c r="B182" s="785"/>
      <c r="C182" s="80"/>
      <c r="D182" s="784"/>
      <c r="E182" s="785"/>
      <c r="F182" s="993"/>
      <c r="G182" s="972"/>
      <c r="H182" s="972"/>
      <c r="I182" s="972"/>
      <c r="J182" s="972"/>
      <c r="K182" s="972"/>
      <c r="L182" s="972"/>
      <c r="M182" s="972"/>
      <c r="N182" s="972"/>
      <c r="O182" s="972"/>
      <c r="P182" s="972"/>
      <c r="Q182" s="972"/>
      <c r="R182" s="972"/>
      <c r="S182" s="972"/>
      <c r="T182" s="972"/>
      <c r="U182" s="972"/>
      <c r="V182" s="972"/>
      <c r="W182" s="972"/>
      <c r="X182" s="972"/>
      <c r="Y182" s="972"/>
      <c r="Z182" s="972"/>
      <c r="AA182" s="972"/>
      <c r="AB182" s="972"/>
      <c r="AC182" s="972"/>
      <c r="AD182" s="972"/>
      <c r="AE182" s="972"/>
      <c r="AF182" s="972"/>
      <c r="AG182" s="972"/>
      <c r="AH182" s="972"/>
      <c r="AI182" s="972"/>
      <c r="AJ182" s="972"/>
      <c r="AK182" s="972"/>
      <c r="AL182" s="972"/>
      <c r="AM182" s="972"/>
      <c r="AN182" s="972"/>
      <c r="AO182" s="972"/>
      <c r="AP182" s="972"/>
      <c r="AQ182" s="972"/>
      <c r="AR182" s="972"/>
      <c r="AS182" s="972"/>
      <c r="AT182" s="972"/>
      <c r="AU182" s="972"/>
      <c r="AV182" s="972"/>
      <c r="AW182" s="972"/>
      <c r="AX182" s="972"/>
      <c r="AY182" s="972"/>
      <c r="AZ182" s="972"/>
      <c r="BA182" s="972"/>
      <c r="BB182" s="972"/>
      <c r="BC182" s="972"/>
      <c r="BD182" s="972"/>
      <c r="BE182" s="972"/>
      <c r="BF182" s="972"/>
      <c r="BG182" s="972"/>
      <c r="BH182" s="972"/>
      <c r="BI182" s="972"/>
      <c r="BJ182" s="972"/>
      <c r="BK182" s="972"/>
      <c r="BL182" s="972"/>
      <c r="BM182" s="972"/>
      <c r="BN182" s="972"/>
      <c r="BO182" s="972"/>
      <c r="BV182" s="1140"/>
      <c r="BW182" s="1140"/>
      <c r="BX182" s="1140"/>
      <c r="BY182" s="1140"/>
      <c r="BZ182" s="1140"/>
      <c r="CA182" s="1140"/>
      <c r="CB182" s="1140"/>
      <c r="CC182" s="1140"/>
      <c r="CD182" s="1140"/>
      <c r="CE182" s="1140"/>
      <c r="CF182" s="1140"/>
      <c r="CG182" s="1140"/>
      <c r="CH182" s="1140"/>
      <c r="CI182" s="1140"/>
      <c r="CJ182" s="1140"/>
      <c r="CK182" s="1140"/>
      <c r="CL182" s="1140"/>
      <c r="CM182" s="1140"/>
      <c r="CN182" s="1140"/>
      <c r="CO182" s="1140"/>
      <c r="CP182" s="1140"/>
      <c r="CQ182" s="1140"/>
      <c r="CR182" s="1140"/>
      <c r="CS182" s="1140"/>
      <c r="CT182" s="1140"/>
      <c r="CU182" s="1140"/>
      <c r="CV182" s="1140"/>
      <c r="CW182" s="1140"/>
      <c r="CX182" s="1140"/>
      <c r="CY182" s="1140"/>
      <c r="CZ182" s="1140"/>
      <c r="DA182" s="1140"/>
      <c r="DB182" s="1140"/>
      <c r="DC182" s="1140"/>
      <c r="DD182" s="1140"/>
      <c r="DE182" s="1140"/>
      <c r="DF182" s="1140"/>
      <c r="DG182" s="1140"/>
      <c r="DH182" s="1140"/>
      <c r="DI182" s="1140"/>
      <c r="DJ182" s="1140"/>
      <c r="DK182" s="1140"/>
      <c r="DL182" s="1140"/>
      <c r="DM182" s="1140"/>
      <c r="DN182" s="1140"/>
      <c r="DO182" s="1140"/>
      <c r="DP182" s="1140"/>
      <c r="DQ182" s="1140"/>
      <c r="DR182" s="1140"/>
      <c r="DS182" s="1140"/>
      <c r="DT182" s="1140"/>
      <c r="DU182" s="1140"/>
      <c r="DV182" s="1140"/>
      <c r="DW182" s="1140"/>
      <c r="DX182" s="1140"/>
      <c r="DY182" s="1140"/>
      <c r="DZ182" s="1140"/>
      <c r="EA182" s="1140"/>
      <c r="EB182" s="1140"/>
      <c r="EC182" s="1140"/>
      <c r="ED182" s="1140"/>
      <c r="EE182" s="1075"/>
      <c r="EF182" s="1075"/>
      <c r="EG182" s="1075"/>
      <c r="EH182" s="1075"/>
      <c r="EI182" s="1075"/>
    </row>
    <row r="183" spans="1:139" ht="15" thickBot="1">
      <c r="B183" s="1542" t="s">
        <v>1162</v>
      </c>
      <c r="C183" s="1543"/>
      <c r="D183" s="1543"/>
      <c r="E183" s="1543"/>
      <c r="F183" s="1544"/>
      <c r="G183" s="152">
        <f t="shared" ref="G183:BO183" si="992">G$7</f>
        <v>1990</v>
      </c>
      <c r="H183" s="152">
        <f t="shared" si="992"/>
        <v>1991</v>
      </c>
      <c r="I183" s="152">
        <f t="shared" si="992"/>
        <v>1992</v>
      </c>
      <c r="J183" s="152">
        <f t="shared" si="992"/>
        <v>1993</v>
      </c>
      <c r="K183" s="152">
        <f t="shared" si="992"/>
        <v>1994</v>
      </c>
      <c r="L183" s="152">
        <f t="shared" si="992"/>
        <v>1995</v>
      </c>
      <c r="M183" s="152">
        <f t="shared" si="992"/>
        <v>1996</v>
      </c>
      <c r="N183" s="152">
        <f t="shared" si="992"/>
        <v>1997</v>
      </c>
      <c r="O183" s="152">
        <f t="shared" si="992"/>
        <v>1998</v>
      </c>
      <c r="P183" s="152">
        <f t="shared" si="992"/>
        <v>1999</v>
      </c>
      <c r="Q183" s="152">
        <f t="shared" si="992"/>
        <v>2000</v>
      </c>
      <c r="R183" s="152">
        <f t="shared" si="992"/>
        <v>2001</v>
      </c>
      <c r="S183" s="152">
        <f t="shared" si="992"/>
        <v>2002</v>
      </c>
      <c r="T183" s="152">
        <f t="shared" si="992"/>
        <v>2003</v>
      </c>
      <c r="U183" s="152">
        <f t="shared" si="992"/>
        <v>2004</v>
      </c>
      <c r="V183" s="152">
        <f t="shared" si="992"/>
        <v>2005</v>
      </c>
      <c r="W183" s="152">
        <f t="shared" si="992"/>
        <v>2006</v>
      </c>
      <c r="X183" s="152">
        <f t="shared" si="992"/>
        <v>2007</v>
      </c>
      <c r="Y183" s="152">
        <f t="shared" si="992"/>
        <v>2008</v>
      </c>
      <c r="Z183" s="152">
        <f t="shared" si="992"/>
        <v>2009</v>
      </c>
      <c r="AA183" s="152">
        <f t="shared" si="992"/>
        <v>2010</v>
      </c>
      <c r="AB183" s="152">
        <f t="shared" si="992"/>
        <v>2011</v>
      </c>
      <c r="AC183" s="152">
        <f t="shared" si="992"/>
        <v>2012</v>
      </c>
      <c r="AD183" s="152">
        <f t="shared" si="992"/>
        <v>2013</v>
      </c>
      <c r="AE183" s="152">
        <f t="shared" si="992"/>
        <v>2014</v>
      </c>
      <c r="AF183" s="152">
        <f t="shared" si="992"/>
        <v>2015</v>
      </c>
      <c r="AG183" s="152">
        <f t="shared" si="992"/>
        <v>2016</v>
      </c>
      <c r="AH183" s="152">
        <f t="shared" si="992"/>
        <v>2017</v>
      </c>
      <c r="AI183" s="152">
        <f t="shared" si="992"/>
        <v>2018</v>
      </c>
      <c r="AJ183" s="152">
        <f t="shared" si="992"/>
        <v>2019</v>
      </c>
      <c r="AK183" s="152">
        <f t="shared" si="992"/>
        <v>2020</v>
      </c>
      <c r="AL183" s="152">
        <f t="shared" si="992"/>
        <v>2021</v>
      </c>
      <c r="AM183" s="152">
        <f t="shared" si="992"/>
        <v>2022</v>
      </c>
      <c r="AN183" s="152">
        <f t="shared" si="992"/>
        <v>2023</v>
      </c>
      <c r="AO183" s="152">
        <f t="shared" si="992"/>
        <v>2024</v>
      </c>
      <c r="AP183" s="152">
        <f t="shared" si="992"/>
        <v>2025</v>
      </c>
      <c r="AQ183" s="152">
        <f t="shared" si="992"/>
        <v>2026</v>
      </c>
      <c r="AR183" s="152">
        <f t="shared" si="992"/>
        <v>2027</v>
      </c>
      <c r="AS183" s="152">
        <f t="shared" si="992"/>
        <v>2028</v>
      </c>
      <c r="AT183" s="152">
        <f t="shared" si="992"/>
        <v>2029</v>
      </c>
      <c r="AU183" s="152">
        <f t="shared" si="992"/>
        <v>2030</v>
      </c>
      <c r="AV183" s="152">
        <f t="shared" si="992"/>
        <v>2031</v>
      </c>
      <c r="AW183" s="152">
        <f t="shared" si="992"/>
        <v>2032</v>
      </c>
      <c r="AX183" s="152">
        <f t="shared" si="992"/>
        <v>2033</v>
      </c>
      <c r="AY183" s="152">
        <f t="shared" si="992"/>
        <v>2034</v>
      </c>
      <c r="AZ183" s="152">
        <f t="shared" si="992"/>
        <v>2035</v>
      </c>
      <c r="BA183" s="152">
        <f t="shared" si="992"/>
        <v>2036</v>
      </c>
      <c r="BB183" s="152">
        <f t="shared" si="992"/>
        <v>2037</v>
      </c>
      <c r="BC183" s="152">
        <f t="shared" si="992"/>
        <v>2038</v>
      </c>
      <c r="BD183" s="152">
        <f t="shared" si="992"/>
        <v>2039</v>
      </c>
      <c r="BE183" s="152">
        <f t="shared" si="992"/>
        <v>2040</v>
      </c>
      <c r="BF183" s="152">
        <f t="shared" si="992"/>
        <v>2041</v>
      </c>
      <c r="BG183" s="152">
        <f t="shared" si="992"/>
        <v>2042</v>
      </c>
      <c r="BH183" s="152">
        <f t="shared" si="992"/>
        <v>2043</v>
      </c>
      <c r="BI183" s="152">
        <f t="shared" si="992"/>
        <v>2044</v>
      </c>
      <c r="BJ183" s="152">
        <f t="shared" si="992"/>
        <v>2045</v>
      </c>
      <c r="BK183" s="152">
        <f t="shared" si="992"/>
        <v>2046</v>
      </c>
      <c r="BL183" s="152">
        <f t="shared" si="992"/>
        <v>2047</v>
      </c>
      <c r="BM183" s="152">
        <f t="shared" si="992"/>
        <v>2048</v>
      </c>
      <c r="BN183" s="152">
        <f t="shared" si="992"/>
        <v>2049</v>
      </c>
      <c r="BO183" s="152">
        <f t="shared" si="992"/>
        <v>2050</v>
      </c>
      <c r="BV183" s="1132"/>
      <c r="BW183" s="1132"/>
      <c r="BX183" s="1132"/>
      <c r="BY183" s="1132"/>
      <c r="BZ183" s="1132"/>
      <c r="CA183" s="1132"/>
      <c r="CB183" s="1132"/>
      <c r="CC183" s="1132"/>
      <c r="CD183" s="1132"/>
      <c r="CE183" s="1132"/>
      <c r="CF183" s="1132"/>
      <c r="CG183" s="1132"/>
      <c r="CH183" s="1132"/>
      <c r="CI183" s="1132"/>
      <c r="CJ183" s="1132"/>
      <c r="CK183" s="1132"/>
      <c r="CL183" s="1132"/>
      <c r="CM183" s="1132"/>
      <c r="CN183" s="1132"/>
      <c r="CO183" s="1132"/>
      <c r="CP183" s="1132"/>
      <c r="CQ183" s="1132"/>
      <c r="CR183" s="1132"/>
      <c r="CS183" s="1132"/>
      <c r="CT183" s="1132"/>
      <c r="CU183" s="1132"/>
      <c r="CV183" s="1132"/>
      <c r="CW183" s="1132"/>
      <c r="CX183" s="1132"/>
      <c r="CY183" s="1132"/>
      <c r="CZ183" s="1132"/>
      <c r="DA183" s="1132"/>
      <c r="DB183" s="1132"/>
      <c r="DC183" s="1132"/>
      <c r="DD183" s="1132"/>
      <c r="DE183" s="1132"/>
      <c r="DF183" s="1132"/>
      <c r="DG183" s="1132"/>
      <c r="DH183" s="1132"/>
      <c r="DI183" s="1132"/>
      <c r="DJ183" s="1132"/>
      <c r="DK183" s="1132"/>
      <c r="DL183" s="1132"/>
      <c r="DM183" s="1132"/>
      <c r="DN183" s="1132"/>
      <c r="DO183" s="1132"/>
      <c r="DP183" s="1132"/>
      <c r="DQ183" s="1132"/>
      <c r="DR183" s="1132"/>
      <c r="DS183" s="1132"/>
      <c r="DT183" s="1132"/>
      <c r="DU183" s="1132"/>
      <c r="DV183" s="1132"/>
      <c r="DW183" s="1132"/>
      <c r="DX183" s="1132"/>
      <c r="DY183" s="1132"/>
      <c r="DZ183" s="1132"/>
      <c r="EA183" s="1132"/>
      <c r="EB183" s="1132"/>
      <c r="EC183" s="1132"/>
      <c r="ED183" s="1132"/>
    </row>
    <row r="184" spans="1:139" s="41" customFormat="1" ht="13.5" customHeight="1">
      <c r="B184" s="728">
        <v>60</v>
      </c>
      <c r="C184" s="36" t="s">
        <v>862</v>
      </c>
      <c r="D184" s="42" t="s">
        <v>682</v>
      </c>
      <c r="E184" s="274" t="s">
        <v>152</v>
      </c>
      <c r="F184" s="288"/>
      <c r="G184" s="86" t="str">
        <f t="shared" ref="G184:AO184" si="993">IF(G$40="","",IF(G$40=0,"n. appl.",G175/G$40*1000))</f>
        <v/>
      </c>
      <c r="H184" s="86" t="str">
        <f t="shared" si="993"/>
        <v/>
      </c>
      <c r="I184" s="86" t="str">
        <f t="shared" si="993"/>
        <v/>
      </c>
      <c r="J184" s="86" t="str">
        <f t="shared" si="993"/>
        <v/>
      </c>
      <c r="K184" s="86" t="str">
        <f t="shared" si="993"/>
        <v/>
      </c>
      <c r="L184" s="86" t="str">
        <f t="shared" si="993"/>
        <v/>
      </c>
      <c r="M184" s="86" t="str">
        <f t="shared" si="993"/>
        <v/>
      </c>
      <c r="N184" s="86" t="str">
        <f t="shared" si="993"/>
        <v/>
      </c>
      <c r="O184" s="86" t="str">
        <f t="shared" si="993"/>
        <v/>
      </c>
      <c r="P184" s="86" t="str">
        <f t="shared" si="993"/>
        <v/>
      </c>
      <c r="Q184" s="86" t="str">
        <f t="shared" si="993"/>
        <v/>
      </c>
      <c r="R184" s="86" t="str">
        <f t="shared" si="993"/>
        <v/>
      </c>
      <c r="S184" s="86" t="str">
        <f t="shared" si="993"/>
        <v/>
      </c>
      <c r="T184" s="86" t="str">
        <f t="shared" si="993"/>
        <v/>
      </c>
      <c r="U184" s="86" t="str">
        <f t="shared" si="993"/>
        <v/>
      </c>
      <c r="V184" s="86" t="str">
        <f t="shared" si="993"/>
        <v/>
      </c>
      <c r="W184" s="86" t="str">
        <f t="shared" si="993"/>
        <v/>
      </c>
      <c r="X184" s="86" t="str">
        <f t="shared" si="993"/>
        <v/>
      </c>
      <c r="Y184" s="86" t="str">
        <f t="shared" si="993"/>
        <v/>
      </c>
      <c r="Z184" s="86" t="str">
        <f t="shared" si="993"/>
        <v/>
      </c>
      <c r="AA184" s="86" t="str">
        <f t="shared" si="993"/>
        <v/>
      </c>
      <c r="AB184" s="86" t="str">
        <f t="shared" si="993"/>
        <v/>
      </c>
      <c r="AC184" s="86" t="str">
        <f t="shared" si="993"/>
        <v/>
      </c>
      <c r="AD184" s="86" t="str">
        <f t="shared" si="993"/>
        <v/>
      </c>
      <c r="AE184" s="86" t="str">
        <f t="shared" si="993"/>
        <v/>
      </c>
      <c r="AF184" s="86" t="str">
        <f t="shared" si="993"/>
        <v/>
      </c>
      <c r="AG184" s="86" t="str">
        <f t="shared" si="993"/>
        <v/>
      </c>
      <c r="AH184" s="86" t="str">
        <f t="shared" si="993"/>
        <v/>
      </c>
      <c r="AI184" s="86" t="str">
        <f t="shared" si="993"/>
        <v/>
      </c>
      <c r="AJ184" s="86" t="str">
        <f t="shared" si="993"/>
        <v/>
      </c>
      <c r="AK184" s="86" t="str">
        <f t="shared" si="993"/>
        <v/>
      </c>
      <c r="AL184" s="86" t="str">
        <f t="shared" si="993"/>
        <v/>
      </c>
      <c r="AM184" s="86" t="str">
        <f t="shared" si="993"/>
        <v/>
      </c>
      <c r="AN184" s="86" t="str">
        <f t="shared" si="993"/>
        <v/>
      </c>
      <c r="AO184" s="86" t="str">
        <f t="shared" si="993"/>
        <v/>
      </c>
      <c r="AP184" s="86" t="str">
        <f t="shared" ref="AP184:BO184" si="994">IF(AP$40="","",IF(AP$40=0,"n. appl.",AP175/AP$40*1000))</f>
        <v/>
      </c>
      <c r="AQ184" s="86" t="str">
        <f t="shared" si="994"/>
        <v/>
      </c>
      <c r="AR184" s="86" t="str">
        <f t="shared" si="994"/>
        <v/>
      </c>
      <c r="AS184" s="86" t="str">
        <f t="shared" si="994"/>
        <v/>
      </c>
      <c r="AT184" s="86" t="str">
        <f t="shared" si="994"/>
        <v/>
      </c>
      <c r="AU184" s="86" t="str">
        <f t="shared" si="994"/>
        <v/>
      </c>
      <c r="AV184" s="86" t="str">
        <f t="shared" si="994"/>
        <v/>
      </c>
      <c r="AW184" s="86" t="str">
        <f t="shared" si="994"/>
        <v/>
      </c>
      <c r="AX184" s="86" t="str">
        <f t="shared" si="994"/>
        <v/>
      </c>
      <c r="AY184" s="86" t="str">
        <f t="shared" si="994"/>
        <v/>
      </c>
      <c r="AZ184" s="86" t="str">
        <f t="shared" si="994"/>
        <v/>
      </c>
      <c r="BA184" s="86" t="str">
        <f t="shared" si="994"/>
        <v/>
      </c>
      <c r="BB184" s="86" t="str">
        <f t="shared" si="994"/>
        <v/>
      </c>
      <c r="BC184" s="86" t="str">
        <f t="shared" si="994"/>
        <v/>
      </c>
      <c r="BD184" s="86" t="str">
        <f t="shared" si="994"/>
        <v/>
      </c>
      <c r="BE184" s="86" t="str">
        <f t="shared" si="994"/>
        <v/>
      </c>
      <c r="BF184" s="86" t="str">
        <f t="shared" si="994"/>
        <v/>
      </c>
      <c r="BG184" s="86" t="str">
        <f t="shared" si="994"/>
        <v/>
      </c>
      <c r="BH184" s="86" t="str">
        <f t="shared" si="994"/>
        <v/>
      </c>
      <c r="BI184" s="86" t="str">
        <f t="shared" si="994"/>
        <v/>
      </c>
      <c r="BJ184" s="86" t="str">
        <f t="shared" si="994"/>
        <v/>
      </c>
      <c r="BK184" s="86" t="str">
        <f t="shared" si="994"/>
        <v/>
      </c>
      <c r="BL184" s="86" t="str">
        <f t="shared" si="994"/>
        <v/>
      </c>
      <c r="BM184" s="86" t="str">
        <f t="shared" si="994"/>
        <v/>
      </c>
      <c r="BN184" s="86" t="str">
        <f t="shared" si="994"/>
        <v/>
      </c>
      <c r="BO184" s="86" t="str">
        <f t="shared" si="994"/>
        <v/>
      </c>
      <c r="BV184" s="169"/>
      <c r="BW184" s="169"/>
      <c r="BX184" s="169"/>
      <c r="BY184" s="169"/>
      <c r="BZ184" s="169"/>
      <c r="CA184" s="169"/>
      <c r="CB184" s="169"/>
      <c r="CC184" s="169"/>
      <c r="CD184" s="169"/>
      <c r="CE184" s="169"/>
      <c r="CF184" s="169"/>
      <c r="CG184" s="169"/>
      <c r="CH184" s="169"/>
      <c r="CI184" s="169"/>
      <c r="CJ184" s="169"/>
      <c r="CK184" s="169"/>
      <c r="CL184" s="169"/>
      <c r="CM184" s="169"/>
      <c r="CN184" s="169"/>
      <c r="CO184" s="169"/>
      <c r="CP184" s="169"/>
      <c r="CQ184" s="169"/>
      <c r="CR184" s="169"/>
      <c r="CS184" s="169"/>
      <c r="CT184" s="169"/>
      <c r="CU184" s="169"/>
      <c r="CV184" s="169"/>
      <c r="CW184" s="169"/>
      <c r="CX184" s="169"/>
      <c r="CY184" s="169"/>
      <c r="CZ184" s="169"/>
      <c r="DA184" s="169"/>
      <c r="DB184" s="169"/>
      <c r="DC184" s="169"/>
      <c r="DD184" s="169"/>
      <c r="DE184" s="169"/>
      <c r="DF184" s="169"/>
      <c r="DG184" s="169"/>
      <c r="DH184" s="169"/>
      <c r="DI184" s="169"/>
      <c r="DJ184" s="169"/>
      <c r="DK184" s="169"/>
      <c r="DL184" s="169"/>
      <c r="DM184" s="169"/>
      <c r="DN184" s="169"/>
      <c r="DO184" s="169"/>
      <c r="DP184" s="169"/>
      <c r="DQ184" s="169"/>
      <c r="DR184" s="169"/>
      <c r="DS184" s="169"/>
      <c r="DT184" s="169"/>
      <c r="DU184" s="169"/>
      <c r="DV184" s="169"/>
      <c r="DW184" s="169"/>
      <c r="DX184" s="169"/>
      <c r="DY184" s="169"/>
      <c r="DZ184" s="169"/>
      <c r="EA184" s="169"/>
      <c r="EB184" s="169"/>
      <c r="EC184" s="169"/>
      <c r="ED184" s="169"/>
      <c r="EE184" s="1076"/>
      <c r="EF184" s="1076"/>
      <c r="EG184" s="1076"/>
      <c r="EH184" s="1076"/>
      <c r="EI184" s="1076"/>
    </row>
    <row r="185" spans="1:139" s="41" customFormat="1" ht="13.5" customHeight="1">
      <c r="B185" s="728" t="s">
        <v>270</v>
      </c>
      <c r="C185" s="36"/>
      <c r="D185" s="74" t="s">
        <v>364</v>
      </c>
      <c r="E185" s="274" t="s">
        <v>152</v>
      </c>
      <c r="F185" s="288"/>
      <c r="G185" s="86" t="str">
        <f t="shared" ref="G185:AO185" si="995">IF(G$40="","",IF(G$40=0,"n. appl.",G176/G$40*1000))</f>
        <v/>
      </c>
      <c r="H185" s="86" t="str">
        <f t="shared" si="995"/>
        <v/>
      </c>
      <c r="I185" s="86" t="str">
        <f t="shared" si="995"/>
        <v/>
      </c>
      <c r="J185" s="86" t="str">
        <f t="shared" si="995"/>
        <v/>
      </c>
      <c r="K185" s="86" t="str">
        <f t="shared" si="995"/>
        <v/>
      </c>
      <c r="L185" s="86" t="str">
        <f t="shared" si="995"/>
        <v/>
      </c>
      <c r="M185" s="86" t="str">
        <f t="shared" si="995"/>
        <v/>
      </c>
      <c r="N185" s="86" t="str">
        <f t="shared" si="995"/>
        <v/>
      </c>
      <c r="O185" s="86" t="str">
        <f t="shared" si="995"/>
        <v/>
      </c>
      <c r="P185" s="86" t="str">
        <f t="shared" si="995"/>
        <v/>
      </c>
      <c r="Q185" s="86" t="str">
        <f t="shared" si="995"/>
        <v/>
      </c>
      <c r="R185" s="86" t="str">
        <f t="shared" si="995"/>
        <v/>
      </c>
      <c r="S185" s="86" t="str">
        <f t="shared" si="995"/>
        <v/>
      </c>
      <c r="T185" s="86" t="str">
        <f t="shared" si="995"/>
        <v/>
      </c>
      <c r="U185" s="86" t="str">
        <f t="shared" si="995"/>
        <v/>
      </c>
      <c r="V185" s="86" t="str">
        <f t="shared" si="995"/>
        <v/>
      </c>
      <c r="W185" s="86" t="str">
        <f t="shared" si="995"/>
        <v/>
      </c>
      <c r="X185" s="86" t="str">
        <f t="shared" si="995"/>
        <v/>
      </c>
      <c r="Y185" s="86" t="str">
        <f t="shared" si="995"/>
        <v/>
      </c>
      <c r="Z185" s="86" t="str">
        <f t="shared" si="995"/>
        <v/>
      </c>
      <c r="AA185" s="86" t="str">
        <f t="shared" si="995"/>
        <v/>
      </c>
      <c r="AB185" s="86" t="str">
        <f t="shared" si="995"/>
        <v/>
      </c>
      <c r="AC185" s="86" t="str">
        <f t="shared" si="995"/>
        <v/>
      </c>
      <c r="AD185" s="86" t="str">
        <f t="shared" si="995"/>
        <v/>
      </c>
      <c r="AE185" s="86" t="str">
        <f t="shared" si="995"/>
        <v/>
      </c>
      <c r="AF185" s="86" t="str">
        <f t="shared" si="995"/>
        <v/>
      </c>
      <c r="AG185" s="86" t="str">
        <f t="shared" si="995"/>
        <v/>
      </c>
      <c r="AH185" s="86" t="str">
        <f t="shared" si="995"/>
        <v/>
      </c>
      <c r="AI185" s="86" t="str">
        <f t="shared" si="995"/>
        <v/>
      </c>
      <c r="AJ185" s="86" t="str">
        <f t="shared" si="995"/>
        <v/>
      </c>
      <c r="AK185" s="86" t="str">
        <f t="shared" si="995"/>
        <v/>
      </c>
      <c r="AL185" s="86" t="str">
        <f t="shared" si="995"/>
        <v/>
      </c>
      <c r="AM185" s="86" t="str">
        <f t="shared" si="995"/>
        <v/>
      </c>
      <c r="AN185" s="86" t="str">
        <f t="shared" si="995"/>
        <v/>
      </c>
      <c r="AO185" s="86" t="str">
        <f t="shared" si="995"/>
        <v/>
      </c>
      <c r="AP185" s="86" t="str">
        <f t="shared" ref="AP185:BO185" si="996">IF(AP$40="","",IF(AP$40=0,"n. appl.",AP176/AP$40*1000))</f>
        <v/>
      </c>
      <c r="AQ185" s="86" t="str">
        <f t="shared" si="996"/>
        <v/>
      </c>
      <c r="AR185" s="86" t="str">
        <f t="shared" si="996"/>
        <v/>
      </c>
      <c r="AS185" s="86" t="str">
        <f t="shared" si="996"/>
        <v/>
      </c>
      <c r="AT185" s="86" t="str">
        <f t="shared" si="996"/>
        <v/>
      </c>
      <c r="AU185" s="86" t="str">
        <f t="shared" si="996"/>
        <v/>
      </c>
      <c r="AV185" s="86" t="str">
        <f t="shared" si="996"/>
        <v/>
      </c>
      <c r="AW185" s="86" t="str">
        <f t="shared" si="996"/>
        <v/>
      </c>
      <c r="AX185" s="86" t="str">
        <f t="shared" si="996"/>
        <v/>
      </c>
      <c r="AY185" s="86" t="str">
        <f t="shared" si="996"/>
        <v/>
      </c>
      <c r="AZ185" s="86" t="str">
        <f t="shared" si="996"/>
        <v/>
      </c>
      <c r="BA185" s="86" t="str">
        <f t="shared" si="996"/>
        <v/>
      </c>
      <c r="BB185" s="86" t="str">
        <f t="shared" si="996"/>
        <v/>
      </c>
      <c r="BC185" s="86" t="str">
        <f t="shared" si="996"/>
        <v/>
      </c>
      <c r="BD185" s="86" t="str">
        <f t="shared" si="996"/>
        <v/>
      </c>
      <c r="BE185" s="86" t="str">
        <f t="shared" si="996"/>
        <v/>
      </c>
      <c r="BF185" s="86" t="str">
        <f t="shared" si="996"/>
        <v/>
      </c>
      <c r="BG185" s="86" t="str">
        <f t="shared" si="996"/>
        <v/>
      </c>
      <c r="BH185" s="86" t="str">
        <f t="shared" si="996"/>
        <v/>
      </c>
      <c r="BI185" s="86" t="str">
        <f t="shared" si="996"/>
        <v/>
      </c>
      <c r="BJ185" s="86" t="str">
        <f t="shared" si="996"/>
        <v/>
      </c>
      <c r="BK185" s="86" t="str">
        <f t="shared" si="996"/>
        <v/>
      </c>
      <c r="BL185" s="86" t="str">
        <f t="shared" si="996"/>
        <v/>
      </c>
      <c r="BM185" s="86" t="str">
        <f t="shared" si="996"/>
        <v/>
      </c>
      <c r="BN185" s="86" t="str">
        <f t="shared" si="996"/>
        <v/>
      </c>
      <c r="BO185" s="86" t="str">
        <f t="shared" si="996"/>
        <v/>
      </c>
      <c r="BV185" s="169"/>
      <c r="BW185" s="169"/>
      <c r="BX185" s="169"/>
      <c r="BY185" s="169"/>
      <c r="BZ185" s="169"/>
      <c r="CA185" s="169"/>
      <c r="CB185" s="169"/>
      <c r="CC185" s="169"/>
      <c r="CD185" s="169"/>
      <c r="CE185" s="169"/>
      <c r="CF185" s="169"/>
      <c r="CG185" s="169"/>
      <c r="CH185" s="169"/>
      <c r="CI185" s="169"/>
      <c r="CJ185" s="169"/>
      <c r="CK185" s="169"/>
      <c r="CL185" s="169"/>
      <c r="CM185" s="169"/>
      <c r="CN185" s="169"/>
      <c r="CO185" s="169"/>
      <c r="CP185" s="169"/>
      <c r="CQ185" s="169"/>
      <c r="CR185" s="169"/>
      <c r="CS185" s="169"/>
      <c r="CT185" s="169"/>
      <c r="CU185" s="169"/>
      <c r="CV185" s="169"/>
      <c r="CW185" s="169"/>
      <c r="CX185" s="169"/>
      <c r="CY185" s="169"/>
      <c r="CZ185" s="169"/>
      <c r="DA185" s="169"/>
      <c r="DB185" s="169"/>
      <c r="DC185" s="169"/>
      <c r="DD185" s="169"/>
      <c r="DE185" s="169"/>
      <c r="DF185" s="169"/>
      <c r="DG185" s="169"/>
      <c r="DH185" s="169"/>
      <c r="DI185" s="169"/>
      <c r="DJ185" s="169"/>
      <c r="DK185" s="169"/>
      <c r="DL185" s="169"/>
      <c r="DM185" s="169"/>
      <c r="DN185" s="169"/>
      <c r="DO185" s="169"/>
      <c r="DP185" s="169"/>
      <c r="DQ185" s="169"/>
      <c r="DR185" s="169"/>
      <c r="DS185" s="169"/>
      <c r="DT185" s="169"/>
      <c r="DU185" s="169"/>
      <c r="DV185" s="169"/>
      <c r="DW185" s="169"/>
      <c r="DX185" s="169"/>
      <c r="DY185" s="169"/>
      <c r="DZ185" s="169"/>
      <c r="EA185" s="169"/>
      <c r="EB185" s="169"/>
      <c r="EC185" s="169"/>
      <c r="ED185" s="169"/>
      <c r="EE185" s="1076"/>
      <c r="EF185" s="1076"/>
      <c r="EG185" s="1076"/>
      <c r="EH185" s="1076"/>
      <c r="EI185" s="1076"/>
    </row>
    <row r="186" spans="1:139" s="41" customFormat="1" ht="13.5" customHeight="1">
      <c r="B186" s="728" t="s">
        <v>271</v>
      </c>
      <c r="C186" s="36"/>
      <c r="D186" s="74" t="s">
        <v>859</v>
      </c>
      <c r="E186" s="274" t="s">
        <v>152</v>
      </c>
      <c r="F186" s="288"/>
      <c r="G186" s="86" t="str">
        <f t="shared" ref="G186:AO186" si="997">IF(G$40="","",IF(G$40=0,"n. appl.",G177/G$40*1000))</f>
        <v/>
      </c>
      <c r="H186" s="86" t="str">
        <f t="shared" si="997"/>
        <v/>
      </c>
      <c r="I186" s="86" t="str">
        <f t="shared" si="997"/>
        <v/>
      </c>
      <c r="J186" s="86" t="str">
        <f t="shared" si="997"/>
        <v/>
      </c>
      <c r="K186" s="86" t="str">
        <f t="shared" si="997"/>
        <v/>
      </c>
      <c r="L186" s="86" t="str">
        <f t="shared" si="997"/>
        <v/>
      </c>
      <c r="M186" s="86" t="str">
        <f t="shared" si="997"/>
        <v/>
      </c>
      <c r="N186" s="86" t="str">
        <f t="shared" si="997"/>
        <v/>
      </c>
      <c r="O186" s="86" t="str">
        <f t="shared" si="997"/>
        <v/>
      </c>
      <c r="P186" s="86" t="str">
        <f t="shared" si="997"/>
        <v/>
      </c>
      <c r="Q186" s="86" t="str">
        <f t="shared" si="997"/>
        <v/>
      </c>
      <c r="R186" s="86" t="str">
        <f t="shared" si="997"/>
        <v/>
      </c>
      <c r="S186" s="86" t="str">
        <f t="shared" si="997"/>
        <v/>
      </c>
      <c r="T186" s="86" t="str">
        <f t="shared" si="997"/>
        <v/>
      </c>
      <c r="U186" s="86" t="str">
        <f t="shared" si="997"/>
        <v/>
      </c>
      <c r="V186" s="86" t="str">
        <f t="shared" si="997"/>
        <v/>
      </c>
      <c r="W186" s="86" t="str">
        <f t="shared" si="997"/>
        <v/>
      </c>
      <c r="X186" s="86" t="str">
        <f t="shared" si="997"/>
        <v/>
      </c>
      <c r="Y186" s="86" t="str">
        <f t="shared" si="997"/>
        <v/>
      </c>
      <c r="Z186" s="86" t="str">
        <f t="shared" si="997"/>
        <v/>
      </c>
      <c r="AA186" s="86" t="str">
        <f t="shared" si="997"/>
        <v/>
      </c>
      <c r="AB186" s="86" t="str">
        <f t="shared" si="997"/>
        <v/>
      </c>
      <c r="AC186" s="86" t="str">
        <f t="shared" si="997"/>
        <v/>
      </c>
      <c r="AD186" s="86" t="str">
        <f t="shared" si="997"/>
        <v/>
      </c>
      <c r="AE186" s="86" t="str">
        <f t="shared" si="997"/>
        <v/>
      </c>
      <c r="AF186" s="86" t="str">
        <f t="shared" si="997"/>
        <v/>
      </c>
      <c r="AG186" s="86" t="str">
        <f t="shared" si="997"/>
        <v/>
      </c>
      <c r="AH186" s="86" t="str">
        <f t="shared" si="997"/>
        <v/>
      </c>
      <c r="AI186" s="86" t="str">
        <f t="shared" si="997"/>
        <v/>
      </c>
      <c r="AJ186" s="86" t="str">
        <f t="shared" si="997"/>
        <v/>
      </c>
      <c r="AK186" s="86" t="str">
        <f t="shared" si="997"/>
        <v/>
      </c>
      <c r="AL186" s="86" t="str">
        <f t="shared" si="997"/>
        <v/>
      </c>
      <c r="AM186" s="86" t="str">
        <f t="shared" si="997"/>
        <v/>
      </c>
      <c r="AN186" s="86" t="str">
        <f t="shared" si="997"/>
        <v/>
      </c>
      <c r="AO186" s="86" t="str">
        <f t="shared" si="997"/>
        <v/>
      </c>
      <c r="AP186" s="86" t="str">
        <f t="shared" ref="AP186:BO186" si="998">IF(AP$40="","",IF(AP$40=0,"n. appl.",AP177/AP$40*1000))</f>
        <v/>
      </c>
      <c r="AQ186" s="86" t="str">
        <f t="shared" si="998"/>
        <v/>
      </c>
      <c r="AR186" s="86" t="str">
        <f t="shared" si="998"/>
        <v/>
      </c>
      <c r="AS186" s="86" t="str">
        <f t="shared" si="998"/>
        <v/>
      </c>
      <c r="AT186" s="86" t="str">
        <f t="shared" si="998"/>
        <v/>
      </c>
      <c r="AU186" s="86" t="str">
        <f t="shared" si="998"/>
        <v/>
      </c>
      <c r="AV186" s="86" t="str">
        <f t="shared" si="998"/>
        <v/>
      </c>
      <c r="AW186" s="86" t="str">
        <f t="shared" si="998"/>
        <v/>
      </c>
      <c r="AX186" s="86" t="str">
        <f t="shared" si="998"/>
        <v/>
      </c>
      <c r="AY186" s="86" t="str">
        <f t="shared" si="998"/>
        <v/>
      </c>
      <c r="AZ186" s="86" t="str">
        <f t="shared" si="998"/>
        <v/>
      </c>
      <c r="BA186" s="86" t="str">
        <f t="shared" si="998"/>
        <v/>
      </c>
      <c r="BB186" s="86" t="str">
        <f t="shared" si="998"/>
        <v/>
      </c>
      <c r="BC186" s="86" t="str">
        <f t="shared" si="998"/>
        <v/>
      </c>
      <c r="BD186" s="86" t="str">
        <f t="shared" si="998"/>
        <v/>
      </c>
      <c r="BE186" s="86" t="str">
        <f t="shared" si="998"/>
        <v/>
      </c>
      <c r="BF186" s="86" t="str">
        <f t="shared" si="998"/>
        <v/>
      </c>
      <c r="BG186" s="86" t="str">
        <f t="shared" si="998"/>
        <v/>
      </c>
      <c r="BH186" s="86" t="str">
        <f t="shared" si="998"/>
        <v/>
      </c>
      <c r="BI186" s="86" t="str">
        <f t="shared" si="998"/>
        <v/>
      </c>
      <c r="BJ186" s="86" t="str">
        <f t="shared" si="998"/>
        <v/>
      </c>
      <c r="BK186" s="86" t="str">
        <f t="shared" si="998"/>
        <v/>
      </c>
      <c r="BL186" s="86" t="str">
        <f t="shared" si="998"/>
        <v/>
      </c>
      <c r="BM186" s="86" t="str">
        <f t="shared" si="998"/>
        <v/>
      </c>
      <c r="BN186" s="86" t="str">
        <f t="shared" si="998"/>
        <v/>
      </c>
      <c r="BO186" s="86" t="str">
        <f t="shared" si="998"/>
        <v/>
      </c>
      <c r="BV186" s="169"/>
      <c r="BW186" s="169"/>
      <c r="BX186" s="169"/>
      <c r="BY186" s="169"/>
      <c r="BZ186" s="169"/>
      <c r="CA186" s="169"/>
      <c r="CB186" s="169"/>
      <c r="CC186" s="169"/>
      <c r="CD186" s="169"/>
      <c r="CE186" s="169"/>
      <c r="CF186" s="169"/>
      <c r="CG186" s="169"/>
      <c r="CH186" s="169"/>
      <c r="CI186" s="169"/>
      <c r="CJ186" s="169"/>
      <c r="CK186" s="169"/>
      <c r="CL186" s="169"/>
      <c r="CM186" s="169"/>
      <c r="CN186" s="169"/>
      <c r="CO186" s="169"/>
      <c r="CP186" s="169"/>
      <c r="CQ186" s="169"/>
      <c r="CR186" s="169"/>
      <c r="CS186" s="169"/>
      <c r="CT186" s="169"/>
      <c r="CU186" s="169"/>
      <c r="CV186" s="169"/>
      <c r="CW186" s="169"/>
      <c r="CX186" s="169"/>
      <c r="CY186" s="169"/>
      <c r="CZ186" s="169"/>
      <c r="DA186" s="169"/>
      <c r="DB186" s="169"/>
      <c r="DC186" s="169"/>
      <c r="DD186" s="169"/>
      <c r="DE186" s="169"/>
      <c r="DF186" s="169"/>
      <c r="DG186" s="169"/>
      <c r="DH186" s="169"/>
      <c r="DI186" s="169"/>
      <c r="DJ186" s="169"/>
      <c r="DK186" s="169"/>
      <c r="DL186" s="169"/>
      <c r="DM186" s="169"/>
      <c r="DN186" s="169"/>
      <c r="DO186" s="169"/>
      <c r="DP186" s="169"/>
      <c r="DQ186" s="169"/>
      <c r="DR186" s="169"/>
      <c r="DS186" s="169"/>
      <c r="DT186" s="169"/>
      <c r="DU186" s="169"/>
      <c r="DV186" s="169"/>
      <c r="DW186" s="169"/>
      <c r="DX186" s="169"/>
      <c r="DY186" s="169"/>
      <c r="DZ186" s="169"/>
      <c r="EA186" s="169"/>
      <c r="EB186" s="169"/>
      <c r="EC186" s="169"/>
      <c r="ED186" s="169"/>
      <c r="EE186" s="1076"/>
      <c r="EF186" s="1076"/>
      <c r="EG186" s="1076"/>
      <c r="EH186" s="1076"/>
      <c r="EI186" s="1076"/>
    </row>
    <row r="187" spans="1:139" s="79" customFormat="1" ht="13.5" customHeight="1">
      <c r="B187" s="772">
        <v>73</v>
      </c>
      <c r="C187" s="36" t="s">
        <v>321</v>
      </c>
      <c r="D187" s="42" t="s">
        <v>682</v>
      </c>
      <c r="E187" s="274" t="s">
        <v>152</v>
      </c>
      <c r="F187" s="288"/>
      <c r="G187" s="976" t="str">
        <f t="shared" ref="G187:AO187" si="999">IF(G$40="","",IF(G$40=0,"n. appl.",G179/G$40*1000))</f>
        <v/>
      </c>
      <c r="H187" s="976" t="str">
        <f t="shared" si="999"/>
        <v/>
      </c>
      <c r="I187" s="976" t="str">
        <f t="shared" si="999"/>
        <v/>
      </c>
      <c r="J187" s="976" t="str">
        <f t="shared" si="999"/>
        <v/>
      </c>
      <c r="K187" s="976" t="str">
        <f t="shared" si="999"/>
        <v/>
      </c>
      <c r="L187" s="976" t="str">
        <f t="shared" si="999"/>
        <v/>
      </c>
      <c r="M187" s="976" t="str">
        <f t="shared" si="999"/>
        <v/>
      </c>
      <c r="N187" s="976" t="str">
        <f t="shared" si="999"/>
        <v/>
      </c>
      <c r="O187" s="976" t="str">
        <f t="shared" si="999"/>
        <v/>
      </c>
      <c r="P187" s="976" t="str">
        <f t="shared" si="999"/>
        <v/>
      </c>
      <c r="Q187" s="976" t="str">
        <f t="shared" si="999"/>
        <v/>
      </c>
      <c r="R187" s="976" t="str">
        <f t="shared" si="999"/>
        <v/>
      </c>
      <c r="S187" s="976" t="str">
        <f t="shared" si="999"/>
        <v/>
      </c>
      <c r="T187" s="976" t="str">
        <f t="shared" si="999"/>
        <v/>
      </c>
      <c r="U187" s="976" t="str">
        <f t="shared" si="999"/>
        <v/>
      </c>
      <c r="V187" s="976" t="str">
        <f t="shared" si="999"/>
        <v/>
      </c>
      <c r="W187" s="976" t="str">
        <f t="shared" si="999"/>
        <v/>
      </c>
      <c r="X187" s="976" t="str">
        <f t="shared" si="999"/>
        <v/>
      </c>
      <c r="Y187" s="976" t="str">
        <f t="shared" si="999"/>
        <v/>
      </c>
      <c r="Z187" s="976" t="str">
        <f t="shared" si="999"/>
        <v/>
      </c>
      <c r="AA187" s="976" t="str">
        <f t="shared" si="999"/>
        <v/>
      </c>
      <c r="AB187" s="976" t="str">
        <f t="shared" si="999"/>
        <v/>
      </c>
      <c r="AC187" s="976" t="str">
        <f t="shared" si="999"/>
        <v/>
      </c>
      <c r="AD187" s="976" t="str">
        <f t="shared" si="999"/>
        <v/>
      </c>
      <c r="AE187" s="976" t="str">
        <f t="shared" si="999"/>
        <v/>
      </c>
      <c r="AF187" s="976" t="str">
        <f t="shared" si="999"/>
        <v/>
      </c>
      <c r="AG187" s="976" t="str">
        <f t="shared" si="999"/>
        <v/>
      </c>
      <c r="AH187" s="976" t="str">
        <f t="shared" si="999"/>
        <v/>
      </c>
      <c r="AI187" s="976" t="str">
        <f t="shared" si="999"/>
        <v/>
      </c>
      <c r="AJ187" s="976" t="str">
        <f t="shared" si="999"/>
        <v/>
      </c>
      <c r="AK187" s="976" t="str">
        <f t="shared" si="999"/>
        <v/>
      </c>
      <c r="AL187" s="976" t="str">
        <f t="shared" si="999"/>
        <v/>
      </c>
      <c r="AM187" s="976" t="str">
        <f t="shared" si="999"/>
        <v/>
      </c>
      <c r="AN187" s="976" t="str">
        <f t="shared" si="999"/>
        <v/>
      </c>
      <c r="AO187" s="976" t="str">
        <f t="shared" si="999"/>
        <v/>
      </c>
      <c r="AP187" s="976" t="str">
        <f t="shared" ref="AP187:BO187" si="1000">IF(AP$40="","",IF(AP$40=0,"n. appl.",AP179/AP$40*1000))</f>
        <v/>
      </c>
      <c r="AQ187" s="976" t="str">
        <f t="shared" si="1000"/>
        <v/>
      </c>
      <c r="AR187" s="976" t="str">
        <f t="shared" si="1000"/>
        <v/>
      </c>
      <c r="AS187" s="976" t="str">
        <f t="shared" si="1000"/>
        <v/>
      </c>
      <c r="AT187" s="976" t="str">
        <f t="shared" si="1000"/>
        <v/>
      </c>
      <c r="AU187" s="976" t="str">
        <f t="shared" si="1000"/>
        <v/>
      </c>
      <c r="AV187" s="976" t="str">
        <f t="shared" si="1000"/>
        <v/>
      </c>
      <c r="AW187" s="976" t="str">
        <f t="shared" si="1000"/>
        <v/>
      </c>
      <c r="AX187" s="976" t="str">
        <f t="shared" si="1000"/>
        <v/>
      </c>
      <c r="AY187" s="976" t="str">
        <f t="shared" si="1000"/>
        <v/>
      </c>
      <c r="AZ187" s="976" t="str">
        <f t="shared" si="1000"/>
        <v/>
      </c>
      <c r="BA187" s="976" t="str">
        <f t="shared" si="1000"/>
        <v/>
      </c>
      <c r="BB187" s="976" t="str">
        <f t="shared" si="1000"/>
        <v/>
      </c>
      <c r="BC187" s="976" t="str">
        <f t="shared" si="1000"/>
        <v/>
      </c>
      <c r="BD187" s="976" t="str">
        <f t="shared" si="1000"/>
        <v/>
      </c>
      <c r="BE187" s="976" t="str">
        <f t="shared" si="1000"/>
        <v/>
      </c>
      <c r="BF187" s="976" t="str">
        <f t="shared" si="1000"/>
        <v/>
      </c>
      <c r="BG187" s="976" t="str">
        <f t="shared" si="1000"/>
        <v/>
      </c>
      <c r="BH187" s="976" t="str">
        <f t="shared" si="1000"/>
        <v/>
      </c>
      <c r="BI187" s="976" t="str">
        <f t="shared" si="1000"/>
        <v/>
      </c>
      <c r="BJ187" s="976" t="str">
        <f t="shared" si="1000"/>
        <v/>
      </c>
      <c r="BK187" s="976" t="str">
        <f t="shared" si="1000"/>
        <v/>
      </c>
      <c r="BL187" s="976" t="str">
        <f t="shared" si="1000"/>
        <v/>
      </c>
      <c r="BM187" s="976" t="str">
        <f t="shared" si="1000"/>
        <v/>
      </c>
      <c r="BN187" s="976" t="str">
        <f t="shared" si="1000"/>
        <v/>
      </c>
      <c r="BO187" s="976" t="str">
        <f t="shared" si="1000"/>
        <v/>
      </c>
      <c r="BV187" s="978"/>
      <c r="BW187" s="978"/>
      <c r="BX187" s="978"/>
      <c r="BY187" s="978"/>
      <c r="BZ187" s="978"/>
      <c r="CA187" s="978"/>
      <c r="CB187" s="978"/>
      <c r="CC187" s="978"/>
      <c r="CD187" s="978"/>
      <c r="CE187" s="978"/>
      <c r="CF187" s="978"/>
      <c r="CG187" s="978"/>
      <c r="CH187" s="978"/>
      <c r="CI187" s="978"/>
      <c r="CJ187" s="978"/>
      <c r="CK187" s="978"/>
      <c r="CL187" s="978"/>
      <c r="CM187" s="978"/>
      <c r="CN187" s="978"/>
      <c r="CO187" s="978"/>
      <c r="CP187" s="978"/>
      <c r="CQ187" s="978"/>
      <c r="CR187" s="978"/>
      <c r="CS187" s="978"/>
      <c r="CT187" s="978"/>
      <c r="CU187" s="978"/>
      <c r="CV187" s="978"/>
      <c r="CW187" s="978"/>
      <c r="CX187" s="978"/>
      <c r="CY187" s="978"/>
      <c r="CZ187" s="978"/>
      <c r="DA187" s="978"/>
      <c r="DB187" s="978"/>
      <c r="DC187" s="978"/>
      <c r="DD187" s="978"/>
      <c r="DE187" s="978"/>
      <c r="DF187" s="978"/>
      <c r="DG187" s="978"/>
      <c r="DH187" s="978"/>
      <c r="DI187" s="978"/>
      <c r="DJ187" s="978"/>
      <c r="DK187" s="978"/>
      <c r="DL187" s="978"/>
      <c r="DM187" s="978"/>
      <c r="DN187" s="978"/>
      <c r="DO187" s="978"/>
      <c r="DP187" s="978"/>
      <c r="DQ187" s="978"/>
      <c r="DR187" s="978"/>
      <c r="DS187" s="978"/>
      <c r="DT187" s="978"/>
      <c r="DU187" s="978"/>
      <c r="DV187" s="978"/>
      <c r="DW187" s="978"/>
      <c r="DX187" s="978"/>
      <c r="DY187" s="978"/>
      <c r="DZ187" s="978"/>
      <c r="EA187" s="978"/>
      <c r="EB187" s="978"/>
      <c r="EC187" s="978"/>
      <c r="ED187" s="978"/>
      <c r="EE187" s="1075"/>
      <c r="EF187" s="1075"/>
      <c r="EG187" s="1075"/>
      <c r="EH187" s="1075"/>
      <c r="EI187" s="1075"/>
    </row>
    <row r="188" spans="1:139" s="79" customFormat="1" ht="13.5" customHeight="1" thickBot="1">
      <c r="B188" s="785"/>
      <c r="C188" s="80"/>
      <c r="D188" s="80"/>
      <c r="E188" s="785"/>
      <c r="F188" s="785"/>
      <c r="G188" s="972"/>
      <c r="H188" s="972"/>
      <c r="I188" s="972"/>
      <c r="J188" s="972"/>
      <c r="K188" s="972"/>
      <c r="L188" s="972"/>
      <c r="M188" s="972"/>
      <c r="N188" s="972"/>
      <c r="O188" s="972"/>
      <c r="P188" s="972"/>
      <c r="Q188" s="972"/>
      <c r="R188" s="972"/>
      <c r="S188" s="972"/>
      <c r="T188" s="972"/>
      <c r="U188" s="972"/>
      <c r="V188" s="972"/>
      <c r="W188" s="972"/>
      <c r="X188" s="972"/>
      <c r="Y188" s="972"/>
      <c r="Z188" s="972"/>
      <c r="AA188" s="972"/>
      <c r="AB188" s="972"/>
      <c r="AC188" s="972"/>
      <c r="AD188" s="972"/>
      <c r="AE188" s="972"/>
      <c r="AF188" s="972"/>
      <c r="AG188" s="972"/>
      <c r="AH188" s="972"/>
      <c r="AI188" s="972"/>
      <c r="AJ188" s="972"/>
      <c r="AK188" s="972"/>
      <c r="AL188" s="972"/>
      <c r="AM188" s="972"/>
      <c r="AN188" s="972"/>
      <c r="AO188" s="972"/>
      <c r="AP188" s="972"/>
      <c r="AQ188" s="972"/>
      <c r="AR188" s="972"/>
      <c r="AS188" s="972"/>
      <c r="AT188" s="972"/>
      <c r="AU188" s="972"/>
      <c r="AV188" s="972"/>
      <c r="AW188" s="972"/>
      <c r="AX188" s="972"/>
      <c r="AY188" s="972"/>
      <c r="AZ188" s="972"/>
      <c r="BA188" s="972"/>
      <c r="BB188" s="972"/>
      <c r="BC188" s="972"/>
      <c r="BD188" s="972"/>
      <c r="BE188" s="972"/>
      <c r="BF188" s="972"/>
      <c r="BG188" s="972"/>
      <c r="BH188" s="972"/>
      <c r="BI188" s="972"/>
      <c r="BJ188" s="972"/>
      <c r="BK188" s="972"/>
      <c r="BL188" s="972"/>
      <c r="BM188" s="972"/>
      <c r="BN188" s="972"/>
      <c r="BO188" s="972"/>
      <c r="BV188" s="1140"/>
      <c r="BW188" s="1140"/>
      <c r="BX188" s="1140"/>
      <c r="BY188" s="1140"/>
      <c r="BZ188" s="1140"/>
      <c r="CA188" s="1140"/>
      <c r="CB188" s="1140"/>
      <c r="CC188" s="1140"/>
      <c r="CD188" s="1140"/>
      <c r="CE188" s="1140"/>
      <c r="CF188" s="1140"/>
      <c r="CG188" s="1140"/>
      <c r="CH188" s="1140"/>
      <c r="CI188" s="1140"/>
      <c r="CJ188" s="1140"/>
      <c r="CK188" s="1140"/>
      <c r="CL188" s="1140"/>
      <c r="CM188" s="1140"/>
      <c r="CN188" s="1140"/>
      <c r="CO188" s="1140"/>
      <c r="CP188" s="1140"/>
      <c r="CQ188" s="1140"/>
      <c r="CR188" s="1140"/>
      <c r="CS188" s="1140"/>
      <c r="CT188" s="1140"/>
      <c r="CU188" s="1140"/>
      <c r="CV188" s="1140"/>
      <c r="CW188" s="1140"/>
      <c r="CX188" s="1140"/>
      <c r="CY188" s="1140"/>
      <c r="CZ188" s="1140"/>
      <c r="DA188" s="1140"/>
      <c r="DB188" s="1140"/>
      <c r="DC188" s="1140"/>
      <c r="DD188" s="1140"/>
      <c r="DE188" s="1140"/>
      <c r="DF188" s="1140"/>
      <c r="DG188" s="1140"/>
      <c r="DH188" s="1140"/>
      <c r="DI188" s="1140"/>
      <c r="DJ188" s="1140"/>
      <c r="DK188" s="1140"/>
      <c r="DL188" s="1140"/>
      <c r="DM188" s="1140"/>
      <c r="DN188" s="1140"/>
      <c r="DO188" s="1140"/>
      <c r="DP188" s="1140"/>
      <c r="DQ188" s="1140"/>
      <c r="DR188" s="1140"/>
      <c r="DS188" s="1140"/>
      <c r="DT188" s="1140"/>
      <c r="DU188" s="1140"/>
      <c r="DV188" s="1140"/>
      <c r="DW188" s="1140"/>
      <c r="DX188" s="1140"/>
      <c r="DY188" s="1140"/>
      <c r="DZ188" s="1140"/>
      <c r="EA188" s="1140"/>
      <c r="EB188" s="1140"/>
      <c r="EC188" s="1140"/>
      <c r="ED188" s="1140"/>
      <c r="EE188" s="1075"/>
      <c r="EF188" s="1075"/>
      <c r="EG188" s="1075"/>
      <c r="EH188" s="1075"/>
      <c r="EI188" s="1075"/>
    </row>
    <row r="189" spans="1:139" ht="15" thickBot="1">
      <c r="B189" s="1542" t="s">
        <v>1163</v>
      </c>
      <c r="C189" s="1543"/>
      <c r="D189" s="1543"/>
      <c r="E189" s="1543"/>
      <c r="F189" s="1544"/>
      <c r="G189" s="152">
        <f t="shared" ref="G189:BO189" si="1001">G$7</f>
        <v>1990</v>
      </c>
      <c r="H189" s="152">
        <f t="shared" si="1001"/>
        <v>1991</v>
      </c>
      <c r="I189" s="152">
        <f t="shared" si="1001"/>
        <v>1992</v>
      </c>
      <c r="J189" s="152">
        <f t="shared" si="1001"/>
        <v>1993</v>
      </c>
      <c r="K189" s="152">
        <f t="shared" si="1001"/>
        <v>1994</v>
      </c>
      <c r="L189" s="152">
        <f t="shared" si="1001"/>
        <v>1995</v>
      </c>
      <c r="M189" s="152">
        <f t="shared" si="1001"/>
        <v>1996</v>
      </c>
      <c r="N189" s="152">
        <f t="shared" si="1001"/>
        <v>1997</v>
      </c>
      <c r="O189" s="152">
        <f t="shared" si="1001"/>
        <v>1998</v>
      </c>
      <c r="P189" s="152">
        <f t="shared" si="1001"/>
        <v>1999</v>
      </c>
      <c r="Q189" s="152">
        <f t="shared" si="1001"/>
        <v>2000</v>
      </c>
      <c r="R189" s="152">
        <f t="shared" si="1001"/>
        <v>2001</v>
      </c>
      <c r="S189" s="152">
        <f t="shared" si="1001"/>
        <v>2002</v>
      </c>
      <c r="T189" s="152">
        <f t="shared" si="1001"/>
        <v>2003</v>
      </c>
      <c r="U189" s="152">
        <f t="shared" si="1001"/>
        <v>2004</v>
      </c>
      <c r="V189" s="152">
        <f t="shared" si="1001"/>
        <v>2005</v>
      </c>
      <c r="W189" s="152">
        <f t="shared" si="1001"/>
        <v>2006</v>
      </c>
      <c r="X189" s="152">
        <f t="shared" si="1001"/>
        <v>2007</v>
      </c>
      <c r="Y189" s="152">
        <f t="shared" si="1001"/>
        <v>2008</v>
      </c>
      <c r="Z189" s="152">
        <f t="shared" si="1001"/>
        <v>2009</v>
      </c>
      <c r="AA189" s="152">
        <f t="shared" si="1001"/>
        <v>2010</v>
      </c>
      <c r="AB189" s="152">
        <f t="shared" si="1001"/>
        <v>2011</v>
      </c>
      <c r="AC189" s="152">
        <f t="shared" si="1001"/>
        <v>2012</v>
      </c>
      <c r="AD189" s="152">
        <f t="shared" si="1001"/>
        <v>2013</v>
      </c>
      <c r="AE189" s="152">
        <f t="shared" si="1001"/>
        <v>2014</v>
      </c>
      <c r="AF189" s="152">
        <f t="shared" si="1001"/>
        <v>2015</v>
      </c>
      <c r="AG189" s="152">
        <f t="shared" si="1001"/>
        <v>2016</v>
      </c>
      <c r="AH189" s="152">
        <f t="shared" si="1001"/>
        <v>2017</v>
      </c>
      <c r="AI189" s="152">
        <f t="shared" si="1001"/>
        <v>2018</v>
      </c>
      <c r="AJ189" s="152">
        <f t="shared" si="1001"/>
        <v>2019</v>
      </c>
      <c r="AK189" s="152">
        <f t="shared" si="1001"/>
        <v>2020</v>
      </c>
      <c r="AL189" s="152">
        <f t="shared" si="1001"/>
        <v>2021</v>
      </c>
      <c r="AM189" s="152">
        <f t="shared" si="1001"/>
        <v>2022</v>
      </c>
      <c r="AN189" s="152">
        <f t="shared" si="1001"/>
        <v>2023</v>
      </c>
      <c r="AO189" s="152">
        <f t="shared" si="1001"/>
        <v>2024</v>
      </c>
      <c r="AP189" s="152">
        <f t="shared" si="1001"/>
        <v>2025</v>
      </c>
      <c r="AQ189" s="152">
        <f t="shared" si="1001"/>
        <v>2026</v>
      </c>
      <c r="AR189" s="152">
        <f t="shared" si="1001"/>
        <v>2027</v>
      </c>
      <c r="AS189" s="152">
        <f t="shared" si="1001"/>
        <v>2028</v>
      </c>
      <c r="AT189" s="152">
        <f t="shared" si="1001"/>
        <v>2029</v>
      </c>
      <c r="AU189" s="152">
        <f t="shared" si="1001"/>
        <v>2030</v>
      </c>
      <c r="AV189" s="152">
        <f t="shared" si="1001"/>
        <v>2031</v>
      </c>
      <c r="AW189" s="152">
        <f t="shared" si="1001"/>
        <v>2032</v>
      </c>
      <c r="AX189" s="152">
        <f t="shared" si="1001"/>
        <v>2033</v>
      </c>
      <c r="AY189" s="152">
        <f t="shared" si="1001"/>
        <v>2034</v>
      </c>
      <c r="AZ189" s="152">
        <f t="shared" si="1001"/>
        <v>2035</v>
      </c>
      <c r="BA189" s="152">
        <f t="shared" si="1001"/>
        <v>2036</v>
      </c>
      <c r="BB189" s="152">
        <f t="shared" si="1001"/>
        <v>2037</v>
      </c>
      <c r="BC189" s="152">
        <f t="shared" si="1001"/>
        <v>2038</v>
      </c>
      <c r="BD189" s="152">
        <f t="shared" si="1001"/>
        <v>2039</v>
      </c>
      <c r="BE189" s="152">
        <f t="shared" si="1001"/>
        <v>2040</v>
      </c>
      <c r="BF189" s="152">
        <f t="shared" si="1001"/>
        <v>2041</v>
      </c>
      <c r="BG189" s="152">
        <f t="shared" si="1001"/>
        <v>2042</v>
      </c>
      <c r="BH189" s="152">
        <f t="shared" si="1001"/>
        <v>2043</v>
      </c>
      <c r="BI189" s="152">
        <f t="shared" si="1001"/>
        <v>2044</v>
      </c>
      <c r="BJ189" s="152">
        <f t="shared" si="1001"/>
        <v>2045</v>
      </c>
      <c r="BK189" s="152">
        <f t="shared" si="1001"/>
        <v>2046</v>
      </c>
      <c r="BL189" s="152">
        <f t="shared" si="1001"/>
        <v>2047</v>
      </c>
      <c r="BM189" s="152">
        <f t="shared" si="1001"/>
        <v>2048</v>
      </c>
      <c r="BN189" s="152">
        <f t="shared" si="1001"/>
        <v>2049</v>
      </c>
      <c r="BO189" s="152">
        <f t="shared" si="1001"/>
        <v>2050</v>
      </c>
      <c r="BV189" s="1132"/>
      <c r="BW189" s="1132"/>
      <c r="BX189" s="1132"/>
      <c r="BY189" s="1132"/>
      <c r="BZ189" s="1132"/>
      <c r="CA189" s="1132"/>
      <c r="CB189" s="1132"/>
      <c r="CC189" s="1132"/>
      <c r="CD189" s="1132"/>
      <c r="CE189" s="1132"/>
      <c r="CF189" s="1132"/>
      <c r="CG189" s="1132"/>
      <c r="CH189" s="1132"/>
      <c r="CI189" s="1132"/>
      <c r="CJ189" s="1132"/>
      <c r="CK189" s="1132"/>
      <c r="CL189" s="1132"/>
      <c r="CM189" s="1132"/>
      <c r="CN189" s="1132"/>
      <c r="CO189" s="1132"/>
      <c r="CP189" s="1132"/>
      <c r="CQ189" s="1132"/>
      <c r="CR189" s="1132"/>
      <c r="CS189" s="1132"/>
      <c r="CT189" s="1132"/>
      <c r="CU189" s="1132"/>
      <c r="CV189" s="1132"/>
      <c r="CW189" s="1132"/>
      <c r="CX189" s="1132"/>
      <c r="CY189" s="1132"/>
      <c r="CZ189" s="1132"/>
      <c r="DA189" s="1132"/>
      <c r="DB189" s="1132"/>
      <c r="DC189" s="1132"/>
      <c r="DD189" s="1132"/>
      <c r="DE189" s="1132"/>
      <c r="DF189" s="1132"/>
      <c r="DG189" s="1132"/>
      <c r="DH189" s="1132"/>
      <c r="DI189" s="1132"/>
      <c r="DJ189" s="1132"/>
      <c r="DK189" s="1132"/>
      <c r="DL189" s="1132"/>
      <c r="DM189" s="1132"/>
      <c r="DN189" s="1132"/>
      <c r="DO189" s="1132"/>
      <c r="DP189" s="1132"/>
      <c r="DQ189" s="1132"/>
      <c r="DR189" s="1132"/>
      <c r="DS189" s="1132"/>
      <c r="DT189" s="1132"/>
      <c r="DU189" s="1132"/>
      <c r="DV189" s="1132"/>
      <c r="DW189" s="1132"/>
      <c r="DX189" s="1132"/>
      <c r="DY189" s="1132"/>
      <c r="DZ189" s="1132"/>
      <c r="EA189" s="1132"/>
      <c r="EB189" s="1132"/>
      <c r="EC189" s="1132"/>
      <c r="ED189" s="1132"/>
    </row>
    <row r="190" spans="1:139" s="41" customFormat="1" ht="13.5" customHeight="1">
      <c r="B190" s="728">
        <v>63</v>
      </c>
      <c r="C190" s="36" t="s">
        <v>684</v>
      </c>
      <c r="D190" s="42" t="s">
        <v>125</v>
      </c>
      <c r="E190" s="274" t="s">
        <v>154</v>
      </c>
      <c r="F190" s="288"/>
      <c r="G190" s="86" t="str">
        <f>IF(OR(G175="",G68="n. appl."),"n. appl.",G175/G68*1000)</f>
        <v>n. appl.</v>
      </c>
      <c r="H190" s="86" t="str">
        <f t="shared" ref="H190:AO190" si="1002">IF(OR(H175="",H68="n. appl."),"n. appl.",H175/H68*1000)</f>
        <v>n. appl.</v>
      </c>
      <c r="I190" s="86" t="str">
        <f t="shared" si="1002"/>
        <v>n. appl.</v>
      </c>
      <c r="J190" s="86" t="str">
        <f t="shared" si="1002"/>
        <v>n. appl.</v>
      </c>
      <c r="K190" s="86" t="str">
        <f t="shared" si="1002"/>
        <v>n. appl.</v>
      </c>
      <c r="L190" s="86" t="str">
        <f t="shared" si="1002"/>
        <v>n. appl.</v>
      </c>
      <c r="M190" s="86" t="str">
        <f t="shared" si="1002"/>
        <v>n. appl.</v>
      </c>
      <c r="N190" s="86" t="str">
        <f t="shared" si="1002"/>
        <v>n. appl.</v>
      </c>
      <c r="O190" s="86" t="str">
        <f t="shared" si="1002"/>
        <v>n. appl.</v>
      </c>
      <c r="P190" s="86" t="str">
        <f t="shared" si="1002"/>
        <v>n. appl.</v>
      </c>
      <c r="Q190" s="86" t="str">
        <f t="shared" si="1002"/>
        <v>n. appl.</v>
      </c>
      <c r="R190" s="86" t="str">
        <f t="shared" si="1002"/>
        <v>n. appl.</v>
      </c>
      <c r="S190" s="86" t="str">
        <f t="shared" si="1002"/>
        <v>n. appl.</v>
      </c>
      <c r="T190" s="86" t="str">
        <f t="shared" si="1002"/>
        <v>n. appl.</v>
      </c>
      <c r="U190" s="86" t="str">
        <f t="shared" si="1002"/>
        <v>n. appl.</v>
      </c>
      <c r="V190" s="86" t="str">
        <f t="shared" si="1002"/>
        <v>n. appl.</v>
      </c>
      <c r="W190" s="86" t="str">
        <f t="shared" si="1002"/>
        <v>n. appl.</v>
      </c>
      <c r="X190" s="86" t="str">
        <f t="shared" si="1002"/>
        <v>n. appl.</v>
      </c>
      <c r="Y190" s="86" t="str">
        <f t="shared" si="1002"/>
        <v>n. appl.</v>
      </c>
      <c r="Z190" s="86" t="str">
        <f t="shared" si="1002"/>
        <v>n. appl.</v>
      </c>
      <c r="AA190" s="86" t="str">
        <f t="shared" si="1002"/>
        <v>n. appl.</v>
      </c>
      <c r="AB190" s="86" t="str">
        <f t="shared" si="1002"/>
        <v>n. appl.</v>
      </c>
      <c r="AC190" s="86" t="str">
        <f t="shared" si="1002"/>
        <v>n. appl.</v>
      </c>
      <c r="AD190" s="86" t="str">
        <f t="shared" si="1002"/>
        <v>n. appl.</v>
      </c>
      <c r="AE190" s="86" t="str">
        <f t="shared" si="1002"/>
        <v>n. appl.</v>
      </c>
      <c r="AF190" s="86" t="str">
        <f t="shared" si="1002"/>
        <v>n. appl.</v>
      </c>
      <c r="AG190" s="86" t="str">
        <f t="shared" si="1002"/>
        <v>n. appl.</v>
      </c>
      <c r="AH190" s="86" t="str">
        <f t="shared" si="1002"/>
        <v>n. appl.</v>
      </c>
      <c r="AI190" s="86" t="str">
        <f t="shared" si="1002"/>
        <v>n. appl.</v>
      </c>
      <c r="AJ190" s="86" t="str">
        <f t="shared" si="1002"/>
        <v>n. appl.</v>
      </c>
      <c r="AK190" s="86" t="str">
        <f t="shared" si="1002"/>
        <v>n. appl.</v>
      </c>
      <c r="AL190" s="86" t="str">
        <f t="shared" si="1002"/>
        <v>n. appl.</v>
      </c>
      <c r="AM190" s="86" t="str">
        <f t="shared" si="1002"/>
        <v>n. appl.</v>
      </c>
      <c r="AN190" s="86" t="str">
        <f t="shared" si="1002"/>
        <v>n. appl.</v>
      </c>
      <c r="AO190" s="86" t="str">
        <f t="shared" si="1002"/>
        <v>n. appl.</v>
      </c>
      <c r="AP190" s="86" t="str">
        <f t="shared" ref="AP190:BO190" si="1003">IF(OR(AP175="",AP68="n. appl."),"n. appl.",AP175/AP68*1000)</f>
        <v>n. appl.</v>
      </c>
      <c r="AQ190" s="86" t="str">
        <f t="shared" si="1003"/>
        <v>n. appl.</v>
      </c>
      <c r="AR190" s="86" t="str">
        <f t="shared" si="1003"/>
        <v>n. appl.</v>
      </c>
      <c r="AS190" s="86" t="str">
        <f t="shared" si="1003"/>
        <v>n. appl.</v>
      </c>
      <c r="AT190" s="86" t="str">
        <f t="shared" si="1003"/>
        <v>n. appl.</v>
      </c>
      <c r="AU190" s="86" t="str">
        <f t="shared" si="1003"/>
        <v>n. appl.</v>
      </c>
      <c r="AV190" s="86" t="str">
        <f t="shared" si="1003"/>
        <v>n. appl.</v>
      </c>
      <c r="AW190" s="86" t="str">
        <f t="shared" si="1003"/>
        <v>n. appl.</v>
      </c>
      <c r="AX190" s="86" t="str">
        <f t="shared" si="1003"/>
        <v>n. appl.</v>
      </c>
      <c r="AY190" s="86" t="str">
        <f t="shared" si="1003"/>
        <v>n. appl.</v>
      </c>
      <c r="AZ190" s="86" t="str">
        <f t="shared" si="1003"/>
        <v>n. appl.</v>
      </c>
      <c r="BA190" s="86" t="str">
        <f t="shared" si="1003"/>
        <v>n. appl.</v>
      </c>
      <c r="BB190" s="86" t="str">
        <f t="shared" si="1003"/>
        <v>n. appl.</v>
      </c>
      <c r="BC190" s="86" t="str">
        <f t="shared" si="1003"/>
        <v>n. appl.</v>
      </c>
      <c r="BD190" s="86" t="str">
        <f t="shared" si="1003"/>
        <v>n. appl.</v>
      </c>
      <c r="BE190" s="86" t="str">
        <f t="shared" si="1003"/>
        <v>n. appl.</v>
      </c>
      <c r="BF190" s="86" t="str">
        <f t="shared" si="1003"/>
        <v>n. appl.</v>
      </c>
      <c r="BG190" s="86" t="str">
        <f t="shared" si="1003"/>
        <v>n. appl.</v>
      </c>
      <c r="BH190" s="86" t="str">
        <f t="shared" si="1003"/>
        <v>n. appl.</v>
      </c>
      <c r="BI190" s="86" t="str">
        <f t="shared" si="1003"/>
        <v>n. appl.</v>
      </c>
      <c r="BJ190" s="86" t="str">
        <f t="shared" si="1003"/>
        <v>n. appl.</v>
      </c>
      <c r="BK190" s="86" t="str">
        <f t="shared" si="1003"/>
        <v>n. appl.</v>
      </c>
      <c r="BL190" s="86" t="str">
        <f t="shared" si="1003"/>
        <v>n. appl.</v>
      </c>
      <c r="BM190" s="86" t="str">
        <f t="shared" si="1003"/>
        <v>n. appl.</v>
      </c>
      <c r="BN190" s="86" t="str">
        <f t="shared" si="1003"/>
        <v>n. appl.</v>
      </c>
      <c r="BO190" s="86" t="str">
        <f t="shared" si="1003"/>
        <v>n. appl.</v>
      </c>
      <c r="BV190" s="169"/>
      <c r="BW190" s="169"/>
      <c r="BX190" s="169"/>
      <c r="BY190" s="169"/>
      <c r="BZ190" s="169"/>
      <c r="CA190" s="169"/>
      <c r="CB190" s="169"/>
      <c r="CC190" s="169"/>
      <c r="CD190" s="169"/>
      <c r="CE190" s="169"/>
      <c r="CF190" s="169"/>
      <c r="CG190" s="169"/>
      <c r="CH190" s="169"/>
      <c r="CI190" s="169"/>
      <c r="CJ190" s="169"/>
      <c r="CK190" s="169"/>
      <c r="CL190" s="169"/>
      <c r="CM190" s="169"/>
      <c r="CN190" s="169"/>
      <c r="CO190" s="169"/>
      <c r="CP190" s="169"/>
      <c r="CQ190" s="169"/>
      <c r="CR190" s="169"/>
      <c r="CS190" s="169"/>
      <c r="CT190" s="169"/>
      <c r="CU190" s="169"/>
      <c r="CV190" s="169"/>
      <c r="CW190" s="169"/>
      <c r="CX190" s="169"/>
      <c r="CY190" s="169"/>
      <c r="CZ190" s="169"/>
      <c r="DA190" s="169"/>
      <c r="DB190" s="169"/>
      <c r="DC190" s="169"/>
      <c r="DD190" s="169"/>
      <c r="DE190" s="169"/>
      <c r="DF190" s="169"/>
      <c r="DG190" s="169"/>
      <c r="DH190" s="169"/>
      <c r="DI190" s="169"/>
      <c r="DJ190" s="169"/>
      <c r="DK190" s="169"/>
      <c r="DL190" s="169"/>
      <c r="DM190" s="169"/>
      <c r="DN190" s="169"/>
      <c r="DO190" s="169"/>
      <c r="DP190" s="169"/>
      <c r="DQ190" s="169"/>
      <c r="DR190" s="169"/>
      <c r="DS190" s="169"/>
      <c r="DT190" s="169"/>
      <c r="DU190" s="169"/>
      <c r="DV190" s="169"/>
      <c r="DW190" s="169"/>
      <c r="DX190" s="169"/>
      <c r="DY190" s="169"/>
      <c r="DZ190" s="169"/>
      <c r="EA190" s="169"/>
      <c r="EB190" s="169"/>
      <c r="EC190" s="169"/>
      <c r="ED190" s="169"/>
      <c r="EE190" s="1076"/>
      <c r="EF190" s="1076"/>
      <c r="EG190" s="1076"/>
      <c r="EH190" s="1076"/>
      <c r="EI190" s="1076"/>
    </row>
    <row r="191" spans="1:139" s="41" customFormat="1" ht="13.5" customHeight="1">
      <c r="B191" s="728" t="s">
        <v>272</v>
      </c>
      <c r="C191" s="36"/>
      <c r="D191" s="74" t="s">
        <v>364</v>
      </c>
      <c r="E191" s="274" t="s">
        <v>728</v>
      </c>
      <c r="F191" s="288"/>
      <c r="G191" s="86" t="str">
        <f>IF(G$40="","",IF(OR(G$40=0,G46=0),"n. appl.",G176/G$68*1000))</f>
        <v/>
      </c>
      <c r="H191" s="86" t="str">
        <f t="shared" ref="H191:AO191" si="1004">IF(H$40="","",IF(OR(H$40=0,H46=0),"n. appl.",H176/H$68*1000))</f>
        <v/>
      </c>
      <c r="I191" s="86" t="str">
        <f t="shared" si="1004"/>
        <v/>
      </c>
      <c r="J191" s="86" t="str">
        <f t="shared" si="1004"/>
        <v/>
      </c>
      <c r="K191" s="86" t="str">
        <f t="shared" si="1004"/>
        <v/>
      </c>
      <c r="L191" s="86" t="str">
        <f t="shared" si="1004"/>
        <v/>
      </c>
      <c r="M191" s="86" t="str">
        <f t="shared" si="1004"/>
        <v/>
      </c>
      <c r="N191" s="86" t="str">
        <f t="shared" si="1004"/>
        <v/>
      </c>
      <c r="O191" s="86" t="str">
        <f t="shared" si="1004"/>
        <v/>
      </c>
      <c r="P191" s="86" t="str">
        <f t="shared" si="1004"/>
        <v/>
      </c>
      <c r="Q191" s="86" t="str">
        <f t="shared" si="1004"/>
        <v/>
      </c>
      <c r="R191" s="86" t="str">
        <f t="shared" si="1004"/>
        <v/>
      </c>
      <c r="S191" s="86" t="str">
        <f t="shared" si="1004"/>
        <v/>
      </c>
      <c r="T191" s="86" t="str">
        <f t="shared" si="1004"/>
        <v/>
      </c>
      <c r="U191" s="86" t="str">
        <f t="shared" si="1004"/>
        <v/>
      </c>
      <c r="V191" s="86" t="str">
        <f t="shared" si="1004"/>
        <v/>
      </c>
      <c r="W191" s="86" t="str">
        <f t="shared" si="1004"/>
        <v/>
      </c>
      <c r="X191" s="86" t="str">
        <f t="shared" si="1004"/>
        <v/>
      </c>
      <c r="Y191" s="86" t="str">
        <f t="shared" si="1004"/>
        <v/>
      </c>
      <c r="Z191" s="86" t="str">
        <f t="shared" si="1004"/>
        <v/>
      </c>
      <c r="AA191" s="86" t="str">
        <f t="shared" si="1004"/>
        <v/>
      </c>
      <c r="AB191" s="86" t="str">
        <f t="shared" si="1004"/>
        <v/>
      </c>
      <c r="AC191" s="86" t="str">
        <f t="shared" si="1004"/>
        <v/>
      </c>
      <c r="AD191" s="86" t="str">
        <f t="shared" si="1004"/>
        <v/>
      </c>
      <c r="AE191" s="86" t="str">
        <f t="shared" si="1004"/>
        <v/>
      </c>
      <c r="AF191" s="86" t="str">
        <f t="shared" si="1004"/>
        <v/>
      </c>
      <c r="AG191" s="86" t="str">
        <f t="shared" si="1004"/>
        <v/>
      </c>
      <c r="AH191" s="86" t="str">
        <f t="shared" si="1004"/>
        <v/>
      </c>
      <c r="AI191" s="86" t="str">
        <f t="shared" si="1004"/>
        <v/>
      </c>
      <c r="AJ191" s="86" t="str">
        <f t="shared" si="1004"/>
        <v/>
      </c>
      <c r="AK191" s="86" t="str">
        <f t="shared" si="1004"/>
        <v/>
      </c>
      <c r="AL191" s="86" t="str">
        <f t="shared" si="1004"/>
        <v/>
      </c>
      <c r="AM191" s="86" t="str">
        <f t="shared" si="1004"/>
        <v/>
      </c>
      <c r="AN191" s="86" t="str">
        <f t="shared" si="1004"/>
        <v/>
      </c>
      <c r="AO191" s="86" t="str">
        <f t="shared" si="1004"/>
        <v/>
      </c>
      <c r="AP191" s="86" t="str">
        <f t="shared" ref="AP191:BO191" si="1005">IF(AP$40="","",IF(OR(AP$40=0,AP46=0),"n. appl.",AP176/AP$68*1000))</f>
        <v/>
      </c>
      <c r="AQ191" s="86" t="str">
        <f t="shared" si="1005"/>
        <v/>
      </c>
      <c r="AR191" s="86" t="str">
        <f t="shared" si="1005"/>
        <v/>
      </c>
      <c r="AS191" s="86" t="str">
        <f t="shared" si="1005"/>
        <v/>
      </c>
      <c r="AT191" s="86" t="str">
        <f t="shared" si="1005"/>
        <v/>
      </c>
      <c r="AU191" s="86" t="str">
        <f t="shared" si="1005"/>
        <v/>
      </c>
      <c r="AV191" s="86" t="str">
        <f t="shared" si="1005"/>
        <v/>
      </c>
      <c r="AW191" s="86" t="str">
        <f t="shared" si="1005"/>
        <v/>
      </c>
      <c r="AX191" s="86" t="str">
        <f t="shared" si="1005"/>
        <v/>
      </c>
      <c r="AY191" s="86" t="str">
        <f t="shared" si="1005"/>
        <v/>
      </c>
      <c r="AZ191" s="86" t="str">
        <f t="shared" si="1005"/>
        <v/>
      </c>
      <c r="BA191" s="86" t="str">
        <f t="shared" si="1005"/>
        <v/>
      </c>
      <c r="BB191" s="86" t="str">
        <f t="shared" si="1005"/>
        <v/>
      </c>
      <c r="BC191" s="86" t="str">
        <f t="shared" si="1005"/>
        <v/>
      </c>
      <c r="BD191" s="86" t="str">
        <f t="shared" si="1005"/>
        <v/>
      </c>
      <c r="BE191" s="86" t="str">
        <f t="shared" si="1005"/>
        <v/>
      </c>
      <c r="BF191" s="86" t="str">
        <f t="shared" si="1005"/>
        <v/>
      </c>
      <c r="BG191" s="86" t="str">
        <f t="shared" si="1005"/>
        <v/>
      </c>
      <c r="BH191" s="86" t="str">
        <f t="shared" si="1005"/>
        <v/>
      </c>
      <c r="BI191" s="86" t="str">
        <f t="shared" si="1005"/>
        <v/>
      </c>
      <c r="BJ191" s="86" t="str">
        <f t="shared" si="1005"/>
        <v/>
      </c>
      <c r="BK191" s="86" t="str">
        <f t="shared" si="1005"/>
        <v/>
      </c>
      <c r="BL191" s="86" t="str">
        <f t="shared" si="1005"/>
        <v/>
      </c>
      <c r="BM191" s="86" t="str">
        <f t="shared" si="1005"/>
        <v/>
      </c>
      <c r="BN191" s="86" t="str">
        <f t="shared" si="1005"/>
        <v/>
      </c>
      <c r="BO191" s="86" t="str">
        <f t="shared" si="1005"/>
        <v/>
      </c>
      <c r="BV191" s="169"/>
      <c r="BW191" s="169"/>
      <c r="BX191" s="169"/>
      <c r="BY191" s="169"/>
      <c r="BZ191" s="169"/>
      <c r="CA191" s="169"/>
      <c r="CB191" s="169"/>
      <c r="CC191" s="169"/>
      <c r="CD191" s="169"/>
      <c r="CE191" s="169"/>
      <c r="CF191" s="169"/>
      <c r="CG191" s="169"/>
      <c r="CH191" s="169"/>
      <c r="CI191" s="169"/>
      <c r="CJ191" s="169"/>
      <c r="CK191" s="169"/>
      <c r="CL191" s="169"/>
      <c r="CM191" s="169"/>
      <c r="CN191" s="169"/>
      <c r="CO191" s="169"/>
      <c r="CP191" s="169"/>
      <c r="CQ191" s="169"/>
      <c r="CR191" s="169"/>
      <c r="CS191" s="169"/>
      <c r="CT191" s="169"/>
      <c r="CU191" s="169"/>
      <c r="CV191" s="169"/>
      <c r="CW191" s="169"/>
      <c r="CX191" s="169"/>
      <c r="CY191" s="169"/>
      <c r="CZ191" s="169"/>
      <c r="DA191" s="169"/>
      <c r="DB191" s="169"/>
      <c r="DC191" s="169"/>
      <c r="DD191" s="169"/>
      <c r="DE191" s="169"/>
      <c r="DF191" s="169"/>
      <c r="DG191" s="169"/>
      <c r="DH191" s="169"/>
      <c r="DI191" s="169"/>
      <c r="DJ191" s="169"/>
      <c r="DK191" s="169"/>
      <c r="DL191" s="169"/>
      <c r="DM191" s="169"/>
      <c r="DN191" s="169"/>
      <c r="DO191" s="169"/>
      <c r="DP191" s="169"/>
      <c r="DQ191" s="169"/>
      <c r="DR191" s="169"/>
      <c r="DS191" s="169"/>
      <c r="DT191" s="169"/>
      <c r="DU191" s="169"/>
      <c r="DV191" s="169"/>
      <c r="DW191" s="169"/>
      <c r="DX191" s="169"/>
      <c r="DY191" s="169"/>
      <c r="DZ191" s="169"/>
      <c r="EA191" s="169"/>
      <c r="EB191" s="169"/>
      <c r="EC191" s="169"/>
      <c r="ED191" s="169"/>
      <c r="EE191" s="1076"/>
      <c r="EF191" s="1076"/>
      <c r="EG191" s="1076"/>
      <c r="EH191" s="1076"/>
      <c r="EI191" s="1076"/>
    </row>
    <row r="192" spans="1:139" s="41" customFormat="1" ht="13.5" customHeight="1">
      <c r="B192" s="728" t="s">
        <v>273</v>
      </c>
      <c r="C192" s="36"/>
      <c r="D192" s="74" t="s">
        <v>859</v>
      </c>
      <c r="E192" s="274" t="s">
        <v>728</v>
      </c>
      <c r="F192" s="288"/>
      <c r="G192" s="86" t="str">
        <f>IF(G$40="","",IF(OR(G$40=0,G46=0),"n. appl.",G177/G$68*1000))</f>
        <v/>
      </c>
      <c r="H192" s="86" t="str">
        <f t="shared" ref="H192:AO192" si="1006">IF(H$40="","",IF(OR(H$40=0,H46=0),"n. appl.",H177/H$68*1000))</f>
        <v/>
      </c>
      <c r="I192" s="86" t="str">
        <f t="shared" si="1006"/>
        <v/>
      </c>
      <c r="J192" s="86" t="str">
        <f t="shared" si="1006"/>
        <v/>
      </c>
      <c r="K192" s="86" t="str">
        <f t="shared" si="1006"/>
        <v/>
      </c>
      <c r="L192" s="86" t="str">
        <f t="shared" si="1006"/>
        <v/>
      </c>
      <c r="M192" s="86" t="str">
        <f t="shared" si="1006"/>
        <v/>
      </c>
      <c r="N192" s="86" t="str">
        <f t="shared" si="1006"/>
        <v/>
      </c>
      <c r="O192" s="86" t="str">
        <f t="shared" si="1006"/>
        <v/>
      </c>
      <c r="P192" s="86" t="str">
        <f t="shared" si="1006"/>
        <v/>
      </c>
      <c r="Q192" s="86" t="str">
        <f t="shared" si="1006"/>
        <v/>
      </c>
      <c r="R192" s="86" t="str">
        <f t="shared" si="1006"/>
        <v/>
      </c>
      <c r="S192" s="86" t="str">
        <f t="shared" si="1006"/>
        <v/>
      </c>
      <c r="T192" s="86" t="str">
        <f t="shared" si="1006"/>
        <v/>
      </c>
      <c r="U192" s="86" t="str">
        <f t="shared" si="1006"/>
        <v/>
      </c>
      <c r="V192" s="86" t="str">
        <f t="shared" si="1006"/>
        <v/>
      </c>
      <c r="W192" s="86" t="str">
        <f t="shared" si="1006"/>
        <v/>
      </c>
      <c r="X192" s="86" t="str">
        <f t="shared" si="1006"/>
        <v/>
      </c>
      <c r="Y192" s="86" t="str">
        <f t="shared" si="1006"/>
        <v/>
      </c>
      <c r="Z192" s="86" t="str">
        <f t="shared" si="1006"/>
        <v/>
      </c>
      <c r="AA192" s="86" t="str">
        <f t="shared" si="1006"/>
        <v/>
      </c>
      <c r="AB192" s="86" t="str">
        <f t="shared" si="1006"/>
        <v/>
      </c>
      <c r="AC192" s="86" t="str">
        <f t="shared" si="1006"/>
        <v/>
      </c>
      <c r="AD192" s="86" t="str">
        <f t="shared" si="1006"/>
        <v/>
      </c>
      <c r="AE192" s="86" t="str">
        <f t="shared" si="1006"/>
        <v/>
      </c>
      <c r="AF192" s="86" t="str">
        <f t="shared" si="1006"/>
        <v/>
      </c>
      <c r="AG192" s="86" t="str">
        <f t="shared" si="1006"/>
        <v/>
      </c>
      <c r="AH192" s="86" t="str">
        <f t="shared" si="1006"/>
        <v/>
      </c>
      <c r="AI192" s="86" t="str">
        <f t="shared" si="1006"/>
        <v/>
      </c>
      <c r="AJ192" s="86" t="str">
        <f t="shared" si="1006"/>
        <v/>
      </c>
      <c r="AK192" s="86" t="str">
        <f t="shared" si="1006"/>
        <v/>
      </c>
      <c r="AL192" s="86" t="str">
        <f t="shared" si="1006"/>
        <v/>
      </c>
      <c r="AM192" s="86" t="str">
        <f t="shared" si="1006"/>
        <v/>
      </c>
      <c r="AN192" s="86" t="str">
        <f t="shared" si="1006"/>
        <v/>
      </c>
      <c r="AO192" s="86" t="str">
        <f t="shared" si="1006"/>
        <v/>
      </c>
      <c r="AP192" s="86" t="str">
        <f t="shared" ref="AP192:BO192" si="1007">IF(AP$40="","",IF(OR(AP$40=0,AP46=0),"n. appl.",AP177/AP$68*1000))</f>
        <v/>
      </c>
      <c r="AQ192" s="86" t="str">
        <f t="shared" si="1007"/>
        <v/>
      </c>
      <c r="AR192" s="86" t="str">
        <f t="shared" si="1007"/>
        <v/>
      </c>
      <c r="AS192" s="86" t="str">
        <f t="shared" si="1007"/>
        <v/>
      </c>
      <c r="AT192" s="86" t="str">
        <f t="shared" si="1007"/>
        <v/>
      </c>
      <c r="AU192" s="86" t="str">
        <f t="shared" si="1007"/>
        <v/>
      </c>
      <c r="AV192" s="86" t="str">
        <f t="shared" si="1007"/>
        <v/>
      </c>
      <c r="AW192" s="86" t="str">
        <f t="shared" si="1007"/>
        <v/>
      </c>
      <c r="AX192" s="86" t="str">
        <f t="shared" si="1007"/>
        <v/>
      </c>
      <c r="AY192" s="86" t="str">
        <f t="shared" si="1007"/>
        <v/>
      </c>
      <c r="AZ192" s="86" t="str">
        <f t="shared" si="1007"/>
        <v/>
      </c>
      <c r="BA192" s="86" t="str">
        <f t="shared" si="1007"/>
        <v/>
      </c>
      <c r="BB192" s="86" t="str">
        <f t="shared" si="1007"/>
        <v/>
      </c>
      <c r="BC192" s="86" t="str">
        <f t="shared" si="1007"/>
        <v/>
      </c>
      <c r="BD192" s="86" t="str">
        <f t="shared" si="1007"/>
        <v/>
      </c>
      <c r="BE192" s="86" t="str">
        <f t="shared" si="1007"/>
        <v/>
      </c>
      <c r="BF192" s="86" t="str">
        <f t="shared" si="1007"/>
        <v/>
      </c>
      <c r="BG192" s="86" t="str">
        <f t="shared" si="1007"/>
        <v/>
      </c>
      <c r="BH192" s="86" t="str">
        <f t="shared" si="1007"/>
        <v/>
      </c>
      <c r="BI192" s="86" t="str">
        <f t="shared" si="1007"/>
        <v/>
      </c>
      <c r="BJ192" s="86" t="str">
        <f t="shared" si="1007"/>
        <v/>
      </c>
      <c r="BK192" s="86" t="str">
        <f t="shared" si="1007"/>
        <v/>
      </c>
      <c r="BL192" s="86" t="str">
        <f t="shared" si="1007"/>
        <v/>
      </c>
      <c r="BM192" s="86" t="str">
        <f t="shared" si="1007"/>
        <v/>
      </c>
      <c r="BN192" s="86" t="str">
        <f t="shared" si="1007"/>
        <v/>
      </c>
      <c r="BO192" s="86" t="str">
        <f t="shared" si="1007"/>
        <v/>
      </c>
      <c r="BV192" s="169"/>
      <c r="BW192" s="169"/>
      <c r="BX192" s="169"/>
      <c r="BY192" s="169"/>
      <c r="BZ192" s="169"/>
      <c r="CA192" s="169"/>
      <c r="CB192" s="169"/>
      <c r="CC192" s="169"/>
      <c r="CD192" s="169"/>
      <c r="CE192" s="169"/>
      <c r="CF192" s="169"/>
      <c r="CG192" s="169"/>
      <c r="CH192" s="169"/>
      <c r="CI192" s="169"/>
      <c r="CJ192" s="169"/>
      <c r="CK192" s="169"/>
      <c r="CL192" s="169"/>
      <c r="CM192" s="169"/>
      <c r="CN192" s="169"/>
      <c r="CO192" s="169"/>
      <c r="CP192" s="169"/>
      <c r="CQ192" s="169"/>
      <c r="CR192" s="169"/>
      <c r="CS192" s="169"/>
      <c r="CT192" s="169"/>
      <c r="CU192" s="169"/>
      <c r="CV192" s="169"/>
      <c r="CW192" s="169"/>
      <c r="CX192" s="169"/>
      <c r="CY192" s="169"/>
      <c r="CZ192" s="169"/>
      <c r="DA192" s="169"/>
      <c r="DB192" s="169"/>
      <c r="DC192" s="169"/>
      <c r="DD192" s="169"/>
      <c r="DE192" s="169"/>
      <c r="DF192" s="169"/>
      <c r="DG192" s="169"/>
      <c r="DH192" s="169"/>
      <c r="DI192" s="169"/>
      <c r="DJ192" s="169"/>
      <c r="DK192" s="169"/>
      <c r="DL192" s="169"/>
      <c r="DM192" s="169"/>
      <c r="DN192" s="169"/>
      <c r="DO192" s="169"/>
      <c r="DP192" s="169"/>
      <c r="DQ192" s="169"/>
      <c r="DR192" s="169"/>
      <c r="DS192" s="169"/>
      <c r="DT192" s="169"/>
      <c r="DU192" s="169"/>
      <c r="DV192" s="169"/>
      <c r="DW192" s="169"/>
      <c r="DX192" s="169"/>
      <c r="DY192" s="169"/>
      <c r="DZ192" s="169"/>
      <c r="EA192" s="169"/>
      <c r="EB192" s="169"/>
      <c r="EC192" s="169"/>
      <c r="ED192" s="169"/>
      <c r="EE192" s="1076"/>
      <c r="EF192" s="1076"/>
      <c r="EG192" s="1076"/>
      <c r="EH192" s="1076"/>
      <c r="EI192" s="1076"/>
    </row>
    <row r="193" spans="1:139" s="79" customFormat="1" ht="13.5" customHeight="1">
      <c r="B193" s="772">
        <f>B199+1</f>
        <v>75</v>
      </c>
      <c r="C193" s="994" t="s">
        <v>1349</v>
      </c>
      <c r="D193" s="862" t="s">
        <v>125</v>
      </c>
      <c r="E193" s="863" t="s">
        <v>153</v>
      </c>
      <c r="F193" s="864"/>
      <c r="G193" s="976" t="str">
        <f>IF(OR(G$68="n. appl.",G$68=0),"n. appl.",G179/G$68*1000)</f>
        <v>n. appl.</v>
      </c>
      <c r="H193" s="976" t="str">
        <f t="shared" ref="H193:AO193" si="1008">IF(OR(H$68="n. appl.",H$68=0),"n. appl.",H179/H$68*1000)</f>
        <v>n. appl.</v>
      </c>
      <c r="I193" s="976" t="str">
        <f t="shared" si="1008"/>
        <v>n. appl.</v>
      </c>
      <c r="J193" s="976" t="str">
        <f t="shared" si="1008"/>
        <v>n. appl.</v>
      </c>
      <c r="K193" s="976" t="str">
        <f t="shared" si="1008"/>
        <v>n. appl.</v>
      </c>
      <c r="L193" s="976" t="str">
        <f t="shared" si="1008"/>
        <v>n. appl.</v>
      </c>
      <c r="M193" s="976" t="str">
        <f t="shared" si="1008"/>
        <v>n. appl.</v>
      </c>
      <c r="N193" s="976" t="str">
        <f t="shared" si="1008"/>
        <v>n. appl.</v>
      </c>
      <c r="O193" s="976" t="str">
        <f t="shared" si="1008"/>
        <v>n. appl.</v>
      </c>
      <c r="P193" s="976" t="str">
        <f t="shared" si="1008"/>
        <v>n. appl.</v>
      </c>
      <c r="Q193" s="976" t="str">
        <f t="shared" si="1008"/>
        <v>n. appl.</v>
      </c>
      <c r="R193" s="976" t="str">
        <f t="shared" si="1008"/>
        <v>n. appl.</v>
      </c>
      <c r="S193" s="976" t="str">
        <f t="shared" si="1008"/>
        <v>n. appl.</v>
      </c>
      <c r="T193" s="976" t="str">
        <f t="shared" si="1008"/>
        <v>n. appl.</v>
      </c>
      <c r="U193" s="976" t="str">
        <f t="shared" si="1008"/>
        <v>n. appl.</v>
      </c>
      <c r="V193" s="976" t="str">
        <f t="shared" si="1008"/>
        <v>n. appl.</v>
      </c>
      <c r="W193" s="976" t="str">
        <f t="shared" si="1008"/>
        <v>n. appl.</v>
      </c>
      <c r="X193" s="976" t="str">
        <f t="shared" si="1008"/>
        <v>n. appl.</v>
      </c>
      <c r="Y193" s="976" t="str">
        <f t="shared" si="1008"/>
        <v>n. appl.</v>
      </c>
      <c r="Z193" s="976" t="str">
        <f t="shared" si="1008"/>
        <v>n. appl.</v>
      </c>
      <c r="AA193" s="976" t="str">
        <f t="shared" si="1008"/>
        <v>n. appl.</v>
      </c>
      <c r="AB193" s="976" t="str">
        <f t="shared" si="1008"/>
        <v>n. appl.</v>
      </c>
      <c r="AC193" s="976" t="str">
        <f t="shared" si="1008"/>
        <v>n. appl.</v>
      </c>
      <c r="AD193" s="976" t="str">
        <f t="shared" si="1008"/>
        <v>n. appl.</v>
      </c>
      <c r="AE193" s="976" t="str">
        <f t="shared" si="1008"/>
        <v>n. appl.</v>
      </c>
      <c r="AF193" s="976" t="str">
        <f t="shared" si="1008"/>
        <v>n. appl.</v>
      </c>
      <c r="AG193" s="976" t="str">
        <f t="shared" si="1008"/>
        <v>n. appl.</v>
      </c>
      <c r="AH193" s="976" t="str">
        <f t="shared" si="1008"/>
        <v>n. appl.</v>
      </c>
      <c r="AI193" s="976" t="str">
        <f t="shared" si="1008"/>
        <v>n. appl.</v>
      </c>
      <c r="AJ193" s="976" t="str">
        <f t="shared" si="1008"/>
        <v>n. appl.</v>
      </c>
      <c r="AK193" s="976" t="str">
        <f t="shared" si="1008"/>
        <v>n. appl.</v>
      </c>
      <c r="AL193" s="976" t="str">
        <f t="shared" si="1008"/>
        <v>n. appl.</v>
      </c>
      <c r="AM193" s="976" t="str">
        <f t="shared" si="1008"/>
        <v>n. appl.</v>
      </c>
      <c r="AN193" s="976" t="str">
        <f t="shared" si="1008"/>
        <v>n. appl.</v>
      </c>
      <c r="AO193" s="976" t="str">
        <f t="shared" si="1008"/>
        <v>n. appl.</v>
      </c>
      <c r="AP193" s="976" t="str">
        <f t="shared" ref="AP193:BO193" si="1009">IF(OR(AP$68="n. appl.",AP$68=0),"n. appl.",AP179/AP$68*1000)</f>
        <v>n. appl.</v>
      </c>
      <c r="AQ193" s="976" t="str">
        <f t="shared" si="1009"/>
        <v>n. appl.</v>
      </c>
      <c r="AR193" s="976" t="str">
        <f t="shared" si="1009"/>
        <v>n. appl.</v>
      </c>
      <c r="AS193" s="976" t="str">
        <f t="shared" si="1009"/>
        <v>n. appl.</v>
      </c>
      <c r="AT193" s="976" t="str">
        <f t="shared" si="1009"/>
        <v>n. appl.</v>
      </c>
      <c r="AU193" s="976" t="str">
        <f t="shared" si="1009"/>
        <v>n. appl.</v>
      </c>
      <c r="AV193" s="976" t="str">
        <f t="shared" si="1009"/>
        <v>n. appl.</v>
      </c>
      <c r="AW193" s="976" t="str">
        <f t="shared" si="1009"/>
        <v>n. appl.</v>
      </c>
      <c r="AX193" s="976" t="str">
        <f t="shared" si="1009"/>
        <v>n. appl.</v>
      </c>
      <c r="AY193" s="976" t="str">
        <f t="shared" si="1009"/>
        <v>n. appl.</v>
      </c>
      <c r="AZ193" s="976" t="str">
        <f t="shared" si="1009"/>
        <v>n. appl.</v>
      </c>
      <c r="BA193" s="976" t="str">
        <f t="shared" si="1009"/>
        <v>n. appl.</v>
      </c>
      <c r="BB193" s="976" t="str">
        <f t="shared" si="1009"/>
        <v>n. appl.</v>
      </c>
      <c r="BC193" s="976" t="str">
        <f t="shared" si="1009"/>
        <v>n. appl.</v>
      </c>
      <c r="BD193" s="976" t="str">
        <f t="shared" si="1009"/>
        <v>n. appl.</v>
      </c>
      <c r="BE193" s="976" t="str">
        <f t="shared" si="1009"/>
        <v>n. appl.</v>
      </c>
      <c r="BF193" s="976" t="str">
        <f t="shared" si="1009"/>
        <v>n. appl.</v>
      </c>
      <c r="BG193" s="976" t="str">
        <f t="shared" si="1009"/>
        <v>n. appl.</v>
      </c>
      <c r="BH193" s="976" t="str">
        <f t="shared" si="1009"/>
        <v>n. appl.</v>
      </c>
      <c r="BI193" s="976" t="str">
        <f t="shared" si="1009"/>
        <v>n. appl.</v>
      </c>
      <c r="BJ193" s="976" t="str">
        <f t="shared" si="1009"/>
        <v>n. appl.</v>
      </c>
      <c r="BK193" s="976" t="str">
        <f t="shared" si="1009"/>
        <v>n. appl.</v>
      </c>
      <c r="BL193" s="976" t="str">
        <f t="shared" si="1009"/>
        <v>n. appl.</v>
      </c>
      <c r="BM193" s="976" t="str">
        <f t="shared" si="1009"/>
        <v>n. appl.</v>
      </c>
      <c r="BN193" s="976" t="str">
        <f t="shared" si="1009"/>
        <v>n. appl.</v>
      </c>
      <c r="BO193" s="976" t="str">
        <f t="shared" si="1009"/>
        <v>n. appl.</v>
      </c>
      <c r="BV193" s="978"/>
      <c r="BW193" s="978"/>
      <c r="BX193" s="978"/>
      <c r="BY193" s="978"/>
      <c r="BZ193" s="978"/>
      <c r="CA193" s="978"/>
      <c r="CB193" s="978"/>
      <c r="CC193" s="978"/>
      <c r="CD193" s="978"/>
      <c r="CE193" s="978"/>
      <c r="CF193" s="978"/>
      <c r="CG193" s="978"/>
      <c r="CH193" s="978"/>
      <c r="CI193" s="978"/>
      <c r="CJ193" s="978"/>
      <c r="CK193" s="978"/>
      <c r="CL193" s="978"/>
      <c r="CM193" s="978"/>
      <c r="CN193" s="978"/>
      <c r="CO193" s="978"/>
      <c r="CP193" s="978"/>
      <c r="CQ193" s="978"/>
      <c r="CR193" s="978"/>
      <c r="CS193" s="978"/>
      <c r="CT193" s="978"/>
      <c r="CU193" s="978"/>
      <c r="CV193" s="978"/>
      <c r="CW193" s="978"/>
      <c r="CX193" s="978"/>
      <c r="CY193" s="978"/>
      <c r="CZ193" s="978"/>
      <c r="DA193" s="978"/>
      <c r="DB193" s="978"/>
      <c r="DC193" s="978"/>
      <c r="DD193" s="978"/>
      <c r="DE193" s="978"/>
      <c r="DF193" s="978"/>
      <c r="DG193" s="978"/>
      <c r="DH193" s="978"/>
      <c r="DI193" s="978"/>
      <c r="DJ193" s="978"/>
      <c r="DK193" s="978"/>
      <c r="DL193" s="978"/>
      <c r="DM193" s="978"/>
      <c r="DN193" s="978"/>
      <c r="DO193" s="978"/>
      <c r="DP193" s="978"/>
      <c r="DQ193" s="978"/>
      <c r="DR193" s="978"/>
      <c r="DS193" s="978"/>
      <c r="DT193" s="978"/>
      <c r="DU193" s="978"/>
      <c r="DV193" s="978"/>
      <c r="DW193" s="978"/>
      <c r="DX193" s="978"/>
      <c r="DY193" s="978"/>
      <c r="DZ193" s="978"/>
      <c r="EA193" s="978"/>
      <c r="EB193" s="978"/>
      <c r="EC193" s="978"/>
      <c r="ED193" s="978"/>
      <c r="EE193" s="1075"/>
      <c r="EF193" s="1075"/>
      <c r="EG193" s="1075"/>
      <c r="EH193" s="1075"/>
      <c r="EI193" s="1075"/>
    </row>
    <row r="194" spans="1:139" s="79" customFormat="1" ht="13.5" customHeight="1" thickBot="1">
      <c r="B194" s="785"/>
      <c r="C194" s="80"/>
      <c r="D194" s="80"/>
      <c r="E194" s="785"/>
      <c r="F194" s="785"/>
      <c r="G194" s="972"/>
      <c r="H194" s="972"/>
      <c r="I194" s="972"/>
      <c r="J194" s="972"/>
      <c r="K194" s="972"/>
      <c r="L194" s="972"/>
      <c r="M194" s="972"/>
      <c r="N194" s="972"/>
      <c r="O194" s="972"/>
      <c r="P194" s="972"/>
      <c r="Q194" s="972"/>
      <c r="R194" s="972"/>
      <c r="S194" s="972"/>
      <c r="T194" s="972"/>
      <c r="U194" s="972"/>
      <c r="V194" s="972"/>
      <c r="W194" s="972"/>
      <c r="X194" s="972"/>
      <c r="Y194" s="972"/>
      <c r="Z194" s="972"/>
      <c r="AA194" s="972"/>
      <c r="AB194" s="972"/>
      <c r="AC194" s="972"/>
      <c r="AD194" s="972"/>
      <c r="AE194" s="972"/>
      <c r="AF194" s="972"/>
      <c r="AG194" s="972"/>
      <c r="AH194" s="972"/>
      <c r="AI194" s="972"/>
      <c r="AJ194" s="972"/>
      <c r="AK194" s="972"/>
      <c r="AL194" s="972"/>
      <c r="AM194" s="972"/>
      <c r="AN194" s="972"/>
      <c r="AO194" s="972"/>
      <c r="AP194" s="972"/>
      <c r="AQ194" s="972"/>
      <c r="AR194" s="972"/>
      <c r="AS194" s="972"/>
      <c r="AT194" s="972"/>
      <c r="AU194" s="972"/>
      <c r="AV194" s="972"/>
      <c r="AW194" s="972"/>
      <c r="AX194" s="972"/>
      <c r="AY194" s="972"/>
      <c r="AZ194" s="972"/>
      <c r="BA194" s="972"/>
      <c r="BB194" s="972"/>
      <c r="BC194" s="972"/>
      <c r="BD194" s="972"/>
      <c r="BE194" s="972"/>
      <c r="BF194" s="972"/>
      <c r="BG194" s="972"/>
      <c r="BH194" s="972"/>
      <c r="BI194" s="972"/>
      <c r="BJ194" s="972"/>
      <c r="BK194" s="972"/>
      <c r="BL194" s="972"/>
      <c r="BM194" s="972"/>
      <c r="BN194" s="972"/>
      <c r="BO194" s="972"/>
      <c r="BV194" s="1140"/>
      <c r="BW194" s="1140"/>
      <c r="BX194" s="1140"/>
      <c r="BY194" s="1140"/>
      <c r="BZ194" s="1140"/>
      <c r="CA194" s="1140"/>
      <c r="CB194" s="1140"/>
      <c r="CC194" s="1140"/>
      <c r="CD194" s="1140"/>
      <c r="CE194" s="1140"/>
      <c r="CF194" s="1140"/>
      <c r="CG194" s="1140"/>
      <c r="CH194" s="1140"/>
      <c r="CI194" s="1140"/>
      <c r="CJ194" s="1140"/>
      <c r="CK194" s="1140"/>
      <c r="CL194" s="1140"/>
      <c r="CM194" s="1140"/>
      <c r="CN194" s="1140"/>
      <c r="CO194" s="1140"/>
      <c r="CP194" s="1140"/>
      <c r="CQ194" s="1140"/>
      <c r="CR194" s="1140"/>
      <c r="CS194" s="1140"/>
      <c r="CT194" s="1140"/>
      <c r="CU194" s="1140"/>
      <c r="CV194" s="1140"/>
      <c r="CW194" s="1140"/>
      <c r="CX194" s="1140"/>
      <c r="CY194" s="1140"/>
      <c r="CZ194" s="1140"/>
      <c r="DA194" s="1140"/>
      <c r="DB194" s="1140"/>
      <c r="DC194" s="1140"/>
      <c r="DD194" s="1140"/>
      <c r="DE194" s="1140"/>
      <c r="DF194" s="1140"/>
      <c r="DG194" s="1140"/>
      <c r="DH194" s="1140"/>
      <c r="DI194" s="1140"/>
      <c r="DJ194" s="1140"/>
      <c r="DK194" s="1140"/>
      <c r="DL194" s="1140"/>
      <c r="DM194" s="1140"/>
      <c r="DN194" s="1140"/>
      <c r="DO194" s="1140"/>
      <c r="DP194" s="1140"/>
      <c r="DQ194" s="1140"/>
      <c r="DR194" s="1140"/>
      <c r="DS194" s="1140"/>
      <c r="DT194" s="1140"/>
      <c r="DU194" s="1140"/>
      <c r="DV194" s="1140"/>
      <c r="DW194" s="1140"/>
      <c r="DX194" s="1140"/>
      <c r="DY194" s="1140"/>
      <c r="DZ194" s="1140"/>
      <c r="EA194" s="1140"/>
      <c r="EB194" s="1140"/>
      <c r="EC194" s="1140"/>
      <c r="ED194" s="1140"/>
      <c r="EE194" s="1075"/>
      <c r="EF194" s="1075"/>
      <c r="EG194" s="1075"/>
      <c r="EH194" s="1075"/>
      <c r="EI194" s="1075"/>
    </row>
    <row r="195" spans="1:139" ht="15" thickBot="1">
      <c r="B195" s="1542" t="s">
        <v>1145</v>
      </c>
      <c r="C195" s="1543"/>
      <c r="D195" s="1543"/>
      <c r="E195" s="1543"/>
      <c r="F195" s="1544"/>
      <c r="G195" s="152">
        <f t="shared" ref="G195:BO195" si="1010">G$7</f>
        <v>1990</v>
      </c>
      <c r="H195" s="152">
        <f t="shared" si="1010"/>
        <v>1991</v>
      </c>
      <c r="I195" s="152">
        <f t="shared" si="1010"/>
        <v>1992</v>
      </c>
      <c r="J195" s="152">
        <f t="shared" si="1010"/>
        <v>1993</v>
      </c>
      <c r="K195" s="152">
        <f t="shared" si="1010"/>
        <v>1994</v>
      </c>
      <c r="L195" s="152">
        <f t="shared" si="1010"/>
        <v>1995</v>
      </c>
      <c r="M195" s="152">
        <f t="shared" si="1010"/>
        <v>1996</v>
      </c>
      <c r="N195" s="152">
        <f t="shared" si="1010"/>
        <v>1997</v>
      </c>
      <c r="O195" s="152">
        <f t="shared" si="1010"/>
        <v>1998</v>
      </c>
      <c r="P195" s="152">
        <f t="shared" si="1010"/>
        <v>1999</v>
      </c>
      <c r="Q195" s="152">
        <f t="shared" si="1010"/>
        <v>2000</v>
      </c>
      <c r="R195" s="152">
        <f t="shared" si="1010"/>
        <v>2001</v>
      </c>
      <c r="S195" s="152">
        <f t="shared" si="1010"/>
        <v>2002</v>
      </c>
      <c r="T195" s="152">
        <f t="shared" si="1010"/>
        <v>2003</v>
      </c>
      <c r="U195" s="152">
        <f t="shared" si="1010"/>
        <v>2004</v>
      </c>
      <c r="V195" s="152">
        <f t="shared" si="1010"/>
        <v>2005</v>
      </c>
      <c r="W195" s="152">
        <f t="shared" si="1010"/>
        <v>2006</v>
      </c>
      <c r="X195" s="152">
        <f t="shared" si="1010"/>
        <v>2007</v>
      </c>
      <c r="Y195" s="152">
        <f t="shared" si="1010"/>
        <v>2008</v>
      </c>
      <c r="Z195" s="152">
        <f t="shared" si="1010"/>
        <v>2009</v>
      </c>
      <c r="AA195" s="152">
        <f t="shared" si="1010"/>
        <v>2010</v>
      </c>
      <c r="AB195" s="152">
        <f t="shared" si="1010"/>
        <v>2011</v>
      </c>
      <c r="AC195" s="152">
        <f t="shared" si="1010"/>
        <v>2012</v>
      </c>
      <c r="AD195" s="152">
        <f t="shared" si="1010"/>
        <v>2013</v>
      </c>
      <c r="AE195" s="152">
        <f t="shared" si="1010"/>
        <v>2014</v>
      </c>
      <c r="AF195" s="152">
        <f t="shared" si="1010"/>
        <v>2015</v>
      </c>
      <c r="AG195" s="152">
        <f t="shared" si="1010"/>
        <v>2016</v>
      </c>
      <c r="AH195" s="152">
        <f t="shared" si="1010"/>
        <v>2017</v>
      </c>
      <c r="AI195" s="152">
        <f t="shared" si="1010"/>
        <v>2018</v>
      </c>
      <c r="AJ195" s="152">
        <f t="shared" si="1010"/>
        <v>2019</v>
      </c>
      <c r="AK195" s="152">
        <f t="shared" si="1010"/>
        <v>2020</v>
      </c>
      <c r="AL195" s="152">
        <f t="shared" si="1010"/>
        <v>2021</v>
      </c>
      <c r="AM195" s="152">
        <f t="shared" si="1010"/>
        <v>2022</v>
      </c>
      <c r="AN195" s="152">
        <f t="shared" si="1010"/>
        <v>2023</v>
      </c>
      <c r="AO195" s="152">
        <f t="shared" si="1010"/>
        <v>2024</v>
      </c>
      <c r="AP195" s="152">
        <f t="shared" si="1010"/>
        <v>2025</v>
      </c>
      <c r="AQ195" s="152">
        <f t="shared" si="1010"/>
        <v>2026</v>
      </c>
      <c r="AR195" s="152">
        <f t="shared" si="1010"/>
        <v>2027</v>
      </c>
      <c r="AS195" s="152">
        <f t="shared" si="1010"/>
        <v>2028</v>
      </c>
      <c r="AT195" s="152">
        <f t="shared" si="1010"/>
        <v>2029</v>
      </c>
      <c r="AU195" s="152">
        <f t="shared" si="1010"/>
        <v>2030</v>
      </c>
      <c r="AV195" s="152">
        <f t="shared" si="1010"/>
        <v>2031</v>
      </c>
      <c r="AW195" s="152">
        <f t="shared" si="1010"/>
        <v>2032</v>
      </c>
      <c r="AX195" s="152">
        <f t="shared" si="1010"/>
        <v>2033</v>
      </c>
      <c r="AY195" s="152">
        <f t="shared" si="1010"/>
        <v>2034</v>
      </c>
      <c r="AZ195" s="152">
        <f t="shared" si="1010"/>
        <v>2035</v>
      </c>
      <c r="BA195" s="152">
        <f t="shared" si="1010"/>
        <v>2036</v>
      </c>
      <c r="BB195" s="152">
        <f t="shared" si="1010"/>
        <v>2037</v>
      </c>
      <c r="BC195" s="152">
        <f t="shared" si="1010"/>
        <v>2038</v>
      </c>
      <c r="BD195" s="152">
        <f t="shared" si="1010"/>
        <v>2039</v>
      </c>
      <c r="BE195" s="152">
        <f t="shared" si="1010"/>
        <v>2040</v>
      </c>
      <c r="BF195" s="152">
        <f t="shared" si="1010"/>
        <v>2041</v>
      </c>
      <c r="BG195" s="152">
        <f t="shared" si="1010"/>
        <v>2042</v>
      </c>
      <c r="BH195" s="152">
        <f t="shared" si="1010"/>
        <v>2043</v>
      </c>
      <c r="BI195" s="152">
        <f t="shared" si="1010"/>
        <v>2044</v>
      </c>
      <c r="BJ195" s="152">
        <f t="shared" si="1010"/>
        <v>2045</v>
      </c>
      <c r="BK195" s="152">
        <f t="shared" si="1010"/>
        <v>2046</v>
      </c>
      <c r="BL195" s="152">
        <f t="shared" si="1010"/>
        <v>2047</v>
      </c>
      <c r="BM195" s="152">
        <f t="shared" si="1010"/>
        <v>2048</v>
      </c>
      <c r="BN195" s="152">
        <f t="shared" si="1010"/>
        <v>2049</v>
      </c>
      <c r="BO195" s="152">
        <f t="shared" si="1010"/>
        <v>2050</v>
      </c>
      <c r="BV195" s="1132"/>
      <c r="BW195" s="1132"/>
      <c r="BX195" s="1132"/>
      <c r="BY195" s="1132"/>
      <c r="BZ195" s="1132"/>
      <c r="CA195" s="1132"/>
      <c r="CB195" s="1132"/>
      <c r="CC195" s="1132"/>
      <c r="CD195" s="1132"/>
      <c r="CE195" s="1132"/>
      <c r="CF195" s="1132"/>
      <c r="CG195" s="1132"/>
      <c r="CH195" s="1132"/>
      <c r="CI195" s="1132"/>
      <c r="CJ195" s="1132"/>
      <c r="CK195" s="1132"/>
      <c r="CL195" s="1132"/>
      <c r="CM195" s="1132"/>
      <c r="CN195" s="1132"/>
      <c r="CO195" s="1132"/>
      <c r="CP195" s="1132"/>
      <c r="CQ195" s="1132"/>
      <c r="CR195" s="1132"/>
      <c r="CS195" s="1132"/>
      <c r="CT195" s="1132"/>
      <c r="CU195" s="1132"/>
      <c r="CV195" s="1132"/>
      <c r="CW195" s="1132"/>
      <c r="CX195" s="1132"/>
      <c r="CY195" s="1132"/>
      <c r="CZ195" s="1132"/>
      <c r="DA195" s="1132"/>
      <c r="DB195" s="1132"/>
      <c r="DC195" s="1132"/>
      <c r="DD195" s="1132"/>
      <c r="DE195" s="1132"/>
      <c r="DF195" s="1132"/>
      <c r="DG195" s="1132"/>
      <c r="DH195" s="1132"/>
      <c r="DI195" s="1132"/>
      <c r="DJ195" s="1132"/>
      <c r="DK195" s="1132"/>
      <c r="DL195" s="1132"/>
      <c r="DM195" s="1132"/>
      <c r="DN195" s="1132"/>
      <c r="DO195" s="1132"/>
      <c r="DP195" s="1132"/>
      <c r="DQ195" s="1132"/>
      <c r="DR195" s="1132"/>
      <c r="DS195" s="1132"/>
      <c r="DT195" s="1132"/>
      <c r="DU195" s="1132"/>
      <c r="DV195" s="1132"/>
      <c r="DW195" s="1132"/>
      <c r="DX195" s="1132"/>
      <c r="DY195" s="1132"/>
      <c r="DZ195" s="1132"/>
      <c r="EA195" s="1132"/>
      <c r="EB195" s="1132"/>
      <c r="EC195" s="1132"/>
      <c r="ED195" s="1132"/>
    </row>
    <row r="196" spans="1:139" s="41" customFormat="1" ht="13.5" customHeight="1">
      <c r="B196" s="728">
        <v>62</v>
      </c>
      <c r="C196" s="36" t="s">
        <v>862</v>
      </c>
      <c r="D196" s="42" t="s">
        <v>683</v>
      </c>
      <c r="E196" s="274" t="s">
        <v>809</v>
      </c>
      <c r="F196" s="288"/>
      <c r="G196" s="86" t="str">
        <f t="shared" ref="G196:AO196" si="1011">IF(G$67="","",IF(G$67=0,"n. appl.",G175/G$67*1000))</f>
        <v/>
      </c>
      <c r="H196" s="86" t="str">
        <f t="shared" si="1011"/>
        <v/>
      </c>
      <c r="I196" s="86" t="str">
        <f t="shared" si="1011"/>
        <v/>
      </c>
      <c r="J196" s="86" t="str">
        <f t="shared" si="1011"/>
        <v/>
      </c>
      <c r="K196" s="86" t="str">
        <f t="shared" si="1011"/>
        <v/>
      </c>
      <c r="L196" s="86" t="str">
        <f t="shared" si="1011"/>
        <v/>
      </c>
      <c r="M196" s="86" t="str">
        <f t="shared" si="1011"/>
        <v/>
      </c>
      <c r="N196" s="86" t="str">
        <f t="shared" si="1011"/>
        <v/>
      </c>
      <c r="O196" s="86" t="str">
        <f t="shared" si="1011"/>
        <v/>
      </c>
      <c r="P196" s="86" t="str">
        <f t="shared" si="1011"/>
        <v/>
      </c>
      <c r="Q196" s="86" t="str">
        <f t="shared" si="1011"/>
        <v/>
      </c>
      <c r="R196" s="86" t="str">
        <f t="shared" si="1011"/>
        <v/>
      </c>
      <c r="S196" s="86" t="str">
        <f t="shared" si="1011"/>
        <v/>
      </c>
      <c r="T196" s="86" t="str">
        <f t="shared" si="1011"/>
        <v/>
      </c>
      <c r="U196" s="86" t="str">
        <f t="shared" si="1011"/>
        <v/>
      </c>
      <c r="V196" s="86" t="str">
        <f t="shared" si="1011"/>
        <v/>
      </c>
      <c r="W196" s="86" t="str">
        <f t="shared" si="1011"/>
        <v/>
      </c>
      <c r="X196" s="86" t="str">
        <f t="shared" si="1011"/>
        <v/>
      </c>
      <c r="Y196" s="86" t="str">
        <f t="shared" si="1011"/>
        <v/>
      </c>
      <c r="Z196" s="86" t="str">
        <f t="shared" si="1011"/>
        <v/>
      </c>
      <c r="AA196" s="86" t="str">
        <f t="shared" si="1011"/>
        <v/>
      </c>
      <c r="AB196" s="86" t="str">
        <f t="shared" si="1011"/>
        <v/>
      </c>
      <c r="AC196" s="86" t="str">
        <f t="shared" si="1011"/>
        <v/>
      </c>
      <c r="AD196" s="86" t="str">
        <f t="shared" si="1011"/>
        <v/>
      </c>
      <c r="AE196" s="86" t="str">
        <f t="shared" si="1011"/>
        <v/>
      </c>
      <c r="AF196" s="86" t="str">
        <f t="shared" si="1011"/>
        <v/>
      </c>
      <c r="AG196" s="86" t="str">
        <f t="shared" si="1011"/>
        <v/>
      </c>
      <c r="AH196" s="86" t="str">
        <f t="shared" si="1011"/>
        <v/>
      </c>
      <c r="AI196" s="86" t="str">
        <f t="shared" si="1011"/>
        <v/>
      </c>
      <c r="AJ196" s="86" t="str">
        <f t="shared" si="1011"/>
        <v/>
      </c>
      <c r="AK196" s="86" t="str">
        <f t="shared" si="1011"/>
        <v/>
      </c>
      <c r="AL196" s="86" t="str">
        <f t="shared" si="1011"/>
        <v/>
      </c>
      <c r="AM196" s="86" t="str">
        <f t="shared" si="1011"/>
        <v/>
      </c>
      <c r="AN196" s="86" t="str">
        <f t="shared" si="1011"/>
        <v/>
      </c>
      <c r="AO196" s="86" t="str">
        <f t="shared" si="1011"/>
        <v/>
      </c>
      <c r="AP196" s="86" t="str">
        <f t="shared" ref="AP196:BO196" si="1012">IF(AP$67="","",IF(AP$67=0,"n. appl.",AP175/AP$67*1000))</f>
        <v/>
      </c>
      <c r="AQ196" s="86" t="str">
        <f t="shared" si="1012"/>
        <v/>
      </c>
      <c r="AR196" s="86" t="str">
        <f t="shared" si="1012"/>
        <v/>
      </c>
      <c r="AS196" s="86" t="str">
        <f t="shared" si="1012"/>
        <v/>
      </c>
      <c r="AT196" s="86" t="str">
        <f t="shared" si="1012"/>
        <v/>
      </c>
      <c r="AU196" s="86" t="str">
        <f t="shared" si="1012"/>
        <v/>
      </c>
      <c r="AV196" s="86" t="str">
        <f t="shared" si="1012"/>
        <v/>
      </c>
      <c r="AW196" s="86" t="str">
        <f t="shared" si="1012"/>
        <v/>
      </c>
      <c r="AX196" s="86" t="str">
        <f t="shared" si="1012"/>
        <v/>
      </c>
      <c r="AY196" s="86" t="str">
        <f t="shared" si="1012"/>
        <v/>
      </c>
      <c r="AZ196" s="86" t="str">
        <f t="shared" si="1012"/>
        <v/>
      </c>
      <c r="BA196" s="86" t="str">
        <f t="shared" si="1012"/>
        <v/>
      </c>
      <c r="BB196" s="86" t="str">
        <f t="shared" si="1012"/>
        <v/>
      </c>
      <c r="BC196" s="86" t="str">
        <f t="shared" si="1012"/>
        <v/>
      </c>
      <c r="BD196" s="86" t="str">
        <f t="shared" si="1012"/>
        <v/>
      </c>
      <c r="BE196" s="86" t="str">
        <f t="shared" si="1012"/>
        <v/>
      </c>
      <c r="BF196" s="86" t="str">
        <f t="shared" si="1012"/>
        <v/>
      </c>
      <c r="BG196" s="86" t="str">
        <f t="shared" si="1012"/>
        <v/>
      </c>
      <c r="BH196" s="86" t="str">
        <f t="shared" si="1012"/>
        <v/>
      </c>
      <c r="BI196" s="86" t="str">
        <f t="shared" si="1012"/>
        <v/>
      </c>
      <c r="BJ196" s="86" t="str">
        <f t="shared" si="1012"/>
        <v/>
      </c>
      <c r="BK196" s="86" t="str">
        <f t="shared" si="1012"/>
        <v/>
      </c>
      <c r="BL196" s="86" t="str">
        <f t="shared" si="1012"/>
        <v/>
      </c>
      <c r="BM196" s="86" t="str">
        <f t="shared" si="1012"/>
        <v/>
      </c>
      <c r="BN196" s="86" t="str">
        <f t="shared" si="1012"/>
        <v/>
      </c>
      <c r="BO196" s="86" t="str">
        <f t="shared" si="1012"/>
        <v/>
      </c>
      <c r="BV196" s="169"/>
      <c r="BW196" s="169"/>
      <c r="BX196" s="169"/>
      <c r="BY196" s="169"/>
      <c r="BZ196" s="169"/>
      <c r="CA196" s="169"/>
      <c r="CB196" s="169"/>
      <c r="CC196" s="169"/>
      <c r="CD196" s="169"/>
      <c r="CE196" s="169"/>
      <c r="CF196" s="169"/>
      <c r="CG196" s="169"/>
      <c r="CH196" s="169"/>
      <c r="CI196" s="169"/>
      <c r="CJ196" s="169"/>
      <c r="CK196" s="169"/>
      <c r="CL196" s="169"/>
      <c r="CM196" s="169"/>
      <c r="CN196" s="169"/>
      <c r="CO196" s="169"/>
      <c r="CP196" s="169"/>
      <c r="CQ196" s="169"/>
      <c r="CR196" s="169"/>
      <c r="CS196" s="169"/>
      <c r="CT196" s="169"/>
      <c r="CU196" s="169"/>
      <c r="CV196" s="169"/>
      <c r="CW196" s="169"/>
      <c r="CX196" s="169"/>
      <c r="CY196" s="169"/>
      <c r="CZ196" s="169"/>
      <c r="DA196" s="169"/>
      <c r="DB196" s="169"/>
      <c r="DC196" s="169"/>
      <c r="DD196" s="169"/>
      <c r="DE196" s="169"/>
      <c r="DF196" s="169"/>
      <c r="DG196" s="169"/>
      <c r="DH196" s="169"/>
      <c r="DI196" s="169"/>
      <c r="DJ196" s="169"/>
      <c r="DK196" s="169"/>
      <c r="DL196" s="169"/>
      <c r="DM196" s="169"/>
      <c r="DN196" s="169"/>
      <c r="DO196" s="169"/>
      <c r="DP196" s="169"/>
      <c r="DQ196" s="169"/>
      <c r="DR196" s="169"/>
      <c r="DS196" s="169"/>
      <c r="DT196" s="169"/>
      <c r="DU196" s="169"/>
      <c r="DV196" s="169"/>
      <c r="DW196" s="169"/>
      <c r="DX196" s="169"/>
      <c r="DY196" s="169"/>
      <c r="DZ196" s="169"/>
      <c r="EA196" s="169"/>
      <c r="EB196" s="169"/>
      <c r="EC196" s="169"/>
      <c r="ED196" s="169"/>
      <c r="EE196" s="1076"/>
      <c r="EF196" s="1076"/>
      <c r="EG196" s="1076"/>
      <c r="EH196" s="1076"/>
      <c r="EI196" s="1076"/>
    </row>
    <row r="197" spans="1:139" s="41" customFormat="1" ht="13.5" customHeight="1">
      <c r="B197" s="728" t="s">
        <v>365</v>
      </c>
      <c r="C197" s="36"/>
      <c r="D197" s="74" t="s">
        <v>364</v>
      </c>
      <c r="E197" s="274" t="s">
        <v>809</v>
      </c>
      <c r="F197" s="288"/>
      <c r="G197" s="86" t="str">
        <f t="shared" ref="G197:AO197" si="1013">IF(G$67="","",IF(G$67=0,"n. appl.",G176/G$67*1000))</f>
        <v/>
      </c>
      <c r="H197" s="86" t="str">
        <f t="shared" si="1013"/>
        <v/>
      </c>
      <c r="I197" s="86" t="str">
        <f t="shared" si="1013"/>
        <v/>
      </c>
      <c r="J197" s="86" t="str">
        <f t="shared" si="1013"/>
        <v/>
      </c>
      <c r="K197" s="86" t="str">
        <f t="shared" si="1013"/>
        <v/>
      </c>
      <c r="L197" s="86" t="str">
        <f t="shared" si="1013"/>
        <v/>
      </c>
      <c r="M197" s="86" t="str">
        <f t="shared" si="1013"/>
        <v/>
      </c>
      <c r="N197" s="86" t="str">
        <f t="shared" si="1013"/>
        <v/>
      </c>
      <c r="O197" s="86" t="str">
        <f t="shared" si="1013"/>
        <v/>
      </c>
      <c r="P197" s="86" t="str">
        <f t="shared" si="1013"/>
        <v/>
      </c>
      <c r="Q197" s="86" t="str">
        <f t="shared" si="1013"/>
        <v/>
      </c>
      <c r="R197" s="86" t="str">
        <f t="shared" si="1013"/>
        <v/>
      </c>
      <c r="S197" s="86" t="str">
        <f t="shared" si="1013"/>
        <v/>
      </c>
      <c r="T197" s="86" t="str">
        <f t="shared" si="1013"/>
        <v/>
      </c>
      <c r="U197" s="86" t="str">
        <f t="shared" si="1013"/>
        <v/>
      </c>
      <c r="V197" s="86" t="str">
        <f t="shared" si="1013"/>
        <v/>
      </c>
      <c r="W197" s="86" t="str">
        <f t="shared" si="1013"/>
        <v/>
      </c>
      <c r="X197" s="86" t="str">
        <f t="shared" si="1013"/>
        <v/>
      </c>
      <c r="Y197" s="86" t="str">
        <f t="shared" si="1013"/>
        <v/>
      </c>
      <c r="Z197" s="86" t="str">
        <f t="shared" si="1013"/>
        <v/>
      </c>
      <c r="AA197" s="86" t="str">
        <f t="shared" si="1013"/>
        <v/>
      </c>
      <c r="AB197" s="86" t="str">
        <f t="shared" si="1013"/>
        <v/>
      </c>
      <c r="AC197" s="86" t="str">
        <f t="shared" si="1013"/>
        <v/>
      </c>
      <c r="AD197" s="86" t="str">
        <f t="shared" si="1013"/>
        <v/>
      </c>
      <c r="AE197" s="86" t="str">
        <f t="shared" si="1013"/>
        <v/>
      </c>
      <c r="AF197" s="86" t="str">
        <f t="shared" si="1013"/>
        <v/>
      </c>
      <c r="AG197" s="86" t="str">
        <f t="shared" si="1013"/>
        <v/>
      </c>
      <c r="AH197" s="86" t="str">
        <f t="shared" si="1013"/>
        <v/>
      </c>
      <c r="AI197" s="86" t="str">
        <f t="shared" si="1013"/>
        <v/>
      </c>
      <c r="AJ197" s="86" t="str">
        <f t="shared" si="1013"/>
        <v/>
      </c>
      <c r="AK197" s="86" t="str">
        <f t="shared" si="1013"/>
        <v/>
      </c>
      <c r="AL197" s="86" t="str">
        <f t="shared" si="1013"/>
        <v/>
      </c>
      <c r="AM197" s="86" t="str">
        <f t="shared" si="1013"/>
        <v/>
      </c>
      <c r="AN197" s="86" t="str">
        <f t="shared" si="1013"/>
        <v/>
      </c>
      <c r="AO197" s="86" t="str">
        <f t="shared" si="1013"/>
        <v/>
      </c>
      <c r="AP197" s="86" t="str">
        <f t="shared" ref="AP197:BO197" si="1014">IF(AP$67="","",IF(AP$67=0,"n. appl.",AP176/AP$67*1000))</f>
        <v/>
      </c>
      <c r="AQ197" s="86" t="str">
        <f t="shared" si="1014"/>
        <v/>
      </c>
      <c r="AR197" s="86" t="str">
        <f t="shared" si="1014"/>
        <v/>
      </c>
      <c r="AS197" s="86" t="str">
        <f t="shared" si="1014"/>
        <v/>
      </c>
      <c r="AT197" s="86" t="str">
        <f t="shared" si="1014"/>
        <v/>
      </c>
      <c r="AU197" s="86" t="str">
        <f t="shared" si="1014"/>
        <v/>
      </c>
      <c r="AV197" s="86" t="str">
        <f t="shared" si="1014"/>
        <v/>
      </c>
      <c r="AW197" s="86" t="str">
        <f t="shared" si="1014"/>
        <v/>
      </c>
      <c r="AX197" s="86" t="str">
        <f t="shared" si="1014"/>
        <v/>
      </c>
      <c r="AY197" s="86" t="str">
        <f t="shared" si="1014"/>
        <v/>
      </c>
      <c r="AZ197" s="86" t="str">
        <f t="shared" si="1014"/>
        <v/>
      </c>
      <c r="BA197" s="86" t="str">
        <f t="shared" si="1014"/>
        <v/>
      </c>
      <c r="BB197" s="86" t="str">
        <f t="shared" si="1014"/>
        <v/>
      </c>
      <c r="BC197" s="86" t="str">
        <f t="shared" si="1014"/>
        <v/>
      </c>
      <c r="BD197" s="86" t="str">
        <f t="shared" si="1014"/>
        <v/>
      </c>
      <c r="BE197" s="86" t="str">
        <f t="shared" si="1014"/>
        <v/>
      </c>
      <c r="BF197" s="86" t="str">
        <f t="shared" si="1014"/>
        <v/>
      </c>
      <c r="BG197" s="86" t="str">
        <f t="shared" si="1014"/>
        <v/>
      </c>
      <c r="BH197" s="86" t="str">
        <f t="shared" si="1014"/>
        <v/>
      </c>
      <c r="BI197" s="86" t="str">
        <f t="shared" si="1014"/>
        <v/>
      </c>
      <c r="BJ197" s="86" t="str">
        <f t="shared" si="1014"/>
        <v/>
      </c>
      <c r="BK197" s="86" t="str">
        <f t="shared" si="1014"/>
        <v/>
      </c>
      <c r="BL197" s="86" t="str">
        <f t="shared" si="1014"/>
        <v/>
      </c>
      <c r="BM197" s="86" t="str">
        <f t="shared" si="1014"/>
        <v/>
      </c>
      <c r="BN197" s="86" t="str">
        <f t="shared" si="1014"/>
        <v/>
      </c>
      <c r="BO197" s="86" t="str">
        <f t="shared" si="1014"/>
        <v/>
      </c>
      <c r="BV197" s="169"/>
      <c r="BW197" s="169"/>
      <c r="BX197" s="169"/>
      <c r="BY197" s="169"/>
      <c r="BZ197" s="169"/>
      <c r="CA197" s="169"/>
      <c r="CB197" s="169"/>
      <c r="CC197" s="169"/>
      <c r="CD197" s="169"/>
      <c r="CE197" s="169"/>
      <c r="CF197" s="169"/>
      <c r="CG197" s="169"/>
      <c r="CH197" s="169"/>
      <c r="CI197" s="169"/>
      <c r="CJ197" s="169"/>
      <c r="CK197" s="169"/>
      <c r="CL197" s="169"/>
      <c r="CM197" s="169"/>
      <c r="CN197" s="169"/>
      <c r="CO197" s="169"/>
      <c r="CP197" s="169"/>
      <c r="CQ197" s="169"/>
      <c r="CR197" s="169"/>
      <c r="CS197" s="169"/>
      <c r="CT197" s="169"/>
      <c r="CU197" s="169"/>
      <c r="CV197" s="169"/>
      <c r="CW197" s="169"/>
      <c r="CX197" s="169"/>
      <c r="CY197" s="169"/>
      <c r="CZ197" s="169"/>
      <c r="DA197" s="169"/>
      <c r="DB197" s="169"/>
      <c r="DC197" s="169"/>
      <c r="DD197" s="169"/>
      <c r="DE197" s="169"/>
      <c r="DF197" s="169"/>
      <c r="DG197" s="169"/>
      <c r="DH197" s="169"/>
      <c r="DI197" s="169"/>
      <c r="DJ197" s="169"/>
      <c r="DK197" s="169"/>
      <c r="DL197" s="169"/>
      <c r="DM197" s="169"/>
      <c r="DN197" s="169"/>
      <c r="DO197" s="169"/>
      <c r="DP197" s="169"/>
      <c r="DQ197" s="169"/>
      <c r="DR197" s="169"/>
      <c r="DS197" s="169"/>
      <c r="DT197" s="169"/>
      <c r="DU197" s="169"/>
      <c r="DV197" s="169"/>
      <c r="DW197" s="169"/>
      <c r="DX197" s="169"/>
      <c r="DY197" s="169"/>
      <c r="DZ197" s="169"/>
      <c r="EA197" s="169"/>
      <c r="EB197" s="169"/>
      <c r="EC197" s="169"/>
      <c r="ED197" s="169"/>
      <c r="EE197" s="1076"/>
      <c r="EF197" s="1076"/>
      <c r="EG197" s="1076"/>
      <c r="EH197" s="1076"/>
      <c r="EI197" s="1076"/>
    </row>
    <row r="198" spans="1:139" s="41" customFormat="1" ht="13.5" customHeight="1">
      <c r="B198" s="728" t="s">
        <v>366</v>
      </c>
      <c r="C198" s="36"/>
      <c r="D198" s="74" t="s">
        <v>859</v>
      </c>
      <c r="E198" s="274" t="s">
        <v>809</v>
      </c>
      <c r="F198" s="288"/>
      <c r="G198" s="86" t="str">
        <f t="shared" ref="G198:AO198" si="1015">IF(G$67="","",IF(G$67=0,"n. appl.",G177/G$67*1000))</f>
        <v/>
      </c>
      <c r="H198" s="86" t="str">
        <f t="shared" si="1015"/>
        <v/>
      </c>
      <c r="I198" s="86" t="str">
        <f t="shared" si="1015"/>
        <v/>
      </c>
      <c r="J198" s="86" t="str">
        <f t="shared" si="1015"/>
        <v/>
      </c>
      <c r="K198" s="86" t="str">
        <f t="shared" si="1015"/>
        <v/>
      </c>
      <c r="L198" s="86" t="str">
        <f t="shared" si="1015"/>
        <v/>
      </c>
      <c r="M198" s="86" t="str">
        <f t="shared" si="1015"/>
        <v/>
      </c>
      <c r="N198" s="86" t="str">
        <f t="shared" si="1015"/>
        <v/>
      </c>
      <c r="O198" s="86" t="str">
        <f t="shared" si="1015"/>
        <v/>
      </c>
      <c r="P198" s="86" t="str">
        <f t="shared" si="1015"/>
        <v/>
      </c>
      <c r="Q198" s="86" t="str">
        <f t="shared" si="1015"/>
        <v/>
      </c>
      <c r="R198" s="86" t="str">
        <f t="shared" si="1015"/>
        <v/>
      </c>
      <c r="S198" s="86" t="str">
        <f t="shared" si="1015"/>
        <v/>
      </c>
      <c r="T198" s="86" t="str">
        <f t="shared" si="1015"/>
        <v/>
      </c>
      <c r="U198" s="86" t="str">
        <f t="shared" si="1015"/>
        <v/>
      </c>
      <c r="V198" s="86" t="str">
        <f t="shared" si="1015"/>
        <v/>
      </c>
      <c r="W198" s="86" t="str">
        <f t="shared" si="1015"/>
        <v/>
      </c>
      <c r="X198" s="86" t="str">
        <f t="shared" si="1015"/>
        <v/>
      </c>
      <c r="Y198" s="86" t="str">
        <f t="shared" si="1015"/>
        <v/>
      </c>
      <c r="Z198" s="86" t="str">
        <f t="shared" si="1015"/>
        <v/>
      </c>
      <c r="AA198" s="86" t="str">
        <f t="shared" si="1015"/>
        <v/>
      </c>
      <c r="AB198" s="86" t="str">
        <f t="shared" si="1015"/>
        <v/>
      </c>
      <c r="AC198" s="86" t="str">
        <f t="shared" si="1015"/>
        <v/>
      </c>
      <c r="AD198" s="86" t="str">
        <f t="shared" si="1015"/>
        <v/>
      </c>
      <c r="AE198" s="86" t="str">
        <f t="shared" si="1015"/>
        <v/>
      </c>
      <c r="AF198" s="86" t="str">
        <f t="shared" si="1015"/>
        <v/>
      </c>
      <c r="AG198" s="86" t="str">
        <f t="shared" si="1015"/>
        <v/>
      </c>
      <c r="AH198" s="86" t="str">
        <f t="shared" si="1015"/>
        <v/>
      </c>
      <c r="AI198" s="86" t="str">
        <f t="shared" si="1015"/>
        <v/>
      </c>
      <c r="AJ198" s="86" t="str">
        <f t="shared" si="1015"/>
        <v/>
      </c>
      <c r="AK198" s="86" t="str">
        <f t="shared" si="1015"/>
        <v/>
      </c>
      <c r="AL198" s="86" t="str">
        <f t="shared" si="1015"/>
        <v/>
      </c>
      <c r="AM198" s="86" t="str">
        <f t="shared" si="1015"/>
        <v/>
      </c>
      <c r="AN198" s="86" t="str">
        <f t="shared" si="1015"/>
        <v/>
      </c>
      <c r="AO198" s="86" t="str">
        <f t="shared" si="1015"/>
        <v/>
      </c>
      <c r="AP198" s="86" t="str">
        <f t="shared" ref="AP198:BO198" si="1016">IF(AP$67="","",IF(AP$67=0,"n. appl.",AP177/AP$67*1000))</f>
        <v/>
      </c>
      <c r="AQ198" s="86" t="str">
        <f t="shared" si="1016"/>
        <v/>
      </c>
      <c r="AR198" s="86" t="str">
        <f t="shared" si="1016"/>
        <v/>
      </c>
      <c r="AS198" s="86" t="str">
        <f t="shared" si="1016"/>
        <v/>
      </c>
      <c r="AT198" s="86" t="str">
        <f t="shared" si="1016"/>
        <v/>
      </c>
      <c r="AU198" s="86" t="str">
        <f t="shared" si="1016"/>
        <v/>
      </c>
      <c r="AV198" s="86" t="str">
        <f t="shared" si="1016"/>
        <v/>
      </c>
      <c r="AW198" s="86" t="str">
        <f t="shared" si="1016"/>
        <v/>
      </c>
      <c r="AX198" s="86" t="str">
        <f t="shared" si="1016"/>
        <v/>
      </c>
      <c r="AY198" s="86" t="str">
        <f t="shared" si="1016"/>
        <v/>
      </c>
      <c r="AZ198" s="86" t="str">
        <f t="shared" si="1016"/>
        <v/>
      </c>
      <c r="BA198" s="86" t="str">
        <f t="shared" si="1016"/>
        <v/>
      </c>
      <c r="BB198" s="86" t="str">
        <f t="shared" si="1016"/>
        <v/>
      </c>
      <c r="BC198" s="86" t="str">
        <f t="shared" si="1016"/>
        <v/>
      </c>
      <c r="BD198" s="86" t="str">
        <f t="shared" si="1016"/>
        <v/>
      </c>
      <c r="BE198" s="86" t="str">
        <f t="shared" si="1016"/>
        <v/>
      </c>
      <c r="BF198" s="86" t="str">
        <f t="shared" si="1016"/>
        <v/>
      </c>
      <c r="BG198" s="86" t="str">
        <f t="shared" si="1016"/>
        <v/>
      </c>
      <c r="BH198" s="86" t="str">
        <f t="shared" si="1016"/>
        <v/>
      </c>
      <c r="BI198" s="86" t="str">
        <f t="shared" si="1016"/>
        <v/>
      </c>
      <c r="BJ198" s="86" t="str">
        <f t="shared" si="1016"/>
        <v/>
      </c>
      <c r="BK198" s="86" t="str">
        <f t="shared" si="1016"/>
        <v/>
      </c>
      <c r="BL198" s="86" t="str">
        <f t="shared" si="1016"/>
        <v/>
      </c>
      <c r="BM198" s="86" t="str">
        <f t="shared" si="1016"/>
        <v/>
      </c>
      <c r="BN198" s="86" t="str">
        <f t="shared" si="1016"/>
        <v/>
      </c>
      <c r="BO198" s="86" t="str">
        <f t="shared" si="1016"/>
        <v/>
      </c>
      <c r="BV198" s="169"/>
      <c r="BW198" s="169"/>
      <c r="BX198" s="169"/>
      <c r="BY198" s="169"/>
      <c r="BZ198" s="169"/>
      <c r="CA198" s="169"/>
      <c r="CB198" s="169"/>
      <c r="CC198" s="169"/>
      <c r="CD198" s="169"/>
      <c r="CE198" s="169"/>
      <c r="CF198" s="169"/>
      <c r="CG198" s="169"/>
      <c r="CH198" s="169"/>
      <c r="CI198" s="169"/>
      <c r="CJ198" s="169"/>
      <c r="CK198" s="169"/>
      <c r="CL198" s="169"/>
      <c r="CM198" s="169"/>
      <c r="CN198" s="169"/>
      <c r="CO198" s="169"/>
      <c r="CP198" s="169"/>
      <c r="CQ198" s="169"/>
      <c r="CR198" s="169"/>
      <c r="CS198" s="169"/>
      <c r="CT198" s="169"/>
      <c r="CU198" s="169"/>
      <c r="CV198" s="169"/>
      <c r="CW198" s="169"/>
      <c r="CX198" s="169"/>
      <c r="CY198" s="169"/>
      <c r="CZ198" s="169"/>
      <c r="DA198" s="169"/>
      <c r="DB198" s="169"/>
      <c r="DC198" s="169"/>
      <c r="DD198" s="169"/>
      <c r="DE198" s="169"/>
      <c r="DF198" s="169"/>
      <c r="DG198" s="169"/>
      <c r="DH198" s="169"/>
      <c r="DI198" s="169"/>
      <c r="DJ198" s="169"/>
      <c r="DK198" s="169"/>
      <c r="DL198" s="169"/>
      <c r="DM198" s="169"/>
      <c r="DN198" s="169"/>
      <c r="DO198" s="169"/>
      <c r="DP198" s="169"/>
      <c r="DQ198" s="169"/>
      <c r="DR198" s="169"/>
      <c r="DS198" s="169"/>
      <c r="DT198" s="169"/>
      <c r="DU198" s="169"/>
      <c r="DV198" s="169"/>
      <c r="DW198" s="169"/>
      <c r="DX198" s="169"/>
      <c r="DY198" s="169"/>
      <c r="DZ198" s="169"/>
      <c r="EA198" s="169"/>
      <c r="EB198" s="169"/>
      <c r="EC198" s="169"/>
      <c r="ED198" s="169"/>
      <c r="EE198" s="1076"/>
      <c r="EF198" s="1076"/>
      <c r="EG198" s="1076"/>
      <c r="EH198" s="1076"/>
      <c r="EI198" s="1076"/>
    </row>
    <row r="199" spans="1:139" s="79" customFormat="1" ht="13.5" customHeight="1">
      <c r="B199" s="772">
        <f>B187+1</f>
        <v>74</v>
      </c>
      <c r="C199" s="36" t="s">
        <v>321</v>
      </c>
      <c r="D199" s="42" t="s">
        <v>683</v>
      </c>
      <c r="E199" s="274" t="s">
        <v>809</v>
      </c>
      <c r="F199" s="288"/>
      <c r="G199" s="976" t="str">
        <f t="shared" ref="G199:AO199" si="1017">IF(G$67="","",IF(G$67=0,"n. appl.",G179/G$67*1000))</f>
        <v/>
      </c>
      <c r="H199" s="976" t="str">
        <f t="shared" si="1017"/>
        <v/>
      </c>
      <c r="I199" s="976" t="str">
        <f t="shared" si="1017"/>
        <v/>
      </c>
      <c r="J199" s="976" t="str">
        <f t="shared" si="1017"/>
        <v/>
      </c>
      <c r="K199" s="976" t="str">
        <f t="shared" si="1017"/>
        <v/>
      </c>
      <c r="L199" s="976" t="str">
        <f t="shared" si="1017"/>
        <v/>
      </c>
      <c r="M199" s="976" t="str">
        <f t="shared" si="1017"/>
        <v/>
      </c>
      <c r="N199" s="976" t="str">
        <f t="shared" si="1017"/>
        <v/>
      </c>
      <c r="O199" s="976" t="str">
        <f t="shared" si="1017"/>
        <v/>
      </c>
      <c r="P199" s="976" t="str">
        <f t="shared" si="1017"/>
        <v/>
      </c>
      <c r="Q199" s="976" t="str">
        <f t="shared" si="1017"/>
        <v/>
      </c>
      <c r="R199" s="976" t="str">
        <f t="shared" si="1017"/>
        <v/>
      </c>
      <c r="S199" s="976" t="str">
        <f t="shared" si="1017"/>
        <v/>
      </c>
      <c r="T199" s="976" t="str">
        <f t="shared" si="1017"/>
        <v/>
      </c>
      <c r="U199" s="976" t="str">
        <f t="shared" si="1017"/>
        <v/>
      </c>
      <c r="V199" s="976" t="str">
        <f t="shared" si="1017"/>
        <v/>
      </c>
      <c r="W199" s="976" t="str">
        <f t="shared" si="1017"/>
        <v/>
      </c>
      <c r="X199" s="976" t="str">
        <f t="shared" si="1017"/>
        <v/>
      </c>
      <c r="Y199" s="976" t="str">
        <f t="shared" si="1017"/>
        <v/>
      </c>
      <c r="Z199" s="976" t="str">
        <f t="shared" si="1017"/>
        <v/>
      </c>
      <c r="AA199" s="976" t="str">
        <f t="shared" si="1017"/>
        <v/>
      </c>
      <c r="AB199" s="976" t="str">
        <f t="shared" si="1017"/>
        <v/>
      </c>
      <c r="AC199" s="976" t="str">
        <f t="shared" si="1017"/>
        <v/>
      </c>
      <c r="AD199" s="976" t="str">
        <f t="shared" si="1017"/>
        <v/>
      </c>
      <c r="AE199" s="976" t="str">
        <f t="shared" si="1017"/>
        <v/>
      </c>
      <c r="AF199" s="976" t="str">
        <f t="shared" si="1017"/>
        <v/>
      </c>
      <c r="AG199" s="976" t="str">
        <f t="shared" si="1017"/>
        <v/>
      </c>
      <c r="AH199" s="976" t="str">
        <f t="shared" si="1017"/>
        <v/>
      </c>
      <c r="AI199" s="976" t="str">
        <f t="shared" si="1017"/>
        <v/>
      </c>
      <c r="AJ199" s="976" t="str">
        <f t="shared" si="1017"/>
        <v/>
      </c>
      <c r="AK199" s="976" t="str">
        <f t="shared" si="1017"/>
        <v/>
      </c>
      <c r="AL199" s="976" t="str">
        <f t="shared" si="1017"/>
        <v/>
      </c>
      <c r="AM199" s="976" t="str">
        <f t="shared" si="1017"/>
        <v/>
      </c>
      <c r="AN199" s="976" t="str">
        <f t="shared" si="1017"/>
        <v/>
      </c>
      <c r="AO199" s="976" t="str">
        <f t="shared" si="1017"/>
        <v/>
      </c>
      <c r="AP199" s="976" t="str">
        <f t="shared" ref="AP199:BO199" si="1018">IF(AP$67="","",IF(AP$67=0,"n. appl.",AP179/AP$67*1000))</f>
        <v/>
      </c>
      <c r="AQ199" s="976" t="str">
        <f t="shared" si="1018"/>
        <v/>
      </c>
      <c r="AR199" s="976" t="str">
        <f t="shared" si="1018"/>
        <v/>
      </c>
      <c r="AS199" s="976" t="str">
        <f t="shared" si="1018"/>
        <v/>
      </c>
      <c r="AT199" s="976" t="str">
        <f t="shared" si="1018"/>
        <v/>
      </c>
      <c r="AU199" s="976" t="str">
        <f t="shared" si="1018"/>
        <v/>
      </c>
      <c r="AV199" s="976" t="str">
        <f t="shared" si="1018"/>
        <v/>
      </c>
      <c r="AW199" s="976" t="str">
        <f t="shared" si="1018"/>
        <v/>
      </c>
      <c r="AX199" s="976" t="str">
        <f t="shared" si="1018"/>
        <v/>
      </c>
      <c r="AY199" s="976" t="str">
        <f t="shared" si="1018"/>
        <v/>
      </c>
      <c r="AZ199" s="976" t="str">
        <f t="shared" si="1018"/>
        <v/>
      </c>
      <c r="BA199" s="976" t="str">
        <f t="shared" si="1018"/>
        <v/>
      </c>
      <c r="BB199" s="976" t="str">
        <f t="shared" si="1018"/>
        <v/>
      </c>
      <c r="BC199" s="976" t="str">
        <f t="shared" si="1018"/>
        <v/>
      </c>
      <c r="BD199" s="976" t="str">
        <f t="shared" si="1018"/>
        <v/>
      </c>
      <c r="BE199" s="976" t="str">
        <f t="shared" si="1018"/>
        <v/>
      </c>
      <c r="BF199" s="976" t="str">
        <f t="shared" si="1018"/>
        <v/>
      </c>
      <c r="BG199" s="976" t="str">
        <f t="shared" si="1018"/>
        <v/>
      </c>
      <c r="BH199" s="976" t="str">
        <f t="shared" si="1018"/>
        <v/>
      </c>
      <c r="BI199" s="976" t="str">
        <f t="shared" si="1018"/>
        <v/>
      </c>
      <c r="BJ199" s="976" t="str">
        <f t="shared" si="1018"/>
        <v/>
      </c>
      <c r="BK199" s="976" t="str">
        <f t="shared" si="1018"/>
        <v/>
      </c>
      <c r="BL199" s="976" t="str">
        <f t="shared" si="1018"/>
        <v/>
      </c>
      <c r="BM199" s="976" t="str">
        <f t="shared" si="1018"/>
        <v/>
      </c>
      <c r="BN199" s="976" t="str">
        <f t="shared" si="1018"/>
        <v/>
      </c>
      <c r="BO199" s="976" t="str">
        <f t="shared" si="1018"/>
        <v/>
      </c>
      <c r="BV199" s="978"/>
      <c r="BW199" s="978"/>
      <c r="BX199" s="978"/>
      <c r="BY199" s="978"/>
      <c r="BZ199" s="978"/>
      <c r="CA199" s="978"/>
      <c r="CB199" s="978"/>
      <c r="CC199" s="978"/>
      <c r="CD199" s="978"/>
      <c r="CE199" s="978"/>
      <c r="CF199" s="978"/>
      <c r="CG199" s="978"/>
      <c r="CH199" s="978"/>
      <c r="CI199" s="978"/>
      <c r="CJ199" s="978"/>
      <c r="CK199" s="978"/>
      <c r="CL199" s="978"/>
      <c r="CM199" s="978"/>
      <c r="CN199" s="978"/>
      <c r="CO199" s="978"/>
      <c r="CP199" s="978"/>
      <c r="CQ199" s="978"/>
      <c r="CR199" s="978"/>
      <c r="CS199" s="978"/>
      <c r="CT199" s="978"/>
      <c r="CU199" s="978"/>
      <c r="CV199" s="978"/>
      <c r="CW199" s="978"/>
      <c r="CX199" s="978"/>
      <c r="CY199" s="978"/>
      <c r="CZ199" s="978"/>
      <c r="DA199" s="978"/>
      <c r="DB199" s="978"/>
      <c r="DC199" s="978"/>
      <c r="DD199" s="978"/>
      <c r="DE199" s="978"/>
      <c r="DF199" s="978"/>
      <c r="DG199" s="978"/>
      <c r="DH199" s="978"/>
      <c r="DI199" s="978"/>
      <c r="DJ199" s="978"/>
      <c r="DK199" s="978"/>
      <c r="DL199" s="978"/>
      <c r="DM199" s="978"/>
      <c r="DN199" s="978"/>
      <c r="DO199" s="978"/>
      <c r="DP199" s="978"/>
      <c r="DQ199" s="978"/>
      <c r="DR199" s="978"/>
      <c r="DS199" s="978"/>
      <c r="DT199" s="978"/>
      <c r="DU199" s="978"/>
      <c r="DV199" s="978"/>
      <c r="DW199" s="978"/>
      <c r="DX199" s="978"/>
      <c r="DY199" s="978"/>
      <c r="DZ199" s="978"/>
      <c r="EA199" s="978"/>
      <c r="EB199" s="978"/>
      <c r="EC199" s="978"/>
      <c r="ED199" s="978"/>
      <c r="EE199" s="1075"/>
      <c r="EF199" s="1075"/>
      <c r="EG199" s="1075"/>
      <c r="EH199" s="1075"/>
      <c r="EI199" s="1075"/>
    </row>
    <row r="200" spans="1:139" s="79" customFormat="1" ht="13.5" customHeight="1">
      <c r="B200" s="772">
        <v>77</v>
      </c>
      <c r="C200" s="36" t="s">
        <v>808</v>
      </c>
      <c r="D200" s="74"/>
      <c r="E200" s="274" t="s">
        <v>1010</v>
      </c>
      <c r="F200" s="288"/>
      <c r="G200" s="995" t="str">
        <f t="shared" ref="G200:AO200" si="1019">IF(G199="","",IF(OR($G199="n. appl.",$G199=0),"n. appl.",(G199-$G199)/$G199))</f>
        <v/>
      </c>
      <c r="H200" s="995" t="str">
        <f t="shared" si="1019"/>
        <v/>
      </c>
      <c r="I200" s="995" t="str">
        <f t="shared" si="1019"/>
        <v/>
      </c>
      <c r="J200" s="995" t="str">
        <f t="shared" si="1019"/>
        <v/>
      </c>
      <c r="K200" s="995" t="str">
        <f t="shared" si="1019"/>
        <v/>
      </c>
      <c r="L200" s="995" t="str">
        <f t="shared" si="1019"/>
        <v/>
      </c>
      <c r="M200" s="995" t="str">
        <f t="shared" si="1019"/>
        <v/>
      </c>
      <c r="N200" s="995" t="str">
        <f t="shared" si="1019"/>
        <v/>
      </c>
      <c r="O200" s="995" t="str">
        <f t="shared" si="1019"/>
        <v/>
      </c>
      <c r="P200" s="995" t="str">
        <f t="shared" si="1019"/>
        <v/>
      </c>
      <c r="Q200" s="995" t="str">
        <f t="shared" si="1019"/>
        <v/>
      </c>
      <c r="R200" s="995" t="str">
        <f t="shared" si="1019"/>
        <v/>
      </c>
      <c r="S200" s="995" t="str">
        <f t="shared" si="1019"/>
        <v/>
      </c>
      <c r="T200" s="995" t="str">
        <f t="shared" si="1019"/>
        <v/>
      </c>
      <c r="U200" s="995" t="str">
        <f t="shared" si="1019"/>
        <v/>
      </c>
      <c r="V200" s="995" t="str">
        <f t="shared" si="1019"/>
        <v/>
      </c>
      <c r="W200" s="995" t="str">
        <f t="shared" si="1019"/>
        <v/>
      </c>
      <c r="X200" s="995" t="str">
        <f t="shared" si="1019"/>
        <v/>
      </c>
      <c r="Y200" s="995" t="str">
        <f t="shared" si="1019"/>
        <v/>
      </c>
      <c r="Z200" s="995" t="str">
        <f t="shared" si="1019"/>
        <v/>
      </c>
      <c r="AA200" s="995" t="str">
        <f t="shared" si="1019"/>
        <v/>
      </c>
      <c r="AB200" s="995" t="str">
        <f t="shared" si="1019"/>
        <v/>
      </c>
      <c r="AC200" s="995" t="str">
        <f t="shared" si="1019"/>
        <v/>
      </c>
      <c r="AD200" s="995" t="str">
        <f t="shared" si="1019"/>
        <v/>
      </c>
      <c r="AE200" s="995" t="str">
        <f t="shared" si="1019"/>
        <v/>
      </c>
      <c r="AF200" s="995" t="str">
        <f t="shared" si="1019"/>
        <v/>
      </c>
      <c r="AG200" s="995" t="str">
        <f t="shared" si="1019"/>
        <v/>
      </c>
      <c r="AH200" s="995" t="str">
        <f t="shared" si="1019"/>
        <v/>
      </c>
      <c r="AI200" s="995" t="str">
        <f t="shared" si="1019"/>
        <v/>
      </c>
      <c r="AJ200" s="995" t="str">
        <f t="shared" si="1019"/>
        <v/>
      </c>
      <c r="AK200" s="995" t="str">
        <f t="shared" si="1019"/>
        <v/>
      </c>
      <c r="AL200" s="995" t="str">
        <f t="shared" si="1019"/>
        <v/>
      </c>
      <c r="AM200" s="995" t="str">
        <f t="shared" si="1019"/>
        <v/>
      </c>
      <c r="AN200" s="995" t="str">
        <f t="shared" si="1019"/>
        <v/>
      </c>
      <c r="AO200" s="995" t="str">
        <f t="shared" si="1019"/>
        <v/>
      </c>
      <c r="AP200" s="995" t="str">
        <f t="shared" ref="AP200:BO200" si="1020">IF(AP199="","",IF(OR($G199="n. appl.",$G199=0),"n. appl.",(AP199-$G199)/$G199))</f>
        <v/>
      </c>
      <c r="AQ200" s="995" t="str">
        <f t="shared" si="1020"/>
        <v/>
      </c>
      <c r="AR200" s="995" t="str">
        <f t="shared" si="1020"/>
        <v/>
      </c>
      <c r="AS200" s="995" t="str">
        <f t="shared" si="1020"/>
        <v/>
      </c>
      <c r="AT200" s="995" t="str">
        <f t="shared" si="1020"/>
        <v/>
      </c>
      <c r="AU200" s="995" t="str">
        <f t="shared" si="1020"/>
        <v/>
      </c>
      <c r="AV200" s="995" t="str">
        <f t="shared" si="1020"/>
        <v/>
      </c>
      <c r="AW200" s="995" t="str">
        <f t="shared" si="1020"/>
        <v/>
      </c>
      <c r="AX200" s="995" t="str">
        <f t="shared" si="1020"/>
        <v/>
      </c>
      <c r="AY200" s="995" t="str">
        <f t="shared" si="1020"/>
        <v/>
      </c>
      <c r="AZ200" s="995" t="str">
        <f t="shared" si="1020"/>
        <v/>
      </c>
      <c r="BA200" s="995" t="str">
        <f t="shared" si="1020"/>
        <v/>
      </c>
      <c r="BB200" s="995" t="str">
        <f t="shared" si="1020"/>
        <v/>
      </c>
      <c r="BC200" s="995" t="str">
        <f t="shared" si="1020"/>
        <v/>
      </c>
      <c r="BD200" s="995" t="str">
        <f t="shared" si="1020"/>
        <v/>
      </c>
      <c r="BE200" s="995" t="str">
        <f t="shared" si="1020"/>
        <v/>
      </c>
      <c r="BF200" s="995" t="str">
        <f t="shared" si="1020"/>
        <v/>
      </c>
      <c r="BG200" s="995" t="str">
        <f t="shared" si="1020"/>
        <v/>
      </c>
      <c r="BH200" s="995" t="str">
        <f t="shared" si="1020"/>
        <v/>
      </c>
      <c r="BI200" s="995" t="str">
        <f t="shared" si="1020"/>
        <v/>
      </c>
      <c r="BJ200" s="995" t="str">
        <f t="shared" si="1020"/>
        <v/>
      </c>
      <c r="BK200" s="995" t="str">
        <f t="shared" si="1020"/>
        <v/>
      </c>
      <c r="BL200" s="995" t="str">
        <f t="shared" si="1020"/>
        <v/>
      </c>
      <c r="BM200" s="995" t="str">
        <f t="shared" si="1020"/>
        <v/>
      </c>
      <c r="BN200" s="995" t="str">
        <f t="shared" si="1020"/>
        <v/>
      </c>
      <c r="BO200" s="995" t="str">
        <f t="shared" si="1020"/>
        <v/>
      </c>
      <c r="BV200" s="1014"/>
      <c r="BW200" s="1014"/>
      <c r="BX200" s="1014"/>
      <c r="BY200" s="1014"/>
      <c r="BZ200" s="1014"/>
      <c r="CA200" s="1014"/>
      <c r="CB200" s="1014"/>
      <c r="CC200" s="1014"/>
      <c r="CD200" s="1014"/>
      <c r="CE200" s="1014"/>
      <c r="CF200" s="1014"/>
      <c r="CG200" s="1014"/>
      <c r="CH200" s="1014"/>
      <c r="CI200" s="1014"/>
      <c r="CJ200" s="1014"/>
      <c r="CK200" s="1014"/>
      <c r="CL200" s="1014"/>
      <c r="CM200" s="1014"/>
      <c r="CN200" s="1014"/>
      <c r="CO200" s="1014"/>
      <c r="CP200" s="1014"/>
      <c r="CQ200" s="1014"/>
      <c r="CR200" s="1014"/>
      <c r="CS200" s="1014"/>
      <c r="CT200" s="1014"/>
      <c r="CU200" s="1014"/>
      <c r="CV200" s="1014"/>
      <c r="CW200" s="1014"/>
      <c r="CX200" s="1014"/>
      <c r="CY200" s="1014"/>
      <c r="CZ200" s="1014"/>
      <c r="DA200" s="1014"/>
      <c r="DB200" s="1014"/>
      <c r="DC200" s="1014"/>
      <c r="DD200" s="1014"/>
      <c r="DE200" s="1014"/>
      <c r="DF200" s="1014"/>
      <c r="DG200" s="1014"/>
      <c r="DH200" s="1014"/>
      <c r="DI200" s="1014"/>
      <c r="DJ200" s="1014"/>
      <c r="DK200" s="1014"/>
      <c r="DL200" s="1014"/>
      <c r="DM200" s="1014"/>
      <c r="DN200" s="1014"/>
      <c r="DO200" s="1014"/>
      <c r="DP200" s="1014"/>
      <c r="DQ200" s="1014"/>
      <c r="DR200" s="1014"/>
      <c r="DS200" s="1014"/>
      <c r="DT200" s="1014"/>
      <c r="DU200" s="1014"/>
      <c r="DV200" s="1014"/>
      <c r="DW200" s="1014"/>
      <c r="DX200" s="1014"/>
      <c r="DY200" s="1014"/>
      <c r="DZ200" s="1014"/>
      <c r="EA200" s="1014"/>
      <c r="EB200" s="1014"/>
      <c r="EC200" s="1014"/>
      <c r="ED200" s="1014"/>
      <c r="EE200" s="1075"/>
      <c r="EF200" s="1075"/>
      <c r="EG200" s="1075"/>
      <c r="EH200" s="1075"/>
      <c r="EI200" s="1075"/>
    </row>
    <row r="201" spans="1:139" s="79" customFormat="1" ht="13.5" customHeight="1" thickBot="1">
      <c r="B201" s="785"/>
      <c r="C201" s="80"/>
      <c r="D201" s="80"/>
      <c r="E201" s="785"/>
      <c r="F201" s="785"/>
      <c r="G201" s="972"/>
      <c r="H201" s="972"/>
      <c r="I201" s="972"/>
      <c r="J201" s="972"/>
      <c r="K201" s="972"/>
      <c r="L201" s="972"/>
      <c r="M201" s="972"/>
      <c r="N201" s="972"/>
      <c r="O201" s="972"/>
      <c r="P201" s="972"/>
      <c r="Q201" s="972"/>
      <c r="R201" s="972"/>
      <c r="S201" s="972"/>
      <c r="T201" s="972"/>
      <c r="U201" s="972"/>
      <c r="V201" s="972"/>
      <c r="W201" s="972"/>
      <c r="X201" s="972"/>
      <c r="Y201" s="972"/>
      <c r="Z201" s="972"/>
      <c r="AA201" s="972"/>
      <c r="AB201" s="972"/>
      <c r="AC201" s="972"/>
      <c r="AD201" s="972"/>
      <c r="AE201" s="972"/>
      <c r="AF201" s="972"/>
      <c r="AG201" s="972"/>
      <c r="AH201" s="972"/>
      <c r="AI201" s="972"/>
      <c r="AJ201" s="972"/>
      <c r="AK201" s="972"/>
      <c r="AL201" s="972"/>
      <c r="AM201" s="972"/>
      <c r="AN201" s="972"/>
      <c r="AO201" s="972"/>
      <c r="AP201" s="972"/>
      <c r="AQ201" s="972"/>
      <c r="AR201" s="972"/>
      <c r="AS201" s="972"/>
      <c r="AT201" s="972"/>
      <c r="AU201" s="972"/>
      <c r="AV201" s="972"/>
      <c r="AW201" s="972"/>
      <c r="AX201" s="972"/>
      <c r="AY201" s="972"/>
      <c r="AZ201" s="972"/>
      <c r="BA201" s="972"/>
      <c r="BB201" s="972"/>
      <c r="BC201" s="972"/>
      <c r="BD201" s="972"/>
      <c r="BE201" s="972"/>
      <c r="BF201" s="972"/>
      <c r="BG201" s="972"/>
      <c r="BH201" s="972"/>
      <c r="BI201" s="972"/>
      <c r="BJ201" s="972"/>
      <c r="BK201" s="972"/>
      <c r="BL201" s="972"/>
      <c r="BM201" s="972"/>
      <c r="BN201" s="972"/>
      <c r="BO201" s="972"/>
      <c r="BV201" s="1140"/>
      <c r="BW201" s="1140"/>
      <c r="BX201" s="1140"/>
      <c r="BY201" s="1140"/>
      <c r="BZ201" s="1140"/>
      <c r="CA201" s="1140"/>
      <c r="CB201" s="1140"/>
      <c r="CC201" s="1140"/>
      <c r="CD201" s="1140"/>
      <c r="CE201" s="1140"/>
      <c r="CF201" s="1140"/>
      <c r="CG201" s="1140"/>
      <c r="CH201" s="1140"/>
      <c r="CI201" s="1140"/>
      <c r="CJ201" s="1140"/>
      <c r="CK201" s="1140"/>
      <c r="CL201" s="1140"/>
      <c r="CM201" s="1140"/>
      <c r="CN201" s="1140"/>
      <c r="CO201" s="1140"/>
      <c r="CP201" s="1140"/>
      <c r="CQ201" s="1140"/>
      <c r="CR201" s="1140"/>
      <c r="CS201" s="1140"/>
      <c r="CT201" s="1140"/>
      <c r="CU201" s="1140"/>
      <c r="CV201" s="1140"/>
      <c r="CW201" s="1140"/>
      <c r="CX201" s="1140"/>
      <c r="CY201" s="1140"/>
      <c r="CZ201" s="1140"/>
      <c r="DA201" s="1140"/>
      <c r="DB201" s="1140"/>
      <c r="DC201" s="1140"/>
      <c r="DD201" s="1140"/>
      <c r="DE201" s="1140"/>
      <c r="DF201" s="1140"/>
      <c r="DG201" s="1140"/>
      <c r="DH201" s="1140"/>
      <c r="DI201" s="1140"/>
      <c r="DJ201" s="1140"/>
      <c r="DK201" s="1140"/>
      <c r="DL201" s="1140"/>
      <c r="DM201" s="1140"/>
      <c r="DN201" s="1140"/>
      <c r="DO201" s="1140"/>
      <c r="DP201" s="1140"/>
      <c r="DQ201" s="1140"/>
      <c r="DR201" s="1140"/>
      <c r="DS201" s="1140"/>
      <c r="DT201" s="1140"/>
      <c r="DU201" s="1140"/>
      <c r="DV201" s="1140"/>
      <c r="DW201" s="1140"/>
      <c r="DX201" s="1140"/>
      <c r="DY201" s="1140"/>
      <c r="DZ201" s="1140"/>
      <c r="EA201" s="1140"/>
      <c r="EB201" s="1140"/>
      <c r="EC201" s="1140"/>
      <c r="ED201" s="1140"/>
      <c r="EE201" s="1075"/>
      <c r="EF201" s="1075"/>
      <c r="EG201" s="1075"/>
      <c r="EH201" s="1075"/>
      <c r="EI201" s="1075"/>
    </row>
    <row r="202" spans="1:139" s="79" customFormat="1" ht="13.5" customHeight="1" thickBot="1">
      <c r="B202" s="32" t="s">
        <v>801</v>
      </c>
      <c r="C202" s="859"/>
      <c r="D202" s="859"/>
      <c r="E202" s="860"/>
      <c r="F202" s="860"/>
      <c r="G202" s="152">
        <f t="shared" ref="G202:BO202" si="1021">G$7</f>
        <v>1990</v>
      </c>
      <c r="H202" s="152">
        <f t="shared" si="1021"/>
        <v>1991</v>
      </c>
      <c r="I202" s="152">
        <f t="shared" si="1021"/>
        <v>1992</v>
      </c>
      <c r="J202" s="152">
        <f t="shared" si="1021"/>
        <v>1993</v>
      </c>
      <c r="K202" s="152">
        <f t="shared" si="1021"/>
        <v>1994</v>
      </c>
      <c r="L202" s="152">
        <f t="shared" si="1021"/>
        <v>1995</v>
      </c>
      <c r="M202" s="152">
        <f t="shared" si="1021"/>
        <v>1996</v>
      </c>
      <c r="N202" s="152">
        <f t="shared" si="1021"/>
        <v>1997</v>
      </c>
      <c r="O202" s="152">
        <f t="shared" si="1021"/>
        <v>1998</v>
      </c>
      <c r="P202" s="152">
        <f t="shared" si="1021"/>
        <v>1999</v>
      </c>
      <c r="Q202" s="152">
        <f t="shared" si="1021"/>
        <v>2000</v>
      </c>
      <c r="R202" s="152">
        <f t="shared" si="1021"/>
        <v>2001</v>
      </c>
      <c r="S202" s="152">
        <f t="shared" si="1021"/>
        <v>2002</v>
      </c>
      <c r="T202" s="152">
        <f t="shared" si="1021"/>
        <v>2003</v>
      </c>
      <c r="U202" s="152">
        <f t="shared" si="1021"/>
        <v>2004</v>
      </c>
      <c r="V202" s="152">
        <f t="shared" si="1021"/>
        <v>2005</v>
      </c>
      <c r="W202" s="152">
        <f t="shared" si="1021"/>
        <v>2006</v>
      </c>
      <c r="X202" s="152">
        <f t="shared" si="1021"/>
        <v>2007</v>
      </c>
      <c r="Y202" s="152">
        <f t="shared" si="1021"/>
        <v>2008</v>
      </c>
      <c r="Z202" s="152">
        <f t="shared" si="1021"/>
        <v>2009</v>
      </c>
      <c r="AA202" s="152">
        <f t="shared" si="1021"/>
        <v>2010</v>
      </c>
      <c r="AB202" s="152">
        <f t="shared" si="1021"/>
        <v>2011</v>
      </c>
      <c r="AC202" s="152">
        <f t="shared" si="1021"/>
        <v>2012</v>
      </c>
      <c r="AD202" s="152">
        <f t="shared" si="1021"/>
        <v>2013</v>
      </c>
      <c r="AE202" s="152">
        <f t="shared" si="1021"/>
        <v>2014</v>
      </c>
      <c r="AF202" s="152">
        <f t="shared" si="1021"/>
        <v>2015</v>
      </c>
      <c r="AG202" s="152">
        <f t="shared" si="1021"/>
        <v>2016</v>
      </c>
      <c r="AH202" s="152">
        <f t="shared" si="1021"/>
        <v>2017</v>
      </c>
      <c r="AI202" s="152">
        <f t="shared" si="1021"/>
        <v>2018</v>
      </c>
      <c r="AJ202" s="152">
        <f t="shared" si="1021"/>
        <v>2019</v>
      </c>
      <c r="AK202" s="152">
        <f t="shared" si="1021"/>
        <v>2020</v>
      </c>
      <c r="AL202" s="152">
        <f t="shared" si="1021"/>
        <v>2021</v>
      </c>
      <c r="AM202" s="152">
        <f t="shared" si="1021"/>
        <v>2022</v>
      </c>
      <c r="AN202" s="152">
        <f t="shared" si="1021"/>
        <v>2023</v>
      </c>
      <c r="AO202" s="152">
        <f t="shared" si="1021"/>
        <v>2024</v>
      </c>
      <c r="AP202" s="152">
        <f t="shared" si="1021"/>
        <v>2025</v>
      </c>
      <c r="AQ202" s="152">
        <f t="shared" si="1021"/>
        <v>2026</v>
      </c>
      <c r="AR202" s="152">
        <f t="shared" si="1021"/>
        <v>2027</v>
      </c>
      <c r="AS202" s="152">
        <f t="shared" si="1021"/>
        <v>2028</v>
      </c>
      <c r="AT202" s="152">
        <f t="shared" si="1021"/>
        <v>2029</v>
      </c>
      <c r="AU202" s="152">
        <f t="shared" si="1021"/>
        <v>2030</v>
      </c>
      <c r="AV202" s="152">
        <f t="shared" si="1021"/>
        <v>2031</v>
      </c>
      <c r="AW202" s="152">
        <f t="shared" si="1021"/>
        <v>2032</v>
      </c>
      <c r="AX202" s="152">
        <f t="shared" si="1021"/>
        <v>2033</v>
      </c>
      <c r="AY202" s="152">
        <f t="shared" si="1021"/>
        <v>2034</v>
      </c>
      <c r="AZ202" s="152">
        <f t="shared" si="1021"/>
        <v>2035</v>
      </c>
      <c r="BA202" s="152">
        <f t="shared" si="1021"/>
        <v>2036</v>
      </c>
      <c r="BB202" s="152">
        <f t="shared" si="1021"/>
        <v>2037</v>
      </c>
      <c r="BC202" s="152">
        <f t="shared" si="1021"/>
        <v>2038</v>
      </c>
      <c r="BD202" s="152">
        <f t="shared" si="1021"/>
        <v>2039</v>
      </c>
      <c r="BE202" s="152">
        <f t="shared" si="1021"/>
        <v>2040</v>
      </c>
      <c r="BF202" s="152">
        <f t="shared" si="1021"/>
        <v>2041</v>
      </c>
      <c r="BG202" s="152">
        <f t="shared" si="1021"/>
        <v>2042</v>
      </c>
      <c r="BH202" s="152">
        <f t="shared" si="1021"/>
        <v>2043</v>
      </c>
      <c r="BI202" s="152">
        <f t="shared" si="1021"/>
        <v>2044</v>
      </c>
      <c r="BJ202" s="152">
        <f t="shared" si="1021"/>
        <v>2045</v>
      </c>
      <c r="BK202" s="152">
        <f t="shared" si="1021"/>
        <v>2046</v>
      </c>
      <c r="BL202" s="152">
        <f t="shared" si="1021"/>
        <v>2047</v>
      </c>
      <c r="BM202" s="152">
        <f t="shared" si="1021"/>
        <v>2048</v>
      </c>
      <c r="BN202" s="152">
        <f t="shared" si="1021"/>
        <v>2049</v>
      </c>
      <c r="BO202" s="152">
        <f t="shared" si="1021"/>
        <v>2050</v>
      </c>
      <c r="BV202" s="1132"/>
      <c r="BW202" s="1132"/>
      <c r="BX202" s="1132"/>
      <c r="BY202" s="1132"/>
      <c r="BZ202" s="1132"/>
      <c r="CA202" s="1132"/>
      <c r="CB202" s="1132"/>
      <c r="CC202" s="1132"/>
      <c r="CD202" s="1132"/>
      <c r="CE202" s="1132"/>
      <c r="CF202" s="1132"/>
      <c r="CG202" s="1132"/>
      <c r="CH202" s="1132"/>
      <c r="CI202" s="1132"/>
      <c r="CJ202" s="1132"/>
      <c r="CK202" s="1132"/>
      <c r="CL202" s="1132"/>
      <c r="CM202" s="1132"/>
      <c r="CN202" s="1132"/>
      <c r="CO202" s="1132"/>
      <c r="CP202" s="1132"/>
      <c r="CQ202" s="1132"/>
      <c r="CR202" s="1132"/>
      <c r="CS202" s="1132"/>
      <c r="CT202" s="1132"/>
      <c r="CU202" s="1132"/>
      <c r="CV202" s="1132"/>
      <c r="CW202" s="1132"/>
      <c r="CX202" s="1132"/>
      <c r="CY202" s="1132"/>
      <c r="CZ202" s="1132"/>
      <c r="DA202" s="1132"/>
      <c r="DB202" s="1132"/>
      <c r="DC202" s="1132"/>
      <c r="DD202" s="1132"/>
      <c r="DE202" s="1132"/>
      <c r="DF202" s="1132"/>
      <c r="DG202" s="1132"/>
      <c r="DH202" s="1132"/>
      <c r="DI202" s="1132"/>
      <c r="DJ202" s="1132"/>
      <c r="DK202" s="1132"/>
      <c r="DL202" s="1132"/>
      <c r="DM202" s="1132"/>
      <c r="DN202" s="1132"/>
      <c r="DO202" s="1132"/>
      <c r="DP202" s="1132"/>
      <c r="DQ202" s="1132"/>
      <c r="DR202" s="1132"/>
      <c r="DS202" s="1132"/>
      <c r="DT202" s="1132"/>
      <c r="DU202" s="1132"/>
      <c r="DV202" s="1132"/>
      <c r="DW202" s="1132"/>
      <c r="DX202" s="1132"/>
      <c r="DY202" s="1132"/>
      <c r="DZ202" s="1132"/>
      <c r="EA202" s="1132"/>
      <c r="EB202" s="1132"/>
      <c r="EC202" s="1132"/>
      <c r="ED202" s="1132"/>
      <c r="EE202" s="1075"/>
      <c r="EF202" s="1075"/>
      <c r="EG202" s="1075"/>
      <c r="EH202" s="1075"/>
      <c r="EI202" s="1075"/>
    </row>
    <row r="203" spans="1:139" ht="13.5" customHeight="1">
      <c r="A203" s="762"/>
      <c r="B203" s="728" t="s">
        <v>274</v>
      </c>
      <c r="C203" s="129" t="s">
        <v>802</v>
      </c>
      <c r="D203" s="947"/>
      <c r="E203" s="274" t="s">
        <v>154</v>
      </c>
      <c r="F203" s="864"/>
      <c r="G203" s="976" t="str">
        <f>IF(OR(G$68="n. appl.",G$68=0),"n. appl.",G162/G$68*1000)</f>
        <v>n. appl.</v>
      </c>
      <c r="H203" s="976" t="str">
        <f t="shared" ref="H203:AO203" si="1022">IF(OR(H$68="n. appl.",H$68=0),"n. appl.",H162/H$68*1000)</f>
        <v>n. appl.</v>
      </c>
      <c r="I203" s="976" t="str">
        <f t="shared" si="1022"/>
        <v>n. appl.</v>
      </c>
      <c r="J203" s="976" t="str">
        <f t="shared" si="1022"/>
        <v>n. appl.</v>
      </c>
      <c r="K203" s="976" t="str">
        <f t="shared" si="1022"/>
        <v>n. appl.</v>
      </c>
      <c r="L203" s="976" t="str">
        <f t="shared" si="1022"/>
        <v>n. appl.</v>
      </c>
      <c r="M203" s="976" t="str">
        <f t="shared" si="1022"/>
        <v>n. appl.</v>
      </c>
      <c r="N203" s="976" t="str">
        <f t="shared" si="1022"/>
        <v>n. appl.</v>
      </c>
      <c r="O203" s="976" t="str">
        <f t="shared" si="1022"/>
        <v>n. appl.</v>
      </c>
      <c r="P203" s="976" t="str">
        <f t="shared" si="1022"/>
        <v>n. appl.</v>
      </c>
      <c r="Q203" s="976" t="str">
        <f t="shared" si="1022"/>
        <v>n. appl.</v>
      </c>
      <c r="R203" s="976" t="str">
        <f t="shared" si="1022"/>
        <v>n. appl.</v>
      </c>
      <c r="S203" s="976" t="str">
        <f t="shared" si="1022"/>
        <v>n. appl.</v>
      </c>
      <c r="T203" s="976" t="str">
        <f t="shared" si="1022"/>
        <v>n. appl.</v>
      </c>
      <c r="U203" s="976" t="str">
        <f t="shared" si="1022"/>
        <v>n. appl.</v>
      </c>
      <c r="V203" s="976" t="str">
        <f t="shared" si="1022"/>
        <v>n. appl.</v>
      </c>
      <c r="W203" s="976" t="str">
        <f t="shared" si="1022"/>
        <v>n. appl.</v>
      </c>
      <c r="X203" s="976" t="str">
        <f t="shared" si="1022"/>
        <v>n. appl.</v>
      </c>
      <c r="Y203" s="976" t="str">
        <f t="shared" si="1022"/>
        <v>n. appl.</v>
      </c>
      <c r="Z203" s="976" t="str">
        <f t="shared" si="1022"/>
        <v>n. appl.</v>
      </c>
      <c r="AA203" s="976" t="str">
        <f t="shared" si="1022"/>
        <v>n. appl.</v>
      </c>
      <c r="AB203" s="976" t="str">
        <f t="shared" si="1022"/>
        <v>n. appl.</v>
      </c>
      <c r="AC203" s="976" t="str">
        <f t="shared" si="1022"/>
        <v>n. appl.</v>
      </c>
      <c r="AD203" s="976" t="str">
        <f t="shared" si="1022"/>
        <v>n. appl.</v>
      </c>
      <c r="AE203" s="976" t="str">
        <f t="shared" si="1022"/>
        <v>n. appl.</v>
      </c>
      <c r="AF203" s="976" t="str">
        <f t="shared" si="1022"/>
        <v>n. appl.</v>
      </c>
      <c r="AG203" s="976" t="str">
        <f t="shared" si="1022"/>
        <v>n. appl.</v>
      </c>
      <c r="AH203" s="976" t="str">
        <f t="shared" si="1022"/>
        <v>n. appl.</v>
      </c>
      <c r="AI203" s="976" t="str">
        <f t="shared" si="1022"/>
        <v>n. appl.</v>
      </c>
      <c r="AJ203" s="976" t="str">
        <f t="shared" si="1022"/>
        <v>n. appl.</v>
      </c>
      <c r="AK203" s="976" t="str">
        <f t="shared" si="1022"/>
        <v>n. appl.</v>
      </c>
      <c r="AL203" s="976" t="str">
        <f t="shared" si="1022"/>
        <v>n. appl.</v>
      </c>
      <c r="AM203" s="976" t="str">
        <f t="shared" si="1022"/>
        <v>n. appl.</v>
      </c>
      <c r="AN203" s="976" t="str">
        <f t="shared" si="1022"/>
        <v>n. appl.</v>
      </c>
      <c r="AO203" s="976" t="str">
        <f t="shared" si="1022"/>
        <v>n. appl.</v>
      </c>
      <c r="AP203" s="976" t="str">
        <f t="shared" ref="AP203:BO203" si="1023">IF(OR(AP$68="n. appl.",AP$68=0),"n. appl.",AP162/AP$68*1000)</f>
        <v>n. appl.</v>
      </c>
      <c r="AQ203" s="976" t="str">
        <f t="shared" si="1023"/>
        <v>n. appl.</v>
      </c>
      <c r="AR203" s="976" t="str">
        <f t="shared" si="1023"/>
        <v>n. appl.</v>
      </c>
      <c r="AS203" s="976" t="str">
        <f t="shared" si="1023"/>
        <v>n. appl.</v>
      </c>
      <c r="AT203" s="976" t="str">
        <f t="shared" si="1023"/>
        <v>n. appl.</v>
      </c>
      <c r="AU203" s="976" t="str">
        <f t="shared" si="1023"/>
        <v>n. appl.</v>
      </c>
      <c r="AV203" s="976" t="str">
        <f t="shared" si="1023"/>
        <v>n. appl.</v>
      </c>
      <c r="AW203" s="976" t="str">
        <f t="shared" si="1023"/>
        <v>n. appl.</v>
      </c>
      <c r="AX203" s="976" t="str">
        <f t="shared" si="1023"/>
        <v>n. appl.</v>
      </c>
      <c r="AY203" s="976" t="str">
        <f t="shared" si="1023"/>
        <v>n. appl.</v>
      </c>
      <c r="AZ203" s="976" t="str">
        <f t="shared" si="1023"/>
        <v>n. appl.</v>
      </c>
      <c r="BA203" s="976" t="str">
        <f t="shared" si="1023"/>
        <v>n. appl.</v>
      </c>
      <c r="BB203" s="976" t="str">
        <f t="shared" si="1023"/>
        <v>n. appl.</v>
      </c>
      <c r="BC203" s="976" t="str">
        <f t="shared" si="1023"/>
        <v>n. appl.</v>
      </c>
      <c r="BD203" s="976" t="str">
        <f t="shared" si="1023"/>
        <v>n. appl.</v>
      </c>
      <c r="BE203" s="976" t="str">
        <f t="shared" si="1023"/>
        <v>n. appl.</v>
      </c>
      <c r="BF203" s="976" t="str">
        <f t="shared" si="1023"/>
        <v>n. appl.</v>
      </c>
      <c r="BG203" s="976" t="str">
        <f t="shared" si="1023"/>
        <v>n. appl.</v>
      </c>
      <c r="BH203" s="976" t="str">
        <f t="shared" si="1023"/>
        <v>n. appl.</v>
      </c>
      <c r="BI203" s="976" t="str">
        <f t="shared" si="1023"/>
        <v>n. appl.</v>
      </c>
      <c r="BJ203" s="976" t="str">
        <f t="shared" si="1023"/>
        <v>n. appl.</v>
      </c>
      <c r="BK203" s="976" t="str">
        <f t="shared" si="1023"/>
        <v>n. appl.</v>
      </c>
      <c r="BL203" s="976" t="str">
        <f t="shared" si="1023"/>
        <v>n. appl.</v>
      </c>
      <c r="BM203" s="976" t="str">
        <f t="shared" si="1023"/>
        <v>n. appl.</v>
      </c>
      <c r="BN203" s="976" t="str">
        <f t="shared" si="1023"/>
        <v>n. appl.</v>
      </c>
      <c r="BO203" s="976" t="str">
        <f t="shared" si="1023"/>
        <v>n. appl.</v>
      </c>
      <c r="BV203" s="978"/>
      <c r="BW203" s="978"/>
      <c r="BX203" s="978"/>
      <c r="BY203" s="978"/>
      <c r="BZ203" s="978"/>
      <c r="CA203" s="978"/>
      <c r="CB203" s="978"/>
      <c r="CC203" s="978"/>
      <c r="CD203" s="978"/>
      <c r="CE203" s="978"/>
      <c r="CF203" s="978"/>
      <c r="CG203" s="978"/>
      <c r="CH203" s="978"/>
      <c r="CI203" s="978"/>
      <c r="CJ203" s="978"/>
      <c r="CK203" s="978"/>
      <c r="CL203" s="978"/>
      <c r="CM203" s="978"/>
      <c r="CN203" s="978"/>
      <c r="CO203" s="978"/>
      <c r="CP203" s="978"/>
      <c r="CQ203" s="978"/>
      <c r="CR203" s="978"/>
      <c r="CS203" s="978"/>
      <c r="CT203" s="978"/>
      <c r="CU203" s="978"/>
      <c r="CV203" s="978"/>
      <c r="CW203" s="978"/>
      <c r="CX203" s="978"/>
      <c r="CY203" s="978"/>
      <c r="CZ203" s="978"/>
      <c r="DA203" s="978"/>
      <c r="DB203" s="978"/>
      <c r="DC203" s="978"/>
      <c r="DD203" s="978"/>
      <c r="DE203" s="978"/>
      <c r="DF203" s="978"/>
      <c r="DG203" s="978"/>
      <c r="DH203" s="978"/>
      <c r="DI203" s="978"/>
      <c r="DJ203" s="978"/>
      <c r="DK203" s="978"/>
      <c r="DL203" s="978"/>
      <c r="DM203" s="978"/>
      <c r="DN203" s="978"/>
      <c r="DO203" s="978"/>
      <c r="DP203" s="978"/>
      <c r="DQ203" s="978"/>
      <c r="DR203" s="978"/>
      <c r="DS203" s="978"/>
      <c r="DT203" s="978"/>
      <c r="DU203" s="978"/>
      <c r="DV203" s="978"/>
      <c r="DW203" s="978"/>
      <c r="DX203" s="978"/>
      <c r="DY203" s="978"/>
      <c r="DZ203" s="978"/>
      <c r="EA203" s="978"/>
      <c r="EB203" s="978"/>
      <c r="EC203" s="978"/>
      <c r="ED203" s="978"/>
    </row>
    <row r="204" spans="1:139" ht="13.5" customHeight="1">
      <c r="A204" s="762"/>
      <c r="B204" s="728" t="s">
        <v>403</v>
      </c>
      <c r="C204" s="129" t="s">
        <v>804</v>
      </c>
      <c r="D204" s="947"/>
      <c r="E204" s="274" t="s">
        <v>809</v>
      </c>
      <c r="F204" s="864"/>
      <c r="G204" s="976" t="str">
        <f t="shared" ref="G204:AO204" si="1024">IF(G$67="","",IF(G$67=0,"n. appl.",G162/G$67*1000))</f>
        <v/>
      </c>
      <c r="H204" s="976" t="str">
        <f t="shared" si="1024"/>
        <v/>
      </c>
      <c r="I204" s="976" t="str">
        <f t="shared" si="1024"/>
        <v/>
      </c>
      <c r="J204" s="976" t="str">
        <f t="shared" si="1024"/>
        <v/>
      </c>
      <c r="K204" s="976" t="str">
        <f t="shared" si="1024"/>
        <v/>
      </c>
      <c r="L204" s="976" t="str">
        <f t="shared" si="1024"/>
        <v/>
      </c>
      <c r="M204" s="976" t="str">
        <f t="shared" si="1024"/>
        <v/>
      </c>
      <c r="N204" s="976" t="str">
        <f t="shared" si="1024"/>
        <v/>
      </c>
      <c r="O204" s="976" t="str">
        <f t="shared" si="1024"/>
        <v/>
      </c>
      <c r="P204" s="976" t="str">
        <f t="shared" si="1024"/>
        <v/>
      </c>
      <c r="Q204" s="976" t="str">
        <f t="shared" si="1024"/>
        <v/>
      </c>
      <c r="R204" s="976" t="str">
        <f t="shared" si="1024"/>
        <v/>
      </c>
      <c r="S204" s="976" t="str">
        <f t="shared" si="1024"/>
        <v/>
      </c>
      <c r="T204" s="976" t="str">
        <f t="shared" si="1024"/>
        <v/>
      </c>
      <c r="U204" s="976" t="str">
        <f t="shared" si="1024"/>
        <v/>
      </c>
      <c r="V204" s="976" t="str">
        <f t="shared" si="1024"/>
        <v/>
      </c>
      <c r="W204" s="976" t="str">
        <f t="shared" si="1024"/>
        <v/>
      </c>
      <c r="X204" s="976" t="str">
        <f t="shared" si="1024"/>
        <v/>
      </c>
      <c r="Y204" s="976" t="str">
        <f t="shared" si="1024"/>
        <v/>
      </c>
      <c r="Z204" s="976" t="str">
        <f t="shared" si="1024"/>
        <v/>
      </c>
      <c r="AA204" s="976" t="str">
        <f t="shared" si="1024"/>
        <v/>
      </c>
      <c r="AB204" s="976" t="str">
        <f t="shared" si="1024"/>
        <v/>
      </c>
      <c r="AC204" s="976" t="str">
        <f t="shared" si="1024"/>
        <v/>
      </c>
      <c r="AD204" s="976" t="str">
        <f t="shared" si="1024"/>
        <v/>
      </c>
      <c r="AE204" s="976" t="str">
        <f t="shared" si="1024"/>
        <v/>
      </c>
      <c r="AF204" s="976" t="str">
        <f t="shared" si="1024"/>
        <v/>
      </c>
      <c r="AG204" s="976" t="str">
        <f t="shared" si="1024"/>
        <v/>
      </c>
      <c r="AH204" s="976" t="str">
        <f t="shared" si="1024"/>
        <v/>
      </c>
      <c r="AI204" s="976" t="str">
        <f t="shared" si="1024"/>
        <v/>
      </c>
      <c r="AJ204" s="976" t="str">
        <f t="shared" si="1024"/>
        <v/>
      </c>
      <c r="AK204" s="976" t="str">
        <f t="shared" si="1024"/>
        <v/>
      </c>
      <c r="AL204" s="976" t="str">
        <f t="shared" si="1024"/>
        <v/>
      </c>
      <c r="AM204" s="976" t="str">
        <f t="shared" si="1024"/>
        <v/>
      </c>
      <c r="AN204" s="976" t="str">
        <f t="shared" si="1024"/>
        <v/>
      </c>
      <c r="AO204" s="976" t="str">
        <f t="shared" si="1024"/>
        <v/>
      </c>
      <c r="AP204" s="976" t="str">
        <f t="shared" ref="AP204:BO204" si="1025">IF(AP$67="","",IF(AP$67=0,"n. appl.",AP162/AP$67*1000))</f>
        <v/>
      </c>
      <c r="AQ204" s="976" t="str">
        <f t="shared" si="1025"/>
        <v/>
      </c>
      <c r="AR204" s="976" t="str">
        <f t="shared" si="1025"/>
        <v/>
      </c>
      <c r="AS204" s="976" t="str">
        <f t="shared" si="1025"/>
        <v/>
      </c>
      <c r="AT204" s="976" t="str">
        <f t="shared" si="1025"/>
        <v/>
      </c>
      <c r="AU204" s="976" t="str">
        <f t="shared" si="1025"/>
        <v/>
      </c>
      <c r="AV204" s="976" t="str">
        <f t="shared" si="1025"/>
        <v/>
      </c>
      <c r="AW204" s="976" t="str">
        <f t="shared" si="1025"/>
        <v/>
      </c>
      <c r="AX204" s="976" t="str">
        <f t="shared" si="1025"/>
        <v/>
      </c>
      <c r="AY204" s="976" t="str">
        <f t="shared" si="1025"/>
        <v/>
      </c>
      <c r="AZ204" s="976" t="str">
        <f t="shared" si="1025"/>
        <v/>
      </c>
      <c r="BA204" s="976" t="str">
        <f t="shared" si="1025"/>
        <v/>
      </c>
      <c r="BB204" s="976" t="str">
        <f t="shared" si="1025"/>
        <v/>
      </c>
      <c r="BC204" s="976" t="str">
        <f t="shared" si="1025"/>
        <v/>
      </c>
      <c r="BD204" s="976" t="str">
        <f t="shared" si="1025"/>
        <v/>
      </c>
      <c r="BE204" s="976" t="str">
        <f t="shared" si="1025"/>
        <v/>
      </c>
      <c r="BF204" s="976" t="str">
        <f t="shared" si="1025"/>
        <v/>
      </c>
      <c r="BG204" s="976" t="str">
        <f t="shared" si="1025"/>
        <v/>
      </c>
      <c r="BH204" s="976" t="str">
        <f t="shared" si="1025"/>
        <v/>
      </c>
      <c r="BI204" s="976" t="str">
        <f t="shared" si="1025"/>
        <v/>
      </c>
      <c r="BJ204" s="976" t="str">
        <f t="shared" si="1025"/>
        <v/>
      </c>
      <c r="BK204" s="976" t="str">
        <f t="shared" si="1025"/>
        <v/>
      </c>
      <c r="BL204" s="976" t="str">
        <f t="shared" si="1025"/>
        <v/>
      </c>
      <c r="BM204" s="976" t="str">
        <f t="shared" si="1025"/>
        <v/>
      </c>
      <c r="BN204" s="976" t="str">
        <f t="shared" si="1025"/>
        <v/>
      </c>
      <c r="BO204" s="976" t="str">
        <f t="shared" si="1025"/>
        <v/>
      </c>
      <c r="BV204" s="978"/>
      <c r="BW204" s="978"/>
      <c r="BX204" s="978"/>
      <c r="BY204" s="978"/>
      <c r="BZ204" s="978"/>
      <c r="CA204" s="978"/>
      <c r="CB204" s="978"/>
      <c r="CC204" s="978"/>
      <c r="CD204" s="978"/>
      <c r="CE204" s="978"/>
      <c r="CF204" s="978"/>
      <c r="CG204" s="978"/>
      <c r="CH204" s="978"/>
      <c r="CI204" s="978"/>
      <c r="CJ204" s="978"/>
      <c r="CK204" s="978"/>
      <c r="CL204" s="978"/>
      <c r="CM204" s="978"/>
      <c r="CN204" s="978"/>
      <c r="CO204" s="978"/>
      <c r="CP204" s="978"/>
      <c r="CQ204" s="978"/>
      <c r="CR204" s="978"/>
      <c r="CS204" s="978"/>
      <c r="CT204" s="978"/>
      <c r="CU204" s="978"/>
      <c r="CV204" s="978"/>
      <c r="CW204" s="978"/>
      <c r="CX204" s="978"/>
      <c r="CY204" s="978"/>
      <c r="CZ204" s="978"/>
      <c r="DA204" s="978"/>
      <c r="DB204" s="978"/>
      <c r="DC204" s="978"/>
      <c r="DD204" s="978"/>
      <c r="DE204" s="978"/>
      <c r="DF204" s="978"/>
      <c r="DG204" s="978"/>
      <c r="DH204" s="978"/>
      <c r="DI204" s="978"/>
      <c r="DJ204" s="978"/>
      <c r="DK204" s="978"/>
      <c r="DL204" s="978"/>
      <c r="DM204" s="978"/>
      <c r="DN204" s="978"/>
      <c r="DO204" s="978"/>
      <c r="DP204" s="978"/>
      <c r="DQ204" s="978"/>
      <c r="DR204" s="978"/>
      <c r="DS204" s="978"/>
      <c r="DT204" s="978"/>
      <c r="DU204" s="978"/>
      <c r="DV204" s="978"/>
      <c r="DW204" s="978"/>
      <c r="DX204" s="978"/>
      <c r="DY204" s="978"/>
      <c r="DZ204" s="978"/>
      <c r="EA204" s="978"/>
      <c r="EB204" s="978"/>
      <c r="EC204" s="978"/>
      <c r="ED204" s="978"/>
    </row>
    <row r="205" spans="1:139" ht="13.5" customHeight="1">
      <c r="A205" s="762"/>
      <c r="B205" s="728" t="s">
        <v>404</v>
      </c>
      <c r="C205" s="129" t="s">
        <v>381</v>
      </c>
      <c r="D205" s="862"/>
      <c r="E205" s="274" t="s">
        <v>809</v>
      </c>
      <c r="F205" s="864"/>
      <c r="G205" s="976" t="str">
        <f t="shared" ref="G205:AO205" si="1026">IF(G$67="","",IF(G$67=0,"n. appl.",G164/G$67*1000))</f>
        <v/>
      </c>
      <c r="H205" s="976" t="str">
        <f t="shared" si="1026"/>
        <v/>
      </c>
      <c r="I205" s="976" t="str">
        <f t="shared" si="1026"/>
        <v/>
      </c>
      <c r="J205" s="976" t="str">
        <f t="shared" si="1026"/>
        <v/>
      </c>
      <c r="K205" s="976" t="str">
        <f t="shared" si="1026"/>
        <v/>
      </c>
      <c r="L205" s="976" t="str">
        <f t="shared" si="1026"/>
        <v/>
      </c>
      <c r="M205" s="976" t="str">
        <f t="shared" si="1026"/>
        <v/>
      </c>
      <c r="N205" s="976" t="str">
        <f t="shared" si="1026"/>
        <v/>
      </c>
      <c r="O205" s="976" t="str">
        <f t="shared" si="1026"/>
        <v/>
      </c>
      <c r="P205" s="976" t="str">
        <f t="shared" si="1026"/>
        <v/>
      </c>
      <c r="Q205" s="976" t="str">
        <f t="shared" si="1026"/>
        <v/>
      </c>
      <c r="R205" s="976" t="str">
        <f t="shared" si="1026"/>
        <v/>
      </c>
      <c r="S205" s="976" t="str">
        <f t="shared" si="1026"/>
        <v/>
      </c>
      <c r="T205" s="976" t="str">
        <f t="shared" si="1026"/>
        <v/>
      </c>
      <c r="U205" s="976" t="str">
        <f t="shared" si="1026"/>
        <v/>
      </c>
      <c r="V205" s="976" t="str">
        <f t="shared" si="1026"/>
        <v/>
      </c>
      <c r="W205" s="976" t="str">
        <f t="shared" si="1026"/>
        <v/>
      </c>
      <c r="X205" s="976" t="str">
        <f t="shared" si="1026"/>
        <v/>
      </c>
      <c r="Y205" s="976" t="str">
        <f t="shared" si="1026"/>
        <v/>
      </c>
      <c r="Z205" s="976" t="str">
        <f t="shared" si="1026"/>
        <v/>
      </c>
      <c r="AA205" s="976" t="str">
        <f t="shared" si="1026"/>
        <v/>
      </c>
      <c r="AB205" s="976" t="str">
        <f t="shared" si="1026"/>
        <v/>
      </c>
      <c r="AC205" s="976" t="str">
        <f t="shared" si="1026"/>
        <v/>
      </c>
      <c r="AD205" s="976" t="str">
        <f t="shared" si="1026"/>
        <v/>
      </c>
      <c r="AE205" s="976" t="str">
        <f t="shared" si="1026"/>
        <v/>
      </c>
      <c r="AF205" s="976" t="str">
        <f t="shared" si="1026"/>
        <v/>
      </c>
      <c r="AG205" s="976" t="str">
        <f t="shared" si="1026"/>
        <v/>
      </c>
      <c r="AH205" s="976" t="str">
        <f t="shared" si="1026"/>
        <v/>
      </c>
      <c r="AI205" s="976" t="str">
        <f t="shared" si="1026"/>
        <v/>
      </c>
      <c r="AJ205" s="976" t="str">
        <f t="shared" si="1026"/>
        <v/>
      </c>
      <c r="AK205" s="976" t="str">
        <f t="shared" si="1026"/>
        <v/>
      </c>
      <c r="AL205" s="976" t="str">
        <f t="shared" si="1026"/>
        <v/>
      </c>
      <c r="AM205" s="976" t="str">
        <f t="shared" si="1026"/>
        <v/>
      </c>
      <c r="AN205" s="976" t="str">
        <f t="shared" si="1026"/>
        <v/>
      </c>
      <c r="AO205" s="976" t="str">
        <f t="shared" si="1026"/>
        <v/>
      </c>
      <c r="AP205" s="976" t="str">
        <f t="shared" ref="AP205:BO205" si="1027">IF(AP$67="","",IF(AP$67=0,"n. appl.",AP164/AP$67*1000))</f>
        <v/>
      </c>
      <c r="AQ205" s="976" t="str">
        <f t="shared" si="1027"/>
        <v/>
      </c>
      <c r="AR205" s="976" t="str">
        <f t="shared" si="1027"/>
        <v/>
      </c>
      <c r="AS205" s="976" t="str">
        <f t="shared" si="1027"/>
        <v/>
      </c>
      <c r="AT205" s="976" t="str">
        <f t="shared" si="1027"/>
        <v/>
      </c>
      <c r="AU205" s="976" t="str">
        <f t="shared" si="1027"/>
        <v/>
      </c>
      <c r="AV205" s="976" t="str">
        <f t="shared" si="1027"/>
        <v/>
      </c>
      <c r="AW205" s="976" t="str">
        <f t="shared" si="1027"/>
        <v/>
      </c>
      <c r="AX205" s="976" t="str">
        <f t="shared" si="1027"/>
        <v/>
      </c>
      <c r="AY205" s="976" t="str">
        <f t="shared" si="1027"/>
        <v/>
      </c>
      <c r="AZ205" s="976" t="str">
        <f t="shared" si="1027"/>
        <v/>
      </c>
      <c r="BA205" s="976" t="str">
        <f t="shared" si="1027"/>
        <v/>
      </c>
      <c r="BB205" s="976" t="str">
        <f t="shared" si="1027"/>
        <v/>
      </c>
      <c r="BC205" s="976" t="str">
        <f t="shared" si="1027"/>
        <v/>
      </c>
      <c r="BD205" s="976" t="str">
        <f t="shared" si="1027"/>
        <v/>
      </c>
      <c r="BE205" s="976" t="str">
        <f t="shared" si="1027"/>
        <v/>
      </c>
      <c r="BF205" s="976" t="str">
        <f t="shared" si="1027"/>
        <v/>
      </c>
      <c r="BG205" s="976" t="str">
        <f t="shared" si="1027"/>
        <v/>
      </c>
      <c r="BH205" s="976" t="str">
        <f t="shared" si="1027"/>
        <v/>
      </c>
      <c r="BI205" s="976" t="str">
        <f t="shared" si="1027"/>
        <v/>
      </c>
      <c r="BJ205" s="976" t="str">
        <f t="shared" si="1027"/>
        <v/>
      </c>
      <c r="BK205" s="976" t="str">
        <f t="shared" si="1027"/>
        <v/>
      </c>
      <c r="BL205" s="976" t="str">
        <f t="shared" si="1027"/>
        <v/>
      </c>
      <c r="BM205" s="976" t="str">
        <f t="shared" si="1027"/>
        <v/>
      </c>
      <c r="BN205" s="976" t="str">
        <f t="shared" si="1027"/>
        <v/>
      </c>
      <c r="BO205" s="976" t="str">
        <f t="shared" si="1027"/>
        <v/>
      </c>
      <c r="BV205" s="978"/>
      <c r="BW205" s="978"/>
      <c r="BX205" s="978"/>
      <c r="BY205" s="978"/>
      <c r="BZ205" s="978"/>
      <c r="CA205" s="978"/>
      <c r="CB205" s="978"/>
      <c r="CC205" s="978"/>
      <c r="CD205" s="978"/>
      <c r="CE205" s="978"/>
      <c r="CF205" s="978"/>
      <c r="CG205" s="978"/>
      <c r="CH205" s="978"/>
      <c r="CI205" s="978"/>
      <c r="CJ205" s="978"/>
      <c r="CK205" s="978"/>
      <c r="CL205" s="978"/>
      <c r="CM205" s="978"/>
      <c r="CN205" s="978"/>
      <c r="CO205" s="978"/>
      <c r="CP205" s="978"/>
      <c r="CQ205" s="978"/>
      <c r="CR205" s="978"/>
      <c r="CS205" s="978"/>
      <c r="CT205" s="978"/>
      <c r="CU205" s="978"/>
      <c r="CV205" s="978"/>
      <c r="CW205" s="978"/>
      <c r="CX205" s="978"/>
      <c r="CY205" s="978"/>
      <c r="CZ205" s="978"/>
      <c r="DA205" s="978"/>
      <c r="DB205" s="978"/>
      <c r="DC205" s="978"/>
      <c r="DD205" s="978"/>
      <c r="DE205" s="978"/>
      <c r="DF205" s="978"/>
      <c r="DG205" s="978"/>
      <c r="DH205" s="978"/>
      <c r="DI205" s="978"/>
      <c r="DJ205" s="978"/>
      <c r="DK205" s="978"/>
      <c r="DL205" s="978"/>
      <c r="DM205" s="978"/>
      <c r="DN205" s="978"/>
      <c r="DO205" s="978"/>
      <c r="DP205" s="978"/>
      <c r="DQ205" s="978"/>
      <c r="DR205" s="978"/>
      <c r="DS205" s="978"/>
      <c r="DT205" s="978"/>
      <c r="DU205" s="978"/>
      <c r="DV205" s="978"/>
      <c r="DW205" s="978"/>
      <c r="DX205" s="978"/>
      <c r="DY205" s="978"/>
      <c r="DZ205" s="978"/>
      <c r="EA205" s="978"/>
      <c r="EB205" s="978"/>
      <c r="EC205" s="978"/>
      <c r="ED205" s="978"/>
    </row>
    <row r="206" spans="1:139" ht="13.5" customHeight="1" thickBot="1">
      <c r="G206" s="856"/>
      <c r="H206" s="856"/>
      <c r="I206" s="856"/>
      <c r="J206" s="856"/>
      <c r="K206" s="856"/>
      <c r="L206" s="856"/>
      <c r="M206" s="856"/>
      <c r="N206" s="856"/>
      <c r="O206" s="856"/>
      <c r="P206" s="856"/>
      <c r="Q206" s="856"/>
      <c r="R206" s="856"/>
      <c r="S206" s="856"/>
      <c r="T206" s="856"/>
      <c r="U206" s="856"/>
      <c r="V206" s="856"/>
      <c r="W206" s="856"/>
      <c r="X206" s="856"/>
      <c r="Y206" s="856"/>
      <c r="Z206" s="856"/>
      <c r="AA206" s="856"/>
      <c r="AB206" s="856"/>
      <c r="AC206" s="856"/>
      <c r="AD206" s="856"/>
      <c r="AE206" s="856"/>
      <c r="AF206" s="856"/>
      <c r="AG206" s="856"/>
      <c r="AH206" s="856"/>
      <c r="AI206" s="856"/>
      <c r="AJ206" s="856"/>
      <c r="AK206" s="856"/>
      <c r="AL206" s="856"/>
      <c r="AM206" s="856"/>
      <c r="AN206" s="856"/>
      <c r="AO206" s="856"/>
      <c r="AP206" s="856"/>
      <c r="AQ206" s="856"/>
      <c r="AR206" s="856"/>
      <c r="AS206" s="856"/>
      <c r="AT206" s="856"/>
      <c r="AU206" s="856"/>
      <c r="AV206" s="856"/>
      <c r="AW206" s="856"/>
      <c r="AX206" s="856"/>
      <c r="AY206" s="856"/>
      <c r="AZ206" s="856"/>
      <c r="BA206" s="856"/>
      <c r="BB206" s="856"/>
      <c r="BC206" s="856"/>
      <c r="BD206" s="856"/>
      <c r="BE206" s="856"/>
      <c r="BF206" s="856"/>
      <c r="BG206" s="856"/>
      <c r="BH206" s="856"/>
      <c r="BI206" s="856"/>
      <c r="BJ206" s="856"/>
      <c r="BK206" s="856"/>
      <c r="BL206" s="856"/>
      <c r="BM206" s="856"/>
      <c r="BN206" s="856"/>
      <c r="BO206" s="856"/>
      <c r="BV206" s="1119"/>
      <c r="BW206" s="1119"/>
      <c r="BX206" s="1119"/>
      <c r="BY206" s="1119"/>
      <c r="BZ206" s="1119"/>
      <c r="CA206" s="1119"/>
      <c r="CB206" s="1119"/>
      <c r="CC206" s="1119"/>
      <c r="CD206" s="1119"/>
      <c r="CE206" s="1119"/>
      <c r="CF206" s="1119"/>
      <c r="CG206" s="1119"/>
      <c r="CH206" s="1119"/>
      <c r="CI206" s="1119"/>
      <c r="CJ206" s="1119"/>
      <c r="CK206" s="1119"/>
      <c r="CL206" s="1119"/>
      <c r="CM206" s="1119"/>
      <c r="CN206" s="1119"/>
      <c r="CO206" s="1119"/>
      <c r="CP206" s="1119"/>
      <c r="CQ206" s="1119"/>
      <c r="CR206" s="1119"/>
      <c r="CS206" s="1119"/>
      <c r="CT206" s="1119"/>
      <c r="CU206" s="1119"/>
      <c r="CV206" s="1119"/>
      <c r="CW206" s="1119"/>
      <c r="CX206" s="1119"/>
      <c r="CY206" s="1119"/>
      <c r="CZ206" s="1119"/>
      <c r="DA206" s="1119"/>
      <c r="DB206" s="1119"/>
      <c r="DC206" s="1119"/>
      <c r="DD206" s="1119"/>
      <c r="DE206" s="1119"/>
      <c r="DF206" s="1119"/>
      <c r="DG206" s="1119"/>
      <c r="DH206" s="1119"/>
      <c r="DI206" s="1119"/>
      <c r="DJ206" s="1119"/>
      <c r="DK206" s="1119"/>
      <c r="DL206" s="1119"/>
      <c r="DM206" s="1119"/>
      <c r="DN206" s="1119"/>
      <c r="DO206" s="1119"/>
      <c r="DP206" s="1119"/>
      <c r="DQ206" s="1119"/>
      <c r="DR206" s="1119"/>
      <c r="DS206" s="1119"/>
      <c r="DT206" s="1119"/>
      <c r="DU206" s="1119"/>
      <c r="DV206" s="1119"/>
      <c r="DW206" s="1119"/>
      <c r="DX206" s="1119"/>
      <c r="DY206" s="1119"/>
      <c r="DZ206" s="1119"/>
      <c r="EA206" s="1119"/>
      <c r="EB206" s="1119"/>
      <c r="EC206" s="1119"/>
      <c r="ED206" s="1119"/>
    </row>
    <row r="207" spans="1:139" ht="13.5" customHeight="1" thickBot="1">
      <c r="B207" s="32" t="s">
        <v>806</v>
      </c>
      <c r="C207" s="859"/>
      <c r="D207" s="859"/>
      <c r="E207" s="860"/>
      <c r="F207" s="865"/>
      <c r="G207" s="152">
        <f t="shared" ref="G207:BO207" si="1028">G$7</f>
        <v>1990</v>
      </c>
      <c r="H207" s="152">
        <f t="shared" si="1028"/>
        <v>1991</v>
      </c>
      <c r="I207" s="152">
        <f t="shared" si="1028"/>
        <v>1992</v>
      </c>
      <c r="J207" s="152">
        <f t="shared" si="1028"/>
        <v>1993</v>
      </c>
      <c r="K207" s="152">
        <f t="shared" si="1028"/>
        <v>1994</v>
      </c>
      <c r="L207" s="152">
        <f t="shared" si="1028"/>
        <v>1995</v>
      </c>
      <c r="M207" s="152">
        <f t="shared" si="1028"/>
        <v>1996</v>
      </c>
      <c r="N207" s="152">
        <f t="shared" si="1028"/>
        <v>1997</v>
      </c>
      <c r="O207" s="152">
        <f t="shared" si="1028"/>
        <v>1998</v>
      </c>
      <c r="P207" s="152">
        <f t="shared" si="1028"/>
        <v>1999</v>
      </c>
      <c r="Q207" s="152">
        <f t="shared" si="1028"/>
        <v>2000</v>
      </c>
      <c r="R207" s="152">
        <f t="shared" si="1028"/>
        <v>2001</v>
      </c>
      <c r="S207" s="152">
        <f t="shared" si="1028"/>
        <v>2002</v>
      </c>
      <c r="T207" s="152">
        <f t="shared" si="1028"/>
        <v>2003</v>
      </c>
      <c r="U207" s="152">
        <f t="shared" si="1028"/>
        <v>2004</v>
      </c>
      <c r="V207" s="152">
        <f t="shared" si="1028"/>
        <v>2005</v>
      </c>
      <c r="W207" s="152">
        <f t="shared" si="1028"/>
        <v>2006</v>
      </c>
      <c r="X207" s="152">
        <f t="shared" si="1028"/>
        <v>2007</v>
      </c>
      <c r="Y207" s="152">
        <f t="shared" si="1028"/>
        <v>2008</v>
      </c>
      <c r="Z207" s="152">
        <f t="shared" si="1028"/>
        <v>2009</v>
      </c>
      <c r="AA207" s="152">
        <f t="shared" si="1028"/>
        <v>2010</v>
      </c>
      <c r="AB207" s="152">
        <f t="shared" si="1028"/>
        <v>2011</v>
      </c>
      <c r="AC207" s="152">
        <f t="shared" si="1028"/>
        <v>2012</v>
      </c>
      <c r="AD207" s="152">
        <f t="shared" si="1028"/>
        <v>2013</v>
      </c>
      <c r="AE207" s="152">
        <f t="shared" si="1028"/>
        <v>2014</v>
      </c>
      <c r="AF207" s="152">
        <f t="shared" si="1028"/>
        <v>2015</v>
      </c>
      <c r="AG207" s="152">
        <f t="shared" si="1028"/>
        <v>2016</v>
      </c>
      <c r="AH207" s="152">
        <f t="shared" si="1028"/>
        <v>2017</v>
      </c>
      <c r="AI207" s="152">
        <f t="shared" si="1028"/>
        <v>2018</v>
      </c>
      <c r="AJ207" s="152">
        <f t="shared" si="1028"/>
        <v>2019</v>
      </c>
      <c r="AK207" s="152">
        <f t="shared" si="1028"/>
        <v>2020</v>
      </c>
      <c r="AL207" s="152">
        <f t="shared" si="1028"/>
        <v>2021</v>
      </c>
      <c r="AM207" s="152">
        <f t="shared" si="1028"/>
        <v>2022</v>
      </c>
      <c r="AN207" s="152">
        <f t="shared" si="1028"/>
        <v>2023</v>
      </c>
      <c r="AO207" s="152">
        <f t="shared" si="1028"/>
        <v>2024</v>
      </c>
      <c r="AP207" s="152">
        <f t="shared" si="1028"/>
        <v>2025</v>
      </c>
      <c r="AQ207" s="152">
        <f t="shared" si="1028"/>
        <v>2026</v>
      </c>
      <c r="AR207" s="152">
        <f t="shared" si="1028"/>
        <v>2027</v>
      </c>
      <c r="AS207" s="152">
        <f t="shared" si="1028"/>
        <v>2028</v>
      </c>
      <c r="AT207" s="152">
        <f t="shared" si="1028"/>
        <v>2029</v>
      </c>
      <c r="AU207" s="152">
        <f t="shared" si="1028"/>
        <v>2030</v>
      </c>
      <c r="AV207" s="152">
        <f t="shared" si="1028"/>
        <v>2031</v>
      </c>
      <c r="AW207" s="152">
        <f t="shared" si="1028"/>
        <v>2032</v>
      </c>
      <c r="AX207" s="152">
        <f t="shared" si="1028"/>
        <v>2033</v>
      </c>
      <c r="AY207" s="152">
        <f t="shared" si="1028"/>
        <v>2034</v>
      </c>
      <c r="AZ207" s="152">
        <f t="shared" si="1028"/>
        <v>2035</v>
      </c>
      <c r="BA207" s="152">
        <f t="shared" si="1028"/>
        <v>2036</v>
      </c>
      <c r="BB207" s="152">
        <f t="shared" si="1028"/>
        <v>2037</v>
      </c>
      <c r="BC207" s="152">
        <f t="shared" si="1028"/>
        <v>2038</v>
      </c>
      <c r="BD207" s="152">
        <f t="shared" si="1028"/>
        <v>2039</v>
      </c>
      <c r="BE207" s="152">
        <f t="shared" si="1028"/>
        <v>2040</v>
      </c>
      <c r="BF207" s="152">
        <f t="shared" si="1028"/>
        <v>2041</v>
      </c>
      <c r="BG207" s="152">
        <f t="shared" si="1028"/>
        <v>2042</v>
      </c>
      <c r="BH207" s="152">
        <f t="shared" si="1028"/>
        <v>2043</v>
      </c>
      <c r="BI207" s="152">
        <f t="shared" si="1028"/>
        <v>2044</v>
      </c>
      <c r="BJ207" s="152">
        <f t="shared" si="1028"/>
        <v>2045</v>
      </c>
      <c r="BK207" s="152">
        <f t="shared" si="1028"/>
        <v>2046</v>
      </c>
      <c r="BL207" s="152">
        <f t="shared" si="1028"/>
        <v>2047</v>
      </c>
      <c r="BM207" s="152">
        <f t="shared" si="1028"/>
        <v>2048</v>
      </c>
      <c r="BN207" s="152">
        <f t="shared" si="1028"/>
        <v>2049</v>
      </c>
      <c r="BO207" s="152">
        <f t="shared" si="1028"/>
        <v>2050</v>
      </c>
      <c r="BV207" s="1132"/>
      <c r="BW207" s="1132"/>
      <c r="BX207" s="1132"/>
      <c r="BY207" s="1132"/>
      <c r="BZ207" s="1132"/>
      <c r="CA207" s="1132"/>
      <c r="CB207" s="1132"/>
      <c r="CC207" s="1132"/>
      <c r="CD207" s="1132"/>
      <c r="CE207" s="1132"/>
      <c r="CF207" s="1132"/>
      <c r="CG207" s="1132"/>
      <c r="CH207" s="1132"/>
      <c r="CI207" s="1132"/>
      <c r="CJ207" s="1132"/>
      <c r="CK207" s="1132"/>
      <c r="CL207" s="1132"/>
      <c r="CM207" s="1132"/>
      <c r="CN207" s="1132"/>
      <c r="CO207" s="1132"/>
      <c r="CP207" s="1132"/>
      <c r="CQ207" s="1132"/>
      <c r="CR207" s="1132"/>
      <c r="CS207" s="1132"/>
      <c r="CT207" s="1132"/>
      <c r="CU207" s="1132"/>
      <c r="CV207" s="1132"/>
      <c r="CW207" s="1132"/>
      <c r="CX207" s="1132"/>
      <c r="CY207" s="1132"/>
      <c r="CZ207" s="1132"/>
      <c r="DA207" s="1132"/>
      <c r="DB207" s="1132"/>
      <c r="DC207" s="1132"/>
      <c r="DD207" s="1132"/>
      <c r="DE207" s="1132"/>
      <c r="DF207" s="1132"/>
      <c r="DG207" s="1132"/>
      <c r="DH207" s="1132"/>
      <c r="DI207" s="1132"/>
      <c r="DJ207" s="1132"/>
      <c r="DK207" s="1132"/>
      <c r="DL207" s="1132"/>
      <c r="DM207" s="1132"/>
      <c r="DN207" s="1132"/>
      <c r="DO207" s="1132"/>
      <c r="DP207" s="1132"/>
      <c r="DQ207" s="1132"/>
      <c r="DR207" s="1132"/>
      <c r="DS207" s="1132"/>
      <c r="DT207" s="1132"/>
      <c r="DU207" s="1132"/>
      <c r="DV207" s="1132"/>
      <c r="DW207" s="1132"/>
      <c r="DX207" s="1132"/>
      <c r="DY207" s="1132"/>
      <c r="DZ207" s="1132"/>
      <c r="EA207" s="1132"/>
      <c r="EB207" s="1132"/>
      <c r="EC207" s="1132"/>
      <c r="ED207" s="1132"/>
    </row>
    <row r="208" spans="1:139" ht="13.5" customHeight="1">
      <c r="B208" s="766">
        <v>91</v>
      </c>
      <c r="C208" s="43" t="s">
        <v>1293</v>
      </c>
      <c r="D208" s="945"/>
      <c r="E208" s="946" t="s">
        <v>430</v>
      </c>
      <c r="F208" s="861"/>
      <c r="G208" s="995" t="str">
        <f t="shared" ref="G208:AO208" si="1029">IF(G46="","",IF(G46=0,"n. appl.",(G42-G41-G44-G45)/G46))</f>
        <v/>
      </c>
      <c r="H208" s="995" t="str">
        <f t="shared" si="1029"/>
        <v/>
      </c>
      <c r="I208" s="995" t="str">
        <f t="shared" si="1029"/>
        <v/>
      </c>
      <c r="J208" s="995" t="str">
        <f t="shared" si="1029"/>
        <v/>
      </c>
      <c r="K208" s="995" t="str">
        <f t="shared" si="1029"/>
        <v/>
      </c>
      <c r="L208" s="995" t="str">
        <f t="shared" si="1029"/>
        <v/>
      </c>
      <c r="M208" s="995" t="str">
        <f t="shared" si="1029"/>
        <v/>
      </c>
      <c r="N208" s="995" t="str">
        <f t="shared" si="1029"/>
        <v/>
      </c>
      <c r="O208" s="995" t="str">
        <f t="shared" si="1029"/>
        <v/>
      </c>
      <c r="P208" s="995" t="str">
        <f t="shared" si="1029"/>
        <v/>
      </c>
      <c r="Q208" s="995" t="str">
        <f t="shared" si="1029"/>
        <v/>
      </c>
      <c r="R208" s="995" t="str">
        <f t="shared" si="1029"/>
        <v/>
      </c>
      <c r="S208" s="995" t="str">
        <f t="shared" si="1029"/>
        <v/>
      </c>
      <c r="T208" s="995" t="str">
        <f t="shared" si="1029"/>
        <v/>
      </c>
      <c r="U208" s="995" t="str">
        <f t="shared" si="1029"/>
        <v/>
      </c>
      <c r="V208" s="995" t="str">
        <f t="shared" si="1029"/>
        <v/>
      </c>
      <c r="W208" s="995" t="str">
        <f t="shared" si="1029"/>
        <v/>
      </c>
      <c r="X208" s="995" t="str">
        <f t="shared" si="1029"/>
        <v/>
      </c>
      <c r="Y208" s="995" t="str">
        <f t="shared" si="1029"/>
        <v/>
      </c>
      <c r="Z208" s="995" t="str">
        <f t="shared" si="1029"/>
        <v/>
      </c>
      <c r="AA208" s="995" t="str">
        <f t="shared" si="1029"/>
        <v/>
      </c>
      <c r="AB208" s="995" t="str">
        <f t="shared" si="1029"/>
        <v/>
      </c>
      <c r="AC208" s="995" t="str">
        <f t="shared" si="1029"/>
        <v/>
      </c>
      <c r="AD208" s="995" t="str">
        <f t="shared" si="1029"/>
        <v/>
      </c>
      <c r="AE208" s="995" t="str">
        <f t="shared" si="1029"/>
        <v/>
      </c>
      <c r="AF208" s="995" t="str">
        <f t="shared" si="1029"/>
        <v/>
      </c>
      <c r="AG208" s="995" t="str">
        <f t="shared" si="1029"/>
        <v/>
      </c>
      <c r="AH208" s="995" t="str">
        <f t="shared" si="1029"/>
        <v/>
      </c>
      <c r="AI208" s="995" t="str">
        <f t="shared" si="1029"/>
        <v/>
      </c>
      <c r="AJ208" s="995" t="str">
        <f t="shared" si="1029"/>
        <v/>
      </c>
      <c r="AK208" s="995" t="str">
        <f t="shared" si="1029"/>
        <v/>
      </c>
      <c r="AL208" s="995" t="str">
        <f t="shared" si="1029"/>
        <v/>
      </c>
      <c r="AM208" s="995" t="str">
        <f t="shared" si="1029"/>
        <v/>
      </c>
      <c r="AN208" s="995" t="str">
        <f t="shared" si="1029"/>
        <v/>
      </c>
      <c r="AO208" s="995" t="str">
        <f t="shared" si="1029"/>
        <v/>
      </c>
      <c r="AP208" s="995" t="str">
        <f t="shared" ref="AP208:BO208" si="1030">IF(AP46="","",IF(AP46=0,"n. appl.",(AP42-AP41-AP44-AP45)/AP46))</f>
        <v/>
      </c>
      <c r="AQ208" s="995" t="str">
        <f t="shared" si="1030"/>
        <v/>
      </c>
      <c r="AR208" s="995" t="str">
        <f t="shared" si="1030"/>
        <v/>
      </c>
      <c r="AS208" s="995" t="str">
        <f t="shared" si="1030"/>
        <v/>
      </c>
      <c r="AT208" s="995" t="str">
        <f t="shared" si="1030"/>
        <v/>
      </c>
      <c r="AU208" s="995" t="str">
        <f t="shared" si="1030"/>
        <v/>
      </c>
      <c r="AV208" s="995" t="str">
        <f t="shared" si="1030"/>
        <v/>
      </c>
      <c r="AW208" s="995" t="str">
        <f t="shared" si="1030"/>
        <v/>
      </c>
      <c r="AX208" s="995" t="str">
        <f t="shared" si="1030"/>
        <v/>
      </c>
      <c r="AY208" s="995" t="str">
        <f t="shared" si="1030"/>
        <v/>
      </c>
      <c r="AZ208" s="995" t="str">
        <f t="shared" si="1030"/>
        <v/>
      </c>
      <c r="BA208" s="995" t="str">
        <f t="shared" si="1030"/>
        <v/>
      </c>
      <c r="BB208" s="995" t="str">
        <f t="shared" si="1030"/>
        <v/>
      </c>
      <c r="BC208" s="995" t="str">
        <f t="shared" si="1030"/>
        <v/>
      </c>
      <c r="BD208" s="995" t="str">
        <f t="shared" si="1030"/>
        <v/>
      </c>
      <c r="BE208" s="995" t="str">
        <f t="shared" si="1030"/>
        <v/>
      </c>
      <c r="BF208" s="995" t="str">
        <f t="shared" si="1030"/>
        <v/>
      </c>
      <c r="BG208" s="995" t="str">
        <f t="shared" si="1030"/>
        <v/>
      </c>
      <c r="BH208" s="995" t="str">
        <f t="shared" si="1030"/>
        <v/>
      </c>
      <c r="BI208" s="995" t="str">
        <f t="shared" si="1030"/>
        <v/>
      </c>
      <c r="BJ208" s="995" t="str">
        <f t="shared" si="1030"/>
        <v/>
      </c>
      <c r="BK208" s="995" t="str">
        <f t="shared" si="1030"/>
        <v/>
      </c>
      <c r="BL208" s="995" t="str">
        <f t="shared" si="1030"/>
        <v/>
      </c>
      <c r="BM208" s="995" t="str">
        <f t="shared" si="1030"/>
        <v/>
      </c>
      <c r="BN208" s="995" t="str">
        <f t="shared" si="1030"/>
        <v/>
      </c>
      <c r="BO208" s="995" t="str">
        <f t="shared" si="1030"/>
        <v/>
      </c>
      <c r="BV208" s="1014"/>
      <c r="BW208" s="1014"/>
      <c r="BX208" s="1014"/>
      <c r="BY208" s="1014"/>
      <c r="BZ208" s="1014"/>
      <c r="CA208" s="1014"/>
      <c r="CB208" s="1014"/>
      <c r="CC208" s="1014"/>
      <c r="CD208" s="1014"/>
      <c r="CE208" s="1014"/>
      <c r="CF208" s="1014"/>
      <c r="CG208" s="1014"/>
      <c r="CH208" s="1014"/>
      <c r="CI208" s="1014"/>
      <c r="CJ208" s="1014"/>
      <c r="CK208" s="1014"/>
      <c r="CL208" s="1014"/>
      <c r="CM208" s="1014"/>
      <c r="CN208" s="1014"/>
      <c r="CO208" s="1014"/>
      <c r="CP208" s="1014"/>
      <c r="CQ208" s="1014"/>
      <c r="CR208" s="1014"/>
      <c r="CS208" s="1014"/>
      <c r="CT208" s="1014"/>
      <c r="CU208" s="1014"/>
      <c r="CV208" s="1014"/>
      <c r="CW208" s="1014"/>
      <c r="CX208" s="1014"/>
      <c r="CY208" s="1014"/>
      <c r="CZ208" s="1014"/>
      <c r="DA208" s="1014"/>
      <c r="DB208" s="1014"/>
      <c r="DC208" s="1014"/>
      <c r="DD208" s="1014"/>
      <c r="DE208" s="1014"/>
      <c r="DF208" s="1014"/>
      <c r="DG208" s="1014"/>
      <c r="DH208" s="1014"/>
      <c r="DI208" s="1014"/>
      <c r="DJ208" s="1014"/>
      <c r="DK208" s="1014"/>
      <c r="DL208" s="1014"/>
      <c r="DM208" s="1014"/>
      <c r="DN208" s="1014"/>
      <c r="DO208" s="1014"/>
      <c r="DP208" s="1014"/>
      <c r="DQ208" s="1014"/>
      <c r="DR208" s="1014"/>
      <c r="DS208" s="1014"/>
      <c r="DT208" s="1014"/>
      <c r="DU208" s="1014"/>
      <c r="DV208" s="1014"/>
      <c r="DW208" s="1014"/>
      <c r="DX208" s="1014"/>
      <c r="DY208" s="1014"/>
      <c r="DZ208" s="1014"/>
      <c r="EA208" s="1014"/>
      <c r="EB208" s="1014"/>
      <c r="EC208" s="1014"/>
      <c r="ED208" s="1014"/>
    </row>
    <row r="209" spans="1:134" ht="12.2" customHeight="1">
      <c r="B209" s="728" t="s">
        <v>558</v>
      </c>
      <c r="C209" s="36" t="s">
        <v>1252</v>
      </c>
      <c r="D209" s="868"/>
      <c r="E209" s="863" t="s">
        <v>430</v>
      </c>
      <c r="F209" s="864"/>
      <c r="G209" s="184" t="str">
        <f>IF(OR(G46="",G65="",G46=0,G65=0),"n. appl.",G46/G65)</f>
        <v>n. appl.</v>
      </c>
      <c r="H209" s="184" t="str">
        <f t="shared" ref="H209:AO209" si="1031">IF(OR(H46="",H65="",H46=0,H65=0),"n. appl.",H46/H65)</f>
        <v>n. appl.</v>
      </c>
      <c r="I209" s="184" t="str">
        <f t="shared" si="1031"/>
        <v>n. appl.</v>
      </c>
      <c r="J209" s="184" t="str">
        <f t="shared" si="1031"/>
        <v>n. appl.</v>
      </c>
      <c r="K209" s="184" t="str">
        <f t="shared" si="1031"/>
        <v>n. appl.</v>
      </c>
      <c r="L209" s="184" t="str">
        <f t="shared" si="1031"/>
        <v>n. appl.</v>
      </c>
      <c r="M209" s="184" t="str">
        <f t="shared" si="1031"/>
        <v>n. appl.</v>
      </c>
      <c r="N209" s="184" t="str">
        <f t="shared" si="1031"/>
        <v>n. appl.</v>
      </c>
      <c r="O209" s="184" t="str">
        <f t="shared" si="1031"/>
        <v>n. appl.</v>
      </c>
      <c r="P209" s="184" t="str">
        <f t="shared" si="1031"/>
        <v>n. appl.</v>
      </c>
      <c r="Q209" s="184" t="str">
        <f t="shared" si="1031"/>
        <v>n. appl.</v>
      </c>
      <c r="R209" s="184" t="str">
        <f t="shared" si="1031"/>
        <v>n. appl.</v>
      </c>
      <c r="S209" s="184" t="str">
        <f t="shared" si="1031"/>
        <v>n. appl.</v>
      </c>
      <c r="T209" s="184" t="str">
        <f t="shared" si="1031"/>
        <v>n. appl.</v>
      </c>
      <c r="U209" s="184" t="str">
        <f t="shared" si="1031"/>
        <v>n. appl.</v>
      </c>
      <c r="V209" s="184" t="str">
        <f t="shared" si="1031"/>
        <v>n. appl.</v>
      </c>
      <c r="W209" s="184" t="str">
        <f t="shared" si="1031"/>
        <v>n. appl.</v>
      </c>
      <c r="X209" s="184" t="str">
        <f t="shared" si="1031"/>
        <v>n. appl.</v>
      </c>
      <c r="Y209" s="184" t="str">
        <f t="shared" si="1031"/>
        <v>n. appl.</v>
      </c>
      <c r="Z209" s="184" t="str">
        <f t="shared" si="1031"/>
        <v>n. appl.</v>
      </c>
      <c r="AA209" s="184" t="str">
        <f t="shared" si="1031"/>
        <v>n. appl.</v>
      </c>
      <c r="AB209" s="184" t="str">
        <f t="shared" si="1031"/>
        <v>n. appl.</v>
      </c>
      <c r="AC209" s="184" t="str">
        <f t="shared" si="1031"/>
        <v>n. appl.</v>
      </c>
      <c r="AD209" s="184" t="str">
        <f t="shared" si="1031"/>
        <v>n. appl.</v>
      </c>
      <c r="AE209" s="184" t="str">
        <f t="shared" si="1031"/>
        <v>n. appl.</v>
      </c>
      <c r="AF209" s="184" t="str">
        <f t="shared" si="1031"/>
        <v>n. appl.</v>
      </c>
      <c r="AG209" s="184" t="str">
        <f t="shared" si="1031"/>
        <v>n. appl.</v>
      </c>
      <c r="AH209" s="184" t="str">
        <f t="shared" si="1031"/>
        <v>n. appl.</v>
      </c>
      <c r="AI209" s="184" t="str">
        <f t="shared" si="1031"/>
        <v>n. appl.</v>
      </c>
      <c r="AJ209" s="184" t="str">
        <f t="shared" si="1031"/>
        <v>n. appl.</v>
      </c>
      <c r="AK209" s="184" t="str">
        <f t="shared" si="1031"/>
        <v>n. appl.</v>
      </c>
      <c r="AL209" s="184" t="str">
        <f t="shared" si="1031"/>
        <v>n. appl.</v>
      </c>
      <c r="AM209" s="184" t="str">
        <f t="shared" si="1031"/>
        <v>n. appl.</v>
      </c>
      <c r="AN209" s="184" t="str">
        <f t="shared" si="1031"/>
        <v>n. appl.</v>
      </c>
      <c r="AO209" s="184" t="str">
        <f t="shared" si="1031"/>
        <v>n. appl.</v>
      </c>
      <c r="AP209" s="184" t="str">
        <f t="shared" ref="AP209:BO209" si="1032">IF(OR(AP46="",AP65="",AP46=0,AP65=0),"n. appl.",AP46/AP65)</f>
        <v>n. appl.</v>
      </c>
      <c r="AQ209" s="184" t="str">
        <f t="shared" si="1032"/>
        <v>n. appl.</v>
      </c>
      <c r="AR209" s="184" t="str">
        <f t="shared" si="1032"/>
        <v>n. appl.</v>
      </c>
      <c r="AS209" s="184" t="str">
        <f t="shared" si="1032"/>
        <v>n. appl.</v>
      </c>
      <c r="AT209" s="184" t="str">
        <f t="shared" si="1032"/>
        <v>n. appl.</v>
      </c>
      <c r="AU209" s="184" t="str">
        <f t="shared" si="1032"/>
        <v>n. appl.</v>
      </c>
      <c r="AV209" s="184" t="str">
        <f t="shared" si="1032"/>
        <v>n. appl.</v>
      </c>
      <c r="AW209" s="184" t="str">
        <f t="shared" si="1032"/>
        <v>n. appl.</v>
      </c>
      <c r="AX209" s="184" t="str">
        <f t="shared" si="1032"/>
        <v>n. appl.</v>
      </c>
      <c r="AY209" s="184" t="str">
        <f t="shared" si="1032"/>
        <v>n. appl.</v>
      </c>
      <c r="AZ209" s="184" t="str">
        <f t="shared" si="1032"/>
        <v>n. appl.</v>
      </c>
      <c r="BA209" s="184" t="str">
        <f t="shared" si="1032"/>
        <v>n. appl.</v>
      </c>
      <c r="BB209" s="184" t="str">
        <f t="shared" si="1032"/>
        <v>n. appl.</v>
      </c>
      <c r="BC209" s="184" t="str">
        <f t="shared" si="1032"/>
        <v>n. appl.</v>
      </c>
      <c r="BD209" s="184" t="str">
        <f t="shared" si="1032"/>
        <v>n. appl.</v>
      </c>
      <c r="BE209" s="184" t="str">
        <f t="shared" si="1032"/>
        <v>n. appl.</v>
      </c>
      <c r="BF209" s="184" t="str">
        <f t="shared" si="1032"/>
        <v>n. appl.</v>
      </c>
      <c r="BG209" s="184" t="str">
        <f t="shared" si="1032"/>
        <v>n. appl.</v>
      </c>
      <c r="BH209" s="184" t="str">
        <f t="shared" si="1032"/>
        <v>n. appl.</v>
      </c>
      <c r="BI209" s="184" t="str">
        <f t="shared" si="1032"/>
        <v>n. appl.</v>
      </c>
      <c r="BJ209" s="184" t="str">
        <f t="shared" si="1032"/>
        <v>n. appl.</v>
      </c>
      <c r="BK209" s="184" t="str">
        <f t="shared" si="1032"/>
        <v>n. appl.</v>
      </c>
      <c r="BL209" s="184" t="str">
        <f t="shared" si="1032"/>
        <v>n. appl.</v>
      </c>
      <c r="BM209" s="184" t="str">
        <f t="shared" si="1032"/>
        <v>n. appl.</v>
      </c>
      <c r="BN209" s="184" t="str">
        <f t="shared" si="1032"/>
        <v>n. appl.</v>
      </c>
      <c r="BO209" s="184" t="str">
        <f t="shared" si="1032"/>
        <v>n. appl.</v>
      </c>
      <c r="BV209" s="605"/>
      <c r="BW209" s="605"/>
      <c r="BX209" s="605"/>
      <c r="BY209" s="605"/>
      <c r="BZ209" s="605"/>
      <c r="CA209" s="605"/>
      <c r="CB209" s="605"/>
      <c r="CC209" s="605"/>
      <c r="CD209" s="605"/>
      <c r="CE209" s="605"/>
      <c r="CF209" s="605"/>
      <c r="CG209" s="605"/>
      <c r="CH209" s="605"/>
      <c r="CI209" s="605"/>
      <c r="CJ209" s="605"/>
      <c r="CK209" s="605"/>
      <c r="CL209" s="605"/>
      <c r="CM209" s="605"/>
      <c r="CN209" s="605"/>
      <c r="CO209" s="605"/>
      <c r="CP209" s="605"/>
      <c r="CQ209" s="605"/>
      <c r="CR209" s="605"/>
      <c r="CS209" s="605"/>
      <c r="CT209" s="605"/>
      <c r="CU209" s="605"/>
      <c r="CV209" s="605"/>
      <c r="CW209" s="605"/>
      <c r="CX209" s="605"/>
      <c r="CY209" s="605"/>
      <c r="CZ209" s="605"/>
      <c r="DA209" s="605"/>
      <c r="DB209" s="605"/>
      <c r="DC209" s="605"/>
      <c r="DD209" s="605"/>
      <c r="DE209" s="605"/>
      <c r="DF209" s="605"/>
      <c r="DG209" s="605"/>
      <c r="DH209" s="605"/>
      <c r="DI209" s="605"/>
      <c r="DJ209" s="605"/>
      <c r="DK209" s="605"/>
      <c r="DL209" s="605"/>
      <c r="DM209" s="605"/>
      <c r="DN209" s="605"/>
      <c r="DO209" s="605"/>
      <c r="DP209" s="605"/>
      <c r="DQ209" s="605"/>
      <c r="DR209" s="605"/>
      <c r="DS209" s="605"/>
      <c r="DT209" s="605"/>
      <c r="DU209" s="605"/>
      <c r="DV209" s="605"/>
      <c r="DW209" s="605"/>
      <c r="DX209" s="605"/>
      <c r="DY209" s="605"/>
      <c r="DZ209" s="605"/>
      <c r="EA209" s="605"/>
      <c r="EB209" s="605"/>
      <c r="EC209" s="605"/>
      <c r="ED209" s="605"/>
    </row>
    <row r="210" spans="1:134" ht="13.5" customHeight="1">
      <c r="A210" s="937"/>
      <c r="B210" s="772">
        <f>B208+1</f>
        <v>92</v>
      </c>
      <c r="C210" s="43" t="s">
        <v>1254</v>
      </c>
      <c r="D210" s="42"/>
      <c r="E210" s="863" t="s">
        <v>430</v>
      </c>
      <c r="F210" s="864"/>
      <c r="G210" s="995" t="str">
        <f t="shared" ref="G210:AO210" si="1033">IF(G66="","",IF(G66=0,"n. appl.",G46/G66))</f>
        <v/>
      </c>
      <c r="H210" s="995" t="str">
        <f t="shared" si="1033"/>
        <v/>
      </c>
      <c r="I210" s="995" t="str">
        <f t="shared" si="1033"/>
        <v/>
      </c>
      <c r="J210" s="995" t="str">
        <f t="shared" si="1033"/>
        <v/>
      </c>
      <c r="K210" s="995" t="str">
        <f t="shared" si="1033"/>
        <v/>
      </c>
      <c r="L210" s="995" t="str">
        <f t="shared" si="1033"/>
        <v/>
      </c>
      <c r="M210" s="995" t="str">
        <f t="shared" si="1033"/>
        <v/>
      </c>
      <c r="N210" s="995" t="str">
        <f t="shared" si="1033"/>
        <v/>
      </c>
      <c r="O210" s="995" t="str">
        <f t="shared" si="1033"/>
        <v/>
      </c>
      <c r="P210" s="995" t="str">
        <f t="shared" si="1033"/>
        <v/>
      </c>
      <c r="Q210" s="995" t="str">
        <f t="shared" si="1033"/>
        <v/>
      </c>
      <c r="R210" s="995" t="str">
        <f t="shared" si="1033"/>
        <v/>
      </c>
      <c r="S210" s="995" t="str">
        <f t="shared" si="1033"/>
        <v/>
      </c>
      <c r="T210" s="995" t="str">
        <f t="shared" si="1033"/>
        <v/>
      </c>
      <c r="U210" s="995" t="str">
        <f t="shared" si="1033"/>
        <v/>
      </c>
      <c r="V210" s="995" t="str">
        <f t="shared" si="1033"/>
        <v/>
      </c>
      <c r="W210" s="995" t="str">
        <f t="shared" si="1033"/>
        <v/>
      </c>
      <c r="X210" s="995" t="str">
        <f t="shared" si="1033"/>
        <v/>
      </c>
      <c r="Y210" s="995" t="str">
        <f t="shared" si="1033"/>
        <v/>
      </c>
      <c r="Z210" s="995" t="str">
        <f t="shared" si="1033"/>
        <v/>
      </c>
      <c r="AA210" s="995" t="str">
        <f t="shared" si="1033"/>
        <v/>
      </c>
      <c r="AB210" s="995" t="str">
        <f t="shared" si="1033"/>
        <v/>
      </c>
      <c r="AC210" s="995" t="str">
        <f t="shared" si="1033"/>
        <v/>
      </c>
      <c r="AD210" s="995" t="str">
        <f t="shared" si="1033"/>
        <v/>
      </c>
      <c r="AE210" s="995" t="str">
        <f t="shared" si="1033"/>
        <v/>
      </c>
      <c r="AF210" s="995" t="str">
        <f t="shared" si="1033"/>
        <v/>
      </c>
      <c r="AG210" s="995" t="str">
        <f t="shared" si="1033"/>
        <v/>
      </c>
      <c r="AH210" s="995" t="str">
        <f t="shared" si="1033"/>
        <v/>
      </c>
      <c r="AI210" s="995" t="str">
        <f t="shared" si="1033"/>
        <v/>
      </c>
      <c r="AJ210" s="995" t="str">
        <f t="shared" si="1033"/>
        <v/>
      </c>
      <c r="AK210" s="995" t="str">
        <f t="shared" si="1033"/>
        <v/>
      </c>
      <c r="AL210" s="995" t="str">
        <f t="shared" si="1033"/>
        <v/>
      </c>
      <c r="AM210" s="995" t="str">
        <f t="shared" si="1033"/>
        <v/>
      </c>
      <c r="AN210" s="995" t="str">
        <f t="shared" si="1033"/>
        <v/>
      </c>
      <c r="AO210" s="995" t="str">
        <f t="shared" si="1033"/>
        <v/>
      </c>
      <c r="AP210" s="995" t="str">
        <f t="shared" ref="AP210:BO210" si="1034">IF(AP66="","",IF(AP66=0,"n. appl.",AP46/AP66))</f>
        <v/>
      </c>
      <c r="AQ210" s="995" t="str">
        <f t="shared" si="1034"/>
        <v/>
      </c>
      <c r="AR210" s="995" t="str">
        <f t="shared" si="1034"/>
        <v/>
      </c>
      <c r="AS210" s="995" t="str">
        <f t="shared" si="1034"/>
        <v/>
      </c>
      <c r="AT210" s="995" t="str">
        <f t="shared" si="1034"/>
        <v/>
      </c>
      <c r="AU210" s="995" t="str">
        <f t="shared" si="1034"/>
        <v/>
      </c>
      <c r="AV210" s="995" t="str">
        <f t="shared" si="1034"/>
        <v/>
      </c>
      <c r="AW210" s="995" t="str">
        <f t="shared" si="1034"/>
        <v/>
      </c>
      <c r="AX210" s="995" t="str">
        <f t="shared" si="1034"/>
        <v/>
      </c>
      <c r="AY210" s="995" t="str">
        <f t="shared" si="1034"/>
        <v/>
      </c>
      <c r="AZ210" s="995" t="str">
        <f t="shared" si="1034"/>
        <v/>
      </c>
      <c r="BA210" s="995" t="str">
        <f t="shared" si="1034"/>
        <v/>
      </c>
      <c r="BB210" s="995" t="str">
        <f t="shared" si="1034"/>
        <v/>
      </c>
      <c r="BC210" s="995" t="str">
        <f t="shared" si="1034"/>
        <v/>
      </c>
      <c r="BD210" s="995" t="str">
        <f t="shared" si="1034"/>
        <v/>
      </c>
      <c r="BE210" s="995" t="str">
        <f t="shared" si="1034"/>
        <v/>
      </c>
      <c r="BF210" s="995" t="str">
        <f t="shared" si="1034"/>
        <v/>
      </c>
      <c r="BG210" s="995" t="str">
        <f t="shared" si="1034"/>
        <v/>
      </c>
      <c r="BH210" s="995" t="str">
        <f t="shared" si="1034"/>
        <v/>
      </c>
      <c r="BI210" s="995" t="str">
        <f t="shared" si="1034"/>
        <v/>
      </c>
      <c r="BJ210" s="995" t="str">
        <f t="shared" si="1034"/>
        <v/>
      </c>
      <c r="BK210" s="995" t="str">
        <f t="shared" si="1034"/>
        <v/>
      </c>
      <c r="BL210" s="995" t="str">
        <f t="shared" si="1034"/>
        <v/>
      </c>
      <c r="BM210" s="995" t="str">
        <f t="shared" si="1034"/>
        <v/>
      </c>
      <c r="BN210" s="995" t="str">
        <f t="shared" si="1034"/>
        <v/>
      </c>
      <c r="BO210" s="995" t="str">
        <f t="shared" si="1034"/>
        <v/>
      </c>
      <c r="BV210" s="1014"/>
      <c r="BW210" s="1014"/>
      <c r="BX210" s="1014"/>
      <c r="BY210" s="1014"/>
      <c r="BZ210" s="1014"/>
      <c r="CA210" s="1014"/>
      <c r="CB210" s="1014"/>
      <c r="CC210" s="1014"/>
      <c r="CD210" s="1014"/>
      <c r="CE210" s="1014"/>
      <c r="CF210" s="1014"/>
      <c r="CG210" s="1014"/>
      <c r="CH210" s="1014"/>
      <c r="CI210" s="1014"/>
      <c r="CJ210" s="1014"/>
      <c r="CK210" s="1014"/>
      <c r="CL210" s="1014"/>
      <c r="CM210" s="1014"/>
      <c r="CN210" s="1014"/>
      <c r="CO210" s="1014"/>
      <c r="CP210" s="1014"/>
      <c r="CQ210" s="1014"/>
      <c r="CR210" s="1014"/>
      <c r="CS210" s="1014"/>
      <c r="CT210" s="1014"/>
      <c r="CU210" s="1014"/>
      <c r="CV210" s="1014"/>
      <c r="CW210" s="1014"/>
      <c r="CX210" s="1014"/>
      <c r="CY210" s="1014"/>
      <c r="CZ210" s="1014"/>
      <c r="DA210" s="1014"/>
      <c r="DB210" s="1014"/>
      <c r="DC210" s="1014"/>
      <c r="DD210" s="1014"/>
      <c r="DE210" s="1014"/>
      <c r="DF210" s="1014"/>
      <c r="DG210" s="1014"/>
      <c r="DH210" s="1014"/>
      <c r="DI210" s="1014"/>
      <c r="DJ210" s="1014"/>
      <c r="DK210" s="1014"/>
      <c r="DL210" s="1014"/>
      <c r="DM210" s="1014"/>
      <c r="DN210" s="1014"/>
      <c r="DO210" s="1014"/>
      <c r="DP210" s="1014"/>
      <c r="DQ210" s="1014"/>
      <c r="DR210" s="1014"/>
      <c r="DS210" s="1014"/>
      <c r="DT210" s="1014"/>
      <c r="DU210" s="1014"/>
      <c r="DV210" s="1014"/>
      <c r="DW210" s="1014"/>
      <c r="DX210" s="1014"/>
      <c r="DY210" s="1014"/>
      <c r="DZ210" s="1014"/>
      <c r="EA210" s="1014"/>
      <c r="EB210" s="1014"/>
      <c r="EC210" s="1014"/>
      <c r="ED210" s="1014"/>
    </row>
    <row r="211" spans="1:134" ht="13.5" customHeight="1">
      <c r="A211" s="809"/>
      <c r="B211" s="873"/>
      <c r="C211" s="41"/>
      <c r="D211" s="803"/>
      <c r="E211" s="940"/>
      <c r="F211" s="940"/>
      <c r="G211" s="996"/>
      <c r="H211" s="996"/>
      <c r="I211" s="996"/>
      <c r="J211" s="996"/>
      <c r="K211" s="996"/>
      <c r="L211" s="996"/>
      <c r="M211" s="996"/>
      <c r="N211" s="996"/>
      <c r="O211" s="996"/>
      <c r="P211" s="996"/>
      <c r="Q211" s="996"/>
      <c r="R211" s="996"/>
      <c r="S211" s="996"/>
      <c r="T211" s="996"/>
      <c r="U211" s="996"/>
      <c r="V211" s="996"/>
      <c r="W211" s="996"/>
      <c r="X211" s="996"/>
      <c r="Y211" s="996"/>
      <c r="Z211" s="996"/>
      <c r="AA211" s="996"/>
      <c r="AB211" s="996"/>
      <c r="AC211" s="996"/>
      <c r="AD211" s="996"/>
      <c r="AE211" s="996"/>
      <c r="AF211" s="996"/>
      <c r="AG211" s="996"/>
      <c r="AH211" s="996"/>
      <c r="AI211" s="996"/>
      <c r="AJ211" s="996"/>
      <c r="AK211" s="996"/>
      <c r="AL211" s="996"/>
      <c r="AM211" s="996"/>
      <c r="AN211" s="996"/>
      <c r="AO211" s="996"/>
      <c r="AP211" s="996"/>
      <c r="AQ211" s="996"/>
      <c r="AR211" s="996"/>
      <c r="AS211" s="996"/>
      <c r="AT211" s="996"/>
      <c r="AU211" s="996"/>
      <c r="AV211" s="996"/>
      <c r="AW211" s="996"/>
      <c r="AX211" s="996"/>
      <c r="AY211" s="996"/>
      <c r="AZ211" s="996"/>
      <c r="BA211" s="996"/>
      <c r="BB211" s="996"/>
      <c r="BC211" s="996"/>
      <c r="BD211" s="996"/>
      <c r="BE211" s="996"/>
      <c r="BF211" s="996"/>
      <c r="BG211" s="996"/>
      <c r="BH211" s="996"/>
      <c r="BI211" s="996"/>
      <c r="BJ211" s="996"/>
      <c r="BK211" s="996"/>
      <c r="BL211" s="996"/>
      <c r="BM211" s="996"/>
      <c r="BN211" s="996"/>
      <c r="BO211" s="996"/>
      <c r="BV211" s="1152"/>
      <c r="BW211" s="1152"/>
      <c r="BX211" s="1152"/>
      <c r="BY211" s="1152"/>
      <c r="BZ211" s="1152"/>
      <c r="CA211" s="1152"/>
      <c r="CB211" s="1152"/>
      <c r="CC211" s="1152"/>
      <c r="CD211" s="1152"/>
      <c r="CE211" s="1152"/>
      <c r="CF211" s="1152"/>
      <c r="CG211" s="1152"/>
      <c r="CH211" s="1152"/>
      <c r="CI211" s="1152"/>
      <c r="CJ211" s="1152"/>
      <c r="CK211" s="1152"/>
      <c r="CL211" s="1152"/>
      <c r="CM211" s="1152"/>
      <c r="CN211" s="1152"/>
      <c r="CO211" s="1152"/>
      <c r="CP211" s="1152"/>
      <c r="CQ211" s="1152"/>
      <c r="CR211" s="1152"/>
      <c r="CS211" s="1152"/>
      <c r="CT211" s="1152"/>
      <c r="CU211" s="1152"/>
      <c r="CV211" s="1152"/>
      <c r="CW211" s="1152"/>
      <c r="CX211" s="1152"/>
      <c r="CY211" s="1152"/>
      <c r="CZ211" s="1152"/>
      <c r="DA211" s="1152"/>
      <c r="DB211" s="1152"/>
      <c r="DC211" s="1152"/>
      <c r="DD211" s="1152"/>
      <c r="DE211" s="1152"/>
      <c r="DF211" s="1152"/>
      <c r="DG211" s="1152"/>
      <c r="DH211" s="1152"/>
      <c r="DI211" s="1152"/>
      <c r="DJ211" s="1152"/>
      <c r="DK211" s="1152"/>
      <c r="DL211" s="1152"/>
      <c r="DM211" s="1152"/>
      <c r="DN211" s="1152"/>
      <c r="DO211" s="1152"/>
      <c r="DP211" s="1152"/>
      <c r="DQ211" s="1152"/>
      <c r="DR211" s="1152"/>
      <c r="DS211" s="1152"/>
      <c r="DT211" s="1152"/>
      <c r="DU211" s="1152"/>
      <c r="DV211" s="1152"/>
      <c r="DW211" s="1152"/>
      <c r="DX211" s="1152"/>
      <c r="DY211" s="1152"/>
      <c r="DZ211" s="1152"/>
      <c r="EA211" s="1152"/>
      <c r="EB211" s="1152"/>
      <c r="EC211" s="1152"/>
      <c r="ED211" s="1152"/>
    </row>
    <row r="212" spans="1:134" ht="13.5" customHeight="1">
      <c r="A212" s="937"/>
      <c r="B212" s="772">
        <f>B210+1</f>
        <v>93</v>
      </c>
      <c r="C212" s="36" t="s">
        <v>1224</v>
      </c>
      <c r="D212" s="42"/>
      <c r="E212" s="274" t="s">
        <v>1318</v>
      </c>
      <c r="F212" s="288"/>
      <c r="G212" s="678" t="str">
        <f t="shared" ref="G212:AO212" si="1035">IF(G40="","",IF(G40=0,"n. appl.",G76*10^6/G40))</f>
        <v/>
      </c>
      <c r="H212" s="678" t="str">
        <f t="shared" si="1035"/>
        <v/>
      </c>
      <c r="I212" s="678" t="str">
        <f t="shared" si="1035"/>
        <v/>
      </c>
      <c r="J212" s="678" t="str">
        <f t="shared" si="1035"/>
        <v/>
      </c>
      <c r="K212" s="678" t="str">
        <f t="shared" si="1035"/>
        <v/>
      </c>
      <c r="L212" s="678" t="str">
        <f t="shared" si="1035"/>
        <v/>
      </c>
      <c r="M212" s="678" t="str">
        <f t="shared" si="1035"/>
        <v/>
      </c>
      <c r="N212" s="678" t="str">
        <f t="shared" si="1035"/>
        <v/>
      </c>
      <c r="O212" s="678" t="str">
        <f t="shared" si="1035"/>
        <v/>
      </c>
      <c r="P212" s="678" t="str">
        <f t="shared" si="1035"/>
        <v/>
      </c>
      <c r="Q212" s="678" t="str">
        <f t="shared" si="1035"/>
        <v/>
      </c>
      <c r="R212" s="678" t="str">
        <f t="shared" si="1035"/>
        <v/>
      </c>
      <c r="S212" s="678" t="str">
        <f t="shared" si="1035"/>
        <v/>
      </c>
      <c r="T212" s="678" t="str">
        <f t="shared" si="1035"/>
        <v/>
      </c>
      <c r="U212" s="678" t="str">
        <f t="shared" si="1035"/>
        <v/>
      </c>
      <c r="V212" s="678" t="str">
        <f t="shared" si="1035"/>
        <v/>
      </c>
      <c r="W212" s="678" t="str">
        <f t="shared" si="1035"/>
        <v/>
      </c>
      <c r="X212" s="678" t="str">
        <f t="shared" si="1035"/>
        <v/>
      </c>
      <c r="Y212" s="678" t="str">
        <f t="shared" si="1035"/>
        <v/>
      </c>
      <c r="Z212" s="678" t="str">
        <f t="shared" si="1035"/>
        <v/>
      </c>
      <c r="AA212" s="678" t="str">
        <f t="shared" si="1035"/>
        <v/>
      </c>
      <c r="AB212" s="678" t="str">
        <f t="shared" si="1035"/>
        <v/>
      </c>
      <c r="AC212" s="678" t="str">
        <f t="shared" si="1035"/>
        <v/>
      </c>
      <c r="AD212" s="678" t="str">
        <f t="shared" si="1035"/>
        <v/>
      </c>
      <c r="AE212" s="678" t="str">
        <f t="shared" si="1035"/>
        <v/>
      </c>
      <c r="AF212" s="678" t="str">
        <f t="shared" si="1035"/>
        <v/>
      </c>
      <c r="AG212" s="678" t="str">
        <f t="shared" si="1035"/>
        <v/>
      </c>
      <c r="AH212" s="678" t="str">
        <f t="shared" si="1035"/>
        <v/>
      </c>
      <c r="AI212" s="678" t="str">
        <f t="shared" si="1035"/>
        <v/>
      </c>
      <c r="AJ212" s="678" t="str">
        <f t="shared" si="1035"/>
        <v/>
      </c>
      <c r="AK212" s="678" t="str">
        <f t="shared" si="1035"/>
        <v/>
      </c>
      <c r="AL212" s="678" t="str">
        <f t="shared" si="1035"/>
        <v/>
      </c>
      <c r="AM212" s="678" t="str">
        <f t="shared" si="1035"/>
        <v/>
      </c>
      <c r="AN212" s="678" t="str">
        <f t="shared" si="1035"/>
        <v/>
      </c>
      <c r="AO212" s="678" t="str">
        <f t="shared" si="1035"/>
        <v/>
      </c>
      <c r="AP212" s="678" t="str">
        <f t="shared" ref="AP212:BO212" si="1036">IF(AP40="","",IF(AP40=0,"n. appl.",AP76*10^6/AP40))</f>
        <v/>
      </c>
      <c r="AQ212" s="678" t="str">
        <f t="shared" si="1036"/>
        <v/>
      </c>
      <c r="AR212" s="678" t="str">
        <f t="shared" si="1036"/>
        <v/>
      </c>
      <c r="AS212" s="678" t="str">
        <f t="shared" si="1036"/>
        <v/>
      </c>
      <c r="AT212" s="678" t="str">
        <f t="shared" si="1036"/>
        <v/>
      </c>
      <c r="AU212" s="678" t="str">
        <f t="shared" si="1036"/>
        <v/>
      </c>
      <c r="AV212" s="678" t="str">
        <f t="shared" si="1036"/>
        <v/>
      </c>
      <c r="AW212" s="678" t="str">
        <f t="shared" si="1036"/>
        <v/>
      </c>
      <c r="AX212" s="678" t="str">
        <f t="shared" si="1036"/>
        <v/>
      </c>
      <c r="AY212" s="678" t="str">
        <f t="shared" si="1036"/>
        <v/>
      </c>
      <c r="AZ212" s="678" t="str">
        <f t="shared" si="1036"/>
        <v/>
      </c>
      <c r="BA212" s="678" t="str">
        <f t="shared" si="1036"/>
        <v/>
      </c>
      <c r="BB212" s="678" t="str">
        <f t="shared" si="1036"/>
        <v/>
      </c>
      <c r="BC212" s="678" t="str">
        <f t="shared" si="1036"/>
        <v/>
      </c>
      <c r="BD212" s="678" t="str">
        <f t="shared" si="1036"/>
        <v/>
      </c>
      <c r="BE212" s="678" t="str">
        <f t="shared" si="1036"/>
        <v/>
      </c>
      <c r="BF212" s="678" t="str">
        <f t="shared" si="1036"/>
        <v/>
      </c>
      <c r="BG212" s="678" t="str">
        <f t="shared" si="1036"/>
        <v/>
      </c>
      <c r="BH212" s="678" t="str">
        <f t="shared" si="1036"/>
        <v/>
      </c>
      <c r="BI212" s="678" t="str">
        <f t="shared" si="1036"/>
        <v/>
      </c>
      <c r="BJ212" s="678" t="str">
        <f t="shared" si="1036"/>
        <v/>
      </c>
      <c r="BK212" s="678" t="str">
        <f t="shared" si="1036"/>
        <v/>
      </c>
      <c r="BL212" s="678" t="str">
        <f t="shared" si="1036"/>
        <v/>
      </c>
      <c r="BM212" s="678" t="str">
        <f t="shared" si="1036"/>
        <v/>
      </c>
      <c r="BN212" s="678" t="str">
        <f t="shared" si="1036"/>
        <v/>
      </c>
      <c r="BO212" s="678" t="str">
        <f t="shared" si="1036"/>
        <v/>
      </c>
      <c r="BV212" s="1153"/>
      <c r="BW212" s="1153"/>
      <c r="BX212" s="1153"/>
      <c r="BY212" s="1153"/>
      <c r="BZ212" s="1153"/>
      <c r="CA212" s="1153"/>
      <c r="CB212" s="1153"/>
      <c r="CC212" s="1153"/>
      <c r="CD212" s="1153"/>
      <c r="CE212" s="1153"/>
      <c r="CF212" s="1153"/>
      <c r="CG212" s="1153"/>
      <c r="CH212" s="1153"/>
      <c r="CI212" s="1153"/>
      <c r="CJ212" s="1153"/>
      <c r="CK212" s="1153"/>
      <c r="CL212" s="1153"/>
      <c r="CM212" s="1153"/>
      <c r="CN212" s="1153"/>
      <c r="CO212" s="1153"/>
      <c r="CP212" s="1153"/>
      <c r="CQ212" s="1153"/>
      <c r="CR212" s="1153"/>
      <c r="CS212" s="1153"/>
      <c r="CT212" s="1153"/>
      <c r="CU212" s="1153"/>
      <c r="CV212" s="1153"/>
      <c r="CW212" s="1153"/>
      <c r="CX212" s="1153"/>
      <c r="CY212" s="1153"/>
      <c r="CZ212" s="1153"/>
      <c r="DA212" s="1153"/>
      <c r="DB212" s="1153"/>
      <c r="DC212" s="1153"/>
      <c r="DD212" s="1153"/>
      <c r="DE212" s="1153"/>
      <c r="DF212" s="1153"/>
      <c r="DG212" s="1153"/>
      <c r="DH212" s="1153"/>
      <c r="DI212" s="1153"/>
      <c r="DJ212" s="1153"/>
      <c r="DK212" s="1153"/>
      <c r="DL212" s="1153"/>
      <c r="DM212" s="1153"/>
      <c r="DN212" s="1153"/>
      <c r="DO212" s="1153"/>
      <c r="DP212" s="1153"/>
      <c r="DQ212" s="1153"/>
      <c r="DR212" s="1153"/>
      <c r="DS212" s="1153"/>
      <c r="DT212" s="1153"/>
      <c r="DU212" s="1153"/>
      <c r="DV212" s="1153"/>
      <c r="DW212" s="1153"/>
      <c r="DX212" s="1153"/>
      <c r="DY212" s="1153"/>
      <c r="DZ212" s="1153"/>
      <c r="EA212" s="1153"/>
      <c r="EB212" s="1153"/>
      <c r="EC212" s="1153"/>
      <c r="ED212" s="1153"/>
    </row>
    <row r="213" spans="1:134" ht="13.5" customHeight="1">
      <c r="B213" s="772">
        <f>B212+1</f>
        <v>94</v>
      </c>
      <c r="C213" s="36" t="s">
        <v>863</v>
      </c>
      <c r="D213" s="42"/>
      <c r="E213" s="274" t="s">
        <v>430</v>
      </c>
      <c r="F213" s="288"/>
      <c r="G213" s="679" t="str">
        <f t="shared" ref="G213:AO213" si="1037">IF(G$76="","",IF(G$76=0,"n. appl.",G78/G$76))</f>
        <v>n. appl.</v>
      </c>
      <c r="H213" s="679" t="str">
        <f t="shared" si="1037"/>
        <v>n. appl.</v>
      </c>
      <c r="I213" s="679" t="str">
        <f t="shared" si="1037"/>
        <v>n. appl.</v>
      </c>
      <c r="J213" s="679" t="str">
        <f t="shared" si="1037"/>
        <v>n. appl.</v>
      </c>
      <c r="K213" s="679" t="str">
        <f t="shared" si="1037"/>
        <v>n. appl.</v>
      </c>
      <c r="L213" s="679" t="str">
        <f t="shared" si="1037"/>
        <v>n. appl.</v>
      </c>
      <c r="M213" s="679" t="str">
        <f t="shared" si="1037"/>
        <v>n. appl.</v>
      </c>
      <c r="N213" s="679" t="str">
        <f t="shared" si="1037"/>
        <v>n. appl.</v>
      </c>
      <c r="O213" s="679" t="str">
        <f t="shared" si="1037"/>
        <v>n. appl.</v>
      </c>
      <c r="P213" s="679" t="str">
        <f t="shared" si="1037"/>
        <v>n. appl.</v>
      </c>
      <c r="Q213" s="679" t="str">
        <f t="shared" si="1037"/>
        <v>n. appl.</v>
      </c>
      <c r="R213" s="679" t="str">
        <f t="shared" si="1037"/>
        <v>n. appl.</v>
      </c>
      <c r="S213" s="679" t="str">
        <f t="shared" si="1037"/>
        <v>n. appl.</v>
      </c>
      <c r="T213" s="679" t="str">
        <f t="shared" si="1037"/>
        <v>n. appl.</v>
      </c>
      <c r="U213" s="679" t="str">
        <f t="shared" si="1037"/>
        <v>n. appl.</v>
      </c>
      <c r="V213" s="679" t="str">
        <f t="shared" si="1037"/>
        <v>n. appl.</v>
      </c>
      <c r="W213" s="679" t="str">
        <f t="shared" si="1037"/>
        <v>n. appl.</v>
      </c>
      <c r="X213" s="679" t="str">
        <f t="shared" si="1037"/>
        <v>n. appl.</v>
      </c>
      <c r="Y213" s="679" t="str">
        <f t="shared" si="1037"/>
        <v>n. appl.</v>
      </c>
      <c r="Z213" s="679" t="str">
        <f t="shared" si="1037"/>
        <v>n. appl.</v>
      </c>
      <c r="AA213" s="679" t="str">
        <f t="shared" si="1037"/>
        <v>n. appl.</v>
      </c>
      <c r="AB213" s="679" t="str">
        <f t="shared" si="1037"/>
        <v>n. appl.</v>
      </c>
      <c r="AC213" s="679" t="str">
        <f t="shared" si="1037"/>
        <v>n. appl.</v>
      </c>
      <c r="AD213" s="679" t="str">
        <f t="shared" si="1037"/>
        <v>n. appl.</v>
      </c>
      <c r="AE213" s="679" t="str">
        <f t="shared" si="1037"/>
        <v>n. appl.</v>
      </c>
      <c r="AF213" s="679" t="str">
        <f t="shared" si="1037"/>
        <v>n. appl.</v>
      </c>
      <c r="AG213" s="679" t="str">
        <f t="shared" si="1037"/>
        <v>n. appl.</v>
      </c>
      <c r="AH213" s="679" t="str">
        <f t="shared" si="1037"/>
        <v>n. appl.</v>
      </c>
      <c r="AI213" s="679" t="str">
        <f t="shared" si="1037"/>
        <v>n. appl.</v>
      </c>
      <c r="AJ213" s="679" t="str">
        <f t="shared" si="1037"/>
        <v>n. appl.</v>
      </c>
      <c r="AK213" s="679" t="str">
        <f t="shared" si="1037"/>
        <v>n. appl.</v>
      </c>
      <c r="AL213" s="679" t="str">
        <f t="shared" si="1037"/>
        <v>n. appl.</v>
      </c>
      <c r="AM213" s="679" t="str">
        <f t="shared" si="1037"/>
        <v>n. appl.</v>
      </c>
      <c r="AN213" s="679" t="str">
        <f t="shared" si="1037"/>
        <v>n. appl.</v>
      </c>
      <c r="AO213" s="679" t="str">
        <f t="shared" si="1037"/>
        <v>n. appl.</v>
      </c>
      <c r="AP213" s="679" t="str">
        <f t="shared" ref="AP213:BO213" si="1038">IF(AP$76="","",IF(AP$76=0,"n. appl.",AP78/AP$76))</f>
        <v>n. appl.</v>
      </c>
      <c r="AQ213" s="679" t="str">
        <f t="shared" si="1038"/>
        <v>n. appl.</v>
      </c>
      <c r="AR213" s="679" t="str">
        <f t="shared" si="1038"/>
        <v>n. appl.</v>
      </c>
      <c r="AS213" s="679" t="str">
        <f t="shared" si="1038"/>
        <v>n. appl.</v>
      </c>
      <c r="AT213" s="679" t="str">
        <f t="shared" si="1038"/>
        <v>n. appl.</v>
      </c>
      <c r="AU213" s="679" t="str">
        <f t="shared" si="1038"/>
        <v>n. appl.</v>
      </c>
      <c r="AV213" s="679" t="str">
        <f t="shared" si="1038"/>
        <v>n. appl.</v>
      </c>
      <c r="AW213" s="679" t="str">
        <f t="shared" si="1038"/>
        <v>n. appl.</v>
      </c>
      <c r="AX213" s="679" t="str">
        <f t="shared" si="1038"/>
        <v>n. appl.</v>
      </c>
      <c r="AY213" s="679" t="str">
        <f t="shared" si="1038"/>
        <v>n. appl.</v>
      </c>
      <c r="AZ213" s="679" t="str">
        <f t="shared" si="1038"/>
        <v>n. appl.</v>
      </c>
      <c r="BA213" s="679" t="str">
        <f t="shared" si="1038"/>
        <v>n. appl.</v>
      </c>
      <c r="BB213" s="679" t="str">
        <f t="shared" si="1038"/>
        <v>n. appl.</v>
      </c>
      <c r="BC213" s="679" t="str">
        <f t="shared" si="1038"/>
        <v>n. appl.</v>
      </c>
      <c r="BD213" s="679" t="str">
        <f t="shared" si="1038"/>
        <v>n. appl.</v>
      </c>
      <c r="BE213" s="679" t="str">
        <f t="shared" si="1038"/>
        <v>n. appl.</v>
      </c>
      <c r="BF213" s="679" t="str">
        <f t="shared" si="1038"/>
        <v>n. appl.</v>
      </c>
      <c r="BG213" s="679" t="str">
        <f t="shared" si="1038"/>
        <v>n. appl.</v>
      </c>
      <c r="BH213" s="679" t="str">
        <f t="shared" si="1038"/>
        <v>n. appl.</v>
      </c>
      <c r="BI213" s="679" t="str">
        <f t="shared" si="1038"/>
        <v>n. appl.</v>
      </c>
      <c r="BJ213" s="679" t="str">
        <f t="shared" si="1038"/>
        <v>n. appl.</v>
      </c>
      <c r="BK213" s="679" t="str">
        <f t="shared" si="1038"/>
        <v>n. appl.</v>
      </c>
      <c r="BL213" s="679" t="str">
        <f t="shared" si="1038"/>
        <v>n. appl.</v>
      </c>
      <c r="BM213" s="679" t="str">
        <f t="shared" si="1038"/>
        <v>n. appl.</v>
      </c>
      <c r="BN213" s="679" t="str">
        <f t="shared" si="1038"/>
        <v>n. appl.</v>
      </c>
      <c r="BO213" s="679" t="str">
        <f t="shared" si="1038"/>
        <v>n. appl.</v>
      </c>
      <c r="BV213" s="607"/>
      <c r="BW213" s="607"/>
      <c r="BX213" s="607"/>
      <c r="BY213" s="607"/>
      <c r="BZ213" s="607"/>
      <c r="CA213" s="607"/>
      <c r="CB213" s="607"/>
      <c r="CC213" s="607"/>
      <c r="CD213" s="607"/>
      <c r="CE213" s="607"/>
      <c r="CF213" s="607"/>
      <c r="CG213" s="607"/>
      <c r="CH213" s="607"/>
      <c r="CI213" s="607"/>
      <c r="CJ213" s="607"/>
      <c r="CK213" s="607"/>
      <c r="CL213" s="607"/>
      <c r="CM213" s="607"/>
      <c r="CN213" s="607"/>
      <c r="CO213" s="607"/>
      <c r="CP213" s="607"/>
      <c r="CQ213" s="607"/>
      <c r="CR213" s="607"/>
      <c r="CS213" s="607"/>
      <c r="CT213" s="607"/>
      <c r="CU213" s="607"/>
      <c r="CV213" s="607"/>
      <c r="CW213" s="607"/>
      <c r="CX213" s="607"/>
      <c r="CY213" s="607"/>
      <c r="CZ213" s="607"/>
      <c r="DA213" s="607"/>
      <c r="DB213" s="607"/>
      <c r="DC213" s="607"/>
      <c r="DD213" s="607"/>
      <c r="DE213" s="607"/>
      <c r="DF213" s="607"/>
      <c r="DG213" s="607"/>
      <c r="DH213" s="607"/>
      <c r="DI213" s="607"/>
      <c r="DJ213" s="607"/>
      <c r="DK213" s="607"/>
      <c r="DL213" s="607"/>
      <c r="DM213" s="607"/>
      <c r="DN213" s="607"/>
      <c r="DO213" s="607"/>
      <c r="DP213" s="607"/>
      <c r="DQ213" s="607"/>
      <c r="DR213" s="607"/>
      <c r="DS213" s="607"/>
      <c r="DT213" s="607"/>
      <c r="DU213" s="607"/>
      <c r="DV213" s="607"/>
      <c r="DW213" s="607"/>
      <c r="DX213" s="607"/>
      <c r="DY213" s="607"/>
      <c r="DZ213" s="607"/>
      <c r="EA213" s="607"/>
      <c r="EB213" s="607"/>
      <c r="EC213" s="607"/>
      <c r="ED213" s="607"/>
    </row>
    <row r="214" spans="1:134" ht="13.5" customHeight="1">
      <c r="B214" s="772">
        <f>B213+1</f>
        <v>95</v>
      </c>
      <c r="C214" s="36" t="s">
        <v>582</v>
      </c>
      <c r="D214" s="42"/>
      <c r="E214" s="274" t="s">
        <v>430</v>
      </c>
      <c r="F214" s="288"/>
      <c r="G214" s="679" t="str">
        <f t="shared" ref="G214:AO214" si="1039">IF(G$76="","",IF(G$76=0,"n. appl.",G79/G$76))</f>
        <v>n. appl.</v>
      </c>
      <c r="H214" s="679" t="str">
        <f t="shared" si="1039"/>
        <v>n. appl.</v>
      </c>
      <c r="I214" s="679" t="str">
        <f t="shared" si="1039"/>
        <v>n. appl.</v>
      </c>
      <c r="J214" s="679" t="str">
        <f t="shared" si="1039"/>
        <v>n. appl.</v>
      </c>
      <c r="K214" s="679" t="str">
        <f t="shared" si="1039"/>
        <v>n. appl.</v>
      </c>
      <c r="L214" s="679" t="str">
        <f t="shared" si="1039"/>
        <v>n. appl.</v>
      </c>
      <c r="M214" s="679" t="str">
        <f t="shared" si="1039"/>
        <v>n. appl.</v>
      </c>
      <c r="N214" s="679" t="str">
        <f t="shared" si="1039"/>
        <v>n. appl.</v>
      </c>
      <c r="O214" s="679" t="str">
        <f t="shared" si="1039"/>
        <v>n. appl.</v>
      </c>
      <c r="P214" s="679" t="str">
        <f t="shared" si="1039"/>
        <v>n. appl.</v>
      </c>
      <c r="Q214" s="679" t="str">
        <f t="shared" si="1039"/>
        <v>n. appl.</v>
      </c>
      <c r="R214" s="679" t="str">
        <f t="shared" si="1039"/>
        <v>n. appl.</v>
      </c>
      <c r="S214" s="679" t="str">
        <f t="shared" si="1039"/>
        <v>n. appl.</v>
      </c>
      <c r="T214" s="679" t="str">
        <f t="shared" si="1039"/>
        <v>n. appl.</v>
      </c>
      <c r="U214" s="679" t="str">
        <f t="shared" si="1039"/>
        <v>n. appl.</v>
      </c>
      <c r="V214" s="679" t="str">
        <f t="shared" si="1039"/>
        <v>n. appl.</v>
      </c>
      <c r="W214" s="679" t="str">
        <f t="shared" si="1039"/>
        <v>n. appl.</v>
      </c>
      <c r="X214" s="679" t="str">
        <f t="shared" si="1039"/>
        <v>n. appl.</v>
      </c>
      <c r="Y214" s="679" t="str">
        <f t="shared" si="1039"/>
        <v>n. appl.</v>
      </c>
      <c r="Z214" s="679" t="str">
        <f t="shared" si="1039"/>
        <v>n. appl.</v>
      </c>
      <c r="AA214" s="679" t="str">
        <f t="shared" si="1039"/>
        <v>n. appl.</v>
      </c>
      <c r="AB214" s="679" t="str">
        <f t="shared" si="1039"/>
        <v>n. appl.</v>
      </c>
      <c r="AC214" s="679" t="str">
        <f t="shared" si="1039"/>
        <v>n. appl.</v>
      </c>
      <c r="AD214" s="679" t="str">
        <f t="shared" si="1039"/>
        <v>n. appl.</v>
      </c>
      <c r="AE214" s="679" t="str">
        <f t="shared" si="1039"/>
        <v>n. appl.</v>
      </c>
      <c r="AF214" s="679" t="str">
        <f t="shared" si="1039"/>
        <v>n. appl.</v>
      </c>
      <c r="AG214" s="679" t="str">
        <f t="shared" si="1039"/>
        <v>n. appl.</v>
      </c>
      <c r="AH214" s="679" t="str">
        <f t="shared" si="1039"/>
        <v>n. appl.</v>
      </c>
      <c r="AI214" s="679" t="str">
        <f t="shared" si="1039"/>
        <v>n. appl.</v>
      </c>
      <c r="AJ214" s="679" t="str">
        <f t="shared" si="1039"/>
        <v>n. appl.</v>
      </c>
      <c r="AK214" s="679" t="str">
        <f t="shared" si="1039"/>
        <v>n. appl.</v>
      </c>
      <c r="AL214" s="679" t="str">
        <f t="shared" si="1039"/>
        <v>n. appl.</v>
      </c>
      <c r="AM214" s="679" t="str">
        <f t="shared" si="1039"/>
        <v>n. appl.</v>
      </c>
      <c r="AN214" s="679" t="str">
        <f t="shared" si="1039"/>
        <v>n. appl.</v>
      </c>
      <c r="AO214" s="679" t="str">
        <f t="shared" si="1039"/>
        <v>n. appl.</v>
      </c>
      <c r="AP214" s="679" t="str">
        <f t="shared" ref="AP214:BO214" si="1040">IF(AP$76="","",IF(AP$76=0,"n. appl.",AP79/AP$76))</f>
        <v>n. appl.</v>
      </c>
      <c r="AQ214" s="679" t="str">
        <f t="shared" si="1040"/>
        <v>n. appl.</v>
      </c>
      <c r="AR214" s="679" t="str">
        <f t="shared" si="1040"/>
        <v>n. appl.</v>
      </c>
      <c r="AS214" s="679" t="str">
        <f t="shared" si="1040"/>
        <v>n. appl.</v>
      </c>
      <c r="AT214" s="679" t="str">
        <f t="shared" si="1040"/>
        <v>n. appl.</v>
      </c>
      <c r="AU214" s="679" t="str">
        <f t="shared" si="1040"/>
        <v>n. appl.</v>
      </c>
      <c r="AV214" s="679" t="str">
        <f t="shared" si="1040"/>
        <v>n. appl.</v>
      </c>
      <c r="AW214" s="679" t="str">
        <f t="shared" si="1040"/>
        <v>n. appl.</v>
      </c>
      <c r="AX214" s="679" t="str">
        <f t="shared" si="1040"/>
        <v>n. appl.</v>
      </c>
      <c r="AY214" s="679" t="str">
        <f t="shared" si="1040"/>
        <v>n. appl.</v>
      </c>
      <c r="AZ214" s="679" t="str">
        <f t="shared" si="1040"/>
        <v>n. appl.</v>
      </c>
      <c r="BA214" s="679" t="str">
        <f t="shared" si="1040"/>
        <v>n. appl.</v>
      </c>
      <c r="BB214" s="679" t="str">
        <f t="shared" si="1040"/>
        <v>n. appl.</v>
      </c>
      <c r="BC214" s="679" t="str">
        <f t="shared" si="1040"/>
        <v>n. appl.</v>
      </c>
      <c r="BD214" s="679" t="str">
        <f t="shared" si="1040"/>
        <v>n. appl.</v>
      </c>
      <c r="BE214" s="679" t="str">
        <f t="shared" si="1040"/>
        <v>n. appl.</v>
      </c>
      <c r="BF214" s="679" t="str">
        <f t="shared" si="1040"/>
        <v>n. appl.</v>
      </c>
      <c r="BG214" s="679" t="str">
        <f t="shared" si="1040"/>
        <v>n. appl.</v>
      </c>
      <c r="BH214" s="679" t="str">
        <f t="shared" si="1040"/>
        <v>n. appl.</v>
      </c>
      <c r="BI214" s="679" t="str">
        <f t="shared" si="1040"/>
        <v>n. appl.</v>
      </c>
      <c r="BJ214" s="679" t="str">
        <f t="shared" si="1040"/>
        <v>n. appl.</v>
      </c>
      <c r="BK214" s="679" t="str">
        <f t="shared" si="1040"/>
        <v>n. appl.</v>
      </c>
      <c r="BL214" s="679" t="str">
        <f t="shared" si="1040"/>
        <v>n. appl.</v>
      </c>
      <c r="BM214" s="679" t="str">
        <f t="shared" si="1040"/>
        <v>n. appl.</v>
      </c>
      <c r="BN214" s="679" t="str">
        <f t="shared" si="1040"/>
        <v>n. appl.</v>
      </c>
      <c r="BO214" s="679" t="str">
        <f t="shared" si="1040"/>
        <v>n. appl.</v>
      </c>
      <c r="BV214" s="607"/>
      <c r="BW214" s="607"/>
      <c r="BX214" s="607"/>
      <c r="BY214" s="607"/>
      <c r="BZ214" s="607"/>
      <c r="CA214" s="607"/>
      <c r="CB214" s="607"/>
      <c r="CC214" s="607"/>
      <c r="CD214" s="607"/>
      <c r="CE214" s="607"/>
      <c r="CF214" s="607"/>
      <c r="CG214" s="607"/>
      <c r="CH214" s="607"/>
      <c r="CI214" s="607"/>
      <c r="CJ214" s="607"/>
      <c r="CK214" s="607"/>
      <c r="CL214" s="607"/>
      <c r="CM214" s="607"/>
      <c r="CN214" s="607"/>
      <c r="CO214" s="607"/>
      <c r="CP214" s="607"/>
      <c r="CQ214" s="607"/>
      <c r="CR214" s="607"/>
      <c r="CS214" s="607"/>
      <c r="CT214" s="607"/>
      <c r="CU214" s="607"/>
      <c r="CV214" s="607"/>
      <c r="CW214" s="607"/>
      <c r="CX214" s="607"/>
      <c r="CY214" s="607"/>
      <c r="CZ214" s="607"/>
      <c r="DA214" s="607"/>
      <c r="DB214" s="607"/>
      <c r="DC214" s="607"/>
      <c r="DD214" s="607"/>
      <c r="DE214" s="607"/>
      <c r="DF214" s="607"/>
      <c r="DG214" s="607"/>
      <c r="DH214" s="607"/>
      <c r="DI214" s="607"/>
      <c r="DJ214" s="607"/>
      <c r="DK214" s="607"/>
      <c r="DL214" s="607"/>
      <c r="DM214" s="607"/>
      <c r="DN214" s="607"/>
      <c r="DO214" s="607"/>
      <c r="DP214" s="607"/>
      <c r="DQ214" s="607"/>
      <c r="DR214" s="607"/>
      <c r="DS214" s="607"/>
      <c r="DT214" s="607"/>
      <c r="DU214" s="607"/>
      <c r="DV214" s="607"/>
      <c r="DW214" s="607"/>
      <c r="DX214" s="607"/>
      <c r="DY214" s="607"/>
      <c r="DZ214" s="607"/>
      <c r="EA214" s="607"/>
      <c r="EB214" s="607"/>
      <c r="EC214" s="607"/>
      <c r="ED214" s="607"/>
    </row>
    <row r="215" spans="1:134" ht="13.5" customHeight="1">
      <c r="A215" s="937"/>
      <c r="B215" s="728">
        <f>B214+1</f>
        <v>96</v>
      </c>
      <c r="C215" s="36" t="s">
        <v>583</v>
      </c>
      <c r="D215" s="42"/>
      <c r="E215" s="274" t="s">
        <v>430</v>
      </c>
      <c r="F215" s="288"/>
      <c r="G215" s="679" t="str">
        <f t="shared" ref="G215:AO215" si="1041">IF(G$76="","",IF(G$76=0,"n. appl.",G80/G$76))</f>
        <v>n. appl.</v>
      </c>
      <c r="H215" s="679" t="str">
        <f t="shared" si="1041"/>
        <v>n. appl.</v>
      </c>
      <c r="I215" s="679" t="str">
        <f t="shared" si="1041"/>
        <v>n. appl.</v>
      </c>
      <c r="J215" s="679" t="str">
        <f t="shared" si="1041"/>
        <v>n. appl.</v>
      </c>
      <c r="K215" s="679" t="str">
        <f t="shared" si="1041"/>
        <v>n. appl.</v>
      </c>
      <c r="L215" s="679" t="str">
        <f t="shared" si="1041"/>
        <v>n. appl.</v>
      </c>
      <c r="M215" s="679" t="str">
        <f t="shared" si="1041"/>
        <v>n. appl.</v>
      </c>
      <c r="N215" s="679" t="str">
        <f t="shared" si="1041"/>
        <v>n. appl.</v>
      </c>
      <c r="O215" s="679" t="str">
        <f t="shared" si="1041"/>
        <v>n. appl.</v>
      </c>
      <c r="P215" s="679" t="str">
        <f t="shared" si="1041"/>
        <v>n. appl.</v>
      </c>
      <c r="Q215" s="679" t="str">
        <f t="shared" si="1041"/>
        <v>n. appl.</v>
      </c>
      <c r="R215" s="679" t="str">
        <f t="shared" si="1041"/>
        <v>n. appl.</v>
      </c>
      <c r="S215" s="679" t="str">
        <f t="shared" si="1041"/>
        <v>n. appl.</v>
      </c>
      <c r="T215" s="679" t="str">
        <f t="shared" si="1041"/>
        <v>n. appl.</v>
      </c>
      <c r="U215" s="679" t="str">
        <f t="shared" si="1041"/>
        <v>n. appl.</v>
      </c>
      <c r="V215" s="679" t="str">
        <f t="shared" si="1041"/>
        <v>n. appl.</v>
      </c>
      <c r="W215" s="679" t="str">
        <f t="shared" si="1041"/>
        <v>n. appl.</v>
      </c>
      <c r="X215" s="679" t="str">
        <f t="shared" si="1041"/>
        <v>n. appl.</v>
      </c>
      <c r="Y215" s="679" t="str">
        <f t="shared" si="1041"/>
        <v>n. appl.</v>
      </c>
      <c r="Z215" s="679" t="str">
        <f t="shared" si="1041"/>
        <v>n. appl.</v>
      </c>
      <c r="AA215" s="679" t="str">
        <f t="shared" si="1041"/>
        <v>n. appl.</v>
      </c>
      <c r="AB215" s="679" t="str">
        <f t="shared" si="1041"/>
        <v>n. appl.</v>
      </c>
      <c r="AC215" s="679" t="str">
        <f t="shared" si="1041"/>
        <v>n. appl.</v>
      </c>
      <c r="AD215" s="679" t="str">
        <f t="shared" si="1041"/>
        <v>n. appl.</v>
      </c>
      <c r="AE215" s="679" t="str">
        <f t="shared" si="1041"/>
        <v>n. appl.</v>
      </c>
      <c r="AF215" s="679" t="str">
        <f t="shared" si="1041"/>
        <v>n. appl.</v>
      </c>
      <c r="AG215" s="679" t="str">
        <f t="shared" si="1041"/>
        <v>n. appl.</v>
      </c>
      <c r="AH215" s="679" t="str">
        <f t="shared" si="1041"/>
        <v>n. appl.</v>
      </c>
      <c r="AI215" s="679" t="str">
        <f t="shared" si="1041"/>
        <v>n. appl.</v>
      </c>
      <c r="AJ215" s="679" t="str">
        <f t="shared" si="1041"/>
        <v>n. appl.</v>
      </c>
      <c r="AK215" s="679" t="str">
        <f t="shared" si="1041"/>
        <v>n. appl.</v>
      </c>
      <c r="AL215" s="679" t="str">
        <f t="shared" si="1041"/>
        <v>n. appl.</v>
      </c>
      <c r="AM215" s="679" t="str">
        <f t="shared" si="1041"/>
        <v>n. appl.</v>
      </c>
      <c r="AN215" s="679" t="str">
        <f t="shared" si="1041"/>
        <v>n. appl.</v>
      </c>
      <c r="AO215" s="679" t="str">
        <f t="shared" si="1041"/>
        <v>n. appl.</v>
      </c>
      <c r="AP215" s="679" t="str">
        <f t="shared" ref="AP215:BO215" si="1042">IF(AP$76="","",IF(AP$76=0,"n. appl.",AP80/AP$76))</f>
        <v>n. appl.</v>
      </c>
      <c r="AQ215" s="679" t="str">
        <f t="shared" si="1042"/>
        <v>n. appl.</v>
      </c>
      <c r="AR215" s="679" t="str">
        <f t="shared" si="1042"/>
        <v>n. appl.</v>
      </c>
      <c r="AS215" s="679" t="str">
        <f t="shared" si="1042"/>
        <v>n. appl.</v>
      </c>
      <c r="AT215" s="679" t="str">
        <f t="shared" si="1042"/>
        <v>n. appl.</v>
      </c>
      <c r="AU215" s="679" t="str">
        <f t="shared" si="1042"/>
        <v>n. appl.</v>
      </c>
      <c r="AV215" s="679" t="str">
        <f t="shared" si="1042"/>
        <v>n. appl.</v>
      </c>
      <c r="AW215" s="679" t="str">
        <f t="shared" si="1042"/>
        <v>n. appl.</v>
      </c>
      <c r="AX215" s="679" t="str">
        <f t="shared" si="1042"/>
        <v>n. appl.</v>
      </c>
      <c r="AY215" s="679" t="str">
        <f t="shared" si="1042"/>
        <v>n. appl.</v>
      </c>
      <c r="AZ215" s="679" t="str">
        <f t="shared" si="1042"/>
        <v>n. appl.</v>
      </c>
      <c r="BA215" s="679" t="str">
        <f t="shared" si="1042"/>
        <v>n. appl.</v>
      </c>
      <c r="BB215" s="679" t="str">
        <f t="shared" si="1042"/>
        <v>n. appl.</v>
      </c>
      <c r="BC215" s="679" t="str">
        <f t="shared" si="1042"/>
        <v>n. appl.</v>
      </c>
      <c r="BD215" s="679" t="str">
        <f t="shared" si="1042"/>
        <v>n. appl.</v>
      </c>
      <c r="BE215" s="679" t="str">
        <f t="shared" si="1042"/>
        <v>n. appl.</v>
      </c>
      <c r="BF215" s="679" t="str">
        <f t="shared" si="1042"/>
        <v>n. appl.</v>
      </c>
      <c r="BG215" s="679" t="str">
        <f t="shared" si="1042"/>
        <v>n. appl.</v>
      </c>
      <c r="BH215" s="679" t="str">
        <f t="shared" si="1042"/>
        <v>n. appl.</v>
      </c>
      <c r="BI215" s="679" t="str">
        <f t="shared" si="1042"/>
        <v>n. appl.</v>
      </c>
      <c r="BJ215" s="679" t="str">
        <f t="shared" si="1042"/>
        <v>n. appl.</v>
      </c>
      <c r="BK215" s="679" t="str">
        <f t="shared" si="1042"/>
        <v>n. appl.</v>
      </c>
      <c r="BL215" s="679" t="str">
        <f t="shared" si="1042"/>
        <v>n. appl.</v>
      </c>
      <c r="BM215" s="679" t="str">
        <f t="shared" si="1042"/>
        <v>n. appl.</v>
      </c>
      <c r="BN215" s="679" t="str">
        <f t="shared" si="1042"/>
        <v>n. appl.</v>
      </c>
      <c r="BO215" s="679" t="str">
        <f t="shared" si="1042"/>
        <v>n. appl.</v>
      </c>
      <c r="BV215" s="607"/>
      <c r="BW215" s="607"/>
      <c r="BX215" s="607"/>
      <c r="BY215" s="607"/>
      <c r="BZ215" s="607"/>
      <c r="CA215" s="607"/>
      <c r="CB215" s="607"/>
      <c r="CC215" s="607"/>
      <c r="CD215" s="607"/>
      <c r="CE215" s="607"/>
      <c r="CF215" s="607"/>
      <c r="CG215" s="607"/>
      <c r="CH215" s="607"/>
      <c r="CI215" s="607"/>
      <c r="CJ215" s="607"/>
      <c r="CK215" s="607"/>
      <c r="CL215" s="607"/>
      <c r="CM215" s="607"/>
      <c r="CN215" s="607"/>
      <c r="CO215" s="607"/>
      <c r="CP215" s="607"/>
      <c r="CQ215" s="607"/>
      <c r="CR215" s="607"/>
      <c r="CS215" s="607"/>
      <c r="CT215" s="607"/>
      <c r="CU215" s="607"/>
      <c r="CV215" s="607"/>
      <c r="CW215" s="607"/>
      <c r="CX215" s="607"/>
      <c r="CY215" s="607"/>
      <c r="CZ215" s="607"/>
      <c r="DA215" s="607"/>
      <c r="DB215" s="607"/>
      <c r="DC215" s="607"/>
      <c r="DD215" s="607"/>
      <c r="DE215" s="607"/>
      <c r="DF215" s="607"/>
      <c r="DG215" s="607"/>
      <c r="DH215" s="607"/>
      <c r="DI215" s="607"/>
      <c r="DJ215" s="607"/>
      <c r="DK215" s="607"/>
      <c r="DL215" s="607"/>
      <c r="DM215" s="607"/>
      <c r="DN215" s="607"/>
      <c r="DO215" s="607"/>
      <c r="DP215" s="607"/>
      <c r="DQ215" s="607"/>
      <c r="DR215" s="607"/>
      <c r="DS215" s="607"/>
      <c r="DT215" s="607"/>
      <c r="DU215" s="607"/>
      <c r="DV215" s="607"/>
      <c r="DW215" s="607"/>
      <c r="DX215" s="607"/>
      <c r="DY215" s="607"/>
      <c r="DZ215" s="607"/>
      <c r="EA215" s="607"/>
      <c r="EB215" s="607"/>
      <c r="EC215" s="607"/>
      <c r="ED215" s="607"/>
    </row>
    <row r="216" spans="1:134" ht="13.5" customHeight="1">
      <c r="A216" s="784"/>
      <c r="B216" s="728" t="s">
        <v>1222</v>
      </c>
      <c r="C216" s="36" t="s">
        <v>584</v>
      </c>
      <c r="D216" s="42"/>
      <c r="E216" s="274" t="s">
        <v>585</v>
      </c>
      <c r="F216" s="288"/>
      <c r="G216" s="934" t="str">
        <f t="shared" ref="G216:AO216" si="1043">IF(G149="","",IF(G149=0,"n. appl.",G149/G76))</f>
        <v>n. appl.</v>
      </c>
      <c r="H216" s="934" t="str">
        <f t="shared" si="1043"/>
        <v>n. appl.</v>
      </c>
      <c r="I216" s="934" t="str">
        <f t="shared" si="1043"/>
        <v>n. appl.</v>
      </c>
      <c r="J216" s="934" t="str">
        <f t="shared" si="1043"/>
        <v>n. appl.</v>
      </c>
      <c r="K216" s="934" t="str">
        <f t="shared" si="1043"/>
        <v>n. appl.</v>
      </c>
      <c r="L216" s="934" t="str">
        <f t="shared" si="1043"/>
        <v>n. appl.</v>
      </c>
      <c r="M216" s="934" t="str">
        <f t="shared" si="1043"/>
        <v>n. appl.</v>
      </c>
      <c r="N216" s="934" t="str">
        <f t="shared" si="1043"/>
        <v>n. appl.</v>
      </c>
      <c r="O216" s="934" t="str">
        <f t="shared" si="1043"/>
        <v>n. appl.</v>
      </c>
      <c r="P216" s="934" t="str">
        <f t="shared" si="1043"/>
        <v>n. appl.</v>
      </c>
      <c r="Q216" s="934" t="str">
        <f t="shared" si="1043"/>
        <v>n. appl.</v>
      </c>
      <c r="R216" s="934" t="str">
        <f t="shared" si="1043"/>
        <v>n. appl.</v>
      </c>
      <c r="S216" s="934" t="str">
        <f t="shared" si="1043"/>
        <v>n. appl.</v>
      </c>
      <c r="T216" s="934" t="str">
        <f t="shared" si="1043"/>
        <v>n. appl.</v>
      </c>
      <c r="U216" s="934" t="str">
        <f t="shared" si="1043"/>
        <v>n. appl.</v>
      </c>
      <c r="V216" s="934" t="str">
        <f t="shared" si="1043"/>
        <v>n. appl.</v>
      </c>
      <c r="W216" s="934" t="str">
        <f t="shared" si="1043"/>
        <v>n. appl.</v>
      </c>
      <c r="X216" s="934" t="str">
        <f t="shared" si="1043"/>
        <v>n. appl.</v>
      </c>
      <c r="Y216" s="934" t="str">
        <f t="shared" si="1043"/>
        <v>n. appl.</v>
      </c>
      <c r="Z216" s="934" t="str">
        <f t="shared" si="1043"/>
        <v>n. appl.</v>
      </c>
      <c r="AA216" s="934" t="str">
        <f t="shared" si="1043"/>
        <v>n. appl.</v>
      </c>
      <c r="AB216" s="934" t="str">
        <f t="shared" si="1043"/>
        <v>n. appl.</v>
      </c>
      <c r="AC216" s="934" t="str">
        <f t="shared" si="1043"/>
        <v>n. appl.</v>
      </c>
      <c r="AD216" s="934" t="str">
        <f t="shared" si="1043"/>
        <v>n. appl.</v>
      </c>
      <c r="AE216" s="934" t="str">
        <f t="shared" si="1043"/>
        <v>n. appl.</v>
      </c>
      <c r="AF216" s="934" t="str">
        <f t="shared" si="1043"/>
        <v>n. appl.</v>
      </c>
      <c r="AG216" s="934" t="str">
        <f t="shared" si="1043"/>
        <v>n. appl.</v>
      </c>
      <c r="AH216" s="934" t="str">
        <f t="shared" si="1043"/>
        <v>n. appl.</v>
      </c>
      <c r="AI216" s="934" t="str">
        <f t="shared" si="1043"/>
        <v>n. appl.</v>
      </c>
      <c r="AJ216" s="934" t="str">
        <f t="shared" si="1043"/>
        <v>n. appl.</v>
      </c>
      <c r="AK216" s="934" t="str">
        <f t="shared" si="1043"/>
        <v>n. appl.</v>
      </c>
      <c r="AL216" s="934" t="str">
        <f t="shared" si="1043"/>
        <v>n. appl.</v>
      </c>
      <c r="AM216" s="934" t="str">
        <f t="shared" si="1043"/>
        <v>n. appl.</v>
      </c>
      <c r="AN216" s="934" t="str">
        <f t="shared" si="1043"/>
        <v>n. appl.</v>
      </c>
      <c r="AO216" s="934" t="str">
        <f t="shared" si="1043"/>
        <v>n. appl.</v>
      </c>
      <c r="AP216" s="934" t="str">
        <f t="shared" ref="AP216:BO216" si="1044">IF(AP149="","",IF(AP149=0,"n. appl.",AP149/AP76))</f>
        <v>n. appl.</v>
      </c>
      <c r="AQ216" s="934" t="str">
        <f t="shared" si="1044"/>
        <v>n. appl.</v>
      </c>
      <c r="AR216" s="934" t="str">
        <f t="shared" si="1044"/>
        <v>n. appl.</v>
      </c>
      <c r="AS216" s="934" t="str">
        <f t="shared" si="1044"/>
        <v>n. appl.</v>
      </c>
      <c r="AT216" s="934" t="str">
        <f t="shared" si="1044"/>
        <v>n. appl.</v>
      </c>
      <c r="AU216" s="934" t="str">
        <f t="shared" si="1044"/>
        <v>n. appl.</v>
      </c>
      <c r="AV216" s="934" t="str">
        <f t="shared" si="1044"/>
        <v>n. appl.</v>
      </c>
      <c r="AW216" s="934" t="str">
        <f t="shared" si="1044"/>
        <v>n. appl.</v>
      </c>
      <c r="AX216" s="934" t="str">
        <f t="shared" si="1044"/>
        <v>n. appl.</v>
      </c>
      <c r="AY216" s="934" t="str">
        <f t="shared" si="1044"/>
        <v>n. appl.</v>
      </c>
      <c r="AZ216" s="934" t="str">
        <f t="shared" si="1044"/>
        <v>n. appl.</v>
      </c>
      <c r="BA216" s="934" t="str">
        <f t="shared" si="1044"/>
        <v>n. appl.</v>
      </c>
      <c r="BB216" s="934" t="str">
        <f t="shared" si="1044"/>
        <v>n. appl.</v>
      </c>
      <c r="BC216" s="934" t="str">
        <f t="shared" si="1044"/>
        <v>n. appl.</v>
      </c>
      <c r="BD216" s="934" t="str">
        <f t="shared" si="1044"/>
        <v>n. appl.</v>
      </c>
      <c r="BE216" s="934" t="str">
        <f t="shared" si="1044"/>
        <v>n. appl.</v>
      </c>
      <c r="BF216" s="934" t="str">
        <f t="shared" si="1044"/>
        <v>n. appl.</v>
      </c>
      <c r="BG216" s="934" t="str">
        <f t="shared" si="1044"/>
        <v>n. appl.</v>
      </c>
      <c r="BH216" s="934" t="str">
        <f t="shared" si="1044"/>
        <v>n. appl.</v>
      </c>
      <c r="BI216" s="934" t="str">
        <f t="shared" si="1044"/>
        <v>n. appl.</v>
      </c>
      <c r="BJ216" s="934" t="str">
        <f t="shared" si="1044"/>
        <v>n. appl.</v>
      </c>
      <c r="BK216" s="934" t="str">
        <f t="shared" si="1044"/>
        <v>n. appl.</v>
      </c>
      <c r="BL216" s="934" t="str">
        <f t="shared" si="1044"/>
        <v>n. appl.</v>
      </c>
      <c r="BM216" s="934" t="str">
        <f t="shared" si="1044"/>
        <v>n. appl.</v>
      </c>
      <c r="BN216" s="934" t="str">
        <f t="shared" si="1044"/>
        <v>n. appl.</v>
      </c>
      <c r="BO216" s="934" t="str">
        <f t="shared" si="1044"/>
        <v>n. appl.</v>
      </c>
      <c r="BV216" s="1154"/>
      <c r="BW216" s="1154"/>
      <c r="BX216" s="1154"/>
      <c r="BY216" s="1154"/>
      <c r="BZ216" s="1154"/>
      <c r="CA216" s="1154"/>
      <c r="CB216" s="1154"/>
      <c r="CC216" s="1154"/>
      <c r="CD216" s="1154"/>
      <c r="CE216" s="1154"/>
      <c r="CF216" s="1154"/>
      <c r="CG216" s="1154"/>
      <c r="CH216" s="1154"/>
      <c r="CI216" s="1154"/>
      <c r="CJ216" s="1154"/>
      <c r="CK216" s="1154"/>
      <c r="CL216" s="1154"/>
      <c r="CM216" s="1154"/>
      <c r="CN216" s="1154"/>
      <c r="CO216" s="1154"/>
      <c r="CP216" s="1154"/>
      <c r="CQ216" s="1154"/>
      <c r="CR216" s="1154"/>
      <c r="CS216" s="1154"/>
      <c r="CT216" s="1154"/>
      <c r="CU216" s="1154"/>
      <c r="CV216" s="1154"/>
      <c r="CW216" s="1154"/>
      <c r="CX216" s="1154"/>
      <c r="CY216" s="1154"/>
      <c r="CZ216" s="1154"/>
      <c r="DA216" s="1154"/>
      <c r="DB216" s="1154"/>
      <c r="DC216" s="1154"/>
      <c r="DD216" s="1154"/>
      <c r="DE216" s="1154"/>
      <c r="DF216" s="1154"/>
      <c r="DG216" s="1154"/>
      <c r="DH216" s="1154"/>
      <c r="DI216" s="1154"/>
      <c r="DJ216" s="1154"/>
      <c r="DK216" s="1154"/>
      <c r="DL216" s="1154"/>
      <c r="DM216" s="1154"/>
      <c r="DN216" s="1154"/>
      <c r="DO216" s="1154"/>
      <c r="DP216" s="1154"/>
      <c r="DQ216" s="1154"/>
      <c r="DR216" s="1154"/>
      <c r="DS216" s="1154"/>
      <c r="DT216" s="1154"/>
      <c r="DU216" s="1154"/>
      <c r="DV216" s="1154"/>
      <c r="DW216" s="1154"/>
      <c r="DX216" s="1154"/>
      <c r="DY216" s="1154"/>
      <c r="DZ216" s="1154"/>
      <c r="EA216" s="1154"/>
      <c r="EB216" s="1154"/>
      <c r="EC216" s="1154"/>
      <c r="ED216" s="1154"/>
    </row>
    <row r="217" spans="1:134" ht="13.5" customHeight="1">
      <c r="A217" s="784"/>
      <c r="B217" s="728" t="s">
        <v>1191</v>
      </c>
      <c r="C217" s="680" t="s">
        <v>1130</v>
      </c>
      <c r="D217" s="42"/>
      <c r="E217" s="274" t="s">
        <v>430</v>
      </c>
      <c r="F217" s="288"/>
      <c r="G217" s="681" t="str">
        <f t="shared" ref="G217:AO217" si="1045">IF(AND(G$76=0,G$502=0,G$506=0,G$508=0,G$513=0,G$520=0,G$522=0,G$525=0,G$532=0,G$534=0),"n. appl.",(G78+G502+(G506*(1-G375))+G508+G513+G525)/(G$76+G$502+G$506+G$508+G$513+G$520+G$522+G$525+G$532+G$534))</f>
        <v>n. appl.</v>
      </c>
      <c r="H217" s="681" t="str">
        <f t="shared" si="1045"/>
        <v>n. appl.</v>
      </c>
      <c r="I217" s="681" t="str">
        <f t="shared" si="1045"/>
        <v>n. appl.</v>
      </c>
      <c r="J217" s="681" t="str">
        <f t="shared" si="1045"/>
        <v>n. appl.</v>
      </c>
      <c r="K217" s="681" t="str">
        <f t="shared" si="1045"/>
        <v>n. appl.</v>
      </c>
      <c r="L217" s="681" t="str">
        <f t="shared" si="1045"/>
        <v>n. appl.</v>
      </c>
      <c r="M217" s="681" t="str">
        <f t="shared" si="1045"/>
        <v>n. appl.</v>
      </c>
      <c r="N217" s="681" t="str">
        <f t="shared" si="1045"/>
        <v>n. appl.</v>
      </c>
      <c r="O217" s="681" t="str">
        <f t="shared" si="1045"/>
        <v>n. appl.</v>
      </c>
      <c r="P217" s="681" t="str">
        <f t="shared" si="1045"/>
        <v>n. appl.</v>
      </c>
      <c r="Q217" s="681" t="str">
        <f t="shared" si="1045"/>
        <v>n. appl.</v>
      </c>
      <c r="R217" s="681" t="str">
        <f t="shared" si="1045"/>
        <v>n. appl.</v>
      </c>
      <c r="S217" s="681" t="str">
        <f t="shared" si="1045"/>
        <v>n. appl.</v>
      </c>
      <c r="T217" s="681" t="str">
        <f t="shared" si="1045"/>
        <v>n. appl.</v>
      </c>
      <c r="U217" s="681" t="str">
        <f t="shared" si="1045"/>
        <v>n. appl.</v>
      </c>
      <c r="V217" s="681" t="str">
        <f t="shared" si="1045"/>
        <v>n. appl.</v>
      </c>
      <c r="W217" s="681" t="str">
        <f t="shared" si="1045"/>
        <v>n. appl.</v>
      </c>
      <c r="X217" s="681" t="str">
        <f t="shared" si="1045"/>
        <v>n. appl.</v>
      </c>
      <c r="Y217" s="681" t="str">
        <f t="shared" si="1045"/>
        <v>n. appl.</v>
      </c>
      <c r="Z217" s="681" t="str">
        <f t="shared" si="1045"/>
        <v>n. appl.</v>
      </c>
      <c r="AA217" s="681" t="str">
        <f t="shared" si="1045"/>
        <v>n. appl.</v>
      </c>
      <c r="AB217" s="681" t="str">
        <f t="shared" si="1045"/>
        <v>n. appl.</v>
      </c>
      <c r="AC217" s="681" t="str">
        <f t="shared" si="1045"/>
        <v>n. appl.</v>
      </c>
      <c r="AD217" s="681" t="str">
        <f t="shared" si="1045"/>
        <v>n. appl.</v>
      </c>
      <c r="AE217" s="681" t="str">
        <f t="shared" si="1045"/>
        <v>n. appl.</v>
      </c>
      <c r="AF217" s="681" t="str">
        <f t="shared" si="1045"/>
        <v>n. appl.</v>
      </c>
      <c r="AG217" s="681" t="str">
        <f t="shared" si="1045"/>
        <v>n. appl.</v>
      </c>
      <c r="AH217" s="681" t="str">
        <f t="shared" si="1045"/>
        <v>n. appl.</v>
      </c>
      <c r="AI217" s="681" t="str">
        <f t="shared" si="1045"/>
        <v>n. appl.</v>
      </c>
      <c r="AJ217" s="681" t="str">
        <f t="shared" si="1045"/>
        <v>n. appl.</v>
      </c>
      <c r="AK217" s="681" t="str">
        <f t="shared" si="1045"/>
        <v>n. appl.</v>
      </c>
      <c r="AL217" s="681" t="str">
        <f t="shared" si="1045"/>
        <v>n. appl.</v>
      </c>
      <c r="AM217" s="681" t="str">
        <f t="shared" si="1045"/>
        <v>n. appl.</v>
      </c>
      <c r="AN217" s="681" t="str">
        <f t="shared" si="1045"/>
        <v>n. appl.</v>
      </c>
      <c r="AO217" s="681" t="str">
        <f t="shared" si="1045"/>
        <v>n. appl.</v>
      </c>
      <c r="AP217" s="681" t="str">
        <f t="shared" ref="AP217:BO217" si="1046">IF(AND(AP$76=0,AP$502=0,AP$506=0,AP$508=0,AP$513=0,AP$520=0,AP$522=0,AP$525=0,AP$532=0,AP$534=0),"n. appl.",(AP78+AP502+(AP506*(1-AP375))+AP508+AP513+AP525)/(AP$76+AP$502+AP$506+AP$508+AP$513+AP$520+AP$522+AP$525+AP$532+AP$534))</f>
        <v>n. appl.</v>
      </c>
      <c r="AQ217" s="681" t="str">
        <f t="shared" si="1046"/>
        <v>n. appl.</v>
      </c>
      <c r="AR217" s="681" t="str">
        <f t="shared" si="1046"/>
        <v>n. appl.</v>
      </c>
      <c r="AS217" s="681" t="str">
        <f t="shared" si="1046"/>
        <v>n. appl.</v>
      </c>
      <c r="AT217" s="681" t="str">
        <f t="shared" si="1046"/>
        <v>n. appl.</v>
      </c>
      <c r="AU217" s="681" t="str">
        <f t="shared" si="1046"/>
        <v>n. appl.</v>
      </c>
      <c r="AV217" s="681" t="str">
        <f t="shared" si="1046"/>
        <v>n. appl.</v>
      </c>
      <c r="AW217" s="681" t="str">
        <f t="shared" si="1046"/>
        <v>n. appl.</v>
      </c>
      <c r="AX217" s="681" t="str">
        <f t="shared" si="1046"/>
        <v>n. appl.</v>
      </c>
      <c r="AY217" s="681" t="str">
        <f t="shared" si="1046"/>
        <v>n. appl.</v>
      </c>
      <c r="AZ217" s="681" t="str">
        <f t="shared" si="1046"/>
        <v>n. appl.</v>
      </c>
      <c r="BA217" s="681" t="str">
        <f t="shared" si="1046"/>
        <v>n. appl.</v>
      </c>
      <c r="BB217" s="681" t="str">
        <f t="shared" si="1046"/>
        <v>n. appl.</v>
      </c>
      <c r="BC217" s="681" t="str">
        <f t="shared" si="1046"/>
        <v>n. appl.</v>
      </c>
      <c r="BD217" s="681" t="str">
        <f t="shared" si="1046"/>
        <v>n. appl.</v>
      </c>
      <c r="BE217" s="681" t="str">
        <f t="shared" si="1046"/>
        <v>n. appl.</v>
      </c>
      <c r="BF217" s="681" t="str">
        <f t="shared" si="1046"/>
        <v>n. appl.</v>
      </c>
      <c r="BG217" s="681" t="str">
        <f t="shared" si="1046"/>
        <v>n. appl.</v>
      </c>
      <c r="BH217" s="681" t="str">
        <f t="shared" si="1046"/>
        <v>n. appl.</v>
      </c>
      <c r="BI217" s="681" t="str">
        <f t="shared" si="1046"/>
        <v>n. appl.</v>
      </c>
      <c r="BJ217" s="681" t="str">
        <f t="shared" si="1046"/>
        <v>n. appl.</v>
      </c>
      <c r="BK217" s="681" t="str">
        <f t="shared" si="1046"/>
        <v>n. appl.</v>
      </c>
      <c r="BL217" s="681" t="str">
        <f t="shared" si="1046"/>
        <v>n. appl.</v>
      </c>
      <c r="BM217" s="681" t="str">
        <f t="shared" si="1046"/>
        <v>n. appl.</v>
      </c>
      <c r="BN217" s="681" t="str">
        <f t="shared" si="1046"/>
        <v>n. appl.</v>
      </c>
      <c r="BO217" s="681" t="str">
        <f t="shared" si="1046"/>
        <v>n. appl.</v>
      </c>
      <c r="BV217" s="1155"/>
      <c r="BW217" s="1155"/>
      <c r="BX217" s="1155"/>
      <c r="BY217" s="1155"/>
      <c r="BZ217" s="1155"/>
      <c r="CA217" s="1155"/>
      <c r="CB217" s="1155"/>
      <c r="CC217" s="1155"/>
      <c r="CD217" s="1155"/>
      <c r="CE217" s="1155"/>
      <c r="CF217" s="1155"/>
      <c r="CG217" s="1155"/>
      <c r="CH217" s="1155"/>
      <c r="CI217" s="1155"/>
      <c r="CJ217" s="1155"/>
      <c r="CK217" s="1155"/>
      <c r="CL217" s="1155"/>
      <c r="CM217" s="1155"/>
      <c r="CN217" s="1155"/>
      <c r="CO217" s="1155"/>
      <c r="CP217" s="1155"/>
      <c r="CQ217" s="1155"/>
      <c r="CR217" s="1155"/>
      <c r="CS217" s="1155"/>
      <c r="CT217" s="1155"/>
      <c r="CU217" s="1155"/>
      <c r="CV217" s="1155"/>
      <c r="CW217" s="1155"/>
      <c r="CX217" s="1155"/>
      <c r="CY217" s="1155"/>
      <c r="CZ217" s="1155"/>
      <c r="DA217" s="1155"/>
      <c r="DB217" s="1155"/>
      <c r="DC217" s="1155"/>
      <c r="DD217" s="1155"/>
      <c r="DE217" s="1155"/>
      <c r="DF217" s="1155"/>
      <c r="DG217" s="1155"/>
      <c r="DH217" s="1155"/>
      <c r="DI217" s="1155"/>
      <c r="DJ217" s="1155"/>
      <c r="DK217" s="1155"/>
      <c r="DL217" s="1155"/>
      <c r="DM217" s="1155"/>
      <c r="DN217" s="1155"/>
      <c r="DO217" s="1155"/>
      <c r="DP217" s="1155"/>
      <c r="DQ217" s="1155"/>
      <c r="DR217" s="1155"/>
      <c r="DS217" s="1155"/>
      <c r="DT217" s="1155"/>
      <c r="DU217" s="1155"/>
      <c r="DV217" s="1155"/>
      <c r="DW217" s="1155"/>
      <c r="DX217" s="1155"/>
      <c r="DY217" s="1155"/>
      <c r="DZ217" s="1155"/>
      <c r="EA217" s="1155"/>
      <c r="EB217" s="1155"/>
      <c r="EC217" s="1155"/>
      <c r="ED217" s="1155"/>
    </row>
    <row r="218" spans="1:134" ht="13.5" customHeight="1">
      <c r="A218" s="784"/>
      <c r="B218" s="728" t="s">
        <v>1192</v>
      </c>
      <c r="C218" s="682" t="s">
        <v>322</v>
      </c>
      <c r="D218" s="247"/>
      <c r="E218" s="274" t="s">
        <v>430</v>
      </c>
      <c r="F218" s="288"/>
      <c r="G218" s="681" t="str">
        <f t="shared" ref="G218:AO218" si="1047">IF(AND(G$76=0,G$502=0,G$506=0,G$508=0,G$513=0,G$520=0,G$522=0,G$525=0,G$532=0,G$534=0),"n. appl.",(G79+G520+G532)/(G$76+G$502+G$506+G$508+G$513+G$520+G$522+G$525+G$532+G$534))</f>
        <v>n. appl.</v>
      </c>
      <c r="H218" s="681" t="str">
        <f t="shared" si="1047"/>
        <v>n. appl.</v>
      </c>
      <c r="I218" s="681" t="str">
        <f t="shared" si="1047"/>
        <v>n. appl.</v>
      </c>
      <c r="J218" s="681" t="str">
        <f t="shared" si="1047"/>
        <v>n. appl.</v>
      </c>
      <c r="K218" s="681" t="str">
        <f t="shared" si="1047"/>
        <v>n. appl.</v>
      </c>
      <c r="L218" s="681" t="str">
        <f t="shared" si="1047"/>
        <v>n. appl.</v>
      </c>
      <c r="M218" s="681" t="str">
        <f t="shared" si="1047"/>
        <v>n. appl.</v>
      </c>
      <c r="N218" s="681" t="str">
        <f t="shared" si="1047"/>
        <v>n. appl.</v>
      </c>
      <c r="O218" s="681" t="str">
        <f t="shared" si="1047"/>
        <v>n. appl.</v>
      </c>
      <c r="P218" s="681" t="str">
        <f t="shared" si="1047"/>
        <v>n. appl.</v>
      </c>
      <c r="Q218" s="681" t="str">
        <f t="shared" si="1047"/>
        <v>n. appl.</v>
      </c>
      <c r="R218" s="681" t="str">
        <f t="shared" si="1047"/>
        <v>n. appl.</v>
      </c>
      <c r="S218" s="681" t="str">
        <f t="shared" si="1047"/>
        <v>n. appl.</v>
      </c>
      <c r="T218" s="681" t="str">
        <f t="shared" si="1047"/>
        <v>n. appl.</v>
      </c>
      <c r="U218" s="681" t="str">
        <f t="shared" si="1047"/>
        <v>n. appl.</v>
      </c>
      <c r="V218" s="681" t="str">
        <f t="shared" si="1047"/>
        <v>n. appl.</v>
      </c>
      <c r="W218" s="681" t="str">
        <f t="shared" si="1047"/>
        <v>n. appl.</v>
      </c>
      <c r="X218" s="681" t="str">
        <f t="shared" si="1047"/>
        <v>n. appl.</v>
      </c>
      <c r="Y218" s="681" t="str">
        <f t="shared" si="1047"/>
        <v>n. appl.</v>
      </c>
      <c r="Z218" s="681" t="str">
        <f t="shared" si="1047"/>
        <v>n. appl.</v>
      </c>
      <c r="AA218" s="681" t="str">
        <f t="shared" si="1047"/>
        <v>n. appl.</v>
      </c>
      <c r="AB218" s="681" t="str">
        <f t="shared" si="1047"/>
        <v>n. appl.</v>
      </c>
      <c r="AC218" s="681" t="str">
        <f t="shared" si="1047"/>
        <v>n. appl.</v>
      </c>
      <c r="AD218" s="681" t="str">
        <f t="shared" si="1047"/>
        <v>n. appl.</v>
      </c>
      <c r="AE218" s="681" t="str">
        <f t="shared" si="1047"/>
        <v>n. appl.</v>
      </c>
      <c r="AF218" s="681" t="str">
        <f t="shared" si="1047"/>
        <v>n. appl.</v>
      </c>
      <c r="AG218" s="681" t="str">
        <f t="shared" si="1047"/>
        <v>n. appl.</v>
      </c>
      <c r="AH218" s="681" t="str">
        <f t="shared" si="1047"/>
        <v>n. appl.</v>
      </c>
      <c r="AI218" s="681" t="str">
        <f t="shared" si="1047"/>
        <v>n. appl.</v>
      </c>
      <c r="AJ218" s="681" t="str">
        <f t="shared" si="1047"/>
        <v>n. appl.</v>
      </c>
      <c r="AK218" s="681" t="str">
        <f t="shared" si="1047"/>
        <v>n. appl.</v>
      </c>
      <c r="AL218" s="681" t="str">
        <f t="shared" si="1047"/>
        <v>n. appl.</v>
      </c>
      <c r="AM218" s="681" t="str">
        <f t="shared" si="1047"/>
        <v>n. appl.</v>
      </c>
      <c r="AN218" s="681" t="str">
        <f t="shared" si="1047"/>
        <v>n. appl.</v>
      </c>
      <c r="AO218" s="681" t="str">
        <f t="shared" si="1047"/>
        <v>n. appl.</v>
      </c>
      <c r="AP218" s="681" t="str">
        <f t="shared" ref="AP218:BO218" si="1048">IF(AND(AP$76=0,AP$502=0,AP$506=0,AP$508=0,AP$513=0,AP$520=0,AP$522=0,AP$525=0,AP$532=0,AP$534=0),"n. appl.",(AP79+AP520+AP532)/(AP$76+AP$502+AP$506+AP$508+AP$513+AP$520+AP$522+AP$525+AP$532+AP$534))</f>
        <v>n. appl.</v>
      </c>
      <c r="AQ218" s="681" t="str">
        <f t="shared" si="1048"/>
        <v>n. appl.</v>
      </c>
      <c r="AR218" s="681" t="str">
        <f t="shared" si="1048"/>
        <v>n. appl.</v>
      </c>
      <c r="AS218" s="681" t="str">
        <f t="shared" si="1048"/>
        <v>n. appl.</v>
      </c>
      <c r="AT218" s="681" t="str">
        <f t="shared" si="1048"/>
        <v>n. appl.</v>
      </c>
      <c r="AU218" s="681" t="str">
        <f t="shared" si="1048"/>
        <v>n. appl.</v>
      </c>
      <c r="AV218" s="681" t="str">
        <f t="shared" si="1048"/>
        <v>n. appl.</v>
      </c>
      <c r="AW218" s="681" t="str">
        <f t="shared" si="1048"/>
        <v>n. appl.</v>
      </c>
      <c r="AX218" s="681" t="str">
        <f t="shared" si="1048"/>
        <v>n. appl.</v>
      </c>
      <c r="AY218" s="681" t="str">
        <f t="shared" si="1048"/>
        <v>n. appl.</v>
      </c>
      <c r="AZ218" s="681" t="str">
        <f t="shared" si="1048"/>
        <v>n. appl.</v>
      </c>
      <c r="BA218" s="681" t="str">
        <f t="shared" si="1048"/>
        <v>n. appl.</v>
      </c>
      <c r="BB218" s="681" t="str">
        <f t="shared" si="1048"/>
        <v>n. appl.</v>
      </c>
      <c r="BC218" s="681" t="str">
        <f t="shared" si="1048"/>
        <v>n. appl.</v>
      </c>
      <c r="BD218" s="681" t="str">
        <f t="shared" si="1048"/>
        <v>n. appl.</v>
      </c>
      <c r="BE218" s="681" t="str">
        <f t="shared" si="1048"/>
        <v>n. appl.</v>
      </c>
      <c r="BF218" s="681" t="str">
        <f t="shared" si="1048"/>
        <v>n. appl.</v>
      </c>
      <c r="BG218" s="681" t="str">
        <f t="shared" si="1048"/>
        <v>n. appl.</v>
      </c>
      <c r="BH218" s="681" t="str">
        <f t="shared" si="1048"/>
        <v>n. appl.</v>
      </c>
      <c r="BI218" s="681" t="str">
        <f t="shared" si="1048"/>
        <v>n. appl.</v>
      </c>
      <c r="BJ218" s="681" t="str">
        <f t="shared" si="1048"/>
        <v>n. appl.</v>
      </c>
      <c r="BK218" s="681" t="str">
        <f t="shared" si="1048"/>
        <v>n. appl.</v>
      </c>
      <c r="BL218" s="681" t="str">
        <f t="shared" si="1048"/>
        <v>n. appl.</v>
      </c>
      <c r="BM218" s="681" t="str">
        <f t="shared" si="1048"/>
        <v>n. appl.</v>
      </c>
      <c r="BN218" s="681" t="str">
        <f t="shared" si="1048"/>
        <v>n. appl.</v>
      </c>
      <c r="BO218" s="681" t="str">
        <f t="shared" si="1048"/>
        <v>n. appl.</v>
      </c>
      <c r="BV218" s="1155"/>
      <c r="BW218" s="1155"/>
      <c r="BX218" s="1155"/>
      <c r="BY218" s="1155"/>
      <c r="BZ218" s="1155"/>
      <c r="CA218" s="1155"/>
      <c r="CB218" s="1155"/>
      <c r="CC218" s="1155"/>
      <c r="CD218" s="1155"/>
      <c r="CE218" s="1155"/>
      <c r="CF218" s="1155"/>
      <c r="CG218" s="1155"/>
      <c r="CH218" s="1155"/>
      <c r="CI218" s="1155"/>
      <c r="CJ218" s="1155"/>
      <c r="CK218" s="1155"/>
      <c r="CL218" s="1155"/>
      <c r="CM218" s="1155"/>
      <c r="CN218" s="1155"/>
      <c r="CO218" s="1155"/>
      <c r="CP218" s="1155"/>
      <c r="CQ218" s="1155"/>
      <c r="CR218" s="1155"/>
      <c r="CS218" s="1155"/>
      <c r="CT218" s="1155"/>
      <c r="CU218" s="1155"/>
      <c r="CV218" s="1155"/>
      <c r="CW218" s="1155"/>
      <c r="CX218" s="1155"/>
      <c r="CY218" s="1155"/>
      <c r="CZ218" s="1155"/>
      <c r="DA218" s="1155"/>
      <c r="DB218" s="1155"/>
      <c r="DC218" s="1155"/>
      <c r="DD218" s="1155"/>
      <c r="DE218" s="1155"/>
      <c r="DF218" s="1155"/>
      <c r="DG218" s="1155"/>
      <c r="DH218" s="1155"/>
      <c r="DI218" s="1155"/>
      <c r="DJ218" s="1155"/>
      <c r="DK218" s="1155"/>
      <c r="DL218" s="1155"/>
      <c r="DM218" s="1155"/>
      <c r="DN218" s="1155"/>
      <c r="DO218" s="1155"/>
      <c r="DP218" s="1155"/>
      <c r="DQ218" s="1155"/>
      <c r="DR218" s="1155"/>
      <c r="DS218" s="1155"/>
      <c r="DT218" s="1155"/>
      <c r="DU218" s="1155"/>
      <c r="DV218" s="1155"/>
      <c r="DW218" s="1155"/>
      <c r="DX218" s="1155"/>
      <c r="DY218" s="1155"/>
      <c r="DZ218" s="1155"/>
      <c r="EA218" s="1155"/>
      <c r="EB218" s="1155"/>
      <c r="EC218" s="1155"/>
      <c r="ED218" s="1155"/>
    </row>
    <row r="219" spans="1:134" ht="13.5" customHeight="1">
      <c r="A219" s="784"/>
      <c r="B219" s="728" t="s">
        <v>1193</v>
      </c>
      <c r="C219" s="682" t="s">
        <v>323</v>
      </c>
      <c r="D219" s="247"/>
      <c r="E219" s="274" t="s">
        <v>430</v>
      </c>
      <c r="F219" s="288"/>
      <c r="G219" s="681" t="str">
        <f t="shared" ref="G219:AO219" si="1049">IF(AND(G$76=0,G$502=0,G$506=0,G$508=0,G$513=0,G$520=0,G$522=0,G$525=0,G$532=0,G$534=0),"n. appl.",(G80+(G506*G375)+G522+G534)/(G$76+G$502+G$506+G$508+G$513+G$520+G$522+G$525+G$532+G$534))</f>
        <v>n. appl.</v>
      </c>
      <c r="H219" s="681" t="str">
        <f t="shared" si="1049"/>
        <v>n. appl.</v>
      </c>
      <c r="I219" s="681" t="str">
        <f t="shared" si="1049"/>
        <v>n. appl.</v>
      </c>
      <c r="J219" s="681" t="str">
        <f t="shared" si="1049"/>
        <v>n. appl.</v>
      </c>
      <c r="K219" s="681" t="str">
        <f t="shared" si="1049"/>
        <v>n. appl.</v>
      </c>
      <c r="L219" s="681" t="str">
        <f t="shared" si="1049"/>
        <v>n. appl.</v>
      </c>
      <c r="M219" s="681" t="str">
        <f t="shared" si="1049"/>
        <v>n. appl.</v>
      </c>
      <c r="N219" s="681" t="str">
        <f t="shared" si="1049"/>
        <v>n. appl.</v>
      </c>
      <c r="O219" s="681" t="str">
        <f t="shared" si="1049"/>
        <v>n. appl.</v>
      </c>
      <c r="P219" s="681" t="str">
        <f t="shared" si="1049"/>
        <v>n. appl.</v>
      </c>
      <c r="Q219" s="681" t="str">
        <f t="shared" si="1049"/>
        <v>n. appl.</v>
      </c>
      <c r="R219" s="681" t="str">
        <f t="shared" si="1049"/>
        <v>n. appl.</v>
      </c>
      <c r="S219" s="681" t="str">
        <f t="shared" si="1049"/>
        <v>n. appl.</v>
      </c>
      <c r="T219" s="681" t="str">
        <f t="shared" si="1049"/>
        <v>n. appl.</v>
      </c>
      <c r="U219" s="681" t="str">
        <f t="shared" si="1049"/>
        <v>n. appl.</v>
      </c>
      <c r="V219" s="681" t="str">
        <f t="shared" si="1049"/>
        <v>n. appl.</v>
      </c>
      <c r="W219" s="681" t="str">
        <f t="shared" si="1049"/>
        <v>n. appl.</v>
      </c>
      <c r="X219" s="681" t="str">
        <f t="shared" si="1049"/>
        <v>n. appl.</v>
      </c>
      <c r="Y219" s="681" t="str">
        <f t="shared" si="1049"/>
        <v>n. appl.</v>
      </c>
      <c r="Z219" s="681" t="str">
        <f t="shared" si="1049"/>
        <v>n. appl.</v>
      </c>
      <c r="AA219" s="681" t="str">
        <f t="shared" si="1049"/>
        <v>n. appl.</v>
      </c>
      <c r="AB219" s="681" t="str">
        <f t="shared" si="1049"/>
        <v>n. appl.</v>
      </c>
      <c r="AC219" s="681" t="str">
        <f t="shared" si="1049"/>
        <v>n. appl.</v>
      </c>
      <c r="AD219" s="681" t="str">
        <f t="shared" si="1049"/>
        <v>n. appl.</v>
      </c>
      <c r="AE219" s="681" t="str">
        <f t="shared" si="1049"/>
        <v>n. appl.</v>
      </c>
      <c r="AF219" s="681" t="str">
        <f t="shared" si="1049"/>
        <v>n. appl.</v>
      </c>
      <c r="AG219" s="681" t="str">
        <f t="shared" si="1049"/>
        <v>n. appl.</v>
      </c>
      <c r="AH219" s="681" t="str">
        <f t="shared" si="1049"/>
        <v>n. appl.</v>
      </c>
      <c r="AI219" s="681" t="str">
        <f t="shared" si="1049"/>
        <v>n. appl.</v>
      </c>
      <c r="AJ219" s="681" t="str">
        <f t="shared" si="1049"/>
        <v>n. appl.</v>
      </c>
      <c r="AK219" s="681" t="str">
        <f t="shared" si="1049"/>
        <v>n. appl.</v>
      </c>
      <c r="AL219" s="681" t="str">
        <f t="shared" si="1049"/>
        <v>n. appl.</v>
      </c>
      <c r="AM219" s="681" t="str">
        <f t="shared" si="1049"/>
        <v>n. appl.</v>
      </c>
      <c r="AN219" s="681" t="str">
        <f t="shared" si="1049"/>
        <v>n. appl.</v>
      </c>
      <c r="AO219" s="681" t="str">
        <f t="shared" si="1049"/>
        <v>n. appl.</v>
      </c>
      <c r="AP219" s="681" t="str">
        <f t="shared" ref="AP219:BO219" si="1050">IF(AND(AP$76=0,AP$502=0,AP$506=0,AP$508=0,AP$513=0,AP$520=0,AP$522=0,AP$525=0,AP$532=0,AP$534=0),"n. appl.",(AP80+(AP506*AP375)+AP522+AP534)/(AP$76+AP$502+AP$506+AP$508+AP$513+AP$520+AP$522+AP$525+AP$532+AP$534))</f>
        <v>n. appl.</v>
      </c>
      <c r="AQ219" s="681" t="str">
        <f t="shared" si="1050"/>
        <v>n. appl.</v>
      </c>
      <c r="AR219" s="681" t="str">
        <f t="shared" si="1050"/>
        <v>n. appl.</v>
      </c>
      <c r="AS219" s="681" t="str">
        <f t="shared" si="1050"/>
        <v>n. appl.</v>
      </c>
      <c r="AT219" s="681" t="str">
        <f t="shared" si="1050"/>
        <v>n. appl.</v>
      </c>
      <c r="AU219" s="681" t="str">
        <f t="shared" si="1050"/>
        <v>n. appl.</v>
      </c>
      <c r="AV219" s="681" t="str">
        <f t="shared" si="1050"/>
        <v>n. appl.</v>
      </c>
      <c r="AW219" s="681" t="str">
        <f t="shared" si="1050"/>
        <v>n. appl.</v>
      </c>
      <c r="AX219" s="681" t="str">
        <f t="shared" si="1050"/>
        <v>n. appl.</v>
      </c>
      <c r="AY219" s="681" t="str">
        <f t="shared" si="1050"/>
        <v>n. appl.</v>
      </c>
      <c r="AZ219" s="681" t="str">
        <f t="shared" si="1050"/>
        <v>n. appl.</v>
      </c>
      <c r="BA219" s="681" t="str">
        <f t="shared" si="1050"/>
        <v>n. appl.</v>
      </c>
      <c r="BB219" s="681" t="str">
        <f t="shared" si="1050"/>
        <v>n. appl.</v>
      </c>
      <c r="BC219" s="681" t="str">
        <f t="shared" si="1050"/>
        <v>n. appl.</v>
      </c>
      <c r="BD219" s="681" t="str">
        <f t="shared" si="1050"/>
        <v>n. appl.</v>
      </c>
      <c r="BE219" s="681" t="str">
        <f t="shared" si="1050"/>
        <v>n. appl.</v>
      </c>
      <c r="BF219" s="681" t="str">
        <f t="shared" si="1050"/>
        <v>n. appl.</v>
      </c>
      <c r="BG219" s="681" t="str">
        <f t="shared" si="1050"/>
        <v>n. appl.</v>
      </c>
      <c r="BH219" s="681" t="str">
        <f t="shared" si="1050"/>
        <v>n. appl.</v>
      </c>
      <c r="BI219" s="681" t="str">
        <f t="shared" si="1050"/>
        <v>n. appl.</v>
      </c>
      <c r="BJ219" s="681" t="str">
        <f t="shared" si="1050"/>
        <v>n. appl.</v>
      </c>
      <c r="BK219" s="681" t="str">
        <f t="shared" si="1050"/>
        <v>n. appl.</v>
      </c>
      <c r="BL219" s="681" t="str">
        <f t="shared" si="1050"/>
        <v>n. appl.</v>
      </c>
      <c r="BM219" s="681" t="str">
        <f t="shared" si="1050"/>
        <v>n. appl.</v>
      </c>
      <c r="BN219" s="681" t="str">
        <f t="shared" si="1050"/>
        <v>n. appl.</v>
      </c>
      <c r="BO219" s="681" t="str">
        <f t="shared" si="1050"/>
        <v>n. appl.</v>
      </c>
      <c r="BV219" s="1155"/>
      <c r="BW219" s="1155"/>
      <c r="BX219" s="1155"/>
      <c r="BY219" s="1155"/>
      <c r="BZ219" s="1155"/>
      <c r="CA219" s="1155"/>
      <c r="CB219" s="1155"/>
      <c r="CC219" s="1155"/>
      <c r="CD219" s="1155"/>
      <c r="CE219" s="1155"/>
      <c r="CF219" s="1155"/>
      <c r="CG219" s="1155"/>
      <c r="CH219" s="1155"/>
      <c r="CI219" s="1155"/>
      <c r="CJ219" s="1155"/>
      <c r="CK219" s="1155"/>
      <c r="CL219" s="1155"/>
      <c r="CM219" s="1155"/>
      <c r="CN219" s="1155"/>
      <c r="CO219" s="1155"/>
      <c r="CP219" s="1155"/>
      <c r="CQ219" s="1155"/>
      <c r="CR219" s="1155"/>
      <c r="CS219" s="1155"/>
      <c r="CT219" s="1155"/>
      <c r="CU219" s="1155"/>
      <c r="CV219" s="1155"/>
      <c r="CW219" s="1155"/>
      <c r="CX219" s="1155"/>
      <c r="CY219" s="1155"/>
      <c r="CZ219" s="1155"/>
      <c r="DA219" s="1155"/>
      <c r="DB219" s="1155"/>
      <c r="DC219" s="1155"/>
      <c r="DD219" s="1155"/>
      <c r="DE219" s="1155"/>
      <c r="DF219" s="1155"/>
      <c r="DG219" s="1155"/>
      <c r="DH219" s="1155"/>
      <c r="DI219" s="1155"/>
      <c r="DJ219" s="1155"/>
      <c r="DK219" s="1155"/>
      <c r="DL219" s="1155"/>
      <c r="DM219" s="1155"/>
      <c r="DN219" s="1155"/>
      <c r="DO219" s="1155"/>
      <c r="DP219" s="1155"/>
      <c r="DQ219" s="1155"/>
      <c r="DR219" s="1155"/>
      <c r="DS219" s="1155"/>
      <c r="DT219" s="1155"/>
      <c r="DU219" s="1155"/>
      <c r="DV219" s="1155"/>
      <c r="DW219" s="1155"/>
      <c r="DX219" s="1155"/>
      <c r="DY219" s="1155"/>
      <c r="DZ219" s="1155"/>
      <c r="EA219" s="1155"/>
      <c r="EB219" s="1155"/>
      <c r="EC219" s="1155"/>
      <c r="ED219" s="1155"/>
    </row>
    <row r="220" spans="1:134" ht="13.5" customHeight="1">
      <c r="A220" s="809"/>
      <c r="B220" s="805"/>
      <c r="D220" s="873"/>
      <c r="E220" s="871"/>
      <c r="F220" s="871"/>
      <c r="G220" s="996"/>
      <c r="H220" s="996"/>
      <c r="I220" s="996"/>
      <c r="J220" s="996"/>
      <c r="K220" s="996"/>
      <c r="L220" s="996"/>
      <c r="M220" s="996"/>
      <c r="N220" s="996"/>
      <c r="O220" s="996"/>
      <c r="P220" s="996"/>
      <c r="Q220" s="996"/>
      <c r="R220" s="996"/>
      <c r="S220" s="996"/>
      <c r="T220" s="996"/>
      <c r="U220" s="996"/>
      <c r="V220" s="996"/>
      <c r="W220" s="996"/>
      <c r="X220" s="996"/>
      <c r="Y220" s="996"/>
      <c r="Z220" s="996"/>
      <c r="AA220" s="996"/>
      <c r="AB220" s="996"/>
      <c r="AC220" s="996"/>
      <c r="AD220" s="996"/>
      <c r="AE220" s="996"/>
      <c r="AF220" s="996"/>
      <c r="AG220" s="996"/>
      <c r="AH220" s="996"/>
      <c r="AI220" s="996"/>
      <c r="AJ220" s="996"/>
      <c r="AK220" s="996"/>
      <c r="AL220" s="996"/>
      <c r="AM220" s="996"/>
      <c r="AN220" s="996"/>
      <c r="AO220" s="996"/>
      <c r="AP220" s="996"/>
      <c r="AQ220" s="996"/>
      <c r="AR220" s="996"/>
      <c r="AS220" s="996"/>
      <c r="AT220" s="996"/>
      <c r="AU220" s="996"/>
      <c r="AV220" s="996"/>
      <c r="AW220" s="996"/>
      <c r="AX220" s="996"/>
      <c r="AY220" s="996"/>
      <c r="AZ220" s="996"/>
      <c r="BA220" s="996"/>
      <c r="BB220" s="996"/>
      <c r="BC220" s="996"/>
      <c r="BD220" s="996"/>
      <c r="BE220" s="996"/>
      <c r="BF220" s="996"/>
      <c r="BG220" s="996"/>
      <c r="BH220" s="996"/>
      <c r="BI220" s="996"/>
      <c r="BJ220" s="996"/>
      <c r="BK220" s="996"/>
      <c r="BL220" s="996"/>
      <c r="BM220" s="996"/>
      <c r="BN220" s="996"/>
      <c r="BO220" s="996"/>
      <c r="BV220" s="1152"/>
      <c r="BW220" s="1152"/>
      <c r="BX220" s="1152"/>
      <c r="BY220" s="1152"/>
      <c r="BZ220" s="1152"/>
      <c r="CA220" s="1152"/>
      <c r="CB220" s="1152"/>
      <c r="CC220" s="1152"/>
      <c r="CD220" s="1152"/>
      <c r="CE220" s="1152"/>
      <c r="CF220" s="1152"/>
      <c r="CG220" s="1152"/>
      <c r="CH220" s="1152"/>
      <c r="CI220" s="1152"/>
      <c r="CJ220" s="1152"/>
      <c r="CK220" s="1152"/>
      <c r="CL220" s="1152"/>
      <c r="CM220" s="1152"/>
      <c r="CN220" s="1152"/>
      <c r="CO220" s="1152"/>
      <c r="CP220" s="1152"/>
      <c r="CQ220" s="1152"/>
      <c r="CR220" s="1152"/>
      <c r="CS220" s="1152"/>
      <c r="CT220" s="1152"/>
      <c r="CU220" s="1152"/>
      <c r="CV220" s="1152"/>
      <c r="CW220" s="1152"/>
      <c r="CX220" s="1152"/>
      <c r="CY220" s="1152"/>
      <c r="CZ220" s="1152"/>
      <c r="DA220" s="1152"/>
      <c r="DB220" s="1152"/>
      <c r="DC220" s="1152"/>
      <c r="DD220" s="1152"/>
      <c r="DE220" s="1152"/>
      <c r="DF220" s="1152"/>
      <c r="DG220" s="1152"/>
      <c r="DH220" s="1152"/>
      <c r="DI220" s="1152"/>
      <c r="DJ220" s="1152"/>
      <c r="DK220" s="1152"/>
      <c r="DL220" s="1152"/>
      <c r="DM220" s="1152"/>
      <c r="DN220" s="1152"/>
      <c r="DO220" s="1152"/>
      <c r="DP220" s="1152"/>
      <c r="DQ220" s="1152"/>
      <c r="DR220" s="1152"/>
      <c r="DS220" s="1152"/>
      <c r="DT220" s="1152"/>
      <c r="DU220" s="1152"/>
      <c r="DV220" s="1152"/>
      <c r="DW220" s="1152"/>
      <c r="DX220" s="1152"/>
      <c r="DY220" s="1152"/>
      <c r="DZ220" s="1152"/>
      <c r="EA220" s="1152"/>
      <c r="EB220" s="1152"/>
      <c r="EC220" s="1152"/>
      <c r="ED220" s="1152"/>
    </row>
    <row r="221" spans="1:134" ht="13.5" customHeight="1">
      <c r="A221" s="937"/>
      <c r="B221" s="772">
        <f>B215+1</f>
        <v>97</v>
      </c>
      <c r="C221" s="36" t="s">
        <v>1255</v>
      </c>
      <c r="D221" s="42"/>
      <c r="E221" s="863" t="s">
        <v>1256</v>
      </c>
      <c r="F221" s="288"/>
      <c r="G221" s="683" t="str">
        <f t="shared" ref="G221:AO221" si="1051">IF(G66="","",IF(G66=0,"n. appl.",G105/G66*1000))</f>
        <v/>
      </c>
      <c r="H221" s="683" t="str">
        <f t="shared" si="1051"/>
        <v/>
      </c>
      <c r="I221" s="683" t="str">
        <f t="shared" si="1051"/>
        <v/>
      </c>
      <c r="J221" s="683" t="str">
        <f t="shared" si="1051"/>
        <v/>
      </c>
      <c r="K221" s="683" t="str">
        <f t="shared" si="1051"/>
        <v/>
      </c>
      <c r="L221" s="683" t="str">
        <f t="shared" si="1051"/>
        <v/>
      </c>
      <c r="M221" s="683" t="str">
        <f t="shared" si="1051"/>
        <v/>
      </c>
      <c r="N221" s="683" t="str">
        <f t="shared" si="1051"/>
        <v/>
      </c>
      <c r="O221" s="683" t="str">
        <f t="shared" si="1051"/>
        <v/>
      </c>
      <c r="P221" s="683" t="str">
        <f t="shared" si="1051"/>
        <v/>
      </c>
      <c r="Q221" s="683" t="str">
        <f t="shared" si="1051"/>
        <v/>
      </c>
      <c r="R221" s="683" t="str">
        <f t="shared" si="1051"/>
        <v/>
      </c>
      <c r="S221" s="683" t="str">
        <f t="shared" si="1051"/>
        <v/>
      </c>
      <c r="T221" s="683" t="str">
        <f t="shared" si="1051"/>
        <v/>
      </c>
      <c r="U221" s="683" t="str">
        <f t="shared" si="1051"/>
        <v/>
      </c>
      <c r="V221" s="683" t="str">
        <f t="shared" si="1051"/>
        <v/>
      </c>
      <c r="W221" s="683" t="str">
        <f t="shared" si="1051"/>
        <v/>
      </c>
      <c r="X221" s="683" t="str">
        <f t="shared" si="1051"/>
        <v/>
      </c>
      <c r="Y221" s="683" t="str">
        <f t="shared" si="1051"/>
        <v/>
      </c>
      <c r="Z221" s="683" t="str">
        <f t="shared" si="1051"/>
        <v/>
      </c>
      <c r="AA221" s="683" t="str">
        <f t="shared" si="1051"/>
        <v/>
      </c>
      <c r="AB221" s="683" t="str">
        <f t="shared" si="1051"/>
        <v/>
      </c>
      <c r="AC221" s="683" t="str">
        <f t="shared" si="1051"/>
        <v/>
      </c>
      <c r="AD221" s="683" t="str">
        <f t="shared" si="1051"/>
        <v/>
      </c>
      <c r="AE221" s="683" t="str">
        <f t="shared" si="1051"/>
        <v/>
      </c>
      <c r="AF221" s="683" t="str">
        <f t="shared" si="1051"/>
        <v/>
      </c>
      <c r="AG221" s="683" t="str">
        <f t="shared" si="1051"/>
        <v/>
      </c>
      <c r="AH221" s="683" t="str">
        <f t="shared" si="1051"/>
        <v/>
      </c>
      <c r="AI221" s="683" t="str">
        <f t="shared" si="1051"/>
        <v/>
      </c>
      <c r="AJ221" s="683" t="str">
        <f t="shared" si="1051"/>
        <v/>
      </c>
      <c r="AK221" s="683" t="str">
        <f t="shared" si="1051"/>
        <v/>
      </c>
      <c r="AL221" s="683" t="str">
        <f t="shared" si="1051"/>
        <v/>
      </c>
      <c r="AM221" s="683" t="str">
        <f t="shared" si="1051"/>
        <v/>
      </c>
      <c r="AN221" s="683" t="str">
        <f t="shared" si="1051"/>
        <v/>
      </c>
      <c r="AO221" s="683" t="str">
        <f t="shared" si="1051"/>
        <v/>
      </c>
      <c r="AP221" s="683" t="str">
        <f t="shared" ref="AP221:BO221" si="1052">IF(AP66="","",IF(AP66=0,"n. appl.",AP105/AP66*1000))</f>
        <v/>
      </c>
      <c r="AQ221" s="683" t="str">
        <f t="shared" si="1052"/>
        <v/>
      </c>
      <c r="AR221" s="683" t="str">
        <f t="shared" si="1052"/>
        <v/>
      </c>
      <c r="AS221" s="683" t="str">
        <f t="shared" si="1052"/>
        <v/>
      </c>
      <c r="AT221" s="683" t="str">
        <f t="shared" si="1052"/>
        <v/>
      </c>
      <c r="AU221" s="683" t="str">
        <f t="shared" si="1052"/>
        <v/>
      </c>
      <c r="AV221" s="683" t="str">
        <f t="shared" si="1052"/>
        <v/>
      </c>
      <c r="AW221" s="683" t="str">
        <f t="shared" si="1052"/>
        <v/>
      </c>
      <c r="AX221" s="683" t="str">
        <f t="shared" si="1052"/>
        <v/>
      </c>
      <c r="AY221" s="683" t="str">
        <f t="shared" si="1052"/>
        <v/>
      </c>
      <c r="AZ221" s="683" t="str">
        <f t="shared" si="1052"/>
        <v/>
      </c>
      <c r="BA221" s="683" t="str">
        <f t="shared" si="1052"/>
        <v/>
      </c>
      <c r="BB221" s="683" t="str">
        <f t="shared" si="1052"/>
        <v/>
      </c>
      <c r="BC221" s="683" t="str">
        <f t="shared" si="1052"/>
        <v/>
      </c>
      <c r="BD221" s="683" t="str">
        <f t="shared" si="1052"/>
        <v/>
      </c>
      <c r="BE221" s="683" t="str">
        <f t="shared" si="1052"/>
        <v/>
      </c>
      <c r="BF221" s="683" t="str">
        <f t="shared" si="1052"/>
        <v/>
      </c>
      <c r="BG221" s="683" t="str">
        <f t="shared" si="1052"/>
        <v/>
      </c>
      <c r="BH221" s="683" t="str">
        <f t="shared" si="1052"/>
        <v/>
      </c>
      <c r="BI221" s="683" t="str">
        <f t="shared" si="1052"/>
        <v/>
      </c>
      <c r="BJ221" s="683" t="str">
        <f t="shared" si="1052"/>
        <v/>
      </c>
      <c r="BK221" s="683" t="str">
        <f t="shared" si="1052"/>
        <v/>
      </c>
      <c r="BL221" s="683" t="str">
        <f t="shared" si="1052"/>
        <v/>
      </c>
      <c r="BM221" s="683" t="str">
        <f t="shared" si="1052"/>
        <v/>
      </c>
      <c r="BN221" s="683" t="str">
        <f t="shared" si="1052"/>
        <v/>
      </c>
      <c r="BO221" s="683" t="str">
        <f t="shared" si="1052"/>
        <v/>
      </c>
      <c r="BV221" s="1156"/>
      <c r="BW221" s="1156"/>
      <c r="BX221" s="1156"/>
      <c r="BY221" s="1156"/>
      <c r="BZ221" s="1156"/>
      <c r="CA221" s="1156"/>
      <c r="CB221" s="1156"/>
      <c r="CC221" s="1156"/>
      <c r="CD221" s="1156"/>
      <c r="CE221" s="1156"/>
      <c r="CF221" s="1156"/>
      <c r="CG221" s="1156"/>
      <c r="CH221" s="1156"/>
      <c r="CI221" s="1156"/>
      <c r="CJ221" s="1156"/>
      <c r="CK221" s="1156"/>
      <c r="CL221" s="1156"/>
      <c r="CM221" s="1156"/>
      <c r="CN221" s="1156"/>
      <c r="CO221" s="1156"/>
      <c r="CP221" s="1156"/>
      <c r="CQ221" s="1156"/>
      <c r="CR221" s="1156"/>
      <c r="CS221" s="1156"/>
      <c r="CT221" s="1156"/>
      <c r="CU221" s="1156"/>
      <c r="CV221" s="1156"/>
      <c r="CW221" s="1156"/>
      <c r="CX221" s="1156"/>
      <c r="CY221" s="1156"/>
      <c r="CZ221" s="1156"/>
      <c r="DA221" s="1156"/>
      <c r="DB221" s="1156"/>
      <c r="DC221" s="1156"/>
      <c r="DD221" s="1156"/>
      <c r="DE221" s="1156"/>
      <c r="DF221" s="1156"/>
      <c r="DG221" s="1156"/>
      <c r="DH221" s="1156"/>
      <c r="DI221" s="1156"/>
      <c r="DJ221" s="1156"/>
      <c r="DK221" s="1156"/>
      <c r="DL221" s="1156"/>
      <c r="DM221" s="1156"/>
      <c r="DN221" s="1156"/>
      <c r="DO221" s="1156"/>
      <c r="DP221" s="1156"/>
      <c r="DQ221" s="1156"/>
      <c r="DR221" s="1156"/>
      <c r="DS221" s="1156"/>
      <c r="DT221" s="1156"/>
      <c r="DU221" s="1156"/>
      <c r="DV221" s="1156"/>
      <c r="DW221" s="1156"/>
      <c r="DX221" s="1156"/>
      <c r="DY221" s="1156"/>
      <c r="DZ221" s="1156"/>
      <c r="EA221" s="1156"/>
      <c r="EB221" s="1156"/>
      <c r="EC221" s="1156"/>
      <c r="ED221" s="1156"/>
    </row>
    <row r="222" spans="1:134" ht="13.5" customHeight="1">
      <c r="A222" s="937"/>
      <c r="B222" s="728">
        <v>98</v>
      </c>
      <c r="C222" s="36" t="s">
        <v>1341</v>
      </c>
      <c r="D222" s="42"/>
      <c r="E222" s="274" t="s">
        <v>275</v>
      </c>
      <c r="F222" s="288"/>
      <c r="G222" s="683" t="str">
        <f t="shared" ref="G222:AO222" si="1053">IF(G40="","",IF(G40=0,"n. appl.",G104/G40*1000))</f>
        <v/>
      </c>
      <c r="H222" s="683" t="str">
        <f t="shared" si="1053"/>
        <v/>
      </c>
      <c r="I222" s="683" t="str">
        <f t="shared" si="1053"/>
        <v/>
      </c>
      <c r="J222" s="683" t="str">
        <f t="shared" si="1053"/>
        <v/>
      </c>
      <c r="K222" s="683" t="str">
        <f t="shared" si="1053"/>
        <v/>
      </c>
      <c r="L222" s="683" t="str">
        <f t="shared" si="1053"/>
        <v/>
      </c>
      <c r="M222" s="683" t="str">
        <f t="shared" si="1053"/>
        <v/>
      </c>
      <c r="N222" s="683" t="str">
        <f t="shared" si="1053"/>
        <v/>
      </c>
      <c r="O222" s="683" t="str">
        <f t="shared" si="1053"/>
        <v/>
      </c>
      <c r="P222" s="683" t="str">
        <f t="shared" si="1053"/>
        <v/>
      </c>
      <c r="Q222" s="683" t="str">
        <f t="shared" si="1053"/>
        <v/>
      </c>
      <c r="R222" s="683" t="str">
        <f t="shared" si="1053"/>
        <v/>
      </c>
      <c r="S222" s="683" t="str">
        <f t="shared" si="1053"/>
        <v/>
      </c>
      <c r="T222" s="683" t="str">
        <f t="shared" si="1053"/>
        <v/>
      </c>
      <c r="U222" s="683" t="str">
        <f t="shared" si="1053"/>
        <v/>
      </c>
      <c r="V222" s="683" t="str">
        <f t="shared" si="1053"/>
        <v/>
      </c>
      <c r="W222" s="683" t="str">
        <f t="shared" si="1053"/>
        <v/>
      </c>
      <c r="X222" s="683" t="str">
        <f t="shared" si="1053"/>
        <v/>
      </c>
      <c r="Y222" s="683" t="str">
        <f t="shared" si="1053"/>
        <v/>
      </c>
      <c r="Z222" s="683" t="str">
        <f t="shared" si="1053"/>
        <v/>
      </c>
      <c r="AA222" s="683" t="str">
        <f t="shared" si="1053"/>
        <v/>
      </c>
      <c r="AB222" s="683" t="str">
        <f t="shared" si="1053"/>
        <v/>
      </c>
      <c r="AC222" s="683" t="str">
        <f t="shared" si="1053"/>
        <v/>
      </c>
      <c r="AD222" s="683" t="str">
        <f t="shared" si="1053"/>
        <v/>
      </c>
      <c r="AE222" s="683" t="str">
        <f t="shared" si="1053"/>
        <v/>
      </c>
      <c r="AF222" s="683" t="str">
        <f t="shared" si="1053"/>
        <v/>
      </c>
      <c r="AG222" s="683" t="str">
        <f t="shared" si="1053"/>
        <v/>
      </c>
      <c r="AH222" s="683" t="str">
        <f t="shared" si="1053"/>
        <v/>
      </c>
      <c r="AI222" s="683" t="str">
        <f t="shared" si="1053"/>
        <v/>
      </c>
      <c r="AJ222" s="683" t="str">
        <f t="shared" si="1053"/>
        <v/>
      </c>
      <c r="AK222" s="683" t="str">
        <f t="shared" si="1053"/>
        <v/>
      </c>
      <c r="AL222" s="683" t="str">
        <f t="shared" si="1053"/>
        <v/>
      </c>
      <c r="AM222" s="683" t="str">
        <f t="shared" si="1053"/>
        <v/>
      </c>
      <c r="AN222" s="683" t="str">
        <f t="shared" si="1053"/>
        <v/>
      </c>
      <c r="AO222" s="683" t="str">
        <f t="shared" si="1053"/>
        <v/>
      </c>
      <c r="AP222" s="683" t="str">
        <f t="shared" ref="AP222:BO222" si="1054">IF(AP40="","",IF(AP40=0,"n. appl.",AP104/AP40*1000))</f>
        <v/>
      </c>
      <c r="AQ222" s="683" t="str">
        <f t="shared" si="1054"/>
        <v/>
      </c>
      <c r="AR222" s="683" t="str">
        <f t="shared" si="1054"/>
        <v/>
      </c>
      <c r="AS222" s="683" t="str">
        <f t="shared" si="1054"/>
        <v/>
      </c>
      <c r="AT222" s="683" t="str">
        <f t="shared" si="1054"/>
        <v/>
      </c>
      <c r="AU222" s="683" t="str">
        <f t="shared" si="1054"/>
        <v/>
      </c>
      <c r="AV222" s="683" t="str">
        <f t="shared" si="1054"/>
        <v/>
      </c>
      <c r="AW222" s="683" t="str">
        <f t="shared" si="1054"/>
        <v/>
      </c>
      <c r="AX222" s="683" t="str">
        <f t="shared" si="1054"/>
        <v/>
      </c>
      <c r="AY222" s="683" t="str">
        <f t="shared" si="1054"/>
        <v/>
      </c>
      <c r="AZ222" s="683" t="str">
        <f t="shared" si="1054"/>
        <v/>
      </c>
      <c r="BA222" s="683" t="str">
        <f t="shared" si="1054"/>
        <v/>
      </c>
      <c r="BB222" s="683" t="str">
        <f t="shared" si="1054"/>
        <v/>
      </c>
      <c r="BC222" s="683" t="str">
        <f t="shared" si="1054"/>
        <v/>
      </c>
      <c r="BD222" s="683" t="str">
        <f t="shared" si="1054"/>
        <v/>
      </c>
      <c r="BE222" s="683" t="str">
        <f t="shared" si="1054"/>
        <v/>
      </c>
      <c r="BF222" s="683" t="str">
        <f t="shared" si="1054"/>
        <v/>
      </c>
      <c r="BG222" s="683" t="str">
        <f t="shared" si="1054"/>
        <v/>
      </c>
      <c r="BH222" s="683" t="str">
        <f t="shared" si="1054"/>
        <v/>
      </c>
      <c r="BI222" s="683" t="str">
        <f t="shared" si="1054"/>
        <v/>
      </c>
      <c r="BJ222" s="683" t="str">
        <f t="shared" si="1054"/>
        <v/>
      </c>
      <c r="BK222" s="683" t="str">
        <f t="shared" si="1054"/>
        <v/>
      </c>
      <c r="BL222" s="683" t="str">
        <f t="shared" si="1054"/>
        <v/>
      </c>
      <c r="BM222" s="683" t="str">
        <f t="shared" si="1054"/>
        <v/>
      </c>
      <c r="BN222" s="683" t="str">
        <f t="shared" si="1054"/>
        <v/>
      </c>
      <c r="BO222" s="683" t="str">
        <f t="shared" si="1054"/>
        <v/>
      </c>
      <c r="BV222" s="1156"/>
      <c r="BW222" s="1156"/>
      <c r="BX222" s="1156"/>
      <c r="BY222" s="1156"/>
      <c r="BZ222" s="1156"/>
      <c r="CA222" s="1156"/>
      <c r="CB222" s="1156"/>
      <c r="CC222" s="1156"/>
      <c r="CD222" s="1156"/>
      <c r="CE222" s="1156"/>
      <c r="CF222" s="1156"/>
      <c r="CG222" s="1156"/>
      <c r="CH222" s="1156"/>
      <c r="CI222" s="1156"/>
      <c r="CJ222" s="1156"/>
      <c r="CK222" s="1156"/>
      <c r="CL222" s="1156"/>
      <c r="CM222" s="1156"/>
      <c r="CN222" s="1156"/>
      <c r="CO222" s="1156"/>
      <c r="CP222" s="1156"/>
      <c r="CQ222" s="1156"/>
      <c r="CR222" s="1156"/>
      <c r="CS222" s="1156"/>
      <c r="CT222" s="1156"/>
      <c r="CU222" s="1156"/>
      <c r="CV222" s="1156"/>
      <c r="CW222" s="1156"/>
      <c r="CX222" s="1156"/>
      <c r="CY222" s="1156"/>
      <c r="CZ222" s="1156"/>
      <c r="DA222" s="1156"/>
      <c r="DB222" s="1156"/>
      <c r="DC222" s="1156"/>
      <c r="DD222" s="1156"/>
      <c r="DE222" s="1156"/>
      <c r="DF222" s="1156"/>
      <c r="DG222" s="1156"/>
      <c r="DH222" s="1156"/>
      <c r="DI222" s="1156"/>
      <c r="DJ222" s="1156"/>
      <c r="DK222" s="1156"/>
      <c r="DL222" s="1156"/>
      <c r="DM222" s="1156"/>
      <c r="DN222" s="1156"/>
      <c r="DO222" s="1156"/>
      <c r="DP222" s="1156"/>
      <c r="DQ222" s="1156"/>
      <c r="DR222" s="1156"/>
      <c r="DS222" s="1156"/>
      <c r="DT222" s="1156"/>
      <c r="DU222" s="1156"/>
      <c r="DV222" s="1156"/>
      <c r="DW222" s="1156"/>
      <c r="DX222" s="1156"/>
      <c r="DY222" s="1156"/>
      <c r="DZ222" s="1156"/>
      <c r="EA222" s="1156"/>
      <c r="EB222" s="1156"/>
      <c r="EC222" s="1156"/>
      <c r="ED222" s="1156"/>
    </row>
    <row r="223" spans="1:134" ht="13.5" customHeight="1">
      <c r="A223" s="809"/>
      <c r="B223" s="728" t="s">
        <v>250</v>
      </c>
      <c r="C223" s="36" t="s">
        <v>112</v>
      </c>
      <c r="D223" s="42"/>
      <c r="E223" s="274" t="s">
        <v>113</v>
      </c>
      <c r="F223" s="288"/>
      <c r="G223" s="683" t="str">
        <f>IF(OR(G66="",G66=0),"n. appl.",IF(G222&lt;&gt;"n. appl.",(G222*G210)+(G105-G104)*1000/G66,(G105-G104)*1000/G66))</f>
        <v>n. appl.</v>
      </c>
      <c r="H223" s="683" t="str">
        <f t="shared" ref="H223:AO223" si="1055">IF(OR(H66="",H66=0),"n. appl.",IF(H222&lt;&gt;"n. appl.",(H222*H210)+(H105-H104)*1000/H66,(H105-H104)*1000/H66))</f>
        <v>n. appl.</v>
      </c>
      <c r="I223" s="683" t="str">
        <f t="shared" si="1055"/>
        <v>n. appl.</v>
      </c>
      <c r="J223" s="683" t="str">
        <f t="shared" si="1055"/>
        <v>n. appl.</v>
      </c>
      <c r="K223" s="683" t="str">
        <f t="shared" si="1055"/>
        <v>n. appl.</v>
      </c>
      <c r="L223" s="683" t="str">
        <f t="shared" si="1055"/>
        <v>n. appl.</v>
      </c>
      <c r="M223" s="683" t="str">
        <f t="shared" si="1055"/>
        <v>n. appl.</v>
      </c>
      <c r="N223" s="683" t="str">
        <f t="shared" si="1055"/>
        <v>n. appl.</v>
      </c>
      <c r="O223" s="683" t="str">
        <f t="shared" si="1055"/>
        <v>n. appl.</v>
      </c>
      <c r="P223" s="683" t="str">
        <f t="shared" si="1055"/>
        <v>n. appl.</v>
      </c>
      <c r="Q223" s="683" t="str">
        <f t="shared" si="1055"/>
        <v>n. appl.</v>
      </c>
      <c r="R223" s="683" t="str">
        <f t="shared" si="1055"/>
        <v>n. appl.</v>
      </c>
      <c r="S223" s="683" t="str">
        <f t="shared" si="1055"/>
        <v>n. appl.</v>
      </c>
      <c r="T223" s="683" t="str">
        <f t="shared" si="1055"/>
        <v>n. appl.</v>
      </c>
      <c r="U223" s="683" t="str">
        <f t="shared" si="1055"/>
        <v>n. appl.</v>
      </c>
      <c r="V223" s="683" t="str">
        <f t="shared" si="1055"/>
        <v>n. appl.</v>
      </c>
      <c r="W223" s="683" t="str">
        <f t="shared" si="1055"/>
        <v>n. appl.</v>
      </c>
      <c r="X223" s="683" t="str">
        <f t="shared" si="1055"/>
        <v>n. appl.</v>
      </c>
      <c r="Y223" s="683" t="str">
        <f t="shared" si="1055"/>
        <v>n. appl.</v>
      </c>
      <c r="Z223" s="683" t="str">
        <f t="shared" si="1055"/>
        <v>n. appl.</v>
      </c>
      <c r="AA223" s="683" t="str">
        <f t="shared" si="1055"/>
        <v>n. appl.</v>
      </c>
      <c r="AB223" s="683" t="str">
        <f t="shared" si="1055"/>
        <v>n. appl.</v>
      </c>
      <c r="AC223" s="683" t="str">
        <f t="shared" si="1055"/>
        <v>n. appl.</v>
      </c>
      <c r="AD223" s="683" t="str">
        <f t="shared" si="1055"/>
        <v>n. appl.</v>
      </c>
      <c r="AE223" s="683" t="str">
        <f t="shared" si="1055"/>
        <v>n. appl.</v>
      </c>
      <c r="AF223" s="683" t="str">
        <f t="shared" si="1055"/>
        <v>n. appl.</v>
      </c>
      <c r="AG223" s="683" t="str">
        <f t="shared" si="1055"/>
        <v>n. appl.</v>
      </c>
      <c r="AH223" s="683" t="str">
        <f t="shared" si="1055"/>
        <v>n. appl.</v>
      </c>
      <c r="AI223" s="683" t="str">
        <f t="shared" si="1055"/>
        <v>n. appl.</v>
      </c>
      <c r="AJ223" s="683" t="str">
        <f t="shared" si="1055"/>
        <v>n. appl.</v>
      </c>
      <c r="AK223" s="683" t="str">
        <f t="shared" si="1055"/>
        <v>n. appl.</v>
      </c>
      <c r="AL223" s="683" t="str">
        <f t="shared" si="1055"/>
        <v>n. appl.</v>
      </c>
      <c r="AM223" s="683" t="str">
        <f t="shared" si="1055"/>
        <v>n. appl.</v>
      </c>
      <c r="AN223" s="683" t="str">
        <f t="shared" si="1055"/>
        <v>n. appl.</v>
      </c>
      <c r="AO223" s="683" t="str">
        <f t="shared" si="1055"/>
        <v>n. appl.</v>
      </c>
      <c r="AP223" s="683" t="str">
        <f t="shared" ref="AP223:BO223" si="1056">IF(OR(AP66="",AP66=0),"n. appl.",IF(AP222&lt;&gt;"n. appl.",(AP222*AP210)+(AP105-AP104)*1000/AP66,(AP105-AP104)*1000/AP66))</f>
        <v>n. appl.</v>
      </c>
      <c r="AQ223" s="683" t="str">
        <f t="shared" si="1056"/>
        <v>n. appl.</v>
      </c>
      <c r="AR223" s="683" t="str">
        <f t="shared" si="1056"/>
        <v>n. appl.</v>
      </c>
      <c r="AS223" s="683" t="str">
        <f t="shared" si="1056"/>
        <v>n. appl.</v>
      </c>
      <c r="AT223" s="683" t="str">
        <f t="shared" si="1056"/>
        <v>n. appl.</v>
      </c>
      <c r="AU223" s="683" t="str">
        <f t="shared" si="1056"/>
        <v>n. appl.</v>
      </c>
      <c r="AV223" s="683" t="str">
        <f t="shared" si="1056"/>
        <v>n. appl.</v>
      </c>
      <c r="AW223" s="683" t="str">
        <f t="shared" si="1056"/>
        <v>n. appl.</v>
      </c>
      <c r="AX223" s="683" t="str">
        <f t="shared" si="1056"/>
        <v>n. appl.</v>
      </c>
      <c r="AY223" s="683" t="str">
        <f t="shared" si="1056"/>
        <v>n. appl.</v>
      </c>
      <c r="AZ223" s="683" t="str">
        <f t="shared" si="1056"/>
        <v>n. appl.</v>
      </c>
      <c r="BA223" s="683" t="str">
        <f t="shared" si="1056"/>
        <v>n. appl.</v>
      </c>
      <c r="BB223" s="683" t="str">
        <f t="shared" si="1056"/>
        <v>n. appl.</v>
      </c>
      <c r="BC223" s="683" t="str">
        <f t="shared" si="1056"/>
        <v>n. appl.</v>
      </c>
      <c r="BD223" s="683" t="str">
        <f t="shared" si="1056"/>
        <v>n. appl.</v>
      </c>
      <c r="BE223" s="683" t="str">
        <f t="shared" si="1056"/>
        <v>n. appl.</v>
      </c>
      <c r="BF223" s="683" t="str">
        <f t="shared" si="1056"/>
        <v>n. appl.</v>
      </c>
      <c r="BG223" s="683" t="str">
        <f t="shared" si="1056"/>
        <v>n. appl.</v>
      </c>
      <c r="BH223" s="683" t="str">
        <f t="shared" si="1056"/>
        <v>n. appl.</v>
      </c>
      <c r="BI223" s="683" t="str">
        <f t="shared" si="1056"/>
        <v>n. appl.</v>
      </c>
      <c r="BJ223" s="683" t="str">
        <f t="shared" si="1056"/>
        <v>n. appl.</v>
      </c>
      <c r="BK223" s="683" t="str">
        <f t="shared" si="1056"/>
        <v>n. appl.</v>
      </c>
      <c r="BL223" s="683" t="str">
        <f t="shared" si="1056"/>
        <v>n. appl.</v>
      </c>
      <c r="BM223" s="683" t="str">
        <f t="shared" si="1056"/>
        <v>n. appl.</v>
      </c>
      <c r="BN223" s="683" t="str">
        <f t="shared" si="1056"/>
        <v>n. appl.</v>
      </c>
      <c r="BO223" s="683" t="str">
        <f t="shared" si="1056"/>
        <v>n. appl.</v>
      </c>
      <c r="BV223" s="1156"/>
      <c r="BW223" s="1156"/>
      <c r="BX223" s="1156"/>
      <c r="BY223" s="1156"/>
      <c r="BZ223" s="1156"/>
      <c r="CA223" s="1156"/>
      <c r="CB223" s="1156"/>
      <c r="CC223" s="1156"/>
      <c r="CD223" s="1156"/>
      <c r="CE223" s="1156"/>
      <c r="CF223" s="1156"/>
      <c r="CG223" s="1156"/>
      <c r="CH223" s="1156"/>
      <c r="CI223" s="1156"/>
      <c r="CJ223" s="1156"/>
      <c r="CK223" s="1156"/>
      <c r="CL223" s="1156"/>
      <c r="CM223" s="1156"/>
      <c r="CN223" s="1156"/>
      <c r="CO223" s="1156"/>
      <c r="CP223" s="1156"/>
      <c r="CQ223" s="1156"/>
      <c r="CR223" s="1156"/>
      <c r="CS223" s="1156"/>
      <c r="CT223" s="1156"/>
      <c r="CU223" s="1156"/>
      <c r="CV223" s="1156"/>
      <c r="CW223" s="1156"/>
      <c r="CX223" s="1156"/>
      <c r="CY223" s="1156"/>
      <c r="CZ223" s="1156"/>
      <c r="DA223" s="1156"/>
      <c r="DB223" s="1156"/>
      <c r="DC223" s="1156"/>
      <c r="DD223" s="1156"/>
      <c r="DE223" s="1156"/>
      <c r="DF223" s="1156"/>
      <c r="DG223" s="1156"/>
      <c r="DH223" s="1156"/>
      <c r="DI223" s="1156"/>
      <c r="DJ223" s="1156"/>
      <c r="DK223" s="1156"/>
      <c r="DL223" s="1156"/>
      <c r="DM223" s="1156"/>
      <c r="DN223" s="1156"/>
      <c r="DO223" s="1156"/>
      <c r="DP223" s="1156"/>
      <c r="DQ223" s="1156"/>
      <c r="DR223" s="1156"/>
      <c r="DS223" s="1156"/>
      <c r="DT223" s="1156"/>
      <c r="DU223" s="1156"/>
      <c r="DV223" s="1156"/>
      <c r="DW223" s="1156"/>
      <c r="DX223" s="1156"/>
      <c r="DY223" s="1156"/>
      <c r="DZ223" s="1156"/>
      <c r="EA223" s="1156"/>
      <c r="EB223" s="1156"/>
      <c r="EC223" s="1156"/>
      <c r="ED223" s="1156"/>
    </row>
    <row r="224" spans="1:134" ht="13.5" customHeight="1">
      <c r="A224" s="809"/>
      <c r="B224" s="728" t="s">
        <v>1284</v>
      </c>
      <c r="C224" s="36" t="s">
        <v>1285</v>
      </c>
      <c r="D224" s="42"/>
      <c r="E224" s="274" t="s">
        <v>294</v>
      </c>
      <c r="F224" s="288"/>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0"/>
      <c r="AK224" s="1060"/>
      <c r="AL224" s="1060"/>
      <c r="AM224" s="1060"/>
      <c r="AN224" s="1060"/>
      <c r="AO224" s="1060"/>
      <c r="AP224" s="1060"/>
      <c r="AQ224" s="1060"/>
      <c r="AR224" s="1060"/>
      <c r="AS224" s="1060"/>
      <c r="AT224" s="1060"/>
      <c r="AU224" s="1060"/>
      <c r="AV224" s="1060"/>
      <c r="AW224" s="1060"/>
      <c r="AX224" s="1060"/>
      <c r="AY224" s="1060"/>
      <c r="AZ224" s="1060"/>
      <c r="BA224" s="1060"/>
      <c r="BB224" s="1060"/>
      <c r="BC224" s="1060"/>
      <c r="BD224" s="1060"/>
      <c r="BE224" s="1060"/>
      <c r="BF224" s="1060"/>
      <c r="BG224" s="1060"/>
      <c r="BH224" s="1060"/>
      <c r="BI224" s="1060"/>
      <c r="BJ224" s="1060"/>
      <c r="BK224" s="1060"/>
      <c r="BL224" s="1060"/>
      <c r="BM224" s="1060"/>
      <c r="BN224" s="1060"/>
      <c r="BO224" s="1060"/>
      <c r="BV224" s="1156"/>
      <c r="BW224" s="1156"/>
      <c r="BX224" s="1156"/>
      <c r="BY224" s="1156"/>
      <c r="BZ224" s="1156"/>
      <c r="CA224" s="1156"/>
      <c r="CB224" s="1156"/>
      <c r="CC224" s="1156"/>
      <c r="CD224" s="1156"/>
      <c r="CE224" s="1156"/>
      <c r="CF224" s="1156"/>
      <c r="CG224" s="1156"/>
      <c r="CH224" s="1156"/>
      <c r="CI224" s="1156"/>
      <c r="CJ224" s="1156"/>
      <c r="CK224" s="1156"/>
      <c r="CL224" s="1156"/>
      <c r="CM224" s="1156"/>
      <c r="CN224" s="1156"/>
      <c r="CO224" s="1156"/>
      <c r="CP224" s="1156"/>
      <c r="CQ224" s="1156"/>
      <c r="CR224" s="1156"/>
      <c r="CS224" s="1156"/>
      <c r="CT224" s="1156"/>
      <c r="CU224" s="1156"/>
      <c r="CV224" s="1156"/>
      <c r="CW224" s="1156"/>
      <c r="CX224" s="1156"/>
      <c r="CY224" s="1156"/>
      <c r="CZ224" s="1156"/>
      <c r="DA224" s="1156"/>
      <c r="DB224" s="1156"/>
      <c r="DC224" s="1156"/>
      <c r="DD224" s="1156"/>
      <c r="DE224" s="1156"/>
      <c r="DF224" s="1156"/>
      <c r="DG224" s="1156"/>
      <c r="DH224" s="1156"/>
      <c r="DI224" s="1156"/>
      <c r="DJ224" s="1156"/>
      <c r="DK224" s="1156"/>
      <c r="DL224" s="1156"/>
      <c r="DM224" s="1156"/>
      <c r="DN224" s="1156"/>
      <c r="DO224" s="1156"/>
      <c r="DP224" s="1156"/>
      <c r="DQ224" s="1156"/>
      <c r="DR224" s="1156"/>
      <c r="DS224" s="1156"/>
      <c r="DT224" s="1156"/>
      <c r="DU224" s="1156"/>
      <c r="DV224" s="1156"/>
      <c r="DW224" s="1156"/>
      <c r="DX224" s="1156"/>
      <c r="DY224" s="1156"/>
      <c r="DZ224" s="1156"/>
      <c r="EA224" s="1156"/>
      <c r="EB224" s="1156"/>
      <c r="EC224" s="1156"/>
      <c r="ED224" s="1156"/>
    </row>
    <row r="225" spans="1:139" ht="13.5" customHeight="1">
      <c r="A225" s="809"/>
      <c r="B225" s="728" t="s">
        <v>1283</v>
      </c>
      <c r="C225" s="36" t="s">
        <v>822</v>
      </c>
      <c r="D225" s="42"/>
      <c r="E225" s="274" t="s">
        <v>1318</v>
      </c>
      <c r="F225" s="288"/>
      <c r="G225" s="683" t="str">
        <f t="shared" ref="G225:AO225" si="1057">IF(G224&lt;&gt;"",G222*G224+G212,"")</f>
        <v/>
      </c>
      <c r="H225" s="683" t="str">
        <f t="shared" si="1057"/>
        <v/>
      </c>
      <c r="I225" s="683" t="str">
        <f t="shared" si="1057"/>
        <v/>
      </c>
      <c r="J225" s="683" t="str">
        <f t="shared" si="1057"/>
        <v/>
      </c>
      <c r="K225" s="683" t="str">
        <f t="shared" si="1057"/>
        <v/>
      </c>
      <c r="L225" s="683" t="str">
        <f t="shared" si="1057"/>
        <v/>
      </c>
      <c r="M225" s="683" t="str">
        <f t="shared" si="1057"/>
        <v/>
      </c>
      <c r="N225" s="683" t="str">
        <f t="shared" si="1057"/>
        <v/>
      </c>
      <c r="O225" s="683" t="str">
        <f t="shared" si="1057"/>
        <v/>
      </c>
      <c r="P225" s="683" t="str">
        <f t="shared" si="1057"/>
        <v/>
      </c>
      <c r="Q225" s="683" t="str">
        <f t="shared" si="1057"/>
        <v/>
      </c>
      <c r="R225" s="683" t="str">
        <f t="shared" si="1057"/>
        <v/>
      </c>
      <c r="S225" s="683" t="str">
        <f t="shared" si="1057"/>
        <v/>
      </c>
      <c r="T225" s="683" t="str">
        <f t="shared" si="1057"/>
        <v/>
      </c>
      <c r="U225" s="683" t="str">
        <f t="shared" si="1057"/>
        <v/>
      </c>
      <c r="V225" s="683" t="str">
        <f t="shared" si="1057"/>
        <v/>
      </c>
      <c r="W225" s="683" t="str">
        <f t="shared" si="1057"/>
        <v/>
      </c>
      <c r="X225" s="683" t="str">
        <f t="shared" si="1057"/>
        <v/>
      </c>
      <c r="Y225" s="683" t="str">
        <f t="shared" si="1057"/>
        <v/>
      </c>
      <c r="Z225" s="683" t="str">
        <f t="shared" si="1057"/>
        <v/>
      </c>
      <c r="AA225" s="683" t="str">
        <f t="shared" si="1057"/>
        <v/>
      </c>
      <c r="AB225" s="683" t="str">
        <f t="shared" si="1057"/>
        <v/>
      </c>
      <c r="AC225" s="683" t="str">
        <f t="shared" si="1057"/>
        <v/>
      </c>
      <c r="AD225" s="683" t="str">
        <f t="shared" si="1057"/>
        <v/>
      </c>
      <c r="AE225" s="683" t="str">
        <f t="shared" si="1057"/>
        <v/>
      </c>
      <c r="AF225" s="683" t="str">
        <f t="shared" si="1057"/>
        <v/>
      </c>
      <c r="AG225" s="683" t="str">
        <f t="shared" si="1057"/>
        <v/>
      </c>
      <c r="AH225" s="683" t="str">
        <f t="shared" si="1057"/>
        <v/>
      </c>
      <c r="AI225" s="683" t="str">
        <f t="shared" si="1057"/>
        <v/>
      </c>
      <c r="AJ225" s="683" t="str">
        <f t="shared" si="1057"/>
        <v/>
      </c>
      <c r="AK225" s="683" t="str">
        <f t="shared" si="1057"/>
        <v/>
      </c>
      <c r="AL225" s="683" t="str">
        <f t="shared" si="1057"/>
        <v/>
      </c>
      <c r="AM225" s="683" t="str">
        <f t="shared" si="1057"/>
        <v/>
      </c>
      <c r="AN225" s="683" t="str">
        <f t="shared" si="1057"/>
        <v/>
      </c>
      <c r="AO225" s="683" t="str">
        <f t="shared" si="1057"/>
        <v/>
      </c>
      <c r="AP225" s="683" t="str">
        <f t="shared" ref="AP225:BO225" si="1058">IF(AP224&lt;&gt;"",AP222*AP224+AP212,"")</f>
        <v/>
      </c>
      <c r="AQ225" s="683" t="str">
        <f t="shared" si="1058"/>
        <v/>
      </c>
      <c r="AR225" s="683" t="str">
        <f t="shared" si="1058"/>
        <v/>
      </c>
      <c r="AS225" s="683" t="str">
        <f t="shared" si="1058"/>
        <v/>
      </c>
      <c r="AT225" s="683" t="str">
        <f t="shared" si="1058"/>
        <v/>
      </c>
      <c r="AU225" s="683" t="str">
        <f t="shared" si="1058"/>
        <v/>
      </c>
      <c r="AV225" s="683" t="str">
        <f t="shared" si="1058"/>
        <v/>
      </c>
      <c r="AW225" s="683" t="str">
        <f t="shared" si="1058"/>
        <v/>
      </c>
      <c r="AX225" s="683" t="str">
        <f t="shared" si="1058"/>
        <v/>
      </c>
      <c r="AY225" s="683" t="str">
        <f t="shared" si="1058"/>
        <v/>
      </c>
      <c r="AZ225" s="683" t="str">
        <f t="shared" si="1058"/>
        <v/>
      </c>
      <c r="BA225" s="683" t="str">
        <f t="shared" si="1058"/>
        <v/>
      </c>
      <c r="BB225" s="683" t="str">
        <f t="shared" si="1058"/>
        <v/>
      </c>
      <c r="BC225" s="683" t="str">
        <f t="shared" si="1058"/>
        <v/>
      </c>
      <c r="BD225" s="683" t="str">
        <f t="shared" si="1058"/>
        <v/>
      </c>
      <c r="BE225" s="683" t="str">
        <f t="shared" si="1058"/>
        <v/>
      </c>
      <c r="BF225" s="683" t="str">
        <f t="shared" si="1058"/>
        <v/>
      </c>
      <c r="BG225" s="683" t="str">
        <f t="shared" si="1058"/>
        <v/>
      </c>
      <c r="BH225" s="683" t="str">
        <f t="shared" si="1058"/>
        <v/>
      </c>
      <c r="BI225" s="683" t="str">
        <f t="shared" si="1058"/>
        <v/>
      </c>
      <c r="BJ225" s="683" t="str">
        <f t="shared" si="1058"/>
        <v/>
      </c>
      <c r="BK225" s="683" t="str">
        <f t="shared" si="1058"/>
        <v/>
      </c>
      <c r="BL225" s="683" t="str">
        <f t="shared" si="1058"/>
        <v/>
      </c>
      <c r="BM225" s="683" t="str">
        <f t="shared" si="1058"/>
        <v/>
      </c>
      <c r="BN225" s="683" t="str">
        <f t="shared" si="1058"/>
        <v/>
      </c>
      <c r="BO225" s="683" t="str">
        <f t="shared" si="1058"/>
        <v/>
      </c>
      <c r="BV225" s="1156"/>
      <c r="BW225" s="1156"/>
      <c r="BX225" s="1156"/>
      <c r="BY225" s="1156"/>
      <c r="BZ225" s="1156"/>
      <c r="CA225" s="1156"/>
      <c r="CB225" s="1156"/>
      <c r="CC225" s="1156"/>
      <c r="CD225" s="1156"/>
      <c r="CE225" s="1156"/>
      <c r="CF225" s="1156"/>
      <c r="CG225" s="1156"/>
      <c r="CH225" s="1156"/>
      <c r="CI225" s="1156"/>
      <c r="CJ225" s="1156"/>
      <c r="CK225" s="1156"/>
      <c r="CL225" s="1156"/>
      <c r="CM225" s="1156"/>
      <c r="CN225" s="1156"/>
      <c r="CO225" s="1156"/>
      <c r="CP225" s="1156"/>
      <c r="CQ225" s="1156"/>
      <c r="CR225" s="1156"/>
      <c r="CS225" s="1156"/>
      <c r="CT225" s="1156"/>
      <c r="CU225" s="1156"/>
      <c r="CV225" s="1156"/>
      <c r="CW225" s="1156"/>
      <c r="CX225" s="1156"/>
      <c r="CY225" s="1156"/>
      <c r="CZ225" s="1156"/>
      <c r="DA225" s="1156"/>
      <c r="DB225" s="1156"/>
      <c r="DC225" s="1156"/>
      <c r="DD225" s="1156"/>
      <c r="DE225" s="1156"/>
      <c r="DF225" s="1156"/>
      <c r="DG225" s="1156"/>
      <c r="DH225" s="1156"/>
      <c r="DI225" s="1156"/>
      <c r="DJ225" s="1156"/>
      <c r="DK225" s="1156"/>
      <c r="DL225" s="1156"/>
      <c r="DM225" s="1156"/>
      <c r="DN225" s="1156"/>
      <c r="DO225" s="1156"/>
      <c r="DP225" s="1156"/>
      <c r="DQ225" s="1156"/>
      <c r="DR225" s="1156"/>
      <c r="DS225" s="1156"/>
      <c r="DT225" s="1156"/>
      <c r="DU225" s="1156"/>
      <c r="DV225" s="1156"/>
      <c r="DW225" s="1156"/>
      <c r="DX225" s="1156"/>
      <c r="DY225" s="1156"/>
      <c r="DZ225" s="1156"/>
      <c r="EA225" s="1156"/>
      <c r="EB225" s="1156"/>
      <c r="EC225" s="1156"/>
      <c r="ED225" s="1156"/>
    </row>
    <row r="226" spans="1:139" ht="13.5" thickBot="1">
      <c r="G226" s="856"/>
      <c r="H226" s="856"/>
      <c r="I226" s="856"/>
      <c r="J226" s="856"/>
      <c r="K226" s="856"/>
      <c r="L226" s="856"/>
      <c r="M226" s="856"/>
      <c r="N226" s="856"/>
      <c r="O226" s="856"/>
      <c r="P226" s="856"/>
      <c r="Q226" s="856"/>
      <c r="R226" s="856"/>
      <c r="S226" s="856"/>
      <c r="T226" s="856"/>
      <c r="U226" s="856"/>
      <c r="V226" s="856"/>
      <c r="W226" s="856"/>
      <c r="X226" s="856"/>
      <c r="Y226" s="856"/>
      <c r="Z226" s="856"/>
      <c r="AA226" s="856"/>
      <c r="AB226" s="856"/>
      <c r="AC226" s="856"/>
      <c r="AD226" s="856"/>
      <c r="AE226" s="856"/>
      <c r="AF226" s="856"/>
      <c r="AG226" s="856"/>
      <c r="AH226" s="856"/>
      <c r="AI226" s="856"/>
      <c r="AJ226" s="856"/>
      <c r="AK226" s="856"/>
      <c r="AL226" s="856"/>
      <c r="AM226" s="856"/>
      <c r="AN226" s="856"/>
      <c r="AO226" s="856"/>
      <c r="AP226" s="856"/>
      <c r="AQ226" s="856"/>
      <c r="AR226" s="856"/>
      <c r="AS226" s="856"/>
      <c r="AT226" s="856"/>
      <c r="AU226" s="856"/>
      <c r="AV226" s="856"/>
      <c r="AW226" s="856"/>
      <c r="AX226" s="856"/>
      <c r="AY226" s="856"/>
      <c r="AZ226" s="856"/>
      <c r="BA226" s="856"/>
      <c r="BB226" s="856"/>
      <c r="BC226" s="856"/>
      <c r="BD226" s="856"/>
      <c r="BE226" s="856"/>
      <c r="BF226" s="856"/>
      <c r="BG226" s="856"/>
      <c r="BH226" s="856"/>
      <c r="BI226" s="856"/>
      <c r="BJ226" s="856"/>
      <c r="BK226" s="856"/>
      <c r="BL226" s="856"/>
      <c r="BM226" s="856"/>
      <c r="BN226" s="856"/>
      <c r="BO226" s="856"/>
      <c r="BV226" s="1119"/>
      <c r="BW226" s="1119"/>
      <c r="BX226" s="1119"/>
      <c r="BY226" s="1119"/>
      <c r="BZ226" s="1119"/>
      <c r="CA226" s="1119"/>
      <c r="CB226" s="1119"/>
      <c r="CC226" s="1119"/>
      <c r="CD226" s="1119"/>
      <c r="CE226" s="1119"/>
      <c r="CF226" s="1119"/>
      <c r="CG226" s="1119"/>
      <c r="CH226" s="1119"/>
      <c r="CI226" s="1119"/>
      <c r="CJ226" s="1119"/>
      <c r="CK226" s="1119"/>
      <c r="CL226" s="1119"/>
      <c r="CM226" s="1119"/>
      <c r="CN226" s="1119"/>
      <c r="CO226" s="1119"/>
      <c r="CP226" s="1119"/>
      <c r="CQ226" s="1119"/>
      <c r="CR226" s="1119"/>
      <c r="CS226" s="1119"/>
      <c r="CT226" s="1119"/>
      <c r="CU226" s="1119"/>
      <c r="CV226" s="1119"/>
      <c r="CW226" s="1119"/>
      <c r="CX226" s="1119"/>
      <c r="CY226" s="1119"/>
      <c r="CZ226" s="1119"/>
      <c r="DA226" s="1119"/>
      <c r="DB226" s="1119"/>
      <c r="DC226" s="1119"/>
      <c r="DD226" s="1119"/>
      <c r="DE226" s="1119"/>
      <c r="DF226" s="1119"/>
      <c r="DG226" s="1119"/>
      <c r="DH226" s="1119"/>
      <c r="DI226" s="1119"/>
      <c r="DJ226" s="1119"/>
      <c r="DK226" s="1119"/>
      <c r="DL226" s="1119"/>
      <c r="DM226" s="1119"/>
      <c r="DN226" s="1119"/>
      <c r="DO226" s="1119"/>
      <c r="DP226" s="1119"/>
      <c r="DQ226" s="1119"/>
      <c r="DR226" s="1119"/>
      <c r="DS226" s="1119"/>
      <c r="DT226" s="1119"/>
      <c r="DU226" s="1119"/>
      <c r="DV226" s="1119"/>
      <c r="DW226" s="1119"/>
      <c r="DX226" s="1119"/>
      <c r="DY226" s="1119"/>
      <c r="DZ226" s="1119"/>
      <c r="EA226" s="1119"/>
      <c r="EB226" s="1119"/>
      <c r="EC226" s="1119"/>
      <c r="ED226" s="1119"/>
    </row>
    <row r="227" spans="1:139" s="809" customFormat="1" ht="13.5" thickBot="1">
      <c r="A227" s="12" t="s">
        <v>298</v>
      </c>
      <c r="B227" s="765"/>
      <c r="C227" s="765"/>
      <c r="D227" s="765"/>
      <c r="E227" s="779"/>
      <c r="F227" s="779"/>
      <c r="G227" s="997"/>
      <c r="H227" s="997"/>
      <c r="I227" s="997"/>
      <c r="J227" s="997"/>
      <c r="K227" s="997"/>
      <c r="L227" s="997"/>
      <c r="M227" s="997"/>
      <c r="N227" s="997"/>
      <c r="O227" s="997"/>
      <c r="P227" s="997"/>
      <c r="Q227" s="997"/>
      <c r="R227" s="997"/>
      <c r="S227" s="997"/>
      <c r="T227" s="997"/>
      <c r="U227" s="997"/>
      <c r="V227" s="997"/>
      <c r="W227" s="997"/>
      <c r="X227" s="997"/>
      <c r="Y227" s="997"/>
      <c r="Z227" s="997"/>
      <c r="AA227" s="997"/>
      <c r="AB227" s="997"/>
      <c r="AC227" s="997"/>
      <c r="AD227" s="997"/>
      <c r="AE227" s="997"/>
      <c r="AF227" s="997"/>
      <c r="AG227" s="997"/>
      <c r="AH227" s="997"/>
      <c r="AI227" s="997"/>
      <c r="AJ227" s="997"/>
      <c r="AK227" s="997"/>
      <c r="AL227" s="997"/>
      <c r="AM227" s="997"/>
      <c r="AN227" s="997"/>
      <c r="AO227" s="997"/>
      <c r="AP227" s="997"/>
      <c r="AQ227" s="997"/>
      <c r="AR227" s="997"/>
      <c r="AS227" s="997"/>
      <c r="AT227" s="997"/>
      <c r="AU227" s="997"/>
      <c r="AV227" s="997"/>
      <c r="AW227" s="997"/>
      <c r="AX227" s="997"/>
      <c r="AY227" s="997"/>
      <c r="AZ227" s="997"/>
      <c r="BA227" s="997"/>
      <c r="BB227" s="997"/>
      <c r="BC227" s="997"/>
      <c r="BD227" s="997"/>
      <c r="BE227" s="997"/>
      <c r="BF227" s="997"/>
      <c r="BG227" s="997"/>
      <c r="BH227" s="997"/>
      <c r="BI227" s="997"/>
      <c r="BJ227" s="997"/>
      <c r="BK227" s="997"/>
      <c r="BL227" s="997"/>
      <c r="BM227" s="997"/>
      <c r="BN227" s="997"/>
      <c r="BO227" s="998"/>
      <c r="BV227" s="1157"/>
      <c r="BW227" s="1157"/>
      <c r="BX227" s="1157"/>
      <c r="BY227" s="1157"/>
      <c r="BZ227" s="1157"/>
      <c r="CA227" s="1157"/>
      <c r="CB227" s="1157"/>
      <c r="CC227" s="1157"/>
      <c r="CD227" s="1157"/>
      <c r="CE227" s="1157"/>
      <c r="CF227" s="1157"/>
      <c r="CG227" s="1157"/>
      <c r="CH227" s="1157"/>
      <c r="CI227" s="1157"/>
      <c r="CJ227" s="1157"/>
      <c r="CK227" s="1157"/>
      <c r="CL227" s="1157"/>
      <c r="CM227" s="1157"/>
      <c r="CN227" s="1157"/>
      <c r="CO227" s="1157"/>
      <c r="CP227" s="1157"/>
      <c r="CQ227" s="1157"/>
      <c r="CR227" s="1157"/>
      <c r="CS227" s="1157"/>
      <c r="CT227" s="1157"/>
      <c r="CU227" s="1157"/>
      <c r="CV227" s="1157"/>
      <c r="CW227" s="1157"/>
      <c r="CX227" s="1157"/>
      <c r="CY227" s="1157"/>
      <c r="CZ227" s="1157"/>
      <c r="DA227" s="1157"/>
      <c r="DB227" s="1157"/>
      <c r="DC227" s="1157"/>
      <c r="DD227" s="1157"/>
      <c r="DE227" s="1157"/>
      <c r="DF227" s="1157"/>
      <c r="DG227" s="1157"/>
      <c r="DH227" s="1157"/>
      <c r="DI227" s="1157"/>
      <c r="DJ227" s="1157"/>
      <c r="DK227" s="1157"/>
      <c r="DL227" s="1157"/>
      <c r="DM227" s="1157"/>
      <c r="DN227" s="1157"/>
      <c r="DO227" s="1157"/>
      <c r="DP227" s="1157"/>
      <c r="DQ227" s="1157"/>
      <c r="DR227" s="1157"/>
      <c r="DS227" s="1157"/>
      <c r="DT227" s="1157"/>
      <c r="DU227" s="1157"/>
      <c r="DV227" s="1157"/>
      <c r="DW227" s="1157"/>
      <c r="DX227" s="1157"/>
      <c r="DY227" s="1157"/>
      <c r="DZ227" s="1157"/>
      <c r="EA227" s="1157"/>
      <c r="EB227" s="1157"/>
      <c r="EC227" s="1157"/>
      <c r="ED227" s="1158"/>
      <c r="EE227" s="961"/>
      <c r="EF227" s="961"/>
      <c r="EG227" s="961"/>
      <c r="EH227" s="961"/>
      <c r="EI227" s="961"/>
    </row>
    <row r="228" spans="1:139">
      <c r="G228" s="856"/>
      <c r="H228" s="856"/>
      <c r="I228" s="856"/>
      <c r="J228" s="856"/>
      <c r="K228" s="856"/>
      <c r="L228" s="856"/>
      <c r="M228" s="856"/>
      <c r="N228" s="856"/>
      <c r="O228" s="856"/>
      <c r="P228" s="856"/>
      <c r="Q228" s="856"/>
      <c r="R228" s="856"/>
      <c r="S228" s="856"/>
      <c r="T228" s="856"/>
      <c r="U228" s="856"/>
      <c r="V228" s="856"/>
      <c r="W228" s="856"/>
      <c r="X228" s="856"/>
      <c r="Y228" s="856"/>
      <c r="Z228" s="856"/>
      <c r="AA228" s="856"/>
      <c r="AB228" s="856"/>
      <c r="AC228" s="856"/>
      <c r="AD228" s="856"/>
      <c r="AE228" s="856"/>
      <c r="AF228" s="856"/>
      <c r="AG228" s="856"/>
      <c r="AH228" s="856"/>
      <c r="AI228" s="856"/>
      <c r="AJ228" s="856"/>
      <c r="AK228" s="856"/>
      <c r="AL228" s="856"/>
      <c r="AM228" s="856"/>
      <c r="AN228" s="856"/>
      <c r="AO228" s="856"/>
      <c r="AP228" s="856"/>
      <c r="AQ228" s="856"/>
      <c r="AR228" s="856"/>
      <c r="AS228" s="856"/>
      <c r="AT228" s="856"/>
      <c r="AU228" s="856"/>
      <c r="AV228" s="856"/>
      <c r="AW228" s="856"/>
      <c r="AX228" s="856"/>
      <c r="AY228" s="856"/>
      <c r="AZ228" s="856"/>
      <c r="BA228" s="856"/>
      <c r="BB228" s="856"/>
      <c r="BC228" s="856"/>
      <c r="BD228" s="856"/>
      <c r="BE228" s="856"/>
      <c r="BF228" s="856"/>
      <c r="BG228" s="856"/>
      <c r="BH228" s="856"/>
      <c r="BI228" s="856"/>
      <c r="BJ228" s="856"/>
      <c r="BK228" s="856"/>
      <c r="BL228" s="856"/>
      <c r="BM228" s="856"/>
      <c r="BN228" s="856"/>
      <c r="BO228" s="856"/>
      <c r="BV228" s="1119"/>
      <c r="BW228" s="1119"/>
      <c r="BX228" s="1119"/>
      <c r="BY228" s="1119"/>
      <c r="BZ228" s="1119"/>
      <c r="CA228" s="1119"/>
      <c r="CB228" s="1119"/>
      <c r="CC228" s="1119"/>
      <c r="CD228" s="1119"/>
      <c r="CE228" s="1119"/>
      <c r="CF228" s="1119"/>
      <c r="CG228" s="1119"/>
      <c r="CH228" s="1119"/>
      <c r="CI228" s="1119"/>
      <c r="CJ228" s="1119"/>
      <c r="CK228" s="1119"/>
      <c r="CL228" s="1119"/>
      <c r="CM228" s="1119"/>
      <c r="CN228" s="1119"/>
      <c r="CO228" s="1119"/>
      <c r="CP228" s="1119"/>
      <c r="CQ228" s="1119"/>
      <c r="CR228" s="1119"/>
      <c r="CS228" s="1119"/>
      <c r="CT228" s="1119"/>
      <c r="CU228" s="1119"/>
      <c r="CV228" s="1119"/>
      <c r="CW228" s="1119"/>
      <c r="CX228" s="1119"/>
      <c r="CY228" s="1119"/>
      <c r="CZ228" s="1119"/>
      <c r="DA228" s="1119"/>
      <c r="DB228" s="1119"/>
      <c r="DC228" s="1119"/>
      <c r="DD228" s="1119"/>
      <c r="DE228" s="1119"/>
      <c r="DF228" s="1119"/>
      <c r="DG228" s="1119"/>
      <c r="DH228" s="1119"/>
      <c r="DI228" s="1119"/>
      <c r="DJ228" s="1119"/>
      <c r="DK228" s="1119"/>
      <c r="DL228" s="1119"/>
      <c r="DM228" s="1119"/>
      <c r="DN228" s="1119"/>
      <c r="DO228" s="1119"/>
      <c r="DP228" s="1119"/>
      <c r="DQ228" s="1119"/>
      <c r="DR228" s="1119"/>
      <c r="DS228" s="1119"/>
      <c r="DT228" s="1119"/>
      <c r="DU228" s="1119"/>
      <c r="DV228" s="1119"/>
      <c r="DW228" s="1119"/>
      <c r="DX228" s="1119"/>
      <c r="DY228" s="1119"/>
      <c r="DZ228" s="1119"/>
      <c r="EA228" s="1119"/>
      <c r="EB228" s="1119"/>
      <c r="EC228" s="1119"/>
      <c r="ED228" s="1119"/>
    </row>
    <row r="229" spans="1:139" s="784" customFormat="1" ht="13.5" hidden="1" outlineLevel="1" thickBot="1">
      <c r="A229" s="763"/>
      <c r="B229" s="17" t="s">
        <v>857</v>
      </c>
      <c r="C229" s="781"/>
      <c r="D229" s="781"/>
      <c r="E229" s="791"/>
      <c r="F229" s="791"/>
      <c r="G229" s="147">
        <f t="shared" ref="G229:BO229" si="1059">G$7</f>
        <v>1990</v>
      </c>
      <c r="H229" s="147">
        <f t="shared" si="1059"/>
        <v>1991</v>
      </c>
      <c r="I229" s="147">
        <f t="shared" si="1059"/>
        <v>1992</v>
      </c>
      <c r="J229" s="147">
        <f t="shared" si="1059"/>
        <v>1993</v>
      </c>
      <c r="K229" s="147">
        <f t="shared" si="1059"/>
        <v>1994</v>
      </c>
      <c r="L229" s="147">
        <f t="shared" si="1059"/>
        <v>1995</v>
      </c>
      <c r="M229" s="147">
        <f t="shared" si="1059"/>
        <v>1996</v>
      </c>
      <c r="N229" s="147">
        <f t="shared" si="1059"/>
        <v>1997</v>
      </c>
      <c r="O229" s="147">
        <f t="shared" si="1059"/>
        <v>1998</v>
      </c>
      <c r="P229" s="153">
        <f t="shared" si="1059"/>
        <v>1999</v>
      </c>
      <c r="Q229" s="147">
        <f t="shared" si="1059"/>
        <v>2000</v>
      </c>
      <c r="R229" s="147">
        <f t="shared" si="1059"/>
        <v>2001</v>
      </c>
      <c r="S229" s="147">
        <f t="shared" si="1059"/>
        <v>2002</v>
      </c>
      <c r="T229" s="147">
        <f t="shared" si="1059"/>
        <v>2003</v>
      </c>
      <c r="U229" s="147">
        <f t="shared" si="1059"/>
        <v>2004</v>
      </c>
      <c r="V229" s="147">
        <f t="shared" si="1059"/>
        <v>2005</v>
      </c>
      <c r="W229" s="147">
        <f t="shared" si="1059"/>
        <v>2006</v>
      </c>
      <c r="X229" s="147">
        <f t="shared" si="1059"/>
        <v>2007</v>
      </c>
      <c r="Y229" s="147">
        <f t="shared" si="1059"/>
        <v>2008</v>
      </c>
      <c r="Z229" s="147">
        <f t="shared" si="1059"/>
        <v>2009</v>
      </c>
      <c r="AA229" s="147">
        <f t="shared" si="1059"/>
        <v>2010</v>
      </c>
      <c r="AB229" s="147">
        <f t="shared" si="1059"/>
        <v>2011</v>
      </c>
      <c r="AC229" s="147">
        <f t="shared" si="1059"/>
        <v>2012</v>
      </c>
      <c r="AD229" s="147">
        <f t="shared" si="1059"/>
        <v>2013</v>
      </c>
      <c r="AE229" s="147">
        <f t="shared" si="1059"/>
        <v>2014</v>
      </c>
      <c r="AF229" s="147">
        <f t="shared" si="1059"/>
        <v>2015</v>
      </c>
      <c r="AG229" s="147">
        <f t="shared" si="1059"/>
        <v>2016</v>
      </c>
      <c r="AH229" s="147">
        <f t="shared" si="1059"/>
        <v>2017</v>
      </c>
      <c r="AI229" s="147">
        <f t="shared" si="1059"/>
        <v>2018</v>
      </c>
      <c r="AJ229" s="147">
        <f t="shared" si="1059"/>
        <v>2019</v>
      </c>
      <c r="AK229" s="147">
        <f t="shared" si="1059"/>
        <v>2020</v>
      </c>
      <c r="AL229" s="147">
        <f t="shared" si="1059"/>
        <v>2021</v>
      </c>
      <c r="AM229" s="147">
        <f t="shared" si="1059"/>
        <v>2022</v>
      </c>
      <c r="AN229" s="147">
        <f t="shared" si="1059"/>
        <v>2023</v>
      </c>
      <c r="AO229" s="147">
        <f t="shared" si="1059"/>
        <v>2024</v>
      </c>
      <c r="AP229" s="147">
        <f t="shared" si="1059"/>
        <v>2025</v>
      </c>
      <c r="AQ229" s="147">
        <f t="shared" si="1059"/>
        <v>2026</v>
      </c>
      <c r="AR229" s="147">
        <f t="shared" si="1059"/>
        <v>2027</v>
      </c>
      <c r="AS229" s="147">
        <f t="shared" si="1059"/>
        <v>2028</v>
      </c>
      <c r="AT229" s="147">
        <f t="shared" si="1059"/>
        <v>2029</v>
      </c>
      <c r="AU229" s="147">
        <f t="shared" si="1059"/>
        <v>2030</v>
      </c>
      <c r="AV229" s="147">
        <f t="shared" si="1059"/>
        <v>2031</v>
      </c>
      <c r="AW229" s="147">
        <f t="shared" si="1059"/>
        <v>2032</v>
      </c>
      <c r="AX229" s="147">
        <f t="shared" si="1059"/>
        <v>2033</v>
      </c>
      <c r="AY229" s="147">
        <f t="shared" si="1059"/>
        <v>2034</v>
      </c>
      <c r="AZ229" s="147">
        <f t="shared" si="1059"/>
        <v>2035</v>
      </c>
      <c r="BA229" s="147">
        <f t="shared" si="1059"/>
        <v>2036</v>
      </c>
      <c r="BB229" s="147">
        <f t="shared" si="1059"/>
        <v>2037</v>
      </c>
      <c r="BC229" s="147">
        <f t="shared" si="1059"/>
        <v>2038</v>
      </c>
      <c r="BD229" s="147">
        <f t="shared" si="1059"/>
        <v>2039</v>
      </c>
      <c r="BE229" s="147">
        <f t="shared" si="1059"/>
        <v>2040</v>
      </c>
      <c r="BF229" s="147">
        <f t="shared" si="1059"/>
        <v>2041</v>
      </c>
      <c r="BG229" s="147">
        <f t="shared" si="1059"/>
        <v>2042</v>
      </c>
      <c r="BH229" s="147">
        <f t="shared" si="1059"/>
        <v>2043</v>
      </c>
      <c r="BI229" s="147">
        <f t="shared" si="1059"/>
        <v>2044</v>
      </c>
      <c r="BJ229" s="147">
        <f t="shared" si="1059"/>
        <v>2045</v>
      </c>
      <c r="BK229" s="147">
        <f t="shared" si="1059"/>
        <v>2046</v>
      </c>
      <c r="BL229" s="147">
        <f t="shared" si="1059"/>
        <v>2047</v>
      </c>
      <c r="BM229" s="147">
        <f t="shared" si="1059"/>
        <v>2048</v>
      </c>
      <c r="BN229" s="147">
        <f t="shared" si="1059"/>
        <v>2049</v>
      </c>
      <c r="BO229" s="147">
        <f t="shared" si="1059"/>
        <v>2050</v>
      </c>
      <c r="BV229" s="1132"/>
      <c r="BW229" s="1132"/>
      <c r="BX229" s="1132"/>
      <c r="BY229" s="1132"/>
      <c r="BZ229" s="1132"/>
      <c r="CA229" s="1132"/>
      <c r="CB229" s="1132"/>
      <c r="CC229" s="1132"/>
      <c r="CD229" s="1132"/>
      <c r="CE229" s="1159"/>
      <c r="CF229" s="1132"/>
      <c r="CG229" s="1132"/>
      <c r="CH229" s="1132"/>
      <c r="CI229" s="1132"/>
      <c r="CJ229" s="1132"/>
      <c r="CK229" s="1132"/>
      <c r="CL229" s="1132"/>
      <c r="CM229" s="1132"/>
      <c r="CN229" s="1132"/>
      <c r="CO229" s="1132"/>
      <c r="CP229" s="1132"/>
      <c r="CQ229" s="1132"/>
      <c r="CR229" s="1132"/>
      <c r="CS229" s="1132"/>
      <c r="CT229" s="1132"/>
      <c r="CU229" s="1132"/>
      <c r="CV229" s="1132"/>
      <c r="CW229" s="1132"/>
      <c r="CX229" s="1132"/>
      <c r="CY229" s="1132"/>
      <c r="CZ229" s="1132"/>
      <c r="DA229" s="1132"/>
      <c r="DB229" s="1132"/>
      <c r="DC229" s="1132"/>
      <c r="DD229" s="1132"/>
      <c r="DE229" s="1132"/>
      <c r="DF229" s="1132"/>
      <c r="DG229" s="1132"/>
      <c r="DH229" s="1132"/>
      <c r="DI229" s="1132"/>
      <c r="DJ229" s="1132"/>
      <c r="DK229" s="1132"/>
      <c r="DL229" s="1132"/>
      <c r="DM229" s="1132"/>
      <c r="DN229" s="1132"/>
      <c r="DO229" s="1132"/>
      <c r="DP229" s="1132"/>
      <c r="DQ229" s="1132"/>
      <c r="DR229" s="1132"/>
      <c r="DS229" s="1132"/>
      <c r="DT229" s="1132"/>
      <c r="DU229" s="1132"/>
      <c r="DV229" s="1132"/>
      <c r="DW229" s="1132"/>
      <c r="DX229" s="1132"/>
      <c r="DY229" s="1132"/>
      <c r="DZ229" s="1132"/>
      <c r="EA229" s="1132"/>
      <c r="EB229" s="1132"/>
      <c r="EC229" s="1132"/>
      <c r="ED229" s="1132"/>
      <c r="EE229" s="816"/>
      <c r="EF229" s="816"/>
      <c r="EG229" s="816"/>
      <c r="EH229" s="816"/>
      <c r="EI229" s="816"/>
    </row>
    <row r="230" spans="1:139" hidden="1" outlineLevel="1">
      <c r="B230" s="766">
        <v>101</v>
      </c>
      <c r="C230" s="58" t="s">
        <v>586</v>
      </c>
      <c r="D230" s="708"/>
      <c r="E230" s="702"/>
      <c r="F230" s="703"/>
      <c r="G230" s="999"/>
      <c r="H230" s="1000"/>
      <c r="I230" s="1000"/>
      <c r="J230" s="1000"/>
      <c r="K230" s="1000"/>
      <c r="L230" s="1000"/>
      <c r="M230" s="1000"/>
      <c r="N230" s="1000"/>
      <c r="O230" s="1000"/>
      <c r="P230" s="1000"/>
      <c r="Q230" s="1000"/>
      <c r="R230" s="1000"/>
      <c r="S230" s="1000"/>
      <c r="T230" s="1000"/>
      <c r="U230" s="1000"/>
      <c r="V230" s="1000"/>
      <c r="W230" s="1000"/>
      <c r="X230" s="1000"/>
      <c r="Y230" s="1000"/>
      <c r="Z230" s="1000"/>
      <c r="AA230" s="1000"/>
      <c r="AB230" s="1000"/>
      <c r="AC230" s="1000"/>
      <c r="AD230" s="1000"/>
      <c r="AE230" s="1000"/>
      <c r="AF230" s="1000"/>
      <c r="AG230" s="1000"/>
      <c r="AH230" s="1000"/>
      <c r="AI230" s="1000"/>
      <c r="AJ230" s="1000"/>
      <c r="AK230" s="1000"/>
      <c r="AL230" s="1000"/>
      <c r="AM230" s="1000"/>
      <c r="AN230" s="1000"/>
      <c r="AO230" s="1000"/>
      <c r="AP230" s="1000"/>
      <c r="AQ230" s="1000"/>
      <c r="AR230" s="1000"/>
      <c r="AS230" s="1000"/>
      <c r="AT230" s="1000"/>
      <c r="AU230" s="1000"/>
      <c r="AV230" s="1000"/>
      <c r="AW230" s="1000"/>
      <c r="AX230" s="1000"/>
      <c r="AY230" s="1000"/>
      <c r="AZ230" s="1000"/>
      <c r="BA230" s="1000"/>
      <c r="BB230" s="1000"/>
      <c r="BC230" s="1000"/>
      <c r="BD230" s="1000"/>
      <c r="BE230" s="1000"/>
      <c r="BF230" s="1000"/>
      <c r="BG230" s="1000"/>
      <c r="BH230" s="1000"/>
      <c r="BI230" s="1000"/>
      <c r="BJ230" s="1000"/>
      <c r="BK230" s="1000"/>
      <c r="BL230" s="1000"/>
      <c r="BM230" s="1000"/>
      <c r="BN230" s="1000"/>
      <c r="BO230" s="1001"/>
      <c r="BV230" s="1160"/>
      <c r="BW230" s="1161"/>
      <c r="BX230" s="1161"/>
      <c r="BY230" s="1161"/>
      <c r="BZ230" s="1161"/>
      <c r="CA230" s="1161"/>
      <c r="CB230" s="1161"/>
      <c r="CC230" s="1161"/>
      <c r="CD230" s="1161"/>
      <c r="CE230" s="1161"/>
      <c r="CF230" s="1161"/>
      <c r="CG230" s="1161"/>
      <c r="CH230" s="1161"/>
      <c r="CI230" s="1161"/>
      <c r="CJ230" s="1161"/>
      <c r="CK230" s="1161"/>
      <c r="CL230" s="1161"/>
      <c r="CM230" s="1161"/>
      <c r="CN230" s="1161"/>
      <c r="CO230" s="1161"/>
      <c r="CP230" s="1161"/>
      <c r="CQ230" s="1161"/>
      <c r="CR230" s="1161"/>
      <c r="CS230" s="1161"/>
      <c r="CT230" s="1161"/>
      <c r="CU230" s="1161"/>
      <c r="CV230" s="1161"/>
      <c r="CW230" s="1161"/>
      <c r="CX230" s="1161"/>
      <c r="CY230" s="1161"/>
      <c r="CZ230" s="1161"/>
      <c r="DA230" s="1161"/>
      <c r="DB230" s="1161"/>
      <c r="DC230" s="1161"/>
      <c r="DD230" s="1161"/>
      <c r="DE230" s="1161"/>
      <c r="DF230" s="1161"/>
      <c r="DG230" s="1161"/>
      <c r="DH230" s="1161"/>
      <c r="DI230" s="1161"/>
      <c r="DJ230" s="1161"/>
      <c r="DK230" s="1161"/>
      <c r="DL230" s="1161"/>
      <c r="DM230" s="1161"/>
      <c r="DN230" s="1161"/>
      <c r="DO230" s="1161"/>
      <c r="DP230" s="1161"/>
      <c r="DQ230" s="1161"/>
      <c r="DR230" s="1161"/>
      <c r="DS230" s="1161"/>
      <c r="DT230" s="1161"/>
      <c r="DU230" s="1161"/>
      <c r="DV230" s="1161"/>
      <c r="DW230" s="1161"/>
      <c r="DX230" s="1161"/>
      <c r="DY230" s="1161"/>
      <c r="DZ230" s="1161"/>
      <c r="EA230" s="1161"/>
      <c r="EB230" s="1161"/>
      <c r="EC230" s="1161"/>
      <c r="ED230" s="1162"/>
    </row>
    <row r="231" spans="1:139" hidden="1" outlineLevel="1">
      <c r="B231" s="772">
        <f t="shared" ref="B231:B236" si="1060">B230+1</f>
        <v>102</v>
      </c>
      <c r="C231" s="710"/>
      <c r="D231" s="708" t="s">
        <v>1147</v>
      </c>
      <c r="E231" s="702" t="s">
        <v>1315</v>
      </c>
      <c r="F231" s="709"/>
      <c r="G231" s="1002">
        <f t="shared" ref="G231:P237" si="1061">IF(BV231="",0,BV231)</f>
        <v>0</v>
      </c>
      <c r="H231" s="1002">
        <f t="shared" si="1061"/>
        <v>0</v>
      </c>
      <c r="I231" s="1002">
        <f t="shared" si="1061"/>
        <v>0</v>
      </c>
      <c r="J231" s="1002">
        <f t="shared" si="1061"/>
        <v>0</v>
      </c>
      <c r="K231" s="1002">
        <f t="shared" si="1061"/>
        <v>0</v>
      </c>
      <c r="L231" s="1002">
        <f t="shared" si="1061"/>
        <v>0</v>
      </c>
      <c r="M231" s="1002">
        <f t="shared" si="1061"/>
        <v>0</v>
      </c>
      <c r="N231" s="1002">
        <f t="shared" si="1061"/>
        <v>0</v>
      </c>
      <c r="O231" s="1002">
        <f t="shared" si="1061"/>
        <v>0</v>
      </c>
      <c r="P231" s="1002">
        <f t="shared" si="1061"/>
        <v>0</v>
      </c>
      <c r="Q231" s="1002">
        <f t="shared" ref="Q231:Z237" si="1062">IF(CF231="",0,CF231)</f>
        <v>0</v>
      </c>
      <c r="R231" s="1002">
        <f t="shared" si="1062"/>
        <v>0</v>
      </c>
      <c r="S231" s="1002">
        <f t="shared" si="1062"/>
        <v>0</v>
      </c>
      <c r="T231" s="1002">
        <f t="shared" si="1062"/>
        <v>0</v>
      </c>
      <c r="U231" s="1002">
        <f t="shared" si="1062"/>
        <v>0</v>
      </c>
      <c r="V231" s="1002">
        <f t="shared" si="1062"/>
        <v>0</v>
      </c>
      <c r="W231" s="1002">
        <f t="shared" si="1062"/>
        <v>0</v>
      </c>
      <c r="X231" s="1002">
        <f t="shared" si="1062"/>
        <v>0</v>
      </c>
      <c r="Y231" s="1002">
        <f t="shared" si="1062"/>
        <v>0</v>
      </c>
      <c r="Z231" s="1002">
        <f t="shared" si="1062"/>
        <v>0</v>
      </c>
      <c r="AA231" s="1002">
        <f t="shared" ref="AA231:AI237" si="1063">IF(CP231="",0,CP231)</f>
        <v>0</v>
      </c>
      <c r="AB231" s="1002">
        <f t="shared" si="1063"/>
        <v>0</v>
      </c>
      <c r="AC231" s="1002">
        <f t="shared" si="1063"/>
        <v>0</v>
      </c>
      <c r="AD231" s="1002">
        <f t="shared" si="1063"/>
        <v>0</v>
      </c>
      <c r="AE231" s="1002">
        <f t="shared" si="1063"/>
        <v>0</v>
      </c>
      <c r="AF231" s="1002">
        <f t="shared" si="1063"/>
        <v>0</v>
      </c>
      <c r="AG231" s="1002">
        <f t="shared" si="1063"/>
        <v>0</v>
      </c>
      <c r="AH231" s="1002">
        <f t="shared" si="1063"/>
        <v>0</v>
      </c>
      <c r="AI231" s="1002">
        <f t="shared" si="1063"/>
        <v>0</v>
      </c>
      <c r="AJ231" s="1002">
        <f t="shared" ref="AJ231:AJ237" si="1064">IF(CY231="",0,CY231)</f>
        <v>0</v>
      </c>
      <c r="AK231" s="1002">
        <f t="shared" ref="AK231:AK237" si="1065">IF(CZ231="",0,CZ231)</f>
        <v>0</v>
      </c>
      <c r="AL231" s="1002">
        <f t="shared" ref="AL231:AL237" si="1066">IF(DA231="",0,DA231)</f>
        <v>0</v>
      </c>
      <c r="AM231" s="1002">
        <f t="shared" ref="AM231:AM237" si="1067">IF(DB231="",0,DB231)</f>
        <v>0</v>
      </c>
      <c r="AN231" s="1002">
        <f t="shared" ref="AN231:AN237" si="1068">IF(DC231="",0,DC231)</f>
        <v>0</v>
      </c>
      <c r="AO231" s="1002">
        <f t="shared" ref="AO231:AO237" si="1069">IF(DD231="",0,DD231)</f>
        <v>0</v>
      </c>
      <c r="AP231" s="1002">
        <f t="shared" ref="AP231:AP237" si="1070">IF(DE231="",0,DE231)</f>
        <v>0</v>
      </c>
      <c r="AQ231" s="1002">
        <f t="shared" ref="AQ231:AQ237" si="1071">IF(DF231="",0,DF231)</f>
        <v>0</v>
      </c>
      <c r="AR231" s="1002">
        <f t="shared" ref="AR231:AR237" si="1072">IF(DG231="",0,DG231)</f>
        <v>0</v>
      </c>
      <c r="AS231" s="1002">
        <f t="shared" ref="AS231:AS237" si="1073">IF(DH231="",0,DH231)</f>
        <v>0</v>
      </c>
      <c r="AT231" s="1002">
        <f t="shared" ref="AT231:AT237" si="1074">IF(DI231="",0,DI231)</f>
        <v>0</v>
      </c>
      <c r="AU231" s="1002">
        <f t="shared" ref="AU231:AU237" si="1075">IF(DJ231="",0,DJ231)</f>
        <v>0</v>
      </c>
      <c r="AV231" s="1002">
        <f t="shared" ref="AV231:AV237" si="1076">IF(DK231="",0,DK231)</f>
        <v>0</v>
      </c>
      <c r="AW231" s="1002">
        <f t="shared" ref="AW231:AW237" si="1077">IF(DL231="",0,DL231)</f>
        <v>0</v>
      </c>
      <c r="AX231" s="1002">
        <f t="shared" ref="AX231:AX237" si="1078">IF(DM231="",0,DM231)</f>
        <v>0</v>
      </c>
      <c r="AY231" s="1002">
        <f t="shared" ref="AY231:AY237" si="1079">IF(DN231="",0,DN231)</f>
        <v>0</v>
      </c>
      <c r="AZ231" s="1002">
        <f t="shared" ref="AZ231:AZ237" si="1080">IF(DO231="",0,DO231)</f>
        <v>0</v>
      </c>
      <c r="BA231" s="1002">
        <f t="shared" ref="BA231:BA237" si="1081">IF(DP231="",0,DP231)</f>
        <v>0</v>
      </c>
      <c r="BB231" s="1002">
        <f t="shared" ref="BB231:BB237" si="1082">IF(DQ231="",0,DQ231)</f>
        <v>0</v>
      </c>
      <c r="BC231" s="1002">
        <f t="shared" ref="BC231:BC237" si="1083">IF(DR231="",0,DR231)</f>
        <v>0</v>
      </c>
      <c r="BD231" s="1002">
        <f t="shared" ref="BD231:BD237" si="1084">IF(DS231="",0,DS231)</f>
        <v>0</v>
      </c>
      <c r="BE231" s="1002">
        <f t="shared" ref="BE231:BE237" si="1085">IF(DT231="",0,DT231)</f>
        <v>0</v>
      </c>
      <c r="BF231" s="1002">
        <f t="shared" ref="BF231:BF237" si="1086">IF(DU231="",0,DU231)</f>
        <v>0</v>
      </c>
      <c r="BG231" s="1002">
        <f t="shared" ref="BG231:BG237" si="1087">IF(DV231="",0,DV231)</f>
        <v>0</v>
      </c>
      <c r="BH231" s="1002">
        <f t="shared" ref="BH231:BH237" si="1088">IF(DW231="",0,DW231)</f>
        <v>0</v>
      </c>
      <c r="BI231" s="1002">
        <f t="shared" ref="BI231:BI237" si="1089">IF(DX231="",0,DX231)</f>
        <v>0</v>
      </c>
      <c r="BJ231" s="1002">
        <f t="shared" ref="BJ231:BJ237" si="1090">IF(DY231="",0,DY231)</f>
        <v>0</v>
      </c>
      <c r="BK231" s="1002">
        <f t="shared" ref="BK231:BK237" si="1091">IF(DZ231="",0,DZ231)</f>
        <v>0</v>
      </c>
      <c r="BL231" s="1002">
        <f t="shared" ref="BL231:BL237" si="1092">IF(EA231="",0,EA231)</f>
        <v>0</v>
      </c>
      <c r="BM231" s="1002">
        <f t="shared" ref="BM231:BM237" si="1093">IF(EB231="",0,EB231)</f>
        <v>0</v>
      </c>
      <c r="BN231" s="1002">
        <f t="shared" ref="BN231:BN237" si="1094">IF(EC231="",0,EC231)</f>
        <v>0</v>
      </c>
      <c r="BO231" s="1002">
        <f t="shared" ref="BO231:BO237" si="1095">IF(ED231="",0,ED231)</f>
        <v>0</v>
      </c>
      <c r="BV231" s="1142"/>
      <c r="BW231" s="1142"/>
      <c r="BX231" s="1142"/>
      <c r="BY231" s="1142"/>
      <c r="BZ231" s="1142"/>
      <c r="CA231" s="1142"/>
      <c r="CB231" s="1142"/>
      <c r="CC231" s="1142"/>
      <c r="CD231" s="1142"/>
      <c r="CE231" s="1142"/>
      <c r="CF231" s="1142"/>
      <c r="CG231" s="1142"/>
      <c r="CH231" s="1142"/>
      <c r="CI231" s="1142"/>
      <c r="CJ231" s="1142"/>
      <c r="CK231" s="1142"/>
      <c r="CL231" s="1142"/>
      <c r="CM231" s="1142"/>
      <c r="CN231" s="1142"/>
      <c r="CO231" s="1142"/>
      <c r="CP231" s="1142"/>
      <c r="CQ231" s="1142"/>
      <c r="CR231" s="1142"/>
      <c r="CS231" s="1142"/>
      <c r="CT231" s="1142"/>
      <c r="CU231" s="1142"/>
      <c r="CV231" s="1142"/>
      <c r="CW231" s="1142"/>
      <c r="CX231" s="1142"/>
      <c r="CY231" s="1142"/>
      <c r="CZ231" s="1142"/>
      <c r="DA231" s="1142"/>
      <c r="DB231" s="1142"/>
      <c r="DC231" s="1142"/>
      <c r="DD231" s="1142"/>
      <c r="DE231" s="1142"/>
      <c r="DF231" s="1142"/>
      <c r="DG231" s="1142"/>
      <c r="DH231" s="1142"/>
      <c r="DI231" s="1142"/>
      <c r="DJ231" s="1142"/>
      <c r="DK231" s="1142"/>
      <c r="DL231" s="1142"/>
      <c r="DM231" s="1142"/>
      <c r="DN231" s="1142"/>
      <c r="DO231" s="1142"/>
      <c r="DP231" s="1142"/>
      <c r="DQ231" s="1142"/>
      <c r="DR231" s="1142"/>
      <c r="DS231" s="1142"/>
      <c r="DT231" s="1142"/>
      <c r="DU231" s="1142"/>
      <c r="DV231" s="1142"/>
      <c r="DW231" s="1142"/>
      <c r="DX231" s="1142"/>
      <c r="DY231" s="1142"/>
      <c r="DZ231" s="1142"/>
      <c r="EA231" s="1142"/>
      <c r="EB231" s="1142"/>
      <c r="EC231" s="1142"/>
      <c r="ED231" s="1142"/>
    </row>
    <row r="232" spans="1:139" hidden="1" outlineLevel="1">
      <c r="B232" s="772">
        <f t="shared" si="1060"/>
        <v>103</v>
      </c>
      <c r="C232" s="710"/>
      <c r="D232" s="708" t="s">
        <v>1119</v>
      </c>
      <c r="E232" s="702" t="s">
        <v>1315</v>
      </c>
      <c r="F232" s="709"/>
      <c r="G232" s="973">
        <f t="shared" si="1061"/>
        <v>0</v>
      </c>
      <c r="H232" s="973">
        <f t="shared" si="1061"/>
        <v>0</v>
      </c>
      <c r="I232" s="973">
        <f t="shared" si="1061"/>
        <v>0</v>
      </c>
      <c r="J232" s="973">
        <f t="shared" si="1061"/>
        <v>0</v>
      </c>
      <c r="K232" s="973">
        <f t="shared" si="1061"/>
        <v>0</v>
      </c>
      <c r="L232" s="973">
        <f t="shared" si="1061"/>
        <v>0</v>
      </c>
      <c r="M232" s="973">
        <f t="shared" si="1061"/>
        <v>0</v>
      </c>
      <c r="N232" s="973">
        <f t="shared" si="1061"/>
        <v>0</v>
      </c>
      <c r="O232" s="973">
        <f t="shared" si="1061"/>
        <v>0</v>
      </c>
      <c r="P232" s="973">
        <f t="shared" si="1061"/>
        <v>0</v>
      </c>
      <c r="Q232" s="973">
        <f t="shared" si="1062"/>
        <v>0</v>
      </c>
      <c r="R232" s="973">
        <f t="shared" si="1062"/>
        <v>0</v>
      </c>
      <c r="S232" s="973">
        <f t="shared" si="1062"/>
        <v>0</v>
      </c>
      <c r="T232" s="973">
        <f t="shared" si="1062"/>
        <v>0</v>
      </c>
      <c r="U232" s="973">
        <f t="shared" si="1062"/>
        <v>0</v>
      </c>
      <c r="V232" s="973">
        <f t="shared" si="1062"/>
        <v>0</v>
      </c>
      <c r="W232" s="973">
        <f t="shared" si="1062"/>
        <v>0</v>
      </c>
      <c r="X232" s="973">
        <f t="shared" si="1062"/>
        <v>0</v>
      </c>
      <c r="Y232" s="973">
        <f t="shared" si="1062"/>
        <v>0</v>
      </c>
      <c r="Z232" s="973">
        <f t="shared" si="1062"/>
        <v>0</v>
      </c>
      <c r="AA232" s="973">
        <f t="shared" si="1063"/>
        <v>0</v>
      </c>
      <c r="AB232" s="973">
        <f t="shared" si="1063"/>
        <v>0</v>
      </c>
      <c r="AC232" s="973">
        <f t="shared" si="1063"/>
        <v>0</v>
      </c>
      <c r="AD232" s="973">
        <f t="shared" si="1063"/>
        <v>0</v>
      </c>
      <c r="AE232" s="973">
        <f t="shared" si="1063"/>
        <v>0</v>
      </c>
      <c r="AF232" s="973">
        <f t="shared" si="1063"/>
        <v>0</v>
      </c>
      <c r="AG232" s="973">
        <f t="shared" si="1063"/>
        <v>0</v>
      </c>
      <c r="AH232" s="973">
        <f t="shared" si="1063"/>
        <v>0</v>
      </c>
      <c r="AI232" s="973">
        <f t="shared" si="1063"/>
        <v>0</v>
      </c>
      <c r="AJ232" s="973">
        <f t="shared" si="1064"/>
        <v>0</v>
      </c>
      <c r="AK232" s="973">
        <f t="shared" si="1065"/>
        <v>0</v>
      </c>
      <c r="AL232" s="973">
        <f t="shared" si="1066"/>
        <v>0</v>
      </c>
      <c r="AM232" s="973">
        <f t="shared" si="1067"/>
        <v>0</v>
      </c>
      <c r="AN232" s="973">
        <f t="shared" si="1068"/>
        <v>0</v>
      </c>
      <c r="AO232" s="973">
        <f t="shared" si="1069"/>
        <v>0</v>
      </c>
      <c r="AP232" s="973">
        <f t="shared" si="1070"/>
        <v>0</v>
      </c>
      <c r="AQ232" s="973">
        <f t="shared" si="1071"/>
        <v>0</v>
      </c>
      <c r="AR232" s="973">
        <f t="shared" si="1072"/>
        <v>0</v>
      </c>
      <c r="AS232" s="973">
        <f t="shared" si="1073"/>
        <v>0</v>
      </c>
      <c r="AT232" s="973">
        <f t="shared" si="1074"/>
        <v>0</v>
      </c>
      <c r="AU232" s="973">
        <f t="shared" si="1075"/>
        <v>0</v>
      </c>
      <c r="AV232" s="973">
        <f t="shared" si="1076"/>
        <v>0</v>
      </c>
      <c r="AW232" s="973">
        <f t="shared" si="1077"/>
        <v>0</v>
      </c>
      <c r="AX232" s="973">
        <f t="shared" si="1078"/>
        <v>0</v>
      </c>
      <c r="AY232" s="973">
        <f t="shared" si="1079"/>
        <v>0</v>
      </c>
      <c r="AZ232" s="973">
        <f t="shared" si="1080"/>
        <v>0</v>
      </c>
      <c r="BA232" s="973">
        <f t="shared" si="1081"/>
        <v>0</v>
      </c>
      <c r="BB232" s="973">
        <f t="shared" si="1082"/>
        <v>0</v>
      </c>
      <c r="BC232" s="973">
        <f t="shared" si="1083"/>
        <v>0</v>
      </c>
      <c r="BD232" s="973">
        <f t="shared" si="1084"/>
        <v>0</v>
      </c>
      <c r="BE232" s="973">
        <f t="shared" si="1085"/>
        <v>0</v>
      </c>
      <c r="BF232" s="973">
        <f t="shared" si="1086"/>
        <v>0</v>
      </c>
      <c r="BG232" s="973">
        <f t="shared" si="1087"/>
        <v>0</v>
      </c>
      <c r="BH232" s="973">
        <f t="shared" si="1088"/>
        <v>0</v>
      </c>
      <c r="BI232" s="973">
        <f t="shared" si="1089"/>
        <v>0</v>
      </c>
      <c r="BJ232" s="973">
        <f t="shared" si="1090"/>
        <v>0</v>
      </c>
      <c r="BK232" s="973">
        <f t="shared" si="1091"/>
        <v>0</v>
      </c>
      <c r="BL232" s="973">
        <f t="shared" si="1092"/>
        <v>0</v>
      </c>
      <c r="BM232" s="973">
        <f t="shared" si="1093"/>
        <v>0</v>
      </c>
      <c r="BN232" s="973">
        <f t="shared" si="1094"/>
        <v>0</v>
      </c>
      <c r="BO232" s="973">
        <f t="shared" si="1095"/>
        <v>0</v>
      </c>
      <c r="BV232" s="978"/>
      <c r="BW232" s="978"/>
      <c r="BX232" s="978"/>
      <c r="BY232" s="978"/>
      <c r="BZ232" s="978"/>
      <c r="CA232" s="978"/>
      <c r="CB232" s="978"/>
      <c r="CC232" s="978"/>
      <c r="CD232" s="978"/>
      <c r="CE232" s="978"/>
      <c r="CF232" s="978"/>
      <c r="CG232" s="978"/>
      <c r="CH232" s="978"/>
      <c r="CI232" s="978"/>
      <c r="CJ232" s="978"/>
      <c r="CK232" s="978"/>
      <c r="CL232" s="978"/>
      <c r="CM232" s="978"/>
      <c r="CN232" s="978"/>
      <c r="CO232" s="978"/>
      <c r="CP232" s="978"/>
      <c r="CQ232" s="978"/>
      <c r="CR232" s="978"/>
      <c r="CS232" s="978"/>
      <c r="CT232" s="978"/>
      <c r="CU232" s="978"/>
      <c r="CV232" s="978"/>
      <c r="CW232" s="978"/>
      <c r="CX232" s="978"/>
      <c r="CY232" s="978"/>
      <c r="CZ232" s="978"/>
      <c r="DA232" s="978"/>
      <c r="DB232" s="978"/>
      <c r="DC232" s="978"/>
      <c r="DD232" s="978"/>
      <c r="DE232" s="978"/>
      <c r="DF232" s="978"/>
      <c r="DG232" s="978"/>
      <c r="DH232" s="978"/>
      <c r="DI232" s="978"/>
      <c r="DJ232" s="978"/>
      <c r="DK232" s="978"/>
      <c r="DL232" s="978"/>
      <c r="DM232" s="978"/>
      <c r="DN232" s="978"/>
      <c r="DO232" s="978"/>
      <c r="DP232" s="978"/>
      <c r="DQ232" s="978"/>
      <c r="DR232" s="978"/>
      <c r="DS232" s="978"/>
      <c r="DT232" s="978"/>
      <c r="DU232" s="978"/>
      <c r="DV232" s="978"/>
      <c r="DW232" s="978"/>
      <c r="DX232" s="978"/>
      <c r="DY232" s="978"/>
      <c r="DZ232" s="978"/>
      <c r="EA232" s="978"/>
      <c r="EB232" s="978"/>
      <c r="EC232" s="978"/>
      <c r="ED232" s="978"/>
    </row>
    <row r="233" spans="1:139" hidden="1" outlineLevel="1">
      <c r="B233" s="772">
        <f t="shared" si="1060"/>
        <v>104</v>
      </c>
      <c r="C233" s="710"/>
      <c r="D233" s="708" t="s">
        <v>776</v>
      </c>
      <c r="E233" s="702" t="s">
        <v>1315</v>
      </c>
      <c r="F233" s="709"/>
      <c r="G233" s="973">
        <f t="shared" si="1061"/>
        <v>0</v>
      </c>
      <c r="H233" s="973">
        <f t="shared" si="1061"/>
        <v>0</v>
      </c>
      <c r="I233" s="973">
        <f t="shared" si="1061"/>
        <v>0</v>
      </c>
      <c r="J233" s="973">
        <f t="shared" si="1061"/>
        <v>0</v>
      </c>
      <c r="K233" s="973">
        <f t="shared" si="1061"/>
        <v>0</v>
      </c>
      <c r="L233" s="973">
        <f t="shared" si="1061"/>
        <v>0</v>
      </c>
      <c r="M233" s="973">
        <f t="shared" si="1061"/>
        <v>0</v>
      </c>
      <c r="N233" s="973">
        <f t="shared" si="1061"/>
        <v>0</v>
      </c>
      <c r="O233" s="973">
        <f t="shared" si="1061"/>
        <v>0</v>
      </c>
      <c r="P233" s="973">
        <f t="shared" si="1061"/>
        <v>0</v>
      </c>
      <c r="Q233" s="973">
        <f t="shared" si="1062"/>
        <v>0</v>
      </c>
      <c r="R233" s="973">
        <f t="shared" si="1062"/>
        <v>0</v>
      </c>
      <c r="S233" s="973">
        <f t="shared" si="1062"/>
        <v>0</v>
      </c>
      <c r="T233" s="973">
        <f t="shared" si="1062"/>
        <v>0</v>
      </c>
      <c r="U233" s="973">
        <f t="shared" si="1062"/>
        <v>0</v>
      </c>
      <c r="V233" s="973">
        <f t="shared" si="1062"/>
        <v>0</v>
      </c>
      <c r="W233" s="973">
        <f t="shared" si="1062"/>
        <v>0</v>
      </c>
      <c r="X233" s="973">
        <f t="shared" si="1062"/>
        <v>0</v>
      </c>
      <c r="Y233" s="973">
        <f t="shared" si="1062"/>
        <v>0</v>
      </c>
      <c r="Z233" s="973">
        <f t="shared" si="1062"/>
        <v>0</v>
      </c>
      <c r="AA233" s="973">
        <f t="shared" si="1063"/>
        <v>0</v>
      </c>
      <c r="AB233" s="973">
        <f t="shared" si="1063"/>
        <v>0</v>
      </c>
      <c r="AC233" s="973">
        <f t="shared" si="1063"/>
        <v>0</v>
      </c>
      <c r="AD233" s="973">
        <f t="shared" si="1063"/>
        <v>0</v>
      </c>
      <c r="AE233" s="973">
        <f t="shared" si="1063"/>
        <v>0</v>
      </c>
      <c r="AF233" s="973">
        <f t="shared" si="1063"/>
        <v>0</v>
      </c>
      <c r="AG233" s="973">
        <f t="shared" si="1063"/>
        <v>0</v>
      </c>
      <c r="AH233" s="973">
        <f t="shared" si="1063"/>
        <v>0</v>
      </c>
      <c r="AI233" s="973">
        <f t="shared" si="1063"/>
        <v>0</v>
      </c>
      <c r="AJ233" s="973">
        <f t="shared" si="1064"/>
        <v>0</v>
      </c>
      <c r="AK233" s="973">
        <f t="shared" si="1065"/>
        <v>0</v>
      </c>
      <c r="AL233" s="973">
        <f t="shared" si="1066"/>
        <v>0</v>
      </c>
      <c r="AM233" s="973">
        <f t="shared" si="1067"/>
        <v>0</v>
      </c>
      <c r="AN233" s="973">
        <f t="shared" si="1068"/>
        <v>0</v>
      </c>
      <c r="AO233" s="973">
        <f t="shared" si="1069"/>
        <v>0</v>
      </c>
      <c r="AP233" s="973">
        <f t="shared" si="1070"/>
        <v>0</v>
      </c>
      <c r="AQ233" s="973">
        <f t="shared" si="1071"/>
        <v>0</v>
      </c>
      <c r="AR233" s="973">
        <f t="shared" si="1072"/>
        <v>0</v>
      </c>
      <c r="AS233" s="973">
        <f t="shared" si="1073"/>
        <v>0</v>
      </c>
      <c r="AT233" s="973">
        <f t="shared" si="1074"/>
        <v>0</v>
      </c>
      <c r="AU233" s="973">
        <f t="shared" si="1075"/>
        <v>0</v>
      </c>
      <c r="AV233" s="973">
        <f t="shared" si="1076"/>
        <v>0</v>
      </c>
      <c r="AW233" s="973">
        <f t="shared" si="1077"/>
        <v>0</v>
      </c>
      <c r="AX233" s="973">
        <f t="shared" si="1078"/>
        <v>0</v>
      </c>
      <c r="AY233" s="973">
        <f t="shared" si="1079"/>
        <v>0</v>
      </c>
      <c r="AZ233" s="973">
        <f t="shared" si="1080"/>
        <v>0</v>
      </c>
      <c r="BA233" s="973">
        <f t="shared" si="1081"/>
        <v>0</v>
      </c>
      <c r="BB233" s="973">
        <f t="shared" si="1082"/>
        <v>0</v>
      </c>
      <c r="BC233" s="973">
        <f t="shared" si="1083"/>
        <v>0</v>
      </c>
      <c r="BD233" s="973">
        <f t="shared" si="1084"/>
        <v>0</v>
      </c>
      <c r="BE233" s="973">
        <f t="shared" si="1085"/>
        <v>0</v>
      </c>
      <c r="BF233" s="973">
        <f t="shared" si="1086"/>
        <v>0</v>
      </c>
      <c r="BG233" s="973">
        <f t="shared" si="1087"/>
        <v>0</v>
      </c>
      <c r="BH233" s="973">
        <f t="shared" si="1088"/>
        <v>0</v>
      </c>
      <c r="BI233" s="973">
        <f t="shared" si="1089"/>
        <v>0</v>
      </c>
      <c r="BJ233" s="973">
        <f t="shared" si="1090"/>
        <v>0</v>
      </c>
      <c r="BK233" s="973">
        <f t="shared" si="1091"/>
        <v>0</v>
      </c>
      <c r="BL233" s="973">
        <f t="shared" si="1092"/>
        <v>0</v>
      </c>
      <c r="BM233" s="973">
        <f t="shared" si="1093"/>
        <v>0</v>
      </c>
      <c r="BN233" s="973">
        <f t="shared" si="1094"/>
        <v>0</v>
      </c>
      <c r="BO233" s="973">
        <f t="shared" si="1095"/>
        <v>0</v>
      </c>
      <c r="BV233" s="978"/>
      <c r="BW233" s="978"/>
      <c r="BX233" s="978"/>
      <c r="BY233" s="978"/>
      <c r="BZ233" s="978"/>
      <c r="CA233" s="978"/>
      <c r="CB233" s="978"/>
      <c r="CC233" s="978"/>
      <c r="CD233" s="978"/>
      <c r="CE233" s="978"/>
      <c r="CF233" s="978"/>
      <c r="CG233" s="978"/>
      <c r="CH233" s="978"/>
      <c r="CI233" s="978"/>
      <c r="CJ233" s="978"/>
      <c r="CK233" s="978"/>
      <c r="CL233" s="978"/>
      <c r="CM233" s="978"/>
      <c r="CN233" s="978"/>
      <c r="CO233" s="978"/>
      <c r="CP233" s="978"/>
      <c r="CQ233" s="978"/>
      <c r="CR233" s="978"/>
      <c r="CS233" s="978"/>
      <c r="CT233" s="978"/>
      <c r="CU233" s="978"/>
      <c r="CV233" s="978"/>
      <c r="CW233" s="978"/>
      <c r="CX233" s="978"/>
      <c r="CY233" s="978"/>
      <c r="CZ233" s="978"/>
      <c r="DA233" s="978"/>
      <c r="DB233" s="978"/>
      <c r="DC233" s="978"/>
      <c r="DD233" s="978"/>
      <c r="DE233" s="978"/>
      <c r="DF233" s="978"/>
      <c r="DG233" s="978"/>
      <c r="DH233" s="978"/>
      <c r="DI233" s="978"/>
      <c r="DJ233" s="978"/>
      <c r="DK233" s="978"/>
      <c r="DL233" s="978"/>
      <c r="DM233" s="978"/>
      <c r="DN233" s="978"/>
      <c r="DO233" s="978"/>
      <c r="DP233" s="978"/>
      <c r="DQ233" s="978"/>
      <c r="DR233" s="978"/>
      <c r="DS233" s="978"/>
      <c r="DT233" s="978"/>
      <c r="DU233" s="978"/>
      <c r="DV233" s="978"/>
      <c r="DW233" s="978"/>
      <c r="DX233" s="978"/>
      <c r="DY233" s="978"/>
      <c r="DZ233" s="978"/>
      <c r="EA233" s="978"/>
      <c r="EB233" s="978"/>
      <c r="EC233" s="978"/>
      <c r="ED233" s="978"/>
    </row>
    <row r="234" spans="1:139" hidden="1" outlineLevel="1">
      <c r="B234" s="772">
        <f t="shared" si="1060"/>
        <v>105</v>
      </c>
      <c r="C234" s="710"/>
      <c r="D234" s="708" t="s">
        <v>1120</v>
      </c>
      <c r="E234" s="702" t="s">
        <v>1315</v>
      </c>
      <c r="F234" s="709"/>
      <c r="G234" s="973">
        <f t="shared" si="1061"/>
        <v>0</v>
      </c>
      <c r="H234" s="973">
        <f t="shared" si="1061"/>
        <v>0</v>
      </c>
      <c r="I234" s="973">
        <f t="shared" si="1061"/>
        <v>0</v>
      </c>
      <c r="J234" s="973">
        <f t="shared" si="1061"/>
        <v>0</v>
      </c>
      <c r="K234" s="973">
        <f t="shared" si="1061"/>
        <v>0</v>
      </c>
      <c r="L234" s="973">
        <f t="shared" si="1061"/>
        <v>0</v>
      </c>
      <c r="M234" s="973">
        <f t="shared" si="1061"/>
        <v>0</v>
      </c>
      <c r="N234" s="973">
        <f t="shared" si="1061"/>
        <v>0</v>
      </c>
      <c r="O234" s="973">
        <f t="shared" si="1061"/>
        <v>0</v>
      </c>
      <c r="P234" s="973">
        <f t="shared" si="1061"/>
        <v>0</v>
      </c>
      <c r="Q234" s="973">
        <f t="shared" si="1062"/>
        <v>0</v>
      </c>
      <c r="R234" s="973">
        <f t="shared" si="1062"/>
        <v>0</v>
      </c>
      <c r="S234" s="973">
        <f t="shared" si="1062"/>
        <v>0</v>
      </c>
      <c r="T234" s="973">
        <f t="shared" si="1062"/>
        <v>0</v>
      </c>
      <c r="U234" s="973">
        <f t="shared" si="1062"/>
        <v>0</v>
      </c>
      <c r="V234" s="973">
        <f t="shared" si="1062"/>
        <v>0</v>
      </c>
      <c r="W234" s="973">
        <f t="shared" si="1062"/>
        <v>0</v>
      </c>
      <c r="X234" s="973">
        <f t="shared" si="1062"/>
        <v>0</v>
      </c>
      <c r="Y234" s="973">
        <f t="shared" si="1062"/>
        <v>0</v>
      </c>
      <c r="Z234" s="973">
        <f t="shared" si="1062"/>
        <v>0</v>
      </c>
      <c r="AA234" s="973">
        <f t="shared" si="1063"/>
        <v>0</v>
      </c>
      <c r="AB234" s="973">
        <f t="shared" si="1063"/>
        <v>0</v>
      </c>
      <c r="AC234" s="973">
        <f t="shared" si="1063"/>
        <v>0</v>
      </c>
      <c r="AD234" s="973">
        <f t="shared" si="1063"/>
        <v>0</v>
      </c>
      <c r="AE234" s="973">
        <f t="shared" si="1063"/>
        <v>0</v>
      </c>
      <c r="AF234" s="973">
        <f t="shared" si="1063"/>
        <v>0</v>
      </c>
      <c r="AG234" s="973">
        <f t="shared" si="1063"/>
        <v>0</v>
      </c>
      <c r="AH234" s="973">
        <f t="shared" si="1063"/>
        <v>0</v>
      </c>
      <c r="AI234" s="973">
        <f t="shared" si="1063"/>
        <v>0</v>
      </c>
      <c r="AJ234" s="973">
        <f t="shared" si="1064"/>
        <v>0</v>
      </c>
      <c r="AK234" s="973">
        <f t="shared" si="1065"/>
        <v>0</v>
      </c>
      <c r="AL234" s="973">
        <f t="shared" si="1066"/>
        <v>0</v>
      </c>
      <c r="AM234" s="973">
        <f t="shared" si="1067"/>
        <v>0</v>
      </c>
      <c r="AN234" s="973">
        <f t="shared" si="1068"/>
        <v>0</v>
      </c>
      <c r="AO234" s="973">
        <f t="shared" si="1069"/>
        <v>0</v>
      </c>
      <c r="AP234" s="973">
        <f t="shared" si="1070"/>
        <v>0</v>
      </c>
      <c r="AQ234" s="973">
        <f t="shared" si="1071"/>
        <v>0</v>
      </c>
      <c r="AR234" s="973">
        <f t="shared" si="1072"/>
        <v>0</v>
      </c>
      <c r="AS234" s="973">
        <f t="shared" si="1073"/>
        <v>0</v>
      </c>
      <c r="AT234" s="973">
        <f t="shared" si="1074"/>
        <v>0</v>
      </c>
      <c r="AU234" s="973">
        <f t="shared" si="1075"/>
        <v>0</v>
      </c>
      <c r="AV234" s="973">
        <f t="shared" si="1076"/>
        <v>0</v>
      </c>
      <c r="AW234" s="973">
        <f t="shared" si="1077"/>
        <v>0</v>
      </c>
      <c r="AX234" s="973">
        <f t="shared" si="1078"/>
        <v>0</v>
      </c>
      <c r="AY234" s="973">
        <f t="shared" si="1079"/>
        <v>0</v>
      </c>
      <c r="AZ234" s="973">
        <f t="shared" si="1080"/>
        <v>0</v>
      </c>
      <c r="BA234" s="973">
        <f t="shared" si="1081"/>
        <v>0</v>
      </c>
      <c r="BB234" s="973">
        <f t="shared" si="1082"/>
        <v>0</v>
      </c>
      <c r="BC234" s="973">
        <f t="shared" si="1083"/>
        <v>0</v>
      </c>
      <c r="BD234" s="973">
        <f t="shared" si="1084"/>
        <v>0</v>
      </c>
      <c r="BE234" s="973">
        <f t="shared" si="1085"/>
        <v>0</v>
      </c>
      <c r="BF234" s="973">
        <f t="shared" si="1086"/>
        <v>0</v>
      </c>
      <c r="BG234" s="973">
        <f t="shared" si="1087"/>
        <v>0</v>
      </c>
      <c r="BH234" s="973">
        <f t="shared" si="1088"/>
        <v>0</v>
      </c>
      <c r="BI234" s="973">
        <f t="shared" si="1089"/>
        <v>0</v>
      </c>
      <c r="BJ234" s="973">
        <f t="shared" si="1090"/>
        <v>0</v>
      </c>
      <c r="BK234" s="973">
        <f t="shared" si="1091"/>
        <v>0</v>
      </c>
      <c r="BL234" s="973">
        <f t="shared" si="1092"/>
        <v>0</v>
      </c>
      <c r="BM234" s="973">
        <f t="shared" si="1093"/>
        <v>0</v>
      </c>
      <c r="BN234" s="973">
        <f t="shared" si="1094"/>
        <v>0</v>
      </c>
      <c r="BO234" s="973">
        <f t="shared" si="1095"/>
        <v>0</v>
      </c>
      <c r="BV234" s="978"/>
      <c r="BW234" s="978"/>
      <c r="BX234" s="978"/>
      <c r="BY234" s="978"/>
      <c r="BZ234" s="978"/>
      <c r="CA234" s="978"/>
      <c r="CB234" s="978"/>
      <c r="CC234" s="978"/>
      <c r="CD234" s="978"/>
      <c r="CE234" s="978"/>
      <c r="CF234" s="978"/>
      <c r="CG234" s="978"/>
      <c r="CH234" s="978"/>
      <c r="CI234" s="978"/>
      <c r="CJ234" s="978"/>
      <c r="CK234" s="978"/>
      <c r="CL234" s="978"/>
      <c r="CM234" s="978"/>
      <c r="CN234" s="978"/>
      <c r="CO234" s="978"/>
      <c r="CP234" s="978"/>
      <c r="CQ234" s="978"/>
      <c r="CR234" s="978"/>
      <c r="CS234" s="978"/>
      <c r="CT234" s="978"/>
      <c r="CU234" s="978"/>
      <c r="CV234" s="978"/>
      <c r="CW234" s="978"/>
      <c r="CX234" s="978"/>
      <c r="CY234" s="978"/>
      <c r="CZ234" s="978"/>
      <c r="DA234" s="978"/>
      <c r="DB234" s="978"/>
      <c r="DC234" s="978"/>
      <c r="DD234" s="978"/>
      <c r="DE234" s="978"/>
      <c r="DF234" s="978"/>
      <c r="DG234" s="978"/>
      <c r="DH234" s="978"/>
      <c r="DI234" s="978"/>
      <c r="DJ234" s="978"/>
      <c r="DK234" s="978"/>
      <c r="DL234" s="978"/>
      <c r="DM234" s="978"/>
      <c r="DN234" s="978"/>
      <c r="DO234" s="978"/>
      <c r="DP234" s="978"/>
      <c r="DQ234" s="978"/>
      <c r="DR234" s="978"/>
      <c r="DS234" s="978"/>
      <c r="DT234" s="978"/>
      <c r="DU234" s="978"/>
      <c r="DV234" s="978"/>
      <c r="DW234" s="978"/>
      <c r="DX234" s="978"/>
      <c r="DY234" s="978"/>
      <c r="DZ234" s="978"/>
      <c r="EA234" s="978"/>
      <c r="EB234" s="978"/>
      <c r="EC234" s="978"/>
      <c r="ED234" s="978"/>
    </row>
    <row r="235" spans="1:139" ht="12.75" hidden="1" customHeight="1" outlineLevel="1">
      <c r="B235" s="772">
        <f t="shared" si="1060"/>
        <v>106</v>
      </c>
      <c r="C235" s="710"/>
      <c r="D235" s="708" t="s">
        <v>1121</v>
      </c>
      <c r="E235" s="702" t="s">
        <v>115</v>
      </c>
      <c r="F235" s="709"/>
      <c r="G235" s="973">
        <f t="shared" si="1061"/>
        <v>0</v>
      </c>
      <c r="H235" s="973">
        <f t="shared" si="1061"/>
        <v>0</v>
      </c>
      <c r="I235" s="973">
        <f t="shared" si="1061"/>
        <v>0</v>
      </c>
      <c r="J235" s="973">
        <f t="shared" si="1061"/>
        <v>0</v>
      </c>
      <c r="K235" s="973">
        <f t="shared" si="1061"/>
        <v>0</v>
      </c>
      <c r="L235" s="973">
        <f t="shared" si="1061"/>
        <v>0</v>
      </c>
      <c r="M235" s="973">
        <f t="shared" si="1061"/>
        <v>0</v>
      </c>
      <c r="N235" s="973">
        <f t="shared" si="1061"/>
        <v>0</v>
      </c>
      <c r="O235" s="973">
        <f t="shared" si="1061"/>
        <v>0</v>
      </c>
      <c r="P235" s="973">
        <f t="shared" si="1061"/>
        <v>0</v>
      </c>
      <c r="Q235" s="973">
        <f t="shared" si="1062"/>
        <v>0</v>
      </c>
      <c r="R235" s="973">
        <f t="shared" si="1062"/>
        <v>0</v>
      </c>
      <c r="S235" s="973">
        <f t="shared" si="1062"/>
        <v>0</v>
      </c>
      <c r="T235" s="973">
        <f t="shared" si="1062"/>
        <v>0</v>
      </c>
      <c r="U235" s="973">
        <f t="shared" si="1062"/>
        <v>0</v>
      </c>
      <c r="V235" s="973">
        <f t="shared" si="1062"/>
        <v>0</v>
      </c>
      <c r="W235" s="973">
        <f t="shared" si="1062"/>
        <v>0</v>
      </c>
      <c r="X235" s="973">
        <f t="shared" si="1062"/>
        <v>0</v>
      </c>
      <c r="Y235" s="973">
        <f t="shared" si="1062"/>
        <v>0</v>
      </c>
      <c r="Z235" s="973">
        <f t="shared" si="1062"/>
        <v>0</v>
      </c>
      <c r="AA235" s="973">
        <f t="shared" si="1063"/>
        <v>0</v>
      </c>
      <c r="AB235" s="973">
        <f t="shared" si="1063"/>
        <v>0</v>
      </c>
      <c r="AC235" s="973">
        <f t="shared" si="1063"/>
        <v>0</v>
      </c>
      <c r="AD235" s="973">
        <f t="shared" si="1063"/>
        <v>0</v>
      </c>
      <c r="AE235" s="973">
        <f t="shared" si="1063"/>
        <v>0</v>
      </c>
      <c r="AF235" s="973">
        <f t="shared" si="1063"/>
        <v>0</v>
      </c>
      <c r="AG235" s="973">
        <f t="shared" si="1063"/>
        <v>0</v>
      </c>
      <c r="AH235" s="973">
        <f t="shared" si="1063"/>
        <v>0</v>
      </c>
      <c r="AI235" s="973">
        <f t="shared" si="1063"/>
        <v>0</v>
      </c>
      <c r="AJ235" s="973">
        <f t="shared" si="1064"/>
        <v>0</v>
      </c>
      <c r="AK235" s="973">
        <f t="shared" si="1065"/>
        <v>0</v>
      </c>
      <c r="AL235" s="973">
        <f t="shared" si="1066"/>
        <v>0</v>
      </c>
      <c r="AM235" s="973">
        <f t="shared" si="1067"/>
        <v>0</v>
      </c>
      <c r="AN235" s="973">
        <f t="shared" si="1068"/>
        <v>0</v>
      </c>
      <c r="AO235" s="973">
        <f t="shared" si="1069"/>
        <v>0</v>
      </c>
      <c r="AP235" s="973">
        <f t="shared" si="1070"/>
        <v>0</v>
      </c>
      <c r="AQ235" s="973">
        <f t="shared" si="1071"/>
        <v>0</v>
      </c>
      <c r="AR235" s="973">
        <f t="shared" si="1072"/>
        <v>0</v>
      </c>
      <c r="AS235" s="973">
        <f t="shared" si="1073"/>
        <v>0</v>
      </c>
      <c r="AT235" s="973">
        <f t="shared" si="1074"/>
        <v>0</v>
      </c>
      <c r="AU235" s="973">
        <f t="shared" si="1075"/>
        <v>0</v>
      </c>
      <c r="AV235" s="973">
        <f t="shared" si="1076"/>
        <v>0</v>
      </c>
      <c r="AW235" s="973">
        <f t="shared" si="1077"/>
        <v>0</v>
      </c>
      <c r="AX235" s="973">
        <f t="shared" si="1078"/>
        <v>0</v>
      </c>
      <c r="AY235" s="973">
        <f t="shared" si="1079"/>
        <v>0</v>
      </c>
      <c r="AZ235" s="973">
        <f t="shared" si="1080"/>
        <v>0</v>
      </c>
      <c r="BA235" s="973">
        <f t="shared" si="1081"/>
        <v>0</v>
      </c>
      <c r="BB235" s="973">
        <f t="shared" si="1082"/>
        <v>0</v>
      </c>
      <c r="BC235" s="973">
        <f t="shared" si="1083"/>
        <v>0</v>
      </c>
      <c r="BD235" s="973">
        <f t="shared" si="1084"/>
        <v>0</v>
      </c>
      <c r="BE235" s="973">
        <f t="shared" si="1085"/>
        <v>0</v>
      </c>
      <c r="BF235" s="973">
        <f t="shared" si="1086"/>
        <v>0</v>
      </c>
      <c r="BG235" s="973">
        <f t="shared" si="1087"/>
        <v>0</v>
      </c>
      <c r="BH235" s="973">
        <f t="shared" si="1088"/>
        <v>0</v>
      </c>
      <c r="BI235" s="973">
        <f t="shared" si="1089"/>
        <v>0</v>
      </c>
      <c r="BJ235" s="973">
        <f t="shared" si="1090"/>
        <v>0</v>
      </c>
      <c r="BK235" s="973">
        <f t="shared" si="1091"/>
        <v>0</v>
      </c>
      <c r="BL235" s="973">
        <f t="shared" si="1092"/>
        <v>0</v>
      </c>
      <c r="BM235" s="973">
        <f t="shared" si="1093"/>
        <v>0</v>
      </c>
      <c r="BN235" s="973">
        <f t="shared" si="1094"/>
        <v>0</v>
      </c>
      <c r="BO235" s="973">
        <f t="shared" si="1095"/>
        <v>0</v>
      </c>
      <c r="BV235" s="978"/>
      <c r="BW235" s="978"/>
      <c r="BX235" s="978"/>
      <c r="BY235" s="978"/>
      <c r="BZ235" s="978"/>
      <c r="CA235" s="978"/>
      <c r="CB235" s="978"/>
      <c r="CC235" s="978"/>
      <c r="CD235" s="978"/>
      <c r="CE235" s="978"/>
      <c r="CF235" s="978"/>
      <c r="CG235" s="978"/>
      <c r="CH235" s="978"/>
      <c r="CI235" s="978"/>
      <c r="CJ235" s="978"/>
      <c r="CK235" s="978"/>
      <c r="CL235" s="978"/>
      <c r="CM235" s="978"/>
      <c r="CN235" s="978"/>
      <c r="CO235" s="978"/>
      <c r="CP235" s="978"/>
      <c r="CQ235" s="978"/>
      <c r="CR235" s="978"/>
      <c r="CS235" s="978"/>
      <c r="CT235" s="978"/>
      <c r="CU235" s="978"/>
      <c r="CV235" s="978"/>
      <c r="CW235" s="978"/>
      <c r="CX235" s="978"/>
      <c r="CY235" s="978"/>
      <c r="CZ235" s="978"/>
      <c r="DA235" s="978"/>
      <c r="DB235" s="978"/>
      <c r="DC235" s="978"/>
      <c r="DD235" s="978"/>
      <c r="DE235" s="978"/>
      <c r="DF235" s="978"/>
      <c r="DG235" s="978"/>
      <c r="DH235" s="978"/>
      <c r="DI235" s="978"/>
      <c r="DJ235" s="978"/>
      <c r="DK235" s="978"/>
      <c r="DL235" s="978"/>
      <c r="DM235" s="978"/>
      <c r="DN235" s="978"/>
      <c r="DO235" s="978"/>
      <c r="DP235" s="978"/>
      <c r="DQ235" s="978"/>
      <c r="DR235" s="978"/>
      <c r="DS235" s="978"/>
      <c r="DT235" s="978"/>
      <c r="DU235" s="978"/>
      <c r="DV235" s="978"/>
      <c r="DW235" s="978"/>
      <c r="DX235" s="978"/>
      <c r="DY235" s="978"/>
      <c r="DZ235" s="978"/>
      <c r="EA235" s="978"/>
      <c r="EB235" s="978"/>
      <c r="EC235" s="978"/>
      <c r="ED235" s="978"/>
    </row>
    <row r="236" spans="1:139" hidden="1" outlineLevel="1">
      <c r="B236" s="772">
        <f t="shared" si="1060"/>
        <v>107</v>
      </c>
      <c r="C236" s="710"/>
      <c r="D236" s="708" t="s">
        <v>1122</v>
      </c>
      <c r="E236" s="702" t="s">
        <v>1315</v>
      </c>
      <c r="F236" s="709"/>
      <c r="G236" s="973">
        <f t="shared" si="1061"/>
        <v>0</v>
      </c>
      <c r="H236" s="973">
        <f t="shared" si="1061"/>
        <v>0</v>
      </c>
      <c r="I236" s="973">
        <f t="shared" si="1061"/>
        <v>0</v>
      </c>
      <c r="J236" s="973">
        <f t="shared" si="1061"/>
        <v>0</v>
      </c>
      <c r="K236" s="973">
        <f t="shared" si="1061"/>
        <v>0</v>
      </c>
      <c r="L236" s="973">
        <f t="shared" si="1061"/>
        <v>0</v>
      </c>
      <c r="M236" s="973">
        <f t="shared" si="1061"/>
        <v>0</v>
      </c>
      <c r="N236" s="973">
        <f t="shared" si="1061"/>
        <v>0</v>
      </c>
      <c r="O236" s="973">
        <f t="shared" si="1061"/>
        <v>0</v>
      </c>
      <c r="P236" s="973">
        <f t="shared" si="1061"/>
        <v>0</v>
      </c>
      <c r="Q236" s="973">
        <f t="shared" si="1062"/>
        <v>0</v>
      </c>
      <c r="R236" s="973">
        <f t="shared" si="1062"/>
        <v>0</v>
      </c>
      <c r="S236" s="973">
        <f t="shared" si="1062"/>
        <v>0</v>
      </c>
      <c r="T236" s="973">
        <f t="shared" si="1062"/>
        <v>0</v>
      </c>
      <c r="U236" s="973">
        <f t="shared" si="1062"/>
        <v>0</v>
      </c>
      <c r="V236" s="973">
        <f t="shared" si="1062"/>
        <v>0</v>
      </c>
      <c r="W236" s="973">
        <f t="shared" si="1062"/>
        <v>0</v>
      </c>
      <c r="X236" s="973">
        <f t="shared" si="1062"/>
        <v>0</v>
      </c>
      <c r="Y236" s="973">
        <f t="shared" si="1062"/>
        <v>0</v>
      </c>
      <c r="Z236" s="973">
        <f t="shared" si="1062"/>
        <v>0</v>
      </c>
      <c r="AA236" s="973">
        <f t="shared" si="1063"/>
        <v>0</v>
      </c>
      <c r="AB236" s="973">
        <f t="shared" si="1063"/>
        <v>0</v>
      </c>
      <c r="AC236" s="973">
        <f t="shared" si="1063"/>
        <v>0</v>
      </c>
      <c r="AD236" s="973">
        <f t="shared" si="1063"/>
        <v>0</v>
      </c>
      <c r="AE236" s="973">
        <f t="shared" si="1063"/>
        <v>0</v>
      </c>
      <c r="AF236" s="973">
        <f t="shared" si="1063"/>
        <v>0</v>
      </c>
      <c r="AG236" s="973">
        <f t="shared" si="1063"/>
        <v>0</v>
      </c>
      <c r="AH236" s="973">
        <f t="shared" si="1063"/>
        <v>0</v>
      </c>
      <c r="AI236" s="973">
        <f t="shared" si="1063"/>
        <v>0</v>
      </c>
      <c r="AJ236" s="973">
        <f t="shared" si="1064"/>
        <v>0</v>
      </c>
      <c r="AK236" s="973">
        <f t="shared" si="1065"/>
        <v>0</v>
      </c>
      <c r="AL236" s="973">
        <f t="shared" si="1066"/>
        <v>0</v>
      </c>
      <c r="AM236" s="973">
        <f t="shared" si="1067"/>
        <v>0</v>
      </c>
      <c r="AN236" s="973">
        <f t="shared" si="1068"/>
        <v>0</v>
      </c>
      <c r="AO236" s="973">
        <f t="shared" si="1069"/>
        <v>0</v>
      </c>
      <c r="AP236" s="973">
        <f t="shared" si="1070"/>
        <v>0</v>
      </c>
      <c r="AQ236" s="973">
        <f t="shared" si="1071"/>
        <v>0</v>
      </c>
      <c r="AR236" s="973">
        <f t="shared" si="1072"/>
        <v>0</v>
      </c>
      <c r="AS236" s="973">
        <f t="shared" si="1073"/>
        <v>0</v>
      </c>
      <c r="AT236" s="973">
        <f t="shared" si="1074"/>
        <v>0</v>
      </c>
      <c r="AU236" s="973">
        <f t="shared" si="1075"/>
        <v>0</v>
      </c>
      <c r="AV236" s="973">
        <f t="shared" si="1076"/>
        <v>0</v>
      </c>
      <c r="AW236" s="973">
        <f t="shared" si="1077"/>
        <v>0</v>
      </c>
      <c r="AX236" s="973">
        <f t="shared" si="1078"/>
        <v>0</v>
      </c>
      <c r="AY236" s="973">
        <f t="shared" si="1079"/>
        <v>0</v>
      </c>
      <c r="AZ236" s="973">
        <f t="shared" si="1080"/>
        <v>0</v>
      </c>
      <c r="BA236" s="973">
        <f t="shared" si="1081"/>
        <v>0</v>
      </c>
      <c r="BB236" s="973">
        <f t="shared" si="1082"/>
        <v>0</v>
      </c>
      <c r="BC236" s="973">
        <f t="shared" si="1083"/>
        <v>0</v>
      </c>
      <c r="BD236" s="973">
        <f t="shared" si="1084"/>
        <v>0</v>
      </c>
      <c r="BE236" s="973">
        <f t="shared" si="1085"/>
        <v>0</v>
      </c>
      <c r="BF236" s="973">
        <f t="shared" si="1086"/>
        <v>0</v>
      </c>
      <c r="BG236" s="973">
        <f t="shared" si="1087"/>
        <v>0</v>
      </c>
      <c r="BH236" s="973">
        <f t="shared" si="1088"/>
        <v>0</v>
      </c>
      <c r="BI236" s="973">
        <f t="shared" si="1089"/>
        <v>0</v>
      </c>
      <c r="BJ236" s="973">
        <f t="shared" si="1090"/>
        <v>0</v>
      </c>
      <c r="BK236" s="973">
        <f t="shared" si="1091"/>
        <v>0</v>
      </c>
      <c r="BL236" s="973">
        <f t="shared" si="1092"/>
        <v>0</v>
      </c>
      <c r="BM236" s="973">
        <f t="shared" si="1093"/>
        <v>0</v>
      </c>
      <c r="BN236" s="973">
        <f t="shared" si="1094"/>
        <v>0</v>
      </c>
      <c r="BO236" s="973">
        <f t="shared" si="1095"/>
        <v>0</v>
      </c>
      <c r="BV236" s="978"/>
      <c r="BW236" s="978"/>
      <c r="BX236" s="978"/>
      <c r="BY236" s="978"/>
      <c r="BZ236" s="978"/>
      <c r="CA236" s="978"/>
      <c r="CB236" s="978"/>
      <c r="CC236" s="978"/>
      <c r="CD236" s="978"/>
      <c r="CE236" s="978"/>
      <c r="CF236" s="978"/>
      <c r="CG236" s="978"/>
      <c r="CH236" s="978"/>
      <c r="CI236" s="978"/>
      <c r="CJ236" s="978"/>
      <c r="CK236" s="978"/>
      <c r="CL236" s="978"/>
      <c r="CM236" s="978"/>
      <c r="CN236" s="978"/>
      <c r="CO236" s="978"/>
      <c r="CP236" s="978"/>
      <c r="CQ236" s="978"/>
      <c r="CR236" s="978"/>
      <c r="CS236" s="978"/>
      <c r="CT236" s="978"/>
      <c r="CU236" s="978"/>
      <c r="CV236" s="978"/>
      <c r="CW236" s="978"/>
      <c r="CX236" s="978"/>
      <c r="CY236" s="978"/>
      <c r="CZ236" s="978"/>
      <c r="DA236" s="978"/>
      <c r="DB236" s="978"/>
      <c r="DC236" s="978"/>
      <c r="DD236" s="978"/>
      <c r="DE236" s="978"/>
      <c r="DF236" s="978"/>
      <c r="DG236" s="978"/>
      <c r="DH236" s="978"/>
      <c r="DI236" s="978"/>
      <c r="DJ236" s="978"/>
      <c r="DK236" s="978"/>
      <c r="DL236" s="978"/>
      <c r="DM236" s="978"/>
      <c r="DN236" s="978"/>
      <c r="DO236" s="978"/>
      <c r="DP236" s="978"/>
      <c r="DQ236" s="978"/>
      <c r="DR236" s="978"/>
      <c r="DS236" s="978"/>
      <c r="DT236" s="978"/>
      <c r="DU236" s="978"/>
      <c r="DV236" s="978"/>
      <c r="DW236" s="978"/>
      <c r="DX236" s="978"/>
      <c r="DY236" s="978"/>
      <c r="DZ236" s="978"/>
      <c r="EA236" s="978"/>
      <c r="EB236" s="978"/>
      <c r="EC236" s="978"/>
      <c r="ED236" s="978"/>
    </row>
    <row r="237" spans="1:139" hidden="1" outlineLevel="1">
      <c r="B237" s="772" t="s">
        <v>1051</v>
      </c>
      <c r="C237" s="710"/>
      <c r="D237" s="708" t="s">
        <v>1052</v>
      </c>
      <c r="E237" s="702" t="s">
        <v>1315</v>
      </c>
      <c r="F237" s="709"/>
      <c r="G237" s="1003">
        <f t="shared" si="1061"/>
        <v>0</v>
      </c>
      <c r="H237" s="1003">
        <f t="shared" si="1061"/>
        <v>0</v>
      </c>
      <c r="I237" s="1003">
        <f t="shared" si="1061"/>
        <v>0</v>
      </c>
      <c r="J237" s="1003">
        <f t="shared" si="1061"/>
        <v>0</v>
      </c>
      <c r="K237" s="1003">
        <f t="shared" si="1061"/>
        <v>0</v>
      </c>
      <c r="L237" s="1003">
        <f t="shared" si="1061"/>
        <v>0</v>
      </c>
      <c r="M237" s="1003">
        <f t="shared" si="1061"/>
        <v>0</v>
      </c>
      <c r="N237" s="1003">
        <f t="shared" si="1061"/>
        <v>0</v>
      </c>
      <c r="O237" s="1003">
        <f t="shared" si="1061"/>
        <v>0</v>
      </c>
      <c r="P237" s="1003">
        <f t="shared" si="1061"/>
        <v>0</v>
      </c>
      <c r="Q237" s="1003">
        <f t="shared" si="1062"/>
        <v>0</v>
      </c>
      <c r="R237" s="1003">
        <f t="shared" si="1062"/>
        <v>0</v>
      </c>
      <c r="S237" s="1003">
        <f t="shared" si="1062"/>
        <v>0</v>
      </c>
      <c r="T237" s="1003">
        <f t="shared" si="1062"/>
        <v>0</v>
      </c>
      <c r="U237" s="1003">
        <f t="shared" si="1062"/>
        <v>0</v>
      </c>
      <c r="V237" s="1003">
        <f t="shared" si="1062"/>
        <v>0</v>
      </c>
      <c r="W237" s="1003">
        <f t="shared" si="1062"/>
        <v>0</v>
      </c>
      <c r="X237" s="1003">
        <f t="shared" si="1062"/>
        <v>0</v>
      </c>
      <c r="Y237" s="1003">
        <f t="shared" si="1062"/>
        <v>0</v>
      </c>
      <c r="Z237" s="1003">
        <f t="shared" si="1062"/>
        <v>0</v>
      </c>
      <c r="AA237" s="1003">
        <f t="shared" si="1063"/>
        <v>0</v>
      </c>
      <c r="AB237" s="1003">
        <f t="shared" si="1063"/>
        <v>0</v>
      </c>
      <c r="AC237" s="1003">
        <f t="shared" si="1063"/>
        <v>0</v>
      </c>
      <c r="AD237" s="1003">
        <f t="shared" si="1063"/>
        <v>0</v>
      </c>
      <c r="AE237" s="1003">
        <f t="shared" si="1063"/>
        <v>0</v>
      </c>
      <c r="AF237" s="1003">
        <f t="shared" si="1063"/>
        <v>0</v>
      </c>
      <c r="AG237" s="1003">
        <f t="shared" si="1063"/>
        <v>0</v>
      </c>
      <c r="AH237" s="1003">
        <f t="shared" si="1063"/>
        <v>0</v>
      </c>
      <c r="AI237" s="1003">
        <f t="shared" si="1063"/>
        <v>0</v>
      </c>
      <c r="AJ237" s="1003">
        <f t="shared" si="1064"/>
        <v>0</v>
      </c>
      <c r="AK237" s="1003">
        <f t="shared" si="1065"/>
        <v>0</v>
      </c>
      <c r="AL237" s="1003">
        <f t="shared" si="1066"/>
        <v>0</v>
      </c>
      <c r="AM237" s="1003">
        <f t="shared" si="1067"/>
        <v>0</v>
      </c>
      <c r="AN237" s="1003">
        <f t="shared" si="1068"/>
        <v>0</v>
      </c>
      <c r="AO237" s="1003">
        <f t="shared" si="1069"/>
        <v>0</v>
      </c>
      <c r="AP237" s="1003">
        <f t="shared" si="1070"/>
        <v>0</v>
      </c>
      <c r="AQ237" s="1003">
        <f t="shared" si="1071"/>
        <v>0</v>
      </c>
      <c r="AR237" s="1003">
        <f t="shared" si="1072"/>
        <v>0</v>
      </c>
      <c r="AS237" s="1003">
        <f t="shared" si="1073"/>
        <v>0</v>
      </c>
      <c r="AT237" s="1003">
        <f t="shared" si="1074"/>
        <v>0</v>
      </c>
      <c r="AU237" s="1003">
        <f t="shared" si="1075"/>
        <v>0</v>
      </c>
      <c r="AV237" s="1003">
        <f t="shared" si="1076"/>
        <v>0</v>
      </c>
      <c r="AW237" s="1003">
        <f t="shared" si="1077"/>
        <v>0</v>
      </c>
      <c r="AX237" s="1003">
        <f t="shared" si="1078"/>
        <v>0</v>
      </c>
      <c r="AY237" s="1003">
        <f t="shared" si="1079"/>
        <v>0</v>
      </c>
      <c r="AZ237" s="1003">
        <f t="shared" si="1080"/>
        <v>0</v>
      </c>
      <c r="BA237" s="1003">
        <f t="shared" si="1081"/>
        <v>0</v>
      </c>
      <c r="BB237" s="1003">
        <f t="shared" si="1082"/>
        <v>0</v>
      </c>
      <c r="BC237" s="1003">
        <f t="shared" si="1083"/>
        <v>0</v>
      </c>
      <c r="BD237" s="1003">
        <f t="shared" si="1084"/>
        <v>0</v>
      </c>
      <c r="BE237" s="1003">
        <f t="shared" si="1085"/>
        <v>0</v>
      </c>
      <c r="BF237" s="1003">
        <f t="shared" si="1086"/>
        <v>0</v>
      </c>
      <c r="BG237" s="1003">
        <f t="shared" si="1087"/>
        <v>0</v>
      </c>
      <c r="BH237" s="1003">
        <f t="shared" si="1088"/>
        <v>0</v>
      </c>
      <c r="BI237" s="1003">
        <f t="shared" si="1089"/>
        <v>0</v>
      </c>
      <c r="BJ237" s="1003">
        <f t="shared" si="1090"/>
        <v>0</v>
      </c>
      <c r="BK237" s="1003">
        <f t="shared" si="1091"/>
        <v>0</v>
      </c>
      <c r="BL237" s="1003">
        <f t="shared" si="1092"/>
        <v>0</v>
      </c>
      <c r="BM237" s="1003">
        <f t="shared" si="1093"/>
        <v>0</v>
      </c>
      <c r="BN237" s="1003">
        <f t="shared" si="1094"/>
        <v>0</v>
      </c>
      <c r="BO237" s="1003">
        <f t="shared" si="1095"/>
        <v>0</v>
      </c>
      <c r="BV237" s="1163"/>
      <c r="BW237" s="1163"/>
      <c r="BX237" s="1163"/>
      <c r="BY237" s="1163"/>
      <c r="BZ237" s="1163"/>
      <c r="CA237" s="1163"/>
      <c r="CB237" s="1163"/>
      <c r="CC237" s="1163"/>
      <c r="CD237" s="1163"/>
      <c r="CE237" s="1163"/>
      <c r="CF237" s="1163"/>
      <c r="CG237" s="1163"/>
      <c r="CH237" s="1163"/>
      <c r="CI237" s="1163"/>
      <c r="CJ237" s="1163"/>
      <c r="CK237" s="1163"/>
      <c r="CL237" s="1163"/>
      <c r="CM237" s="1163"/>
      <c r="CN237" s="1163"/>
      <c r="CO237" s="1163"/>
      <c r="CP237" s="1163"/>
      <c r="CQ237" s="1163"/>
      <c r="CR237" s="1163"/>
      <c r="CS237" s="1163"/>
      <c r="CT237" s="1163"/>
      <c r="CU237" s="1163"/>
      <c r="CV237" s="1163"/>
      <c r="CW237" s="1163"/>
      <c r="CX237" s="1163"/>
      <c r="CY237" s="1163"/>
      <c r="CZ237" s="1163"/>
      <c r="DA237" s="1163"/>
      <c r="DB237" s="1163"/>
      <c r="DC237" s="1163"/>
      <c r="DD237" s="1163"/>
      <c r="DE237" s="1163"/>
      <c r="DF237" s="1163"/>
      <c r="DG237" s="1163"/>
      <c r="DH237" s="1163"/>
      <c r="DI237" s="1163"/>
      <c r="DJ237" s="1163"/>
      <c r="DK237" s="1163"/>
      <c r="DL237" s="1163"/>
      <c r="DM237" s="1163"/>
      <c r="DN237" s="1163"/>
      <c r="DO237" s="1163"/>
      <c r="DP237" s="1163"/>
      <c r="DQ237" s="1163"/>
      <c r="DR237" s="1163"/>
      <c r="DS237" s="1163"/>
      <c r="DT237" s="1163"/>
      <c r="DU237" s="1163"/>
      <c r="DV237" s="1163"/>
      <c r="DW237" s="1163"/>
      <c r="DX237" s="1163"/>
      <c r="DY237" s="1163"/>
      <c r="DZ237" s="1163"/>
      <c r="EA237" s="1163"/>
      <c r="EB237" s="1163"/>
      <c r="EC237" s="1163"/>
      <c r="ED237" s="1163"/>
    </row>
    <row r="238" spans="1:139" hidden="1" outlineLevel="1">
      <c r="B238" s="772">
        <f>B236+1</f>
        <v>108</v>
      </c>
      <c r="C238" s="59" t="s">
        <v>1034</v>
      </c>
      <c r="D238" s="701"/>
      <c r="E238" s="702"/>
      <c r="F238" s="874"/>
      <c r="G238" s="704"/>
      <c r="H238" s="705"/>
      <c r="I238" s="705"/>
      <c r="J238" s="705"/>
      <c r="K238" s="705"/>
      <c r="L238" s="705"/>
      <c r="M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N238" s="705"/>
      <c r="AO238" s="705"/>
      <c r="AP238" s="705"/>
      <c r="AQ238" s="705"/>
      <c r="AR238" s="705"/>
      <c r="AS238" s="705"/>
      <c r="AT238" s="705"/>
      <c r="AU238" s="705"/>
      <c r="AV238" s="705"/>
      <c r="AW238" s="705"/>
      <c r="AX238" s="705"/>
      <c r="AY238" s="705"/>
      <c r="AZ238" s="705"/>
      <c r="BA238" s="705"/>
      <c r="BB238" s="705"/>
      <c r="BC238" s="705"/>
      <c r="BD238" s="705"/>
      <c r="BE238" s="705"/>
      <c r="BF238" s="705"/>
      <c r="BG238" s="705"/>
      <c r="BH238" s="705"/>
      <c r="BI238" s="705"/>
      <c r="BJ238" s="705"/>
      <c r="BK238" s="705"/>
      <c r="BL238" s="705"/>
      <c r="BM238" s="705"/>
      <c r="BN238" s="705"/>
      <c r="BO238" s="706"/>
      <c r="BV238" s="1137"/>
      <c r="BW238" s="1138"/>
      <c r="BX238" s="1138"/>
      <c r="BY238" s="1138"/>
      <c r="BZ238" s="1138"/>
      <c r="CA238" s="1138"/>
      <c r="CB238" s="1138"/>
      <c r="CC238" s="1138"/>
      <c r="CD238" s="1138"/>
      <c r="CE238" s="1138"/>
      <c r="CF238" s="1138"/>
      <c r="CG238" s="1138"/>
      <c r="CH238" s="1138"/>
      <c r="CI238" s="1138"/>
      <c r="CJ238" s="1138"/>
      <c r="CK238" s="1138"/>
      <c r="CL238" s="1138"/>
      <c r="CM238" s="1138"/>
      <c r="CN238" s="1138"/>
      <c r="CO238" s="1138"/>
      <c r="CP238" s="1138"/>
      <c r="CQ238" s="1138"/>
      <c r="CR238" s="1138"/>
      <c r="CS238" s="1138"/>
      <c r="CT238" s="1138"/>
      <c r="CU238" s="1138"/>
      <c r="CV238" s="1138"/>
      <c r="CW238" s="1138"/>
      <c r="CX238" s="1138"/>
      <c r="CY238" s="1138"/>
      <c r="CZ238" s="1138"/>
      <c r="DA238" s="1138"/>
      <c r="DB238" s="1138"/>
      <c r="DC238" s="1138"/>
      <c r="DD238" s="1138"/>
      <c r="DE238" s="1138"/>
      <c r="DF238" s="1138"/>
      <c r="DG238" s="1138"/>
      <c r="DH238" s="1138"/>
      <c r="DI238" s="1138"/>
      <c r="DJ238" s="1138"/>
      <c r="DK238" s="1138"/>
      <c r="DL238" s="1138"/>
      <c r="DM238" s="1138"/>
      <c r="DN238" s="1138"/>
      <c r="DO238" s="1138"/>
      <c r="DP238" s="1138"/>
      <c r="DQ238" s="1138"/>
      <c r="DR238" s="1138"/>
      <c r="DS238" s="1138"/>
      <c r="DT238" s="1138"/>
      <c r="DU238" s="1138"/>
      <c r="DV238" s="1138"/>
      <c r="DW238" s="1138"/>
      <c r="DX238" s="1138"/>
      <c r="DY238" s="1138"/>
      <c r="DZ238" s="1138"/>
      <c r="EA238" s="1138"/>
      <c r="EB238" s="1138"/>
      <c r="EC238" s="1138"/>
      <c r="ED238" s="1139"/>
    </row>
    <row r="239" spans="1:139" hidden="1" outlineLevel="1">
      <c r="B239" s="772">
        <f>B238+1</f>
        <v>109</v>
      </c>
      <c r="C239" s="707"/>
      <c r="D239" s="708" t="s">
        <v>1123</v>
      </c>
      <c r="E239" s="702" t="s">
        <v>1315</v>
      </c>
      <c r="F239" s="709"/>
      <c r="G239" s="1002">
        <f t="shared" ref="G239:P245" si="1096">IF(BV239="",0,BV239)</f>
        <v>0</v>
      </c>
      <c r="H239" s="1002">
        <f t="shared" si="1096"/>
        <v>0</v>
      </c>
      <c r="I239" s="1002">
        <f t="shared" si="1096"/>
        <v>0</v>
      </c>
      <c r="J239" s="1002">
        <f t="shared" si="1096"/>
        <v>0</v>
      </c>
      <c r="K239" s="1002">
        <f t="shared" si="1096"/>
        <v>0</v>
      </c>
      <c r="L239" s="1002">
        <f t="shared" si="1096"/>
        <v>0</v>
      </c>
      <c r="M239" s="1002">
        <f t="shared" si="1096"/>
        <v>0</v>
      </c>
      <c r="N239" s="1002">
        <f t="shared" si="1096"/>
        <v>0</v>
      </c>
      <c r="O239" s="1002">
        <f t="shared" si="1096"/>
        <v>0</v>
      </c>
      <c r="P239" s="1002">
        <f t="shared" si="1096"/>
        <v>0</v>
      </c>
      <c r="Q239" s="1002">
        <f t="shared" ref="Q239:Z245" si="1097">IF(CF239="",0,CF239)</f>
        <v>0</v>
      </c>
      <c r="R239" s="1002">
        <f t="shared" si="1097"/>
        <v>0</v>
      </c>
      <c r="S239" s="1002">
        <f t="shared" si="1097"/>
        <v>0</v>
      </c>
      <c r="T239" s="1002">
        <f t="shared" si="1097"/>
        <v>0</v>
      </c>
      <c r="U239" s="1002">
        <f t="shared" si="1097"/>
        <v>0</v>
      </c>
      <c r="V239" s="1002">
        <f t="shared" si="1097"/>
        <v>0</v>
      </c>
      <c r="W239" s="1002">
        <f t="shared" si="1097"/>
        <v>0</v>
      </c>
      <c r="X239" s="1002">
        <f t="shared" si="1097"/>
        <v>0</v>
      </c>
      <c r="Y239" s="1002">
        <f t="shared" si="1097"/>
        <v>0</v>
      </c>
      <c r="Z239" s="1002">
        <f t="shared" si="1097"/>
        <v>0</v>
      </c>
      <c r="AA239" s="1002">
        <f t="shared" ref="AA239:AI245" si="1098">IF(CP239="",0,CP239)</f>
        <v>0</v>
      </c>
      <c r="AB239" s="1002">
        <f t="shared" si="1098"/>
        <v>0</v>
      </c>
      <c r="AC239" s="1002">
        <f t="shared" si="1098"/>
        <v>0</v>
      </c>
      <c r="AD239" s="1002">
        <f t="shared" si="1098"/>
        <v>0</v>
      </c>
      <c r="AE239" s="1002">
        <f t="shared" si="1098"/>
        <v>0</v>
      </c>
      <c r="AF239" s="1002">
        <f t="shared" si="1098"/>
        <v>0</v>
      </c>
      <c r="AG239" s="1002">
        <f t="shared" si="1098"/>
        <v>0</v>
      </c>
      <c r="AH239" s="1002">
        <f t="shared" si="1098"/>
        <v>0</v>
      </c>
      <c r="AI239" s="1002">
        <f t="shared" si="1098"/>
        <v>0</v>
      </c>
      <c r="AJ239" s="1002">
        <f t="shared" ref="AJ239:AJ245" si="1099">IF(CY239="",0,CY239)</f>
        <v>0</v>
      </c>
      <c r="AK239" s="1002">
        <f t="shared" ref="AK239:AK245" si="1100">IF(CZ239="",0,CZ239)</f>
        <v>0</v>
      </c>
      <c r="AL239" s="1002">
        <f t="shared" ref="AL239:AL245" si="1101">IF(DA239="",0,DA239)</f>
        <v>0</v>
      </c>
      <c r="AM239" s="1002">
        <f t="shared" ref="AM239:AM245" si="1102">IF(DB239="",0,DB239)</f>
        <v>0</v>
      </c>
      <c r="AN239" s="1002">
        <f t="shared" ref="AN239:AN245" si="1103">IF(DC239="",0,DC239)</f>
        <v>0</v>
      </c>
      <c r="AO239" s="1002">
        <f t="shared" ref="AO239:AO245" si="1104">IF(DD239="",0,DD239)</f>
        <v>0</v>
      </c>
      <c r="AP239" s="1002">
        <f t="shared" ref="AP239:AP245" si="1105">IF(DE239="",0,DE239)</f>
        <v>0</v>
      </c>
      <c r="AQ239" s="1002">
        <f t="shared" ref="AQ239:AQ245" si="1106">IF(DF239="",0,DF239)</f>
        <v>0</v>
      </c>
      <c r="AR239" s="1002">
        <f t="shared" ref="AR239:AR245" si="1107">IF(DG239="",0,DG239)</f>
        <v>0</v>
      </c>
      <c r="AS239" s="1002">
        <f t="shared" ref="AS239:AS245" si="1108">IF(DH239="",0,DH239)</f>
        <v>0</v>
      </c>
      <c r="AT239" s="1002">
        <f t="shared" ref="AT239:AT245" si="1109">IF(DI239="",0,DI239)</f>
        <v>0</v>
      </c>
      <c r="AU239" s="1002">
        <f t="shared" ref="AU239:AU245" si="1110">IF(DJ239="",0,DJ239)</f>
        <v>0</v>
      </c>
      <c r="AV239" s="1002">
        <f t="shared" ref="AV239:AV245" si="1111">IF(DK239="",0,DK239)</f>
        <v>0</v>
      </c>
      <c r="AW239" s="1002">
        <f t="shared" ref="AW239:AW245" si="1112">IF(DL239="",0,DL239)</f>
        <v>0</v>
      </c>
      <c r="AX239" s="1002">
        <f t="shared" ref="AX239:AX245" si="1113">IF(DM239="",0,DM239)</f>
        <v>0</v>
      </c>
      <c r="AY239" s="1002">
        <f t="shared" ref="AY239:AY245" si="1114">IF(DN239="",0,DN239)</f>
        <v>0</v>
      </c>
      <c r="AZ239" s="1002">
        <f t="shared" ref="AZ239:AZ245" si="1115">IF(DO239="",0,DO239)</f>
        <v>0</v>
      </c>
      <c r="BA239" s="1002">
        <f t="shared" ref="BA239:BA245" si="1116">IF(DP239="",0,DP239)</f>
        <v>0</v>
      </c>
      <c r="BB239" s="1002">
        <f t="shared" ref="BB239:BB245" si="1117">IF(DQ239="",0,DQ239)</f>
        <v>0</v>
      </c>
      <c r="BC239" s="1002">
        <f t="shared" ref="BC239:BC245" si="1118">IF(DR239="",0,DR239)</f>
        <v>0</v>
      </c>
      <c r="BD239" s="1002">
        <f t="shared" ref="BD239:BD245" si="1119">IF(DS239="",0,DS239)</f>
        <v>0</v>
      </c>
      <c r="BE239" s="1002">
        <f t="shared" ref="BE239:BE245" si="1120">IF(DT239="",0,DT239)</f>
        <v>0</v>
      </c>
      <c r="BF239" s="1002">
        <f t="shared" ref="BF239:BF245" si="1121">IF(DU239="",0,DU239)</f>
        <v>0</v>
      </c>
      <c r="BG239" s="1002">
        <f t="shared" ref="BG239:BG245" si="1122">IF(DV239="",0,DV239)</f>
        <v>0</v>
      </c>
      <c r="BH239" s="1002">
        <f t="shared" ref="BH239:BH245" si="1123">IF(DW239="",0,DW239)</f>
        <v>0</v>
      </c>
      <c r="BI239" s="1002">
        <f t="shared" ref="BI239:BI245" si="1124">IF(DX239="",0,DX239)</f>
        <v>0</v>
      </c>
      <c r="BJ239" s="1002">
        <f t="shared" ref="BJ239:BJ245" si="1125">IF(DY239="",0,DY239)</f>
        <v>0</v>
      </c>
      <c r="BK239" s="1002">
        <f t="shared" ref="BK239:BK245" si="1126">IF(DZ239="",0,DZ239)</f>
        <v>0</v>
      </c>
      <c r="BL239" s="1002">
        <f t="shared" ref="BL239:BL245" si="1127">IF(EA239="",0,EA239)</f>
        <v>0</v>
      </c>
      <c r="BM239" s="1002">
        <f t="shared" ref="BM239:BM245" si="1128">IF(EB239="",0,EB239)</f>
        <v>0</v>
      </c>
      <c r="BN239" s="1002">
        <f t="shared" ref="BN239:BN245" si="1129">IF(EC239="",0,EC239)</f>
        <v>0</v>
      </c>
      <c r="BO239" s="1002">
        <f t="shared" ref="BO239:BO245" si="1130">IF(ED239="",0,ED239)</f>
        <v>0</v>
      </c>
      <c r="BV239" s="1142"/>
      <c r="BW239" s="1142"/>
      <c r="BX239" s="1142"/>
      <c r="BY239" s="1142"/>
      <c r="BZ239" s="1142"/>
      <c r="CA239" s="1142"/>
      <c r="CB239" s="1142"/>
      <c r="CC239" s="1142"/>
      <c r="CD239" s="1142"/>
      <c r="CE239" s="1142"/>
      <c r="CF239" s="1142"/>
      <c r="CG239" s="1142"/>
      <c r="CH239" s="1142"/>
      <c r="CI239" s="1142"/>
      <c r="CJ239" s="1142"/>
      <c r="CK239" s="1142"/>
      <c r="CL239" s="1142"/>
      <c r="CM239" s="1142"/>
      <c r="CN239" s="1142"/>
      <c r="CO239" s="1142"/>
      <c r="CP239" s="1142"/>
      <c r="CQ239" s="1142"/>
      <c r="CR239" s="1142"/>
      <c r="CS239" s="1142"/>
      <c r="CT239" s="1142"/>
      <c r="CU239" s="1142"/>
      <c r="CV239" s="1142"/>
      <c r="CW239" s="1142"/>
      <c r="CX239" s="1142"/>
      <c r="CY239" s="1142"/>
      <c r="CZ239" s="1142"/>
      <c r="DA239" s="1142"/>
      <c r="DB239" s="1142"/>
      <c r="DC239" s="1142"/>
      <c r="DD239" s="1142"/>
      <c r="DE239" s="1142"/>
      <c r="DF239" s="1142"/>
      <c r="DG239" s="1142"/>
      <c r="DH239" s="1142"/>
      <c r="DI239" s="1142"/>
      <c r="DJ239" s="1142"/>
      <c r="DK239" s="1142"/>
      <c r="DL239" s="1142"/>
      <c r="DM239" s="1142"/>
      <c r="DN239" s="1142"/>
      <c r="DO239" s="1142"/>
      <c r="DP239" s="1142"/>
      <c r="DQ239" s="1142"/>
      <c r="DR239" s="1142"/>
      <c r="DS239" s="1142"/>
      <c r="DT239" s="1142"/>
      <c r="DU239" s="1142"/>
      <c r="DV239" s="1142"/>
      <c r="DW239" s="1142"/>
      <c r="DX239" s="1142"/>
      <c r="DY239" s="1142"/>
      <c r="DZ239" s="1142"/>
      <c r="EA239" s="1142"/>
      <c r="EB239" s="1142"/>
      <c r="EC239" s="1142"/>
      <c r="ED239" s="1142"/>
    </row>
    <row r="240" spans="1:139" hidden="1" outlineLevel="1">
      <c r="B240" s="772">
        <f>B239+1</f>
        <v>110</v>
      </c>
      <c r="C240" s="710"/>
      <c r="D240" s="708" t="s">
        <v>777</v>
      </c>
      <c r="E240" s="702" t="s">
        <v>1315</v>
      </c>
      <c r="F240" s="709"/>
      <c r="G240" s="973">
        <f t="shared" si="1096"/>
        <v>0</v>
      </c>
      <c r="H240" s="973">
        <f t="shared" si="1096"/>
        <v>0</v>
      </c>
      <c r="I240" s="973">
        <f t="shared" si="1096"/>
        <v>0</v>
      </c>
      <c r="J240" s="973">
        <f t="shared" si="1096"/>
        <v>0</v>
      </c>
      <c r="K240" s="973">
        <f t="shared" si="1096"/>
        <v>0</v>
      </c>
      <c r="L240" s="973">
        <f t="shared" si="1096"/>
        <v>0</v>
      </c>
      <c r="M240" s="973">
        <f t="shared" si="1096"/>
        <v>0</v>
      </c>
      <c r="N240" s="973">
        <f t="shared" si="1096"/>
        <v>0</v>
      </c>
      <c r="O240" s="973">
        <f t="shared" si="1096"/>
        <v>0</v>
      </c>
      <c r="P240" s="973">
        <f t="shared" si="1096"/>
        <v>0</v>
      </c>
      <c r="Q240" s="973">
        <f t="shared" si="1097"/>
        <v>0</v>
      </c>
      <c r="R240" s="973">
        <f t="shared" si="1097"/>
        <v>0</v>
      </c>
      <c r="S240" s="973">
        <f t="shared" si="1097"/>
        <v>0</v>
      </c>
      <c r="T240" s="973">
        <f t="shared" si="1097"/>
        <v>0</v>
      </c>
      <c r="U240" s="973">
        <f t="shared" si="1097"/>
        <v>0</v>
      </c>
      <c r="V240" s="973">
        <f t="shared" si="1097"/>
        <v>0</v>
      </c>
      <c r="W240" s="973">
        <f t="shared" si="1097"/>
        <v>0</v>
      </c>
      <c r="X240" s="973">
        <f t="shared" si="1097"/>
        <v>0</v>
      </c>
      <c r="Y240" s="973">
        <f t="shared" si="1097"/>
        <v>0</v>
      </c>
      <c r="Z240" s="973">
        <f t="shared" si="1097"/>
        <v>0</v>
      </c>
      <c r="AA240" s="973">
        <f t="shared" si="1098"/>
        <v>0</v>
      </c>
      <c r="AB240" s="973">
        <f t="shared" si="1098"/>
        <v>0</v>
      </c>
      <c r="AC240" s="973">
        <f t="shared" si="1098"/>
        <v>0</v>
      </c>
      <c r="AD240" s="973">
        <f t="shared" si="1098"/>
        <v>0</v>
      </c>
      <c r="AE240" s="973">
        <f t="shared" si="1098"/>
        <v>0</v>
      </c>
      <c r="AF240" s="973">
        <f t="shared" si="1098"/>
        <v>0</v>
      </c>
      <c r="AG240" s="973">
        <f t="shared" si="1098"/>
        <v>0</v>
      </c>
      <c r="AH240" s="973">
        <f t="shared" si="1098"/>
        <v>0</v>
      </c>
      <c r="AI240" s="973">
        <f t="shared" si="1098"/>
        <v>0</v>
      </c>
      <c r="AJ240" s="973">
        <f t="shared" si="1099"/>
        <v>0</v>
      </c>
      <c r="AK240" s="973">
        <f t="shared" si="1100"/>
        <v>0</v>
      </c>
      <c r="AL240" s="973">
        <f t="shared" si="1101"/>
        <v>0</v>
      </c>
      <c r="AM240" s="973">
        <f t="shared" si="1102"/>
        <v>0</v>
      </c>
      <c r="AN240" s="973">
        <f t="shared" si="1103"/>
        <v>0</v>
      </c>
      <c r="AO240" s="973">
        <f t="shared" si="1104"/>
        <v>0</v>
      </c>
      <c r="AP240" s="973">
        <f t="shared" si="1105"/>
        <v>0</v>
      </c>
      <c r="AQ240" s="973">
        <f t="shared" si="1106"/>
        <v>0</v>
      </c>
      <c r="AR240" s="973">
        <f t="shared" si="1107"/>
        <v>0</v>
      </c>
      <c r="AS240" s="973">
        <f t="shared" si="1108"/>
        <v>0</v>
      </c>
      <c r="AT240" s="973">
        <f t="shared" si="1109"/>
        <v>0</v>
      </c>
      <c r="AU240" s="973">
        <f t="shared" si="1110"/>
        <v>0</v>
      </c>
      <c r="AV240" s="973">
        <f t="shared" si="1111"/>
        <v>0</v>
      </c>
      <c r="AW240" s="973">
        <f t="shared" si="1112"/>
        <v>0</v>
      </c>
      <c r="AX240" s="973">
        <f t="shared" si="1113"/>
        <v>0</v>
      </c>
      <c r="AY240" s="973">
        <f t="shared" si="1114"/>
        <v>0</v>
      </c>
      <c r="AZ240" s="973">
        <f t="shared" si="1115"/>
        <v>0</v>
      </c>
      <c r="BA240" s="973">
        <f t="shared" si="1116"/>
        <v>0</v>
      </c>
      <c r="BB240" s="973">
        <f t="shared" si="1117"/>
        <v>0</v>
      </c>
      <c r="BC240" s="973">
        <f t="shared" si="1118"/>
        <v>0</v>
      </c>
      <c r="BD240" s="973">
        <f t="shared" si="1119"/>
        <v>0</v>
      </c>
      <c r="BE240" s="973">
        <f t="shared" si="1120"/>
        <v>0</v>
      </c>
      <c r="BF240" s="973">
        <f t="shared" si="1121"/>
        <v>0</v>
      </c>
      <c r="BG240" s="973">
        <f t="shared" si="1122"/>
        <v>0</v>
      </c>
      <c r="BH240" s="973">
        <f t="shared" si="1123"/>
        <v>0</v>
      </c>
      <c r="BI240" s="973">
        <f t="shared" si="1124"/>
        <v>0</v>
      </c>
      <c r="BJ240" s="973">
        <f t="shared" si="1125"/>
        <v>0</v>
      </c>
      <c r="BK240" s="973">
        <f t="shared" si="1126"/>
        <v>0</v>
      </c>
      <c r="BL240" s="973">
        <f t="shared" si="1127"/>
        <v>0</v>
      </c>
      <c r="BM240" s="973">
        <f t="shared" si="1128"/>
        <v>0</v>
      </c>
      <c r="BN240" s="973">
        <f t="shared" si="1129"/>
        <v>0</v>
      </c>
      <c r="BO240" s="973">
        <f t="shared" si="1130"/>
        <v>0</v>
      </c>
      <c r="BV240" s="978"/>
      <c r="BW240" s="978"/>
      <c r="BX240" s="978"/>
      <c r="BY240" s="978"/>
      <c r="BZ240" s="978"/>
      <c r="CA240" s="978"/>
      <c r="CB240" s="978"/>
      <c r="CC240" s="978"/>
      <c r="CD240" s="978"/>
      <c r="CE240" s="978"/>
      <c r="CF240" s="978"/>
      <c r="CG240" s="978"/>
      <c r="CH240" s="978"/>
      <c r="CI240" s="978"/>
      <c r="CJ240" s="978"/>
      <c r="CK240" s="978"/>
      <c r="CL240" s="978"/>
      <c r="CM240" s="978"/>
      <c r="CN240" s="978"/>
      <c r="CO240" s="978"/>
      <c r="CP240" s="978"/>
      <c r="CQ240" s="978"/>
      <c r="CR240" s="978"/>
      <c r="CS240" s="978"/>
      <c r="CT240" s="978"/>
      <c r="CU240" s="978"/>
      <c r="CV240" s="978"/>
      <c r="CW240" s="978"/>
      <c r="CX240" s="978"/>
      <c r="CY240" s="978"/>
      <c r="CZ240" s="978"/>
      <c r="DA240" s="978"/>
      <c r="DB240" s="978"/>
      <c r="DC240" s="978"/>
      <c r="DD240" s="978"/>
      <c r="DE240" s="978"/>
      <c r="DF240" s="978"/>
      <c r="DG240" s="978"/>
      <c r="DH240" s="978"/>
      <c r="DI240" s="978"/>
      <c r="DJ240" s="978"/>
      <c r="DK240" s="978"/>
      <c r="DL240" s="978"/>
      <c r="DM240" s="978"/>
      <c r="DN240" s="978"/>
      <c r="DO240" s="978"/>
      <c r="DP240" s="978"/>
      <c r="DQ240" s="978"/>
      <c r="DR240" s="978"/>
      <c r="DS240" s="978"/>
      <c r="DT240" s="978"/>
      <c r="DU240" s="978"/>
      <c r="DV240" s="978"/>
      <c r="DW240" s="978"/>
      <c r="DX240" s="978"/>
      <c r="DY240" s="978"/>
      <c r="DZ240" s="978"/>
      <c r="EA240" s="978"/>
      <c r="EB240" s="978"/>
      <c r="EC240" s="978"/>
      <c r="ED240" s="978"/>
    </row>
    <row r="241" spans="2:134" hidden="1" outlineLevel="1">
      <c r="B241" s="772">
        <f>B240+1</f>
        <v>111</v>
      </c>
      <c r="C241" s="707"/>
      <c r="D241" s="708" t="s">
        <v>795</v>
      </c>
      <c r="E241" s="702" t="s">
        <v>1315</v>
      </c>
      <c r="F241" s="709"/>
      <c r="G241" s="973">
        <f t="shared" si="1096"/>
        <v>0</v>
      </c>
      <c r="H241" s="973">
        <f t="shared" si="1096"/>
        <v>0</v>
      </c>
      <c r="I241" s="973">
        <f t="shared" si="1096"/>
        <v>0</v>
      </c>
      <c r="J241" s="973">
        <f t="shared" si="1096"/>
        <v>0</v>
      </c>
      <c r="K241" s="973">
        <f t="shared" si="1096"/>
        <v>0</v>
      </c>
      <c r="L241" s="973">
        <f t="shared" si="1096"/>
        <v>0</v>
      </c>
      <c r="M241" s="973">
        <f t="shared" si="1096"/>
        <v>0</v>
      </c>
      <c r="N241" s="973">
        <f t="shared" si="1096"/>
        <v>0</v>
      </c>
      <c r="O241" s="973">
        <f t="shared" si="1096"/>
        <v>0</v>
      </c>
      <c r="P241" s="973">
        <f t="shared" si="1096"/>
        <v>0</v>
      </c>
      <c r="Q241" s="973">
        <f t="shared" si="1097"/>
        <v>0</v>
      </c>
      <c r="R241" s="973">
        <f t="shared" si="1097"/>
        <v>0</v>
      </c>
      <c r="S241" s="973">
        <f t="shared" si="1097"/>
        <v>0</v>
      </c>
      <c r="T241" s="973">
        <f t="shared" si="1097"/>
        <v>0</v>
      </c>
      <c r="U241" s="973">
        <f t="shared" si="1097"/>
        <v>0</v>
      </c>
      <c r="V241" s="973">
        <f t="shared" si="1097"/>
        <v>0</v>
      </c>
      <c r="W241" s="973">
        <f t="shared" si="1097"/>
        <v>0</v>
      </c>
      <c r="X241" s="973">
        <f t="shared" si="1097"/>
        <v>0</v>
      </c>
      <c r="Y241" s="973">
        <f t="shared" si="1097"/>
        <v>0</v>
      </c>
      <c r="Z241" s="973">
        <f t="shared" si="1097"/>
        <v>0</v>
      </c>
      <c r="AA241" s="973">
        <f t="shared" si="1098"/>
        <v>0</v>
      </c>
      <c r="AB241" s="973">
        <f t="shared" si="1098"/>
        <v>0</v>
      </c>
      <c r="AC241" s="973">
        <f t="shared" si="1098"/>
        <v>0</v>
      </c>
      <c r="AD241" s="973">
        <f t="shared" si="1098"/>
        <v>0</v>
      </c>
      <c r="AE241" s="973">
        <f t="shared" si="1098"/>
        <v>0</v>
      </c>
      <c r="AF241" s="973">
        <f t="shared" si="1098"/>
        <v>0</v>
      </c>
      <c r="AG241" s="973">
        <f t="shared" si="1098"/>
        <v>0</v>
      </c>
      <c r="AH241" s="973">
        <f t="shared" si="1098"/>
        <v>0</v>
      </c>
      <c r="AI241" s="973">
        <f t="shared" si="1098"/>
        <v>0</v>
      </c>
      <c r="AJ241" s="973">
        <f t="shared" si="1099"/>
        <v>0</v>
      </c>
      <c r="AK241" s="973">
        <f t="shared" si="1100"/>
        <v>0</v>
      </c>
      <c r="AL241" s="973">
        <f t="shared" si="1101"/>
        <v>0</v>
      </c>
      <c r="AM241" s="973">
        <f t="shared" si="1102"/>
        <v>0</v>
      </c>
      <c r="AN241" s="973">
        <f t="shared" si="1103"/>
        <v>0</v>
      </c>
      <c r="AO241" s="973">
        <f t="shared" si="1104"/>
        <v>0</v>
      </c>
      <c r="AP241" s="973">
        <f t="shared" si="1105"/>
        <v>0</v>
      </c>
      <c r="AQ241" s="973">
        <f t="shared" si="1106"/>
        <v>0</v>
      </c>
      <c r="AR241" s="973">
        <f t="shared" si="1107"/>
        <v>0</v>
      </c>
      <c r="AS241" s="973">
        <f t="shared" si="1108"/>
        <v>0</v>
      </c>
      <c r="AT241" s="973">
        <f t="shared" si="1109"/>
        <v>0</v>
      </c>
      <c r="AU241" s="973">
        <f t="shared" si="1110"/>
        <v>0</v>
      </c>
      <c r="AV241" s="973">
        <f t="shared" si="1111"/>
        <v>0</v>
      </c>
      <c r="AW241" s="973">
        <f t="shared" si="1112"/>
        <v>0</v>
      </c>
      <c r="AX241" s="973">
        <f t="shared" si="1113"/>
        <v>0</v>
      </c>
      <c r="AY241" s="973">
        <f t="shared" si="1114"/>
        <v>0</v>
      </c>
      <c r="AZ241" s="973">
        <f t="shared" si="1115"/>
        <v>0</v>
      </c>
      <c r="BA241" s="973">
        <f t="shared" si="1116"/>
        <v>0</v>
      </c>
      <c r="BB241" s="973">
        <f t="shared" si="1117"/>
        <v>0</v>
      </c>
      <c r="BC241" s="973">
        <f t="shared" si="1118"/>
        <v>0</v>
      </c>
      <c r="BD241" s="973">
        <f t="shared" si="1119"/>
        <v>0</v>
      </c>
      <c r="BE241" s="973">
        <f t="shared" si="1120"/>
        <v>0</v>
      </c>
      <c r="BF241" s="973">
        <f t="shared" si="1121"/>
        <v>0</v>
      </c>
      <c r="BG241" s="973">
        <f t="shared" si="1122"/>
        <v>0</v>
      </c>
      <c r="BH241" s="973">
        <f t="shared" si="1123"/>
        <v>0</v>
      </c>
      <c r="BI241" s="973">
        <f t="shared" si="1124"/>
        <v>0</v>
      </c>
      <c r="BJ241" s="973">
        <f t="shared" si="1125"/>
        <v>0</v>
      </c>
      <c r="BK241" s="973">
        <f t="shared" si="1126"/>
        <v>0</v>
      </c>
      <c r="BL241" s="973">
        <f t="shared" si="1127"/>
        <v>0</v>
      </c>
      <c r="BM241" s="973">
        <f t="shared" si="1128"/>
        <v>0</v>
      </c>
      <c r="BN241" s="973">
        <f t="shared" si="1129"/>
        <v>0</v>
      </c>
      <c r="BO241" s="973">
        <f t="shared" si="1130"/>
        <v>0</v>
      </c>
      <c r="BV241" s="978"/>
      <c r="BW241" s="978"/>
      <c r="BX241" s="978"/>
      <c r="BY241" s="978"/>
      <c r="BZ241" s="978"/>
      <c r="CA241" s="978"/>
      <c r="CB241" s="978"/>
      <c r="CC241" s="978"/>
      <c r="CD241" s="978"/>
      <c r="CE241" s="978"/>
      <c r="CF241" s="978"/>
      <c r="CG241" s="978"/>
      <c r="CH241" s="978"/>
      <c r="CI241" s="978"/>
      <c r="CJ241" s="978"/>
      <c r="CK241" s="978"/>
      <c r="CL241" s="978"/>
      <c r="CM241" s="978"/>
      <c r="CN241" s="978"/>
      <c r="CO241" s="978"/>
      <c r="CP241" s="978"/>
      <c r="CQ241" s="978"/>
      <c r="CR241" s="978"/>
      <c r="CS241" s="978"/>
      <c r="CT241" s="978"/>
      <c r="CU241" s="978"/>
      <c r="CV241" s="978"/>
      <c r="CW241" s="978"/>
      <c r="CX241" s="978"/>
      <c r="CY241" s="978"/>
      <c r="CZ241" s="978"/>
      <c r="DA241" s="978"/>
      <c r="DB241" s="978"/>
      <c r="DC241" s="978"/>
      <c r="DD241" s="978"/>
      <c r="DE241" s="978"/>
      <c r="DF241" s="978"/>
      <c r="DG241" s="978"/>
      <c r="DH241" s="978"/>
      <c r="DI241" s="978"/>
      <c r="DJ241" s="978"/>
      <c r="DK241" s="978"/>
      <c r="DL241" s="978"/>
      <c r="DM241" s="978"/>
      <c r="DN241" s="978"/>
      <c r="DO241" s="978"/>
      <c r="DP241" s="978"/>
      <c r="DQ241" s="978"/>
      <c r="DR241" s="978"/>
      <c r="DS241" s="978"/>
      <c r="DT241" s="978"/>
      <c r="DU241" s="978"/>
      <c r="DV241" s="978"/>
      <c r="DW241" s="978"/>
      <c r="DX241" s="978"/>
      <c r="DY241" s="978"/>
      <c r="DZ241" s="978"/>
      <c r="EA241" s="978"/>
      <c r="EB241" s="978"/>
      <c r="EC241" s="978"/>
      <c r="ED241" s="978"/>
    </row>
    <row r="242" spans="2:134" hidden="1" outlineLevel="1">
      <c r="B242" s="772">
        <f>B241+1</f>
        <v>112</v>
      </c>
      <c r="C242" s="710"/>
      <c r="D242" s="708" t="s">
        <v>1125</v>
      </c>
      <c r="E242" s="702" t="s">
        <v>1315</v>
      </c>
      <c r="F242" s="709"/>
      <c r="G242" s="973">
        <f t="shared" si="1096"/>
        <v>0</v>
      </c>
      <c r="H242" s="973">
        <f t="shared" si="1096"/>
        <v>0</v>
      </c>
      <c r="I242" s="973">
        <f t="shared" si="1096"/>
        <v>0</v>
      </c>
      <c r="J242" s="973">
        <f t="shared" si="1096"/>
        <v>0</v>
      </c>
      <c r="K242" s="973">
        <f t="shared" si="1096"/>
        <v>0</v>
      </c>
      <c r="L242" s="973">
        <f t="shared" si="1096"/>
        <v>0</v>
      </c>
      <c r="M242" s="973">
        <f t="shared" si="1096"/>
        <v>0</v>
      </c>
      <c r="N242" s="973">
        <f t="shared" si="1096"/>
        <v>0</v>
      </c>
      <c r="O242" s="973">
        <f t="shared" si="1096"/>
        <v>0</v>
      </c>
      <c r="P242" s="973">
        <f t="shared" si="1096"/>
        <v>0</v>
      </c>
      <c r="Q242" s="973">
        <f t="shared" si="1097"/>
        <v>0</v>
      </c>
      <c r="R242" s="973">
        <f t="shared" si="1097"/>
        <v>0</v>
      </c>
      <c r="S242" s="973">
        <f t="shared" si="1097"/>
        <v>0</v>
      </c>
      <c r="T242" s="973">
        <f t="shared" si="1097"/>
        <v>0</v>
      </c>
      <c r="U242" s="973">
        <f t="shared" si="1097"/>
        <v>0</v>
      </c>
      <c r="V242" s="973">
        <f t="shared" si="1097"/>
        <v>0</v>
      </c>
      <c r="W242" s="973">
        <f t="shared" si="1097"/>
        <v>0</v>
      </c>
      <c r="X242" s="973">
        <f t="shared" si="1097"/>
        <v>0</v>
      </c>
      <c r="Y242" s="973">
        <f t="shared" si="1097"/>
        <v>0</v>
      </c>
      <c r="Z242" s="973">
        <f t="shared" si="1097"/>
        <v>0</v>
      </c>
      <c r="AA242" s="973">
        <f t="shared" si="1098"/>
        <v>0</v>
      </c>
      <c r="AB242" s="973">
        <f t="shared" si="1098"/>
        <v>0</v>
      </c>
      <c r="AC242" s="973">
        <f t="shared" si="1098"/>
        <v>0</v>
      </c>
      <c r="AD242" s="973">
        <f t="shared" si="1098"/>
        <v>0</v>
      </c>
      <c r="AE242" s="973">
        <f t="shared" si="1098"/>
        <v>0</v>
      </c>
      <c r="AF242" s="973">
        <f t="shared" si="1098"/>
        <v>0</v>
      </c>
      <c r="AG242" s="973">
        <f t="shared" si="1098"/>
        <v>0</v>
      </c>
      <c r="AH242" s="973">
        <f t="shared" si="1098"/>
        <v>0</v>
      </c>
      <c r="AI242" s="973">
        <f t="shared" si="1098"/>
        <v>0</v>
      </c>
      <c r="AJ242" s="973">
        <f t="shared" si="1099"/>
        <v>0</v>
      </c>
      <c r="AK242" s="973">
        <f t="shared" si="1100"/>
        <v>0</v>
      </c>
      <c r="AL242" s="973">
        <f t="shared" si="1101"/>
        <v>0</v>
      </c>
      <c r="AM242" s="973">
        <f t="shared" si="1102"/>
        <v>0</v>
      </c>
      <c r="AN242" s="973">
        <f t="shared" si="1103"/>
        <v>0</v>
      </c>
      <c r="AO242" s="973">
        <f t="shared" si="1104"/>
        <v>0</v>
      </c>
      <c r="AP242" s="973">
        <f t="shared" si="1105"/>
        <v>0</v>
      </c>
      <c r="AQ242" s="973">
        <f t="shared" si="1106"/>
        <v>0</v>
      </c>
      <c r="AR242" s="973">
        <f t="shared" si="1107"/>
        <v>0</v>
      </c>
      <c r="AS242" s="973">
        <f t="shared" si="1108"/>
        <v>0</v>
      </c>
      <c r="AT242" s="973">
        <f t="shared" si="1109"/>
        <v>0</v>
      </c>
      <c r="AU242" s="973">
        <f t="shared" si="1110"/>
        <v>0</v>
      </c>
      <c r="AV242" s="973">
        <f t="shared" si="1111"/>
        <v>0</v>
      </c>
      <c r="AW242" s="973">
        <f t="shared" si="1112"/>
        <v>0</v>
      </c>
      <c r="AX242" s="973">
        <f t="shared" si="1113"/>
        <v>0</v>
      </c>
      <c r="AY242" s="973">
        <f t="shared" si="1114"/>
        <v>0</v>
      </c>
      <c r="AZ242" s="973">
        <f t="shared" si="1115"/>
        <v>0</v>
      </c>
      <c r="BA242" s="973">
        <f t="shared" si="1116"/>
        <v>0</v>
      </c>
      <c r="BB242" s="973">
        <f t="shared" si="1117"/>
        <v>0</v>
      </c>
      <c r="BC242" s="973">
        <f t="shared" si="1118"/>
        <v>0</v>
      </c>
      <c r="BD242" s="973">
        <f t="shared" si="1119"/>
        <v>0</v>
      </c>
      <c r="BE242" s="973">
        <f t="shared" si="1120"/>
        <v>0</v>
      </c>
      <c r="BF242" s="973">
        <f t="shared" si="1121"/>
        <v>0</v>
      </c>
      <c r="BG242" s="973">
        <f t="shared" si="1122"/>
        <v>0</v>
      </c>
      <c r="BH242" s="973">
        <f t="shared" si="1123"/>
        <v>0</v>
      </c>
      <c r="BI242" s="973">
        <f t="shared" si="1124"/>
        <v>0</v>
      </c>
      <c r="BJ242" s="973">
        <f t="shared" si="1125"/>
        <v>0</v>
      </c>
      <c r="BK242" s="973">
        <f t="shared" si="1126"/>
        <v>0</v>
      </c>
      <c r="BL242" s="973">
        <f t="shared" si="1127"/>
        <v>0</v>
      </c>
      <c r="BM242" s="973">
        <f t="shared" si="1128"/>
        <v>0</v>
      </c>
      <c r="BN242" s="973">
        <f t="shared" si="1129"/>
        <v>0</v>
      </c>
      <c r="BO242" s="973">
        <f t="shared" si="1130"/>
        <v>0</v>
      </c>
      <c r="BV242" s="978"/>
      <c r="BW242" s="978"/>
      <c r="BX242" s="978"/>
      <c r="BY242" s="978"/>
      <c r="BZ242" s="978"/>
      <c r="CA242" s="978"/>
      <c r="CB242" s="978"/>
      <c r="CC242" s="978"/>
      <c r="CD242" s="978"/>
      <c r="CE242" s="978"/>
      <c r="CF242" s="978"/>
      <c r="CG242" s="978"/>
      <c r="CH242" s="978"/>
      <c r="CI242" s="978"/>
      <c r="CJ242" s="978"/>
      <c r="CK242" s="978"/>
      <c r="CL242" s="978"/>
      <c r="CM242" s="978"/>
      <c r="CN242" s="978"/>
      <c r="CO242" s="978"/>
      <c r="CP242" s="978"/>
      <c r="CQ242" s="978"/>
      <c r="CR242" s="978"/>
      <c r="CS242" s="978"/>
      <c r="CT242" s="978"/>
      <c r="CU242" s="978"/>
      <c r="CV242" s="978"/>
      <c r="CW242" s="978"/>
      <c r="CX242" s="978"/>
      <c r="CY242" s="978"/>
      <c r="CZ242" s="978"/>
      <c r="DA242" s="978"/>
      <c r="DB242" s="978"/>
      <c r="DC242" s="978"/>
      <c r="DD242" s="978"/>
      <c r="DE242" s="978"/>
      <c r="DF242" s="978"/>
      <c r="DG242" s="978"/>
      <c r="DH242" s="978"/>
      <c r="DI242" s="978"/>
      <c r="DJ242" s="978"/>
      <c r="DK242" s="978"/>
      <c r="DL242" s="978"/>
      <c r="DM242" s="978"/>
      <c r="DN242" s="978"/>
      <c r="DO242" s="978"/>
      <c r="DP242" s="978"/>
      <c r="DQ242" s="978"/>
      <c r="DR242" s="978"/>
      <c r="DS242" s="978"/>
      <c r="DT242" s="978"/>
      <c r="DU242" s="978"/>
      <c r="DV242" s="978"/>
      <c r="DW242" s="978"/>
      <c r="DX242" s="978"/>
      <c r="DY242" s="978"/>
      <c r="DZ242" s="978"/>
      <c r="EA242" s="978"/>
      <c r="EB242" s="978"/>
      <c r="EC242" s="978"/>
      <c r="ED242" s="978"/>
    </row>
    <row r="243" spans="2:134" hidden="1" outlineLevel="1">
      <c r="B243" s="772">
        <f>B242+1</f>
        <v>113</v>
      </c>
      <c r="C243" s="707"/>
      <c r="D243" s="708" t="s">
        <v>1126</v>
      </c>
      <c r="E243" s="702" t="s">
        <v>1315</v>
      </c>
      <c r="F243" s="709"/>
      <c r="G243" s="973">
        <f t="shared" si="1096"/>
        <v>0</v>
      </c>
      <c r="H243" s="973">
        <f t="shared" si="1096"/>
        <v>0</v>
      </c>
      <c r="I243" s="973">
        <f t="shared" si="1096"/>
        <v>0</v>
      </c>
      <c r="J243" s="973">
        <f t="shared" si="1096"/>
        <v>0</v>
      </c>
      <c r="K243" s="973">
        <f t="shared" si="1096"/>
        <v>0</v>
      </c>
      <c r="L243" s="973">
        <f t="shared" si="1096"/>
        <v>0</v>
      </c>
      <c r="M243" s="973">
        <f t="shared" si="1096"/>
        <v>0</v>
      </c>
      <c r="N243" s="973">
        <f t="shared" si="1096"/>
        <v>0</v>
      </c>
      <c r="O243" s="973">
        <f t="shared" si="1096"/>
        <v>0</v>
      </c>
      <c r="P243" s="973">
        <f t="shared" si="1096"/>
        <v>0</v>
      </c>
      <c r="Q243" s="973">
        <f t="shared" si="1097"/>
        <v>0</v>
      </c>
      <c r="R243" s="973">
        <f t="shared" si="1097"/>
        <v>0</v>
      </c>
      <c r="S243" s="973">
        <f t="shared" si="1097"/>
        <v>0</v>
      </c>
      <c r="T243" s="973">
        <f t="shared" si="1097"/>
        <v>0</v>
      </c>
      <c r="U243" s="973">
        <f t="shared" si="1097"/>
        <v>0</v>
      </c>
      <c r="V243" s="973">
        <f t="shared" si="1097"/>
        <v>0</v>
      </c>
      <c r="W243" s="973">
        <f t="shared" si="1097"/>
        <v>0</v>
      </c>
      <c r="X243" s="973">
        <f t="shared" si="1097"/>
        <v>0</v>
      </c>
      <c r="Y243" s="973">
        <f t="shared" si="1097"/>
        <v>0</v>
      </c>
      <c r="Z243" s="973">
        <f t="shared" si="1097"/>
        <v>0</v>
      </c>
      <c r="AA243" s="973">
        <f t="shared" si="1098"/>
        <v>0</v>
      </c>
      <c r="AB243" s="973">
        <f t="shared" si="1098"/>
        <v>0</v>
      </c>
      <c r="AC243" s="973">
        <f t="shared" si="1098"/>
        <v>0</v>
      </c>
      <c r="AD243" s="973">
        <f t="shared" si="1098"/>
        <v>0</v>
      </c>
      <c r="AE243" s="973">
        <f t="shared" si="1098"/>
        <v>0</v>
      </c>
      <c r="AF243" s="973">
        <f t="shared" si="1098"/>
        <v>0</v>
      </c>
      <c r="AG243" s="973">
        <f t="shared" si="1098"/>
        <v>0</v>
      </c>
      <c r="AH243" s="973">
        <f t="shared" si="1098"/>
        <v>0</v>
      </c>
      <c r="AI243" s="973">
        <f t="shared" si="1098"/>
        <v>0</v>
      </c>
      <c r="AJ243" s="973">
        <f t="shared" si="1099"/>
        <v>0</v>
      </c>
      <c r="AK243" s="973">
        <f t="shared" si="1100"/>
        <v>0</v>
      </c>
      <c r="AL243" s="973">
        <f t="shared" si="1101"/>
        <v>0</v>
      </c>
      <c r="AM243" s="973">
        <f t="shared" si="1102"/>
        <v>0</v>
      </c>
      <c r="AN243" s="973">
        <f t="shared" si="1103"/>
        <v>0</v>
      </c>
      <c r="AO243" s="973">
        <f t="shared" si="1104"/>
        <v>0</v>
      </c>
      <c r="AP243" s="973">
        <f t="shared" si="1105"/>
        <v>0</v>
      </c>
      <c r="AQ243" s="973">
        <f t="shared" si="1106"/>
        <v>0</v>
      </c>
      <c r="AR243" s="973">
        <f t="shared" si="1107"/>
        <v>0</v>
      </c>
      <c r="AS243" s="973">
        <f t="shared" si="1108"/>
        <v>0</v>
      </c>
      <c r="AT243" s="973">
        <f t="shared" si="1109"/>
        <v>0</v>
      </c>
      <c r="AU243" s="973">
        <f t="shared" si="1110"/>
        <v>0</v>
      </c>
      <c r="AV243" s="973">
        <f t="shared" si="1111"/>
        <v>0</v>
      </c>
      <c r="AW243" s="973">
        <f t="shared" si="1112"/>
        <v>0</v>
      </c>
      <c r="AX243" s="973">
        <f t="shared" si="1113"/>
        <v>0</v>
      </c>
      <c r="AY243" s="973">
        <f t="shared" si="1114"/>
        <v>0</v>
      </c>
      <c r="AZ243" s="973">
        <f t="shared" si="1115"/>
        <v>0</v>
      </c>
      <c r="BA243" s="973">
        <f t="shared" si="1116"/>
        <v>0</v>
      </c>
      <c r="BB243" s="973">
        <f t="shared" si="1117"/>
        <v>0</v>
      </c>
      <c r="BC243" s="973">
        <f t="shared" si="1118"/>
        <v>0</v>
      </c>
      <c r="BD243" s="973">
        <f t="shared" si="1119"/>
        <v>0</v>
      </c>
      <c r="BE243" s="973">
        <f t="shared" si="1120"/>
        <v>0</v>
      </c>
      <c r="BF243" s="973">
        <f t="shared" si="1121"/>
        <v>0</v>
      </c>
      <c r="BG243" s="973">
        <f t="shared" si="1122"/>
        <v>0</v>
      </c>
      <c r="BH243" s="973">
        <f t="shared" si="1123"/>
        <v>0</v>
      </c>
      <c r="BI243" s="973">
        <f t="shared" si="1124"/>
        <v>0</v>
      </c>
      <c r="BJ243" s="973">
        <f t="shared" si="1125"/>
        <v>0</v>
      </c>
      <c r="BK243" s="973">
        <f t="shared" si="1126"/>
        <v>0</v>
      </c>
      <c r="BL243" s="973">
        <f t="shared" si="1127"/>
        <v>0</v>
      </c>
      <c r="BM243" s="973">
        <f t="shared" si="1128"/>
        <v>0</v>
      </c>
      <c r="BN243" s="973">
        <f t="shared" si="1129"/>
        <v>0</v>
      </c>
      <c r="BO243" s="973">
        <f t="shared" si="1130"/>
        <v>0</v>
      </c>
      <c r="BV243" s="978"/>
      <c r="BW243" s="978"/>
      <c r="BX243" s="978"/>
      <c r="BY243" s="978"/>
      <c r="BZ243" s="978"/>
      <c r="CA243" s="978"/>
      <c r="CB243" s="978"/>
      <c r="CC243" s="978"/>
      <c r="CD243" s="978"/>
      <c r="CE243" s="978"/>
      <c r="CF243" s="978"/>
      <c r="CG243" s="978"/>
      <c r="CH243" s="978"/>
      <c r="CI243" s="978"/>
      <c r="CJ243" s="978"/>
      <c r="CK243" s="978"/>
      <c r="CL243" s="978"/>
      <c r="CM243" s="978"/>
      <c r="CN243" s="978"/>
      <c r="CO243" s="978"/>
      <c r="CP243" s="978"/>
      <c r="CQ243" s="978"/>
      <c r="CR243" s="978"/>
      <c r="CS243" s="978"/>
      <c r="CT243" s="978"/>
      <c r="CU243" s="978"/>
      <c r="CV243" s="978"/>
      <c r="CW243" s="978"/>
      <c r="CX243" s="978"/>
      <c r="CY243" s="978"/>
      <c r="CZ243" s="978"/>
      <c r="DA243" s="978"/>
      <c r="DB243" s="978"/>
      <c r="DC243" s="978"/>
      <c r="DD243" s="978"/>
      <c r="DE243" s="978"/>
      <c r="DF243" s="978"/>
      <c r="DG243" s="978"/>
      <c r="DH243" s="978"/>
      <c r="DI243" s="978"/>
      <c r="DJ243" s="978"/>
      <c r="DK243" s="978"/>
      <c r="DL243" s="978"/>
      <c r="DM243" s="978"/>
      <c r="DN243" s="978"/>
      <c r="DO243" s="978"/>
      <c r="DP243" s="978"/>
      <c r="DQ243" s="978"/>
      <c r="DR243" s="978"/>
      <c r="DS243" s="978"/>
      <c r="DT243" s="978"/>
      <c r="DU243" s="978"/>
      <c r="DV243" s="978"/>
      <c r="DW243" s="978"/>
      <c r="DX243" s="978"/>
      <c r="DY243" s="978"/>
      <c r="DZ243" s="978"/>
      <c r="EA243" s="978"/>
      <c r="EB243" s="978"/>
      <c r="EC243" s="978"/>
      <c r="ED243" s="978"/>
    </row>
    <row r="244" spans="2:134" hidden="1" outlineLevel="1">
      <c r="B244" s="772" t="s">
        <v>835</v>
      </c>
      <c r="C244" s="707"/>
      <c r="D244" s="708" t="s">
        <v>831</v>
      </c>
      <c r="E244" s="702" t="s">
        <v>1315</v>
      </c>
      <c r="F244" s="709"/>
      <c r="G244" s="973">
        <f t="shared" si="1096"/>
        <v>0</v>
      </c>
      <c r="H244" s="973">
        <f t="shared" si="1096"/>
        <v>0</v>
      </c>
      <c r="I244" s="973">
        <f t="shared" si="1096"/>
        <v>0</v>
      </c>
      <c r="J244" s="973">
        <f t="shared" si="1096"/>
        <v>0</v>
      </c>
      <c r="K244" s="973">
        <f t="shared" si="1096"/>
        <v>0</v>
      </c>
      <c r="L244" s="973">
        <f t="shared" si="1096"/>
        <v>0</v>
      </c>
      <c r="M244" s="973">
        <f t="shared" si="1096"/>
        <v>0</v>
      </c>
      <c r="N244" s="973">
        <f t="shared" si="1096"/>
        <v>0</v>
      </c>
      <c r="O244" s="973">
        <f t="shared" si="1096"/>
        <v>0</v>
      </c>
      <c r="P244" s="973">
        <f t="shared" si="1096"/>
        <v>0</v>
      </c>
      <c r="Q244" s="973">
        <f t="shared" si="1097"/>
        <v>0</v>
      </c>
      <c r="R244" s="973">
        <f t="shared" si="1097"/>
        <v>0</v>
      </c>
      <c r="S244" s="973">
        <f t="shared" si="1097"/>
        <v>0</v>
      </c>
      <c r="T244" s="973">
        <f t="shared" si="1097"/>
        <v>0</v>
      </c>
      <c r="U244" s="973">
        <f t="shared" si="1097"/>
        <v>0</v>
      </c>
      <c r="V244" s="973">
        <f t="shared" si="1097"/>
        <v>0</v>
      </c>
      <c r="W244" s="973">
        <f t="shared" si="1097"/>
        <v>0</v>
      </c>
      <c r="X244" s="973">
        <f t="shared" si="1097"/>
        <v>0</v>
      </c>
      <c r="Y244" s="973">
        <f t="shared" si="1097"/>
        <v>0</v>
      </c>
      <c r="Z244" s="973">
        <f t="shared" si="1097"/>
        <v>0</v>
      </c>
      <c r="AA244" s="973">
        <f t="shared" si="1098"/>
        <v>0</v>
      </c>
      <c r="AB244" s="973">
        <f t="shared" si="1098"/>
        <v>0</v>
      </c>
      <c r="AC244" s="973">
        <f t="shared" si="1098"/>
        <v>0</v>
      </c>
      <c r="AD244" s="973">
        <f t="shared" si="1098"/>
        <v>0</v>
      </c>
      <c r="AE244" s="973">
        <f t="shared" si="1098"/>
        <v>0</v>
      </c>
      <c r="AF244" s="973">
        <f t="shared" si="1098"/>
        <v>0</v>
      </c>
      <c r="AG244" s="973">
        <f t="shared" si="1098"/>
        <v>0</v>
      </c>
      <c r="AH244" s="973">
        <f t="shared" si="1098"/>
        <v>0</v>
      </c>
      <c r="AI244" s="973">
        <f t="shared" si="1098"/>
        <v>0</v>
      </c>
      <c r="AJ244" s="973">
        <f t="shared" si="1099"/>
        <v>0</v>
      </c>
      <c r="AK244" s="973">
        <f t="shared" si="1100"/>
        <v>0</v>
      </c>
      <c r="AL244" s="973">
        <f t="shared" si="1101"/>
        <v>0</v>
      </c>
      <c r="AM244" s="973">
        <f t="shared" si="1102"/>
        <v>0</v>
      </c>
      <c r="AN244" s="973">
        <f t="shared" si="1103"/>
        <v>0</v>
      </c>
      <c r="AO244" s="973">
        <f t="shared" si="1104"/>
        <v>0</v>
      </c>
      <c r="AP244" s="973">
        <f t="shared" si="1105"/>
        <v>0</v>
      </c>
      <c r="AQ244" s="973">
        <f t="shared" si="1106"/>
        <v>0</v>
      </c>
      <c r="AR244" s="973">
        <f t="shared" si="1107"/>
        <v>0</v>
      </c>
      <c r="AS244" s="973">
        <f t="shared" si="1108"/>
        <v>0</v>
      </c>
      <c r="AT244" s="973">
        <f t="shared" si="1109"/>
        <v>0</v>
      </c>
      <c r="AU244" s="973">
        <f t="shared" si="1110"/>
        <v>0</v>
      </c>
      <c r="AV244" s="973">
        <f t="shared" si="1111"/>
        <v>0</v>
      </c>
      <c r="AW244" s="973">
        <f t="shared" si="1112"/>
        <v>0</v>
      </c>
      <c r="AX244" s="973">
        <f t="shared" si="1113"/>
        <v>0</v>
      </c>
      <c r="AY244" s="973">
        <f t="shared" si="1114"/>
        <v>0</v>
      </c>
      <c r="AZ244" s="973">
        <f t="shared" si="1115"/>
        <v>0</v>
      </c>
      <c r="BA244" s="973">
        <f t="shared" si="1116"/>
        <v>0</v>
      </c>
      <c r="BB244" s="973">
        <f t="shared" si="1117"/>
        <v>0</v>
      </c>
      <c r="BC244" s="973">
        <f t="shared" si="1118"/>
        <v>0</v>
      </c>
      <c r="BD244" s="973">
        <f t="shared" si="1119"/>
        <v>0</v>
      </c>
      <c r="BE244" s="973">
        <f t="shared" si="1120"/>
        <v>0</v>
      </c>
      <c r="BF244" s="973">
        <f t="shared" si="1121"/>
        <v>0</v>
      </c>
      <c r="BG244" s="973">
        <f t="shared" si="1122"/>
        <v>0</v>
      </c>
      <c r="BH244" s="973">
        <f t="shared" si="1123"/>
        <v>0</v>
      </c>
      <c r="BI244" s="973">
        <f t="shared" si="1124"/>
        <v>0</v>
      </c>
      <c r="BJ244" s="973">
        <f t="shared" si="1125"/>
        <v>0</v>
      </c>
      <c r="BK244" s="973">
        <f t="shared" si="1126"/>
        <v>0</v>
      </c>
      <c r="BL244" s="973">
        <f t="shared" si="1127"/>
        <v>0</v>
      </c>
      <c r="BM244" s="973">
        <f t="shared" si="1128"/>
        <v>0</v>
      </c>
      <c r="BN244" s="973">
        <f t="shared" si="1129"/>
        <v>0</v>
      </c>
      <c r="BO244" s="973">
        <f t="shared" si="1130"/>
        <v>0</v>
      </c>
      <c r="BV244" s="978"/>
      <c r="BW244" s="978"/>
      <c r="BX244" s="978"/>
      <c r="BY244" s="978"/>
      <c r="BZ244" s="978"/>
      <c r="CA244" s="978"/>
      <c r="CB244" s="978"/>
      <c r="CC244" s="978"/>
      <c r="CD244" s="978"/>
      <c r="CE244" s="978"/>
      <c r="CF244" s="978"/>
      <c r="CG244" s="978"/>
      <c r="CH244" s="978"/>
      <c r="CI244" s="978"/>
      <c r="CJ244" s="978"/>
      <c r="CK244" s="978"/>
      <c r="CL244" s="978"/>
      <c r="CM244" s="978"/>
      <c r="CN244" s="978"/>
      <c r="CO244" s="978"/>
      <c r="CP244" s="978"/>
      <c r="CQ244" s="978"/>
      <c r="CR244" s="978"/>
      <c r="CS244" s="978"/>
      <c r="CT244" s="978"/>
      <c r="CU244" s="978"/>
      <c r="CV244" s="978"/>
      <c r="CW244" s="978"/>
      <c r="CX244" s="978"/>
      <c r="CY244" s="978"/>
      <c r="CZ244" s="978"/>
      <c r="DA244" s="978"/>
      <c r="DB244" s="978"/>
      <c r="DC244" s="978"/>
      <c r="DD244" s="978"/>
      <c r="DE244" s="978"/>
      <c r="DF244" s="978"/>
      <c r="DG244" s="978"/>
      <c r="DH244" s="978"/>
      <c r="DI244" s="978"/>
      <c r="DJ244" s="978"/>
      <c r="DK244" s="978"/>
      <c r="DL244" s="978"/>
      <c r="DM244" s="978"/>
      <c r="DN244" s="978"/>
      <c r="DO244" s="978"/>
      <c r="DP244" s="978"/>
      <c r="DQ244" s="978"/>
      <c r="DR244" s="978"/>
      <c r="DS244" s="978"/>
      <c r="DT244" s="978"/>
      <c r="DU244" s="978"/>
      <c r="DV244" s="978"/>
      <c r="DW244" s="978"/>
      <c r="DX244" s="978"/>
      <c r="DY244" s="978"/>
      <c r="DZ244" s="978"/>
      <c r="EA244" s="978"/>
      <c r="EB244" s="978"/>
      <c r="EC244" s="978"/>
      <c r="ED244" s="978"/>
    </row>
    <row r="245" spans="2:134" hidden="1" outlineLevel="1">
      <c r="B245" s="772">
        <v>114</v>
      </c>
      <c r="C245" s="710"/>
      <c r="D245" s="669" t="s">
        <v>587</v>
      </c>
      <c r="E245" s="702" t="s">
        <v>1315</v>
      </c>
      <c r="F245" s="709"/>
      <c r="G245" s="1003">
        <f t="shared" si="1096"/>
        <v>0</v>
      </c>
      <c r="H245" s="1003">
        <f t="shared" si="1096"/>
        <v>0</v>
      </c>
      <c r="I245" s="1003">
        <f t="shared" si="1096"/>
        <v>0</v>
      </c>
      <c r="J245" s="1003">
        <f t="shared" si="1096"/>
        <v>0</v>
      </c>
      <c r="K245" s="1003">
        <f t="shared" si="1096"/>
        <v>0</v>
      </c>
      <c r="L245" s="1003">
        <f t="shared" si="1096"/>
        <v>0</v>
      </c>
      <c r="M245" s="1003">
        <f t="shared" si="1096"/>
        <v>0</v>
      </c>
      <c r="N245" s="1003">
        <f t="shared" si="1096"/>
        <v>0</v>
      </c>
      <c r="O245" s="1003">
        <f t="shared" si="1096"/>
        <v>0</v>
      </c>
      <c r="P245" s="1003">
        <f t="shared" si="1096"/>
        <v>0</v>
      </c>
      <c r="Q245" s="1003">
        <f t="shared" si="1097"/>
        <v>0</v>
      </c>
      <c r="R245" s="1003">
        <f t="shared" si="1097"/>
        <v>0</v>
      </c>
      <c r="S245" s="1003">
        <f t="shared" si="1097"/>
        <v>0</v>
      </c>
      <c r="T245" s="1003">
        <f t="shared" si="1097"/>
        <v>0</v>
      </c>
      <c r="U245" s="1003">
        <f t="shared" si="1097"/>
        <v>0</v>
      </c>
      <c r="V245" s="1003">
        <f t="shared" si="1097"/>
        <v>0</v>
      </c>
      <c r="W245" s="1003">
        <f t="shared" si="1097"/>
        <v>0</v>
      </c>
      <c r="X245" s="1003">
        <f t="shared" si="1097"/>
        <v>0</v>
      </c>
      <c r="Y245" s="1003">
        <f t="shared" si="1097"/>
        <v>0</v>
      </c>
      <c r="Z245" s="1003">
        <f t="shared" si="1097"/>
        <v>0</v>
      </c>
      <c r="AA245" s="1003">
        <f t="shared" si="1098"/>
        <v>0</v>
      </c>
      <c r="AB245" s="1003">
        <f t="shared" si="1098"/>
        <v>0</v>
      </c>
      <c r="AC245" s="1003">
        <f t="shared" si="1098"/>
        <v>0</v>
      </c>
      <c r="AD245" s="1003">
        <f t="shared" si="1098"/>
        <v>0</v>
      </c>
      <c r="AE245" s="1003">
        <f t="shared" si="1098"/>
        <v>0</v>
      </c>
      <c r="AF245" s="1003">
        <f t="shared" si="1098"/>
        <v>0</v>
      </c>
      <c r="AG245" s="1003">
        <f t="shared" si="1098"/>
        <v>0</v>
      </c>
      <c r="AH245" s="1003">
        <f t="shared" si="1098"/>
        <v>0</v>
      </c>
      <c r="AI245" s="1003">
        <f t="shared" si="1098"/>
        <v>0</v>
      </c>
      <c r="AJ245" s="1003">
        <f t="shared" si="1099"/>
        <v>0</v>
      </c>
      <c r="AK245" s="1003">
        <f t="shared" si="1100"/>
        <v>0</v>
      </c>
      <c r="AL245" s="1003">
        <f t="shared" si="1101"/>
        <v>0</v>
      </c>
      <c r="AM245" s="1003">
        <f t="shared" si="1102"/>
        <v>0</v>
      </c>
      <c r="AN245" s="1003">
        <f t="shared" si="1103"/>
        <v>0</v>
      </c>
      <c r="AO245" s="1003">
        <f t="shared" si="1104"/>
        <v>0</v>
      </c>
      <c r="AP245" s="1003">
        <f t="shared" si="1105"/>
        <v>0</v>
      </c>
      <c r="AQ245" s="1003">
        <f t="shared" si="1106"/>
        <v>0</v>
      </c>
      <c r="AR245" s="1003">
        <f t="shared" si="1107"/>
        <v>0</v>
      </c>
      <c r="AS245" s="1003">
        <f t="shared" si="1108"/>
        <v>0</v>
      </c>
      <c r="AT245" s="1003">
        <f t="shared" si="1109"/>
        <v>0</v>
      </c>
      <c r="AU245" s="1003">
        <f t="shared" si="1110"/>
        <v>0</v>
      </c>
      <c r="AV245" s="1003">
        <f t="shared" si="1111"/>
        <v>0</v>
      </c>
      <c r="AW245" s="1003">
        <f t="shared" si="1112"/>
        <v>0</v>
      </c>
      <c r="AX245" s="1003">
        <f t="shared" si="1113"/>
        <v>0</v>
      </c>
      <c r="AY245" s="1003">
        <f t="shared" si="1114"/>
        <v>0</v>
      </c>
      <c r="AZ245" s="1003">
        <f t="shared" si="1115"/>
        <v>0</v>
      </c>
      <c r="BA245" s="1003">
        <f t="shared" si="1116"/>
        <v>0</v>
      </c>
      <c r="BB245" s="1003">
        <f t="shared" si="1117"/>
        <v>0</v>
      </c>
      <c r="BC245" s="1003">
        <f t="shared" si="1118"/>
        <v>0</v>
      </c>
      <c r="BD245" s="1003">
        <f t="shared" si="1119"/>
        <v>0</v>
      </c>
      <c r="BE245" s="1003">
        <f t="shared" si="1120"/>
        <v>0</v>
      </c>
      <c r="BF245" s="1003">
        <f t="shared" si="1121"/>
        <v>0</v>
      </c>
      <c r="BG245" s="1003">
        <f t="shared" si="1122"/>
        <v>0</v>
      </c>
      <c r="BH245" s="1003">
        <f t="shared" si="1123"/>
        <v>0</v>
      </c>
      <c r="BI245" s="1003">
        <f t="shared" si="1124"/>
        <v>0</v>
      </c>
      <c r="BJ245" s="1003">
        <f t="shared" si="1125"/>
        <v>0</v>
      </c>
      <c r="BK245" s="1003">
        <f t="shared" si="1126"/>
        <v>0</v>
      </c>
      <c r="BL245" s="1003">
        <f t="shared" si="1127"/>
        <v>0</v>
      </c>
      <c r="BM245" s="1003">
        <f t="shared" si="1128"/>
        <v>0</v>
      </c>
      <c r="BN245" s="1003">
        <f t="shared" si="1129"/>
        <v>0</v>
      </c>
      <c r="BO245" s="1003">
        <f t="shared" si="1130"/>
        <v>0</v>
      </c>
      <c r="BV245" s="978"/>
      <c r="BW245" s="978"/>
      <c r="BX245" s="978"/>
      <c r="BY245" s="978"/>
      <c r="BZ245" s="978"/>
      <c r="CA245" s="978"/>
      <c r="CB245" s="978"/>
      <c r="CC245" s="978"/>
      <c r="CD245" s="978"/>
      <c r="CE245" s="978"/>
      <c r="CF245" s="978"/>
      <c r="CG245" s="978"/>
      <c r="CH245" s="978"/>
      <c r="CI245" s="978"/>
      <c r="CJ245" s="978"/>
      <c r="CK245" s="978"/>
      <c r="CL245" s="978"/>
      <c r="CM245" s="978"/>
      <c r="CN245" s="978"/>
      <c r="CO245" s="978"/>
      <c r="CP245" s="978"/>
      <c r="CQ245" s="978"/>
      <c r="CR245" s="978"/>
      <c r="CS245" s="978"/>
      <c r="CT245" s="978"/>
      <c r="CU245" s="978"/>
      <c r="CV245" s="978"/>
      <c r="CW245" s="978"/>
      <c r="CX245" s="978"/>
      <c r="CY245" s="978"/>
      <c r="CZ245" s="978"/>
      <c r="DA245" s="978"/>
      <c r="DB245" s="978"/>
      <c r="DC245" s="978"/>
      <c r="DD245" s="978"/>
      <c r="DE245" s="978"/>
      <c r="DF245" s="978"/>
      <c r="DG245" s="978"/>
      <c r="DH245" s="978"/>
      <c r="DI245" s="978"/>
      <c r="DJ245" s="978"/>
      <c r="DK245" s="978"/>
      <c r="DL245" s="978"/>
      <c r="DM245" s="978"/>
      <c r="DN245" s="978"/>
      <c r="DO245" s="978"/>
      <c r="DP245" s="978"/>
      <c r="DQ245" s="978"/>
      <c r="DR245" s="978"/>
      <c r="DS245" s="978"/>
      <c r="DT245" s="978"/>
      <c r="DU245" s="978"/>
      <c r="DV245" s="978"/>
      <c r="DW245" s="978"/>
      <c r="DX245" s="978"/>
      <c r="DY245" s="978"/>
      <c r="DZ245" s="978"/>
      <c r="EA245" s="978"/>
      <c r="EB245" s="978"/>
      <c r="EC245" s="978"/>
      <c r="ED245" s="978"/>
    </row>
    <row r="246" spans="2:134" hidden="1" outlineLevel="1">
      <c r="B246" s="772">
        <f t="shared" ref="B246:B254" si="1131">B245+1</f>
        <v>115</v>
      </c>
      <c r="C246" s="59" t="s">
        <v>187</v>
      </c>
      <c r="D246" s="701"/>
      <c r="E246" s="702"/>
      <c r="F246" s="874"/>
      <c r="G246" s="704"/>
      <c r="H246" s="705"/>
      <c r="I246" s="705"/>
      <c r="J246" s="705"/>
      <c r="K246" s="705"/>
      <c r="L246" s="705"/>
      <c r="M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N246" s="705"/>
      <c r="AO246" s="705"/>
      <c r="AP246" s="705"/>
      <c r="AQ246" s="705"/>
      <c r="AR246" s="705"/>
      <c r="AS246" s="705"/>
      <c r="AT246" s="705"/>
      <c r="AU246" s="705"/>
      <c r="AV246" s="705"/>
      <c r="AW246" s="705"/>
      <c r="AX246" s="705"/>
      <c r="AY246" s="705"/>
      <c r="AZ246" s="705"/>
      <c r="BA246" s="705"/>
      <c r="BB246" s="705"/>
      <c r="BC246" s="705"/>
      <c r="BD246" s="705"/>
      <c r="BE246" s="705"/>
      <c r="BF246" s="705"/>
      <c r="BG246" s="705"/>
      <c r="BH246" s="705"/>
      <c r="BI246" s="705"/>
      <c r="BJ246" s="705"/>
      <c r="BK246" s="705"/>
      <c r="BL246" s="705"/>
      <c r="BM246" s="705"/>
      <c r="BN246" s="705"/>
      <c r="BO246" s="706"/>
      <c r="BV246" s="1137"/>
      <c r="BW246" s="1138"/>
      <c r="BX246" s="1138"/>
      <c r="BY246" s="1138"/>
      <c r="BZ246" s="1138"/>
      <c r="CA246" s="1138"/>
      <c r="CB246" s="1138"/>
      <c r="CC246" s="1138"/>
      <c r="CD246" s="1138"/>
      <c r="CE246" s="1138"/>
      <c r="CF246" s="1138"/>
      <c r="CG246" s="1138"/>
      <c r="CH246" s="1138"/>
      <c r="CI246" s="1138"/>
      <c r="CJ246" s="1138"/>
      <c r="CK246" s="1138"/>
      <c r="CL246" s="1138"/>
      <c r="CM246" s="1138"/>
      <c r="CN246" s="1138"/>
      <c r="CO246" s="1138"/>
      <c r="CP246" s="1138"/>
      <c r="CQ246" s="1138"/>
      <c r="CR246" s="1138"/>
      <c r="CS246" s="1138"/>
      <c r="CT246" s="1138"/>
      <c r="CU246" s="1138"/>
      <c r="CV246" s="1138"/>
      <c r="CW246" s="1138"/>
      <c r="CX246" s="1138"/>
      <c r="CY246" s="1138"/>
      <c r="CZ246" s="1138"/>
      <c r="DA246" s="1138"/>
      <c r="DB246" s="1138"/>
      <c r="DC246" s="1138"/>
      <c r="DD246" s="1138"/>
      <c r="DE246" s="1138"/>
      <c r="DF246" s="1138"/>
      <c r="DG246" s="1138"/>
      <c r="DH246" s="1138"/>
      <c r="DI246" s="1138"/>
      <c r="DJ246" s="1138"/>
      <c r="DK246" s="1138"/>
      <c r="DL246" s="1138"/>
      <c r="DM246" s="1138"/>
      <c r="DN246" s="1138"/>
      <c r="DO246" s="1138"/>
      <c r="DP246" s="1138"/>
      <c r="DQ246" s="1138"/>
      <c r="DR246" s="1138"/>
      <c r="DS246" s="1138"/>
      <c r="DT246" s="1138"/>
      <c r="DU246" s="1138"/>
      <c r="DV246" s="1138"/>
      <c r="DW246" s="1138"/>
      <c r="DX246" s="1138"/>
      <c r="DY246" s="1138"/>
      <c r="DZ246" s="1138"/>
      <c r="EA246" s="1138"/>
      <c r="EB246" s="1138"/>
      <c r="EC246" s="1138"/>
      <c r="ED246" s="1139"/>
    </row>
    <row r="247" spans="2:134" hidden="1" outlineLevel="1">
      <c r="B247" s="772">
        <f t="shared" si="1131"/>
        <v>116</v>
      </c>
      <c r="C247" s="60"/>
      <c r="D247" s="701" t="s">
        <v>770</v>
      </c>
      <c r="E247" s="702" t="s">
        <v>1315</v>
      </c>
      <c r="F247" s="709"/>
      <c r="G247" s="1002">
        <f t="shared" ref="G247:P254" si="1132">IF(BV247="",0,BV247)</f>
        <v>0</v>
      </c>
      <c r="H247" s="1002">
        <f t="shared" si="1132"/>
        <v>0</v>
      </c>
      <c r="I247" s="1002">
        <f t="shared" si="1132"/>
        <v>0</v>
      </c>
      <c r="J247" s="1002">
        <f t="shared" si="1132"/>
        <v>0</v>
      </c>
      <c r="K247" s="1002">
        <f t="shared" si="1132"/>
        <v>0</v>
      </c>
      <c r="L247" s="1002">
        <f t="shared" si="1132"/>
        <v>0</v>
      </c>
      <c r="M247" s="1002">
        <f t="shared" si="1132"/>
        <v>0</v>
      </c>
      <c r="N247" s="1002">
        <f t="shared" si="1132"/>
        <v>0</v>
      </c>
      <c r="O247" s="1002">
        <f t="shared" si="1132"/>
        <v>0</v>
      </c>
      <c r="P247" s="1002">
        <f t="shared" si="1132"/>
        <v>0</v>
      </c>
      <c r="Q247" s="1002">
        <f t="shared" ref="Q247:Z254" si="1133">IF(CF247="",0,CF247)</f>
        <v>0</v>
      </c>
      <c r="R247" s="1002">
        <f t="shared" si="1133"/>
        <v>0</v>
      </c>
      <c r="S247" s="1002">
        <f t="shared" si="1133"/>
        <v>0</v>
      </c>
      <c r="T247" s="1002">
        <f t="shared" si="1133"/>
        <v>0</v>
      </c>
      <c r="U247" s="1002">
        <f t="shared" si="1133"/>
        <v>0</v>
      </c>
      <c r="V247" s="1002">
        <f t="shared" si="1133"/>
        <v>0</v>
      </c>
      <c r="W247" s="1002">
        <f t="shared" si="1133"/>
        <v>0</v>
      </c>
      <c r="X247" s="1002">
        <f t="shared" si="1133"/>
        <v>0</v>
      </c>
      <c r="Y247" s="1002">
        <f t="shared" si="1133"/>
        <v>0</v>
      </c>
      <c r="Z247" s="1002">
        <f t="shared" si="1133"/>
        <v>0</v>
      </c>
      <c r="AA247" s="1002">
        <f t="shared" ref="AA247:AI254" si="1134">IF(CP247="",0,CP247)</f>
        <v>0</v>
      </c>
      <c r="AB247" s="1002">
        <f t="shared" si="1134"/>
        <v>0</v>
      </c>
      <c r="AC247" s="1002">
        <f t="shared" si="1134"/>
        <v>0</v>
      </c>
      <c r="AD247" s="1002">
        <f t="shared" si="1134"/>
        <v>0</v>
      </c>
      <c r="AE247" s="1002">
        <f t="shared" si="1134"/>
        <v>0</v>
      </c>
      <c r="AF247" s="1002">
        <f t="shared" si="1134"/>
        <v>0</v>
      </c>
      <c r="AG247" s="1002">
        <f t="shared" si="1134"/>
        <v>0</v>
      </c>
      <c r="AH247" s="1002">
        <f t="shared" si="1134"/>
        <v>0</v>
      </c>
      <c r="AI247" s="1002">
        <f t="shared" si="1134"/>
        <v>0</v>
      </c>
      <c r="AJ247" s="1002">
        <f t="shared" ref="AJ247:AJ254" si="1135">IF(CY247="",0,CY247)</f>
        <v>0</v>
      </c>
      <c r="AK247" s="1002">
        <f t="shared" ref="AK247:AK254" si="1136">IF(CZ247="",0,CZ247)</f>
        <v>0</v>
      </c>
      <c r="AL247" s="1002">
        <f t="shared" ref="AL247:AL254" si="1137">IF(DA247="",0,DA247)</f>
        <v>0</v>
      </c>
      <c r="AM247" s="1002">
        <f t="shared" ref="AM247:AM254" si="1138">IF(DB247="",0,DB247)</f>
        <v>0</v>
      </c>
      <c r="AN247" s="1002">
        <f t="shared" ref="AN247:AN254" si="1139">IF(DC247="",0,DC247)</f>
        <v>0</v>
      </c>
      <c r="AO247" s="1002">
        <f t="shared" ref="AO247:AO254" si="1140">IF(DD247="",0,DD247)</f>
        <v>0</v>
      </c>
      <c r="AP247" s="1002">
        <f t="shared" ref="AP247:AP254" si="1141">IF(DE247="",0,DE247)</f>
        <v>0</v>
      </c>
      <c r="AQ247" s="1002">
        <f t="shared" ref="AQ247:AQ254" si="1142">IF(DF247="",0,DF247)</f>
        <v>0</v>
      </c>
      <c r="AR247" s="1002">
        <f t="shared" ref="AR247:AR254" si="1143">IF(DG247="",0,DG247)</f>
        <v>0</v>
      </c>
      <c r="AS247" s="1002">
        <f t="shared" ref="AS247:AS254" si="1144">IF(DH247="",0,DH247)</f>
        <v>0</v>
      </c>
      <c r="AT247" s="1002">
        <f t="shared" ref="AT247:AT254" si="1145">IF(DI247="",0,DI247)</f>
        <v>0</v>
      </c>
      <c r="AU247" s="1002">
        <f t="shared" ref="AU247:AU254" si="1146">IF(DJ247="",0,DJ247)</f>
        <v>0</v>
      </c>
      <c r="AV247" s="1002">
        <f t="shared" ref="AV247:AV254" si="1147">IF(DK247="",0,DK247)</f>
        <v>0</v>
      </c>
      <c r="AW247" s="1002">
        <f t="shared" ref="AW247:AW254" si="1148">IF(DL247="",0,DL247)</f>
        <v>0</v>
      </c>
      <c r="AX247" s="1002">
        <f t="shared" ref="AX247:AX254" si="1149">IF(DM247="",0,DM247)</f>
        <v>0</v>
      </c>
      <c r="AY247" s="1002">
        <f t="shared" ref="AY247:AY254" si="1150">IF(DN247="",0,DN247)</f>
        <v>0</v>
      </c>
      <c r="AZ247" s="1002">
        <f t="shared" ref="AZ247:AZ254" si="1151">IF(DO247="",0,DO247)</f>
        <v>0</v>
      </c>
      <c r="BA247" s="1002">
        <f t="shared" ref="BA247:BA254" si="1152">IF(DP247="",0,DP247)</f>
        <v>0</v>
      </c>
      <c r="BB247" s="1002">
        <f t="shared" ref="BB247:BB254" si="1153">IF(DQ247="",0,DQ247)</f>
        <v>0</v>
      </c>
      <c r="BC247" s="1002">
        <f t="shared" ref="BC247:BC254" si="1154">IF(DR247="",0,DR247)</f>
        <v>0</v>
      </c>
      <c r="BD247" s="1002">
        <f t="shared" ref="BD247:BD254" si="1155">IF(DS247="",0,DS247)</f>
        <v>0</v>
      </c>
      <c r="BE247" s="1002">
        <f t="shared" ref="BE247:BE254" si="1156">IF(DT247="",0,DT247)</f>
        <v>0</v>
      </c>
      <c r="BF247" s="1002">
        <f t="shared" ref="BF247:BF254" si="1157">IF(DU247="",0,DU247)</f>
        <v>0</v>
      </c>
      <c r="BG247" s="1002">
        <f t="shared" ref="BG247:BG254" si="1158">IF(DV247="",0,DV247)</f>
        <v>0</v>
      </c>
      <c r="BH247" s="1002">
        <f t="shared" ref="BH247:BH254" si="1159">IF(DW247="",0,DW247)</f>
        <v>0</v>
      </c>
      <c r="BI247" s="1002">
        <f t="shared" ref="BI247:BI254" si="1160">IF(DX247="",0,DX247)</f>
        <v>0</v>
      </c>
      <c r="BJ247" s="1002">
        <f t="shared" ref="BJ247:BJ254" si="1161">IF(DY247="",0,DY247)</f>
        <v>0</v>
      </c>
      <c r="BK247" s="1002">
        <f t="shared" ref="BK247:BK254" si="1162">IF(DZ247="",0,DZ247)</f>
        <v>0</v>
      </c>
      <c r="BL247" s="1002">
        <f t="shared" ref="BL247:BL254" si="1163">IF(EA247="",0,EA247)</f>
        <v>0</v>
      </c>
      <c r="BM247" s="1002">
        <f t="shared" ref="BM247:BM254" si="1164">IF(EB247="",0,EB247)</f>
        <v>0</v>
      </c>
      <c r="BN247" s="1002">
        <f t="shared" ref="BN247:BN254" si="1165">IF(EC247="",0,EC247)</f>
        <v>0</v>
      </c>
      <c r="BO247" s="1002">
        <f t="shared" ref="BO247:BO254" si="1166">IF(ED247="",0,ED247)</f>
        <v>0</v>
      </c>
      <c r="BV247" s="978"/>
      <c r="BW247" s="978"/>
      <c r="BX247" s="978"/>
      <c r="BY247" s="978"/>
      <c r="BZ247" s="978"/>
      <c r="CA247" s="978"/>
      <c r="CB247" s="978"/>
      <c r="CC247" s="978"/>
      <c r="CD247" s="978"/>
      <c r="CE247" s="978"/>
      <c r="CF247" s="978"/>
      <c r="CG247" s="978"/>
      <c r="CH247" s="978"/>
      <c r="CI247" s="978"/>
      <c r="CJ247" s="978"/>
      <c r="CK247" s="978"/>
      <c r="CL247" s="978"/>
      <c r="CM247" s="978"/>
      <c r="CN247" s="978"/>
      <c r="CO247" s="978"/>
      <c r="CP247" s="978"/>
      <c r="CQ247" s="978"/>
      <c r="CR247" s="978"/>
      <c r="CS247" s="978"/>
      <c r="CT247" s="978"/>
      <c r="CU247" s="978"/>
      <c r="CV247" s="978"/>
      <c r="CW247" s="978"/>
      <c r="CX247" s="978"/>
      <c r="CY247" s="978"/>
      <c r="CZ247" s="978"/>
      <c r="DA247" s="978"/>
      <c r="DB247" s="978"/>
      <c r="DC247" s="978"/>
      <c r="DD247" s="978"/>
      <c r="DE247" s="978"/>
      <c r="DF247" s="978"/>
      <c r="DG247" s="978"/>
      <c r="DH247" s="978"/>
      <c r="DI247" s="978"/>
      <c r="DJ247" s="978"/>
      <c r="DK247" s="978"/>
      <c r="DL247" s="978"/>
      <c r="DM247" s="978"/>
      <c r="DN247" s="978"/>
      <c r="DO247" s="978"/>
      <c r="DP247" s="978"/>
      <c r="DQ247" s="978"/>
      <c r="DR247" s="978"/>
      <c r="DS247" s="978"/>
      <c r="DT247" s="978"/>
      <c r="DU247" s="978"/>
      <c r="DV247" s="978"/>
      <c r="DW247" s="978"/>
      <c r="DX247" s="978"/>
      <c r="DY247" s="978"/>
      <c r="DZ247" s="978"/>
      <c r="EA247" s="978"/>
      <c r="EB247" s="978"/>
      <c r="EC247" s="978"/>
      <c r="ED247" s="978"/>
    </row>
    <row r="248" spans="2:134" hidden="1" outlineLevel="1">
      <c r="B248" s="772">
        <f t="shared" si="1131"/>
        <v>117</v>
      </c>
      <c r="C248" s="61"/>
      <c r="D248" s="701" t="s">
        <v>1128</v>
      </c>
      <c r="E248" s="702" t="s">
        <v>1315</v>
      </c>
      <c r="F248" s="709"/>
      <c r="G248" s="973">
        <f t="shared" si="1132"/>
        <v>0</v>
      </c>
      <c r="H248" s="973">
        <f t="shared" si="1132"/>
        <v>0</v>
      </c>
      <c r="I248" s="973">
        <f t="shared" si="1132"/>
        <v>0</v>
      </c>
      <c r="J248" s="973">
        <f t="shared" si="1132"/>
        <v>0</v>
      </c>
      <c r="K248" s="973">
        <f t="shared" si="1132"/>
        <v>0</v>
      </c>
      <c r="L248" s="973">
        <f t="shared" si="1132"/>
        <v>0</v>
      </c>
      <c r="M248" s="973">
        <f t="shared" si="1132"/>
        <v>0</v>
      </c>
      <c r="N248" s="973">
        <f t="shared" si="1132"/>
        <v>0</v>
      </c>
      <c r="O248" s="973">
        <f t="shared" si="1132"/>
        <v>0</v>
      </c>
      <c r="P248" s="973">
        <f t="shared" si="1132"/>
        <v>0</v>
      </c>
      <c r="Q248" s="973">
        <f t="shared" si="1133"/>
        <v>0</v>
      </c>
      <c r="R248" s="973">
        <f t="shared" si="1133"/>
        <v>0</v>
      </c>
      <c r="S248" s="973">
        <f t="shared" si="1133"/>
        <v>0</v>
      </c>
      <c r="T248" s="973">
        <f t="shared" si="1133"/>
        <v>0</v>
      </c>
      <c r="U248" s="973">
        <f t="shared" si="1133"/>
        <v>0</v>
      </c>
      <c r="V248" s="973">
        <f t="shared" si="1133"/>
        <v>0</v>
      </c>
      <c r="W248" s="973">
        <f t="shared" si="1133"/>
        <v>0</v>
      </c>
      <c r="X248" s="973">
        <f t="shared" si="1133"/>
        <v>0</v>
      </c>
      <c r="Y248" s="973">
        <f t="shared" si="1133"/>
        <v>0</v>
      </c>
      <c r="Z248" s="973">
        <f t="shared" si="1133"/>
        <v>0</v>
      </c>
      <c r="AA248" s="973">
        <f t="shared" si="1134"/>
        <v>0</v>
      </c>
      <c r="AB248" s="973">
        <f t="shared" si="1134"/>
        <v>0</v>
      </c>
      <c r="AC248" s="973">
        <f t="shared" si="1134"/>
        <v>0</v>
      </c>
      <c r="AD248" s="973">
        <f t="shared" si="1134"/>
        <v>0</v>
      </c>
      <c r="AE248" s="973">
        <f t="shared" si="1134"/>
        <v>0</v>
      </c>
      <c r="AF248" s="973">
        <f t="shared" si="1134"/>
        <v>0</v>
      </c>
      <c r="AG248" s="973">
        <f t="shared" si="1134"/>
        <v>0</v>
      </c>
      <c r="AH248" s="973">
        <f t="shared" si="1134"/>
        <v>0</v>
      </c>
      <c r="AI248" s="973">
        <f t="shared" si="1134"/>
        <v>0</v>
      </c>
      <c r="AJ248" s="973">
        <f t="shared" si="1135"/>
        <v>0</v>
      </c>
      <c r="AK248" s="973">
        <f t="shared" si="1136"/>
        <v>0</v>
      </c>
      <c r="AL248" s="973">
        <f t="shared" si="1137"/>
        <v>0</v>
      </c>
      <c r="AM248" s="973">
        <f t="shared" si="1138"/>
        <v>0</v>
      </c>
      <c r="AN248" s="973">
        <f t="shared" si="1139"/>
        <v>0</v>
      </c>
      <c r="AO248" s="973">
        <f t="shared" si="1140"/>
        <v>0</v>
      </c>
      <c r="AP248" s="973">
        <f t="shared" si="1141"/>
        <v>0</v>
      </c>
      <c r="AQ248" s="973">
        <f t="shared" si="1142"/>
        <v>0</v>
      </c>
      <c r="AR248" s="973">
        <f t="shared" si="1143"/>
        <v>0</v>
      </c>
      <c r="AS248" s="973">
        <f t="shared" si="1144"/>
        <v>0</v>
      </c>
      <c r="AT248" s="973">
        <f t="shared" si="1145"/>
        <v>0</v>
      </c>
      <c r="AU248" s="973">
        <f t="shared" si="1146"/>
        <v>0</v>
      </c>
      <c r="AV248" s="973">
        <f t="shared" si="1147"/>
        <v>0</v>
      </c>
      <c r="AW248" s="973">
        <f t="shared" si="1148"/>
        <v>0</v>
      </c>
      <c r="AX248" s="973">
        <f t="shared" si="1149"/>
        <v>0</v>
      </c>
      <c r="AY248" s="973">
        <f t="shared" si="1150"/>
        <v>0</v>
      </c>
      <c r="AZ248" s="973">
        <f t="shared" si="1151"/>
        <v>0</v>
      </c>
      <c r="BA248" s="973">
        <f t="shared" si="1152"/>
        <v>0</v>
      </c>
      <c r="BB248" s="973">
        <f t="shared" si="1153"/>
        <v>0</v>
      </c>
      <c r="BC248" s="973">
        <f t="shared" si="1154"/>
        <v>0</v>
      </c>
      <c r="BD248" s="973">
        <f t="shared" si="1155"/>
        <v>0</v>
      </c>
      <c r="BE248" s="973">
        <f t="shared" si="1156"/>
        <v>0</v>
      </c>
      <c r="BF248" s="973">
        <f t="shared" si="1157"/>
        <v>0</v>
      </c>
      <c r="BG248" s="973">
        <f t="shared" si="1158"/>
        <v>0</v>
      </c>
      <c r="BH248" s="973">
        <f t="shared" si="1159"/>
        <v>0</v>
      </c>
      <c r="BI248" s="973">
        <f t="shared" si="1160"/>
        <v>0</v>
      </c>
      <c r="BJ248" s="973">
        <f t="shared" si="1161"/>
        <v>0</v>
      </c>
      <c r="BK248" s="973">
        <f t="shared" si="1162"/>
        <v>0</v>
      </c>
      <c r="BL248" s="973">
        <f t="shared" si="1163"/>
        <v>0</v>
      </c>
      <c r="BM248" s="973">
        <f t="shared" si="1164"/>
        <v>0</v>
      </c>
      <c r="BN248" s="973">
        <f t="shared" si="1165"/>
        <v>0</v>
      </c>
      <c r="BO248" s="973">
        <f t="shared" si="1166"/>
        <v>0</v>
      </c>
      <c r="BV248" s="978"/>
      <c r="BW248" s="978"/>
      <c r="BX248" s="978"/>
      <c r="BY248" s="978"/>
      <c r="BZ248" s="978"/>
      <c r="CA248" s="978"/>
      <c r="CB248" s="978"/>
      <c r="CC248" s="978"/>
      <c r="CD248" s="978"/>
      <c r="CE248" s="978"/>
      <c r="CF248" s="978"/>
      <c r="CG248" s="978"/>
      <c r="CH248" s="978"/>
      <c r="CI248" s="978"/>
      <c r="CJ248" s="978"/>
      <c r="CK248" s="978"/>
      <c r="CL248" s="978"/>
      <c r="CM248" s="978"/>
      <c r="CN248" s="978"/>
      <c r="CO248" s="978"/>
      <c r="CP248" s="978"/>
      <c r="CQ248" s="978"/>
      <c r="CR248" s="978"/>
      <c r="CS248" s="978"/>
      <c r="CT248" s="978"/>
      <c r="CU248" s="978"/>
      <c r="CV248" s="978"/>
      <c r="CW248" s="978"/>
      <c r="CX248" s="978"/>
      <c r="CY248" s="978"/>
      <c r="CZ248" s="978"/>
      <c r="DA248" s="978"/>
      <c r="DB248" s="978"/>
      <c r="DC248" s="978"/>
      <c r="DD248" s="978"/>
      <c r="DE248" s="978"/>
      <c r="DF248" s="978"/>
      <c r="DG248" s="978"/>
      <c r="DH248" s="978"/>
      <c r="DI248" s="978"/>
      <c r="DJ248" s="978"/>
      <c r="DK248" s="978"/>
      <c r="DL248" s="978"/>
      <c r="DM248" s="978"/>
      <c r="DN248" s="978"/>
      <c r="DO248" s="978"/>
      <c r="DP248" s="978"/>
      <c r="DQ248" s="978"/>
      <c r="DR248" s="978"/>
      <c r="DS248" s="978"/>
      <c r="DT248" s="978"/>
      <c r="DU248" s="978"/>
      <c r="DV248" s="978"/>
      <c r="DW248" s="978"/>
      <c r="DX248" s="978"/>
      <c r="DY248" s="978"/>
      <c r="DZ248" s="978"/>
      <c r="EA248" s="978"/>
      <c r="EB248" s="978"/>
      <c r="EC248" s="978"/>
      <c r="ED248" s="978"/>
    </row>
    <row r="249" spans="2:134" hidden="1" outlineLevel="1">
      <c r="B249" s="772">
        <f t="shared" si="1131"/>
        <v>118</v>
      </c>
      <c r="C249" s="60"/>
      <c r="D249" s="701" t="s">
        <v>1127</v>
      </c>
      <c r="E249" s="702" t="s">
        <v>1315</v>
      </c>
      <c r="F249" s="709"/>
      <c r="G249" s="973">
        <f t="shared" si="1132"/>
        <v>0</v>
      </c>
      <c r="H249" s="973">
        <f t="shared" si="1132"/>
        <v>0</v>
      </c>
      <c r="I249" s="973">
        <f t="shared" si="1132"/>
        <v>0</v>
      </c>
      <c r="J249" s="973">
        <f t="shared" si="1132"/>
        <v>0</v>
      </c>
      <c r="K249" s="973">
        <f t="shared" si="1132"/>
        <v>0</v>
      </c>
      <c r="L249" s="973">
        <f t="shared" si="1132"/>
        <v>0</v>
      </c>
      <c r="M249" s="973">
        <f t="shared" si="1132"/>
        <v>0</v>
      </c>
      <c r="N249" s="973">
        <f t="shared" si="1132"/>
        <v>0</v>
      </c>
      <c r="O249" s="973">
        <f t="shared" si="1132"/>
        <v>0</v>
      </c>
      <c r="P249" s="973">
        <f t="shared" si="1132"/>
        <v>0</v>
      </c>
      <c r="Q249" s="973">
        <f t="shared" si="1133"/>
        <v>0</v>
      </c>
      <c r="R249" s="973">
        <f t="shared" si="1133"/>
        <v>0</v>
      </c>
      <c r="S249" s="973">
        <f t="shared" si="1133"/>
        <v>0</v>
      </c>
      <c r="T249" s="973">
        <f t="shared" si="1133"/>
        <v>0</v>
      </c>
      <c r="U249" s="973">
        <f t="shared" si="1133"/>
        <v>0</v>
      </c>
      <c r="V249" s="973">
        <f t="shared" si="1133"/>
        <v>0</v>
      </c>
      <c r="W249" s="973">
        <f t="shared" si="1133"/>
        <v>0</v>
      </c>
      <c r="X249" s="973">
        <f t="shared" si="1133"/>
        <v>0</v>
      </c>
      <c r="Y249" s="973">
        <f t="shared" si="1133"/>
        <v>0</v>
      </c>
      <c r="Z249" s="973">
        <f t="shared" si="1133"/>
        <v>0</v>
      </c>
      <c r="AA249" s="973">
        <f t="shared" si="1134"/>
        <v>0</v>
      </c>
      <c r="AB249" s="973">
        <f t="shared" si="1134"/>
        <v>0</v>
      </c>
      <c r="AC249" s="973">
        <f t="shared" si="1134"/>
        <v>0</v>
      </c>
      <c r="AD249" s="973">
        <f t="shared" si="1134"/>
        <v>0</v>
      </c>
      <c r="AE249" s="973">
        <f t="shared" si="1134"/>
        <v>0</v>
      </c>
      <c r="AF249" s="973">
        <f t="shared" si="1134"/>
        <v>0</v>
      </c>
      <c r="AG249" s="973">
        <f t="shared" si="1134"/>
        <v>0</v>
      </c>
      <c r="AH249" s="973">
        <f t="shared" si="1134"/>
        <v>0</v>
      </c>
      <c r="AI249" s="973">
        <f t="shared" si="1134"/>
        <v>0</v>
      </c>
      <c r="AJ249" s="973">
        <f t="shared" si="1135"/>
        <v>0</v>
      </c>
      <c r="AK249" s="973">
        <f t="shared" si="1136"/>
        <v>0</v>
      </c>
      <c r="AL249" s="973">
        <f t="shared" si="1137"/>
        <v>0</v>
      </c>
      <c r="AM249" s="973">
        <f t="shared" si="1138"/>
        <v>0</v>
      </c>
      <c r="AN249" s="973">
        <f t="shared" si="1139"/>
        <v>0</v>
      </c>
      <c r="AO249" s="973">
        <f t="shared" si="1140"/>
        <v>0</v>
      </c>
      <c r="AP249" s="973">
        <f t="shared" si="1141"/>
        <v>0</v>
      </c>
      <c r="AQ249" s="973">
        <f t="shared" si="1142"/>
        <v>0</v>
      </c>
      <c r="AR249" s="973">
        <f t="shared" si="1143"/>
        <v>0</v>
      </c>
      <c r="AS249" s="973">
        <f t="shared" si="1144"/>
        <v>0</v>
      </c>
      <c r="AT249" s="973">
        <f t="shared" si="1145"/>
        <v>0</v>
      </c>
      <c r="AU249" s="973">
        <f t="shared" si="1146"/>
        <v>0</v>
      </c>
      <c r="AV249" s="973">
        <f t="shared" si="1147"/>
        <v>0</v>
      </c>
      <c r="AW249" s="973">
        <f t="shared" si="1148"/>
        <v>0</v>
      </c>
      <c r="AX249" s="973">
        <f t="shared" si="1149"/>
        <v>0</v>
      </c>
      <c r="AY249" s="973">
        <f t="shared" si="1150"/>
        <v>0</v>
      </c>
      <c r="AZ249" s="973">
        <f t="shared" si="1151"/>
        <v>0</v>
      </c>
      <c r="BA249" s="973">
        <f t="shared" si="1152"/>
        <v>0</v>
      </c>
      <c r="BB249" s="973">
        <f t="shared" si="1153"/>
        <v>0</v>
      </c>
      <c r="BC249" s="973">
        <f t="shared" si="1154"/>
        <v>0</v>
      </c>
      <c r="BD249" s="973">
        <f t="shared" si="1155"/>
        <v>0</v>
      </c>
      <c r="BE249" s="973">
        <f t="shared" si="1156"/>
        <v>0</v>
      </c>
      <c r="BF249" s="973">
        <f t="shared" si="1157"/>
        <v>0</v>
      </c>
      <c r="BG249" s="973">
        <f t="shared" si="1158"/>
        <v>0</v>
      </c>
      <c r="BH249" s="973">
        <f t="shared" si="1159"/>
        <v>0</v>
      </c>
      <c r="BI249" s="973">
        <f t="shared" si="1160"/>
        <v>0</v>
      </c>
      <c r="BJ249" s="973">
        <f t="shared" si="1161"/>
        <v>0</v>
      </c>
      <c r="BK249" s="973">
        <f t="shared" si="1162"/>
        <v>0</v>
      </c>
      <c r="BL249" s="973">
        <f t="shared" si="1163"/>
        <v>0</v>
      </c>
      <c r="BM249" s="973">
        <f t="shared" si="1164"/>
        <v>0</v>
      </c>
      <c r="BN249" s="973">
        <f t="shared" si="1165"/>
        <v>0</v>
      </c>
      <c r="BO249" s="973">
        <f t="shared" si="1166"/>
        <v>0</v>
      </c>
      <c r="BV249" s="978"/>
      <c r="BW249" s="978"/>
      <c r="BX249" s="978"/>
      <c r="BY249" s="978"/>
      <c r="BZ249" s="978"/>
      <c r="CA249" s="978"/>
      <c r="CB249" s="978"/>
      <c r="CC249" s="978"/>
      <c r="CD249" s="978"/>
      <c r="CE249" s="978"/>
      <c r="CF249" s="978"/>
      <c r="CG249" s="978"/>
      <c r="CH249" s="978"/>
      <c r="CI249" s="978"/>
      <c r="CJ249" s="978"/>
      <c r="CK249" s="978"/>
      <c r="CL249" s="978"/>
      <c r="CM249" s="978"/>
      <c r="CN249" s="978"/>
      <c r="CO249" s="978"/>
      <c r="CP249" s="978"/>
      <c r="CQ249" s="978"/>
      <c r="CR249" s="978"/>
      <c r="CS249" s="978"/>
      <c r="CT249" s="978"/>
      <c r="CU249" s="978"/>
      <c r="CV249" s="978"/>
      <c r="CW249" s="978"/>
      <c r="CX249" s="978"/>
      <c r="CY249" s="978"/>
      <c r="CZ249" s="978"/>
      <c r="DA249" s="978"/>
      <c r="DB249" s="978"/>
      <c r="DC249" s="978"/>
      <c r="DD249" s="978"/>
      <c r="DE249" s="978"/>
      <c r="DF249" s="978"/>
      <c r="DG249" s="978"/>
      <c r="DH249" s="978"/>
      <c r="DI249" s="978"/>
      <c r="DJ249" s="978"/>
      <c r="DK249" s="978"/>
      <c r="DL249" s="978"/>
      <c r="DM249" s="978"/>
      <c r="DN249" s="978"/>
      <c r="DO249" s="978"/>
      <c r="DP249" s="978"/>
      <c r="DQ249" s="978"/>
      <c r="DR249" s="978"/>
      <c r="DS249" s="978"/>
      <c r="DT249" s="978"/>
      <c r="DU249" s="978"/>
      <c r="DV249" s="978"/>
      <c r="DW249" s="978"/>
      <c r="DX249" s="978"/>
      <c r="DY249" s="978"/>
      <c r="DZ249" s="978"/>
      <c r="EA249" s="978"/>
      <c r="EB249" s="978"/>
      <c r="EC249" s="978"/>
      <c r="ED249" s="978"/>
    </row>
    <row r="250" spans="2:134" hidden="1" outlineLevel="1">
      <c r="B250" s="772">
        <f t="shared" si="1131"/>
        <v>119</v>
      </c>
      <c r="C250" s="60"/>
      <c r="D250" s="701" t="s">
        <v>771</v>
      </c>
      <c r="E250" s="702" t="s">
        <v>1315</v>
      </c>
      <c r="F250" s="709"/>
      <c r="G250" s="973">
        <f t="shared" si="1132"/>
        <v>0</v>
      </c>
      <c r="H250" s="973">
        <f t="shared" si="1132"/>
        <v>0</v>
      </c>
      <c r="I250" s="973">
        <f t="shared" si="1132"/>
        <v>0</v>
      </c>
      <c r="J250" s="973">
        <f t="shared" si="1132"/>
        <v>0</v>
      </c>
      <c r="K250" s="973">
        <f t="shared" si="1132"/>
        <v>0</v>
      </c>
      <c r="L250" s="973">
        <f t="shared" si="1132"/>
        <v>0</v>
      </c>
      <c r="M250" s="973">
        <f t="shared" si="1132"/>
        <v>0</v>
      </c>
      <c r="N250" s="973">
        <f t="shared" si="1132"/>
        <v>0</v>
      </c>
      <c r="O250" s="973">
        <f t="shared" si="1132"/>
        <v>0</v>
      </c>
      <c r="P250" s="973">
        <f t="shared" si="1132"/>
        <v>0</v>
      </c>
      <c r="Q250" s="973">
        <f t="shared" si="1133"/>
        <v>0</v>
      </c>
      <c r="R250" s="973">
        <f t="shared" si="1133"/>
        <v>0</v>
      </c>
      <c r="S250" s="973">
        <f t="shared" si="1133"/>
        <v>0</v>
      </c>
      <c r="T250" s="973">
        <f t="shared" si="1133"/>
        <v>0</v>
      </c>
      <c r="U250" s="973">
        <f t="shared" si="1133"/>
        <v>0</v>
      </c>
      <c r="V250" s="973">
        <f t="shared" si="1133"/>
        <v>0</v>
      </c>
      <c r="W250" s="973">
        <f t="shared" si="1133"/>
        <v>0</v>
      </c>
      <c r="X250" s="973">
        <f t="shared" si="1133"/>
        <v>0</v>
      </c>
      <c r="Y250" s="973">
        <f t="shared" si="1133"/>
        <v>0</v>
      </c>
      <c r="Z250" s="973">
        <f t="shared" si="1133"/>
        <v>0</v>
      </c>
      <c r="AA250" s="973">
        <f t="shared" si="1134"/>
        <v>0</v>
      </c>
      <c r="AB250" s="973">
        <f t="shared" si="1134"/>
        <v>0</v>
      </c>
      <c r="AC250" s="973">
        <f t="shared" si="1134"/>
        <v>0</v>
      </c>
      <c r="AD250" s="973">
        <f t="shared" si="1134"/>
        <v>0</v>
      </c>
      <c r="AE250" s="973">
        <f t="shared" si="1134"/>
        <v>0</v>
      </c>
      <c r="AF250" s="973">
        <f t="shared" si="1134"/>
        <v>0</v>
      </c>
      <c r="AG250" s="973">
        <f t="shared" si="1134"/>
        <v>0</v>
      </c>
      <c r="AH250" s="973">
        <f t="shared" si="1134"/>
        <v>0</v>
      </c>
      <c r="AI250" s="973">
        <f t="shared" si="1134"/>
        <v>0</v>
      </c>
      <c r="AJ250" s="973">
        <f t="shared" si="1135"/>
        <v>0</v>
      </c>
      <c r="AK250" s="973">
        <f t="shared" si="1136"/>
        <v>0</v>
      </c>
      <c r="AL250" s="973">
        <f t="shared" si="1137"/>
        <v>0</v>
      </c>
      <c r="AM250" s="973">
        <f t="shared" si="1138"/>
        <v>0</v>
      </c>
      <c r="AN250" s="973">
        <f t="shared" si="1139"/>
        <v>0</v>
      </c>
      <c r="AO250" s="973">
        <f t="shared" si="1140"/>
        <v>0</v>
      </c>
      <c r="AP250" s="973">
        <f t="shared" si="1141"/>
        <v>0</v>
      </c>
      <c r="AQ250" s="973">
        <f t="shared" si="1142"/>
        <v>0</v>
      </c>
      <c r="AR250" s="973">
        <f t="shared" si="1143"/>
        <v>0</v>
      </c>
      <c r="AS250" s="973">
        <f t="shared" si="1144"/>
        <v>0</v>
      </c>
      <c r="AT250" s="973">
        <f t="shared" si="1145"/>
        <v>0</v>
      </c>
      <c r="AU250" s="973">
        <f t="shared" si="1146"/>
        <v>0</v>
      </c>
      <c r="AV250" s="973">
        <f t="shared" si="1147"/>
        <v>0</v>
      </c>
      <c r="AW250" s="973">
        <f t="shared" si="1148"/>
        <v>0</v>
      </c>
      <c r="AX250" s="973">
        <f t="shared" si="1149"/>
        <v>0</v>
      </c>
      <c r="AY250" s="973">
        <f t="shared" si="1150"/>
        <v>0</v>
      </c>
      <c r="AZ250" s="973">
        <f t="shared" si="1151"/>
        <v>0</v>
      </c>
      <c r="BA250" s="973">
        <f t="shared" si="1152"/>
        <v>0</v>
      </c>
      <c r="BB250" s="973">
        <f t="shared" si="1153"/>
        <v>0</v>
      </c>
      <c r="BC250" s="973">
        <f t="shared" si="1154"/>
        <v>0</v>
      </c>
      <c r="BD250" s="973">
        <f t="shared" si="1155"/>
        <v>0</v>
      </c>
      <c r="BE250" s="973">
        <f t="shared" si="1156"/>
        <v>0</v>
      </c>
      <c r="BF250" s="973">
        <f t="shared" si="1157"/>
        <v>0</v>
      </c>
      <c r="BG250" s="973">
        <f t="shared" si="1158"/>
        <v>0</v>
      </c>
      <c r="BH250" s="973">
        <f t="shared" si="1159"/>
        <v>0</v>
      </c>
      <c r="BI250" s="973">
        <f t="shared" si="1160"/>
        <v>0</v>
      </c>
      <c r="BJ250" s="973">
        <f t="shared" si="1161"/>
        <v>0</v>
      </c>
      <c r="BK250" s="973">
        <f t="shared" si="1162"/>
        <v>0</v>
      </c>
      <c r="BL250" s="973">
        <f t="shared" si="1163"/>
        <v>0</v>
      </c>
      <c r="BM250" s="973">
        <f t="shared" si="1164"/>
        <v>0</v>
      </c>
      <c r="BN250" s="973">
        <f t="shared" si="1165"/>
        <v>0</v>
      </c>
      <c r="BO250" s="973">
        <f t="shared" si="1166"/>
        <v>0</v>
      </c>
      <c r="BV250" s="978"/>
      <c r="BW250" s="978"/>
      <c r="BX250" s="978"/>
      <c r="BY250" s="978"/>
      <c r="BZ250" s="978"/>
      <c r="CA250" s="978"/>
      <c r="CB250" s="978"/>
      <c r="CC250" s="978"/>
      <c r="CD250" s="978"/>
      <c r="CE250" s="978"/>
      <c r="CF250" s="978"/>
      <c r="CG250" s="978"/>
      <c r="CH250" s="978"/>
      <c r="CI250" s="978"/>
      <c r="CJ250" s="978"/>
      <c r="CK250" s="978"/>
      <c r="CL250" s="978"/>
      <c r="CM250" s="978"/>
      <c r="CN250" s="978"/>
      <c r="CO250" s="978"/>
      <c r="CP250" s="978"/>
      <c r="CQ250" s="978"/>
      <c r="CR250" s="978"/>
      <c r="CS250" s="978"/>
      <c r="CT250" s="978"/>
      <c r="CU250" s="978"/>
      <c r="CV250" s="978"/>
      <c r="CW250" s="978"/>
      <c r="CX250" s="978"/>
      <c r="CY250" s="978"/>
      <c r="CZ250" s="978"/>
      <c r="DA250" s="978"/>
      <c r="DB250" s="978"/>
      <c r="DC250" s="978"/>
      <c r="DD250" s="978"/>
      <c r="DE250" s="978"/>
      <c r="DF250" s="978"/>
      <c r="DG250" s="978"/>
      <c r="DH250" s="978"/>
      <c r="DI250" s="978"/>
      <c r="DJ250" s="978"/>
      <c r="DK250" s="978"/>
      <c r="DL250" s="978"/>
      <c r="DM250" s="978"/>
      <c r="DN250" s="978"/>
      <c r="DO250" s="978"/>
      <c r="DP250" s="978"/>
      <c r="DQ250" s="978"/>
      <c r="DR250" s="978"/>
      <c r="DS250" s="978"/>
      <c r="DT250" s="978"/>
      <c r="DU250" s="978"/>
      <c r="DV250" s="978"/>
      <c r="DW250" s="978"/>
      <c r="DX250" s="978"/>
      <c r="DY250" s="978"/>
      <c r="DZ250" s="978"/>
      <c r="EA250" s="978"/>
      <c r="EB250" s="978"/>
      <c r="EC250" s="978"/>
      <c r="ED250" s="978"/>
    </row>
    <row r="251" spans="2:134" hidden="1" outlineLevel="1">
      <c r="B251" s="772">
        <f t="shared" si="1131"/>
        <v>120</v>
      </c>
      <c r="C251" s="60"/>
      <c r="D251" s="701" t="s">
        <v>797</v>
      </c>
      <c r="E251" s="702" t="s">
        <v>1315</v>
      </c>
      <c r="F251" s="709"/>
      <c r="G251" s="973">
        <f t="shared" si="1132"/>
        <v>0</v>
      </c>
      <c r="H251" s="973">
        <f t="shared" si="1132"/>
        <v>0</v>
      </c>
      <c r="I251" s="973">
        <f t="shared" si="1132"/>
        <v>0</v>
      </c>
      <c r="J251" s="973">
        <f t="shared" si="1132"/>
        <v>0</v>
      </c>
      <c r="K251" s="973">
        <f t="shared" si="1132"/>
        <v>0</v>
      </c>
      <c r="L251" s="973">
        <f t="shared" si="1132"/>
        <v>0</v>
      </c>
      <c r="M251" s="973">
        <f t="shared" si="1132"/>
        <v>0</v>
      </c>
      <c r="N251" s="973">
        <f t="shared" si="1132"/>
        <v>0</v>
      </c>
      <c r="O251" s="973">
        <f t="shared" si="1132"/>
        <v>0</v>
      </c>
      <c r="P251" s="973">
        <f t="shared" si="1132"/>
        <v>0</v>
      </c>
      <c r="Q251" s="973">
        <f t="shared" si="1133"/>
        <v>0</v>
      </c>
      <c r="R251" s="973">
        <f t="shared" si="1133"/>
        <v>0</v>
      </c>
      <c r="S251" s="973">
        <f t="shared" si="1133"/>
        <v>0</v>
      </c>
      <c r="T251" s="973">
        <f t="shared" si="1133"/>
        <v>0</v>
      </c>
      <c r="U251" s="973">
        <f t="shared" si="1133"/>
        <v>0</v>
      </c>
      <c r="V251" s="973">
        <f t="shared" si="1133"/>
        <v>0</v>
      </c>
      <c r="W251" s="973">
        <f t="shared" si="1133"/>
        <v>0</v>
      </c>
      <c r="X251" s="973">
        <f t="shared" si="1133"/>
        <v>0</v>
      </c>
      <c r="Y251" s="973">
        <f t="shared" si="1133"/>
        <v>0</v>
      </c>
      <c r="Z251" s="973">
        <f t="shared" si="1133"/>
        <v>0</v>
      </c>
      <c r="AA251" s="973">
        <f t="shared" si="1134"/>
        <v>0</v>
      </c>
      <c r="AB251" s="973">
        <f t="shared" si="1134"/>
        <v>0</v>
      </c>
      <c r="AC251" s="973">
        <f t="shared" si="1134"/>
        <v>0</v>
      </c>
      <c r="AD251" s="973">
        <f t="shared" si="1134"/>
        <v>0</v>
      </c>
      <c r="AE251" s="973">
        <f t="shared" si="1134"/>
        <v>0</v>
      </c>
      <c r="AF251" s="973">
        <f t="shared" si="1134"/>
        <v>0</v>
      </c>
      <c r="AG251" s="973">
        <f t="shared" si="1134"/>
        <v>0</v>
      </c>
      <c r="AH251" s="973">
        <f t="shared" si="1134"/>
        <v>0</v>
      </c>
      <c r="AI251" s="973">
        <f t="shared" si="1134"/>
        <v>0</v>
      </c>
      <c r="AJ251" s="973">
        <f t="shared" si="1135"/>
        <v>0</v>
      </c>
      <c r="AK251" s="973">
        <f t="shared" si="1136"/>
        <v>0</v>
      </c>
      <c r="AL251" s="973">
        <f t="shared" si="1137"/>
        <v>0</v>
      </c>
      <c r="AM251" s="973">
        <f t="shared" si="1138"/>
        <v>0</v>
      </c>
      <c r="AN251" s="973">
        <f t="shared" si="1139"/>
        <v>0</v>
      </c>
      <c r="AO251" s="973">
        <f t="shared" si="1140"/>
        <v>0</v>
      </c>
      <c r="AP251" s="973">
        <f t="shared" si="1141"/>
        <v>0</v>
      </c>
      <c r="AQ251" s="973">
        <f t="shared" si="1142"/>
        <v>0</v>
      </c>
      <c r="AR251" s="973">
        <f t="shared" si="1143"/>
        <v>0</v>
      </c>
      <c r="AS251" s="973">
        <f t="shared" si="1144"/>
        <v>0</v>
      </c>
      <c r="AT251" s="973">
        <f t="shared" si="1145"/>
        <v>0</v>
      </c>
      <c r="AU251" s="973">
        <f t="shared" si="1146"/>
        <v>0</v>
      </c>
      <c r="AV251" s="973">
        <f t="shared" si="1147"/>
        <v>0</v>
      </c>
      <c r="AW251" s="973">
        <f t="shared" si="1148"/>
        <v>0</v>
      </c>
      <c r="AX251" s="973">
        <f t="shared" si="1149"/>
        <v>0</v>
      </c>
      <c r="AY251" s="973">
        <f t="shared" si="1150"/>
        <v>0</v>
      </c>
      <c r="AZ251" s="973">
        <f t="shared" si="1151"/>
        <v>0</v>
      </c>
      <c r="BA251" s="973">
        <f t="shared" si="1152"/>
        <v>0</v>
      </c>
      <c r="BB251" s="973">
        <f t="shared" si="1153"/>
        <v>0</v>
      </c>
      <c r="BC251" s="973">
        <f t="shared" si="1154"/>
        <v>0</v>
      </c>
      <c r="BD251" s="973">
        <f t="shared" si="1155"/>
        <v>0</v>
      </c>
      <c r="BE251" s="973">
        <f t="shared" si="1156"/>
        <v>0</v>
      </c>
      <c r="BF251" s="973">
        <f t="shared" si="1157"/>
        <v>0</v>
      </c>
      <c r="BG251" s="973">
        <f t="shared" si="1158"/>
        <v>0</v>
      </c>
      <c r="BH251" s="973">
        <f t="shared" si="1159"/>
        <v>0</v>
      </c>
      <c r="BI251" s="973">
        <f t="shared" si="1160"/>
        <v>0</v>
      </c>
      <c r="BJ251" s="973">
        <f t="shared" si="1161"/>
        <v>0</v>
      </c>
      <c r="BK251" s="973">
        <f t="shared" si="1162"/>
        <v>0</v>
      </c>
      <c r="BL251" s="973">
        <f t="shared" si="1163"/>
        <v>0</v>
      </c>
      <c r="BM251" s="973">
        <f t="shared" si="1164"/>
        <v>0</v>
      </c>
      <c r="BN251" s="973">
        <f t="shared" si="1165"/>
        <v>0</v>
      </c>
      <c r="BO251" s="973">
        <f t="shared" si="1166"/>
        <v>0</v>
      </c>
      <c r="BV251" s="978"/>
      <c r="BW251" s="978"/>
      <c r="BX251" s="978"/>
      <c r="BY251" s="978"/>
      <c r="BZ251" s="978"/>
      <c r="CA251" s="978"/>
      <c r="CB251" s="978"/>
      <c r="CC251" s="978"/>
      <c r="CD251" s="978"/>
      <c r="CE251" s="978"/>
      <c r="CF251" s="978"/>
      <c r="CG251" s="978"/>
      <c r="CH251" s="978"/>
      <c r="CI251" s="978"/>
      <c r="CJ251" s="978"/>
      <c r="CK251" s="978"/>
      <c r="CL251" s="978"/>
      <c r="CM251" s="978"/>
      <c r="CN251" s="978"/>
      <c r="CO251" s="978"/>
      <c r="CP251" s="978"/>
      <c r="CQ251" s="978"/>
      <c r="CR251" s="978"/>
      <c r="CS251" s="978"/>
      <c r="CT251" s="978"/>
      <c r="CU251" s="978"/>
      <c r="CV251" s="978"/>
      <c r="CW251" s="978"/>
      <c r="CX251" s="978"/>
      <c r="CY251" s="978"/>
      <c r="CZ251" s="978"/>
      <c r="DA251" s="978"/>
      <c r="DB251" s="978"/>
      <c r="DC251" s="978"/>
      <c r="DD251" s="978"/>
      <c r="DE251" s="978"/>
      <c r="DF251" s="978"/>
      <c r="DG251" s="978"/>
      <c r="DH251" s="978"/>
      <c r="DI251" s="978"/>
      <c r="DJ251" s="978"/>
      <c r="DK251" s="978"/>
      <c r="DL251" s="978"/>
      <c r="DM251" s="978"/>
      <c r="DN251" s="978"/>
      <c r="DO251" s="978"/>
      <c r="DP251" s="978"/>
      <c r="DQ251" s="978"/>
      <c r="DR251" s="978"/>
      <c r="DS251" s="978"/>
      <c r="DT251" s="978"/>
      <c r="DU251" s="978"/>
      <c r="DV251" s="978"/>
      <c r="DW251" s="978"/>
      <c r="DX251" s="978"/>
      <c r="DY251" s="978"/>
      <c r="DZ251" s="978"/>
      <c r="EA251" s="978"/>
      <c r="EB251" s="978"/>
      <c r="EC251" s="978"/>
      <c r="ED251" s="978"/>
    </row>
    <row r="252" spans="2:134" hidden="1" outlineLevel="1">
      <c r="B252" s="772">
        <f t="shared" si="1131"/>
        <v>121</v>
      </c>
      <c r="C252" s="60"/>
      <c r="D252" s="701" t="s">
        <v>798</v>
      </c>
      <c r="E252" s="702" t="s">
        <v>1315</v>
      </c>
      <c r="F252" s="709"/>
      <c r="G252" s="973">
        <f t="shared" si="1132"/>
        <v>0</v>
      </c>
      <c r="H252" s="973">
        <f t="shared" si="1132"/>
        <v>0</v>
      </c>
      <c r="I252" s="973">
        <f t="shared" si="1132"/>
        <v>0</v>
      </c>
      <c r="J252" s="973">
        <f t="shared" si="1132"/>
        <v>0</v>
      </c>
      <c r="K252" s="973">
        <f t="shared" si="1132"/>
        <v>0</v>
      </c>
      <c r="L252" s="973">
        <f t="shared" si="1132"/>
        <v>0</v>
      </c>
      <c r="M252" s="973">
        <f t="shared" si="1132"/>
        <v>0</v>
      </c>
      <c r="N252" s="973">
        <f t="shared" si="1132"/>
        <v>0</v>
      </c>
      <c r="O252" s="973">
        <f t="shared" si="1132"/>
        <v>0</v>
      </c>
      <c r="P252" s="973">
        <f t="shared" si="1132"/>
        <v>0</v>
      </c>
      <c r="Q252" s="973">
        <f t="shared" si="1133"/>
        <v>0</v>
      </c>
      <c r="R252" s="973">
        <f t="shared" si="1133"/>
        <v>0</v>
      </c>
      <c r="S252" s="973">
        <f t="shared" si="1133"/>
        <v>0</v>
      </c>
      <c r="T252" s="973">
        <f t="shared" si="1133"/>
        <v>0</v>
      </c>
      <c r="U252" s="973">
        <f t="shared" si="1133"/>
        <v>0</v>
      </c>
      <c r="V252" s="973">
        <f t="shared" si="1133"/>
        <v>0</v>
      </c>
      <c r="W252" s="973">
        <f t="shared" si="1133"/>
        <v>0</v>
      </c>
      <c r="X252" s="973">
        <f t="shared" si="1133"/>
        <v>0</v>
      </c>
      <c r="Y252" s="973">
        <f t="shared" si="1133"/>
        <v>0</v>
      </c>
      <c r="Z252" s="973">
        <f t="shared" si="1133"/>
        <v>0</v>
      </c>
      <c r="AA252" s="973">
        <f t="shared" si="1134"/>
        <v>0</v>
      </c>
      <c r="AB252" s="973">
        <f t="shared" si="1134"/>
        <v>0</v>
      </c>
      <c r="AC252" s="973">
        <f t="shared" si="1134"/>
        <v>0</v>
      </c>
      <c r="AD252" s="973">
        <f t="shared" si="1134"/>
        <v>0</v>
      </c>
      <c r="AE252" s="973">
        <f t="shared" si="1134"/>
        <v>0</v>
      </c>
      <c r="AF252" s="973">
        <f t="shared" si="1134"/>
        <v>0</v>
      </c>
      <c r="AG252" s="973">
        <f t="shared" si="1134"/>
        <v>0</v>
      </c>
      <c r="AH252" s="973">
        <f t="shared" si="1134"/>
        <v>0</v>
      </c>
      <c r="AI252" s="973">
        <f t="shared" si="1134"/>
        <v>0</v>
      </c>
      <c r="AJ252" s="973">
        <f t="shared" si="1135"/>
        <v>0</v>
      </c>
      <c r="AK252" s="973">
        <f t="shared" si="1136"/>
        <v>0</v>
      </c>
      <c r="AL252" s="973">
        <f t="shared" si="1137"/>
        <v>0</v>
      </c>
      <c r="AM252" s="973">
        <f t="shared" si="1138"/>
        <v>0</v>
      </c>
      <c r="AN252" s="973">
        <f t="shared" si="1139"/>
        <v>0</v>
      </c>
      <c r="AO252" s="973">
        <f t="shared" si="1140"/>
        <v>0</v>
      </c>
      <c r="AP252" s="973">
        <f t="shared" si="1141"/>
        <v>0</v>
      </c>
      <c r="AQ252" s="973">
        <f t="shared" si="1142"/>
        <v>0</v>
      </c>
      <c r="AR252" s="973">
        <f t="shared" si="1143"/>
        <v>0</v>
      </c>
      <c r="AS252" s="973">
        <f t="shared" si="1144"/>
        <v>0</v>
      </c>
      <c r="AT252" s="973">
        <f t="shared" si="1145"/>
        <v>0</v>
      </c>
      <c r="AU252" s="973">
        <f t="shared" si="1146"/>
        <v>0</v>
      </c>
      <c r="AV252" s="973">
        <f t="shared" si="1147"/>
        <v>0</v>
      </c>
      <c r="AW252" s="973">
        <f t="shared" si="1148"/>
        <v>0</v>
      </c>
      <c r="AX252" s="973">
        <f t="shared" si="1149"/>
        <v>0</v>
      </c>
      <c r="AY252" s="973">
        <f t="shared" si="1150"/>
        <v>0</v>
      </c>
      <c r="AZ252" s="973">
        <f t="shared" si="1151"/>
        <v>0</v>
      </c>
      <c r="BA252" s="973">
        <f t="shared" si="1152"/>
        <v>0</v>
      </c>
      <c r="BB252" s="973">
        <f t="shared" si="1153"/>
        <v>0</v>
      </c>
      <c r="BC252" s="973">
        <f t="shared" si="1154"/>
        <v>0</v>
      </c>
      <c r="BD252" s="973">
        <f t="shared" si="1155"/>
        <v>0</v>
      </c>
      <c r="BE252" s="973">
        <f t="shared" si="1156"/>
        <v>0</v>
      </c>
      <c r="BF252" s="973">
        <f t="shared" si="1157"/>
        <v>0</v>
      </c>
      <c r="BG252" s="973">
        <f t="shared" si="1158"/>
        <v>0</v>
      </c>
      <c r="BH252" s="973">
        <f t="shared" si="1159"/>
        <v>0</v>
      </c>
      <c r="BI252" s="973">
        <f t="shared" si="1160"/>
        <v>0</v>
      </c>
      <c r="BJ252" s="973">
        <f t="shared" si="1161"/>
        <v>0</v>
      </c>
      <c r="BK252" s="973">
        <f t="shared" si="1162"/>
        <v>0</v>
      </c>
      <c r="BL252" s="973">
        <f t="shared" si="1163"/>
        <v>0</v>
      </c>
      <c r="BM252" s="973">
        <f t="shared" si="1164"/>
        <v>0</v>
      </c>
      <c r="BN252" s="973">
        <f t="shared" si="1165"/>
        <v>0</v>
      </c>
      <c r="BO252" s="973">
        <f t="shared" si="1166"/>
        <v>0</v>
      </c>
      <c r="BV252" s="978"/>
      <c r="BW252" s="978"/>
      <c r="BX252" s="978"/>
      <c r="BY252" s="978"/>
      <c r="BZ252" s="978"/>
      <c r="CA252" s="978"/>
      <c r="CB252" s="978"/>
      <c r="CC252" s="978"/>
      <c r="CD252" s="978"/>
      <c r="CE252" s="978"/>
      <c r="CF252" s="978"/>
      <c r="CG252" s="978"/>
      <c r="CH252" s="978"/>
      <c r="CI252" s="978"/>
      <c r="CJ252" s="978"/>
      <c r="CK252" s="978"/>
      <c r="CL252" s="978"/>
      <c r="CM252" s="978"/>
      <c r="CN252" s="978"/>
      <c r="CO252" s="978"/>
      <c r="CP252" s="978"/>
      <c r="CQ252" s="978"/>
      <c r="CR252" s="978"/>
      <c r="CS252" s="978"/>
      <c r="CT252" s="978"/>
      <c r="CU252" s="978"/>
      <c r="CV252" s="978"/>
      <c r="CW252" s="978"/>
      <c r="CX252" s="978"/>
      <c r="CY252" s="978"/>
      <c r="CZ252" s="978"/>
      <c r="DA252" s="978"/>
      <c r="DB252" s="978"/>
      <c r="DC252" s="978"/>
      <c r="DD252" s="978"/>
      <c r="DE252" s="978"/>
      <c r="DF252" s="978"/>
      <c r="DG252" s="978"/>
      <c r="DH252" s="978"/>
      <c r="DI252" s="978"/>
      <c r="DJ252" s="978"/>
      <c r="DK252" s="978"/>
      <c r="DL252" s="978"/>
      <c r="DM252" s="978"/>
      <c r="DN252" s="978"/>
      <c r="DO252" s="978"/>
      <c r="DP252" s="978"/>
      <c r="DQ252" s="978"/>
      <c r="DR252" s="978"/>
      <c r="DS252" s="978"/>
      <c r="DT252" s="978"/>
      <c r="DU252" s="978"/>
      <c r="DV252" s="978"/>
      <c r="DW252" s="978"/>
      <c r="DX252" s="978"/>
      <c r="DY252" s="978"/>
      <c r="DZ252" s="978"/>
      <c r="EA252" s="978"/>
      <c r="EB252" s="978"/>
      <c r="EC252" s="978"/>
      <c r="ED252" s="978"/>
    </row>
    <row r="253" spans="2:134" hidden="1" outlineLevel="1">
      <c r="B253" s="772">
        <f t="shared" si="1131"/>
        <v>122</v>
      </c>
      <c r="C253" s="60"/>
      <c r="D253" s="701" t="s">
        <v>772</v>
      </c>
      <c r="E253" s="702" t="s">
        <v>1315</v>
      </c>
      <c r="F253" s="709"/>
      <c r="G253" s="973">
        <f t="shared" si="1132"/>
        <v>0</v>
      </c>
      <c r="H253" s="973">
        <f t="shared" si="1132"/>
        <v>0</v>
      </c>
      <c r="I253" s="973">
        <f t="shared" si="1132"/>
        <v>0</v>
      </c>
      <c r="J253" s="973">
        <f t="shared" si="1132"/>
        <v>0</v>
      </c>
      <c r="K253" s="973">
        <f t="shared" si="1132"/>
        <v>0</v>
      </c>
      <c r="L253" s="973">
        <f t="shared" si="1132"/>
        <v>0</v>
      </c>
      <c r="M253" s="973">
        <f t="shared" si="1132"/>
        <v>0</v>
      </c>
      <c r="N253" s="973">
        <f t="shared" si="1132"/>
        <v>0</v>
      </c>
      <c r="O253" s="973">
        <f t="shared" si="1132"/>
        <v>0</v>
      </c>
      <c r="P253" s="973">
        <f t="shared" si="1132"/>
        <v>0</v>
      </c>
      <c r="Q253" s="973">
        <f t="shared" si="1133"/>
        <v>0</v>
      </c>
      <c r="R253" s="973">
        <f t="shared" si="1133"/>
        <v>0</v>
      </c>
      <c r="S253" s="973">
        <f t="shared" si="1133"/>
        <v>0</v>
      </c>
      <c r="T253" s="973">
        <f t="shared" si="1133"/>
        <v>0</v>
      </c>
      <c r="U253" s="973">
        <f t="shared" si="1133"/>
        <v>0</v>
      </c>
      <c r="V253" s="973">
        <f t="shared" si="1133"/>
        <v>0</v>
      </c>
      <c r="W253" s="973">
        <f t="shared" si="1133"/>
        <v>0</v>
      </c>
      <c r="X253" s="973">
        <f t="shared" si="1133"/>
        <v>0</v>
      </c>
      <c r="Y253" s="973">
        <f t="shared" si="1133"/>
        <v>0</v>
      </c>
      <c r="Z253" s="973">
        <f t="shared" si="1133"/>
        <v>0</v>
      </c>
      <c r="AA253" s="973">
        <f t="shared" si="1134"/>
        <v>0</v>
      </c>
      <c r="AB253" s="973">
        <f t="shared" si="1134"/>
        <v>0</v>
      </c>
      <c r="AC253" s="973">
        <f t="shared" si="1134"/>
        <v>0</v>
      </c>
      <c r="AD253" s="973">
        <f t="shared" si="1134"/>
        <v>0</v>
      </c>
      <c r="AE253" s="973">
        <f t="shared" si="1134"/>
        <v>0</v>
      </c>
      <c r="AF253" s="973">
        <f t="shared" si="1134"/>
        <v>0</v>
      </c>
      <c r="AG253" s="973">
        <f t="shared" si="1134"/>
        <v>0</v>
      </c>
      <c r="AH253" s="973">
        <f t="shared" si="1134"/>
        <v>0</v>
      </c>
      <c r="AI253" s="973">
        <f t="shared" si="1134"/>
        <v>0</v>
      </c>
      <c r="AJ253" s="973">
        <f t="shared" si="1135"/>
        <v>0</v>
      </c>
      <c r="AK253" s="973">
        <f t="shared" si="1136"/>
        <v>0</v>
      </c>
      <c r="AL253" s="973">
        <f t="shared" si="1137"/>
        <v>0</v>
      </c>
      <c r="AM253" s="973">
        <f t="shared" si="1138"/>
        <v>0</v>
      </c>
      <c r="AN253" s="973">
        <f t="shared" si="1139"/>
        <v>0</v>
      </c>
      <c r="AO253" s="973">
        <f t="shared" si="1140"/>
        <v>0</v>
      </c>
      <c r="AP253" s="973">
        <f t="shared" si="1141"/>
        <v>0</v>
      </c>
      <c r="AQ253" s="973">
        <f t="shared" si="1142"/>
        <v>0</v>
      </c>
      <c r="AR253" s="973">
        <f t="shared" si="1143"/>
        <v>0</v>
      </c>
      <c r="AS253" s="973">
        <f t="shared" si="1144"/>
        <v>0</v>
      </c>
      <c r="AT253" s="973">
        <f t="shared" si="1145"/>
        <v>0</v>
      </c>
      <c r="AU253" s="973">
        <f t="shared" si="1146"/>
        <v>0</v>
      </c>
      <c r="AV253" s="973">
        <f t="shared" si="1147"/>
        <v>0</v>
      </c>
      <c r="AW253" s="973">
        <f t="shared" si="1148"/>
        <v>0</v>
      </c>
      <c r="AX253" s="973">
        <f t="shared" si="1149"/>
        <v>0</v>
      </c>
      <c r="AY253" s="973">
        <f t="shared" si="1150"/>
        <v>0</v>
      </c>
      <c r="AZ253" s="973">
        <f t="shared" si="1151"/>
        <v>0</v>
      </c>
      <c r="BA253" s="973">
        <f t="shared" si="1152"/>
        <v>0</v>
      </c>
      <c r="BB253" s="973">
        <f t="shared" si="1153"/>
        <v>0</v>
      </c>
      <c r="BC253" s="973">
        <f t="shared" si="1154"/>
        <v>0</v>
      </c>
      <c r="BD253" s="973">
        <f t="shared" si="1155"/>
        <v>0</v>
      </c>
      <c r="BE253" s="973">
        <f t="shared" si="1156"/>
        <v>0</v>
      </c>
      <c r="BF253" s="973">
        <f t="shared" si="1157"/>
        <v>0</v>
      </c>
      <c r="BG253" s="973">
        <f t="shared" si="1158"/>
        <v>0</v>
      </c>
      <c r="BH253" s="973">
        <f t="shared" si="1159"/>
        <v>0</v>
      </c>
      <c r="BI253" s="973">
        <f t="shared" si="1160"/>
        <v>0</v>
      </c>
      <c r="BJ253" s="973">
        <f t="shared" si="1161"/>
        <v>0</v>
      </c>
      <c r="BK253" s="973">
        <f t="shared" si="1162"/>
        <v>0</v>
      </c>
      <c r="BL253" s="973">
        <f t="shared" si="1163"/>
        <v>0</v>
      </c>
      <c r="BM253" s="973">
        <f t="shared" si="1164"/>
        <v>0</v>
      </c>
      <c r="BN253" s="973">
        <f t="shared" si="1165"/>
        <v>0</v>
      </c>
      <c r="BO253" s="973">
        <f t="shared" si="1166"/>
        <v>0</v>
      </c>
      <c r="BV253" s="978"/>
      <c r="BW253" s="978"/>
      <c r="BX253" s="978"/>
      <c r="BY253" s="978"/>
      <c r="BZ253" s="978"/>
      <c r="CA253" s="978"/>
      <c r="CB253" s="978"/>
      <c r="CC253" s="978"/>
      <c r="CD253" s="978"/>
      <c r="CE253" s="978"/>
      <c r="CF253" s="978"/>
      <c r="CG253" s="978"/>
      <c r="CH253" s="978"/>
      <c r="CI253" s="978"/>
      <c r="CJ253" s="978"/>
      <c r="CK253" s="978"/>
      <c r="CL253" s="978"/>
      <c r="CM253" s="978"/>
      <c r="CN253" s="978"/>
      <c r="CO253" s="978"/>
      <c r="CP253" s="978"/>
      <c r="CQ253" s="978"/>
      <c r="CR253" s="978"/>
      <c r="CS253" s="978"/>
      <c r="CT253" s="978"/>
      <c r="CU253" s="978"/>
      <c r="CV253" s="978"/>
      <c r="CW253" s="978"/>
      <c r="CX253" s="978"/>
      <c r="CY253" s="978"/>
      <c r="CZ253" s="978"/>
      <c r="DA253" s="978"/>
      <c r="DB253" s="978"/>
      <c r="DC253" s="978"/>
      <c r="DD253" s="978"/>
      <c r="DE253" s="978"/>
      <c r="DF253" s="978"/>
      <c r="DG253" s="978"/>
      <c r="DH253" s="978"/>
      <c r="DI253" s="978"/>
      <c r="DJ253" s="978"/>
      <c r="DK253" s="978"/>
      <c r="DL253" s="978"/>
      <c r="DM253" s="978"/>
      <c r="DN253" s="978"/>
      <c r="DO253" s="978"/>
      <c r="DP253" s="978"/>
      <c r="DQ253" s="978"/>
      <c r="DR253" s="978"/>
      <c r="DS253" s="978"/>
      <c r="DT253" s="978"/>
      <c r="DU253" s="978"/>
      <c r="DV253" s="978"/>
      <c r="DW253" s="978"/>
      <c r="DX253" s="978"/>
      <c r="DY253" s="978"/>
      <c r="DZ253" s="978"/>
      <c r="EA253" s="978"/>
      <c r="EB253" s="978"/>
      <c r="EC253" s="978"/>
      <c r="ED253" s="978"/>
    </row>
    <row r="254" spans="2:134" ht="13.5" hidden="1" outlineLevel="1" thickBot="1">
      <c r="B254" s="879">
        <f t="shared" si="1131"/>
        <v>123</v>
      </c>
      <c r="C254" s="200"/>
      <c r="D254" s="880" t="s">
        <v>799</v>
      </c>
      <c r="E254" s="881" t="s">
        <v>1315</v>
      </c>
      <c r="F254" s="882"/>
      <c r="G254" s="973">
        <f t="shared" si="1132"/>
        <v>0</v>
      </c>
      <c r="H254" s="973">
        <f t="shared" si="1132"/>
        <v>0</v>
      </c>
      <c r="I254" s="973">
        <f t="shared" si="1132"/>
        <v>0</v>
      </c>
      <c r="J254" s="973">
        <f t="shared" si="1132"/>
        <v>0</v>
      </c>
      <c r="K254" s="973">
        <f t="shared" si="1132"/>
        <v>0</v>
      </c>
      <c r="L254" s="973">
        <f t="shared" si="1132"/>
        <v>0</v>
      </c>
      <c r="M254" s="973">
        <f t="shared" si="1132"/>
        <v>0</v>
      </c>
      <c r="N254" s="973">
        <f t="shared" si="1132"/>
        <v>0</v>
      </c>
      <c r="O254" s="973">
        <f t="shared" si="1132"/>
        <v>0</v>
      </c>
      <c r="P254" s="973">
        <f t="shared" si="1132"/>
        <v>0</v>
      </c>
      <c r="Q254" s="973">
        <f t="shared" si="1133"/>
        <v>0</v>
      </c>
      <c r="R254" s="973">
        <f t="shared" si="1133"/>
        <v>0</v>
      </c>
      <c r="S254" s="973">
        <f t="shared" si="1133"/>
        <v>0</v>
      </c>
      <c r="T254" s="973">
        <f t="shared" si="1133"/>
        <v>0</v>
      </c>
      <c r="U254" s="973">
        <f t="shared" si="1133"/>
        <v>0</v>
      </c>
      <c r="V254" s="973">
        <f t="shared" si="1133"/>
        <v>0</v>
      </c>
      <c r="W254" s="973">
        <f t="shared" si="1133"/>
        <v>0</v>
      </c>
      <c r="X254" s="973">
        <f t="shared" si="1133"/>
        <v>0</v>
      </c>
      <c r="Y254" s="973">
        <f t="shared" si="1133"/>
        <v>0</v>
      </c>
      <c r="Z254" s="973">
        <f t="shared" si="1133"/>
        <v>0</v>
      </c>
      <c r="AA254" s="973">
        <f t="shared" si="1134"/>
        <v>0</v>
      </c>
      <c r="AB254" s="973">
        <f t="shared" si="1134"/>
        <v>0</v>
      </c>
      <c r="AC254" s="973">
        <f t="shared" si="1134"/>
        <v>0</v>
      </c>
      <c r="AD254" s="973">
        <f t="shared" si="1134"/>
        <v>0</v>
      </c>
      <c r="AE254" s="973">
        <f t="shared" si="1134"/>
        <v>0</v>
      </c>
      <c r="AF254" s="973">
        <f t="shared" si="1134"/>
        <v>0</v>
      </c>
      <c r="AG254" s="973">
        <f t="shared" si="1134"/>
        <v>0</v>
      </c>
      <c r="AH254" s="973">
        <f t="shared" si="1134"/>
        <v>0</v>
      </c>
      <c r="AI254" s="973">
        <f t="shared" si="1134"/>
        <v>0</v>
      </c>
      <c r="AJ254" s="973">
        <f t="shared" si="1135"/>
        <v>0</v>
      </c>
      <c r="AK254" s="973">
        <f t="shared" si="1136"/>
        <v>0</v>
      </c>
      <c r="AL254" s="973">
        <f t="shared" si="1137"/>
        <v>0</v>
      </c>
      <c r="AM254" s="973">
        <f t="shared" si="1138"/>
        <v>0</v>
      </c>
      <c r="AN254" s="973">
        <f t="shared" si="1139"/>
        <v>0</v>
      </c>
      <c r="AO254" s="973">
        <f t="shared" si="1140"/>
        <v>0</v>
      </c>
      <c r="AP254" s="973">
        <f t="shared" si="1141"/>
        <v>0</v>
      </c>
      <c r="AQ254" s="973">
        <f t="shared" si="1142"/>
        <v>0</v>
      </c>
      <c r="AR254" s="973">
        <f t="shared" si="1143"/>
        <v>0</v>
      </c>
      <c r="AS254" s="973">
        <f t="shared" si="1144"/>
        <v>0</v>
      </c>
      <c r="AT254" s="973">
        <f t="shared" si="1145"/>
        <v>0</v>
      </c>
      <c r="AU254" s="973">
        <f t="shared" si="1146"/>
        <v>0</v>
      </c>
      <c r="AV254" s="973">
        <f t="shared" si="1147"/>
        <v>0</v>
      </c>
      <c r="AW254" s="973">
        <f t="shared" si="1148"/>
        <v>0</v>
      </c>
      <c r="AX254" s="973">
        <f t="shared" si="1149"/>
        <v>0</v>
      </c>
      <c r="AY254" s="973">
        <f t="shared" si="1150"/>
        <v>0</v>
      </c>
      <c r="AZ254" s="973">
        <f t="shared" si="1151"/>
        <v>0</v>
      </c>
      <c r="BA254" s="973">
        <f t="shared" si="1152"/>
        <v>0</v>
      </c>
      <c r="BB254" s="973">
        <f t="shared" si="1153"/>
        <v>0</v>
      </c>
      <c r="BC254" s="973">
        <f t="shared" si="1154"/>
        <v>0</v>
      </c>
      <c r="BD254" s="973">
        <f t="shared" si="1155"/>
        <v>0</v>
      </c>
      <c r="BE254" s="973">
        <f t="shared" si="1156"/>
        <v>0</v>
      </c>
      <c r="BF254" s="973">
        <f t="shared" si="1157"/>
        <v>0</v>
      </c>
      <c r="BG254" s="973">
        <f t="shared" si="1158"/>
        <v>0</v>
      </c>
      <c r="BH254" s="973">
        <f t="shared" si="1159"/>
        <v>0</v>
      </c>
      <c r="BI254" s="973">
        <f t="shared" si="1160"/>
        <v>0</v>
      </c>
      <c r="BJ254" s="973">
        <f t="shared" si="1161"/>
        <v>0</v>
      </c>
      <c r="BK254" s="973">
        <f t="shared" si="1162"/>
        <v>0</v>
      </c>
      <c r="BL254" s="973">
        <f t="shared" si="1163"/>
        <v>0</v>
      </c>
      <c r="BM254" s="973">
        <f t="shared" si="1164"/>
        <v>0</v>
      </c>
      <c r="BN254" s="973">
        <f t="shared" si="1165"/>
        <v>0</v>
      </c>
      <c r="BO254" s="973">
        <f t="shared" si="1166"/>
        <v>0</v>
      </c>
      <c r="BV254" s="978"/>
      <c r="BW254" s="978"/>
      <c r="BX254" s="978"/>
      <c r="BY254" s="978"/>
      <c r="BZ254" s="978"/>
      <c r="CA254" s="978"/>
      <c r="CB254" s="978"/>
      <c r="CC254" s="978"/>
      <c r="CD254" s="978"/>
      <c r="CE254" s="978"/>
      <c r="CF254" s="978"/>
      <c r="CG254" s="978"/>
      <c r="CH254" s="978"/>
      <c r="CI254" s="978"/>
      <c r="CJ254" s="978"/>
      <c r="CK254" s="978"/>
      <c r="CL254" s="978"/>
      <c r="CM254" s="978"/>
      <c r="CN254" s="978"/>
      <c r="CO254" s="978"/>
      <c r="CP254" s="978"/>
      <c r="CQ254" s="978"/>
      <c r="CR254" s="978"/>
      <c r="CS254" s="978"/>
      <c r="CT254" s="978"/>
      <c r="CU254" s="978"/>
      <c r="CV254" s="978"/>
      <c r="CW254" s="978"/>
      <c r="CX254" s="978"/>
      <c r="CY254" s="978"/>
      <c r="CZ254" s="978"/>
      <c r="DA254" s="978"/>
      <c r="DB254" s="978"/>
      <c r="DC254" s="978"/>
      <c r="DD254" s="978"/>
      <c r="DE254" s="978"/>
      <c r="DF254" s="978"/>
      <c r="DG254" s="978"/>
      <c r="DH254" s="978"/>
      <c r="DI254" s="978"/>
      <c r="DJ254" s="978"/>
      <c r="DK254" s="978"/>
      <c r="DL254" s="978"/>
      <c r="DM254" s="978"/>
      <c r="DN254" s="978"/>
      <c r="DO254" s="978"/>
      <c r="DP254" s="978"/>
      <c r="DQ254" s="978"/>
      <c r="DR254" s="978"/>
      <c r="DS254" s="978"/>
      <c r="DT254" s="978"/>
      <c r="DU254" s="978"/>
      <c r="DV254" s="978"/>
      <c r="DW254" s="978"/>
      <c r="DX254" s="978"/>
      <c r="DY254" s="978"/>
      <c r="DZ254" s="978"/>
      <c r="EA254" s="978"/>
      <c r="EB254" s="978"/>
      <c r="EC254" s="978"/>
      <c r="ED254" s="978"/>
    </row>
    <row r="255" spans="2:134" ht="13.5" hidden="1" outlineLevel="1" thickBot="1">
      <c r="B255" s="17" t="s">
        <v>16</v>
      </c>
      <c r="C255" s="613"/>
      <c r="D255" s="613"/>
      <c r="E255" s="684"/>
      <c r="F255" s="637"/>
      <c r="G255" s="147">
        <f t="shared" ref="G255:BO255" si="1167">G$7</f>
        <v>1990</v>
      </c>
      <c r="H255" s="147">
        <f t="shared" si="1167"/>
        <v>1991</v>
      </c>
      <c r="I255" s="147">
        <f t="shared" si="1167"/>
        <v>1992</v>
      </c>
      <c r="J255" s="147">
        <f t="shared" si="1167"/>
        <v>1993</v>
      </c>
      <c r="K255" s="147">
        <f t="shared" si="1167"/>
        <v>1994</v>
      </c>
      <c r="L255" s="147">
        <f t="shared" si="1167"/>
        <v>1995</v>
      </c>
      <c r="M255" s="147">
        <f t="shared" si="1167"/>
        <v>1996</v>
      </c>
      <c r="N255" s="147">
        <f t="shared" si="1167"/>
        <v>1997</v>
      </c>
      <c r="O255" s="147">
        <f t="shared" si="1167"/>
        <v>1998</v>
      </c>
      <c r="P255" s="147">
        <f t="shared" si="1167"/>
        <v>1999</v>
      </c>
      <c r="Q255" s="147">
        <f t="shared" si="1167"/>
        <v>2000</v>
      </c>
      <c r="R255" s="147">
        <f t="shared" si="1167"/>
        <v>2001</v>
      </c>
      <c r="S255" s="147">
        <f t="shared" si="1167"/>
        <v>2002</v>
      </c>
      <c r="T255" s="147">
        <f t="shared" si="1167"/>
        <v>2003</v>
      </c>
      <c r="U255" s="147">
        <f t="shared" si="1167"/>
        <v>2004</v>
      </c>
      <c r="V255" s="147">
        <f t="shared" si="1167"/>
        <v>2005</v>
      </c>
      <c r="W255" s="147">
        <f t="shared" si="1167"/>
        <v>2006</v>
      </c>
      <c r="X255" s="147">
        <f t="shared" si="1167"/>
        <v>2007</v>
      </c>
      <c r="Y255" s="147">
        <f t="shared" si="1167"/>
        <v>2008</v>
      </c>
      <c r="Z255" s="147">
        <f t="shared" si="1167"/>
        <v>2009</v>
      </c>
      <c r="AA255" s="147">
        <f t="shared" si="1167"/>
        <v>2010</v>
      </c>
      <c r="AB255" s="147">
        <f t="shared" si="1167"/>
        <v>2011</v>
      </c>
      <c r="AC255" s="147">
        <f t="shared" si="1167"/>
        <v>2012</v>
      </c>
      <c r="AD255" s="147">
        <f t="shared" si="1167"/>
        <v>2013</v>
      </c>
      <c r="AE255" s="147">
        <f t="shared" si="1167"/>
        <v>2014</v>
      </c>
      <c r="AF255" s="147">
        <f t="shared" si="1167"/>
        <v>2015</v>
      </c>
      <c r="AG255" s="147">
        <f t="shared" si="1167"/>
        <v>2016</v>
      </c>
      <c r="AH255" s="147">
        <f t="shared" si="1167"/>
        <v>2017</v>
      </c>
      <c r="AI255" s="147">
        <f t="shared" si="1167"/>
        <v>2018</v>
      </c>
      <c r="AJ255" s="147">
        <f t="shared" si="1167"/>
        <v>2019</v>
      </c>
      <c r="AK255" s="147">
        <f t="shared" si="1167"/>
        <v>2020</v>
      </c>
      <c r="AL255" s="147">
        <f t="shared" si="1167"/>
        <v>2021</v>
      </c>
      <c r="AM255" s="147">
        <f t="shared" si="1167"/>
        <v>2022</v>
      </c>
      <c r="AN255" s="147">
        <f t="shared" si="1167"/>
        <v>2023</v>
      </c>
      <c r="AO255" s="147">
        <f t="shared" si="1167"/>
        <v>2024</v>
      </c>
      <c r="AP255" s="147">
        <f t="shared" si="1167"/>
        <v>2025</v>
      </c>
      <c r="AQ255" s="147">
        <f t="shared" si="1167"/>
        <v>2026</v>
      </c>
      <c r="AR255" s="147">
        <f t="shared" si="1167"/>
        <v>2027</v>
      </c>
      <c r="AS255" s="147">
        <f t="shared" si="1167"/>
        <v>2028</v>
      </c>
      <c r="AT255" s="147">
        <f t="shared" si="1167"/>
        <v>2029</v>
      </c>
      <c r="AU255" s="147">
        <f t="shared" si="1167"/>
        <v>2030</v>
      </c>
      <c r="AV255" s="147">
        <f t="shared" si="1167"/>
        <v>2031</v>
      </c>
      <c r="AW255" s="147">
        <f t="shared" si="1167"/>
        <v>2032</v>
      </c>
      <c r="AX255" s="147">
        <f t="shared" si="1167"/>
        <v>2033</v>
      </c>
      <c r="AY255" s="147">
        <f t="shared" si="1167"/>
        <v>2034</v>
      </c>
      <c r="AZ255" s="147">
        <f t="shared" si="1167"/>
        <v>2035</v>
      </c>
      <c r="BA255" s="147">
        <f t="shared" si="1167"/>
        <v>2036</v>
      </c>
      <c r="BB255" s="147">
        <f t="shared" si="1167"/>
        <v>2037</v>
      </c>
      <c r="BC255" s="147">
        <f t="shared" si="1167"/>
        <v>2038</v>
      </c>
      <c r="BD255" s="147">
        <f t="shared" si="1167"/>
        <v>2039</v>
      </c>
      <c r="BE255" s="147">
        <f t="shared" si="1167"/>
        <v>2040</v>
      </c>
      <c r="BF255" s="147">
        <f t="shared" si="1167"/>
        <v>2041</v>
      </c>
      <c r="BG255" s="147">
        <f t="shared" si="1167"/>
        <v>2042</v>
      </c>
      <c r="BH255" s="147">
        <f t="shared" si="1167"/>
        <v>2043</v>
      </c>
      <c r="BI255" s="147">
        <f t="shared" si="1167"/>
        <v>2044</v>
      </c>
      <c r="BJ255" s="147">
        <f t="shared" si="1167"/>
        <v>2045</v>
      </c>
      <c r="BK255" s="147">
        <f t="shared" si="1167"/>
        <v>2046</v>
      </c>
      <c r="BL255" s="147">
        <f t="shared" si="1167"/>
        <v>2047</v>
      </c>
      <c r="BM255" s="147">
        <f t="shared" si="1167"/>
        <v>2048</v>
      </c>
      <c r="BN255" s="147">
        <f t="shared" si="1167"/>
        <v>2049</v>
      </c>
      <c r="BO255" s="147">
        <f t="shared" si="1167"/>
        <v>2050</v>
      </c>
      <c r="BV255" s="1132"/>
      <c r="BW255" s="1132"/>
      <c r="BX255" s="1132"/>
      <c r="BY255" s="1132"/>
      <c r="BZ255" s="1132"/>
      <c r="CA255" s="1132"/>
      <c r="CB255" s="1132"/>
      <c r="CC255" s="1132"/>
      <c r="CD255" s="1132"/>
      <c r="CE255" s="1132"/>
      <c r="CF255" s="1132"/>
      <c r="CG255" s="1132"/>
      <c r="CH255" s="1132"/>
      <c r="CI255" s="1132"/>
      <c r="CJ255" s="1132"/>
      <c r="CK255" s="1132"/>
      <c r="CL255" s="1132"/>
      <c r="CM255" s="1132"/>
      <c r="CN255" s="1132"/>
      <c r="CO255" s="1132"/>
      <c r="CP255" s="1132"/>
      <c r="CQ255" s="1132"/>
      <c r="CR255" s="1132"/>
      <c r="CS255" s="1132"/>
      <c r="CT255" s="1132"/>
      <c r="CU255" s="1132"/>
      <c r="CV255" s="1132"/>
      <c r="CW255" s="1132"/>
      <c r="CX255" s="1132"/>
      <c r="CY255" s="1132"/>
      <c r="CZ255" s="1132"/>
      <c r="DA255" s="1132"/>
      <c r="DB255" s="1132"/>
      <c r="DC255" s="1132"/>
      <c r="DD255" s="1132"/>
      <c r="DE255" s="1132"/>
      <c r="DF255" s="1132"/>
      <c r="DG255" s="1132"/>
      <c r="DH255" s="1132"/>
      <c r="DI255" s="1132"/>
      <c r="DJ255" s="1132"/>
      <c r="DK255" s="1132"/>
      <c r="DL255" s="1132"/>
      <c r="DM255" s="1132"/>
      <c r="DN255" s="1132"/>
      <c r="DO255" s="1132"/>
      <c r="DP255" s="1132"/>
      <c r="DQ255" s="1132"/>
      <c r="DR255" s="1132"/>
      <c r="DS255" s="1132"/>
      <c r="DT255" s="1132"/>
      <c r="DU255" s="1132"/>
      <c r="DV255" s="1132"/>
      <c r="DW255" s="1132"/>
      <c r="DX255" s="1132"/>
      <c r="DY255" s="1132"/>
      <c r="DZ255" s="1132"/>
      <c r="EA255" s="1132"/>
      <c r="EB255" s="1132"/>
      <c r="EC255" s="1132"/>
      <c r="ED255" s="1132"/>
    </row>
    <row r="256" spans="2:134" hidden="1" outlineLevel="1">
      <c r="B256" s="786">
        <v>124</v>
      </c>
      <c r="C256" s="58" t="s">
        <v>800</v>
      </c>
      <c r="D256" s="685"/>
      <c r="E256" s="670"/>
      <c r="F256" s="698"/>
      <c r="G256" s="1072"/>
      <c r="H256" s="1073"/>
      <c r="I256" s="1073"/>
      <c r="J256" s="1073"/>
      <c r="K256" s="1073"/>
      <c r="L256" s="1073"/>
      <c r="M256" s="1073"/>
      <c r="N256" s="1073"/>
      <c r="O256" s="1073"/>
      <c r="P256" s="1073"/>
      <c r="Q256" s="1073"/>
      <c r="R256" s="1073"/>
      <c r="S256" s="1073"/>
      <c r="T256" s="1073"/>
      <c r="U256" s="1073"/>
      <c r="V256" s="1073"/>
      <c r="W256" s="1073"/>
      <c r="X256" s="1073"/>
      <c r="Y256" s="1073"/>
      <c r="Z256" s="1073"/>
      <c r="AA256" s="1073"/>
      <c r="AB256" s="1073"/>
      <c r="AC256" s="1073"/>
      <c r="AD256" s="1073"/>
      <c r="AE256" s="1073"/>
      <c r="AF256" s="1073"/>
      <c r="AG256" s="1073"/>
      <c r="AH256" s="1073"/>
      <c r="AI256" s="1073"/>
      <c r="AJ256" s="1073"/>
      <c r="AK256" s="1073"/>
      <c r="AL256" s="1073"/>
      <c r="AM256" s="1073"/>
      <c r="AN256" s="1073"/>
      <c r="AO256" s="1073"/>
      <c r="AP256" s="1073"/>
      <c r="AQ256" s="1073"/>
      <c r="AR256" s="1073"/>
      <c r="AS256" s="1073"/>
      <c r="AT256" s="1073"/>
      <c r="AU256" s="1073"/>
      <c r="AV256" s="1073"/>
      <c r="AW256" s="1073"/>
      <c r="AX256" s="1073"/>
      <c r="AY256" s="1073"/>
      <c r="AZ256" s="1073"/>
      <c r="BA256" s="1073"/>
      <c r="BB256" s="1073"/>
      <c r="BC256" s="1073"/>
      <c r="BD256" s="1073"/>
      <c r="BE256" s="1073"/>
      <c r="BF256" s="1073"/>
      <c r="BG256" s="1073"/>
      <c r="BH256" s="1073"/>
      <c r="BI256" s="1073"/>
      <c r="BJ256" s="1073"/>
      <c r="BK256" s="1073"/>
      <c r="BL256" s="1073"/>
      <c r="BM256" s="1073"/>
      <c r="BN256" s="1073"/>
      <c r="BO256" s="1074"/>
      <c r="BV256" s="1142"/>
      <c r="BW256" s="1142"/>
      <c r="BX256" s="1142"/>
      <c r="BY256" s="1142"/>
      <c r="BZ256" s="1142"/>
      <c r="CA256" s="1142"/>
      <c r="CB256" s="1142"/>
      <c r="CC256" s="1142"/>
      <c r="CD256" s="1142"/>
      <c r="CE256" s="1142"/>
      <c r="CF256" s="1142"/>
      <c r="CG256" s="1142"/>
      <c r="CH256" s="1142"/>
      <c r="CI256" s="1142"/>
      <c r="CJ256" s="1142"/>
      <c r="CK256" s="1142"/>
      <c r="CL256" s="1142"/>
      <c r="CM256" s="1142"/>
      <c r="CN256" s="1142"/>
      <c r="CO256" s="1142"/>
      <c r="CP256" s="1142"/>
      <c r="CQ256" s="1142"/>
      <c r="CR256" s="1142"/>
      <c r="CS256" s="1142"/>
      <c r="CT256" s="1142"/>
      <c r="CU256" s="1142"/>
      <c r="CV256" s="1142"/>
      <c r="CW256" s="1142"/>
      <c r="CX256" s="1142"/>
      <c r="CY256" s="1142"/>
      <c r="CZ256" s="1142"/>
      <c r="DA256" s="1142"/>
      <c r="DB256" s="1142"/>
      <c r="DC256" s="1142"/>
      <c r="DD256" s="1142"/>
      <c r="DE256" s="1142"/>
      <c r="DF256" s="1142"/>
      <c r="DG256" s="1142"/>
      <c r="DH256" s="1142"/>
      <c r="DI256" s="1142"/>
      <c r="DJ256" s="1142"/>
      <c r="DK256" s="1142"/>
      <c r="DL256" s="1142"/>
      <c r="DM256" s="1142"/>
      <c r="DN256" s="1142"/>
      <c r="DO256" s="1142"/>
      <c r="DP256" s="1142"/>
      <c r="DQ256" s="1142"/>
      <c r="DR256" s="1142"/>
      <c r="DS256" s="1142"/>
      <c r="DT256" s="1142"/>
      <c r="DU256" s="1142"/>
      <c r="DV256" s="1142"/>
      <c r="DW256" s="1142"/>
      <c r="DX256" s="1142"/>
      <c r="DY256" s="1142"/>
      <c r="DZ256" s="1142"/>
      <c r="EA256" s="1142"/>
      <c r="EB256" s="1142"/>
      <c r="EC256" s="1142"/>
      <c r="ED256" s="1142"/>
    </row>
    <row r="257" spans="2:134" hidden="1" outlineLevel="1">
      <c r="B257" s="728" t="s">
        <v>815</v>
      </c>
      <c r="C257" s="60"/>
      <c r="D257" s="686" t="s">
        <v>1148</v>
      </c>
      <c r="E257" s="667" t="s">
        <v>1315</v>
      </c>
      <c r="F257" s="699"/>
      <c r="G257" s="1002">
        <f t="shared" ref="G257:P262" si="1168">IF(BV257="",0,BV257)</f>
        <v>0</v>
      </c>
      <c r="H257" s="1002">
        <f t="shared" si="1168"/>
        <v>0</v>
      </c>
      <c r="I257" s="1002">
        <f t="shared" si="1168"/>
        <v>0</v>
      </c>
      <c r="J257" s="1002">
        <f t="shared" si="1168"/>
        <v>0</v>
      </c>
      <c r="K257" s="1002">
        <f t="shared" si="1168"/>
        <v>0</v>
      </c>
      <c r="L257" s="1002">
        <f t="shared" si="1168"/>
        <v>0</v>
      </c>
      <c r="M257" s="1002">
        <f t="shared" si="1168"/>
        <v>0</v>
      </c>
      <c r="N257" s="1002">
        <f t="shared" si="1168"/>
        <v>0</v>
      </c>
      <c r="O257" s="1002">
        <f t="shared" si="1168"/>
        <v>0</v>
      </c>
      <c r="P257" s="1002">
        <f t="shared" si="1168"/>
        <v>0</v>
      </c>
      <c r="Q257" s="1002">
        <f t="shared" ref="Q257:Z262" si="1169">IF(CF257="",0,CF257)</f>
        <v>0</v>
      </c>
      <c r="R257" s="1002">
        <f t="shared" si="1169"/>
        <v>0</v>
      </c>
      <c r="S257" s="1002">
        <f t="shared" si="1169"/>
        <v>0</v>
      </c>
      <c r="T257" s="1002">
        <f t="shared" si="1169"/>
        <v>0</v>
      </c>
      <c r="U257" s="1002">
        <f t="shared" si="1169"/>
        <v>0</v>
      </c>
      <c r="V257" s="1002">
        <f t="shared" si="1169"/>
        <v>0</v>
      </c>
      <c r="W257" s="1002">
        <f t="shared" si="1169"/>
        <v>0</v>
      </c>
      <c r="X257" s="1002">
        <f t="shared" si="1169"/>
        <v>0</v>
      </c>
      <c r="Y257" s="1002">
        <f t="shared" si="1169"/>
        <v>0</v>
      </c>
      <c r="Z257" s="1002">
        <f t="shared" si="1169"/>
        <v>0</v>
      </c>
      <c r="AA257" s="1002">
        <f t="shared" ref="AA257:AI262" si="1170">IF(CP257="",0,CP257)</f>
        <v>0</v>
      </c>
      <c r="AB257" s="1002">
        <f t="shared" si="1170"/>
        <v>0</v>
      </c>
      <c r="AC257" s="1002">
        <f t="shared" si="1170"/>
        <v>0</v>
      </c>
      <c r="AD257" s="1002">
        <f t="shared" si="1170"/>
        <v>0</v>
      </c>
      <c r="AE257" s="1002">
        <f t="shared" si="1170"/>
        <v>0</v>
      </c>
      <c r="AF257" s="1002">
        <f t="shared" si="1170"/>
        <v>0</v>
      </c>
      <c r="AG257" s="1002">
        <f t="shared" si="1170"/>
        <v>0</v>
      </c>
      <c r="AH257" s="1002">
        <f t="shared" si="1170"/>
        <v>0</v>
      </c>
      <c r="AI257" s="1002">
        <f t="shared" si="1170"/>
        <v>0</v>
      </c>
      <c r="AJ257" s="1002">
        <f t="shared" ref="AJ257:AJ262" si="1171">IF(CY257="",0,CY257)</f>
        <v>0</v>
      </c>
      <c r="AK257" s="1002">
        <f t="shared" ref="AK257:AK262" si="1172">IF(CZ257="",0,CZ257)</f>
        <v>0</v>
      </c>
      <c r="AL257" s="1002">
        <f t="shared" ref="AL257:AL262" si="1173">IF(DA257="",0,DA257)</f>
        <v>0</v>
      </c>
      <c r="AM257" s="1002">
        <f t="shared" ref="AM257:AM262" si="1174">IF(DB257="",0,DB257)</f>
        <v>0</v>
      </c>
      <c r="AN257" s="1002">
        <f t="shared" ref="AN257:AN262" si="1175">IF(DC257="",0,DC257)</f>
        <v>0</v>
      </c>
      <c r="AO257" s="1002">
        <f t="shared" ref="AO257:AO262" si="1176">IF(DD257="",0,DD257)</f>
        <v>0</v>
      </c>
      <c r="AP257" s="1002">
        <f t="shared" ref="AP257:AP262" si="1177">IF(DE257="",0,DE257)</f>
        <v>0</v>
      </c>
      <c r="AQ257" s="1002">
        <f t="shared" ref="AQ257:AQ262" si="1178">IF(DF257="",0,DF257)</f>
        <v>0</v>
      </c>
      <c r="AR257" s="1002">
        <f t="shared" ref="AR257:AR262" si="1179">IF(DG257="",0,DG257)</f>
        <v>0</v>
      </c>
      <c r="AS257" s="1002">
        <f t="shared" ref="AS257:AS262" si="1180">IF(DH257="",0,DH257)</f>
        <v>0</v>
      </c>
      <c r="AT257" s="1002">
        <f t="shared" ref="AT257:AT262" si="1181">IF(DI257="",0,DI257)</f>
        <v>0</v>
      </c>
      <c r="AU257" s="1002">
        <f t="shared" ref="AU257:AU262" si="1182">IF(DJ257="",0,DJ257)</f>
        <v>0</v>
      </c>
      <c r="AV257" s="1002">
        <f t="shared" ref="AV257:AV262" si="1183">IF(DK257="",0,DK257)</f>
        <v>0</v>
      </c>
      <c r="AW257" s="1002">
        <f t="shared" ref="AW257:AW262" si="1184">IF(DL257="",0,DL257)</f>
        <v>0</v>
      </c>
      <c r="AX257" s="1002">
        <f t="shared" ref="AX257:AX262" si="1185">IF(DM257="",0,DM257)</f>
        <v>0</v>
      </c>
      <c r="AY257" s="1002">
        <f t="shared" ref="AY257:AY262" si="1186">IF(DN257="",0,DN257)</f>
        <v>0</v>
      </c>
      <c r="AZ257" s="1002">
        <f t="shared" ref="AZ257:AZ262" si="1187">IF(DO257="",0,DO257)</f>
        <v>0</v>
      </c>
      <c r="BA257" s="1002">
        <f t="shared" ref="BA257:BA262" si="1188">IF(DP257="",0,DP257)</f>
        <v>0</v>
      </c>
      <c r="BB257" s="1002">
        <f t="shared" ref="BB257:BB262" si="1189">IF(DQ257="",0,DQ257)</f>
        <v>0</v>
      </c>
      <c r="BC257" s="1002">
        <f t="shared" ref="BC257:BC262" si="1190">IF(DR257="",0,DR257)</f>
        <v>0</v>
      </c>
      <c r="BD257" s="1002">
        <f t="shared" ref="BD257:BD262" si="1191">IF(DS257="",0,DS257)</f>
        <v>0</v>
      </c>
      <c r="BE257" s="1002">
        <f t="shared" ref="BE257:BE262" si="1192">IF(DT257="",0,DT257)</f>
        <v>0</v>
      </c>
      <c r="BF257" s="1002">
        <f t="shared" ref="BF257:BF262" si="1193">IF(DU257="",0,DU257)</f>
        <v>0</v>
      </c>
      <c r="BG257" s="1002">
        <f t="shared" ref="BG257:BG262" si="1194">IF(DV257="",0,DV257)</f>
        <v>0</v>
      </c>
      <c r="BH257" s="1002">
        <f t="shared" ref="BH257:BH262" si="1195">IF(DW257="",0,DW257)</f>
        <v>0</v>
      </c>
      <c r="BI257" s="1002">
        <f t="shared" ref="BI257:BI262" si="1196">IF(DX257="",0,DX257)</f>
        <v>0</v>
      </c>
      <c r="BJ257" s="1002">
        <f t="shared" ref="BJ257:BJ262" si="1197">IF(DY257="",0,DY257)</f>
        <v>0</v>
      </c>
      <c r="BK257" s="1002">
        <f t="shared" ref="BK257:BK262" si="1198">IF(DZ257="",0,DZ257)</f>
        <v>0</v>
      </c>
      <c r="BL257" s="1002">
        <f t="shared" ref="BL257:BL262" si="1199">IF(EA257="",0,EA257)</f>
        <v>0</v>
      </c>
      <c r="BM257" s="1002">
        <f t="shared" ref="BM257:BM262" si="1200">IF(EB257="",0,EB257)</f>
        <v>0</v>
      </c>
      <c r="BN257" s="1002">
        <f t="shared" ref="BN257:BN262" si="1201">IF(EC257="",0,EC257)</f>
        <v>0</v>
      </c>
      <c r="BO257" s="1002">
        <f t="shared" ref="BO257:BO262" si="1202">IF(ED257="",0,ED257)</f>
        <v>0</v>
      </c>
      <c r="BV257" s="978"/>
      <c r="BW257" s="978"/>
      <c r="BX257" s="978"/>
      <c r="BY257" s="978"/>
      <c r="BZ257" s="978"/>
      <c r="CA257" s="978"/>
      <c r="CB257" s="978"/>
      <c r="CC257" s="978"/>
      <c r="CD257" s="978"/>
      <c r="CE257" s="978"/>
      <c r="CF257" s="978"/>
      <c r="CG257" s="978"/>
      <c r="CH257" s="978"/>
      <c r="CI257" s="978"/>
      <c r="CJ257" s="978"/>
      <c r="CK257" s="978"/>
      <c r="CL257" s="978"/>
      <c r="CM257" s="978"/>
      <c r="CN257" s="978"/>
      <c r="CO257" s="978"/>
      <c r="CP257" s="978"/>
      <c r="CQ257" s="978"/>
      <c r="CR257" s="978"/>
      <c r="CS257" s="978"/>
      <c r="CT257" s="978"/>
      <c r="CU257" s="978"/>
      <c r="CV257" s="978"/>
      <c r="CW257" s="978"/>
      <c r="CX257" s="978"/>
      <c r="CY257" s="978"/>
      <c r="CZ257" s="978"/>
      <c r="DA257" s="978"/>
      <c r="DB257" s="978"/>
      <c r="DC257" s="978"/>
      <c r="DD257" s="978"/>
      <c r="DE257" s="978"/>
      <c r="DF257" s="978"/>
      <c r="DG257" s="978"/>
      <c r="DH257" s="978"/>
      <c r="DI257" s="978"/>
      <c r="DJ257" s="978"/>
      <c r="DK257" s="978"/>
      <c r="DL257" s="978"/>
      <c r="DM257" s="978"/>
      <c r="DN257" s="978"/>
      <c r="DO257" s="978"/>
      <c r="DP257" s="978"/>
      <c r="DQ257" s="978"/>
      <c r="DR257" s="978"/>
      <c r="DS257" s="978"/>
      <c r="DT257" s="978"/>
      <c r="DU257" s="978"/>
      <c r="DV257" s="978"/>
      <c r="DW257" s="978"/>
      <c r="DX257" s="978"/>
      <c r="DY257" s="978"/>
      <c r="DZ257" s="978"/>
      <c r="EA257" s="978"/>
      <c r="EB257" s="978"/>
      <c r="EC257" s="978"/>
      <c r="ED257" s="978"/>
    </row>
    <row r="258" spans="2:134" hidden="1" outlineLevel="1">
      <c r="B258" s="728" t="s">
        <v>816</v>
      </c>
      <c r="C258" s="60"/>
      <c r="D258" s="686" t="s">
        <v>1119</v>
      </c>
      <c r="E258" s="667" t="s">
        <v>1315</v>
      </c>
      <c r="F258" s="699"/>
      <c r="G258" s="973">
        <f t="shared" si="1168"/>
        <v>0</v>
      </c>
      <c r="H258" s="973">
        <f t="shared" si="1168"/>
        <v>0</v>
      </c>
      <c r="I258" s="973">
        <f t="shared" si="1168"/>
        <v>0</v>
      </c>
      <c r="J258" s="973">
        <f t="shared" si="1168"/>
        <v>0</v>
      </c>
      <c r="K258" s="973">
        <f t="shared" si="1168"/>
        <v>0</v>
      </c>
      <c r="L258" s="973">
        <f t="shared" si="1168"/>
        <v>0</v>
      </c>
      <c r="M258" s="973">
        <f t="shared" si="1168"/>
        <v>0</v>
      </c>
      <c r="N258" s="973">
        <f t="shared" si="1168"/>
        <v>0</v>
      </c>
      <c r="O258" s="973">
        <f t="shared" si="1168"/>
        <v>0</v>
      </c>
      <c r="P258" s="973">
        <f t="shared" si="1168"/>
        <v>0</v>
      </c>
      <c r="Q258" s="973">
        <f t="shared" si="1169"/>
        <v>0</v>
      </c>
      <c r="R258" s="973">
        <f t="shared" si="1169"/>
        <v>0</v>
      </c>
      <c r="S258" s="973">
        <f t="shared" si="1169"/>
        <v>0</v>
      </c>
      <c r="T258" s="973">
        <f t="shared" si="1169"/>
        <v>0</v>
      </c>
      <c r="U258" s="973">
        <f t="shared" si="1169"/>
        <v>0</v>
      </c>
      <c r="V258" s="973">
        <f t="shared" si="1169"/>
        <v>0</v>
      </c>
      <c r="W258" s="973">
        <f t="shared" si="1169"/>
        <v>0</v>
      </c>
      <c r="X258" s="973">
        <f t="shared" si="1169"/>
        <v>0</v>
      </c>
      <c r="Y258" s="973">
        <f t="shared" si="1169"/>
        <v>0</v>
      </c>
      <c r="Z258" s="973">
        <f t="shared" si="1169"/>
        <v>0</v>
      </c>
      <c r="AA258" s="973">
        <f t="shared" si="1170"/>
        <v>0</v>
      </c>
      <c r="AB258" s="973">
        <f t="shared" si="1170"/>
        <v>0</v>
      </c>
      <c r="AC258" s="973">
        <f t="shared" si="1170"/>
        <v>0</v>
      </c>
      <c r="AD258" s="973">
        <f t="shared" si="1170"/>
        <v>0</v>
      </c>
      <c r="AE258" s="973">
        <f t="shared" si="1170"/>
        <v>0</v>
      </c>
      <c r="AF258" s="973">
        <f t="shared" si="1170"/>
        <v>0</v>
      </c>
      <c r="AG258" s="973">
        <f t="shared" si="1170"/>
        <v>0</v>
      </c>
      <c r="AH258" s="973">
        <f t="shared" si="1170"/>
        <v>0</v>
      </c>
      <c r="AI258" s="973">
        <f t="shared" si="1170"/>
        <v>0</v>
      </c>
      <c r="AJ258" s="973">
        <f t="shared" si="1171"/>
        <v>0</v>
      </c>
      <c r="AK258" s="973">
        <f t="shared" si="1172"/>
        <v>0</v>
      </c>
      <c r="AL258" s="973">
        <f t="shared" si="1173"/>
        <v>0</v>
      </c>
      <c r="AM258" s="973">
        <f t="shared" si="1174"/>
        <v>0</v>
      </c>
      <c r="AN258" s="973">
        <f t="shared" si="1175"/>
        <v>0</v>
      </c>
      <c r="AO258" s="973">
        <f t="shared" si="1176"/>
        <v>0</v>
      </c>
      <c r="AP258" s="973">
        <f t="shared" si="1177"/>
        <v>0</v>
      </c>
      <c r="AQ258" s="973">
        <f t="shared" si="1178"/>
        <v>0</v>
      </c>
      <c r="AR258" s="973">
        <f t="shared" si="1179"/>
        <v>0</v>
      </c>
      <c r="AS258" s="973">
        <f t="shared" si="1180"/>
        <v>0</v>
      </c>
      <c r="AT258" s="973">
        <f t="shared" si="1181"/>
        <v>0</v>
      </c>
      <c r="AU258" s="973">
        <f t="shared" si="1182"/>
        <v>0</v>
      </c>
      <c r="AV258" s="973">
        <f t="shared" si="1183"/>
        <v>0</v>
      </c>
      <c r="AW258" s="973">
        <f t="shared" si="1184"/>
        <v>0</v>
      </c>
      <c r="AX258" s="973">
        <f t="shared" si="1185"/>
        <v>0</v>
      </c>
      <c r="AY258" s="973">
        <f t="shared" si="1186"/>
        <v>0</v>
      </c>
      <c r="AZ258" s="973">
        <f t="shared" si="1187"/>
        <v>0</v>
      </c>
      <c r="BA258" s="973">
        <f t="shared" si="1188"/>
        <v>0</v>
      </c>
      <c r="BB258" s="973">
        <f t="shared" si="1189"/>
        <v>0</v>
      </c>
      <c r="BC258" s="973">
        <f t="shared" si="1190"/>
        <v>0</v>
      </c>
      <c r="BD258" s="973">
        <f t="shared" si="1191"/>
        <v>0</v>
      </c>
      <c r="BE258" s="973">
        <f t="shared" si="1192"/>
        <v>0</v>
      </c>
      <c r="BF258" s="973">
        <f t="shared" si="1193"/>
        <v>0</v>
      </c>
      <c r="BG258" s="973">
        <f t="shared" si="1194"/>
        <v>0</v>
      </c>
      <c r="BH258" s="973">
        <f t="shared" si="1195"/>
        <v>0</v>
      </c>
      <c r="BI258" s="973">
        <f t="shared" si="1196"/>
        <v>0</v>
      </c>
      <c r="BJ258" s="973">
        <f t="shared" si="1197"/>
        <v>0</v>
      </c>
      <c r="BK258" s="973">
        <f t="shared" si="1198"/>
        <v>0</v>
      </c>
      <c r="BL258" s="973">
        <f t="shared" si="1199"/>
        <v>0</v>
      </c>
      <c r="BM258" s="973">
        <f t="shared" si="1200"/>
        <v>0</v>
      </c>
      <c r="BN258" s="973">
        <f t="shared" si="1201"/>
        <v>0</v>
      </c>
      <c r="BO258" s="973">
        <f t="shared" si="1202"/>
        <v>0</v>
      </c>
      <c r="BV258" s="978"/>
      <c r="BW258" s="978"/>
      <c r="BX258" s="978"/>
      <c r="BY258" s="978"/>
      <c r="BZ258" s="978"/>
      <c r="CA258" s="978"/>
      <c r="CB258" s="978"/>
      <c r="CC258" s="978"/>
      <c r="CD258" s="978"/>
      <c r="CE258" s="978"/>
      <c r="CF258" s="978"/>
      <c r="CG258" s="978"/>
      <c r="CH258" s="978"/>
      <c r="CI258" s="978"/>
      <c r="CJ258" s="978"/>
      <c r="CK258" s="978"/>
      <c r="CL258" s="978"/>
      <c r="CM258" s="978"/>
      <c r="CN258" s="978"/>
      <c r="CO258" s="978"/>
      <c r="CP258" s="978"/>
      <c r="CQ258" s="978"/>
      <c r="CR258" s="978"/>
      <c r="CS258" s="978"/>
      <c r="CT258" s="978"/>
      <c r="CU258" s="978"/>
      <c r="CV258" s="978"/>
      <c r="CW258" s="978"/>
      <c r="CX258" s="978"/>
      <c r="CY258" s="978"/>
      <c r="CZ258" s="978"/>
      <c r="DA258" s="978"/>
      <c r="DB258" s="978"/>
      <c r="DC258" s="978"/>
      <c r="DD258" s="978"/>
      <c r="DE258" s="978"/>
      <c r="DF258" s="978"/>
      <c r="DG258" s="978"/>
      <c r="DH258" s="978"/>
      <c r="DI258" s="978"/>
      <c r="DJ258" s="978"/>
      <c r="DK258" s="978"/>
      <c r="DL258" s="978"/>
      <c r="DM258" s="978"/>
      <c r="DN258" s="978"/>
      <c r="DO258" s="978"/>
      <c r="DP258" s="978"/>
      <c r="DQ258" s="978"/>
      <c r="DR258" s="978"/>
      <c r="DS258" s="978"/>
      <c r="DT258" s="978"/>
      <c r="DU258" s="978"/>
      <c r="DV258" s="978"/>
      <c r="DW258" s="978"/>
      <c r="DX258" s="978"/>
      <c r="DY258" s="978"/>
      <c r="DZ258" s="978"/>
      <c r="EA258" s="978"/>
      <c r="EB258" s="978"/>
      <c r="EC258" s="978"/>
      <c r="ED258" s="978"/>
    </row>
    <row r="259" spans="2:134" hidden="1" outlineLevel="1">
      <c r="B259" s="728" t="s">
        <v>817</v>
      </c>
      <c r="C259" s="60"/>
      <c r="D259" s="686" t="s">
        <v>776</v>
      </c>
      <c r="E259" s="667" t="s">
        <v>1315</v>
      </c>
      <c r="F259" s="699"/>
      <c r="G259" s="973">
        <f t="shared" si="1168"/>
        <v>0</v>
      </c>
      <c r="H259" s="973">
        <f t="shared" si="1168"/>
        <v>0</v>
      </c>
      <c r="I259" s="973">
        <f t="shared" si="1168"/>
        <v>0</v>
      </c>
      <c r="J259" s="973">
        <f t="shared" si="1168"/>
        <v>0</v>
      </c>
      <c r="K259" s="973">
        <f t="shared" si="1168"/>
        <v>0</v>
      </c>
      <c r="L259" s="973">
        <f t="shared" si="1168"/>
        <v>0</v>
      </c>
      <c r="M259" s="973">
        <f t="shared" si="1168"/>
        <v>0</v>
      </c>
      <c r="N259" s="973">
        <f t="shared" si="1168"/>
        <v>0</v>
      </c>
      <c r="O259" s="973">
        <f t="shared" si="1168"/>
        <v>0</v>
      </c>
      <c r="P259" s="973">
        <f t="shared" si="1168"/>
        <v>0</v>
      </c>
      <c r="Q259" s="973">
        <f t="shared" si="1169"/>
        <v>0</v>
      </c>
      <c r="R259" s="973">
        <f t="shared" si="1169"/>
        <v>0</v>
      </c>
      <c r="S259" s="973">
        <f t="shared" si="1169"/>
        <v>0</v>
      </c>
      <c r="T259" s="973">
        <f t="shared" si="1169"/>
        <v>0</v>
      </c>
      <c r="U259" s="973">
        <f t="shared" si="1169"/>
        <v>0</v>
      </c>
      <c r="V259" s="973">
        <f t="shared" si="1169"/>
        <v>0</v>
      </c>
      <c r="W259" s="973">
        <f t="shared" si="1169"/>
        <v>0</v>
      </c>
      <c r="X259" s="973">
        <f t="shared" si="1169"/>
        <v>0</v>
      </c>
      <c r="Y259" s="973">
        <f t="shared" si="1169"/>
        <v>0</v>
      </c>
      <c r="Z259" s="973">
        <f t="shared" si="1169"/>
        <v>0</v>
      </c>
      <c r="AA259" s="973">
        <f t="shared" si="1170"/>
        <v>0</v>
      </c>
      <c r="AB259" s="973">
        <f t="shared" si="1170"/>
        <v>0</v>
      </c>
      <c r="AC259" s="973">
        <f t="shared" si="1170"/>
        <v>0</v>
      </c>
      <c r="AD259" s="973">
        <f t="shared" si="1170"/>
        <v>0</v>
      </c>
      <c r="AE259" s="973">
        <f t="shared" si="1170"/>
        <v>0</v>
      </c>
      <c r="AF259" s="973">
        <f t="shared" si="1170"/>
        <v>0</v>
      </c>
      <c r="AG259" s="973">
        <f t="shared" si="1170"/>
        <v>0</v>
      </c>
      <c r="AH259" s="973">
        <f t="shared" si="1170"/>
        <v>0</v>
      </c>
      <c r="AI259" s="973">
        <f t="shared" si="1170"/>
        <v>0</v>
      </c>
      <c r="AJ259" s="973">
        <f t="shared" si="1171"/>
        <v>0</v>
      </c>
      <c r="AK259" s="973">
        <f t="shared" si="1172"/>
        <v>0</v>
      </c>
      <c r="AL259" s="973">
        <f t="shared" si="1173"/>
        <v>0</v>
      </c>
      <c r="AM259" s="973">
        <f t="shared" si="1174"/>
        <v>0</v>
      </c>
      <c r="AN259" s="973">
        <f t="shared" si="1175"/>
        <v>0</v>
      </c>
      <c r="AO259" s="973">
        <f t="shared" si="1176"/>
        <v>0</v>
      </c>
      <c r="AP259" s="973">
        <f t="shared" si="1177"/>
        <v>0</v>
      </c>
      <c r="AQ259" s="973">
        <f t="shared" si="1178"/>
        <v>0</v>
      </c>
      <c r="AR259" s="973">
        <f t="shared" si="1179"/>
        <v>0</v>
      </c>
      <c r="AS259" s="973">
        <f t="shared" si="1180"/>
        <v>0</v>
      </c>
      <c r="AT259" s="973">
        <f t="shared" si="1181"/>
        <v>0</v>
      </c>
      <c r="AU259" s="973">
        <f t="shared" si="1182"/>
        <v>0</v>
      </c>
      <c r="AV259" s="973">
        <f t="shared" si="1183"/>
        <v>0</v>
      </c>
      <c r="AW259" s="973">
        <f t="shared" si="1184"/>
        <v>0</v>
      </c>
      <c r="AX259" s="973">
        <f t="shared" si="1185"/>
        <v>0</v>
      </c>
      <c r="AY259" s="973">
        <f t="shared" si="1186"/>
        <v>0</v>
      </c>
      <c r="AZ259" s="973">
        <f t="shared" si="1187"/>
        <v>0</v>
      </c>
      <c r="BA259" s="973">
        <f t="shared" si="1188"/>
        <v>0</v>
      </c>
      <c r="BB259" s="973">
        <f t="shared" si="1189"/>
        <v>0</v>
      </c>
      <c r="BC259" s="973">
        <f t="shared" si="1190"/>
        <v>0</v>
      </c>
      <c r="BD259" s="973">
        <f t="shared" si="1191"/>
        <v>0</v>
      </c>
      <c r="BE259" s="973">
        <f t="shared" si="1192"/>
        <v>0</v>
      </c>
      <c r="BF259" s="973">
        <f t="shared" si="1193"/>
        <v>0</v>
      </c>
      <c r="BG259" s="973">
        <f t="shared" si="1194"/>
        <v>0</v>
      </c>
      <c r="BH259" s="973">
        <f t="shared" si="1195"/>
        <v>0</v>
      </c>
      <c r="BI259" s="973">
        <f t="shared" si="1196"/>
        <v>0</v>
      </c>
      <c r="BJ259" s="973">
        <f t="shared" si="1197"/>
        <v>0</v>
      </c>
      <c r="BK259" s="973">
        <f t="shared" si="1198"/>
        <v>0</v>
      </c>
      <c r="BL259" s="973">
        <f t="shared" si="1199"/>
        <v>0</v>
      </c>
      <c r="BM259" s="973">
        <f t="shared" si="1200"/>
        <v>0</v>
      </c>
      <c r="BN259" s="973">
        <f t="shared" si="1201"/>
        <v>0</v>
      </c>
      <c r="BO259" s="973">
        <f t="shared" si="1202"/>
        <v>0</v>
      </c>
      <c r="BV259" s="978"/>
      <c r="BW259" s="978"/>
      <c r="BX259" s="978"/>
      <c r="BY259" s="978"/>
      <c r="BZ259" s="978"/>
      <c r="CA259" s="978"/>
      <c r="CB259" s="978"/>
      <c r="CC259" s="978"/>
      <c r="CD259" s="978"/>
      <c r="CE259" s="978"/>
      <c r="CF259" s="978"/>
      <c r="CG259" s="978"/>
      <c r="CH259" s="978"/>
      <c r="CI259" s="978"/>
      <c r="CJ259" s="978"/>
      <c r="CK259" s="978"/>
      <c r="CL259" s="978"/>
      <c r="CM259" s="978"/>
      <c r="CN259" s="978"/>
      <c r="CO259" s="978"/>
      <c r="CP259" s="978"/>
      <c r="CQ259" s="978"/>
      <c r="CR259" s="978"/>
      <c r="CS259" s="978"/>
      <c r="CT259" s="978"/>
      <c r="CU259" s="978"/>
      <c r="CV259" s="978"/>
      <c r="CW259" s="978"/>
      <c r="CX259" s="978"/>
      <c r="CY259" s="978"/>
      <c r="CZ259" s="978"/>
      <c r="DA259" s="978"/>
      <c r="DB259" s="978"/>
      <c r="DC259" s="978"/>
      <c r="DD259" s="978"/>
      <c r="DE259" s="978"/>
      <c r="DF259" s="978"/>
      <c r="DG259" s="978"/>
      <c r="DH259" s="978"/>
      <c r="DI259" s="978"/>
      <c r="DJ259" s="978"/>
      <c r="DK259" s="978"/>
      <c r="DL259" s="978"/>
      <c r="DM259" s="978"/>
      <c r="DN259" s="978"/>
      <c r="DO259" s="978"/>
      <c r="DP259" s="978"/>
      <c r="DQ259" s="978"/>
      <c r="DR259" s="978"/>
      <c r="DS259" s="978"/>
      <c r="DT259" s="978"/>
      <c r="DU259" s="978"/>
      <c r="DV259" s="978"/>
      <c r="DW259" s="978"/>
      <c r="DX259" s="978"/>
      <c r="DY259" s="978"/>
      <c r="DZ259" s="978"/>
      <c r="EA259" s="978"/>
      <c r="EB259" s="978"/>
      <c r="EC259" s="978"/>
      <c r="ED259" s="978"/>
    </row>
    <row r="260" spans="2:134" hidden="1" outlineLevel="1">
      <c r="B260" s="728" t="s">
        <v>818</v>
      </c>
      <c r="C260" s="60"/>
      <c r="D260" s="686" t="s">
        <v>1120</v>
      </c>
      <c r="E260" s="667" t="s">
        <v>1315</v>
      </c>
      <c r="F260" s="699"/>
      <c r="G260" s="973">
        <f t="shared" si="1168"/>
        <v>0</v>
      </c>
      <c r="H260" s="973">
        <f t="shared" si="1168"/>
        <v>0</v>
      </c>
      <c r="I260" s="973">
        <f t="shared" si="1168"/>
        <v>0</v>
      </c>
      <c r="J260" s="973">
        <f t="shared" si="1168"/>
        <v>0</v>
      </c>
      <c r="K260" s="973">
        <f t="shared" si="1168"/>
        <v>0</v>
      </c>
      <c r="L260" s="973">
        <f t="shared" si="1168"/>
        <v>0</v>
      </c>
      <c r="M260" s="973">
        <f t="shared" si="1168"/>
        <v>0</v>
      </c>
      <c r="N260" s="973">
        <f t="shared" si="1168"/>
        <v>0</v>
      </c>
      <c r="O260" s="973">
        <f t="shared" si="1168"/>
        <v>0</v>
      </c>
      <c r="P260" s="973">
        <f t="shared" si="1168"/>
        <v>0</v>
      </c>
      <c r="Q260" s="973">
        <f t="shared" si="1169"/>
        <v>0</v>
      </c>
      <c r="R260" s="973">
        <f t="shared" si="1169"/>
        <v>0</v>
      </c>
      <c r="S260" s="973">
        <f t="shared" si="1169"/>
        <v>0</v>
      </c>
      <c r="T260" s="973">
        <f t="shared" si="1169"/>
        <v>0</v>
      </c>
      <c r="U260" s="973">
        <f t="shared" si="1169"/>
        <v>0</v>
      </c>
      <c r="V260" s="973">
        <f t="shared" si="1169"/>
        <v>0</v>
      </c>
      <c r="W260" s="973">
        <f t="shared" si="1169"/>
        <v>0</v>
      </c>
      <c r="X260" s="973">
        <f t="shared" si="1169"/>
        <v>0</v>
      </c>
      <c r="Y260" s="973">
        <f t="shared" si="1169"/>
        <v>0</v>
      </c>
      <c r="Z260" s="973">
        <f t="shared" si="1169"/>
        <v>0</v>
      </c>
      <c r="AA260" s="973">
        <f t="shared" si="1170"/>
        <v>0</v>
      </c>
      <c r="AB260" s="973">
        <f t="shared" si="1170"/>
        <v>0</v>
      </c>
      <c r="AC260" s="973">
        <f t="shared" si="1170"/>
        <v>0</v>
      </c>
      <c r="AD260" s="973">
        <f t="shared" si="1170"/>
        <v>0</v>
      </c>
      <c r="AE260" s="973">
        <f t="shared" si="1170"/>
        <v>0</v>
      </c>
      <c r="AF260" s="973">
        <f t="shared" si="1170"/>
        <v>0</v>
      </c>
      <c r="AG260" s="973">
        <f t="shared" si="1170"/>
        <v>0</v>
      </c>
      <c r="AH260" s="973">
        <f t="shared" si="1170"/>
        <v>0</v>
      </c>
      <c r="AI260" s="973">
        <f t="shared" si="1170"/>
        <v>0</v>
      </c>
      <c r="AJ260" s="973">
        <f t="shared" si="1171"/>
        <v>0</v>
      </c>
      <c r="AK260" s="973">
        <f t="shared" si="1172"/>
        <v>0</v>
      </c>
      <c r="AL260" s="973">
        <f t="shared" si="1173"/>
        <v>0</v>
      </c>
      <c r="AM260" s="973">
        <f t="shared" si="1174"/>
        <v>0</v>
      </c>
      <c r="AN260" s="973">
        <f t="shared" si="1175"/>
        <v>0</v>
      </c>
      <c r="AO260" s="973">
        <f t="shared" si="1176"/>
        <v>0</v>
      </c>
      <c r="AP260" s="973">
        <f t="shared" si="1177"/>
        <v>0</v>
      </c>
      <c r="AQ260" s="973">
        <f t="shared" si="1178"/>
        <v>0</v>
      </c>
      <c r="AR260" s="973">
        <f t="shared" si="1179"/>
        <v>0</v>
      </c>
      <c r="AS260" s="973">
        <f t="shared" si="1180"/>
        <v>0</v>
      </c>
      <c r="AT260" s="973">
        <f t="shared" si="1181"/>
        <v>0</v>
      </c>
      <c r="AU260" s="973">
        <f t="shared" si="1182"/>
        <v>0</v>
      </c>
      <c r="AV260" s="973">
        <f t="shared" si="1183"/>
        <v>0</v>
      </c>
      <c r="AW260" s="973">
        <f t="shared" si="1184"/>
        <v>0</v>
      </c>
      <c r="AX260" s="973">
        <f t="shared" si="1185"/>
        <v>0</v>
      </c>
      <c r="AY260" s="973">
        <f t="shared" si="1186"/>
        <v>0</v>
      </c>
      <c r="AZ260" s="973">
        <f t="shared" si="1187"/>
        <v>0</v>
      </c>
      <c r="BA260" s="973">
        <f t="shared" si="1188"/>
        <v>0</v>
      </c>
      <c r="BB260" s="973">
        <f t="shared" si="1189"/>
        <v>0</v>
      </c>
      <c r="BC260" s="973">
        <f t="shared" si="1190"/>
        <v>0</v>
      </c>
      <c r="BD260" s="973">
        <f t="shared" si="1191"/>
        <v>0</v>
      </c>
      <c r="BE260" s="973">
        <f t="shared" si="1192"/>
        <v>0</v>
      </c>
      <c r="BF260" s="973">
        <f t="shared" si="1193"/>
        <v>0</v>
      </c>
      <c r="BG260" s="973">
        <f t="shared" si="1194"/>
        <v>0</v>
      </c>
      <c r="BH260" s="973">
        <f t="shared" si="1195"/>
        <v>0</v>
      </c>
      <c r="BI260" s="973">
        <f t="shared" si="1196"/>
        <v>0</v>
      </c>
      <c r="BJ260" s="973">
        <f t="shared" si="1197"/>
        <v>0</v>
      </c>
      <c r="BK260" s="973">
        <f t="shared" si="1198"/>
        <v>0</v>
      </c>
      <c r="BL260" s="973">
        <f t="shared" si="1199"/>
        <v>0</v>
      </c>
      <c r="BM260" s="973">
        <f t="shared" si="1200"/>
        <v>0</v>
      </c>
      <c r="BN260" s="973">
        <f t="shared" si="1201"/>
        <v>0</v>
      </c>
      <c r="BO260" s="973">
        <f t="shared" si="1202"/>
        <v>0</v>
      </c>
      <c r="BV260" s="978"/>
      <c r="BW260" s="978"/>
      <c r="BX260" s="978"/>
      <c r="BY260" s="978"/>
      <c r="BZ260" s="978"/>
      <c r="CA260" s="978"/>
      <c r="CB260" s="978"/>
      <c r="CC260" s="978"/>
      <c r="CD260" s="978"/>
      <c r="CE260" s="978"/>
      <c r="CF260" s="978"/>
      <c r="CG260" s="978"/>
      <c r="CH260" s="978"/>
      <c r="CI260" s="978"/>
      <c r="CJ260" s="978"/>
      <c r="CK260" s="978"/>
      <c r="CL260" s="978"/>
      <c r="CM260" s="978"/>
      <c r="CN260" s="978"/>
      <c r="CO260" s="978"/>
      <c r="CP260" s="978"/>
      <c r="CQ260" s="978"/>
      <c r="CR260" s="978"/>
      <c r="CS260" s="978"/>
      <c r="CT260" s="978"/>
      <c r="CU260" s="978"/>
      <c r="CV260" s="978"/>
      <c r="CW260" s="978"/>
      <c r="CX260" s="978"/>
      <c r="CY260" s="978"/>
      <c r="CZ260" s="978"/>
      <c r="DA260" s="978"/>
      <c r="DB260" s="978"/>
      <c r="DC260" s="978"/>
      <c r="DD260" s="978"/>
      <c r="DE260" s="978"/>
      <c r="DF260" s="978"/>
      <c r="DG260" s="978"/>
      <c r="DH260" s="978"/>
      <c r="DI260" s="978"/>
      <c r="DJ260" s="978"/>
      <c r="DK260" s="978"/>
      <c r="DL260" s="978"/>
      <c r="DM260" s="978"/>
      <c r="DN260" s="978"/>
      <c r="DO260" s="978"/>
      <c r="DP260" s="978"/>
      <c r="DQ260" s="978"/>
      <c r="DR260" s="978"/>
      <c r="DS260" s="978"/>
      <c r="DT260" s="978"/>
      <c r="DU260" s="978"/>
      <c r="DV260" s="978"/>
      <c r="DW260" s="978"/>
      <c r="DX260" s="978"/>
      <c r="DY260" s="978"/>
      <c r="DZ260" s="978"/>
      <c r="EA260" s="978"/>
      <c r="EB260" s="978"/>
      <c r="EC260" s="978"/>
      <c r="ED260" s="978"/>
    </row>
    <row r="261" spans="2:134" ht="12.75" hidden="1" customHeight="1" outlineLevel="1">
      <c r="B261" s="728" t="s">
        <v>819</v>
      </c>
      <c r="C261" s="60"/>
      <c r="D261" s="686" t="s">
        <v>1121</v>
      </c>
      <c r="E261" s="667" t="s">
        <v>188</v>
      </c>
      <c r="F261" s="692"/>
      <c r="G261" s="973">
        <f t="shared" si="1168"/>
        <v>0</v>
      </c>
      <c r="H261" s="973">
        <f t="shared" si="1168"/>
        <v>0</v>
      </c>
      <c r="I261" s="973">
        <f t="shared" si="1168"/>
        <v>0</v>
      </c>
      <c r="J261" s="973">
        <f t="shared" si="1168"/>
        <v>0</v>
      </c>
      <c r="K261" s="973">
        <f t="shared" si="1168"/>
        <v>0</v>
      </c>
      <c r="L261" s="973">
        <f t="shared" si="1168"/>
        <v>0</v>
      </c>
      <c r="M261" s="973">
        <f t="shared" si="1168"/>
        <v>0</v>
      </c>
      <c r="N261" s="973">
        <f t="shared" si="1168"/>
        <v>0</v>
      </c>
      <c r="O261" s="973">
        <f t="shared" si="1168"/>
        <v>0</v>
      </c>
      <c r="P261" s="973">
        <f t="shared" si="1168"/>
        <v>0</v>
      </c>
      <c r="Q261" s="973">
        <f t="shared" si="1169"/>
        <v>0</v>
      </c>
      <c r="R261" s="973">
        <f t="shared" si="1169"/>
        <v>0</v>
      </c>
      <c r="S261" s="973">
        <f t="shared" si="1169"/>
        <v>0</v>
      </c>
      <c r="T261" s="973">
        <f t="shared" si="1169"/>
        <v>0</v>
      </c>
      <c r="U261" s="973">
        <f t="shared" si="1169"/>
        <v>0</v>
      </c>
      <c r="V261" s="973">
        <f t="shared" si="1169"/>
        <v>0</v>
      </c>
      <c r="W261" s="973">
        <f t="shared" si="1169"/>
        <v>0</v>
      </c>
      <c r="X261" s="973">
        <f t="shared" si="1169"/>
        <v>0</v>
      </c>
      <c r="Y261" s="973">
        <f t="shared" si="1169"/>
        <v>0</v>
      </c>
      <c r="Z261" s="973">
        <f t="shared" si="1169"/>
        <v>0</v>
      </c>
      <c r="AA261" s="973">
        <f t="shared" si="1170"/>
        <v>0</v>
      </c>
      <c r="AB261" s="973">
        <f t="shared" si="1170"/>
        <v>0</v>
      </c>
      <c r="AC261" s="973">
        <f t="shared" si="1170"/>
        <v>0</v>
      </c>
      <c r="AD261" s="973">
        <f t="shared" si="1170"/>
        <v>0</v>
      </c>
      <c r="AE261" s="973">
        <f t="shared" si="1170"/>
        <v>0</v>
      </c>
      <c r="AF261" s="973">
        <f t="shared" si="1170"/>
        <v>0</v>
      </c>
      <c r="AG261" s="973">
        <f t="shared" si="1170"/>
        <v>0</v>
      </c>
      <c r="AH261" s="973">
        <f t="shared" si="1170"/>
        <v>0</v>
      </c>
      <c r="AI261" s="973">
        <f t="shared" si="1170"/>
        <v>0</v>
      </c>
      <c r="AJ261" s="973">
        <f t="shared" si="1171"/>
        <v>0</v>
      </c>
      <c r="AK261" s="973">
        <f t="shared" si="1172"/>
        <v>0</v>
      </c>
      <c r="AL261" s="973">
        <f t="shared" si="1173"/>
        <v>0</v>
      </c>
      <c r="AM261" s="973">
        <f t="shared" si="1174"/>
        <v>0</v>
      </c>
      <c r="AN261" s="973">
        <f t="shared" si="1175"/>
        <v>0</v>
      </c>
      <c r="AO261" s="973">
        <f t="shared" si="1176"/>
        <v>0</v>
      </c>
      <c r="AP261" s="973">
        <f t="shared" si="1177"/>
        <v>0</v>
      </c>
      <c r="AQ261" s="973">
        <f t="shared" si="1178"/>
        <v>0</v>
      </c>
      <c r="AR261" s="973">
        <f t="shared" si="1179"/>
        <v>0</v>
      </c>
      <c r="AS261" s="973">
        <f t="shared" si="1180"/>
        <v>0</v>
      </c>
      <c r="AT261" s="973">
        <f t="shared" si="1181"/>
        <v>0</v>
      </c>
      <c r="AU261" s="973">
        <f t="shared" si="1182"/>
        <v>0</v>
      </c>
      <c r="AV261" s="973">
        <f t="shared" si="1183"/>
        <v>0</v>
      </c>
      <c r="AW261" s="973">
        <f t="shared" si="1184"/>
        <v>0</v>
      </c>
      <c r="AX261" s="973">
        <f t="shared" si="1185"/>
        <v>0</v>
      </c>
      <c r="AY261" s="973">
        <f t="shared" si="1186"/>
        <v>0</v>
      </c>
      <c r="AZ261" s="973">
        <f t="shared" si="1187"/>
        <v>0</v>
      </c>
      <c r="BA261" s="973">
        <f t="shared" si="1188"/>
        <v>0</v>
      </c>
      <c r="BB261" s="973">
        <f t="shared" si="1189"/>
        <v>0</v>
      </c>
      <c r="BC261" s="973">
        <f t="shared" si="1190"/>
        <v>0</v>
      </c>
      <c r="BD261" s="973">
        <f t="shared" si="1191"/>
        <v>0</v>
      </c>
      <c r="BE261" s="973">
        <f t="shared" si="1192"/>
        <v>0</v>
      </c>
      <c r="BF261" s="973">
        <f t="shared" si="1193"/>
        <v>0</v>
      </c>
      <c r="BG261" s="973">
        <f t="shared" si="1194"/>
        <v>0</v>
      </c>
      <c r="BH261" s="973">
        <f t="shared" si="1195"/>
        <v>0</v>
      </c>
      <c r="BI261" s="973">
        <f t="shared" si="1196"/>
        <v>0</v>
      </c>
      <c r="BJ261" s="973">
        <f t="shared" si="1197"/>
        <v>0</v>
      </c>
      <c r="BK261" s="973">
        <f t="shared" si="1198"/>
        <v>0</v>
      </c>
      <c r="BL261" s="973">
        <f t="shared" si="1199"/>
        <v>0</v>
      </c>
      <c r="BM261" s="973">
        <f t="shared" si="1200"/>
        <v>0</v>
      </c>
      <c r="BN261" s="973">
        <f t="shared" si="1201"/>
        <v>0</v>
      </c>
      <c r="BO261" s="973">
        <f t="shared" si="1202"/>
        <v>0</v>
      </c>
      <c r="BV261" s="978"/>
      <c r="BW261" s="978"/>
      <c r="BX261" s="978"/>
      <c r="BY261" s="978"/>
      <c r="BZ261" s="978"/>
      <c r="CA261" s="978"/>
      <c r="CB261" s="978"/>
      <c r="CC261" s="978"/>
      <c r="CD261" s="978"/>
      <c r="CE261" s="978"/>
      <c r="CF261" s="978"/>
      <c r="CG261" s="978"/>
      <c r="CH261" s="978"/>
      <c r="CI261" s="978"/>
      <c r="CJ261" s="978"/>
      <c r="CK261" s="978"/>
      <c r="CL261" s="978"/>
      <c r="CM261" s="978"/>
      <c r="CN261" s="978"/>
      <c r="CO261" s="978"/>
      <c r="CP261" s="978"/>
      <c r="CQ261" s="978"/>
      <c r="CR261" s="978"/>
      <c r="CS261" s="978"/>
      <c r="CT261" s="978"/>
      <c r="CU261" s="978"/>
      <c r="CV261" s="978"/>
      <c r="CW261" s="978"/>
      <c r="CX261" s="978"/>
      <c r="CY261" s="978"/>
      <c r="CZ261" s="978"/>
      <c r="DA261" s="978"/>
      <c r="DB261" s="978"/>
      <c r="DC261" s="978"/>
      <c r="DD261" s="978"/>
      <c r="DE261" s="978"/>
      <c r="DF261" s="978"/>
      <c r="DG261" s="978"/>
      <c r="DH261" s="978"/>
      <c r="DI261" s="978"/>
      <c r="DJ261" s="978"/>
      <c r="DK261" s="978"/>
      <c r="DL261" s="978"/>
      <c r="DM261" s="978"/>
      <c r="DN261" s="978"/>
      <c r="DO261" s="978"/>
      <c r="DP261" s="978"/>
      <c r="DQ261" s="978"/>
      <c r="DR261" s="978"/>
      <c r="DS261" s="978"/>
      <c r="DT261" s="978"/>
      <c r="DU261" s="978"/>
      <c r="DV261" s="978"/>
      <c r="DW261" s="978"/>
      <c r="DX261" s="978"/>
      <c r="DY261" s="978"/>
      <c r="DZ261" s="978"/>
      <c r="EA261" s="978"/>
      <c r="EB261" s="978"/>
      <c r="EC261" s="978"/>
      <c r="ED261" s="978"/>
    </row>
    <row r="262" spans="2:134" hidden="1" outlineLevel="1">
      <c r="B262" s="728" t="s">
        <v>820</v>
      </c>
      <c r="C262" s="60"/>
      <c r="D262" s="686" t="s">
        <v>1122</v>
      </c>
      <c r="E262" s="667" t="s">
        <v>1315</v>
      </c>
      <c r="F262" s="699"/>
      <c r="G262" s="1003">
        <f t="shared" si="1168"/>
        <v>0</v>
      </c>
      <c r="H262" s="1003">
        <f t="shared" si="1168"/>
        <v>0</v>
      </c>
      <c r="I262" s="1003">
        <f t="shared" si="1168"/>
        <v>0</v>
      </c>
      <c r="J262" s="1003">
        <f t="shared" si="1168"/>
        <v>0</v>
      </c>
      <c r="K262" s="1003">
        <f t="shared" si="1168"/>
        <v>0</v>
      </c>
      <c r="L262" s="1003">
        <f t="shared" si="1168"/>
        <v>0</v>
      </c>
      <c r="M262" s="1003">
        <f t="shared" si="1168"/>
        <v>0</v>
      </c>
      <c r="N262" s="1003">
        <f t="shared" si="1168"/>
        <v>0</v>
      </c>
      <c r="O262" s="1003">
        <f t="shared" si="1168"/>
        <v>0</v>
      </c>
      <c r="P262" s="1003">
        <f t="shared" si="1168"/>
        <v>0</v>
      </c>
      <c r="Q262" s="1003">
        <f t="shared" si="1169"/>
        <v>0</v>
      </c>
      <c r="R262" s="1003">
        <f t="shared" si="1169"/>
        <v>0</v>
      </c>
      <c r="S262" s="1003">
        <f t="shared" si="1169"/>
        <v>0</v>
      </c>
      <c r="T262" s="1003">
        <f t="shared" si="1169"/>
        <v>0</v>
      </c>
      <c r="U262" s="1003">
        <f t="shared" si="1169"/>
        <v>0</v>
      </c>
      <c r="V262" s="1003">
        <f t="shared" si="1169"/>
        <v>0</v>
      </c>
      <c r="W262" s="1003">
        <f t="shared" si="1169"/>
        <v>0</v>
      </c>
      <c r="X262" s="1003">
        <f t="shared" si="1169"/>
        <v>0</v>
      </c>
      <c r="Y262" s="1003">
        <f t="shared" si="1169"/>
        <v>0</v>
      </c>
      <c r="Z262" s="1003">
        <f t="shared" si="1169"/>
        <v>0</v>
      </c>
      <c r="AA262" s="1003">
        <f t="shared" si="1170"/>
        <v>0</v>
      </c>
      <c r="AB262" s="1003">
        <f t="shared" si="1170"/>
        <v>0</v>
      </c>
      <c r="AC262" s="1003">
        <f t="shared" si="1170"/>
        <v>0</v>
      </c>
      <c r="AD262" s="1003">
        <f t="shared" si="1170"/>
        <v>0</v>
      </c>
      <c r="AE262" s="1003">
        <f t="shared" si="1170"/>
        <v>0</v>
      </c>
      <c r="AF262" s="1003">
        <f t="shared" si="1170"/>
        <v>0</v>
      </c>
      <c r="AG262" s="1003">
        <f t="shared" si="1170"/>
        <v>0</v>
      </c>
      <c r="AH262" s="1003">
        <f t="shared" si="1170"/>
        <v>0</v>
      </c>
      <c r="AI262" s="1003">
        <f t="shared" si="1170"/>
        <v>0</v>
      </c>
      <c r="AJ262" s="1003">
        <f t="shared" si="1171"/>
        <v>0</v>
      </c>
      <c r="AK262" s="1003">
        <f t="shared" si="1172"/>
        <v>0</v>
      </c>
      <c r="AL262" s="1003">
        <f t="shared" si="1173"/>
        <v>0</v>
      </c>
      <c r="AM262" s="1003">
        <f t="shared" si="1174"/>
        <v>0</v>
      </c>
      <c r="AN262" s="1003">
        <f t="shared" si="1175"/>
        <v>0</v>
      </c>
      <c r="AO262" s="1003">
        <f t="shared" si="1176"/>
        <v>0</v>
      </c>
      <c r="AP262" s="1003">
        <f t="shared" si="1177"/>
        <v>0</v>
      </c>
      <c r="AQ262" s="1003">
        <f t="shared" si="1178"/>
        <v>0</v>
      </c>
      <c r="AR262" s="1003">
        <f t="shared" si="1179"/>
        <v>0</v>
      </c>
      <c r="AS262" s="1003">
        <f t="shared" si="1180"/>
        <v>0</v>
      </c>
      <c r="AT262" s="1003">
        <f t="shared" si="1181"/>
        <v>0</v>
      </c>
      <c r="AU262" s="1003">
        <f t="shared" si="1182"/>
        <v>0</v>
      </c>
      <c r="AV262" s="1003">
        <f t="shared" si="1183"/>
        <v>0</v>
      </c>
      <c r="AW262" s="1003">
        <f t="shared" si="1184"/>
        <v>0</v>
      </c>
      <c r="AX262" s="1003">
        <f t="shared" si="1185"/>
        <v>0</v>
      </c>
      <c r="AY262" s="1003">
        <f t="shared" si="1186"/>
        <v>0</v>
      </c>
      <c r="AZ262" s="1003">
        <f t="shared" si="1187"/>
        <v>0</v>
      </c>
      <c r="BA262" s="1003">
        <f t="shared" si="1188"/>
        <v>0</v>
      </c>
      <c r="BB262" s="1003">
        <f t="shared" si="1189"/>
        <v>0</v>
      </c>
      <c r="BC262" s="1003">
        <f t="shared" si="1190"/>
        <v>0</v>
      </c>
      <c r="BD262" s="1003">
        <f t="shared" si="1191"/>
        <v>0</v>
      </c>
      <c r="BE262" s="1003">
        <f t="shared" si="1192"/>
        <v>0</v>
      </c>
      <c r="BF262" s="1003">
        <f t="shared" si="1193"/>
        <v>0</v>
      </c>
      <c r="BG262" s="1003">
        <f t="shared" si="1194"/>
        <v>0</v>
      </c>
      <c r="BH262" s="1003">
        <f t="shared" si="1195"/>
        <v>0</v>
      </c>
      <c r="BI262" s="1003">
        <f t="shared" si="1196"/>
        <v>0</v>
      </c>
      <c r="BJ262" s="1003">
        <f t="shared" si="1197"/>
        <v>0</v>
      </c>
      <c r="BK262" s="1003">
        <f t="shared" si="1198"/>
        <v>0</v>
      </c>
      <c r="BL262" s="1003">
        <f t="shared" si="1199"/>
        <v>0</v>
      </c>
      <c r="BM262" s="1003">
        <f t="shared" si="1200"/>
        <v>0</v>
      </c>
      <c r="BN262" s="1003">
        <f t="shared" si="1201"/>
        <v>0</v>
      </c>
      <c r="BO262" s="1003">
        <f t="shared" si="1202"/>
        <v>0</v>
      </c>
      <c r="BV262" s="1163"/>
      <c r="BW262" s="1163"/>
      <c r="BX262" s="1163"/>
      <c r="BY262" s="1163"/>
      <c r="BZ262" s="1163"/>
      <c r="CA262" s="1163"/>
      <c r="CB262" s="1163"/>
      <c r="CC262" s="1163"/>
      <c r="CD262" s="1163"/>
      <c r="CE262" s="1163"/>
      <c r="CF262" s="1163"/>
      <c r="CG262" s="1163"/>
      <c r="CH262" s="1163"/>
      <c r="CI262" s="1163"/>
      <c r="CJ262" s="1163"/>
      <c r="CK262" s="1163"/>
      <c r="CL262" s="1163"/>
      <c r="CM262" s="1163"/>
      <c r="CN262" s="1163"/>
      <c r="CO262" s="1163"/>
      <c r="CP262" s="1163"/>
      <c r="CQ262" s="1163"/>
      <c r="CR262" s="1163"/>
      <c r="CS262" s="1163"/>
      <c r="CT262" s="1163"/>
      <c r="CU262" s="1163"/>
      <c r="CV262" s="1163"/>
      <c r="CW262" s="1163"/>
      <c r="CX262" s="1163"/>
      <c r="CY262" s="1163"/>
      <c r="CZ262" s="1163"/>
      <c r="DA262" s="1163"/>
      <c r="DB262" s="1163"/>
      <c r="DC262" s="1163"/>
      <c r="DD262" s="1163"/>
      <c r="DE262" s="1163"/>
      <c r="DF262" s="1163"/>
      <c r="DG262" s="1163"/>
      <c r="DH262" s="1163"/>
      <c r="DI262" s="1163"/>
      <c r="DJ262" s="1163"/>
      <c r="DK262" s="1163"/>
      <c r="DL262" s="1163"/>
      <c r="DM262" s="1163"/>
      <c r="DN262" s="1163"/>
      <c r="DO262" s="1163"/>
      <c r="DP262" s="1163"/>
      <c r="DQ262" s="1163"/>
      <c r="DR262" s="1163"/>
      <c r="DS262" s="1163"/>
      <c r="DT262" s="1163"/>
      <c r="DU262" s="1163"/>
      <c r="DV262" s="1163"/>
      <c r="DW262" s="1163"/>
      <c r="DX262" s="1163"/>
      <c r="DY262" s="1163"/>
      <c r="DZ262" s="1163"/>
      <c r="EA262" s="1163"/>
      <c r="EB262" s="1163"/>
      <c r="EC262" s="1163"/>
      <c r="ED262" s="1163"/>
    </row>
    <row r="263" spans="2:134" hidden="1" outlineLevel="1">
      <c r="B263" s="786">
        <v>125</v>
      </c>
      <c r="C263" s="59" t="s">
        <v>144</v>
      </c>
      <c r="D263" s="640"/>
      <c r="E263" s="670"/>
      <c r="F263" s="699"/>
      <c r="G263" s="704"/>
      <c r="H263" s="705"/>
      <c r="I263" s="705"/>
      <c r="J263" s="705"/>
      <c r="K263" s="705"/>
      <c r="L263" s="705"/>
      <c r="M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N263" s="705"/>
      <c r="AO263" s="705"/>
      <c r="AP263" s="705"/>
      <c r="AQ263" s="705"/>
      <c r="AR263" s="705"/>
      <c r="AS263" s="705"/>
      <c r="AT263" s="705"/>
      <c r="AU263" s="705"/>
      <c r="AV263" s="705"/>
      <c r="AW263" s="705"/>
      <c r="AX263" s="705"/>
      <c r="AY263" s="705"/>
      <c r="AZ263" s="705"/>
      <c r="BA263" s="705"/>
      <c r="BB263" s="705"/>
      <c r="BC263" s="705"/>
      <c r="BD263" s="705"/>
      <c r="BE263" s="705"/>
      <c r="BF263" s="705"/>
      <c r="BG263" s="705"/>
      <c r="BH263" s="705"/>
      <c r="BI263" s="705"/>
      <c r="BJ263" s="705"/>
      <c r="BK263" s="705"/>
      <c r="BL263" s="705"/>
      <c r="BM263" s="705"/>
      <c r="BN263" s="705"/>
      <c r="BO263" s="706"/>
      <c r="BV263" s="1137"/>
      <c r="BW263" s="1138"/>
      <c r="BX263" s="1138"/>
      <c r="BY263" s="1138"/>
      <c r="BZ263" s="1138"/>
      <c r="CA263" s="1138"/>
      <c r="CB263" s="1138"/>
      <c r="CC263" s="1138"/>
      <c r="CD263" s="1138"/>
      <c r="CE263" s="1138"/>
      <c r="CF263" s="1138"/>
      <c r="CG263" s="1138"/>
      <c r="CH263" s="1138"/>
      <c r="CI263" s="1138"/>
      <c r="CJ263" s="1138"/>
      <c r="CK263" s="1138"/>
      <c r="CL263" s="1138"/>
      <c r="CM263" s="1138"/>
      <c r="CN263" s="1138"/>
      <c r="CO263" s="1138"/>
      <c r="CP263" s="1138"/>
      <c r="CQ263" s="1138"/>
      <c r="CR263" s="1138"/>
      <c r="CS263" s="1138"/>
      <c r="CT263" s="1138"/>
      <c r="CU263" s="1138"/>
      <c r="CV263" s="1138"/>
      <c r="CW263" s="1138"/>
      <c r="CX263" s="1138"/>
      <c r="CY263" s="1138"/>
      <c r="CZ263" s="1138"/>
      <c r="DA263" s="1138"/>
      <c r="DB263" s="1138"/>
      <c r="DC263" s="1138"/>
      <c r="DD263" s="1138"/>
      <c r="DE263" s="1138"/>
      <c r="DF263" s="1138"/>
      <c r="DG263" s="1138"/>
      <c r="DH263" s="1138"/>
      <c r="DI263" s="1138"/>
      <c r="DJ263" s="1138"/>
      <c r="DK263" s="1138"/>
      <c r="DL263" s="1138"/>
      <c r="DM263" s="1138"/>
      <c r="DN263" s="1138"/>
      <c r="DO263" s="1138"/>
      <c r="DP263" s="1138"/>
      <c r="DQ263" s="1138"/>
      <c r="DR263" s="1138"/>
      <c r="DS263" s="1138"/>
      <c r="DT263" s="1138"/>
      <c r="DU263" s="1138"/>
      <c r="DV263" s="1138"/>
      <c r="DW263" s="1138"/>
      <c r="DX263" s="1138"/>
      <c r="DY263" s="1138"/>
      <c r="DZ263" s="1138"/>
      <c r="EA263" s="1138"/>
      <c r="EB263" s="1138"/>
      <c r="EC263" s="1138"/>
      <c r="ED263" s="1139"/>
    </row>
    <row r="264" spans="2:134" hidden="1" outlineLevel="1">
      <c r="B264" s="728" t="s">
        <v>501</v>
      </c>
      <c r="C264" s="687"/>
      <c r="D264" s="669" t="s">
        <v>587</v>
      </c>
      <c r="E264" s="670" t="s">
        <v>1315</v>
      </c>
      <c r="F264" s="690"/>
      <c r="G264" s="1067">
        <f t="shared" ref="G264:AI264" si="1203">IF(BV264="",0,BV264)</f>
        <v>0</v>
      </c>
      <c r="H264" s="1067">
        <f t="shared" si="1203"/>
        <v>0</v>
      </c>
      <c r="I264" s="1067">
        <f t="shared" si="1203"/>
        <v>0</v>
      </c>
      <c r="J264" s="1067">
        <f t="shared" si="1203"/>
        <v>0</v>
      </c>
      <c r="K264" s="1067">
        <f t="shared" si="1203"/>
        <v>0</v>
      </c>
      <c r="L264" s="1067">
        <f t="shared" si="1203"/>
        <v>0</v>
      </c>
      <c r="M264" s="1067">
        <f t="shared" si="1203"/>
        <v>0</v>
      </c>
      <c r="N264" s="1067">
        <f t="shared" si="1203"/>
        <v>0</v>
      </c>
      <c r="O264" s="1067">
        <f t="shared" si="1203"/>
        <v>0</v>
      </c>
      <c r="P264" s="1067">
        <f t="shared" si="1203"/>
        <v>0</v>
      </c>
      <c r="Q264" s="1067">
        <f t="shared" si="1203"/>
        <v>0</v>
      </c>
      <c r="R264" s="1067">
        <f t="shared" si="1203"/>
        <v>0</v>
      </c>
      <c r="S264" s="1067">
        <f t="shared" si="1203"/>
        <v>0</v>
      </c>
      <c r="T264" s="1067">
        <f t="shared" si="1203"/>
        <v>0</v>
      </c>
      <c r="U264" s="1067">
        <f t="shared" si="1203"/>
        <v>0</v>
      </c>
      <c r="V264" s="1067">
        <f t="shared" si="1203"/>
        <v>0</v>
      </c>
      <c r="W264" s="1067">
        <f t="shared" si="1203"/>
        <v>0</v>
      </c>
      <c r="X264" s="1067">
        <f t="shared" si="1203"/>
        <v>0</v>
      </c>
      <c r="Y264" s="1067">
        <f t="shared" si="1203"/>
        <v>0</v>
      </c>
      <c r="Z264" s="1067">
        <f t="shared" si="1203"/>
        <v>0</v>
      </c>
      <c r="AA264" s="1067">
        <f t="shared" si="1203"/>
        <v>0</v>
      </c>
      <c r="AB264" s="1067">
        <f t="shared" si="1203"/>
        <v>0</v>
      </c>
      <c r="AC264" s="1067">
        <f t="shared" si="1203"/>
        <v>0</v>
      </c>
      <c r="AD264" s="1067">
        <f t="shared" si="1203"/>
        <v>0</v>
      </c>
      <c r="AE264" s="1067">
        <f t="shared" si="1203"/>
        <v>0</v>
      </c>
      <c r="AF264" s="1067">
        <f t="shared" si="1203"/>
        <v>0</v>
      </c>
      <c r="AG264" s="1067">
        <f t="shared" si="1203"/>
        <v>0</v>
      </c>
      <c r="AH264" s="1067">
        <f t="shared" si="1203"/>
        <v>0</v>
      </c>
      <c r="AI264" s="1067">
        <f t="shared" si="1203"/>
        <v>0</v>
      </c>
      <c r="AJ264" s="1067">
        <f t="shared" ref="AJ264" si="1204">IF(CY264="",0,CY264)</f>
        <v>0</v>
      </c>
      <c r="AK264" s="1067">
        <f t="shared" ref="AK264" si="1205">IF(CZ264="",0,CZ264)</f>
        <v>0</v>
      </c>
      <c r="AL264" s="1067">
        <f t="shared" ref="AL264" si="1206">IF(DA264="",0,DA264)</f>
        <v>0</v>
      </c>
      <c r="AM264" s="1067">
        <f t="shared" ref="AM264" si="1207">IF(DB264="",0,DB264)</f>
        <v>0</v>
      </c>
      <c r="AN264" s="1067">
        <f t="shared" ref="AN264" si="1208">IF(DC264="",0,DC264)</f>
        <v>0</v>
      </c>
      <c r="AO264" s="1067">
        <f t="shared" ref="AO264" si="1209">IF(DD264="",0,DD264)</f>
        <v>0</v>
      </c>
      <c r="AP264" s="1067">
        <f t="shared" ref="AP264" si="1210">IF(DE264="",0,DE264)</f>
        <v>0</v>
      </c>
      <c r="AQ264" s="1067">
        <f t="shared" ref="AQ264" si="1211">IF(DF264="",0,DF264)</f>
        <v>0</v>
      </c>
      <c r="AR264" s="1067">
        <f t="shared" ref="AR264" si="1212">IF(DG264="",0,DG264)</f>
        <v>0</v>
      </c>
      <c r="AS264" s="1067">
        <f t="shared" ref="AS264" si="1213">IF(DH264="",0,DH264)</f>
        <v>0</v>
      </c>
      <c r="AT264" s="1067">
        <f t="shared" ref="AT264" si="1214">IF(DI264="",0,DI264)</f>
        <v>0</v>
      </c>
      <c r="AU264" s="1067">
        <f t="shared" ref="AU264" si="1215">IF(DJ264="",0,DJ264)</f>
        <v>0</v>
      </c>
      <c r="AV264" s="1067">
        <f t="shared" ref="AV264" si="1216">IF(DK264="",0,DK264)</f>
        <v>0</v>
      </c>
      <c r="AW264" s="1067">
        <f t="shared" ref="AW264" si="1217">IF(DL264="",0,DL264)</f>
        <v>0</v>
      </c>
      <c r="AX264" s="1067">
        <f t="shared" ref="AX264" si="1218">IF(DM264="",0,DM264)</f>
        <v>0</v>
      </c>
      <c r="AY264" s="1067">
        <f t="shared" ref="AY264" si="1219">IF(DN264="",0,DN264)</f>
        <v>0</v>
      </c>
      <c r="AZ264" s="1067">
        <f t="shared" ref="AZ264" si="1220">IF(DO264="",0,DO264)</f>
        <v>0</v>
      </c>
      <c r="BA264" s="1067">
        <f t="shared" ref="BA264" si="1221">IF(DP264="",0,DP264)</f>
        <v>0</v>
      </c>
      <c r="BB264" s="1067">
        <f t="shared" ref="BB264" si="1222">IF(DQ264="",0,DQ264)</f>
        <v>0</v>
      </c>
      <c r="BC264" s="1067">
        <f t="shared" ref="BC264" si="1223">IF(DR264="",0,DR264)</f>
        <v>0</v>
      </c>
      <c r="BD264" s="1067">
        <f t="shared" ref="BD264" si="1224">IF(DS264="",0,DS264)</f>
        <v>0</v>
      </c>
      <c r="BE264" s="1067">
        <f t="shared" ref="BE264" si="1225">IF(DT264="",0,DT264)</f>
        <v>0</v>
      </c>
      <c r="BF264" s="1067">
        <f t="shared" ref="BF264" si="1226">IF(DU264="",0,DU264)</f>
        <v>0</v>
      </c>
      <c r="BG264" s="1067">
        <f t="shared" ref="BG264" si="1227">IF(DV264="",0,DV264)</f>
        <v>0</v>
      </c>
      <c r="BH264" s="1067">
        <f t="shared" ref="BH264" si="1228">IF(DW264="",0,DW264)</f>
        <v>0</v>
      </c>
      <c r="BI264" s="1067">
        <f t="shared" ref="BI264" si="1229">IF(DX264="",0,DX264)</f>
        <v>0</v>
      </c>
      <c r="BJ264" s="1067">
        <f t="shared" ref="BJ264" si="1230">IF(DY264="",0,DY264)</f>
        <v>0</v>
      </c>
      <c r="BK264" s="1067">
        <f t="shared" ref="BK264" si="1231">IF(DZ264="",0,DZ264)</f>
        <v>0</v>
      </c>
      <c r="BL264" s="1067">
        <f t="shared" ref="BL264" si="1232">IF(EA264="",0,EA264)</f>
        <v>0</v>
      </c>
      <c r="BM264" s="1067">
        <f t="shared" ref="BM264" si="1233">IF(EB264="",0,EB264)</f>
        <v>0</v>
      </c>
      <c r="BN264" s="1067">
        <f t="shared" ref="BN264" si="1234">IF(EC264="",0,EC264)</f>
        <v>0</v>
      </c>
      <c r="BO264" s="1067">
        <f t="shared" ref="BO264" si="1235">IF(ED264="",0,ED264)</f>
        <v>0</v>
      </c>
      <c r="BV264" s="1142"/>
      <c r="BW264" s="1142"/>
      <c r="BX264" s="1142"/>
      <c r="BY264" s="1142"/>
      <c r="BZ264" s="1142"/>
      <c r="CA264" s="1142"/>
      <c r="CB264" s="1142"/>
      <c r="CC264" s="1142"/>
      <c r="CD264" s="1142"/>
      <c r="CE264" s="1142"/>
      <c r="CF264" s="1142"/>
      <c r="CG264" s="1142"/>
      <c r="CH264" s="1142"/>
      <c r="CI264" s="1142"/>
      <c r="CJ264" s="1142"/>
      <c r="CK264" s="1142"/>
      <c r="CL264" s="1142"/>
      <c r="CM264" s="1142"/>
      <c r="CN264" s="1142"/>
      <c r="CO264" s="1142"/>
      <c r="CP264" s="1142"/>
      <c r="CQ264" s="1142"/>
      <c r="CR264" s="1142"/>
      <c r="CS264" s="1142"/>
      <c r="CT264" s="1142"/>
      <c r="CU264" s="1142"/>
      <c r="CV264" s="1142"/>
      <c r="CW264" s="1142"/>
      <c r="CX264" s="1142"/>
      <c r="CY264" s="1142"/>
      <c r="CZ264" s="1142"/>
      <c r="DA264" s="1142"/>
      <c r="DB264" s="1142"/>
      <c r="DC264" s="1142"/>
      <c r="DD264" s="1142"/>
      <c r="DE264" s="1142"/>
      <c r="DF264" s="1142"/>
      <c r="DG264" s="1142"/>
      <c r="DH264" s="1142"/>
      <c r="DI264" s="1142"/>
      <c r="DJ264" s="1142"/>
      <c r="DK264" s="1142"/>
      <c r="DL264" s="1142"/>
      <c r="DM264" s="1142"/>
      <c r="DN264" s="1142"/>
      <c r="DO264" s="1142"/>
      <c r="DP264" s="1142"/>
      <c r="DQ264" s="1142"/>
      <c r="DR264" s="1142"/>
      <c r="DS264" s="1142"/>
      <c r="DT264" s="1142"/>
      <c r="DU264" s="1142"/>
      <c r="DV264" s="1142"/>
      <c r="DW264" s="1142"/>
      <c r="DX264" s="1142"/>
      <c r="DY264" s="1142"/>
      <c r="DZ264" s="1142"/>
      <c r="EA264" s="1142"/>
      <c r="EB264" s="1142"/>
      <c r="EC264" s="1142"/>
      <c r="ED264" s="1142"/>
    </row>
    <row r="265" spans="2:134" hidden="1" outlineLevel="1">
      <c r="B265" s="786">
        <v>126</v>
      </c>
      <c r="C265" s="59" t="s">
        <v>305</v>
      </c>
      <c r="D265" s="640"/>
      <c r="E265" s="670"/>
      <c r="F265" s="716"/>
      <c r="G265" s="704"/>
      <c r="H265" s="705"/>
      <c r="I265" s="705"/>
      <c r="J265" s="705"/>
      <c r="K265" s="705"/>
      <c r="L265" s="705"/>
      <c r="M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N265" s="705"/>
      <c r="AO265" s="705"/>
      <c r="AP265" s="705"/>
      <c r="AQ265" s="705"/>
      <c r="AR265" s="705"/>
      <c r="AS265" s="705"/>
      <c r="AT265" s="705"/>
      <c r="AU265" s="705"/>
      <c r="AV265" s="705"/>
      <c r="AW265" s="705"/>
      <c r="AX265" s="705"/>
      <c r="AY265" s="705"/>
      <c r="AZ265" s="705"/>
      <c r="BA265" s="705"/>
      <c r="BB265" s="705"/>
      <c r="BC265" s="705"/>
      <c r="BD265" s="705"/>
      <c r="BE265" s="705"/>
      <c r="BF265" s="705"/>
      <c r="BG265" s="705"/>
      <c r="BH265" s="705"/>
      <c r="BI265" s="705"/>
      <c r="BJ265" s="705"/>
      <c r="BK265" s="705"/>
      <c r="BL265" s="705"/>
      <c r="BM265" s="705"/>
      <c r="BN265" s="705"/>
      <c r="BO265" s="706"/>
      <c r="BV265" s="1137"/>
      <c r="BW265" s="1138"/>
      <c r="BX265" s="1138"/>
      <c r="BY265" s="1138"/>
      <c r="BZ265" s="1138"/>
      <c r="CA265" s="1138"/>
      <c r="CB265" s="1138"/>
      <c r="CC265" s="1138"/>
      <c r="CD265" s="1138"/>
      <c r="CE265" s="1138"/>
      <c r="CF265" s="1138"/>
      <c r="CG265" s="1138"/>
      <c r="CH265" s="1138"/>
      <c r="CI265" s="1138"/>
      <c r="CJ265" s="1138"/>
      <c r="CK265" s="1138"/>
      <c r="CL265" s="1138"/>
      <c r="CM265" s="1138"/>
      <c r="CN265" s="1138"/>
      <c r="CO265" s="1138"/>
      <c r="CP265" s="1138"/>
      <c r="CQ265" s="1138"/>
      <c r="CR265" s="1138"/>
      <c r="CS265" s="1138"/>
      <c r="CT265" s="1138"/>
      <c r="CU265" s="1138"/>
      <c r="CV265" s="1138"/>
      <c r="CW265" s="1138"/>
      <c r="CX265" s="1138"/>
      <c r="CY265" s="1138"/>
      <c r="CZ265" s="1138"/>
      <c r="DA265" s="1138"/>
      <c r="DB265" s="1138"/>
      <c r="DC265" s="1138"/>
      <c r="DD265" s="1138"/>
      <c r="DE265" s="1138"/>
      <c r="DF265" s="1138"/>
      <c r="DG265" s="1138"/>
      <c r="DH265" s="1138"/>
      <c r="DI265" s="1138"/>
      <c r="DJ265" s="1138"/>
      <c r="DK265" s="1138"/>
      <c r="DL265" s="1138"/>
      <c r="DM265" s="1138"/>
      <c r="DN265" s="1138"/>
      <c r="DO265" s="1138"/>
      <c r="DP265" s="1138"/>
      <c r="DQ265" s="1138"/>
      <c r="DR265" s="1138"/>
      <c r="DS265" s="1138"/>
      <c r="DT265" s="1138"/>
      <c r="DU265" s="1138"/>
      <c r="DV265" s="1138"/>
      <c r="DW265" s="1138"/>
      <c r="DX265" s="1138"/>
      <c r="DY265" s="1138"/>
      <c r="DZ265" s="1138"/>
      <c r="EA265" s="1138"/>
      <c r="EB265" s="1138"/>
      <c r="EC265" s="1138"/>
      <c r="ED265" s="1139"/>
    </row>
    <row r="266" spans="2:134" hidden="1" outlineLevel="1">
      <c r="B266" s="728" t="s">
        <v>502</v>
      </c>
      <c r="C266" s="61"/>
      <c r="D266" s="640" t="s">
        <v>799</v>
      </c>
      <c r="E266" s="667" t="s">
        <v>1315</v>
      </c>
      <c r="F266" s="692"/>
      <c r="G266" s="1002">
        <f t="shared" ref="G266:AI266" si="1236">IF(BV266="",0,BV266)</f>
        <v>0</v>
      </c>
      <c r="H266" s="1002">
        <f t="shared" si="1236"/>
        <v>0</v>
      </c>
      <c r="I266" s="1002">
        <f t="shared" si="1236"/>
        <v>0</v>
      </c>
      <c r="J266" s="1002">
        <f t="shared" si="1236"/>
        <v>0</v>
      </c>
      <c r="K266" s="1002">
        <f t="shared" si="1236"/>
        <v>0</v>
      </c>
      <c r="L266" s="1002">
        <f t="shared" si="1236"/>
        <v>0</v>
      </c>
      <c r="M266" s="1002">
        <f t="shared" si="1236"/>
        <v>0</v>
      </c>
      <c r="N266" s="1002">
        <f t="shared" si="1236"/>
        <v>0</v>
      </c>
      <c r="O266" s="1002">
        <f t="shared" si="1236"/>
        <v>0</v>
      </c>
      <c r="P266" s="1002">
        <f t="shared" si="1236"/>
        <v>0</v>
      </c>
      <c r="Q266" s="1002">
        <f t="shared" si="1236"/>
        <v>0</v>
      </c>
      <c r="R266" s="1002">
        <f t="shared" si="1236"/>
        <v>0</v>
      </c>
      <c r="S266" s="1002">
        <f t="shared" si="1236"/>
        <v>0</v>
      </c>
      <c r="T266" s="1002">
        <f t="shared" si="1236"/>
        <v>0</v>
      </c>
      <c r="U266" s="1002">
        <f t="shared" si="1236"/>
        <v>0</v>
      </c>
      <c r="V266" s="1002">
        <f t="shared" si="1236"/>
        <v>0</v>
      </c>
      <c r="W266" s="1002">
        <f t="shared" si="1236"/>
        <v>0</v>
      </c>
      <c r="X266" s="1002">
        <f t="shared" si="1236"/>
        <v>0</v>
      </c>
      <c r="Y266" s="1002">
        <f t="shared" si="1236"/>
        <v>0</v>
      </c>
      <c r="Z266" s="1002">
        <f t="shared" si="1236"/>
        <v>0</v>
      </c>
      <c r="AA266" s="1002">
        <f t="shared" si="1236"/>
        <v>0</v>
      </c>
      <c r="AB266" s="1002">
        <f t="shared" si="1236"/>
        <v>0</v>
      </c>
      <c r="AC266" s="1002">
        <f t="shared" si="1236"/>
        <v>0</v>
      </c>
      <c r="AD266" s="1002">
        <f t="shared" si="1236"/>
        <v>0</v>
      </c>
      <c r="AE266" s="1002">
        <f t="shared" si="1236"/>
        <v>0</v>
      </c>
      <c r="AF266" s="1002">
        <f t="shared" si="1236"/>
        <v>0</v>
      </c>
      <c r="AG266" s="1002">
        <f t="shared" si="1236"/>
        <v>0</v>
      </c>
      <c r="AH266" s="1002">
        <f t="shared" si="1236"/>
        <v>0</v>
      </c>
      <c r="AI266" s="1002">
        <f t="shared" si="1236"/>
        <v>0</v>
      </c>
      <c r="AJ266" s="1002">
        <f t="shared" ref="AJ266" si="1237">IF(CY266="",0,CY266)</f>
        <v>0</v>
      </c>
      <c r="AK266" s="1002">
        <f t="shared" ref="AK266" si="1238">IF(CZ266="",0,CZ266)</f>
        <v>0</v>
      </c>
      <c r="AL266" s="1002">
        <f t="shared" ref="AL266" si="1239">IF(DA266="",0,DA266)</f>
        <v>0</v>
      </c>
      <c r="AM266" s="1002">
        <f t="shared" ref="AM266" si="1240">IF(DB266="",0,DB266)</f>
        <v>0</v>
      </c>
      <c r="AN266" s="1002">
        <f t="shared" ref="AN266" si="1241">IF(DC266="",0,DC266)</f>
        <v>0</v>
      </c>
      <c r="AO266" s="1002">
        <f t="shared" ref="AO266" si="1242">IF(DD266="",0,DD266)</f>
        <v>0</v>
      </c>
      <c r="AP266" s="1002">
        <f t="shared" ref="AP266" si="1243">IF(DE266="",0,DE266)</f>
        <v>0</v>
      </c>
      <c r="AQ266" s="1002">
        <f t="shared" ref="AQ266" si="1244">IF(DF266="",0,DF266)</f>
        <v>0</v>
      </c>
      <c r="AR266" s="1002">
        <f t="shared" ref="AR266" si="1245">IF(DG266="",0,DG266)</f>
        <v>0</v>
      </c>
      <c r="AS266" s="1002">
        <f t="shared" ref="AS266" si="1246">IF(DH266="",0,DH266)</f>
        <v>0</v>
      </c>
      <c r="AT266" s="1002">
        <f t="shared" ref="AT266" si="1247">IF(DI266="",0,DI266)</f>
        <v>0</v>
      </c>
      <c r="AU266" s="1002">
        <f t="shared" ref="AU266" si="1248">IF(DJ266="",0,DJ266)</f>
        <v>0</v>
      </c>
      <c r="AV266" s="1002">
        <f t="shared" ref="AV266" si="1249">IF(DK266="",0,DK266)</f>
        <v>0</v>
      </c>
      <c r="AW266" s="1002">
        <f t="shared" ref="AW266" si="1250">IF(DL266="",0,DL266)</f>
        <v>0</v>
      </c>
      <c r="AX266" s="1002">
        <f t="shared" ref="AX266" si="1251">IF(DM266="",0,DM266)</f>
        <v>0</v>
      </c>
      <c r="AY266" s="1002">
        <f t="shared" ref="AY266" si="1252">IF(DN266="",0,DN266)</f>
        <v>0</v>
      </c>
      <c r="AZ266" s="1002">
        <f t="shared" ref="AZ266" si="1253">IF(DO266="",0,DO266)</f>
        <v>0</v>
      </c>
      <c r="BA266" s="1002">
        <f t="shared" ref="BA266" si="1254">IF(DP266="",0,DP266)</f>
        <v>0</v>
      </c>
      <c r="BB266" s="1002">
        <f t="shared" ref="BB266" si="1255">IF(DQ266="",0,DQ266)</f>
        <v>0</v>
      </c>
      <c r="BC266" s="1002">
        <f t="shared" ref="BC266" si="1256">IF(DR266="",0,DR266)</f>
        <v>0</v>
      </c>
      <c r="BD266" s="1002">
        <f t="shared" ref="BD266" si="1257">IF(DS266="",0,DS266)</f>
        <v>0</v>
      </c>
      <c r="BE266" s="1002">
        <f t="shared" ref="BE266" si="1258">IF(DT266="",0,DT266)</f>
        <v>0</v>
      </c>
      <c r="BF266" s="1002">
        <f t="shared" ref="BF266" si="1259">IF(DU266="",0,DU266)</f>
        <v>0</v>
      </c>
      <c r="BG266" s="1002">
        <f t="shared" ref="BG266" si="1260">IF(DV266="",0,DV266)</f>
        <v>0</v>
      </c>
      <c r="BH266" s="1002">
        <f t="shared" ref="BH266" si="1261">IF(DW266="",0,DW266)</f>
        <v>0</v>
      </c>
      <c r="BI266" s="1002">
        <f t="shared" ref="BI266" si="1262">IF(DX266="",0,DX266)</f>
        <v>0</v>
      </c>
      <c r="BJ266" s="1002">
        <f t="shared" ref="BJ266" si="1263">IF(DY266="",0,DY266)</f>
        <v>0</v>
      </c>
      <c r="BK266" s="1002">
        <f t="shared" ref="BK266" si="1264">IF(DZ266="",0,DZ266)</f>
        <v>0</v>
      </c>
      <c r="BL266" s="1002">
        <f t="shared" ref="BL266" si="1265">IF(EA266="",0,EA266)</f>
        <v>0</v>
      </c>
      <c r="BM266" s="1002">
        <f t="shared" ref="BM266" si="1266">IF(EB266="",0,EB266)</f>
        <v>0</v>
      </c>
      <c r="BN266" s="1002">
        <f t="shared" ref="BN266" si="1267">IF(EC266="",0,EC266)</f>
        <v>0</v>
      </c>
      <c r="BO266" s="1002">
        <f t="shared" ref="BO266" si="1268">IF(ED266="",0,ED266)</f>
        <v>0</v>
      </c>
      <c r="BV266" s="978"/>
      <c r="BW266" s="978"/>
      <c r="BX266" s="978"/>
      <c r="BY266" s="978"/>
      <c r="BZ266" s="978"/>
      <c r="CA266" s="978"/>
      <c r="CB266" s="978"/>
      <c r="CC266" s="978"/>
      <c r="CD266" s="978"/>
      <c r="CE266" s="978"/>
      <c r="CF266" s="978"/>
      <c r="CG266" s="978"/>
      <c r="CH266" s="978"/>
      <c r="CI266" s="978"/>
      <c r="CJ266" s="978"/>
      <c r="CK266" s="978"/>
      <c r="CL266" s="978"/>
      <c r="CM266" s="978"/>
      <c r="CN266" s="978"/>
      <c r="CO266" s="978"/>
      <c r="CP266" s="978"/>
      <c r="CQ266" s="978"/>
      <c r="CR266" s="978"/>
      <c r="CS266" s="978"/>
      <c r="CT266" s="978"/>
      <c r="CU266" s="978"/>
      <c r="CV266" s="978"/>
      <c r="CW266" s="978"/>
      <c r="CX266" s="978"/>
      <c r="CY266" s="978"/>
      <c r="CZ266" s="978"/>
      <c r="DA266" s="978"/>
      <c r="DB266" s="978"/>
      <c r="DC266" s="978"/>
      <c r="DD266" s="978"/>
      <c r="DE266" s="978"/>
      <c r="DF266" s="978"/>
      <c r="DG266" s="978"/>
      <c r="DH266" s="978"/>
      <c r="DI266" s="978"/>
      <c r="DJ266" s="978"/>
      <c r="DK266" s="978"/>
      <c r="DL266" s="978"/>
      <c r="DM266" s="978"/>
      <c r="DN266" s="978"/>
      <c r="DO266" s="978"/>
      <c r="DP266" s="978"/>
      <c r="DQ266" s="978"/>
      <c r="DR266" s="978"/>
      <c r="DS266" s="978"/>
      <c r="DT266" s="978"/>
      <c r="DU266" s="978"/>
      <c r="DV266" s="978"/>
      <c r="DW266" s="978"/>
      <c r="DX266" s="978"/>
      <c r="DY266" s="978"/>
      <c r="DZ266" s="978"/>
      <c r="EA266" s="978"/>
      <c r="EB266" s="978"/>
      <c r="EC266" s="978"/>
      <c r="ED266" s="978"/>
    </row>
    <row r="267" spans="2:134" ht="13.5" hidden="1" outlineLevel="1" thickBot="1">
      <c r="G267" s="856"/>
      <c r="H267" s="856"/>
      <c r="I267" s="856"/>
      <c r="J267" s="856"/>
      <c r="K267" s="856"/>
      <c r="L267" s="856"/>
      <c r="M267" s="856"/>
      <c r="N267" s="856"/>
      <c r="O267" s="856"/>
      <c r="P267" s="856"/>
      <c r="Q267" s="856"/>
      <c r="R267" s="856"/>
      <c r="S267" s="856"/>
      <c r="T267" s="856"/>
      <c r="U267" s="856"/>
      <c r="V267" s="856"/>
      <c r="W267" s="856"/>
      <c r="X267" s="856"/>
      <c r="Y267" s="856"/>
      <c r="Z267" s="856"/>
      <c r="AA267" s="856"/>
      <c r="AB267" s="856"/>
      <c r="AC267" s="856"/>
      <c r="AD267" s="856"/>
      <c r="AE267" s="856"/>
      <c r="AF267" s="856"/>
      <c r="AG267" s="856"/>
      <c r="AH267" s="856"/>
      <c r="AI267" s="856"/>
      <c r="AJ267" s="856"/>
      <c r="AK267" s="856"/>
      <c r="AL267" s="856"/>
      <c r="AM267" s="856"/>
      <c r="AN267" s="856"/>
      <c r="AO267" s="856"/>
      <c r="AP267" s="856"/>
      <c r="AQ267" s="856"/>
      <c r="AR267" s="856"/>
      <c r="AS267" s="856"/>
      <c r="AT267" s="856"/>
      <c r="AU267" s="856"/>
      <c r="AV267" s="856"/>
      <c r="AW267" s="856"/>
      <c r="AX267" s="856"/>
      <c r="AY267" s="856"/>
      <c r="AZ267" s="856"/>
      <c r="BA267" s="856"/>
      <c r="BB267" s="856"/>
      <c r="BC267" s="856"/>
      <c r="BD267" s="856"/>
      <c r="BE267" s="856"/>
      <c r="BF267" s="856"/>
      <c r="BG267" s="856"/>
      <c r="BH267" s="856"/>
      <c r="BI267" s="856"/>
      <c r="BJ267" s="856"/>
      <c r="BK267" s="856"/>
      <c r="BL267" s="856"/>
      <c r="BM267" s="856"/>
      <c r="BN267" s="856"/>
      <c r="BO267" s="856"/>
      <c r="BV267" s="1119"/>
      <c r="BW267" s="1119"/>
      <c r="BX267" s="1119"/>
      <c r="BY267" s="1119"/>
      <c r="BZ267" s="1119"/>
      <c r="CA267" s="1119"/>
      <c r="CB267" s="1119"/>
      <c r="CC267" s="1119"/>
      <c r="CD267" s="1119"/>
      <c r="CE267" s="1119"/>
      <c r="CF267" s="1119"/>
      <c r="CG267" s="1119"/>
      <c r="CH267" s="1119"/>
      <c r="CI267" s="1119"/>
      <c r="CJ267" s="1119"/>
      <c r="CK267" s="1119"/>
      <c r="CL267" s="1119"/>
      <c r="CM267" s="1119"/>
      <c r="CN267" s="1119"/>
      <c r="CO267" s="1119"/>
      <c r="CP267" s="1119"/>
      <c r="CQ267" s="1119"/>
      <c r="CR267" s="1119"/>
      <c r="CS267" s="1119"/>
      <c r="CT267" s="1119"/>
      <c r="CU267" s="1119"/>
      <c r="CV267" s="1119"/>
      <c r="CW267" s="1119"/>
      <c r="CX267" s="1119"/>
      <c r="CY267" s="1119"/>
      <c r="CZ267" s="1119"/>
      <c r="DA267" s="1119"/>
      <c r="DB267" s="1119"/>
      <c r="DC267" s="1119"/>
      <c r="DD267" s="1119"/>
      <c r="DE267" s="1119"/>
      <c r="DF267" s="1119"/>
      <c r="DG267" s="1119"/>
      <c r="DH267" s="1119"/>
      <c r="DI267" s="1119"/>
      <c r="DJ267" s="1119"/>
      <c r="DK267" s="1119"/>
      <c r="DL267" s="1119"/>
      <c r="DM267" s="1119"/>
      <c r="DN267" s="1119"/>
      <c r="DO267" s="1119"/>
      <c r="DP267" s="1119"/>
      <c r="DQ267" s="1119"/>
      <c r="DR267" s="1119"/>
      <c r="DS267" s="1119"/>
      <c r="DT267" s="1119"/>
      <c r="DU267" s="1119"/>
      <c r="DV267" s="1119"/>
      <c r="DW267" s="1119"/>
      <c r="DX267" s="1119"/>
      <c r="DY267" s="1119"/>
      <c r="DZ267" s="1119"/>
      <c r="EA267" s="1119"/>
      <c r="EB267" s="1119"/>
      <c r="EC267" s="1119"/>
      <c r="ED267" s="1119"/>
    </row>
    <row r="268" spans="2:134" ht="13.5" hidden="1" outlineLevel="1" thickBot="1">
      <c r="B268" s="17" t="s">
        <v>716</v>
      </c>
      <c r="C268" s="781"/>
      <c r="D268" s="781"/>
      <c r="E268" s="791"/>
      <c r="F268" s="791"/>
      <c r="G268" s="147">
        <f t="shared" ref="G268:BO268" si="1269">G$7</f>
        <v>1990</v>
      </c>
      <c r="H268" s="147">
        <f t="shared" si="1269"/>
        <v>1991</v>
      </c>
      <c r="I268" s="147">
        <f t="shared" si="1269"/>
        <v>1992</v>
      </c>
      <c r="J268" s="147">
        <f t="shared" si="1269"/>
        <v>1993</v>
      </c>
      <c r="K268" s="147">
        <f t="shared" si="1269"/>
        <v>1994</v>
      </c>
      <c r="L268" s="147">
        <f t="shared" si="1269"/>
        <v>1995</v>
      </c>
      <c r="M268" s="147">
        <f t="shared" si="1269"/>
        <v>1996</v>
      </c>
      <c r="N268" s="147">
        <f t="shared" si="1269"/>
        <v>1997</v>
      </c>
      <c r="O268" s="147">
        <f t="shared" si="1269"/>
        <v>1998</v>
      </c>
      <c r="P268" s="147">
        <f t="shared" si="1269"/>
        <v>1999</v>
      </c>
      <c r="Q268" s="147">
        <f t="shared" si="1269"/>
        <v>2000</v>
      </c>
      <c r="R268" s="147">
        <f t="shared" si="1269"/>
        <v>2001</v>
      </c>
      <c r="S268" s="147">
        <f t="shared" si="1269"/>
        <v>2002</v>
      </c>
      <c r="T268" s="147">
        <f t="shared" si="1269"/>
        <v>2003</v>
      </c>
      <c r="U268" s="147">
        <f t="shared" si="1269"/>
        <v>2004</v>
      </c>
      <c r="V268" s="147">
        <f t="shared" si="1269"/>
        <v>2005</v>
      </c>
      <c r="W268" s="147">
        <f t="shared" si="1269"/>
        <v>2006</v>
      </c>
      <c r="X268" s="147">
        <f t="shared" si="1269"/>
        <v>2007</v>
      </c>
      <c r="Y268" s="147">
        <f t="shared" si="1269"/>
        <v>2008</v>
      </c>
      <c r="Z268" s="147">
        <f t="shared" si="1269"/>
        <v>2009</v>
      </c>
      <c r="AA268" s="147">
        <f t="shared" si="1269"/>
        <v>2010</v>
      </c>
      <c r="AB268" s="147">
        <f t="shared" si="1269"/>
        <v>2011</v>
      </c>
      <c r="AC268" s="147">
        <f t="shared" si="1269"/>
        <v>2012</v>
      </c>
      <c r="AD268" s="147">
        <f t="shared" si="1269"/>
        <v>2013</v>
      </c>
      <c r="AE268" s="147">
        <f t="shared" si="1269"/>
        <v>2014</v>
      </c>
      <c r="AF268" s="147">
        <f t="shared" si="1269"/>
        <v>2015</v>
      </c>
      <c r="AG268" s="147">
        <f t="shared" si="1269"/>
        <v>2016</v>
      </c>
      <c r="AH268" s="147">
        <f t="shared" si="1269"/>
        <v>2017</v>
      </c>
      <c r="AI268" s="147">
        <f t="shared" si="1269"/>
        <v>2018</v>
      </c>
      <c r="AJ268" s="147">
        <f t="shared" si="1269"/>
        <v>2019</v>
      </c>
      <c r="AK268" s="147">
        <f t="shared" si="1269"/>
        <v>2020</v>
      </c>
      <c r="AL268" s="147">
        <f t="shared" si="1269"/>
        <v>2021</v>
      </c>
      <c r="AM268" s="147">
        <f t="shared" si="1269"/>
        <v>2022</v>
      </c>
      <c r="AN268" s="147">
        <f t="shared" si="1269"/>
        <v>2023</v>
      </c>
      <c r="AO268" s="147">
        <f t="shared" si="1269"/>
        <v>2024</v>
      </c>
      <c r="AP268" s="147">
        <f t="shared" si="1269"/>
        <v>2025</v>
      </c>
      <c r="AQ268" s="147">
        <f t="shared" si="1269"/>
        <v>2026</v>
      </c>
      <c r="AR268" s="147">
        <f t="shared" si="1269"/>
        <v>2027</v>
      </c>
      <c r="AS268" s="147">
        <f t="shared" si="1269"/>
        <v>2028</v>
      </c>
      <c r="AT268" s="147">
        <f t="shared" si="1269"/>
        <v>2029</v>
      </c>
      <c r="AU268" s="147">
        <f t="shared" si="1269"/>
        <v>2030</v>
      </c>
      <c r="AV268" s="147">
        <f t="shared" si="1269"/>
        <v>2031</v>
      </c>
      <c r="AW268" s="147">
        <f t="shared" si="1269"/>
        <v>2032</v>
      </c>
      <c r="AX268" s="147">
        <f t="shared" si="1269"/>
        <v>2033</v>
      </c>
      <c r="AY268" s="147">
        <f t="shared" si="1269"/>
        <v>2034</v>
      </c>
      <c r="AZ268" s="147">
        <f t="shared" si="1269"/>
        <v>2035</v>
      </c>
      <c r="BA268" s="147">
        <f t="shared" si="1269"/>
        <v>2036</v>
      </c>
      <c r="BB268" s="147">
        <f t="shared" si="1269"/>
        <v>2037</v>
      </c>
      <c r="BC268" s="147">
        <f t="shared" si="1269"/>
        <v>2038</v>
      </c>
      <c r="BD268" s="147">
        <f t="shared" si="1269"/>
        <v>2039</v>
      </c>
      <c r="BE268" s="147">
        <f t="shared" si="1269"/>
        <v>2040</v>
      </c>
      <c r="BF268" s="147">
        <f t="shared" si="1269"/>
        <v>2041</v>
      </c>
      <c r="BG268" s="147">
        <f t="shared" si="1269"/>
        <v>2042</v>
      </c>
      <c r="BH268" s="147">
        <f t="shared" si="1269"/>
        <v>2043</v>
      </c>
      <c r="BI268" s="147">
        <f t="shared" si="1269"/>
        <v>2044</v>
      </c>
      <c r="BJ268" s="147">
        <f t="shared" si="1269"/>
        <v>2045</v>
      </c>
      <c r="BK268" s="147">
        <f t="shared" si="1269"/>
        <v>2046</v>
      </c>
      <c r="BL268" s="147">
        <f t="shared" si="1269"/>
        <v>2047</v>
      </c>
      <c r="BM268" s="147">
        <f t="shared" si="1269"/>
        <v>2048</v>
      </c>
      <c r="BN268" s="147">
        <f t="shared" si="1269"/>
        <v>2049</v>
      </c>
      <c r="BO268" s="147">
        <f t="shared" si="1269"/>
        <v>2050</v>
      </c>
      <c r="BV268" s="1132"/>
      <c r="BW268" s="1132"/>
      <c r="BX268" s="1132"/>
      <c r="BY268" s="1132"/>
      <c r="BZ268" s="1132"/>
      <c r="CA268" s="1132"/>
      <c r="CB268" s="1132"/>
      <c r="CC268" s="1132"/>
      <c r="CD268" s="1132"/>
      <c r="CE268" s="1132"/>
      <c r="CF268" s="1132"/>
      <c r="CG268" s="1132"/>
      <c r="CH268" s="1132"/>
      <c r="CI268" s="1132"/>
      <c r="CJ268" s="1132"/>
      <c r="CK268" s="1132"/>
      <c r="CL268" s="1132"/>
      <c r="CM268" s="1132"/>
      <c r="CN268" s="1132"/>
      <c r="CO268" s="1132"/>
      <c r="CP268" s="1132"/>
      <c r="CQ268" s="1132"/>
      <c r="CR268" s="1132"/>
      <c r="CS268" s="1132"/>
      <c r="CT268" s="1132"/>
      <c r="CU268" s="1132"/>
      <c r="CV268" s="1132"/>
      <c r="CW268" s="1132"/>
      <c r="CX268" s="1132"/>
      <c r="CY268" s="1132"/>
      <c r="CZ268" s="1132"/>
      <c r="DA268" s="1132"/>
      <c r="DB268" s="1132"/>
      <c r="DC268" s="1132"/>
      <c r="DD268" s="1132"/>
      <c r="DE268" s="1132"/>
      <c r="DF268" s="1132"/>
      <c r="DG268" s="1132"/>
      <c r="DH268" s="1132"/>
      <c r="DI268" s="1132"/>
      <c r="DJ268" s="1132"/>
      <c r="DK268" s="1132"/>
      <c r="DL268" s="1132"/>
      <c r="DM268" s="1132"/>
      <c r="DN268" s="1132"/>
      <c r="DO268" s="1132"/>
      <c r="DP268" s="1132"/>
      <c r="DQ268" s="1132"/>
      <c r="DR268" s="1132"/>
      <c r="DS268" s="1132"/>
      <c r="DT268" s="1132"/>
      <c r="DU268" s="1132"/>
      <c r="DV268" s="1132"/>
      <c r="DW268" s="1132"/>
      <c r="DX268" s="1132"/>
      <c r="DY268" s="1132"/>
      <c r="DZ268" s="1132"/>
      <c r="EA268" s="1132"/>
      <c r="EB268" s="1132"/>
      <c r="EC268" s="1132"/>
      <c r="ED268" s="1132"/>
    </row>
    <row r="269" spans="2:134" hidden="1" outlineLevel="1">
      <c r="B269" s="772">
        <v>131</v>
      </c>
      <c r="C269" s="59" t="s">
        <v>800</v>
      </c>
      <c r="D269" s="708"/>
      <c r="E269" s="702"/>
      <c r="F269" s="703"/>
      <c r="G269" s="1069"/>
      <c r="H269" s="1068"/>
      <c r="I269" s="1068"/>
      <c r="J269" s="1068"/>
      <c r="K269" s="1068"/>
      <c r="L269" s="1068"/>
      <c r="M269" s="1068"/>
      <c r="N269" s="1068"/>
      <c r="O269" s="1068"/>
      <c r="P269" s="1068"/>
      <c r="Q269" s="1068"/>
      <c r="R269" s="1068"/>
      <c r="S269" s="1068"/>
      <c r="T269" s="1068"/>
      <c r="U269" s="1068"/>
      <c r="V269" s="1068"/>
      <c r="W269" s="1068"/>
      <c r="X269" s="1068"/>
      <c r="Y269" s="1068"/>
      <c r="Z269" s="1068"/>
      <c r="AA269" s="1068"/>
      <c r="AB269" s="1068"/>
      <c r="AC269" s="1068"/>
      <c r="AD269" s="1068"/>
      <c r="AE269" s="1068"/>
      <c r="AF269" s="1068"/>
      <c r="AG269" s="1068"/>
      <c r="AH269" s="1068"/>
      <c r="AI269" s="1068"/>
      <c r="AJ269" s="1068"/>
      <c r="AK269" s="1068"/>
      <c r="AL269" s="1068"/>
      <c r="AM269" s="1068"/>
      <c r="AN269" s="1068"/>
      <c r="AO269" s="1068"/>
      <c r="AP269" s="1068"/>
      <c r="AQ269" s="1068"/>
      <c r="AR269" s="1068"/>
      <c r="AS269" s="1068"/>
      <c r="AT269" s="1068"/>
      <c r="AU269" s="1068"/>
      <c r="AV269" s="1068"/>
      <c r="AW269" s="1068"/>
      <c r="AX269" s="1068"/>
      <c r="AY269" s="1068"/>
      <c r="AZ269" s="1068"/>
      <c r="BA269" s="1068"/>
      <c r="BB269" s="1068"/>
      <c r="BC269" s="1068"/>
      <c r="BD269" s="1068"/>
      <c r="BE269" s="1068"/>
      <c r="BF269" s="1068"/>
      <c r="BG269" s="1068"/>
      <c r="BH269" s="1068"/>
      <c r="BI269" s="1068"/>
      <c r="BJ269" s="1068"/>
      <c r="BK269" s="1068"/>
      <c r="BL269" s="1068"/>
      <c r="BM269" s="1068"/>
      <c r="BN269" s="1068"/>
      <c r="BO269" s="1068"/>
      <c r="BV269" s="1137"/>
      <c r="BW269" s="1138"/>
      <c r="BX269" s="1138"/>
      <c r="BY269" s="1138"/>
      <c r="BZ269" s="1138"/>
      <c r="CA269" s="1138"/>
      <c r="CB269" s="1138"/>
      <c r="CC269" s="1138"/>
      <c r="CD269" s="1138"/>
      <c r="CE269" s="1138"/>
      <c r="CF269" s="1138"/>
      <c r="CG269" s="1138"/>
      <c r="CH269" s="1138"/>
      <c r="CI269" s="1138"/>
      <c r="CJ269" s="1138"/>
      <c r="CK269" s="1138"/>
      <c r="CL269" s="1138"/>
      <c r="CM269" s="1138"/>
      <c r="CN269" s="1138"/>
      <c r="CO269" s="1138"/>
      <c r="CP269" s="1138"/>
      <c r="CQ269" s="1138"/>
      <c r="CR269" s="1138"/>
      <c r="CS269" s="1138"/>
      <c r="CT269" s="1138"/>
      <c r="CU269" s="1138"/>
      <c r="CV269" s="1138"/>
      <c r="CW269" s="1138"/>
      <c r="CX269" s="1138"/>
      <c r="CY269" s="1138"/>
      <c r="CZ269" s="1138"/>
      <c r="DA269" s="1138"/>
      <c r="DB269" s="1138"/>
      <c r="DC269" s="1138"/>
      <c r="DD269" s="1138"/>
      <c r="DE269" s="1138"/>
      <c r="DF269" s="1138"/>
      <c r="DG269" s="1138"/>
      <c r="DH269" s="1138"/>
      <c r="DI269" s="1138"/>
      <c r="DJ269" s="1138"/>
      <c r="DK269" s="1138"/>
      <c r="DL269" s="1138"/>
      <c r="DM269" s="1138"/>
      <c r="DN269" s="1138"/>
      <c r="DO269" s="1138"/>
      <c r="DP269" s="1138"/>
      <c r="DQ269" s="1138"/>
      <c r="DR269" s="1138"/>
      <c r="DS269" s="1138"/>
      <c r="DT269" s="1138"/>
      <c r="DU269" s="1138"/>
      <c r="DV269" s="1138"/>
      <c r="DW269" s="1138"/>
      <c r="DX269" s="1138"/>
      <c r="DY269" s="1138"/>
      <c r="DZ269" s="1138"/>
      <c r="EA269" s="1138"/>
      <c r="EB269" s="1138"/>
      <c r="EC269" s="1138"/>
      <c r="ED269" s="1139"/>
    </row>
    <row r="270" spans="2:134" hidden="1" outlineLevel="1">
      <c r="B270" s="772">
        <f t="shared" ref="B270:B275" si="1270">B269+1</f>
        <v>132</v>
      </c>
      <c r="C270" s="883"/>
      <c r="D270" s="708" t="s">
        <v>1147</v>
      </c>
      <c r="E270" s="702" t="s">
        <v>1321</v>
      </c>
      <c r="F270" s="709"/>
      <c r="G270" s="1004">
        <f t="shared" ref="G270:P276" si="1271">IF(BV270="",0,BV270)</f>
        <v>0</v>
      </c>
      <c r="H270" s="1004">
        <f t="shared" si="1271"/>
        <v>0</v>
      </c>
      <c r="I270" s="1004">
        <f t="shared" si="1271"/>
        <v>0</v>
      </c>
      <c r="J270" s="1004">
        <f t="shared" si="1271"/>
        <v>0</v>
      </c>
      <c r="K270" s="1004">
        <f t="shared" si="1271"/>
        <v>0</v>
      </c>
      <c r="L270" s="1004">
        <f t="shared" si="1271"/>
        <v>0</v>
      </c>
      <c r="M270" s="1004">
        <f t="shared" si="1271"/>
        <v>0</v>
      </c>
      <c r="N270" s="1004">
        <f t="shared" si="1271"/>
        <v>0</v>
      </c>
      <c r="O270" s="1004">
        <f t="shared" si="1271"/>
        <v>0</v>
      </c>
      <c r="P270" s="1004">
        <f t="shared" si="1271"/>
        <v>0</v>
      </c>
      <c r="Q270" s="1004">
        <f t="shared" ref="Q270:Z276" si="1272">IF(CF270="",0,CF270)</f>
        <v>0</v>
      </c>
      <c r="R270" s="1004">
        <f t="shared" si="1272"/>
        <v>0</v>
      </c>
      <c r="S270" s="1004">
        <f t="shared" si="1272"/>
        <v>0</v>
      </c>
      <c r="T270" s="1004">
        <f t="shared" si="1272"/>
        <v>0</v>
      </c>
      <c r="U270" s="1004">
        <f t="shared" si="1272"/>
        <v>0</v>
      </c>
      <c r="V270" s="1004">
        <f t="shared" si="1272"/>
        <v>0</v>
      </c>
      <c r="W270" s="1004">
        <f t="shared" si="1272"/>
        <v>0</v>
      </c>
      <c r="X270" s="1004">
        <f t="shared" si="1272"/>
        <v>0</v>
      </c>
      <c r="Y270" s="1004">
        <f t="shared" si="1272"/>
        <v>0</v>
      </c>
      <c r="Z270" s="1004">
        <f t="shared" si="1272"/>
        <v>0</v>
      </c>
      <c r="AA270" s="1004">
        <f t="shared" ref="AA270:AI276" si="1273">IF(CP270="",0,CP270)</f>
        <v>0</v>
      </c>
      <c r="AB270" s="1004">
        <f t="shared" si="1273"/>
        <v>0</v>
      </c>
      <c r="AC270" s="1004">
        <f t="shared" si="1273"/>
        <v>0</v>
      </c>
      <c r="AD270" s="1004">
        <f t="shared" si="1273"/>
        <v>0</v>
      </c>
      <c r="AE270" s="1004">
        <f t="shared" si="1273"/>
        <v>0</v>
      </c>
      <c r="AF270" s="1004">
        <f t="shared" si="1273"/>
        <v>0</v>
      </c>
      <c r="AG270" s="1004">
        <f t="shared" si="1273"/>
        <v>0</v>
      </c>
      <c r="AH270" s="1004">
        <f t="shared" si="1273"/>
        <v>0</v>
      </c>
      <c r="AI270" s="1004">
        <f t="shared" si="1273"/>
        <v>0</v>
      </c>
      <c r="AJ270" s="1004">
        <f t="shared" ref="AJ270:AJ276" si="1274">IF(CY270="",0,CY270)</f>
        <v>0</v>
      </c>
      <c r="AK270" s="1004">
        <f t="shared" ref="AK270:AK276" si="1275">IF(CZ270="",0,CZ270)</f>
        <v>0</v>
      </c>
      <c r="AL270" s="1004">
        <f t="shared" ref="AL270:AL276" si="1276">IF(DA270="",0,DA270)</f>
        <v>0</v>
      </c>
      <c r="AM270" s="1004">
        <f t="shared" ref="AM270:AM276" si="1277">IF(DB270="",0,DB270)</f>
        <v>0</v>
      </c>
      <c r="AN270" s="1004">
        <f t="shared" ref="AN270:AN276" si="1278">IF(DC270="",0,DC270)</f>
        <v>0</v>
      </c>
      <c r="AO270" s="1004">
        <f t="shared" ref="AO270:AO276" si="1279">IF(DD270="",0,DD270)</f>
        <v>0</v>
      </c>
      <c r="AP270" s="1004">
        <f t="shared" ref="AP270:AP276" si="1280">IF(DE270="",0,DE270)</f>
        <v>0</v>
      </c>
      <c r="AQ270" s="1004">
        <f t="shared" ref="AQ270:AQ276" si="1281">IF(DF270="",0,DF270)</f>
        <v>0</v>
      </c>
      <c r="AR270" s="1004">
        <f t="shared" ref="AR270:AR276" si="1282">IF(DG270="",0,DG270)</f>
        <v>0</v>
      </c>
      <c r="AS270" s="1004">
        <f t="shared" ref="AS270:AS276" si="1283">IF(DH270="",0,DH270)</f>
        <v>0</v>
      </c>
      <c r="AT270" s="1004">
        <f t="shared" ref="AT270:AT276" si="1284">IF(DI270="",0,DI270)</f>
        <v>0</v>
      </c>
      <c r="AU270" s="1004">
        <f t="shared" ref="AU270:AU276" si="1285">IF(DJ270="",0,DJ270)</f>
        <v>0</v>
      </c>
      <c r="AV270" s="1004">
        <f t="shared" ref="AV270:AV276" si="1286">IF(DK270="",0,DK270)</f>
        <v>0</v>
      </c>
      <c r="AW270" s="1004">
        <f t="shared" ref="AW270:AW276" si="1287">IF(DL270="",0,DL270)</f>
        <v>0</v>
      </c>
      <c r="AX270" s="1004">
        <f t="shared" ref="AX270:AX276" si="1288">IF(DM270="",0,DM270)</f>
        <v>0</v>
      </c>
      <c r="AY270" s="1004">
        <f t="shared" ref="AY270:AY276" si="1289">IF(DN270="",0,DN270)</f>
        <v>0</v>
      </c>
      <c r="AZ270" s="1004">
        <f t="shared" ref="AZ270:AZ276" si="1290">IF(DO270="",0,DO270)</f>
        <v>0</v>
      </c>
      <c r="BA270" s="1004">
        <f t="shared" ref="BA270:BA276" si="1291">IF(DP270="",0,DP270)</f>
        <v>0</v>
      </c>
      <c r="BB270" s="1004">
        <f t="shared" ref="BB270:BB276" si="1292">IF(DQ270="",0,DQ270)</f>
        <v>0</v>
      </c>
      <c r="BC270" s="1004">
        <f t="shared" ref="BC270:BC276" si="1293">IF(DR270="",0,DR270)</f>
        <v>0</v>
      </c>
      <c r="BD270" s="1004">
        <f t="shared" ref="BD270:BD276" si="1294">IF(DS270="",0,DS270)</f>
        <v>0</v>
      </c>
      <c r="BE270" s="1004">
        <f t="shared" ref="BE270:BE276" si="1295">IF(DT270="",0,DT270)</f>
        <v>0</v>
      </c>
      <c r="BF270" s="1004">
        <f t="shared" ref="BF270:BF276" si="1296">IF(DU270="",0,DU270)</f>
        <v>0</v>
      </c>
      <c r="BG270" s="1004">
        <f t="shared" ref="BG270:BG276" si="1297">IF(DV270="",0,DV270)</f>
        <v>0</v>
      </c>
      <c r="BH270" s="1004">
        <f t="shared" ref="BH270:BH276" si="1298">IF(DW270="",0,DW270)</f>
        <v>0</v>
      </c>
      <c r="BI270" s="1004">
        <f t="shared" ref="BI270:BI276" si="1299">IF(DX270="",0,DX270)</f>
        <v>0</v>
      </c>
      <c r="BJ270" s="1004">
        <f t="shared" ref="BJ270:BJ276" si="1300">IF(DY270="",0,DY270)</f>
        <v>0</v>
      </c>
      <c r="BK270" s="1004">
        <f t="shared" ref="BK270:BK276" si="1301">IF(DZ270="",0,DZ270)</f>
        <v>0</v>
      </c>
      <c r="BL270" s="1004">
        <f t="shared" ref="BL270:BL276" si="1302">IF(EA270="",0,EA270)</f>
        <v>0</v>
      </c>
      <c r="BM270" s="1004">
        <f t="shared" ref="BM270:BM276" si="1303">IF(EB270="",0,EB270)</f>
        <v>0</v>
      </c>
      <c r="BN270" s="1004">
        <f t="shared" ref="BN270:BN276" si="1304">IF(EC270="",0,EC270)</f>
        <v>0</v>
      </c>
      <c r="BO270" s="1004">
        <f t="shared" ref="BO270:BO276" si="1305">IF(ED270="",0,ED270)</f>
        <v>0</v>
      </c>
      <c r="BV270" s="1164"/>
      <c r="BW270" s="1164"/>
      <c r="BX270" s="1164"/>
      <c r="BY270" s="1164"/>
      <c r="BZ270" s="1164"/>
      <c r="CA270" s="1164"/>
      <c r="CB270" s="1164"/>
      <c r="CC270" s="1164"/>
      <c r="CD270" s="1164"/>
      <c r="CE270" s="1164"/>
      <c r="CF270" s="1164"/>
      <c r="CG270" s="1164"/>
      <c r="CH270" s="1164"/>
      <c r="CI270" s="1164"/>
      <c r="CJ270" s="1164"/>
      <c r="CK270" s="1164"/>
      <c r="CL270" s="1164"/>
      <c r="CM270" s="1164"/>
      <c r="CN270" s="1164"/>
      <c r="CO270" s="1164"/>
      <c r="CP270" s="1164"/>
      <c r="CQ270" s="1164"/>
      <c r="CR270" s="1164"/>
      <c r="CS270" s="1164"/>
      <c r="CT270" s="1164"/>
      <c r="CU270" s="1164"/>
      <c r="CV270" s="1164"/>
      <c r="CW270" s="1164"/>
      <c r="CX270" s="1164"/>
      <c r="CY270" s="1164"/>
      <c r="CZ270" s="1164"/>
      <c r="DA270" s="1164"/>
      <c r="DB270" s="1164"/>
      <c r="DC270" s="1164"/>
      <c r="DD270" s="1164"/>
      <c r="DE270" s="1164"/>
      <c r="DF270" s="1164"/>
      <c r="DG270" s="1164"/>
      <c r="DH270" s="1164"/>
      <c r="DI270" s="1164"/>
      <c r="DJ270" s="1164"/>
      <c r="DK270" s="1164"/>
      <c r="DL270" s="1164"/>
      <c r="DM270" s="1164"/>
      <c r="DN270" s="1164"/>
      <c r="DO270" s="1164"/>
      <c r="DP270" s="1164"/>
      <c r="DQ270" s="1164"/>
      <c r="DR270" s="1164"/>
      <c r="DS270" s="1164"/>
      <c r="DT270" s="1164"/>
      <c r="DU270" s="1164"/>
      <c r="DV270" s="1164"/>
      <c r="DW270" s="1164"/>
      <c r="DX270" s="1164"/>
      <c r="DY270" s="1164"/>
      <c r="DZ270" s="1164"/>
      <c r="EA270" s="1164"/>
      <c r="EB270" s="1164"/>
      <c r="EC270" s="1164"/>
      <c r="ED270" s="1164"/>
    </row>
    <row r="271" spans="2:134" hidden="1" outlineLevel="1">
      <c r="B271" s="772">
        <f t="shared" si="1270"/>
        <v>133</v>
      </c>
      <c r="C271" s="707"/>
      <c r="D271" s="708" t="s">
        <v>1119</v>
      </c>
      <c r="E271" s="702" t="s">
        <v>1321</v>
      </c>
      <c r="F271" s="709"/>
      <c r="G271" s="1004">
        <f t="shared" si="1271"/>
        <v>0</v>
      </c>
      <c r="H271" s="1004">
        <f t="shared" si="1271"/>
        <v>0</v>
      </c>
      <c r="I271" s="1004">
        <f t="shared" si="1271"/>
        <v>0</v>
      </c>
      <c r="J271" s="1004">
        <f t="shared" si="1271"/>
        <v>0</v>
      </c>
      <c r="K271" s="1004">
        <f t="shared" si="1271"/>
        <v>0</v>
      </c>
      <c r="L271" s="1004">
        <f t="shared" si="1271"/>
        <v>0</v>
      </c>
      <c r="M271" s="1004">
        <f t="shared" si="1271"/>
        <v>0</v>
      </c>
      <c r="N271" s="1004">
        <f t="shared" si="1271"/>
        <v>0</v>
      </c>
      <c r="O271" s="1004">
        <f t="shared" si="1271"/>
        <v>0</v>
      </c>
      <c r="P271" s="1004">
        <f t="shared" si="1271"/>
        <v>0</v>
      </c>
      <c r="Q271" s="1004">
        <f t="shared" si="1272"/>
        <v>0</v>
      </c>
      <c r="R271" s="1004">
        <f t="shared" si="1272"/>
        <v>0</v>
      </c>
      <c r="S271" s="1004">
        <f t="shared" si="1272"/>
        <v>0</v>
      </c>
      <c r="T271" s="1004">
        <f t="shared" si="1272"/>
        <v>0</v>
      </c>
      <c r="U271" s="1004">
        <f t="shared" si="1272"/>
        <v>0</v>
      </c>
      <c r="V271" s="1004">
        <f t="shared" si="1272"/>
        <v>0</v>
      </c>
      <c r="W271" s="1004">
        <f t="shared" si="1272"/>
        <v>0</v>
      </c>
      <c r="X271" s="1004">
        <f t="shared" si="1272"/>
        <v>0</v>
      </c>
      <c r="Y271" s="1004">
        <f t="shared" si="1272"/>
        <v>0</v>
      </c>
      <c r="Z271" s="1004">
        <f t="shared" si="1272"/>
        <v>0</v>
      </c>
      <c r="AA271" s="1004">
        <f t="shared" si="1273"/>
        <v>0</v>
      </c>
      <c r="AB271" s="1004">
        <f t="shared" si="1273"/>
        <v>0</v>
      </c>
      <c r="AC271" s="1004">
        <f t="shared" si="1273"/>
        <v>0</v>
      </c>
      <c r="AD271" s="1004">
        <f t="shared" si="1273"/>
        <v>0</v>
      </c>
      <c r="AE271" s="1004">
        <f t="shared" si="1273"/>
        <v>0</v>
      </c>
      <c r="AF271" s="1004">
        <f t="shared" si="1273"/>
        <v>0</v>
      </c>
      <c r="AG271" s="1004">
        <f t="shared" si="1273"/>
        <v>0</v>
      </c>
      <c r="AH271" s="1004">
        <f t="shared" si="1273"/>
        <v>0</v>
      </c>
      <c r="AI271" s="1004">
        <f t="shared" si="1273"/>
        <v>0</v>
      </c>
      <c r="AJ271" s="1004">
        <f t="shared" si="1274"/>
        <v>0</v>
      </c>
      <c r="AK271" s="1004">
        <f t="shared" si="1275"/>
        <v>0</v>
      </c>
      <c r="AL271" s="1004">
        <f t="shared" si="1276"/>
        <v>0</v>
      </c>
      <c r="AM271" s="1004">
        <f t="shared" si="1277"/>
        <v>0</v>
      </c>
      <c r="AN271" s="1004">
        <f t="shared" si="1278"/>
        <v>0</v>
      </c>
      <c r="AO271" s="1004">
        <f t="shared" si="1279"/>
        <v>0</v>
      </c>
      <c r="AP271" s="1004">
        <f t="shared" si="1280"/>
        <v>0</v>
      </c>
      <c r="AQ271" s="1004">
        <f t="shared" si="1281"/>
        <v>0</v>
      </c>
      <c r="AR271" s="1004">
        <f t="shared" si="1282"/>
        <v>0</v>
      </c>
      <c r="AS271" s="1004">
        <f t="shared" si="1283"/>
        <v>0</v>
      </c>
      <c r="AT271" s="1004">
        <f t="shared" si="1284"/>
        <v>0</v>
      </c>
      <c r="AU271" s="1004">
        <f t="shared" si="1285"/>
        <v>0</v>
      </c>
      <c r="AV271" s="1004">
        <f t="shared" si="1286"/>
        <v>0</v>
      </c>
      <c r="AW271" s="1004">
        <f t="shared" si="1287"/>
        <v>0</v>
      </c>
      <c r="AX271" s="1004">
        <f t="shared" si="1288"/>
        <v>0</v>
      </c>
      <c r="AY271" s="1004">
        <f t="shared" si="1289"/>
        <v>0</v>
      </c>
      <c r="AZ271" s="1004">
        <f t="shared" si="1290"/>
        <v>0</v>
      </c>
      <c r="BA271" s="1004">
        <f t="shared" si="1291"/>
        <v>0</v>
      </c>
      <c r="BB271" s="1004">
        <f t="shared" si="1292"/>
        <v>0</v>
      </c>
      <c r="BC271" s="1004">
        <f t="shared" si="1293"/>
        <v>0</v>
      </c>
      <c r="BD271" s="1004">
        <f t="shared" si="1294"/>
        <v>0</v>
      </c>
      <c r="BE271" s="1004">
        <f t="shared" si="1295"/>
        <v>0</v>
      </c>
      <c r="BF271" s="1004">
        <f t="shared" si="1296"/>
        <v>0</v>
      </c>
      <c r="BG271" s="1004">
        <f t="shared" si="1297"/>
        <v>0</v>
      </c>
      <c r="BH271" s="1004">
        <f t="shared" si="1298"/>
        <v>0</v>
      </c>
      <c r="BI271" s="1004">
        <f t="shared" si="1299"/>
        <v>0</v>
      </c>
      <c r="BJ271" s="1004">
        <f t="shared" si="1300"/>
        <v>0</v>
      </c>
      <c r="BK271" s="1004">
        <f t="shared" si="1301"/>
        <v>0</v>
      </c>
      <c r="BL271" s="1004">
        <f t="shared" si="1302"/>
        <v>0</v>
      </c>
      <c r="BM271" s="1004">
        <f t="shared" si="1303"/>
        <v>0</v>
      </c>
      <c r="BN271" s="1004">
        <f t="shared" si="1304"/>
        <v>0</v>
      </c>
      <c r="BO271" s="1004">
        <f t="shared" si="1305"/>
        <v>0</v>
      </c>
      <c r="BV271" s="1164"/>
      <c r="BW271" s="1164"/>
      <c r="BX271" s="1164"/>
      <c r="BY271" s="1164"/>
      <c r="BZ271" s="1164"/>
      <c r="CA271" s="1164"/>
      <c r="CB271" s="1164"/>
      <c r="CC271" s="1164"/>
      <c r="CD271" s="1164"/>
      <c r="CE271" s="1164"/>
      <c r="CF271" s="1164"/>
      <c r="CG271" s="1164"/>
      <c r="CH271" s="1164"/>
      <c r="CI271" s="1164"/>
      <c r="CJ271" s="1164"/>
      <c r="CK271" s="1164"/>
      <c r="CL271" s="1164"/>
      <c r="CM271" s="1164"/>
      <c r="CN271" s="1164"/>
      <c r="CO271" s="1164"/>
      <c r="CP271" s="1164"/>
      <c r="CQ271" s="1164"/>
      <c r="CR271" s="1164"/>
      <c r="CS271" s="1164"/>
      <c r="CT271" s="1164"/>
      <c r="CU271" s="1164"/>
      <c r="CV271" s="1164"/>
      <c r="CW271" s="1164"/>
      <c r="CX271" s="1164"/>
      <c r="CY271" s="1164"/>
      <c r="CZ271" s="1164"/>
      <c r="DA271" s="1164"/>
      <c r="DB271" s="1164"/>
      <c r="DC271" s="1164"/>
      <c r="DD271" s="1164"/>
      <c r="DE271" s="1164"/>
      <c r="DF271" s="1164"/>
      <c r="DG271" s="1164"/>
      <c r="DH271" s="1164"/>
      <c r="DI271" s="1164"/>
      <c r="DJ271" s="1164"/>
      <c r="DK271" s="1164"/>
      <c r="DL271" s="1164"/>
      <c r="DM271" s="1164"/>
      <c r="DN271" s="1164"/>
      <c r="DO271" s="1164"/>
      <c r="DP271" s="1164"/>
      <c r="DQ271" s="1164"/>
      <c r="DR271" s="1164"/>
      <c r="DS271" s="1164"/>
      <c r="DT271" s="1164"/>
      <c r="DU271" s="1164"/>
      <c r="DV271" s="1164"/>
      <c r="DW271" s="1164"/>
      <c r="DX271" s="1164"/>
      <c r="DY271" s="1164"/>
      <c r="DZ271" s="1164"/>
      <c r="EA271" s="1164"/>
      <c r="EB271" s="1164"/>
      <c r="EC271" s="1164"/>
      <c r="ED271" s="1164"/>
    </row>
    <row r="272" spans="2:134" hidden="1" outlineLevel="1">
      <c r="B272" s="772">
        <f t="shared" si="1270"/>
        <v>134</v>
      </c>
      <c r="C272" s="707"/>
      <c r="D272" s="708" t="s">
        <v>776</v>
      </c>
      <c r="E272" s="702" t="s">
        <v>1321</v>
      </c>
      <c r="F272" s="709"/>
      <c r="G272" s="1004">
        <f t="shared" si="1271"/>
        <v>0</v>
      </c>
      <c r="H272" s="1004">
        <f t="shared" si="1271"/>
        <v>0</v>
      </c>
      <c r="I272" s="1004">
        <f t="shared" si="1271"/>
        <v>0</v>
      </c>
      <c r="J272" s="1004">
        <f t="shared" si="1271"/>
        <v>0</v>
      </c>
      <c r="K272" s="1004">
        <f t="shared" si="1271"/>
        <v>0</v>
      </c>
      <c r="L272" s="1004">
        <f t="shared" si="1271"/>
        <v>0</v>
      </c>
      <c r="M272" s="1004">
        <f t="shared" si="1271"/>
        <v>0</v>
      </c>
      <c r="N272" s="1004">
        <f t="shared" si="1271"/>
        <v>0</v>
      </c>
      <c r="O272" s="1004">
        <f t="shared" si="1271"/>
        <v>0</v>
      </c>
      <c r="P272" s="1004">
        <f t="shared" si="1271"/>
        <v>0</v>
      </c>
      <c r="Q272" s="1004">
        <f t="shared" si="1272"/>
        <v>0</v>
      </c>
      <c r="R272" s="1004">
        <f t="shared" si="1272"/>
        <v>0</v>
      </c>
      <c r="S272" s="1004">
        <f t="shared" si="1272"/>
        <v>0</v>
      </c>
      <c r="T272" s="1004">
        <f t="shared" si="1272"/>
        <v>0</v>
      </c>
      <c r="U272" s="1004">
        <f t="shared" si="1272"/>
        <v>0</v>
      </c>
      <c r="V272" s="1004">
        <f t="shared" si="1272"/>
        <v>0</v>
      </c>
      <c r="W272" s="1004">
        <f t="shared" si="1272"/>
        <v>0</v>
      </c>
      <c r="X272" s="1004">
        <f t="shared" si="1272"/>
        <v>0</v>
      </c>
      <c r="Y272" s="1004">
        <f t="shared" si="1272"/>
        <v>0</v>
      </c>
      <c r="Z272" s="1004">
        <f t="shared" si="1272"/>
        <v>0</v>
      </c>
      <c r="AA272" s="1004">
        <f t="shared" si="1273"/>
        <v>0</v>
      </c>
      <c r="AB272" s="1004">
        <f t="shared" si="1273"/>
        <v>0</v>
      </c>
      <c r="AC272" s="1004">
        <f t="shared" si="1273"/>
        <v>0</v>
      </c>
      <c r="AD272" s="1004">
        <f t="shared" si="1273"/>
        <v>0</v>
      </c>
      <c r="AE272" s="1004">
        <f t="shared" si="1273"/>
        <v>0</v>
      </c>
      <c r="AF272" s="1004">
        <f t="shared" si="1273"/>
        <v>0</v>
      </c>
      <c r="AG272" s="1004">
        <f t="shared" si="1273"/>
        <v>0</v>
      </c>
      <c r="AH272" s="1004">
        <f t="shared" si="1273"/>
        <v>0</v>
      </c>
      <c r="AI272" s="1004">
        <f t="shared" si="1273"/>
        <v>0</v>
      </c>
      <c r="AJ272" s="1004">
        <f t="shared" si="1274"/>
        <v>0</v>
      </c>
      <c r="AK272" s="1004">
        <f t="shared" si="1275"/>
        <v>0</v>
      </c>
      <c r="AL272" s="1004">
        <f t="shared" si="1276"/>
        <v>0</v>
      </c>
      <c r="AM272" s="1004">
        <f t="shared" si="1277"/>
        <v>0</v>
      </c>
      <c r="AN272" s="1004">
        <f t="shared" si="1278"/>
        <v>0</v>
      </c>
      <c r="AO272" s="1004">
        <f t="shared" si="1279"/>
        <v>0</v>
      </c>
      <c r="AP272" s="1004">
        <f t="shared" si="1280"/>
        <v>0</v>
      </c>
      <c r="AQ272" s="1004">
        <f t="shared" si="1281"/>
        <v>0</v>
      </c>
      <c r="AR272" s="1004">
        <f t="shared" si="1282"/>
        <v>0</v>
      </c>
      <c r="AS272" s="1004">
        <f t="shared" si="1283"/>
        <v>0</v>
      </c>
      <c r="AT272" s="1004">
        <f t="shared" si="1284"/>
        <v>0</v>
      </c>
      <c r="AU272" s="1004">
        <f t="shared" si="1285"/>
        <v>0</v>
      </c>
      <c r="AV272" s="1004">
        <f t="shared" si="1286"/>
        <v>0</v>
      </c>
      <c r="AW272" s="1004">
        <f t="shared" si="1287"/>
        <v>0</v>
      </c>
      <c r="AX272" s="1004">
        <f t="shared" si="1288"/>
        <v>0</v>
      </c>
      <c r="AY272" s="1004">
        <f t="shared" si="1289"/>
        <v>0</v>
      </c>
      <c r="AZ272" s="1004">
        <f t="shared" si="1290"/>
        <v>0</v>
      </c>
      <c r="BA272" s="1004">
        <f t="shared" si="1291"/>
        <v>0</v>
      </c>
      <c r="BB272" s="1004">
        <f t="shared" si="1292"/>
        <v>0</v>
      </c>
      <c r="BC272" s="1004">
        <f t="shared" si="1293"/>
        <v>0</v>
      </c>
      <c r="BD272" s="1004">
        <f t="shared" si="1294"/>
        <v>0</v>
      </c>
      <c r="BE272" s="1004">
        <f t="shared" si="1295"/>
        <v>0</v>
      </c>
      <c r="BF272" s="1004">
        <f t="shared" si="1296"/>
        <v>0</v>
      </c>
      <c r="BG272" s="1004">
        <f t="shared" si="1297"/>
        <v>0</v>
      </c>
      <c r="BH272" s="1004">
        <f t="shared" si="1298"/>
        <v>0</v>
      </c>
      <c r="BI272" s="1004">
        <f t="shared" si="1299"/>
        <v>0</v>
      </c>
      <c r="BJ272" s="1004">
        <f t="shared" si="1300"/>
        <v>0</v>
      </c>
      <c r="BK272" s="1004">
        <f t="shared" si="1301"/>
        <v>0</v>
      </c>
      <c r="BL272" s="1004">
        <f t="shared" si="1302"/>
        <v>0</v>
      </c>
      <c r="BM272" s="1004">
        <f t="shared" si="1303"/>
        <v>0</v>
      </c>
      <c r="BN272" s="1004">
        <f t="shared" si="1304"/>
        <v>0</v>
      </c>
      <c r="BO272" s="1004">
        <f t="shared" si="1305"/>
        <v>0</v>
      </c>
      <c r="BV272" s="1164"/>
      <c r="BW272" s="1164"/>
      <c r="BX272" s="1164"/>
      <c r="BY272" s="1164"/>
      <c r="BZ272" s="1164"/>
      <c r="CA272" s="1164"/>
      <c r="CB272" s="1164"/>
      <c r="CC272" s="1164"/>
      <c r="CD272" s="1164"/>
      <c r="CE272" s="1164"/>
      <c r="CF272" s="1164"/>
      <c r="CG272" s="1164"/>
      <c r="CH272" s="1164"/>
      <c r="CI272" s="1164"/>
      <c r="CJ272" s="1164"/>
      <c r="CK272" s="1164"/>
      <c r="CL272" s="1164"/>
      <c r="CM272" s="1164"/>
      <c r="CN272" s="1164"/>
      <c r="CO272" s="1164"/>
      <c r="CP272" s="1164"/>
      <c r="CQ272" s="1164"/>
      <c r="CR272" s="1164"/>
      <c r="CS272" s="1164"/>
      <c r="CT272" s="1164"/>
      <c r="CU272" s="1164"/>
      <c r="CV272" s="1164"/>
      <c r="CW272" s="1164"/>
      <c r="CX272" s="1164"/>
      <c r="CY272" s="1164"/>
      <c r="CZ272" s="1164"/>
      <c r="DA272" s="1164"/>
      <c r="DB272" s="1164"/>
      <c r="DC272" s="1164"/>
      <c r="DD272" s="1164"/>
      <c r="DE272" s="1164"/>
      <c r="DF272" s="1164"/>
      <c r="DG272" s="1164"/>
      <c r="DH272" s="1164"/>
      <c r="DI272" s="1164"/>
      <c r="DJ272" s="1164"/>
      <c r="DK272" s="1164"/>
      <c r="DL272" s="1164"/>
      <c r="DM272" s="1164"/>
      <c r="DN272" s="1164"/>
      <c r="DO272" s="1164"/>
      <c r="DP272" s="1164"/>
      <c r="DQ272" s="1164"/>
      <c r="DR272" s="1164"/>
      <c r="DS272" s="1164"/>
      <c r="DT272" s="1164"/>
      <c r="DU272" s="1164"/>
      <c r="DV272" s="1164"/>
      <c r="DW272" s="1164"/>
      <c r="DX272" s="1164"/>
      <c r="DY272" s="1164"/>
      <c r="DZ272" s="1164"/>
      <c r="EA272" s="1164"/>
      <c r="EB272" s="1164"/>
      <c r="EC272" s="1164"/>
      <c r="ED272" s="1164"/>
    </row>
    <row r="273" spans="2:134" hidden="1" outlineLevel="1">
      <c r="B273" s="772">
        <f t="shared" si="1270"/>
        <v>135</v>
      </c>
      <c r="C273" s="884"/>
      <c r="D273" s="708" t="s">
        <v>1120</v>
      </c>
      <c r="E273" s="702" t="s">
        <v>1321</v>
      </c>
      <c r="F273" s="709"/>
      <c r="G273" s="1004">
        <f t="shared" si="1271"/>
        <v>0</v>
      </c>
      <c r="H273" s="1004">
        <f t="shared" si="1271"/>
        <v>0</v>
      </c>
      <c r="I273" s="1004">
        <f t="shared" si="1271"/>
        <v>0</v>
      </c>
      <c r="J273" s="1004">
        <f t="shared" si="1271"/>
        <v>0</v>
      </c>
      <c r="K273" s="1004">
        <f t="shared" si="1271"/>
        <v>0</v>
      </c>
      <c r="L273" s="1004">
        <f t="shared" si="1271"/>
        <v>0</v>
      </c>
      <c r="M273" s="1004">
        <f t="shared" si="1271"/>
        <v>0</v>
      </c>
      <c r="N273" s="1004">
        <f t="shared" si="1271"/>
        <v>0</v>
      </c>
      <c r="O273" s="1004">
        <f t="shared" si="1271"/>
        <v>0</v>
      </c>
      <c r="P273" s="1004">
        <f t="shared" si="1271"/>
        <v>0</v>
      </c>
      <c r="Q273" s="1004">
        <f t="shared" si="1272"/>
        <v>0</v>
      </c>
      <c r="R273" s="1004">
        <f t="shared" si="1272"/>
        <v>0</v>
      </c>
      <c r="S273" s="1004">
        <f t="shared" si="1272"/>
        <v>0</v>
      </c>
      <c r="T273" s="1004">
        <f t="shared" si="1272"/>
        <v>0</v>
      </c>
      <c r="U273" s="1004">
        <f t="shared" si="1272"/>
        <v>0</v>
      </c>
      <c r="V273" s="1004">
        <f t="shared" si="1272"/>
        <v>0</v>
      </c>
      <c r="W273" s="1004">
        <f t="shared" si="1272"/>
        <v>0</v>
      </c>
      <c r="X273" s="1004">
        <f t="shared" si="1272"/>
        <v>0</v>
      </c>
      <c r="Y273" s="1004">
        <f t="shared" si="1272"/>
        <v>0</v>
      </c>
      <c r="Z273" s="1004">
        <f t="shared" si="1272"/>
        <v>0</v>
      </c>
      <c r="AA273" s="1004">
        <f t="shared" si="1273"/>
        <v>0</v>
      </c>
      <c r="AB273" s="1004">
        <f t="shared" si="1273"/>
        <v>0</v>
      </c>
      <c r="AC273" s="1004">
        <f t="shared" si="1273"/>
        <v>0</v>
      </c>
      <c r="AD273" s="1004">
        <f t="shared" si="1273"/>
        <v>0</v>
      </c>
      <c r="AE273" s="1004">
        <f t="shared" si="1273"/>
        <v>0</v>
      </c>
      <c r="AF273" s="1004">
        <f t="shared" si="1273"/>
        <v>0</v>
      </c>
      <c r="AG273" s="1004">
        <f t="shared" si="1273"/>
        <v>0</v>
      </c>
      <c r="AH273" s="1004">
        <f t="shared" si="1273"/>
        <v>0</v>
      </c>
      <c r="AI273" s="1004">
        <f t="shared" si="1273"/>
        <v>0</v>
      </c>
      <c r="AJ273" s="1004">
        <f t="shared" si="1274"/>
        <v>0</v>
      </c>
      <c r="AK273" s="1004">
        <f t="shared" si="1275"/>
        <v>0</v>
      </c>
      <c r="AL273" s="1004">
        <f t="shared" si="1276"/>
        <v>0</v>
      </c>
      <c r="AM273" s="1004">
        <f t="shared" si="1277"/>
        <v>0</v>
      </c>
      <c r="AN273" s="1004">
        <f t="shared" si="1278"/>
        <v>0</v>
      </c>
      <c r="AO273" s="1004">
        <f t="shared" si="1279"/>
        <v>0</v>
      </c>
      <c r="AP273" s="1004">
        <f t="shared" si="1280"/>
        <v>0</v>
      </c>
      <c r="AQ273" s="1004">
        <f t="shared" si="1281"/>
        <v>0</v>
      </c>
      <c r="AR273" s="1004">
        <f t="shared" si="1282"/>
        <v>0</v>
      </c>
      <c r="AS273" s="1004">
        <f t="shared" si="1283"/>
        <v>0</v>
      </c>
      <c r="AT273" s="1004">
        <f t="shared" si="1284"/>
        <v>0</v>
      </c>
      <c r="AU273" s="1004">
        <f t="shared" si="1285"/>
        <v>0</v>
      </c>
      <c r="AV273" s="1004">
        <f t="shared" si="1286"/>
        <v>0</v>
      </c>
      <c r="AW273" s="1004">
        <f t="shared" si="1287"/>
        <v>0</v>
      </c>
      <c r="AX273" s="1004">
        <f t="shared" si="1288"/>
        <v>0</v>
      </c>
      <c r="AY273" s="1004">
        <f t="shared" si="1289"/>
        <v>0</v>
      </c>
      <c r="AZ273" s="1004">
        <f t="shared" si="1290"/>
        <v>0</v>
      </c>
      <c r="BA273" s="1004">
        <f t="shared" si="1291"/>
        <v>0</v>
      </c>
      <c r="BB273" s="1004">
        <f t="shared" si="1292"/>
        <v>0</v>
      </c>
      <c r="BC273" s="1004">
        <f t="shared" si="1293"/>
        <v>0</v>
      </c>
      <c r="BD273" s="1004">
        <f t="shared" si="1294"/>
        <v>0</v>
      </c>
      <c r="BE273" s="1004">
        <f t="shared" si="1295"/>
        <v>0</v>
      </c>
      <c r="BF273" s="1004">
        <f t="shared" si="1296"/>
        <v>0</v>
      </c>
      <c r="BG273" s="1004">
        <f t="shared" si="1297"/>
        <v>0</v>
      </c>
      <c r="BH273" s="1004">
        <f t="shared" si="1298"/>
        <v>0</v>
      </c>
      <c r="BI273" s="1004">
        <f t="shared" si="1299"/>
        <v>0</v>
      </c>
      <c r="BJ273" s="1004">
        <f t="shared" si="1300"/>
        <v>0</v>
      </c>
      <c r="BK273" s="1004">
        <f t="shared" si="1301"/>
        <v>0</v>
      </c>
      <c r="BL273" s="1004">
        <f t="shared" si="1302"/>
        <v>0</v>
      </c>
      <c r="BM273" s="1004">
        <f t="shared" si="1303"/>
        <v>0</v>
      </c>
      <c r="BN273" s="1004">
        <f t="shared" si="1304"/>
        <v>0</v>
      </c>
      <c r="BO273" s="1004">
        <f t="shared" si="1305"/>
        <v>0</v>
      </c>
      <c r="BV273" s="1164"/>
      <c r="BW273" s="1164"/>
      <c r="BX273" s="1164"/>
      <c r="BY273" s="1164"/>
      <c r="BZ273" s="1164"/>
      <c r="CA273" s="1164"/>
      <c r="CB273" s="1164"/>
      <c r="CC273" s="1164"/>
      <c r="CD273" s="1164"/>
      <c r="CE273" s="1164"/>
      <c r="CF273" s="1164"/>
      <c r="CG273" s="1164"/>
      <c r="CH273" s="1164"/>
      <c r="CI273" s="1164"/>
      <c r="CJ273" s="1164"/>
      <c r="CK273" s="1164"/>
      <c r="CL273" s="1164"/>
      <c r="CM273" s="1164"/>
      <c r="CN273" s="1164"/>
      <c r="CO273" s="1164"/>
      <c r="CP273" s="1164"/>
      <c r="CQ273" s="1164"/>
      <c r="CR273" s="1164"/>
      <c r="CS273" s="1164"/>
      <c r="CT273" s="1164"/>
      <c r="CU273" s="1164"/>
      <c r="CV273" s="1164"/>
      <c r="CW273" s="1164"/>
      <c r="CX273" s="1164"/>
      <c r="CY273" s="1164"/>
      <c r="CZ273" s="1164"/>
      <c r="DA273" s="1164"/>
      <c r="DB273" s="1164"/>
      <c r="DC273" s="1164"/>
      <c r="DD273" s="1164"/>
      <c r="DE273" s="1164"/>
      <c r="DF273" s="1164"/>
      <c r="DG273" s="1164"/>
      <c r="DH273" s="1164"/>
      <c r="DI273" s="1164"/>
      <c r="DJ273" s="1164"/>
      <c r="DK273" s="1164"/>
      <c r="DL273" s="1164"/>
      <c r="DM273" s="1164"/>
      <c r="DN273" s="1164"/>
      <c r="DO273" s="1164"/>
      <c r="DP273" s="1164"/>
      <c r="DQ273" s="1164"/>
      <c r="DR273" s="1164"/>
      <c r="DS273" s="1164"/>
      <c r="DT273" s="1164"/>
      <c r="DU273" s="1164"/>
      <c r="DV273" s="1164"/>
      <c r="DW273" s="1164"/>
      <c r="DX273" s="1164"/>
      <c r="DY273" s="1164"/>
      <c r="DZ273" s="1164"/>
      <c r="EA273" s="1164"/>
      <c r="EB273" s="1164"/>
      <c r="EC273" s="1164"/>
      <c r="ED273" s="1164"/>
    </row>
    <row r="274" spans="2:134" ht="12.75" hidden="1" customHeight="1" outlineLevel="1">
      <c r="B274" s="772">
        <f t="shared" si="1270"/>
        <v>136</v>
      </c>
      <c r="C274" s="707"/>
      <c r="D274" s="708" t="s">
        <v>1121</v>
      </c>
      <c r="E274" s="702" t="s">
        <v>116</v>
      </c>
      <c r="F274" s="709"/>
      <c r="G274" s="1004">
        <f t="shared" si="1271"/>
        <v>0</v>
      </c>
      <c r="H274" s="1004">
        <f t="shared" si="1271"/>
        <v>0</v>
      </c>
      <c r="I274" s="1004">
        <f t="shared" si="1271"/>
        <v>0</v>
      </c>
      <c r="J274" s="1004">
        <f t="shared" si="1271"/>
        <v>0</v>
      </c>
      <c r="K274" s="1004">
        <f t="shared" si="1271"/>
        <v>0</v>
      </c>
      <c r="L274" s="1004">
        <f t="shared" si="1271"/>
        <v>0</v>
      </c>
      <c r="M274" s="1004">
        <f t="shared" si="1271"/>
        <v>0</v>
      </c>
      <c r="N274" s="1004">
        <f t="shared" si="1271"/>
        <v>0</v>
      </c>
      <c r="O274" s="1004">
        <f t="shared" si="1271"/>
        <v>0</v>
      </c>
      <c r="P274" s="1004">
        <f t="shared" si="1271"/>
        <v>0</v>
      </c>
      <c r="Q274" s="1004">
        <f t="shared" si="1272"/>
        <v>0</v>
      </c>
      <c r="R274" s="1004">
        <f t="shared" si="1272"/>
        <v>0</v>
      </c>
      <c r="S274" s="1004">
        <f t="shared" si="1272"/>
        <v>0</v>
      </c>
      <c r="T274" s="1004">
        <f t="shared" si="1272"/>
        <v>0</v>
      </c>
      <c r="U274" s="1004">
        <f t="shared" si="1272"/>
        <v>0</v>
      </c>
      <c r="V274" s="1004">
        <f t="shared" si="1272"/>
        <v>0</v>
      </c>
      <c r="W274" s="1004">
        <f t="shared" si="1272"/>
        <v>0</v>
      </c>
      <c r="X274" s="1004">
        <f t="shared" si="1272"/>
        <v>0</v>
      </c>
      <c r="Y274" s="1004">
        <f t="shared" si="1272"/>
        <v>0</v>
      </c>
      <c r="Z274" s="1004">
        <f t="shared" si="1272"/>
        <v>0</v>
      </c>
      <c r="AA274" s="1004">
        <f t="shared" si="1273"/>
        <v>0</v>
      </c>
      <c r="AB274" s="1004">
        <f t="shared" si="1273"/>
        <v>0</v>
      </c>
      <c r="AC274" s="1004">
        <f t="shared" si="1273"/>
        <v>0</v>
      </c>
      <c r="AD274" s="1004">
        <f t="shared" si="1273"/>
        <v>0</v>
      </c>
      <c r="AE274" s="1004">
        <f t="shared" si="1273"/>
        <v>0</v>
      </c>
      <c r="AF274" s="1004">
        <f t="shared" si="1273"/>
        <v>0</v>
      </c>
      <c r="AG274" s="1004">
        <f t="shared" si="1273"/>
        <v>0</v>
      </c>
      <c r="AH274" s="1004">
        <f t="shared" si="1273"/>
        <v>0</v>
      </c>
      <c r="AI274" s="1004">
        <f t="shared" si="1273"/>
        <v>0</v>
      </c>
      <c r="AJ274" s="1004">
        <f t="shared" si="1274"/>
        <v>0</v>
      </c>
      <c r="AK274" s="1004">
        <f t="shared" si="1275"/>
        <v>0</v>
      </c>
      <c r="AL274" s="1004">
        <f t="shared" si="1276"/>
        <v>0</v>
      </c>
      <c r="AM274" s="1004">
        <f t="shared" si="1277"/>
        <v>0</v>
      </c>
      <c r="AN274" s="1004">
        <f t="shared" si="1278"/>
        <v>0</v>
      </c>
      <c r="AO274" s="1004">
        <f t="shared" si="1279"/>
        <v>0</v>
      </c>
      <c r="AP274" s="1004">
        <f t="shared" si="1280"/>
        <v>0</v>
      </c>
      <c r="AQ274" s="1004">
        <f t="shared" si="1281"/>
        <v>0</v>
      </c>
      <c r="AR274" s="1004">
        <f t="shared" si="1282"/>
        <v>0</v>
      </c>
      <c r="AS274" s="1004">
        <f t="shared" si="1283"/>
        <v>0</v>
      </c>
      <c r="AT274" s="1004">
        <f t="shared" si="1284"/>
        <v>0</v>
      </c>
      <c r="AU274" s="1004">
        <f t="shared" si="1285"/>
        <v>0</v>
      </c>
      <c r="AV274" s="1004">
        <f t="shared" si="1286"/>
        <v>0</v>
      </c>
      <c r="AW274" s="1004">
        <f t="shared" si="1287"/>
        <v>0</v>
      </c>
      <c r="AX274" s="1004">
        <f t="shared" si="1288"/>
        <v>0</v>
      </c>
      <c r="AY274" s="1004">
        <f t="shared" si="1289"/>
        <v>0</v>
      </c>
      <c r="AZ274" s="1004">
        <f t="shared" si="1290"/>
        <v>0</v>
      </c>
      <c r="BA274" s="1004">
        <f t="shared" si="1291"/>
        <v>0</v>
      </c>
      <c r="BB274" s="1004">
        <f t="shared" si="1292"/>
        <v>0</v>
      </c>
      <c r="BC274" s="1004">
        <f t="shared" si="1293"/>
        <v>0</v>
      </c>
      <c r="BD274" s="1004">
        <f t="shared" si="1294"/>
        <v>0</v>
      </c>
      <c r="BE274" s="1004">
        <f t="shared" si="1295"/>
        <v>0</v>
      </c>
      <c r="BF274" s="1004">
        <f t="shared" si="1296"/>
        <v>0</v>
      </c>
      <c r="BG274" s="1004">
        <f t="shared" si="1297"/>
        <v>0</v>
      </c>
      <c r="BH274" s="1004">
        <f t="shared" si="1298"/>
        <v>0</v>
      </c>
      <c r="BI274" s="1004">
        <f t="shared" si="1299"/>
        <v>0</v>
      </c>
      <c r="BJ274" s="1004">
        <f t="shared" si="1300"/>
        <v>0</v>
      </c>
      <c r="BK274" s="1004">
        <f t="shared" si="1301"/>
        <v>0</v>
      </c>
      <c r="BL274" s="1004">
        <f t="shared" si="1302"/>
        <v>0</v>
      </c>
      <c r="BM274" s="1004">
        <f t="shared" si="1303"/>
        <v>0</v>
      </c>
      <c r="BN274" s="1004">
        <f t="shared" si="1304"/>
        <v>0</v>
      </c>
      <c r="BO274" s="1004">
        <f t="shared" si="1305"/>
        <v>0</v>
      </c>
      <c r="BV274" s="1164"/>
      <c r="BW274" s="1164"/>
      <c r="BX274" s="1164"/>
      <c r="BY274" s="1164"/>
      <c r="BZ274" s="1164"/>
      <c r="CA274" s="1164"/>
      <c r="CB274" s="1164"/>
      <c r="CC274" s="1164"/>
      <c r="CD274" s="1164"/>
      <c r="CE274" s="1164"/>
      <c r="CF274" s="1164"/>
      <c r="CG274" s="1164"/>
      <c r="CH274" s="1164"/>
      <c r="CI274" s="1164"/>
      <c r="CJ274" s="1164"/>
      <c r="CK274" s="1164"/>
      <c r="CL274" s="1164"/>
      <c r="CM274" s="1164"/>
      <c r="CN274" s="1164"/>
      <c r="CO274" s="1164"/>
      <c r="CP274" s="1164"/>
      <c r="CQ274" s="1164"/>
      <c r="CR274" s="1164"/>
      <c r="CS274" s="1164"/>
      <c r="CT274" s="1164"/>
      <c r="CU274" s="1164"/>
      <c r="CV274" s="1164"/>
      <c r="CW274" s="1164"/>
      <c r="CX274" s="1164"/>
      <c r="CY274" s="1164"/>
      <c r="CZ274" s="1164"/>
      <c r="DA274" s="1164"/>
      <c r="DB274" s="1164"/>
      <c r="DC274" s="1164"/>
      <c r="DD274" s="1164"/>
      <c r="DE274" s="1164"/>
      <c r="DF274" s="1164"/>
      <c r="DG274" s="1164"/>
      <c r="DH274" s="1164"/>
      <c r="DI274" s="1164"/>
      <c r="DJ274" s="1164"/>
      <c r="DK274" s="1164"/>
      <c r="DL274" s="1164"/>
      <c r="DM274" s="1164"/>
      <c r="DN274" s="1164"/>
      <c r="DO274" s="1164"/>
      <c r="DP274" s="1164"/>
      <c r="DQ274" s="1164"/>
      <c r="DR274" s="1164"/>
      <c r="DS274" s="1164"/>
      <c r="DT274" s="1164"/>
      <c r="DU274" s="1164"/>
      <c r="DV274" s="1164"/>
      <c r="DW274" s="1164"/>
      <c r="DX274" s="1164"/>
      <c r="DY274" s="1164"/>
      <c r="DZ274" s="1164"/>
      <c r="EA274" s="1164"/>
      <c r="EB274" s="1164"/>
      <c r="EC274" s="1164"/>
      <c r="ED274" s="1164"/>
    </row>
    <row r="275" spans="2:134" hidden="1" outlineLevel="1">
      <c r="B275" s="772">
        <f t="shared" si="1270"/>
        <v>137</v>
      </c>
      <c r="C275" s="707"/>
      <c r="D275" s="708" t="s">
        <v>1122</v>
      </c>
      <c r="E275" s="702" t="s">
        <v>1321</v>
      </c>
      <c r="F275" s="709"/>
      <c r="G275" s="1004">
        <f t="shared" si="1271"/>
        <v>0</v>
      </c>
      <c r="H275" s="1004">
        <f t="shared" si="1271"/>
        <v>0</v>
      </c>
      <c r="I275" s="1004">
        <f t="shared" si="1271"/>
        <v>0</v>
      </c>
      <c r="J275" s="1004">
        <f t="shared" si="1271"/>
        <v>0</v>
      </c>
      <c r="K275" s="1004">
        <f t="shared" si="1271"/>
        <v>0</v>
      </c>
      <c r="L275" s="1004">
        <f t="shared" si="1271"/>
        <v>0</v>
      </c>
      <c r="M275" s="1004">
        <f t="shared" si="1271"/>
        <v>0</v>
      </c>
      <c r="N275" s="1004">
        <f t="shared" si="1271"/>
        <v>0</v>
      </c>
      <c r="O275" s="1004">
        <f t="shared" si="1271"/>
        <v>0</v>
      </c>
      <c r="P275" s="1004">
        <f t="shared" si="1271"/>
        <v>0</v>
      </c>
      <c r="Q275" s="1004">
        <f t="shared" si="1272"/>
        <v>0</v>
      </c>
      <c r="R275" s="1004">
        <f t="shared" si="1272"/>
        <v>0</v>
      </c>
      <c r="S275" s="1004">
        <f t="shared" si="1272"/>
        <v>0</v>
      </c>
      <c r="T275" s="1004">
        <f t="shared" si="1272"/>
        <v>0</v>
      </c>
      <c r="U275" s="1004">
        <f t="shared" si="1272"/>
        <v>0</v>
      </c>
      <c r="V275" s="1004">
        <f t="shared" si="1272"/>
        <v>0</v>
      </c>
      <c r="W275" s="1004">
        <f t="shared" si="1272"/>
        <v>0</v>
      </c>
      <c r="X275" s="1004">
        <f t="shared" si="1272"/>
        <v>0</v>
      </c>
      <c r="Y275" s="1004">
        <f t="shared" si="1272"/>
        <v>0</v>
      </c>
      <c r="Z275" s="1004">
        <f t="shared" si="1272"/>
        <v>0</v>
      </c>
      <c r="AA275" s="1004">
        <f t="shared" si="1273"/>
        <v>0</v>
      </c>
      <c r="AB275" s="1004">
        <f t="shared" si="1273"/>
        <v>0</v>
      </c>
      <c r="AC275" s="1004">
        <f t="shared" si="1273"/>
        <v>0</v>
      </c>
      <c r="AD275" s="1004">
        <f t="shared" si="1273"/>
        <v>0</v>
      </c>
      <c r="AE275" s="1004">
        <f t="shared" si="1273"/>
        <v>0</v>
      </c>
      <c r="AF275" s="1004">
        <f t="shared" si="1273"/>
        <v>0</v>
      </c>
      <c r="AG275" s="1004">
        <f t="shared" si="1273"/>
        <v>0</v>
      </c>
      <c r="AH275" s="1004">
        <f t="shared" si="1273"/>
        <v>0</v>
      </c>
      <c r="AI275" s="1004">
        <f t="shared" si="1273"/>
        <v>0</v>
      </c>
      <c r="AJ275" s="1004">
        <f t="shared" si="1274"/>
        <v>0</v>
      </c>
      <c r="AK275" s="1004">
        <f t="shared" si="1275"/>
        <v>0</v>
      </c>
      <c r="AL275" s="1004">
        <f t="shared" si="1276"/>
        <v>0</v>
      </c>
      <c r="AM275" s="1004">
        <f t="shared" si="1277"/>
        <v>0</v>
      </c>
      <c r="AN275" s="1004">
        <f t="shared" si="1278"/>
        <v>0</v>
      </c>
      <c r="AO275" s="1004">
        <f t="shared" si="1279"/>
        <v>0</v>
      </c>
      <c r="AP275" s="1004">
        <f t="shared" si="1280"/>
        <v>0</v>
      </c>
      <c r="AQ275" s="1004">
        <f t="shared" si="1281"/>
        <v>0</v>
      </c>
      <c r="AR275" s="1004">
        <f t="shared" si="1282"/>
        <v>0</v>
      </c>
      <c r="AS275" s="1004">
        <f t="shared" si="1283"/>
        <v>0</v>
      </c>
      <c r="AT275" s="1004">
        <f t="shared" si="1284"/>
        <v>0</v>
      </c>
      <c r="AU275" s="1004">
        <f t="shared" si="1285"/>
        <v>0</v>
      </c>
      <c r="AV275" s="1004">
        <f t="shared" si="1286"/>
        <v>0</v>
      </c>
      <c r="AW275" s="1004">
        <f t="shared" si="1287"/>
        <v>0</v>
      </c>
      <c r="AX275" s="1004">
        <f t="shared" si="1288"/>
        <v>0</v>
      </c>
      <c r="AY275" s="1004">
        <f t="shared" si="1289"/>
        <v>0</v>
      </c>
      <c r="AZ275" s="1004">
        <f t="shared" si="1290"/>
        <v>0</v>
      </c>
      <c r="BA275" s="1004">
        <f t="shared" si="1291"/>
        <v>0</v>
      </c>
      <c r="BB275" s="1004">
        <f t="shared" si="1292"/>
        <v>0</v>
      </c>
      <c r="BC275" s="1004">
        <f t="shared" si="1293"/>
        <v>0</v>
      </c>
      <c r="BD275" s="1004">
        <f t="shared" si="1294"/>
        <v>0</v>
      </c>
      <c r="BE275" s="1004">
        <f t="shared" si="1295"/>
        <v>0</v>
      </c>
      <c r="BF275" s="1004">
        <f t="shared" si="1296"/>
        <v>0</v>
      </c>
      <c r="BG275" s="1004">
        <f t="shared" si="1297"/>
        <v>0</v>
      </c>
      <c r="BH275" s="1004">
        <f t="shared" si="1298"/>
        <v>0</v>
      </c>
      <c r="BI275" s="1004">
        <f t="shared" si="1299"/>
        <v>0</v>
      </c>
      <c r="BJ275" s="1004">
        <f t="shared" si="1300"/>
        <v>0</v>
      </c>
      <c r="BK275" s="1004">
        <f t="shared" si="1301"/>
        <v>0</v>
      </c>
      <c r="BL275" s="1004">
        <f t="shared" si="1302"/>
        <v>0</v>
      </c>
      <c r="BM275" s="1004">
        <f t="shared" si="1303"/>
        <v>0</v>
      </c>
      <c r="BN275" s="1004">
        <f t="shared" si="1304"/>
        <v>0</v>
      </c>
      <c r="BO275" s="1004">
        <f t="shared" si="1305"/>
        <v>0</v>
      </c>
      <c r="BV275" s="1164"/>
      <c r="BW275" s="1164"/>
      <c r="BX275" s="1164"/>
      <c r="BY275" s="1164"/>
      <c r="BZ275" s="1164"/>
      <c r="CA275" s="1164"/>
      <c r="CB275" s="1164"/>
      <c r="CC275" s="1164"/>
      <c r="CD275" s="1164"/>
      <c r="CE275" s="1164"/>
      <c r="CF275" s="1164"/>
      <c r="CG275" s="1164"/>
      <c r="CH275" s="1164"/>
      <c r="CI275" s="1164"/>
      <c r="CJ275" s="1164"/>
      <c r="CK275" s="1164"/>
      <c r="CL275" s="1164"/>
      <c r="CM275" s="1164"/>
      <c r="CN275" s="1164"/>
      <c r="CO275" s="1164"/>
      <c r="CP275" s="1164"/>
      <c r="CQ275" s="1164"/>
      <c r="CR275" s="1164"/>
      <c r="CS275" s="1164"/>
      <c r="CT275" s="1164"/>
      <c r="CU275" s="1164"/>
      <c r="CV275" s="1164"/>
      <c r="CW275" s="1164"/>
      <c r="CX275" s="1164"/>
      <c r="CY275" s="1164"/>
      <c r="CZ275" s="1164"/>
      <c r="DA275" s="1164"/>
      <c r="DB275" s="1164"/>
      <c r="DC275" s="1164"/>
      <c r="DD275" s="1164"/>
      <c r="DE275" s="1164"/>
      <c r="DF275" s="1164"/>
      <c r="DG275" s="1164"/>
      <c r="DH275" s="1164"/>
      <c r="DI275" s="1164"/>
      <c r="DJ275" s="1164"/>
      <c r="DK275" s="1164"/>
      <c r="DL275" s="1164"/>
      <c r="DM275" s="1164"/>
      <c r="DN275" s="1164"/>
      <c r="DO275" s="1164"/>
      <c r="DP275" s="1164"/>
      <c r="DQ275" s="1164"/>
      <c r="DR275" s="1164"/>
      <c r="DS275" s="1164"/>
      <c r="DT275" s="1164"/>
      <c r="DU275" s="1164"/>
      <c r="DV275" s="1164"/>
      <c r="DW275" s="1164"/>
      <c r="DX275" s="1164"/>
      <c r="DY275" s="1164"/>
      <c r="DZ275" s="1164"/>
      <c r="EA275" s="1164"/>
      <c r="EB275" s="1164"/>
      <c r="EC275" s="1164"/>
      <c r="ED275" s="1164"/>
    </row>
    <row r="276" spans="2:134" hidden="1" outlineLevel="1">
      <c r="B276" s="772" t="s">
        <v>1053</v>
      </c>
      <c r="C276" s="707"/>
      <c r="D276" s="708" t="s">
        <v>1052</v>
      </c>
      <c r="E276" s="702" t="s">
        <v>1321</v>
      </c>
      <c r="F276" s="709"/>
      <c r="G276" s="1070">
        <f t="shared" si="1271"/>
        <v>0</v>
      </c>
      <c r="H276" s="1070">
        <f t="shared" si="1271"/>
        <v>0</v>
      </c>
      <c r="I276" s="1070">
        <f t="shared" si="1271"/>
        <v>0</v>
      </c>
      <c r="J276" s="1070">
        <f t="shared" si="1271"/>
        <v>0</v>
      </c>
      <c r="K276" s="1070">
        <f t="shared" si="1271"/>
        <v>0</v>
      </c>
      <c r="L276" s="1070">
        <f t="shared" si="1271"/>
        <v>0</v>
      </c>
      <c r="M276" s="1070">
        <f t="shared" si="1271"/>
        <v>0</v>
      </c>
      <c r="N276" s="1070">
        <f t="shared" si="1271"/>
        <v>0</v>
      </c>
      <c r="O276" s="1070">
        <f t="shared" si="1271"/>
        <v>0</v>
      </c>
      <c r="P276" s="1070">
        <f t="shared" si="1271"/>
        <v>0</v>
      </c>
      <c r="Q276" s="1070">
        <f t="shared" si="1272"/>
        <v>0</v>
      </c>
      <c r="R276" s="1070">
        <f t="shared" si="1272"/>
        <v>0</v>
      </c>
      <c r="S276" s="1070">
        <f t="shared" si="1272"/>
        <v>0</v>
      </c>
      <c r="T276" s="1070">
        <f t="shared" si="1272"/>
        <v>0</v>
      </c>
      <c r="U276" s="1070">
        <f t="shared" si="1272"/>
        <v>0</v>
      </c>
      <c r="V276" s="1070">
        <f t="shared" si="1272"/>
        <v>0</v>
      </c>
      <c r="W276" s="1070">
        <f t="shared" si="1272"/>
        <v>0</v>
      </c>
      <c r="X276" s="1070">
        <f t="shared" si="1272"/>
        <v>0</v>
      </c>
      <c r="Y276" s="1070">
        <f t="shared" si="1272"/>
        <v>0</v>
      </c>
      <c r="Z276" s="1070">
        <f t="shared" si="1272"/>
        <v>0</v>
      </c>
      <c r="AA276" s="1070">
        <f t="shared" si="1273"/>
        <v>0</v>
      </c>
      <c r="AB276" s="1070">
        <f t="shared" si="1273"/>
        <v>0</v>
      </c>
      <c r="AC276" s="1070">
        <f t="shared" si="1273"/>
        <v>0</v>
      </c>
      <c r="AD276" s="1070">
        <f t="shared" si="1273"/>
        <v>0</v>
      </c>
      <c r="AE276" s="1070">
        <f t="shared" si="1273"/>
        <v>0</v>
      </c>
      <c r="AF276" s="1070">
        <f t="shared" si="1273"/>
        <v>0</v>
      </c>
      <c r="AG276" s="1070">
        <f t="shared" si="1273"/>
        <v>0</v>
      </c>
      <c r="AH276" s="1070">
        <f t="shared" si="1273"/>
        <v>0</v>
      </c>
      <c r="AI276" s="1070">
        <f t="shared" si="1273"/>
        <v>0</v>
      </c>
      <c r="AJ276" s="1070">
        <f t="shared" si="1274"/>
        <v>0</v>
      </c>
      <c r="AK276" s="1070">
        <f t="shared" si="1275"/>
        <v>0</v>
      </c>
      <c r="AL276" s="1070">
        <f t="shared" si="1276"/>
        <v>0</v>
      </c>
      <c r="AM276" s="1070">
        <f t="shared" si="1277"/>
        <v>0</v>
      </c>
      <c r="AN276" s="1070">
        <f t="shared" si="1278"/>
        <v>0</v>
      </c>
      <c r="AO276" s="1070">
        <f t="shared" si="1279"/>
        <v>0</v>
      </c>
      <c r="AP276" s="1070">
        <f t="shared" si="1280"/>
        <v>0</v>
      </c>
      <c r="AQ276" s="1070">
        <f t="shared" si="1281"/>
        <v>0</v>
      </c>
      <c r="AR276" s="1070">
        <f t="shared" si="1282"/>
        <v>0</v>
      </c>
      <c r="AS276" s="1070">
        <f t="shared" si="1283"/>
        <v>0</v>
      </c>
      <c r="AT276" s="1070">
        <f t="shared" si="1284"/>
        <v>0</v>
      </c>
      <c r="AU276" s="1070">
        <f t="shared" si="1285"/>
        <v>0</v>
      </c>
      <c r="AV276" s="1070">
        <f t="shared" si="1286"/>
        <v>0</v>
      </c>
      <c r="AW276" s="1070">
        <f t="shared" si="1287"/>
        <v>0</v>
      </c>
      <c r="AX276" s="1070">
        <f t="shared" si="1288"/>
        <v>0</v>
      </c>
      <c r="AY276" s="1070">
        <f t="shared" si="1289"/>
        <v>0</v>
      </c>
      <c r="AZ276" s="1070">
        <f t="shared" si="1290"/>
        <v>0</v>
      </c>
      <c r="BA276" s="1070">
        <f t="shared" si="1291"/>
        <v>0</v>
      </c>
      <c r="BB276" s="1070">
        <f t="shared" si="1292"/>
        <v>0</v>
      </c>
      <c r="BC276" s="1070">
        <f t="shared" si="1293"/>
        <v>0</v>
      </c>
      <c r="BD276" s="1070">
        <f t="shared" si="1294"/>
        <v>0</v>
      </c>
      <c r="BE276" s="1070">
        <f t="shared" si="1295"/>
        <v>0</v>
      </c>
      <c r="BF276" s="1070">
        <f t="shared" si="1296"/>
        <v>0</v>
      </c>
      <c r="BG276" s="1070">
        <f t="shared" si="1297"/>
        <v>0</v>
      </c>
      <c r="BH276" s="1070">
        <f t="shared" si="1298"/>
        <v>0</v>
      </c>
      <c r="BI276" s="1070">
        <f t="shared" si="1299"/>
        <v>0</v>
      </c>
      <c r="BJ276" s="1070">
        <f t="shared" si="1300"/>
        <v>0</v>
      </c>
      <c r="BK276" s="1070">
        <f t="shared" si="1301"/>
        <v>0</v>
      </c>
      <c r="BL276" s="1070">
        <f t="shared" si="1302"/>
        <v>0</v>
      </c>
      <c r="BM276" s="1070">
        <f t="shared" si="1303"/>
        <v>0</v>
      </c>
      <c r="BN276" s="1070">
        <f t="shared" si="1304"/>
        <v>0</v>
      </c>
      <c r="BO276" s="1070">
        <f t="shared" si="1305"/>
        <v>0</v>
      </c>
      <c r="BV276" s="1164"/>
      <c r="BW276" s="1164"/>
      <c r="BX276" s="1164"/>
      <c r="BY276" s="1164"/>
      <c r="BZ276" s="1164"/>
      <c r="CA276" s="1164"/>
      <c r="CB276" s="1164"/>
      <c r="CC276" s="1164"/>
      <c r="CD276" s="1164"/>
      <c r="CE276" s="1164"/>
      <c r="CF276" s="1164"/>
      <c r="CG276" s="1164"/>
      <c r="CH276" s="1164"/>
      <c r="CI276" s="1164"/>
      <c r="CJ276" s="1164"/>
      <c r="CK276" s="1164"/>
      <c r="CL276" s="1164"/>
      <c r="CM276" s="1164"/>
      <c r="CN276" s="1164"/>
      <c r="CO276" s="1164"/>
      <c r="CP276" s="1164"/>
      <c r="CQ276" s="1164"/>
      <c r="CR276" s="1164"/>
      <c r="CS276" s="1164"/>
      <c r="CT276" s="1164"/>
      <c r="CU276" s="1164"/>
      <c r="CV276" s="1164"/>
      <c r="CW276" s="1164"/>
      <c r="CX276" s="1164"/>
      <c r="CY276" s="1164"/>
      <c r="CZ276" s="1164"/>
      <c r="DA276" s="1164"/>
      <c r="DB276" s="1164"/>
      <c r="DC276" s="1164"/>
      <c r="DD276" s="1164"/>
      <c r="DE276" s="1164"/>
      <c r="DF276" s="1164"/>
      <c r="DG276" s="1164"/>
      <c r="DH276" s="1164"/>
      <c r="DI276" s="1164"/>
      <c r="DJ276" s="1164"/>
      <c r="DK276" s="1164"/>
      <c r="DL276" s="1164"/>
      <c r="DM276" s="1164"/>
      <c r="DN276" s="1164"/>
      <c r="DO276" s="1164"/>
      <c r="DP276" s="1164"/>
      <c r="DQ276" s="1164"/>
      <c r="DR276" s="1164"/>
      <c r="DS276" s="1164"/>
      <c r="DT276" s="1164"/>
      <c r="DU276" s="1164"/>
      <c r="DV276" s="1164"/>
      <c r="DW276" s="1164"/>
      <c r="DX276" s="1164"/>
      <c r="DY276" s="1164"/>
      <c r="DZ276" s="1164"/>
      <c r="EA276" s="1164"/>
      <c r="EB276" s="1164"/>
      <c r="EC276" s="1164"/>
      <c r="ED276" s="1164"/>
    </row>
    <row r="277" spans="2:134" hidden="1" outlineLevel="1">
      <c r="B277" s="772">
        <f>B275+1</f>
        <v>138</v>
      </c>
      <c r="C277" s="59" t="s">
        <v>144</v>
      </c>
      <c r="D277" s="701"/>
      <c r="E277" s="702"/>
      <c r="F277" s="703"/>
      <c r="G277" s="704"/>
      <c r="H277" s="705"/>
      <c r="I277" s="705"/>
      <c r="J277" s="705"/>
      <c r="K277" s="705"/>
      <c r="L277" s="705"/>
      <c r="M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N277" s="705"/>
      <c r="AO277" s="705"/>
      <c r="AP277" s="705"/>
      <c r="AQ277" s="705"/>
      <c r="AR277" s="705"/>
      <c r="AS277" s="705"/>
      <c r="AT277" s="705"/>
      <c r="AU277" s="705"/>
      <c r="AV277" s="705"/>
      <c r="AW277" s="705"/>
      <c r="AX277" s="705"/>
      <c r="AY277" s="705"/>
      <c r="AZ277" s="705"/>
      <c r="BA277" s="705"/>
      <c r="BB277" s="705"/>
      <c r="BC277" s="705"/>
      <c r="BD277" s="705"/>
      <c r="BE277" s="705"/>
      <c r="BF277" s="705"/>
      <c r="BG277" s="705"/>
      <c r="BH277" s="705"/>
      <c r="BI277" s="705"/>
      <c r="BJ277" s="705"/>
      <c r="BK277" s="705"/>
      <c r="BL277" s="705"/>
      <c r="BM277" s="705"/>
      <c r="BN277" s="705"/>
      <c r="BO277" s="706"/>
      <c r="BV277" s="1137"/>
      <c r="BW277" s="1138"/>
      <c r="BX277" s="1138"/>
      <c r="BY277" s="1138"/>
      <c r="BZ277" s="1138"/>
      <c r="CA277" s="1138"/>
      <c r="CB277" s="1138"/>
      <c r="CC277" s="1138"/>
      <c r="CD277" s="1138"/>
      <c r="CE277" s="1138"/>
      <c r="CF277" s="1138"/>
      <c r="CG277" s="1138"/>
      <c r="CH277" s="1138"/>
      <c r="CI277" s="1138"/>
      <c r="CJ277" s="1138"/>
      <c r="CK277" s="1138"/>
      <c r="CL277" s="1138"/>
      <c r="CM277" s="1138"/>
      <c r="CN277" s="1138"/>
      <c r="CO277" s="1138"/>
      <c r="CP277" s="1138"/>
      <c r="CQ277" s="1138"/>
      <c r="CR277" s="1138"/>
      <c r="CS277" s="1138"/>
      <c r="CT277" s="1138"/>
      <c r="CU277" s="1138"/>
      <c r="CV277" s="1138"/>
      <c r="CW277" s="1138"/>
      <c r="CX277" s="1138"/>
      <c r="CY277" s="1138"/>
      <c r="CZ277" s="1138"/>
      <c r="DA277" s="1138"/>
      <c r="DB277" s="1138"/>
      <c r="DC277" s="1138"/>
      <c r="DD277" s="1138"/>
      <c r="DE277" s="1138"/>
      <c r="DF277" s="1138"/>
      <c r="DG277" s="1138"/>
      <c r="DH277" s="1138"/>
      <c r="DI277" s="1138"/>
      <c r="DJ277" s="1138"/>
      <c r="DK277" s="1138"/>
      <c r="DL277" s="1138"/>
      <c r="DM277" s="1138"/>
      <c r="DN277" s="1138"/>
      <c r="DO277" s="1138"/>
      <c r="DP277" s="1138"/>
      <c r="DQ277" s="1138"/>
      <c r="DR277" s="1138"/>
      <c r="DS277" s="1138"/>
      <c r="DT277" s="1138"/>
      <c r="DU277" s="1138"/>
      <c r="DV277" s="1138"/>
      <c r="DW277" s="1138"/>
      <c r="DX277" s="1138"/>
      <c r="DY277" s="1138"/>
      <c r="DZ277" s="1138"/>
      <c r="EA277" s="1138"/>
      <c r="EB277" s="1138"/>
      <c r="EC277" s="1138"/>
      <c r="ED277" s="1139"/>
    </row>
    <row r="278" spans="2:134" hidden="1" outlineLevel="1">
      <c r="B278" s="772">
        <f>B277+1</f>
        <v>139</v>
      </c>
      <c r="C278" s="707"/>
      <c r="D278" s="708" t="s">
        <v>1123</v>
      </c>
      <c r="E278" s="702" t="s">
        <v>1321</v>
      </c>
      <c r="F278" s="709"/>
      <c r="G278" s="1004">
        <f t="shared" ref="G278:P284" si="1306">IF(BV278="",0,BV278)</f>
        <v>0</v>
      </c>
      <c r="H278" s="1004">
        <f t="shared" si="1306"/>
        <v>0</v>
      </c>
      <c r="I278" s="1004">
        <f t="shared" si="1306"/>
        <v>0</v>
      </c>
      <c r="J278" s="1004">
        <f t="shared" si="1306"/>
        <v>0</v>
      </c>
      <c r="K278" s="1004">
        <f t="shared" si="1306"/>
        <v>0</v>
      </c>
      <c r="L278" s="1004">
        <f t="shared" si="1306"/>
        <v>0</v>
      </c>
      <c r="M278" s="1004">
        <f t="shared" si="1306"/>
        <v>0</v>
      </c>
      <c r="N278" s="1004">
        <f t="shared" si="1306"/>
        <v>0</v>
      </c>
      <c r="O278" s="1004">
        <f t="shared" si="1306"/>
        <v>0</v>
      </c>
      <c r="P278" s="1004">
        <f t="shared" si="1306"/>
        <v>0</v>
      </c>
      <c r="Q278" s="1004">
        <f t="shared" ref="Q278:Z284" si="1307">IF(CF278="",0,CF278)</f>
        <v>0</v>
      </c>
      <c r="R278" s="1004">
        <f t="shared" si="1307"/>
        <v>0</v>
      </c>
      <c r="S278" s="1004">
        <f t="shared" si="1307"/>
        <v>0</v>
      </c>
      <c r="T278" s="1004">
        <f t="shared" si="1307"/>
        <v>0</v>
      </c>
      <c r="U278" s="1004">
        <f t="shared" si="1307"/>
        <v>0</v>
      </c>
      <c r="V278" s="1004">
        <f t="shared" si="1307"/>
        <v>0</v>
      </c>
      <c r="W278" s="1004">
        <f t="shared" si="1307"/>
        <v>0</v>
      </c>
      <c r="X278" s="1004">
        <f t="shared" si="1307"/>
        <v>0</v>
      </c>
      <c r="Y278" s="1004">
        <f t="shared" si="1307"/>
        <v>0</v>
      </c>
      <c r="Z278" s="1004">
        <f t="shared" si="1307"/>
        <v>0</v>
      </c>
      <c r="AA278" s="1004">
        <f t="shared" ref="AA278:AI284" si="1308">IF(CP278="",0,CP278)</f>
        <v>0</v>
      </c>
      <c r="AB278" s="1004">
        <f t="shared" si="1308"/>
        <v>0</v>
      </c>
      <c r="AC278" s="1004">
        <f t="shared" si="1308"/>
        <v>0</v>
      </c>
      <c r="AD278" s="1004">
        <f t="shared" si="1308"/>
        <v>0</v>
      </c>
      <c r="AE278" s="1004">
        <f t="shared" si="1308"/>
        <v>0</v>
      </c>
      <c r="AF278" s="1004">
        <f t="shared" si="1308"/>
        <v>0</v>
      </c>
      <c r="AG278" s="1004">
        <f t="shared" si="1308"/>
        <v>0</v>
      </c>
      <c r="AH278" s="1004">
        <f t="shared" si="1308"/>
        <v>0</v>
      </c>
      <c r="AI278" s="1004">
        <f t="shared" si="1308"/>
        <v>0</v>
      </c>
      <c r="AJ278" s="1004">
        <f t="shared" ref="AJ278:AJ284" si="1309">IF(CY278="",0,CY278)</f>
        <v>0</v>
      </c>
      <c r="AK278" s="1004">
        <f t="shared" ref="AK278:AK284" si="1310">IF(CZ278="",0,CZ278)</f>
        <v>0</v>
      </c>
      <c r="AL278" s="1004">
        <f t="shared" ref="AL278:AL284" si="1311">IF(DA278="",0,DA278)</f>
        <v>0</v>
      </c>
      <c r="AM278" s="1004">
        <f t="shared" ref="AM278:AM284" si="1312">IF(DB278="",0,DB278)</f>
        <v>0</v>
      </c>
      <c r="AN278" s="1004">
        <f t="shared" ref="AN278:AN284" si="1313">IF(DC278="",0,DC278)</f>
        <v>0</v>
      </c>
      <c r="AO278" s="1004">
        <f t="shared" ref="AO278:AO284" si="1314">IF(DD278="",0,DD278)</f>
        <v>0</v>
      </c>
      <c r="AP278" s="1004">
        <f t="shared" ref="AP278:AP284" si="1315">IF(DE278="",0,DE278)</f>
        <v>0</v>
      </c>
      <c r="AQ278" s="1004">
        <f t="shared" ref="AQ278:AQ284" si="1316">IF(DF278="",0,DF278)</f>
        <v>0</v>
      </c>
      <c r="AR278" s="1004">
        <f t="shared" ref="AR278:AR284" si="1317">IF(DG278="",0,DG278)</f>
        <v>0</v>
      </c>
      <c r="AS278" s="1004">
        <f t="shared" ref="AS278:AS284" si="1318">IF(DH278="",0,DH278)</f>
        <v>0</v>
      </c>
      <c r="AT278" s="1004">
        <f t="shared" ref="AT278:AT284" si="1319">IF(DI278="",0,DI278)</f>
        <v>0</v>
      </c>
      <c r="AU278" s="1004">
        <f t="shared" ref="AU278:AU284" si="1320">IF(DJ278="",0,DJ278)</f>
        <v>0</v>
      </c>
      <c r="AV278" s="1004">
        <f t="shared" ref="AV278:AV284" si="1321">IF(DK278="",0,DK278)</f>
        <v>0</v>
      </c>
      <c r="AW278" s="1004">
        <f t="shared" ref="AW278:AW284" si="1322">IF(DL278="",0,DL278)</f>
        <v>0</v>
      </c>
      <c r="AX278" s="1004">
        <f t="shared" ref="AX278:AX284" si="1323">IF(DM278="",0,DM278)</f>
        <v>0</v>
      </c>
      <c r="AY278" s="1004">
        <f t="shared" ref="AY278:AY284" si="1324">IF(DN278="",0,DN278)</f>
        <v>0</v>
      </c>
      <c r="AZ278" s="1004">
        <f t="shared" ref="AZ278:AZ284" si="1325">IF(DO278="",0,DO278)</f>
        <v>0</v>
      </c>
      <c r="BA278" s="1004">
        <f t="shared" ref="BA278:BA284" si="1326">IF(DP278="",0,DP278)</f>
        <v>0</v>
      </c>
      <c r="BB278" s="1004">
        <f t="shared" ref="BB278:BB284" si="1327">IF(DQ278="",0,DQ278)</f>
        <v>0</v>
      </c>
      <c r="BC278" s="1004">
        <f t="shared" ref="BC278:BC284" si="1328">IF(DR278="",0,DR278)</f>
        <v>0</v>
      </c>
      <c r="BD278" s="1004">
        <f t="shared" ref="BD278:BD284" si="1329">IF(DS278="",0,DS278)</f>
        <v>0</v>
      </c>
      <c r="BE278" s="1004">
        <f t="shared" ref="BE278:BE284" si="1330">IF(DT278="",0,DT278)</f>
        <v>0</v>
      </c>
      <c r="BF278" s="1004">
        <f t="shared" ref="BF278:BF284" si="1331">IF(DU278="",0,DU278)</f>
        <v>0</v>
      </c>
      <c r="BG278" s="1004">
        <f t="shared" ref="BG278:BG284" si="1332">IF(DV278="",0,DV278)</f>
        <v>0</v>
      </c>
      <c r="BH278" s="1004">
        <f t="shared" ref="BH278:BH284" si="1333">IF(DW278="",0,DW278)</f>
        <v>0</v>
      </c>
      <c r="BI278" s="1004">
        <f t="shared" ref="BI278:BI284" si="1334">IF(DX278="",0,DX278)</f>
        <v>0</v>
      </c>
      <c r="BJ278" s="1004">
        <f t="shared" ref="BJ278:BJ284" si="1335">IF(DY278="",0,DY278)</f>
        <v>0</v>
      </c>
      <c r="BK278" s="1004">
        <f t="shared" ref="BK278:BK284" si="1336">IF(DZ278="",0,DZ278)</f>
        <v>0</v>
      </c>
      <c r="BL278" s="1004">
        <f t="shared" ref="BL278:BL284" si="1337">IF(EA278="",0,EA278)</f>
        <v>0</v>
      </c>
      <c r="BM278" s="1004">
        <f t="shared" ref="BM278:BM284" si="1338">IF(EB278="",0,EB278)</f>
        <v>0</v>
      </c>
      <c r="BN278" s="1004">
        <f t="shared" ref="BN278:BN284" si="1339">IF(EC278="",0,EC278)</f>
        <v>0</v>
      </c>
      <c r="BO278" s="1004">
        <f t="shared" ref="BO278:BO284" si="1340">IF(ED278="",0,ED278)</f>
        <v>0</v>
      </c>
      <c r="BV278" s="1164"/>
      <c r="BW278" s="1164"/>
      <c r="BX278" s="1164"/>
      <c r="BY278" s="1164"/>
      <c r="BZ278" s="1164"/>
      <c r="CA278" s="1164"/>
      <c r="CB278" s="1164"/>
      <c r="CC278" s="1164"/>
      <c r="CD278" s="1164"/>
      <c r="CE278" s="1164"/>
      <c r="CF278" s="1164"/>
      <c r="CG278" s="1164"/>
      <c r="CH278" s="1164"/>
      <c r="CI278" s="1164"/>
      <c r="CJ278" s="1164"/>
      <c r="CK278" s="1164"/>
      <c r="CL278" s="1164"/>
      <c r="CM278" s="1164"/>
      <c r="CN278" s="1164"/>
      <c r="CO278" s="1164"/>
      <c r="CP278" s="1164"/>
      <c r="CQ278" s="1164"/>
      <c r="CR278" s="1164"/>
      <c r="CS278" s="1164"/>
      <c r="CT278" s="1164"/>
      <c r="CU278" s="1164"/>
      <c r="CV278" s="1164"/>
      <c r="CW278" s="1164"/>
      <c r="CX278" s="1164"/>
      <c r="CY278" s="1164"/>
      <c r="CZ278" s="1164"/>
      <c r="DA278" s="1164"/>
      <c r="DB278" s="1164"/>
      <c r="DC278" s="1164"/>
      <c r="DD278" s="1164"/>
      <c r="DE278" s="1164"/>
      <c r="DF278" s="1164"/>
      <c r="DG278" s="1164"/>
      <c r="DH278" s="1164"/>
      <c r="DI278" s="1164"/>
      <c r="DJ278" s="1164"/>
      <c r="DK278" s="1164"/>
      <c r="DL278" s="1164"/>
      <c r="DM278" s="1164"/>
      <c r="DN278" s="1164"/>
      <c r="DO278" s="1164"/>
      <c r="DP278" s="1164"/>
      <c r="DQ278" s="1164"/>
      <c r="DR278" s="1164"/>
      <c r="DS278" s="1164"/>
      <c r="DT278" s="1164"/>
      <c r="DU278" s="1164"/>
      <c r="DV278" s="1164"/>
      <c r="DW278" s="1164"/>
      <c r="DX278" s="1164"/>
      <c r="DY278" s="1164"/>
      <c r="DZ278" s="1164"/>
      <c r="EA278" s="1164"/>
      <c r="EB278" s="1164"/>
      <c r="EC278" s="1164"/>
      <c r="ED278" s="1164"/>
    </row>
    <row r="279" spans="2:134" hidden="1" outlineLevel="1">
      <c r="B279" s="772">
        <f>B278+1</f>
        <v>140</v>
      </c>
      <c r="C279" s="707"/>
      <c r="D279" s="708" t="s">
        <v>778</v>
      </c>
      <c r="E279" s="702" t="s">
        <v>1321</v>
      </c>
      <c r="F279" s="709"/>
      <c r="G279" s="1004">
        <f t="shared" si="1306"/>
        <v>0</v>
      </c>
      <c r="H279" s="1004">
        <f t="shared" si="1306"/>
        <v>0</v>
      </c>
      <c r="I279" s="1004">
        <f t="shared" si="1306"/>
        <v>0</v>
      </c>
      <c r="J279" s="1004">
        <f t="shared" si="1306"/>
        <v>0</v>
      </c>
      <c r="K279" s="1004">
        <f t="shared" si="1306"/>
        <v>0</v>
      </c>
      <c r="L279" s="1004">
        <f t="shared" si="1306"/>
        <v>0</v>
      </c>
      <c r="M279" s="1004">
        <f t="shared" si="1306"/>
        <v>0</v>
      </c>
      <c r="N279" s="1004">
        <f t="shared" si="1306"/>
        <v>0</v>
      </c>
      <c r="O279" s="1004">
        <f t="shared" si="1306"/>
        <v>0</v>
      </c>
      <c r="P279" s="1004">
        <f t="shared" si="1306"/>
        <v>0</v>
      </c>
      <c r="Q279" s="1004">
        <f t="shared" si="1307"/>
        <v>0</v>
      </c>
      <c r="R279" s="1004">
        <f t="shared" si="1307"/>
        <v>0</v>
      </c>
      <c r="S279" s="1004">
        <f t="shared" si="1307"/>
        <v>0</v>
      </c>
      <c r="T279" s="1004">
        <f t="shared" si="1307"/>
        <v>0</v>
      </c>
      <c r="U279" s="1004">
        <f t="shared" si="1307"/>
        <v>0</v>
      </c>
      <c r="V279" s="1004">
        <f t="shared" si="1307"/>
        <v>0</v>
      </c>
      <c r="W279" s="1004">
        <f t="shared" si="1307"/>
        <v>0</v>
      </c>
      <c r="X279" s="1004">
        <f t="shared" si="1307"/>
        <v>0</v>
      </c>
      <c r="Y279" s="1004">
        <f t="shared" si="1307"/>
        <v>0</v>
      </c>
      <c r="Z279" s="1004">
        <f t="shared" si="1307"/>
        <v>0</v>
      </c>
      <c r="AA279" s="1004">
        <f t="shared" si="1308"/>
        <v>0</v>
      </c>
      <c r="AB279" s="1004">
        <f t="shared" si="1308"/>
        <v>0</v>
      </c>
      <c r="AC279" s="1004">
        <f t="shared" si="1308"/>
        <v>0</v>
      </c>
      <c r="AD279" s="1004">
        <f t="shared" si="1308"/>
        <v>0</v>
      </c>
      <c r="AE279" s="1004">
        <f t="shared" si="1308"/>
        <v>0</v>
      </c>
      <c r="AF279" s="1004">
        <f t="shared" si="1308"/>
        <v>0</v>
      </c>
      <c r="AG279" s="1004">
        <f t="shared" si="1308"/>
        <v>0</v>
      </c>
      <c r="AH279" s="1004">
        <f t="shared" si="1308"/>
        <v>0</v>
      </c>
      <c r="AI279" s="1004">
        <f t="shared" si="1308"/>
        <v>0</v>
      </c>
      <c r="AJ279" s="1004">
        <f t="shared" si="1309"/>
        <v>0</v>
      </c>
      <c r="AK279" s="1004">
        <f t="shared" si="1310"/>
        <v>0</v>
      </c>
      <c r="AL279" s="1004">
        <f t="shared" si="1311"/>
        <v>0</v>
      </c>
      <c r="AM279" s="1004">
        <f t="shared" si="1312"/>
        <v>0</v>
      </c>
      <c r="AN279" s="1004">
        <f t="shared" si="1313"/>
        <v>0</v>
      </c>
      <c r="AO279" s="1004">
        <f t="shared" si="1314"/>
        <v>0</v>
      </c>
      <c r="AP279" s="1004">
        <f t="shared" si="1315"/>
        <v>0</v>
      </c>
      <c r="AQ279" s="1004">
        <f t="shared" si="1316"/>
        <v>0</v>
      </c>
      <c r="AR279" s="1004">
        <f t="shared" si="1317"/>
        <v>0</v>
      </c>
      <c r="AS279" s="1004">
        <f t="shared" si="1318"/>
        <v>0</v>
      </c>
      <c r="AT279" s="1004">
        <f t="shared" si="1319"/>
        <v>0</v>
      </c>
      <c r="AU279" s="1004">
        <f t="shared" si="1320"/>
        <v>0</v>
      </c>
      <c r="AV279" s="1004">
        <f t="shared" si="1321"/>
        <v>0</v>
      </c>
      <c r="AW279" s="1004">
        <f t="shared" si="1322"/>
        <v>0</v>
      </c>
      <c r="AX279" s="1004">
        <f t="shared" si="1323"/>
        <v>0</v>
      </c>
      <c r="AY279" s="1004">
        <f t="shared" si="1324"/>
        <v>0</v>
      </c>
      <c r="AZ279" s="1004">
        <f t="shared" si="1325"/>
        <v>0</v>
      </c>
      <c r="BA279" s="1004">
        <f t="shared" si="1326"/>
        <v>0</v>
      </c>
      <c r="BB279" s="1004">
        <f t="shared" si="1327"/>
        <v>0</v>
      </c>
      <c r="BC279" s="1004">
        <f t="shared" si="1328"/>
        <v>0</v>
      </c>
      <c r="BD279" s="1004">
        <f t="shared" si="1329"/>
        <v>0</v>
      </c>
      <c r="BE279" s="1004">
        <f t="shared" si="1330"/>
        <v>0</v>
      </c>
      <c r="BF279" s="1004">
        <f t="shared" si="1331"/>
        <v>0</v>
      </c>
      <c r="BG279" s="1004">
        <f t="shared" si="1332"/>
        <v>0</v>
      </c>
      <c r="BH279" s="1004">
        <f t="shared" si="1333"/>
        <v>0</v>
      </c>
      <c r="BI279" s="1004">
        <f t="shared" si="1334"/>
        <v>0</v>
      </c>
      <c r="BJ279" s="1004">
        <f t="shared" si="1335"/>
        <v>0</v>
      </c>
      <c r="BK279" s="1004">
        <f t="shared" si="1336"/>
        <v>0</v>
      </c>
      <c r="BL279" s="1004">
        <f t="shared" si="1337"/>
        <v>0</v>
      </c>
      <c r="BM279" s="1004">
        <f t="shared" si="1338"/>
        <v>0</v>
      </c>
      <c r="BN279" s="1004">
        <f t="shared" si="1339"/>
        <v>0</v>
      </c>
      <c r="BO279" s="1004">
        <f t="shared" si="1340"/>
        <v>0</v>
      </c>
      <c r="BV279" s="1164"/>
      <c r="BW279" s="1164"/>
      <c r="BX279" s="1164"/>
      <c r="BY279" s="1164"/>
      <c r="BZ279" s="1164"/>
      <c r="CA279" s="1164"/>
      <c r="CB279" s="1164"/>
      <c r="CC279" s="1164"/>
      <c r="CD279" s="1164"/>
      <c r="CE279" s="1164"/>
      <c r="CF279" s="1164"/>
      <c r="CG279" s="1164"/>
      <c r="CH279" s="1164"/>
      <c r="CI279" s="1164"/>
      <c r="CJ279" s="1164"/>
      <c r="CK279" s="1164"/>
      <c r="CL279" s="1164"/>
      <c r="CM279" s="1164"/>
      <c r="CN279" s="1164"/>
      <c r="CO279" s="1164"/>
      <c r="CP279" s="1164"/>
      <c r="CQ279" s="1164"/>
      <c r="CR279" s="1164"/>
      <c r="CS279" s="1164"/>
      <c r="CT279" s="1164"/>
      <c r="CU279" s="1164"/>
      <c r="CV279" s="1164"/>
      <c r="CW279" s="1164"/>
      <c r="CX279" s="1164"/>
      <c r="CY279" s="1164"/>
      <c r="CZ279" s="1164"/>
      <c r="DA279" s="1164"/>
      <c r="DB279" s="1164"/>
      <c r="DC279" s="1164"/>
      <c r="DD279" s="1164"/>
      <c r="DE279" s="1164"/>
      <c r="DF279" s="1164"/>
      <c r="DG279" s="1164"/>
      <c r="DH279" s="1164"/>
      <c r="DI279" s="1164"/>
      <c r="DJ279" s="1164"/>
      <c r="DK279" s="1164"/>
      <c r="DL279" s="1164"/>
      <c r="DM279" s="1164"/>
      <c r="DN279" s="1164"/>
      <c r="DO279" s="1164"/>
      <c r="DP279" s="1164"/>
      <c r="DQ279" s="1164"/>
      <c r="DR279" s="1164"/>
      <c r="DS279" s="1164"/>
      <c r="DT279" s="1164"/>
      <c r="DU279" s="1164"/>
      <c r="DV279" s="1164"/>
      <c r="DW279" s="1164"/>
      <c r="DX279" s="1164"/>
      <c r="DY279" s="1164"/>
      <c r="DZ279" s="1164"/>
      <c r="EA279" s="1164"/>
      <c r="EB279" s="1164"/>
      <c r="EC279" s="1164"/>
      <c r="ED279" s="1164"/>
    </row>
    <row r="280" spans="2:134" hidden="1" outlineLevel="1">
      <c r="B280" s="772">
        <f>B279+1</f>
        <v>141</v>
      </c>
      <c r="C280" s="707"/>
      <c r="D280" s="708" t="s">
        <v>795</v>
      </c>
      <c r="E280" s="702" t="s">
        <v>1321</v>
      </c>
      <c r="F280" s="709"/>
      <c r="G280" s="1004">
        <f t="shared" si="1306"/>
        <v>0</v>
      </c>
      <c r="H280" s="1004">
        <f t="shared" si="1306"/>
        <v>0</v>
      </c>
      <c r="I280" s="1004">
        <f t="shared" si="1306"/>
        <v>0</v>
      </c>
      <c r="J280" s="1004">
        <f t="shared" si="1306"/>
        <v>0</v>
      </c>
      <c r="K280" s="1004">
        <f t="shared" si="1306"/>
        <v>0</v>
      </c>
      <c r="L280" s="1004">
        <f t="shared" si="1306"/>
        <v>0</v>
      </c>
      <c r="M280" s="1004">
        <f t="shared" si="1306"/>
        <v>0</v>
      </c>
      <c r="N280" s="1004">
        <f t="shared" si="1306"/>
        <v>0</v>
      </c>
      <c r="O280" s="1004">
        <f t="shared" si="1306"/>
        <v>0</v>
      </c>
      <c r="P280" s="1004">
        <f t="shared" si="1306"/>
        <v>0</v>
      </c>
      <c r="Q280" s="1004">
        <f t="shared" si="1307"/>
        <v>0</v>
      </c>
      <c r="R280" s="1004">
        <f t="shared" si="1307"/>
        <v>0</v>
      </c>
      <c r="S280" s="1004">
        <f t="shared" si="1307"/>
        <v>0</v>
      </c>
      <c r="T280" s="1004">
        <f t="shared" si="1307"/>
        <v>0</v>
      </c>
      <c r="U280" s="1004">
        <f t="shared" si="1307"/>
        <v>0</v>
      </c>
      <c r="V280" s="1004">
        <f t="shared" si="1307"/>
        <v>0</v>
      </c>
      <c r="W280" s="1004">
        <f t="shared" si="1307"/>
        <v>0</v>
      </c>
      <c r="X280" s="1004">
        <f t="shared" si="1307"/>
        <v>0</v>
      </c>
      <c r="Y280" s="1004">
        <f t="shared" si="1307"/>
        <v>0</v>
      </c>
      <c r="Z280" s="1004">
        <f t="shared" si="1307"/>
        <v>0</v>
      </c>
      <c r="AA280" s="1004">
        <f t="shared" si="1308"/>
        <v>0</v>
      </c>
      <c r="AB280" s="1004">
        <f t="shared" si="1308"/>
        <v>0</v>
      </c>
      <c r="AC280" s="1004">
        <f t="shared" si="1308"/>
        <v>0</v>
      </c>
      <c r="AD280" s="1004">
        <f t="shared" si="1308"/>
        <v>0</v>
      </c>
      <c r="AE280" s="1004">
        <f t="shared" si="1308"/>
        <v>0</v>
      </c>
      <c r="AF280" s="1004">
        <f t="shared" si="1308"/>
        <v>0</v>
      </c>
      <c r="AG280" s="1004">
        <f t="shared" si="1308"/>
        <v>0</v>
      </c>
      <c r="AH280" s="1004">
        <f t="shared" si="1308"/>
        <v>0</v>
      </c>
      <c r="AI280" s="1004">
        <f t="shared" si="1308"/>
        <v>0</v>
      </c>
      <c r="AJ280" s="1004">
        <f t="shared" si="1309"/>
        <v>0</v>
      </c>
      <c r="AK280" s="1004">
        <f t="shared" si="1310"/>
        <v>0</v>
      </c>
      <c r="AL280" s="1004">
        <f t="shared" si="1311"/>
        <v>0</v>
      </c>
      <c r="AM280" s="1004">
        <f t="shared" si="1312"/>
        <v>0</v>
      </c>
      <c r="AN280" s="1004">
        <f t="shared" si="1313"/>
        <v>0</v>
      </c>
      <c r="AO280" s="1004">
        <f t="shared" si="1314"/>
        <v>0</v>
      </c>
      <c r="AP280" s="1004">
        <f t="shared" si="1315"/>
        <v>0</v>
      </c>
      <c r="AQ280" s="1004">
        <f t="shared" si="1316"/>
        <v>0</v>
      </c>
      <c r="AR280" s="1004">
        <f t="shared" si="1317"/>
        <v>0</v>
      </c>
      <c r="AS280" s="1004">
        <f t="shared" si="1318"/>
        <v>0</v>
      </c>
      <c r="AT280" s="1004">
        <f t="shared" si="1319"/>
        <v>0</v>
      </c>
      <c r="AU280" s="1004">
        <f t="shared" si="1320"/>
        <v>0</v>
      </c>
      <c r="AV280" s="1004">
        <f t="shared" si="1321"/>
        <v>0</v>
      </c>
      <c r="AW280" s="1004">
        <f t="shared" si="1322"/>
        <v>0</v>
      </c>
      <c r="AX280" s="1004">
        <f t="shared" si="1323"/>
        <v>0</v>
      </c>
      <c r="AY280" s="1004">
        <f t="shared" si="1324"/>
        <v>0</v>
      </c>
      <c r="AZ280" s="1004">
        <f t="shared" si="1325"/>
        <v>0</v>
      </c>
      <c r="BA280" s="1004">
        <f t="shared" si="1326"/>
        <v>0</v>
      </c>
      <c r="BB280" s="1004">
        <f t="shared" si="1327"/>
        <v>0</v>
      </c>
      <c r="BC280" s="1004">
        <f t="shared" si="1328"/>
        <v>0</v>
      </c>
      <c r="BD280" s="1004">
        <f t="shared" si="1329"/>
        <v>0</v>
      </c>
      <c r="BE280" s="1004">
        <f t="shared" si="1330"/>
        <v>0</v>
      </c>
      <c r="BF280" s="1004">
        <f t="shared" si="1331"/>
        <v>0</v>
      </c>
      <c r="BG280" s="1004">
        <f t="shared" si="1332"/>
        <v>0</v>
      </c>
      <c r="BH280" s="1004">
        <f t="shared" si="1333"/>
        <v>0</v>
      </c>
      <c r="BI280" s="1004">
        <f t="shared" si="1334"/>
        <v>0</v>
      </c>
      <c r="BJ280" s="1004">
        <f t="shared" si="1335"/>
        <v>0</v>
      </c>
      <c r="BK280" s="1004">
        <f t="shared" si="1336"/>
        <v>0</v>
      </c>
      <c r="BL280" s="1004">
        <f t="shared" si="1337"/>
        <v>0</v>
      </c>
      <c r="BM280" s="1004">
        <f t="shared" si="1338"/>
        <v>0</v>
      </c>
      <c r="BN280" s="1004">
        <f t="shared" si="1339"/>
        <v>0</v>
      </c>
      <c r="BO280" s="1004">
        <f t="shared" si="1340"/>
        <v>0</v>
      </c>
      <c r="BV280" s="1164"/>
      <c r="BW280" s="1164"/>
      <c r="BX280" s="1164"/>
      <c r="BY280" s="1164"/>
      <c r="BZ280" s="1164"/>
      <c r="CA280" s="1164"/>
      <c r="CB280" s="1164"/>
      <c r="CC280" s="1164"/>
      <c r="CD280" s="1164"/>
      <c r="CE280" s="1164"/>
      <c r="CF280" s="1164"/>
      <c r="CG280" s="1164"/>
      <c r="CH280" s="1164"/>
      <c r="CI280" s="1164"/>
      <c r="CJ280" s="1164"/>
      <c r="CK280" s="1164"/>
      <c r="CL280" s="1164"/>
      <c r="CM280" s="1164"/>
      <c r="CN280" s="1164"/>
      <c r="CO280" s="1164"/>
      <c r="CP280" s="1164"/>
      <c r="CQ280" s="1164"/>
      <c r="CR280" s="1164"/>
      <c r="CS280" s="1164"/>
      <c r="CT280" s="1164"/>
      <c r="CU280" s="1164"/>
      <c r="CV280" s="1164"/>
      <c r="CW280" s="1164"/>
      <c r="CX280" s="1164"/>
      <c r="CY280" s="1164"/>
      <c r="CZ280" s="1164"/>
      <c r="DA280" s="1164"/>
      <c r="DB280" s="1164"/>
      <c r="DC280" s="1164"/>
      <c r="DD280" s="1164"/>
      <c r="DE280" s="1164"/>
      <c r="DF280" s="1164"/>
      <c r="DG280" s="1164"/>
      <c r="DH280" s="1164"/>
      <c r="DI280" s="1164"/>
      <c r="DJ280" s="1164"/>
      <c r="DK280" s="1164"/>
      <c r="DL280" s="1164"/>
      <c r="DM280" s="1164"/>
      <c r="DN280" s="1164"/>
      <c r="DO280" s="1164"/>
      <c r="DP280" s="1164"/>
      <c r="DQ280" s="1164"/>
      <c r="DR280" s="1164"/>
      <c r="DS280" s="1164"/>
      <c r="DT280" s="1164"/>
      <c r="DU280" s="1164"/>
      <c r="DV280" s="1164"/>
      <c r="DW280" s="1164"/>
      <c r="DX280" s="1164"/>
      <c r="DY280" s="1164"/>
      <c r="DZ280" s="1164"/>
      <c r="EA280" s="1164"/>
      <c r="EB280" s="1164"/>
      <c r="EC280" s="1164"/>
      <c r="ED280" s="1164"/>
    </row>
    <row r="281" spans="2:134" hidden="1" outlineLevel="1">
      <c r="B281" s="772">
        <f>B280+1</f>
        <v>142</v>
      </c>
      <c r="C281" s="707"/>
      <c r="D281" s="708" t="s">
        <v>1125</v>
      </c>
      <c r="E281" s="702" t="s">
        <v>1321</v>
      </c>
      <c r="F281" s="709"/>
      <c r="G281" s="1004">
        <f t="shared" si="1306"/>
        <v>0</v>
      </c>
      <c r="H281" s="1004">
        <f t="shared" si="1306"/>
        <v>0</v>
      </c>
      <c r="I281" s="1004">
        <f t="shared" si="1306"/>
        <v>0</v>
      </c>
      <c r="J281" s="1004">
        <f t="shared" si="1306"/>
        <v>0</v>
      </c>
      <c r="K281" s="1004">
        <f t="shared" si="1306"/>
        <v>0</v>
      </c>
      <c r="L281" s="1004">
        <f t="shared" si="1306"/>
        <v>0</v>
      </c>
      <c r="M281" s="1004">
        <f t="shared" si="1306"/>
        <v>0</v>
      </c>
      <c r="N281" s="1004">
        <f t="shared" si="1306"/>
        <v>0</v>
      </c>
      <c r="O281" s="1004">
        <f t="shared" si="1306"/>
        <v>0</v>
      </c>
      <c r="P281" s="1004">
        <f t="shared" si="1306"/>
        <v>0</v>
      </c>
      <c r="Q281" s="1004">
        <f t="shared" si="1307"/>
        <v>0</v>
      </c>
      <c r="R281" s="1004">
        <f t="shared" si="1307"/>
        <v>0</v>
      </c>
      <c r="S281" s="1004">
        <f t="shared" si="1307"/>
        <v>0</v>
      </c>
      <c r="T281" s="1004">
        <f t="shared" si="1307"/>
        <v>0</v>
      </c>
      <c r="U281" s="1004">
        <f t="shared" si="1307"/>
        <v>0</v>
      </c>
      <c r="V281" s="1004">
        <f t="shared" si="1307"/>
        <v>0</v>
      </c>
      <c r="W281" s="1004">
        <f t="shared" si="1307"/>
        <v>0</v>
      </c>
      <c r="X281" s="1004">
        <f t="shared" si="1307"/>
        <v>0</v>
      </c>
      <c r="Y281" s="1004">
        <f t="shared" si="1307"/>
        <v>0</v>
      </c>
      <c r="Z281" s="1004">
        <f t="shared" si="1307"/>
        <v>0</v>
      </c>
      <c r="AA281" s="1004">
        <f t="shared" si="1308"/>
        <v>0</v>
      </c>
      <c r="AB281" s="1004">
        <f t="shared" si="1308"/>
        <v>0</v>
      </c>
      <c r="AC281" s="1004">
        <f t="shared" si="1308"/>
        <v>0</v>
      </c>
      <c r="AD281" s="1004">
        <f t="shared" si="1308"/>
        <v>0</v>
      </c>
      <c r="AE281" s="1004">
        <f t="shared" si="1308"/>
        <v>0</v>
      </c>
      <c r="AF281" s="1004">
        <f t="shared" si="1308"/>
        <v>0</v>
      </c>
      <c r="AG281" s="1004">
        <f t="shared" si="1308"/>
        <v>0</v>
      </c>
      <c r="AH281" s="1004">
        <f t="shared" si="1308"/>
        <v>0</v>
      </c>
      <c r="AI281" s="1004">
        <f t="shared" si="1308"/>
        <v>0</v>
      </c>
      <c r="AJ281" s="1004">
        <f t="shared" si="1309"/>
        <v>0</v>
      </c>
      <c r="AK281" s="1004">
        <f t="shared" si="1310"/>
        <v>0</v>
      </c>
      <c r="AL281" s="1004">
        <f t="shared" si="1311"/>
        <v>0</v>
      </c>
      <c r="AM281" s="1004">
        <f t="shared" si="1312"/>
        <v>0</v>
      </c>
      <c r="AN281" s="1004">
        <f t="shared" si="1313"/>
        <v>0</v>
      </c>
      <c r="AO281" s="1004">
        <f t="shared" si="1314"/>
        <v>0</v>
      </c>
      <c r="AP281" s="1004">
        <f t="shared" si="1315"/>
        <v>0</v>
      </c>
      <c r="AQ281" s="1004">
        <f t="shared" si="1316"/>
        <v>0</v>
      </c>
      <c r="AR281" s="1004">
        <f t="shared" si="1317"/>
        <v>0</v>
      </c>
      <c r="AS281" s="1004">
        <f t="shared" si="1318"/>
        <v>0</v>
      </c>
      <c r="AT281" s="1004">
        <f t="shared" si="1319"/>
        <v>0</v>
      </c>
      <c r="AU281" s="1004">
        <f t="shared" si="1320"/>
        <v>0</v>
      </c>
      <c r="AV281" s="1004">
        <f t="shared" si="1321"/>
        <v>0</v>
      </c>
      <c r="AW281" s="1004">
        <f t="shared" si="1322"/>
        <v>0</v>
      </c>
      <c r="AX281" s="1004">
        <f t="shared" si="1323"/>
        <v>0</v>
      </c>
      <c r="AY281" s="1004">
        <f t="shared" si="1324"/>
        <v>0</v>
      </c>
      <c r="AZ281" s="1004">
        <f t="shared" si="1325"/>
        <v>0</v>
      </c>
      <c r="BA281" s="1004">
        <f t="shared" si="1326"/>
        <v>0</v>
      </c>
      <c r="BB281" s="1004">
        <f t="shared" si="1327"/>
        <v>0</v>
      </c>
      <c r="BC281" s="1004">
        <f t="shared" si="1328"/>
        <v>0</v>
      </c>
      <c r="BD281" s="1004">
        <f t="shared" si="1329"/>
        <v>0</v>
      </c>
      <c r="BE281" s="1004">
        <f t="shared" si="1330"/>
        <v>0</v>
      </c>
      <c r="BF281" s="1004">
        <f t="shared" si="1331"/>
        <v>0</v>
      </c>
      <c r="BG281" s="1004">
        <f t="shared" si="1332"/>
        <v>0</v>
      </c>
      <c r="BH281" s="1004">
        <f t="shared" si="1333"/>
        <v>0</v>
      </c>
      <c r="BI281" s="1004">
        <f t="shared" si="1334"/>
        <v>0</v>
      </c>
      <c r="BJ281" s="1004">
        <f t="shared" si="1335"/>
        <v>0</v>
      </c>
      <c r="BK281" s="1004">
        <f t="shared" si="1336"/>
        <v>0</v>
      </c>
      <c r="BL281" s="1004">
        <f t="shared" si="1337"/>
        <v>0</v>
      </c>
      <c r="BM281" s="1004">
        <f t="shared" si="1338"/>
        <v>0</v>
      </c>
      <c r="BN281" s="1004">
        <f t="shared" si="1339"/>
        <v>0</v>
      </c>
      <c r="BO281" s="1004">
        <f t="shared" si="1340"/>
        <v>0</v>
      </c>
      <c r="BV281" s="1164"/>
      <c r="BW281" s="1164"/>
      <c r="BX281" s="1164"/>
      <c r="BY281" s="1164"/>
      <c r="BZ281" s="1164"/>
      <c r="CA281" s="1164"/>
      <c r="CB281" s="1164"/>
      <c r="CC281" s="1164"/>
      <c r="CD281" s="1164"/>
      <c r="CE281" s="1164"/>
      <c r="CF281" s="1164"/>
      <c r="CG281" s="1164"/>
      <c r="CH281" s="1164"/>
      <c r="CI281" s="1164"/>
      <c r="CJ281" s="1164"/>
      <c r="CK281" s="1164"/>
      <c r="CL281" s="1164"/>
      <c r="CM281" s="1164"/>
      <c r="CN281" s="1164"/>
      <c r="CO281" s="1164"/>
      <c r="CP281" s="1164"/>
      <c r="CQ281" s="1164"/>
      <c r="CR281" s="1164"/>
      <c r="CS281" s="1164"/>
      <c r="CT281" s="1164"/>
      <c r="CU281" s="1164"/>
      <c r="CV281" s="1164"/>
      <c r="CW281" s="1164"/>
      <c r="CX281" s="1164"/>
      <c r="CY281" s="1164"/>
      <c r="CZ281" s="1164"/>
      <c r="DA281" s="1164"/>
      <c r="DB281" s="1164"/>
      <c r="DC281" s="1164"/>
      <c r="DD281" s="1164"/>
      <c r="DE281" s="1164"/>
      <c r="DF281" s="1164"/>
      <c r="DG281" s="1164"/>
      <c r="DH281" s="1164"/>
      <c r="DI281" s="1164"/>
      <c r="DJ281" s="1164"/>
      <c r="DK281" s="1164"/>
      <c r="DL281" s="1164"/>
      <c r="DM281" s="1164"/>
      <c r="DN281" s="1164"/>
      <c r="DO281" s="1164"/>
      <c r="DP281" s="1164"/>
      <c r="DQ281" s="1164"/>
      <c r="DR281" s="1164"/>
      <c r="DS281" s="1164"/>
      <c r="DT281" s="1164"/>
      <c r="DU281" s="1164"/>
      <c r="DV281" s="1164"/>
      <c r="DW281" s="1164"/>
      <c r="DX281" s="1164"/>
      <c r="DY281" s="1164"/>
      <c r="DZ281" s="1164"/>
      <c r="EA281" s="1164"/>
      <c r="EB281" s="1164"/>
      <c r="EC281" s="1164"/>
      <c r="ED281" s="1164"/>
    </row>
    <row r="282" spans="2:134" hidden="1" outlineLevel="1">
      <c r="B282" s="772">
        <f>B281+1</f>
        <v>143</v>
      </c>
      <c r="C282" s="707"/>
      <c r="D282" s="708" t="s">
        <v>1126</v>
      </c>
      <c r="E282" s="702" t="s">
        <v>1321</v>
      </c>
      <c r="F282" s="709"/>
      <c r="G282" s="1004">
        <f t="shared" si="1306"/>
        <v>0</v>
      </c>
      <c r="H282" s="1004">
        <f t="shared" si="1306"/>
        <v>0</v>
      </c>
      <c r="I282" s="1004">
        <f t="shared" si="1306"/>
        <v>0</v>
      </c>
      <c r="J282" s="1004">
        <f t="shared" si="1306"/>
        <v>0</v>
      </c>
      <c r="K282" s="1004">
        <f t="shared" si="1306"/>
        <v>0</v>
      </c>
      <c r="L282" s="1004">
        <f t="shared" si="1306"/>
        <v>0</v>
      </c>
      <c r="M282" s="1004">
        <f t="shared" si="1306"/>
        <v>0</v>
      </c>
      <c r="N282" s="1004">
        <f t="shared" si="1306"/>
        <v>0</v>
      </c>
      <c r="O282" s="1004">
        <f t="shared" si="1306"/>
        <v>0</v>
      </c>
      <c r="P282" s="1004">
        <f t="shared" si="1306"/>
        <v>0</v>
      </c>
      <c r="Q282" s="1004">
        <f t="shared" si="1307"/>
        <v>0</v>
      </c>
      <c r="R282" s="1004">
        <f t="shared" si="1307"/>
        <v>0</v>
      </c>
      <c r="S282" s="1004">
        <f t="shared" si="1307"/>
        <v>0</v>
      </c>
      <c r="T282" s="1004">
        <f t="shared" si="1307"/>
        <v>0</v>
      </c>
      <c r="U282" s="1004">
        <f t="shared" si="1307"/>
        <v>0</v>
      </c>
      <c r="V282" s="1004">
        <f t="shared" si="1307"/>
        <v>0</v>
      </c>
      <c r="W282" s="1004">
        <f t="shared" si="1307"/>
        <v>0</v>
      </c>
      <c r="X282" s="1004">
        <f t="shared" si="1307"/>
        <v>0</v>
      </c>
      <c r="Y282" s="1004">
        <f t="shared" si="1307"/>
        <v>0</v>
      </c>
      <c r="Z282" s="1004">
        <f t="shared" si="1307"/>
        <v>0</v>
      </c>
      <c r="AA282" s="1004">
        <f t="shared" si="1308"/>
        <v>0</v>
      </c>
      <c r="AB282" s="1004">
        <f t="shared" si="1308"/>
        <v>0</v>
      </c>
      <c r="AC282" s="1004">
        <f t="shared" si="1308"/>
        <v>0</v>
      </c>
      <c r="AD282" s="1004">
        <f t="shared" si="1308"/>
        <v>0</v>
      </c>
      <c r="AE282" s="1004">
        <f t="shared" si="1308"/>
        <v>0</v>
      </c>
      <c r="AF282" s="1004">
        <f t="shared" si="1308"/>
        <v>0</v>
      </c>
      <c r="AG282" s="1004">
        <f t="shared" si="1308"/>
        <v>0</v>
      </c>
      <c r="AH282" s="1004">
        <f t="shared" si="1308"/>
        <v>0</v>
      </c>
      <c r="AI282" s="1004">
        <f t="shared" si="1308"/>
        <v>0</v>
      </c>
      <c r="AJ282" s="1004">
        <f t="shared" si="1309"/>
        <v>0</v>
      </c>
      <c r="AK282" s="1004">
        <f t="shared" si="1310"/>
        <v>0</v>
      </c>
      <c r="AL282" s="1004">
        <f t="shared" si="1311"/>
        <v>0</v>
      </c>
      <c r="AM282" s="1004">
        <f t="shared" si="1312"/>
        <v>0</v>
      </c>
      <c r="AN282" s="1004">
        <f t="shared" si="1313"/>
        <v>0</v>
      </c>
      <c r="AO282" s="1004">
        <f t="shared" si="1314"/>
        <v>0</v>
      </c>
      <c r="AP282" s="1004">
        <f t="shared" si="1315"/>
        <v>0</v>
      </c>
      <c r="AQ282" s="1004">
        <f t="shared" si="1316"/>
        <v>0</v>
      </c>
      <c r="AR282" s="1004">
        <f t="shared" si="1317"/>
        <v>0</v>
      </c>
      <c r="AS282" s="1004">
        <f t="shared" si="1318"/>
        <v>0</v>
      </c>
      <c r="AT282" s="1004">
        <f t="shared" si="1319"/>
        <v>0</v>
      </c>
      <c r="AU282" s="1004">
        <f t="shared" si="1320"/>
        <v>0</v>
      </c>
      <c r="AV282" s="1004">
        <f t="shared" si="1321"/>
        <v>0</v>
      </c>
      <c r="AW282" s="1004">
        <f t="shared" si="1322"/>
        <v>0</v>
      </c>
      <c r="AX282" s="1004">
        <f t="shared" si="1323"/>
        <v>0</v>
      </c>
      <c r="AY282" s="1004">
        <f t="shared" si="1324"/>
        <v>0</v>
      </c>
      <c r="AZ282" s="1004">
        <f t="shared" si="1325"/>
        <v>0</v>
      </c>
      <c r="BA282" s="1004">
        <f t="shared" si="1326"/>
        <v>0</v>
      </c>
      <c r="BB282" s="1004">
        <f t="shared" si="1327"/>
        <v>0</v>
      </c>
      <c r="BC282" s="1004">
        <f t="shared" si="1328"/>
        <v>0</v>
      </c>
      <c r="BD282" s="1004">
        <f t="shared" si="1329"/>
        <v>0</v>
      </c>
      <c r="BE282" s="1004">
        <f t="shared" si="1330"/>
        <v>0</v>
      </c>
      <c r="BF282" s="1004">
        <f t="shared" si="1331"/>
        <v>0</v>
      </c>
      <c r="BG282" s="1004">
        <f t="shared" si="1332"/>
        <v>0</v>
      </c>
      <c r="BH282" s="1004">
        <f t="shared" si="1333"/>
        <v>0</v>
      </c>
      <c r="BI282" s="1004">
        <f t="shared" si="1334"/>
        <v>0</v>
      </c>
      <c r="BJ282" s="1004">
        <f t="shared" si="1335"/>
        <v>0</v>
      </c>
      <c r="BK282" s="1004">
        <f t="shared" si="1336"/>
        <v>0</v>
      </c>
      <c r="BL282" s="1004">
        <f t="shared" si="1337"/>
        <v>0</v>
      </c>
      <c r="BM282" s="1004">
        <f t="shared" si="1338"/>
        <v>0</v>
      </c>
      <c r="BN282" s="1004">
        <f t="shared" si="1339"/>
        <v>0</v>
      </c>
      <c r="BO282" s="1004">
        <f t="shared" si="1340"/>
        <v>0</v>
      </c>
      <c r="BV282" s="1164"/>
      <c r="BW282" s="1164"/>
      <c r="BX282" s="1164"/>
      <c r="BY282" s="1164"/>
      <c r="BZ282" s="1164"/>
      <c r="CA282" s="1164"/>
      <c r="CB282" s="1164"/>
      <c r="CC282" s="1164"/>
      <c r="CD282" s="1164"/>
      <c r="CE282" s="1164"/>
      <c r="CF282" s="1164"/>
      <c r="CG282" s="1164"/>
      <c r="CH282" s="1164"/>
      <c r="CI282" s="1164"/>
      <c r="CJ282" s="1164"/>
      <c r="CK282" s="1164"/>
      <c r="CL282" s="1164"/>
      <c r="CM282" s="1164"/>
      <c r="CN282" s="1164"/>
      <c r="CO282" s="1164"/>
      <c r="CP282" s="1164"/>
      <c r="CQ282" s="1164"/>
      <c r="CR282" s="1164"/>
      <c r="CS282" s="1164"/>
      <c r="CT282" s="1164"/>
      <c r="CU282" s="1164"/>
      <c r="CV282" s="1164"/>
      <c r="CW282" s="1164"/>
      <c r="CX282" s="1164"/>
      <c r="CY282" s="1164"/>
      <c r="CZ282" s="1164"/>
      <c r="DA282" s="1164"/>
      <c r="DB282" s="1164"/>
      <c r="DC282" s="1164"/>
      <c r="DD282" s="1164"/>
      <c r="DE282" s="1164"/>
      <c r="DF282" s="1164"/>
      <c r="DG282" s="1164"/>
      <c r="DH282" s="1164"/>
      <c r="DI282" s="1164"/>
      <c r="DJ282" s="1164"/>
      <c r="DK282" s="1164"/>
      <c r="DL282" s="1164"/>
      <c r="DM282" s="1164"/>
      <c r="DN282" s="1164"/>
      <c r="DO282" s="1164"/>
      <c r="DP282" s="1164"/>
      <c r="DQ282" s="1164"/>
      <c r="DR282" s="1164"/>
      <c r="DS282" s="1164"/>
      <c r="DT282" s="1164"/>
      <c r="DU282" s="1164"/>
      <c r="DV282" s="1164"/>
      <c r="DW282" s="1164"/>
      <c r="DX282" s="1164"/>
      <c r="DY282" s="1164"/>
      <c r="DZ282" s="1164"/>
      <c r="EA282" s="1164"/>
      <c r="EB282" s="1164"/>
      <c r="EC282" s="1164"/>
      <c r="ED282" s="1164"/>
    </row>
    <row r="283" spans="2:134" hidden="1" outlineLevel="1">
      <c r="B283" s="772" t="s">
        <v>834</v>
      </c>
      <c r="C283" s="707"/>
      <c r="D283" s="708" t="s">
        <v>831</v>
      </c>
      <c r="E283" s="702" t="s">
        <v>1321</v>
      </c>
      <c r="F283" s="709"/>
      <c r="G283" s="1004">
        <f t="shared" si="1306"/>
        <v>0</v>
      </c>
      <c r="H283" s="1004">
        <f t="shared" si="1306"/>
        <v>0</v>
      </c>
      <c r="I283" s="1004">
        <f t="shared" si="1306"/>
        <v>0</v>
      </c>
      <c r="J283" s="1004">
        <f t="shared" si="1306"/>
        <v>0</v>
      </c>
      <c r="K283" s="1004">
        <f t="shared" si="1306"/>
        <v>0</v>
      </c>
      <c r="L283" s="1004">
        <f t="shared" si="1306"/>
        <v>0</v>
      </c>
      <c r="M283" s="1004">
        <f t="shared" si="1306"/>
        <v>0</v>
      </c>
      <c r="N283" s="1004">
        <f t="shared" si="1306"/>
        <v>0</v>
      </c>
      <c r="O283" s="1004">
        <f t="shared" si="1306"/>
        <v>0</v>
      </c>
      <c r="P283" s="1004">
        <f t="shared" si="1306"/>
        <v>0</v>
      </c>
      <c r="Q283" s="1004">
        <f t="shared" si="1307"/>
        <v>0</v>
      </c>
      <c r="R283" s="1004">
        <f t="shared" si="1307"/>
        <v>0</v>
      </c>
      <c r="S283" s="1004">
        <f t="shared" si="1307"/>
        <v>0</v>
      </c>
      <c r="T283" s="1004">
        <f t="shared" si="1307"/>
        <v>0</v>
      </c>
      <c r="U283" s="1004">
        <f t="shared" si="1307"/>
        <v>0</v>
      </c>
      <c r="V283" s="1004">
        <f t="shared" si="1307"/>
        <v>0</v>
      </c>
      <c r="W283" s="1004">
        <f t="shared" si="1307"/>
        <v>0</v>
      </c>
      <c r="X283" s="1004">
        <f t="shared" si="1307"/>
        <v>0</v>
      </c>
      <c r="Y283" s="1004">
        <f t="shared" si="1307"/>
        <v>0</v>
      </c>
      <c r="Z283" s="1004">
        <f t="shared" si="1307"/>
        <v>0</v>
      </c>
      <c r="AA283" s="1004">
        <f t="shared" si="1308"/>
        <v>0</v>
      </c>
      <c r="AB283" s="1004">
        <f t="shared" si="1308"/>
        <v>0</v>
      </c>
      <c r="AC283" s="1004">
        <f t="shared" si="1308"/>
        <v>0</v>
      </c>
      <c r="AD283" s="1004">
        <f t="shared" si="1308"/>
        <v>0</v>
      </c>
      <c r="AE283" s="1004">
        <f t="shared" si="1308"/>
        <v>0</v>
      </c>
      <c r="AF283" s="1004">
        <f t="shared" si="1308"/>
        <v>0</v>
      </c>
      <c r="AG283" s="1004">
        <f t="shared" si="1308"/>
        <v>0</v>
      </c>
      <c r="AH283" s="1004">
        <f t="shared" si="1308"/>
        <v>0</v>
      </c>
      <c r="AI283" s="1004">
        <f t="shared" si="1308"/>
        <v>0</v>
      </c>
      <c r="AJ283" s="1004">
        <f t="shared" si="1309"/>
        <v>0</v>
      </c>
      <c r="AK283" s="1004">
        <f t="shared" si="1310"/>
        <v>0</v>
      </c>
      <c r="AL283" s="1004">
        <f t="shared" si="1311"/>
        <v>0</v>
      </c>
      <c r="AM283" s="1004">
        <f t="shared" si="1312"/>
        <v>0</v>
      </c>
      <c r="AN283" s="1004">
        <f t="shared" si="1313"/>
        <v>0</v>
      </c>
      <c r="AO283" s="1004">
        <f t="shared" si="1314"/>
        <v>0</v>
      </c>
      <c r="AP283" s="1004">
        <f t="shared" si="1315"/>
        <v>0</v>
      </c>
      <c r="AQ283" s="1004">
        <f t="shared" si="1316"/>
        <v>0</v>
      </c>
      <c r="AR283" s="1004">
        <f t="shared" si="1317"/>
        <v>0</v>
      </c>
      <c r="AS283" s="1004">
        <f t="shared" si="1318"/>
        <v>0</v>
      </c>
      <c r="AT283" s="1004">
        <f t="shared" si="1319"/>
        <v>0</v>
      </c>
      <c r="AU283" s="1004">
        <f t="shared" si="1320"/>
        <v>0</v>
      </c>
      <c r="AV283" s="1004">
        <f t="shared" si="1321"/>
        <v>0</v>
      </c>
      <c r="AW283" s="1004">
        <f t="shared" si="1322"/>
        <v>0</v>
      </c>
      <c r="AX283" s="1004">
        <f t="shared" si="1323"/>
        <v>0</v>
      </c>
      <c r="AY283" s="1004">
        <f t="shared" si="1324"/>
        <v>0</v>
      </c>
      <c r="AZ283" s="1004">
        <f t="shared" si="1325"/>
        <v>0</v>
      </c>
      <c r="BA283" s="1004">
        <f t="shared" si="1326"/>
        <v>0</v>
      </c>
      <c r="BB283" s="1004">
        <f t="shared" si="1327"/>
        <v>0</v>
      </c>
      <c r="BC283" s="1004">
        <f t="shared" si="1328"/>
        <v>0</v>
      </c>
      <c r="BD283" s="1004">
        <f t="shared" si="1329"/>
        <v>0</v>
      </c>
      <c r="BE283" s="1004">
        <f t="shared" si="1330"/>
        <v>0</v>
      </c>
      <c r="BF283" s="1004">
        <f t="shared" si="1331"/>
        <v>0</v>
      </c>
      <c r="BG283" s="1004">
        <f t="shared" si="1332"/>
        <v>0</v>
      </c>
      <c r="BH283" s="1004">
        <f t="shared" si="1333"/>
        <v>0</v>
      </c>
      <c r="BI283" s="1004">
        <f t="shared" si="1334"/>
        <v>0</v>
      </c>
      <c r="BJ283" s="1004">
        <f t="shared" si="1335"/>
        <v>0</v>
      </c>
      <c r="BK283" s="1004">
        <f t="shared" si="1336"/>
        <v>0</v>
      </c>
      <c r="BL283" s="1004">
        <f t="shared" si="1337"/>
        <v>0</v>
      </c>
      <c r="BM283" s="1004">
        <f t="shared" si="1338"/>
        <v>0</v>
      </c>
      <c r="BN283" s="1004">
        <f t="shared" si="1339"/>
        <v>0</v>
      </c>
      <c r="BO283" s="1004">
        <f t="shared" si="1340"/>
        <v>0</v>
      </c>
      <c r="BV283" s="1164"/>
      <c r="BW283" s="1164"/>
      <c r="BX283" s="1164"/>
      <c r="BY283" s="1164"/>
      <c r="BZ283" s="1164"/>
      <c r="CA283" s="1164"/>
      <c r="CB283" s="1164"/>
      <c r="CC283" s="1164"/>
      <c r="CD283" s="1164"/>
      <c r="CE283" s="1164"/>
      <c r="CF283" s="1164"/>
      <c r="CG283" s="1164"/>
      <c r="CH283" s="1164"/>
      <c r="CI283" s="1164"/>
      <c r="CJ283" s="1164"/>
      <c r="CK283" s="1164"/>
      <c r="CL283" s="1164"/>
      <c r="CM283" s="1164"/>
      <c r="CN283" s="1164"/>
      <c r="CO283" s="1164"/>
      <c r="CP283" s="1164"/>
      <c r="CQ283" s="1164"/>
      <c r="CR283" s="1164"/>
      <c r="CS283" s="1164"/>
      <c r="CT283" s="1164"/>
      <c r="CU283" s="1164"/>
      <c r="CV283" s="1164"/>
      <c r="CW283" s="1164"/>
      <c r="CX283" s="1164"/>
      <c r="CY283" s="1164"/>
      <c r="CZ283" s="1164"/>
      <c r="DA283" s="1164"/>
      <c r="DB283" s="1164"/>
      <c r="DC283" s="1164"/>
      <c r="DD283" s="1164"/>
      <c r="DE283" s="1164"/>
      <c r="DF283" s="1164"/>
      <c r="DG283" s="1164"/>
      <c r="DH283" s="1164"/>
      <c r="DI283" s="1164"/>
      <c r="DJ283" s="1164"/>
      <c r="DK283" s="1164"/>
      <c r="DL283" s="1164"/>
      <c r="DM283" s="1164"/>
      <c r="DN283" s="1164"/>
      <c r="DO283" s="1164"/>
      <c r="DP283" s="1164"/>
      <c r="DQ283" s="1164"/>
      <c r="DR283" s="1164"/>
      <c r="DS283" s="1164"/>
      <c r="DT283" s="1164"/>
      <c r="DU283" s="1164"/>
      <c r="DV283" s="1164"/>
      <c r="DW283" s="1164"/>
      <c r="DX283" s="1164"/>
      <c r="DY283" s="1164"/>
      <c r="DZ283" s="1164"/>
      <c r="EA283" s="1164"/>
      <c r="EB283" s="1164"/>
      <c r="EC283" s="1164"/>
      <c r="ED283" s="1164"/>
    </row>
    <row r="284" spans="2:134" hidden="1" outlineLevel="1">
      <c r="B284" s="772">
        <v>144</v>
      </c>
      <c r="C284" s="707"/>
      <c r="D284" s="669" t="s">
        <v>587</v>
      </c>
      <c r="E284" s="702" t="s">
        <v>1321</v>
      </c>
      <c r="F284" s="709"/>
      <c r="G284" s="1070">
        <f t="shared" si="1306"/>
        <v>0</v>
      </c>
      <c r="H284" s="1070">
        <f t="shared" si="1306"/>
        <v>0</v>
      </c>
      <c r="I284" s="1070">
        <f t="shared" si="1306"/>
        <v>0</v>
      </c>
      <c r="J284" s="1070">
        <f t="shared" si="1306"/>
        <v>0</v>
      </c>
      <c r="K284" s="1070">
        <f t="shared" si="1306"/>
        <v>0</v>
      </c>
      <c r="L284" s="1070">
        <f t="shared" si="1306"/>
        <v>0</v>
      </c>
      <c r="M284" s="1070">
        <f t="shared" si="1306"/>
        <v>0</v>
      </c>
      <c r="N284" s="1070">
        <f t="shared" si="1306"/>
        <v>0</v>
      </c>
      <c r="O284" s="1070">
        <f t="shared" si="1306"/>
        <v>0</v>
      </c>
      <c r="P284" s="1070">
        <f t="shared" si="1306"/>
        <v>0</v>
      </c>
      <c r="Q284" s="1070">
        <f t="shared" si="1307"/>
        <v>0</v>
      </c>
      <c r="R284" s="1070">
        <f t="shared" si="1307"/>
        <v>0</v>
      </c>
      <c r="S284" s="1070">
        <f t="shared" si="1307"/>
        <v>0</v>
      </c>
      <c r="T284" s="1070">
        <f t="shared" si="1307"/>
        <v>0</v>
      </c>
      <c r="U284" s="1070">
        <f t="shared" si="1307"/>
        <v>0</v>
      </c>
      <c r="V284" s="1070">
        <f t="shared" si="1307"/>
        <v>0</v>
      </c>
      <c r="W284" s="1070">
        <f t="shared" si="1307"/>
        <v>0</v>
      </c>
      <c r="X284" s="1070">
        <f t="shared" si="1307"/>
        <v>0</v>
      </c>
      <c r="Y284" s="1070">
        <f t="shared" si="1307"/>
        <v>0</v>
      </c>
      <c r="Z284" s="1070">
        <f t="shared" si="1307"/>
        <v>0</v>
      </c>
      <c r="AA284" s="1070">
        <f t="shared" si="1308"/>
        <v>0</v>
      </c>
      <c r="AB284" s="1070">
        <f t="shared" si="1308"/>
        <v>0</v>
      </c>
      <c r="AC284" s="1070">
        <f t="shared" si="1308"/>
        <v>0</v>
      </c>
      <c r="AD284" s="1070">
        <f t="shared" si="1308"/>
        <v>0</v>
      </c>
      <c r="AE284" s="1070">
        <f t="shared" si="1308"/>
        <v>0</v>
      </c>
      <c r="AF284" s="1070">
        <f t="shared" si="1308"/>
        <v>0</v>
      </c>
      <c r="AG284" s="1070">
        <f t="shared" si="1308"/>
        <v>0</v>
      </c>
      <c r="AH284" s="1070">
        <f t="shared" si="1308"/>
        <v>0</v>
      </c>
      <c r="AI284" s="1070">
        <f t="shared" si="1308"/>
        <v>0</v>
      </c>
      <c r="AJ284" s="1070">
        <f t="shared" si="1309"/>
        <v>0</v>
      </c>
      <c r="AK284" s="1070">
        <f t="shared" si="1310"/>
        <v>0</v>
      </c>
      <c r="AL284" s="1070">
        <f t="shared" si="1311"/>
        <v>0</v>
      </c>
      <c r="AM284" s="1070">
        <f t="shared" si="1312"/>
        <v>0</v>
      </c>
      <c r="AN284" s="1070">
        <f t="shared" si="1313"/>
        <v>0</v>
      </c>
      <c r="AO284" s="1070">
        <f t="shared" si="1314"/>
        <v>0</v>
      </c>
      <c r="AP284" s="1070">
        <f t="shared" si="1315"/>
        <v>0</v>
      </c>
      <c r="AQ284" s="1070">
        <f t="shared" si="1316"/>
        <v>0</v>
      </c>
      <c r="AR284" s="1070">
        <f t="shared" si="1317"/>
        <v>0</v>
      </c>
      <c r="AS284" s="1070">
        <f t="shared" si="1318"/>
        <v>0</v>
      </c>
      <c r="AT284" s="1070">
        <f t="shared" si="1319"/>
        <v>0</v>
      </c>
      <c r="AU284" s="1070">
        <f t="shared" si="1320"/>
        <v>0</v>
      </c>
      <c r="AV284" s="1070">
        <f t="shared" si="1321"/>
        <v>0</v>
      </c>
      <c r="AW284" s="1070">
        <f t="shared" si="1322"/>
        <v>0</v>
      </c>
      <c r="AX284" s="1070">
        <f t="shared" si="1323"/>
        <v>0</v>
      </c>
      <c r="AY284" s="1070">
        <f t="shared" si="1324"/>
        <v>0</v>
      </c>
      <c r="AZ284" s="1070">
        <f t="shared" si="1325"/>
        <v>0</v>
      </c>
      <c r="BA284" s="1070">
        <f t="shared" si="1326"/>
        <v>0</v>
      </c>
      <c r="BB284" s="1070">
        <f t="shared" si="1327"/>
        <v>0</v>
      </c>
      <c r="BC284" s="1070">
        <f t="shared" si="1328"/>
        <v>0</v>
      </c>
      <c r="BD284" s="1070">
        <f t="shared" si="1329"/>
        <v>0</v>
      </c>
      <c r="BE284" s="1070">
        <f t="shared" si="1330"/>
        <v>0</v>
      </c>
      <c r="BF284" s="1070">
        <f t="shared" si="1331"/>
        <v>0</v>
      </c>
      <c r="BG284" s="1070">
        <f t="shared" si="1332"/>
        <v>0</v>
      </c>
      <c r="BH284" s="1070">
        <f t="shared" si="1333"/>
        <v>0</v>
      </c>
      <c r="BI284" s="1070">
        <f t="shared" si="1334"/>
        <v>0</v>
      </c>
      <c r="BJ284" s="1070">
        <f t="shared" si="1335"/>
        <v>0</v>
      </c>
      <c r="BK284" s="1070">
        <f t="shared" si="1336"/>
        <v>0</v>
      </c>
      <c r="BL284" s="1070">
        <f t="shared" si="1337"/>
        <v>0</v>
      </c>
      <c r="BM284" s="1070">
        <f t="shared" si="1338"/>
        <v>0</v>
      </c>
      <c r="BN284" s="1070">
        <f t="shared" si="1339"/>
        <v>0</v>
      </c>
      <c r="BO284" s="1070">
        <f t="shared" si="1340"/>
        <v>0</v>
      </c>
      <c r="BV284" s="1164"/>
      <c r="BW284" s="1164"/>
      <c r="BX284" s="1164"/>
      <c r="BY284" s="1164"/>
      <c r="BZ284" s="1164"/>
      <c r="CA284" s="1164"/>
      <c r="CB284" s="1164"/>
      <c r="CC284" s="1164"/>
      <c r="CD284" s="1164"/>
      <c r="CE284" s="1164"/>
      <c r="CF284" s="1164"/>
      <c r="CG284" s="1164"/>
      <c r="CH284" s="1164"/>
      <c r="CI284" s="1164"/>
      <c r="CJ284" s="1164"/>
      <c r="CK284" s="1164"/>
      <c r="CL284" s="1164"/>
      <c r="CM284" s="1164"/>
      <c r="CN284" s="1164"/>
      <c r="CO284" s="1164"/>
      <c r="CP284" s="1164"/>
      <c r="CQ284" s="1164"/>
      <c r="CR284" s="1164"/>
      <c r="CS284" s="1164"/>
      <c r="CT284" s="1164"/>
      <c r="CU284" s="1164"/>
      <c r="CV284" s="1164"/>
      <c r="CW284" s="1164"/>
      <c r="CX284" s="1164"/>
      <c r="CY284" s="1164"/>
      <c r="CZ284" s="1164"/>
      <c r="DA284" s="1164"/>
      <c r="DB284" s="1164"/>
      <c r="DC284" s="1164"/>
      <c r="DD284" s="1164"/>
      <c r="DE284" s="1164"/>
      <c r="DF284" s="1164"/>
      <c r="DG284" s="1164"/>
      <c r="DH284" s="1164"/>
      <c r="DI284" s="1164"/>
      <c r="DJ284" s="1164"/>
      <c r="DK284" s="1164"/>
      <c r="DL284" s="1164"/>
      <c r="DM284" s="1164"/>
      <c r="DN284" s="1164"/>
      <c r="DO284" s="1164"/>
      <c r="DP284" s="1164"/>
      <c r="DQ284" s="1164"/>
      <c r="DR284" s="1164"/>
      <c r="DS284" s="1164"/>
      <c r="DT284" s="1164"/>
      <c r="DU284" s="1164"/>
      <c r="DV284" s="1164"/>
      <c r="DW284" s="1164"/>
      <c r="DX284" s="1164"/>
      <c r="DY284" s="1164"/>
      <c r="DZ284" s="1164"/>
      <c r="EA284" s="1164"/>
      <c r="EB284" s="1164"/>
      <c r="EC284" s="1164"/>
      <c r="ED284" s="1164"/>
    </row>
    <row r="285" spans="2:134" hidden="1" outlineLevel="1">
      <c r="B285" s="772">
        <f t="shared" ref="B285:B293" si="1341">B284+1</f>
        <v>145</v>
      </c>
      <c r="C285" s="59" t="s">
        <v>1373</v>
      </c>
      <c r="D285" s="701"/>
      <c r="E285" s="702"/>
      <c r="F285" s="703"/>
      <c r="G285" s="704"/>
      <c r="H285" s="705"/>
      <c r="I285" s="705"/>
      <c r="J285" s="705"/>
      <c r="K285" s="705"/>
      <c r="L285" s="705"/>
      <c r="M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N285" s="705"/>
      <c r="AO285" s="705"/>
      <c r="AP285" s="705"/>
      <c r="AQ285" s="705"/>
      <c r="AR285" s="705"/>
      <c r="AS285" s="705"/>
      <c r="AT285" s="705"/>
      <c r="AU285" s="705"/>
      <c r="AV285" s="705"/>
      <c r="AW285" s="705"/>
      <c r="AX285" s="705"/>
      <c r="AY285" s="705"/>
      <c r="AZ285" s="705"/>
      <c r="BA285" s="705"/>
      <c r="BB285" s="705"/>
      <c r="BC285" s="705"/>
      <c r="BD285" s="705"/>
      <c r="BE285" s="705"/>
      <c r="BF285" s="705"/>
      <c r="BG285" s="705"/>
      <c r="BH285" s="705"/>
      <c r="BI285" s="705"/>
      <c r="BJ285" s="705"/>
      <c r="BK285" s="705"/>
      <c r="BL285" s="705"/>
      <c r="BM285" s="705"/>
      <c r="BN285" s="705"/>
      <c r="BO285" s="706"/>
      <c r="BV285" s="1137"/>
      <c r="BW285" s="1138"/>
      <c r="BX285" s="1138"/>
      <c r="BY285" s="1138"/>
      <c r="BZ285" s="1138"/>
      <c r="CA285" s="1138"/>
      <c r="CB285" s="1138"/>
      <c r="CC285" s="1138"/>
      <c r="CD285" s="1138"/>
      <c r="CE285" s="1138"/>
      <c r="CF285" s="1138"/>
      <c r="CG285" s="1138"/>
      <c r="CH285" s="1138"/>
      <c r="CI285" s="1138"/>
      <c r="CJ285" s="1138"/>
      <c r="CK285" s="1138"/>
      <c r="CL285" s="1138"/>
      <c r="CM285" s="1138"/>
      <c r="CN285" s="1138"/>
      <c r="CO285" s="1138"/>
      <c r="CP285" s="1138"/>
      <c r="CQ285" s="1138"/>
      <c r="CR285" s="1138"/>
      <c r="CS285" s="1138"/>
      <c r="CT285" s="1138"/>
      <c r="CU285" s="1138"/>
      <c r="CV285" s="1138"/>
      <c r="CW285" s="1138"/>
      <c r="CX285" s="1138"/>
      <c r="CY285" s="1138"/>
      <c r="CZ285" s="1138"/>
      <c r="DA285" s="1138"/>
      <c r="DB285" s="1138"/>
      <c r="DC285" s="1138"/>
      <c r="DD285" s="1138"/>
      <c r="DE285" s="1138"/>
      <c r="DF285" s="1138"/>
      <c r="DG285" s="1138"/>
      <c r="DH285" s="1138"/>
      <c r="DI285" s="1138"/>
      <c r="DJ285" s="1138"/>
      <c r="DK285" s="1138"/>
      <c r="DL285" s="1138"/>
      <c r="DM285" s="1138"/>
      <c r="DN285" s="1138"/>
      <c r="DO285" s="1138"/>
      <c r="DP285" s="1138"/>
      <c r="DQ285" s="1138"/>
      <c r="DR285" s="1138"/>
      <c r="DS285" s="1138"/>
      <c r="DT285" s="1138"/>
      <c r="DU285" s="1138"/>
      <c r="DV285" s="1138"/>
      <c r="DW285" s="1138"/>
      <c r="DX285" s="1138"/>
      <c r="DY285" s="1138"/>
      <c r="DZ285" s="1138"/>
      <c r="EA285" s="1138"/>
      <c r="EB285" s="1138"/>
      <c r="EC285" s="1138"/>
      <c r="ED285" s="1139"/>
    </row>
    <row r="286" spans="2:134" hidden="1" outlineLevel="1">
      <c r="B286" s="772">
        <f t="shared" si="1341"/>
        <v>146</v>
      </c>
      <c r="C286" s="60"/>
      <c r="D286" s="701" t="s">
        <v>703</v>
      </c>
      <c r="E286" s="812" t="s">
        <v>1321</v>
      </c>
      <c r="F286" s="838"/>
      <c r="G286" s="1004">
        <f t="shared" ref="G286:P293" si="1342">IF(BV286="",0,BV286)</f>
        <v>0</v>
      </c>
      <c r="H286" s="1004">
        <f t="shared" si="1342"/>
        <v>0</v>
      </c>
      <c r="I286" s="1004">
        <f t="shared" si="1342"/>
        <v>0</v>
      </c>
      <c r="J286" s="1004">
        <f t="shared" si="1342"/>
        <v>0</v>
      </c>
      <c r="K286" s="1004">
        <f t="shared" si="1342"/>
        <v>0</v>
      </c>
      <c r="L286" s="1004">
        <f t="shared" si="1342"/>
        <v>0</v>
      </c>
      <c r="M286" s="1004">
        <f t="shared" si="1342"/>
        <v>0</v>
      </c>
      <c r="N286" s="1004">
        <f t="shared" si="1342"/>
        <v>0</v>
      </c>
      <c r="O286" s="1004">
        <f t="shared" si="1342"/>
        <v>0</v>
      </c>
      <c r="P286" s="1004">
        <f t="shared" si="1342"/>
        <v>0</v>
      </c>
      <c r="Q286" s="1004">
        <f t="shared" ref="Q286:Z293" si="1343">IF(CF286="",0,CF286)</f>
        <v>0</v>
      </c>
      <c r="R286" s="1004">
        <f t="shared" si="1343"/>
        <v>0</v>
      </c>
      <c r="S286" s="1004">
        <f t="shared" si="1343"/>
        <v>0</v>
      </c>
      <c r="T286" s="1004">
        <f t="shared" si="1343"/>
        <v>0</v>
      </c>
      <c r="U286" s="1004">
        <f t="shared" si="1343"/>
        <v>0</v>
      </c>
      <c r="V286" s="1004">
        <f t="shared" si="1343"/>
        <v>0</v>
      </c>
      <c r="W286" s="1004">
        <f t="shared" si="1343"/>
        <v>0</v>
      </c>
      <c r="X286" s="1004">
        <f t="shared" si="1343"/>
        <v>0</v>
      </c>
      <c r="Y286" s="1004">
        <f t="shared" si="1343"/>
        <v>0</v>
      </c>
      <c r="Z286" s="1004">
        <f t="shared" si="1343"/>
        <v>0</v>
      </c>
      <c r="AA286" s="1004">
        <f t="shared" ref="AA286:AI293" si="1344">IF(CP286="",0,CP286)</f>
        <v>0</v>
      </c>
      <c r="AB286" s="1004">
        <f t="shared" si="1344"/>
        <v>0</v>
      </c>
      <c r="AC286" s="1004">
        <f t="shared" si="1344"/>
        <v>0</v>
      </c>
      <c r="AD286" s="1004">
        <f t="shared" si="1344"/>
        <v>0</v>
      </c>
      <c r="AE286" s="1004">
        <f t="shared" si="1344"/>
        <v>0</v>
      </c>
      <c r="AF286" s="1004">
        <f t="shared" si="1344"/>
        <v>0</v>
      </c>
      <c r="AG286" s="1004">
        <f t="shared" si="1344"/>
        <v>0</v>
      </c>
      <c r="AH286" s="1004">
        <f t="shared" si="1344"/>
        <v>0</v>
      </c>
      <c r="AI286" s="1004">
        <f t="shared" si="1344"/>
        <v>0</v>
      </c>
      <c r="AJ286" s="1004">
        <f t="shared" ref="AJ286:AJ293" si="1345">IF(CY286="",0,CY286)</f>
        <v>0</v>
      </c>
      <c r="AK286" s="1004">
        <f t="shared" ref="AK286:AK293" si="1346">IF(CZ286="",0,CZ286)</f>
        <v>0</v>
      </c>
      <c r="AL286" s="1004">
        <f t="shared" ref="AL286:AL293" si="1347">IF(DA286="",0,DA286)</f>
        <v>0</v>
      </c>
      <c r="AM286" s="1004">
        <f t="shared" ref="AM286:AM293" si="1348">IF(DB286="",0,DB286)</f>
        <v>0</v>
      </c>
      <c r="AN286" s="1004">
        <f t="shared" ref="AN286:AN293" si="1349">IF(DC286="",0,DC286)</f>
        <v>0</v>
      </c>
      <c r="AO286" s="1004">
        <f t="shared" ref="AO286:AO293" si="1350">IF(DD286="",0,DD286)</f>
        <v>0</v>
      </c>
      <c r="AP286" s="1004">
        <f t="shared" ref="AP286:AP293" si="1351">IF(DE286="",0,DE286)</f>
        <v>0</v>
      </c>
      <c r="AQ286" s="1004">
        <f t="shared" ref="AQ286:AQ293" si="1352">IF(DF286="",0,DF286)</f>
        <v>0</v>
      </c>
      <c r="AR286" s="1004">
        <f t="shared" ref="AR286:AR293" si="1353">IF(DG286="",0,DG286)</f>
        <v>0</v>
      </c>
      <c r="AS286" s="1004">
        <f t="shared" ref="AS286:AS293" si="1354">IF(DH286="",0,DH286)</f>
        <v>0</v>
      </c>
      <c r="AT286" s="1004">
        <f t="shared" ref="AT286:AT293" si="1355">IF(DI286="",0,DI286)</f>
        <v>0</v>
      </c>
      <c r="AU286" s="1004">
        <f t="shared" ref="AU286:AU293" si="1356">IF(DJ286="",0,DJ286)</f>
        <v>0</v>
      </c>
      <c r="AV286" s="1004">
        <f t="shared" ref="AV286:AV293" si="1357">IF(DK286="",0,DK286)</f>
        <v>0</v>
      </c>
      <c r="AW286" s="1004">
        <f t="shared" ref="AW286:AW293" si="1358">IF(DL286="",0,DL286)</f>
        <v>0</v>
      </c>
      <c r="AX286" s="1004">
        <f t="shared" ref="AX286:AX293" si="1359">IF(DM286="",0,DM286)</f>
        <v>0</v>
      </c>
      <c r="AY286" s="1004">
        <f t="shared" ref="AY286:AY293" si="1360">IF(DN286="",0,DN286)</f>
        <v>0</v>
      </c>
      <c r="AZ286" s="1004">
        <f t="shared" ref="AZ286:AZ293" si="1361">IF(DO286="",0,DO286)</f>
        <v>0</v>
      </c>
      <c r="BA286" s="1004">
        <f t="shared" ref="BA286:BA293" si="1362">IF(DP286="",0,DP286)</f>
        <v>0</v>
      </c>
      <c r="BB286" s="1004">
        <f t="shared" ref="BB286:BB293" si="1363">IF(DQ286="",0,DQ286)</f>
        <v>0</v>
      </c>
      <c r="BC286" s="1004">
        <f t="shared" ref="BC286:BC293" si="1364">IF(DR286="",0,DR286)</f>
        <v>0</v>
      </c>
      <c r="BD286" s="1004">
        <f t="shared" ref="BD286:BD293" si="1365">IF(DS286="",0,DS286)</f>
        <v>0</v>
      </c>
      <c r="BE286" s="1004">
        <f t="shared" ref="BE286:BE293" si="1366">IF(DT286="",0,DT286)</f>
        <v>0</v>
      </c>
      <c r="BF286" s="1004">
        <f t="shared" ref="BF286:BF293" si="1367">IF(DU286="",0,DU286)</f>
        <v>0</v>
      </c>
      <c r="BG286" s="1004">
        <f t="shared" ref="BG286:BG293" si="1368">IF(DV286="",0,DV286)</f>
        <v>0</v>
      </c>
      <c r="BH286" s="1004">
        <f t="shared" ref="BH286:BH293" si="1369">IF(DW286="",0,DW286)</f>
        <v>0</v>
      </c>
      <c r="BI286" s="1004">
        <f t="shared" ref="BI286:BI293" si="1370">IF(DX286="",0,DX286)</f>
        <v>0</v>
      </c>
      <c r="BJ286" s="1004">
        <f t="shared" ref="BJ286:BJ293" si="1371">IF(DY286="",0,DY286)</f>
        <v>0</v>
      </c>
      <c r="BK286" s="1004">
        <f t="shared" ref="BK286:BK293" si="1372">IF(DZ286="",0,DZ286)</f>
        <v>0</v>
      </c>
      <c r="BL286" s="1004">
        <f t="shared" ref="BL286:BL293" si="1373">IF(EA286="",0,EA286)</f>
        <v>0</v>
      </c>
      <c r="BM286" s="1004">
        <f t="shared" ref="BM286:BM293" si="1374">IF(EB286="",0,EB286)</f>
        <v>0</v>
      </c>
      <c r="BN286" s="1004">
        <f t="shared" ref="BN286:BN293" si="1375">IF(EC286="",0,EC286)</f>
        <v>0</v>
      </c>
      <c r="BO286" s="1004">
        <f t="shared" ref="BO286:BO293" si="1376">IF(ED286="",0,ED286)</f>
        <v>0</v>
      </c>
      <c r="BV286" s="1164"/>
      <c r="BW286" s="1164"/>
      <c r="BX286" s="1164"/>
      <c r="BY286" s="1164"/>
      <c r="BZ286" s="1164"/>
      <c r="CA286" s="1164"/>
      <c r="CB286" s="1164"/>
      <c r="CC286" s="1164"/>
      <c r="CD286" s="1164"/>
      <c r="CE286" s="1164"/>
      <c r="CF286" s="1164"/>
      <c r="CG286" s="1164"/>
      <c r="CH286" s="1164"/>
      <c r="CI286" s="1164"/>
      <c r="CJ286" s="1164"/>
      <c r="CK286" s="1164"/>
      <c r="CL286" s="1164"/>
      <c r="CM286" s="1164"/>
      <c r="CN286" s="1164"/>
      <c r="CO286" s="1164"/>
      <c r="CP286" s="1164"/>
      <c r="CQ286" s="1164"/>
      <c r="CR286" s="1164"/>
      <c r="CS286" s="1164"/>
      <c r="CT286" s="1164"/>
      <c r="CU286" s="1164"/>
      <c r="CV286" s="1164"/>
      <c r="CW286" s="1164"/>
      <c r="CX286" s="1164"/>
      <c r="CY286" s="1164"/>
      <c r="CZ286" s="1164"/>
      <c r="DA286" s="1164"/>
      <c r="DB286" s="1164"/>
      <c r="DC286" s="1164"/>
      <c r="DD286" s="1164"/>
      <c r="DE286" s="1164"/>
      <c r="DF286" s="1164"/>
      <c r="DG286" s="1164"/>
      <c r="DH286" s="1164"/>
      <c r="DI286" s="1164"/>
      <c r="DJ286" s="1164"/>
      <c r="DK286" s="1164"/>
      <c r="DL286" s="1164"/>
      <c r="DM286" s="1164"/>
      <c r="DN286" s="1164"/>
      <c r="DO286" s="1164"/>
      <c r="DP286" s="1164"/>
      <c r="DQ286" s="1164"/>
      <c r="DR286" s="1164"/>
      <c r="DS286" s="1164"/>
      <c r="DT286" s="1164"/>
      <c r="DU286" s="1164"/>
      <c r="DV286" s="1164"/>
      <c r="DW286" s="1164"/>
      <c r="DX286" s="1164"/>
      <c r="DY286" s="1164"/>
      <c r="DZ286" s="1164"/>
      <c r="EA286" s="1164"/>
      <c r="EB286" s="1164"/>
      <c r="EC286" s="1164"/>
      <c r="ED286" s="1164"/>
    </row>
    <row r="287" spans="2:134" hidden="1" outlineLevel="1">
      <c r="B287" s="772">
        <f t="shared" si="1341"/>
        <v>147</v>
      </c>
      <c r="C287" s="60"/>
      <c r="D287" s="701" t="s">
        <v>1128</v>
      </c>
      <c r="E287" s="702" t="s">
        <v>1321</v>
      </c>
      <c r="F287" s="709"/>
      <c r="G287" s="1004">
        <f t="shared" si="1342"/>
        <v>0</v>
      </c>
      <c r="H287" s="1004">
        <f t="shared" si="1342"/>
        <v>0</v>
      </c>
      <c r="I287" s="1004">
        <f t="shared" si="1342"/>
        <v>0</v>
      </c>
      <c r="J287" s="1004">
        <f t="shared" si="1342"/>
        <v>0</v>
      </c>
      <c r="K287" s="1004">
        <f t="shared" si="1342"/>
        <v>0</v>
      </c>
      <c r="L287" s="1004">
        <f t="shared" si="1342"/>
        <v>0</v>
      </c>
      <c r="M287" s="1004">
        <f t="shared" si="1342"/>
        <v>0</v>
      </c>
      <c r="N287" s="1004">
        <f t="shared" si="1342"/>
        <v>0</v>
      </c>
      <c r="O287" s="1004">
        <f t="shared" si="1342"/>
        <v>0</v>
      </c>
      <c r="P287" s="1004">
        <f t="shared" si="1342"/>
        <v>0</v>
      </c>
      <c r="Q287" s="1004">
        <f t="shared" si="1343"/>
        <v>0</v>
      </c>
      <c r="R287" s="1004">
        <f t="shared" si="1343"/>
        <v>0</v>
      </c>
      <c r="S287" s="1004">
        <f t="shared" si="1343"/>
        <v>0</v>
      </c>
      <c r="T287" s="1004">
        <f t="shared" si="1343"/>
        <v>0</v>
      </c>
      <c r="U287" s="1004">
        <f t="shared" si="1343"/>
        <v>0</v>
      </c>
      <c r="V287" s="1004">
        <f t="shared" si="1343"/>
        <v>0</v>
      </c>
      <c r="W287" s="1004">
        <f t="shared" si="1343"/>
        <v>0</v>
      </c>
      <c r="X287" s="1004">
        <f t="shared" si="1343"/>
        <v>0</v>
      </c>
      <c r="Y287" s="1004">
        <f t="shared" si="1343"/>
        <v>0</v>
      </c>
      <c r="Z287" s="1004">
        <f t="shared" si="1343"/>
        <v>0</v>
      </c>
      <c r="AA287" s="1004">
        <f t="shared" si="1344"/>
        <v>0</v>
      </c>
      <c r="AB287" s="1004">
        <f t="shared" si="1344"/>
        <v>0</v>
      </c>
      <c r="AC287" s="1004">
        <f t="shared" si="1344"/>
        <v>0</v>
      </c>
      <c r="AD287" s="1004">
        <f t="shared" si="1344"/>
        <v>0</v>
      </c>
      <c r="AE287" s="1004">
        <f t="shared" si="1344"/>
        <v>0</v>
      </c>
      <c r="AF287" s="1004">
        <f t="shared" si="1344"/>
        <v>0</v>
      </c>
      <c r="AG287" s="1004">
        <f t="shared" si="1344"/>
        <v>0</v>
      </c>
      <c r="AH287" s="1004">
        <f t="shared" si="1344"/>
        <v>0</v>
      </c>
      <c r="AI287" s="1004">
        <f t="shared" si="1344"/>
        <v>0</v>
      </c>
      <c r="AJ287" s="1004">
        <f t="shared" si="1345"/>
        <v>0</v>
      </c>
      <c r="AK287" s="1004">
        <f t="shared" si="1346"/>
        <v>0</v>
      </c>
      <c r="AL287" s="1004">
        <f t="shared" si="1347"/>
        <v>0</v>
      </c>
      <c r="AM287" s="1004">
        <f t="shared" si="1348"/>
        <v>0</v>
      </c>
      <c r="AN287" s="1004">
        <f t="shared" si="1349"/>
        <v>0</v>
      </c>
      <c r="AO287" s="1004">
        <f t="shared" si="1350"/>
        <v>0</v>
      </c>
      <c r="AP287" s="1004">
        <f t="shared" si="1351"/>
        <v>0</v>
      </c>
      <c r="AQ287" s="1004">
        <f t="shared" si="1352"/>
        <v>0</v>
      </c>
      <c r="AR287" s="1004">
        <f t="shared" si="1353"/>
        <v>0</v>
      </c>
      <c r="AS287" s="1004">
        <f t="shared" si="1354"/>
        <v>0</v>
      </c>
      <c r="AT287" s="1004">
        <f t="shared" si="1355"/>
        <v>0</v>
      </c>
      <c r="AU287" s="1004">
        <f t="shared" si="1356"/>
        <v>0</v>
      </c>
      <c r="AV287" s="1004">
        <f t="shared" si="1357"/>
        <v>0</v>
      </c>
      <c r="AW287" s="1004">
        <f t="shared" si="1358"/>
        <v>0</v>
      </c>
      <c r="AX287" s="1004">
        <f t="shared" si="1359"/>
        <v>0</v>
      </c>
      <c r="AY287" s="1004">
        <f t="shared" si="1360"/>
        <v>0</v>
      </c>
      <c r="AZ287" s="1004">
        <f t="shared" si="1361"/>
        <v>0</v>
      </c>
      <c r="BA287" s="1004">
        <f t="shared" si="1362"/>
        <v>0</v>
      </c>
      <c r="BB287" s="1004">
        <f t="shared" si="1363"/>
        <v>0</v>
      </c>
      <c r="BC287" s="1004">
        <f t="shared" si="1364"/>
        <v>0</v>
      </c>
      <c r="BD287" s="1004">
        <f t="shared" si="1365"/>
        <v>0</v>
      </c>
      <c r="BE287" s="1004">
        <f t="shared" si="1366"/>
        <v>0</v>
      </c>
      <c r="BF287" s="1004">
        <f t="shared" si="1367"/>
        <v>0</v>
      </c>
      <c r="BG287" s="1004">
        <f t="shared" si="1368"/>
        <v>0</v>
      </c>
      <c r="BH287" s="1004">
        <f t="shared" si="1369"/>
        <v>0</v>
      </c>
      <c r="BI287" s="1004">
        <f t="shared" si="1370"/>
        <v>0</v>
      </c>
      <c r="BJ287" s="1004">
        <f t="shared" si="1371"/>
        <v>0</v>
      </c>
      <c r="BK287" s="1004">
        <f t="shared" si="1372"/>
        <v>0</v>
      </c>
      <c r="BL287" s="1004">
        <f t="shared" si="1373"/>
        <v>0</v>
      </c>
      <c r="BM287" s="1004">
        <f t="shared" si="1374"/>
        <v>0</v>
      </c>
      <c r="BN287" s="1004">
        <f t="shared" si="1375"/>
        <v>0</v>
      </c>
      <c r="BO287" s="1004">
        <f t="shared" si="1376"/>
        <v>0</v>
      </c>
      <c r="BV287" s="1164"/>
      <c r="BW287" s="1164"/>
      <c r="BX287" s="1164"/>
      <c r="BY287" s="1164"/>
      <c r="BZ287" s="1164"/>
      <c r="CA287" s="1164"/>
      <c r="CB287" s="1164"/>
      <c r="CC287" s="1164"/>
      <c r="CD287" s="1164"/>
      <c r="CE287" s="1164"/>
      <c r="CF287" s="1164"/>
      <c r="CG287" s="1164"/>
      <c r="CH287" s="1164"/>
      <c r="CI287" s="1164"/>
      <c r="CJ287" s="1164"/>
      <c r="CK287" s="1164"/>
      <c r="CL287" s="1164"/>
      <c r="CM287" s="1164"/>
      <c r="CN287" s="1164"/>
      <c r="CO287" s="1164"/>
      <c r="CP287" s="1164"/>
      <c r="CQ287" s="1164"/>
      <c r="CR287" s="1164"/>
      <c r="CS287" s="1164"/>
      <c r="CT287" s="1164"/>
      <c r="CU287" s="1164"/>
      <c r="CV287" s="1164"/>
      <c r="CW287" s="1164"/>
      <c r="CX287" s="1164"/>
      <c r="CY287" s="1164"/>
      <c r="CZ287" s="1164"/>
      <c r="DA287" s="1164"/>
      <c r="DB287" s="1164"/>
      <c r="DC287" s="1164"/>
      <c r="DD287" s="1164"/>
      <c r="DE287" s="1164"/>
      <c r="DF287" s="1164"/>
      <c r="DG287" s="1164"/>
      <c r="DH287" s="1164"/>
      <c r="DI287" s="1164"/>
      <c r="DJ287" s="1164"/>
      <c r="DK287" s="1164"/>
      <c r="DL287" s="1164"/>
      <c r="DM287" s="1164"/>
      <c r="DN287" s="1164"/>
      <c r="DO287" s="1164"/>
      <c r="DP287" s="1164"/>
      <c r="DQ287" s="1164"/>
      <c r="DR287" s="1164"/>
      <c r="DS287" s="1164"/>
      <c r="DT287" s="1164"/>
      <c r="DU287" s="1164"/>
      <c r="DV287" s="1164"/>
      <c r="DW287" s="1164"/>
      <c r="DX287" s="1164"/>
      <c r="DY287" s="1164"/>
      <c r="DZ287" s="1164"/>
      <c r="EA287" s="1164"/>
      <c r="EB287" s="1164"/>
      <c r="EC287" s="1164"/>
      <c r="ED287" s="1164"/>
    </row>
    <row r="288" spans="2:134" hidden="1" outlineLevel="1">
      <c r="B288" s="772">
        <f t="shared" si="1341"/>
        <v>148</v>
      </c>
      <c r="C288" s="60"/>
      <c r="D288" s="701" t="s">
        <v>1127</v>
      </c>
      <c r="E288" s="702" t="s">
        <v>1321</v>
      </c>
      <c r="F288" s="709"/>
      <c r="G288" s="1004">
        <f t="shared" si="1342"/>
        <v>0</v>
      </c>
      <c r="H288" s="1004">
        <f t="shared" si="1342"/>
        <v>0</v>
      </c>
      <c r="I288" s="1004">
        <f t="shared" si="1342"/>
        <v>0</v>
      </c>
      <c r="J288" s="1004">
        <f t="shared" si="1342"/>
        <v>0</v>
      </c>
      <c r="K288" s="1004">
        <f t="shared" si="1342"/>
        <v>0</v>
      </c>
      <c r="L288" s="1004">
        <f t="shared" si="1342"/>
        <v>0</v>
      </c>
      <c r="M288" s="1004">
        <f t="shared" si="1342"/>
        <v>0</v>
      </c>
      <c r="N288" s="1004">
        <f t="shared" si="1342"/>
        <v>0</v>
      </c>
      <c r="O288" s="1004">
        <f t="shared" si="1342"/>
        <v>0</v>
      </c>
      <c r="P288" s="1004">
        <f t="shared" si="1342"/>
        <v>0</v>
      </c>
      <c r="Q288" s="1004">
        <f t="shared" si="1343"/>
        <v>0</v>
      </c>
      <c r="R288" s="1004">
        <f t="shared" si="1343"/>
        <v>0</v>
      </c>
      <c r="S288" s="1004">
        <f t="shared" si="1343"/>
        <v>0</v>
      </c>
      <c r="T288" s="1004">
        <f t="shared" si="1343"/>
        <v>0</v>
      </c>
      <c r="U288" s="1004">
        <f t="shared" si="1343"/>
        <v>0</v>
      </c>
      <c r="V288" s="1004">
        <f t="shared" si="1343"/>
        <v>0</v>
      </c>
      <c r="W288" s="1004">
        <f t="shared" si="1343"/>
        <v>0</v>
      </c>
      <c r="X288" s="1004">
        <f t="shared" si="1343"/>
        <v>0</v>
      </c>
      <c r="Y288" s="1004">
        <f t="shared" si="1343"/>
        <v>0</v>
      </c>
      <c r="Z288" s="1004">
        <f t="shared" si="1343"/>
        <v>0</v>
      </c>
      <c r="AA288" s="1004">
        <f t="shared" si="1344"/>
        <v>0</v>
      </c>
      <c r="AB288" s="1004">
        <f t="shared" si="1344"/>
        <v>0</v>
      </c>
      <c r="AC288" s="1004">
        <f t="shared" si="1344"/>
        <v>0</v>
      </c>
      <c r="AD288" s="1004">
        <f t="shared" si="1344"/>
        <v>0</v>
      </c>
      <c r="AE288" s="1004">
        <f t="shared" si="1344"/>
        <v>0</v>
      </c>
      <c r="AF288" s="1004">
        <f t="shared" si="1344"/>
        <v>0</v>
      </c>
      <c r="AG288" s="1004">
        <f t="shared" si="1344"/>
        <v>0</v>
      </c>
      <c r="AH288" s="1004">
        <f t="shared" si="1344"/>
        <v>0</v>
      </c>
      <c r="AI288" s="1004">
        <f t="shared" si="1344"/>
        <v>0</v>
      </c>
      <c r="AJ288" s="1004">
        <f t="shared" si="1345"/>
        <v>0</v>
      </c>
      <c r="AK288" s="1004">
        <f t="shared" si="1346"/>
        <v>0</v>
      </c>
      <c r="AL288" s="1004">
        <f t="shared" si="1347"/>
        <v>0</v>
      </c>
      <c r="AM288" s="1004">
        <f t="shared" si="1348"/>
        <v>0</v>
      </c>
      <c r="AN288" s="1004">
        <f t="shared" si="1349"/>
        <v>0</v>
      </c>
      <c r="AO288" s="1004">
        <f t="shared" si="1350"/>
        <v>0</v>
      </c>
      <c r="AP288" s="1004">
        <f t="shared" si="1351"/>
        <v>0</v>
      </c>
      <c r="AQ288" s="1004">
        <f t="shared" si="1352"/>
        <v>0</v>
      </c>
      <c r="AR288" s="1004">
        <f t="shared" si="1353"/>
        <v>0</v>
      </c>
      <c r="AS288" s="1004">
        <f t="shared" si="1354"/>
        <v>0</v>
      </c>
      <c r="AT288" s="1004">
        <f t="shared" si="1355"/>
        <v>0</v>
      </c>
      <c r="AU288" s="1004">
        <f t="shared" si="1356"/>
        <v>0</v>
      </c>
      <c r="AV288" s="1004">
        <f t="shared" si="1357"/>
        <v>0</v>
      </c>
      <c r="AW288" s="1004">
        <f t="shared" si="1358"/>
        <v>0</v>
      </c>
      <c r="AX288" s="1004">
        <f t="shared" si="1359"/>
        <v>0</v>
      </c>
      <c r="AY288" s="1004">
        <f t="shared" si="1360"/>
        <v>0</v>
      </c>
      <c r="AZ288" s="1004">
        <f t="shared" si="1361"/>
        <v>0</v>
      </c>
      <c r="BA288" s="1004">
        <f t="shared" si="1362"/>
        <v>0</v>
      </c>
      <c r="BB288" s="1004">
        <f t="shared" si="1363"/>
        <v>0</v>
      </c>
      <c r="BC288" s="1004">
        <f t="shared" si="1364"/>
        <v>0</v>
      </c>
      <c r="BD288" s="1004">
        <f t="shared" si="1365"/>
        <v>0</v>
      </c>
      <c r="BE288" s="1004">
        <f t="shared" si="1366"/>
        <v>0</v>
      </c>
      <c r="BF288" s="1004">
        <f t="shared" si="1367"/>
        <v>0</v>
      </c>
      <c r="BG288" s="1004">
        <f t="shared" si="1368"/>
        <v>0</v>
      </c>
      <c r="BH288" s="1004">
        <f t="shared" si="1369"/>
        <v>0</v>
      </c>
      <c r="BI288" s="1004">
        <f t="shared" si="1370"/>
        <v>0</v>
      </c>
      <c r="BJ288" s="1004">
        <f t="shared" si="1371"/>
        <v>0</v>
      </c>
      <c r="BK288" s="1004">
        <f t="shared" si="1372"/>
        <v>0</v>
      </c>
      <c r="BL288" s="1004">
        <f t="shared" si="1373"/>
        <v>0</v>
      </c>
      <c r="BM288" s="1004">
        <f t="shared" si="1374"/>
        <v>0</v>
      </c>
      <c r="BN288" s="1004">
        <f t="shared" si="1375"/>
        <v>0</v>
      </c>
      <c r="BO288" s="1004">
        <f t="shared" si="1376"/>
        <v>0</v>
      </c>
      <c r="BV288" s="1164"/>
      <c r="BW288" s="1164"/>
      <c r="BX288" s="1164"/>
      <c r="BY288" s="1164"/>
      <c r="BZ288" s="1164"/>
      <c r="CA288" s="1164"/>
      <c r="CB288" s="1164"/>
      <c r="CC288" s="1164"/>
      <c r="CD288" s="1164"/>
      <c r="CE288" s="1164"/>
      <c r="CF288" s="1164"/>
      <c r="CG288" s="1164"/>
      <c r="CH288" s="1164"/>
      <c r="CI288" s="1164"/>
      <c r="CJ288" s="1164"/>
      <c r="CK288" s="1164"/>
      <c r="CL288" s="1164"/>
      <c r="CM288" s="1164"/>
      <c r="CN288" s="1164"/>
      <c r="CO288" s="1164"/>
      <c r="CP288" s="1164"/>
      <c r="CQ288" s="1164"/>
      <c r="CR288" s="1164"/>
      <c r="CS288" s="1164"/>
      <c r="CT288" s="1164"/>
      <c r="CU288" s="1164"/>
      <c r="CV288" s="1164"/>
      <c r="CW288" s="1164"/>
      <c r="CX288" s="1164"/>
      <c r="CY288" s="1164"/>
      <c r="CZ288" s="1164"/>
      <c r="DA288" s="1164"/>
      <c r="DB288" s="1164"/>
      <c r="DC288" s="1164"/>
      <c r="DD288" s="1164"/>
      <c r="DE288" s="1164"/>
      <c r="DF288" s="1164"/>
      <c r="DG288" s="1164"/>
      <c r="DH288" s="1164"/>
      <c r="DI288" s="1164"/>
      <c r="DJ288" s="1164"/>
      <c r="DK288" s="1164"/>
      <c r="DL288" s="1164"/>
      <c r="DM288" s="1164"/>
      <c r="DN288" s="1164"/>
      <c r="DO288" s="1164"/>
      <c r="DP288" s="1164"/>
      <c r="DQ288" s="1164"/>
      <c r="DR288" s="1164"/>
      <c r="DS288" s="1164"/>
      <c r="DT288" s="1164"/>
      <c r="DU288" s="1164"/>
      <c r="DV288" s="1164"/>
      <c r="DW288" s="1164"/>
      <c r="DX288" s="1164"/>
      <c r="DY288" s="1164"/>
      <c r="DZ288" s="1164"/>
      <c r="EA288" s="1164"/>
      <c r="EB288" s="1164"/>
      <c r="EC288" s="1164"/>
      <c r="ED288" s="1164"/>
    </row>
    <row r="289" spans="2:134" hidden="1" outlineLevel="1">
      <c r="B289" s="772">
        <f t="shared" si="1341"/>
        <v>149</v>
      </c>
      <c r="C289" s="60"/>
      <c r="D289" s="701" t="s">
        <v>771</v>
      </c>
      <c r="E289" s="702" t="s">
        <v>1321</v>
      </c>
      <c r="F289" s="709"/>
      <c r="G289" s="1004">
        <f t="shared" si="1342"/>
        <v>0</v>
      </c>
      <c r="H289" s="1004">
        <f t="shared" si="1342"/>
        <v>0</v>
      </c>
      <c r="I289" s="1004">
        <f t="shared" si="1342"/>
        <v>0</v>
      </c>
      <c r="J289" s="1004">
        <f t="shared" si="1342"/>
        <v>0</v>
      </c>
      <c r="K289" s="1004">
        <f t="shared" si="1342"/>
        <v>0</v>
      </c>
      <c r="L289" s="1004">
        <f t="shared" si="1342"/>
        <v>0</v>
      </c>
      <c r="M289" s="1004">
        <f t="shared" si="1342"/>
        <v>0</v>
      </c>
      <c r="N289" s="1004">
        <f t="shared" si="1342"/>
        <v>0</v>
      </c>
      <c r="O289" s="1004">
        <f t="shared" si="1342"/>
        <v>0</v>
      </c>
      <c r="P289" s="1004">
        <f t="shared" si="1342"/>
        <v>0</v>
      </c>
      <c r="Q289" s="1004">
        <f t="shared" si="1343"/>
        <v>0</v>
      </c>
      <c r="R289" s="1004">
        <f t="shared" si="1343"/>
        <v>0</v>
      </c>
      <c r="S289" s="1004">
        <f t="shared" si="1343"/>
        <v>0</v>
      </c>
      <c r="T289" s="1004">
        <f t="shared" si="1343"/>
        <v>0</v>
      </c>
      <c r="U289" s="1004">
        <f t="shared" si="1343"/>
        <v>0</v>
      </c>
      <c r="V289" s="1004">
        <f t="shared" si="1343"/>
        <v>0</v>
      </c>
      <c r="W289" s="1004">
        <f t="shared" si="1343"/>
        <v>0</v>
      </c>
      <c r="X289" s="1004">
        <f t="shared" si="1343"/>
        <v>0</v>
      </c>
      <c r="Y289" s="1004">
        <f t="shared" si="1343"/>
        <v>0</v>
      </c>
      <c r="Z289" s="1004">
        <f t="shared" si="1343"/>
        <v>0</v>
      </c>
      <c r="AA289" s="1004">
        <f t="shared" si="1344"/>
        <v>0</v>
      </c>
      <c r="AB289" s="1004">
        <f t="shared" si="1344"/>
        <v>0</v>
      </c>
      <c r="AC289" s="1004">
        <f t="shared" si="1344"/>
        <v>0</v>
      </c>
      <c r="AD289" s="1004">
        <f t="shared" si="1344"/>
        <v>0</v>
      </c>
      <c r="AE289" s="1004">
        <f t="shared" si="1344"/>
        <v>0</v>
      </c>
      <c r="AF289" s="1004">
        <f t="shared" si="1344"/>
        <v>0</v>
      </c>
      <c r="AG289" s="1004">
        <f t="shared" si="1344"/>
        <v>0</v>
      </c>
      <c r="AH289" s="1004">
        <f t="shared" si="1344"/>
        <v>0</v>
      </c>
      <c r="AI289" s="1004">
        <f t="shared" si="1344"/>
        <v>0</v>
      </c>
      <c r="AJ289" s="1004">
        <f t="shared" si="1345"/>
        <v>0</v>
      </c>
      <c r="AK289" s="1004">
        <f t="shared" si="1346"/>
        <v>0</v>
      </c>
      <c r="AL289" s="1004">
        <f t="shared" si="1347"/>
        <v>0</v>
      </c>
      <c r="AM289" s="1004">
        <f t="shared" si="1348"/>
        <v>0</v>
      </c>
      <c r="AN289" s="1004">
        <f t="shared" si="1349"/>
        <v>0</v>
      </c>
      <c r="AO289" s="1004">
        <f t="shared" si="1350"/>
        <v>0</v>
      </c>
      <c r="AP289" s="1004">
        <f t="shared" si="1351"/>
        <v>0</v>
      </c>
      <c r="AQ289" s="1004">
        <f t="shared" si="1352"/>
        <v>0</v>
      </c>
      <c r="AR289" s="1004">
        <f t="shared" si="1353"/>
        <v>0</v>
      </c>
      <c r="AS289" s="1004">
        <f t="shared" si="1354"/>
        <v>0</v>
      </c>
      <c r="AT289" s="1004">
        <f t="shared" si="1355"/>
        <v>0</v>
      </c>
      <c r="AU289" s="1004">
        <f t="shared" si="1356"/>
        <v>0</v>
      </c>
      <c r="AV289" s="1004">
        <f t="shared" si="1357"/>
        <v>0</v>
      </c>
      <c r="AW289" s="1004">
        <f t="shared" si="1358"/>
        <v>0</v>
      </c>
      <c r="AX289" s="1004">
        <f t="shared" si="1359"/>
        <v>0</v>
      </c>
      <c r="AY289" s="1004">
        <f t="shared" si="1360"/>
        <v>0</v>
      </c>
      <c r="AZ289" s="1004">
        <f t="shared" si="1361"/>
        <v>0</v>
      </c>
      <c r="BA289" s="1004">
        <f t="shared" si="1362"/>
        <v>0</v>
      </c>
      <c r="BB289" s="1004">
        <f t="shared" si="1363"/>
        <v>0</v>
      </c>
      <c r="BC289" s="1004">
        <f t="shared" si="1364"/>
        <v>0</v>
      </c>
      <c r="BD289" s="1004">
        <f t="shared" si="1365"/>
        <v>0</v>
      </c>
      <c r="BE289" s="1004">
        <f t="shared" si="1366"/>
        <v>0</v>
      </c>
      <c r="BF289" s="1004">
        <f t="shared" si="1367"/>
        <v>0</v>
      </c>
      <c r="BG289" s="1004">
        <f t="shared" si="1368"/>
        <v>0</v>
      </c>
      <c r="BH289" s="1004">
        <f t="shared" si="1369"/>
        <v>0</v>
      </c>
      <c r="BI289" s="1004">
        <f t="shared" si="1370"/>
        <v>0</v>
      </c>
      <c r="BJ289" s="1004">
        <f t="shared" si="1371"/>
        <v>0</v>
      </c>
      <c r="BK289" s="1004">
        <f t="shared" si="1372"/>
        <v>0</v>
      </c>
      <c r="BL289" s="1004">
        <f t="shared" si="1373"/>
        <v>0</v>
      </c>
      <c r="BM289" s="1004">
        <f t="shared" si="1374"/>
        <v>0</v>
      </c>
      <c r="BN289" s="1004">
        <f t="shared" si="1375"/>
        <v>0</v>
      </c>
      <c r="BO289" s="1004">
        <f t="shared" si="1376"/>
        <v>0</v>
      </c>
      <c r="BV289" s="1164"/>
      <c r="BW289" s="1164"/>
      <c r="BX289" s="1164"/>
      <c r="BY289" s="1164"/>
      <c r="BZ289" s="1164"/>
      <c r="CA289" s="1164"/>
      <c r="CB289" s="1164"/>
      <c r="CC289" s="1164"/>
      <c r="CD289" s="1164"/>
      <c r="CE289" s="1164"/>
      <c r="CF289" s="1164"/>
      <c r="CG289" s="1164"/>
      <c r="CH289" s="1164"/>
      <c r="CI289" s="1164"/>
      <c r="CJ289" s="1164"/>
      <c r="CK289" s="1164"/>
      <c r="CL289" s="1164"/>
      <c r="CM289" s="1164"/>
      <c r="CN289" s="1164"/>
      <c r="CO289" s="1164"/>
      <c r="CP289" s="1164"/>
      <c r="CQ289" s="1164"/>
      <c r="CR289" s="1164"/>
      <c r="CS289" s="1164"/>
      <c r="CT289" s="1164"/>
      <c r="CU289" s="1164"/>
      <c r="CV289" s="1164"/>
      <c r="CW289" s="1164"/>
      <c r="CX289" s="1164"/>
      <c r="CY289" s="1164"/>
      <c r="CZ289" s="1164"/>
      <c r="DA289" s="1164"/>
      <c r="DB289" s="1164"/>
      <c r="DC289" s="1164"/>
      <c r="DD289" s="1164"/>
      <c r="DE289" s="1164"/>
      <c r="DF289" s="1164"/>
      <c r="DG289" s="1164"/>
      <c r="DH289" s="1164"/>
      <c r="DI289" s="1164"/>
      <c r="DJ289" s="1164"/>
      <c r="DK289" s="1164"/>
      <c r="DL289" s="1164"/>
      <c r="DM289" s="1164"/>
      <c r="DN289" s="1164"/>
      <c r="DO289" s="1164"/>
      <c r="DP289" s="1164"/>
      <c r="DQ289" s="1164"/>
      <c r="DR289" s="1164"/>
      <c r="DS289" s="1164"/>
      <c r="DT289" s="1164"/>
      <c r="DU289" s="1164"/>
      <c r="DV289" s="1164"/>
      <c r="DW289" s="1164"/>
      <c r="DX289" s="1164"/>
      <c r="DY289" s="1164"/>
      <c r="DZ289" s="1164"/>
      <c r="EA289" s="1164"/>
      <c r="EB289" s="1164"/>
      <c r="EC289" s="1164"/>
      <c r="ED289" s="1164"/>
    </row>
    <row r="290" spans="2:134" hidden="1" outlineLevel="1">
      <c r="B290" s="772">
        <f t="shared" si="1341"/>
        <v>150</v>
      </c>
      <c r="C290" s="60"/>
      <c r="D290" s="701" t="s">
        <v>797</v>
      </c>
      <c r="E290" s="702" t="s">
        <v>1321</v>
      </c>
      <c r="F290" s="709"/>
      <c r="G290" s="1004">
        <f t="shared" si="1342"/>
        <v>0</v>
      </c>
      <c r="H290" s="1004">
        <f t="shared" si="1342"/>
        <v>0</v>
      </c>
      <c r="I290" s="1004">
        <f t="shared" si="1342"/>
        <v>0</v>
      </c>
      <c r="J290" s="1004">
        <f t="shared" si="1342"/>
        <v>0</v>
      </c>
      <c r="K290" s="1004">
        <f t="shared" si="1342"/>
        <v>0</v>
      </c>
      <c r="L290" s="1004">
        <f t="shared" si="1342"/>
        <v>0</v>
      </c>
      <c r="M290" s="1004">
        <f t="shared" si="1342"/>
        <v>0</v>
      </c>
      <c r="N290" s="1004">
        <f t="shared" si="1342"/>
        <v>0</v>
      </c>
      <c r="O290" s="1004">
        <f t="shared" si="1342"/>
        <v>0</v>
      </c>
      <c r="P290" s="1004">
        <f t="shared" si="1342"/>
        <v>0</v>
      </c>
      <c r="Q290" s="1004">
        <f t="shared" si="1343"/>
        <v>0</v>
      </c>
      <c r="R290" s="1004">
        <f t="shared" si="1343"/>
        <v>0</v>
      </c>
      <c r="S290" s="1004">
        <f t="shared" si="1343"/>
        <v>0</v>
      </c>
      <c r="T290" s="1004">
        <f t="shared" si="1343"/>
        <v>0</v>
      </c>
      <c r="U290" s="1004">
        <f t="shared" si="1343"/>
        <v>0</v>
      </c>
      <c r="V290" s="1004">
        <f t="shared" si="1343"/>
        <v>0</v>
      </c>
      <c r="W290" s="1004">
        <f t="shared" si="1343"/>
        <v>0</v>
      </c>
      <c r="X290" s="1004">
        <f t="shared" si="1343"/>
        <v>0</v>
      </c>
      <c r="Y290" s="1004">
        <f t="shared" si="1343"/>
        <v>0</v>
      </c>
      <c r="Z290" s="1004">
        <f t="shared" si="1343"/>
        <v>0</v>
      </c>
      <c r="AA290" s="1004">
        <f t="shared" si="1344"/>
        <v>0</v>
      </c>
      <c r="AB290" s="1004">
        <f t="shared" si="1344"/>
        <v>0</v>
      </c>
      <c r="AC290" s="1004">
        <f t="shared" si="1344"/>
        <v>0</v>
      </c>
      <c r="AD290" s="1004">
        <f t="shared" si="1344"/>
        <v>0</v>
      </c>
      <c r="AE290" s="1004">
        <f t="shared" si="1344"/>
        <v>0</v>
      </c>
      <c r="AF290" s="1004">
        <f t="shared" si="1344"/>
        <v>0</v>
      </c>
      <c r="AG290" s="1004">
        <f t="shared" si="1344"/>
        <v>0</v>
      </c>
      <c r="AH290" s="1004">
        <f t="shared" si="1344"/>
        <v>0</v>
      </c>
      <c r="AI290" s="1004">
        <f t="shared" si="1344"/>
        <v>0</v>
      </c>
      <c r="AJ290" s="1004">
        <f t="shared" si="1345"/>
        <v>0</v>
      </c>
      <c r="AK290" s="1004">
        <f t="shared" si="1346"/>
        <v>0</v>
      </c>
      <c r="AL290" s="1004">
        <f t="shared" si="1347"/>
        <v>0</v>
      </c>
      <c r="AM290" s="1004">
        <f t="shared" si="1348"/>
        <v>0</v>
      </c>
      <c r="AN290" s="1004">
        <f t="shared" si="1349"/>
        <v>0</v>
      </c>
      <c r="AO290" s="1004">
        <f t="shared" si="1350"/>
        <v>0</v>
      </c>
      <c r="AP290" s="1004">
        <f t="shared" si="1351"/>
        <v>0</v>
      </c>
      <c r="AQ290" s="1004">
        <f t="shared" si="1352"/>
        <v>0</v>
      </c>
      <c r="AR290" s="1004">
        <f t="shared" si="1353"/>
        <v>0</v>
      </c>
      <c r="AS290" s="1004">
        <f t="shared" si="1354"/>
        <v>0</v>
      </c>
      <c r="AT290" s="1004">
        <f t="shared" si="1355"/>
        <v>0</v>
      </c>
      <c r="AU290" s="1004">
        <f t="shared" si="1356"/>
        <v>0</v>
      </c>
      <c r="AV290" s="1004">
        <f t="shared" si="1357"/>
        <v>0</v>
      </c>
      <c r="AW290" s="1004">
        <f t="shared" si="1358"/>
        <v>0</v>
      </c>
      <c r="AX290" s="1004">
        <f t="shared" si="1359"/>
        <v>0</v>
      </c>
      <c r="AY290" s="1004">
        <f t="shared" si="1360"/>
        <v>0</v>
      </c>
      <c r="AZ290" s="1004">
        <f t="shared" si="1361"/>
        <v>0</v>
      </c>
      <c r="BA290" s="1004">
        <f t="shared" si="1362"/>
        <v>0</v>
      </c>
      <c r="BB290" s="1004">
        <f t="shared" si="1363"/>
        <v>0</v>
      </c>
      <c r="BC290" s="1004">
        <f t="shared" si="1364"/>
        <v>0</v>
      </c>
      <c r="BD290" s="1004">
        <f t="shared" si="1365"/>
        <v>0</v>
      </c>
      <c r="BE290" s="1004">
        <f t="shared" si="1366"/>
        <v>0</v>
      </c>
      <c r="BF290" s="1004">
        <f t="shared" si="1367"/>
        <v>0</v>
      </c>
      <c r="BG290" s="1004">
        <f t="shared" si="1368"/>
        <v>0</v>
      </c>
      <c r="BH290" s="1004">
        <f t="shared" si="1369"/>
        <v>0</v>
      </c>
      <c r="BI290" s="1004">
        <f t="shared" si="1370"/>
        <v>0</v>
      </c>
      <c r="BJ290" s="1004">
        <f t="shared" si="1371"/>
        <v>0</v>
      </c>
      <c r="BK290" s="1004">
        <f t="shared" si="1372"/>
        <v>0</v>
      </c>
      <c r="BL290" s="1004">
        <f t="shared" si="1373"/>
        <v>0</v>
      </c>
      <c r="BM290" s="1004">
        <f t="shared" si="1374"/>
        <v>0</v>
      </c>
      <c r="BN290" s="1004">
        <f t="shared" si="1375"/>
        <v>0</v>
      </c>
      <c r="BO290" s="1004">
        <f t="shared" si="1376"/>
        <v>0</v>
      </c>
      <c r="BV290" s="1164"/>
      <c r="BW290" s="1164"/>
      <c r="BX290" s="1164"/>
      <c r="BY290" s="1164"/>
      <c r="BZ290" s="1164"/>
      <c r="CA290" s="1164"/>
      <c r="CB290" s="1164"/>
      <c r="CC290" s="1164"/>
      <c r="CD290" s="1164"/>
      <c r="CE290" s="1164"/>
      <c r="CF290" s="1164"/>
      <c r="CG290" s="1164"/>
      <c r="CH290" s="1164"/>
      <c r="CI290" s="1164"/>
      <c r="CJ290" s="1164"/>
      <c r="CK290" s="1164"/>
      <c r="CL290" s="1164"/>
      <c r="CM290" s="1164"/>
      <c r="CN290" s="1164"/>
      <c r="CO290" s="1164"/>
      <c r="CP290" s="1164"/>
      <c r="CQ290" s="1164"/>
      <c r="CR290" s="1164"/>
      <c r="CS290" s="1164"/>
      <c r="CT290" s="1164"/>
      <c r="CU290" s="1164"/>
      <c r="CV290" s="1164"/>
      <c r="CW290" s="1164"/>
      <c r="CX290" s="1164"/>
      <c r="CY290" s="1164"/>
      <c r="CZ290" s="1164"/>
      <c r="DA290" s="1164"/>
      <c r="DB290" s="1164"/>
      <c r="DC290" s="1164"/>
      <c r="DD290" s="1164"/>
      <c r="DE290" s="1164"/>
      <c r="DF290" s="1164"/>
      <c r="DG290" s="1164"/>
      <c r="DH290" s="1164"/>
      <c r="DI290" s="1164"/>
      <c r="DJ290" s="1164"/>
      <c r="DK290" s="1164"/>
      <c r="DL290" s="1164"/>
      <c r="DM290" s="1164"/>
      <c r="DN290" s="1164"/>
      <c r="DO290" s="1164"/>
      <c r="DP290" s="1164"/>
      <c r="DQ290" s="1164"/>
      <c r="DR290" s="1164"/>
      <c r="DS290" s="1164"/>
      <c r="DT290" s="1164"/>
      <c r="DU290" s="1164"/>
      <c r="DV290" s="1164"/>
      <c r="DW290" s="1164"/>
      <c r="DX290" s="1164"/>
      <c r="DY290" s="1164"/>
      <c r="DZ290" s="1164"/>
      <c r="EA290" s="1164"/>
      <c r="EB290" s="1164"/>
      <c r="EC290" s="1164"/>
      <c r="ED290" s="1164"/>
    </row>
    <row r="291" spans="2:134" hidden="1" outlineLevel="1">
      <c r="B291" s="772">
        <f t="shared" si="1341"/>
        <v>151</v>
      </c>
      <c r="C291" s="60"/>
      <c r="D291" s="701" t="s">
        <v>798</v>
      </c>
      <c r="E291" s="702" t="s">
        <v>1321</v>
      </c>
      <c r="F291" s="709"/>
      <c r="G291" s="1004">
        <f t="shared" si="1342"/>
        <v>0</v>
      </c>
      <c r="H291" s="1004">
        <f t="shared" si="1342"/>
        <v>0</v>
      </c>
      <c r="I291" s="1004">
        <f t="shared" si="1342"/>
        <v>0</v>
      </c>
      <c r="J291" s="1004">
        <f t="shared" si="1342"/>
        <v>0</v>
      </c>
      <c r="K291" s="1004">
        <f t="shared" si="1342"/>
        <v>0</v>
      </c>
      <c r="L291" s="1004">
        <f t="shared" si="1342"/>
        <v>0</v>
      </c>
      <c r="M291" s="1004">
        <f t="shared" si="1342"/>
        <v>0</v>
      </c>
      <c r="N291" s="1004">
        <f t="shared" si="1342"/>
        <v>0</v>
      </c>
      <c r="O291" s="1004">
        <f t="shared" si="1342"/>
        <v>0</v>
      </c>
      <c r="P291" s="1004">
        <f t="shared" si="1342"/>
        <v>0</v>
      </c>
      <c r="Q291" s="1004">
        <f t="shared" si="1343"/>
        <v>0</v>
      </c>
      <c r="R291" s="1004">
        <f t="shared" si="1343"/>
        <v>0</v>
      </c>
      <c r="S291" s="1004">
        <f t="shared" si="1343"/>
        <v>0</v>
      </c>
      <c r="T291" s="1004">
        <f t="shared" si="1343"/>
        <v>0</v>
      </c>
      <c r="U291" s="1004">
        <f t="shared" si="1343"/>
        <v>0</v>
      </c>
      <c r="V291" s="1004">
        <f t="shared" si="1343"/>
        <v>0</v>
      </c>
      <c r="W291" s="1004">
        <f t="shared" si="1343"/>
        <v>0</v>
      </c>
      <c r="X291" s="1004">
        <f t="shared" si="1343"/>
        <v>0</v>
      </c>
      <c r="Y291" s="1004">
        <f t="shared" si="1343"/>
        <v>0</v>
      </c>
      <c r="Z291" s="1004">
        <f t="shared" si="1343"/>
        <v>0</v>
      </c>
      <c r="AA291" s="1004">
        <f t="shared" si="1344"/>
        <v>0</v>
      </c>
      <c r="AB291" s="1004">
        <f t="shared" si="1344"/>
        <v>0</v>
      </c>
      <c r="AC291" s="1004">
        <f t="shared" si="1344"/>
        <v>0</v>
      </c>
      <c r="AD291" s="1004">
        <f t="shared" si="1344"/>
        <v>0</v>
      </c>
      <c r="AE291" s="1004">
        <f t="shared" si="1344"/>
        <v>0</v>
      </c>
      <c r="AF291" s="1004">
        <f t="shared" si="1344"/>
        <v>0</v>
      </c>
      <c r="AG291" s="1004">
        <f t="shared" si="1344"/>
        <v>0</v>
      </c>
      <c r="AH291" s="1004">
        <f t="shared" si="1344"/>
        <v>0</v>
      </c>
      <c r="AI291" s="1004">
        <f t="shared" si="1344"/>
        <v>0</v>
      </c>
      <c r="AJ291" s="1004">
        <f t="shared" si="1345"/>
        <v>0</v>
      </c>
      <c r="AK291" s="1004">
        <f t="shared" si="1346"/>
        <v>0</v>
      </c>
      <c r="AL291" s="1004">
        <f t="shared" si="1347"/>
        <v>0</v>
      </c>
      <c r="AM291" s="1004">
        <f t="shared" si="1348"/>
        <v>0</v>
      </c>
      <c r="AN291" s="1004">
        <f t="shared" si="1349"/>
        <v>0</v>
      </c>
      <c r="AO291" s="1004">
        <f t="shared" si="1350"/>
        <v>0</v>
      </c>
      <c r="AP291" s="1004">
        <f t="shared" si="1351"/>
        <v>0</v>
      </c>
      <c r="AQ291" s="1004">
        <f t="shared" si="1352"/>
        <v>0</v>
      </c>
      <c r="AR291" s="1004">
        <f t="shared" si="1353"/>
        <v>0</v>
      </c>
      <c r="AS291" s="1004">
        <f t="shared" si="1354"/>
        <v>0</v>
      </c>
      <c r="AT291" s="1004">
        <f t="shared" si="1355"/>
        <v>0</v>
      </c>
      <c r="AU291" s="1004">
        <f t="shared" si="1356"/>
        <v>0</v>
      </c>
      <c r="AV291" s="1004">
        <f t="shared" si="1357"/>
        <v>0</v>
      </c>
      <c r="AW291" s="1004">
        <f t="shared" si="1358"/>
        <v>0</v>
      </c>
      <c r="AX291" s="1004">
        <f t="shared" si="1359"/>
        <v>0</v>
      </c>
      <c r="AY291" s="1004">
        <f t="shared" si="1360"/>
        <v>0</v>
      </c>
      <c r="AZ291" s="1004">
        <f t="shared" si="1361"/>
        <v>0</v>
      </c>
      <c r="BA291" s="1004">
        <f t="shared" si="1362"/>
        <v>0</v>
      </c>
      <c r="BB291" s="1004">
        <f t="shared" si="1363"/>
        <v>0</v>
      </c>
      <c r="BC291" s="1004">
        <f t="shared" si="1364"/>
        <v>0</v>
      </c>
      <c r="BD291" s="1004">
        <f t="shared" si="1365"/>
        <v>0</v>
      </c>
      <c r="BE291" s="1004">
        <f t="shared" si="1366"/>
        <v>0</v>
      </c>
      <c r="BF291" s="1004">
        <f t="shared" si="1367"/>
        <v>0</v>
      </c>
      <c r="BG291" s="1004">
        <f t="shared" si="1368"/>
        <v>0</v>
      </c>
      <c r="BH291" s="1004">
        <f t="shared" si="1369"/>
        <v>0</v>
      </c>
      <c r="BI291" s="1004">
        <f t="shared" si="1370"/>
        <v>0</v>
      </c>
      <c r="BJ291" s="1004">
        <f t="shared" si="1371"/>
        <v>0</v>
      </c>
      <c r="BK291" s="1004">
        <f t="shared" si="1372"/>
        <v>0</v>
      </c>
      <c r="BL291" s="1004">
        <f t="shared" si="1373"/>
        <v>0</v>
      </c>
      <c r="BM291" s="1004">
        <f t="shared" si="1374"/>
        <v>0</v>
      </c>
      <c r="BN291" s="1004">
        <f t="shared" si="1375"/>
        <v>0</v>
      </c>
      <c r="BO291" s="1004">
        <f t="shared" si="1376"/>
        <v>0</v>
      </c>
      <c r="BV291" s="1164"/>
      <c r="BW291" s="1164"/>
      <c r="BX291" s="1164"/>
      <c r="BY291" s="1164"/>
      <c r="BZ291" s="1164"/>
      <c r="CA291" s="1164"/>
      <c r="CB291" s="1164"/>
      <c r="CC291" s="1164"/>
      <c r="CD291" s="1164"/>
      <c r="CE291" s="1164"/>
      <c r="CF291" s="1164"/>
      <c r="CG291" s="1164"/>
      <c r="CH291" s="1164"/>
      <c r="CI291" s="1164"/>
      <c r="CJ291" s="1164"/>
      <c r="CK291" s="1164"/>
      <c r="CL291" s="1164"/>
      <c r="CM291" s="1164"/>
      <c r="CN291" s="1164"/>
      <c r="CO291" s="1164"/>
      <c r="CP291" s="1164"/>
      <c r="CQ291" s="1164"/>
      <c r="CR291" s="1164"/>
      <c r="CS291" s="1164"/>
      <c r="CT291" s="1164"/>
      <c r="CU291" s="1164"/>
      <c r="CV291" s="1164"/>
      <c r="CW291" s="1164"/>
      <c r="CX291" s="1164"/>
      <c r="CY291" s="1164"/>
      <c r="CZ291" s="1164"/>
      <c r="DA291" s="1164"/>
      <c r="DB291" s="1164"/>
      <c r="DC291" s="1164"/>
      <c r="DD291" s="1164"/>
      <c r="DE291" s="1164"/>
      <c r="DF291" s="1164"/>
      <c r="DG291" s="1164"/>
      <c r="DH291" s="1164"/>
      <c r="DI291" s="1164"/>
      <c r="DJ291" s="1164"/>
      <c r="DK291" s="1164"/>
      <c r="DL291" s="1164"/>
      <c r="DM291" s="1164"/>
      <c r="DN291" s="1164"/>
      <c r="DO291" s="1164"/>
      <c r="DP291" s="1164"/>
      <c r="DQ291" s="1164"/>
      <c r="DR291" s="1164"/>
      <c r="DS291" s="1164"/>
      <c r="DT291" s="1164"/>
      <c r="DU291" s="1164"/>
      <c r="DV291" s="1164"/>
      <c r="DW291" s="1164"/>
      <c r="DX291" s="1164"/>
      <c r="DY291" s="1164"/>
      <c r="DZ291" s="1164"/>
      <c r="EA291" s="1164"/>
      <c r="EB291" s="1164"/>
      <c r="EC291" s="1164"/>
      <c r="ED291" s="1164"/>
    </row>
    <row r="292" spans="2:134" hidden="1" outlineLevel="1">
      <c r="B292" s="772">
        <f t="shared" si="1341"/>
        <v>152</v>
      </c>
      <c r="C292" s="60"/>
      <c r="D292" s="701" t="s">
        <v>772</v>
      </c>
      <c r="E292" s="702" t="s">
        <v>1321</v>
      </c>
      <c r="F292" s="709"/>
      <c r="G292" s="1004">
        <f t="shared" si="1342"/>
        <v>0</v>
      </c>
      <c r="H292" s="1004">
        <f t="shared" si="1342"/>
        <v>0</v>
      </c>
      <c r="I292" s="1004">
        <f t="shared" si="1342"/>
        <v>0</v>
      </c>
      <c r="J292" s="1004">
        <f t="shared" si="1342"/>
        <v>0</v>
      </c>
      <c r="K292" s="1004">
        <f t="shared" si="1342"/>
        <v>0</v>
      </c>
      <c r="L292" s="1004">
        <f t="shared" si="1342"/>
        <v>0</v>
      </c>
      <c r="M292" s="1004">
        <f t="shared" si="1342"/>
        <v>0</v>
      </c>
      <c r="N292" s="1004">
        <f t="shared" si="1342"/>
        <v>0</v>
      </c>
      <c r="O292" s="1004">
        <f t="shared" si="1342"/>
        <v>0</v>
      </c>
      <c r="P292" s="1004">
        <f t="shared" si="1342"/>
        <v>0</v>
      </c>
      <c r="Q292" s="1004">
        <f t="shared" si="1343"/>
        <v>0</v>
      </c>
      <c r="R292" s="1004">
        <f t="shared" si="1343"/>
        <v>0</v>
      </c>
      <c r="S292" s="1004">
        <f t="shared" si="1343"/>
        <v>0</v>
      </c>
      <c r="T292" s="1004">
        <f t="shared" si="1343"/>
        <v>0</v>
      </c>
      <c r="U292" s="1004">
        <f t="shared" si="1343"/>
        <v>0</v>
      </c>
      <c r="V292" s="1004">
        <f t="shared" si="1343"/>
        <v>0</v>
      </c>
      <c r="W292" s="1004">
        <f t="shared" si="1343"/>
        <v>0</v>
      </c>
      <c r="X292" s="1004">
        <f t="shared" si="1343"/>
        <v>0</v>
      </c>
      <c r="Y292" s="1004">
        <f t="shared" si="1343"/>
        <v>0</v>
      </c>
      <c r="Z292" s="1004">
        <f t="shared" si="1343"/>
        <v>0</v>
      </c>
      <c r="AA292" s="1004">
        <f t="shared" si="1344"/>
        <v>0</v>
      </c>
      <c r="AB292" s="1004">
        <f t="shared" si="1344"/>
        <v>0</v>
      </c>
      <c r="AC292" s="1004">
        <f t="shared" si="1344"/>
        <v>0</v>
      </c>
      <c r="AD292" s="1004">
        <f t="shared" si="1344"/>
        <v>0</v>
      </c>
      <c r="AE292" s="1004">
        <f t="shared" si="1344"/>
        <v>0</v>
      </c>
      <c r="AF292" s="1004">
        <f t="shared" si="1344"/>
        <v>0</v>
      </c>
      <c r="AG292" s="1004">
        <f t="shared" si="1344"/>
        <v>0</v>
      </c>
      <c r="AH292" s="1004">
        <f t="shared" si="1344"/>
        <v>0</v>
      </c>
      <c r="AI292" s="1004">
        <f t="shared" si="1344"/>
        <v>0</v>
      </c>
      <c r="AJ292" s="1004">
        <f t="shared" si="1345"/>
        <v>0</v>
      </c>
      <c r="AK292" s="1004">
        <f t="shared" si="1346"/>
        <v>0</v>
      </c>
      <c r="AL292" s="1004">
        <f t="shared" si="1347"/>
        <v>0</v>
      </c>
      <c r="AM292" s="1004">
        <f t="shared" si="1348"/>
        <v>0</v>
      </c>
      <c r="AN292" s="1004">
        <f t="shared" si="1349"/>
        <v>0</v>
      </c>
      <c r="AO292" s="1004">
        <f t="shared" si="1350"/>
        <v>0</v>
      </c>
      <c r="AP292" s="1004">
        <f t="shared" si="1351"/>
        <v>0</v>
      </c>
      <c r="AQ292" s="1004">
        <f t="shared" si="1352"/>
        <v>0</v>
      </c>
      <c r="AR292" s="1004">
        <f t="shared" si="1353"/>
        <v>0</v>
      </c>
      <c r="AS292" s="1004">
        <f t="shared" si="1354"/>
        <v>0</v>
      </c>
      <c r="AT292" s="1004">
        <f t="shared" si="1355"/>
        <v>0</v>
      </c>
      <c r="AU292" s="1004">
        <f t="shared" si="1356"/>
        <v>0</v>
      </c>
      <c r="AV292" s="1004">
        <f t="shared" si="1357"/>
        <v>0</v>
      </c>
      <c r="AW292" s="1004">
        <f t="shared" si="1358"/>
        <v>0</v>
      </c>
      <c r="AX292" s="1004">
        <f t="shared" si="1359"/>
        <v>0</v>
      </c>
      <c r="AY292" s="1004">
        <f t="shared" si="1360"/>
        <v>0</v>
      </c>
      <c r="AZ292" s="1004">
        <f t="shared" si="1361"/>
        <v>0</v>
      </c>
      <c r="BA292" s="1004">
        <f t="shared" si="1362"/>
        <v>0</v>
      </c>
      <c r="BB292" s="1004">
        <f t="shared" si="1363"/>
        <v>0</v>
      </c>
      <c r="BC292" s="1004">
        <f t="shared" si="1364"/>
        <v>0</v>
      </c>
      <c r="BD292" s="1004">
        <f t="shared" si="1365"/>
        <v>0</v>
      </c>
      <c r="BE292" s="1004">
        <f t="shared" si="1366"/>
        <v>0</v>
      </c>
      <c r="BF292" s="1004">
        <f t="shared" si="1367"/>
        <v>0</v>
      </c>
      <c r="BG292" s="1004">
        <f t="shared" si="1368"/>
        <v>0</v>
      </c>
      <c r="BH292" s="1004">
        <f t="shared" si="1369"/>
        <v>0</v>
      </c>
      <c r="BI292" s="1004">
        <f t="shared" si="1370"/>
        <v>0</v>
      </c>
      <c r="BJ292" s="1004">
        <f t="shared" si="1371"/>
        <v>0</v>
      </c>
      <c r="BK292" s="1004">
        <f t="shared" si="1372"/>
        <v>0</v>
      </c>
      <c r="BL292" s="1004">
        <f t="shared" si="1373"/>
        <v>0</v>
      </c>
      <c r="BM292" s="1004">
        <f t="shared" si="1374"/>
        <v>0</v>
      </c>
      <c r="BN292" s="1004">
        <f t="shared" si="1375"/>
        <v>0</v>
      </c>
      <c r="BO292" s="1004">
        <f t="shared" si="1376"/>
        <v>0</v>
      </c>
      <c r="BV292" s="1164"/>
      <c r="BW292" s="1164"/>
      <c r="BX292" s="1164"/>
      <c r="BY292" s="1164"/>
      <c r="BZ292" s="1164"/>
      <c r="CA292" s="1164"/>
      <c r="CB292" s="1164"/>
      <c r="CC292" s="1164"/>
      <c r="CD292" s="1164"/>
      <c r="CE292" s="1164"/>
      <c r="CF292" s="1164"/>
      <c r="CG292" s="1164"/>
      <c r="CH292" s="1164"/>
      <c r="CI292" s="1164"/>
      <c r="CJ292" s="1164"/>
      <c r="CK292" s="1164"/>
      <c r="CL292" s="1164"/>
      <c r="CM292" s="1164"/>
      <c r="CN292" s="1164"/>
      <c r="CO292" s="1164"/>
      <c r="CP292" s="1164"/>
      <c r="CQ292" s="1164"/>
      <c r="CR292" s="1164"/>
      <c r="CS292" s="1164"/>
      <c r="CT292" s="1164"/>
      <c r="CU292" s="1164"/>
      <c r="CV292" s="1164"/>
      <c r="CW292" s="1164"/>
      <c r="CX292" s="1164"/>
      <c r="CY292" s="1164"/>
      <c r="CZ292" s="1164"/>
      <c r="DA292" s="1164"/>
      <c r="DB292" s="1164"/>
      <c r="DC292" s="1164"/>
      <c r="DD292" s="1164"/>
      <c r="DE292" s="1164"/>
      <c r="DF292" s="1164"/>
      <c r="DG292" s="1164"/>
      <c r="DH292" s="1164"/>
      <c r="DI292" s="1164"/>
      <c r="DJ292" s="1164"/>
      <c r="DK292" s="1164"/>
      <c r="DL292" s="1164"/>
      <c r="DM292" s="1164"/>
      <c r="DN292" s="1164"/>
      <c r="DO292" s="1164"/>
      <c r="DP292" s="1164"/>
      <c r="DQ292" s="1164"/>
      <c r="DR292" s="1164"/>
      <c r="DS292" s="1164"/>
      <c r="DT292" s="1164"/>
      <c r="DU292" s="1164"/>
      <c r="DV292" s="1164"/>
      <c r="DW292" s="1164"/>
      <c r="DX292" s="1164"/>
      <c r="DY292" s="1164"/>
      <c r="DZ292" s="1164"/>
      <c r="EA292" s="1164"/>
      <c r="EB292" s="1164"/>
      <c r="EC292" s="1164"/>
      <c r="ED292" s="1164"/>
    </row>
    <row r="293" spans="2:134" ht="13.5" hidden="1" outlineLevel="1" thickBot="1">
      <c r="B293" s="879">
        <f t="shared" si="1341"/>
        <v>153</v>
      </c>
      <c r="C293" s="204"/>
      <c r="D293" s="880" t="s">
        <v>799</v>
      </c>
      <c r="E293" s="881" t="s">
        <v>1321</v>
      </c>
      <c r="F293" s="882"/>
      <c r="G293" s="1005">
        <f t="shared" si="1342"/>
        <v>0</v>
      </c>
      <c r="H293" s="1005">
        <f t="shared" si="1342"/>
        <v>0</v>
      </c>
      <c r="I293" s="1005">
        <f t="shared" si="1342"/>
        <v>0</v>
      </c>
      <c r="J293" s="1005">
        <f t="shared" si="1342"/>
        <v>0</v>
      </c>
      <c r="K293" s="1005">
        <f t="shared" si="1342"/>
        <v>0</v>
      </c>
      <c r="L293" s="1005">
        <f t="shared" si="1342"/>
        <v>0</v>
      </c>
      <c r="M293" s="1005">
        <f t="shared" si="1342"/>
        <v>0</v>
      </c>
      <c r="N293" s="1005">
        <f t="shared" si="1342"/>
        <v>0</v>
      </c>
      <c r="O293" s="1005">
        <f t="shared" si="1342"/>
        <v>0</v>
      </c>
      <c r="P293" s="1005">
        <f t="shared" si="1342"/>
        <v>0</v>
      </c>
      <c r="Q293" s="1005">
        <f t="shared" si="1343"/>
        <v>0</v>
      </c>
      <c r="R293" s="1005">
        <f t="shared" si="1343"/>
        <v>0</v>
      </c>
      <c r="S293" s="1005">
        <f t="shared" si="1343"/>
        <v>0</v>
      </c>
      <c r="T293" s="1005">
        <f t="shared" si="1343"/>
        <v>0</v>
      </c>
      <c r="U293" s="1005">
        <f t="shared" si="1343"/>
        <v>0</v>
      </c>
      <c r="V293" s="1005">
        <f t="shared" si="1343"/>
        <v>0</v>
      </c>
      <c r="W293" s="1005">
        <f t="shared" si="1343"/>
        <v>0</v>
      </c>
      <c r="X293" s="1005">
        <f t="shared" si="1343"/>
        <v>0</v>
      </c>
      <c r="Y293" s="1005">
        <f t="shared" si="1343"/>
        <v>0</v>
      </c>
      <c r="Z293" s="1005">
        <f t="shared" si="1343"/>
        <v>0</v>
      </c>
      <c r="AA293" s="1005">
        <f t="shared" si="1344"/>
        <v>0</v>
      </c>
      <c r="AB293" s="1005">
        <f t="shared" si="1344"/>
        <v>0</v>
      </c>
      <c r="AC293" s="1005">
        <f t="shared" si="1344"/>
        <v>0</v>
      </c>
      <c r="AD293" s="1005">
        <f t="shared" si="1344"/>
        <v>0</v>
      </c>
      <c r="AE293" s="1005">
        <f t="shared" si="1344"/>
        <v>0</v>
      </c>
      <c r="AF293" s="1005">
        <f t="shared" si="1344"/>
        <v>0</v>
      </c>
      <c r="AG293" s="1005">
        <f t="shared" si="1344"/>
        <v>0</v>
      </c>
      <c r="AH293" s="1005">
        <f t="shared" si="1344"/>
        <v>0</v>
      </c>
      <c r="AI293" s="1005">
        <f t="shared" si="1344"/>
        <v>0</v>
      </c>
      <c r="AJ293" s="1005">
        <f t="shared" si="1345"/>
        <v>0</v>
      </c>
      <c r="AK293" s="1005">
        <f t="shared" si="1346"/>
        <v>0</v>
      </c>
      <c r="AL293" s="1005">
        <f t="shared" si="1347"/>
        <v>0</v>
      </c>
      <c r="AM293" s="1005">
        <f t="shared" si="1348"/>
        <v>0</v>
      </c>
      <c r="AN293" s="1005">
        <f t="shared" si="1349"/>
        <v>0</v>
      </c>
      <c r="AO293" s="1005">
        <f t="shared" si="1350"/>
        <v>0</v>
      </c>
      <c r="AP293" s="1005">
        <f t="shared" si="1351"/>
        <v>0</v>
      </c>
      <c r="AQ293" s="1005">
        <f t="shared" si="1352"/>
        <v>0</v>
      </c>
      <c r="AR293" s="1005">
        <f t="shared" si="1353"/>
        <v>0</v>
      </c>
      <c r="AS293" s="1005">
        <f t="shared" si="1354"/>
        <v>0</v>
      </c>
      <c r="AT293" s="1005">
        <f t="shared" si="1355"/>
        <v>0</v>
      </c>
      <c r="AU293" s="1005">
        <f t="shared" si="1356"/>
        <v>0</v>
      </c>
      <c r="AV293" s="1005">
        <f t="shared" si="1357"/>
        <v>0</v>
      </c>
      <c r="AW293" s="1005">
        <f t="shared" si="1358"/>
        <v>0</v>
      </c>
      <c r="AX293" s="1005">
        <f t="shared" si="1359"/>
        <v>0</v>
      </c>
      <c r="AY293" s="1005">
        <f t="shared" si="1360"/>
        <v>0</v>
      </c>
      <c r="AZ293" s="1005">
        <f t="shared" si="1361"/>
        <v>0</v>
      </c>
      <c r="BA293" s="1005">
        <f t="shared" si="1362"/>
        <v>0</v>
      </c>
      <c r="BB293" s="1005">
        <f t="shared" si="1363"/>
        <v>0</v>
      </c>
      <c r="BC293" s="1005">
        <f t="shared" si="1364"/>
        <v>0</v>
      </c>
      <c r="BD293" s="1005">
        <f t="shared" si="1365"/>
        <v>0</v>
      </c>
      <c r="BE293" s="1005">
        <f t="shared" si="1366"/>
        <v>0</v>
      </c>
      <c r="BF293" s="1005">
        <f t="shared" si="1367"/>
        <v>0</v>
      </c>
      <c r="BG293" s="1005">
        <f t="shared" si="1368"/>
        <v>0</v>
      </c>
      <c r="BH293" s="1005">
        <f t="shared" si="1369"/>
        <v>0</v>
      </c>
      <c r="BI293" s="1005">
        <f t="shared" si="1370"/>
        <v>0</v>
      </c>
      <c r="BJ293" s="1005">
        <f t="shared" si="1371"/>
        <v>0</v>
      </c>
      <c r="BK293" s="1005">
        <f t="shared" si="1372"/>
        <v>0</v>
      </c>
      <c r="BL293" s="1005">
        <f t="shared" si="1373"/>
        <v>0</v>
      </c>
      <c r="BM293" s="1005">
        <f t="shared" si="1374"/>
        <v>0</v>
      </c>
      <c r="BN293" s="1005">
        <f t="shared" si="1375"/>
        <v>0</v>
      </c>
      <c r="BO293" s="1005">
        <f t="shared" si="1376"/>
        <v>0</v>
      </c>
      <c r="BV293" s="1165"/>
      <c r="BW293" s="1165"/>
      <c r="BX293" s="1165"/>
      <c r="BY293" s="1165"/>
      <c r="BZ293" s="1165"/>
      <c r="CA293" s="1165"/>
      <c r="CB293" s="1165"/>
      <c r="CC293" s="1165"/>
      <c r="CD293" s="1165"/>
      <c r="CE293" s="1165"/>
      <c r="CF293" s="1165"/>
      <c r="CG293" s="1165"/>
      <c r="CH293" s="1165"/>
      <c r="CI293" s="1165"/>
      <c r="CJ293" s="1165"/>
      <c r="CK293" s="1165"/>
      <c r="CL293" s="1165"/>
      <c r="CM293" s="1165"/>
      <c r="CN293" s="1165"/>
      <c r="CO293" s="1165"/>
      <c r="CP293" s="1165"/>
      <c r="CQ293" s="1165"/>
      <c r="CR293" s="1165"/>
      <c r="CS293" s="1165"/>
      <c r="CT293" s="1165"/>
      <c r="CU293" s="1165"/>
      <c r="CV293" s="1165"/>
      <c r="CW293" s="1165"/>
      <c r="CX293" s="1165"/>
      <c r="CY293" s="1165"/>
      <c r="CZ293" s="1165"/>
      <c r="DA293" s="1165"/>
      <c r="DB293" s="1165"/>
      <c r="DC293" s="1165"/>
      <c r="DD293" s="1165"/>
      <c r="DE293" s="1165"/>
      <c r="DF293" s="1165"/>
      <c r="DG293" s="1165"/>
      <c r="DH293" s="1165"/>
      <c r="DI293" s="1165"/>
      <c r="DJ293" s="1165"/>
      <c r="DK293" s="1165"/>
      <c r="DL293" s="1165"/>
      <c r="DM293" s="1165"/>
      <c r="DN293" s="1165"/>
      <c r="DO293" s="1165"/>
      <c r="DP293" s="1165"/>
      <c r="DQ293" s="1165"/>
      <c r="DR293" s="1165"/>
      <c r="DS293" s="1165"/>
      <c r="DT293" s="1165"/>
      <c r="DU293" s="1165"/>
      <c r="DV293" s="1165"/>
      <c r="DW293" s="1165"/>
      <c r="DX293" s="1165"/>
      <c r="DY293" s="1165"/>
      <c r="DZ293" s="1165"/>
      <c r="EA293" s="1165"/>
      <c r="EB293" s="1165"/>
      <c r="EC293" s="1165"/>
      <c r="ED293" s="1165"/>
    </row>
    <row r="294" spans="2:134" ht="13.5" hidden="1" outlineLevel="1" thickBot="1">
      <c r="B294" s="17" t="s">
        <v>16</v>
      </c>
      <c r="C294" s="688"/>
      <c r="D294" s="613"/>
      <c r="E294" s="684"/>
      <c r="F294" s="637"/>
      <c r="G294" s="147">
        <f t="shared" ref="G294:BO294" si="1377">G$7</f>
        <v>1990</v>
      </c>
      <c r="H294" s="147">
        <f t="shared" si="1377"/>
        <v>1991</v>
      </c>
      <c r="I294" s="147">
        <f t="shared" si="1377"/>
        <v>1992</v>
      </c>
      <c r="J294" s="147">
        <f t="shared" si="1377"/>
        <v>1993</v>
      </c>
      <c r="K294" s="147">
        <f t="shared" si="1377"/>
        <v>1994</v>
      </c>
      <c r="L294" s="147">
        <f t="shared" si="1377"/>
        <v>1995</v>
      </c>
      <c r="M294" s="147">
        <f t="shared" si="1377"/>
        <v>1996</v>
      </c>
      <c r="N294" s="147">
        <f t="shared" si="1377"/>
        <v>1997</v>
      </c>
      <c r="O294" s="147">
        <f t="shared" si="1377"/>
        <v>1998</v>
      </c>
      <c r="P294" s="147">
        <f t="shared" si="1377"/>
        <v>1999</v>
      </c>
      <c r="Q294" s="147">
        <f t="shared" si="1377"/>
        <v>2000</v>
      </c>
      <c r="R294" s="147">
        <f t="shared" si="1377"/>
        <v>2001</v>
      </c>
      <c r="S294" s="147">
        <f t="shared" si="1377"/>
        <v>2002</v>
      </c>
      <c r="T294" s="147">
        <f t="shared" si="1377"/>
        <v>2003</v>
      </c>
      <c r="U294" s="147">
        <f t="shared" si="1377"/>
        <v>2004</v>
      </c>
      <c r="V294" s="147">
        <f t="shared" si="1377"/>
        <v>2005</v>
      </c>
      <c r="W294" s="147">
        <f t="shared" si="1377"/>
        <v>2006</v>
      </c>
      <c r="X294" s="147">
        <f t="shared" si="1377"/>
        <v>2007</v>
      </c>
      <c r="Y294" s="147">
        <f t="shared" si="1377"/>
        <v>2008</v>
      </c>
      <c r="Z294" s="147">
        <f t="shared" si="1377"/>
        <v>2009</v>
      </c>
      <c r="AA294" s="147">
        <f t="shared" si="1377"/>
        <v>2010</v>
      </c>
      <c r="AB294" s="147">
        <f t="shared" si="1377"/>
        <v>2011</v>
      </c>
      <c r="AC294" s="147">
        <f t="shared" si="1377"/>
        <v>2012</v>
      </c>
      <c r="AD294" s="147">
        <f t="shared" si="1377"/>
        <v>2013</v>
      </c>
      <c r="AE294" s="147">
        <f t="shared" si="1377"/>
        <v>2014</v>
      </c>
      <c r="AF294" s="147">
        <f t="shared" si="1377"/>
        <v>2015</v>
      </c>
      <c r="AG294" s="147">
        <f t="shared" si="1377"/>
        <v>2016</v>
      </c>
      <c r="AH294" s="147">
        <f t="shared" si="1377"/>
        <v>2017</v>
      </c>
      <c r="AI294" s="147">
        <f t="shared" si="1377"/>
        <v>2018</v>
      </c>
      <c r="AJ294" s="147">
        <f t="shared" si="1377"/>
        <v>2019</v>
      </c>
      <c r="AK294" s="147">
        <f t="shared" si="1377"/>
        <v>2020</v>
      </c>
      <c r="AL294" s="147">
        <f t="shared" si="1377"/>
        <v>2021</v>
      </c>
      <c r="AM294" s="147">
        <f t="shared" si="1377"/>
        <v>2022</v>
      </c>
      <c r="AN294" s="147">
        <f t="shared" si="1377"/>
        <v>2023</v>
      </c>
      <c r="AO294" s="147">
        <f t="shared" si="1377"/>
        <v>2024</v>
      </c>
      <c r="AP294" s="147">
        <f t="shared" si="1377"/>
        <v>2025</v>
      </c>
      <c r="AQ294" s="147">
        <f t="shared" si="1377"/>
        <v>2026</v>
      </c>
      <c r="AR294" s="147">
        <f t="shared" si="1377"/>
        <v>2027</v>
      </c>
      <c r="AS294" s="147">
        <f t="shared" si="1377"/>
        <v>2028</v>
      </c>
      <c r="AT294" s="147">
        <f t="shared" si="1377"/>
        <v>2029</v>
      </c>
      <c r="AU294" s="147">
        <f t="shared" si="1377"/>
        <v>2030</v>
      </c>
      <c r="AV294" s="147">
        <f t="shared" si="1377"/>
        <v>2031</v>
      </c>
      <c r="AW294" s="147">
        <f t="shared" si="1377"/>
        <v>2032</v>
      </c>
      <c r="AX294" s="147">
        <f t="shared" si="1377"/>
        <v>2033</v>
      </c>
      <c r="AY294" s="147">
        <f t="shared" si="1377"/>
        <v>2034</v>
      </c>
      <c r="AZ294" s="147">
        <f t="shared" si="1377"/>
        <v>2035</v>
      </c>
      <c r="BA294" s="147">
        <f t="shared" si="1377"/>
        <v>2036</v>
      </c>
      <c r="BB294" s="147">
        <f t="shared" si="1377"/>
        <v>2037</v>
      </c>
      <c r="BC294" s="147">
        <f t="shared" si="1377"/>
        <v>2038</v>
      </c>
      <c r="BD294" s="147">
        <f t="shared" si="1377"/>
        <v>2039</v>
      </c>
      <c r="BE294" s="147">
        <f t="shared" si="1377"/>
        <v>2040</v>
      </c>
      <c r="BF294" s="147">
        <f t="shared" si="1377"/>
        <v>2041</v>
      </c>
      <c r="BG294" s="147">
        <f t="shared" si="1377"/>
        <v>2042</v>
      </c>
      <c r="BH294" s="147">
        <f t="shared" si="1377"/>
        <v>2043</v>
      </c>
      <c r="BI294" s="147">
        <f t="shared" si="1377"/>
        <v>2044</v>
      </c>
      <c r="BJ294" s="147">
        <f t="shared" si="1377"/>
        <v>2045</v>
      </c>
      <c r="BK294" s="147">
        <f t="shared" si="1377"/>
        <v>2046</v>
      </c>
      <c r="BL294" s="147">
        <f t="shared" si="1377"/>
        <v>2047</v>
      </c>
      <c r="BM294" s="147">
        <f t="shared" si="1377"/>
        <v>2048</v>
      </c>
      <c r="BN294" s="147">
        <f t="shared" si="1377"/>
        <v>2049</v>
      </c>
      <c r="BO294" s="147">
        <f t="shared" si="1377"/>
        <v>2050</v>
      </c>
      <c r="BV294" s="1132"/>
      <c r="BW294" s="1132"/>
      <c r="BX294" s="1132"/>
      <c r="BY294" s="1132"/>
      <c r="BZ294" s="1132"/>
      <c r="CA294" s="1132"/>
      <c r="CB294" s="1132"/>
      <c r="CC294" s="1132"/>
      <c r="CD294" s="1132"/>
      <c r="CE294" s="1132"/>
      <c r="CF294" s="1132"/>
      <c r="CG294" s="1132"/>
      <c r="CH294" s="1132"/>
      <c r="CI294" s="1132"/>
      <c r="CJ294" s="1132"/>
      <c r="CK294" s="1132"/>
      <c r="CL294" s="1132"/>
      <c r="CM294" s="1132"/>
      <c r="CN294" s="1132"/>
      <c r="CO294" s="1132"/>
      <c r="CP294" s="1132"/>
      <c r="CQ294" s="1132"/>
      <c r="CR294" s="1132"/>
      <c r="CS294" s="1132"/>
      <c r="CT294" s="1132"/>
      <c r="CU294" s="1132"/>
      <c r="CV294" s="1132"/>
      <c r="CW294" s="1132"/>
      <c r="CX294" s="1132"/>
      <c r="CY294" s="1132"/>
      <c r="CZ294" s="1132"/>
      <c r="DA294" s="1132"/>
      <c r="DB294" s="1132"/>
      <c r="DC294" s="1132"/>
      <c r="DD294" s="1132"/>
      <c r="DE294" s="1132"/>
      <c r="DF294" s="1132"/>
      <c r="DG294" s="1132"/>
      <c r="DH294" s="1132"/>
      <c r="DI294" s="1132"/>
      <c r="DJ294" s="1132"/>
      <c r="DK294" s="1132"/>
      <c r="DL294" s="1132"/>
      <c r="DM294" s="1132"/>
      <c r="DN294" s="1132"/>
      <c r="DO294" s="1132"/>
      <c r="DP294" s="1132"/>
      <c r="DQ294" s="1132"/>
      <c r="DR294" s="1132"/>
      <c r="DS294" s="1132"/>
      <c r="DT294" s="1132"/>
      <c r="DU294" s="1132"/>
      <c r="DV294" s="1132"/>
      <c r="DW294" s="1132"/>
      <c r="DX294" s="1132"/>
      <c r="DY294" s="1132"/>
      <c r="DZ294" s="1132"/>
      <c r="EA294" s="1132"/>
      <c r="EB294" s="1132"/>
      <c r="EC294" s="1132"/>
      <c r="ED294" s="1132"/>
    </row>
    <row r="295" spans="2:134" hidden="1" outlineLevel="1">
      <c r="B295" s="786">
        <v>154</v>
      </c>
      <c r="C295" s="58" t="s">
        <v>800</v>
      </c>
      <c r="D295" s="689"/>
      <c r="E295" s="670"/>
      <c r="F295" s="698"/>
      <c r="G295" s="1069"/>
      <c r="H295" s="1068"/>
      <c r="I295" s="1068"/>
      <c r="J295" s="1068"/>
      <c r="K295" s="1068"/>
      <c r="L295" s="1068"/>
      <c r="M295" s="1068"/>
      <c r="N295" s="1068"/>
      <c r="O295" s="1068"/>
      <c r="P295" s="1068"/>
      <c r="Q295" s="1068"/>
      <c r="R295" s="1068"/>
      <c r="S295" s="1068"/>
      <c r="T295" s="1068"/>
      <c r="U295" s="1068"/>
      <c r="V295" s="1068"/>
      <c r="W295" s="1068"/>
      <c r="X295" s="1068"/>
      <c r="Y295" s="1068"/>
      <c r="Z295" s="1068"/>
      <c r="AA295" s="1068"/>
      <c r="AB295" s="1068"/>
      <c r="AC295" s="1068"/>
      <c r="AD295" s="1068"/>
      <c r="AE295" s="1068"/>
      <c r="AF295" s="1068"/>
      <c r="AG295" s="1068"/>
      <c r="AH295" s="1068"/>
      <c r="AI295" s="1068"/>
      <c r="AJ295" s="1068"/>
      <c r="AK295" s="1068"/>
      <c r="AL295" s="1068"/>
      <c r="AM295" s="1068"/>
      <c r="AN295" s="1068"/>
      <c r="AO295" s="1068"/>
      <c r="AP295" s="1068"/>
      <c r="AQ295" s="1068"/>
      <c r="AR295" s="1068"/>
      <c r="AS295" s="1068"/>
      <c r="AT295" s="1068"/>
      <c r="AU295" s="1068"/>
      <c r="AV295" s="1068"/>
      <c r="AW295" s="1068"/>
      <c r="AX295" s="1068"/>
      <c r="AY295" s="1068"/>
      <c r="AZ295" s="1068"/>
      <c r="BA295" s="1068"/>
      <c r="BB295" s="1068"/>
      <c r="BC295" s="1068"/>
      <c r="BD295" s="1068"/>
      <c r="BE295" s="1068"/>
      <c r="BF295" s="1068"/>
      <c r="BG295" s="1068"/>
      <c r="BH295" s="1068"/>
      <c r="BI295" s="1068"/>
      <c r="BJ295" s="1068"/>
      <c r="BK295" s="1068"/>
      <c r="BL295" s="1068"/>
      <c r="BM295" s="1068"/>
      <c r="BN295" s="1068"/>
      <c r="BO295" s="1071"/>
      <c r="BV295" s="1137"/>
      <c r="BW295" s="1138"/>
      <c r="BX295" s="1138"/>
      <c r="BY295" s="1138"/>
      <c r="BZ295" s="1138"/>
      <c r="CA295" s="1138"/>
      <c r="CB295" s="1138"/>
      <c r="CC295" s="1138"/>
      <c r="CD295" s="1138"/>
      <c r="CE295" s="1138"/>
      <c r="CF295" s="1138"/>
      <c r="CG295" s="1138"/>
      <c r="CH295" s="1138"/>
      <c r="CI295" s="1138"/>
      <c r="CJ295" s="1138"/>
      <c r="CK295" s="1138"/>
      <c r="CL295" s="1138"/>
      <c r="CM295" s="1138"/>
      <c r="CN295" s="1138"/>
      <c r="CO295" s="1138"/>
      <c r="CP295" s="1138"/>
      <c r="CQ295" s="1138"/>
      <c r="CR295" s="1138"/>
      <c r="CS295" s="1138"/>
      <c r="CT295" s="1138"/>
      <c r="CU295" s="1138"/>
      <c r="CV295" s="1138"/>
      <c r="CW295" s="1138"/>
      <c r="CX295" s="1138"/>
      <c r="CY295" s="1138"/>
      <c r="CZ295" s="1138"/>
      <c r="DA295" s="1138"/>
      <c r="DB295" s="1138"/>
      <c r="DC295" s="1138"/>
      <c r="DD295" s="1138"/>
      <c r="DE295" s="1138"/>
      <c r="DF295" s="1138"/>
      <c r="DG295" s="1138"/>
      <c r="DH295" s="1138"/>
      <c r="DI295" s="1138"/>
      <c r="DJ295" s="1138"/>
      <c r="DK295" s="1138"/>
      <c r="DL295" s="1138"/>
      <c r="DM295" s="1138"/>
      <c r="DN295" s="1138"/>
      <c r="DO295" s="1138"/>
      <c r="DP295" s="1138"/>
      <c r="DQ295" s="1138"/>
      <c r="DR295" s="1138"/>
      <c r="DS295" s="1138"/>
      <c r="DT295" s="1138"/>
      <c r="DU295" s="1138"/>
      <c r="DV295" s="1138"/>
      <c r="DW295" s="1138"/>
      <c r="DX295" s="1138"/>
      <c r="DY295" s="1138"/>
      <c r="DZ295" s="1138"/>
      <c r="EA295" s="1138"/>
      <c r="EB295" s="1138"/>
      <c r="EC295" s="1138"/>
      <c r="ED295" s="1139"/>
    </row>
    <row r="296" spans="2:134" hidden="1" outlineLevel="1">
      <c r="B296" s="728" t="s">
        <v>578</v>
      </c>
      <c r="C296" s="60"/>
      <c r="D296" s="686" t="s">
        <v>1148</v>
      </c>
      <c r="E296" s="670" t="s">
        <v>1321</v>
      </c>
      <c r="F296" s="690"/>
      <c r="G296" s="1004">
        <f t="shared" ref="G296:P301" si="1378">IF(BV296="",G270,BV296)</f>
        <v>0</v>
      </c>
      <c r="H296" s="1004">
        <f t="shared" si="1378"/>
        <v>0</v>
      </c>
      <c r="I296" s="1004">
        <f t="shared" si="1378"/>
        <v>0</v>
      </c>
      <c r="J296" s="1004">
        <f t="shared" si="1378"/>
        <v>0</v>
      </c>
      <c r="K296" s="1004">
        <f t="shared" si="1378"/>
        <v>0</v>
      </c>
      <c r="L296" s="1004">
        <f t="shared" si="1378"/>
        <v>0</v>
      </c>
      <c r="M296" s="1004">
        <f t="shared" si="1378"/>
        <v>0</v>
      </c>
      <c r="N296" s="1004">
        <f t="shared" si="1378"/>
        <v>0</v>
      </c>
      <c r="O296" s="1004">
        <f t="shared" si="1378"/>
        <v>0</v>
      </c>
      <c r="P296" s="1004">
        <f t="shared" si="1378"/>
        <v>0</v>
      </c>
      <c r="Q296" s="1004">
        <f t="shared" ref="Q296:Z301" si="1379">IF(CF296="",Q270,CF296)</f>
        <v>0</v>
      </c>
      <c r="R296" s="1004">
        <f t="shared" si="1379"/>
        <v>0</v>
      </c>
      <c r="S296" s="1004">
        <f t="shared" si="1379"/>
        <v>0</v>
      </c>
      <c r="T296" s="1004">
        <f t="shared" si="1379"/>
        <v>0</v>
      </c>
      <c r="U296" s="1004">
        <f t="shared" si="1379"/>
        <v>0</v>
      </c>
      <c r="V296" s="1004">
        <f t="shared" si="1379"/>
        <v>0</v>
      </c>
      <c r="W296" s="1004">
        <f t="shared" si="1379"/>
        <v>0</v>
      </c>
      <c r="X296" s="1004">
        <f t="shared" si="1379"/>
        <v>0</v>
      </c>
      <c r="Y296" s="1004">
        <f t="shared" si="1379"/>
        <v>0</v>
      </c>
      <c r="Z296" s="1004">
        <f t="shared" si="1379"/>
        <v>0</v>
      </c>
      <c r="AA296" s="1004">
        <f t="shared" ref="AA296:AI301" si="1380">IF(CP296="",AA270,CP296)</f>
        <v>0</v>
      </c>
      <c r="AB296" s="1004">
        <f t="shared" si="1380"/>
        <v>0</v>
      </c>
      <c r="AC296" s="1004">
        <f t="shared" si="1380"/>
        <v>0</v>
      </c>
      <c r="AD296" s="1004">
        <f t="shared" si="1380"/>
        <v>0</v>
      </c>
      <c r="AE296" s="1004">
        <f t="shared" si="1380"/>
        <v>0</v>
      </c>
      <c r="AF296" s="1004">
        <f t="shared" si="1380"/>
        <v>0</v>
      </c>
      <c r="AG296" s="1004">
        <f t="shared" si="1380"/>
        <v>0</v>
      </c>
      <c r="AH296" s="1004">
        <f t="shared" si="1380"/>
        <v>0</v>
      </c>
      <c r="AI296" s="1004">
        <f t="shared" si="1380"/>
        <v>0</v>
      </c>
      <c r="AJ296" s="1004">
        <f t="shared" ref="AJ296:BO296" si="1381">IF(CY296="",AJ270,CY296)</f>
        <v>0</v>
      </c>
      <c r="AK296" s="1004">
        <f t="shared" si="1381"/>
        <v>0</v>
      </c>
      <c r="AL296" s="1004">
        <f t="shared" si="1381"/>
        <v>0</v>
      </c>
      <c r="AM296" s="1004">
        <f t="shared" si="1381"/>
        <v>0</v>
      </c>
      <c r="AN296" s="1004">
        <f t="shared" si="1381"/>
        <v>0</v>
      </c>
      <c r="AO296" s="1004">
        <f t="shared" si="1381"/>
        <v>0</v>
      </c>
      <c r="AP296" s="1004">
        <f t="shared" si="1381"/>
        <v>0</v>
      </c>
      <c r="AQ296" s="1004">
        <f t="shared" si="1381"/>
        <v>0</v>
      </c>
      <c r="AR296" s="1004">
        <f t="shared" si="1381"/>
        <v>0</v>
      </c>
      <c r="AS296" s="1004">
        <f t="shared" si="1381"/>
        <v>0</v>
      </c>
      <c r="AT296" s="1004">
        <f t="shared" si="1381"/>
        <v>0</v>
      </c>
      <c r="AU296" s="1004">
        <f t="shared" si="1381"/>
        <v>0</v>
      </c>
      <c r="AV296" s="1004">
        <f t="shared" si="1381"/>
        <v>0</v>
      </c>
      <c r="AW296" s="1004">
        <f t="shared" si="1381"/>
        <v>0</v>
      </c>
      <c r="AX296" s="1004">
        <f t="shared" si="1381"/>
        <v>0</v>
      </c>
      <c r="AY296" s="1004">
        <f t="shared" si="1381"/>
        <v>0</v>
      </c>
      <c r="AZ296" s="1004">
        <f t="shared" si="1381"/>
        <v>0</v>
      </c>
      <c r="BA296" s="1004">
        <f t="shared" si="1381"/>
        <v>0</v>
      </c>
      <c r="BB296" s="1004">
        <f t="shared" si="1381"/>
        <v>0</v>
      </c>
      <c r="BC296" s="1004">
        <f t="shared" si="1381"/>
        <v>0</v>
      </c>
      <c r="BD296" s="1004">
        <f t="shared" si="1381"/>
        <v>0</v>
      </c>
      <c r="BE296" s="1004">
        <f t="shared" si="1381"/>
        <v>0</v>
      </c>
      <c r="BF296" s="1004">
        <f t="shared" si="1381"/>
        <v>0</v>
      </c>
      <c r="BG296" s="1004">
        <f t="shared" si="1381"/>
        <v>0</v>
      </c>
      <c r="BH296" s="1004">
        <f t="shared" si="1381"/>
        <v>0</v>
      </c>
      <c r="BI296" s="1004">
        <f t="shared" si="1381"/>
        <v>0</v>
      </c>
      <c r="BJ296" s="1004">
        <f t="shared" si="1381"/>
        <v>0</v>
      </c>
      <c r="BK296" s="1004">
        <f t="shared" si="1381"/>
        <v>0</v>
      </c>
      <c r="BL296" s="1004">
        <f t="shared" si="1381"/>
        <v>0</v>
      </c>
      <c r="BM296" s="1004">
        <f t="shared" si="1381"/>
        <v>0</v>
      </c>
      <c r="BN296" s="1004">
        <f t="shared" si="1381"/>
        <v>0</v>
      </c>
      <c r="BO296" s="1004">
        <f t="shared" si="1381"/>
        <v>0</v>
      </c>
      <c r="BV296" s="1164"/>
      <c r="BW296" s="1164"/>
      <c r="BX296" s="1164"/>
      <c r="BY296" s="1164"/>
      <c r="BZ296" s="1164"/>
      <c r="CA296" s="1164"/>
      <c r="CB296" s="1164"/>
      <c r="CC296" s="1164"/>
      <c r="CD296" s="1164"/>
      <c r="CE296" s="1164"/>
      <c r="CF296" s="1164"/>
      <c r="CG296" s="1164"/>
      <c r="CH296" s="1164"/>
      <c r="CI296" s="1164"/>
      <c r="CJ296" s="1164"/>
      <c r="CK296" s="1164"/>
      <c r="CL296" s="1164"/>
      <c r="CM296" s="1164"/>
      <c r="CN296" s="1164"/>
      <c r="CO296" s="1164"/>
      <c r="CP296" s="1164"/>
      <c r="CQ296" s="1164"/>
      <c r="CR296" s="1164"/>
      <c r="CS296" s="1164"/>
      <c r="CT296" s="1164"/>
      <c r="CU296" s="1164"/>
      <c r="CV296" s="1164"/>
      <c r="CW296" s="1164"/>
      <c r="CX296" s="1164"/>
      <c r="CY296" s="1164"/>
      <c r="CZ296" s="1164"/>
      <c r="DA296" s="1164"/>
      <c r="DB296" s="1164"/>
      <c r="DC296" s="1164"/>
      <c r="DD296" s="1164"/>
      <c r="DE296" s="1164"/>
      <c r="DF296" s="1164"/>
      <c r="DG296" s="1164"/>
      <c r="DH296" s="1164"/>
      <c r="DI296" s="1164"/>
      <c r="DJ296" s="1164"/>
      <c r="DK296" s="1164"/>
      <c r="DL296" s="1164"/>
      <c r="DM296" s="1164"/>
      <c r="DN296" s="1164"/>
      <c r="DO296" s="1164"/>
      <c r="DP296" s="1164"/>
      <c r="DQ296" s="1164"/>
      <c r="DR296" s="1164"/>
      <c r="DS296" s="1164"/>
      <c r="DT296" s="1164"/>
      <c r="DU296" s="1164"/>
      <c r="DV296" s="1164"/>
      <c r="DW296" s="1164"/>
      <c r="DX296" s="1164"/>
      <c r="DY296" s="1164"/>
      <c r="DZ296" s="1164"/>
      <c r="EA296" s="1164"/>
      <c r="EB296" s="1164"/>
      <c r="EC296" s="1164"/>
      <c r="ED296" s="1164"/>
    </row>
    <row r="297" spans="2:134" hidden="1" outlineLevel="1">
      <c r="B297" s="728" t="s">
        <v>579</v>
      </c>
      <c r="C297" s="60"/>
      <c r="D297" s="686" t="s">
        <v>1119</v>
      </c>
      <c r="E297" s="670" t="s">
        <v>1321</v>
      </c>
      <c r="F297" s="690"/>
      <c r="G297" s="1004">
        <f t="shared" si="1378"/>
        <v>0</v>
      </c>
      <c r="H297" s="1004">
        <f t="shared" si="1378"/>
        <v>0</v>
      </c>
      <c r="I297" s="1004">
        <f t="shared" si="1378"/>
        <v>0</v>
      </c>
      <c r="J297" s="1004">
        <f t="shared" si="1378"/>
        <v>0</v>
      </c>
      <c r="K297" s="1004">
        <f t="shared" si="1378"/>
        <v>0</v>
      </c>
      <c r="L297" s="1004">
        <f t="shared" si="1378"/>
        <v>0</v>
      </c>
      <c r="M297" s="1004">
        <f t="shared" si="1378"/>
        <v>0</v>
      </c>
      <c r="N297" s="1004">
        <f t="shared" si="1378"/>
        <v>0</v>
      </c>
      <c r="O297" s="1004">
        <f t="shared" si="1378"/>
        <v>0</v>
      </c>
      <c r="P297" s="1004">
        <f t="shared" si="1378"/>
        <v>0</v>
      </c>
      <c r="Q297" s="1004">
        <f t="shared" si="1379"/>
        <v>0</v>
      </c>
      <c r="R297" s="1004">
        <f t="shared" si="1379"/>
        <v>0</v>
      </c>
      <c r="S297" s="1004">
        <f t="shared" si="1379"/>
        <v>0</v>
      </c>
      <c r="T297" s="1004">
        <f t="shared" si="1379"/>
        <v>0</v>
      </c>
      <c r="U297" s="1004">
        <f t="shared" si="1379"/>
        <v>0</v>
      </c>
      <c r="V297" s="1004">
        <f t="shared" si="1379"/>
        <v>0</v>
      </c>
      <c r="W297" s="1004">
        <f t="shared" si="1379"/>
        <v>0</v>
      </c>
      <c r="X297" s="1004">
        <f t="shared" si="1379"/>
        <v>0</v>
      </c>
      <c r="Y297" s="1004">
        <f t="shared" si="1379"/>
        <v>0</v>
      </c>
      <c r="Z297" s="1004">
        <f t="shared" si="1379"/>
        <v>0</v>
      </c>
      <c r="AA297" s="1004">
        <f t="shared" si="1380"/>
        <v>0</v>
      </c>
      <c r="AB297" s="1004">
        <f t="shared" si="1380"/>
        <v>0</v>
      </c>
      <c r="AC297" s="1004">
        <f t="shared" si="1380"/>
        <v>0</v>
      </c>
      <c r="AD297" s="1004">
        <f t="shared" si="1380"/>
        <v>0</v>
      </c>
      <c r="AE297" s="1004">
        <f t="shared" si="1380"/>
        <v>0</v>
      </c>
      <c r="AF297" s="1004">
        <f t="shared" si="1380"/>
        <v>0</v>
      </c>
      <c r="AG297" s="1004">
        <f t="shared" si="1380"/>
        <v>0</v>
      </c>
      <c r="AH297" s="1004">
        <f t="shared" si="1380"/>
        <v>0</v>
      </c>
      <c r="AI297" s="1004">
        <f t="shared" si="1380"/>
        <v>0</v>
      </c>
      <c r="AJ297" s="1004">
        <f t="shared" ref="AJ297:BO297" si="1382">IF(CY297="",AJ271,CY297)</f>
        <v>0</v>
      </c>
      <c r="AK297" s="1004">
        <f t="shared" si="1382"/>
        <v>0</v>
      </c>
      <c r="AL297" s="1004">
        <f t="shared" si="1382"/>
        <v>0</v>
      </c>
      <c r="AM297" s="1004">
        <f t="shared" si="1382"/>
        <v>0</v>
      </c>
      <c r="AN297" s="1004">
        <f t="shared" si="1382"/>
        <v>0</v>
      </c>
      <c r="AO297" s="1004">
        <f t="shared" si="1382"/>
        <v>0</v>
      </c>
      <c r="AP297" s="1004">
        <f t="shared" si="1382"/>
        <v>0</v>
      </c>
      <c r="AQ297" s="1004">
        <f t="shared" si="1382"/>
        <v>0</v>
      </c>
      <c r="AR297" s="1004">
        <f t="shared" si="1382"/>
        <v>0</v>
      </c>
      <c r="AS297" s="1004">
        <f t="shared" si="1382"/>
        <v>0</v>
      </c>
      <c r="AT297" s="1004">
        <f t="shared" si="1382"/>
        <v>0</v>
      </c>
      <c r="AU297" s="1004">
        <f t="shared" si="1382"/>
        <v>0</v>
      </c>
      <c r="AV297" s="1004">
        <f t="shared" si="1382"/>
        <v>0</v>
      </c>
      <c r="AW297" s="1004">
        <f t="shared" si="1382"/>
        <v>0</v>
      </c>
      <c r="AX297" s="1004">
        <f t="shared" si="1382"/>
        <v>0</v>
      </c>
      <c r="AY297" s="1004">
        <f t="shared" si="1382"/>
        <v>0</v>
      </c>
      <c r="AZ297" s="1004">
        <f t="shared" si="1382"/>
        <v>0</v>
      </c>
      <c r="BA297" s="1004">
        <f t="shared" si="1382"/>
        <v>0</v>
      </c>
      <c r="BB297" s="1004">
        <f t="shared" si="1382"/>
        <v>0</v>
      </c>
      <c r="BC297" s="1004">
        <f t="shared" si="1382"/>
        <v>0</v>
      </c>
      <c r="BD297" s="1004">
        <f t="shared" si="1382"/>
        <v>0</v>
      </c>
      <c r="BE297" s="1004">
        <f t="shared" si="1382"/>
        <v>0</v>
      </c>
      <c r="BF297" s="1004">
        <f t="shared" si="1382"/>
        <v>0</v>
      </c>
      <c r="BG297" s="1004">
        <f t="shared" si="1382"/>
        <v>0</v>
      </c>
      <c r="BH297" s="1004">
        <f t="shared" si="1382"/>
        <v>0</v>
      </c>
      <c r="BI297" s="1004">
        <f t="shared" si="1382"/>
        <v>0</v>
      </c>
      <c r="BJ297" s="1004">
        <f t="shared" si="1382"/>
        <v>0</v>
      </c>
      <c r="BK297" s="1004">
        <f t="shared" si="1382"/>
        <v>0</v>
      </c>
      <c r="BL297" s="1004">
        <f t="shared" si="1382"/>
        <v>0</v>
      </c>
      <c r="BM297" s="1004">
        <f t="shared" si="1382"/>
        <v>0</v>
      </c>
      <c r="BN297" s="1004">
        <f t="shared" si="1382"/>
        <v>0</v>
      </c>
      <c r="BO297" s="1004">
        <f t="shared" si="1382"/>
        <v>0</v>
      </c>
      <c r="BV297" s="1164"/>
      <c r="BW297" s="1164"/>
      <c r="BX297" s="1164"/>
      <c r="BY297" s="1164"/>
      <c r="BZ297" s="1164"/>
      <c r="CA297" s="1164"/>
      <c r="CB297" s="1164"/>
      <c r="CC297" s="1164"/>
      <c r="CD297" s="1164"/>
      <c r="CE297" s="1164"/>
      <c r="CF297" s="1164"/>
      <c r="CG297" s="1164"/>
      <c r="CH297" s="1164"/>
      <c r="CI297" s="1164"/>
      <c r="CJ297" s="1164"/>
      <c r="CK297" s="1164"/>
      <c r="CL297" s="1164"/>
      <c r="CM297" s="1164"/>
      <c r="CN297" s="1164"/>
      <c r="CO297" s="1164"/>
      <c r="CP297" s="1164"/>
      <c r="CQ297" s="1164"/>
      <c r="CR297" s="1164"/>
      <c r="CS297" s="1164"/>
      <c r="CT297" s="1164"/>
      <c r="CU297" s="1164"/>
      <c r="CV297" s="1164"/>
      <c r="CW297" s="1164"/>
      <c r="CX297" s="1164"/>
      <c r="CY297" s="1164"/>
      <c r="CZ297" s="1164"/>
      <c r="DA297" s="1164"/>
      <c r="DB297" s="1164"/>
      <c r="DC297" s="1164"/>
      <c r="DD297" s="1164"/>
      <c r="DE297" s="1164"/>
      <c r="DF297" s="1164"/>
      <c r="DG297" s="1164"/>
      <c r="DH297" s="1164"/>
      <c r="DI297" s="1164"/>
      <c r="DJ297" s="1164"/>
      <c r="DK297" s="1164"/>
      <c r="DL297" s="1164"/>
      <c r="DM297" s="1164"/>
      <c r="DN297" s="1164"/>
      <c r="DO297" s="1164"/>
      <c r="DP297" s="1164"/>
      <c r="DQ297" s="1164"/>
      <c r="DR297" s="1164"/>
      <c r="DS297" s="1164"/>
      <c r="DT297" s="1164"/>
      <c r="DU297" s="1164"/>
      <c r="DV297" s="1164"/>
      <c r="DW297" s="1164"/>
      <c r="DX297" s="1164"/>
      <c r="DY297" s="1164"/>
      <c r="DZ297" s="1164"/>
      <c r="EA297" s="1164"/>
      <c r="EB297" s="1164"/>
      <c r="EC297" s="1164"/>
      <c r="ED297" s="1164"/>
    </row>
    <row r="298" spans="2:134" hidden="1" outlineLevel="1">
      <c r="B298" s="728" t="s">
        <v>580</v>
      </c>
      <c r="C298" s="60"/>
      <c r="D298" s="686" t="s">
        <v>776</v>
      </c>
      <c r="E298" s="670" t="s">
        <v>1321</v>
      </c>
      <c r="F298" s="690"/>
      <c r="G298" s="1004">
        <f t="shared" si="1378"/>
        <v>0</v>
      </c>
      <c r="H298" s="1004">
        <f t="shared" si="1378"/>
        <v>0</v>
      </c>
      <c r="I298" s="1004">
        <f t="shared" si="1378"/>
        <v>0</v>
      </c>
      <c r="J298" s="1004">
        <f t="shared" si="1378"/>
        <v>0</v>
      </c>
      <c r="K298" s="1004">
        <f t="shared" si="1378"/>
        <v>0</v>
      </c>
      <c r="L298" s="1004">
        <f t="shared" si="1378"/>
        <v>0</v>
      </c>
      <c r="M298" s="1004">
        <f t="shared" si="1378"/>
        <v>0</v>
      </c>
      <c r="N298" s="1004">
        <f t="shared" si="1378"/>
        <v>0</v>
      </c>
      <c r="O298" s="1004">
        <f t="shared" si="1378"/>
        <v>0</v>
      </c>
      <c r="P298" s="1004">
        <f t="shared" si="1378"/>
        <v>0</v>
      </c>
      <c r="Q298" s="1004">
        <f t="shared" si="1379"/>
        <v>0</v>
      </c>
      <c r="R298" s="1004">
        <f t="shared" si="1379"/>
        <v>0</v>
      </c>
      <c r="S298" s="1004">
        <f t="shared" si="1379"/>
        <v>0</v>
      </c>
      <c r="T298" s="1004">
        <f t="shared" si="1379"/>
        <v>0</v>
      </c>
      <c r="U298" s="1004">
        <f t="shared" si="1379"/>
        <v>0</v>
      </c>
      <c r="V298" s="1004">
        <f t="shared" si="1379"/>
        <v>0</v>
      </c>
      <c r="W298" s="1004">
        <f t="shared" si="1379"/>
        <v>0</v>
      </c>
      <c r="X298" s="1004">
        <f t="shared" si="1379"/>
        <v>0</v>
      </c>
      <c r="Y298" s="1004">
        <f t="shared" si="1379"/>
        <v>0</v>
      </c>
      <c r="Z298" s="1004">
        <f t="shared" si="1379"/>
        <v>0</v>
      </c>
      <c r="AA298" s="1004">
        <f t="shared" si="1380"/>
        <v>0</v>
      </c>
      <c r="AB298" s="1004">
        <f t="shared" si="1380"/>
        <v>0</v>
      </c>
      <c r="AC298" s="1004">
        <f t="shared" si="1380"/>
        <v>0</v>
      </c>
      <c r="AD298" s="1004">
        <f t="shared" si="1380"/>
        <v>0</v>
      </c>
      <c r="AE298" s="1004">
        <f t="shared" si="1380"/>
        <v>0</v>
      </c>
      <c r="AF298" s="1004">
        <f t="shared" si="1380"/>
        <v>0</v>
      </c>
      <c r="AG298" s="1004">
        <f t="shared" si="1380"/>
        <v>0</v>
      </c>
      <c r="AH298" s="1004">
        <f t="shared" si="1380"/>
        <v>0</v>
      </c>
      <c r="AI298" s="1004">
        <f t="shared" si="1380"/>
        <v>0</v>
      </c>
      <c r="AJ298" s="1004">
        <f t="shared" ref="AJ298:BO298" si="1383">IF(CY298="",AJ272,CY298)</f>
        <v>0</v>
      </c>
      <c r="AK298" s="1004">
        <f t="shared" si="1383"/>
        <v>0</v>
      </c>
      <c r="AL298" s="1004">
        <f t="shared" si="1383"/>
        <v>0</v>
      </c>
      <c r="AM298" s="1004">
        <f t="shared" si="1383"/>
        <v>0</v>
      </c>
      <c r="AN298" s="1004">
        <f t="shared" si="1383"/>
        <v>0</v>
      </c>
      <c r="AO298" s="1004">
        <f t="shared" si="1383"/>
        <v>0</v>
      </c>
      <c r="AP298" s="1004">
        <f t="shared" si="1383"/>
        <v>0</v>
      </c>
      <c r="AQ298" s="1004">
        <f t="shared" si="1383"/>
        <v>0</v>
      </c>
      <c r="AR298" s="1004">
        <f t="shared" si="1383"/>
        <v>0</v>
      </c>
      <c r="AS298" s="1004">
        <f t="shared" si="1383"/>
        <v>0</v>
      </c>
      <c r="AT298" s="1004">
        <f t="shared" si="1383"/>
        <v>0</v>
      </c>
      <c r="AU298" s="1004">
        <f t="shared" si="1383"/>
        <v>0</v>
      </c>
      <c r="AV298" s="1004">
        <f t="shared" si="1383"/>
        <v>0</v>
      </c>
      <c r="AW298" s="1004">
        <f t="shared" si="1383"/>
        <v>0</v>
      </c>
      <c r="AX298" s="1004">
        <f t="shared" si="1383"/>
        <v>0</v>
      </c>
      <c r="AY298" s="1004">
        <f t="shared" si="1383"/>
        <v>0</v>
      </c>
      <c r="AZ298" s="1004">
        <f t="shared" si="1383"/>
        <v>0</v>
      </c>
      <c r="BA298" s="1004">
        <f t="shared" si="1383"/>
        <v>0</v>
      </c>
      <c r="BB298" s="1004">
        <f t="shared" si="1383"/>
        <v>0</v>
      </c>
      <c r="BC298" s="1004">
        <f t="shared" si="1383"/>
        <v>0</v>
      </c>
      <c r="BD298" s="1004">
        <f t="shared" si="1383"/>
        <v>0</v>
      </c>
      <c r="BE298" s="1004">
        <f t="shared" si="1383"/>
        <v>0</v>
      </c>
      <c r="BF298" s="1004">
        <f t="shared" si="1383"/>
        <v>0</v>
      </c>
      <c r="BG298" s="1004">
        <f t="shared" si="1383"/>
        <v>0</v>
      </c>
      <c r="BH298" s="1004">
        <f t="shared" si="1383"/>
        <v>0</v>
      </c>
      <c r="BI298" s="1004">
        <f t="shared" si="1383"/>
        <v>0</v>
      </c>
      <c r="BJ298" s="1004">
        <f t="shared" si="1383"/>
        <v>0</v>
      </c>
      <c r="BK298" s="1004">
        <f t="shared" si="1383"/>
        <v>0</v>
      </c>
      <c r="BL298" s="1004">
        <f t="shared" si="1383"/>
        <v>0</v>
      </c>
      <c r="BM298" s="1004">
        <f t="shared" si="1383"/>
        <v>0</v>
      </c>
      <c r="BN298" s="1004">
        <f t="shared" si="1383"/>
        <v>0</v>
      </c>
      <c r="BO298" s="1004">
        <f t="shared" si="1383"/>
        <v>0</v>
      </c>
      <c r="BV298" s="1164"/>
      <c r="BW298" s="1164"/>
      <c r="BX298" s="1164"/>
      <c r="BY298" s="1164"/>
      <c r="BZ298" s="1164"/>
      <c r="CA298" s="1164"/>
      <c r="CB298" s="1164"/>
      <c r="CC298" s="1164"/>
      <c r="CD298" s="1164"/>
      <c r="CE298" s="1164"/>
      <c r="CF298" s="1164"/>
      <c r="CG298" s="1164"/>
      <c r="CH298" s="1164"/>
      <c r="CI298" s="1164"/>
      <c r="CJ298" s="1164"/>
      <c r="CK298" s="1164"/>
      <c r="CL298" s="1164"/>
      <c r="CM298" s="1164"/>
      <c r="CN298" s="1164"/>
      <c r="CO298" s="1164"/>
      <c r="CP298" s="1164"/>
      <c r="CQ298" s="1164"/>
      <c r="CR298" s="1164"/>
      <c r="CS298" s="1164"/>
      <c r="CT298" s="1164"/>
      <c r="CU298" s="1164"/>
      <c r="CV298" s="1164"/>
      <c r="CW298" s="1164"/>
      <c r="CX298" s="1164"/>
      <c r="CY298" s="1164"/>
      <c r="CZ298" s="1164"/>
      <c r="DA298" s="1164"/>
      <c r="DB298" s="1164"/>
      <c r="DC298" s="1164"/>
      <c r="DD298" s="1164"/>
      <c r="DE298" s="1164"/>
      <c r="DF298" s="1164"/>
      <c r="DG298" s="1164"/>
      <c r="DH298" s="1164"/>
      <c r="DI298" s="1164"/>
      <c r="DJ298" s="1164"/>
      <c r="DK298" s="1164"/>
      <c r="DL298" s="1164"/>
      <c r="DM298" s="1164"/>
      <c r="DN298" s="1164"/>
      <c r="DO298" s="1164"/>
      <c r="DP298" s="1164"/>
      <c r="DQ298" s="1164"/>
      <c r="DR298" s="1164"/>
      <c r="DS298" s="1164"/>
      <c r="DT298" s="1164"/>
      <c r="DU298" s="1164"/>
      <c r="DV298" s="1164"/>
      <c r="DW298" s="1164"/>
      <c r="DX298" s="1164"/>
      <c r="DY298" s="1164"/>
      <c r="DZ298" s="1164"/>
      <c r="EA298" s="1164"/>
      <c r="EB298" s="1164"/>
      <c r="EC298" s="1164"/>
      <c r="ED298" s="1164"/>
    </row>
    <row r="299" spans="2:134" hidden="1" outlineLevel="1">
      <c r="B299" s="728" t="s">
        <v>471</v>
      </c>
      <c r="C299" s="60"/>
      <c r="D299" s="686" t="s">
        <v>1120</v>
      </c>
      <c r="E299" s="670" t="s">
        <v>1321</v>
      </c>
      <c r="F299" s="690"/>
      <c r="G299" s="1004">
        <f t="shared" si="1378"/>
        <v>0</v>
      </c>
      <c r="H299" s="1004">
        <f t="shared" si="1378"/>
        <v>0</v>
      </c>
      <c r="I299" s="1004">
        <f t="shared" si="1378"/>
        <v>0</v>
      </c>
      <c r="J299" s="1004">
        <f t="shared" si="1378"/>
        <v>0</v>
      </c>
      <c r="K299" s="1004">
        <f t="shared" si="1378"/>
        <v>0</v>
      </c>
      <c r="L299" s="1004">
        <f t="shared" si="1378"/>
        <v>0</v>
      </c>
      <c r="M299" s="1004">
        <f t="shared" si="1378"/>
        <v>0</v>
      </c>
      <c r="N299" s="1004">
        <f t="shared" si="1378"/>
        <v>0</v>
      </c>
      <c r="O299" s="1004">
        <f t="shared" si="1378"/>
        <v>0</v>
      </c>
      <c r="P299" s="1004">
        <f t="shared" si="1378"/>
        <v>0</v>
      </c>
      <c r="Q299" s="1004">
        <f t="shared" si="1379"/>
        <v>0</v>
      </c>
      <c r="R299" s="1004">
        <f t="shared" si="1379"/>
        <v>0</v>
      </c>
      <c r="S299" s="1004">
        <f t="shared" si="1379"/>
        <v>0</v>
      </c>
      <c r="T299" s="1004">
        <f t="shared" si="1379"/>
        <v>0</v>
      </c>
      <c r="U299" s="1004">
        <f t="shared" si="1379"/>
        <v>0</v>
      </c>
      <c r="V299" s="1004">
        <f t="shared" si="1379"/>
        <v>0</v>
      </c>
      <c r="W299" s="1004">
        <f t="shared" si="1379"/>
        <v>0</v>
      </c>
      <c r="X299" s="1004">
        <f t="shared" si="1379"/>
        <v>0</v>
      </c>
      <c r="Y299" s="1004">
        <f t="shared" si="1379"/>
        <v>0</v>
      </c>
      <c r="Z299" s="1004">
        <f t="shared" si="1379"/>
        <v>0</v>
      </c>
      <c r="AA299" s="1004">
        <f t="shared" si="1380"/>
        <v>0</v>
      </c>
      <c r="AB299" s="1004">
        <f t="shared" si="1380"/>
        <v>0</v>
      </c>
      <c r="AC299" s="1004">
        <f t="shared" si="1380"/>
        <v>0</v>
      </c>
      <c r="AD299" s="1004">
        <f t="shared" si="1380"/>
        <v>0</v>
      </c>
      <c r="AE299" s="1004">
        <f t="shared" si="1380"/>
        <v>0</v>
      </c>
      <c r="AF299" s="1004">
        <f t="shared" si="1380"/>
        <v>0</v>
      </c>
      <c r="AG299" s="1004">
        <f t="shared" si="1380"/>
        <v>0</v>
      </c>
      <c r="AH299" s="1004">
        <f t="shared" si="1380"/>
        <v>0</v>
      </c>
      <c r="AI299" s="1004">
        <f t="shared" si="1380"/>
        <v>0</v>
      </c>
      <c r="AJ299" s="1004">
        <f t="shared" ref="AJ299:BO299" si="1384">IF(CY299="",AJ273,CY299)</f>
        <v>0</v>
      </c>
      <c r="AK299" s="1004">
        <f t="shared" si="1384"/>
        <v>0</v>
      </c>
      <c r="AL299" s="1004">
        <f t="shared" si="1384"/>
        <v>0</v>
      </c>
      <c r="AM299" s="1004">
        <f t="shared" si="1384"/>
        <v>0</v>
      </c>
      <c r="AN299" s="1004">
        <f t="shared" si="1384"/>
        <v>0</v>
      </c>
      <c r="AO299" s="1004">
        <f t="shared" si="1384"/>
        <v>0</v>
      </c>
      <c r="AP299" s="1004">
        <f t="shared" si="1384"/>
        <v>0</v>
      </c>
      <c r="AQ299" s="1004">
        <f t="shared" si="1384"/>
        <v>0</v>
      </c>
      <c r="AR299" s="1004">
        <f t="shared" si="1384"/>
        <v>0</v>
      </c>
      <c r="AS299" s="1004">
        <f t="shared" si="1384"/>
        <v>0</v>
      </c>
      <c r="AT299" s="1004">
        <f t="shared" si="1384"/>
        <v>0</v>
      </c>
      <c r="AU299" s="1004">
        <f t="shared" si="1384"/>
        <v>0</v>
      </c>
      <c r="AV299" s="1004">
        <f t="shared" si="1384"/>
        <v>0</v>
      </c>
      <c r="AW299" s="1004">
        <f t="shared" si="1384"/>
        <v>0</v>
      </c>
      <c r="AX299" s="1004">
        <f t="shared" si="1384"/>
        <v>0</v>
      </c>
      <c r="AY299" s="1004">
        <f t="shared" si="1384"/>
        <v>0</v>
      </c>
      <c r="AZ299" s="1004">
        <f t="shared" si="1384"/>
        <v>0</v>
      </c>
      <c r="BA299" s="1004">
        <f t="shared" si="1384"/>
        <v>0</v>
      </c>
      <c r="BB299" s="1004">
        <f t="shared" si="1384"/>
        <v>0</v>
      </c>
      <c r="BC299" s="1004">
        <f t="shared" si="1384"/>
        <v>0</v>
      </c>
      <c r="BD299" s="1004">
        <f t="shared" si="1384"/>
        <v>0</v>
      </c>
      <c r="BE299" s="1004">
        <f t="shared" si="1384"/>
        <v>0</v>
      </c>
      <c r="BF299" s="1004">
        <f t="shared" si="1384"/>
        <v>0</v>
      </c>
      <c r="BG299" s="1004">
        <f t="shared" si="1384"/>
        <v>0</v>
      </c>
      <c r="BH299" s="1004">
        <f t="shared" si="1384"/>
        <v>0</v>
      </c>
      <c r="BI299" s="1004">
        <f t="shared" si="1384"/>
        <v>0</v>
      </c>
      <c r="BJ299" s="1004">
        <f t="shared" si="1384"/>
        <v>0</v>
      </c>
      <c r="BK299" s="1004">
        <f t="shared" si="1384"/>
        <v>0</v>
      </c>
      <c r="BL299" s="1004">
        <f t="shared" si="1384"/>
        <v>0</v>
      </c>
      <c r="BM299" s="1004">
        <f t="shared" si="1384"/>
        <v>0</v>
      </c>
      <c r="BN299" s="1004">
        <f t="shared" si="1384"/>
        <v>0</v>
      </c>
      <c r="BO299" s="1004">
        <f t="shared" si="1384"/>
        <v>0</v>
      </c>
      <c r="BV299" s="1164"/>
      <c r="BW299" s="1164"/>
      <c r="BX299" s="1164"/>
      <c r="BY299" s="1164"/>
      <c r="BZ299" s="1164"/>
      <c r="CA299" s="1164"/>
      <c r="CB299" s="1164"/>
      <c r="CC299" s="1164"/>
      <c r="CD299" s="1164"/>
      <c r="CE299" s="1164"/>
      <c r="CF299" s="1164"/>
      <c r="CG299" s="1164"/>
      <c r="CH299" s="1164"/>
      <c r="CI299" s="1164"/>
      <c r="CJ299" s="1164"/>
      <c r="CK299" s="1164"/>
      <c r="CL299" s="1164"/>
      <c r="CM299" s="1164"/>
      <c r="CN299" s="1164"/>
      <c r="CO299" s="1164"/>
      <c r="CP299" s="1164"/>
      <c r="CQ299" s="1164"/>
      <c r="CR299" s="1164"/>
      <c r="CS299" s="1164"/>
      <c r="CT299" s="1164"/>
      <c r="CU299" s="1164"/>
      <c r="CV299" s="1164"/>
      <c r="CW299" s="1164"/>
      <c r="CX299" s="1164"/>
      <c r="CY299" s="1164"/>
      <c r="CZ299" s="1164"/>
      <c r="DA299" s="1164"/>
      <c r="DB299" s="1164"/>
      <c r="DC299" s="1164"/>
      <c r="DD299" s="1164"/>
      <c r="DE299" s="1164"/>
      <c r="DF299" s="1164"/>
      <c r="DG299" s="1164"/>
      <c r="DH299" s="1164"/>
      <c r="DI299" s="1164"/>
      <c r="DJ299" s="1164"/>
      <c r="DK299" s="1164"/>
      <c r="DL299" s="1164"/>
      <c r="DM299" s="1164"/>
      <c r="DN299" s="1164"/>
      <c r="DO299" s="1164"/>
      <c r="DP299" s="1164"/>
      <c r="DQ299" s="1164"/>
      <c r="DR299" s="1164"/>
      <c r="DS299" s="1164"/>
      <c r="DT299" s="1164"/>
      <c r="DU299" s="1164"/>
      <c r="DV299" s="1164"/>
      <c r="DW299" s="1164"/>
      <c r="DX299" s="1164"/>
      <c r="DY299" s="1164"/>
      <c r="DZ299" s="1164"/>
      <c r="EA299" s="1164"/>
      <c r="EB299" s="1164"/>
      <c r="EC299" s="1164"/>
      <c r="ED299" s="1164"/>
    </row>
    <row r="300" spans="2:134" ht="14.25" hidden="1" outlineLevel="1">
      <c r="B300" s="728" t="s">
        <v>472</v>
      </c>
      <c r="C300" s="60"/>
      <c r="D300" s="686" t="s">
        <v>1121</v>
      </c>
      <c r="E300" s="670" t="s">
        <v>189</v>
      </c>
      <c r="F300" s="690"/>
      <c r="G300" s="1004">
        <f t="shared" si="1378"/>
        <v>0</v>
      </c>
      <c r="H300" s="1004">
        <f t="shared" si="1378"/>
        <v>0</v>
      </c>
      <c r="I300" s="1004">
        <f t="shared" si="1378"/>
        <v>0</v>
      </c>
      <c r="J300" s="1004">
        <f t="shared" si="1378"/>
        <v>0</v>
      </c>
      <c r="K300" s="1004">
        <f t="shared" si="1378"/>
        <v>0</v>
      </c>
      <c r="L300" s="1004">
        <f t="shared" si="1378"/>
        <v>0</v>
      </c>
      <c r="M300" s="1004">
        <f t="shared" si="1378"/>
        <v>0</v>
      </c>
      <c r="N300" s="1004">
        <f t="shared" si="1378"/>
        <v>0</v>
      </c>
      <c r="O300" s="1004">
        <f t="shared" si="1378"/>
        <v>0</v>
      </c>
      <c r="P300" s="1004">
        <f t="shared" si="1378"/>
        <v>0</v>
      </c>
      <c r="Q300" s="1004">
        <f t="shared" si="1379"/>
        <v>0</v>
      </c>
      <c r="R300" s="1004">
        <f t="shared" si="1379"/>
        <v>0</v>
      </c>
      <c r="S300" s="1004">
        <f t="shared" si="1379"/>
        <v>0</v>
      </c>
      <c r="T300" s="1004">
        <f t="shared" si="1379"/>
        <v>0</v>
      </c>
      <c r="U300" s="1004">
        <f t="shared" si="1379"/>
        <v>0</v>
      </c>
      <c r="V300" s="1004">
        <f t="shared" si="1379"/>
        <v>0</v>
      </c>
      <c r="W300" s="1004">
        <f t="shared" si="1379"/>
        <v>0</v>
      </c>
      <c r="X300" s="1004">
        <f t="shared" si="1379"/>
        <v>0</v>
      </c>
      <c r="Y300" s="1004">
        <f t="shared" si="1379"/>
        <v>0</v>
      </c>
      <c r="Z300" s="1004">
        <f t="shared" si="1379"/>
        <v>0</v>
      </c>
      <c r="AA300" s="1004">
        <f t="shared" si="1380"/>
        <v>0</v>
      </c>
      <c r="AB300" s="1004">
        <f t="shared" si="1380"/>
        <v>0</v>
      </c>
      <c r="AC300" s="1004">
        <f t="shared" si="1380"/>
        <v>0</v>
      </c>
      <c r="AD300" s="1004">
        <f t="shared" si="1380"/>
        <v>0</v>
      </c>
      <c r="AE300" s="1004">
        <f t="shared" si="1380"/>
        <v>0</v>
      </c>
      <c r="AF300" s="1004">
        <f t="shared" si="1380"/>
        <v>0</v>
      </c>
      <c r="AG300" s="1004">
        <f t="shared" si="1380"/>
        <v>0</v>
      </c>
      <c r="AH300" s="1004">
        <f t="shared" si="1380"/>
        <v>0</v>
      </c>
      <c r="AI300" s="1004">
        <f t="shared" si="1380"/>
        <v>0</v>
      </c>
      <c r="AJ300" s="1004">
        <f t="shared" ref="AJ300:BO300" si="1385">IF(CY300="",AJ274,CY300)</f>
        <v>0</v>
      </c>
      <c r="AK300" s="1004">
        <f t="shared" si="1385"/>
        <v>0</v>
      </c>
      <c r="AL300" s="1004">
        <f t="shared" si="1385"/>
        <v>0</v>
      </c>
      <c r="AM300" s="1004">
        <f t="shared" si="1385"/>
        <v>0</v>
      </c>
      <c r="AN300" s="1004">
        <f t="shared" si="1385"/>
        <v>0</v>
      </c>
      <c r="AO300" s="1004">
        <f t="shared" si="1385"/>
        <v>0</v>
      </c>
      <c r="AP300" s="1004">
        <f t="shared" si="1385"/>
        <v>0</v>
      </c>
      <c r="AQ300" s="1004">
        <f t="shared" si="1385"/>
        <v>0</v>
      </c>
      <c r="AR300" s="1004">
        <f t="shared" si="1385"/>
        <v>0</v>
      </c>
      <c r="AS300" s="1004">
        <f t="shared" si="1385"/>
        <v>0</v>
      </c>
      <c r="AT300" s="1004">
        <f t="shared" si="1385"/>
        <v>0</v>
      </c>
      <c r="AU300" s="1004">
        <f t="shared" si="1385"/>
        <v>0</v>
      </c>
      <c r="AV300" s="1004">
        <f t="shared" si="1385"/>
        <v>0</v>
      </c>
      <c r="AW300" s="1004">
        <f t="shared" si="1385"/>
        <v>0</v>
      </c>
      <c r="AX300" s="1004">
        <f t="shared" si="1385"/>
        <v>0</v>
      </c>
      <c r="AY300" s="1004">
        <f t="shared" si="1385"/>
        <v>0</v>
      </c>
      <c r="AZ300" s="1004">
        <f t="shared" si="1385"/>
        <v>0</v>
      </c>
      <c r="BA300" s="1004">
        <f t="shared" si="1385"/>
        <v>0</v>
      </c>
      <c r="BB300" s="1004">
        <f t="shared" si="1385"/>
        <v>0</v>
      </c>
      <c r="BC300" s="1004">
        <f t="shared" si="1385"/>
        <v>0</v>
      </c>
      <c r="BD300" s="1004">
        <f t="shared" si="1385"/>
        <v>0</v>
      </c>
      <c r="BE300" s="1004">
        <f t="shared" si="1385"/>
        <v>0</v>
      </c>
      <c r="BF300" s="1004">
        <f t="shared" si="1385"/>
        <v>0</v>
      </c>
      <c r="BG300" s="1004">
        <f t="shared" si="1385"/>
        <v>0</v>
      </c>
      <c r="BH300" s="1004">
        <f t="shared" si="1385"/>
        <v>0</v>
      </c>
      <c r="BI300" s="1004">
        <f t="shared" si="1385"/>
        <v>0</v>
      </c>
      <c r="BJ300" s="1004">
        <f t="shared" si="1385"/>
        <v>0</v>
      </c>
      <c r="BK300" s="1004">
        <f t="shared" si="1385"/>
        <v>0</v>
      </c>
      <c r="BL300" s="1004">
        <f t="shared" si="1385"/>
        <v>0</v>
      </c>
      <c r="BM300" s="1004">
        <f t="shared" si="1385"/>
        <v>0</v>
      </c>
      <c r="BN300" s="1004">
        <f t="shared" si="1385"/>
        <v>0</v>
      </c>
      <c r="BO300" s="1004">
        <f t="shared" si="1385"/>
        <v>0</v>
      </c>
      <c r="BV300" s="1164"/>
      <c r="BW300" s="1164"/>
      <c r="BX300" s="1164"/>
      <c r="BY300" s="1164"/>
      <c r="BZ300" s="1164"/>
      <c r="CA300" s="1164"/>
      <c r="CB300" s="1164"/>
      <c r="CC300" s="1164"/>
      <c r="CD300" s="1164"/>
      <c r="CE300" s="1164"/>
      <c r="CF300" s="1164"/>
      <c r="CG300" s="1164"/>
      <c r="CH300" s="1164"/>
      <c r="CI300" s="1164"/>
      <c r="CJ300" s="1164"/>
      <c r="CK300" s="1164"/>
      <c r="CL300" s="1164"/>
      <c r="CM300" s="1164"/>
      <c r="CN300" s="1164"/>
      <c r="CO300" s="1164"/>
      <c r="CP300" s="1164"/>
      <c r="CQ300" s="1164"/>
      <c r="CR300" s="1164"/>
      <c r="CS300" s="1164"/>
      <c r="CT300" s="1164"/>
      <c r="CU300" s="1164"/>
      <c r="CV300" s="1164"/>
      <c r="CW300" s="1164"/>
      <c r="CX300" s="1164"/>
      <c r="CY300" s="1164"/>
      <c r="CZ300" s="1164"/>
      <c r="DA300" s="1164"/>
      <c r="DB300" s="1164"/>
      <c r="DC300" s="1164"/>
      <c r="DD300" s="1164"/>
      <c r="DE300" s="1164"/>
      <c r="DF300" s="1164"/>
      <c r="DG300" s="1164"/>
      <c r="DH300" s="1164"/>
      <c r="DI300" s="1164"/>
      <c r="DJ300" s="1164"/>
      <c r="DK300" s="1164"/>
      <c r="DL300" s="1164"/>
      <c r="DM300" s="1164"/>
      <c r="DN300" s="1164"/>
      <c r="DO300" s="1164"/>
      <c r="DP300" s="1164"/>
      <c r="DQ300" s="1164"/>
      <c r="DR300" s="1164"/>
      <c r="DS300" s="1164"/>
      <c r="DT300" s="1164"/>
      <c r="DU300" s="1164"/>
      <c r="DV300" s="1164"/>
      <c r="DW300" s="1164"/>
      <c r="DX300" s="1164"/>
      <c r="DY300" s="1164"/>
      <c r="DZ300" s="1164"/>
      <c r="EA300" s="1164"/>
      <c r="EB300" s="1164"/>
      <c r="EC300" s="1164"/>
      <c r="ED300" s="1164"/>
    </row>
    <row r="301" spans="2:134" hidden="1" outlineLevel="1">
      <c r="B301" s="728" t="s">
        <v>473</v>
      </c>
      <c r="C301" s="60"/>
      <c r="D301" s="686" t="s">
        <v>1122</v>
      </c>
      <c r="E301" s="667" t="s">
        <v>1321</v>
      </c>
      <c r="F301" s="690"/>
      <c r="G301" s="1004">
        <f t="shared" si="1378"/>
        <v>0</v>
      </c>
      <c r="H301" s="1004">
        <f t="shared" si="1378"/>
        <v>0</v>
      </c>
      <c r="I301" s="1004">
        <f t="shared" si="1378"/>
        <v>0</v>
      </c>
      <c r="J301" s="1004">
        <f t="shared" si="1378"/>
        <v>0</v>
      </c>
      <c r="K301" s="1004">
        <f t="shared" si="1378"/>
        <v>0</v>
      </c>
      <c r="L301" s="1004">
        <f t="shared" si="1378"/>
        <v>0</v>
      </c>
      <c r="M301" s="1004">
        <f t="shared" si="1378"/>
        <v>0</v>
      </c>
      <c r="N301" s="1004">
        <f t="shared" si="1378"/>
        <v>0</v>
      </c>
      <c r="O301" s="1004">
        <f t="shared" si="1378"/>
        <v>0</v>
      </c>
      <c r="P301" s="1004">
        <f t="shared" si="1378"/>
        <v>0</v>
      </c>
      <c r="Q301" s="1004">
        <f t="shared" si="1379"/>
        <v>0</v>
      </c>
      <c r="R301" s="1004">
        <f t="shared" si="1379"/>
        <v>0</v>
      </c>
      <c r="S301" s="1004">
        <f t="shared" si="1379"/>
        <v>0</v>
      </c>
      <c r="T301" s="1004">
        <f t="shared" si="1379"/>
        <v>0</v>
      </c>
      <c r="U301" s="1004">
        <f t="shared" si="1379"/>
        <v>0</v>
      </c>
      <c r="V301" s="1004">
        <f t="shared" si="1379"/>
        <v>0</v>
      </c>
      <c r="W301" s="1004">
        <f t="shared" si="1379"/>
        <v>0</v>
      </c>
      <c r="X301" s="1004">
        <f t="shared" si="1379"/>
        <v>0</v>
      </c>
      <c r="Y301" s="1004">
        <f t="shared" si="1379"/>
        <v>0</v>
      </c>
      <c r="Z301" s="1004">
        <f t="shared" si="1379"/>
        <v>0</v>
      </c>
      <c r="AA301" s="1004">
        <f t="shared" si="1380"/>
        <v>0</v>
      </c>
      <c r="AB301" s="1004">
        <f t="shared" si="1380"/>
        <v>0</v>
      </c>
      <c r="AC301" s="1004">
        <f t="shared" si="1380"/>
        <v>0</v>
      </c>
      <c r="AD301" s="1004">
        <f t="shared" si="1380"/>
        <v>0</v>
      </c>
      <c r="AE301" s="1004">
        <f t="shared" si="1380"/>
        <v>0</v>
      </c>
      <c r="AF301" s="1004">
        <f t="shared" si="1380"/>
        <v>0</v>
      </c>
      <c r="AG301" s="1004">
        <f t="shared" si="1380"/>
        <v>0</v>
      </c>
      <c r="AH301" s="1004">
        <f t="shared" si="1380"/>
        <v>0</v>
      </c>
      <c r="AI301" s="1004">
        <f t="shared" si="1380"/>
        <v>0</v>
      </c>
      <c r="AJ301" s="1004">
        <f t="shared" ref="AJ301:BO301" si="1386">IF(CY301="",AJ275,CY301)</f>
        <v>0</v>
      </c>
      <c r="AK301" s="1004">
        <f t="shared" si="1386"/>
        <v>0</v>
      </c>
      <c r="AL301" s="1004">
        <f t="shared" si="1386"/>
        <v>0</v>
      </c>
      <c r="AM301" s="1004">
        <f t="shared" si="1386"/>
        <v>0</v>
      </c>
      <c r="AN301" s="1004">
        <f t="shared" si="1386"/>
        <v>0</v>
      </c>
      <c r="AO301" s="1004">
        <f t="shared" si="1386"/>
        <v>0</v>
      </c>
      <c r="AP301" s="1004">
        <f t="shared" si="1386"/>
        <v>0</v>
      </c>
      <c r="AQ301" s="1004">
        <f t="shared" si="1386"/>
        <v>0</v>
      </c>
      <c r="AR301" s="1004">
        <f t="shared" si="1386"/>
        <v>0</v>
      </c>
      <c r="AS301" s="1004">
        <f t="shared" si="1386"/>
        <v>0</v>
      </c>
      <c r="AT301" s="1004">
        <f t="shared" si="1386"/>
        <v>0</v>
      </c>
      <c r="AU301" s="1004">
        <f t="shared" si="1386"/>
        <v>0</v>
      </c>
      <c r="AV301" s="1004">
        <f t="shared" si="1386"/>
        <v>0</v>
      </c>
      <c r="AW301" s="1004">
        <f t="shared" si="1386"/>
        <v>0</v>
      </c>
      <c r="AX301" s="1004">
        <f t="shared" si="1386"/>
        <v>0</v>
      </c>
      <c r="AY301" s="1004">
        <f t="shared" si="1386"/>
        <v>0</v>
      </c>
      <c r="AZ301" s="1004">
        <f t="shared" si="1386"/>
        <v>0</v>
      </c>
      <c r="BA301" s="1004">
        <f t="shared" si="1386"/>
        <v>0</v>
      </c>
      <c r="BB301" s="1004">
        <f t="shared" si="1386"/>
        <v>0</v>
      </c>
      <c r="BC301" s="1004">
        <f t="shared" si="1386"/>
        <v>0</v>
      </c>
      <c r="BD301" s="1004">
        <f t="shared" si="1386"/>
        <v>0</v>
      </c>
      <c r="BE301" s="1004">
        <f t="shared" si="1386"/>
        <v>0</v>
      </c>
      <c r="BF301" s="1004">
        <f t="shared" si="1386"/>
        <v>0</v>
      </c>
      <c r="BG301" s="1004">
        <f t="shared" si="1386"/>
        <v>0</v>
      </c>
      <c r="BH301" s="1004">
        <f t="shared" si="1386"/>
        <v>0</v>
      </c>
      <c r="BI301" s="1004">
        <f t="shared" si="1386"/>
        <v>0</v>
      </c>
      <c r="BJ301" s="1004">
        <f t="shared" si="1386"/>
        <v>0</v>
      </c>
      <c r="BK301" s="1004">
        <f t="shared" si="1386"/>
        <v>0</v>
      </c>
      <c r="BL301" s="1004">
        <f t="shared" si="1386"/>
        <v>0</v>
      </c>
      <c r="BM301" s="1004">
        <f t="shared" si="1386"/>
        <v>0</v>
      </c>
      <c r="BN301" s="1004">
        <f t="shared" si="1386"/>
        <v>0</v>
      </c>
      <c r="BO301" s="1004">
        <f t="shared" si="1386"/>
        <v>0</v>
      </c>
      <c r="BV301" s="1164"/>
      <c r="BW301" s="1164"/>
      <c r="BX301" s="1164"/>
      <c r="BY301" s="1164"/>
      <c r="BZ301" s="1164"/>
      <c r="CA301" s="1164"/>
      <c r="CB301" s="1164"/>
      <c r="CC301" s="1164"/>
      <c r="CD301" s="1164"/>
      <c r="CE301" s="1164"/>
      <c r="CF301" s="1164"/>
      <c r="CG301" s="1164"/>
      <c r="CH301" s="1164"/>
      <c r="CI301" s="1164"/>
      <c r="CJ301" s="1164"/>
      <c r="CK301" s="1164"/>
      <c r="CL301" s="1164"/>
      <c r="CM301" s="1164"/>
      <c r="CN301" s="1164"/>
      <c r="CO301" s="1164"/>
      <c r="CP301" s="1164"/>
      <c r="CQ301" s="1164"/>
      <c r="CR301" s="1164"/>
      <c r="CS301" s="1164"/>
      <c r="CT301" s="1164"/>
      <c r="CU301" s="1164"/>
      <c r="CV301" s="1164"/>
      <c r="CW301" s="1164"/>
      <c r="CX301" s="1164"/>
      <c r="CY301" s="1164"/>
      <c r="CZ301" s="1164"/>
      <c r="DA301" s="1164"/>
      <c r="DB301" s="1164"/>
      <c r="DC301" s="1164"/>
      <c r="DD301" s="1164"/>
      <c r="DE301" s="1164"/>
      <c r="DF301" s="1164"/>
      <c r="DG301" s="1164"/>
      <c r="DH301" s="1164"/>
      <c r="DI301" s="1164"/>
      <c r="DJ301" s="1164"/>
      <c r="DK301" s="1164"/>
      <c r="DL301" s="1164"/>
      <c r="DM301" s="1164"/>
      <c r="DN301" s="1164"/>
      <c r="DO301" s="1164"/>
      <c r="DP301" s="1164"/>
      <c r="DQ301" s="1164"/>
      <c r="DR301" s="1164"/>
      <c r="DS301" s="1164"/>
      <c r="DT301" s="1164"/>
      <c r="DU301" s="1164"/>
      <c r="DV301" s="1164"/>
      <c r="DW301" s="1164"/>
      <c r="DX301" s="1164"/>
      <c r="DY301" s="1164"/>
      <c r="DZ301" s="1164"/>
      <c r="EA301" s="1164"/>
      <c r="EB301" s="1164"/>
      <c r="EC301" s="1164"/>
      <c r="ED301" s="1164"/>
    </row>
    <row r="302" spans="2:134" hidden="1" outlineLevel="1">
      <c r="B302" s="786">
        <v>155</v>
      </c>
      <c r="C302" s="59" t="s">
        <v>144</v>
      </c>
      <c r="D302" s="640"/>
      <c r="E302" s="670"/>
      <c r="F302" s="699"/>
      <c r="G302" s="704"/>
      <c r="H302" s="705"/>
      <c r="I302" s="705"/>
      <c r="J302" s="705"/>
      <c r="K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c r="AP302" s="705"/>
      <c r="AQ302" s="705"/>
      <c r="AR302" s="705"/>
      <c r="AS302" s="705"/>
      <c r="AT302" s="705"/>
      <c r="AU302" s="705"/>
      <c r="AV302" s="705"/>
      <c r="AW302" s="705"/>
      <c r="AX302" s="705"/>
      <c r="AY302" s="705"/>
      <c r="AZ302" s="705"/>
      <c r="BA302" s="705"/>
      <c r="BB302" s="705"/>
      <c r="BC302" s="705"/>
      <c r="BD302" s="705"/>
      <c r="BE302" s="705"/>
      <c r="BF302" s="705"/>
      <c r="BG302" s="705"/>
      <c r="BH302" s="705"/>
      <c r="BI302" s="705"/>
      <c r="BJ302" s="705"/>
      <c r="BK302" s="705"/>
      <c r="BL302" s="705"/>
      <c r="BM302" s="705"/>
      <c r="BN302" s="705"/>
      <c r="BO302" s="706"/>
      <c r="BV302" s="1137"/>
      <c r="BW302" s="1138"/>
      <c r="BX302" s="1138"/>
      <c r="BY302" s="1138"/>
      <c r="BZ302" s="1138"/>
      <c r="CA302" s="1138"/>
      <c r="CB302" s="1138"/>
      <c r="CC302" s="1138"/>
      <c r="CD302" s="1138"/>
      <c r="CE302" s="1138"/>
      <c r="CF302" s="1138"/>
      <c r="CG302" s="1138"/>
      <c r="CH302" s="1138"/>
      <c r="CI302" s="1138"/>
      <c r="CJ302" s="1138"/>
      <c r="CK302" s="1138"/>
      <c r="CL302" s="1138"/>
      <c r="CM302" s="1138"/>
      <c r="CN302" s="1138"/>
      <c r="CO302" s="1138"/>
      <c r="CP302" s="1138"/>
      <c r="CQ302" s="1138"/>
      <c r="CR302" s="1138"/>
      <c r="CS302" s="1138"/>
      <c r="CT302" s="1138"/>
      <c r="CU302" s="1138"/>
      <c r="CV302" s="1138"/>
      <c r="CW302" s="1138"/>
      <c r="CX302" s="1138"/>
      <c r="CY302" s="1138"/>
      <c r="CZ302" s="1138"/>
      <c r="DA302" s="1138"/>
      <c r="DB302" s="1138"/>
      <c r="DC302" s="1138"/>
      <c r="DD302" s="1138"/>
      <c r="DE302" s="1138"/>
      <c r="DF302" s="1138"/>
      <c r="DG302" s="1138"/>
      <c r="DH302" s="1138"/>
      <c r="DI302" s="1138"/>
      <c r="DJ302" s="1138"/>
      <c r="DK302" s="1138"/>
      <c r="DL302" s="1138"/>
      <c r="DM302" s="1138"/>
      <c r="DN302" s="1138"/>
      <c r="DO302" s="1138"/>
      <c r="DP302" s="1138"/>
      <c r="DQ302" s="1138"/>
      <c r="DR302" s="1138"/>
      <c r="DS302" s="1138"/>
      <c r="DT302" s="1138"/>
      <c r="DU302" s="1138"/>
      <c r="DV302" s="1138"/>
      <c r="DW302" s="1138"/>
      <c r="DX302" s="1138"/>
      <c r="DY302" s="1138"/>
      <c r="DZ302" s="1138"/>
      <c r="EA302" s="1138"/>
      <c r="EB302" s="1138"/>
      <c r="EC302" s="1138"/>
      <c r="ED302" s="1139"/>
    </row>
    <row r="303" spans="2:134" hidden="1" outlineLevel="1">
      <c r="B303" s="728" t="s">
        <v>503</v>
      </c>
      <c r="C303" s="687"/>
      <c r="D303" s="669" t="s">
        <v>587</v>
      </c>
      <c r="E303" s="670" t="s">
        <v>1321</v>
      </c>
      <c r="F303" s="690"/>
      <c r="G303" s="1070">
        <f t="shared" ref="G303:AI303" si="1387">IF(BV303="",0,BV303)</f>
        <v>0</v>
      </c>
      <c r="H303" s="1070">
        <f t="shared" si="1387"/>
        <v>0</v>
      </c>
      <c r="I303" s="1070">
        <f t="shared" si="1387"/>
        <v>0</v>
      </c>
      <c r="J303" s="1070">
        <f t="shared" si="1387"/>
        <v>0</v>
      </c>
      <c r="K303" s="1070">
        <f t="shared" si="1387"/>
        <v>0</v>
      </c>
      <c r="L303" s="1070">
        <f t="shared" si="1387"/>
        <v>0</v>
      </c>
      <c r="M303" s="1070">
        <f t="shared" si="1387"/>
        <v>0</v>
      </c>
      <c r="N303" s="1070">
        <f t="shared" si="1387"/>
        <v>0</v>
      </c>
      <c r="O303" s="1070">
        <f t="shared" si="1387"/>
        <v>0</v>
      </c>
      <c r="P303" s="1070">
        <f t="shared" si="1387"/>
        <v>0</v>
      </c>
      <c r="Q303" s="1070">
        <f t="shared" si="1387"/>
        <v>0</v>
      </c>
      <c r="R303" s="1070">
        <f t="shared" si="1387"/>
        <v>0</v>
      </c>
      <c r="S303" s="1070">
        <f t="shared" si="1387"/>
        <v>0</v>
      </c>
      <c r="T303" s="1070">
        <f t="shared" si="1387"/>
        <v>0</v>
      </c>
      <c r="U303" s="1070">
        <f t="shared" si="1387"/>
        <v>0</v>
      </c>
      <c r="V303" s="1070">
        <f t="shared" si="1387"/>
        <v>0</v>
      </c>
      <c r="W303" s="1070">
        <f t="shared" si="1387"/>
        <v>0</v>
      </c>
      <c r="X303" s="1070">
        <f t="shared" si="1387"/>
        <v>0</v>
      </c>
      <c r="Y303" s="1070">
        <f t="shared" si="1387"/>
        <v>0</v>
      </c>
      <c r="Z303" s="1070">
        <f t="shared" si="1387"/>
        <v>0</v>
      </c>
      <c r="AA303" s="1070">
        <f t="shared" si="1387"/>
        <v>0</v>
      </c>
      <c r="AB303" s="1070">
        <f t="shared" si="1387"/>
        <v>0</v>
      </c>
      <c r="AC303" s="1070">
        <f t="shared" si="1387"/>
        <v>0</v>
      </c>
      <c r="AD303" s="1070">
        <f t="shared" si="1387"/>
        <v>0</v>
      </c>
      <c r="AE303" s="1070">
        <f t="shared" si="1387"/>
        <v>0</v>
      </c>
      <c r="AF303" s="1070">
        <f t="shared" si="1387"/>
        <v>0</v>
      </c>
      <c r="AG303" s="1070">
        <f t="shared" si="1387"/>
        <v>0</v>
      </c>
      <c r="AH303" s="1070">
        <f t="shared" si="1387"/>
        <v>0</v>
      </c>
      <c r="AI303" s="1070">
        <f t="shared" si="1387"/>
        <v>0</v>
      </c>
      <c r="AJ303" s="1070">
        <f t="shared" ref="AJ303" si="1388">IF(CY303="",0,CY303)</f>
        <v>0</v>
      </c>
      <c r="AK303" s="1070">
        <f t="shared" ref="AK303" si="1389">IF(CZ303="",0,CZ303)</f>
        <v>0</v>
      </c>
      <c r="AL303" s="1070">
        <f t="shared" ref="AL303" si="1390">IF(DA303="",0,DA303)</f>
        <v>0</v>
      </c>
      <c r="AM303" s="1070">
        <f t="shared" ref="AM303" si="1391">IF(DB303="",0,DB303)</f>
        <v>0</v>
      </c>
      <c r="AN303" s="1070">
        <f t="shared" ref="AN303" si="1392">IF(DC303="",0,DC303)</f>
        <v>0</v>
      </c>
      <c r="AO303" s="1070">
        <f t="shared" ref="AO303" si="1393">IF(DD303="",0,DD303)</f>
        <v>0</v>
      </c>
      <c r="AP303" s="1070">
        <f t="shared" ref="AP303" si="1394">IF(DE303="",0,DE303)</f>
        <v>0</v>
      </c>
      <c r="AQ303" s="1070">
        <f t="shared" ref="AQ303" si="1395">IF(DF303="",0,DF303)</f>
        <v>0</v>
      </c>
      <c r="AR303" s="1070">
        <f t="shared" ref="AR303" si="1396">IF(DG303="",0,DG303)</f>
        <v>0</v>
      </c>
      <c r="AS303" s="1070">
        <f t="shared" ref="AS303" si="1397">IF(DH303="",0,DH303)</f>
        <v>0</v>
      </c>
      <c r="AT303" s="1070">
        <f t="shared" ref="AT303" si="1398">IF(DI303="",0,DI303)</f>
        <v>0</v>
      </c>
      <c r="AU303" s="1070">
        <f t="shared" ref="AU303" si="1399">IF(DJ303="",0,DJ303)</f>
        <v>0</v>
      </c>
      <c r="AV303" s="1070">
        <f t="shared" ref="AV303" si="1400">IF(DK303="",0,DK303)</f>
        <v>0</v>
      </c>
      <c r="AW303" s="1070">
        <f t="shared" ref="AW303" si="1401">IF(DL303="",0,DL303)</f>
        <v>0</v>
      </c>
      <c r="AX303" s="1070">
        <f t="shared" ref="AX303" si="1402">IF(DM303="",0,DM303)</f>
        <v>0</v>
      </c>
      <c r="AY303" s="1070">
        <f t="shared" ref="AY303" si="1403">IF(DN303="",0,DN303)</f>
        <v>0</v>
      </c>
      <c r="AZ303" s="1070">
        <f t="shared" ref="AZ303" si="1404">IF(DO303="",0,DO303)</f>
        <v>0</v>
      </c>
      <c r="BA303" s="1070">
        <f t="shared" ref="BA303" si="1405">IF(DP303="",0,DP303)</f>
        <v>0</v>
      </c>
      <c r="BB303" s="1070">
        <f t="shared" ref="BB303" si="1406">IF(DQ303="",0,DQ303)</f>
        <v>0</v>
      </c>
      <c r="BC303" s="1070">
        <f t="shared" ref="BC303" si="1407">IF(DR303="",0,DR303)</f>
        <v>0</v>
      </c>
      <c r="BD303" s="1070">
        <f t="shared" ref="BD303" si="1408">IF(DS303="",0,DS303)</f>
        <v>0</v>
      </c>
      <c r="BE303" s="1070">
        <f t="shared" ref="BE303" si="1409">IF(DT303="",0,DT303)</f>
        <v>0</v>
      </c>
      <c r="BF303" s="1070">
        <f t="shared" ref="BF303" si="1410">IF(DU303="",0,DU303)</f>
        <v>0</v>
      </c>
      <c r="BG303" s="1070">
        <f t="shared" ref="BG303" si="1411">IF(DV303="",0,DV303)</f>
        <v>0</v>
      </c>
      <c r="BH303" s="1070">
        <f t="shared" ref="BH303" si="1412">IF(DW303="",0,DW303)</f>
        <v>0</v>
      </c>
      <c r="BI303" s="1070">
        <f t="shared" ref="BI303" si="1413">IF(DX303="",0,DX303)</f>
        <v>0</v>
      </c>
      <c r="BJ303" s="1070">
        <f t="shared" ref="BJ303" si="1414">IF(DY303="",0,DY303)</f>
        <v>0</v>
      </c>
      <c r="BK303" s="1070">
        <f t="shared" ref="BK303" si="1415">IF(DZ303="",0,DZ303)</f>
        <v>0</v>
      </c>
      <c r="BL303" s="1070">
        <f t="shared" ref="BL303" si="1416">IF(EA303="",0,EA303)</f>
        <v>0</v>
      </c>
      <c r="BM303" s="1070">
        <f t="shared" ref="BM303" si="1417">IF(EB303="",0,EB303)</f>
        <v>0</v>
      </c>
      <c r="BN303" s="1070">
        <f t="shared" ref="BN303" si="1418">IF(EC303="",0,EC303)</f>
        <v>0</v>
      </c>
      <c r="BO303" s="1070">
        <f t="shared" ref="BO303" si="1419">IF(ED303="",0,ED303)</f>
        <v>0</v>
      </c>
      <c r="BV303" s="1165"/>
      <c r="BW303" s="1165"/>
      <c r="BX303" s="1165"/>
      <c r="BY303" s="1165"/>
      <c r="BZ303" s="1165"/>
      <c r="CA303" s="1165"/>
      <c r="CB303" s="1165"/>
      <c r="CC303" s="1165"/>
      <c r="CD303" s="1165"/>
      <c r="CE303" s="1165"/>
      <c r="CF303" s="1165"/>
      <c r="CG303" s="1165"/>
      <c r="CH303" s="1165"/>
      <c r="CI303" s="1165"/>
      <c r="CJ303" s="1165"/>
      <c r="CK303" s="1165"/>
      <c r="CL303" s="1165"/>
      <c r="CM303" s="1165"/>
      <c r="CN303" s="1165"/>
      <c r="CO303" s="1165"/>
      <c r="CP303" s="1165"/>
      <c r="CQ303" s="1165"/>
      <c r="CR303" s="1165"/>
      <c r="CS303" s="1165"/>
      <c r="CT303" s="1165"/>
      <c r="CU303" s="1165"/>
      <c r="CV303" s="1165"/>
      <c r="CW303" s="1165"/>
      <c r="CX303" s="1165"/>
      <c r="CY303" s="1165"/>
      <c r="CZ303" s="1165"/>
      <c r="DA303" s="1165"/>
      <c r="DB303" s="1165"/>
      <c r="DC303" s="1165"/>
      <c r="DD303" s="1165"/>
      <c r="DE303" s="1165"/>
      <c r="DF303" s="1165"/>
      <c r="DG303" s="1165"/>
      <c r="DH303" s="1165"/>
      <c r="DI303" s="1165"/>
      <c r="DJ303" s="1165"/>
      <c r="DK303" s="1165"/>
      <c r="DL303" s="1165"/>
      <c r="DM303" s="1165"/>
      <c r="DN303" s="1165"/>
      <c r="DO303" s="1165"/>
      <c r="DP303" s="1165"/>
      <c r="DQ303" s="1165"/>
      <c r="DR303" s="1165"/>
      <c r="DS303" s="1165"/>
      <c r="DT303" s="1165"/>
      <c r="DU303" s="1165"/>
      <c r="DV303" s="1165"/>
      <c r="DW303" s="1165"/>
      <c r="DX303" s="1165"/>
      <c r="DY303" s="1165"/>
      <c r="DZ303" s="1165"/>
      <c r="EA303" s="1165"/>
      <c r="EB303" s="1165"/>
      <c r="EC303" s="1165"/>
      <c r="ED303" s="1165"/>
    </row>
    <row r="304" spans="2:134" hidden="1" outlineLevel="1">
      <c r="B304" s="786">
        <v>156</v>
      </c>
      <c r="C304" s="59" t="s">
        <v>305</v>
      </c>
      <c r="D304" s="640"/>
      <c r="E304" s="670"/>
      <c r="F304" s="716"/>
      <c r="G304" s="704"/>
      <c r="H304" s="705"/>
      <c r="I304" s="705"/>
      <c r="J304" s="705"/>
      <c r="K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c r="AP304" s="705"/>
      <c r="AQ304" s="705"/>
      <c r="AR304" s="705"/>
      <c r="AS304" s="705"/>
      <c r="AT304" s="705"/>
      <c r="AU304" s="705"/>
      <c r="AV304" s="705"/>
      <c r="AW304" s="705"/>
      <c r="AX304" s="705"/>
      <c r="AY304" s="705"/>
      <c r="AZ304" s="705"/>
      <c r="BA304" s="705"/>
      <c r="BB304" s="705"/>
      <c r="BC304" s="705"/>
      <c r="BD304" s="705"/>
      <c r="BE304" s="705"/>
      <c r="BF304" s="705"/>
      <c r="BG304" s="705"/>
      <c r="BH304" s="705"/>
      <c r="BI304" s="705"/>
      <c r="BJ304" s="705"/>
      <c r="BK304" s="705"/>
      <c r="BL304" s="705"/>
      <c r="BM304" s="705"/>
      <c r="BN304" s="705"/>
      <c r="BO304" s="706"/>
      <c r="BV304" s="1137"/>
      <c r="BW304" s="1138"/>
      <c r="BX304" s="1138"/>
      <c r="BY304" s="1138"/>
      <c r="BZ304" s="1138"/>
      <c r="CA304" s="1138"/>
      <c r="CB304" s="1138"/>
      <c r="CC304" s="1138"/>
      <c r="CD304" s="1138"/>
      <c r="CE304" s="1138"/>
      <c r="CF304" s="1138"/>
      <c r="CG304" s="1138"/>
      <c r="CH304" s="1138"/>
      <c r="CI304" s="1138"/>
      <c r="CJ304" s="1138"/>
      <c r="CK304" s="1138"/>
      <c r="CL304" s="1138"/>
      <c r="CM304" s="1138"/>
      <c r="CN304" s="1138"/>
      <c r="CO304" s="1138"/>
      <c r="CP304" s="1138"/>
      <c r="CQ304" s="1138"/>
      <c r="CR304" s="1138"/>
      <c r="CS304" s="1138"/>
      <c r="CT304" s="1138"/>
      <c r="CU304" s="1138"/>
      <c r="CV304" s="1138"/>
      <c r="CW304" s="1138"/>
      <c r="CX304" s="1138"/>
      <c r="CY304" s="1138"/>
      <c r="CZ304" s="1138"/>
      <c r="DA304" s="1138"/>
      <c r="DB304" s="1138"/>
      <c r="DC304" s="1138"/>
      <c r="DD304" s="1138"/>
      <c r="DE304" s="1138"/>
      <c r="DF304" s="1138"/>
      <c r="DG304" s="1138"/>
      <c r="DH304" s="1138"/>
      <c r="DI304" s="1138"/>
      <c r="DJ304" s="1138"/>
      <c r="DK304" s="1138"/>
      <c r="DL304" s="1138"/>
      <c r="DM304" s="1138"/>
      <c r="DN304" s="1138"/>
      <c r="DO304" s="1138"/>
      <c r="DP304" s="1138"/>
      <c r="DQ304" s="1138"/>
      <c r="DR304" s="1138"/>
      <c r="DS304" s="1138"/>
      <c r="DT304" s="1138"/>
      <c r="DU304" s="1138"/>
      <c r="DV304" s="1138"/>
      <c r="DW304" s="1138"/>
      <c r="DX304" s="1138"/>
      <c r="DY304" s="1138"/>
      <c r="DZ304" s="1138"/>
      <c r="EA304" s="1138"/>
      <c r="EB304" s="1138"/>
      <c r="EC304" s="1138"/>
      <c r="ED304" s="1139"/>
    </row>
    <row r="305" spans="2:139" hidden="1" outlineLevel="1">
      <c r="B305" s="728" t="s">
        <v>504</v>
      </c>
      <c r="C305" s="61"/>
      <c r="D305" s="640" t="s">
        <v>799</v>
      </c>
      <c r="E305" s="667" t="s">
        <v>1321</v>
      </c>
      <c r="F305" s="692"/>
      <c r="G305" s="1004">
        <f t="shared" ref="G305:AI305" si="1420">IF(BV305="",0,BV305)</f>
        <v>0</v>
      </c>
      <c r="H305" s="1004">
        <f t="shared" si="1420"/>
        <v>0</v>
      </c>
      <c r="I305" s="1004">
        <f t="shared" si="1420"/>
        <v>0</v>
      </c>
      <c r="J305" s="1004">
        <f t="shared" si="1420"/>
        <v>0</v>
      </c>
      <c r="K305" s="1004">
        <f t="shared" si="1420"/>
        <v>0</v>
      </c>
      <c r="L305" s="1004">
        <f t="shared" si="1420"/>
        <v>0</v>
      </c>
      <c r="M305" s="1004">
        <f t="shared" si="1420"/>
        <v>0</v>
      </c>
      <c r="N305" s="1004">
        <f t="shared" si="1420"/>
        <v>0</v>
      </c>
      <c r="O305" s="1004">
        <f t="shared" si="1420"/>
        <v>0</v>
      </c>
      <c r="P305" s="1004">
        <f t="shared" si="1420"/>
        <v>0</v>
      </c>
      <c r="Q305" s="1004">
        <f t="shared" si="1420"/>
        <v>0</v>
      </c>
      <c r="R305" s="1004">
        <f t="shared" si="1420"/>
        <v>0</v>
      </c>
      <c r="S305" s="1004">
        <f t="shared" si="1420"/>
        <v>0</v>
      </c>
      <c r="T305" s="1004">
        <f t="shared" si="1420"/>
        <v>0</v>
      </c>
      <c r="U305" s="1004">
        <f t="shared" si="1420"/>
        <v>0</v>
      </c>
      <c r="V305" s="1004">
        <f t="shared" si="1420"/>
        <v>0</v>
      </c>
      <c r="W305" s="1004">
        <f t="shared" si="1420"/>
        <v>0</v>
      </c>
      <c r="X305" s="1004">
        <f t="shared" si="1420"/>
        <v>0</v>
      </c>
      <c r="Y305" s="1004">
        <f t="shared" si="1420"/>
        <v>0</v>
      </c>
      <c r="Z305" s="1004">
        <f t="shared" si="1420"/>
        <v>0</v>
      </c>
      <c r="AA305" s="1004">
        <f t="shared" si="1420"/>
        <v>0</v>
      </c>
      <c r="AB305" s="1004">
        <f t="shared" si="1420"/>
        <v>0</v>
      </c>
      <c r="AC305" s="1004">
        <f t="shared" si="1420"/>
        <v>0</v>
      </c>
      <c r="AD305" s="1004">
        <f t="shared" si="1420"/>
        <v>0</v>
      </c>
      <c r="AE305" s="1004">
        <f t="shared" si="1420"/>
        <v>0</v>
      </c>
      <c r="AF305" s="1004">
        <f t="shared" si="1420"/>
        <v>0</v>
      </c>
      <c r="AG305" s="1004">
        <f t="shared" si="1420"/>
        <v>0</v>
      </c>
      <c r="AH305" s="1004">
        <f t="shared" si="1420"/>
        <v>0</v>
      </c>
      <c r="AI305" s="1004">
        <f t="shared" si="1420"/>
        <v>0</v>
      </c>
      <c r="AJ305" s="1004">
        <f t="shared" ref="AJ305" si="1421">IF(CY305="",0,CY305)</f>
        <v>0</v>
      </c>
      <c r="AK305" s="1004">
        <f t="shared" ref="AK305" si="1422">IF(CZ305="",0,CZ305)</f>
        <v>0</v>
      </c>
      <c r="AL305" s="1004">
        <f t="shared" ref="AL305" si="1423">IF(DA305="",0,DA305)</f>
        <v>0</v>
      </c>
      <c r="AM305" s="1004">
        <f t="shared" ref="AM305" si="1424">IF(DB305="",0,DB305)</f>
        <v>0</v>
      </c>
      <c r="AN305" s="1004">
        <f t="shared" ref="AN305" si="1425">IF(DC305="",0,DC305)</f>
        <v>0</v>
      </c>
      <c r="AO305" s="1004">
        <f t="shared" ref="AO305" si="1426">IF(DD305="",0,DD305)</f>
        <v>0</v>
      </c>
      <c r="AP305" s="1004">
        <f t="shared" ref="AP305" si="1427">IF(DE305="",0,DE305)</f>
        <v>0</v>
      </c>
      <c r="AQ305" s="1004">
        <f t="shared" ref="AQ305" si="1428">IF(DF305="",0,DF305)</f>
        <v>0</v>
      </c>
      <c r="AR305" s="1004">
        <f t="shared" ref="AR305" si="1429">IF(DG305="",0,DG305)</f>
        <v>0</v>
      </c>
      <c r="AS305" s="1004">
        <f t="shared" ref="AS305" si="1430">IF(DH305="",0,DH305)</f>
        <v>0</v>
      </c>
      <c r="AT305" s="1004">
        <f t="shared" ref="AT305" si="1431">IF(DI305="",0,DI305)</f>
        <v>0</v>
      </c>
      <c r="AU305" s="1004">
        <f t="shared" ref="AU305" si="1432">IF(DJ305="",0,DJ305)</f>
        <v>0</v>
      </c>
      <c r="AV305" s="1004">
        <f t="shared" ref="AV305" si="1433">IF(DK305="",0,DK305)</f>
        <v>0</v>
      </c>
      <c r="AW305" s="1004">
        <f t="shared" ref="AW305" si="1434">IF(DL305="",0,DL305)</f>
        <v>0</v>
      </c>
      <c r="AX305" s="1004">
        <f t="shared" ref="AX305" si="1435">IF(DM305="",0,DM305)</f>
        <v>0</v>
      </c>
      <c r="AY305" s="1004">
        <f t="shared" ref="AY305" si="1436">IF(DN305="",0,DN305)</f>
        <v>0</v>
      </c>
      <c r="AZ305" s="1004">
        <f t="shared" ref="AZ305" si="1437">IF(DO305="",0,DO305)</f>
        <v>0</v>
      </c>
      <c r="BA305" s="1004">
        <f t="shared" ref="BA305" si="1438">IF(DP305="",0,DP305)</f>
        <v>0</v>
      </c>
      <c r="BB305" s="1004">
        <f t="shared" ref="BB305" si="1439">IF(DQ305="",0,DQ305)</f>
        <v>0</v>
      </c>
      <c r="BC305" s="1004">
        <f t="shared" ref="BC305" si="1440">IF(DR305="",0,DR305)</f>
        <v>0</v>
      </c>
      <c r="BD305" s="1004">
        <f t="shared" ref="BD305" si="1441">IF(DS305="",0,DS305)</f>
        <v>0</v>
      </c>
      <c r="BE305" s="1004">
        <f t="shared" ref="BE305" si="1442">IF(DT305="",0,DT305)</f>
        <v>0</v>
      </c>
      <c r="BF305" s="1004">
        <f t="shared" ref="BF305" si="1443">IF(DU305="",0,DU305)</f>
        <v>0</v>
      </c>
      <c r="BG305" s="1004">
        <f t="shared" ref="BG305" si="1444">IF(DV305="",0,DV305)</f>
        <v>0</v>
      </c>
      <c r="BH305" s="1004">
        <f t="shared" ref="BH305" si="1445">IF(DW305="",0,DW305)</f>
        <v>0</v>
      </c>
      <c r="BI305" s="1004">
        <f t="shared" ref="BI305" si="1446">IF(DX305="",0,DX305)</f>
        <v>0</v>
      </c>
      <c r="BJ305" s="1004">
        <f t="shared" ref="BJ305" si="1447">IF(DY305="",0,DY305)</f>
        <v>0</v>
      </c>
      <c r="BK305" s="1004">
        <f t="shared" ref="BK305" si="1448">IF(DZ305="",0,DZ305)</f>
        <v>0</v>
      </c>
      <c r="BL305" s="1004">
        <f t="shared" ref="BL305" si="1449">IF(EA305="",0,EA305)</f>
        <v>0</v>
      </c>
      <c r="BM305" s="1004">
        <f t="shared" ref="BM305" si="1450">IF(EB305="",0,EB305)</f>
        <v>0</v>
      </c>
      <c r="BN305" s="1004">
        <f t="shared" ref="BN305" si="1451">IF(EC305="",0,EC305)</f>
        <v>0</v>
      </c>
      <c r="BO305" s="1004">
        <f t="shared" ref="BO305" si="1452">IF(ED305="",0,ED305)</f>
        <v>0</v>
      </c>
      <c r="BV305" s="1165"/>
      <c r="BW305" s="1165"/>
      <c r="BX305" s="1165"/>
      <c r="BY305" s="1165"/>
      <c r="BZ305" s="1165"/>
      <c r="CA305" s="1165"/>
      <c r="CB305" s="1165"/>
      <c r="CC305" s="1165"/>
      <c r="CD305" s="1165"/>
      <c r="CE305" s="1165"/>
      <c r="CF305" s="1165"/>
      <c r="CG305" s="1165"/>
      <c r="CH305" s="1165"/>
      <c r="CI305" s="1165"/>
      <c r="CJ305" s="1165"/>
      <c r="CK305" s="1165"/>
      <c r="CL305" s="1165"/>
      <c r="CM305" s="1165"/>
      <c r="CN305" s="1165"/>
      <c r="CO305" s="1165"/>
      <c r="CP305" s="1165"/>
      <c r="CQ305" s="1165"/>
      <c r="CR305" s="1165"/>
      <c r="CS305" s="1165"/>
      <c r="CT305" s="1165"/>
      <c r="CU305" s="1165"/>
      <c r="CV305" s="1165"/>
      <c r="CW305" s="1165"/>
      <c r="CX305" s="1165"/>
      <c r="CY305" s="1165"/>
      <c r="CZ305" s="1165"/>
      <c r="DA305" s="1165"/>
      <c r="DB305" s="1165"/>
      <c r="DC305" s="1165"/>
      <c r="DD305" s="1165"/>
      <c r="DE305" s="1165"/>
      <c r="DF305" s="1165"/>
      <c r="DG305" s="1165"/>
      <c r="DH305" s="1165"/>
      <c r="DI305" s="1165"/>
      <c r="DJ305" s="1165"/>
      <c r="DK305" s="1165"/>
      <c r="DL305" s="1165"/>
      <c r="DM305" s="1165"/>
      <c r="DN305" s="1165"/>
      <c r="DO305" s="1165"/>
      <c r="DP305" s="1165"/>
      <c r="DQ305" s="1165"/>
      <c r="DR305" s="1165"/>
      <c r="DS305" s="1165"/>
      <c r="DT305" s="1165"/>
      <c r="DU305" s="1165"/>
      <c r="DV305" s="1165"/>
      <c r="DW305" s="1165"/>
      <c r="DX305" s="1165"/>
      <c r="DY305" s="1165"/>
      <c r="DZ305" s="1165"/>
      <c r="EA305" s="1165"/>
      <c r="EB305" s="1165"/>
      <c r="EC305" s="1165"/>
      <c r="ED305" s="1165"/>
    </row>
    <row r="306" spans="2:139" s="762" customFormat="1" ht="13.5" hidden="1" outlineLevel="1" thickBot="1">
      <c r="B306" s="785"/>
      <c r="C306" s="63"/>
      <c r="D306" s="784"/>
      <c r="E306" s="785"/>
      <c r="F306" s="785"/>
      <c r="G306" s="972"/>
      <c r="H306" s="972"/>
      <c r="I306" s="972"/>
      <c r="J306" s="972"/>
      <c r="K306" s="972"/>
      <c r="L306" s="972"/>
      <c r="M306" s="972"/>
      <c r="N306" s="972"/>
      <c r="O306" s="972"/>
      <c r="P306" s="972"/>
      <c r="Q306" s="972"/>
      <c r="R306" s="972"/>
      <c r="S306" s="972"/>
      <c r="T306" s="972"/>
      <c r="U306" s="972"/>
      <c r="V306" s="972"/>
      <c r="W306" s="972"/>
      <c r="X306" s="972"/>
      <c r="Y306" s="972"/>
      <c r="Z306" s="972"/>
      <c r="AA306" s="972"/>
      <c r="AB306" s="972"/>
      <c r="AC306" s="972"/>
      <c r="AD306" s="972"/>
      <c r="AE306" s="972"/>
      <c r="AF306" s="972"/>
      <c r="AG306" s="972"/>
      <c r="AH306" s="972"/>
      <c r="AI306" s="972"/>
      <c r="AJ306" s="972"/>
      <c r="AK306" s="972"/>
      <c r="AL306" s="972"/>
      <c r="AM306" s="972"/>
      <c r="AN306" s="972"/>
      <c r="AO306" s="972"/>
      <c r="AP306" s="972"/>
      <c r="AQ306" s="972"/>
      <c r="AR306" s="972"/>
      <c r="AS306" s="972"/>
      <c r="AT306" s="972"/>
      <c r="AU306" s="972"/>
      <c r="AV306" s="972"/>
      <c r="AW306" s="972"/>
      <c r="AX306" s="972"/>
      <c r="AY306" s="972"/>
      <c r="AZ306" s="972"/>
      <c r="BA306" s="972"/>
      <c r="BB306" s="972"/>
      <c r="BC306" s="972"/>
      <c r="BD306" s="972"/>
      <c r="BE306" s="972"/>
      <c r="BF306" s="972"/>
      <c r="BG306" s="972"/>
      <c r="BH306" s="972"/>
      <c r="BI306" s="972"/>
      <c r="BJ306" s="972"/>
      <c r="BK306" s="972"/>
      <c r="BL306" s="972"/>
      <c r="BM306" s="972"/>
      <c r="BN306" s="972"/>
      <c r="BO306" s="972"/>
      <c r="BV306" s="1140"/>
      <c r="BW306" s="1140"/>
      <c r="BX306" s="1140"/>
      <c r="BY306" s="1140"/>
      <c r="BZ306" s="1140"/>
      <c r="CA306" s="1140"/>
      <c r="CB306" s="1140"/>
      <c r="CC306" s="1140"/>
      <c r="CD306" s="1140"/>
      <c r="CE306" s="1140"/>
      <c r="CF306" s="1140"/>
      <c r="CG306" s="1140"/>
      <c r="CH306" s="1140"/>
      <c r="CI306" s="1140"/>
      <c r="CJ306" s="1140"/>
      <c r="CK306" s="1140"/>
      <c r="CL306" s="1140"/>
      <c r="CM306" s="1140"/>
      <c r="CN306" s="1140"/>
      <c r="CO306" s="1140"/>
      <c r="CP306" s="1140"/>
      <c r="CQ306" s="1140"/>
      <c r="CR306" s="1140"/>
      <c r="CS306" s="1140"/>
      <c r="CT306" s="1140"/>
      <c r="CU306" s="1140"/>
      <c r="CV306" s="1140"/>
      <c r="CW306" s="1140"/>
      <c r="CX306" s="1140"/>
      <c r="CY306" s="1140"/>
      <c r="CZ306" s="1140"/>
      <c r="DA306" s="1140"/>
      <c r="DB306" s="1140"/>
      <c r="DC306" s="1140"/>
      <c r="DD306" s="1140"/>
      <c r="DE306" s="1140"/>
      <c r="DF306" s="1140"/>
      <c r="DG306" s="1140"/>
      <c r="DH306" s="1140"/>
      <c r="DI306" s="1140"/>
      <c r="DJ306" s="1140"/>
      <c r="DK306" s="1140"/>
      <c r="DL306" s="1140"/>
      <c r="DM306" s="1140"/>
      <c r="DN306" s="1140"/>
      <c r="DO306" s="1140"/>
      <c r="DP306" s="1140"/>
      <c r="DQ306" s="1140"/>
      <c r="DR306" s="1140"/>
      <c r="DS306" s="1140"/>
      <c r="DT306" s="1140"/>
      <c r="DU306" s="1140"/>
      <c r="DV306" s="1140"/>
      <c r="DW306" s="1140"/>
      <c r="DX306" s="1140"/>
      <c r="DY306" s="1140"/>
      <c r="DZ306" s="1140"/>
      <c r="EA306" s="1140"/>
      <c r="EB306" s="1140"/>
      <c r="EC306" s="1140"/>
      <c r="ED306" s="1140"/>
      <c r="EE306" s="1107"/>
      <c r="EF306" s="1107"/>
      <c r="EG306" s="1107"/>
      <c r="EH306" s="1107"/>
      <c r="EI306" s="1107"/>
    </row>
    <row r="307" spans="2:139" ht="13.5" hidden="1" outlineLevel="1" thickBot="1">
      <c r="B307" s="84" t="s">
        <v>65</v>
      </c>
      <c r="C307" s="84"/>
      <c r="D307" s="887"/>
      <c r="E307" s="813"/>
      <c r="F307" s="814"/>
      <c r="G307" s="147">
        <f t="shared" ref="G307:BO307" si="1453">G$7</f>
        <v>1990</v>
      </c>
      <c r="H307" s="147">
        <f t="shared" si="1453"/>
        <v>1991</v>
      </c>
      <c r="I307" s="147">
        <f t="shared" si="1453"/>
        <v>1992</v>
      </c>
      <c r="J307" s="147">
        <f t="shared" si="1453"/>
        <v>1993</v>
      </c>
      <c r="K307" s="147">
        <f t="shared" si="1453"/>
        <v>1994</v>
      </c>
      <c r="L307" s="147">
        <f t="shared" si="1453"/>
        <v>1995</v>
      </c>
      <c r="M307" s="147">
        <f t="shared" si="1453"/>
        <v>1996</v>
      </c>
      <c r="N307" s="147">
        <f t="shared" si="1453"/>
        <v>1997</v>
      </c>
      <c r="O307" s="147">
        <f t="shared" si="1453"/>
        <v>1998</v>
      </c>
      <c r="P307" s="147">
        <f t="shared" si="1453"/>
        <v>1999</v>
      </c>
      <c r="Q307" s="147">
        <f t="shared" si="1453"/>
        <v>2000</v>
      </c>
      <c r="R307" s="147">
        <f t="shared" si="1453"/>
        <v>2001</v>
      </c>
      <c r="S307" s="147">
        <f t="shared" si="1453"/>
        <v>2002</v>
      </c>
      <c r="T307" s="147">
        <f t="shared" si="1453"/>
        <v>2003</v>
      </c>
      <c r="U307" s="147">
        <f t="shared" si="1453"/>
        <v>2004</v>
      </c>
      <c r="V307" s="147">
        <f t="shared" si="1453"/>
        <v>2005</v>
      </c>
      <c r="W307" s="147">
        <f t="shared" si="1453"/>
        <v>2006</v>
      </c>
      <c r="X307" s="147">
        <f t="shared" si="1453"/>
        <v>2007</v>
      </c>
      <c r="Y307" s="147">
        <f t="shared" si="1453"/>
        <v>2008</v>
      </c>
      <c r="Z307" s="147">
        <f t="shared" si="1453"/>
        <v>2009</v>
      </c>
      <c r="AA307" s="147">
        <f t="shared" si="1453"/>
        <v>2010</v>
      </c>
      <c r="AB307" s="147">
        <f t="shared" si="1453"/>
        <v>2011</v>
      </c>
      <c r="AC307" s="147">
        <f t="shared" si="1453"/>
        <v>2012</v>
      </c>
      <c r="AD307" s="147">
        <f t="shared" si="1453"/>
        <v>2013</v>
      </c>
      <c r="AE307" s="147">
        <f t="shared" si="1453"/>
        <v>2014</v>
      </c>
      <c r="AF307" s="147">
        <f t="shared" si="1453"/>
        <v>2015</v>
      </c>
      <c r="AG307" s="147">
        <f t="shared" si="1453"/>
        <v>2016</v>
      </c>
      <c r="AH307" s="147">
        <f t="shared" si="1453"/>
        <v>2017</v>
      </c>
      <c r="AI307" s="147">
        <f t="shared" si="1453"/>
        <v>2018</v>
      </c>
      <c r="AJ307" s="147">
        <f t="shared" si="1453"/>
        <v>2019</v>
      </c>
      <c r="AK307" s="147">
        <f t="shared" si="1453"/>
        <v>2020</v>
      </c>
      <c r="AL307" s="147">
        <f t="shared" si="1453"/>
        <v>2021</v>
      </c>
      <c r="AM307" s="147">
        <f t="shared" si="1453"/>
        <v>2022</v>
      </c>
      <c r="AN307" s="147">
        <f t="shared" si="1453"/>
        <v>2023</v>
      </c>
      <c r="AO307" s="147">
        <f t="shared" si="1453"/>
        <v>2024</v>
      </c>
      <c r="AP307" s="147">
        <f t="shared" si="1453"/>
        <v>2025</v>
      </c>
      <c r="AQ307" s="147">
        <f t="shared" si="1453"/>
        <v>2026</v>
      </c>
      <c r="AR307" s="147">
        <f t="shared" si="1453"/>
        <v>2027</v>
      </c>
      <c r="AS307" s="147">
        <f t="shared" si="1453"/>
        <v>2028</v>
      </c>
      <c r="AT307" s="147">
        <f t="shared" si="1453"/>
        <v>2029</v>
      </c>
      <c r="AU307" s="147">
        <f t="shared" si="1453"/>
        <v>2030</v>
      </c>
      <c r="AV307" s="147">
        <f t="shared" si="1453"/>
        <v>2031</v>
      </c>
      <c r="AW307" s="147">
        <f t="shared" si="1453"/>
        <v>2032</v>
      </c>
      <c r="AX307" s="147">
        <f t="shared" si="1453"/>
        <v>2033</v>
      </c>
      <c r="AY307" s="147">
        <f t="shared" si="1453"/>
        <v>2034</v>
      </c>
      <c r="AZ307" s="147">
        <f t="shared" si="1453"/>
        <v>2035</v>
      </c>
      <c r="BA307" s="147">
        <f t="shared" si="1453"/>
        <v>2036</v>
      </c>
      <c r="BB307" s="147">
        <f t="shared" si="1453"/>
        <v>2037</v>
      </c>
      <c r="BC307" s="147">
        <f t="shared" si="1453"/>
        <v>2038</v>
      </c>
      <c r="BD307" s="147">
        <f t="shared" si="1453"/>
        <v>2039</v>
      </c>
      <c r="BE307" s="147">
        <f t="shared" si="1453"/>
        <v>2040</v>
      </c>
      <c r="BF307" s="147">
        <f t="shared" si="1453"/>
        <v>2041</v>
      </c>
      <c r="BG307" s="147">
        <f t="shared" si="1453"/>
        <v>2042</v>
      </c>
      <c r="BH307" s="147">
        <f t="shared" si="1453"/>
        <v>2043</v>
      </c>
      <c r="BI307" s="147">
        <f t="shared" si="1453"/>
        <v>2044</v>
      </c>
      <c r="BJ307" s="147">
        <f t="shared" si="1453"/>
        <v>2045</v>
      </c>
      <c r="BK307" s="147">
        <f t="shared" si="1453"/>
        <v>2046</v>
      </c>
      <c r="BL307" s="147">
        <f t="shared" si="1453"/>
        <v>2047</v>
      </c>
      <c r="BM307" s="147">
        <f t="shared" si="1453"/>
        <v>2048</v>
      </c>
      <c r="BN307" s="147">
        <f t="shared" si="1453"/>
        <v>2049</v>
      </c>
      <c r="BO307" s="147">
        <f t="shared" si="1453"/>
        <v>2050</v>
      </c>
      <c r="BV307" s="1132"/>
      <c r="BW307" s="1132"/>
      <c r="BX307" s="1132"/>
      <c r="BY307" s="1132"/>
      <c r="BZ307" s="1132"/>
      <c r="CA307" s="1132"/>
      <c r="CB307" s="1132"/>
      <c r="CC307" s="1132"/>
      <c r="CD307" s="1132"/>
      <c r="CE307" s="1132"/>
      <c r="CF307" s="1132"/>
      <c r="CG307" s="1132"/>
      <c r="CH307" s="1132"/>
      <c r="CI307" s="1132"/>
      <c r="CJ307" s="1132"/>
      <c r="CK307" s="1132"/>
      <c r="CL307" s="1132"/>
      <c r="CM307" s="1132"/>
      <c r="CN307" s="1132"/>
      <c r="CO307" s="1132"/>
      <c r="CP307" s="1132"/>
      <c r="CQ307" s="1132"/>
      <c r="CR307" s="1132"/>
      <c r="CS307" s="1132"/>
      <c r="CT307" s="1132"/>
      <c r="CU307" s="1132"/>
      <c r="CV307" s="1132"/>
      <c r="CW307" s="1132"/>
      <c r="CX307" s="1132"/>
      <c r="CY307" s="1132"/>
      <c r="CZ307" s="1132"/>
      <c r="DA307" s="1132"/>
      <c r="DB307" s="1132"/>
      <c r="DC307" s="1132"/>
      <c r="DD307" s="1132"/>
      <c r="DE307" s="1132"/>
      <c r="DF307" s="1132"/>
      <c r="DG307" s="1132"/>
      <c r="DH307" s="1132"/>
      <c r="DI307" s="1132"/>
      <c r="DJ307" s="1132"/>
      <c r="DK307" s="1132"/>
      <c r="DL307" s="1132"/>
      <c r="DM307" s="1132"/>
      <c r="DN307" s="1132"/>
      <c r="DO307" s="1132"/>
      <c r="DP307" s="1132"/>
      <c r="DQ307" s="1132"/>
      <c r="DR307" s="1132"/>
      <c r="DS307" s="1132"/>
      <c r="DT307" s="1132"/>
      <c r="DU307" s="1132"/>
      <c r="DV307" s="1132"/>
      <c r="DW307" s="1132"/>
      <c r="DX307" s="1132"/>
      <c r="DY307" s="1132"/>
      <c r="DZ307" s="1132"/>
      <c r="EA307" s="1132"/>
      <c r="EB307" s="1132"/>
      <c r="EC307" s="1132"/>
      <c r="ED307" s="1132"/>
    </row>
    <row r="308" spans="2:139" hidden="1" outlineLevel="1">
      <c r="B308" s="766">
        <v>161</v>
      </c>
      <c r="C308" s="59" t="s">
        <v>800</v>
      </c>
      <c r="D308" s="708"/>
      <c r="E308" s="702" t="s">
        <v>1312</v>
      </c>
      <c r="F308" s="709"/>
      <c r="G308" s="154">
        <f t="shared" ref="G308:AO308" si="1454">IF(COUNTBLANK(G309:G315)=7,"",SUM(G309:G315))</f>
        <v>0</v>
      </c>
      <c r="H308" s="154">
        <f t="shared" si="1454"/>
        <v>0</v>
      </c>
      <c r="I308" s="154">
        <f t="shared" si="1454"/>
        <v>0</v>
      </c>
      <c r="J308" s="154">
        <f t="shared" si="1454"/>
        <v>0</v>
      </c>
      <c r="K308" s="154">
        <f t="shared" si="1454"/>
        <v>0</v>
      </c>
      <c r="L308" s="154">
        <f t="shared" si="1454"/>
        <v>0</v>
      </c>
      <c r="M308" s="154">
        <f t="shared" si="1454"/>
        <v>0</v>
      </c>
      <c r="N308" s="154">
        <f t="shared" si="1454"/>
        <v>0</v>
      </c>
      <c r="O308" s="154">
        <f t="shared" si="1454"/>
        <v>0</v>
      </c>
      <c r="P308" s="154">
        <f t="shared" si="1454"/>
        <v>0</v>
      </c>
      <c r="Q308" s="154">
        <f t="shared" si="1454"/>
        <v>0</v>
      </c>
      <c r="R308" s="154">
        <f t="shared" si="1454"/>
        <v>0</v>
      </c>
      <c r="S308" s="154">
        <f t="shared" si="1454"/>
        <v>0</v>
      </c>
      <c r="T308" s="154">
        <f t="shared" si="1454"/>
        <v>0</v>
      </c>
      <c r="U308" s="154">
        <f t="shared" si="1454"/>
        <v>0</v>
      </c>
      <c r="V308" s="154">
        <f t="shared" si="1454"/>
        <v>0</v>
      </c>
      <c r="W308" s="154">
        <f t="shared" si="1454"/>
        <v>0</v>
      </c>
      <c r="X308" s="154">
        <f t="shared" si="1454"/>
        <v>0</v>
      </c>
      <c r="Y308" s="154">
        <f t="shared" si="1454"/>
        <v>0</v>
      </c>
      <c r="Z308" s="154">
        <f t="shared" si="1454"/>
        <v>0</v>
      </c>
      <c r="AA308" s="154">
        <f t="shared" si="1454"/>
        <v>0</v>
      </c>
      <c r="AB308" s="154">
        <f t="shared" si="1454"/>
        <v>0</v>
      </c>
      <c r="AC308" s="154">
        <f t="shared" si="1454"/>
        <v>0</v>
      </c>
      <c r="AD308" s="154">
        <f t="shared" si="1454"/>
        <v>0</v>
      </c>
      <c r="AE308" s="154">
        <f t="shared" si="1454"/>
        <v>0</v>
      </c>
      <c r="AF308" s="154">
        <f t="shared" si="1454"/>
        <v>0</v>
      </c>
      <c r="AG308" s="154">
        <f t="shared" si="1454"/>
        <v>0</v>
      </c>
      <c r="AH308" s="154">
        <f t="shared" si="1454"/>
        <v>0</v>
      </c>
      <c r="AI308" s="154">
        <f t="shared" si="1454"/>
        <v>0</v>
      </c>
      <c r="AJ308" s="154">
        <f t="shared" si="1454"/>
        <v>0</v>
      </c>
      <c r="AK308" s="154">
        <f t="shared" si="1454"/>
        <v>0</v>
      </c>
      <c r="AL308" s="154">
        <f t="shared" si="1454"/>
        <v>0</v>
      </c>
      <c r="AM308" s="154">
        <f t="shared" si="1454"/>
        <v>0</v>
      </c>
      <c r="AN308" s="154">
        <f t="shared" si="1454"/>
        <v>0</v>
      </c>
      <c r="AO308" s="154">
        <f t="shared" si="1454"/>
        <v>0</v>
      </c>
      <c r="AP308" s="154">
        <f t="shared" ref="AP308:BO308" si="1455">IF(COUNTBLANK(AP309:AP315)=7,"",SUM(AP309:AP315))</f>
        <v>0</v>
      </c>
      <c r="AQ308" s="154">
        <f t="shared" si="1455"/>
        <v>0</v>
      </c>
      <c r="AR308" s="154">
        <f t="shared" si="1455"/>
        <v>0</v>
      </c>
      <c r="AS308" s="154">
        <f t="shared" si="1455"/>
        <v>0</v>
      </c>
      <c r="AT308" s="154">
        <f t="shared" si="1455"/>
        <v>0</v>
      </c>
      <c r="AU308" s="154">
        <f t="shared" si="1455"/>
        <v>0</v>
      </c>
      <c r="AV308" s="154">
        <f t="shared" si="1455"/>
        <v>0</v>
      </c>
      <c r="AW308" s="154">
        <f t="shared" si="1455"/>
        <v>0</v>
      </c>
      <c r="AX308" s="154">
        <f t="shared" si="1455"/>
        <v>0</v>
      </c>
      <c r="AY308" s="154">
        <f t="shared" si="1455"/>
        <v>0</v>
      </c>
      <c r="AZ308" s="154">
        <f t="shared" si="1455"/>
        <v>0</v>
      </c>
      <c r="BA308" s="154">
        <f t="shared" si="1455"/>
        <v>0</v>
      </c>
      <c r="BB308" s="154">
        <f t="shared" si="1455"/>
        <v>0</v>
      </c>
      <c r="BC308" s="154">
        <f t="shared" si="1455"/>
        <v>0</v>
      </c>
      <c r="BD308" s="154">
        <f t="shared" si="1455"/>
        <v>0</v>
      </c>
      <c r="BE308" s="154">
        <f t="shared" si="1455"/>
        <v>0</v>
      </c>
      <c r="BF308" s="154">
        <f t="shared" si="1455"/>
        <v>0</v>
      </c>
      <c r="BG308" s="154">
        <f t="shared" si="1455"/>
        <v>0</v>
      </c>
      <c r="BH308" s="154">
        <f t="shared" si="1455"/>
        <v>0</v>
      </c>
      <c r="BI308" s="154">
        <f t="shared" si="1455"/>
        <v>0</v>
      </c>
      <c r="BJ308" s="154">
        <f t="shared" si="1455"/>
        <v>0</v>
      </c>
      <c r="BK308" s="154">
        <f t="shared" si="1455"/>
        <v>0</v>
      </c>
      <c r="BL308" s="154">
        <f t="shared" si="1455"/>
        <v>0</v>
      </c>
      <c r="BM308" s="154">
        <f t="shared" si="1455"/>
        <v>0</v>
      </c>
      <c r="BN308" s="154">
        <f t="shared" si="1455"/>
        <v>0</v>
      </c>
      <c r="BO308" s="154">
        <f t="shared" si="1455"/>
        <v>0</v>
      </c>
      <c r="BV308" s="1166"/>
      <c r="BW308" s="1166"/>
      <c r="BX308" s="1166"/>
      <c r="BY308" s="1166"/>
      <c r="BZ308" s="1166"/>
      <c r="CA308" s="1166"/>
      <c r="CB308" s="1166"/>
      <c r="CC308" s="1166"/>
      <c r="CD308" s="1166"/>
      <c r="CE308" s="1166"/>
      <c r="CF308" s="1166"/>
      <c r="CG308" s="1166"/>
      <c r="CH308" s="1166"/>
      <c r="CI308" s="1166"/>
      <c r="CJ308" s="1166"/>
      <c r="CK308" s="1166"/>
      <c r="CL308" s="1166"/>
      <c r="CM308" s="1166"/>
      <c r="CN308" s="1166"/>
      <c r="CO308" s="1166"/>
      <c r="CP308" s="1166"/>
      <c r="CQ308" s="1166"/>
      <c r="CR308" s="1166"/>
      <c r="CS308" s="1166"/>
      <c r="CT308" s="1166"/>
      <c r="CU308" s="1166"/>
      <c r="CV308" s="1166"/>
      <c r="CW308" s="1166"/>
      <c r="CX308" s="1166"/>
      <c r="CY308" s="1166"/>
      <c r="CZ308" s="1166"/>
      <c r="DA308" s="1166"/>
      <c r="DB308" s="1166"/>
      <c r="DC308" s="1166"/>
      <c r="DD308" s="1166"/>
      <c r="DE308" s="1166"/>
      <c r="DF308" s="1166"/>
      <c r="DG308" s="1166"/>
      <c r="DH308" s="1166"/>
      <c r="DI308" s="1166"/>
      <c r="DJ308" s="1166"/>
      <c r="DK308" s="1166"/>
      <c r="DL308" s="1166"/>
      <c r="DM308" s="1166"/>
      <c r="DN308" s="1166"/>
      <c r="DO308" s="1166"/>
      <c r="DP308" s="1166"/>
      <c r="DQ308" s="1166"/>
      <c r="DR308" s="1166"/>
      <c r="DS308" s="1166"/>
      <c r="DT308" s="1166"/>
      <c r="DU308" s="1166"/>
      <c r="DV308" s="1166"/>
      <c r="DW308" s="1166"/>
      <c r="DX308" s="1166"/>
      <c r="DY308" s="1166"/>
      <c r="DZ308" s="1166"/>
      <c r="EA308" s="1166"/>
      <c r="EB308" s="1166"/>
      <c r="EC308" s="1166"/>
      <c r="ED308" s="1166"/>
    </row>
    <row r="309" spans="2:139" hidden="1" outlineLevel="1">
      <c r="B309" s="772">
        <f t="shared" ref="B309:B314" si="1456">B308+1</f>
        <v>162</v>
      </c>
      <c r="C309" s="710"/>
      <c r="D309" s="708" t="s">
        <v>1147</v>
      </c>
      <c r="E309" s="702" t="s">
        <v>1312</v>
      </c>
      <c r="F309" s="709"/>
      <c r="G309" s="976">
        <f t="shared" ref="G309:AO309" si="1457">IF(G231="","",G231*G270/1000)</f>
        <v>0</v>
      </c>
      <c r="H309" s="976">
        <f t="shared" si="1457"/>
        <v>0</v>
      </c>
      <c r="I309" s="976">
        <f t="shared" si="1457"/>
        <v>0</v>
      </c>
      <c r="J309" s="976">
        <f t="shared" si="1457"/>
        <v>0</v>
      </c>
      <c r="K309" s="976">
        <f t="shared" si="1457"/>
        <v>0</v>
      </c>
      <c r="L309" s="976">
        <f t="shared" si="1457"/>
        <v>0</v>
      </c>
      <c r="M309" s="976">
        <f t="shared" si="1457"/>
        <v>0</v>
      </c>
      <c r="N309" s="976">
        <f t="shared" si="1457"/>
        <v>0</v>
      </c>
      <c r="O309" s="976">
        <f t="shared" si="1457"/>
        <v>0</v>
      </c>
      <c r="P309" s="976">
        <f t="shared" si="1457"/>
        <v>0</v>
      </c>
      <c r="Q309" s="976">
        <f t="shared" si="1457"/>
        <v>0</v>
      </c>
      <c r="R309" s="976">
        <f t="shared" si="1457"/>
        <v>0</v>
      </c>
      <c r="S309" s="976">
        <f t="shared" si="1457"/>
        <v>0</v>
      </c>
      <c r="T309" s="976">
        <f t="shared" si="1457"/>
        <v>0</v>
      </c>
      <c r="U309" s="976">
        <f t="shared" si="1457"/>
        <v>0</v>
      </c>
      <c r="V309" s="976">
        <f t="shared" si="1457"/>
        <v>0</v>
      </c>
      <c r="W309" s="976">
        <f t="shared" si="1457"/>
        <v>0</v>
      </c>
      <c r="X309" s="976">
        <f t="shared" si="1457"/>
        <v>0</v>
      </c>
      <c r="Y309" s="976">
        <f t="shared" si="1457"/>
        <v>0</v>
      </c>
      <c r="Z309" s="976">
        <f t="shared" si="1457"/>
        <v>0</v>
      </c>
      <c r="AA309" s="976">
        <f t="shared" si="1457"/>
        <v>0</v>
      </c>
      <c r="AB309" s="976">
        <f t="shared" si="1457"/>
        <v>0</v>
      </c>
      <c r="AC309" s="976">
        <f t="shared" si="1457"/>
        <v>0</v>
      </c>
      <c r="AD309" s="976">
        <f t="shared" si="1457"/>
        <v>0</v>
      </c>
      <c r="AE309" s="976">
        <f t="shared" si="1457"/>
        <v>0</v>
      </c>
      <c r="AF309" s="976">
        <f t="shared" si="1457"/>
        <v>0</v>
      </c>
      <c r="AG309" s="976">
        <f t="shared" si="1457"/>
        <v>0</v>
      </c>
      <c r="AH309" s="976">
        <f t="shared" si="1457"/>
        <v>0</v>
      </c>
      <c r="AI309" s="976">
        <f t="shared" si="1457"/>
        <v>0</v>
      </c>
      <c r="AJ309" s="976">
        <f t="shared" si="1457"/>
        <v>0</v>
      </c>
      <c r="AK309" s="976">
        <f t="shared" si="1457"/>
        <v>0</v>
      </c>
      <c r="AL309" s="976">
        <f t="shared" si="1457"/>
        <v>0</v>
      </c>
      <c r="AM309" s="976">
        <f t="shared" si="1457"/>
        <v>0</v>
      </c>
      <c r="AN309" s="976">
        <f t="shared" si="1457"/>
        <v>0</v>
      </c>
      <c r="AO309" s="976">
        <f t="shared" si="1457"/>
        <v>0</v>
      </c>
      <c r="AP309" s="976">
        <f t="shared" ref="AP309:BO309" si="1458">IF(AP231="","",AP231*AP270/1000)</f>
        <v>0</v>
      </c>
      <c r="AQ309" s="976">
        <f t="shared" si="1458"/>
        <v>0</v>
      </c>
      <c r="AR309" s="976">
        <f t="shared" si="1458"/>
        <v>0</v>
      </c>
      <c r="AS309" s="976">
        <f t="shared" si="1458"/>
        <v>0</v>
      </c>
      <c r="AT309" s="976">
        <f t="shared" si="1458"/>
        <v>0</v>
      </c>
      <c r="AU309" s="976">
        <f t="shared" si="1458"/>
        <v>0</v>
      </c>
      <c r="AV309" s="976">
        <f t="shared" si="1458"/>
        <v>0</v>
      </c>
      <c r="AW309" s="976">
        <f t="shared" si="1458"/>
        <v>0</v>
      </c>
      <c r="AX309" s="976">
        <f t="shared" si="1458"/>
        <v>0</v>
      </c>
      <c r="AY309" s="976">
        <f t="shared" si="1458"/>
        <v>0</v>
      </c>
      <c r="AZ309" s="976">
        <f t="shared" si="1458"/>
        <v>0</v>
      </c>
      <c r="BA309" s="976">
        <f t="shared" si="1458"/>
        <v>0</v>
      </c>
      <c r="BB309" s="976">
        <f t="shared" si="1458"/>
        <v>0</v>
      </c>
      <c r="BC309" s="976">
        <f t="shared" si="1458"/>
        <v>0</v>
      </c>
      <c r="BD309" s="976">
        <f t="shared" si="1458"/>
        <v>0</v>
      </c>
      <c r="BE309" s="976">
        <f t="shared" si="1458"/>
        <v>0</v>
      </c>
      <c r="BF309" s="976">
        <f t="shared" si="1458"/>
        <v>0</v>
      </c>
      <c r="BG309" s="976">
        <f t="shared" si="1458"/>
        <v>0</v>
      </c>
      <c r="BH309" s="976">
        <f t="shared" si="1458"/>
        <v>0</v>
      </c>
      <c r="BI309" s="976">
        <f t="shared" si="1458"/>
        <v>0</v>
      </c>
      <c r="BJ309" s="976">
        <f t="shared" si="1458"/>
        <v>0</v>
      </c>
      <c r="BK309" s="976">
        <f t="shared" si="1458"/>
        <v>0</v>
      </c>
      <c r="BL309" s="976">
        <f t="shared" si="1458"/>
        <v>0</v>
      </c>
      <c r="BM309" s="976">
        <f t="shared" si="1458"/>
        <v>0</v>
      </c>
      <c r="BN309" s="976">
        <f t="shared" si="1458"/>
        <v>0</v>
      </c>
      <c r="BO309" s="976">
        <f t="shared" si="1458"/>
        <v>0</v>
      </c>
      <c r="BV309" s="978"/>
      <c r="BW309" s="978"/>
      <c r="BX309" s="978"/>
      <c r="BY309" s="978"/>
      <c r="BZ309" s="978"/>
      <c r="CA309" s="978"/>
      <c r="CB309" s="978"/>
      <c r="CC309" s="978"/>
      <c r="CD309" s="978"/>
      <c r="CE309" s="978"/>
      <c r="CF309" s="978"/>
      <c r="CG309" s="978"/>
      <c r="CH309" s="978"/>
      <c r="CI309" s="978"/>
      <c r="CJ309" s="978"/>
      <c r="CK309" s="978"/>
      <c r="CL309" s="978"/>
      <c r="CM309" s="978"/>
      <c r="CN309" s="978"/>
      <c r="CO309" s="978"/>
      <c r="CP309" s="978"/>
      <c r="CQ309" s="978"/>
      <c r="CR309" s="978"/>
      <c r="CS309" s="978"/>
      <c r="CT309" s="978"/>
      <c r="CU309" s="978"/>
      <c r="CV309" s="978"/>
      <c r="CW309" s="978"/>
      <c r="CX309" s="978"/>
      <c r="CY309" s="978"/>
      <c r="CZ309" s="978"/>
      <c r="DA309" s="978"/>
      <c r="DB309" s="978"/>
      <c r="DC309" s="978"/>
      <c r="DD309" s="978"/>
      <c r="DE309" s="978"/>
      <c r="DF309" s="978"/>
      <c r="DG309" s="978"/>
      <c r="DH309" s="978"/>
      <c r="DI309" s="978"/>
      <c r="DJ309" s="978"/>
      <c r="DK309" s="978"/>
      <c r="DL309" s="978"/>
      <c r="DM309" s="978"/>
      <c r="DN309" s="978"/>
      <c r="DO309" s="978"/>
      <c r="DP309" s="978"/>
      <c r="DQ309" s="978"/>
      <c r="DR309" s="978"/>
      <c r="DS309" s="978"/>
      <c r="DT309" s="978"/>
      <c r="DU309" s="978"/>
      <c r="DV309" s="978"/>
      <c r="DW309" s="978"/>
      <c r="DX309" s="978"/>
      <c r="DY309" s="978"/>
      <c r="DZ309" s="978"/>
      <c r="EA309" s="978"/>
      <c r="EB309" s="978"/>
      <c r="EC309" s="978"/>
      <c r="ED309" s="978"/>
    </row>
    <row r="310" spans="2:139" hidden="1" outlineLevel="1">
      <c r="B310" s="772">
        <f t="shared" si="1456"/>
        <v>163</v>
      </c>
      <c r="C310" s="707"/>
      <c r="D310" s="708" t="s">
        <v>1119</v>
      </c>
      <c r="E310" s="702" t="s">
        <v>1312</v>
      </c>
      <c r="F310" s="709"/>
      <c r="G310" s="976">
        <f t="shared" ref="G310:AO310" si="1459">IF(G232="","",G232*G271/1000)</f>
        <v>0</v>
      </c>
      <c r="H310" s="976">
        <f t="shared" si="1459"/>
        <v>0</v>
      </c>
      <c r="I310" s="976">
        <f t="shared" si="1459"/>
        <v>0</v>
      </c>
      <c r="J310" s="976">
        <f t="shared" si="1459"/>
        <v>0</v>
      </c>
      <c r="K310" s="976">
        <f t="shared" si="1459"/>
        <v>0</v>
      </c>
      <c r="L310" s="976">
        <f t="shared" si="1459"/>
        <v>0</v>
      </c>
      <c r="M310" s="976">
        <f t="shared" si="1459"/>
        <v>0</v>
      </c>
      <c r="N310" s="976">
        <f t="shared" si="1459"/>
        <v>0</v>
      </c>
      <c r="O310" s="976">
        <f t="shared" si="1459"/>
        <v>0</v>
      </c>
      <c r="P310" s="976">
        <f t="shared" si="1459"/>
        <v>0</v>
      </c>
      <c r="Q310" s="976">
        <f t="shared" si="1459"/>
        <v>0</v>
      </c>
      <c r="R310" s="976">
        <f t="shared" si="1459"/>
        <v>0</v>
      </c>
      <c r="S310" s="976">
        <f t="shared" si="1459"/>
        <v>0</v>
      </c>
      <c r="T310" s="976">
        <f t="shared" si="1459"/>
        <v>0</v>
      </c>
      <c r="U310" s="976">
        <f t="shared" si="1459"/>
        <v>0</v>
      </c>
      <c r="V310" s="976">
        <f t="shared" si="1459"/>
        <v>0</v>
      </c>
      <c r="W310" s="976">
        <f t="shared" si="1459"/>
        <v>0</v>
      </c>
      <c r="X310" s="976">
        <f t="shared" si="1459"/>
        <v>0</v>
      </c>
      <c r="Y310" s="976">
        <f t="shared" si="1459"/>
        <v>0</v>
      </c>
      <c r="Z310" s="976">
        <f t="shared" si="1459"/>
        <v>0</v>
      </c>
      <c r="AA310" s="976">
        <f t="shared" si="1459"/>
        <v>0</v>
      </c>
      <c r="AB310" s="976">
        <f t="shared" si="1459"/>
        <v>0</v>
      </c>
      <c r="AC310" s="976">
        <f t="shared" si="1459"/>
        <v>0</v>
      </c>
      <c r="AD310" s="976">
        <f t="shared" si="1459"/>
        <v>0</v>
      </c>
      <c r="AE310" s="976">
        <f t="shared" si="1459"/>
        <v>0</v>
      </c>
      <c r="AF310" s="976">
        <f t="shared" si="1459"/>
        <v>0</v>
      </c>
      <c r="AG310" s="976">
        <f t="shared" si="1459"/>
        <v>0</v>
      </c>
      <c r="AH310" s="976">
        <f t="shared" si="1459"/>
        <v>0</v>
      </c>
      <c r="AI310" s="976">
        <f t="shared" si="1459"/>
        <v>0</v>
      </c>
      <c r="AJ310" s="976">
        <f t="shared" si="1459"/>
        <v>0</v>
      </c>
      <c r="AK310" s="976">
        <f t="shared" si="1459"/>
        <v>0</v>
      </c>
      <c r="AL310" s="976">
        <f t="shared" si="1459"/>
        <v>0</v>
      </c>
      <c r="AM310" s="976">
        <f t="shared" si="1459"/>
        <v>0</v>
      </c>
      <c r="AN310" s="976">
        <f t="shared" si="1459"/>
        <v>0</v>
      </c>
      <c r="AO310" s="976">
        <f t="shared" si="1459"/>
        <v>0</v>
      </c>
      <c r="AP310" s="976">
        <f t="shared" ref="AP310:BO310" si="1460">IF(AP232="","",AP232*AP271/1000)</f>
        <v>0</v>
      </c>
      <c r="AQ310" s="976">
        <f t="shared" si="1460"/>
        <v>0</v>
      </c>
      <c r="AR310" s="976">
        <f t="shared" si="1460"/>
        <v>0</v>
      </c>
      <c r="AS310" s="976">
        <f t="shared" si="1460"/>
        <v>0</v>
      </c>
      <c r="AT310" s="976">
        <f t="shared" si="1460"/>
        <v>0</v>
      </c>
      <c r="AU310" s="976">
        <f t="shared" si="1460"/>
        <v>0</v>
      </c>
      <c r="AV310" s="976">
        <f t="shared" si="1460"/>
        <v>0</v>
      </c>
      <c r="AW310" s="976">
        <f t="shared" si="1460"/>
        <v>0</v>
      </c>
      <c r="AX310" s="976">
        <f t="shared" si="1460"/>
        <v>0</v>
      </c>
      <c r="AY310" s="976">
        <f t="shared" si="1460"/>
        <v>0</v>
      </c>
      <c r="AZ310" s="976">
        <f t="shared" si="1460"/>
        <v>0</v>
      </c>
      <c r="BA310" s="976">
        <f t="shared" si="1460"/>
        <v>0</v>
      </c>
      <c r="BB310" s="976">
        <f t="shared" si="1460"/>
        <v>0</v>
      </c>
      <c r="BC310" s="976">
        <f t="shared" si="1460"/>
        <v>0</v>
      </c>
      <c r="BD310" s="976">
        <f t="shared" si="1460"/>
        <v>0</v>
      </c>
      <c r="BE310" s="976">
        <f t="shared" si="1460"/>
        <v>0</v>
      </c>
      <c r="BF310" s="976">
        <f t="shared" si="1460"/>
        <v>0</v>
      </c>
      <c r="BG310" s="976">
        <f t="shared" si="1460"/>
        <v>0</v>
      </c>
      <c r="BH310" s="976">
        <f t="shared" si="1460"/>
        <v>0</v>
      </c>
      <c r="BI310" s="976">
        <f t="shared" si="1460"/>
        <v>0</v>
      </c>
      <c r="BJ310" s="976">
        <f t="shared" si="1460"/>
        <v>0</v>
      </c>
      <c r="BK310" s="976">
        <f t="shared" si="1460"/>
        <v>0</v>
      </c>
      <c r="BL310" s="976">
        <f t="shared" si="1460"/>
        <v>0</v>
      </c>
      <c r="BM310" s="976">
        <f t="shared" si="1460"/>
        <v>0</v>
      </c>
      <c r="BN310" s="976">
        <f t="shared" si="1460"/>
        <v>0</v>
      </c>
      <c r="BO310" s="976">
        <f t="shared" si="1460"/>
        <v>0</v>
      </c>
      <c r="BV310" s="978"/>
      <c r="BW310" s="978"/>
      <c r="BX310" s="978"/>
      <c r="BY310" s="978"/>
      <c r="BZ310" s="978"/>
      <c r="CA310" s="978"/>
      <c r="CB310" s="978"/>
      <c r="CC310" s="978"/>
      <c r="CD310" s="978"/>
      <c r="CE310" s="978"/>
      <c r="CF310" s="978"/>
      <c r="CG310" s="978"/>
      <c r="CH310" s="978"/>
      <c r="CI310" s="978"/>
      <c r="CJ310" s="978"/>
      <c r="CK310" s="978"/>
      <c r="CL310" s="978"/>
      <c r="CM310" s="978"/>
      <c r="CN310" s="978"/>
      <c r="CO310" s="978"/>
      <c r="CP310" s="978"/>
      <c r="CQ310" s="978"/>
      <c r="CR310" s="978"/>
      <c r="CS310" s="978"/>
      <c r="CT310" s="978"/>
      <c r="CU310" s="978"/>
      <c r="CV310" s="978"/>
      <c r="CW310" s="978"/>
      <c r="CX310" s="978"/>
      <c r="CY310" s="978"/>
      <c r="CZ310" s="978"/>
      <c r="DA310" s="978"/>
      <c r="DB310" s="978"/>
      <c r="DC310" s="978"/>
      <c r="DD310" s="978"/>
      <c r="DE310" s="978"/>
      <c r="DF310" s="978"/>
      <c r="DG310" s="978"/>
      <c r="DH310" s="978"/>
      <c r="DI310" s="978"/>
      <c r="DJ310" s="978"/>
      <c r="DK310" s="978"/>
      <c r="DL310" s="978"/>
      <c r="DM310" s="978"/>
      <c r="DN310" s="978"/>
      <c r="DO310" s="978"/>
      <c r="DP310" s="978"/>
      <c r="DQ310" s="978"/>
      <c r="DR310" s="978"/>
      <c r="DS310" s="978"/>
      <c r="DT310" s="978"/>
      <c r="DU310" s="978"/>
      <c r="DV310" s="978"/>
      <c r="DW310" s="978"/>
      <c r="DX310" s="978"/>
      <c r="DY310" s="978"/>
      <c r="DZ310" s="978"/>
      <c r="EA310" s="978"/>
      <c r="EB310" s="978"/>
      <c r="EC310" s="978"/>
      <c r="ED310" s="978"/>
    </row>
    <row r="311" spans="2:139" hidden="1" outlineLevel="1">
      <c r="B311" s="772">
        <f t="shared" si="1456"/>
        <v>164</v>
      </c>
      <c r="C311" s="710"/>
      <c r="D311" s="708" t="s">
        <v>776</v>
      </c>
      <c r="E311" s="702" t="s">
        <v>1312</v>
      </c>
      <c r="F311" s="709"/>
      <c r="G311" s="976">
        <f t="shared" ref="G311:AO311" si="1461">IF(G233="","",G233*G272/1000)</f>
        <v>0</v>
      </c>
      <c r="H311" s="976">
        <f t="shared" si="1461"/>
        <v>0</v>
      </c>
      <c r="I311" s="976">
        <f t="shared" si="1461"/>
        <v>0</v>
      </c>
      <c r="J311" s="976">
        <f t="shared" si="1461"/>
        <v>0</v>
      </c>
      <c r="K311" s="976">
        <f t="shared" si="1461"/>
        <v>0</v>
      </c>
      <c r="L311" s="976">
        <f t="shared" si="1461"/>
        <v>0</v>
      </c>
      <c r="M311" s="976">
        <f t="shared" si="1461"/>
        <v>0</v>
      </c>
      <c r="N311" s="976">
        <f t="shared" si="1461"/>
        <v>0</v>
      </c>
      <c r="O311" s="976">
        <f t="shared" si="1461"/>
        <v>0</v>
      </c>
      <c r="P311" s="976">
        <f t="shared" si="1461"/>
        <v>0</v>
      </c>
      <c r="Q311" s="976">
        <f t="shared" si="1461"/>
        <v>0</v>
      </c>
      <c r="R311" s="976">
        <f t="shared" si="1461"/>
        <v>0</v>
      </c>
      <c r="S311" s="976">
        <f t="shared" si="1461"/>
        <v>0</v>
      </c>
      <c r="T311" s="976">
        <f t="shared" si="1461"/>
        <v>0</v>
      </c>
      <c r="U311" s="976">
        <f t="shared" si="1461"/>
        <v>0</v>
      </c>
      <c r="V311" s="976">
        <f t="shared" si="1461"/>
        <v>0</v>
      </c>
      <c r="W311" s="976">
        <f t="shared" si="1461"/>
        <v>0</v>
      </c>
      <c r="X311" s="976">
        <f t="shared" si="1461"/>
        <v>0</v>
      </c>
      <c r="Y311" s="976">
        <f t="shared" si="1461"/>
        <v>0</v>
      </c>
      <c r="Z311" s="976">
        <f t="shared" si="1461"/>
        <v>0</v>
      </c>
      <c r="AA311" s="976">
        <f t="shared" si="1461"/>
        <v>0</v>
      </c>
      <c r="AB311" s="976">
        <f t="shared" si="1461"/>
        <v>0</v>
      </c>
      <c r="AC311" s="976">
        <f t="shared" si="1461"/>
        <v>0</v>
      </c>
      <c r="AD311" s="976">
        <f t="shared" si="1461"/>
        <v>0</v>
      </c>
      <c r="AE311" s="976">
        <f t="shared" si="1461"/>
        <v>0</v>
      </c>
      <c r="AF311" s="976">
        <f t="shared" si="1461"/>
        <v>0</v>
      </c>
      <c r="AG311" s="976">
        <f t="shared" si="1461"/>
        <v>0</v>
      </c>
      <c r="AH311" s="976">
        <f t="shared" si="1461"/>
        <v>0</v>
      </c>
      <c r="AI311" s="976">
        <f t="shared" si="1461"/>
        <v>0</v>
      </c>
      <c r="AJ311" s="976">
        <f t="shared" si="1461"/>
        <v>0</v>
      </c>
      <c r="AK311" s="976">
        <f t="shared" si="1461"/>
        <v>0</v>
      </c>
      <c r="AL311" s="976">
        <f t="shared" si="1461"/>
        <v>0</v>
      </c>
      <c r="AM311" s="976">
        <f t="shared" si="1461"/>
        <v>0</v>
      </c>
      <c r="AN311" s="976">
        <f t="shared" si="1461"/>
        <v>0</v>
      </c>
      <c r="AO311" s="976">
        <f t="shared" si="1461"/>
        <v>0</v>
      </c>
      <c r="AP311" s="976">
        <f t="shared" ref="AP311:BO311" si="1462">IF(AP233="","",AP233*AP272/1000)</f>
        <v>0</v>
      </c>
      <c r="AQ311" s="976">
        <f t="shared" si="1462"/>
        <v>0</v>
      </c>
      <c r="AR311" s="976">
        <f t="shared" si="1462"/>
        <v>0</v>
      </c>
      <c r="AS311" s="976">
        <f t="shared" si="1462"/>
        <v>0</v>
      </c>
      <c r="AT311" s="976">
        <f t="shared" si="1462"/>
        <v>0</v>
      </c>
      <c r="AU311" s="976">
        <f t="shared" si="1462"/>
        <v>0</v>
      </c>
      <c r="AV311" s="976">
        <f t="shared" si="1462"/>
        <v>0</v>
      </c>
      <c r="AW311" s="976">
        <f t="shared" si="1462"/>
        <v>0</v>
      </c>
      <c r="AX311" s="976">
        <f t="shared" si="1462"/>
        <v>0</v>
      </c>
      <c r="AY311" s="976">
        <f t="shared" si="1462"/>
        <v>0</v>
      </c>
      <c r="AZ311" s="976">
        <f t="shared" si="1462"/>
        <v>0</v>
      </c>
      <c r="BA311" s="976">
        <f t="shared" si="1462"/>
        <v>0</v>
      </c>
      <c r="BB311" s="976">
        <f t="shared" si="1462"/>
        <v>0</v>
      </c>
      <c r="BC311" s="976">
        <f t="shared" si="1462"/>
        <v>0</v>
      </c>
      <c r="BD311" s="976">
        <f t="shared" si="1462"/>
        <v>0</v>
      </c>
      <c r="BE311" s="976">
        <f t="shared" si="1462"/>
        <v>0</v>
      </c>
      <c r="BF311" s="976">
        <f t="shared" si="1462"/>
        <v>0</v>
      </c>
      <c r="BG311" s="976">
        <f t="shared" si="1462"/>
        <v>0</v>
      </c>
      <c r="BH311" s="976">
        <f t="shared" si="1462"/>
        <v>0</v>
      </c>
      <c r="BI311" s="976">
        <f t="shared" si="1462"/>
        <v>0</v>
      </c>
      <c r="BJ311" s="976">
        <f t="shared" si="1462"/>
        <v>0</v>
      </c>
      <c r="BK311" s="976">
        <f t="shared" si="1462"/>
        <v>0</v>
      </c>
      <c r="BL311" s="976">
        <f t="shared" si="1462"/>
        <v>0</v>
      </c>
      <c r="BM311" s="976">
        <f t="shared" si="1462"/>
        <v>0</v>
      </c>
      <c r="BN311" s="976">
        <f t="shared" si="1462"/>
        <v>0</v>
      </c>
      <c r="BO311" s="976">
        <f t="shared" si="1462"/>
        <v>0</v>
      </c>
      <c r="BV311" s="978"/>
      <c r="BW311" s="978"/>
      <c r="BX311" s="978"/>
      <c r="BY311" s="978"/>
      <c r="BZ311" s="978"/>
      <c r="CA311" s="978"/>
      <c r="CB311" s="978"/>
      <c r="CC311" s="978"/>
      <c r="CD311" s="978"/>
      <c r="CE311" s="978"/>
      <c r="CF311" s="978"/>
      <c r="CG311" s="978"/>
      <c r="CH311" s="978"/>
      <c r="CI311" s="978"/>
      <c r="CJ311" s="978"/>
      <c r="CK311" s="978"/>
      <c r="CL311" s="978"/>
      <c r="CM311" s="978"/>
      <c r="CN311" s="978"/>
      <c r="CO311" s="978"/>
      <c r="CP311" s="978"/>
      <c r="CQ311" s="978"/>
      <c r="CR311" s="978"/>
      <c r="CS311" s="978"/>
      <c r="CT311" s="978"/>
      <c r="CU311" s="978"/>
      <c r="CV311" s="978"/>
      <c r="CW311" s="978"/>
      <c r="CX311" s="978"/>
      <c r="CY311" s="978"/>
      <c r="CZ311" s="978"/>
      <c r="DA311" s="978"/>
      <c r="DB311" s="978"/>
      <c r="DC311" s="978"/>
      <c r="DD311" s="978"/>
      <c r="DE311" s="978"/>
      <c r="DF311" s="978"/>
      <c r="DG311" s="978"/>
      <c r="DH311" s="978"/>
      <c r="DI311" s="978"/>
      <c r="DJ311" s="978"/>
      <c r="DK311" s="978"/>
      <c r="DL311" s="978"/>
      <c r="DM311" s="978"/>
      <c r="DN311" s="978"/>
      <c r="DO311" s="978"/>
      <c r="DP311" s="978"/>
      <c r="DQ311" s="978"/>
      <c r="DR311" s="978"/>
      <c r="DS311" s="978"/>
      <c r="DT311" s="978"/>
      <c r="DU311" s="978"/>
      <c r="DV311" s="978"/>
      <c r="DW311" s="978"/>
      <c r="DX311" s="978"/>
      <c r="DY311" s="978"/>
      <c r="DZ311" s="978"/>
      <c r="EA311" s="978"/>
      <c r="EB311" s="978"/>
      <c r="EC311" s="978"/>
      <c r="ED311" s="978"/>
    </row>
    <row r="312" spans="2:139" hidden="1" outlineLevel="1">
      <c r="B312" s="772">
        <f t="shared" si="1456"/>
        <v>165</v>
      </c>
      <c r="C312" s="707"/>
      <c r="D312" s="708" t="s">
        <v>1120</v>
      </c>
      <c r="E312" s="702" t="s">
        <v>1312</v>
      </c>
      <c r="F312" s="709"/>
      <c r="G312" s="976">
        <f t="shared" ref="G312:AO312" si="1463">IF(G234="","",G234*G273/1000)</f>
        <v>0</v>
      </c>
      <c r="H312" s="976">
        <f t="shared" si="1463"/>
        <v>0</v>
      </c>
      <c r="I312" s="976">
        <f t="shared" si="1463"/>
        <v>0</v>
      </c>
      <c r="J312" s="976">
        <f t="shared" si="1463"/>
        <v>0</v>
      </c>
      <c r="K312" s="976">
        <f t="shared" si="1463"/>
        <v>0</v>
      </c>
      <c r="L312" s="976">
        <f t="shared" si="1463"/>
        <v>0</v>
      </c>
      <c r="M312" s="976">
        <f t="shared" si="1463"/>
        <v>0</v>
      </c>
      <c r="N312" s="976">
        <f t="shared" si="1463"/>
        <v>0</v>
      </c>
      <c r="O312" s="976">
        <f t="shared" si="1463"/>
        <v>0</v>
      </c>
      <c r="P312" s="976">
        <f t="shared" si="1463"/>
        <v>0</v>
      </c>
      <c r="Q312" s="976">
        <f t="shared" si="1463"/>
        <v>0</v>
      </c>
      <c r="R312" s="976">
        <f t="shared" si="1463"/>
        <v>0</v>
      </c>
      <c r="S312" s="976">
        <f t="shared" si="1463"/>
        <v>0</v>
      </c>
      <c r="T312" s="976">
        <f t="shared" si="1463"/>
        <v>0</v>
      </c>
      <c r="U312" s="976">
        <f t="shared" si="1463"/>
        <v>0</v>
      </c>
      <c r="V312" s="976">
        <f t="shared" si="1463"/>
        <v>0</v>
      </c>
      <c r="W312" s="976">
        <f t="shared" si="1463"/>
        <v>0</v>
      </c>
      <c r="X312" s="976">
        <f t="shared" si="1463"/>
        <v>0</v>
      </c>
      <c r="Y312" s="976">
        <f t="shared" si="1463"/>
        <v>0</v>
      </c>
      <c r="Z312" s="976">
        <f t="shared" si="1463"/>
        <v>0</v>
      </c>
      <c r="AA312" s="976">
        <f t="shared" si="1463"/>
        <v>0</v>
      </c>
      <c r="AB312" s="976">
        <f t="shared" si="1463"/>
        <v>0</v>
      </c>
      <c r="AC312" s="976">
        <f t="shared" si="1463"/>
        <v>0</v>
      </c>
      <c r="AD312" s="976">
        <f t="shared" si="1463"/>
        <v>0</v>
      </c>
      <c r="AE312" s="976">
        <f t="shared" si="1463"/>
        <v>0</v>
      </c>
      <c r="AF312" s="976">
        <f t="shared" si="1463"/>
        <v>0</v>
      </c>
      <c r="AG312" s="976">
        <f t="shared" si="1463"/>
        <v>0</v>
      </c>
      <c r="AH312" s="976">
        <f t="shared" si="1463"/>
        <v>0</v>
      </c>
      <c r="AI312" s="976">
        <f t="shared" si="1463"/>
        <v>0</v>
      </c>
      <c r="AJ312" s="976">
        <f t="shared" si="1463"/>
        <v>0</v>
      </c>
      <c r="AK312" s="976">
        <f t="shared" si="1463"/>
        <v>0</v>
      </c>
      <c r="AL312" s="976">
        <f t="shared" si="1463"/>
        <v>0</v>
      </c>
      <c r="AM312" s="976">
        <f t="shared" si="1463"/>
        <v>0</v>
      </c>
      <c r="AN312" s="976">
        <f t="shared" si="1463"/>
        <v>0</v>
      </c>
      <c r="AO312" s="976">
        <f t="shared" si="1463"/>
        <v>0</v>
      </c>
      <c r="AP312" s="976">
        <f t="shared" ref="AP312:BO312" si="1464">IF(AP234="","",AP234*AP273/1000)</f>
        <v>0</v>
      </c>
      <c r="AQ312" s="976">
        <f t="shared" si="1464"/>
        <v>0</v>
      </c>
      <c r="AR312" s="976">
        <f t="shared" si="1464"/>
        <v>0</v>
      </c>
      <c r="AS312" s="976">
        <f t="shared" si="1464"/>
        <v>0</v>
      </c>
      <c r="AT312" s="976">
        <f t="shared" si="1464"/>
        <v>0</v>
      </c>
      <c r="AU312" s="976">
        <f t="shared" si="1464"/>
        <v>0</v>
      </c>
      <c r="AV312" s="976">
        <f t="shared" si="1464"/>
        <v>0</v>
      </c>
      <c r="AW312" s="976">
        <f t="shared" si="1464"/>
        <v>0</v>
      </c>
      <c r="AX312" s="976">
        <f t="shared" si="1464"/>
        <v>0</v>
      </c>
      <c r="AY312" s="976">
        <f t="shared" si="1464"/>
        <v>0</v>
      </c>
      <c r="AZ312" s="976">
        <f t="shared" si="1464"/>
        <v>0</v>
      </c>
      <c r="BA312" s="976">
        <f t="shared" si="1464"/>
        <v>0</v>
      </c>
      <c r="BB312" s="976">
        <f t="shared" si="1464"/>
        <v>0</v>
      </c>
      <c r="BC312" s="976">
        <f t="shared" si="1464"/>
        <v>0</v>
      </c>
      <c r="BD312" s="976">
        <f t="shared" si="1464"/>
        <v>0</v>
      </c>
      <c r="BE312" s="976">
        <f t="shared" si="1464"/>
        <v>0</v>
      </c>
      <c r="BF312" s="976">
        <f t="shared" si="1464"/>
        <v>0</v>
      </c>
      <c r="BG312" s="976">
        <f t="shared" si="1464"/>
        <v>0</v>
      </c>
      <c r="BH312" s="976">
        <f t="shared" si="1464"/>
        <v>0</v>
      </c>
      <c r="BI312" s="976">
        <f t="shared" si="1464"/>
        <v>0</v>
      </c>
      <c r="BJ312" s="976">
        <f t="shared" si="1464"/>
        <v>0</v>
      </c>
      <c r="BK312" s="976">
        <f t="shared" si="1464"/>
        <v>0</v>
      </c>
      <c r="BL312" s="976">
        <f t="shared" si="1464"/>
        <v>0</v>
      </c>
      <c r="BM312" s="976">
        <f t="shared" si="1464"/>
        <v>0</v>
      </c>
      <c r="BN312" s="976">
        <f t="shared" si="1464"/>
        <v>0</v>
      </c>
      <c r="BO312" s="976">
        <f t="shared" si="1464"/>
        <v>0</v>
      </c>
      <c r="BV312" s="978"/>
      <c r="BW312" s="978"/>
      <c r="BX312" s="978"/>
      <c r="BY312" s="978"/>
      <c r="BZ312" s="978"/>
      <c r="CA312" s="978"/>
      <c r="CB312" s="978"/>
      <c r="CC312" s="978"/>
      <c r="CD312" s="978"/>
      <c r="CE312" s="978"/>
      <c r="CF312" s="978"/>
      <c r="CG312" s="978"/>
      <c r="CH312" s="978"/>
      <c r="CI312" s="978"/>
      <c r="CJ312" s="978"/>
      <c r="CK312" s="978"/>
      <c r="CL312" s="978"/>
      <c r="CM312" s="978"/>
      <c r="CN312" s="978"/>
      <c r="CO312" s="978"/>
      <c r="CP312" s="978"/>
      <c r="CQ312" s="978"/>
      <c r="CR312" s="978"/>
      <c r="CS312" s="978"/>
      <c r="CT312" s="978"/>
      <c r="CU312" s="978"/>
      <c r="CV312" s="978"/>
      <c r="CW312" s="978"/>
      <c r="CX312" s="978"/>
      <c r="CY312" s="978"/>
      <c r="CZ312" s="978"/>
      <c r="DA312" s="978"/>
      <c r="DB312" s="978"/>
      <c r="DC312" s="978"/>
      <c r="DD312" s="978"/>
      <c r="DE312" s="978"/>
      <c r="DF312" s="978"/>
      <c r="DG312" s="978"/>
      <c r="DH312" s="978"/>
      <c r="DI312" s="978"/>
      <c r="DJ312" s="978"/>
      <c r="DK312" s="978"/>
      <c r="DL312" s="978"/>
      <c r="DM312" s="978"/>
      <c r="DN312" s="978"/>
      <c r="DO312" s="978"/>
      <c r="DP312" s="978"/>
      <c r="DQ312" s="978"/>
      <c r="DR312" s="978"/>
      <c r="DS312" s="978"/>
      <c r="DT312" s="978"/>
      <c r="DU312" s="978"/>
      <c r="DV312" s="978"/>
      <c r="DW312" s="978"/>
      <c r="DX312" s="978"/>
      <c r="DY312" s="978"/>
      <c r="DZ312" s="978"/>
      <c r="EA312" s="978"/>
      <c r="EB312" s="978"/>
      <c r="EC312" s="978"/>
      <c r="ED312" s="978"/>
    </row>
    <row r="313" spans="2:139" hidden="1" outlineLevel="1">
      <c r="B313" s="772">
        <f t="shared" si="1456"/>
        <v>166</v>
      </c>
      <c r="C313" s="707"/>
      <c r="D313" s="708" t="s">
        <v>1121</v>
      </c>
      <c r="E313" s="702" t="s">
        <v>1312</v>
      </c>
      <c r="F313" s="709"/>
      <c r="G313" s="976">
        <f t="shared" ref="G313:AO313" si="1465">IF(G235="","",G235*G274/1000)</f>
        <v>0</v>
      </c>
      <c r="H313" s="976">
        <f t="shared" si="1465"/>
        <v>0</v>
      </c>
      <c r="I313" s="976">
        <f t="shared" si="1465"/>
        <v>0</v>
      </c>
      <c r="J313" s="976">
        <f t="shared" si="1465"/>
        <v>0</v>
      </c>
      <c r="K313" s="976">
        <f t="shared" si="1465"/>
        <v>0</v>
      </c>
      <c r="L313" s="976">
        <f t="shared" si="1465"/>
        <v>0</v>
      </c>
      <c r="M313" s="976">
        <f t="shared" si="1465"/>
        <v>0</v>
      </c>
      <c r="N313" s="976">
        <f t="shared" si="1465"/>
        <v>0</v>
      </c>
      <c r="O313" s="976">
        <f t="shared" si="1465"/>
        <v>0</v>
      </c>
      <c r="P313" s="976">
        <f t="shared" si="1465"/>
        <v>0</v>
      </c>
      <c r="Q313" s="976">
        <f t="shared" si="1465"/>
        <v>0</v>
      </c>
      <c r="R313" s="976">
        <f t="shared" si="1465"/>
        <v>0</v>
      </c>
      <c r="S313" s="976">
        <f t="shared" si="1465"/>
        <v>0</v>
      </c>
      <c r="T313" s="976">
        <f t="shared" si="1465"/>
        <v>0</v>
      </c>
      <c r="U313" s="976">
        <f t="shared" si="1465"/>
        <v>0</v>
      </c>
      <c r="V313" s="976">
        <f t="shared" si="1465"/>
        <v>0</v>
      </c>
      <c r="W313" s="976">
        <f t="shared" si="1465"/>
        <v>0</v>
      </c>
      <c r="X313" s="976">
        <f t="shared" si="1465"/>
        <v>0</v>
      </c>
      <c r="Y313" s="976">
        <f t="shared" si="1465"/>
        <v>0</v>
      </c>
      <c r="Z313" s="976">
        <f t="shared" si="1465"/>
        <v>0</v>
      </c>
      <c r="AA313" s="976">
        <f t="shared" si="1465"/>
        <v>0</v>
      </c>
      <c r="AB313" s="976">
        <f t="shared" si="1465"/>
        <v>0</v>
      </c>
      <c r="AC313" s="976">
        <f t="shared" si="1465"/>
        <v>0</v>
      </c>
      <c r="AD313" s="976">
        <f t="shared" si="1465"/>
        <v>0</v>
      </c>
      <c r="AE313" s="976">
        <f t="shared" si="1465"/>
        <v>0</v>
      </c>
      <c r="AF313" s="976">
        <f t="shared" si="1465"/>
        <v>0</v>
      </c>
      <c r="AG313" s="976">
        <f t="shared" si="1465"/>
        <v>0</v>
      </c>
      <c r="AH313" s="976">
        <f t="shared" si="1465"/>
        <v>0</v>
      </c>
      <c r="AI313" s="976">
        <f t="shared" si="1465"/>
        <v>0</v>
      </c>
      <c r="AJ313" s="976">
        <f t="shared" si="1465"/>
        <v>0</v>
      </c>
      <c r="AK313" s="976">
        <f t="shared" si="1465"/>
        <v>0</v>
      </c>
      <c r="AL313" s="976">
        <f t="shared" si="1465"/>
        <v>0</v>
      </c>
      <c r="AM313" s="976">
        <f t="shared" si="1465"/>
        <v>0</v>
      </c>
      <c r="AN313" s="976">
        <f t="shared" si="1465"/>
        <v>0</v>
      </c>
      <c r="AO313" s="976">
        <f t="shared" si="1465"/>
        <v>0</v>
      </c>
      <c r="AP313" s="976">
        <f t="shared" ref="AP313:BO313" si="1466">IF(AP235="","",AP235*AP274/1000)</f>
        <v>0</v>
      </c>
      <c r="AQ313" s="976">
        <f t="shared" si="1466"/>
        <v>0</v>
      </c>
      <c r="AR313" s="976">
        <f t="shared" si="1466"/>
        <v>0</v>
      </c>
      <c r="AS313" s="976">
        <f t="shared" si="1466"/>
        <v>0</v>
      </c>
      <c r="AT313" s="976">
        <f t="shared" si="1466"/>
        <v>0</v>
      </c>
      <c r="AU313" s="976">
        <f t="shared" si="1466"/>
        <v>0</v>
      </c>
      <c r="AV313" s="976">
        <f t="shared" si="1466"/>
        <v>0</v>
      </c>
      <c r="AW313" s="976">
        <f t="shared" si="1466"/>
        <v>0</v>
      </c>
      <c r="AX313" s="976">
        <f t="shared" si="1466"/>
        <v>0</v>
      </c>
      <c r="AY313" s="976">
        <f t="shared" si="1466"/>
        <v>0</v>
      </c>
      <c r="AZ313" s="976">
        <f t="shared" si="1466"/>
        <v>0</v>
      </c>
      <c r="BA313" s="976">
        <f t="shared" si="1466"/>
        <v>0</v>
      </c>
      <c r="BB313" s="976">
        <f t="shared" si="1466"/>
        <v>0</v>
      </c>
      <c r="BC313" s="976">
        <f t="shared" si="1466"/>
        <v>0</v>
      </c>
      <c r="BD313" s="976">
        <f t="shared" si="1466"/>
        <v>0</v>
      </c>
      <c r="BE313" s="976">
        <f t="shared" si="1466"/>
        <v>0</v>
      </c>
      <c r="BF313" s="976">
        <f t="shared" si="1466"/>
        <v>0</v>
      </c>
      <c r="BG313" s="976">
        <f t="shared" si="1466"/>
        <v>0</v>
      </c>
      <c r="BH313" s="976">
        <f t="shared" si="1466"/>
        <v>0</v>
      </c>
      <c r="BI313" s="976">
        <f t="shared" si="1466"/>
        <v>0</v>
      </c>
      <c r="BJ313" s="976">
        <f t="shared" si="1466"/>
        <v>0</v>
      </c>
      <c r="BK313" s="976">
        <f t="shared" si="1466"/>
        <v>0</v>
      </c>
      <c r="BL313" s="976">
        <f t="shared" si="1466"/>
        <v>0</v>
      </c>
      <c r="BM313" s="976">
        <f t="shared" si="1466"/>
        <v>0</v>
      </c>
      <c r="BN313" s="976">
        <f t="shared" si="1466"/>
        <v>0</v>
      </c>
      <c r="BO313" s="976">
        <f t="shared" si="1466"/>
        <v>0</v>
      </c>
      <c r="BV313" s="978"/>
      <c r="BW313" s="978"/>
      <c r="BX313" s="978"/>
      <c r="BY313" s="978"/>
      <c r="BZ313" s="978"/>
      <c r="CA313" s="978"/>
      <c r="CB313" s="978"/>
      <c r="CC313" s="978"/>
      <c r="CD313" s="978"/>
      <c r="CE313" s="978"/>
      <c r="CF313" s="978"/>
      <c r="CG313" s="978"/>
      <c r="CH313" s="978"/>
      <c r="CI313" s="978"/>
      <c r="CJ313" s="978"/>
      <c r="CK313" s="978"/>
      <c r="CL313" s="978"/>
      <c r="CM313" s="978"/>
      <c r="CN313" s="978"/>
      <c r="CO313" s="978"/>
      <c r="CP313" s="978"/>
      <c r="CQ313" s="978"/>
      <c r="CR313" s="978"/>
      <c r="CS313" s="978"/>
      <c r="CT313" s="978"/>
      <c r="CU313" s="978"/>
      <c r="CV313" s="978"/>
      <c r="CW313" s="978"/>
      <c r="CX313" s="978"/>
      <c r="CY313" s="978"/>
      <c r="CZ313" s="978"/>
      <c r="DA313" s="978"/>
      <c r="DB313" s="978"/>
      <c r="DC313" s="978"/>
      <c r="DD313" s="978"/>
      <c r="DE313" s="978"/>
      <c r="DF313" s="978"/>
      <c r="DG313" s="978"/>
      <c r="DH313" s="978"/>
      <c r="DI313" s="978"/>
      <c r="DJ313" s="978"/>
      <c r="DK313" s="978"/>
      <c r="DL313" s="978"/>
      <c r="DM313" s="978"/>
      <c r="DN313" s="978"/>
      <c r="DO313" s="978"/>
      <c r="DP313" s="978"/>
      <c r="DQ313" s="978"/>
      <c r="DR313" s="978"/>
      <c r="DS313" s="978"/>
      <c r="DT313" s="978"/>
      <c r="DU313" s="978"/>
      <c r="DV313" s="978"/>
      <c r="DW313" s="978"/>
      <c r="DX313" s="978"/>
      <c r="DY313" s="978"/>
      <c r="DZ313" s="978"/>
      <c r="EA313" s="978"/>
      <c r="EB313" s="978"/>
      <c r="EC313" s="978"/>
      <c r="ED313" s="978"/>
    </row>
    <row r="314" spans="2:139" hidden="1" outlineLevel="1">
      <c r="B314" s="772">
        <f t="shared" si="1456"/>
        <v>167</v>
      </c>
      <c r="C314" s="707"/>
      <c r="D314" s="708" t="s">
        <v>1122</v>
      </c>
      <c r="E314" s="702" t="s">
        <v>1312</v>
      </c>
      <c r="F314" s="709"/>
      <c r="G314" s="976">
        <f t="shared" ref="G314:AO314" si="1467">IF(G236="","",G236*G275/1000)</f>
        <v>0</v>
      </c>
      <c r="H314" s="976">
        <f t="shared" si="1467"/>
        <v>0</v>
      </c>
      <c r="I314" s="976">
        <f t="shared" si="1467"/>
        <v>0</v>
      </c>
      <c r="J314" s="976">
        <f t="shared" si="1467"/>
        <v>0</v>
      </c>
      <c r="K314" s="976">
        <f t="shared" si="1467"/>
        <v>0</v>
      </c>
      <c r="L314" s="976">
        <f t="shared" si="1467"/>
        <v>0</v>
      </c>
      <c r="M314" s="976">
        <f t="shared" si="1467"/>
        <v>0</v>
      </c>
      <c r="N314" s="976">
        <f t="shared" si="1467"/>
        <v>0</v>
      </c>
      <c r="O314" s="976">
        <f t="shared" si="1467"/>
        <v>0</v>
      </c>
      <c r="P314" s="976">
        <f t="shared" si="1467"/>
        <v>0</v>
      </c>
      <c r="Q314" s="976">
        <f t="shared" si="1467"/>
        <v>0</v>
      </c>
      <c r="R314" s="976">
        <f t="shared" si="1467"/>
        <v>0</v>
      </c>
      <c r="S314" s="976">
        <f t="shared" si="1467"/>
        <v>0</v>
      </c>
      <c r="T314" s="976">
        <f t="shared" si="1467"/>
        <v>0</v>
      </c>
      <c r="U314" s="976">
        <f t="shared" si="1467"/>
        <v>0</v>
      </c>
      <c r="V314" s="976">
        <f t="shared" si="1467"/>
        <v>0</v>
      </c>
      <c r="W314" s="976">
        <f t="shared" si="1467"/>
        <v>0</v>
      </c>
      <c r="X314" s="976">
        <f t="shared" si="1467"/>
        <v>0</v>
      </c>
      <c r="Y314" s="976">
        <f t="shared" si="1467"/>
        <v>0</v>
      </c>
      <c r="Z314" s="976">
        <f t="shared" si="1467"/>
        <v>0</v>
      </c>
      <c r="AA314" s="976">
        <f t="shared" si="1467"/>
        <v>0</v>
      </c>
      <c r="AB314" s="976">
        <f t="shared" si="1467"/>
        <v>0</v>
      </c>
      <c r="AC314" s="976">
        <f t="shared" si="1467"/>
        <v>0</v>
      </c>
      <c r="AD314" s="976">
        <f t="shared" si="1467"/>
        <v>0</v>
      </c>
      <c r="AE314" s="976">
        <f t="shared" si="1467"/>
        <v>0</v>
      </c>
      <c r="AF314" s="976">
        <f t="shared" si="1467"/>
        <v>0</v>
      </c>
      <c r="AG314" s="976">
        <f t="shared" si="1467"/>
        <v>0</v>
      </c>
      <c r="AH314" s="976">
        <f t="shared" si="1467"/>
        <v>0</v>
      </c>
      <c r="AI314" s="976">
        <f t="shared" si="1467"/>
        <v>0</v>
      </c>
      <c r="AJ314" s="976">
        <f t="shared" si="1467"/>
        <v>0</v>
      </c>
      <c r="AK314" s="976">
        <f t="shared" si="1467"/>
        <v>0</v>
      </c>
      <c r="AL314" s="976">
        <f t="shared" si="1467"/>
        <v>0</v>
      </c>
      <c r="AM314" s="976">
        <f t="shared" si="1467"/>
        <v>0</v>
      </c>
      <c r="AN314" s="976">
        <f t="shared" si="1467"/>
        <v>0</v>
      </c>
      <c r="AO314" s="976">
        <f t="shared" si="1467"/>
        <v>0</v>
      </c>
      <c r="AP314" s="976">
        <f t="shared" ref="AP314:BO314" si="1468">IF(AP236="","",AP236*AP275/1000)</f>
        <v>0</v>
      </c>
      <c r="AQ314" s="976">
        <f t="shared" si="1468"/>
        <v>0</v>
      </c>
      <c r="AR314" s="976">
        <f t="shared" si="1468"/>
        <v>0</v>
      </c>
      <c r="AS314" s="976">
        <f t="shared" si="1468"/>
        <v>0</v>
      </c>
      <c r="AT314" s="976">
        <f t="shared" si="1468"/>
        <v>0</v>
      </c>
      <c r="AU314" s="976">
        <f t="shared" si="1468"/>
        <v>0</v>
      </c>
      <c r="AV314" s="976">
        <f t="shared" si="1468"/>
        <v>0</v>
      </c>
      <c r="AW314" s="976">
        <f t="shared" si="1468"/>
        <v>0</v>
      </c>
      <c r="AX314" s="976">
        <f t="shared" si="1468"/>
        <v>0</v>
      </c>
      <c r="AY314" s="976">
        <f t="shared" si="1468"/>
        <v>0</v>
      </c>
      <c r="AZ314" s="976">
        <f t="shared" si="1468"/>
        <v>0</v>
      </c>
      <c r="BA314" s="976">
        <f t="shared" si="1468"/>
        <v>0</v>
      </c>
      <c r="BB314" s="976">
        <f t="shared" si="1468"/>
        <v>0</v>
      </c>
      <c r="BC314" s="976">
        <f t="shared" si="1468"/>
        <v>0</v>
      </c>
      <c r="BD314" s="976">
        <f t="shared" si="1468"/>
        <v>0</v>
      </c>
      <c r="BE314" s="976">
        <f t="shared" si="1468"/>
        <v>0</v>
      </c>
      <c r="BF314" s="976">
        <f t="shared" si="1468"/>
        <v>0</v>
      </c>
      <c r="BG314" s="976">
        <f t="shared" si="1468"/>
        <v>0</v>
      </c>
      <c r="BH314" s="976">
        <f t="shared" si="1468"/>
        <v>0</v>
      </c>
      <c r="BI314" s="976">
        <f t="shared" si="1468"/>
        <v>0</v>
      </c>
      <c r="BJ314" s="976">
        <f t="shared" si="1468"/>
        <v>0</v>
      </c>
      <c r="BK314" s="976">
        <f t="shared" si="1468"/>
        <v>0</v>
      </c>
      <c r="BL314" s="976">
        <f t="shared" si="1468"/>
        <v>0</v>
      </c>
      <c r="BM314" s="976">
        <f t="shared" si="1468"/>
        <v>0</v>
      </c>
      <c r="BN314" s="976">
        <f t="shared" si="1468"/>
        <v>0</v>
      </c>
      <c r="BO314" s="976">
        <f t="shared" si="1468"/>
        <v>0</v>
      </c>
      <c r="BV314" s="978"/>
      <c r="BW314" s="978"/>
      <c r="BX314" s="978"/>
      <c r="BY314" s="978"/>
      <c r="BZ314" s="978"/>
      <c r="CA314" s="978"/>
      <c r="CB314" s="978"/>
      <c r="CC314" s="978"/>
      <c r="CD314" s="978"/>
      <c r="CE314" s="978"/>
      <c r="CF314" s="978"/>
      <c r="CG314" s="978"/>
      <c r="CH314" s="978"/>
      <c r="CI314" s="978"/>
      <c r="CJ314" s="978"/>
      <c r="CK314" s="978"/>
      <c r="CL314" s="978"/>
      <c r="CM314" s="978"/>
      <c r="CN314" s="978"/>
      <c r="CO314" s="978"/>
      <c r="CP314" s="978"/>
      <c r="CQ314" s="978"/>
      <c r="CR314" s="978"/>
      <c r="CS314" s="978"/>
      <c r="CT314" s="978"/>
      <c r="CU314" s="978"/>
      <c r="CV314" s="978"/>
      <c r="CW314" s="978"/>
      <c r="CX314" s="978"/>
      <c r="CY314" s="978"/>
      <c r="CZ314" s="978"/>
      <c r="DA314" s="978"/>
      <c r="DB314" s="978"/>
      <c r="DC314" s="978"/>
      <c r="DD314" s="978"/>
      <c r="DE314" s="978"/>
      <c r="DF314" s="978"/>
      <c r="DG314" s="978"/>
      <c r="DH314" s="978"/>
      <c r="DI314" s="978"/>
      <c r="DJ314" s="978"/>
      <c r="DK314" s="978"/>
      <c r="DL314" s="978"/>
      <c r="DM314" s="978"/>
      <c r="DN314" s="978"/>
      <c r="DO314" s="978"/>
      <c r="DP314" s="978"/>
      <c r="DQ314" s="978"/>
      <c r="DR314" s="978"/>
      <c r="DS314" s="978"/>
      <c r="DT314" s="978"/>
      <c r="DU314" s="978"/>
      <c r="DV314" s="978"/>
      <c r="DW314" s="978"/>
      <c r="DX314" s="978"/>
      <c r="DY314" s="978"/>
      <c r="DZ314" s="978"/>
      <c r="EA314" s="978"/>
      <c r="EB314" s="978"/>
      <c r="EC314" s="978"/>
      <c r="ED314" s="978"/>
    </row>
    <row r="315" spans="2:139" hidden="1" outlineLevel="1">
      <c r="B315" s="772" t="s">
        <v>1054</v>
      </c>
      <c r="C315" s="707"/>
      <c r="D315" s="708" t="s">
        <v>1052</v>
      </c>
      <c r="E315" s="702" t="s">
        <v>1312</v>
      </c>
      <c r="F315" s="709"/>
      <c r="G315" s="976">
        <f t="shared" ref="G315:AO315" si="1469">IF(G237="","",G237*G276/1000)</f>
        <v>0</v>
      </c>
      <c r="H315" s="976">
        <f t="shared" si="1469"/>
        <v>0</v>
      </c>
      <c r="I315" s="976">
        <f t="shared" si="1469"/>
        <v>0</v>
      </c>
      <c r="J315" s="976">
        <f t="shared" si="1469"/>
        <v>0</v>
      </c>
      <c r="K315" s="976">
        <f t="shared" si="1469"/>
        <v>0</v>
      </c>
      <c r="L315" s="976">
        <f t="shared" si="1469"/>
        <v>0</v>
      </c>
      <c r="M315" s="976">
        <f t="shared" si="1469"/>
        <v>0</v>
      </c>
      <c r="N315" s="976">
        <f t="shared" si="1469"/>
        <v>0</v>
      </c>
      <c r="O315" s="976">
        <f t="shared" si="1469"/>
        <v>0</v>
      </c>
      <c r="P315" s="976">
        <f t="shared" si="1469"/>
        <v>0</v>
      </c>
      <c r="Q315" s="976">
        <f t="shared" si="1469"/>
        <v>0</v>
      </c>
      <c r="R315" s="976">
        <f t="shared" si="1469"/>
        <v>0</v>
      </c>
      <c r="S315" s="976">
        <f t="shared" si="1469"/>
        <v>0</v>
      </c>
      <c r="T315" s="976">
        <f t="shared" si="1469"/>
        <v>0</v>
      </c>
      <c r="U315" s="976">
        <f t="shared" si="1469"/>
        <v>0</v>
      </c>
      <c r="V315" s="976">
        <f t="shared" si="1469"/>
        <v>0</v>
      </c>
      <c r="W315" s="976">
        <f t="shared" si="1469"/>
        <v>0</v>
      </c>
      <c r="X315" s="976">
        <f t="shared" si="1469"/>
        <v>0</v>
      </c>
      <c r="Y315" s="976">
        <f t="shared" si="1469"/>
        <v>0</v>
      </c>
      <c r="Z315" s="976">
        <f t="shared" si="1469"/>
        <v>0</v>
      </c>
      <c r="AA315" s="976">
        <f t="shared" si="1469"/>
        <v>0</v>
      </c>
      <c r="AB315" s="976">
        <f t="shared" si="1469"/>
        <v>0</v>
      </c>
      <c r="AC315" s="976">
        <f t="shared" si="1469"/>
        <v>0</v>
      </c>
      <c r="AD315" s="976">
        <f t="shared" si="1469"/>
        <v>0</v>
      </c>
      <c r="AE315" s="976">
        <f t="shared" si="1469"/>
        <v>0</v>
      </c>
      <c r="AF315" s="976">
        <f t="shared" si="1469"/>
        <v>0</v>
      </c>
      <c r="AG315" s="976">
        <f t="shared" si="1469"/>
        <v>0</v>
      </c>
      <c r="AH315" s="976">
        <f t="shared" si="1469"/>
        <v>0</v>
      </c>
      <c r="AI315" s="976">
        <f t="shared" si="1469"/>
        <v>0</v>
      </c>
      <c r="AJ315" s="976">
        <f t="shared" si="1469"/>
        <v>0</v>
      </c>
      <c r="AK315" s="976">
        <f t="shared" si="1469"/>
        <v>0</v>
      </c>
      <c r="AL315" s="976">
        <f t="shared" si="1469"/>
        <v>0</v>
      </c>
      <c r="AM315" s="976">
        <f t="shared" si="1469"/>
        <v>0</v>
      </c>
      <c r="AN315" s="976">
        <f t="shared" si="1469"/>
        <v>0</v>
      </c>
      <c r="AO315" s="976">
        <f t="shared" si="1469"/>
        <v>0</v>
      </c>
      <c r="AP315" s="976">
        <f t="shared" ref="AP315:BO315" si="1470">IF(AP237="","",AP237*AP276/1000)</f>
        <v>0</v>
      </c>
      <c r="AQ315" s="976">
        <f t="shared" si="1470"/>
        <v>0</v>
      </c>
      <c r="AR315" s="976">
        <f t="shared" si="1470"/>
        <v>0</v>
      </c>
      <c r="AS315" s="976">
        <f t="shared" si="1470"/>
        <v>0</v>
      </c>
      <c r="AT315" s="976">
        <f t="shared" si="1470"/>
        <v>0</v>
      </c>
      <c r="AU315" s="976">
        <f t="shared" si="1470"/>
        <v>0</v>
      </c>
      <c r="AV315" s="976">
        <f t="shared" si="1470"/>
        <v>0</v>
      </c>
      <c r="AW315" s="976">
        <f t="shared" si="1470"/>
        <v>0</v>
      </c>
      <c r="AX315" s="976">
        <f t="shared" si="1470"/>
        <v>0</v>
      </c>
      <c r="AY315" s="976">
        <f t="shared" si="1470"/>
        <v>0</v>
      </c>
      <c r="AZ315" s="976">
        <f t="shared" si="1470"/>
        <v>0</v>
      </c>
      <c r="BA315" s="976">
        <f t="shared" si="1470"/>
        <v>0</v>
      </c>
      <c r="BB315" s="976">
        <f t="shared" si="1470"/>
        <v>0</v>
      </c>
      <c r="BC315" s="976">
        <f t="shared" si="1470"/>
        <v>0</v>
      </c>
      <c r="BD315" s="976">
        <f t="shared" si="1470"/>
        <v>0</v>
      </c>
      <c r="BE315" s="976">
        <f t="shared" si="1470"/>
        <v>0</v>
      </c>
      <c r="BF315" s="976">
        <f t="shared" si="1470"/>
        <v>0</v>
      </c>
      <c r="BG315" s="976">
        <f t="shared" si="1470"/>
        <v>0</v>
      </c>
      <c r="BH315" s="976">
        <f t="shared" si="1470"/>
        <v>0</v>
      </c>
      <c r="BI315" s="976">
        <f t="shared" si="1470"/>
        <v>0</v>
      </c>
      <c r="BJ315" s="976">
        <f t="shared" si="1470"/>
        <v>0</v>
      </c>
      <c r="BK315" s="976">
        <f t="shared" si="1470"/>
        <v>0</v>
      </c>
      <c r="BL315" s="976">
        <f t="shared" si="1470"/>
        <v>0</v>
      </c>
      <c r="BM315" s="976">
        <f t="shared" si="1470"/>
        <v>0</v>
      </c>
      <c r="BN315" s="976">
        <f t="shared" si="1470"/>
        <v>0</v>
      </c>
      <c r="BO315" s="976">
        <f t="shared" si="1470"/>
        <v>0</v>
      </c>
      <c r="BV315" s="978"/>
      <c r="BW315" s="978"/>
      <c r="BX315" s="978"/>
      <c r="BY315" s="978"/>
      <c r="BZ315" s="978"/>
      <c r="CA315" s="978"/>
      <c r="CB315" s="978"/>
      <c r="CC315" s="978"/>
      <c r="CD315" s="978"/>
      <c r="CE315" s="978"/>
      <c r="CF315" s="978"/>
      <c r="CG315" s="978"/>
      <c r="CH315" s="978"/>
      <c r="CI315" s="978"/>
      <c r="CJ315" s="978"/>
      <c r="CK315" s="978"/>
      <c r="CL315" s="978"/>
      <c r="CM315" s="978"/>
      <c r="CN315" s="978"/>
      <c r="CO315" s="978"/>
      <c r="CP315" s="978"/>
      <c r="CQ315" s="978"/>
      <c r="CR315" s="978"/>
      <c r="CS315" s="978"/>
      <c r="CT315" s="978"/>
      <c r="CU315" s="978"/>
      <c r="CV315" s="978"/>
      <c r="CW315" s="978"/>
      <c r="CX315" s="978"/>
      <c r="CY315" s="978"/>
      <c r="CZ315" s="978"/>
      <c r="DA315" s="978"/>
      <c r="DB315" s="978"/>
      <c r="DC315" s="978"/>
      <c r="DD315" s="978"/>
      <c r="DE315" s="978"/>
      <c r="DF315" s="978"/>
      <c r="DG315" s="978"/>
      <c r="DH315" s="978"/>
      <c r="DI315" s="978"/>
      <c r="DJ315" s="978"/>
      <c r="DK315" s="978"/>
      <c r="DL315" s="978"/>
      <c r="DM315" s="978"/>
      <c r="DN315" s="978"/>
      <c r="DO315" s="978"/>
      <c r="DP315" s="978"/>
      <c r="DQ315" s="978"/>
      <c r="DR315" s="978"/>
      <c r="DS315" s="978"/>
      <c r="DT315" s="978"/>
      <c r="DU315" s="978"/>
      <c r="DV315" s="978"/>
      <c r="DW315" s="978"/>
      <c r="DX315" s="978"/>
      <c r="DY315" s="978"/>
      <c r="DZ315" s="978"/>
      <c r="EA315" s="978"/>
      <c r="EB315" s="978"/>
      <c r="EC315" s="978"/>
      <c r="ED315" s="978"/>
    </row>
    <row r="316" spans="2:139" hidden="1" outlineLevel="1">
      <c r="B316" s="772">
        <f>B314+1</f>
        <v>168</v>
      </c>
      <c r="C316" s="59" t="s">
        <v>1035</v>
      </c>
      <c r="D316" s="640"/>
      <c r="E316" s="670" t="s">
        <v>1312</v>
      </c>
      <c r="F316" s="690"/>
      <c r="G316" s="154">
        <f t="shared" ref="G316:AO316" si="1471">IF(COUNTBLANK(G317:G323)=7,"",SUM(G317:G323))</f>
        <v>0</v>
      </c>
      <c r="H316" s="154">
        <f t="shared" si="1471"/>
        <v>0</v>
      </c>
      <c r="I316" s="154">
        <f t="shared" si="1471"/>
        <v>0</v>
      </c>
      <c r="J316" s="154">
        <f t="shared" si="1471"/>
        <v>0</v>
      </c>
      <c r="K316" s="154">
        <f t="shared" si="1471"/>
        <v>0</v>
      </c>
      <c r="L316" s="154">
        <f t="shared" si="1471"/>
        <v>0</v>
      </c>
      <c r="M316" s="154">
        <f t="shared" si="1471"/>
        <v>0</v>
      </c>
      <c r="N316" s="154">
        <f t="shared" si="1471"/>
        <v>0</v>
      </c>
      <c r="O316" s="154">
        <f t="shared" si="1471"/>
        <v>0</v>
      </c>
      <c r="P316" s="154">
        <f t="shared" si="1471"/>
        <v>0</v>
      </c>
      <c r="Q316" s="154">
        <f t="shared" si="1471"/>
        <v>0</v>
      </c>
      <c r="R316" s="154">
        <f t="shared" si="1471"/>
        <v>0</v>
      </c>
      <c r="S316" s="154">
        <f t="shared" si="1471"/>
        <v>0</v>
      </c>
      <c r="T316" s="154">
        <f t="shared" si="1471"/>
        <v>0</v>
      </c>
      <c r="U316" s="154">
        <f t="shared" si="1471"/>
        <v>0</v>
      </c>
      <c r="V316" s="154">
        <f t="shared" si="1471"/>
        <v>0</v>
      </c>
      <c r="W316" s="154">
        <f t="shared" si="1471"/>
        <v>0</v>
      </c>
      <c r="X316" s="154">
        <f t="shared" si="1471"/>
        <v>0</v>
      </c>
      <c r="Y316" s="154">
        <f t="shared" si="1471"/>
        <v>0</v>
      </c>
      <c r="Z316" s="154">
        <f t="shared" si="1471"/>
        <v>0</v>
      </c>
      <c r="AA316" s="154">
        <f t="shared" si="1471"/>
        <v>0</v>
      </c>
      <c r="AB316" s="154">
        <f t="shared" si="1471"/>
        <v>0</v>
      </c>
      <c r="AC316" s="154">
        <f t="shared" si="1471"/>
        <v>0</v>
      </c>
      <c r="AD316" s="154">
        <f t="shared" si="1471"/>
        <v>0</v>
      </c>
      <c r="AE316" s="154">
        <f t="shared" si="1471"/>
        <v>0</v>
      </c>
      <c r="AF316" s="154">
        <f t="shared" si="1471"/>
        <v>0</v>
      </c>
      <c r="AG316" s="154">
        <f t="shared" si="1471"/>
        <v>0</v>
      </c>
      <c r="AH316" s="154">
        <f t="shared" si="1471"/>
        <v>0</v>
      </c>
      <c r="AI316" s="154">
        <f t="shared" si="1471"/>
        <v>0</v>
      </c>
      <c r="AJ316" s="154">
        <f t="shared" si="1471"/>
        <v>0</v>
      </c>
      <c r="AK316" s="154">
        <f t="shared" si="1471"/>
        <v>0</v>
      </c>
      <c r="AL316" s="154">
        <f t="shared" si="1471"/>
        <v>0</v>
      </c>
      <c r="AM316" s="154">
        <f t="shared" si="1471"/>
        <v>0</v>
      </c>
      <c r="AN316" s="154">
        <f t="shared" si="1471"/>
        <v>0</v>
      </c>
      <c r="AO316" s="154">
        <f t="shared" si="1471"/>
        <v>0</v>
      </c>
      <c r="AP316" s="154">
        <f t="shared" ref="AP316:BO316" si="1472">IF(COUNTBLANK(AP317:AP323)=7,"",SUM(AP317:AP323))</f>
        <v>0</v>
      </c>
      <c r="AQ316" s="154">
        <f t="shared" si="1472"/>
        <v>0</v>
      </c>
      <c r="AR316" s="154">
        <f t="shared" si="1472"/>
        <v>0</v>
      </c>
      <c r="AS316" s="154">
        <f t="shared" si="1472"/>
        <v>0</v>
      </c>
      <c r="AT316" s="154">
        <f t="shared" si="1472"/>
        <v>0</v>
      </c>
      <c r="AU316" s="154">
        <f t="shared" si="1472"/>
        <v>0</v>
      </c>
      <c r="AV316" s="154">
        <f t="shared" si="1472"/>
        <v>0</v>
      </c>
      <c r="AW316" s="154">
        <f t="shared" si="1472"/>
        <v>0</v>
      </c>
      <c r="AX316" s="154">
        <f t="shared" si="1472"/>
        <v>0</v>
      </c>
      <c r="AY316" s="154">
        <f t="shared" si="1472"/>
        <v>0</v>
      </c>
      <c r="AZ316" s="154">
        <f t="shared" si="1472"/>
        <v>0</v>
      </c>
      <c r="BA316" s="154">
        <f t="shared" si="1472"/>
        <v>0</v>
      </c>
      <c r="BB316" s="154">
        <f t="shared" si="1472"/>
        <v>0</v>
      </c>
      <c r="BC316" s="154">
        <f t="shared" si="1472"/>
        <v>0</v>
      </c>
      <c r="BD316" s="154">
        <f t="shared" si="1472"/>
        <v>0</v>
      </c>
      <c r="BE316" s="154">
        <f t="shared" si="1472"/>
        <v>0</v>
      </c>
      <c r="BF316" s="154">
        <f t="shared" si="1472"/>
        <v>0</v>
      </c>
      <c r="BG316" s="154">
        <f t="shared" si="1472"/>
        <v>0</v>
      </c>
      <c r="BH316" s="154">
        <f t="shared" si="1472"/>
        <v>0</v>
      </c>
      <c r="BI316" s="154">
        <f t="shared" si="1472"/>
        <v>0</v>
      </c>
      <c r="BJ316" s="154">
        <f t="shared" si="1472"/>
        <v>0</v>
      </c>
      <c r="BK316" s="154">
        <f t="shared" si="1472"/>
        <v>0</v>
      </c>
      <c r="BL316" s="154">
        <f t="shared" si="1472"/>
        <v>0</v>
      </c>
      <c r="BM316" s="154">
        <f t="shared" si="1472"/>
        <v>0</v>
      </c>
      <c r="BN316" s="154">
        <f t="shared" si="1472"/>
        <v>0</v>
      </c>
      <c r="BO316" s="154">
        <f t="shared" si="1472"/>
        <v>0</v>
      </c>
      <c r="BV316" s="1166"/>
      <c r="BW316" s="1166"/>
      <c r="BX316" s="1166"/>
      <c r="BY316" s="1166"/>
      <c r="BZ316" s="1166"/>
      <c r="CA316" s="1166"/>
      <c r="CB316" s="1166"/>
      <c r="CC316" s="1166"/>
      <c r="CD316" s="1166"/>
      <c r="CE316" s="1166"/>
      <c r="CF316" s="1166"/>
      <c r="CG316" s="1166"/>
      <c r="CH316" s="1166"/>
      <c r="CI316" s="1166"/>
      <c r="CJ316" s="1166"/>
      <c r="CK316" s="1166"/>
      <c r="CL316" s="1166"/>
      <c r="CM316" s="1166"/>
      <c r="CN316" s="1166"/>
      <c r="CO316" s="1166"/>
      <c r="CP316" s="1166"/>
      <c r="CQ316" s="1166"/>
      <c r="CR316" s="1166"/>
      <c r="CS316" s="1166"/>
      <c r="CT316" s="1166"/>
      <c r="CU316" s="1166"/>
      <c r="CV316" s="1166"/>
      <c r="CW316" s="1166"/>
      <c r="CX316" s="1166"/>
      <c r="CY316" s="1166"/>
      <c r="CZ316" s="1166"/>
      <c r="DA316" s="1166"/>
      <c r="DB316" s="1166"/>
      <c r="DC316" s="1166"/>
      <c r="DD316" s="1166"/>
      <c r="DE316" s="1166"/>
      <c r="DF316" s="1166"/>
      <c r="DG316" s="1166"/>
      <c r="DH316" s="1166"/>
      <c r="DI316" s="1166"/>
      <c r="DJ316" s="1166"/>
      <c r="DK316" s="1166"/>
      <c r="DL316" s="1166"/>
      <c r="DM316" s="1166"/>
      <c r="DN316" s="1166"/>
      <c r="DO316" s="1166"/>
      <c r="DP316" s="1166"/>
      <c r="DQ316" s="1166"/>
      <c r="DR316" s="1166"/>
      <c r="DS316" s="1166"/>
      <c r="DT316" s="1166"/>
      <c r="DU316" s="1166"/>
      <c r="DV316" s="1166"/>
      <c r="DW316" s="1166"/>
      <c r="DX316" s="1166"/>
      <c r="DY316" s="1166"/>
      <c r="DZ316" s="1166"/>
      <c r="EA316" s="1166"/>
      <c r="EB316" s="1166"/>
      <c r="EC316" s="1166"/>
      <c r="ED316" s="1166"/>
    </row>
    <row r="317" spans="2:139" hidden="1" outlineLevel="1">
      <c r="B317" s="728">
        <f>B316+1</f>
        <v>169</v>
      </c>
      <c r="C317" s="691"/>
      <c r="D317" s="669" t="s">
        <v>1123</v>
      </c>
      <c r="E317" s="670" t="s">
        <v>1312</v>
      </c>
      <c r="F317" s="690"/>
      <c r="G317" s="86">
        <f t="shared" ref="G317:AO317" si="1473">IF(G239="","",G239*(G278/1000)*(1-G369))</f>
        <v>0</v>
      </c>
      <c r="H317" s="86">
        <f t="shared" si="1473"/>
        <v>0</v>
      </c>
      <c r="I317" s="86">
        <f t="shared" si="1473"/>
        <v>0</v>
      </c>
      <c r="J317" s="86">
        <f t="shared" si="1473"/>
        <v>0</v>
      </c>
      <c r="K317" s="86">
        <f t="shared" si="1473"/>
        <v>0</v>
      </c>
      <c r="L317" s="86">
        <f t="shared" si="1473"/>
        <v>0</v>
      </c>
      <c r="M317" s="86">
        <f t="shared" si="1473"/>
        <v>0</v>
      </c>
      <c r="N317" s="86">
        <f t="shared" si="1473"/>
        <v>0</v>
      </c>
      <c r="O317" s="86">
        <f t="shared" si="1473"/>
        <v>0</v>
      </c>
      <c r="P317" s="86">
        <f t="shared" si="1473"/>
        <v>0</v>
      </c>
      <c r="Q317" s="86">
        <f t="shared" si="1473"/>
        <v>0</v>
      </c>
      <c r="R317" s="86">
        <f t="shared" si="1473"/>
        <v>0</v>
      </c>
      <c r="S317" s="86">
        <f t="shared" si="1473"/>
        <v>0</v>
      </c>
      <c r="T317" s="86">
        <f t="shared" si="1473"/>
        <v>0</v>
      </c>
      <c r="U317" s="86">
        <f t="shared" si="1473"/>
        <v>0</v>
      </c>
      <c r="V317" s="86">
        <f t="shared" si="1473"/>
        <v>0</v>
      </c>
      <c r="W317" s="86">
        <f t="shared" si="1473"/>
        <v>0</v>
      </c>
      <c r="X317" s="86">
        <f t="shared" si="1473"/>
        <v>0</v>
      </c>
      <c r="Y317" s="86">
        <f t="shared" si="1473"/>
        <v>0</v>
      </c>
      <c r="Z317" s="86">
        <f t="shared" si="1473"/>
        <v>0</v>
      </c>
      <c r="AA317" s="86">
        <f t="shared" si="1473"/>
        <v>0</v>
      </c>
      <c r="AB317" s="86">
        <f t="shared" si="1473"/>
        <v>0</v>
      </c>
      <c r="AC317" s="86">
        <f t="shared" si="1473"/>
        <v>0</v>
      </c>
      <c r="AD317" s="86">
        <f t="shared" si="1473"/>
        <v>0</v>
      </c>
      <c r="AE317" s="86">
        <f t="shared" si="1473"/>
        <v>0</v>
      </c>
      <c r="AF317" s="86">
        <f t="shared" si="1473"/>
        <v>0</v>
      </c>
      <c r="AG317" s="86">
        <f t="shared" si="1473"/>
        <v>0</v>
      </c>
      <c r="AH317" s="86">
        <f t="shared" si="1473"/>
        <v>0</v>
      </c>
      <c r="AI317" s="86">
        <f t="shared" si="1473"/>
        <v>0</v>
      </c>
      <c r="AJ317" s="86">
        <f t="shared" si="1473"/>
        <v>0</v>
      </c>
      <c r="AK317" s="86">
        <f t="shared" si="1473"/>
        <v>0</v>
      </c>
      <c r="AL317" s="86">
        <f t="shared" si="1473"/>
        <v>0</v>
      </c>
      <c r="AM317" s="86">
        <f t="shared" si="1473"/>
        <v>0</v>
      </c>
      <c r="AN317" s="86">
        <f t="shared" si="1473"/>
        <v>0</v>
      </c>
      <c r="AO317" s="86">
        <f t="shared" si="1473"/>
        <v>0</v>
      </c>
      <c r="AP317" s="86">
        <f t="shared" ref="AP317:BO317" si="1474">IF(AP239="","",AP239*(AP278/1000)*(1-AP369))</f>
        <v>0</v>
      </c>
      <c r="AQ317" s="86">
        <f t="shared" si="1474"/>
        <v>0</v>
      </c>
      <c r="AR317" s="86">
        <f t="shared" si="1474"/>
        <v>0</v>
      </c>
      <c r="AS317" s="86">
        <f t="shared" si="1474"/>
        <v>0</v>
      </c>
      <c r="AT317" s="86">
        <f t="shared" si="1474"/>
        <v>0</v>
      </c>
      <c r="AU317" s="86">
        <f t="shared" si="1474"/>
        <v>0</v>
      </c>
      <c r="AV317" s="86">
        <f t="shared" si="1474"/>
        <v>0</v>
      </c>
      <c r="AW317" s="86">
        <f t="shared" si="1474"/>
        <v>0</v>
      </c>
      <c r="AX317" s="86">
        <f t="shared" si="1474"/>
        <v>0</v>
      </c>
      <c r="AY317" s="86">
        <f t="shared" si="1474"/>
        <v>0</v>
      </c>
      <c r="AZ317" s="86">
        <f t="shared" si="1474"/>
        <v>0</v>
      </c>
      <c r="BA317" s="86">
        <f t="shared" si="1474"/>
        <v>0</v>
      </c>
      <c r="BB317" s="86">
        <f t="shared" si="1474"/>
        <v>0</v>
      </c>
      <c r="BC317" s="86">
        <f t="shared" si="1474"/>
        <v>0</v>
      </c>
      <c r="BD317" s="86">
        <f t="shared" si="1474"/>
        <v>0</v>
      </c>
      <c r="BE317" s="86">
        <f t="shared" si="1474"/>
        <v>0</v>
      </c>
      <c r="BF317" s="86">
        <f t="shared" si="1474"/>
        <v>0</v>
      </c>
      <c r="BG317" s="86">
        <f t="shared" si="1474"/>
        <v>0</v>
      </c>
      <c r="BH317" s="86">
        <f t="shared" si="1474"/>
        <v>0</v>
      </c>
      <c r="BI317" s="86">
        <f t="shared" si="1474"/>
        <v>0</v>
      </c>
      <c r="BJ317" s="86">
        <f t="shared" si="1474"/>
        <v>0</v>
      </c>
      <c r="BK317" s="86">
        <f t="shared" si="1474"/>
        <v>0</v>
      </c>
      <c r="BL317" s="86">
        <f t="shared" si="1474"/>
        <v>0</v>
      </c>
      <c r="BM317" s="86">
        <f t="shared" si="1474"/>
        <v>0</v>
      </c>
      <c r="BN317" s="86">
        <f t="shared" si="1474"/>
        <v>0</v>
      </c>
      <c r="BO317" s="86">
        <f t="shared" si="1474"/>
        <v>0</v>
      </c>
      <c r="BV317" s="169"/>
      <c r="BW317" s="169"/>
      <c r="BX317" s="169"/>
      <c r="BY317" s="169"/>
      <c r="BZ317" s="169"/>
      <c r="CA317" s="169"/>
      <c r="CB317" s="169"/>
      <c r="CC317" s="169"/>
      <c r="CD317" s="169"/>
      <c r="CE317" s="169"/>
      <c r="CF317" s="169"/>
      <c r="CG317" s="169"/>
      <c r="CH317" s="169"/>
      <c r="CI317" s="169"/>
      <c r="CJ317" s="169"/>
      <c r="CK317" s="169"/>
      <c r="CL317" s="169"/>
      <c r="CM317" s="169"/>
      <c r="CN317" s="169"/>
      <c r="CO317" s="169"/>
      <c r="CP317" s="169"/>
      <c r="CQ317" s="169"/>
      <c r="CR317" s="169"/>
      <c r="CS317" s="169"/>
      <c r="CT317" s="169"/>
      <c r="CU317" s="169"/>
      <c r="CV317" s="169"/>
      <c r="CW317" s="169"/>
      <c r="CX317" s="169"/>
      <c r="CY317" s="169"/>
      <c r="CZ317" s="169"/>
      <c r="DA317" s="169"/>
      <c r="DB317" s="169"/>
      <c r="DC317" s="169"/>
      <c r="DD317" s="169"/>
      <c r="DE317" s="169"/>
      <c r="DF317" s="169"/>
      <c r="DG317" s="169"/>
      <c r="DH317" s="169"/>
      <c r="DI317" s="169"/>
      <c r="DJ317" s="169"/>
      <c r="DK317" s="169"/>
      <c r="DL317" s="169"/>
      <c r="DM317" s="169"/>
      <c r="DN317" s="169"/>
      <c r="DO317" s="169"/>
      <c r="DP317" s="169"/>
      <c r="DQ317" s="169"/>
      <c r="DR317" s="169"/>
      <c r="DS317" s="169"/>
      <c r="DT317" s="169"/>
      <c r="DU317" s="169"/>
      <c r="DV317" s="169"/>
      <c r="DW317" s="169"/>
      <c r="DX317" s="169"/>
      <c r="DY317" s="169"/>
      <c r="DZ317" s="169"/>
      <c r="EA317" s="169"/>
      <c r="EB317" s="169"/>
      <c r="EC317" s="169"/>
      <c r="ED317" s="169"/>
    </row>
    <row r="318" spans="2:139" hidden="1" outlineLevel="1">
      <c r="B318" s="728">
        <f>B317+1</f>
        <v>170</v>
      </c>
      <c r="C318" s="687"/>
      <c r="D318" s="669" t="s">
        <v>778</v>
      </c>
      <c r="E318" s="670" t="s">
        <v>1312</v>
      </c>
      <c r="F318" s="690"/>
      <c r="G318" s="86">
        <f t="shared" ref="G318:AO318" si="1475">IF(G240="","",G240*(G279/1000)*(1-G370))</f>
        <v>0</v>
      </c>
      <c r="H318" s="86">
        <f t="shared" si="1475"/>
        <v>0</v>
      </c>
      <c r="I318" s="86">
        <f t="shared" si="1475"/>
        <v>0</v>
      </c>
      <c r="J318" s="86">
        <f t="shared" si="1475"/>
        <v>0</v>
      </c>
      <c r="K318" s="86">
        <f t="shared" si="1475"/>
        <v>0</v>
      </c>
      <c r="L318" s="86">
        <f t="shared" si="1475"/>
        <v>0</v>
      </c>
      <c r="M318" s="86">
        <f t="shared" si="1475"/>
        <v>0</v>
      </c>
      <c r="N318" s="86">
        <f t="shared" si="1475"/>
        <v>0</v>
      </c>
      <c r="O318" s="86">
        <f t="shared" si="1475"/>
        <v>0</v>
      </c>
      <c r="P318" s="86">
        <f t="shared" si="1475"/>
        <v>0</v>
      </c>
      <c r="Q318" s="86">
        <f t="shared" si="1475"/>
        <v>0</v>
      </c>
      <c r="R318" s="86">
        <f t="shared" si="1475"/>
        <v>0</v>
      </c>
      <c r="S318" s="86">
        <f t="shared" si="1475"/>
        <v>0</v>
      </c>
      <c r="T318" s="86">
        <f t="shared" si="1475"/>
        <v>0</v>
      </c>
      <c r="U318" s="86">
        <f t="shared" si="1475"/>
        <v>0</v>
      </c>
      <c r="V318" s="86">
        <f t="shared" si="1475"/>
        <v>0</v>
      </c>
      <c r="W318" s="86">
        <f t="shared" si="1475"/>
        <v>0</v>
      </c>
      <c r="X318" s="86">
        <f t="shared" si="1475"/>
        <v>0</v>
      </c>
      <c r="Y318" s="86">
        <f t="shared" si="1475"/>
        <v>0</v>
      </c>
      <c r="Z318" s="86">
        <f t="shared" si="1475"/>
        <v>0</v>
      </c>
      <c r="AA318" s="86">
        <f t="shared" si="1475"/>
        <v>0</v>
      </c>
      <c r="AB318" s="86">
        <f t="shared" si="1475"/>
        <v>0</v>
      </c>
      <c r="AC318" s="86">
        <f t="shared" si="1475"/>
        <v>0</v>
      </c>
      <c r="AD318" s="86">
        <f t="shared" si="1475"/>
        <v>0</v>
      </c>
      <c r="AE318" s="86">
        <f t="shared" si="1475"/>
        <v>0</v>
      </c>
      <c r="AF318" s="86">
        <f t="shared" si="1475"/>
        <v>0</v>
      </c>
      <c r="AG318" s="86">
        <f t="shared" si="1475"/>
        <v>0</v>
      </c>
      <c r="AH318" s="86">
        <f t="shared" si="1475"/>
        <v>0</v>
      </c>
      <c r="AI318" s="86">
        <f t="shared" si="1475"/>
        <v>0</v>
      </c>
      <c r="AJ318" s="86">
        <f t="shared" si="1475"/>
        <v>0</v>
      </c>
      <c r="AK318" s="86">
        <f t="shared" si="1475"/>
        <v>0</v>
      </c>
      <c r="AL318" s="86">
        <f t="shared" si="1475"/>
        <v>0</v>
      </c>
      <c r="AM318" s="86">
        <f t="shared" si="1475"/>
        <v>0</v>
      </c>
      <c r="AN318" s="86">
        <f t="shared" si="1475"/>
        <v>0</v>
      </c>
      <c r="AO318" s="86">
        <f t="shared" si="1475"/>
        <v>0</v>
      </c>
      <c r="AP318" s="86">
        <f t="shared" ref="AP318:BO318" si="1476">IF(AP240="","",AP240*(AP279/1000)*(1-AP370))</f>
        <v>0</v>
      </c>
      <c r="AQ318" s="86">
        <f t="shared" si="1476"/>
        <v>0</v>
      </c>
      <c r="AR318" s="86">
        <f t="shared" si="1476"/>
        <v>0</v>
      </c>
      <c r="AS318" s="86">
        <f t="shared" si="1476"/>
        <v>0</v>
      </c>
      <c r="AT318" s="86">
        <f t="shared" si="1476"/>
        <v>0</v>
      </c>
      <c r="AU318" s="86">
        <f t="shared" si="1476"/>
        <v>0</v>
      </c>
      <c r="AV318" s="86">
        <f t="shared" si="1476"/>
        <v>0</v>
      </c>
      <c r="AW318" s="86">
        <f t="shared" si="1476"/>
        <v>0</v>
      </c>
      <c r="AX318" s="86">
        <f t="shared" si="1476"/>
        <v>0</v>
      </c>
      <c r="AY318" s="86">
        <f t="shared" si="1476"/>
        <v>0</v>
      </c>
      <c r="AZ318" s="86">
        <f t="shared" si="1476"/>
        <v>0</v>
      </c>
      <c r="BA318" s="86">
        <f t="shared" si="1476"/>
        <v>0</v>
      </c>
      <c r="BB318" s="86">
        <f t="shared" si="1476"/>
        <v>0</v>
      </c>
      <c r="BC318" s="86">
        <f t="shared" si="1476"/>
        <v>0</v>
      </c>
      <c r="BD318" s="86">
        <f t="shared" si="1476"/>
        <v>0</v>
      </c>
      <c r="BE318" s="86">
        <f t="shared" si="1476"/>
        <v>0</v>
      </c>
      <c r="BF318" s="86">
        <f t="shared" si="1476"/>
        <v>0</v>
      </c>
      <c r="BG318" s="86">
        <f t="shared" si="1476"/>
        <v>0</v>
      </c>
      <c r="BH318" s="86">
        <f t="shared" si="1476"/>
        <v>0</v>
      </c>
      <c r="BI318" s="86">
        <f t="shared" si="1476"/>
        <v>0</v>
      </c>
      <c r="BJ318" s="86">
        <f t="shared" si="1476"/>
        <v>0</v>
      </c>
      <c r="BK318" s="86">
        <f t="shared" si="1476"/>
        <v>0</v>
      </c>
      <c r="BL318" s="86">
        <f t="shared" si="1476"/>
        <v>0</v>
      </c>
      <c r="BM318" s="86">
        <f t="shared" si="1476"/>
        <v>0</v>
      </c>
      <c r="BN318" s="86">
        <f t="shared" si="1476"/>
        <v>0</v>
      </c>
      <c r="BO318" s="86">
        <f t="shared" si="1476"/>
        <v>0</v>
      </c>
      <c r="BV318" s="169"/>
      <c r="BW318" s="169"/>
      <c r="BX318" s="169"/>
      <c r="BY318" s="169"/>
      <c r="BZ318" s="169"/>
      <c r="CA318" s="169"/>
      <c r="CB318" s="169"/>
      <c r="CC318" s="169"/>
      <c r="CD318" s="169"/>
      <c r="CE318" s="169"/>
      <c r="CF318" s="169"/>
      <c r="CG318" s="169"/>
      <c r="CH318" s="169"/>
      <c r="CI318" s="169"/>
      <c r="CJ318" s="169"/>
      <c r="CK318" s="169"/>
      <c r="CL318" s="169"/>
      <c r="CM318" s="169"/>
      <c r="CN318" s="169"/>
      <c r="CO318" s="169"/>
      <c r="CP318" s="169"/>
      <c r="CQ318" s="169"/>
      <c r="CR318" s="169"/>
      <c r="CS318" s="169"/>
      <c r="CT318" s="169"/>
      <c r="CU318" s="169"/>
      <c r="CV318" s="169"/>
      <c r="CW318" s="169"/>
      <c r="CX318" s="169"/>
      <c r="CY318" s="169"/>
      <c r="CZ318" s="169"/>
      <c r="DA318" s="169"/>
      <c r="DB318" s="169"/>
      <c r="DC318" s="169"/>
      <c r="DD318" s="169"/>
      <c r="DE318" s="169"/>
      <c r="DF318" s="169"/>
      <c r="DG318" s="169"/>
      <c r="DH318" s="169"/>
      <c r="DI318" s="169"/>
      <c r="DJ318" s="169"/>
      <c r="DK318" s="169"/>
      <c r="DL318" s="169"/>
      <c r="DM318" s="169"/>
      <c r="DN318" s="169"/>
      <c r="DO318" s="169"/>
      <c r="DP318" s="169"/>
      <c r="DQ318" s="169"/>
      <c r="DR318" s="169"/>
      <c r="DS318" s="169"/>
      <c r="DT318" s="169"/>
      <c r="DU318" s="169"/>
      <c r="DV318" s="169"/>
      <c r="DW318" s="169"/>
      <c r="DX318" s="169"/>
      <c r="DY318" s="169"/>
      <c r="DZ318" s="169"/>
      <c r="EA318" s="169"/>
      <c r="EB318" s="169"/>
      <c r="EC318" s="169"/>
      <c r="ED318" s="169"/>
    </row>
    <row r="319" spans="2:139" hidden="1" outlineLevel="1">
      <c r="B319" s="728">
        <f>B318+1</f>
        <v>171</v>
      </c>
      <c r="C319" s="691"/>
      <c r="D319" s="669" t="s">
        <v>795</v>
      </c>
      <c r="E319" s="670" t="s">
        <v>1312</v>
      </c>
      <c r="F319" s="690"/>
      <c r="G319" s="86">
        <f t="shared" ref="G319:AO319" si="1477">IF(G241="","",G241*(G280/1000)*(1-G371))</f>
        <v>0</v>
      </c>
      <c r="H319" s="86">
        <f t="shared" si="1477"/>
        <v>0</v>
      </c>
      <c r="I319" s="86">
        <f t="shared" si="1477"/>
        <v>0</v>
      </c>
      <c r="J319" s="86">
        <f t="shared" si="1477"/>
        <v>0</v>
      </c>
      <c r="K319" s="86">
        <f t="shared" si="1477"/>
        <v>0</v>
      </c>
      <c r="L319" s="86">
        <f t="shared" si="1477"/>
        <v>0</v>
      </c>
      <c r="M319" s="86">
        <f t="shared" si="1477"/>
        <v>0</v>
      </c>
      <c r="N319" s="86">
        <f t="shared" si="1477"/>
        <v>0</v>
      </c>
      <c r="O319" s="86">
        <f t="shared" si="1477"/>
        <v>0</v>
      </c>
      <c r="P319" s="86">
        <f t="shared" si="1477"/>
        <v>0</v>
      </c>
      <c r="Q319" s="86">
        <f t="shared" si="1477"/>
        <v>0</v>
      </c>
      <c r="R319" s="86">
        <f t="shared" si="1477"/>
        <v>0</v>
      </c>
      <c r="S319" s="86">
        <f t="shared" si="1477"/>
        <v>0</v>
      </c>
      <c r="T319" s="86">
        <f t="shared" si="1477"/>
        <v>0</v>
      </c>
      <c r="U319" s="86">
        <f t="shared" si="1477"/>
        <v>0</v>
      </c>
      <c r="V319" s="86">
        <f t="shared" si="1477"/>
        <v>0</v>
      </c>
      <c r="W319" s="86">
        <f t="shared" si="1477"/>
        <v>0</v>
      </c>
      <c r="X319" s="86">
        <f t="shared" si="1477"/>
        <v>0</v>
      </c>
      <c r="Y319" s="86">
        <f t="shared" si="1477"/>
        <v>0</v>
      </c>
      <c r="Z319" s="86">
        <f t="shared" si="1477"/>
        <v>0</v>
      </c>
      <c r="AA319" s="86">
        <f t="shared" si="1477"/>
        <v>0</v>
      </c>
      <c r="AB319" s="86">
        <f t="shared" si="1477"/>
        <v>0</v>
      </c>
      <c r="AC319" s="86">
        <f t="shared" si="1477"/>
        <v>0</v>
      </c>
      <c r="AD319" s="86">
        <f t="shared" si="1477"/>
        <v>0</v>
      </c>
      <c r="AE319" s="86">
        <f t="shared" si="1477"/>
        <v>0</v>
      </c>
      <c r="AF319" s="86">
        <f t="shared" si="1477"/>
        <v>0</v>
      </c>
      <c r="AG319" s="86">
        <f t="shared" si="1477"/>
        <v>0</v>
      </c>
      <c r="AH319" s="86">
        <f t="shared" si="1477"/>
        <v>0</v>
      </c>
      <c r="AI319" s="86">
        <f t="shared" si="1477"/>
        <v>0</v>
      </c>
      <c r="AJ319" s="86">
        <f t="shared" si="1477"/>
        <v>0</v>
      </c>
      <c r="AK319" s="86">
        <f t="shared" si="1477"/>
        <v>0</v>
      </c>
      <c r="AL319" s="86">
        <f t="shared" si="1477"/>
        <v>0</v>
      </c>
      <c r="AM319" s="86">
        <f t="shared" si="1477"/>
        <v>0</v>
      </c>
      <c r="AN319" s="86">
        <f t="shared" si="1477"/>
        <v>0</v>
      </c>
      <c r="AO319" s="86">
        <f t="shared" si="1477"/>
        <v>0</v>
      </c>
      <c r="AP319" s="86">
        <f t="shared" ref="AP319:BO319" si="1478">IF(AP241="","",AP241*(AP280/1000)*(1-AP371))</f>
        <v>0</v>
      </c>
      <c r="AQ319" s="86">
        <f t="shared" si="1478"/>
        <v>0</v>
      </c>
      <c r="AR319" s="86">
        <f t="shared" si="1478"/>
        <v>0</v>
      </c>
      <c r="AS319" s="86">
        <f t="shared" si="1478"/>
        <v>0</v>
      </c>
      <c r="AT319" s="86">
        <f t="shared" si="1478"/>
        <v>0</v>
      </c>
      <c r="AU319" s="86">
        <f t="shared" si="1478"/>
        <v>0</v>
      </c>
      <c r="AV319" s="86">
        <f t="shared" si="1478"/>
        <v>0</v>
      </c>
      <c r="AW319" s="86">
        <f t="shared" si="1478"/>
        <v>0</v>
      </c>
      <c r="AX319" s="86">
        <f t="shared" si="1478"/>
        <v>0</v>
      </c>
      <c r="AY319" s="86">
        <f t="shared" si="1478"/>
        <v>0</v>
      </c>
      <c r="AZ319" s="86">
        <f t="shared" si="1478"/>
        <v>0</v>
      </c>
      <c r="BA319" s="86">
        <f t="shared" si="1478"/>
        <v>0</v>
      </c>
      <c r="BB319" s="86">
        <f t="shared" si="1478"/>
        <v>0</v>
      </c>
      <c r="BC319" s="86">
        <f t="shared" si="1478"/>
        <v>0</v>
      </c>
      <c r="BD319" s="86">
        <f t="shared" si="1478"/>
        <v>0</v>
      </c>
      <c r="BE319" s="86">
        <f t="shared" si="1478"/>
        <v>0</v>
      </c>
      <c r="BF319" s="86">
        <f t="shared" si="1478"/>
        <v>0</v>
      </c>
      <c r="BG319" s="86">
        <f t="shared" si="1478"/>
        <v>0</v>
      </c>
      <c r="BH319" s="86">
        <f t="shared" si="1478"/>
        <v>0</v>
      </c>
      <c r="BI319" s="86">
        <f t="shared" si="1478"/>
        <v>0</v>
      </c>
      <c r="BJ319" s="86">
        <f t="shared" si="1478"/>
        <v>0</v>
      </c>
      <c r="BK319" s="86">
        <f t="shared" si="1478"/>
        <v>0</v>
      </c>
      <c r="BL319" s="86">
        <f t="shared" si="1478"/>
        <v>0</v>
      </c>
      <c r="BM319" s="86">
        <f t="shared" si="1478"/>
        <v>0</v>
      </c>
      <c r="BN319" s="86">
        <f t="shared" si="1478"/>
        <v>0</v>
      </c>
      <c r="BO319" s="86">
        <f t="shared" si="1478"/>
        <v>0</v>
      </c>
      <c r="BV319" s="169"/>
      <c r="BW319" s="169"/>
      <c r="BX319" s="169"/>
      <c r="BY319" s="169"/>
      <c r="BZ319" s="169"/>
      <c r="CA319" s="169"/>
      <c r="CB319" s="169"/>
      <c r="CC319" s="169"/>
      <c r="CD319" s="169"/>
      <c r="CE319" s="169"/>
      <c r="CF319" s="169"/>
      <c r="CG319" s="169"/>
      <c r="CH319" s="169"/>
      <c r="CI319" s="169"/>
      <c r="CJ319" s="169"/>
      <c r="CK319" s="169"/>
      <c r="CL319" s="169"/>
      <c r="CM319" s="169"/>
      <c r="CN319" s="169"/>
      <c r="CO319" s="169"/>
      <c r="CP319" s="169"/>
      <c r="CQ319" s="169"/>
      <c r="CR319" s="169"/>
      <c r="CS319" s="169"/>
      <c r="CT319" s="169"/>
      <c r="CU319" s="169"/>
      <c r="CV319" s="169"/>
      <c r="CW319" s="169"/>
      <c r="CX319" s="169"/>
      <c r="CY319" s="169"/>
      <c r="CZ319" s="169"/>
      <c r="DA319" s="169"/>
      <c r="DB319" s="169"/>
      <c r="DC319" s="169"/>
      <c r="DD319" s="169"/>
      <c r="DE319" s="169"/>
      <c r="DF319" s="169"/>
      <c r="DG319" s="169"/>
      <c r="DH319" s="169"/>
      <c r="DI319" s="169"/>
      <c r="DJ319" s="169"/>
      <c r="DK319" s="169"/>
      <c r="DL319" s="169"/>
      <c r="DM319" s="169"/>
      <c r="DN319" s="169"/>
      <c r="DO319" s="169"/>
      <c r="DP319" s="169"/>
      <c r="DQ319" s="169"/>
      <c r="DR319" s="169"/>
      <c r="DS319" s="169"/>
      <c r="DT319" s="169"/>
      <c r="DU319" s="169"/>
      <c r="DV319" s="169"/>
      <c r="DW319" s="169"/>
      <c r="DX319" s="169"/>
      <c r="DY319" s="169"/>
      <c r="DZ319" s="169"/>
      <c r="EA319" s="169"/>
      <c r="EB319" s="169"/>
      <c r="EC319" s="169"/>
      <c r="ED319" s="169"/>
    </row>
    <row r="320" spans="2:139" hidden="1" outlineLevel="1">
      <c r="B320" s="728">
        <f>B319+1</f>
        <v>172</v>
      </c>
      <c r="C320" s="687"/>
      <c r="D320" s="669" t="s">
        <v>1125</v>
      </c>
      <c r="E320" s="670" t="s">
        <v>1312</v>
      </c>
      <c r="F320" s="690"/>
      <c r="G320" s="86">
        <f t="shared" ref="G320:AO320" si="1479">IF(G242="","",G242*(G281/1000)*(1-G372))</f>
        <v>0</v>
      </c>
      <c r="H320" s="86">
        <f t="shared" si="1479"/>
        <v>0</v>
      </c>
      <c r="I320" s="86">
        <f t="shared" si="1479"/>
        <v>0</v>
      </c>
      <c r="J320" s="86">
        <f t="shared" si="1479"/>
        <v>0</v>
      </c>
      <c r="K320" s="86">
        <f t="shared" si="1479"/>
        <v>0</v>
      </c>
      <c r="L320" s="86">
        <f t="shared" si="1479"/>
        <v>0</v>
      </c>
      <c r="M320" s="86">
        <f t="shared" si="1479"/>
        <v>0</v>
      </c>
      <c r="N320" s="86">
        <f t="shared" si="1479"/>
        <v>0</v>
      </c>
      <c r="O320" s="86">
        <f t="shared" si="1479"/>
        <v>0</v>
      </c>
      <c r="P320" s="86">
        <f t="shared" si="1479"/>
        <v>0</v>
      </c>
      <c r="Q320" s="86">
        <f t="shared" si="1479"/>
        <v>0</v>
      </c>
      <c r="R320" s="86">
        <f t="shared" si="1479"/>
        <v>0</v>
      </c>
      <c r="S320" s="86">
        <f t="shared" si="1479"/>
        <v>0</v>
      </c>
      <c r="T320" s="86">
        <f t="shared" si="1479"/>
        <v>0</v>
      </c>
      <c r="U320" s="86">
        <f t="shared" si="1479"/>
        <v>0</v>
      </c>
      <c r="V320" s="86">
        <f t="shared" si="1479"/>
        <v>0</v>
      </c>
      <c r="W320" s="86">
        <f t="shared" si="1479"/>
        <v>0</v>
      </c>
      <c r="X320" s="86">
        <f t="shared" si="1479"/>
        <v>0</v>
      </c>
      <c r="Y320" s="86">
        <f t="shared" si="1479"/>
        <v>0</v>
      </c>
      <c r="Z320" s="86">
        <f t="shared" si="1479"/>
        <v>0</v>
      </c>
      <c r="AA320" s="86">
        <f t="shared" si="1479"/>
        <v>0</v>
      </c>
      <c r="AB320" s="86">
        <f t="shared" si="1479"/>
        <v>0</v>
      </c>
      <c r="AC320" s="86">
        <f t="shared" si="1479"/>
        <v>0</v>
      </c>
      <c r="AD320" s="86">
        <f t="shared" si="1479"/>
        <v>0</v>
      </c>
      <c r="AE320" s="86">
        <f t="shared" si="1479"/>
        <v>0</v>
      </c>
      <c r="AF320" s="86">
        <f t="shared" si="1479"/>
        <v>0</v>
      </c>
      <c r="AG320" s="86">
        <f t="shared" si="1479"/>
        <v>0</v>
      </c>
      <c r="AH320" s="86">
        <f t="shared" si="1479"/>
        <v>0</v>
      </c>
      <c r="AI320" s="86">
        <f t="shared" si="1479"/>
        <v>0</v>
      </c>
      <c r="AJ320" s="86">
        <f t="shared" si="1479"/>
        <v>0</v>
      </c>
      <c r="AK320" s="86">
        <f t="shared" si="1479"/>
        <v>0</v>
      </c>
      <c r="AL320" s="86">
        <f t="shared" si="1479"/>
        <v>0</v>
      </c>
      <c r="AM320" s="86">
        <f t="shared" si="1479"/>
        <v>0</v>
      </c>
      <c r="AN320" s="86">
        <f t="shared" si="1479"/>
        <v>0</v>
      </c>
      <c r="AO320" s="86">
        <f t="shared" si="1479"/>
        <v>0</v>
      </c>
      <c r="AP320" s="86">
        <f t="shared" ref="AP320:BO320" si="1480">IF(AP242="","",AP242*(AP281/1000)*(1-AP372))</f>
        <v>0</v>
      </c>
      <c r="AQ320" s="86">
        <f t="shared" si="1480"/>
        <v>0</v>
      </c>
      <c r="AR320" s="86">
        <f t="shared" si="1480"/>
        <v>0</v>
      </c>
      <c r="AS320" s="86">
        <f t="shared" si="1480"/>
        <v>0</v>
      </c>
      <c r="AT320" s="86">
        <f t="shared" si="1480"/>
        <v>0</v>
      </c>
      <c r="AU320" s="86">
        <f t="shared" si="1480"/>
        <v>0</v>
      </c>
      <c r="AV320" s="86">
        <f t="shared" si="1480"/>
        <v>0</v>
      </c>
      <c r="AW320" s="86">
        <f t="shared" si="1480"/>
        <v>0</v>
      </c>
      <c r="AX320" s="86">
        <f t="shared" si="1480"/>
        <v>0</v>
      </c>
      <c r="AY320" s="86">
        <f t="shared" si="1480"/>
        <v>0</v>
      </c>
      <c r="AZ320" s="86">
        <f t="shared" si="1480"/>
        <v>0</v>
      </c>
      <c r="BA320" s="86">
        <f t="shared" si="1480"/>
        <v>0</v>
      </c>
      <c r="BB320" s="86">
        <f t="shared" si="1480"/>
        <v>0</v>
      </c>
      <c r="BC320" s="86">
        <f t="shared" si="1480"/>
        <v>0</v>
      </c>
      <c r="BD320" s="86">
        <f t="shared" si="1480"/>
        <v>0</v>
      </c>
      <c r="BE320" s="86">
        <f t="shared" si="1480"/>
        <v>0</v>
      </c>
      <c r="BF320" s="86">
        <f t="shared" si="1480"/>
        <v>0</v>
      </c>
      <c r="BG320" s="86">
        <f t="shared" si="1480"/>
        <v>0</v>
      </c>
      <c r="BH320" s="86">
        <f t="shared" si="1480"/>
        <v>0</v>
      </c>
      <c r="BI320" s="86">
        <f t="shared" si="1480"/>
        <v>0</v>
      </c>
      <c r="BJ320" s="86">
        <f t="shared" si="1480"/>
        <v>0</v>
      </c>
      <c r="BK320" s="86">
        <f t="shared" si="1480"/>
        <v>0</v>
      </c>
      <c r="BL320" s="86">
        <f t="shared" si="1480"/>
        <v>0</v>
      </c>
      <c r="BM320" s="86">
        <f t="shared" si="1480"/>
        <v>0</v>
      </c>
      <c r="BN320" s="86">
        <f t="shared" si="1480"/>
        <v>0</v>
      </c>
      <c r="BO320" s="86">
        <f t="shared" si="1480"/>
        <v>0</v>
      </c>
      <c r="BV320" s="169"/>
      <c r="BW320" s="169"/>
      <c r="BX320" s="169"/>
      <c r="BY320" s="169"/>
      <c r="BZ320" s="169"/>
      <c r="CA320" s="169"/>
      <c r="CB320" s="169"/>
      <c r="CC320" s="169"/>
      <c r="CD320" s="169"/>
      <c r="CE320" s="169"/>
      <c r="CF320" s="169"/>
      <c r="CG320" s="169"/>
      <c r="CH320" s="169"/>
      <c r="CI320" s="169"/>
      <c r="CJ320" s="169"/>
      <c r="CK320" s="169"/>
      <c r="CL320" s="169"/>
      <c r="CM320" s="169"/>
      <c r="CN320" s="169"/>
      <c r="CO320" s="169"/>
      <c r="CP320" s="169"/>
      <c r="CQ320" s="169"/>
      <c r="CR320" s="169"/>
      <c r="CS320" s="169"/>
      <c r="CT320" s="169"/>
      <c r="CU320" s="169"/>
      <c r="CV320" s="169"/>
      <c r="CW320" s="169"/>
      <c r="CX320" s="169"/>
      <c r="CY320" s="169"/>
      <c r="CZ320" s="169"/>
      <c r="DA320" s="169"/>
      <c r="DB320" s="169"/>
      <c r="DC320" s="169"/>
      <c r="DD320" s="169"/>
      <c r="DE320" s="169"/>
      <c r="DF320" s="169"/>
      <c r="DG320" s="169"/>
      <c r="DH320" s="169"/>
      <c r="DI320" s="169"/>
      <c r="DJ320" s="169"/>
      <c r="DK320" s="169"/>
      <c r="DL320" s="169"/>
      <c r="DM320" s="169"/>
      <c r="DN320" s="169"/>
      <c r="DO320" s="169"/>
      <c r="DP320" s="169"/>
      <c r="DQ320" s="169"/>
      <c r="DR320" s="169"/>
      <c r="DS320" s="169"/>
      <c r="DT320" s="169"/>
      <c r="DU320" s="169"/>
      <c r="DV320" s="169"/>
      <c r="DW320" s="169"/>
      <c r="DX320" s="169"/>
      <c r="DY320" s="169"/>
      <c r="DZ320" s="169"/>
      <c r="EA320" s="169"/>
      <c r="EB320" s="169"/>
      <c r="EC320" s="169"/>
      <c r="ED320" s="169"/>
    </row>
    <row r="321" spans="2:139" hidden="1" outlineLevel="1">
      <c r="B321" s="728">
        <f>B320+1</f>
        <v>173</v>
      </c>
      <c r="C321" s="691"/>
      <c r="D321" s="669" t="s">
        <v>1126</v>
      </c>
      <c r="E321" s="670" t="s">
        <v>1312</v>
      </c>
      <c r="F321" s="690"/>
      <c r="G321" s="86">
        <f t="shared" ref="G321:AO321" si="1481">IF(G243="","",G243*(G282/1000)*(1-G373))</f>
        <v>0</v>
      </c>
      <c r="H321" s="86">
        <f t="shared" si="1481"/>
        <v>0</v>
      </c>
      <c r="I321" s="86">
        <f t="shared" si="1481"/>
        <v>0</v>
      </c>
      <c r="J321" s="86">
        <f t="shared" si="1481"/>
        <v>0</v>
      </c>
      <c r="K321" s="86">
        <f t="shared" si="1481"/>
        <v>0</v>
      </c>
      <c r="L321" s="86">
        <f t="shared" si="1481"/>
        <v>0</v>
      </c>
      <c r="M321" s="86">
        <f t="shared" si="1481"/>
        <v>0</v>
      </c>
      <c r="N321" s="86">
        <f t="shared" si="1481"/>
        <v>0</v>
      </c>
      <c r="O321" s="86">
        <f t="shared" si="1481"/>
        <v>0</v>
      </c>
      <c r="P321" s="86">
        <f t="shared" si="1481"/>
        <v>0</v>
      </c>
      <c r="Q321" s="86">
        <f t="shared" si="1481"/>
        <v>0</v>
      </c>
      <c r="R321" s="86">
        <f t="shared" si="1481"/>
        <v>0</v>
      </c>
      <c r="S321" s="86">
        <f t="shared" si="1481"/>
        <v>0</v>
      </c>
      <c r="T321" s="86">
        <f t="shared" si="1481"/>
        <v>0</v>
      </c>
      <c r="U321" s="86">
        <f t="shared" si="1481"/>
        <v>0</v>
      </c>
      <c r="V321" s="86">
        <f t="shared" si="1481"/>
        <v>0</v>
      </c>
      <c r="W321" s="86">
        <f t="shared" si="1481"/>
        <v>0</v>
      </c>
      <c r="X321" s="86">
        <f t="shared" si="1481"/>
        <v>0</v>
      </c>
      <c r="Y321" s="86">
        <f t="shared" si="1481"/>
        <v>0</v>
      </c>
      <c r="Z321" s="86">
        <f t="shared" si="1481"/>
        <v>0</v>
      </c>
      <c r="AA321" s="86">
        <f t="shared" si="1481"/>
        <v>0</v>
      </c>
      <c r="AB321" s="86">
        <f t="shared" si="1481"/>
        <v>0</v>
      </c>
      <c r="AC321" s="86">
        <f t="shared" si="1481"/>
        <v>0</v>
      </c>
      <c r="AD321" s="86">
        <f t="shared" si="1481"/>
        <v>0</v>
      </c>
      <c r="AE321" s="86">
        <f t="shared" si="1481"/>
        <v>0</v>
      </c>
      <c r="AF321" s="86">
        <f t="shared" si="1481"/>
        <v>0</v>
      </c>
      <c r="AG321" s="86">
        <f t="shared" si="1481"/>
        <v>0</v>
      </c>
      <c r="AH321" s="86">
        <f t="shared" si="1481"/>
        <v>0</v>
      </c>
      <c r="AI321" s="86">
        <f t="shared" si="1481"/>
        <v>0</v>
      </c>
      <c r="AJ321" s="86">
        <f t="shared" si="1481"/>
        <v>0</v>
      </c>
      <c r="AK321" s="86">
        <f t="shared" si="1481"/>
        <v>0</v>
      </c>
      <c r="AL321" s="86">
        <f t="shared" si="1481"/>
        <v>0</v>
      </c>
      <c r="AM321" s="86">
        <f t="shared" si="1481"/>
        <v>0</v>
      </c>
      <c r="AN321" s="86">
        <f t="shared" si="1481"/>
        <v>0</v>
      </c>
      <c r="AO321" s="86">
        <f t="shared" si="1481"/>
        <v>0</v>
      </c>
      <c r="AP321" s="86">
        <f t="shared" ref="AP321:BO321" si="1482">IF(AP243="","",AP243*(AP282/1000)*(1-AP373))</f>
        <v>0</v>
      </c>
      <c r="AQ321" s="86">
        <f t="shared" si="1482"/>
        <v>0</v>
      </c>
      <c r="AR321" s="86">
        <f t="shared" si="1482"/>
        <v>0</v>
      </c>
      <c r="AS321" s="86">
        <f t="shared" si="1482"/>
        <v>0</v>
      </c>
      <c r="AT321" s="86">
        <f t="shared" si="1482"/>
        <v>0</v>
      </c>
      <c r="AU321" s="86">
        <f t="shared" si="1482"/>
        <v>0</v>
      </c>
      <c r="AV321" s="86">
        <f t="shared" si="1482"/>
        <v>0</v>
      </c>
      <c r="AW321" s="86">
        <f t="shared" si="1482"/>
        <v>0</v>
      </c>
      <c r="AX321" s="86">
        <f t="shared" si="1482"/>
        <v>0</v>
      </c>
      <c r="AY321" s="86">
        <f t="shared" si="1482"/>
        <v>0</v>
      </c>
      <c r="AZ321" s="86">
        <f t="shared" si="1482"/>
        <v>0</v>
      </c>
      <c r="BA321" s="86">
        <f t="shared" si="1482"/>
        <v>0</v>
      </c>
      <c r="BB321" s="86">
        <f t="shared" si="1482"/>
        <v>0</v>
      </c>
      <c r="BC321" s="86">
        <f t="shared" si="1482"/>
        <v>0</v>
      </c>
      <c r="BD321" s="86">
        <f t="shared" si="1482"/>
        <v>0</v>
      </c>
      <c r="BE321" s="86">
        <f t="shared" si="1482"/>
        <v>0</v>
      </c>
      <c r="BF321" s="86">
        <f t="shared" si="1482"/>
        <v>0</v>
      </c>
      <c r="BG321" s="86">
        <f t="shared" si="1482"/>
        <v>0</v>
      </c>
      <c r="BH321" s="86">
        <f t="shared" si="1482"/>
        <v>0</v>
      </c>
      <c r="BI321" s="86">
        <f t="shared" si="1482"/>
        <v>0</v>
      </c>
      <c r="BJ321" s="86">
        <f t="shared" si="1482"/>
        <v>0</v>
      </c>
      <c r="BK321" s="86">
        <f t="shared" si="1482"/>
        <v>0</v>
      </c>
      <c r="BL321" s="86">
        <f t="shared" si="1482"/>
        <v>0</v>
      </c>
      <c r="BM321" s="86">
        <f t="shared" si="1482"/>
        <v>0</v>
      </c>
      <c r="BN321" s="86">
        <f t="shared" si="1482"/>
        <v>0</v>
      </c>
      <c r="BO321" s="86">
        <f t="shared" si="1482"/>
        <v>0</v>
      </c>
      <c r="BV321" s="169"/>
      <c r="BW321" s="169"/>
      <c r="BX321" s="169"/>
      <c r="BY321" s="169"/>
      <c r="BZ321" s="169"/>
      <c r="CA321" s="169"/>
      <c r="CB321" s="169"/>
      <c r="CC321" s="169"/>
      <c r="CD321" s="169"/>
      <c r="CE321" s="169"/>
      <c r="CF321" s="169"/>
      <c r="CG321" s="169"/>
      <c r="CH321" s="169"/>
      <c r="CI321" s="169"/>
      <c r="CJ321" s="169"/>
      <c r="CK321" s="169"/>
      <c r="CL321" s="169"/>
      <c r="CM321" s="169"/>
      <c r="CN321" s="169"/>
      <c r="CO321" s="169"/>
      <c r="CP321" s="169"/>
      <c r="CQ321" s="169"/>
      <c r="CR321" s="169"/>
      <c r="CS321" s="169"/>
      <c r="CT321" s="169"/>
      <c r="CU321" s="169"/>
      <c r="CV321" s="169"/>
      <c r="CW321" s="169"/>
      <c r="CX321" s="169"/>
      <c r="CY321" s="169"/>
      <c r="CZ321" s="169"/>
      <c r="DA321" s="169"/>
      <c r="DB321" s="169"/>
      <c r="DC321" s="169"/>
      <c r="DD321" s="169"/>
      <c r="DE321" s="169"/>
      <c r="DF321" s="169"/>
      <c r="DG321" s="169"/>
      <c r="DH321" s="169"/>
      <c r="DI321" s="169"/>
      <c r="DJ321" s="169"/>
      <c r="DK321" s="169"/>
      <c r="DL321" s="169"/>
      <c r="DM321" s="169"/>
      <c r="DN321" s="169"/>
      <c r="DO321" s="169"/>
      <c r="DP321" s="169"/>
      <c r="DQ321" s="169"/>
      <c r="DR321" s="169"/>
      <c r="DS321" s="169"/>
      <c r="DT321" s="169"/>
      <c r="DU321" s="169"/>
      <c r="DV321" s="169"/>
      <c r="DW321" s="169"/>
      <c r="DX321" s="169"/>
      <c r="DY321" s="169"/>
      <c r="DZ321" s="169"/>
      <c r="EA321" s="169"/>
      <c r="EB321" s="169"/>
      <c r="EC321" s="169"/>
      <c r="ED321" s="169"/>
    </row>
    <row r="322" spans="2:139" hidden="1" outlineLevel="1">
      <c r="B322" s="728" t="s">
        <v>832</v>
      </c>
      <c r="C322" s="691"/>
      <c r="D322" s="669" t="s">
        <v>831</v>
      </c>
      <c r="E322" s="670" t="s">
        <v>1312</v>
      </c>
      <c r="F322" s="690"/>
      <c r="G322" s="86">
        <f t="shared" ref="G322:AO322" si="1483">IF(G244="","",G244*(G283/1000)*(1-G374))</f>
        <v>0</v>
      </c>
      <c r="H322" s="86">
        <f t="shared" si="1483"/>
        <v>0</v>
      </c>
      <c r="I322" s="86">
        <f t="shared" si="1483"/>
        <v>0</v>
      </c>
      <c r="J322" s="86">
        <f t="shared" si="1483"/>
        <v>0</v>
      </c>
      <c r="K322" s="86">
        <f t="shared" si="1483"/>
        <v>0</v>
      </c>
      <c r="L322" s="86">
        <f t="shared" si="1483"/>
        <v>0</v>
      </c>
      <c r="M322" s="86">
        <f t="shared" si="1483"/>
        <v>0</v>
      </c>
      <c r="N322" s="86">
        <f t="shared" si="1483"/>
        <v>0</v>
      </c>
      <c r="O322" s="86">
        <f t="shared" si="1483"/>
        <v>0</v>
      </c>
      <c r="P322" s="86">
        <f t="shared" si="1483"/>
        <v>0</v>
      </c>
      <c r="Q322" s="86">
        <f t="shared" si="1483"/>
        <v>0</v>
      </c>
      <c r="R322" s="86">
        <f t="shared" si="1483"/>
        <v>0</v>
      </c>
      <c r="S322" s="86">
        <f t="shared" si="1483"/>
        <v>0</v>
      </c>
      <c r="T322" s="86">
        <f t="shared" si="1483"/>
        <v>0</v>
      </c>
      <c r="U322" s="86">
        <f t="shared" si="1483"/>
        <v>0</v>
      </c>
      <c r="V322" s="86">
        <f t="shared" si="1483"/>
        <v>0</v>
      </c>
      <c r="W322" s="86">
        <f t="shared" si="1483"/>
        <v>0</v>
      </c>
      <c r="X322" s="86">
        <f t="shared" si="1483"/>
        <v>0</v>
      </c>
      <c r="Y322" s="86">
        <f t="shared" si="1483"/>
        <v>0</v>
      </c>
      <c r="Z322" s="86">
        <f t="shared" si="1483"/>
        <v>0</v>
      </c>
      <c r="AA322" s="86">
        <f t="shared" si="1483"/>
        <v>0</v>
      </c>
      <c r="AB322" s="86">
        <f t="shared" si="1483"/>
        <v>0</v>
      </c>
      <c r="AC322" s="86">
        <f t="shared" si="1483"/>
        <v>0</v>
      </c>
      <c r="AD322" s="86">
        <f t="shared" si="1483"/>
        <v>0</v>
      </c>
      <c r="AE322" s="86">
        <f t="shared" si="1483"/>
        <v>0</v>
      </c>
      <c r="AF322" s="86">
        <f t="shared" si="1483"/>
        <v>0</v>
      </c>
      <c r="AG322" s="86">
        <f t="shared" si="1483"/>
        <v>0</v>
      </c>
      <c r="AH322" s="86">
        <f t="shared" si="1483"/>
        <v>0</v>
      </c>
      <c r="AI322" s="86">
        <f t="shared" si="1483"/>
        <v>0</v>
      </c>
      <c r="AJ322" s="86">
        <f t="shared" si="1483"/>
        <v>0</v>
      </c>
      <c r="AK322" s="86">
        <f t="shared" si="1483"/>
        <v>0</v>
      </c>
      <c r="AL322" s="86">
        <f t="shared" si="1483"/>
        <v>0</v>
      </c>
      <c r="AM322" s="86">
        <f t="shared" si="1483"/>
        <v>0</v>
      </c>
      <c r="AN322" s="86">
        <f t="shared" si="1483"/>
        <v>0</v>
      </c>
      <c r="AO322" s="86">
        <f t="shared" si="1483"/>
        <v>0</v>
      </c>
      <c r="AP322" s="86">
        <f t="shared" ref="AP322:BO322" si="1484">IF(AP244="","",AP244*(AP283/1000)*(1-AP374))</f>
        <v>0</v>
      </c>
      <c r="AQ322" s="86">
        <f t="shared" si="1484"/>
        <v>0</v>
      </c>
      <c r="AR322" s="86">
        <f t="shared" si="1484"/>
        <v>0</v>
      </c>
      <c r="AS322" s="86">
        <f t="shared" si="1484"/>
        <v>0</v>
      </c>
      <c r="AT322" s="86">
        <f t="shared" si="1484"/>
        <v>0</v>
      </c>
      <c r="AU322" s="86">
        <f t="shared" si="1484"/>
        <v>0</v>
      </c>
      <c r="AV322" s="86">
        <f t="shared" si="1484"/>
        <v>0</v>
      </c>
      <c r="AW322" s="86">
        <f t="shared" si="1484"/>
        <v>0</v>
      </c>
      <c r="AX322" s="86">
        <f t="shared" si="1484"/>
        <v>0</v>
      </c>
      <c r="AY322" s="86">
        <f t="shared" si="1484"/>
        <v>0</v>
      </c>
      <c r="AZ322" s="86">
        <f t="shared" si="1484"/>
        <v>0</v>
      </c>
      <c r="BA322" s="86">
        <f t="shared" si="1484"/>
        <v>0</v>
      </c>
      <c r="BB322" s="86">
        <f t="shared" si="1484"/>
        <v>0</v>
      </c>
      <c r="BC322" s="86">
        <f t="shared" si="1484"/>
        <v>0</v>
      </c>
      <c r="BD322" s="86">
        <f t="shared" si="1484"/>
        <v>0</v>
      </c>
      <c r="BE322" s="86">
        <f t="shared" si="1484"/>
        <v>0</v>
      </c>
      <c r="BF322" s="86">
        <f t="shared" si="1484"/>
        <v>0</v>
      </c>
      <c r="BG322" s="86">
        <f t="shared" si="1484"/>
        <v>0</v>
      </c>
      <c r="BH322" s="86">
        <f t="shared" si="1484"/>
        <v>0</v>
      </c>
      <c r="BI322" s="86">
        <f t="shared" si="1484"/>
        <v>0</v>
      </c>
      <c r="BJ322" s="86">
        <f t="shared" si="1484"/>
        <v>0</v>
      </c>
      <c r="BK322" s="86">
        <f t="shared" si="1484"/>
        <v>0</v>
      </c>
      <c r="BL322" s="86">
        <f t="shared" si="1484"/>
        <v>0</v>
      </c>
      <c r="BM322" s="86">
        <f t="shared" si="1484"/>
        <v>0</v>
      </c>
      <c r="BN322" s="86">
        <f t="shared" si="1484"/>
        <v>0</v>
      </c>
      <c r="BO322" s="86">
        <f t="shared" si="1484"/>
        <v>0</v>
      </c>
      <c r="BV322" s="169"/>
      <c r="BW322" s="169"/>
      <c r="BX322" s="169"/>
      <c r="BY322" s="169"/>
      <c r="BZ322" s="169"/>
      <c r="CA322" s="169"/>
      <c r="CB322" s="169"/>
      <c r="CC322" s="169"/>
      <c r="CD322" s="169"/>
      <c r="CE322" s="169"/>
      <c r="CF322" s="169"/>
      <c r="CG322" s="169"/>
      <c r="CH322" s="169"/>
      <c r="CI322" s="169"/>
      <c r="CJ322" s="169"/>
      <c r="CK322" s="169"/>
      <c r="CL322" s="169"/>
      <c r="CM322" s="169"/>
      <c r="CN322" s="169"/>
      <c r="CO322" s="169"/>
      <c r="CP322" s="169"/>
      <c r="CQ322" s="169"/>
      <c r="CR322" s="169"/>
      <c r="CS322" s="169"/>
      <c r="CT322" s="169"/>
      <c r="CU322" s="169"/>
      <c r="CV322" s="169"/>
      <c r="CW322" s="169"/>
      <c r="CX322" s="169"/>
      <c r="CY322" s="169"/>
      <c r="CZ322" s="169"/>
      <c r="DA322" s="169"/>
      <c r="DB322" s="169"/>
      <c r="DC322" s="169"/>
      <c r="DD322" s="169"/>
      <c r="DE322" s="169"/>
      <c r="DF322" s="169"/>
      <c r="DG322" s="169"/>
      <c r="DH322" s="169"/>
      <c r="DI322" s="169"/>
      <c r="DJ322" s="169"/>
      <c r="DK322" s="169"/>
      <c r="DL322" s="169"/>
      <c r="DM322" s="169"/>
      <c r="DN322" s="169"/>
      <c r="DO322" s="169"/>
      <c r="DP322" s="169"/>
      <c r="DQ322" s="169"/>
      <c r="DR322" s="169"/>
      <c r="DS322" s="169"/>
      <c r="DT322" s="169"/>
      <c r="DU322" s="169"/>
      <c r="DV322" s="169"/>
      <c r="DW322" s="169"/>
      <c r="DX322" s="169"/>
      <c r="DY322" s="169"/>
      <c r="DZ322" s="169"/>
      <c r="EA322" s="169"/>
      <c r="EB322" s="169"/>
      <c r="EC322" s="169"/>
      <c r="ED322" s="169"/>
    </row>
    <row r="323" spans="2:139" hidden="1" outlineLevel="1">
      <c r="B323" s="728">
        <v>174</v>
      </c>
      <c r="C323" s="687"/>
      <c r="D323" s="669" t="s">
        <v>191</v>
      </c>
      <c r="E323" s="670" t="s">
        <v>1312</v>
      </c>
      <c r="F323" s="690"/>
      <c r="G323" s="86">
        <f t="shared" ref="G323:AO323" si="1485">IF(G245="","",G245*(G284/1000)*(1-G376))</f>
        <v>0</v>
      </c>
      <c r="H323" s="86">
        <f t="shared" si="1485"/>
        <v>0</v>
      </c>
      <c r="I323" s="86">
        <f t="shared" si="1485"/>
        <v>0</v>
      </c>
      <c r="J323" s="86">
        <f t="shared" si="1485"/>
        <v>0</v>
      </c>
      <c r="K323" s="86">
        <f t="shared" si="1485"/>
        <v>0</v>
      </c>
      <c r="L323" s="86">
        <f t="shared" si="1485"/>
        <v>0</v>
      </c>
      <c r="M323" s="86">
        <f t="shared" si="1485"/>
        <v>0</v>
      </c>
      <c r="N323" s="86">
        <f t="shared" si="1485"/>
        <v>0</v>
      </c>
      <c r="O323" s="86">
        <f t="shared" si="1485"/>
        <v>0</v>
      </c>
      <c r="P323" s="86">
        <f t="shared" si="1485"/>
        <v>0</v>
      </c>
      <c r="Q323" s="86">
        <f t="shared" si="1485"/>
        <v>0</v>
      </c>
      <c r="R323" s="86">
        <f t="shared" si="1485"/>
        <v>0</v>
      </c>
      <c r="S323" s="86">
        <f t="shared" si="1485"/>
        <v>0</v>
      </c>
      <c r="T323" s="86">
        <f t="shared" si="1485"/>
        <v>0</v>
      </c>
      <c r="U323" s="86">
        <f t="shared" si="1485"/>
        <v>0</v>
      </c>
      <c r="V323" s="86">
        <f t="shared" si="1485"/>
        <v>0</v>
      </c>
      <c r="W323" s="86">
        <f t="shared" si="1485"/>
        <v>0</v>
      </c>
      <c r="X323" s="86">
        <f t="shared" si="1485"/>
        <v>0</v>
      </c>
      <c r="Y323" s="86">
        <f t="shared" si="1485"/>
        <v>0</v>
      </c>
      <c r="Z323" s="86">
        <f t="shared" si="1485"/>
        <v>0</v>
      </c>
      <c r="AA323" s="86">
        <f t="shared" si="1485"/>
        <v>0</v>
      </c>
      <c r="AB323" s="86">
        <f t="shared" si="1485"/>
        <v>0</v>
      </c>
      <c r="AC323" s="86">
        <f t="shared" si="1485"/>
        <v>0</v>
      </c>
      <c r="AD323" s="86">
        <f t="shared" si="1485"/>
        <v>0</v>
      </c>
      <c r="AE323" s="86">
        <f t="shared" si="1485"/>
        <v>0</v>
      </c>
      <c r="AF323" s="86">
        <f t="shared" si="1485"/>
        <v>0</v>
      </c>
      <c r="AG323" s="86">
        <f t="shared" si="1485"/>
        <v>0</v>
      </c>
      <c r="AH323" s="86">
        <f t="shared" si="1485"/>
        <v>0</v>
      </c>
      <c r="AI323" s="86">
        <f t="shared" si="1485"/>
        <v>0</v>
      </c>
      <c r="AJ323" s="86">
        <f t="shared" si="1485"/>
        <v>0</v>
      </c>
      <c r="AK323" s="86">
        <f t="shared" si="1485"/>
        <v>0</v>
      </c>
      <c r="AL323" s="86">
        <f t="shared" si="1485"/>
        <v>0</v>
      </c>
      <c r="AM323" s="86">
        <f t="shared" si="1485"/>
        <v>0</v>
      </c>
      <c r="AN323" s="86">
        <f t="shared" si="1485"/>
        <v>0</v>
      </c>
      <c r="AO323" s="86">
        <f t="shared" si="1485"/>
        <v>0</v>
      </c>
      <c r="AP323" s="86">
        <f t="shared" ref="AP323:BO323" si="1486">IF(AP245="","",AP245*(AP284/1000)*(1-AP376))</f>
        <v>0</v>
      </c>
      <c r="AQ323" s="86">
        <f t="shared" si="1486"/>
        <v>0</v>
      </c>
      <c r="AR323" s="86">
        <f t="shared" si="1486"/>
        <v>0</v>
      </c>
      <c r="AS323" s="86">
        <f t="shared" si="1486"/>
        <v>0</v>
      </c>
      <c r="AT323" s="86">
        <f t="shared" si="1486"/>
        <v>0</v>
      </c>
      <c r="AU323" s="86">
        <f t="shared" si="1486"/>
        <v>0</v>
      </c>
      <c r="AV323" s="86">
        <f t="shared" si="1486"/>
        <v>0</v>
      </c>
      <c r="AW323" s="86">
        <f t="shared" si="1486"/>
        <v>0</v>
      </c>
      <c r="AX323" s="86">
        <f t="shared" si="1486"/>
        <v>0</v>
      </c>
      <c r="AY323" s="86">
        <f t="shared" si="1486"/>
        <v>0</v>
      </c>
      <c r="AZ323" s="86">
        <f t="shared" si="1486"/>
        <v>0</v>
      </c>
      <c r="BA323" s="86">
        <f t="shared" si="1486"/>
        <v>0</v>
      </c>
      <c r="BB323" s="86">
        <f t="shared" si="1486"/>
        <v>0</v>
      </c>
      <c r="BC323" s="86">
        <f t="shared" si="1486"/>
        <v>0</v>
      </c>
      <c r="BD323" s="86">
        <f t="shared" si="1486"/>
        <v>0</v>
      </c>
      <c r="BE323" s="86">
        <f t="shared" si="1486"/>
        <v>0</v>
      </c>
      <c r="BF323" s="86">
        <f t="shared" si="1486"/>
        <v>0</v>
      </c>
      <c r="BG323" s="86">
        <f t="shared" si="1486"/>
        <v>0</v>
      </c>
      <c r="BH323" s="86">
        <f t="shared" si="1486"/>
        <v>0</v>
      </c>
      <c r="BI323" s="86">
        <f t="shared" si="1486"/>
        <v>0</v>
      </c>
      <c r="BJ323" s="86">
        <f t="shared" si="1486"/>
        <v>0</v>
      </c>
      <c r="BK323" s="86">
        <f t="shared" si="1486"/>
        <v>0</v>
      </c>
      <c r="BL323" s="86">
        <f t="shared" si="1486"/>
        <v>0</v>
      </c>
      <c r="BM323" s="86">
        <f t="shared" si="1486"/>
        <v>0</v>
      </c>
      <c r="BN323" s="86">
        <f t="shared" si="1486"/>
        <v>0</v>
      </c>
      <c r="BO323" s="86">
        <f t="shared" si="1486"/>
        <v>0</v>
      </c>
      <c r="BV323" s="169"/>
      <c r="BW323" s="169"/>
      <c r="BX323" s="169"/>
      <c r="BY323" s="169"/>
      <c r="BZ323" s="169"/>
      <c r="CA323" s="169"/>
      <c r="CB323" s="169"/>
      <c r="CC323" s="169"/>
      <c r="CD323" s="169"/>
      <c r="CE323" s="169"/>
      <c r="CF323" s="169"/>
      <c r="CG323" s="169"/>
      <c r="CH323" s="169"/>
      <c r="CI323" s="169"/>
      <c r="CJ323" s="169"/>
      <c r="CK323" s="169"/>
      <c r="CL323" s="169"/>
      <c r="CM323" s="169"/>
      <c r="CN323" s="169"/>
      <c r="CO323" s="169"/>
      <c r="CP323" s="169"/>
      <c r="CQ323" s="169"/>
      <c r="CR323" s="169"/>
      <c r="CS323" s="169"/>
      <c r="CT323" s="169"/>
      <c r="CU323" s="169"/>
      <c r="CV323" s="169"/>
      <c r="CW323" s="169"/>
      <c r="CX323" s="169"/>
      <c r="CY323" s="169"/>
      <c r="CZ323" s="169"/>
      <c r="DA323" s="169"/>
      <c r="DB323" s="169"/>
      <c r="DC323" s="169"/>
      <c r="DD323" s="169"/>
      <c r="DE323" s="169"/>
      <c r="DF323" s="169"/>
      <c r="DG323" s="169"/>
      <c r="DH323" s="169"/>
      <c r="DI323" s="169"/>
      <c r="DJ323" s="169"/>
      <c r="DK323" s="169"/>
      <c r="DL323" s="169"/>
      <c r="DM323" s="169"/>
      <c r="DN323" s="169"/>
      <c r="DO323" s="169"/>
      <c r="DP323" s="169"/>
      <c r="DQ323" s="169"/>
      <c r="DR323" s="169"/>
      <c r="DS323" s="169"/>
      <c r="DT323" s="169"/>
      <c r="DU323" s="169"/>
      <c r="DV323" s="169"/>
      <c r="DW323" s="169"/>
      <c r="DX323" s="169"/>
      <c r="DY323" s="169"/>
      <c r="DZ323" s="169"/>
      <c r="EA323" s="169"/>
      <c r="EB323" s="169"/>
      <c r="EC323" s="169"/>
      <c r="ED323" s="169"/>
    </row>
    <row r="324" spans="2:139" hidden="1" outlineLevel="1">
      <c r="B324" s="728">
        <f t="shared" ref="B324:B332" si="1487">B323+1</f>
        <v>175</v>
      </c>
      <c r="C324" s="59" t="s">
        <v>190</v>
      </c>
      <c r="D324" s="640"/>
      <c r="E324" s="670" t="s">
        <v>1312</v>
      </c>
      <c r="F324" s="690"/>
      <c r="G324" s="154">
        <f t="shared" ref="G324:AO324" si="1488">IF(COUNTBLANK(G325:G333)=9,"",SUM(G325:G333))</f>
        <v>0</v>
      </c>
      <c r="H324" s="154">
        <f t="shared" si="1488"/>
        <v>0</v>
      </c>
      <c r="I324" s="154">
        <f t="shared" si="1488"/>
        <v>0</v>
      </c>
      <c r="J324" s="154">
        <f t="shared" si="1488"/>
        <v>0</v>
      </c>
      <c r="K324" s="154">
        <f t="shared" si="1488"/>
        <v>0</v>
      </c>
      <c r="L324" s="154">
        <f t="shared" si="1488"/>
        <v>0</v>
      </c>
      <c r="M324" s="154">
        <f t="shared" si="1488"/>
        <v>0</v>
      </c>
      <c r="N324" s="154">
        <f t="shared" si="1488"/>
        <v>0</v>
      </c>
      <c r="O324" s="154">
        <f t="shared" si="1488"/>
        <v>0</v>
      </c>
      <c r="P324" s="154">
        <f t="shared" si="1488"/>
        <v>0</v>
      </c>
      <c r="Q324" s="154">
        <f t="shared" si="1488"/>
        <v>0</v>
      </c>
      <c r="R324" s="154">
        <f t="shared" si="1488"/>
        <v>0</v>
      </c>
      <c r="S324" s="154">
        <f t="shared" si="1488"/>
        <v>0</v>
      </c>
      <c r="T324" s="154">
        <f t="shared" si="1488"/>
        <v>0</v>
      </c>
      <c r="U324" s="154">
        <f t="shared" si="1488"/>
        <v>0</v>
      </c>
      <c r="V324" s="154">
        <f t="shared" si="1488"/>
        <v>0</v>
      </c>
      <c r="W324" s="154">
        <f t="shared" si="1488"/>
        <v>0</v>
      </c>
      <c r="X324" s="154">
        <f t="shared" si="1488"/>
        <v>0</v>
      </c>
      <c r="Y324" s="154">
        <f t="shared" si="1488"/>
        <v>0</v>
      </c>
      <c r="Z324" s="154">
        <f t="shared" si="1488"/>
        <v>0</v>
      </c>
      <c r="AA324" s="154">
        <f t="shared" si="1488"/>
        <v>0</v>
      </c>
      <c r="AB324" s="154">
        <f t="shared" si="1488"/>
        <v>0</v>
      </c>
      <c r="AC324" s="154">
        <f t="shared" si="1488"/>
        <v>0</v>
      </c>
      <c r="AD324" s="154">
        <f t="shared" si="1488"/>
        <v>0</v>
      </c>
      <c r="AE324" s="154">
        <f t="shared" si="1488"/>
        <v>0</v>
      </c>
      <c r="AF324" s="154">
        <f t="shared" si="1488"/>
        <v>0</v>
      </c>
      <c r="AG324" s="154">
        <f t="shared" si="1488"/>
        <v>0</v>
      </c>
      <c r="AH324" s="154">
        <f t="shared" si="1488"/>
        <v>0</v>
      </c>
      <c r="AI324" s="154">
        <f t="shared" si="1488"/>
        <v>0</v>
      </c>
      <c r="AJ324" s="154">
        <f t="shared" si="1488"/>
        <v>0</v>
      </c>
      <c r="AK324" s="154">
        <f t="shared" si="1488"/>
        <v>0</v>
      </c>
      <c r="AL324" s="154">
        <f t="shared" si="1488"/>
        <v>0</v>
      </c>
      <c r="AM324" s="154">
        <f t="shared" si="1488"/>
        <v>0</v>
      </c>
      <c r="AN324" s="154">
        <f t="shared" si="1488"/>
        <v>0</v>
      </c>
      <c r="AO324" s="154">
        <f t="shared" si="1488"/>
        <v>0</v>
      </c>
      <c r="AP324" s="154">
        <f t="shared" ref="AP324:BO324" si="1489">IF(COUNTBLANK(AP325:AP333)=9,"",SUM(AP325:AP333))</f>
        <v>0</v>
      </c>
      <c r="AQ324" s="154">
        <f t="shared" si="1489"/>
        <v>0</v>
      </c>
      <c r="AR324" s="154">
        <f t="shared" si="1489"/>
        <v>0</v>
      </c>
      <c r="AS324" s="154">
        <f t="shared" si="1489"/>
        <v>0</v>
      </c>
      <c r="AT324" s="154">
        <f t="shared" si="1489"/>
        <v>0</v>
      </c>
      <c r="AU324" s="154">
        <f t="shared" si="1489"/>
        <v>0</v>
      </c>
      <c r="AV324" s="154">
        <f t="shared" si="1489"/>
        <v>0</v>
      </c>
      <c r="AW324" s="154">
        <f t="shared" si="1489"/>
        <v>0</v>
      </c>
      <c r="AX324" s="154">
        <f t="shared" si="1489"/>
        <v>0</v>
      </c>
      <c r="AY324" s="154">
        <f t="shared" si="1489"/>
        <v>0</v>
      </c>
      <c r="AZ324" s="154">
        <f t="shared" si="1489"/>
        <v>0</v>
      </c>
      <c r="BA324" s="154">
        <f t="shared" si="1489"/>
        <v>0</v>
      </c>
      <c r="BB324" s="154">
        <f t="shared" si="1489"/>
        <v>0</v>
      </c>
      <c r="BC324" s="154">
        <f t="shared" si="1489"/>
        <v>0</v>
      </c>
      <c r="BD324" s="154">
        <f t="shared" si="1489"/>
        <v>0</v>
      </c>
      <c r="BE324" s="154">
        <f t="shared" si="1489"/>
        <v>0</v>
      </c>
      <c r="BF324" s="154">
        <f t="shared" si="1489"/>
        <v>0</v>
      </c>
      <c r="BG324" s="154">
        <f t="shared" si="1489"/>
        <v>0</v>
      </c>
      <c r="BH324" s="154">
        <f t="shared" si="1489"/>
        <v>0</v>
      </c>
      <c r="BI324" s="154">
        <f t="shared" si="1489"/>
        <v>0</v>
      </c>
      <c r="BJ324" s="154">
        <f t="shared" si="1489"/>
        <v>0</v>
      </c>
      <c r="BK324" s="154">
        <f t="shared" si="1489"/>
        <v>0</v>
      </c>
      <c r="BL324" s="154">
        <f t="shared" si="1489"/>
        <v>0</v>
      </c>
      <c r="BM324" s="154">
        <f t="shared" si="1489"/>
        <v>0</v>
      </c>
      <c r="BN324" s="154">
        <f t="shared" si="1489"/>
        <v>0</v>
      </c>
      <c r="BO324" s="154">
        <f t="shared" si="1489"/>
        <v>0</v>
      </c>
      <c r="BV324" s="1166"/>
      <c r="BW324" s="1166"/>
      <c r="BX324" s="1166"/>
      <c r="BY324" s="1166"/>
      <c r="BZ324" s="1166"/>
      <c r="CA324" s="1166"/>
      <c r="CB324" s="1166"/>
      <c r="CC324" s="1166"/>
      <c r="CD324" s="1166"/>
      <c r="CE324" s="1166"/>
      <c r="CF324" s="1166"/>
      <c r="CG324" s="1166"/>
      <c r="CH324" s="1166"/>
      <c r="CI324" s="1166"/>
      <c r="CJ324" s="1166"/>
      <c r="CK324" s="1166"/>
      <c r="CL324" s="1166"/>
      <c r="CM324" s="1166"/>
      <c r="CN324" s="1166"/>
      <c r="CO324" s="1166"/>
      <c r="CP324" s="1166"/>
      <c r="CQ324" s="1166"/>
      <c r="CR324" s="1166"/>
      <c r="CS324" s="1166"/>
      <c r="CT324" s="1166"/>
      <c r="CU324" s="1166"/>
      <c r="CV324" s="1166"/>
      <c r="CW324" s="1166"/>
      <c r="CX324" s="1166"/>
      <c r="CY324" s="1166"/>
      <c r="CZ324" s="1166"/>
      <c r="DA324" s="1166"/>
      <c r="DB324" s="1166"/>
      <c r="DC324" s="1166"/>
      <c r="DD324" s="1166"/>
      <c r="DE324" s="1166"/>
      <c r="DF324" s="1166"/>
      <c r="DG324" s="1166"/>
      <c r="DH324" s="1166"/>
      <c r="DI324" s="1166"/>
      <c r="DJ324" s="1166"/>
      <c r="DK324" s="1166"/>
      <c r="DL324" s="1166"/>
      <c r="DM324" s="1166"/>
      <c r="DN324" s="1166"/>
      <c r="DO324" s="1166"/>
      <c r="DP324" s="1166"/>
      <c r="DQ324" s="1166"/>
      <c r="DR324" s="1166"/>
      <c r="DS324" s="1166"/>
      <c r="DT324" s="1166"/>
      <c r="DU324" s="1166"/>
      <c r="DV324" s="1166"/>
      <c r="DW324" s="1166"/>
      <c r="DX324" s="1166"/>
      <c r="DY324" s="1166"/>
      <c r="DZ324" s="1166"/>
      <c r="EA324" s="1166"/>
      <c r="EB324" s="1166"/>
      <c r="EC324" s="1166"/>
      <c r="ED324" s="1166"/>
    </row>
    <row r="325" spans="2:139" hidden="1" outlineLevel="1">
      <c r="B325" s="728">
        <f t="shared" si="1487"/>
        <v>176</v>
      </c>
      <c r="C325" s="60"/>
      <c r="D325" s="640" t="s">
        <v>703</v>
      </c>
      <c r="E325" s="667" t="s">
        <v>1312</v>
      </c>
      <c r="F325" s="692"/>
      <c r="G325" s="86">
        <f t="shared" ref="G325:AO325" si="1490">IF(G247="","",G247*G286/1000)</f>
        <v>0</v>
      </c>
      <c r="H325" s="86">
        <f t="shared" si="1490"/>
        <v>0</v>
      </c>
      <c r="I325" s="86">
        <f t="shared" si="1490"/>
        <v>0</v>
      </c>
      <c r="J325" s="86">
        <f t="shared" si="1490"/>
        <v>0</v>
      </c>
      <c r="K325" s="86">
        <f t="shared" si="1490"/>
        <v>0</v>
      </c>
      <c r="L325" s="86">
        <f t="shared" si="1490"/>
        <v>0</v>
      </c>
      <c r="M325" s="86">
        <f t="shared" si="1490"/>
        <v>0</v>
      </c>
      <c r="N325" s="86">
        <f t="shared" si="1490"/>
        <v>0</v>
      </c>
      <c r="O325" s="86">
        <f t="shared" si="1490"/>
        <v>0</v>
      </c>
      <c r="P325" s="86">
        <f t="shared" si="1490"/>
        <v>0</v>
      </c>
      <c r="Q325" s="86">
        <f t="shared" si="1490"/>
        <v>0</v>
      </c>
      <c r="R325" s="86">
        <f t="shared" si="1490"/>
        <v>0</v>
      </c>
      <c r="S325" s="86">
        <f t="shared" si="1490"/>
        <v>0</v>
      </c>
      <c r="T325" s="86">
        <f t="shared" si="1490"/>
        <v>0</v>
      </c>
      <c r="U325" s="86">
        <f t="shared" si="1490"/>
        <v>0</v>
      </c>
      <c r="V325" s="86">
        <f t="shared" si="1490"/>
        <v>0</v>
      </c>
      <c r="W325" s="86">
        <f t="shared" si="1490"/>
        <v>0</v>
      </c>
      <c r="X325" s="86">
        <f t="shared" si="1490"/>
        <v>0</v>
      </c>
      <c r="Y325" s="86">
        <f t="shared" si="1490"/>
        <v>0</v>
      </c>
      <c r="Z325" s="86">
        <f t="shared" si="1490"/>
        <v>0</v>
      </c>
      <c r="AA325" s="86">
        <f t="shared" si="1490"/>
        <v>0</v>
      </c>
      <c r="AB325" s="86">
        <f t="shared" si="1490"/>
        <v>0</v>
      </c>
      <c r="AC325" s="86">
        <f t="shared" si="1490"/>
        <v>0</v>
      </c>
      <c r="AD325" s="86">
        <f t="shared" si="1490"/>
        <v>0</v>
      </c>
      <c r="AE325" s="86">
        <f t="shared" si="1490"/>
        <v>0</v>
      </c>
      <c r="AF325" s="86">
        <f t="shared" si="1490"/>
        <v>0</v>
      </c>
      <c r="AG325" s="86">
        <f t="shared" si="1490"/>
        <v>0</v>
      </c>
      <c r="AH325" s="86">
        <f t="shared" si="1490"/>
        <v>0</v>
      </c>
      <c r="AI325" s="86">
        <f t="shared" si="1490"/>
        <v>0</v>
      </c>
      <c r="AJ325" s="86">
        <f t="shared" si="1490"/>
        <v>0</v>
      </c>
      <c r="AK325" s="86">
        <f t="shared" si="1490"/>
        <v>0</v>
      </c>
      <c r="AL325" s="86">
        <f t="shared" si="1490"/>
        <v>0</v>
      </c>
      <c r="AM325" s="86">
        <f t="shared" si="1490"/>
        <v>0</v>
      </c>
      <c r="AN325" s="86">
        <f t="shared" si="1490"/>
        <v>0</v>
      </c>
      <c r="AO325" s="86">
        <f t="shared" si="1490"/>
        <v>0</v>
      </c>
      <c r="AP325" s="86">
        <f t="shared" ref="AP325:BO325" si="1491">IF(AP247="","",AP247*AP286/1000)</f>
        <v>0</v>
      </c>
      <c r="AQ325" s="86">
        <f t="shared" si="1491"/>
        <v>0</v>
      </c>
      <c r="AR325" s="86">
        <f t="shared" si="1491"/>
        <v>0</v>
      </c>
      <c r="AS325" s="86">
        <f t="shared" si="1491"/>
        <v>0</v>
      </c>
      <c r="AT325" s="86">
        <f t="shared" si="1491"/>
        <v>0</v>
      </c>
      <c r="AU325" s="86">
        <f t="shared" si="1491"/>
        <v>0</v>
      </c>
      <c r="AV325" s="86">
        <f t="shared" si="1491"/>
        <v>0</v>
      </c>
      <c r="AW325" s="86">
        <f t="shared" si="1491"/>
        <v>0</v>
      </c>
      <c r="AX325" s="86">
        <f t="shared" si="1491"/>
        <v>0</v>
      </c>
      <c r="AY325" s="86">
        <f t="shared" si="1491"/>
        <v>0</v>
      </c>
      <c r="AZ325" s="86">
        <f t="shared" si="1491"/>
        <v>0</v>
      </c>
      <c r="BA325" s="86">
        <f t="shared" si="1491"/>
        <v>0</v>
      </c>
      <c r="BB325" s="86">
        <f t="shared" si="1491"/>
        <v>0</v>
      </c>
      <c r="BC325" s="86">
        <f t="shared" si="1491"/>
        <v>0</v>
      </c>
      <c r="BD325" s="86">
        <f t="shared" si="1491"/>
        <v>0</v>
      </c>
      <c r="BE325" s="86">
        <f t="shared" si="1491"/>
        <v>0</v>
      </c>
      <c r="BF325" s="86">
        <f t="shared" si="1491"/>
        <v>0</v>
      </c>
      <c r="BG325" s="86">
        <f t="shared" si="1491"/>
        <v>0</v>
      </c>
      <c r="BH325" s="86">
        <f t="shared" si="1491"/>
        <v>0</v>
      </c>
      <c r="BI325" s="86">
        <f t="shared" si="1491"/>
        <v>0</v>
      </c>
      <c r="BJ325" s="86">
        <f t="shared" si="1491"/>
        <v>0</v>
      </c>
      <c r="BK325" s="86">
        <f t="shared" si="1491"/>
        <v>0</v>
      </c>
      <c r="BL325" s="86">
        <f t="shared" si="1491"/>
        <v>0</v>
      </c>
      <c r="BM325" s="86">
        <f t="shared" si="1491"/>
        <v>0</v>
      </c>
      <c r="BN325" s="86">
        <f t="shared" si="1491"/>
        <v>0</v>
      </c>
      <c r="BO325" s="86">
        <f t="shared" si="1491"/>
        <v>0</v>
      </c>
      <c r="BV325" s="169"/>
      <c r="BW325" s="169"/>
      <c r="BX325" s="169"/>
      <c r="BY325" s="169"/>
      <c r="BZ325" s="169"/>
      <c r="CA325" s="169"/>
      <c r="CB325" s="169"/>
      <c r="CC325" s="169"/>
      <c r="CD325" s="169"/>
      <c r="CE325" s="169"/>
      <c r="CF325" s="169"/>
      <c r="CG325" s="169"/>
      <c r="CH325" s="169"/>
      <c r="CI325" s="169"/>
      <c r="CJ325" s="169"/>
      <c r="CK325" s="169"/>
      <c r="CL325" s="169"/>
      <c r="CM325" s="169"/>
      <c r="CN325" s="169"/>
      <c r="CO325" s="169"/>
      <c r="CP325" s="169"/>
      <c r="CQ325" s="169"/>
      <c r="CR325" s="169"/>
      <c r="CS325" s="169"/>
      <c r="CT325" s="169"/>
      <c r="CU325" s="169"/>
      <c r="CV325" s="169"/>
      <c r="CW325" s="169"/>
      <c r="CX325" s="169"/>
      <c r="CY325" s="169"/>
      <c r="CZ325" s="169"/>
      <c r="DA325" s="169"/>
      <c r="DB325" s="169"/>
      <c r="DC325" s="169"/>
      <c r="DD325" s="169"/>
      <c r="DE325" s="169"/>
      <c r="DF325" s="169"/>
      <c r="DG325" s="169"/>
      <c r="DH325" s="169"/>
      <c r="DI325" s="169"/>
      <c r="DJ325" s="169"/>
      <c r="DK325" s="169"/>
      <c r="DL325" s="169"/>
      <c r="DM325" s="169"/>
      <c r="DN325" s="169"/>
      <c r="DO325" s="169"/>
      <c r="DP325" s="169"/>
      <c r="DQ325" s="169"/>
      <c r="DR325" s="169"/>
      <c r="DS325" s="169"/>
      <c r="DT325" s="169"/>
      <c r="DU325" s="169"/>
      <c r="DV325" s="169"/>
      <c r="DW325" s="169"/>
      <c r="DX325" s="169"/>
      <c r="DY325" s="169"/>
      <c r="DZ325" s="169"/>
      <c r="EA325" s="169"/>
      <c r="EB325" s="169"/>
      <c r="EC325" s="169"/>
      <c r="ED325" s="169"/>
    </row>
    <row r="326" spans="2:139" hidden="1" outlineLevel="1">
      <c r="B326" s="728">
        <f t="shared" si="1487"/>
        <v>177</v>
      </c>
      <c r="C326" s="61"/>
      <c r="D326" s="640" t="s">
        <v>1128</v>
      </c>
      <c r="E326" s="670" t="s">
        <v>1312</v>
      </c>
      <c r="F326" s="690"/>
      <c r="G326" s="86">
        <f t="shared" ref="G326:AO326" si="1492">IF(G248="","",G248*G287/1000)</f>
        <v>0</v>
      </c>
      <c r="H326" s="86">
        <f t="shared" si="1492"/>
        <v>0</v>
      </c>
      <c r="I326" s="86">
        <f t="shared" si="1492"/>
        <v>0</v>
      </c>
      <c r="J326" s="86">
        <f t="shared" si="1492"/>
        <v>0</v>
      </c>
      <c r="K326" s="86">
        <f t="shared" si="1492"/>
        <v>0</v>
      </c>
      <c r="L326" s="86">
        <f t="shared" si="1492"/>
        <v>0</v>
      </c>
      <c r="M326" s="86">
        <f t="shared" si="1492"/>
        <v>0</v>
      </c>
      <c r="N326" s="86">
        <f t="shared" si="1492"/>
        <v>0</v>
      </c>
      <c r="O326" s="86">
        <f t="shared" si="1492"/>
        <v>0</v>
      </c>
      <c r="P326" s="86">
        <f t="shared" si="1492"/>
        <v>0</v>
      </c>
      <c r="Q326" s="86">
        <f t="shared" si="1492"/>
        <v>0</v>
      </c>
      <c r="R326" s="86">
        <f t="shared" si="1492"/>
        <v>0</v>
      </c>
      <c r="S326" s="86">
        <f t="shared" si="1492"/>
        <v>0</v>
      </c>
      <c r="T326" s="86">
        <f t="shared" si="1492"/>
        <v>0</v>
      </c>
      <c r="U326" s="86">
        <f t="shared" si="1492"/>
        <v>0</v>
      </c>
      <c r="V326" s="86">
        <f t="shared" si="1492"/>
        <v>0</v>
      </c>
      <c r="W326" s="86">
        <f t="shared" si="1492"/>
        <v>0</v>
      </c>
      <c r="X326" s="86">
        <f t="shared" si="1492"/>
        <v>0</v>
      </c>
      <c r="Y326" s="86">
        <f t="shared" si="1492"/>
        <v>0</v>
      </c>
      <c r="Z326" s="86">
        <f t="shared" si="1492"/>
        <v>0</v>
      </c>
      <c r="AA326" s="86">
        <f t="shared" si="1492"/>
        <v>0</v>
      </c>
      <c r="AB326" s="86">
        <f t="shared" si="1492"/>
        <v>0</v>
      </c>
      <c r="AC326" s="86">
        <f t="shared" si="1492"/>
        <v>0</v>
      </c>
      <c r="AD326" s="86">
        <f t="shared" si="1492"/>
        <v>0</v>
      </c>
      <c r="AE326" s="86">
        <f t="shared" si="1492"/>
        <v>0</v>
      </c>
      <c r="AF326" s="86">
        <f t="shared" si="1492"/>
        <v>0</v>
      </c>
      <c r="AG326" s="86">
        <f t="shared" si="1492"/>
        <v>0</v>
      </c>
      <c r="AH326" s="86">
        <f t="shared" si="1492"/>
        <v>0</v>
      </c>
      <c r="AI326" s="86">
        <f t="shared" si="1492"/>
        <v>0</v>
      </c>
      <c r="AJ326" s="86">
        <f t="shared" si="1492"/>
        <v>0</v>
      </c>
      <c r="AK326" s="86">
        <f t="shared" si="1492"/>
        <v>0</v>
      </c>
      <c r="AL326" s="86">
        <f t="shared" si="1492"/>
        <v>0</v>
      </c>
      <c r="AM326" s="86">
        <f t="shared" si="1492"/>
        <v>0</v>
      </c>
      <c r="AN326" s="86">
        <f t="shared" si="1492"/>
        <v>0</v>
      </c>
      <c r="AO326" s="86">
        <f t="shared" si="1492"/>
        <v>0</v>
      </c>
      <c r="AP326" s="86">
        <f t="shared" ref="AP326:BO326" si="1493">IF(AP248="","",AP248*AP287/1000)</f>
        <v>0</v>
      </c>
      <c r="AQ326" s="86">
        <f t="shared" si="1493"/>
        <v>0</v>
      </c>
      <c r="AR326" s="86">
        <f t="shared" si="1493"/>
        <v>0</v>
      </c>
      <c r="AS326" s="86">
        <f t="shared" si="1493"/>
        <v>0</v>
      </c>
      <c r="AT326" s="86">
        <f t="shared" si="1493"/>
        <v>0</v>
      </c>
      <c r="AU326" s="86">
        <f t="shared" si="1493"/>
        <v>0</v>
      </c>
      <c r="AV326" s="86">
        <f t="shared" si="1493"/>
        <v>0</v>
      </c>
      <c r="AW326" s="86">
        <f t="shared" si="1493"/>
        <v>0</v>
      </c>
      <c r="AX326" s="86">
        <f t="shared" si="1493"/>
        <v>0</v>
      </c>
      <c r="AY326" s="86">
        <f t="shared" si="1493"/>
        <v>0</v>
      </c>
      <c r="AZ326" s="86">
        <f t="shared" si="1493"/>
        <v>0</v>
      </c>
      <c r="BA326" s="86">
        <f t="shared" si="1493"/>
        <v>0</v>
      </c>
      <c r="BB326" s="86">
        <f t="shared" si="1493"/>
        <v>0</v>
      </c>
      <c r="BC326" s="86">
        <f t="shared" si="1493"/>
        <v>0</v>
      </c>
      <c r="BD326" s="86">
        <f t="shared" si="1493"/>
        <v>0</v>
      </c>
      <c r="BE326" s="86">
        <f t="shared" si="1493"/>
        <v>0</v>
      </c>
      <c r="BF326" s="86">
        <f t="shared" si="1493"/>
        <v>0</v>
      </c>
      <c r="BG326" s="86">
        <f t="shared" si="1493"/>
        <v>0</v>
      </c>
      <c r="BH326" s="86">
        <f t="shared" si="1493"/>
        <v>0</v>
      </c>
      <c r="BI326" s="86">
        <f t="shared" si="1493"/>
        <v>0</v>
      </c>
      <c r="BJ326" s="86">
        <f t="shared" si="1493"/>
        <v>0</v>
      </c>
      <c r="BK326" s="86">
        <f t="shared" si="1493"/>
        <v>0</v>
      </c>
      <c r="BL326" s="86">
        <f t="shared" si="1493"/>
        <v>0</v>
      </c>
      <c r="BM326" s="86">
        <f t="shared" si="1493"/>
        <v>0</v>
      </c>
      <c r="BN326" s="86">
        <f t="shared" si="1493"/>
        <v>0</v>
      </c>
      <c r="BO326" s="86">
        <f t="shared" si="1493"/>
        <v>0</v>
      </c>
      <c r="BV326" s="169"/>
      <c r="BW326" s="169"/>
      <c r="BX326" s="169"/>
      <c r="BY326" s="169"/>
      <c r="BZ326" s="169"/>
      <c r="CA326" s="169"/>
      <c r="CB326" s="169"/>
      <c r="CC326" s="169"/>
      <c r="CD326" s="169"/>
      <c r="CE326" s="169"/>
      <c r="CF326" s="169"/>
      <c r="CG326" s="169"/>
      <c r="CH326" s="169"/>
      <c r="CI326" s="169"/>
      <c r="CJ326" s="169"/>
      <c r="CK326" s="169"/>
      <c r="CL326" s="169"/>
      <c r="CM326" s="169"/>
      <c r="CN326" s="169"/>
      <c r="CO326" s="169"/>
      <c r="CP326" s="169"/>
      <c r="CQ326" s="169"/>
      <c r="CR326" s="169"/>
      <c r="CS326" s="169"/>
      <c r="CT326" s="169"/>
      <c r="CU326" s="169"/>
      <c r="CV326" s="169"/>
      <c r="CW326" s="169"/>
      <c r="CX326" s="169"/>
      <c r="CY326" s="169"/>
      <c r="CZ326" s="169"/>
      <c r="DA326" s="169"/>
      <c r="DB326" s="169"/>
      <c r="DC326" s="169"/>
      <c r="DD326" s="169"/>
      <c r="DE326" s="169"/>
      <c r="DF326" s="169"/>
      <c r="DG326" s="169"/>
      <c r="DH326" s="169"/>
      <c r="DI326" s="169"/>
      <c r="DJ326" s="169"/>
      <c r="DK326" s="169"/>
      <c r="DL326" s="169"/>
      <c r="DM326" s="169"/>
      <c r="DN326" s="169"/>
      <c r="DO326" s="169"/>
      <c r="DP326" s="169"/>
      <c r="DQ326" s="169"/>
      <c r="DR326" s="169"/>
      <c r="DS326" s="169"/>
      <c r="DT326" s="169"/>
      <c r="DU326" s="169"/>
      <c r="DV326" s="169"/>
      <c r="DW326" s="169"/>
      <c r="DX326" s="169"/>
      <c r="DY326" s="169"/>
      <c r="DZ326" s="169"/>
      <c r="EA326" s="169"/>
      <c r="EB326" s="169"/>
      <c r="EC326" s="169"/>
      <c r="ED326" s="169"/>
    </row>
    <row r="327" spans="2:139" hidden="1" outlineLevel="1">
      <c r="B327" s="728">
        <f t="shared" si="1487"/>
        <v>178</v>
      </c>
      <c r="C327" s="60"/>
      <c r="D327" s="640" t="s">
        <v>1127</v>
      </c>
      <c r="E327" s="670" t="s">
        <v>1312</v>
      </c>
      <c r="F327" s="690"/>
      <c r="G327" s="86">
        <f t="shared" ref="G327:AO327" si="1494">IF(G249="","",G249*G288/1000)</f>
        <v>0</v>
      </c>
      <c r="H327" s="86">
        <f t="shared" si="1494"/>
        <v>0</v>
      </c>
      <c r="I327" s="86">
        <f t="shared" si="1494"/>
        <v>0</v>
      </c>
      <c r="J327" s="86">
        <f t="shared" si="1494"/>
        <v>0</v>
      </c>
      <c r="K327" s="86">
        <f t="shared" si="1494"/>
        <v>0</v>
      </c>
      <c r="L327" s="86">
        <f t="shared" si="1494"/>
        <v>0</v>
      </c>
      <c r="M327" s="86">
        <f t="shared" si="1494"/>
        <v>0</v>
      </c>
      <c r="N327" s="86">
        <f t="shared" si="1494"/>
        <v>0</v>
      </c>
      <c r="O327" s="86">
        <f t="shared" si="1494"/>
        <v>0</v>
      </c>
      <c r="P327" s="86">
        <f t="shared" si="1494"/>
        <v>0</v>
      </c>
      <c r="Q327" s="86">
        <f t="shared" si="1494"/>
        <v>0</v>
      </c>
      <c r="R327" s="86">
        <f t="shared" si="1494"/>
        <v>0</v>
      </c>
      <c r="S327" s="86">
        <f t="shared" si="1494"/>
        <v>0</v>
      </c>
      <c r="T327" s="86">
        <f t="shared" si="1494"/>
        <v>0</v>
      </c>
      <c r="U327" s="86">
        <f t="shared" si="1494"/>
        <v>0</v>
      </c>
      <c r="V327" s="86">
        <f t="shared" si="1494"/>
        <v>0</v>
      </c>
      <c r="W327" s="86">
        <f t="shared" si="1494"/>
        <v>0</v>
      </c>
      <c r="X327" s="86">
        <f t="shared" si="1494"/>
        <v>0</v>
      </c>
      <c r="Y327" s="86">
        <f t="shared" si="1494"/>
        <v>0</v>
      </c>
      <c r="Z327" s="86">
        <f t="shared" si="1494"/>
        <v>0</v>
      </c>
      <c r="AA327" s="86">
        <f t="shared" si="1494"/>
        <v>0</v>
      </c>
      <c r="AB327" s="86">
        <f t="shared" si="1494"/>
        <v>0</v>
      </c>
      <c r="AC327" s="86">
        <f t="shared" si="1494"/>
        <v>0</v>
      </c>
      <c r="AD327" s="86">
        <f t="shared" si="1494"/>
        <v>0</v>
      </c>
      <c r="AE327" s="86">
        <f t="shared" si="1494"/>
        <v>0</v>
      </c>
      <c r="AF327" s="86">
        <f t="shared" si="1494"/>
        <v>0</v>
      </c>
      <c r="AG327" s="86">
        <f t="shared" si="1494"/>
        <v>0</v>
      </c>
      <c r="AH327" s="86">
        <f t="shared" si="1494"/>
        <v>0</v>
      </c>
      <c r="AI327" s="86">
        <f t="shared" si="1494"/>
        <v>0</v>
      </c>
      <c r="AJ327" s="86">
        <f t="shared" si="1494"/>
        <v>0</v>
      </c>
      <c r="AK327" s="86">
        <f t="shared" si="1494"/>
        <v>0</v>
      </c>
      <c r="AL327" s="86">
        <f t="shared" si="1494"/>
        <v>0</v>
      </c>
      <c r="AM327" s="86">
        <f t="shared" si="1494"/>
        <v>0</v>
      </c>
      <c r="AN327" s="86">
        <f t="shared" si="1494"/>
        <v>0</v>
      </c>
      <c r="AO327" s="86">
        <f t="shared" si="1494"/>
        <v>0</v>
      </c>
      <c r="AP327" s="86">
        <f t="shared" ref="AP327:BO327" si="1495">IF(AP249="","",AP249*AP288/1000)</f>
        <v>0</v>
      </c>
      <c r="AQ327" s="86">
        <f t="shared" si="1495"/>
        <v>0</v>
      </c>
      <c r="AR327" s="86">
        <f t="shared" si="1495"/>
        <v>0</v>
      </c>
      <c r="AS327" s="86">
        <f t="shared" si="1495"/>
        <v>0</v>
      </c>
      <c r="AT327" s="86">
        <f t="shared" si="1495"/>
        <v>0</v>
      </c>
      <c r="AU327" s="86">
        <f t="shared" si="1495"/>
        <v>0</v>
      </c>
      <c r="AV327" s="86">
        <f t="shared" si="1495"/>
        <v>0</v>
      </c>
      <c r="AW327" s="86">
        <f t="shared" si="1495"/>
        <v>0</v>
      </c>
      <c r="AX327" s="86">
        <f t="shared" si="1495"/>
        <v>0</v>
      </c>
      <c r="AY327" s="86">
        <f t="shared" si="1495"/>
        <v>0</v>
      </c>
      <c r="AZ327" s="86">
        <f t="shared" si="1495"/>
        <v>0</v>
      </c>
      <c r="BA327" s="86">
        <f t="shared" si="1495"/>
        <v>0</v>
      </c>
      <c r="BB327" s="86">
        <f t="shared" si="1495"/>
        <v>0</v>
      </c>
      <c r="BC327" s="86">
        <f t="shared" si="1495"/>
        <v>0</v>
      </c>
      <c r="BD327" s="86">
        <f t="shared" si="1495"/>
        <v>0</v>
      </c>
      <c r="BE327" s="86">
        <f t="shared" si="1495"/>
        <v>0</v>
      </c>
      <c r="BF327" s="86">
        <f t="shared" si="1495"/>
        <v>0</v>
      </c>
      <c r="BG327" s="86">
        <f t="shared" si="1495"/>
        <v>0</v>
      </c>
      <c r="BH327" s="86">
        <f t="shared" si="1495"/>
        <v>0</v>
      </c>
      <c r="BI327" s="86">
        <f t="shared" si="1495"/>
        <v>0</v>
      </c>
      <c r="BJ327" s="86">
        <f t="shared" si="1495"/>
        <v>0</v>
      </c>
      <c r="BK327" s="86">
        <f t="shared" si="1495"/>
        <v>0</v>
      </c>
      <c r="BL327" s="86">
        <f t="shared" si="1495"/>
        <v>0</v>
      </c>
      <c r="BM327" s="86">
        <f t="shared" si="1495"/>
        <v>0</v>
      </c>
      <c r="BN327" s="86">
        <f t="shared" si="1495"/>
        <v>0</v>
      </c>
      <c r="BO327" s="86">
        <f t="shared" si="1495"/>
        <v>0</v>
      </c>
      <c r="BV327" s="169"/>
      <c r="BW327" s="169"/>
      <c r="BX327" s="169"/>
      <c r="BY327" s="169"/>
      <c r="BZ327" s="169"/>
      <c r="CA327" s="169"/>
      <c r="CB327" s="169"/>
      <c r="CC327" s="169"/>
      <c r="CD327" s="169"/>
      <c r="CE327" s="169"/>
      <c r="CF327" s="169"/>
      <c r="CG327" s="169"/>
      <c r="CH327" s="169"/>
      <c r="CI327" s="169"/>
      <c r="CJ327" s="169"/>
      <c r="CK327" s="169"/>
      <c r="CL327" s="169"/>
      <c r="CM327" s="169"/>
      <c r="CN327" s="169"/>
      <c r="CO327" s="169"/>
      <c r="CP327" s="169"/>
      <c r="CQ327" s="169"/>
      <c r="CR327" s="169"/>
      <c r="CS327" s="169"/>
      <c r="CT327" s="169"/>
      <c r="CU327" s="169"/>
      <c r="CV327" s="169"/>
      <c r="CW327" s="169"/>
      <c r="CX327" s="169"/>
      <c r="CY327" s="169"/>
      <c r="CZ327" s="169"/>
      <c r="DA327" s="169"/>
      <c r="DB327" s="169"/>
      <c r="DC327" s="169"/>
      <c r="DD327" s="169"/>
      <c r="DE327" s="169"/>
      <c r="DF327" s="169"/>
      <c r="DG327" s="169"/>
      <c r="DH327" s="169"/>
      <c r="DI327" s="169"/>
      <c r="DJ327" s="169"/>
      <c r="DK327" s="169"/>
      <c r="DL327" s="169"/>
      <c r="DM327" s="169"/>
      <c r="DN327" s="169"/>
      <c r="DO327" s="169"/>
      <c r="DP327" s="169"/>
      <c r="DQ327" s="169"/>
      <c r="DR327" s="169"/>
      <c r="DS327" s="169"/>
      <c r="DT327" s="169"/>
      <c r="DU327" s="169"/>
      <c r="DV327" s="169"/>
      <c r="DW327" s="169"/>
      <c r="DX327" s="169"/>
      <c r="DY327" s="169"/>
      <c r="DZ327" s="169"/>
      <c r="EA327" s="169"/>
      <c r="EB327" s="169"/>
      <c r="EC327" s="169"/>
      <c r="ED327" s="169"/>
    </row>
    <row r="328" spans="2:139" hidden="1" outlineLevel="1">
      <c r="B328" s="728">
        <f t="shared" si="1487"/>
        <v>179</v>
      </c>
      <c r="C328" s="60"/>
      <c r="D328" s="640" t="s">
        <v>771</v>
      </c>
      <c r="E328" s="670" t="s">
        <v>1312</v>
      </c>
      <c r="F328" s="690"/>
      <c r="G328" s="86">
        <f t="shared" ref="G328:AO328" si="1496">IF(G250="","",G250*G289/1000)</f>
        <v>0</v>
      </c>
      <c r="H328" s="86">
        <f t="shared" si="1496"/>
        <v>0</v>
      </c>
      <c r="I328" s="86">
        <f t="shared" si="1496"/>
        <v>0</v>
      </c>
      <c r="J328" s="86">
        <f t="shared" si="1496"/>
        <v>0</v>
      </c>
      <c r="K328" s="86">
        <f t="shared" si="1496"/>
        <v>0</v>
      </c>
      <c r="L328" s="86">
        <f t="shared" si="1496"/>
        <v>0</v>
      </c>
      <c r="M328" s="86">
        <f t="shared" si="1496"/>
        <v>0</v>
      </c>
      <c r="N328" s="86">
        <f t="shared" si="1496"/>
        <v>0</v>
      </c>
      <c r="O328" s="86">
        <f t="shared" si="1496"/>
        <v>0</v>
      </c>
      <c r="P328" s="86">
        <f t="shared" si="1496"/>
        <v>0</v>
      </c>
      <c r="Q328" s="86">
        <f t="shared" si="1496"/>
        <v>0</v>
      </c>
      <c r="R328" s="86">
        <f t="shared" si="1496"/>
        <v>0</v>
      </c>
      <c r="S328" s="86">
        <f t="shared" si="1496"/>
        <v>0</v>
      </c>
      <c r="T328" s="86">
        <f t="shared" si="1496"/>
        <v>0</v>
      </c>
      <c r="U328" s="86">
        <f t="shared" si="1496"/>
        <v>0</v>
      </c>
      <c r="V328" s="86">
        <f t="shared" si="1496"/>
        <v>0</v>
      </c>
      <c r="W328" s="86">
        <f t="shared" si="1496"/>
        <v>0</v>
      </c>
      <c r="X328" s="86">
        <f t="shared" si="1496"/>
        <v>0</v>
      </c>
      <c r="Y328" s="86">
        <f t="shared" si="1496"/>
        <v>0</v>
      </c>
      <c r="Z328" s="86">
        <f t="shared" si="1496"/>
        <v>0</v>
      </c>
      <c r="AA328" s="86">
        <f t="shared" si="1496"/>
        <v>0</v>
      </c>
      <c r="AB328" s="86">
        <f t="shared" si="1496"/>
        <v>0</v>
      </c>
      <c r="AC328" s="86">
        <f t="shared" si="1496"/>
        <v>0</v>
      </c>
      <c r="AD328" s="86">
        <f t="shared" si="1496"/>
        <v>0</v>
      </c>
      <c r="AE328" s="86">
        <f t="shared" si="1496"/>
        <v>0</v>
      </c>
      <c r="AF328" s="86">
        <f t="shared" si="1496"/>
        <v>0</v>
      </c>
      <c r="AG328" s="86">
        <f t="shared" si="1496"/>
        <v>0</v>
      </c>
      <c r="AH328" s="86">
        <f t="shared" si="1496"/>
        <v>0</v>
      </c>
      <c r="AI328" s="86">
        <f t="shared" si="1496"/>
        <v>0</v>
      </c>
      <c r="AJ328" s="86">
        <f t="shared" si="1496"/>
        <v>0</v>
      </c>
      <c r="AK328" s="86">
        <f t="shared" si="1496"/>
        <v>0</v>
      </c>
      <c r="AL328" s="86">
        <f t="shared" si="1496"/>
        <v>0</v>
      </c>
      <c r="AM328" s="86">
        <f t="shared" si="1496"/>
        <v>0</v>
      </c>
      <c r="AN328" s="86">
        <f t="shared" si="1496"/>
        <v>0</v>
      </c>
      <c r="AO328" s="86">
        <f t="shared" si="1496"/>
        <v>0</v>
      </c>
      <c r="AP328" s="86">
        <f t="shared" ref="AP328:BO328" si="1497">IF(AP250="","",AP250*AP289/1000)</f>
        <v>0</v>
      </c>
      <c r="AQ328" s="86">
        <f t="shared" si="1497"/>
        <v>0</v>
      </c>
      <c r="AR328" s="86">
        <f t="shared" si="1497"/>
        <v>0</v>
      </c>
      <c r="AS328" s="86">
        <f t="shared" si="1497"/>
        <v>0</v>
      </c>
      <c r="AT328" s="86">
        <f t="shared" si="1497"/>
        <v>0</v>
      </c>
      <c r="AU328" s="86">
        <f t="shared" si="1497"/>
        <v>0</v>
      </c>
      <c r="AV328" s="86">
        <f t="shared" si="1497"/>
        <v>0</v>
      </c>
      <c r="AW328" s="86">
        <f t="shared" si="1497"/>
        <v>0</v>
      </c>
      <c r="AX328" s="86">
        <f t="shared" si="1497"/>
        <v>0</v>
      </c>
      <c r="AY328" s="86">
        <f t="shared" si="1497"/>
        <v>0</v>
      </c>
      <c r="AZ328" s="86">
        <f t="shared" si="1497"/>
        <v>0</v>
      </c>
      <c r="BA328" s="86">
        <f t="shared" si="1497"/>
        <v>0</v>
      </c>
      <c r="BB328" s="86">
        <f t="shared" si="1497"/>
        <v>0</v>
      </c>
      <c r="BC328" s="86">
        <f t="shared" si="1497"/>
        <v>0</v>
      </c>
      <c r="BD328" s="86">
        <f t="shared" si="1497"/>
        <v>0</v>
      </c>
      <c r="BE328" s="86">
        <f t="shared" si="1497"/>
        <v>0</v>
      </c>
      <c r="BF328" s="86">
        <f t="shared" si="1497"/>
        <v>0</v>
      </c>
      <c r="BG328" s="86">
        <f t="shared" si="1497"/>
        <v>0</v>
      </c>
      <c r="BH328" s="86">
        <f t="shared" si="1497"/>
        <v>0</v>
      </c>
      <c r="BI328" s="86">
        <f t="shared" si="1497"/>
        <v>0</v>
      </c>
      <c r="BJ328" s="86">
        <f t="shared" si="1497"/>
        <v>0</v>
      </c>
      <c r="BK328" s="86">
        <f t="shared" si="1497"/>
        <v>0</v>
      </c>
      <c r="BL328" s="86">
        <f t="shared" si="1497"/>
        <v>0</v>
      </c>
      <c r="BM328" s="86">
        <f t="shared" si="1497"/>
        <v>0</v>
      </c>
      <c r="BN328" s="86">
        <f t="shared" si="1497"/>
        <v>0</v>
      </c>
      <c r="BO328" s="86">
        <f t="shared" si="1497"/>
        <v>0</v>
      </c>
      <c r="BV328" s="169"/>
      <c r="BW328" s="169"/>
      <c r="BX328" s="169"/>
      <c r="BY328" s="169"/>
      <c r="BZ328" s="169"/>
      <c r="CA328" s="169"/>
      <c r="CB328" s="169"/>
      <c r="CC328" s="169"/>
      <c r="CD328" s="169"/>
      <c r="CE328" s="169"/>
      <c r="CF328" s="169"/>
      <c r="CG328" s="169"/>
      <c r="CH328" s="169"/>
      <c r="CI328" s="169"/>
      <c r="CJ328" s="169"/>
      <c r="CK328" s="169"/>
      <c r="CL328" s="169"/>
      <c r="CM328" s="169"/>
      <c r="CN328" s="169"/>
      <c r="CO328" s="169"/>
      <c r="CP328" s="169"/>
      <c r="CQ328" s="169"/>
      <c r="CR328" s="169"/>
      <c r="CS328" s="169"/>
      <c r="CT328" s="169"/>
      <c r="CU328" s="169"/>
      <c r="CV328" s="169"/>
      <c r="CW328" s="169"/>
      <c r="CX328" s="169"/>
      <c r="CY328" s="169"/>
      <c r="CZ328" s="169"/>
      <c r="DA328" s="169"/>
      <c r="DB328" s="169"/>
      <c r="DC328" s="169"/>
      <c r="DD328" s="169"/>
      <c r="DE328" s="169"/>
      <c r="DF328" s="169"/>
      <c r="DG328" s="169"/>
      <c r="DH328" s="169"/>
      <c r="DI328" s="169"/>
      <c r="DJ328" s="169"/>
      <c r="DK328" s="169"/>
      <c r="DL328" s="169"/>
      <c r="DM328" s="169"/>
      <c r="DN328" s="169"/>
      <c r="DO328" s="169"/>
      <c r="DP328" s="169"/>
      <c r="DQ328" s="169"/>
      <c r="DR328" s="169"/>
      <c r="DS328" s="169"/>
      <c r="DT328" s="169"/>
      <c r="DU328" s="169"/>
      <c r="DV328" s="169"/>
      <c r="DW328" s="169"/>
      <c r="DX328" s="169"/>
      <c r="DY328" s="169"/>
      <c r="DZ328" s="169"/>
      <c r="EA328" s="169"/>
      <c r="EB328" s="169"/>
      <c r="EC328" s="169"/>
      <c r="ED328" s="169"/>
    </row>
    <row r="329" spans="2:139" hidden="1" outlineLevel="1">
      <c r="B329" s="728">
        <f t="shared" si="1487"/>
        <v>180</v>
      </c>
      <c r="C329" s="60"/>
      <c r="D329" s="640" t="s">
        <v>797</v>
      </c>
      <c r="E329" s="670" t="s">
        <v>1312</v>
      </c>
      <c r="F329" s="690"/>
      <c r="G329" s="86">
        <f t="shared" ref="G329:AO329" si="1498">IF(G251="","",G251*G290/1000)</f>
        <v>0</v>
      </c>
      <c r="H329" s="86">
        <f t="shared" si="1498"/>
        <v>0</v>
      </c>
      <c r="I329" s="86">
        <f t="shared" si="1498"/>
        <v>0</v>
      </c>
      <c r="J329" s="86">
        <f t="shared" si="1498"/>
        <v>0</v>
      </c>
      <c r="K329" s="86">
        <f t="shared" si="1498"/>
        <v>0</v>
      </c>
      <c r="L329" s="86">
        <f t="shared" si="1498"/>
        <v>0</v>
      </c>
      <c r="M329" s="86">
        <f t="shared" si="1498"/>
        <v>0</v>
      </c>
      <c r="N329" s="86">
        <f t="shared" si="1498"/>
        <v>0</v>
      </c>
      <c r="O329" s="86">
        <f t="shared" si="1498"/>
        <v>0</v>
      </c>
      <c r="P329" s="86">
        <f t="shared" si="1498"/>
        <v>0</v>
      </c>
      <c r="Q329" s="86">
        <f t="shared" si="1498"/>
        <v>0</v>
      </c>
      <c r="R329" s="86">
        <f t="shared" si="1498"/>
        <v>0</v>
      </c>
      <c r="S329" s="86">
        <f t="shared" si="1498"/>
        <v>0</v>
      </c>
      <c r="T329" s="86">
        <f t="shared" si="1498"/>
        <v>0</v>
      </c>
      <c r="U329" s="86">
        <f t="shared" si="1498"/>
        <v>0</v>
      </c>
      <c r="V329" s="86">
        <f t="shared" si="1498"/>
        <v>0</v>
      </c>
      <c r="W329" s="86">
        <f t="shared" si="1498"/>
        <v>0</v>
      </c>
      <c r="X329" s="86">
        <f t="shared" si="1498"/>
        <v>0</v>
      </c>
      <c r="Y329" s="86">
        <f t="shared" si="1498"/>
        <v>0</v>
      </c>
      <c r="Z329" s="86">
        <f t="shared" si="1498"/>
        <v>0</v>
      </c>
      <c r="AA329" s="86">
        <f t="shared" si="1498"/>
        <v>0</v>
      </c>
      <c r="AB329" s="86">
        <f t="shared" si="1498"/>
        <v>0</v>
      </c>
      <c r="AC329" s="86">
        <f t="shared" si="1498"/>
        <v>0</v>
      </c>
      <c r="AD329" s="86">
        <f t="shared" si="1498"/>
        <v>0</v>
      </c>
      <c r="AE329" s="86">
        <f t="shared" si="1498"/>
        <v>0</v>
      </c>
      <c r="AF329" s="86">
        <f t="shared" si="1498"/>
        <v>0</v>
      </c>
      <c r="AG329" s="86">
        <f t="shared" si="1498"/>
        <v>0</v>
      </c>
      <c r="AH329" s="86">
        <f t="shared" si="1498"/>
        <v>0</v>
      </c>
      <c r="AI329" s="86">
        <f t="shared" si="1498"/>
        <v>0</v>
      </c>
      <c r="AJ329" s="86">
        <f t="shared" si="1498"/>
        <v>0</v>
      </c>
      <c r="AK329" s="86">
        <f t="shared" si="1498"/>
        <v>0</v>
      </c>
      <c r="AL329" s="86">
        <f t="shared" si="1498"/>
        <v>0</v>
      </c>
      <c r="AM329" s="86">
        <f t="shared" si="1498"/>
        <v>0</v>
      </c>
      <c r="AN329" s="86">
        <f t="shared" si="1498"/>
        <v>0</v>
      </c>
      <c r="AO329" s="86">
        <f t="shared" si="1498"/>
        <v>0</v>
      </c>
      <c r="AP329" s="86">
        <f t="shared" ref="AP329:BO329" si="1499">IF(AP251="","",AP251*AP290/1000)</f>
        <v>0</v>
      </c>
      <c r="AQ329" s="86">
        <f t="shared" si="1499"/>
        <v>0</v>
      </c>
      <c r="AR329" s="86">
        <f t="shared" si="1499"/>
        <v>0</v>
      </c>
      <c r="AS329" s="86">
        <f t="shared" si="1499"/>
        <v>0</v>
      </c>
      <c r="AT329" s="86">
        <f t="shared" si="1499"/>
        <v>0</v>
      </c>
      <c r="AU329" s="86">
        <f t="shared" si="1499"/>
        <v>0</v>
      </c>
      <c r="AV329" s="86">
        <f t="shared" si="1499"/>
        <v>0</v>
      </c>
      <c r="AW329" s="86">
        <f t="shared" si="1499"/>
        <v>0</v>
      </c>
      <c r="AX329" s="86">
        <f t="shared" si="1499"/>
        <v>0</v>
      </c>
      <c r="AY329" s="86">
        <f t="shared" si="1499"/>
        <v>0</v>
      </c>
      <c r="AZ329" s="86">
        <f t="shared" si="1499"/>
        <v>0</v>
      </c>
      <c r="BA329" s="86">
        <f t="shared" si="1499"/>
        <v>0</v>
      </c>
      <c r="BB329" s="86">
        <f t="shared" si="1499"/>
        <v>0</v>
      </c>
      <c r="BC329" s="86">
        <f t="shared" si="1499"/>
        <v>0</v>
      </c>
      <c r="BD329" s="86">
        <f t="shared" si="1499"/>
        <v>0</v>
      </c>
      <c r="BE329" s="86">
        <f t="shared" si="1499"/>
        <v>0</v>
      </c>
      <c r="BF329" s="86">
        <f t="shared" si="1499"/>
        <v>0</v>
      </c>
      <c r="BG329" s="86">
        <f t="shared" si="1499"/>
        <v>0</v>
      </c>
      <c r="BH329" s="86">
        <f t="shared" si="1499"/>
        <v>0</v>
      </c>
      <c r="BI329" s="86">
        <f t="shared" si="1499"/>
        <v>0</v>
      </c>
      <c r="BJ329" s="86">
        <f t="shared" si="1499"/>
        <v>0</v>
      </c>
      <c r="BK329" s="86">
        <f t="shared" si="1499"/>
        <v>0</v>
      </c>
      <c r="BL329" s="86">
        <f t="shared" si="1499"/>
        <v>0</v>
      </c>
      <c r="BM329" s="86">
        <f t="shared" si="1499"/>
        <v>0</v>
      </c>
      <c r="BN329" s="86">
        <f t="shared" si="1499"/>
        <v>0</v>
      </c>
      <c r="BO329" s="86">
        <f t="shared" si="1499"/>
        <v>0</v>
      </c>
      <c r="BV329" s="169"/>
      <c r="BW329" s="169"/>
      <c r="BX329" s="169"/>
      <c r="BY329" s="169"/>
      <c r="BZ329" s="169"/>
      <c r="CA329" s="169"/>
      <c r="CB329" s="169"/>
      <c r="CC329" s="169"/>
      <c r="CD329" s="169"/>
      <c r="CE329" s="169"/>
      <c r="CF329" s="169"/>
      <c r="CG329" s="169"/>
      <c r="CH329" s="169"/>
      <c r="CI329" s="169"/>
      <c r="CJ329" s="169"/>
      <c r="CK329" s="169"/>
      <c r="CL329" s="169"/>
      <c r="CM329" s="169"/>
      <c r="CN329" s="169"/>
      <c r="CO329" s="169"/>
      <c r="CP329" s="169"/>
      <c r="CQ329" s="169"/>
      <c r="CR329" s="169"/>
      <c r="CS329" s="169"/>
      <c r="CT329" s="169"/>
      <c r="CU329" s="169"/>
      <c r="CV329" s="169"/>
      <c r="CW329" s="169"/>
      <c r="CX329" s="169"/>
      <c r="CY329" s="169"/>
      <c r="CZ329" s="169"/>
      <c r="DA329" s="169"/>
      <c r="DB329" s="169"/>
      <c r="DC329" s="169"/>
      <c r="DD329" s="169"/>
      <c r="DE329" s="169"/>
      <c r="DF329" s="169"/>
      <c r="DG329" s="169"/>
      <c r="DH329" s="169"/>
      <c r="DI329" s="169"/>
      <c r="DJ329" s="169"/>
      <c r="DK329" s="169"/>
      <c r="DL329" s="169"/>
      <c r="DM329" s="169"/>
      <c r="DN329" s="169"/>
      <c r="DO329" s="169"/>
      <c r="DP329" s="169"/>
      <c r="DQ329" s="169"/>
      <c r="DR329" s="169"/>
      <c r="DS329" s="169"/>
      <c r="DT329" s="169"/>
      <c r="DU329" s="169"/>
      <c r="DV329" s="169"/>
      <c r="DW329" s="169"/>
      <c r="DX329" s="169"/>
      <c r="DY329" s="169"/>
      <c r="DZ329" s="169"/>
      <c r="EA329" s="169"/>
      <c r="EB329" s="169"/>
      <c r="EC329" s="169"/>
      <c r="ED329" s="169"/>
    </row>
    <row r="330" spans="2:139" hidden="1" outlineLevel="1">
      <c r="B330" s="728">
        <f t="shared" si="1487"/>
        <v>181</v>
      </c>
      <c r="C330" s="60"/>
      <c r="D330" s="640" t="s">
        <v>798</v>
      </c>
      <c r="E330" s="670" t="s">
        <v>1312</v>
      </c>
      <c r="F330" s="690"/>
      <c r="G330" s="86">
        <f t="shared" ref="G330:AO330" si="1500">IF(G252="","",G252*G291/1000)</f>
        <v>0</v>
      </c>
      <c r="H330" s="86">
        <f t="shared" si="1500"/>
        <v>0</v>
      </c>
      <c r="I330" s="86">
        <f t="shared" si="1500"/>
        <v>0</v>
      </c>
      <c r="J330" s="86">
        <f t="shared" si="1500"/>
        <v>0</v>
      </c>
      <c r="K330" s="86">
        <f t="shared" si="1500"/>
        <v>0</v>
      </c>
      <c r="L330" s="86">
        <f t="shared" si="1500"/>
        <v>0</v>
      </c>
      <c r="M330" s="86">
        <f t="shared" si="1500"/>
        <v>0</v>
      </c>
      <c r="N330" s="86">
        <f t="shared" si="1500"/>
        <v>0</v>
      </c>
      <c r="O330" s="86">
        <f t="shared" si="1500"/>
        <v>0</v>
      </c>
      <c r="P330" s="86">
        <f t="shared" si="1500"/>
        <v>0</v>
      </c>
      <c r="Q330" s="86">
        <f t="shared" si="1500"/>
        <v>0</v>
      </c>
      <c r="R330" s="86">
        <f t="shared" si="1500"/>
        <v>0</v>
      </c>
      <c r="S330" s="86">
        <f t="shared" si="1500"/>
        <v>0</v>
      </c>
      <c r="T330" s="86">
        <f t="shared" si="1500"/>
        <v>0</v>
      </c>
      <c r="U330" s="86">
        <f t="shared" si="1500"/>
        <v>0</v>
      </c>
      <c r="V330" s="86">
        <f t="shared" si="1500"/>
        <v>0</v>
      </c>
      <c r="W330" s="86">
        <f t="shared" si="1500"/>
        <v>0</v>
      </c>
      <c r="X330" s="86">
        <f t="shared" si="1500"/>
        <v>0</v>
      </c>
      <c r="Y330" s="86">
        <f t="shared" si="1500"/>
        <v>0</v>
      </c>
      <c r="Z330" s="86">
        <f t="shared" si="1500"/>
        <v>0</v>
      </c>
      <c r="AA330" s="86">
        <f t="shared" si="1500"/>
        <v>0</v>
      </c>
      <c r="AB330" s="86">
        <f t="shared" si="1500"/>
        <v>0</v>
      </c>
      <c r="AC330" s="86">
        <f t="shared" si="1500"/>
        <v>0</v>
      </c>
      <c r="AD330" s="86">
        <f t="shared" si="1500"/>
        <v>0</v>
      </c>
      <c r="AE330" s="86">
        <f t="shared" si="1500"/>
        <v>0</v>
      </c>
      <c r="AF330" s="86">
        <f t="shared" si="1500"/>
        <v>0</v>
      </c>
      <c r="AG330" s="86">
        <f t="shared" si="1500"/>
        <v>0</v>
      </c>
      <c r="AH330" s="86">
        <f t="shared" si="1500"/>
        <v>0</v>
      </c>
      <c r="AI330" s="86">
        <f t="shared" si="1500"/>
        <v>0</v>
      </c>
      <c r="AJ330" s="86">
        <f t="shared" si="1500"/>
        <v>0</v>
      </c>
      <c r="AK330" s="86">
        <f t="shared" si="1500"/>
        <v>0</v>
      </c>
      <c r="AL330" s="86">
        <f t="shared" si="1500"/>
        <v>0</v>
      </c>
      <c r="AM330" s="86">
        <f t="shared" si="1500"/>
        <v>0</v>
      </c>
      <c r="AN330" s="86">
        <f t="shared" si="1500"/>
        <v>0</v>
      </c>
      <c r="AO330" s="86">
        <f t="shared" si="1500"/>
        <v>0</v>
      </c>
      <c r="AP330" s="86">
        <f t="shared" ref="AP330:BO330" si="1501">IF(AP252="","",AP252*AP291/1000)</f>
        <v>0</v>
      </c>
      <c r="AQ330" s="86">
        <f t="shared" si="1501"/>
        <v>0</v>
      </c>
      <c r="AR330" s="86">
        <f t="shared" si="1501"/>
        <v>0</v>
      </c>
      <c r="AS330" s="86">
        <f t="shared" si="1501"/>
        <v>0</v>
      </c>
      <c r="AT330" s="86">
        <f t="shared" si="1501"/>
        <v>0</v>
      </c>
      <c r="AU330" s="86">
        <f t="shared" si="1501"/>
        <v>0</v>
      </c>
      <c r="AV330" s="86">
        <f t="shared" si="1501"/>
        <v>0</v>
      </c>
      <c r="AW330" s="86">
        <f t="shared" si="1501"/>
        <v>0</v>
      </c>
      <c r="AX330" s="86">
        <f t="shared" si="1501"/>
        <v>0</v>
      </c>
      <c r="AY330" s="86">
        <f t="shared" si="1501"/>
        <v>0</v>
      </c>
      <c r="AZ330" s="86">
        <f t="shared" si="1501"/>
        <v>0</v>
      </c>
      <c r="BA330" s="86">
        <f t="shared" si="1501"/>
        <v>0</v>
      </c>
      <c r="BB330" s="86">
        <f t="shared" si="1501"/>
        <v>0</v>
      </c>
      <c r="BC330" s="86">
        <f t="shared" si="1501"/>
        <v>0</v>
      </c>
      <c r="BD330" s="86">
        <f t="shared" si="1501"/>
        <v>0</v>
      </c>
      <c r="BE330" s="86">
        <f t="shared" si="1501"/>
        <v>0</v>
      </c>
      <c r="BF330" s="86">
        <f t="shared" si="1501"/>
        <v>0</v>
      </c>
      <c r="BG330" s="86">
        <f t="shared" si="1501"/>
        <v>0</v>
      </c>
      <c r="BH330" s="86">
        <f t="shared" si="1501"/>
        <v>0</v>
      </c>
      <c r="BI330" s="86">
        <f t="shared" si="1501"/>
        <v>0</v>
      </c>
      <c r="BJ330" s="86">
        <f t="shared" si="1501"/>
        <v>0</v>
      </c>
      <c r="BK330" s="86">
        <f t="shared" si="1501"/>
        <v>0</v>
      </c>
      <c r="BL330" s="86">
        <f t="shared" si="1501"/>
        <v>0</v>
      </c>
      <c r="BM330" s="86">
        <f t="shared" si="1501"/>
        <v>0</v>
      </c>
      <c r="BN330" s="86">
        <f t="shared" si="1501"/>
        <v>0</v>
      </c>
      <c r="BO330" s="86">
        <f t="shared" si="1501"/>
        <v>0</v>
      </c>
      <c r="BV330" s="169"/>
      <c r="BW330" s="169"/>
      <c r="BX330" s="169"/>
      <c r="BY330" s="169"/>
      <c r="BZ330" s="169"/>
      <c r="CA330" s="169"/>
      <c r="CB330" s="169"/>
      <c r="CC330" s="169"/>
      <c r="CD330" s="169"/>
      <c r="CE330" s="169"/>
      <c r="CF330" s="169"/>
      <c r="CG330" s="169"/>
      <c r="CH330" s="169"/>
      <c r="CI330" s="169"/>
      <c r="CJ330" s="169"/>
      <c r="CK330" s="169"/>
      <c r="CL330" s="169"/>
      <c r="CM330" s="169"/>
      <c r="CN330" s="169"/>
      <c r="CO330" s="169"/>
      <c r="CP330" s="169"/>
      <c r="CQ330" s="169"/>
      <c r="CR330" s="169"/>
      <c r="CS330" s="169"/>
      <c r="CT330" s="169"/>
      <c r="CU330" s="169"/>
      <c r="CV330" s="169"/>
      <c r="CW330" s="169"/>
      <c r="CX330" s="169"/>
      <c r="CY330" s="169"/>
      <c r="CZ330" s="169"/>
      <c r="DA330" s="169"/>
      <c r="DB330" s="169"/>
      <c r="DC330" s="169"/>
      <c r="DD330" s="169"/>
      <c r="DE330" s="169"/>
      <c r="DF330" s="169"/>
      <c r="DG330" s="169"/>
      <c r="DH330" s="169"/>
      <c r="DI330" s="169"/>
      <c r="DJ330" s="169"/>
      <c r="DK330" s="169"/>
      <c r="DL330" s="169"/>
      <c r="DM330" s="169"/>
      <c r="DN330" s="169"/>
      <c r="DO330" s="169"/>
      <c r="DP330" s="169"/>
      <c r="DQ330" s="169"/>
      <c r="DR330" s="169"/>
      <c r="DS330" s="169"/>
      <c r="DT330" s="169"/>
      <c r="DU330" s="169"/>
      <c r="DV330" s="169"/>
      <c r="DW330" s="169"/>
      <c r="DX330" s="169"/>
      <c r="DY330" s="169"/>
      <c r="DZ330" s="169"/>
      <c r="EA330" s="169"/>
      <c r="EB330" s="169"/>
      <c r="EC330" s="169"/>
      <c r="ED330" s="169"/>
    </row>
    <row r="331" spans="2:139" hidden="1" outlineLevel="1">
      <c r="B331" s="728">
        <f t="shared" si="1487"/>
        <v>182</v>
      </c>
      <c r="C331" s="60"/>
      <c r="D331" s="640" t="s">
        <v>772</v>
      </c>
      <c r="E331" s="670" t="s">
        <v>1312</v>
      </c>
      <c r="F331" s="690"/>
      <c r="G331" s="86">
        <f t="shared" ref="G331:AO331" si="1502">IF(G253="","",G253*G292/1000)</f>
        <v>0</v>
      </c>
      <c r="H331" s="86">
        <f t="shared" si="1502"/>
        <v>0</v>
      </c>
      <c r="I331" s="86">
        <f t="shared" si="1502"/>
        <v>0</v>
      </c>
      <c r="J331" s="86">
        <f t="shared" si="1502"/>
        <v>0</v>
      </c>
      <c r="K331" s="86">
        <f t="shared" si="1502"/>
        <v>0</v>
      </c>
      <c r="L331" s="86">
        <f t="shared" si="1502"/>
        <v>0</v>
      </c>
      <c r="M331" s="86">
        <f t="shared" si="1502"/>
        <v>0</v>
      </c>
      <c r="N331" s="86">
        <f t="shared" si="1502"/>
        <v>0</v>
      </c>
      <c r="O331" s="86">
        <f t="shared" si="1502"/>
        <v>0</v>
      </c>
      <c r="P331" s="86">
        <f t="shared" si="1502"/>
        <v>0</v>
      </c>
      <c r="Q331" s="86">
        <f t="shared" si="1502"/>
        <v>0</v>
      </c>
      <c r="R331" s="86">
        <f t="shared" si="1502"/>
        <v>0</v>
      </c>
      <c r="S331" s="86">
        <f t="shared" si="1502"/>
        <v>0</v>
      </c>
      <c r="T331" s="86">
        <f t="shared" si="1502"/>
        <v>0</v>
      </c>
      <c r="U331" s="86">
        <f t="shared" si="1502"/>
        <v>0</v>
      </c>
      <c r="V331" s="86">
        <f t="shared" si="1502"/>
        <v>0</v>
      </c>
      <c r="W331" s="86">
        <f t="shared" si="1502"/>
        <v>0</v>
      </c>
      <c r="X331" s="86">
        <f t="shared" si="1502"/>
        <v>0</v>
      </c>
      <c r="Y331" s="86">
        <f t="shared" si="1502"/>
        <v>0</v>
      </c>
      <c r="Z331" s="86">
        <f t="shared" si="1502"/>
        <v>0</v>
      </c>
      <c r="AA331" s="86">
        <f t="shared" si="1502"/>
        <v>0</v>
      </c>
      <c r="AB331" s="86">
        <f t="shared" si="1502"/>
        <v>0</v>
      </c>
      <c r="AC331" s="86">
        <f t="shared" si="1502"/>
        <v>0</v>
      </c>
      <c r="AD331" s="86">
        <f t="shared" si="1502"/>
        <v>0</v>
      </c>
      <c r="AE331" s="86">
        <f t="shared" si="1502"/>
        <v>0</v>
      </c>
      <c r="AF331" s="86">
        <f t="shared" si="1502"/>
        <v>0</v>
      </c>
      <c r="AG331" s="86">
        <f t="shared" si="1502"/>
        <v>0</v>
      </c>
      <c r="AH331" s="86">
        <f t="shared" si="1502"/>
        <v>0</v>
      </c>
      <c r="AI331" s="86">
        <f t="shared" si="1502"/>
        <v>0</v>
      </c>
      <c r="AJ331" s="86">
        <f t="shared" si="1502"/>
        <v>0</v>
      </c>
      <c r="AK331" s="86">
        <f t="shared" si="1502"/>
        <v>0</v>
      </c>
      <c r="AL331" s="86">
        <f t="shared" si="1502"/>
        <v>0</v>
      </c>
      <c r="AM331" s="86">
        <f t="shared" si="1502"/>
        <v>0</v>
      </c>
      <c r="AN331" s="86">
        <f t="shared" si="1502"/>
        <v>0</v>
      </c>
      <c r="AO331" s="86">
        <f t="shared" si="1502"/>
        <v>0</v>
      </c>
      <c r="AP331" s="86">
        <f t="shared" ref="AP331:BO331" si="1503">IF(AP253="","",AP253*AP292/1000)</f>
        <v>0</v>
      </c>
      <c r="AQ331" s="86">
        <f t="shared" si="1503"/>
        <v>0</v>
      </c>
      <c r="AR331" s="86">
        <f t="shared" si="1503"/>
        <v>0</v>
      </c>
      <c r="AS331" s="86">
        <f t="shared" si="1503"/>
        <v>0</v>
      </c>
      <c r="AT331" s="86">
        <f t="shared" si="1503"/>
        <v>0</v>
      </c>
      <c r="AU331" s="86">
        <f t="shared" si="1503"/>
        <v>0</v>
      </c>
      <c r="AV331" s="86">
        <f t="shared" si="1503"/>
        <v>0</v>
      </c>
      <c r="AW331" s="86">
        <f t="shared" si="1503"/>
        <v>0</v>
      </c>
      <c r="AX331" s="86">
        <f t="shared" si="1503"/>
        <v>0</v>
      </c>
      <c r="AY331" s="86">
        <f t="shared" si="1503"/>
        <v>0</v>
      </c>
      <c r="AZ331" s="86">
        <f t="shared" si="1503"/>
        <v>0</v>
      </c>
      <c r="BA331" s="86">
        <f t="shared" si="1503"/>
        <v>0</v>
      </c>
      <c r="BB331" s="86">
        <f t="shared" si="1503"/>
        <v>0</v>
      </c>
      <c r="BC331" s="86">
        <f t="shared" si="1503"/>
        <v>0</v>
      </c>
      <c r="BD331" s="86">
        <f t="shared" si="1503"/>
        <v>0</v>
      </c>
      <c r="BE331" s="86">
        <f t="shared" si="1503"/>
        <v>0</v>
      </c>
      <c r="BF331" s="86">
        <f t="shared" si="1503"/>
        <v>0</v>
      </c>
      <c r="BG331" s="86">
        <f t="shared" si="1503"/>
        <v>0</v>
      </c>
      <c r="BH331" s="86">
        <f t="shared" si="1503"/>
        <v>0</v>
      </c>
      <c r="BI331" s="86">
        <f t="shared" si="1503"/>
        <v>0</v>
      </c>
      <c r="BJ331" s="86">
        <f t="shared" si="1503"/>
        <v>0</v>
      </c>
      <c r="BK331" s="86">
        <f t="shared" si="1503"/>
        <v>0</v>
      </c>
      <c r="BL331" s="86">
        <f t="shared" si="1503"/>
        <v>0</v>
      </c>
      <c r="BM331" s="86">
        <f t="shared" si="1503"/>
        <v>0</v>
      </c>
      <c r="BN331" s="86">
        <f t="shared" si="1503"/>
        <v>0</v>
      </c>
      <c r="BO331" s="86">
        <f t="shared" si="1503"/>
        <v>0</v>
      </c>
      <c r="BV331" s="169"/>
      <c r="BW331" s="169"/>
      <c r="BX331" s="169"/>
      <c r="BY331" s="169"/>
      <c r="BZ331" s="169"/>
      <c r="CA331" s="169"/>
      <c r="CB331" s="169"/>
      <c r="CC331" s="169"/>
      <c r="CD331" s="169"/>
      <c r="CE331" s="169"/>
      <c r="CF331" s="169"/>
      <c r="CG331" s="169"/>
      <c r="CH331" s="169"/>
      <c r="CI331" s="169"/>
      <c r="CJ331" s="169"/>
      <c r="CK331" s="169"/>
      <c r="CL331" s="169"/>
      <c r="CM331" s="169"/>
      <c r="CN331" s="169"/>
      <c r="CO331" s="169"/>
      <c r="CP331" s="169"/>
      <c r="CQ331" s="169"/>
      <c r="CR331" s="169"/>
      <c r="CS331" s="169"/>
      <c r="CT331" s="169"/>
      <c r="CU331" s="169"/>
      <c r="CV331" s="169"/>
      <c r="CW331" s="169"/>
      <c r="CX331" s="169"/>
      <c r="CY331" s="169"/>
      <c r="CZ331" s="169"/>
      <c r="DA331" s="169"/>
      <c r="DB331" s="169"/>
      <c r="DC331" s="169"/>
      <c r="DD331" s="169"/>
      <c r="DE331" s="169"/>
      <c r="DF331" s="169"/>
      <c r="DG331" s="169"/>
      <c r="DH331" s="169"/>
      <c r="DI331" s="169"/>
      <c r="DJ331" s="169"/>
      <c r="DK331" s="169"/>
      <c r="DL331" s="169"/>
      <c r="DM331" s="169"/>
      <c r="DN331" s="169"/>
      <c r="DO331" s="169"/>
      <c r="DP331" s="169"/>
      <c r="DQ331" s="169"/>
      <c r="DR331" s="169"/>
      <c r="DS331" s="169"/>
      <c r="DT331" s="169"/>
      <c r="DU331" s="169"/>
      <c r="DV331" s="169"/>
      <c r="DW331" s="169"/>
      <c r="DX331" s="169"/>
      <c r="DY331" s="169"/>
      <c r="DZ331" s="169"/>
      <c r="EA331" s="169"/>
      <c r="EB331" s="169"/>
      <c r="EC331" s="169"/>
      <c r="ED331" s="169"/>
    </row>
    <row r="332" spans="2:139" hidden="1" outlineLevel="1">
      <c r="B332" s="728">
        <f t="shared" si="1487"/>
        <v>183</v>
      </c>
      <c r="C332" s="61"/>
      <c r="D332" s="640" t="s">
        <v>799</v>
      </c>
      <c r="E332" s="670" t="s">
        <v>1312</v>
      </c>
      <c r="F332" s="690"/>
      <c r="G332" s="86">
        <f t="shared" ref="G332:AO332" si="1504">IF(G254="","",G254*G293/1000)</f>
        <v>0</v>
      </c>
      <c r="H332" s="86">
        <f t="shared" si="1504"/>
        <v>0</v>
      </c>
      <c r="I332" s="86">
        <f t="shared" si="1504"/>
        <v>0</v>
      </c>
      <c r="J332" s="86">
        <f t="shared" si="1504"/>
        <v>0</v>
      </c>
      <c r="K332" s="86">
        <f t="shared" si="1504"/>
        <v>0</v>
      </c>
      <c r="L332" s="86">
        <f t="shared" si="1504"/>
        <v>0</v>
      </c>
      <c r="M332" s="86">
        <f t="shared" si="1504"/>
        <v>0</v>
      </c>
      <c r="N332" s="86">
        <f t="shared" si="1504"/>
        <v>0</v>
      </c>
      <c r="O332" s="86">
        <f t="shared" si="1504"/>
        <v>0</v>
      </c>
      <c r="P332" s="86">
        <f t="shared" si="1504"/>
        <v>0</v>
      </c>
      <c r="Q332" s="86">
        <f t="shared" si="1504"/>
        <v>0</v>
      </c>
      <c r="R332" s="86">
        <f t="shared" si="1504"/>
        <v>0</v>
      </c>
      <c r="S332" s="86">
        <f t="shared" si="1504"/>
        <v>0</v>
      </c>
      <c r="T332" s="86">
        <f t="shared" si="1504"/>
        <v>0</v>
      </c>
      <c r="U332" s="86">
        <f t="shared" si="1504"/>
        <v>0</v>
      </c>
      <c r="V332" s="86">
        <f t="shared" si="1504"/>
        <v>0</v>
      </c>
      <c r="W332" s="86">
        <f t="shared" si="1504"/>
        <v>0</v>
      </c>
      <c r="X332" s="86">
        <f t="shared" si="1504"/>
        <v>0</v>
      </c>
      <c r="Y332" s="86">
        <f t="shared" si="1504"/>
        <v>0</v>
      </c>
      <c r="Z332" s="86">
        <f t="shared" si="1504"/>
        <v>0</v>
      </c>
      <c r="AA332" s="86">
        <f t="shared" si="1504"/>
        <v>0</v>
      </c>
      <c r="AB332" s="86">
        <f t="shared" si="1504"/>
        <v>0</v>
      </c>
      <c r="AC332" s="86">
        <f t="shared" si="1504"/>
        <v>0</v>
      </c>
      <c r="AD332" s="86">
        <f t="shared" si="1504"/>
        <v>0</v>
      </c>
      <c r="AE332" s="86">
        <f t="shared" si="1504"/>
        <v>0</v>
      </c>
      <c r="AF332" s="86">
        <f t="shared" si="1504"/>
        <v>0</v>
      </c>
      <c r="AG332" s="86">
        <f t="shared" si="1504"/>
        <v>0</v>
      </c>
      <c r="AH332" s="86">
        <f t="shared" si="1504"/>
        <v>0</v>
      </c>
      <c r="AI332" s="86">
        <f t="shared" si="1504"/>
        <v>0</v>
      </c>
      <c r="AJ332" s="86">
        <f t="shared" si="1504"/>
        <v>0</v>
      </c>
      <c r="AK332" s="86">
        <f t="shared" si="1504"/>
        <v>0</v>
      </c>
      <c r="AL332" s="86">
        <f t="shared" si="1504"/>
        <v>0</v>
      </c>
      <c r="AM332" s="86">
        <f t="shared" si="1504"/>
        <v>0</v>
      </c>
      <c r="AN332" s="86">
        <f t="shared" si="1504"/>
        <v>0</v>
      </c>
      <c r="AO332" s="86">
        <f t="shared" si="1504"/>
        <v>0</v>
      </c>
      <c r="AP332" s="86">
        <f t="shared" ref="AP332:BO332" si="1505">IF(AP254="","",AP254*AP293/1000)</f>
        <v>0</v>
      </c>
      <c r="AQ332" s="86">
        <f t="shared" si="1505"/>
        <v>0</v>
      </c>
      <c r="AR332" s="86">
        <f t="shared" si="1505"/>
        <v>0</v>
      </c>
      <c r="AS332" s="86">
        <f t="shared" si="1505"/>
        <v>0</v>
      </c>
      <c r="AT332" s="86">
        <f t="shared" si="1505"/>
        <v>0</v>
      </c>
      <c r="AU332" s="86">
        <f t="shared" si="1505"/>
        <v>0</v>
      </c>
      <c r="AV332" s="86">
        <f t="shared" si="1505"/>
        <v>0</v>
      </c>
      <c r="AW332" s="86">
        <f t="shared" si="1505"/>
        <v>0</v>
      </c>
      <c r="AX332" s="86">
        <f t="shared" si="1505"/>
        <v>0</v>
      </c>
      <c r="AY332" s="86">
        <f t="shared" si="1505"/>
        <v>0</v>
      </c>
      <c r="AZ332" s="86">
        <f t="shared" si="1505"/>
        <v>0</v>
      </c>
      <c r="BA332" s="86">
        <f t="shared" si="1505"/>
        <v>0</v>
      </c>
      <c r="BB332" s="86">
        <f t="shared" si="1505"/>
        <v>0</v>
      </c>
      <c r="BC332" s="86">
        <f t="shared" si="1505"/>
        <v>0</v>
      </c>
      <c r="BD332" s="86">
        <f t="shared" si="1505"/>
        <v>0</v>
      </c>
      <c r="BE332" s="86">
        <f t="shared" si="1505"/>
        <v>0</v>
      </c>
      <c r="BF332" s="86">
        <f t="shared" si="1505"/>
        <v>0</v>
      </c>
      <c r="BG332" s="86">
        <f t="shared" si="1505"/>
        <v>0</v>
      </c>
      <c r="BH332" s="86">
        <f t="shared" si="1505"/>
        <v>0</v>
      </c>
      <c r="BI332" s="86">
        <f t="shared" si="1505"/>
        <v>0</v>
      </c>
      <c r="BJ332" s="86">
        <f t="shared" si="1505"/>
        <v>0</v>
      </c>
      <c r="BK332" s="86">
        <f t="shared" si="1505"/>
        <v>0</v>
      </c>
      <c r="BL332" s="86">
        <f t="shared" si="1505"/>
        <v>0</v>
      </c>
      <c r="BM332" s="86">
        <f t="shared" si="1505"/>
        <v>0</v>
      </c>
      <c r="BN332" s="86">
        <f t="shared" si="1505"/>
        <v>0</v>
      </c>
      <c r="BO332" s="86">
        <f t="shared" si="1505"/>
        <v>0</v>
      </c>
      <c r="BV332" s="169"/>
      <c r="BW332" s="169"/>
      <c r="BX332" s="169"/>
      <c r="BY332" s="169"/>
      <c r="BZ332" s="169"/>
      <c r="CA332" s="169"/>
      <c r="CB332" s="169"/>
      <c r="CC332" s="169"/>
      <c r="CD332" s="169"/>
      <c r="CE332" s="169"/>
      <c r="CF332" s="169"/>
      <c r="CG332" s="169"/>
      <c r="CH332" s="169"/>
      <c r="CI332" s="169"/>
      <c r="CJ332" s="169"/>
      <c r="CK332" s="169"/>
      <c r="CL332" s="169"/>
      <c r="CM332" s="169"/>
      <c r="CN332" s="169"/>
      <c r="CO332" s="169"/>
      <c r="CP332" s="169"/>
      <c r="CQ332" s="169"/>
      <c r="CR332" s="169"/>
      <c r="CS332" s="169"/>
      <c r="CT332" s="169"/>
      <c r="CU332" s="169"/>
      <c r="CV332" s="169"/>
      <c r="CW332" s="169"/>
      <c r="CX332" s="169"/>
      <c r="CY332" s="169"/>
      <c r="CZ332" s="169"/>
      <c r="DA332" s="169"/>
      <c r="DB332" s="169"/>
      <c r="DC332" s="169"/>
      <c r="DD332" s="169"/>
      <c r="DE332" s="169"/>
      <c r="DF332" s="169"/>
      <c r="DG332" s="169"/>
      <c r="DH332" s="169"/>
      <c r="DI332" s="169"/>
      <c r="DJ332" s="169"/>
      <c r="DK332" s="169"/>
      <c r="DL332" s="169"/>
      <c r="DM332" s="169"/>
      <c r="DN332" s="169"/>
      <c r="DO332" s="169"/>
      <c r="DP332" s="169"/>
      <c r="DQ332" s="169"/>
      <c r="DR332" s="169"/>
      <c r="DS332" s="169"/>
      <c r="DT332" s="169"/>
      <c r="DU332" s="169"/>
      <c r="DV332" s="169"/>
      <c r="DW332" s="169"/>
      <c r="DX332" s="169"/>
      <c r="DY332" s="169"/>
      <c r="DZ332" s="169"/>
      <c r="EA332" s="169"/>
      <c r="EB332" s="169"/>
      <c r="EC332" s="169"/>
      <c r="ED332" s="169"/>
    </row>
    <row r="333" spans="2:139" ht="13.5" hidden="1" outlineLevel="1" thickBot="1">
      <c r="B333" s="817" t="s">
        <v>556</v>
      </c>
      <c r="C333" s="693"/>
      <c r="D333" s="694" t="s">
        <v>193</v>
      </c>
      <c r="E333" s="695" t="s">
        <v>1312</v>
      </c>
      <c r="F333" s="696"/>
      <c r="G333" s="697">
        <f t="shared" ref="G333:AO333" si="1506">(G239*G278*G$369+G240*G279*G$370+G241*G280*G$371+G242*G281*G$372+G243*G282*G$373+G244*G283*G$374+G245*G284*G$376)/1000</f>
        <v>0</v>
      </c>
      <c r="H333" s="697">
        <f t="shared" si="1506"/>
        <v>0</v>
      </c>
      <c r="I333" s="697">
        <f t="shared" si="1506"/>
        <v>0</v>
      </c>
      <c r="J333" s="697">
        <f t="shared" si="1506"/>
        <v>0</v>
      </c>
      <c r="K333" s="697">
        <f t="shared" si="1506"/>
        <v>0</v>
      </c>
      <c r="L333" s="697">
        <f t="shared" si="1506"/>
        <v>0</v>
      </c>
      <c r="M333" s="697">
        <f t="shared" si="1506"/>
        <v>0</v>
      </c>
      <c r="N333" s="697">
        <f t="shared" si="1506"/>
        <v>0</v>
      </c>
      <c r="O333" s="697">
        <f t="shared" si="1506"/>
        <v>0</v>
      </c>
      <c r="P333" s="697">
        <f t="shared" si="1506"/>
        <v>0</v>
      </c>
      <c r="Q333" s="697">
        <f t="shared" si="1506"/>
        <v>0</v>
      </c>
      <c r="R333" s="697">
        <f t="shared" si="1506"/>
        <v>0</v>
      </c>
      <c r="S333" s="697">
        <f t="shared" si="1506"/>
        <v>0</v>
      </c>
      <c r="T333" s="697">
        <f t="shared" si="1506"/>
        <v>0</v>
      </c>
      <c r="U333" s="697">
        <f t="shared" si="1506"/>
        <v>0</v>
      </c>
      <c r="V333" s="697">
        <f t="shared" si="1506"/>
        <v>0</v>
      </c>
      <c r="W333" s="697">
        <f t="shared" si="1506"/>
        <v>0</v>
      </c>
      <c r="X333" s="697">
        <f t="shared" si="1506"/>
        <v>0</v>
      </c>
      <c r="Y333" s="697">
        <f t="shared" si="1506"/>
        <v>0</v>
      </c>
      <c r="Z333" s="697">
        <f t="shared" si="1506"/>
        <v>0</v>
      </c>
      <c r="AA333" s="697">
        <f t="shared" si="1506"/>
        <v>0</v>
      </c>
      <c r="AB333" s="697">
        <f t="shared" si="1506"/>
        <v>0</v>
      </c>
      <c r="AC333" s="697">
        <f t="shared" si="1506"/>
        <v>0</v>
      </c>
      <c r="AD333" s="697">
        <f t="shared" si="1506"/>
        <v>0</v>
      </c>
      <c r="AE333" s="697">
        <f t="shared" si="1506"/>
        <v>0</v>
      </c>
      <c r="AF333" s="697">
        <f t="shared" si="1506"/>
        <v>0</v>
      </c>
      <c r="AG333" s="697">
        <f t="shared" si="1506"/>
        <v>0</v>
      </c>
      <c r="AH333" s="697">
        <f t="shared" si="1506"/>
        <v>0</v>
      </c>
      <c r="AI333" s="697">
        <f t="shared" si="1506"/>
        <v>0</v>
      </c>
      <c r="AJ333" s="697">
        <f t="shared" si="1506"/>
        <v>0</v>
      </c>
      <c r="AK333" s="697">
        <f t="shared" si="1506"/>
        <v>0</v>
      </c>
      <c r="AL333" s="697">
        <f t="shared" si="1506"/>
        <v>0</v>
      </c>
      <c r="AM333" s="697">
        <f t="shared" si="1506"/>
        <v>0</v>
      </c>
      <c r="AN333" s="697">
        <f t="shared" si="1506"/>
        <v>0</v>
      </c>
      <c r="AO333" s="697">
        <f t="shared" si="1506"/>
        <v>0</v>
      </c>
      <c r="AP333" s="697">
        <f t="shared" ref="AP333:BO333" si="1507">(AP239*AP278*AP$369+AP240*AP279*AP$370+AP241*AP280*AP$371+AP242*AP281*AP$372+AP243*AP282*AP$373+AP244*AP283*AP$374+AP245*AP284*AP$376)/1000</f>
        <v>0</v>
      </c>
      <c r="AQ333" s="697">
        <f t="shared" si="1507"/>
        <v>0</v>
      </c>
      <c r="AR333" s="697">
        <f t="shared" si="1507"/>
        <v>0</v>
      </c>
      <c r="AS333" s="697">
        <f t="shared" si="1507"/>
        <v>0</v>
      </c>
      <c r="AT333" s="697">
        <f t="shared" si="1507"/>
        <v>0</v>
      </c>
      <c r="AU333" s="697">
        <f t="shared" si="1507"/>
        <v>0</v>
      </c>
      <c r="AV333" s="697">
        <f t="shared" si="1507"/>
        <v>0</v>
      </c>
      <c r="AW333" s="697">
        <f t="shared" si="1507"/>
        <v>0</v>
      </c>
      <c r="AX333" s="697">
        <f t="shared" si="1507"/>
        <v>0</v>
      </c>
      <c r="AY333" s="697">
        <f t="shared" si="1507"/>
        <v>0</v>
      </c>
      <c r="AZ333" s="697">
        <f t="shared" si="1507"/>
        <v>0</v>
      </c>
      <c r="BA333" s="697">
        <f t="shared" si="1507"/>
        <v>0</v>
      </c>
      <c r="BB333" s="697">
        <f t="shared" si="1507"/>
        <v>0</v>
      </c>
      <c r="BC333" s="697">
        <f t="shared" si="1507"/>
        <v>0</v>
      </c>
      <c r="BD333" s="697">
        <f t="shared" si="1507"/>
        <v>0</v>
      </c>
      <c r="BE333" s="697">
        <f t="shared" si="1507"/>
        <v>0</v>
      </c>
      <c r="BF333" s="697">
        <f t="shared" si="1507"/>
        <v>0</v>
      </c>
      <c r="BG333" s="697">
        <f t="shared" si="1507"/>
        <v>0</v>
      </c>
      <c r="BH333" s="697">
        <f t="shared" si="1507"/>
        <v>0</v>
      </c>
      <c r="BI333" s="697">
        <f t="shared" si="1507"/>
        <v>0</v>
      </c>
      <c r="BJ333" s="697">
        <f t="shared" si="1507"/>
        <v>0</v>
      </c>
      <c r="BK333" s="697">
        <f t="shared" si="1507"/>
        <v>0</v>
      </c>
      <c r="BL333" s="697">
        <f t="shared" si="1507"/>
        <v>0</v>
      </c>
      <c r="BM333" s="697">
        <f t="shared" si="1507"/>
        <v>0</v>
      </c>
      <c r="BN333" s="697">
        <f t="shared" si="1507"/>
        <v>0</v>
      </c>
      <c r="BO333" s="697">
        <f t="shared" si="1507"/>
        <v>0</v>
      </c>
      <c r="BV333" s="1167"/>
      <c r="BW333" s="1167"/>
      <c r="BX333" s="1167"/>
      <c r="BY333" s="1167"/>
      <c r="BZ333" s="1167"/>
      <c r="CA333" s="1167"/>
      <c r="CB333" s="1167"/>
      <c r="CC333" s="1167"/>
      <c r="CD333" s="1167"/>
      <c r="CE333" s="1167"/>
      <c r="CF333" s="1167"/>
      <c r="CG333" s="1167"/>
      <c r="CH333" s="1167"/>
      <c r="CI333" s="1167"/>
      <c r="CJ333" s="1167"/>
      <c r="CK333" s="1167"/>
      <c r="CL333" s="1167"/>
      <c r="CM333" s="1167"/>
      <c r="CN333" s="1167"/>
      <c r="CO333" s="1167"/>
      <c r="CP333" s="1167"/>
      <c r="CQ333" s="1167"/>
      <c r="CR333" s="1167"/>
      <c r="CS333" s="1167"/>
      <c r="CT333" s="1167"/>
      <c r="CU333" s="1167"/>
      <c r="CV333" s="1167"/>
      <c r="CW333" s="1167"/>
      <c r="CX333" s="1167"/>
      <c r="CY333" s="1167"/>
      <c r="CZ333" s="1167"/>
      <c r="DA333" s="1167"/>
      <c r="DB333" s="1167"/>
      <c r="DC333" s="1167"/>
      <c r="DD333" s="1167"/>
      <c r="DE333" s="1167"/>
      <c r="DF333" s="1167"/>
      <c r="DG333" s="1167"/>
      <c r="DH333" s="1167"/>
      <c r="DI333" s="1167"/>
      <c r="DJ333" s="1167"/>
      <c r="DK333" s="1167"/>
      <c r="DL333" s="1167"/>
      <c r="DM333" s="1167"/>
      <c r="DN333" s="1167"/>
      <c r="DO333" s="1167"/>
      <c r="DP333" s="1167"/>
      <c r="DQ333" s="1167"/>
      <c r="DR333" s="1167"/>
      <c r="DS333" s="1167"/>
      <c r="DT333" s="1167"/>
      <c r="DU333" s="1167"/>
      <c r="DV333" s="1167"/>
      <c r="DW333" s="1167"/>
      <c r="DX333" s="1167"/>
      <c r="DY333" s="1167"/>
      <c r="DZ333" s="1167"/>
      <c r="EA333" s="1167"/>
      <c r="EB333" s="1167"/>
      <c r="EC333" s="1167"/>
      <c r="ED333" s="1167"/>
    </row>
    <row r="334" spans="2:139" s="15" customFormat="1" ht="13.5" hidden="1" outlineLevel="1" thickBot="1">
      <c r="B334" s="17" t="s">
        <v>16</v>
      </c>
      <c r="C334" s="688"/>
      <c r="D334" s="613"/>
      <c r="E334" s="684"/>
      <c r="F334" s="735"/>
      <c r="G334" s="147">
        <f t="shared" ref="G334:BO334" si="1508">G$7</f>
        <v>1990</v>
      </c>
      <c r="H334" s="147">
        <f t="shared" si="1508"/>
        <v>1991</v>
      </c>
      <c r="I334" s="147">
        <f t="shared" si="1508"/>
        <v>1992</v>
      </c>
      <c r="J334" s="147">
        <f t="shared" si="1508"/>
        <v>1993</v>
      </c>
      <c r="K334" s="147">
        <f t="shared" si="1508"/>
        <v>1994</v>
      </c>
      <c r="L334" s="147">
        <f t="shared" si="1508"/>
        <v>1995</v>
      </c>
      <c r="M334" s="147">
        <f t="shared" si="1508"/>
        <v>1996</v>
      </c>
      <c r="N334" s="147">
        <f t="shared" si="1508"/>
        <v>1997</v>
      </c>
      <c r="O334" s="147">
        <f t="shared" si="1508"/>
        <v>1998</v>
      </c>
      <c r="P334" s="147">
        <f t="shared" si="1508"/>
        <v>1999</v>
      </c>
      <c r="Q334" s="147">
        <f t="shared" si="1508"/>
        <v>2000</v>
      </c>
      <c r="R334" s="147">
        <f t="shared" si="1508"/>
        <v>2001</v>
      </c>
      <c r="S334" s="147">
        <f t="shared" si="1508"/>
        <v>2002</v>
      </c>
      <c r="T334" s="147">
        <f t="shared" si="1508"/>
        <v>2003</v>
      </c>
      <c r="U334" s="147">
        <f t="shared" si="1508"/>
        <v>2004</v>
      </c>
      <c r="V334" s="147">
        <f t="shared" si="1508"/>
        <v>2005</v>
      </c>
      <c r="W334" s="147">
        <f t="shared" si="1508"/>
        <v>2006</v>
      </c>
      <c r="X334" s="147">
        <f t="shared" si="1508"/>
        <v>2007</v>
      </c>
      <c r="Y334" s="147">
        <f t="shared" si="1508"/>
        <v>2008</v>
      </c>
      <c r="Z334" s="147">
        <f t="shared" si="1508"/>
        <v>2009</v>
      </c>
      <c r="AA334" s="147">
        <f t="shared" si="1508"/>
        <v>2010</v>
      </c>
      <c r="AB334" s="147">
        <f t="shared" si="1508"/>
        <v>2011</v>
      </c>
      <c r="AC334" s="147">
        <f t="shared" si="1508"/>
        <v>2012</v>
      </c>
      <c r="AD334" s="147">
        <f t="shared" si="1508"/>
        <v>2013</v>
      </c>
      <c r="AE334" s="147">
        <f t="shared" si="1508"/>
        <v>2014</v>
      </c>
      <c r="AF334" s="147">
        <f t="shared" si="1508"/>
        <v>2015</v>
      </c>
      <c r="AG334" s="147">
        <f t="shared" si="1508"/>
        <v>2016</v>
      </c>
      <c r="AH334" s="147">
        <f t="shared" si="1508"/>
        <v>2017</v>
      </c>
      <c r="AI334" s="147">
        <f t="shared" si="1508"/>
        <v>2018</v>
      </c>
      <c r="AJ334" s="147">
        <f t="shared" si="1508"/>
        <v>2019</v>
      </c>
      <c r="AK334" s="147">
        <f t="shared" si="1508"/>
        <v>2020</v>
      </c>
      <c r="AL334" s="147">
        <f t="shared" si="1508"/>
        <v>2021</v>
      </c>
      <c r="AM334" s="147">
        <f t="shared" si="1508"/>
        <v>2022</v>
      </c>
      <c r="AN334" s="147">
        <f t="shared" si="1508"/>
        <v>2023</v>
      </c>
      <c r="AO334" s="147">
        <f t="shared" si="1508"/>
        <v>2024</v>
      </c>
      <c r="AP334" s="147">
        <f t="shared" si="1508"/>
        <v>2025</v>
      </c>
      <c r="AQ334" s="147">
        <f t="shared" si="1508"/>
        <v>2026</v>
      </c>
      <c r="AR334" s="147">
        <f t="shared" si="1508"/>
        <v>2027</v>
      </c>
      <c r="AS334" s="147">
        <f t="shared" si="1508"/>
        <v>2028</v>
      </c>
      <c r="AT334" s="147">
        <f t="shared" si="1508"/>
        <v>2029</v>
      </c>
      <c r="AU334" s="147">
        <f t="shared" si="1508"/>
        <v>2030</v>
      </c>
      <c r="AV334" s="147">
        <f t="shared" si="1508"/>
        <v>2031</v>
      </c>
      <c r="AW334" s="147">
        <f t="shared" si="1508"/>
        <v>2032</v>
      </c>
      <c r="AX334" s="147">
        <f t="shared" si="1508"/>
        <v>2033</v>
      </c>
      <c r="AY334" s="147">
        <f t="shared" si="1508"/>
        <v>2034</v>
      </c>
      <c r="AZ334" s="147">
        <f t="shared" si="1508"/>
        <v>2035</v>
      </c>
      <c r="BA334" s="147">
        <f t="shared" si="1508"/>
        <v>2036</v>
      </c>
      <c r="BB334" s="147">
        <f t="shared" si="1508"/>
        <v>2037</v>
      </c>
      <c r="BC334" s="147">
        <f t="shared" si="1508"/>
        <v>2038</v>
      </c>
      <c r="BD334" s="147">
        <f t="shared" si="1508"/>
        <v>2039</v>
      </c>
      <c r="BE334" s="147">
        <f t="shared" si="1508"/>
        <v>2040</v>
      </c>
      <c r="BF334" s="147">
        <f t="shared" si="1508"/>
        <v>2041</v>
      </c>
      <c r="BG334" s="147">
        <f t="shared" si="1508"/>
        <v>2042</v>
      </c>
      <c r="BH334" s="147">
        <f t="shared" si="1508"/>
        <v>2043</v>
      </c>
      <c r="BI334" s="147">
        <f t="shared" si="1508"/>
        <v>2044</v>
      </c>
      <c r="BJ334" s="147">
        <f t="shared" si="1508"/>
        <v>2045</v>
      </c>
      <c r="BK334" s="147">
        <f t="shared" si="1508"/>
        <v>2046</v>
      </c>
      <c r="BL334" s="147">
        <f t="shared" si="1508"/>
        <v>2047</v>
      </c>
      <c r="BM334" s="147">
        <f t="shared" si="1508"/>
        <v>2048</v>
      </c>
      <c r="BN334" s="147">
        <f t="shared" si="1508"/>
        <v>2049</v>
      </c>
      <c r="BO334" s="147">
        <f t="shared" si="1508"/>
        <v>2050</v>
      </c>
      <c r="BV334" s="1132"/>
      <c r="BW334" s="1132"/>
      <c r="BX334" s="1132"/>
      <c r="BY334" s="1132"/>
      <c r="BZ334" s="1132"/>
      <c r="CA334" s="1132"/>
      <c r="CB334" s="1132"/>
      <c r="CC334" s="1132"/>
      <c r="CD334" s="1132"/>
      <c r="CE334" s="1132"/>
      <c r="CF334" s="1132"/>
      <c r="CG334" s="1132"/>
      <c r="CH334" s="1132"/>
      <c r="CI334" s="1132"/>
      <c r="CJ334" s="1132"/>
      <c r="CK334" s="1132"/>
      <c r="CL334" s="1132"/>
      <c r="CM334" s="1132"/>
      <c r="CN334" s="1132"/>
      <c r="CO334" s="1132"/>
      <c r="CP334" s="1132"/>
      <c r="CQ334" s="1132"/>
      <c r="CR334" s="1132"/>
      <c r="CS334" s="1132"/>
      <c r="CT334" s="1132"/>
      <c r="CU334" s="1132"/>
      <c r="CV334" s="1132"/>
      <c r="CW334" s="1132"/>
      <c r="CX334" s="1132"/>
      <c r="CY334" s="1132"/>
      <c r="CZ334" s="1132"/>
      <c r="DA334" s="1132"/>
      <c r="DB334" s="1132"/>
      <c r="DC334" s="1132"/>
      <c r="DD334" s="1132"/>
      <c r="DE334" s="1132"/>
      <c r="DF334" s="1132"/>
      <c r="DG334" s="1132"/>
      <c r="DH334" s="1132"/>
      <c r="DI334" s="1132"/>
      <c r="DJ334" s="1132"/>
      <c r="DK334" s="1132"/>
      <c r="DL334" s="1132"/>
      <c r="DM334" s="1132"/>
      <c r="DN334" s="1132"/>
      <c r="DO334" s="1132"/>
      <c r="DP334" s="1132"/>
      <c r="DQ334" s="1132"/>
      <c r="DR334" s="1132"/>
      <c r="DS334" s="1132"/>
      <c r="DT334" s="1132"/>
      <c r="DU334" s="1132"/>
      <c r="DV334" s="1132"/>
      <c r="DW334" s="1132"/>
      <c r="DX334" s="1132"/>
      <c r="DY334" s="1132"/>
      <c r="DZ334" s="1132"/>
      <c r="EA334" s="1132"/>
      <c r="EB334" s="1132"/>
      <c r="EC334" s="1132"/>
      <c r="ED334" s="1132"/>
      <c r="EE334" s="1077"/>
      <c r="EF334" s="1077"/>
      <c r="EG334" s="1077"/>
      <c r="EH334" s="1077"/>
      <c r="EI334" s="1077"/>
    </row>
    <row r="335" spans="2:139" s="15" customFormat="1" hidden="1" outlineLevel="1">
      <c r="B335" s="888">
        <v>184</v>
      </c>
      <c r="C335" s="58" t="s">
        <v>800</v>
      </c>
      <c r="D335" s="689"/>
      <c r="E335" s="670" t="s">
        <v>1312</v>
      </c>
      <c r="F335" s="698"/>
      <c r="G335" s="155">
        <f t="shared" ref="G335:AO335" si="1509">IF(COUNTBLANK(G336:G341)=6,"",SUM(G336:G341))</f>
        <v>0</v>
      </c>
      <c r="H335" s="155">
        <f t="shared" si="1509"/>
        <v>0</v>
      </c>
      <c r="I335" s="155">
        <f t="shared" si="1509"/>
        <v>0</v>
      </c>
      <c r="J335" s="155">
        <f t="shared" si="1509"/>
        <v>0</v>
      </c>
      <c r="K335" s="155">
        <f t="shared" si="1509"/>
        <v>0</v>
      </c>
      <c r="L335" s="155">
        <f t="shared" si="1509"/>
        <v>0</v>
      </c>
      <c r="M335" s="155">
        <f t="shared" si="1509"/>
        <v>0</v>
      </c>
      <c r="N335" s="155">
        <f t="shared" si="1509"/>
        <v>0</v>
      </c>
      <c r="O335" s="155">
        <f t="shared" si="1509"/>
        <v>0</v>
      </c>
      <c r="P335" s="155">
        <f t="shared" si="1509"/>
        <v>0</v>
      </c>
      <c r="Q335" s="155">
        <f t="shared" si="1509"/>
        <v>0</v>
      </c>
      <c r="R335" s="155">
        <f t="shared" si="1509"/>
        <v>0</v>
      </c>
      <c r="S335" s="155">
        <f t="shared" si="1509"/>
        <v>0</v>
      </c>
      <c r="T335" s="155">
        <f t="shared" si="1509"/>
        <v>0</v>
      </c>
      <c r="U335" s="155">
        <f t="shared" si="1509"/>
        <v>0</v>
      </c>
      <c r="V335" s="155">
        <f t="shared" si="1509"/>
        <v>0</v>
      </c>
      <c r="W335" s="155">
        <f t="shared" si="1509"/>
        <v>0</v>
      </c>
      <c r="X335" s="155">
        <f t="shared" si="1509"/>
        <v>0</v>
      </c>
      <c r="Y335" s="155">
        <f t="shared" si="1509"/>
        <v>0</v>
      </c>
      <c r="Z335" s="155">
        <f t="shared" si="1509"/>
        <v>0</v>
      </c>
      <c r="AA335" s="155">
        <f t="shared" si="1509"/>
        <v>0</v>
      </c>
      <c r="AB335" s="155">
        <f t="shared" si="1509"/>
        <v>0</v>
      </c>
      <c r="AC335" s="155">
        <f t="shared" si="1509"/>
        <v>0</v>
      </c>
      <c r="AD335" s="155">
        <f t="shared" si="1509"/>
        <v>0</v>
      </c>
      <c r="AE335" s="155">
        <f t="shared" si="1509"/>
        <v>0</v>
      </c>
      <c r="AF335" s="155">
        <f t="shared" si="1509"/>
        <v>0</v>
      </c>
      <c r="AG335" s="155">
        <f t="shared" si="1509"/>
        <v>0</v>
      </c>
      <c r="AH335" s="155">
        <f t="shared" si="1509"/>
        <v>0</v>
      </c>
      <c r="AI335" s="155">
        <f t="shared" si="1509"/>
        <v>0</v>
      </c>
      <c r="AJ335" s="155">
        <f t="shared" si="1509"/>
        <v>0</v>
      </c>
      <c r="AK335" s="155">
        <f t="shared" si="1509"/>
        <v>0</v>
      </c>
      <c r="AL335" s="155">
        <f t="shared" si="1509"/>
        <v>0</v>
      </c>
      <c r="AM335" s="155">
        <f t="shared" si="1509"/>
        <v>0</v>
      </c>
      <c r="AN335" s="155">
        <f t="shared" si="1509"/>
        <v>0</v>
      </c>
      <c r="AO335" s="155">
        <f t="shared" si="1509"/>
        <v>0</v>
      </c>
      <c r="AP335" s="155">
        <f t="shared" ref="AP335:BO335" si="1510">IF(COUNTBLANK(AP336:AP341)=6,"",SUM(AP336:AP341))</f>
        <v>0</v>
      </c>
      <c r="AQ335" s="155">
        <f t="shared" si="1510"/>
        <v>0</v>
      </c>
      <c r="AR335" s="155">
        <f t="shared" si="1510"/>
        <v>0</v>
      </c>
      <c r="AS335" s="155">
        <f t="shared" si="1510"/>
        <v>0</v>
      </c>
      <c r="AT335" s="155">
        <f t="shared" si="1510"/>
        <v>0</v>
      </c>
      <c r="AU335" s="155">
        <f t="shared" si="1510"/>
        <v>0</v>
      </c>
      <c r="AV335" s="155">
        <f t="shared" si="1510"/>
        <v>0</v>
      </c>
      <c r="AW335" s="155">
        <f t="shared" si="1510"/>
        <v>0</v>
      </c>
      <c r="AX335" s="155">
        <f t="shared" si="1510"/>
        <v>0</v>
      </c>
      <c r="AY335" s="155">
        <f t="shared" si="1510"/>
        <v>0</v>
      </c>
      <c r="AZ335" s="155">
        <f t="shared" si="1510"/>
        <v>0</v>
      </c>
      <c r="BA335" s="155">
        <f t="shared" si="1510"/>
        <v>0</v>
      </c>
      <c r="BB335" s="155">
        <f t="shared" si="1510"/>
        <v>0</v>
      </c>
      <c r="BC335" s="155">
        <f t="shared" si="1510"/>
        <v>0</v>
      </c>
      <c r="BD335" s="155">
        <f t="shared" si="1510"/>
        <v>0</v>
      </c>
      <c r="BE335" s="155">
        <f t="shared" si="1510"/>
        <v>0</v>
      </c>
      <c r="BF335" s="155">
        <f t="shared" si="1510"/>
        <v>0</v>
      </c>
      <c r="BG335" s="155">
        <f t="shared" si="1510"/>
        <v>0</v>
      </c>
      <c r="BH335" s="155">
        <f t="shared" si="1510"/>
        <v>0</v>
      </c>
      <c r="BI335" s="155">
        <f t="shared" si="1510"/>
        <v>0</v>
      </c>
      <c r="BJ335" s="155">
        <f t="shared" si="1510"/>
        <v>0</v>
      </c>
      <c r="BK335" s="155">
        <f t="shared" si="1510"/>
        <v>0</v>
      </c>
      <c r="BL335" s="155">
        <f t="shared" si="1510"/>
        <v>0</v>
      </c>
      <c r="BM335" s="155">
        <f t="shared" si="1510"/>
        <v>0</v>
      </c>
      <c r="BN335" s="155">
        <f t="shared" si="1510"/>
        <v>0</v>
      </c>
      <c r="BO335" s="155">
        <f t="shared" si="1510"/>
        <v>0</v>
      </c>
      <c r="BV335" s="1168"/>
      <c r="BW335" s="1168"/>
      <c r="BX335" s="1168"/>
      <c r="BY335" s="1168"/>
      <c r="BZ335" s="1168"/>
      <c r="CA335" s="1168"/>
      <c r="CB335" s="1168"/>
      <c r="CC335" s="1168"/>
      <c r="CD335" s="1168"/>
      <c r="CE335" s="1168"/>
      <c r="CF335" s="1168"/>
      <c r="CG335" s="1168"/>
      <c r="CH335" s="1168"/>
      <c r="CI335" s="1168"/>
      <c r="CJ335" s="1168"/>
      <c r="CK335" s="1168"/>
      <c r="CL335" s="1168"/>
      <c r="CM335" s="1168"/>
      <c r="CN335" s="1168"/>
      <c r="CO335" s="1168"/>
      <c r="CP335" s="1168"/>
      <c r="CQ335" s="1168"/>
      <c r="CR335" s="1168"/>
      <c r="CS335" s="1168"/>
      <c r="CT335" s="1168"/>
      <c r="CU335" s="1168"/>
      <c r="CV335" s="1168"/>
      <c r="CW335" s="1168"/>
      <c r="CX335" s="1168"/>
      <c r="CY335" s="1168"/>
      <c r="CZ335" s="1168"/>
      <c r="DA335" s="1168"/>
      <c r="DB335" s="1168"/>
      <c r="DC335" s="1168"/>
      <c r="DD335" s="1168"/>
      <c r="DE335" s="1168"/>
      <c r="DF335" s="1168"/>
      <c r="DG335" s="1168"/>
      <c r="DH335" s="1168"/>
      <c r="DI335" s="1168"/>
      <c r="DJ335" s="1168"/>
      <c r="DK335" s="1168"/>
      <c r="DL335" s="1168"/>
      <c r="DM335" s="1168"/>
      <c r="DN335" s="1168"/>
      <c r="DO335" s="1168"/>
      <c r="DP335" s="1168"/>
      <c r="DQ335" s="1168"/>
      <c r="DR335" s="1168"/>
      <c r="DS335" s="1168"/>
      <c r="DT335" s="1168"/>
      <c r="DU335" s="1168"/>
      <c r="DV335" s="1168"/>
      <c r="DW335" s="1168"/>
      <c r="DX335" s="1168"/>
      <c r="DY335" s="1168"/>
      <c r="DZ335" s="1168"/>
      <c r="EA335" s="1168"/>
      <c r="EB335" s="1168"/>
      <c r="EC335" s="1168"/>
      <c r="ED335" s="1168"/>
      <c r="EE335" s="1077"/>
      <c r="EF335" s="1077"/>
      <c r="EG335" s="1077"/>
      <c r="EH335" s="1077"/>
      <c r="EI335" s="1077"/>
    </row>
    <row r="336" spans="2:139" hidden="1" outlineLevel="1">
      <c r="B336" s="889" t="s">
        <v>821</v>
      </c>
      <c r="C336" s="60"/>
      <c r="D336" s="686" t="s">
        <v>1148</v>
      </c>
      <c r="E336" s="667" t="s">
        <v>1312</v>
      </c>
      <c r="F336" s="699"/>
      <c r="G336" s="86">
        <f t="shared" ref="G336:AO336" si="1511">IF(G257="","",G257*G296/1000)</f>
        <v>0</v>
      </c>
      <c r="H336" s="86">
        <f t="shared" si="1511"/>
        <v>0</v>
      </c>
      <c r="I336" s="86">
        <f t="shared" si="1511"/>
        <v>0</v>
      </c>
      <c r="J336" s="86">
        <f t="shared" si="1511"/>
        <v>0</v>
      </c>
      <c r="K336" s="86">
        <f t="shared" si="1511"/>
        <v>0</v>
      </c>
      <c r="L336" s="86">
        <f t="shared" si="1511"/>
        <v>0</v>
      </c>
      <c r="M336" s="86">
        <f t="shared" si="1511"/>
        <v>0</v>
      </c>
      <c r="N336" s="86">
        <f t="shared" si="1511"/>
        <v>0</v>
      </c>
      <c r="O336" s="86">
        <f t="shared" si="1511"/>
        <v>0</v>
      </c>
      <c r="P336" s="86">
        <f t="shared" si="1511"/>
        <v>0</v>
      </c>
      <c r="Q336" s="86">
        <f t="shared" si="1511"/>
        <v>0</v>
      </c>
      <c r="R336" s="86">
        <f t="shared" si="1511"/>
        <v>0</v>
      </c>
      <c r="S336" s="86">
        <f t="shared" si="1511"/>
        <v>0</v>
      </c>
      <c r="T336" s="86">
        <f t="shared" si="1511"/>
        <v>0</v>
      </c>
      <c r="U336" s="86">
        <f t="shared" si="1511"/>
        <v>0</v>
      </c>
      <c r="V336" s="86">
        <f t="shared" si="1511"/>
        <v>0</v>
      </c>
      <c r="W336" s="86">
        <f t="shared" si="1511"/>
        <v>0</v>
      </c>
      <c r="X336" s="86">
        <f t="shared" si="1511"/>
        <v>0</v>
      </c>
      <c r="Y336" s="86">
        <f t="shared" si="1511"/>
        <v>0</v>
      </c>
      <c r="Z336" s="86">
        <f t="shared" si="1511"/>
        <v>0</v>
      </c>
      <c r="AA336" s="86">
        <f t="shared" si="1511"/>
        <v>0</v>
      </c>
      <c r="AB336" s="86">
        <f t="shared" si="1511"/>
        <v>0</v>
      </c>
      <c r="AC336" s="86">
        <f t="shared" si="1511"/>
        <v>0</v>
      </c>
      <c r="AD336" s="86">
        <f t="shared" si="1511"/>
        <v>0</v>
      </c>
      <c r="AE336" s="86">
        <f t="shared" si="1511"/>
        <v>0</v>
      </c>
      <c r="AF336" s="86">
        <f t="shared" si="1511"/>
        <v>0</v>
      </c>
      <c r="AG336" s="86">
        <f t="shared" si="1511"/>
        <v>0</v>
      </c>
      <c r="AH336" s="86">
        <f t="shared" si="1511"/>
        <v>0</v>
      </c>
      <c r="AI336" s="86">
        <f t="shared" si="1511"/>
        <v>0</v>
      </c>
      <c r="AJ336" s="86">
        <f t="shared" si="1511"/>
        <v>0</v>
      </c>
      <c r="AK336" s="86">
        <f t="shared" si="1511"/>
        <v>0</v>
      </c>
      <c r="AL336" s="86">
        <f t="shared" si="1511"/>
        <v>0</v>
      </c>
      <c r="AM336" s="86">
        <f t="shared" si="1511"/>
        <v>0</v>
      </c>
      <c r="AN336" s="86">
        <f t="shared" si="1511"/>
        <v>0</v>
      </c>
      <c r="AO336" s="86">
        <f t="shared" si="1511"/>
        <v>0</v>
      </c>
      <c r="AP336" s="86">
        <f t="shared" ref="AP336:BO336" si="1512">IF(AP257="","",AP257*AP296/1000)</f>
        <v>0</v>
      </c>
      <c r="AQ336" s="86">
        <f t="shared" si="1512"/>
        <v>0</v>
      </c>
      <c r="AR336" s="86">
        <f t="shared" si="1512"/>
        <v>0</v>
      </c>
      <c r="AS336" s="86">
        <f t="shared" si="1512"/>
        <v>0</v>
      </c>
      <c r="AT336" s="86">
        <f t="shared" si="1512"/>
        <v>0</v>
      </c>
      <c r="AU336" s="86">
        <f t="shared" si="1512"/>
        <v>0</v>
      </c>
      <c r="AV336" s="86">
        <f t="shared" si="1512"/>
        <v>0</v>
      </c>
      <c r="AW336" s="86">
        <f t="shared" si="1512"/>
        <v>0</v>
      </c>
      <c r="AX336" s="86">
        <f t="shared" si="1512"/>
        <v>0</v>
      </c>
      <c r="AY336" s="86">
        <f t="shared" si="1512"/>
        <v>0</v>
      </c>
      <c r="AZ336" s="86">
        <f t="shared" si="1512"/>
        <v>0</v>
      </c>
      <c r="BA336" s="86">
        <f t="shared" si="1512"/>
        <v>0</v>
      </c>
      <c r="BB336" s="86">
        <f t="shared" si="1512"/>
        <v>0</v>
      </c>
      <c r="BC336" s="86">
        <f t="shared" si="1512"/>
        <v>0</v>
      </c>
      <c r="BD336" s="86">
        <f t="shared" si="1512"/>
        <v>0</v>
      </c>
      <c r="BE336" s="86">
        <f t="shared" si="1512"/>
        <v>0</v>
      </c>
      <c r="BF336" s="86">
        <f t="shared" si="1512"/>
        <v>0</v>
      </c>
      <c r="BG336" s="86">
        <f t="shared" si="1512"/>
        <v>0</v>
      </c>
      <c r="BH336" s="86">
        <f t="shared" si="1512"/>
        <v>0</v>
      </c>
      <c r="BI336" s="86">
        <f t="shared" si="1512"/>
        <v>0</v>
      </c>
      <c r="BJ336" s="86">
        <f t="shared" si="1512"/>
        <v>0</v>
      </c>
      <c r="BK336" s="86">
        <f t="shared" si="1512"/>
        <v>0</v>
      </c>
      <c r="BL336" s="86">
        <f t="shared" si="1512"/>
        <v>0</v>
      </c>
      <c r="BM336" s="86">
        <f t="shared" si="1512"/>
        <v>0</v>
      </c>
      <c r="BN336" s="86">
        <f t="shared" si="1512"/>
        <v>0</v>
      </c>
      <c r="BO336" s="86">
        <f t="shared" si="1512"/>
        <v>0</v>
      </c>
      <c r="BV336" s="169"/>
      <c r="BW336" s="169"/>
      <c r="BX336" s="169"/>
      <c r="BY336" s="169"/>
      <c r="BZ336" s="169"/>
      <c r="CA336" s="169"/>
      <c r="CB336" s="169"/>
      <c r="CC336" s="169"/>
      <c r="CD336" s="169"/>
      <c r="CE336" s="169"/>
      <c r="CF336" s="169"/>
      <c r="CG336" s="169"/>
      <c r="CH336" s="169"/>
      <c r="CI336" s="169"/>
      <c r="CJ336" s="169"/>
      <c r="CK336" s="169"/>
      <c r="CL336" s="169"/>
      <c r="CM336" s="169"/>
      <c r="CN336" s="169"/>
      <c r="CO336" s="169"/>
      <c r="CP336" s="169"/>
      <c r="CQ336" s="169"/>
      <c r="CR336" s="169"/>
      <c r="CS336" s="169"/>
      <c r="CT336" s="169"/>
      <c r="CU336" s="169"/>
      <c r="CV336" s="169"/>
      <c r="CW336" s="169"/>
      <c r="CX336" s="169"/>
      <c r="CY336" s="169"/>
      <c r="CZ336" s="169"/>
      <c r="DA336" s="169"/>
      <c r="DB336" s="169"/>
      <c r="DC336" s="169"/>
      <c r="DD336" s="169"/>
      <c r="DE336" s="169"/>
      <c r="DF336" s="169"/>
      <c r="DG336" s="169"/>
      <c r="DH336" s="169"/>
      <c r="DI336" s="169"/>
      <c r="DJ336" s="169"/>
      <c r="DK336" s="169"/>
      <c r="DL336" s="169"/>
      <c r="DM336" s="169"/>
      <c r="DN336" s="169"/>
      <c r="DO336" s="169"/>
      <c r="DP336" s="169"/>
      <c r="DQ336" s="169"/>
      <c r="DR336" s="169"/>
      <c r="DS336" s="169"/>
      <c r="DT336" s="169"/>
      <c r="DU336" s="169"/>
      <c r="DV336" s="169"/>
      <c r="DW336" s="169"/>
      <c r="DX336" s="169"/>
      <c r="DY336" s="169"/>
      <c r="DZ336" s="169"/>
      <c r="EA336" s="169"/>
      <c r="EB336" s="169"/>
      <c r="EC336" s="169"/>
      <c r="ED336" s="169"/>
    </row>
    <row r="337" spans="2:139" hidden="1" outlineLevel="1">
      <c r="B337" s="889" t="s">
        <v>731</v>
      </c>
      <c r="C337" s="60"/>
      <c r="D337" s="686" t="s">
        <v>1119</v>
      </c>
      <c r="E337" s="667" t="s">
        <v>1312</v>
      </c>
      <c r="F337" s="699"/>
      <c r="G337" s="86">
        <f t="shared" ref="G337:AO337" si="1513">IF(G258="","",G258*G297/1000)</f>
        <v>0</v>
      </c>
      <c r="H337" s="86">
        <f t="shared" si="1513"/>
        <v>0</v>
      </c>
      <c r="I337" s="86">
        <f t="shared" si="1513"/>
        <v>0</v>
      </c>
      <c r="J337" s="86">
        <f t="shared" si="1513"/>
        <v>0</v>
      </c>
      <c r="K337" s="86">
        <f t="shared" si="1513"/>
        <v>0</v>
      </c>
      <c r="L337" s="86">
        <f t="shared" si="1513"/>
        <v>0</v>
      </c>
      <c r="M337" s="86">
        <f t="shared" si="1513"/>
        <v>0</v>
      </c>
      <c r="N337" s="86">
        <f t="shared" si="1513"/>
        <v>0</v>
      </c>
      <c r="O337" s="86">
        <f t="shared" si="1513"/>
        <v>0</v>
      </c>
      <c r="P337" s="86">
        <f t="shared" si="1513"/>
        <v>0</v>
      </c>
      <c r="Q337" s="86">
        <f t="shared" si="1513"/>
        <v>0</v>
      </c>
      <c r="R337" s="86">
        <f t="shared" si="1513"/>
        <v>0</v>
      </c>
      <c r="S337" s="86">
        <f t="shared" si="1513"/>
        <v>0</v>
      </c>
      <c r="T337" s="86">
        <f t="shared" si="1513"/>
        <v>0</v>
      </c>
      <c r="U337" s="86">
        <f t="shared" si="1513"/>
        <v>0</v>
      </c>
      <c r="V337" s="86">
        <f t="shared" si="1513"/>
        <v>0</v>
      </c>
      <c r="W337" s="86">
        <f t="shared" si="1513"/>
        <v>0</v>
      </c>
      <c r="X337" s="86">
        <f t="shared" si="1513"/>
        <v>0</v>
      </c>
      <c r="Y337" s="86">
        <f t="shared" si="1513"/>
        <v>0</v>
      </c>
      <c r="Z337" s="86">
        <f t="shared" si="1513"/>
        <v>0</v>
      </c>
      <c r="AA337" s="86">
        <f t="shared" si="1513"/>
        <v>0</v>
      </c>
      <c r="AB337" s="86">
        <f t="shared" si="1513"/>
        <v>0</v>
      </c>
      <c r="AC337" s="86">
        <f t="shared" si="1513"/>
        <v>0</v>
      </c>
      <c r="AD337" s="86">
        <f t="shared" si="1513"/>
        <v>0</v>
      </c>
      <c r="AE337" s="86">
        <f t="shared" si="1513"/>
        <v>0</v>
      </c>
      <c r="AF337" s="86">
        <f t="shared" si="1513"/>
        <v>0</v>
      </c>
      <c r="AG337" s="86">
        <f t="shared" si="1513"/>
        <v>0</v>
      </c>
      <c r="AH337" s="86">
        <f t="shared" si="1513"/>
        <v>0</v>
      </c>
      <c r="AI337" s="86">
        <f t="shared" si="1513"/>
        <v>0</v>
      </c>
      <c r="AJ337" s="86">
        <f t="shared" si="1513"/>
        <v>0</v>
      </c>
      <c r="AK337" s="86">
        <f t="shared" si="1513"/>
        <v>0</v>
      </c>
      <c r="AL337" s="86">
        <f t="shared" si="1513"/>
        <v>0</v>
      </c>
      <c r="AM337" s="86">
        <f t="shared" si="1513"/>
        <v>0</v>
      </c>
      <c r="AN337" s="86">
        <f t="shared" si="1513"/>
        <v>0</v>
      </c>
      <c r="AO337" s="86">
        <f t="shared" si="1513"/>
        <v>0</v>
      </c>
      <c r="AP337" s="86">
        <f t="shared" ref="AP337:BO337" si="1514">IF(AP258="","",AP258*AP297/1000)</f>
        <v>0</v>
      </c>
      <c r="AQ337" s="86">
        <f t="shared" si="1514"/>
        <v>0</v>
      </c>
      <c r="AR337" s="86">
        <f t="shared" si="1514"/>
        <v>0</v>
      </c>
      <c r="AS337" s="86">
        <f t="shared" si="1514"/>
        <v>0</v>
      </c>
      <c r="AT337" s="86">
        <f t="shared" si="1514"/>
        <v>0</v>
      </c>
      <c r="AU337" s="86">
        <f t="shared" si="1514"/>
        <v>0</v>
      </c>
      <c r="AV337" s="86">
        <f t="shared" si="1514"/>
        <v>0</v>
      </c>
      <c r="AW337" s="86">
        <f t="shared" si="1514"/>
        <v>0</v>
      </c>
      <c r="AX337" s="86">
        <f t="shared" si="1514"/>
        <v>0</v>
      </c>
      <c r="AY337" s="86">
        <f t="shared" si="1514"/>
        <v>0</v>
      </c>
      <c r="AZ337" s="86">
        <f t="shared" si="1514"/>
        <v>0</v>
      </c>
      <c r="BA337" s="86">
        <f t="shared" si="1514"/>
        <v>0</v>
      </c>
      <c r="BB337" s="86">
        <f t="shared" si="1514"/>
        <v>0</v>
      </c>
      <c r="BC337" s="86">
        <f t="shared" si="1514"/>
        <v>0</v>
      </c>
      <c r="BD337" s="86">
        <f t="shared" si="1514"/>
        <v>0</v>
      </c>
      <c r="BE337" s="86">
        <f t="shared" si="1514"/>
        <v>0</v>
      </c>
      <c r="BF337" s="86">
        <f t="shared" si="1514"/>
        <v>0</v>
      </c>
      <c r="BG337" s="86">
        <f t="shared" si="1514"/>
        <v>0</v>
      </c>
      <c r="BH337" s="86">
        <f t="shared" si="1514"/>
        <v>0</v>
      </c>
      <c r="BI337" s="86">
        <f t="shared" si="1514"/>
        <v>0</v>
      </c>
      <c r="BJ337" s="86">
        <f t="shared" si="1514"/>
        <v>0</v>
      </c>
      <c r="BK337" s="86">
        <f t="shared" si="1514"/>
        <v>0</v>
      </c>
      <c r="BL337" s="86">
        <f t="shared" si="1514"/>
        <v>0</v>
      </c>
      <c r="BM337" s="86">
        <f t="shared" si="1514"/>
        <v>0</v>
      </c>
      <c r="BN337" s="86">
        <f t="shared" si="1514"/>
        <v>0</v>
      </c>
      <c r="BO337" s="86">
        <f t="shared" si="1514"/>
        <v>0</v>
      </c>
      <c r="BV337" s="169"/>
      <c r="BW337" s="169"/>
      <c r="BX337" s="169"/>
      <c r="BY337" s="169"/>
      <c r="BZ337" s="169"/>
      <c r="CA337" s="169"/>
      <c r="CB337" s="169"/>
      <c r="CC337" s="169"/>
      <c r="CD337" s="169"/>
      <c r="CE337" s="169"/>
      <c r="CF337" s="169"/>
      <c r="CG337" s="169"/>
      <c r="CH337" s="169"/>
      <c r="CI337" s="169"/>
      <c r="CJ337" s="169"/>
      <c r="CK337" s="169"/>
      <c r="CL337" s="169"/>
      <c r="CM337" s="169"/>
      <c r="CN337" s="169"/>
      <c r="CO337" s="169"/>
      <c r="CP337" s="169"/>
      <c r="CQ337" s="169"/>
      <c r="CR337" s="169"/>
      <c r="CS337" s="169"/>
      <c r="CT337" s="169"/>
      <c r="CU337" s="169"/>
      <c r="CV337" s="169"/>
      <c r="CW337" s="169"/>
      <c r="CX337" s="169"/>
      <c r="CY337" s="169"/>
      <c r="CZ337" s="169"/>
      <c r="DA337" s="169"/>
      <c r="DB337" s="169"/>
      <c r="DC337" s="169"/>
      <c r="DD337" s="169"/>
      <c r="DE337" s="169"/>
      <c r="DF337" s="169"/>
      <c r="DG337" s="169"/>
      <c r="DH337" s="169"/>
      <c r="DI337" s="169"/>
      <c r="DJ337" s="169"/>
      <c r="DK337" s="169"/>
      <c r="DL337" s="169"/>
      <c r="DM337" s="169"/>
      <c r="DN337" s="169"/>
      <c r="DO337" s="169"/>
      <c r="DP337" s="169"/>
      <c r="DQ337" s="169"/>
      <c r="DR337" s="169"/>
      <c r="DS337" s="169"/>
      <c r="DT337" s="169"/>
      <c r="DU337" s="169"/>
      <c r="DV337" s="169"/>
      <c r="DW337" s="169"/>
      <c r="DX337" s="169"/>
      <c r="DY337" s="169"/>
      <c r="DZ337" s="169"/>
      <c r="EA337" s="169"/>
      <c r="EB337" s="169"/>
      <c r="EC337" s="169"/>
      <c r="ED337" s="169"/>
    </row>
    <row r="338" spans="2:139" hidden="1" outlineLevel="1">
      <c r="B338" s="889" t="s">
        <v>732</v>
      </c>
      <c r="C338" s="60"/>
      <c r="D338" s="686" t="s">
        <v>776</v>
      </c>
      <c r="E338" s="667" t="s">
        <v>1312</v>
      </c>
      <c r="F338" s="699"/>
      <c r="G338" s="86">
        <f t="shared" ref="G338:AO338" si="1515">IF(G259="","",G259*G298/1000)</f>
        <v>0</v>
      </c>
      <c r="H338" s="86">
        <f t="shared" si="1515"/>
        <v>0</v>
      </c>
      <c r="I338" s="86">
        <f t="shared" si="1515"/>
        <v>0</v>
      </c>
      <c r="J338" s="86">
        <f t="shared" si="1515"/>
        <v>0</v>
      </c>
      <c r="K338" s="86">
        <f t="shared" si="1515"/>
        <v>0</v>
      </c>
      <c r="L338" s="86">
        <f t="shared" si="1515"/>
        <v>0</v>
      </c>
      <c r="M338" s="86">
        <f t="shared" si="1515"/>
        <v>0</v>
      </c>
      <c r="N338" s="86">
        <f t="shared" si="1515"/>
        <v>0</v>
      </c>
      <c r="O338" s="86">
        <f t="shared" si="1515"/>
        <v>0</v>
      </c>
      <c r="P338" s="86">
        <f t="shared" si="1515"/>
        <v>0</v>
      </c>
      <c r="Q338" s="86">
        <f t="shared" si="1515"/>
        <v>0</v>
      </c>
      <c r="R338" s="86">
        <f t="shared" si="1515"/>
        <v>0</v>
      </c>
      <c r="S338" s="86">
        <f t="shared" si="1515"/>
        <v>0</v>
      </c>
      <c r="T338" s="86">
        <f t="shared" si="1515"/>
        <v>0</v>
      </c>
      <c r="U338" s="86">
        <f t="shared" si="1515"/>
        <v>0</v>
      </c>
      <c r="V338" s="86">
        <f t="shared" si="1515"/>
        <v>0</v>
      </c>
      <c r="W338" s="86">
        <f t="shared" si="1515"/>
        <v>0</v>
      </c>
      <c r="X338" s="86">
        <f t="shared" si="1515"/>
        <v>0</v>
      </c>
      <c r="Y338" s="86">
        <f t="shared" si="1515"/>
        <v>0</v>
      </c>
      <c r="Z338" s="86">
        <f t="shared" si="1515"/>
        <v>0</v>
      </c>
      <c r="AA338" s="86">
        <f t="shared" si="1515"/>
        <v>0</v>
      </c>
      <c r="AB338" s="86">
        <f t="shared" si="1515"/>
        <v>0</v>
      </c>
      <c r="AC338" s="86">
        <f t="shared" si="1515"/>
        <v>0</v>
      </c>
      <c r="AD338" s="86">
        <f t="shared" si="1515"/>
        <v>0</v>
      </c>
      <c r="AE338" s="86">
        <f t="shared" si="1515"/>
        <v>0</v>
      </c>
      <c r="AF338" s="86">
        <f t="shared" si="1515"/>
        <v>0</v>
      </c>
      <c r="AG338" s="86">
        <f t="shared" si="1515"/>
        <v>0</v>
      </c>
      <c r="AH338" s="86">
        <f t="shared" si="1515"/>
        <v>0</v>
      </c>
      <c r="AI338" s="86">
        <f t="shared" si="1515"/>
        <v>0</v>
      </c>
      <c r="AJ338" s="86">
        <f t="shared" si="1515"/>
        <v>0</v>
      </c>
      <c r="AK338" s="86">
        <f t="shared" si="1515"/>
        <v>0</v>
      </c>
      <c r="AL338" s="86">
        <f t="shared" si="1515"/>
        <v>0</v>
      </c>
      <c r="AM338" s="86">
        <f t="shared" si="1515"/>
        <v>0</v>
      </c>
      <c r="AN338" s="86">
        <f t="shared" si="1515"/>
        <v>0</v>
      </c>
      <c r="AO338" s="86">
        <f t="shared" si="1515"/>
        <v>0</v>
      </c>
      <c r="AP338" s="86">
        <f t="shared" ref="AP338:BO338" si="1516">IF(AP259="","",AP259*AP298/1000)</f>
        <v>0</v>
      </c>
      <c r="AQ338" s="86">
        <f t="shared" si="1516"/>
        <v>0</v>
      </c>
      <c r="AR338" s="86">
        <f t="shared" si="1516"/>
        <v>0</v>
      </c>
      <c r="AS338" s="86">
        <f t="shared" si="1516"/>
        <v>0</v>
      </c>
      <c r="AT338" s="86">
        <f t="shared" si="1516"/>
        <v>0</v>
      </c>
      <c r="AU338" s="86">
        <f t="shared" si="1516"/>
        <v>0</v>
      </c>
      <c r="AV338" s="86">
        <f t="shared" si="1516"/>
        <v>0</v>
      </c>
      <c r="AW338" s="86">
        <f t="shared" si="1516"/>
        <v>0</v>
      </c>
      <c r="AX338" s="86">
        <f t="shared" si="1516"/>
        <v>0</v>
      </c>
      <c r="AY338" s="86">
        <f t="shared" si="1516"/>
        <v>0</v>
      </c>
      <c r="AZ338" s="86">
        <f t="shared" si="1516"/>
        <v>0</v>
      </c>
      <c r="BA338" s="86">
        <f t="shared" si="1516"/>
        <v>0</v>
      </c>
      <c r="BB338" s="86">
        <f t="shared" si="1516"/>
        <v>0</v>
      </c>
      <c r="BC338" s="86">
        <f t="shared" si="1516"/>
        <v>0</v>
      </c>
      <c r="BD338" s="86">
        <f t="shared" si="1516"/>
        <v>0</v>
      </c>
      <c r="BE338" s="86">
        <f t="shared" si="1516"/>
        <v>0</v>
      </c>
      <c r="BF338" s="86">
        <f t="shared" si="1516"/>
        <v>0</v>
      </c>
      <c r="BG338" s="86">
        <f t="shared" si="1516"/>
        <v>0</v>
      </c>
      <c r="BH338" s="86">
        <f t="shared" si="1516"/>
        <v>0</v>
      </c>
      <c r="BI338" s="86">
        <f t="shared" si="1516"/>
        <v>0</v>
      </c>
      <c r="BJ338" s="86">
        <f t="shared" si="1516"/>
        <v>0</v>
      </c>
      <c r="BK338" s="86">
        <f t="shared" si="1516"/>
        <v>0</v>
      </c>
      <c r="BL338" s="86">
        <f t="shared" si="1516"/>
        <v>0</v>
      </c>
      <c r="BM338" s="86">
        <f t="shared" si="1516"/>
        <v>0</v>
      </c>
      <c r="BN338" s="86">
        <f t="shared" si="1516"/>
        <v>0</v>
      </c>
      <c r="BO338" s="86">
        <f t="shared" si="1516"/>
        <v>0</v>
      </c>
      <c r="BV338" s="169"/>
      <c r="BW338" s="169"/>
      <c r="BX338" s="169"/>
      <c r="BY338" s="169"/>
      <c r="BZ338" s="169"/>
      <c r="CA338" s="169"/>
      <c r="CB338" s="169"/>
      <c r="CC338" s="169"/>
      <c r="CD338" s="169"/>
      <c r="CE338" s="169"/>
      <c r="CF338" s="169"/>
      <c r="CG338" s="169"/>
      <c r="CH338" s="169"/>
      <c r="CI338" s="169"/>
      <c r="CJ338" s="169"/>
      <c r="CK338" s="169"/>
      <c r="CL338" s="169"/>
      <c r="CM338" s="169"/>
      <c r="CN338" s="169"/>
      <c r="CO338" s="169"/>
      <c r="CP338" s="169"/>
      <c r="CQ338" s="169"/>
      <c r="CR338" s="169"/>
      <c r="CS338" s="169"/>
      <c r="CT338" s="169"/>
      <c r="CU338" s="169"/>
      <c r="CV338" s="169"/>
      <c r="CW338" s="169"/>
      <c r="CX338" s="169"/>
      <c r="CY338" s="169"/>
      <c r="CZ338" s="169"/>
      <c r="DA338" s="169"/>
      <c r="DB338" s="169"/>
      <c r="DC338" s="169"/>
      <c r="DD338" s="169"/>
      <c r="DE338" s="169"/>
      <c r="DF338" s="169"/>
      <c r="DG338" s="169"/>
      <c r="DH338" s="169"/>
      <c r="DI338" s="169"/>
      <c r="DJ338" s="169"/>
      <c r="DK338" s="169"/>
      <c r="DL338" s="169"/>
      <c r="DM338" s="169"/>
      <c r="DN338" s="169"/>
      <c r="DO338" s="169"/>
      <c r="DP338" s="169"/>
      <c r="DQ338" s="169"/>
      <c r="DR338" s="169"/>
      <c r="DS338" s="169"/>
      <c r="DT338" s="169"/>
      <c r="DU338" s="169"/>
      <c r="DV338" s="169"/>
      <c r="DW338" s="169"/>
      <c r="DX338" s="169"/>
      <c r="DY338" s="169"/>
      <c r="DZ338" s="169"/>
      <c r="EA338" s="169"/>
      <c r="EB338" s="169"/>
      <c r="EC338" s="169"/>
      <c r="ED338" s="169"/>
    </row>
    <row r="339" spans="2:139" hidden="1" outlineLevel="1">
      <c r="B339" s="889" t="s">
        <v>733</v>
      </c>
      <c r="C339" s="60"/>
      <c r="D339" s="686" t="s">
        <v>1120</v>
      </c>
      <c r="E339" s="667" t="s">
        <v>1312</v>
      </c>
      <c r="F339" s="699"/>
      <c r="G339" s="86">
        <f t="shared" ref="G339:AO339" si="1517">IF(G260="","",G260*G299/1000)</f>
        <v>0</v>
      </c>
      <c r="H339" s="86">
        <f t="shared" si="1517"/>
        <v>0</v>
      </c>
      <c r="I339" s="86">
        <f t="shared" si="1517"/>
        <v>0</v>
      </c>
      <c r="J339" s="86">
        <f t="shared" si="1517"/>
        <v>0</v>
      </c>
      <c r="K339" s="86">
        <f t="shared" si="1517"/>
        <v>0</v>
      </c>
      <c r="L339" s="86">
        <f t="shared" si="1517"/>
        <v>0</v>
      </c>
      <c r="M339" s="86">
        <f t="shared" si="1517"/>
        <v>0</v>
      </c>
      <c r="N339" s="86">
        <f t="shared" si="1517"/>
        <v>0</v>
      </c>
      <c r="O339" s="86">
        <f t="shared" si="1517"/>
        <v>0</v>
      </c>
      <c r="P339" s="86">
        <f t="shared" si="1517"/>
        <v>0</v>
      </c>
      <c r="Q339" s="86">
        <f t="shared" si="1517"/>
        <v>0</v>
      </c>
      <c r="R339" s="86">
        <f t="shared" si="1517"/>
        <v>0</v>
      </c>
      <c r="S339" s="86">
        <f t="shared" si="1517"/>
        <v>0</v>
      </c>
      <c r="T339" s="86">
        <f t="shared" si="1517"/>
        <v>0</v>
      </c>
      <c r="U339" s="86">
        <f t="shared" si="1517"/>
        <v>0</v>
      </c>
      <c r="V339" s="86">
        <f t="shared" si="1517"/>
        <v>0</v>
      </c>
      <c r="W339" s="86">
        <f t="shared" si="1517"/>
        <v>0</v>
      </c>
      <c r="X339" s="86">
        <f t="shared" si="1517"/>
        <v>0</v>
      </c>
      <c r="Y339" s="86">
        <f t="shared" si="1517"/>
        <v>0</v>
      </c>
      <c r="Z339" s="86">
        <f t="shared" si="1517"/>
        <v>0</v>
      </c>
      <c r="AA339" s="86">
        <f t="shared" si="1517"/>
        <v>0</v>
      </c>
      <c r="AB339" s="86">
        <f t="shared" si="1517"/>
        <v>0</v>
      </c>
      <c r="AC339" s="86">
        <f t="shared" si="1517"/>
        <v>0</v>
      </c>
      <c r="AD339" s="86">
        <f t="shared" si="1517"/>
        <v>0</v>
      </c>
      <c r="AE339" s="86">
        <f t="shared" si="1517"/>
        <v>0</v>
      </c>
      <c r="AF339" s="86">
        <f t="shared" si="1517"/>
        <v>0</v>
      </c>
      <c r="AG339" s="86">
        <f t="shared" si="1517"/>
        <v>0</v>
      </c>
      <c r="AH339" s="86">
        <f t="shared" si="1517"/>
        <v>0</v>
      </c>
      <c r="AI339" s="86">
        <f t="shared" si="1517"/>
        <v>0</v>
      </c>
      <c r="AJ339" s="86">
        <f t="shared" si="1517"/>
        <v>0</v>
      </c>
      <c r="AK339" s="86">
        <f t="shared" si="1517"/>
        <v>0</v>
      </c>
      <c r="AL339" s="86">
        <f t="shared" si="1517"/>
        <v>0</v>
      </c>
      <c r="AM339" s="86">
        <f t="shared" si="1517"/>
        <v>0</v>
      </c>
      <c r="AN339" s="86">
        <f t="shared" si="1517"/>
        <v>0</v>
      </c>
      <c r="AO339" s="86">
        <f t="shared" si="1517"/>
        <v>0</v>
      </c>
      <c r="AP339" s="86">
        <f t="shared" ref="AP339:BO339" si="1518">IF(AP260="","",AP260*AP299/1000)</f>
        <v>0</v>
      </c>
      <c r="AQ339" s="86">
        <f t="shared" si="1518"/>
        <v>0</v>
      </c>
      <c r="AR339" s="86">
        <f t="shared" si="1518"/>
        <v>0</v>
      </c>
      <c r="AS339" s="86">
        <f t="shared" si="1518"/>
        <v>0</v>
      </c>
      <c r="AT339" s="86">
        <f t="shared" si="1518"/>
        <v>0</v>
      </c>
      <c r="AU339" s="86">
        <f t="shared" si="1518"/>
        <v>0</v>
      </c>
      <c r="AV339" s="86">
        <f t="shared" si="1518"/>
        <v>0</v>
      </c>
      <c r="AW339" s="86">
        <f t="shared" si="1518"/>
        <v>0</v>
      </c>
      <c r="AX339" s="86">
        <f t="shared" si="1518"/>
        <v>0</v>
      </c>
      <c r="AY339" s="86">
        <f t="shared" si="1518"/>
        <v>0</v>
      </c>
      <c r="AZ339" s="86">
        <f t="shared" si="1518"/>
        <v>0</v>
      </c>
      <c r="BA339" s="86">
        <f t="shared" si="1518"/>
        <v>0</v>
      </c>
      <c r="BB339" s="86">
        <f t="shared" si="1518"/>
        <v>0</v>
      </c>
      <c r="BC339" s="86">
        <f t="shared" si="1518"/>
        <v>0</v>
      </c>
      <c r="BD339" s="86">
        <f t="shared" si="1518"/>
        <v>0</v>
      </c>
      <c r="BE339" s="86">
        <f t="shared" si="1518"/>
        <v>0</v>
      </c>
      <c r="BF339" s="86">
        <f t="shared" si="1518"/>
        <v>0</v>
      </c>
      <c r="BG339" s="86">
        <f t="shared" si="1518"/>
        <v>0</v>
      </c>
      <c r="BH339" s="86">
        <f t="shared" si="1518"/>
        <v>0</v>
      </c>
      <c r="BI339" s="86">
        <f t="shared" si="1518"/>
        <v>0</v>
      </c>
      <c r="BJ339" s="86">
        <f t="shared" si="1518"/>
        <v>0</v>
      </c>
      <c r="BK339" s="86">
        <f t="shared" si="1518"/>
        <v>0</v>
      </c>
      <c r="BL339" s="86">
        <f t="shared" si="1518"/>
        <v>0</v>
      </c>
      <c r="BM339" s="86">
        <f t="shared" si="1518"/>
        <v>0</v>
      </c>
      <c r="BN339" s="86">
        <f t="shared" si="1518"/>
        <v>0</v>
      </c>
      <c r="BO339" s="86">
        <f t="shared" si="1518"/>
        <v>0</v>
      </c>
      <c r="BV339" s="169"/>
      <c r="BW339" s="169"/>
      <c r="BX339" s="169"/>
      <c r="BY339" s="169"/>
      <c r="BZ339" s="169"/>
      <c r="CA339" s="169"/>
      <c r="CB339" s="169"/>
      <c r="CC339" s="169"/>
      <c r="CD339" s="169"/>
      <c r="CE339" s="169"/>
      <c r="CF339" s="169"/>
      <c r="CG339" s="169"/>
      <c r="CH339" s="169"/>
      <c r="CI339" s="169"/>
      <c r="CJ339" s="169"/>
      <c r="CK339" s="169"/>
      <c r="CL339" s="169"/>
      <c r="CM339" s="169"/>
      <c r="CN339" s="169"/>
      <c r="CO339" s="169"/>
      <c r="CP339" s="169"/>
      <c r="CQ339" s="169"/>
      <c r="CR339" s="169"/>
      <c r="CS339" s="169"/>
      <c r="CT339" s="169"/>
      <c r="CU339" s="169"/>
      <c r="CV339" s="169"/>
      <c r="CW339" s="169"/>
      <c r="CX339" s="169"/>
      <c r="CY339" s="169"/>
      <c r="CZ339" s="169"/>
      <c r="DA339" s="169"/>
      <c r="DB339" s="169"/>
      <c r="DC339" s="169"/>
      <c r="DD339" s="169"/>
      <c r="DE339" s="169"/>
      <c r="DF339" s="169"/>
      <c r="DG339" s="169"/>
      <c r="DH339" s="169"/>
      <c r="DI339" s="169"/>
      <c r="DJ339" s="169"/>
      <c r="DK339" s="169"/>
      <c r="DL339" s="169"/>
      <c r="DM339" s="169"/>
      <c r="DN339" s="169"/>
      <c r="DO339" s="169"/>
      <c r="DP339" s="169"/>
      <c r="DQ339" s="169"/>
      <c r="DR339" s="169"/>
      <c r="DS339" s="169"/>
      <c r="DT339" s="169"/>
      <c r="DU339" s="169"/>
      <c r="DV339" s="169"/>
      <c r="DW339" s="169"/>
      <c r="DX339" s="169"/>
      <c r="DY339" s="169"/>
      <c r="DZ339" s="169"/>
      <c r="EA339" s="169"/>
      <c r="EB339" s="169"/>
      <c r="EC339" s="169"/>
      <c r="ED339" s="169"/>
    </row>
    <row r="340" spans="2:139" hidden="1" outlineLevel="1">
      <c r="B340" s="889" t="s">
        <v>734</v>
      </c>
      <c r="C340" s="60"/>
      <c r="D340" s="686" t="s">
        <v>1121</v>
      </c>
      <c r="E340" s="667" t="s">
        <v>1312</v>
      </c>
      <c r="F340" s="699"/>
      <c r="G340" s="86">
        <f t="shared" ref="G340:AO340" si="1519">IF(G261="","",G261*G300/1000)</f>
        <v>0</v>
      </c>
      <c r="H340" s="86">
        <f t="shared" si="1519"/>
        <v>0</v>
      </c>
      <c r="I340" s="86">
        <f t="shared" si="1519"/>
        <v>0</v>
      </c>
      <c r="J340" s="86">
        <f t="shared" si="1519"/>
        <v>0</v>
      </c>
      <c r="K340" s="86">
        <f t="shared" si="1519"/>
        <v>0</v>
      </c>
      <c r="L340" s="86">
        <f t="shared" si="1519"/>
        <v>0</v>
      </c>
      <c r="M340" s="86">
        <f t="shared" si="1519"/>
        <v>0</v>
      </c>
      <c r="N340" s="86">
        <f t="shared" si="1519"/>
        <v>0</v>
      </c>
      <c r="O340" s="86">
        <f t="shared" si="1519"/>
        <v>0</v>
      </c>
      <c r="P340" s="86">
        <f t="shared" si="1519"/>
        <v>0</v>
      </c>
      <c r="Q340" s="86">
        <f t="shared" si="1519"/>
        <v>0</v>
      </c>
      <c r="R340" s="86">
        <f t="shared" si="1519"/>
        <v>0</v>
      </c>
      <c r="S340" s="86">
        <f t="shared" si="1519"/>
        <v>0</v>
      </c>
      <c r="T340" s="86">
        <f t="shared" si="1519"/>
        <v>0</v>
      </c>
      <c r="U340" s="86">
        <f t="shared" si="1519"/>
        <v>0</v>
      </c>
      <c r="V340" s="86">
        <f t="shared" si="1519"/>
        <v>0</v>
      </c>
      <c r="W340" s="86">
        <f t="shared" si="1519"/>
        <v>0</v>
      </c>
      <c r="X340" s="86">
        <f t="shared" si="1519"/>
        <v>0</v>
      </c>
      <c r="Y340" s="86">
        <f t="shared" si="1519"/>
        <v>0</v>
      </c>
      <c r="Z340" s="86">
        <f t="shared" si="1519"/>
        <v>0</v>
      </c>
      <c r="AA340" s="86">
        <f t="shared" si="1519"/>
        <v>0</v>
      </c>
      <c r="AB340" s="86">
        <f t="shared" si="1519"/>
        <v>0</v>
      </c>
      <c r="AC340" s="86">
        <f t="shared" si="1519"/>
        <v>0</v>
      </c>
      <c r="AD340" s="86">
        <f t="shared" si="1519"/>
        <v>0</v>
      </c>
      <c r="AE340" s="86">
        <f t="shared" si="1519"/>
        <v>0</v>
      </c>
      <c r="AF340" s="86">
        <f t="shared" si="1519"/>
        <v>0</v>
      </c>
      <c r="AG340" s="86">
        <f t="shared" si="1519"/>
        <v>0</v>
      </c>
      <c r="AH340" s="86">
        <f t="shared" si="1519"/>
        <v>0</v>
      </c>
      <c r="AI340" s="86">
        <f t="shared" si="1519"/>
        <v>0</v>
      </c>
      <c r="AJ340" s="86">
        <f t="shared" si="1519"/>
        <v>0</v>
      </c>
      <c r="AK340" s="86">
        <f t="shared" si="1519"/>
        <v>0</v>
      </c>
      <c r="AL340" s="86">
        <f t="shared" si="1519"/>
        <v>0</v>
      </c>
      <c r="AM340" s="86">
        <f t="shared" si="1519"/>
        <v>0</v>
      </c>
      <c r="AN340" s="86">
        <f t="shared" si="1519"/>
        <v>0</v>
      </c>
      <c r="AO340" s="86">
        <f t="shared" si="1519"/>
        <v>0</v>
      </c>
      <c r="AP340" s="86">
        <f t="shared" ref="AP340:BO340" si="1520">IF(AP261="","",AP261*AP300/1000)</f>
        <v>0</v>
      </c>
      <c r="AQ340" s="86">
        <f t="shared" si="1520"/>
        <v>0</v>
      </c>
      <c r="AR340" s="86">
        <f t="shared" si="1520"/>
        <v>0</v>
      </c>
      <c r="AS340" s="86">
        <f t="shared" si="1520"/>
        <v>0</v>
      </c>
      <c r="AT340" s="86">
        <f t="shared" si="1520"/>
        <v>0</v>
      </c>
      <c r="AU340" s="86">
        <f t="shared" si="1520"/>
        <v>0</v>
      </c>
      <c r="AV340" s="86">
        <f t="shared" si="1520"/>
        <v>0</v>
      </c>
      <c r="AW340" s="86">
        <f t="shared" si="1520"/>
        <v>0</v>
      </c>
      <c r="AX340" s="86">
        <f t="shared" si="1520"/>
        <v>0</v>
      </c>
      <c r="AY340" s="86">
        <f t="shared" si="1520"/>
        <v>0</v>
      </c>
      <c r="AZ340" s="86">
        <f t="shared" si="1520"/>
        <v>0</v>
      </c>
      <c r="BA340" s="86">
        <f t="shared" si="1520"/>
        <v>0</v>
      </c>
      <c r="BB340" s="86">
        <f t="shared" si="1520"/>
        <v>0</v>
      </c>
      <c r="BC340" s="86">
        <f t="shared" si="1520"/>
        <v>0</v>
      </c>
      <c r="BD340" s="86">
        <f t="shared" si="1520"/>
        <v>0</v>
      </c>
      <c r="BE340" s="86">
        <f t="shared" si="1520"/>
        <v>0</v>
      </c>
      <c r="BF340" s="86">
        <f t="shared" si="1520"/>
        <v>0</v>
      </c>
      <c r="BG340" s="86">
        <f t="shared" si="1520"/>
        <v>0</v>
      </c>
      <c r="BH340" s="86">
        <f t="shared" si="1520"/>
        <v>0</v>
      </c>
      <c r="BI340" s="86">
        <f t="shared" si="1520"/>
        <v>0</v>
      </c>
      <c r="BJ340" s="86">
        <f t="shared" si="1520"/>
        <v>0</v>
      </c>
      <c r="BK340" s="86">
        <f t="shared" si="1520"/>
        <v>0</v>
      </c>
      <c r="BL340" s="86">
        <f t="shared" si="1520"/>
        <v>0</v>
      </c>
      <c r="BM340" s="86">
        <f t="shared" si="1520"/>
        <v>0</v>
      </c>
      <c r="BN340" s="86">
        <f t="shared" si="1520"/>
        <v>0</v>
      </c>
      <c r="BO340" s="86">
        <f t="shared" si="1520"/>
        <v>0</v>
      </c>
      <c r="BV340" s="169"/>
      <c r="BW340" s="169"/>
      <c r="BX340" s="169"/>
      <c r="BY340" s="169"/>
      <c r="BZ340" s="169"/>
      <c r="CA340" s="169"/>
      <c r="CB340" s="169"/>
      <c r="CC340" s="169"/>
      <c r="CD340" s="169"/>
      <c r="CE340" s="169"/>
      <c r="CF340" s="169"/>
      <c r="CG340" s="169"/>
      <c r="CH340" s="169"/>
      <c r="CI340" s="169"/>
      <c r="CJ340" s="169"/>
      <c r="CK340" s="169"/>
      <c r="CL340" s="169"/>
      <c r="CM340" s="169"/>
      <c r="CN340" s="169"/>
      <c r="CO340" s="169"/>
      <c r="CP340" s="169"/>
      <c r="CQ340" s="169"/>
      <c r="CR340" s="169"/>
      <c r="CS340" s="169"/>
      <c r="CT340" s="169"/>
      <c r="CU340" s="169"/>
      <c r="CV340" s="169"/>
      <c r="CW340" s="169"/>
      <c r="CX340" s="169"/>
      <c r="CY340" s="169"/>
      <c r="CZ340" s="169"/>
      <c r="DA340" s="169"/>
      <c r="DB340" s="169"/>
      <c r="DC340" s="169"/>
      <c r="DD340" s="169"/>
      <c r="DE340" s="169"/>
      <c r="DF340" s="169"/>
      <c r="DG340" s="169"/>
      <c r="DH340" s="169"/>
      <c r="DI340" s="169"/>
      <c r="DJ340" s="169"/>
      <c r="DK340" s="169"/>
      <c r="DL340" s="169"/>
      <c r="DM340" s="169"/>
      <c r="DN340" s="169"/>
      <c r="DO340" s="169"/>
      <c r="DP340" s="169"/>
      <c r="DQ340" s="169"/>
      <c r="DR340" s="169"/>
      <c r="DS340" s="169"/>
      <c r="DT340" s="169"/>
      <c r="DU340" s="169"/>
      <c r="DV340" s="169"/>
      <c r="DW340" s="169"/>
      <c r="DX340" s="169"/>
      <c r="DY340" s="169"/>
      <c r="DZ340" s="169"/>
      <c r="EA340" s="169"/>
      <c r="EB340" s="169"/>
      <c r="EC340" s="169"/>
      <c r="ED340" s="169"/>
    </row>
    <row r="341" spans="2:139" hidden="1" outlineLevel="1">
      <c r="B341" s="889" t="s">
        <v>735</v>
      </c>
      <c r="C341" s="60"/>
      <c r="D341" s="686" t="s">
        <v>1122</v>
      </c>
      <c r="E341" s="667" t="s">
        <v>1312</v>
      </c>
      <c r="F341" s="699"/>
      <c r="G341" s="86">
        <f t="shared" ref="G341:AO341" si="1521">IF(G262="","",G262*G301/1000)</f>
        <v>0</v>
      </c>
      <c r="H341" s="86">
        <f t="shared" si="1521"/>
        <v>0</v>
      </c>
      <c r="I341" s="86">
        <f t="shared" si="1521"/>
        <v>0</v>
      </c>
      <c r="J341" s="86">
        <f t="shared" si="1521"/>
        <v>0</v>
      </c>
      <c r="K341" s="86">
        <f t="shared" si="1521"/>
        <v>0</v>
      </c>
      <c r="L341" s="86">
        <f t="shared" si="1521"/>
        <v>0</v>
      </c>
      <c r="M341" s="86">
        <f t="shared" si="1521"/>
        <v>0</v>
      </c>
      <c r="N341" s="86">
        <f t="shared" si="1521"/>
        <v>0</v>
      </c>
      <c r="O341" s="86">
        <f t="shared" si="1521"/>
        <v>0</v>
      </c>
      <c r="P341" s="86">
        <f t="shared" si="1521"/>
        <v>0</v>
      </c>
      <c r="Q341" s="86">
        <f t="shared" si="1521"/>
        <v>0</v>
      </c>
      <c r="R341" s="86">
        <f t="shared" si="1521"/>
        <v>0</v>
      </c>
      <c r="S341" s="86">
        <f t="shared" si="1521"/>
        <v>0</v>
      </c>
      <c r="T341" s="86">
        <f t="shared" si="1521"/>
        <v>0</v>
      </c>
      <c r="U341" s="86">
        <f t="shared" si="1521"/>
        <v>0</v>
      </c>
      <c r="V341" s="86">
        <f t="shared" si="1521"/>
        <v>0</v>
      </c>
      <c r="W341" s="86">
        <f t="shared" si="1521"/>
        <v>0</v>
      </c>
      <c r="X341" s="86">
        <f t="shared" si="1521"/>
        <v>0</v>
      </c>
      <c r="Y341" s="86">
        <f t="shared" si="1521"/>
        <v>0</v>
      </c>
      <c r="Z341" s="86">
        <f t="shared" si="1521"/>
        <v>0</v>
      </c>
      <c r="AA341" s="86">
        <f t="shared" si="1521"/>
        <v>0</v>
      </c>
      <c r="AB341" s="86">
        <f t="shared" si="1521"/>
        <v>0</v>
      </c>
      <c r="AC341" s="86">
        <f t="shared" si="1521"/>
        <v>0</v>
      </c>
      <c r="AD341" s="86">
        <f t="shared" si="1521"/>
        <v>0</v>
      </c>
      <c r="AE341" s="86">
        <f t="shared" si="1521"/>
        <v>0</v>
      </c>
      <c r="AF341" s="86">
        <f t="shared" si="1521"/>
        <v>0</v>
      </c>
      <c r="AG341" s="86">
        <f t="shared" si="1521"/>
        <v>0</v>
      </c>
      <c r="AH341" s="86">
        <f t="shared" si="1521"/>
        <v>0</v>
      </c>
      <c r="AI341" s="86">
        <f t="shared" si="1521"/>
        <v>0</v>
      </c>
      <c r="AJ341" s="86">
        <f t="shared" si="1521"/>
        <v>0</v>
      </c>
      <c r="AK341" s="86">
        <f t="shared" si="1521"/>
        <v>0</v>
      </c>
      <c r="AL341" s="86">
        <f t="shared" si="1521"/>
        <v>0</v>
      </c>
      <c r="AM341" s="86">
        <f t="shared" si="1521"/>
        <v>0</v>
      </c>
      <c r="AN341" s="86">
        <f t="shared" si="1521"/>
        <v>0</v>
      </c>
      <c r="AO341" s="86">
        <f t="shared" si="1521"/>
        <v>0</v>
      </c>
      <c r="AP341" s="86">
        <f t="shared" ref="AP341:BO341" si="1522">IF(AP262="","",AP262*AP301/1000)</f>
        <v>0</v>
      </c>
      <c r="AQ341" s="86">
        <f t="shared" si="1522"/>
        <v>0</v>
      </c>
      <c r="AR341" s="86">
        <f t="shared" si="1522"/>
        <v>0</v>
      </c>
      <c r="AS341" s="86">
        <f t="shared" si="1522"/>
        <v>0</v>
      </c>
      <c r="AT341" s="86">
        <f t="shared" si="1522"/>
        <v>0</v>
      </c>
      <c r="AU341" s="86">
        <f t="shared" si="1522"/>
        <v>0</v>
      </c>
      <c r="AV341" s="86">
        <f t="shared" si="1522"/>
        <v>0</v>
      </c>
      <c r="AW341" s="86">
        <f t="shared" si="1522"/>
        <v>0</v>
      </c>
      <c r="AX341" s="86">
        <f t="shared" si="1522"/>
        <v>0</v>
      </c>
      <c r="AY341" s="86">
        <f t="shared" si="1522"/>
        <v>0</v>
      </c>
      <c r="AZ341" s="86">
        <f t="shared" si="1522"/>
        <v>0</v>
      </c>
      <c r="BA341" s="86">
        <f t="shared" si="1522"/>
        <v>0</v>
      </c>
      <c r="BB341" s="86">
        <f t="shared" si="1522"/>
        <v>0</v>
      </c>
      <c r="BC341" s="86">
        <f t="shared" si="1522"/>
        <v>0</v>
      </c>
      <c r="BD341" s="86">
        <f t="shared" si="1522"/>
        <v>0</v>
      </c>
      <c r="BE341" s="86">
        <f t="shared" si="1522"/>
        <v>0</v>
      </c>
      <c r="BF341" s="86">
        <f t="shared" si="1522"/>
        <v>0</v>
      </c>
      <c r="BG341" s="86">
        <f t="shared" si="1522"/>
        <v>0</v>
      </c>
      <c r="BH341" s="86">
        <f t="shared" si="1522"/>
        <v>0</v>
      </c>
      <c r="BI341" s="86">
        <f t="shared" si="1522"/>
        <v>0</v>
      </c>
      <c r="BJ341" s="86">
        <f t="shared" si="1522"/>
        <v>0</v>
      </c>
      <c r="BK341" s="86">
        <f t="shared" si="1522"/>
        <v>0</v>
      </c>
      <c r="BL341" s="86">
        <f t="shared" si="1522"/>
        <v>0</v>
      </c>
      <c r="BM341" s="86">
        <f t="shared" si="1522"/>
        <v>0</v>
      </c>
      <c r="BN341" s="86">
        <f t="shared" si="1522"/>
        <v>0</v>
      </c>
      <c r="BO341" s="86">
        <f t="shared" si="1522"/>
        <v>0</v>
      </c>
      <c r="BV341" s="169"/>
      <c r="BW341" s="169"/>
      <c r="BX341" s="169"/>
      <c r="BY341" s="169"/>
      <c r="BZ341" s="169"/>
      <c r="CA341" s="169"/>
      <c r="CB341" s="169"/>
      <c r="CC341" s="169"/>
      <c r="CD341" s="169"/>
      <c r="CE341" s="169"/>
      <c r="CF341" s="169"/>
      <c r="CG341" s="169"/>
      <c r="CH341" s="169"/>
      <c r="CI341" s="169"/>
      <c r="CJ341" s="169"/>
      <c r="CK341" s="169"/>
      <c r="CL341" s="169"/>
      <c r="CM341" s="169"/>
      <c r="CN341" s="169"/>
      <c r="CO341" s="169"/>
      <c r="CP341" s="169"/>
      <c r="CQ341" s="169"/>
      <c r="CR341" s="169"/>
      <c r="CS341" s="169"/>
      <c r="CT341" s="169"/>
      <c r="CU341" s="169"/>
      <c r="CV341" s="169"/>
      <c r="CW341" s="169"/>
      <c r="CX341" s="169"/>
      <c r="CY341" s="169"/>
      <c r="CZ341" s="169"/>
      <c r="DA341" s="169"/>
      <c r="DB341" s="169"/>
      <c r="DC341" s="169"/>
      <c r="DD341" s="169"/>
      <c r="DE341" s="169"/>
      <c r="DF341" s="169"/>
      <c r="DG341" s="169"/>
      <c r="DH341" s="169"/>
      <c r="DI341" s="169"/>
      <c r="DJ341" s="169"/>
      <c r="DK341" s="169"/>
      <c r="DL341" s="169"/>
      <c r="DM341" s="169"/>
      <c r="DN341" s="169"/>
      <c r="DO341" s="169"/>
      <c r="DP341" s="169"/>
      <c r="DQ341" s="169"/>
      <c r="DR341" s="169"/>
      <c r="DS341" s="169"/>
      <c r="DT341" s="169"/>
      <c r="DU341" s="169"/>
      <c r="DV341" s="169"/>
      <c r="DW341" s="169"/>
      <c r="DX341" s="169"/>
      <c r="DY341" s="169"/>
      <c r="DZ341" s="169"/>
      <c r="EA341" s="169"/>
      <c r="EB341" s="169"/>
      <c r="EC341" s="169"/>
      <c r="ED341" s="169"/>
    </row>
    <row r="342" spans="2:139" hidden="1" outlineLevel="1">
      <c r="B342" s="889" t="s">
        <v>520</v>
      </c>
      <c r="C342" s="59" t="s">
        <v>1372</v>
      </c>
      <c r="D342" s="640"/>
      <c r="E342" s="667" t="s">
        <v>1312</v>
      </c>
      <c r="F342" s="699"/>
      <c r="G342" s="155">
        <f t="shared" ref="G342:BO342" si="1523">G343</f>
        <v>0</v>
      </c>
      <c r="H342" s="155">
        <f t="shared" si="1523"/>
        <v>0</v>
      </c>
      <c r="I342" s="155">
        <f t="shared" si="1523"/>
        <v>0</v>
      </c>
      <c r="J342" s="155">
        <f t="shared" si="1523"/>
        <v>0</v>
      </c>
      <c r="K342" s="155">
        <f t="shared" si="1523"/>
        <v>0</v>
      </c>
      <c r="L342" s="155">
        <f t="shared" si="1523"/>
        <v>0</v>
      </c>
      <c r="M342" s="155">
        <f t="shared" si="1523"/>
        <v>0</v>
      </c>
      <c r="N342" s="155">
        <f t="shared" si="1523"/>
        <v>0</v>
      </c>
      <c r="O342" s="155">
        <f t="shared" si="1523"/>
        <v>0</v>
      </c>
      <c r="P342" s="155">
        <f t="shared" si="1523"/>
        <v>0</v>
      </c>
      <c r="Q342" s="155">
        <f t="shared" si="1523"/>
        <v>0</v>
      </c>
      <c r="R342" s="155">
        <f t="shared" si="1523"/>
        <v>0</v>
      </c>
      <c r="S342" s="155">
        <f t="shared" si="1523"/>
        <v>0</v>
      </c>
      <c r="T342" s="155">
        <f t="shared" si="1523"/>
        <v>0</v>
      </c>
      <c r="U342" s="155">
        <f t="shared" si="1523"/>
        <v>0</v>
      </c>
      <c r="V342" s="155">
        <f t="shared" si="1523"/>
        <v>0</v>
      </c>
      <c r="W342" s="155">
        <f t="shared" si="1523"/>
        <v>0</v>
      </c>
      <c r="X342" s="155">
        <f t="shared" si="1523"/>
        <v>0</v>
      </c>
      <c r="Y342" s="155">
        <f t="shared" si="1523"/>
        <v>0</v>
      </c>
      <c r="Z342" s="155">
        <f t="shared" si="1523"/>
        <v>0</v>
      </c>
      <c r="AA342" s="155">
        <f t="shared" si="1523"/>
        <v>0</v>
      </c>
      <c r="AB342" s="155">
        <f t="shared" si="1523"/>
        <v>0</v>
      </c>
      <c r="AC342" s="155">
        <f t="shared" si="1523"/>
        <v>0</v>
      </c>
      <c r="AD342" s="155">
        <f t="shared" si="1523"/>
        <v>0</v>
      </c>
      <c r="AE342" s="155">
        <f t="shared" si="1523"/>
        <v>0</v>
      </c>
      <c r="AF342" s="155">
        <f t="shared" si="1523"/>
        <v>0</v>
      </c>
      <c r="AG342" s="155">
        <f t="shared" si="1523"/>
        <v>0</v>
      </c>
      <c r="AH342" s="155">
        <f t="shared" si="1523"/>
        <v>0</v>
      </c>
      <c r="AI342" s="155">
        <f t="shared" si="1523"/>
        <v>0</v>
      </c>
      <c r="AJ342" s="155">
        <f t="shared" si="1523"/>
        <v>0</v>
      </c>
      <c r="AK342" s="155">
        <f t="shared" si="1523"/>
        <v>0</v>
      </c>
      <c r="AL342" s="155">
        <f t="shared" si="1523"/>
        <v>0</v>
      </c>
      <c r="AM342" s="155">
        <f t="shared" si="1523"/>
        <v>0</v>
      </c>
      <c r="AN342" s="155">
        <f t="shared" si="1523"/>
        <v>0</v>
      </c>
      <c r="AO342" s="155">
        <f t="shared" si="1523"/>
        <v>0</v>
      </c>
      <c r="AP342" s="155">
        <f t="shared" si="1523"/>
        <v>0</v>
      </c>
      <c r="AQ342" s="155">
        <f t="shared" si="1523"/>
        <v>0</v>
      </c>
      <c r="AR342" s="155">
        <f t="shared" si="1523"/>
        <v>0</v>
      </c>
      <c r="AS342" s="155">
        <f t="shared" si="1523"/>
        <v>0</v>
      </c>
      <c r="AT342" s="155">
        <f t="shared" si="1523"/>
        <v>0</v>
      </c>
      <c r="AU342" s="155">
        <f t="shared" si="1523"/>
        <v>0</v>
      </c>
      <c r="AV342" s="155">
        <f t="shared" si="1523"/>
        <v>0</v>
      </c>
      <c r="AW342" s="155">
        <f t="shared" si="1523"/>
        <v>0</v>
      </c>
      <c r="AX342" s="155">
        <f t="shared" si="1523"/>
        <v>0</v>
      </c>
      <c r="AY342" s="155">
        <f t="shared" si="1523"/>
        <v>0</v>
      </c>
      <c r="AZ342" s="155">
        <f t="shared" si="1523"/>
        <v>0</v>
      </c>
      <c r="BA342" s="155">
        <f t="shared" si="1523"/>
        <v>0</v>
      </c>
      <c r="BB342" s="155">
        <f t="shared" si="1523"/>
        <v>0</v>
      </c>
      <c r="BC342" s="155">
        <f t="shared" si="1523"/>
        <v>0</v>
      </c>
      <c r="BD342" s="155">
        <f t="shared" si="1523"/>
        <v>0</v>
      </c>
      <c r="BE342" s="155">
        <f t="shared" si="1523"/>
        <v>0</v>
      </c>
      <c r="BF342" s="155">
        <f t="shared" si="1523"/>
        <v>0</v>
      </c>
      <c r="BG342" s="155">
        <f t="shared" si="1523"/>
        <v>0</v>
      </c>
      <c r="BH342" s="155">
        <f t="shared" si="1523"/>
        <v>0</v>
      </c>
      <c r="BI342" s="155">
        <f t="shared" si="1523"/>
        <v>0</v>
      </c>
      <c r="BJ342" s="155">
        <f t="shared" si="1523"/>
        <v>0</v>
      </c>
      <c r="BK342" s="155">
        <f t="shared" si="1523"/>
        <v>0</v>
      </c>
      <c r="BL342" s="155">
        <f t="shared" si="1523"/>
        <v>0</v>
      </c>
      <c r="BM342" s="155">
        <f t="shared" si="1523"/>
        <v>0</v>
      </c>
      <c r="BN342" s="155">
        <f t="shared" si="1523"/>
        <v>0</v>
      </c>
      <c r="BO342" s="155">
        <f t="shared" si="1523"/>
        <v>0</v>
      </c>
      <c r="BV342" s="1168"/>
      <c r="BW342" s="1168"/>
      <c r="BX342" s="1168"/>
      <c r="BY342" s="1168"/>
      <c r="BZ342" s="1168"/>
      <c r="CA342" s="1168"/>
      <c r="CB342" s="1168"/>
      <c r="CC342" s="1168"/>
      <c r="CD342" s="1168"/>
      <c r="CE342" s="1168"/>
      <c r="CF342" s="1168"/>
      <c r="CG342" s="1168"/>
      <c r="CH342" s="1168"/>
      <c r="CI342" s="1168"/>
      <c r="CJ342" s="1168"/>
      <c r="CK342" s="1168"/>
      <c r="CL342" s="1168"/>
      <c r="CM342" s="1168"/>
      <c r="CN342" s="1168"/>
      <c r="CO342" s="1168"/>
      <c r="CP342" s="1168"/>
      <c r="CQ342" s="1168"/>
      <c r="CR342" s="1168"/>
      <c r="CS342" s="1168"/>
      <c r="CT342" s="1168"/>
      <c r="CU342" s="1168"/>
      <c r="CV342" s="1168"/>
      <c r="CW342" s="1168"/>
      <c r="CX342" s="1168"/>
      <c r="CY342" s="1168"/>
      <c r="CZ342" s="1168"/>
      <c r="DA342" s="1168"/>
      <c r="DB342" s="1168"/>
      <c r="DC342" s="1168"/>
      <c r="DD342" s="1168"/>
      <c r="DE342" s="1168"/>
      <c r="DF342" s="1168"/>
      <c r="DG342" s="1168"/>
      <c r="DH342" s="1168"/>
      <c r="DI342" s="1168"/>
      <c r="DJ342" s="1168"/>
      <c r="DK342" s="1168"/>
      <c r="DL342" s="1168"/>
      <c r="DM342" s="1168"/>
      <c r="DN342" s="1168"/>
      <c r="DO342" s="1168"/>
      <c r="DP342" s="1168"/>
      <c r="DQ342" s="1168"/>
      <c r="DR342" s="1168"/>
      <c r="DS342" s="1168"/>
      <c r="DT342" s="1168"/>
      <c r="DU342" s="1168"/>
      <c r="DV342" s="1168"/>
      <c r="DW342" s="1168"/>
      <c r="DX342" s="1168"/>
      <c r="DY342" s="1168"/>
      <c r="DZ342" s="1168"/>
      <c r="EA342" s="1168"/>
      <c r="EB342" s="1168"/>
      <c r="EC342" s="1168"/>
      <c r="ED342" s="1168"/>
    </row>
    <row r="343" spans="2:139" hidden="1" outlineLevel="1">
      <c r="B343" s="889" t="s">
        <v>498</v>
      </c>
      <c r="C343" s="687"/>
      <c r="D343" s="669" t="s">
        <v>191</v>
      </c>
      <c r="E343" s="667" t="s">
        <v>1312</v>
      </c>
      <c r="F343" s="699"/>
      <c r="G343" s="86">
        <f t="shared" ref="G343:AO343" si="1524">IF(G264="","",G264*(G303/1000)*(1-G376))</f>
        <v>0</v>
      </c>
      <c r="H343" s="86">
        <f t="shared" si="1524"/>
        <v>0</v>
      </c>
      <c r="I343" s="86">
        <f t="shared" si="1524"/>
        <v>0</v>
      </c>
      <c r="J343" s="86">
        <f t="shared" si="1524"/>
        <v>0</v>
      </c>
      <c r="K343" s="86">
        <f t="shared" si="1524"/>
        <v>0</v>
      </c>
      <c r="L343" s="86">
        <f t="shared" si="1524"/>
        <v>0</v>
      </c>
      <c r="M343" s="86">
        <f t="shared" si="1524"/>
        <v>0</v>
      </c>
      <c r="N343" s="86">
        <f t="shared" si="1524"/>
        <v>0</v>
      </c>
      <c r="O343" s="86">
        <f t="shared" si="1524"/>
        <v>0</v>
      </c>
      <c r="P343" s="86">
        <f t="shared" si="1524"/>
        <v>0</v>
      </c>
      <c r="Q343" s="86">
        <f t="shared" si="1524"/>
        <v>0</v>
      </c>
      <c r="R343" s="86">
        <f t="shared" si="1524"/>
        <v>0</v>
      </c>
      <c r="S343" s="86">
        <f t="shared" si="1524"/>
        <v>0</v>
      </c>
      <c r="T343" s="86">
        <f t="shared" si="1524"/>
        <v>0</v>
      </c>
      <c r="U343" s="86">
        <f t="shared" si="1524"/>
        <v>0</v>
      </c>
      <c r="V343" s="86">
        <f t="shared" si="1524"/>
        <v>0</v>
      </c>
      <c r="W343" s="86">
        <f t="shared" si="1524"/>
        <v>0</v>
      </c>
      <c r="X343" s="86">
        <f t="shared" si="1524"/>
        <v>0</v>
      </c>
      <c r="Y343" s="86">
        <f t="shared" si="1524"/>
        <v>0</v>
      </c>
      <c r="Z343" s="86">
        <f t="shared" si="1524"/>
        <v>0</v>
      </c>
      <c r="AA343" s="86">
        <f t="shared" si="1524"/>
        <v>0</v>
      </c>
      <c r="AB343" s="86">
        <f t="shared" si="1524"/>
        <v>0</v>
      </c>
      <c r="AC343" s="86">
        <f t="shared" si="1524"/>
        <v>0</v>
      </c>
      <c r="AD343" s="86">
        <f t="shared" si="1524"/>
        <v>0</v>
      </c>
      <c r="AE343" s="86">
        <f t="shared" si="1524"/>
        <v>0</v>
      </c>
      <c r="AF343" s="86">
        <f t="shared" si="1524"/>
        <v>0</v>
      </c>
      <c r="AG343" s="86">
        <f t="shared" si="1524"/>
        <v>0</v>
      </c>
      <c r="AH343" s="86">
        <f t="shared" si="1524"/>
        <v>0</v>
      </c>
      <c r="AI343" s="86">
        <f t="shared" si="1524"/>
        <v>0</v>
      </c>
      <c r="AJ343" s="86">
        <f t="shared" si="1524"/>
        <v>0</v>
      </c>
      <c r="AK343" s="86">
        <f t="shared" si="1524"/>
        <v>0</v>
      </c>
      <c r="AL343" s="86">
        <f t="shared" si="1524"/>
        <v>0</v>
      </c>
      <c r="AM343" s="86">
        <f t="shared" si="1524"/>
        <v>0</v>
      </c>
      <c r="AN343" s="86">
        <f t="shared" si="1524"/>
        <v>0</v>
      </c>
      <c r="AO343" s="86">
        <f t="shared" si="1524"/>
        <v>0</v>
      </c>
      <c r="AP343" s="86">
        <f t="shared" ref="AP343:BO343" si="1525">IF(AP264="","",AP264*(AP303/1000)*(1-AP376))</f>
        <v>0</v>
      </c>
      <c r="AQ343" s="86">
        <f t="shared" si="1525"/>
        <v>0</v>
      </c>
      <c r="AR343" s="86">
        <f t="shared" si="1525"/>
        <v>0</v>
      </c>
      <c r="AS343" s="86">
        <f t="shared" si="1525"/>
        <v>0</v>
      </c>
      <c r="AT343" s="86">
        <f t="shared" si="1525"/>
        <v>0</v>
      </c>
      <c r="AU343" s="86">
        <f t="shared" si="1525"/>
        <v>0</v>
      </c>
      <c r="AV343" s="86">
        <f t="shared" si="1525"/>
        <v>0</v>
      </c>
      <c r="AW343" s="86">
        <f t="shared" si="1525"/>
        <v>0</v>
      </c>
      <c r="AX343" s="86">
        <f t="shared" si="1525"/>
        <v>0</v>
      </c>
      <c r="AY343" s="86">
        <f t="shared" si="1525"/>
        <v>0</v>
      </c>
      <c r="AZ343" s="86">
        <f t="shared" si="1525"/>
        <v>0</v>
      </c>
      <c r="BA343" s="86">
        <f t="shared" si="1525"/>
        <v>0</v>
      </c>
      <c r="BB343" s="86">
        <f t="shared" si="1525"/>
        <v>0</v>
      </c>
      <c r="BC343" s="86">
        <f t="shared" si="1525"/>
        <v>0</v>
      </c>
      <c r="BD343" s="86">
        <f t="shared" si="1525"/>
        <v>0</v>
      </c>
      <c r="BE343" s="86">
        <f t="shared" si="1525"/>
        <v>0</v>
      </c>
      <c r="BF343" s="86">
        <f t="shared" si="1525"/>
        <v>0</v>
      </c>
      <c r="BG343" s="86">
        <f t="shared" si="1525"/>
        <v>0</v>
      </c>
      <c r="BH343" s="86">
        <f t="shared" si="1525"/>
        <v>0</v>
      </c>
      <c r="BI343" s="86">
        <f t="shared" si="1525"/>
        <v>0</v>
      </c>
      <c r="BJ343" s="86">
        <f t="shared" si="1525"/>
        <v>0</v>
      </c>
      <c r="BK343" s="86">
        <f t="shared" si="1525"/>
        <v>0</v>
      </c>
      <c r="BL343" s="86">
        <f t="shared" si="1525"/>
        <v>0</v>
      </c>
      <c r="BM343" s="86">
        <f t="shared" si="1525"/>
        <v>0</v>
      </c>
      <c r="BN343" s="86">
        <f t="shared" si="1525"/>
        <v>0</v>
      </c>
      <c r="BO343" s="86">
        <f t="shared" si="1525"/>
        <v>0</v>
      </c>
      <c r="BV343" s="169"/>
      <c r="BW343" s="169"/>
      <c r="BX343" s="169"/>
      <c r="BY343" s="169"/>
      <c r="BZ343" s="169"/>
      <c r="CA343" s="169"/>
      <c r="CB343" s="169"/>
      <c r="CC343" s="169"/>
      <c r="CD343" s="169"/>
      <c r="CE343" s="169"/>
      <c r="CF343" s="169"/>
      <c r="CG343" s="169"/>
      <c r="CH343" s="169"/>
      <c r="CI343" s="169"/>
      <c r="CJ343" s="169"/>
      <c r="CK343" s="169"/>
      <c r="CL343" s="169"/>
      <c r="CM343" s="169"/>
      <c r="CN343" s="169"/>
      <c r="CO343" s="169"/>
      <c r="CP343" s="169"/>
      <c r="CQ343" s="169"/>
      <c r="CR343" s="169"/>
      <c r="CS343" s="169"/>
      <c r="CT343" s="169"/>
      <c r="CU343" s="169"/>
      <c r="CV343" s="169"/>
      <c r="CW343" s="169"/>
      <c r="CX343" s="169"/>
      <c r="CY343" s="169"/>
      <c r="CZ343" s="169"/>
      <c r="DA343" s="169"/>
      <c r="DB343" s="169"/>
      <c r="DC343" s="169"/>
      <c r="DD343" s="169"/>
      <c r="DE343" s="169"/>
      <c r="DF343" s="169"/>
      <c r="DG343" s="169"/>
      <c r="DH343" s="169"/>
      <c r="DI343" s="169"/>
      <c r="DJ343" s="169"/>
      <c r="DK343" s="169"/>
      <c r="DL343" s="169"/>
      <c r="DM343" s="169"/>
      <c r="DN343" s="169"/>
      <c r="DO343" s="169"/>
      <c r="DP343" s="169"/>
      <c r="DQ343" s="169"/>
      <c r="DR343" s="169"/>
      <c r="DS343" s="169"/>
      <c r="DT343" s="169"/>
      <c r="DU343" s="169"/>
      <c r="DV343" s="169"/>
      <c r="DW343" s="169"/>
      <c r="DX343" s="169"/>
      <c r="DY343" s="169"/>
      <c r="DZ343" s="169"/>
      <c r="EA343" s="169"/>
      <c r="EB343" s="169"/>
      <c r="EC343" s="169"/>
      <c r="ED343" s="169"/>
    </row>
    <row r="344" spans="2:139" hidden="1" outlineLevel="1">
      <c r="B344" s="889" t="s">
        <v>499</v>
      </c>
      <c r="C344" s="59" t="s">
        <v>305</v>
      </c>
      <c r="D344" s="689"/>
      <c r="E344" s="667" t="s">
        <v>1312</v>
      </c>
      <c r="F344" s="699"/>
      <c r="G344" s="155">
        <f t="shared" ref="G344:BO344" si="1526">G345</f>
        <v>0</v>
      </c>
      <c r="H344" s="155">
        <f t="shared" si="1526"/>
        <v>0</v>
      </c>
      <c r="I344" s="155">
        <f t="shared" si="1526"/>
        <v>0</v>
      </c>
      <c r="J344" s="155">
        <f t="shared" si="1526"/>
        <v>0</v>
      </c>
      <c r="K344" s="155">
        <f t="shared" si="1526"/>
        <v>0</v>
      </c>
      <c r="L344" s="155">
        <f t="shared" si="1526"/>
        <v>0</v>
      </c>
      <c r="M344" s="155">
        <f t="shared" si="1526"/>
        <v>0</v>
      </c>
      <c r="N344" s="155">
        <f t="shared" si="1526"/>
        <v>0</v>
      </c>
      <c r="O344" s="155">
        <f t="shared" si="1526"/>
        <v>0</v>
      </c>
      <c r="P344" s="155">
        <f t="shared" si="1526"/>
        <v>0</v>
      </c>
      <c r="Q344" s="155">
        <f t="shared" si="1526"/>
        <v>0</v>
      </c>
      <c r="R344" s="155">
        <f t="shared" si="1526"/>
        <v>0</v>
      </c>
      <c r="S344" s="155">
        <f t="shared" si="1526"/>
        <v>0</v>
      </c>
      <c r="T344" s="155">
        <f t="shared" si="1526"/>
        <v>0</v>
      </c>
      <c r="U344" s="155">
        <f t="shared" si="1526"/>
        <v>0</v>
      </c>
      <c r="V344" s="155">
        <f t="shared" si="1526"/>
        <v>0</v>
      </c>
      <c r="W344" s="155">
        <f t="shared" si="1526"/>
        <v>0</v>
      </c>
      <c r="X344" s="155">
        <f t="shared" si="1526"/>
        <v>0</v>
      </c>
      <c r="Y344" s="155">
        <f t="shared" si="1526"/>
        <v>0</v>
      </c>
      <c r="Z344" s="155">
        <f t="shared" si="1526"/>
        <v>0</v>
      </c>
      <c r="AA344" s="155">
        <f t="shared" si="1526"/>
        <v>0</v>
      </c>
      <c r="AB344" s="155">
        <f t="shared" si="1526"/>
        <v>0</v>
      </c>
      <c r="AC344" s="155">
        <f t="shared" si="1526"/>
        <v>0</v>
      </c>
      <c r="AD344" s="155">
        <f t="shared" si="1526"/>
        <v>0</v>
      </c>
      <c r="AE344" s="155">
        <f t="shared" si="1526"/>
        <v>0</v>
      </c>
      <c r="AF344" s="155">
        <f t="shared" si="1526"/>
        <v>0</v>
      </c>
      <c r="AG344" s="155">
        <f t="shared" si="1526"/>
        <v>0</v>
      </c>
      <c r="AH344" s="155">
        <f t="shared" si="1526"/>
        <v>0</v>
      </c>
      <c r="AI344" s="155">
        <f t="shared" si="1526"/>
        <v>0</v>
      </c>
      <c r="AJ344" s="155">
        <f t="shared" si="1526"/>
        <v>0</v>
      </c>
      <c r="AK344" s="155">
        <f t="shared" si="1526"/>
        <v>0</v>
      </c>
      <c r="AL344" s="155">
        <f t="shared" si="1526"/>
        <v>0</v>
      </c>
      <c r="AM344" s="155">
        <f t="shared" si="1526"/>
        <v>0</v>
      </c>
      <c r="AN344" s="155">
        <f t="shared" si="1526"/>
        <v>0</v>
      </c>
      <c r="AO344" s="155">
        <f t="shared" si="1526"/>
        <v>0</v>
      </c>
      <c r="AP344" s="155">
        <f t="shared" si="1526"/>
        <v>0</v>
      </c>
      <c r="AQ344" s="155">
        <f t="shared" si="1526"/>
        <v>0</v>
      </c>
      <c r="AR344" s="155">
        <f t="shared" si="1526"/>
        <v>0</v>
      </c>
      <c r="AS344" s="155">
        <f t="shared" si="1526"/>
        <v>0</v>
      </c>
      <c r="AT344" s="155">
        <f t="shared" si="1526"/>
        <v>0</v>
      </c>
      <c r="AU344" s="155">
        <f t="shared" si="1526"/>
        <v>0</v>
      </c>
      <c r="AV344" s="155">
        <f t="shared" si="1526"/>
        <v>0</v>
      </c>
      <c r="AW344" s="155">
        <f t="shared" si="1526"/>
        <v>0</v>
      </c>
      <c r="AX344" s="155">
        <f t="shared" si="1526"/>
        <v>0</v>
      </c>
      <c r="AY344" s="155">
        <f t="shared" si="1526"/>
        <v>0</v>
      </c>
      <c r="AZ344" s="155">
        <f t="shared" si="1526"/>
        <v>0</v>
      </c>
      <c r="BA344" s="155">
        <f t="shared" si="1526"/>
        <v>0</v>
      </c>
      <c r="BB344" s="155">
        <f t="shared" si="1526"/>
        <v>0</v>
      </c>
      <c r="BC344" s="155">
        <f t="shared" si="1526"/>
        <v>0</v>
      </c>
      <c r="BD344" s="155">
        <f t="shared" si="1526"/>
        <v>0</v>
      </c>
      <c r="BE344" s="155">
        <f t="shared" si="1526"/>
        <v>0</v>
      </c>
      <c r="BF344" s="155">
        <f t="shared" si="1526"/>
        <v>0</v>
      </c>
      <c r="BG344" s="155">
        <f t="shared" si="1526"/>
        <v>0</v>
      </c>
      <c r="BH344" s="155">
        <f t="shared" si="1526"/>
        <v>0</v>
      </c>
      <c r="BI344" s="155">
        <f t="shared" si="1526"/>
        <v>0</v>
      </c>
      <c r="BJ344" s="155">
        <f t="shared" si="1526"/>
        <v>0</v>
      </c>
      <c r="BK344" s="155">
        <f t="shared" si="1526"/>
        <v>0</v>
      </c>
      <c r="BL344" s="155">
        <f t="shared" si="1526"/>
        <v>0</v>
      </c>
      <c r="BM344" s="155">
        <f t="shared" si="1526"/>
        <v>0</v>
      </c>
      <c r="BN344" s="155">
        <f t="shared" si="1526"/>
        <v>0</v>
      </c>
      <c r="BO344" s="155">
        <f t="shared" si="1526"/>
        <v>0</v>
      </c>
      <c r="BV344" s="1168"/>
      <c r="BW344" s="1168"/>
      <c r="BX344" s="1168"/>
      <c r="BY344" s="1168"/>
      <c r="BZ344" s="1168"/>
      <c r="CA344" s="1168"/>
      <c r="CB344" s="1168"/>
      <c r="CC344" s="1168"/>
      <c r="CD344" s="1168"/>
      <c r="CE344" s="1168"/>
      <c r="CF344" s="1168"/>
      <c r="CG344" s="1168"/>
      <c r="CH344" s="1168"/>
      <c r="CI344" s="1168"/>
      <c r="CJ344" s="1168"/>
      <c r="CK344" s="1168"/>
      <c r="CL344" s="1168"/>
      <c r="CM344" s="1168"/>
      <c r="CN344" s="1168"/>
      <c r="CO344" s="1168"/>
      <c r="CP344" s="1168"/>
      <c r="CQ344" s="1168"/>
      <c r="CR344" s="1168"/>
      <c r="CS344" s="1168"/>
      <c r="CT344" s="1168"/>
      <c r="CU344" s="1168"/>
      <c r="CV344" s="1168"/>
      <c r="CW344" s="1168"/>
      <c r="CX344" s="1168"/>
      <c r="CY344" s="1168"/>
      <c r="CZ344" s="1168"/>
      <c r="DA344" s="1168"/>
      <c r="DB344" s="1168"/>
      <c r="DC344" s="1168"/>
      <c r="DD344" s="1168"/>
      <c r="DE344" s="1168"/>
      <c r="DF344" s="1168"/>
      <c r="DG344" s="1168"/>
      <c r="DH344" s="1168"/>
      <c r="DI344" s="1168"/>
      <c r="DJ344" s="1168"/>
      <c r="DK344" s="1168"/>
      <c r="DL344" s="1168"/>
      <c r="DM344" s="1168"/>
      <c r="DN344" s="1168"/>
      <c r="DO344" s="1168"/>
      <c r="DP344" s="1168"/>
      <c r="DQ344" s="1168"/>
      <c r="DR344" s="1168"/>
      <c r="DS344" s="1168"/>
      <c r="DT344" s="1168"/>
      <c r="DU344" s="1168"/>
      <c r="DV344" s="1168"/>
      <c r="DW344" s="1168"/>
      <c r="DX344" s="1168"/>
      <c r="DY344" s="1168"/>
      <c r="DZ344" s="1168"/>
      <c r="EA344" s="1168"/>
      <c r="EB344" s="1168"/>
      <c r="EC344" s="1168"/>
      <c r="ED344" s="1168"/>
    </row>
    <row r="345" spans="2:139" hidden="1" outlineLevel="1">
      <c r="B345" s="889" t="s">
        <v>500</v>
      </c>
      <c r="C345" s="61"/>
      <c r="D345" s="640" t="s">
        <v>192</v>
      </c>
      <c r="E345" s="667" t="s">
        <v>1312</v>
      </c>
      <c r="F345" s="699"/>
      <c r="G345" s="86">
        <f t="shared" ref="G345:AO345" si="1527">IF(G266="","",(G266*G305/1000)+(G264*G303/1000*G376))</f>
        <v>0</v>
      </c>
      <c r="H345" s="86">
        <f t="shared" si="1527"/>
        <v>0</v>
      </c>
      <c r="I345" s="86">
        <f t="shared" si="1527"/>
        <v>0</v>
      </c>
      <c r="J345" s="86">
        <f t="shared" si="1527"/>
        <v>0</v>
      </c>
      <c r="K345" s="86">
        <f t="shared" si="1527"/>
        <v>0</v>
      </c>
      <c r="L345" s="86">
        <f t="shared" si="1527"/>
        <v>0</v>
      </c>
      <c r="M345" s="86">
        <f t="shared" si="1527"/>
        <v>0</v>
      </c>
      <c r="N345" s="86">
        <f t="shared" si="1527"/>
        <v>0</v>
      </c>
      <c r="O345" s="86">
        <f t="shared" si="1527"/>
        <v>0</v>
      </c>
      <c r="P345" s="86">
        <f t="shared" si="1527"/>
        <v>0</v>
      </c>
      <c r="Q345" s="86">
        <f t="shared" si="1527"/>
        <v>0</v>
      </c>
      <c r="R345" s="86">
        <f t="shared" si="1527"/>
        <v>0</v>
      </c>
      <c r="S345" s="86">
        <f t="shared" si="1527"/>
        <v>0</v>
      </c>
      <c r="T345" s="86">
        <f t="shared" si="1527"/>
        <v>0</v>
      </c>
      <c r="U345" s="86">
        <f t="shared" si="1527"/>
        <v>0</v>
      </c>
      <c r="V345" s="86">
        <f t="shared" si="1527"/>
        <v>0</v>
      </c>
      <c r="W345" s="86">
        <f t="shared" si="1527"/>
        <v>0</v>
      </c>
      <c r="X345" s="86">
        <f t="shared" si="1527"/>
        <v>0</v>
      </c>
      <c r="Y345" s="86">
        <f t="shared" si="1527"/>
        <v>0</v>
      </c>
      <c r="Z345" s="86">
        <f t="shared" si="1527"/>
        <v>0</v>
      </c>
      <c r="AA345" s="86">
        <f t="shared" si="1527"/>
        <v>0</v>
      </c>
      <c r="AB345" s="86">
        <f t="shared" si="1527"/>
        <v>0</v>
      </c>
      <c r="AC345" s="86">
        <f t="shared" si="1527"/>
        <v>0</v>
      </c>
      <c r="AD345" s="86">
        <f t="shared" si="1527"/>
        <v>0</v>
      </c>
      <c r="AE345" s="86">
        <f t="shared" si="1527"/>
        <v>0</v>
      </c>
      <c r="AF345" s="86">
        <f t="shared" si="1527"/>
        <v>0</v>
      </c>
      <c r="AG345" s="86">
        <f t="shared" si="1527"/>
        <v>0</v>
      </c>
      <c r="AH345" s="86">
        <f t="shared" si="1527"/>
        <v>0</v>
      </c>
      <c r="AI345" s="86">
        <f t="shared" si="1527"/>
        <v>0</v>
      </c>
      <c r="AJ345" s="86">
        <f t="shared" si="1527"/>
        <v>0</v>
      </c>
      <c r="AK345" s="86">
        <f t="shared" si="1527"/>
        <v>0</v>
      </c>
      <c r="AL345" s="86">
        <f t="shared" si="1527"/>
        <v>0</v>
      </c>
      <c r="AM345" s="86">
        <f t="shared" si="1527"/>
        <v>0</v>
      </c>
      <c r="AN345" s="86">
        <f t="shared" si="1527"/>
        <v>0</v>
      </c>
      <c r="AO345" s="86">
        <f t="shared" si="1527"/>
        <v>0</v>
      </c>
      <c r="AP345" s="86">
        <f t="shared" ref="AP345:BO345" si="1528">IF(AP266="","",(AP266*AP305/1000)+(AP264*AP303/1000*AP376))</f>
        <v>0</v>
      </c>
      <c r="AQ345" s="86">
        <f t="shared" si="1528"/>
        <v>0</v>
      </c>
      <c r="AR345" s="86">
        <f t="shared" si="1528"/>
        <v>0</v>
      </c>
      <c r="AS345" s="86">
        <f t="shared" si="1528"/>
        <v>0</v>
      </c>
      <c r="AT345" s="86">
        <f t="shared" si="1528"/>
        <v>0</v>
      </c>
      <c r="AU345" s="86">
        <f t="shared" si="1528"/>
        <v>0</v>
      </c>
      <c r="AV345" s="86">
        <f t="shared" si="1528"/>
        <v>0</v>
      </c>
      <c r="AW345" s="86">
        <f t="shared" si="1528"/>
        <v>0</v>
      </c>
      <c r="AX345" s="86">
        <f t="shared" si="1528"/>
        <v>0</v>
      </c>
      <c r="AY345" s="86">
        <f t="shared" si="1528"/>
        <v>0</v>
      </c>
      <c r="AZ345" s="86">
        <f t="shared" si="1528"/>
        <v>0</v>
      </c>
      <c r="BA345" s="86">
        <f t="shared" si="1528"/>
        <v>0</v>
      </c>
      <c r="BB345" s="86">
        <f t="shared" si="1528"/>
        <v>0</v>
      </c>
      <c r="BC345" s="86">
        <f t="shared" si="1528"/>
        <v>0</v>
      </c>
      <c r="BD345" s="86">
        <f t="shared" si="1528"/>
        <v>0</v>
      </c>
      <c r="BE345" s="86">
        <f t="shared" si="1528"/>
        <v>0</v>
      </c>
      <c r="BF345" s="86">
        <f t="shared" si="1528"/>
        <v>0</v>
      </c>
      <c r="BG345" s="86">
        <f t="shared" si="1528"/>
        <v>0</v>
      </c>
      <c r="BH345" s="86">
        <f t="shared" si="1528"/>
        <v>0</v>
      </c>
      <c r="BI345" s="86">
        <f t="shared" si="1528"/>
        <v>0</v>
      </c>
      <c r="BJ345" s="86">
        <f t="shared" si="1528"/>
        <v>0</v>
      </c>
      <c r="BK345" s="86">
        <f t="shared" si="1528"/>
        <v>0</v>
      </c>
      <c r="BL345" s="86">
        <f t="shared" si="1528"/>
        <v>0</v>
      </c>
      <c r="BM345" s="86">
        <f t="shared" si="1528"/>
        <v>0</v>
      </c>
      <c r="BN345" s="86">
        <f t="shared" si="1528"/>
        <v>0</v>
      </c>
      <c r="BO345" s="86">
        <f t="shared" si="1528"/>
        <v>0</v>
      </c>
      <c r="BV345" s="169"/>
      <c r="BW345" s="169"/>
      <c r="BX345" s="169"/>
      <c r="BY345" s="169"/>
      <c r="BZ345" s="169"/>
      <c r="CA345" s="169"/>
      <c r="CB345" s="169"/>
      <c r="CC345" s="169"/>
      <c r="CD345" s="169"/>
      <c r="CE345" s="169"/>
      <c r="CF345" s="169"/>
      <c r="CG345" s="169"/>
      <c r="CH345" s="169"/>
      <c r="CI345" s="169"/>
      <c r="CJ345" s="169"/>
      <c r="CK345" s="169"/>
      <c r="CL345" s="169"/>
      <c r="CM345" s="169"/>
      <c r="CN345" s="169"/>
      <c r="CO345" s="169"/>
      <c r="CP345" s="169"/>
      <c r="CQ345" s="169"/>
      <c r="CR345" s="169"/>
      <c r="CS345" s="169"/>
      <c r="CT345" s="169"/>
      <c r="CU345" s="169"/>
      <c r="CV345" s="169"/>
      <c r="CW345" s="169"/>
      <c r="CX345" s="169"/>
      <c r="CY345" s="169"/>
      <c r="CZ345" s="169"/>
      <c r="DA345" s="169"/>
      <c r="DB345" s="169"/>
      <c r="DC345" s="169"/>
      <c r="DD345" s="169"/>
      <c r="DE345" s="169"/>
      <c r="DF345" s="169"/>
      <c r="DG345" s="169"/>
      <c r="DH345" s="169"/>
      <c r="DI345" s="169"/>
      <c r="DJ345" s="169"/>
      <c r="DK345" s="169"/>
      <c r="DL345" s="169"/>
      <c r="DM345" s="169"/>
      <c r="DN345" s="169"/>
      <c r="DO345" s="169"/>
      <c r="DP345" s="169"/>
      <c r="DQ345" s="169"/>
      <c r="DR345" s="169"/>
      <c r="DS345" s="169"/>
      <c r="DT345" s="169"/>
      <c r="DU345" s="169"/>
      <c r="DV345" s="169"/>
      <c r="DW345" s="169"/>
      <c r="DX345" s="169"/>
      <c r="DY345" s="169"/>
      <c r="DZ345" s="169"/>
      <c r="EA345" s="169"/>
      <c r="EB345" s="169"/>
      <c r="EC345" s="169"/>
      <c r="ED345" s="169"/>
    </row>
    <row r="346" spans="2:139" s="762" customFormat="1" ht="13.5" collapsed="1" thickBot="1">
      <c r="B346" s="785"/>
      <c r="C346" s="63"/>
      <c r="D346" s="784"/>
      <c r="E346" s="785"/>
      <c r="F346" s="785"/>
      <c r="G346" s="972"/>
      <c r="H346" s="972"/>
      <c r="I346" s="972"/>
      <c r="J346" s="972"/>
      <c r="K346" s="972"/>
      <c r="L346" s="972"/>
      <c r="M346" s="972"/>
      <c r="N346" s="972"/>
      <c r="O346" s="972"/>
      <c r="P346" s="972"/>
      <c r="Q346" s="972"/>
      <c r="R346" s="972"/>
      <c r="S346" s="972"/>
      <c r="T346" s="972"/>
      <c r="U346" s="972"/>
      <c r="V346" s="972"/>
      <c r="W346" s="972"/>
      <c r="X346" s="972"/>
      <c r="Y346" s="972"/>
      <c r="Z346" s="972"/>
      <c r="AA346" s="972"/>
      <c r="AB346" s="972"/>
      <c r="AC346" s="972"/>
      <c r="AD346" s="972"/>
      <c r="AE346" s="972"/>
      <c r="AF346" s="972"/>
      <c r="AG346" s="972"/>
      <c r="AH346" s="972"/>
      <c r="AI346" s="972"/>
      <c r="AJ346" s="972"/>
      <c r="AK346" s="972"/>
      <c r="AL346" s="972"/>
      <c r="AM346" s="972"/>
      <c r="AN346" s="972"/>
      <c r="AO346" s="972"/>
      <c r="AP346" s="972"/>
      <c r="AQ346" s="972"/>
      <c r="AR346" s="972"/>
      <c r="AS346" s="972"/>
      <c r="AT346" s="972"/>
      <c r="AU346" s="972"/>
      <c r="AV346" s="972"/>
      <c r="AW346" s="972"/>
      <c r="AX346" s="972"/>
      <c r="AY346" s="972"/>
      <c r="AZ346" s="972"/>
      <c r="BA346" s="972"/>
      <c r="BB346" s="972"/>
      <c r="BC346" s="972"/>
      <c r="BD346" s="972"/>
      <c r="BE346" s="972"/>
      <c r="BF346" s="972"/>
      <c r="BG346" s="972"/>
      <c r="BH346" s="972"/>
      <c r="BI346" s="972"/>
      <c r="BJ346" s="972"/>
      <c r="BK346" s="972"/>
      <c r="BL346" s="972"/>
      <c r="BM346" s="972"/>
      <c r="BN346" s="972"/>
      <c r="BO346" s="972"/>
      <c r="BV346" s="1140"/>
      <c r="BW346" s="1140"/>
      <c r="BX346" s="1140"/>
      <c r="BY346" s="1140"/>
      <c r="BZ346" s="1140"/>
      <c r="CA346" s="1140"/>
      <c r="CB346" s="1140"/>
      <c r="CC346" s="1140"/>
      <c r="CD346" s="1140"/>
      <c r="CE346" s="1140"/>
      <c r="CF346" s="1140"/>
      <c r="CG346" s="1140"/>
      <c r="CH346" s="1140"/>
      <c r="CI346" s="1140"/>
      <c r="CJ346" s="1140"/>
      <c r="CK346" s="1140"/>
      <c r="CL346" s="1140"/>
      <c r="CM346" s="1140"/>
      <c r="CN346" s="1140"/>
      <c r="CO346" s="1140"/>
      <c r="CP346" s="1140"/>
      <c r="CQ346" s="1140"/>
      <c r="CR346" s="1140"/>
      <c r="CS346" s="1140"/>
      <c r="CT346" s="1140"/>
      <c r="CU346" s="1140"/>
      <c r="CV346" s="1140"/>
      <c r="CW346" s="1140"/>
      <c r="CX346" s="1140"/>
      <c r="CY346" s="1140"/>
      <c r="CZ346" s="1140"/>
      <c r="DA346" s="1140"/>
      <c r="DB346" s="1140"/>
      <c r="DC346" s="1140"/>
      <c r="DD346" s="1140"/>
      <c r="DE346" s="1140"/>
      <c r="DF346" s="1140"/>
      <c r="DG346" s="1140"/>
      <c r="DH346" s="1140"/>
      <c r="DI346" s="1140"/>
      <c r="DJ346" s="1140"/>
      <c r="DK346" s="1140"/>
      <c r="DL346" s="1140"/>
      <c r="DM346" s="1140"/>
      <c r="DN346" s="1140"/>
      <c r="DO346" s="1140"/>
      <c r="DP346" s="1140"/>
      <c r="DQ346" s="1140"/>
      <c r="DR346" s="1140"/>
      <c r="DS346" s="1140"/>
      <c r="DT346" s="1140"/>
      <c r="DU346" s="1140"/>
      <c r="DV346" s="1140"/>
      <c r="DW346" s="1140"/>
      <c r="DX346" s="1140"/>
      <c r="DY346" s="1140"/>
      <c r="DZ346" s="1140"/>
      <c r="EA346" s="1140"/>
      <c r="EB346" s="1140"/>
      <c r="EC346" s="1140"/>
      <c r="ED346" s="1140"/>
      <c r="EE346" s="1107"/>
      <c r="EF346" s="1107"/>
      <c r="EG346" s="1107"/>
      <c r="EH346" s="1107"/>
      <c r="EI346" s="1107"/>
    </row>
    <row r="347" spans="2:139" ht="15" thickBot="1">
      <c r="B347" s="84" t="s">
        <v>194</v>
      </c>
      <c r="C347" s="84"/>
      <c r="D347" s="887"/>
      <c r="E347" s="813"/>
      <c r="F347" s="814"/>
      <c r="G347" s="147">
        <f t="shared" ref="G347:BO347" si="1529">G$7</f>
        <v>1990</v>
      </c>
      <c r="H347" s="147">
        <f t="shared" si="1529"/>
        <v>1991</v>
      </c>
      <c r="I347" s="147">
        <f t="shared" si="1529"/>
        <v>1992</v>
      </c>
      <c r="J347" s="147">
        <f t="shared" si="1529"/>
        <v>1993</v>
      </c>
      <c r="K347" s="147">
        <f t="shared" si="1529"/>
        <v>1994</v>
      </c>
      <c r="L347" s="147">
        <f t="shared" si="1529"/>
        <v>1995</v>
      </c>
      <c r="M347" s="147">
        <f t="shared" si="1529"/>
        <v>1996</v>
      </c>
      <c r="N347" s="147">
        <f t="shared" si="1529"/>
        <v>1997</v>
      </c>
      <c r="O347" s="147">
        <f t="shared" si="1529"/>
        <v>1998</v>
      </c>
      <c r="P347" s="147">
        <f t="shared" si="1529"/>
        <v>1999</v>
      </c>
      <c r="Q347" s="147">
        <f t="shared" si="1529"/>
        <v>2000</v>
      </c>
      <c r="R347" s="147">
        <f t="shared" si="1529"/>
        <v>2001</v>
      </c>
      <c r="S347" s="147">
        <f t="shared" si="1529"/>
        <v>2002</v>
      </c>
      <c r="T347" s="147">
        <f t="shared" si="1529"/>
        <v>2003</v>
      </c>
      <c r="U347" s="147">
        <f t="shared" si="1529"/>
        <v>2004</v>
      </c>
      <c r="V347" s="147">
        <f t="shared" si="1529"/>
        <v>2005</v>
      </c>
      <c r="W347" s="147">
        <f t="shared" si="1529"/>
        <v>2006</v>
      </c>
      <c r="X347" s="147">
        <f t="shared" si="1529"/>
        <v>2007</v>
      </c>
      <c r="Y347" s="147">
        <f t="shared" si="1529"/>
        <v>2008</v>
      </c>
      <c r="Z347" s="147">
        <f t="shared" si="1529"/>
        <v>2009</v>
      </c>
      <c r="AA347" s="147">
        <f t="shared" si="1529"/>
        <v>2010</v>
      </c>
      <c r="AB347" s="147">
        <f t="shared" si="1529"/>
        <v>2011</v>
      </c>
      <c r="AC347" s="147">
        <f t="shared" si="1529"/>
        <v>2012</v>
      </c>
      <c r="AD347" s="147">
        <f t="shared" si="1529"/>
        <v>2013</v>
      </c>
      <c r="AE347" s="147">
        <f t="shared" si="1529"/>
        <v>2014</v>
      </c>
      <c r="AF347" s="147">
        <f t="shared" si="1529"/>
        <v>2015</v>
      </c>
      <c r="AG347" s="147">
        <f t="shared" si="1529"/>
        <v>2016</v>
      </c>
      <c r="AH347" s="147">
        <f t="shared" si="1529"/>
        <v>2017</v>
      </c>
      <c r="AI347" s="147">
        <f t="shared" si="1529"/>
        <v>2018</v>
      </c>
      <c r="AJ347" s="147">
        <f t="shared" si="1529"/>
        <v>2019</v>
      </c>
      <c r="AK347" s="147">
        <f t="shared" si="1529"/>
        <v>2020</v>
      </c>
      <c r="AL347" s="147">
        <f t="shared" si="1529"/>
        <v>2021</v>
      </c>
      <c r="AM347" s="147">
        <f t="shared" si="1529"/>
        <v>2022</v>
      </c>
      <c r="AN347" s="147">
        <f t="shared" si="1529"/>
        <v>2023</v>
      </c>
      <c r="AO347" s="147">
        <f t="shared" si="1529"/>
        <v>2024</v>
      </c>
      <c r="AP347" s="147">
        <f t="shared" si="1529"/>
        <v>2025</v>
      </c>
      <c r="AQ347" s="147">
        <f t="shared" si="1529"/>
        <v>2026</v>
      </c>
      <c r="AR347" s="147">
        <f t="shared" si="1529"/>
        <v>2027</v>
      </c>
      <c r="AS347" s="147">
        <f t="shared" si="1529"/>
        <v>2028</v>
      </c>
      <c r="AT347" s="147">
        <f t="shared" si="1529"/>
        <v>2029</v>
      </c>
      <c r="AU347" s="147">
        <f t="shared" si="1529"/>
        <v>2030</v>
      </c>
      <c r="AV347" s="147">
        <f t="shared" si="1529"/>
        <v>2031</v>
      </c>
      <c r="AW347" s="147">
        <f t="shared" si="1529"/>
        <v>2032</v>
      </c>
      <c r="AX347" s="147">
        <f t="shared" si="1529"/>
        <v>2033</v>
      </c>
      <c r="AY347" s="147">
        <f t="shared" si="1529"/>
        <v>2034</v>
      </c>
      <c r="AZ347" s="147">
        <f t="shared" si="1529"/>
        <v>2035</v>
      </c>
      <c r="BA347" s="147">
        <f t="shared" si="1529"/>
        <v>2036</v>
      </c>
      <c r="BB347" s="147">
        <f t="shared" si="1529"/>
        <v>2037</v>
      </c>
      <c r="BC347" s="147">
        <f t="shared" si="1529"/>
        <v>2038</v>
      </c>
      <c r="BD347" s="147">
        <f t="shared" si="1529"/>
        <v>2039</v>
      </c>
      <c r="BE347" s="147">
        <f t="shared" si="1529"/>
        <v>2040</v>
      </c>
      <c r="BF347" s="147">
        <f t="shared" si="1529"/>
        <v>2041</v>
      </c>
      <c r="BG347" s="147">
        <f t="shared" si="1529"/>
        <v>2042</v>
      </c>
      <c r="BH347" s="147">
        <f t="shared" si="1529"/>
        <v>2043</v>
      </c>
      <c r="BI347" s="147">
        <f t="shared" si="1529"/>
        <v>2044</v>
      </c>
      <c r="BJ347" s="147">
        <f t="shared" si="1529"/>
        <v>2045</v>
      </c>
      <c r="BK347" s="147">
        <f t="shared" si="1529"/>
        <v>2046</v>
      </c>
      <c r="BL347" s="147">
        <f t="shared" si="1529"/>
        <v>2047</v>
      </c>
      <c r="BM347" s="147">
        <f t="shared" si="1529"/>
        <v>2048</v>
      </c>
      <c r="BN347" s="147">
        <f t="shared" si="1529"/>
        <v>2049</v>
      </c>
      <c r="BO347" s="147">
        <f t="shared" si="1529"/>
        <v>2050</v>
      </c>
      <c r="BV347" s="1132"/>
      <c r="BW347" s="1132"/>
      <c r="BX347" s="1132"/>
      <c r="BY347" s="1132"/>
      <c r="BZ347" s="1132"/>
      <c r="CA347" s="1132"/>
      <c r="CB347" s="1132"/>
      <c r="CC347" s="1132"/>
      <c r="CD347" s="1132"/>
      <c r="CE347" s="1132"/>
      <c r="CF347" s="1132"/>
      <c r="CG347" s="1132"/>
      <c r="CH347" s="1132"/>
      <c r="CI347" s="1132"/>
      <c r="CJ347" s="1132"/>
      <c r="CK347" s="1132"/>
      <c r="CL347" s="1132"/>
      <c r="CM347" s="1132"/>
      <c r="CN347" s="1132"/>
      <c r="CO347" s="1132"/>
      <c r="CP347" s="1132"/>
      <c r="CQ347" s="1132"/>
      <c r="CR347" s="1132"/>
      <c r="CS347" s="1132"/>
      <c r="CT347" s="1132"/>
      <c r="CU347" s="1132"/>
      <c r="CV347" s="1132"/>
      <c r="CW347" s="1132"/>
      <c r="CX347" s="1132"/>
      <c r="CY347" s="1132"/>
      <c r="CZ347" s="1132"/>
      <c r="DA347" s="1132"/>
      <c r="DB347" s="1132"/>
      <c r="DC347" s="1132"/>
      <c r="DD347" s="1132"/>
      <c r="DE347" s="1132"/>
      <c r="DF347" s="1132"/>
      <c r="DG347" s="1132"/>
      <c r="DH347" s="1132"/>
      <c r="DI347" s="1132"/>
      <c r="DJ347" s="1132"/>
      <c r="DK347" s="1132"/>
      <c r="DL347" s="1132"/>
      <c r="DM347" s="1132"/>
      <c r="DN347" s="1132"/>
      <c r="DO347" s="1132"/>
      <c r="DP347" s="1132"/>
      <c r="DQ347" s="1132"/>
      <c r="DR347" s="1132"/>
      <c r="DS347" s="1132"/>
      <c r="DT347" s="1132"/>
      <c r="DU347" s="1132"/>
      <c r="DV347" s="1132"/>
      <c r="DW347" s="1132"/>
      <c r="DX347" s="1132"/>
      <c r="DY347" s="1132"/>
      <c r="DZ347" s="1132"/>
      <c r="EA347" s="1132"/>
      <c r="EB347" s="1132"/>
      <c r="EC347" s="1132"/>
      <c r="ED347" s="1132"/>
    </row>
    <row r="348" spans="2:139">
      <c r="B348" s="766">
        <v>185</v>
      </c>
      <c r="C348" s="59" t="s">
        <v>800</v>
      </c>
      <c r="D348" s="708"/>
      <c r="E348" s="702"/>
      <c r="F348" s="703"/>
      <c r="G348" s="704"/>
      <c r="H348" s="705"/>
      <c r="I348" s="705"/>
      <c r="J348" s="705"/>
      <c r="K348" s="705"/>
      <c r="L348" s="705"/>
      <c r="M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6"/>
      <c r="AL348" s="706"/>
      <c r="AM348" s="706"/>
      <c r="AN348" s="706"/>
      <c r="AO348" s="706"/>
      <c r="AP348" s="706"/>
      <c r="AQ348" s="706"/>
      <c r="AR348" s="706"/>
      <c r="AS348" s="706"/>
      <c r="AT348" s="706"/>
      <c r="AU348" s="706"/>
      <c r="AV348" s="706"/>
      <c r="AW348" s="706"/>
      <c r="AX348" s="706"/>
      <c r="AY348" s="706"/>
      <c r="AZ348" s="706"/>
      <c r="BA348" s="706"/>
      <c r="BB348" s="706"/>
      <c r="BC348" s="706"/>
      <c r="BD348" s="706"/>
      <c r="BE348" s="706"/>
      <c r="BF348" s="706"/>
      <c r="BG348" s="706"/>
      <c r="BH348" s="706"/>
      <c r="BI348" s="706"/>
      <c r="BJ348" s="706"/>
      <c r="BK348" s="706"/>
      <c r="BL348" s="706"/>
      <c r="BM348" s="706"/>
      <c r="BN348" s="706"/>
      <c r="BO348" s="706"/>
      <c r="BV348" s="1137"/>
      <c r="BW348" s="1138"/>
      <c r="BX348" s="1138"/>
      <c r="BY348" s="1138"/>
      <c r="BZ348" s="1138"/>
      <c r="CA348" s="1138"/>
      <c r="CB348" s="1138"/>
      <c r="CC348" s="1138"/>
      <c r="CD348" s="1138"/>
      <c r="CE348" s="1138"/>
      <c r="CF348" s="1138"/>
      <c r="CG348" s="1138"/>
      <c r="CH348" s="1138"/>
      <c r="CI348" s="1138"/>
      <c r="CJ348" s="1138"/>
      <c r="CK348" s="1138"/>
      <c r="CL348" s="1138"/>
      <c r="CM348" s="1138"/>
      <c r="CN348" s="1138"/>
      <c r="CO348" s="1138"/>
      <c r="CP348" s="1138"/>
      <c r="CQ348" s="1138"/>
      <c r="CR348" s="1138"/>
      <c r="CS348" s="1138"/>
      <c r="CT348" s="1138"/>
      <c r="CU348" s="1138"/>
      <c r="CV348" s="1138"/>
      <c r="CW348" s="1138"/>
      <c r="CX348" s="1138"/>
      <c r="CY348" s="1138"/>
      <c r="CZ348" s="1138"/>
      <c r="DA348" s="1138"/>
      <c r="DB348" s="1138"/>
      <c r="DC348" s="1138"/>
      <c r="DD348" s="1138"/>
      <c r="DE348" s="1138"/>
      <c r="DF348" s="1138"/>
      <c r="DG348" s="1138"/>
      <c r="DH348" s="1138"/>
      <c r="DI348" s="1138"/>
      <c r="DJ348" s="1138"/>
      <c r="DK348" s="1138"/>
      <c r="DL348" s="1138"/>
      <c r="DM348" s="1138"/>
      <c r="DN348" s="1138"/>
      <c r="DO348" s="1138"/>
      <c r="DP348" s="1138"/>
      <c r="DQ348" s="1138"/>
      <c r="DR348" s="1138"/>
      <c r="DS348" s="1138"/>
      <c r="DT348" s="1138"/>
      <c r="DU348" s="1138"/>
      <c r="DV348" s="1138"/>
      <c r="DW348" s="1138"/>
      <c r="DX348" s="1138"/>
      <c r="DY348" s="1138"/>
      <c r="DZ348" s="1138"/>
      <c r="EA348" s="1138"/>
      <c r="EB348" s="1138"/>
      <c r="EC348" s="1138"/>
      <c r="ED348" s="1139"/>
    </row>
    <row r="349" spans="2:139" ht="12.75" customHeight="1">
      <c r="B349" s="772">
        <f t="shared" ref="B349:B355" si="1530">B348+1</f>
        <v>186</v>
      </c>
      <c r="C349" s="710"/>
      <c r="D349" s="708" t="s">
        <v>1147</v>
      </c>
      <c r="E349" s="702" t="s">
        <v>117</v>
      </c>
      <c r="F349" s="709"/>
      <c r="G349" s="1059">
        <f>IF(BV349="",'Fuel CO2 Factors'!$D7,BV349)</f>
        <v>96</v>
      </c>
      <c r="H349" s="1059">
        <f>IF(BW349="",'Fuel CO2 Factors'!$D7,BW349)</f>
        <v>96</v>
      </c>
      <c r="I349" s="1059">
        <f>IF(BX349="",'Fuel CO2 Factors'!$D7,BX349)</f>
        <v>96</v>
      </c>
      <c r="J349" s="1059">
        <f>IF(BY349="",'Fuel CO2 Factors'!$D7,BY349)</f>
        <v>96</v>
      </c>
      <c r="K349" s="1059">
        <f>IF(BZ349="",'Fuel CO2 Factors'!$D7,BZ349)</f>
        <v>96</v>
      </c>
      <c r="L349" s="1059">
        <f>IF(CA349="",'Fuel CO2 Factors'!$D7,CA349)</f>
        <v>96</v>
      </c>
      <c r="M349" s="1059">
        <f>IF(CB349="",'Fuel CO2 Factors'!$D7,CB349)</f>
        <v>96</v>
      </c>
      <c r="N349" s="1059">
        <f>IF(CC349="",'Fuel CO2 Factors'!$D7,CC349)</f>
        <v>96</v>
      </c>
      <c r="O349" s="1059">
        <f>IF(CD349="",'Fuel CO2 Factors'!$D7,CD349)</f>
        <v>96</v>
      </c>
      <c r="P349" s="1059">
        <f>IF(CE349="",'Fuel CO2 Factors'!$D7,CE349)</f>
        <v>96</v>
      </c>
      <c r="Q349" s="1059">
        <f>IF(CF349="",'Fuel CO2 Factors'!$D7,CF349)</f>
        <v>96</v>
      </c>
      <c r="R349" s="1059">
        <f>IF(CG349="",'Fuel CO2 Factors'!$D7,CG349)</f>
        <v>96</v>
      </c>
      <c r="S349" s="1059">
        <f>IF(CH349="",'Fuel CO2 Factors'!$D7,CH349)</f>
        <v>96</v>
      </c>
      <c r="T349" s="1059">
        <f>IF(CI349="",'Fuel CO2 Factors'!$D7,CI349)</f>
        <v>96</v>
      </c>
      <c r="U349" s="1059">
        <f>IF(CJ349="",'Fuel CO2 Factors'!$D7,CJ349)</f>
        <v>96</v>
      </c>
      <c r="V349" s="1059">
        <f>IF(CK349="",'Fuel CO2 Factors'!$D7,CK349)</f>
        <v>96</v>
      </c>
      <c r="W349" s="1059">
        <f>IF(CL349="",'Fuel CO2 Factors'!$D7,CL349)</f>
        <v>96</v>
      </c>
      <c r="X349" s="1059">
        <f>IF(CM349="",'Fuel CO2 Factors'!$D7,CM349)</f>
        <v>96</v>
      </c>
      <c r="Y349" s="1059">
        <f>IF(CN349="",'Fuel CO2 Factors'!$D7,CN349)</f>
        <v>96</v>
      </c>
      <c r="Z349" s="1059">
        <f>IF(CO349="",'Fuel CO2 Factors'!$D7,CO349)</f>
        <v>96</v>
      </c>
      <c r="AA349" s="1059">
        <f>IF(CP349="",'Fuel CO2 Factors'!$D7,CP349)</f>
        <v>96</v>
      </c>
      <c r="AB349" s="1059">
        <f>IF(CQ349="",'Fuel CO2 Factors'!$D7,CQ349)</f>
        <v>96</v>
      </c>
      <c r="AC349" s="1059">
        <f>IF(CR349="",'Fuel CO2 Factors'!$D7,CR349)</f>
        <v>96</v>
      </c>
      <c r="AD349" s="1059">
        <f>IF(CS349="",'Fuel CO2 Factors'!$D7,CS349)</f>
        <v>96</v>
      </c>
      <c r="AE349" s="1059">
        <f>IF(CT349="",'Fuel CO2 Factors'!$D7,CT349)</f>
        <v>96</v>
      </c>
      <c r="AF349" s="1059">
        <f>IF(CU349="",'Fuel CO2 Factors'!$D7,CU349)</f>
        <v>96</v>
      </c>
      <c r="AG349" s="1059">
        <f>IF(CV349="",'Fuel CO2 Factors'!$D7,CV349)</f>
        <v>96</v>
      </c>
      <c r="AH349" s="1059">
        <f>IF(CW349="",'Fuel CO2 Factors'!$D7,CW349)</f>
        <v>96</v>
      </c>
      <c r="AI349" s="1059">
        <f>IF(CX349="",'Fuel CO2 Factors'!$D7,CX349)</f>
        <v>96</v>
      </c>
      <c r="AJ349" s="1059">
        <f>IF(CY349="",'Fuel CO2 Factors'!$D7,CY349)</f>
        <v>96</v>
      </c>
      <c r="AK349" s="1059">
        <f>IF(CZ349="",'Fuel CO2 Factors'!$D7,CZ349)</f>
        <v>96</v>
      </c>
      <c r="AL349" s="1059">
        <f>IF(DA349="",'Fuel CO2 Factors'!$D7,DA349)</f>
        <v>96</v>
      </c>
      <c r="AM349" s="1059">
        <f>IF(DB349="",'Fuel CO2 Factors'!$D7,DB349)</f>
        <v>96</v>
      </c>
      <c r="AN349" s="1059">
        <f>IF(DC349="",'Fuel CO2 Factors'!$D7,DC349)</f>
        <v>96</v>
      </c>
      <c r="AO349" s="1059">
        <f>IF(DD349="",'Fuel CO2 Factors'!$D7,DD349)</f>
        <v>96</v>
      </c>
      <c r="AP349" s="1059">
        <f>IF(DE349="",'Fuel CO2 Factors'!$D7,DE349)</f>
        <v>96</v>
      </c>
      <c r="AQ349" s="1059">
        <f>IF(DF349="",'Fuel CO2 Factors'!$D7,DF349)</f>
        <v>96</v>
      </c>
      <c r="AR349" s="1059">
        <f>IF(DG349="",'Fuel CO2 Factors'!$D7,DG349)</f>
        <v>96</v>
      </c>
      <c r="AS349" s="1059">
        <f>IF(DH349="",'Fuel CO2 Factors'!$D7,DH349)</f>
        <v>96</v>
      </c>
      <c r="AT349" s="1059">
        <f>IF(DI349="",'Fuel CO2 Factors'!$D7,DI349)</f>
        <v>96</v>
      </c>
      <c r="AU349" s="1059">
        <f>IF(DJ349="",'Fuel CO2 Factors'!$D7,DJ349)</f>
        <v>96</v>
      </c>
      <c r="AV349" s="1059">
        <f>IF(DK349="",'Fuel CO2 Factors'!$D7,DK349)</f>
        <v>96</v>
      </c>
      <c r="AW349" s="1059">
        <f>IF(DL349="",'Fuel CO2 Factors'!$D7,DL349)</f>
        <v>96</v>
      </c>
      <c r="AX349" s="1059">
        <f>IF(DM349="",'Fuel CO2 Factors'!$D7,DM349)</f>
        <v>96</v>
      </c>
      <c r="AY349" s="1059">
        <f>IF(DN349="",'Fuel CO2 Factors'!$D7,DN349)</f>
        <v>96</v>
      </c>
      <c r="AZ349" s="1059">
        <f>IF(DO349="",'Fuel CO2 Factors'!$D7,DO349)</f>
        <v>96</v>
      </c>
      <c r="BA349" s="1059">
        <f>IF(DP349="",'Fuel CO2 Factors'!$D7,DP349)</f>
        <v>96</v>
      </c>
      <c r="BB349" s="1059">
        <f>IF(DQ349="",'Fuel CO2 Factors'!$D7,DQ349)</f>
        <v>96</v>
      </c>
      <c r="BC349" s="1059">
        <f>IF(DR349="",'Fuel CO2 Factors'!$D7,DR349)</f>
        <v>96</v>
      </c>
      <c r="BD349" s="1059">
        <f>IF(DS349="",'Fuel CO2 Factors'!$D7,DS349)</f>
        <v>96</v>
      </c>
      <c r="BE349" s="1059">
        <f>IF(DT349="",'Fuel CO2 Factors'!$D7,DT349)</f>
        <v>96</v>
      </c>
      <c r="BF349" s="1059">
        <f>IF(DU349="",'Fuel CO2 Factors'!$D7,DU349)</f>
        <v>96</v>
      </c>
      <c r="BG349" s="1059">
        <f>IF(DV349="",'Fuel CO2 Factors'!$D7,DV349)</f>
        <v>96</v>
      </c>
      <c r="BH349" s="1059">
        <f>IF(DW349="",'Fuel CO2 Factors'!$D7,DW349)</f>
        <v>96</v>
      </c>
      <c r="BI349" s="1059">
        <f>IF(DX349="",'Fuel CO2 Factors'!$D7,DX349)</f>
        <v>96</v>
      </c>
      <c r="BJ349" s="1059">
        <f>IF(DY349="",'Fuel CO2 Factors'!$D7,DY349)</f>
        <v>96</v>
      </c>
      <c r="BK349" s="1059">
        <f>IF(DZ349="",'Fuel CO2 Factors'!$D7,DZ349)</f>
        <v>96</v>
      </c>
      <c r="BL349" s="1059">
        <f>IF(EA349="",'Fuel CO2 Factors'!$D7,EA349)</f>
        <v>96</v>
      </c>
      <c r="BM349" s="1059">
        <f>IF(EB349="",'Fuel CO2 Factors'!$D7,EB349)</f>
        <v>96</v>
      </c>
      <c r="BN349" s="1059">
        <f>IF(EC349="",'Fuel CO2 Factors'!$D7,EC349)</f>
        <v>96</v>
      </c>
      <c r="BO349" s="1059">
        <f>IF(ED349="",'Fuel CO2 Factors'!$D7,ED349)</f>
        <v>96</v>
      </c>
      <c r="BV349" s="1169"/>
      <c r="BW349" s="1169"/>
      <c r="BX349" s="1169"/>
      <c r="BY349" s="1169"/>
      <c r="BZ349" s="1169"/>
      <c r="CA349" s="1169"/>
      <c r="CB349" s="1169"/>
      <c r="CC349" s="1169"/>
      <c r="CD349" s="1169"/>
      <c r="CE349" s="1169"/>
      <c r="CF349" s="1169"/>
      <c r="CG349" s="1169"/>
      <c r="CH349" s="1169"/>
      <c r="CI349" s="1169"/>
      <c r="CJ349" s="1169"/>
      <c r="CK349" s="1169"/>
      <c r="CL349" s="1169"/>
      <c r="CM349" s="1169"/>
      <c r="CN349" s="1169"/>
      <c r="CO349" s="1169"/>
      <c r="CP349" s="1169"/>
      <c r="CQ349" s="1169"/>
      <c r="CR349" s="1169"/>
      <c r="CS349" s="1169"/>
      <c r="CT349" s="1169"/>
      <c r="CU349" s="1169"/>
      <c r="CV349" s="1169"/>
      <c r="CW349" s="1169"/>
      <c r="CX349" s="1169"/>
      <c r="CY349" s="1169"/>
      <c r="CZ349" s="1169"/>
      <c r="DA349" s="1169"/>
      <c r="DB349" s="1169"/>
      <c r="DC349" s="1169"/>
      <c r="DD349" s="1169"/>
      <c r="DE349" s="1169"/>
      <c r="DF349" s="1169"/>
      <c r="DG349" s="1169"/>
      <c r="DH349" s="1169"/>
      <c r="DI349" s="1169"/>
      <c r="DJ349" s="1169"/>
      <c r="DK349" s="1169"/>
      <c r="DL349" s="1169"/>
      <c r="DM349" s="1169"/>
      <c r="DN349" s="1169"/>
      <c r="DO349" s="1169"/>
      <c r="DP349" s="1169"/>
      <c r="DQ349" s="1169"/>
      <c r="DR349" s="1169"/>
      <c r="DS349" s="1169"/>
      <c r="DT349" s="1169"/>
      <c r="DU349" s="1169"/>
      <c r="DV349" s="1169"/>
      <c r="DW349" s="1169"/>
      <c r="DX349" s="1169"/>
      <c r="DY349" s="1169"/>
      <c r="DZ349" s="1169"/>
      <c r="EA349" s="1169"/>
      <c r="EB349" s="1169"/>
      <c r="EC349" s="1169"/>
      <c r="ED349" s="1169"/>
    </row>
    <row r="350" spans="2:139" ht="12.75" customHeight="1">
      <c r="B350" s="772">
        <f t="shared" si="1530"/>
        <v>187</v>
      </c>
      <c r="C350" s="707"/>
      <c r="D350" s="708" t="s">
        <v>1119</v>
      </c>
      <c r="E350" s="702" t="s">
        <v>117</v>
      </c>
      <c r="F350" s="709"/>
      <c r="G350" s="1059">
        <f>IF(BV350="",'Fuel CO2 Factors'!$E8,BV350)</f>
        <v>92.8</v>
      </c>
      <c r="H350" s="1059">
        <f>IF(BW350="",'Fuel CO2 Factors'!$E8,BW350)</f>
        <v>92.8</v>
      </c>
      <c r="I350" s="1059">
        <f>IF(BX350="",'Fuel CO2 Factors'!$E8,BX350)</f>
        <v>92.8</v>
      </c>
      <c r="J350" s="1059">
        <f>IF(BY350="",'Fuel CO2 Factors'!$E8,BY350)</f>
        <v>92.8</v>
      </c>
      <c r="K350" s="1059">
        <f>IF(BZ350="",'Fuel CO2 Factors'!$E8,BZ350)</f>
        <v>92.8</v>
      </c>
      <c r="L350" s="1059">
        <f>IF(CA350="",'Fuel CO2 Factors'!$E8,CA350)</f>
        <v>92.8</v>
      </c>
      <c r="M350" s="1059">
        <f>IF(CB350="",'Fuel CO2 Factors'!$E8,CB350)</f>
        <v>92.8</v>
      </c>
      <c r="N350" s="1059">
        <f>IF(CC350="",'Fuel CO2 Factors'!$E8,CC350)</f>
        <v>92.8</v>
      </c>
      <c r="O350" s="1059">
        <f>IF(CD350="",'Fuel CO2 Factors'!$E8,CD350)</f>
        <v>92.8</v>
      </c>
      <c r="P350" s="1059">
        <f>IF(CE350="",'Fuel CO2 Factors'!$E8,CE350)</f>
        <v>92.8</v>
      </c>
      <c r="Q350" s="1059">
        <f>IF(CF350="",'Fuel CO2 Factors'!$E8,CF350)</f>
        <v>92.8</v>
      </c>
      <c r="R350" s="1059">
        <f>IF(CG350="",'Fuel CO2 Factors'!$E8,CG350)</f>
        <v>92.8</v>
      </c>
      <c r="S350" s="1059">
        <f>IF(CH350="",'Fuel CO2 Factors'!$E8,CH350)</f>
        <v>92.8</v>
      </c>
      <c r="T350" s="1059">
        <f>IF(CI350="",'Fuel CO2 Factors'!$E8,CI350)</f>
        <v>92.8</v>
      </c>
      <c r="U350" s="1059">
        <f>IF(CJ350="",'Fuel CO2 Factors'!$E8,CJ350)</f>
        <v>92.8</v>
      </c>
      <c r="V350" s="1059">
        <f>IF(CK350="",'Fuel CO2 Factors'!$E8,CK350)</f>
        <v>92.8</v>
      </c>
      <c r="W350" s="1059">
        <f>IF(CL350="",'Fuel CO2 Factors'!$E8,CL350)</f>
        <v>92.8</v>
      </c>
      <c r="X350" s="1059">
        <f>IF(CM350="",'Fuel CO2 Factors'!$E8,CM350)</f>
        <v>92.8</v>
      </c>
      <c r="Y350" s="1059">
        <f>IF(CN350="",'Fuel CO2 Factors'!$E8,CN350)</f>
        <v>92.8</v>
      </c>
      <c r="Z350" s="1059">
        <f>IF(CO350="",'Fuel CO2 Factors'!$E8,CO350)</f>
        <v>92.8</v>
      </c>
      <c r="AA350" s="1059">
        <f>IF(CP350="",'Fuel CO2 Factors'!$E8,CP350)</f>
        <v>92.8</v>
      </c>
      <c r="AB350" s="1059">
        <f>IF(CQ350="",'Fuel CO2 Factors'!$E8,CQ350)</f>
        <v>92.8</v>
      </c>
      <c r="AC350" s="1059">
        <f>IF(CR350="",'Fuel CO2 Factors'!$E8,CR350)</f>
        <v>92.8</v>
      </c>
      <c r="AD350" s="1059">
        <f>IF(CS350="",'Fuel CO2 Factors'!$E8,CS350)</f>
        <v>92.8</v>
      </c>
      <c r="AE350" s="1059">
        <f>IF(CT350="",'Fuel CO2 Factors'!$E8,CT350)</f>
        <v>92.8</v>
      </c>
      <c r="AF350" s="1059">
        <f>IF(CU350="",'Fuel CO2 Factors'!$E8,CU350)</f>
        <v>92.8</v>
      </c>
      <c r="AG350" s="1059">
        <f>IF(CV350="",'Fuel CO2 Factors'!$E8,CV350)</f>
        <v>92.8</v>
      </c>
      <c r="AH350" s="1059">
        <f>IF(CW350="",'Fuel CO2 Factors'!$E8,CW350)</f>
        <v>92.8</v>
      </c>
      <c r="AI350" s="1059">
        <f>IF(CX350="",'Fuel CO2 Factors'!$E8,CX350)</f>
        <v>92.8</v>
      </c>
      <c r="AJ350" s="1059">
        <f>IF(CY350="",'Fuel CO2 Factors'!$E8,CY350)</f>
        <v>92.8</v>
      </c>
      <c r="AK350" s="1059">
        <f>IF(CZ350="",'Fuel CO2 Factors'!$E8,CZ350)</f>
        <v>92.8</v>
      </c>
      <c r="AL350" s="1059">
        <f>IF(DA350="",'Fuel CO2 Factors'!$E8,DA350)</f>
        <v>92.8</v>
      </c>
      <c r="AM350" s="1059">
        <f>IF(DB350="",'Fuel CO2 Factors'!$E8,DB350)</f>
        <v>92.8</v>
      </c>
      <c r="AN350" s="1059">
        <f>IF(DC350="",'Fuel CO2 Factors'!$E8,DC350)</f>
        <v>92.8</v>
      </c>
      <c r="AO350" s="1059">
        <f>IF(DD350="",'Fuel CO2 Factors'!$E8,DD350)</f>
        <v>92.8</v>
      </c>
      <c r="AP350" s="1059">
        <f>IF(DE350="",'Fuel CO2 Factors'!$E8,DE350)</f>
        <v>92.8</v>
      </c>
      <c r="AQ350" s="1059">
        <f>IF(DF350="",'Fuel CO2 Factors'!$E8,DF350)</f>
        <v>92.8</v>
      </c>
      <c r="AR350" s="1059">
        <f>IF(DG350="",'Fuel CO2 Factors'!$E8,DG350)</f>
        <v>92.8</v>
      </c>
      <c r="AS350" s="1059">
        <f>IF(DH350="",'Fuel CO2 Factors'!$E8,DH350)</f>
        <v>92.8</v>
      </c>
      <c r="AT350" s="1059">
        <f>IF(DI350="",'Fuel CO2 Factors'!$E8,DI350)</f>
        <v>92.8</v>
      </c>
      <c r="AU350" s="1059">
        <f>IF(DJ350="",'Fuel CO2 Factors'!$E8,DJ350)</f>
        <v>92.8</v>
      </c>
      <c r="AV350" s="1059">
        <f>IF(DK350="",'Fuel CO2 Factors'!$E8,DK350)</f>
        <v>92.8</v>
      </c>
      <c r="AW350" s="1059">
        <f>IF(DL350="",'Fuel CO2 Factors'!$E8,DL350)</f>
        <v>92.8</v>
      </c>
      <c r="AX350" s="1059">
        <f>IF(DM350="",'Fuel CO2 Factors'!$E8,DM350)</f>
        <v>92.8</v>
      </c>
      <c r="AY350" s="1059">
        <f>IF(DN350="",'Fuel CO2 Factors'!$E8,DN350)</f>
        <v>92.8</v>
      </c>
      <c r="AZ350" s="1059">
        <f>IF(DO350="",'Fuel CO2 Factors'!$E8,DO350)</f>
        <v>92.8</v>
      </c>
      <c r="BA350" s="1059">
        <f>IF(DP350="",'Fuel CO2 Factors'!$E8,DP350)</f>
        <v>92.8</v>
      </c>
      <c r="BB350" s="1059">
        <f>IF(DQ350="",'Fuel CO2 Factors'!$E8,DQ350)</f>
        <v>92.8</v>
      </c>
      <c r="BC350" s="1059">
        <f>IF(DR350="",'Fuel CO2 Factors'!$E8,DR350)</f>
        <v>92.8</v>
      </c>
      <c r="BD350" s="1059">
        <f>IF(DS350="",'Fuel CO2 Factors'!$E8,DS350)</f>
        <v>92.8</v>
      </c>
      <c r="BE350" s="1059">
        <f>IF(DT350="",'Fuel CO2 Factors'!$E8,DT350)</f>
        <v>92.8</v>
      </c>
      <c r="BF350" s="1059">
        <f>IF(DU350="",'Fuel CO2 Factors'!$E8,DU350)</f>
        <v>92.8</v>
      </c>
      <c r="BG350" s="1059">
        <f>IF(DV350="",'Fuel CO2 Factors'!$E8,DV350)</f>
        <v>92.8</v>
      </c>
      <c r="BH350" s="1059">
        <f>IF(DW350="",'Fuel CO2 Factors'!$E8,DW350)</f>
        <v>92.8</v>
      </c>
      <c r="BI350" s="1059">
        <f>IF(DX350="",'Fuel CO2 Factors'!$E8,DX350)</f>
        <v>92.8</v>
      </c>
      <c r="BJ350" s="1059">
        <f>IF(DY350="",'Fuel CO2 Factors'!$E8,DY350)</f>
        <v>92.8</v>
      </c>
      <c r="BK350" s="1059">
        <f>IF(DZ350="",'Fuel CO2 Factors'!$E8,DZ350)</f>
        <v>92.8</v>
      </c>
      <c r="BL350" s="1059">
        <f>IF(EA350="",'Fuel CO2 Factors'!$E8,EA350)</f>
        <v>92.8</v>
      </c>
      <c r="BM350" s="1059">
        <f>IF(EB350="",'Fuel CO2 Factors'!$E8,EB350)</f>
        <v>92.8</v>
      </c>
      <c r="BN350" s="1059">
        <f>IF(EC350="",'Fuel CO2 Factors'!$E8,EC350)</f>
        <v>92.8</v>
      </c>
      <c r="BO350" s="1059">
        <f>IF(ED350="",'Fuel CO2 Factors'!$E8,ED350)</f>
        <v>92.8</v>
      </c>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c r="DO350" s="1169"/>
      <c r="DP350" s="1169"/>
      <c r="DQ350" s="1169"/>
      <c r="DR350" s="1169"/>
      <c r="DS350" s="1169"/>
      <c r="DT350" s="1169"/>
      <c r="DU350" s="1169"/>
      <c r="DV350" s="1169"/>
      <c r="DW350" s="1169"/>
      <c r="DX350" s="1169"/>
      <c r="DY350" s="1169"/>
      <c r="DZ350" s="1169"/>
      <c r="EA350" s="1169"/>
      <c r="EB350" s="1169"/>
      <c r="EC350" s="1169"/>
      <c r="ED350" s="1169"/>
    </row>
    <row r="351" spans="2:139" ht="12.75" customHeight="1">
      <c r="B351" s="772">
        <f t="shared" si="1530"/>
        <v>188</v>
      </c>
      <c r="C351" s="710"/>
      <c r="D351" s="708" t="s">
        <v>776</v>
      </c>
      <c r="E351" s="702" t="s">
        <v>117</v>
      </c>
      <c r="F351" s="709"/>
      <c r="G351" s="1059">
        <f>IF(BV351="",'Fuel CO2 Factors'!$D9,BV351)</f>
        <v>77.400000000000006</v>
      </c>
      <c r="H351" s="1059">
        <f>IF(BW351="",'Fuel CO2 Factors'!$D9,BW351)</f>
        <v>77.400000000000006</v>
      </c>
      <c r="I351" s="1059">
        <f>IF(BX351="",'Fuel CO2 Factors'!$D9,BX351)</f>
        <v>77.400000000000006</v>
      </c>
      <c r="J351" s="1059">
        <f>IF(BY351="",'Fuel CO2 Factors'!$D9,BY351)</f>
        <v>77.400000000000006</v>
      </c>
      <c r="K351" s="1059">
        <f>IF(BZ351="",'Fuel CO2 Factors'!$D9,BZ351)</f>
        <v>77.400000000000006</v>
      </c>
      <c r="L351" s="1059">
        <f>IF(CA351="",'Fuel CO2 Factors'!$D9,CA351)</f>
        <v>77.400000000000006</v>
      </c>
      <c r="M351" s="1059">
        <f>IF(CB351="",'Fuel CO2 Factors'!$D9,CB351)</f>
        <v>77.400000000000006</v>
      </c>
      <c r="N351" s="1059">
        <f>IF(CC351="",'Fuel CO2 Factors'!$D9,CC351)</f>
        <v>77.400000000000006</v>
      </c>
      <c r="O351" s="1059">
        <f>IF(CD351="",'Fuel CO2 Factors'!$D9,CD351)</f>
        <v>77.400000000000006</v>
      </c>
      <c r="P351" s="1059">
        <f>IF(CE351="",'Fuel CO2 Factors'!$D9,CE351)</f>
        <v>77.400000000000006</v>
      </c>
      <c r="Q351" s="1059">
        <f>IF(CF351="",'Fuel CO2 Factors'!$D9,CF351)</f>
        <v>77.400000000000006</v>
      </c>
      <c r="R351" s="1059">
        <f>IF(CG351="",'Fuel CO2 Factors'!$D9,CG351)</f>
        <v>77.400000000000006</v>
      </c>
      <c r="S351" s="1059">
        <f>IF(CH351="",'Fuel CO2 Factors'!$D9,CH351)</f>
        <v>77.400000000000006</v>
      </c>
      <c r="T351" s="1059">
        <f>IF(CI351="",'Fuel CO2 Factors'!$D9,CI351)</f>
        <v>77.400000000000006</v>
      </c>
      <c r="U351" s="1059">
        <f>IF(CJ351="",'Fuel CO2 Factors'!$D9,CJ351)</f>
        <v>77.400000000000006</v>
      </c>
      <c r="V351" s="1059">
        <f>IF(CK351="",'Fuel CO2 Factors'!$D9,CK351)</f>
        <v>77.400000000000006</v>
      </c>
      <c r="W351" s="1059">
        <f>IF(CL351="",'Fuel CO2 Factors'!$D9,CL351)</f>
        <v>77.400000000000006</v>
      </c>
      <c r="X351" s="1059">
        <f>IF(CM351="",'Fuel CO2 Factors'!$D9,CM351)</f>
        <v>77.400000000000006</v>
      </c>
      <c r="Y351" s="1059">
        <f>IF(CN351="",'Fuel CO2 Factors'!$D9,CN351)</f>
        <v>77.400000000000006</v>
      </c>
      <c r="Z351" s="1059">
        <f>IF(CO351="",'Fuel CO2 Factors'!$D9,CO351)</f>
        <v>77.400000000000006</v>
      </c>
      <c r="AA351" s="1059">
        <f>IF(CP351="",'Fuel CO2 Factors'!$D9,CP351)</f>
        <v>77.400000000000006</v>
      </c>
      <c r="AB351" s="1059">
        <f>IF(CQ351="",'Fuel CO2 Factors'!$D9,CQ351)</f>
        <v>77.400000000000006</v>
      </c>
      <c r="AC351" s="1059">
        <f>IF(CR351="",'Fuel CO2 Factors'!$D9,CR351)</f>
        <v>77.400000000000006</v>
      </c>
      <c r="AD351" s="1059">
        <f>IF(CS351="",'Fuel CO2 Factors'!$D9,CS351)</f>
        <v>77.400000000000006</v>
      </c>
      <c r="AE351" s="1059">
        <f>IF(CT351="",'Fuel CO2 Factors'!$D9,CT351)</f>
        <v>77.400000000000006</v>
      </c>
      <c r="AF351" s="1059">
        <f>IF(CU351="",'Fuel CO2 Factors'!$D9,CU351)</f>
        <v>77.400000000000006</v>
      </c>
      <c r="AG351" s="1059">
        <f>IF(CV351="",'Fuel CO2 Factors'!$D9,CV351)</f>
        <v>77.400000000000006</v>
      </c>
      <c r="AH351" s="1059">
        <f>IF(CW351="",'Fuel CO2 Factors'!$D9,CW351)</f>
        <v>77.400000000000006</v>
      </c>
      <c r="AI351" s="1059">
        <f>IF(CX351="",'Fuel CO2 Factors'!$D9,CX351)</f>
        <v>77.400000000000006</v>
      </c>
      <c r="AJ351" s="1059">
        <f>IF(CY351="",'Fuel CO2 Factors'!$D9,CY351)</f>
        <v>77.400000000000006</v>
      </c>
      <c r="AK351" s="1059">
        <f>IF(CZ351="",'Fuel CO2 Factors'!$D9,CZ351)</f>
        <v>77.400000000000006</v>
      </c>
      <c r="AL351" s="1059">
        <f>IF(DA351="",'Fuel CO2 Factors'!$D9,DA351)</f>
        <v>77.400000000000006</v>
      </c>
      <c r="AM351" s="1059">
        <f>IF(DB351="",'Fuel CO2 Factors'!$D9,DB351)</f>
        <v>77.400000000000006</v>
      </c>
      <c r="AN351" s="1059">
        <f>IF(DC351="",'Fuel CO2 Factors'!$D9,DC351)</f>
        <v>77.400000000000006</v>
      </c>
      <c r="AO351" s="1059">
        <f>IF(DD351="",'Fuel CO2 Factors'!$D9,DD351)</f>
        <v>77.400000000000006</v>
      </c>
      <c r="AP351" s="1059">
        <f>IF(DE351="",'Fuel CO2 Factors'!$D9,DE351)</f>
        <v>77.400000000000006</v>
      </c>
      <c r="AQ351" s="1059">
        <f>IF(DF351="",'Fuel CO2 Factors'!$D9,DF351)</f>
        <v>77.400000000000006</v>
      </c>
      <c r="AR351" s="1059">
        <f>IF(DG351="",'Fuel CO2 Factors'!$D9,DG351)</f>
        <v>77.400000000000006</v>
      </c>
      <c r="AS351" s="1059">
        <f>IF(DH351="",'Fuel CO2 Factors'!$D9,DH351)</f>
        <v>77.400000000000006</v>
      </c>
      <c r="AT351" s="1059">
        <f>IF(DI351="",'Fuel CO2 Factors'!$D9,DI351)</f>
        <v>77.400000000000006</v>
      </c>
      <c r="AU351" s="1059">
        <f>IF(DJ351="",'Fuel CO2 Factors'!$D9,DJ351)</f>
        <v>77.400000000000006</v>
      </c>
      <c r="AV351" s="1059">
        <f>IF(DK351="",'Fuel CO2 Factors'!$D9,DK351)</f>
        <v>77.400000000000006</v>
      </c>
      <c r="AW351" s="1059">
        <f>IF(DL351="",'Fuel CO2 Factors'!$D9,DL351)</f>
        <v>77.400000000000006</v>
      </c>
      <c r="AX351" s="1059">
        <f>IF(DM351="",'Fuel CO2 Factors'!$D9,DM351)</f>
        <v>77.400000000000006</v>
      </c>
      <c r="AY351" s="1059">
        <f>IF(DN351="",'Fuel CO2 Factors'!$D9,DN351)</f>
        <v>77.400000000000006</v>
      </c>
      <c r="AZ351" s="1059">
        <f>IF(DO351="",'Fuel CO2 Factors'!$D9,DO351)</f>
        <v>77.400000000000006</v>
      </c>
      <c r="BA351" s="1059">
        <f>IF(DP351="",'Fuel CO2 Factors'!$D9,DP351)</f>
        <v>77.400000000000006</v>
      </c>
      <c r="BB351" s="1059">
        <f>IF(DQ351="",'Fuel CO2 Factors'!$D9,DQ351)</f>
        <v>77.400000000000006</v>
      </c>
      <c r="BC351" s="1059">
        <f>IF(DR351="",'Fuel CO2 Factors'!$D9,DR351)</f>
        <v>77.400000000000006</v>
      </c>
      <c r="BD351" s="1059">
        <f>IF(DS351="",'Fuel CO2 Factors'!$D9,DS351)</f>
        <v>77.400000000000006</v>
      </c>
      <c r="BE351" s="1059">
        <f>IF(DT351="",'Fuel CO2 Factors'!$D9,DT351)</f>
        <v>77.400000000000006</v>
      </c>
      <c r="BF351" s="1059">
        <f>IF(DU351="",'Fuel CO2 Factors'!$D9,DU351)</f>
        <v>77.400000000000006</v>
      </c>
      <c r="BG351" s="1059">
        <f>IF(DV351="",'Fuel CO2 Factors'!$D9,DV351)</f>
        <v>77.400000000000006</v>
      </c>
      <c r="BH351" s="1059">
        <f>IF(DW351="",'Fuel CO2 Factors'!$D9,DW351)</f>
        <v>77.400000000000006</v>
      </c>
      <c r="BI351" s="1059">
        <f>IF(DX351="",'Fuel CO2 Factors'!$D9,DX351)</f>
        <v>77.400000000000006</v>
      </c>
      <c r="BJ351" s="1059">
        <f>IF(DY351="",'Fuel CO2 Factors'!$D9,DY351)</f>
        <v>77.400000000000006</v>
      </c>
      <c r="BK351" s="1059">
        <f>IF(DZ351="",'Fuel CO2 Factors'!$D9,DZ351)</f>
        <v>77.400000000000006</v>
      </c>
      <c r="BL351" s="1059">
        <f>IF(EA351="",'Fuel CO2 Factors'!$D9,EA351)</f>
        <v>77.400000000000006</v>
      </c>
      <c r="BM351" s="1059">
        <f>IF(EB351="",'Fuel CO2 Factors'!$D9,EB351)</f>
        <v>77.400000000000006</v>
      </c>
      <c r="BN351" s="1059">
        <f>IF(EC351="",'Fuel CO2 Factors'!$D9,EC351)</f>
        <v>77.400000000000006</v>
      </c>
      <c r="BO351" s="1059">
        <f>IF(ED351="",'Fuel CO2 Factors'!$D9,ED351)</f>
        <v>77.400000000000006</v>
      </c>
      <c r="BV351" s="1169"/>
      <c r="BW351" s="1169"/>
      <c r="BX351" s="1169"/>
      <c r="BY351" s="1169"/>
      <c r="BZ351" s="1169"/>
      <c r="CA351" s="1169"/>
      <c r="CB351" s="1169"/>
      <c r="CC351" s="1169"/>
      <c r="CD351" s="1169"/>
      <c r="CE351" s="1169"/>
      <c r="CF351" s="1169"/>
      <c r="CG351" s="1169"/>
      <c r="CH351" s="1169"/>
      <c r="CI351" s="1169"/>
      <c r="CJ351" s="1169"/>
      <c r="CK351" s="1169"/>
      <c r="CL351" s="1169"/>
      <c r="CM351" s="1169"/>
      <c r="CN351" s="1169"/>
      <c r="CO351" s="1169"/>
      <c r="CP351" s="1169"/>
      <c r="CQ351" s="1169"/>
      <c r="CR351" s="1169"/>
      <c r="CS351" s="1169"/>
      <c r="CT351" s="1169"/>
      <c r="CU351" s="1169"/>
      <c r="CV351" s="1169"/>
      <c r="CW351" s="1169"/>
      <c r="CX351" s="1169"/>
      <c r="CY351" s="1169"/>
      <c r="CZ351" s="1169"/>
      <c r="DA351" s="1169"/>
      <c r="DB351" s="1169"/>
      <c r="DC351" s="1169"/>
      <c r="DD351" s="1169"/>
      <c r="DE351" s="1169"/>
      <c r="DF351" s="1169"/>
      <c r="DG351" s="1169"/>
      <c r="DH351" s="1169"/>
      <c r="DI351" s="1169"/>
      <c r="DJ351" s="1169"/>
      <c r="DK351" s="1169"/>
      <c r="DL351" s="1169"/>
      <c r="DM351" s="1169"/>
      <c r="DN351" s="1169"/>
      <c r="DO351" s="1169"/>
      <c r="DP351" s="1169"/>
      <c r="DQ351" s="1169"/>
      <c r="DR351" s="1169"/>
      <c r="DS351" s="1169"/>
      <c r="DT351" s="1169"/>
      <c r="DU351" s="1169"/>
      <c r="DV351" s="1169"/>
      <c r="DW351" s="1169"/>
      <c r="DX351" s="1169"/>
      <c r="DY351" s="1169"/>
      <c r="DZ351" s="1169"/>
      <c r="EA351" s="1169"/>
      <c r="EB351" s="1169"/>
      <c r="EC351" s="1169"/>
      <c r="ED351" s="1169"/>
    </row>
    <row r="352" spans="2:139" ht="12.75" customHeight="1">
      <c r="B352" s="772">
        <f t="shared" si="1530"/>
        <v>189</v>
      </c>
      <c r="C352" s="707"/>
      <c r="D352" s="708" t="s">
        <v>1120</v>
      </c>
      <c r="E352" s="702" t="s">
        <v>117</v>
      </c>
      <c r="F352" s="709"/>
      <c r="G352" s="1059">
        <f>IF(BV352="",'Fuel CO2 Factors'!$D10,BV352)</f>
        <v>74.099999999999994</v>
      </c>
      <c r="H352" s="1059">
        <f>IF(BW352="",'Fuel CO2 Factors'!$D10,BW352)</f>
        <v>74.099999999999994</v>
      </c>
      <c r="I352" s="1059">
        <f>IF(BX352="",'Fuel CO2 Factors'!$D10,BX352)</f>
        <v>74.099999999999994</v>
      </c>
      <c r="J352" s="1059">
        <f>IF(BY352="",'Fuel CO2 Factors'!$D10,BY352)</f>
        <v>74.099999999999994</v>
      </c>
      <c r="K352" s="1059">
        <f>IF(BZ352="",'Fuel CO2 Factors'!$D10,BZ352)</f>
        <v>74.099999999999994</v>
      </c>
      <c r="L352" s="1059">
        <f>IF(CA352="",'Fuel CO2 Factors'!$D10,CA352)</f>
        <v>74.099999999999994</v>
      </c>
      <c r="M352" s="1059">
        <f>IF(CB352="",'Fuel CO2 Factors'!$D10,CB352)</f>
        <v>74.099999999999994</v>
      </c>
      <c r="N352" s="1059">
        <f>IF(CC352="",'Fuel CO2 Factors'!$D10,CC352)</f>
        <v>74.099999999999994</v>
      </c>
      <c r="O352" s="1059">
        <f>IF(CD352="",'Fuel CO2 Factors'!$D10,CD352)</f>
        <v>74.099999999999994</v>
      </c>
      <c r="P352" s="1059">
        <f>IF(CE352="",'Fuel CO2 Factors'!$D10,CE352)</f>
        <v>74.099999999999994</v>
      </c>
      <c r="Q352" s="1059">
        <f>IF(CF352="",'Fuel CO2 Factors'!$D10,CF352)</f>
        <v>74.099999999999994</v>
      </c>
      <c r="R352" s="1059">
        <f>IF(CG352="",'Fuel CO2 Factors'!$D10,CG352)</f>
        <v>74.099999999999994</v>
      </c>
      <c r="S352" s="1059">
        <f>IF(CH352="",'Fuel CO2 Factors'!$D10,CH352)</f>
        <v>74.099999999999994</v>
      </c>
      <c r="T352" s="1059">
        <f>IF(CI352="",'Fuel CO2 Factors'!$D10,CI352)</f>
        <v>74.099999999999994</v>
      </c>
      <c r="U352" s="1059">
        <f>IF(CJ352="",'Fuel CO2 Factors'!$D10,CJ352)</f>
        <v>74.099999999999994</v>
      </c>
      <c r="V352" s="1059">
        <f>IF(CK352="",'Fuel CO2 Factors'!$D10,CK352)</f>
        <v>74.099999999999994</v>
      </c>
      <c r="W352" s="1059">
        <f>IF(CL352="",'Fuel CO2 Factors'!$D10,CL352)</f>
        <v>74.099999999999994</v>
      </c>
      <c r="X352" s="1059">
        <f>IF(CM352="",'Fuel CO2 Factors'!$D10,CM352)</f>
        <v>74.099999999999994</v>
      </c>
      <c r="Y352" s="1059">
        <f>IF(CN352="",'Fuel CO2 Factors'!$D10,CN352)</f>
        <v>74.099999999999994</v>
      </c>
      <c r="Z352" s="1059">
        <f>IF(CO352="",'Fuel CO2 Factors'!$D10,CO352)</f>
        <v>74.099999999999994</v>
      </c>
      <c r="AA352" s="1059">
        <f>IF(CP352="",'Fuel CO2 Factors'!$D10,CP352)</f>
        <v>74.099999999999994</v>
      </c>
      <c r="AB352" s="1059">
        <f>IF(CQ352="",'Fuel CO2 Factors'!$D10,CQ352)</f>
        <v>74.099999999999994</v>
      </c>
      <c r="AC352" s="1059">
        <f>IF(CR352="",'Fuel CO2 Factors'!$D10,CR352)</f>
        <v>74.099999999999994</v>
      </c>
      <c r="AD352" s="1059">
        <f>IF(CS352="",'Fuel CO2 Factors'!$D10,CS352)</f>
        <v>74.099999999999994</v>
      </c>
      <c r="AE352" s="1059">
        <f>IF(CT352="",'Fuel CO2 Factors'!$D10,CT352)</f>
        <v>74.099999999999994</v>
      </c>
      <c r="AF352" s="1059">
        <f>IF(CU352="",'Fuel CO2 Factors'!$D10,CU352)</f>
        <v>74.099999999999994</v>
      </c>
      <c r="AG352" s="1059">
        <f>IF(CV352="",'Fuel CO2 Factors'!$D10,CV352)</f>
        <v>74.099999999999994</v>
      </c>
      <c r="AH352" s="1059">
        <f>IF(CW352="",'Fuel CO2 Factors'!$D10,CW352)</f>
        <v>74.099999999999994</v>
      </c>
      <c r="AI352" s="1059">
        <f>IF(CX352="",'Fuel CO2 Factors'!$D10,CX352)</f>
        <v>74.099999999999994</v>
      </c>
      <c r="AJ352" s="1059">
        <f>IF(CY352="",'Fuel CO2 Factors'!$D10,CY352)</f>
        <v>74.099999999999994</v>
      </c>
      <c r="AK352" s="1059">
        <f>IF(CZ352="",'Fuel CO2 Factors'!$D10,CZ352)</f>
        <v>74.099999999999994</v>
      </c>
      <c r="AL352" s="1059">
        <f>IF(DA352="",'Fuel CO2 Factors'!$D10,DA352)</f>
        <v>74.099999999999994</v>
      </c>
      <c r="AM352" s="1059">
        <f>IF(DB352="",'Fuel CO2 Factors'!$D10,DB352)</f>
        <v>74.099999999999994</v>
      </c>
      <c r="AN352" s="1059">
        <f>IF(DC352="",'Fuel CO2 Factors'!$D10,DC352)</f>
        <v>74.099999999999994</v>
      </c>
      <c r="AO352" s="1059">
        <f>IF(DD352="",'Fuel CO2 Factors'!$D10,DD352)</f>
        <v>74.099999999999994</v>
      </c>
      <c r="AP352" s="1059">
        <f>IF(DE352="",'Fuel CO2 Factors'!$D10,DE352)</f>
        <v>74.099999999999994</v>
      </c>
      <c r="AQ352" s="1059">
        <f>IF(DF352="",'Fuel CO2 Factors'!$D10,DF352)</f>
        <v>74.099999999999994</v>
      </c>
      <c r="AR352" s="1059">
        <f>IF(DG352="",'Fuel CO2 Factors'!$D10,DG352)</f>
        <v>74.099999999999994</v>
      </c>
      <c r="AS352" s="1059">
        <f>IF(DH352="",'Fuel CO2 Factors'!$D10,DH352)</f>
        <v>74.099999999999994</v>
      </c>
      <c r="AT352" s="1059">
        <f>IF(DI352="",'Fuel CO2 Factors'!$D10,DI352)</f>
        <v>74.099999999999994</v>
      </c>
      <c r="AU352" s="1059">
        <f>IF(DJ352="",'Fuel CO2 Factors'!$D10,DJ352)</f>
        <v>74.099999999999994</v>
      </c>
      <c r="AV352" s="1059">
        <f>IF(DK352="",'Fuel CO2 Factors'!$D10,DK352)</f>
        <v>74.099999999999994</v>
      </c>
      <c r="AW352" s="1059">
        <f>IF(DL352="",'Fuel CO2 Factors'!$D10,DL352)</f>
        <v>74.099999999999994</v>
      </c>
      <c r="AX352" s="1059">
        <f>IF(DM352="",'Fuel CO2 Factors'!$D10,DM352)</f>
        <v>74.099999999999994</v>
      </c>
      <c r="AY352" s="1059">
        <f>IF(DN352="",'Fuel CO2 Factors'!$D10,DN352)</f>
        <v>74.099999999999994</v>
      </c>
      <c r="AZ352" s="1059">
        <f>IF(DO352="",'Fuel CO2 Factors'!$D10,DO352)</f>
        <v>74.099999999999994</v>
      </c>
      <c r="BA352" s="1059">
        <f>IF(DP352="",'Fuel CO2 Factors'!$D10,DP352)</f>
        <v>74.099999999999994</v>
      </c>
      <c r="BB352" s="1059">
        <f>IF(DQ352="",'Fuel CO2 Factors'!$D10,DQ352)</f>
        <v>74.099999999999994</v>
      </c>
      <c r="BC352" s="1059">
        <f>IF(DR352="",'Fuel CO2 Factors'!$D10,DR352)</f>
        <v>74.099999999999994</v>
      </c>
      <c r="BD352" s="1059">
        <f>IF(DS352="",'Fuel CO2 Factors'!$D10,DS352)</f>
        <v>74.099999999999994</v>
      </c>
      <c r="BE352" s="1059">
        <f>IF(DT352="",'Fuel CO2 Factors'!$D10,DT352)</f>
        <v>74.099999999999994</v>
      </c>
      <c r="BF352" s="1059">
        <f>IF(DU352="",'Fuel CO2 Factors'!$D10,DU352)</f>
        <v>74.099999999999994</v>
      </c>
      <c r="BG352" s="1059">
        <f>IF(DV352="",'Fuel CO2 Factors'!$D10,DV352)</f>
        <v>74.099999999999994</v>
      </c>
      <c r="BH352" s="1059">
        <f>IF(DW352="",'Fuel CO2 Factors'!$D10,DW352)</f>
        <v>74.099999999999994</v>
      </c>
      <c r="BI352" s="1059">
        <f>IF(DX352="",'Fuel CO2 Factors'!$D10,DX352)</f>
        <v>74.099999999999994</v>
      </c>
      <c r="BJ352" s="1059">
        <f>IF(DY352="",'Fuel CO2 Factors'!$D10,DY352)</f>
        <v>74.099999999999994</v>
      </c>
      <c r="BK352" s="1059">
        <f>IF(DZ352="",'Fuel CO2 Factors'!$D10,DZ352)</f>
        <v>74.099999999999994</v>
      </c>
      <c r="BL352" s="1059">
        <f>IF(EA352="",'Fuel CO2 Factors'!$D10,EA352)</f>
        <v>74.099999999999994</v>
      </c>
      <c r="BM352" s="1059">
        <f>IF(EB352="",'Fuel CO2 Factors'!$D10,EB352)</f>
        <v>74.099999999999994</v>
      </c>
      <c r="BN352" s="1059">
        <f>IF(EC352="",'Fuel CO2 Factors'!$D10,EC352)</f>
        <v>74.099999999999994</v>
      </c>
      <c r="BO352" s="1059">
        <f>IF(ED352="",'Fuel CO2 Factors'!$D10,ED352)</f>
        <v>74.099999999999994</v>
      </c>
      <c r="BV352" s="1169"/>
      <c r="BW352" s="1169"/>
      <c r="BX352" s="1169"/>
      <c r="BY352" s="1169"/>
      <c r="BZ352" s="1169"/>
      <c r="CA352" s="1169"/>
      <c r="CB352" s="1169"/>
      <c r="CC352" s="1169"/>
      <c r="CD352" s="1169"/>
      <c r="CE352" s="1169"/>
      <c r="CF352" s="1169"/>
      <c r="CG352" s="1169"/>
      <c r="CH352" s="1169"/>
      <c r="CI352" s="1169"/>
      <c r="CJ352" s="1169"/>
      <c r="CK352" s="1169"/>
      <c r="CL352" s="1169"/>
      <c r="CM352" s="1169"/>
      <c r="CN352" s="1169"/>
      <c r="CO352" s="1169"/>
      <c r="CP352" s="1169"/>
      <c r="CQ352" s="1169"/>
      <c r="CR352" s="1169"/>
      <c r="CS352" s="1169"/>
      <c r="CT352" s="1169"/>
      <c r="CU352" s="1169"/>
      <c r="CV352" s="1169"/>
      <c r="CW352" s="1169"/>
      <c r="CX352" s="1169"/>
      <c r="CY352" s="1169"/>
      <c r="CZ352" s="1169"/>
      <c r="DA352" s="1169"/>
      <c r="DB352" s="1169"/>
      <c r="DC352" s="1169"/>
      <c r="DD352" s="1169"/>
      <c r="DE352" s="1169"/>
      <c r="DF352" s="1169"/>
      <c r="DG352" s="1169"/>
      <c r="DH352" s="1169"/>
      <c r="DI352" s="1169"/>
      <c r="DJ352" s="1169"/>
      <c r="DK352" s="1169"/>
      <c r="DL352" s="1169"/>
      <c r="DM352" s="1169"/>
      <c r="DN352" s="1169"/>
      <c r="DO352" s="1169"/>
      <c r="DP352" s="1169"/>
      <c r="DQ352" s="1169"/>
      <c r="DR352" s="1169"/>
      <c r="DS352" s="1169"/>
      <c r="DT352" s="1169"/>
      <c r="DU352" s="1169"/>
      <c r="DV352" s="1169"/>
      <c r="DW352" s="1169"/>
      <c r="DX352" s="1169"/>
      <c r="DY352" s="1169"/>
      <c r="DZ352" s="1169"/>
      <c r="EA352" s="1169"/>
      <c r="EB352" s="1169"/>
      <c r="EC352" s="1169"/>
      <c r="ED352" s="1169"/>
    </row>
    <row r="353" spans="2:134" ht="12.75" customHeight="1">
      <c r="B353" s="772">
        <f t="shared" si="1530"/>
        <v>190</v>
      </c>
      <c r="C353" s="707"/>
      <c r="D353" s="708" t="s">
        <v>1121</v>
      </c>
      <c r="E353" s="702" t="s">
        <v>117</v>
      </c>
      <c r="F353" s="709"/>
      <c r="G353" s="1059">
        <f>IF(BV353="",'Fuel CO2 Factors'!$D11,BV353)</f>
        <v>56.1</v>
      </c>
      <c r="H353" s="1059">
        <f>IF(BW353="",'Fuel CO2 Factors'!$D11,BW353)</f>
        <v>56.1</v>
      </c>
      <c r="I353" s="1059">
        <f>IF(BX353="",'Fuel CO2 Factors'!$D11,BX353)</f>
        <v>56.1</v>
      </c>
      <c r="J353" s="1059">
        <f>IF(BY353="",'Fuel CO2 Factors'!$D11,BY353)</f>
        <v>56.1</v>
      </c>
      <c r="K353" s="1059">
        <f>IF(BZ353="",'Fuel CO2 Factors'!$D11,BZ353)</f>
        <v>56.1</v>
      </c>
      <c r="L353" s="1059">
        <f>IF(CA353="",'Fuel CO2 Factors'!$D11,CA353)</f>
        <v>56.1</v>
      </c>
      <c r="M353" s="1059">
        <f>IF(CB353="",'Fuel CO2 Factors'!$D11,CB353)</f>
        <v>56.1</v>
      </c>
      <c r="N353" s="1059">
        <f>IF(CC353="",'Fuel CO2 Factors'!$D11,CC353)</f>
        <v>56.1</v>
      </c>
      <c r="O353" s="1059">
        <f>IF(CD353="",'Fuel CO2 Factors'!$D11,CD353)</f>
        <v>56.1</v>
      </c>
      <c r="P353" s="1059">
        <f>IF(CE353="",'Fuel CO2 Factors'!$D11,CE353)</f>
        <v>56.1</v>
      </c>
      <c r="Q353" s="1059">
        <f>IF(CF353="",'Fuel CO2 Factors'!$D11,CF353)</f>
        <v>56.1</v>
      </c>
      <c r="R353" s="1059">
        <f>IF(CG353="",'Fuel CO2 Factors'!$D11,CG353)</f>
        <v>56.1</v>
      </c>
      <c r="S353" s="1059">
        <f>IF(CH353="",'Fuel CO2 Factors'!$D11,CH353)</f>
        <v>56.1</v>
      </c>
      <c r="T353" s="1059">
        <f>IF(CI353="",'Fuel CO2 Factors'!$D11,CI353)</f>
        <v>56.1</v>
      </c>
      <c r="U353" s="1059">
        <f>IF(CJ353="",'Fuel CO2 Factors'!$D11,CJ353)</f>
        <v>56.1</v>
      </c>
      <c r="V353" s="1059">
        <f>IF(CK353="",'Fuel CO2 Factors'!$D11,CK353)</f>
        <v>56.1</v>
      </c>
      <c r="W353" s="1059">
        <f>IF(CL353="",'Fuel CO2 Factors'!$D11,CL353)</f>
        <v>56.1</v>
      </c>
      <c r="X353" s="1059">
        <f>IF(CM353="",'Fuel CO2 Factors'!$D11,CM353)</f>
        <v>56.1</v>
      </c>
      <c r="Y353" s="1059">
        <f>IF(CN353="",'Fuel CO2 Factors'!$D11,CN353)</f>
        <v>56.1</v>
      </c>
      <c r="Z353" s="1059">
        <f>IF(CO353="",'Fuel CO2 Factors'!$D11,CO353)</f>
        <v>56.1</v>
      </c>
      <c r="AA353" s="1059">
        <f>IF(CP353="",'Fuel CO2 Factors'!$D11,CP353)</f>
        <v>56.1</v>
      </c>
      <c r="AB353" s="1059">
        <f>IF(CQ353="",'Fuel CO2 Factors'!$D11,CQ353)</f>
        <v>56.1</v>
      </c>
      <c r="AC353" s="1059">
        <f>IF(CR353="",'Fuel CO2 Factors'!$D11,CR353)</f>
        <v>56.1</v>
      </c>
      <c r="AD353" s="1059">
        <f>IF(CS353="",'Fuel CO2 Factors'!$D11,CS353)</f>
        <v>56.1</v>
      </c>
      <c r="AE353" s="1059">
        <f>IF(CT353="",'Fuel CO2 Factors'!$D11,CT353)</f>
        <v>56.1</v>
      </c>
      <c r="AF353" s="1059">
        <f>IF(CU353="",'Fuel CO2 Factors'!$D11,CU353)</f>
        <v>56.1</v>
      </c>
      <c r="AG353" s="1059">
        <f>IF(CV353="",'Fuel CO2 Factors'!$D11,CV353)</f>
        <v>56.1</v>
      </c>
      <c r="AH353" s="1059">
        <f>IF(CW353="",'Fuel CO2 Factors'!$D11,CW353)</f>
        <v>56.1</v>
      </c>
      <c r="AI353" s="1059">
        <f>IF(CX353="",'Fuel CO2 Factors'!$D11,CX353)</f>
        <v>56.1</v>
      </c>
      <c r="AJ353" s="1059">
        <f>IF(CY353="",'Fuel CO2 Factors'!$D11,CY353)</f>
        <v>56.1</v>
      </c>
      <c r="AK353" s="1059">
        <f>IF(CZ353="",'Fuel CO2 Factors'!$D11,CZ353)</f>
        <v>56.1</v>
      </c>
      <c r="AL353" s="1059">
        <f>IF(DA353="",'Fuel CO2 Factors'!$D11,DA353)</f>
        <v>56.1</v>
      </c>
      <c r="AM353" s="1059">
        <f>IF(DB353="",'Fuel CO2 Factors'!$D11,DB353)</f>
        <v>56.1</v>
      </c>
      <c r="AN353" s="1059">
        <f>IF(DC353="",'Fuel CO2 Factors'!$D11,DC353)</f>
        <v>56.1</v>
      </c>
      <c r="AO353" s="1059">
        <f>IF(DD353="",'Fuel CO2 Factors'!$D11,DD353)</f>
        <v>56.1</v>
      </c>
      <c r="AP353" s="1059">
        <f>IF(DE353="",'Fuel CO2 Factors'!$D11,DE353)</f>
        <v>56.1</v>
      </c>
      <c r="AQ353" s="1059">
        <f>IF(DF353="",'Fuel CO2 Factors'!$D11,DF353)</f>
        <v>56.1</v>
      </c>
      <c r="AR353" s="1059">
        <f>IF(DG353="",'Fuel CO2 Factors'!$D11,DG353)</f>
        <v>56.1</v>
      </c>
      <c r="AS353" s="1059">
        <f>IF(DH353="",'Fuel CO2 Factors'!$D11,DH353)</f>
        <v>56.1</v>
      </c>
      <c r="AT353" s="1059">
        <f>IF(DI353="",'Fuel CO2 Factors'!$D11,DI353)</f>
        <v>56.1</v>
      </c>
      <c r="AU353" s="1059">
        <f>IF(DJ353="",'Fuel CO2 Factors'!$D11,DJ353)</f>
        <v>56.1</v>
      </c>
      <c r="AV353" s="1059">
        <f>IF(DK353="",'Fuel CO2 Factors'!$D11,DK353)</f>
        <v>56.1</v>
      </c>
      <c r="AW353" s="1059">
        <f>IF(DL353="",'Fuel CO2 Factors'!$D11,DL353)</f>
        <v>56.1</v>
      </c>
      <c r="AX353" s="1059">
        <f>IF(DM353="",'Fuel CO2 Factors'!$D11,DM353)</f>
        <v>56.1</v>
      </c>
      <c r="AY353" s="1059">
        <f>IF(DN353="",'Fuel CO2 Factors'!$D11,DN353)</f>
        <v>56.1</v>
      </c>
      <c r="AZ353" s="1059">
        <f>IF(DO353="",'Fuel CO2 Factors'!$D11,DO353)</f>
        <v>56.1</v>
      </c>
      <c r="BA353" s="1059">
        <f>IF(DP353="",'Fuel CO2 Factors'!$D11,DP353)</f>
        <v>56.1</v>
      </c>
      <c r="BB353" s="1059">
        <f>IF(DQ353="",'Fuel CO2 Factors'!$D11,DQ353)</f>
        <v>56.1</v>
      </c>
      <c r="BC353" s="1059">
        <f>IF(DR353="",'Fuel CO2 Factors'!$D11,DR353)</f>
        <v>56.1</v>
      </c>
      <c r="BD353" s="1059">
        <f>IF(DS353="",'Fuel CO2 Factors'!$D11,DS353)</f>
        <v>56.1</v>
      </c>
      <c r="BE353" s="1059">
        <f>IF(DT353="",'Fuel CO2 Factors'!$D11,DT353)</f>
        <v>56.1</v>
      </c>
      <c r="BF353" s="1059">
        <f>IF(DU353="",'Fuel CO2 Factors'!$D11,DU353)</f>
        <v>56.1</v>
      </c>
      <c r="BG353" s="1059">
        <f>IF(DV353="",'Fuel CO2 Factors'!$D11,DV353)</f>
        <v>56.1</v>
      </c>
      <c r="BH353" s="1059">
        <f>IF(DW353="",'Fuel CO2 Factors'!$D11,DW353)</f>
        <v>56.1</v>
      </c>
      <c r="BI353" s="1059">
        <f>IF(DX353="",'Fuel CO2 Factors'!$D11,DX353)</f>
        <v>56.1</v>
      </c>
      <c r="BJ353" s="1059">
        <f>IF(DY353="",'Fuel CO2 Factors'!$D11,DY353)</f>
        <v>56.1</v>
      </c>
      <c r="BK353" s="1059">
        <f>IF(DZ353="",'Fuel CO2 Factors'!$D11,DZ353)</f>
        <v>56.1</v>
      </c>
      <c r="BL353" s="1059">
        <f>IF(EA353="",'Fuel CO2 Factors'!$D11,EA353)</f>
        <v>56.1</v>
      </c>
      <c r="BM353" s="1059">
        <f>IF(EB353="",'Fuel CO2 Factors'!$D11,EB353)</f>
        <v>56.1</v>
      </c>
      <c r="BN353" s="1059">
        <f>IF(EC353="",'Fuel CO2 Factors'!$D11,EC353)</f>
        <v>56.1</v>
      </c>
      <c r="BO353" s="1059">
        <f>IF(ED353="",'Fuel CO2 Factors'!$D11,ED353)</f>
        <v>56.1</v>
      </c>
      <c r="BV353" s="1169"/>
      <c r="BW353" s="1169"/>
      <c r="BX353" s="1169"/>
      <c r="BY353" s="1169"/>
      <c r="BZ353" s="1169"/>
      <c r="CA353" s="1169"/>
      <c r="CB353" s="1169"/>
      <c r="CC353" s="1169"/>
      <c r="CD353" s="1169"/>
      <c r="CE353" s="1169"/>
      <c r="CF353" s="1169"/>
      <c r="CG353" s="1169"/>
      <c r="CH353" s="1169"/>
      <c r="CI353" s="1169"/>
      <c r="CJ353" s="1169"/>
      <c r="CK353" s="1169"/>
      <c r="CL353" s="1169"/>
      <c r="CM353" s="1169"/>
      <c r="CN353" s="1169"/>
      <c r="CO353" s="1169"/>
      <c r="CP353" s="1169"/>
      <c r="CQ353" s="1169"/>
      <c r="CR353" s="1169"/>
      <c r="CS353" s="1169"/>
      <c r="CT353" s="1169"/>
      <c r="CU353" s="1169"/>
      <c r="CV353" s="1169"/>
      <c r="CW353" s="1169"/>
      <c r="CX353" s="1169"/>
      <c r="CY353" s="1169"/>
      <c r="CZ353" s="1169"/>
      <c r="DA353" s="1169"/>
      <c r="DB353" s="1169"/>
      <c r="DC353" s="1169"/>
      <c r="DD353" s="1169"/>
      <c r="DE353" s="1169"/>
      <c r="DF353" s="1169"/>
      <c r="DG353" s="1169"/>
      <c r="DH353" s="1169"/>
      <c r="DI353" s="1169"/>
      <c r="DJ353" s="1169"/>
      <c r="DK353" s="1169"/>
      <c r="DL353" s="1169"/>
      <c r="DM353" s="1169"/>
      <c r="DN353" s="1169"/>
      <c r="DO353" s="1169"/>
      <c r="DP353" s="1169"/>
      <c r="DQ353" s="1169"/>
      <c r="DR353" s="1169"/>
      <c r="DS353" s="1169"/>
      <c r="DT353" s="1169"/>
      <c r="DU353" s="1169"/>
      <c r="DV353" s="1169"/>
      <c r="DW353" s="1169"/>
      <c r="DX353" s="1169"/>
      <c r="DY353" s="1169"/>
      <c r="DZ353" s="1169"/>
      <c r="EA353" s="1169"/>
      <c r="EB353" s="1169"/>
      <c r="EC353" s="1169"/>
      <c r="ED353" s="1169"/>
    </row>
    <row r="354" spans="2:134" ht="12.75" customHeight="1">
      <c r="B354" s="772">
        <f t="shared" si="1530"/>
        <v>191</v>
      </c>
      <c r="C354" s="707"/>
      <c r="D354" s="708" t="s">
        <v>1122</v>
      </c>
      <c r="E354" s="702" t="s">
        <v>117</v>
      </c>
      <c r="F354" s="709"/>
      <c r="G354" s="1059">
        <f>IF(BV354="",'Fuel CO2 Factors'!$D12,BV354)</f>
        <v>107</v>
      </c>
      <c r="H354" s="1059">
        <f>IF(BW354="",'Fuel CO2 Factors'!$D12,BW354)</f>
        <v>107</v>
      </c>
      <c r="I354" s="1059">
        <f>IF(BX354="",'Fuel CO2 Factors'!$D12,BX354)</f>
        <v>107</v>
      </c>
      <c r="J354" s="1059">
        <f>IF(BY354="",'Fuel CO2 Factors'!$D12,BY354)</f>
        <v>107</v>
      </c>
      <c r="K354" s="1059">
        <f>IF(BZ354="",'Fuel CO2 Factors'!$D12,BZ354)</f>
        <v>107</v>
      </c>
      <c r="L354" s="1059">
        <f>IF(CA354="",'Fuel CO2 Factors'!$D12,CA354)</f>
        <v>107</v>
      </c>
      <c r="M354" s="1059">
        <f>IF(CB354="",'Fuel CO2 Factors'!$D12,CB354)</f>
        <v>107</v>
      </c>
      <c r="N354" s="1059">
        <f>IF(CC354="",'Fuel CO2 Factors'!$D12,CC354)</f>
        <v>107</v>
      </c>
      <c r="O354" s="1059">
        <f>IF(CD354="",'Fuel CO2 Factors'!$D12,CD354)</f>
        <v>107</v>
      </c>
      <c r="P354" s="1059">
        <f>IF(CE354="",'Fuel CO2 Factors'!$D12,CE354)</f>
        <v>107</v>
      </c>
      <c r="Q354" s="1059">
        <f>IF(CF354="",'Fuel CO2 Factors'!$D12,CF354)</f>
        <v>107</v>
      </c>
      <c r="R354" s="1059">
        <f>IF(CG354="",'Fuel CO2 Factors'!$D12,CG354)</f>
        <v>107</v>
      </c>
      <c r="S354" s="1059">
        <f>IF(CH354="",'Fuel CO2 Factors'!$D12,CH354)</f>
        <v>107</v>
      </c>
      <c r="T354" s="1059">
        <f>IF(CI354="",'Fuel CO2 Factors'!$D12,CI354)</f>
        <v>107</v>
      </c>
      <c r="U354" s="1059">
        <f>IF(CJ354="",'Fuel CO2 Factors'!$D12,CJ354)</f>
        <v>107</v>
      </c>
      <c r="V354" s="1059">
        <f>IF(CK354="",'Fuel CO2 Factors'!$D12,CK354)</f>
        <v>107</v>
      </c>
      <c r="W354" s="1059">
        <f>IF(CL354="",'Fuel CO2 Factors'!$D12,CL354)</f>
        <v>107</v>
      </c>
      <c r="X354" s="1059">
        <f>IF(CM354="",'Fuel CO2 Factors'!$D12,CM354)</f>
        <v>107</v>
      </c>
      <c r="Y354" s="1059">
        <f>IF(CN354="",'Fuel CO2 Factors'!$D12,CN354)</f>
        <v>107</v>
      </c>
      <c r="Z354" s="1059">
        <f>IF(CO354="",'Fuel CO2 Factors'!$D12,CO354)</f>
        <v>107</v>
      </c>
      <c r="AA354" s="1059">
        <f>IF(CP354="",'Fuel CO2 Factors'!$D12,CP354)</f>
        <v>107</v>
      </c>
      <c r="AB354" s="1059">
        <f>IF(CQ354="",'Fuel CO2 Factors'!$D12,CQ354)</f>
        <v>107</v>
      </c>
      <c r="AC354" s="1059">
        <f>IF(CR354="",'Fuel CO2 Factors'!$D12,CR354)</f>
        <v>107</v>
      </c>
      <c r="AD354" s="1059">
        <f>IF(CS354="",'Fuel CO2 Factors'!$D12,CS354)</f>
        <v>107</v>
      </c>
      <c r="AE354" s="1059">
        <f>IF(CT354="",'Fuel CO2 Factors'!$D12,CT354)</f>
        <v>107</v>
      </c>
      <c r="AF354" s="1059">
        <f>IF(CU354="",'Fuel CO2 Factors'!$D12,CU354)</f>
        <v>107</v>
      </c>
      <c r="AG354" s="1059">
        <f>IF(CV354="",'Fuel CO2 Factors'!$D12,CV354)</f>
        <v>107</v>
      </c>
      <c r="AH354" s="1059">
        <f>IF(CW354="",'Fuel CO2 Factors'!$D12,CW354)</f>
        <v>107</v>
      </c>
      <c r="AI354" s="1059">
        <f>IF(CX354="",'Fuel CO2 Factors'!$D12,CX354)</f>
        <v>107</v>
      </c>
      <c r="AJ354" s="1059">
        <f>IF(CY354="",'Fuel CO2 Factors'!$D12,CY354)</f>
        <v>107</v>
      </c>
      <c r="AK354" s="1059">
        <f>IF(CZ354="",'Fuel CO2 Factors'!$D12,CZ354)</f>
        <v>107</v>
      </c>
      <c r="AL354" s="1059">
        <f>IF(DA354="",'Fuel CO2 Factors'!$D12,DA354)</f>
        <v>107</v>
      </c>
      <c r="AM354" s="1059">
        <f>IF(DB354="",'Fuel CO2 Factors'!$D12,DB354)</f>
        <v>107</v>
      </c>
      <c r="AN354" s="1059">
        <f>IF(DC354="",'Fuel CO2 Factors'!$D12,DC354)</f>
        <v>107</v>
      </c>
      <c r="AO354" s="1059">
        <f>IF(DD354="",'Fuel CO2 Factors'!$D12,DD354)</f>
        <v>107</v>
      </c>
      <c r="AP354" s="1059">
        <f>IF(DE354="",'Fuel CO2 Factors'!$D12,DE354)</f>
        <v>107</v>
      </c>
      <c r="AQ354" s="1059">
        <f>IF(DF354="",'Fuel CO2 Factors'!$D12,DF354)</f>
        <v>107</v>
      </c>
      <c r="AR354" s="1059">
        <f>IF(DG354="",'Fuel CO2 Factors'!$D12,DG354)</f>
        <v>107</v>
      </c>
      <c r="AS354" s="1059">
        <f>IF(DH354="",'Fuel CO2 Factors'!$D12,DH354)</f>
        <v>107</v>
      </c>
      <c r="AT354" s="1059">
        <f>IF(DI354="",'Fuel CO2 Factors'!$D12,DI354)</f>
        <v>107</v>
      </c>
      <c r="AU354" s="1059">
        <f>IF(DJ354="",'Fuel CO2 Factors'!$D12,DJ354)</f>
        <v>107</v>
      </c>
      <c r="AV354" s="1059">
        <f>IF(DK354="",'Fuel CO2 Factors'!$D12,DK354)</f>
        <v>107</v>
      </c>
      <c r="AW354" s="1059">
        <f>IF(DL354="",'Fuel CO2 Factors'!$D12,DL354)</f>
        <v>107</v>
      </c>
      <c r="AX354" s="1059">
        <f>IF(DM354="",'Fuel CO2 Factors'!$D12,DM354)</f>
        <v>107</v>
      </c>
      <c r="AY354" s="1059">
        <f>IF(DN354="",'Fuel CO2 Factors'!$D12,DN354)</f>
        <v>107</v>
      </c>
      <c r="AZ354" s="1059">
        <f>IF(DO354="",'Fuel CO2 Factors'!$D12,DO354)</f>
        <v>107</v>
      </c>
      <c r="BA354" s="1059">
        <f>IF(DP354="",'Fuel CO2 Factors'!$D12,DP354)</f>
        <v>107</v>
      </c>
      <c r="BB354" s="1059">
        <f>IF(DQ354="",'Fuel CO2 Factors'!$D12,DQ354)</f>
        <v>107</v>
      </c>
      <c r="BC354" s="1059">
        <f>IF(DR354="",'Fuel CO2 Factors'!$D12,DR354)</f>
        <v>107</v>
      </c>
      <c r="BD354" s="1059">
        <f>IF(DS354="",'Fuel CO2 Factors'!$D12,DS354)</f>
        <v>107</v>
      </c>
      <c r="BE354" s="1059">
        <f>IF(DT354="",'Fuel CO2 Factors'!$D12,DT354)</f>
        <v>107</v>
      </c>
      <c r="BF354" s="1059">
        <f>IF(DU354="",'Fuel CO2 Factors'!$D12,DU354)</f>
        <v>107</v>
      </c>
      <c r="BG354" s="1059">
        <f>IF(DV354="",'Fuel CO2 Factors'!$D12,DV354)</f>
        <v>107</v>
      </c>
      <c r="BH354" s="1059">
        <f>IF(DW354="",'Fuel CO2 Factors'!$D12,DW354)</f>
        <v>107</v>
      </c>
      <c r="BI354" s="1059">
        <f>IF(DX354="",'Fuel CO2 Factors'!$D12,DX354)</f>
        <v>107</v>
      </c>
      <c r="BJ354" s="1059">
        <f>IF(DY354="",'Fuel CO2 Factors'!$D12,DY354)</f>
        <v>107</v>
      </c>
      <c r="BK354" s="1059">
        <f>IF(DZ354="",'Fuel CO2 Factors'!$D12,DZ354)</f>
        <v>107</v>
      </c>
      <c r="BL354" s="1059">
        <f>IF(EA354="",'Fuel CO2 Factors'!$D12,EA354)</f>
        <v>107</v>
      </c>
      <c r="BM354" s="1059">
        <f>IF(EB354="",'Fuel CO2 Factors'!$D12,EB354)</f>
        <v>107</v>
      </c>
      <c r="BN354" s="1059">
        <f>IF(EC354="",'Fuel CO2 Factors'!$D12,EC354)</f>
        <v>107</v>
      </c>
      <c r="BO354" s="1059">
        <f>IF(ED354="",'Fuel CO2 Factors'!$D12,ED354)</f>
        <v>107</v>
      </c>
      <c r="BV354" s="1169"/>
      <c r="BW354" s="1169"/>
      <c r="BX354" s="1169"/>
      <c r="BY354" s="1169"/>
      <c r="BZ354" s="1169"/>
      <c r="CA354" s="1169"/>
      <c r="CB354" s="1169"/>
      <c r="CC354" s="1169"/>
      <c r="CD354" s="1169"/>
      <c r="CE354" s="1169"/>
      <c r="CF354" s="1169"/>
      <c r="CG354" s="1169"/>
      <c r="CH354" s="1169"/>
      <c r="CI354" s="1169"/>
      <c r="CJ354" s="1169"/>
      <c r="CK354" s="1169"/>
      <c r="CL354" s="1169"/>
      <c r="CM354" s="1169"/>
      <c r="CN354" s="1169"/>
      <c r="CO354" s="1169"/>
      <c r="CP354" s="1169"/>
      <c r="CQ354" s="1169"/>
      <c r="CR354" s="1169"/>
      <c r="CS354" s="1169"/>
      <c r="CT354" s="1169"/>
      <c r="CU354" s="1169"/>
      <c r="CV354" s="1169"/>
      <c r="CW354" s="1169"/>
      <c r="CX354" s="1169"/>
      <c r="CY354" s="1169"/>
      <c r="CZ354" s="1169"/>
      <c r="DA354" s="1169"/>
      <c r="DB354" s="1169"/>
      <c r="DC354" s="1169"/>
      <c r="DD354" s="1169"/>
      <c r="DE354" s="1169"/>
      <c r="DF354" s="1169"/>
      <c r="DG354" s="1169"/>
      <c r="DH354" s="1169"/>
      <c r="DI354" s="1169"/>
      <c r="DJ354" s="1169"/>
      <c r="DK354" s="1169"/>
      <c r="DL354" s="1169"/>
      <c r="DM354" s="1169"/>
      <c r="DN354" s="1169"/>
      <c r="DO354" s="1169"/>
      <c r="DP354" s="1169"/>
      <c r="DQ354" s="1169"/>
      <c r="DR354" s="1169"/>
      <c r="DS354" s="1169"/>
      <c r="DT354" s="1169"/>
      <c r="DU354" s="1169"/>
      <c r="DV354" s="1169"/>
      <c r="DW354" s="1169"/>
      <c r="DX354" s="1169"/>
      <c r="DY354" s="1169"/>
      <c r="DZ354" s="1169"/>
      <c r="EA354" s="1169"/>
      <c r="EB354" s="1169"/>
      <c r="EC354" s="1169"/>
      <c r="ED354" s="1169"/>
    </row>
    <row r="355" spans="2:134" ht="12.75" customHeight="1">
      <c r="B355" s="772">
        <f t="shared" si="1530"/>
        <v>192</v>
      </c>
      <c r="C355" s="707"/>
      <c r="D355" s="708" t="s">
        <v>1052</v>
      </c>
      <c r="E355" s="702" t="s">
        <v>117</v>
      </c>
      <c r="F355" s="709"/>
      <c r="G355" s="1059">
        <f>IF(BV355="",'Fuel CO2 Factors'!$D13,BV355)</f>
        <v>101</v>
      </c>
      <c r="H355" s="1059">
        <f>IF(BW355="",'Fuel CO2 Factors'!$D13,BW355)</f>
        <v>101</v>
      </c>
      <c r="I355" s="1059">
        <f>IF(BX355="",'Fuel CO2 Factors'!$D13,BX355)</f>
        <v>101</v>
      </c>
      <c r="J355" s="1059">
        <f>IF(BY355="",'Fuel CO2 Factors'!$D13,BY355)</f>
        <v>101</v>
      </c>
      <c r="K355" s="1059">
        <f>IF(BZ355="",'Fuel CO2 Factors'!$D13,BZ355)</f>
        <v>101</v>
      </c>
      <c r="L355" s="1059">
        <f>IF(CA355="",'Fuel CO2 Factors'!$D13,CA355)</f>
        <v>101</v>
      </c>
      <c r="M355" s="1059">
        <f>IF(CB355="",'Fuel CO2 Factors'!$D13,CB355)</f>
        <v>101</v>
      </c>
      <c r="N355" s="1059">
        <f>IF(CC355="",'Fuel CO2 Factors'!$D13,CC355)</f>
        <v>101</v>
      </c>
      <c r="O355" s="1059">
        <f>IF(CD355="",'Fuel CO2 Factors'!$D13,CD355)</f>
        <v>101</v>
      </c>
      <c r="P355" s="1059">
        <f>IF(CE355="",'Fuel CO2 Factors'!$D13,CE355)</f>
        <v>101</v>
      </c>
      <c r="Q355" s="1059">
        <f>IF(CF355="",'Fuel CO2 Factors'!$D13,CF355)</f>
        <v>101</v>
      </c>
      <c r="R355" s="1059">
        <f>IF(CG355="",'Fuel CO2 Factors'!$D13,CG355)</f>
        <v>101</v>
      </c>
      <c r="S355" s="1059">
        <f>IF(CH355="",'Fuel CO2 Factors'!$D13,CH355)</f>
        <v>101</v>
      </c>
      <c r="T355" s="1059">
        <f>IF(CI355="",'Fuel CO2 Factors'!$D13,CI355)</f>
        <v>101</v>
      </c>
      <c r="U355" s="1059">
        <f>IF(CJ355="",'Fuel CO2 Factors'!$D13,CJ355)</f>
        <v>101</v>
      </c>
      <c r="V355" s="1059">
        <f>IF(CK355="",'Fuel CO2 Factors'!$D13,CK355)</f>
        <v>101</v>
      </c>
      <c r="W355" s="1059">
        <f>IF(CL355="",'Fuel CO2 Factors'!$D13,CL355)</f>
        <v>101</v>
      </c>
      <c r="X355" s="1059">
        <f>IF(CM355="",'Fuel CO2 Factors'!$D13,CM355)</f>
        <v>101</v>
      </c>
      <c r="Y355" s="1059">
        <f>IF(CN355="",'Fuel CO2 Factors'!$D13,CN355)</f>
        <v>101</v>
      </c>
      <c r="Z355" s="1059">
        <f>IF(CO355="",'Fuel CO2 Factors'!$D13,CO355)</f>
        <v>101</v>
      </c>
      <c r="AA355" s="1059">
        <f>IF(CP355="",'Fuel CO2 Factors'!$D13,CP355)</f>
        <v>101</v>
      </c>
      <c r="AB355" s="1059">
        <f>IF(CQ355="",'Fuel CO2 Factors'!$D13,CQ355)</f>
        <v>101</v>
      </c>
      <c r="AC355" s="1059">
        <f>IF(CR355="",'Fuel CO2 Factors'!$D13,CR355)</f>
        <v>101</v>
      </c>
      <c r="AD355" s="1059">
        <f>IF(CS355="",'Fuel CO2 Factors'!$D13,CS355)</f>
        <v>101</v>
      </c>
      <c r="AE355" s="1059">
        <f>IF(CT355="",'Fuel CO2 Factors'!$D13,CT355)</f>
        <v>101</v>
      </c>
      <c r="AF355" s="1059">
        <f>IF(CU355="",'Fuel CO2 Factors'!$D13,CU355)</f>
        <v>101</v>
      </c>
      <c r="AG355" s="1059">
        <f>IF(CV355="",'Fuel CO2 Factors'!$D13,CV355)</f>
        <v>101</v>
      </c>
      <c r="AH355" s="1059">
        <f>IF(CW355="",'Fuel CO2 Factors'!$D13,CW355)</f>
        <v>101</v>
      </c>
      <c r="AI355" s="1059">
        <f>IF(CX355="",'Fuel CO2 Factors'!$D13,CX355)</f>
        <v>101</v>
      </c>
      <c r="AJ355" s="1059">
        <f>IF(CY355="",'Fuel CO2 Factors'!$D13,CY355)</f>
        <v>101</v>
      </c>
      <c r="AK355" s="1059">
        <f>IF(CZ355="",'Fuel CO2 Factors'!$D13,CZ355)</f>
        <v>101</v>
      </c>
      <c r="AL355" s="1059">
        <f>IF(DA355="",'Fuel CO2 Factors'!$D13,DA355)</f>
        <v>101</v>
      </c>
      <c r="AM355" s="1059">
        <f>IF(DB355="",'Fuel CO2 Factors'!$D13,DB355)</f>
        <v>101</v>
      </c>
      <c r="AN355" s="1059">
        <f>IF(DC355="",'Fuel CO2 Factors'!$D13,DC355)</f>
        <v>101</v>
      </c>
      <c r="AO355" s="1059">
        <f>IF(DD355="",'Fuel CO2 Factors'!$D13,DD355)</f>
        <v>101</v>
      </c>
      <c r="AP355" s="1059">
        <f>IF(DE355="",'Fuel CO2 Factors'!$D13,DE355)</f>
        <v>101</v>
      </c>
      <c r="AQ355" s="1059">
        <f>IF(DF355="",'Fuel CO2 Factors'!$D13,DF355)</f>
        <v>101</v>
      </c>
      <c r="AR355" s="1059">
        <f>IF(DG355="",'Fuel CO2 Factors'!$D13,DG355)</f>
        <v>101</v>
      </c>
      <c r="AS355" s="1059">
        <f>IF(DH355="",'Fuel CO2 Factors'!$D13,DH355)</f>
        <v>101</v>
      </c>
      <c r="AT355" s="1059">
        <f>IF(DI355="",'Fuel CO2 Factors'!$D13,DI355)</f>
        <v>101</v>
      </c>
      <c r="AU355" s="1059">
        <f>IF(DJ355="",'Fuel CO2 Factors'!$D13,DJ355)</f>
        <v>101</v>
      </c>
      <c r="AV355" s="1059">
        <f>IF(DK355="",'Fuel CO2 Factors'!$D13,DK355)</f>
        <v>101</v>
      </c>
      <c r="AW355" s="1059">
        <f>IF(DL355="",'Fuel CO2 Factors'!$D13,DL355)</f>
        <v>101</v>
      </c>
      <c r="AX355" s="1059">
        <f>IF(DM355="",'Fuel CO2 Factors'!$D13,DM355)</f>
        <v>101</v>
      </c>
      <c r="AY355" s="1059">
        <f>IF(DN355="",'Fuel CO2 Factors'!$D13,DN355)</f>
        <v>101</v>
      </c>
      <c r="AZ355" s="1059">
        <f>IF(DO355="",'Fuel CO2 Factors'!$D13,DO355)</f>
        <v>101</v>
      </c>
      <c r="BA355" s="1059">
        <f>IF(DP355="",'Fuel CO2 Factors'!$D13,DP355)</f>
        <v>101</v>
      </c>
      <c r="BB355" s="1059">
        <f>IF(DQ355="",'Fuel CO2 Factors'!$D13,DQ355)</f>
        <v>101</v>
      </c>
      <c r="BC355" s="1059">
        <f>IF(DR355="",'Fuel CO2 Factors'!$D13,DR355)</f>
        <v>101</v>
      </c>
      <c r="BD355" s="1059">
        <f>IF(DS355="",'Fuel CO2 Factors'!$D13,DS355)</f>
        <v>101</v>
      </c>
      <c r="BE355" s="1059">
        <f>IF(DT355="",'Fuel CO2 Factors'!$D13,DT355)</f>
        <v>101</v>
      </c>
      <c r="BF355" s="1059">
        <f>IF(DU355="",'Fuel CO2 Factors'!$D13,DU355)</f>
        <v>101</v>
      </c>
      <c r="BG355" s="1059">
        <f>IF(DV355="",'Fuel CO2 Factors'!$D13,DV355)</f>
        <v>101</v>
      </c>
      <c r="BH355" s="1059">
        <f>IF(DW355="",'Fuel CO2 Factors'!$D13,DW355)</f>
        <v>101</v>
      </c>
      <c r="BI355" s="1059">
        <f>IF(DX355="",'Fuel CO2 Factors'!$D13,DX355)</f>
        <v>101</v>
      </c>
      <c r="BJ355" s="1059">
        <f>IF(DY355="",'Fuel CO2 Factors'!$D13,DY355)</f>
        <v>101</v>
      </c>
      <c r="BK355" s="1059">
        <f>IF(DZ355="",'Fuel CO2 Factors'!$D13,DZ355)</f>
        <v>101</v>
      </c>
      <c r="BL355" s="1059">
        <f>IF(EA355="",'Fuel CO2 Factors'!$D13,EA355)</f>
        <v>101</v>
      </c>
      <c r="BM355" s="1059">
        <f>IF(EB355="",'Fuel CO2 Factors'!$D13,EB355)</f>
        <v>101</v>
      </c>
      <c r="BN355" s="1059">
        <f>IF(EC355="",'Fuel CO2 Factors'!$D13,EC355)</f>
        <v>101</v>
      </c>
      <c r="BO355" s="1059">
        <f>IF(ED355="",'Fuel CO2 Factors'!$D13,ED355)</f>
        <v>101</v>
      </c>
      <c r="BV355" s="1169"/>
      <c r="BW355" s="1169"/>
      <c r="BX355" s="1169"/>
      <c r="BY355" s="1169"/>
      <c r="BZ355" s="1169"/>
      <c r="CA355" s="1169"/>
      <c r="CB355" s="1169"/>
      <c r="CC355" s="1169"/>
      <c r="CD355" s="1169"/>
      <c r="CE355" s="1169"/>
      <c r="CF355" s="1169"/>
      <c r="CG355" s="1169"/>
      <c r="CH355" s="1169"/>
      <c r="CI355" s="1169"/>
      <c r="CJ355" s="1169"/>
      <c r="CK355" s="1169"/>
      <c r="CL355" s="1169"/>
      <c r="CM355" s="1169"/>
      <c r="CN355" s="1169"/>
      <c r="CO355" s="1169"/>
      <c r="CP355" s="1169"/>
      <c r="CQ355" s="1169"/>
      <c r="CR355" s="1169"/>
      <c r="CS355" s="1169"/>
      <c r="CT355" s="1169"/>
      <c r="CU355" s="1169"/>
      <c r="CV355" s="1169"/>
      <c r="CW355" s="1169"/>
      <c r="CX355" s="1169"/>
      <c r="CY355" s="1169"/>
      <c r="CZ355" s="1169"/>
      <c r="DA355" s="1169"/>
      <c r="DB355" s="1169"/>
      <c r="DC355" s="1169"/>
      <c r="DD355" s="1169"/>
      <c r="DE355" s="1169"/>
      <c r="DF355" s="1169"/>
      <c r="DG355" s="1169"/>
      <c r="DH355" s="1169"/>
      <c r="DI355" s="1169"/>
      <c r="DJ355" s="1169"/>
      <c r="DK355" s="1169"/>
      <c r="DL355" s="1169"/>
      <c r="DM355" s="1169"/>
      <c r="DN355" s="1169"/>
      <c r="DO355" s="1169"/>
      <c r="DP355" s="1169"/>
      <c r="DQ355" s="1169"/>
      <c r="DR355" s="1169"/>
      <c r="DS355" s="1169"/>
      <c r="DT355" s="1169"/>
      <c r="DU355" s="1169"/>
      <c r="DV355" s="1169"/>
      <c r="DW355" s="1169"/>
      <c r="DX355" s="1169"/>
      <c r="DY355" s="1169"/>
      <c r="DZ355" s="1169"/>
      <c r="EA355" s="1169"/>
      <c r="EB355" s="1169"/>
      <c r="EC355" s="1169"/>
      <c r="ED355" s="1169"/>
    </row>
    <row r="356" spans="2:134" ht="12.75" customHeight="1">
      <c r="B356" s="728" t="s">
        <v>622</v>
      </c>
      <c r="C356" s="707"/>
      <c r="D356" s="708" t="s">
        <v>32</v>
      </c>
      <c r="E356" s="702" t="s">
        <v>945</v>
      </c>
      <c r="F356" s="703"/>
      <c r="G356" s="1059">
        <f>IF(BV356="",'Fuel CO2 Factors'!$D14,BV356)</f>
        <v>69.3</v>
      </c>
      <c r="H356" s="1059">
        <f>IF(BW356="",'Fuel CO2 Factors'!$D14,BW356)</f>
        <v>69.3</v>
      </c>
      <c r="I356" s="1059">
        <f>IF(BX356="",'Fuel CO2 Factors'!$D14,BX356)</f>
        <v>69.3</v>
      </c>
      <c r="J356" s="1059">
        <f>IF(BY356="",'Fuel CO2 Factors'!$D14,BY356)</f>
        <v>69.3</v>
      </c>
      <c r="K356" s="1059">
        <f>IF(BZ356="",'Fuel CO2 Factors'!$D14,BZ356)</f>
        <v>69.3</v>
      </c>
      <c r="L356" s="1059">
        <f>IF(CA356="",'Fuel CO2 Factors'!$D14,CA356)</f>
        <v>69.3</v>
      </c>
      <c r="M356" s="1059">
        <f>IF(CB356="",'Fuel CO2 Factors'!$D14,CB356)</f>
        <v>69.3</v>
      </c>
      <c r="N356" s="1059">
        <f>IF(CC356="",'Fuel CO2 Factors'!$D14,CC356)</f>
        <v>69.3</v>
      </c>
      <c r="O356" s="1059">
        <f>IF(CD356="",'Fuel CO2 Factors'!$D14,CD356)</f>
        <v>69.3</v>
      </c>
      <c r="P356" s="1059">
        <f>IF(CE356="",'Fuel CO2 Factors'!$D14,CE356)</f>
        <v>69.3</v>
      </c>
      <c r="Q356" s="1059">
        <f>IF(CF356="",'Fuel CO2 Factors'!$D14,CF356)</f>
        <v>69.3</v>
      </c>
      <c r="R356" s="1059">
        <f>IF(CG356="",'Fuel CO2 Factors'!$D14,CG356)</f>
        <v>69.3</v>
      </c>
      <c r="S356" s="1059">
        <f>IF(CH356="",'Fuel CO2 Factors'!$D14,CH356)</f>
        <v>69.3</v>
      </c>
      <c r="T356" s="1059">
        <f>IF(CI356="",'Fuel CO2 Factors'!$D14,CI356)</f>
        <v>69.3</v>
      </c>
      <c r="U356" s="1059">
        <f>IF(CJ356="",'Fuel CO2 Factors'!$D14,CJ356)</f>
        <v>69.3</v>
      </c>
      <c r="V356" s="1059">
        <f>IF(CK356="",'Fuel CO2 Factors'!$D14,CK356)</f>
        <v>69.3</v>
      </c>
      <c r="W356" s="1059">
        <f>IF(CL356="",'Fuel CO2 Factors'!$D14,CL356)</f>
        <v>69.3</v>
      </c>
      <c r="X356" s="1059">
        <f>IF(CM356="",'Fuel CO2 Factors'!$D14,CM356)</f>
        <v>69.3</v>
      </c>
      <c r="Y356" s="1059">
        <f>IF(CN356="",'Fuel CO2 Factors'!$D14,CN356)</f>
        <v>69.3</v>
      </c>
      <c r="Z356" s="1059">
        <f>IF(CO356="",'Fuel CO2 Factors'!$D14,CO356)</f>
        <v>69.3</v>
      </c>
      <c r="AA356" s="1059">
        <f>IF(CP356="",'Fuel CO2 Factors'!$D14,CP356)</f>
        <v>69.3</v>
      </c>
      <c r="AB356" s="1059">
        <f>IF(CQ356="",'Fuel CO2 Factors'!$D14,CQ356)</f>
        <v>69.3</v>
      </c>
      <c r="AC356" s="1059">
        <f>IF(CR356="",'Fuel CO2 Factors'!$D14,CR356)</f>
        <v>69.3</v>
      </c>
      <c r="AD356" s="1059">
        <f>IF(CS356="",'Fuel CO2 Factors'!$D14,CS356)</f>
        <v>69.3</v>
      </c>
      <c r="AE356" s="1059">
        <f>IF(CT356="",'Fuel CO2 Factors'!$D14,CT356)</f>
        <v>69.3</v>
      </c>
      <c r="AF356" s="1059">
        <f>IF(CU356="",'Fuel CO2 Factors'!$D14,CU356)</f>
        <v>69.3</v>
      </c>
      <c r="AG356" s="1059">
        <f>IF(CV356="",'Fuel CO2 Factors'!$D14,CV356)</f>
        <v>69.3</v>
      </c>
      <c r="AH356" s="1059">
        <f>IF(CW356="",'Fuel CO2 Factors'!$D14,CW356)</f>
        <v>69.3</v>
      </c>
      <c r="AI356" s="1059">
        <f>IF(CX356="",'Fuel CO2 Factors'!$D14,CX356)</f>
        <v>69.3</v>
      </c>
      <c r="AJ356" s="1059">
        <f>IF(CY356="",'Fuel CO2 Factors'!$D14,CY356)</f>
        <v>69.3</v>
      </c>
      <c r="AK356" s="1059">
        <f>IF(CZ356="",'Fuel CO2 Factors'!$D14,CZ356)</f>
        <v>69.3</v>
      </c>
      <c r="AL356" s="1059">
        <f>IF(DA356="",'Fuel CO2 Factors'!$D14,DA356)</f>
        <v>69.3</v>
      </c>
      <c r="AM356" s="1059">
        <f>IF(DB356="",'Fuel CO2 Factors'!$D14,DB356)</f>
        <v>69.3</v>
      </c>
      <c r="AN356" s="1059">
        <f>IF(DC356="",'Fuel CO2 Factors'!$D14,DC356)</f>
        <v>69.3</v>
      </c>
      <c r="AO356" s="1059">
        <f>IF(DD356="",'Fuel CO2 Factors'!$D14,DD356)</f>
        <v>69.3</v>
      </c>
      <c r="AP356" s="1059">
        <f>IF(DE356="",'Fuel CO2 Factors'!$D14,DE356)</f>
        <v>69.3</v>
      </c>
      <c r="AQ356" s="1059">
        <f>IF(DF356="",'Fuel CO2 Factors'!$D14,DF356)</f>
        <v>69.3</v>
      </c>
      <c r="AR356" s="1059">
        <f>IF(DG356="",'Fuel CO2 Factors'!$D14,DG356)</f>
        <v>69.3</v>
      </c>
      <c r="AS356" s="1059">
        <f>IF(DH356="",'Fuel CO2 Factors'!$D14,DH356)</f>
        <v>69.3</v>
      </c>
      <c r="AT356" s="1059">
        <f>IF(DI356="",'Fuel CO2 Factors'!$D14,DI356)</f>
        <v>69.3</v>
      </c>
      <c r="AU356" s="1059">
        <f>IF(DJ356="",'Fuel CO2 Factors'!$D14,DJ356)</f>
        <v>69.3</v>
      </c>
      <c r="AV356" s="1059">
        <f>IF(DK356="",'Fuel CO2 Factors'!$D14,DK356)</f>
        <v>69.3</v>
      </c>
      <c r="AW356" s="1059">
        <f>IF(DL356="",'Fuel CO2 Factors'!$D14,DL356)</f>
        <v>69.3</v>
      </c>
      <c r="AX356" s="1059">
        <f>IF(DM356="",'Fuel CO2 Factors'!$D14,DM356)</f>
        <v>69.3</v>
      </c>
      <c r="AY356" s="1059">
        <f>IF(DN356="",'Fuel CO2 Factors'!$D14,DN356)</f>
        <v>69.3</v>
      </c>
      <c r="AZ356" s="1059">
        <f>IF(DO356="",'Fuel CO2 Factors'!$D14,DO356)</f>
        <v>69.3</v>
      </c>
      <c r="BA356" s="1059">
        <f>IF(DP356="",'Fuel CO2 Factors'!$D14,DP356)</f>
        <v>69.3</v>
      </c>
      <c r="BB356" s="1059">
        <f>IF(DQ356="",'Fuel CO2 Factors'!$D14,DQ356)</f>
        <v>69.3</v>
      </c>
      <c r="BC356" s="1059">
        <f>IF(DR356="",'Fuel CO2 Factors'!$D14,DR356)</f>
        <v>69.3</v>
      </c>
      <c r="BD356" s="1059">
        <f>IF(DS356="",'Fuel CO2 Factors'!$D14,DS356)</f>
        <v>69.3</v>
      </c>
      <c r="BE356" s="1059">
        <f>IF(DT356="",'Fuel CO2 Factors'!$D14,DT356)</f>
        <v>69.3</v>
      </c>
      <c r="BF356" s="1059">
        <f>IF(DU356="",'Fuel CO2 Factors'!$D14,DU356)</f>
        <v>69.3</v>
      </c>
      <c r="BG356" s="1059">
        <f>IF(DV356="",'Fuel CO2 Factors'!$D14,DV356)</f>
        <v>69.3</v>
      </c>
      <c r="BH356" s="1059">
        <f>IF(DW356="",'Fuel CO2 Factors'!$D14,DW356)</f>
        <v>69.3</v>
      </c>
      <c r="BI356" s="1059">
        <f>IF(DX356="",'Fuel CO2 Factors'!$D14,DX356)</f>
        <v>69.3</v>
      </c>
      <c r="BJ356" s="1059">
        <f>IF(DY356="",'Fuel CO2 Factors'!$D14,DY356)</f>
        <v>69.3</v>
      </c>
      <c r="BK356" s="1059">
        <f>IF(DZ356="",'Fuel CO2 Factors'!$D14,DZ356)</f>
        <v>69.3</v>
      </c>
      <c r="BL356" s="1059">
        <f>IF(EA356="",'Fuel CO2 Factors'!$D14,EA356)</f>
        <v>69.3</v>
      </c>
      <c r="BM356" s="1059">
        <f>IF(EB356="",'Fuel CO2 Factors'!$D14,EB356)</f>
        <v>69.3</v>
      </c>
      <c r="BN356" s="1059">
        <f>IF(EC356="",'Fuel CO2 Factors'!$D14,EC356)</f>
        <v>69.3</v>
      </c>
      <c r="BO356" s="1059">
        <f>IF(ED356="",'Fuel CO2 Factors'!$D14,ED356)</f>
        <v>69.3</v>
      </c>
      <c r="BV356" s="1169"/>
      <c r="BW356" s="1169"/>
      <c r="BX356" s="1169"/>
      <c r="BY356" s="1169"/>
      <c r="BZ356" s="1169"/>
      <c r="CA356" s="1169"/>
      <c r="CB356" s="1169"/>
      <c r="CC356" s="1169"/>
      <c r="CD356" s="1169"/>
      <c r="CE356" s="1169"/>
      <c r="CF356" s="1169"/>
      <c r="CG356" s="1169"/>
      <c r="CH356" s="1169"/>
      <c r="CI356" s="1169"/>
      <c r="CJ356" s="1169"/>
      <c r="CK356" s="1169"/>
      <c r="CL356" s="1169"/>
      <c r="CM356" s="1169"/>
      <c r="CN356" s="1169"/>
      <c r="CO356" s="1169"/>
      <c r="CP356" s="1169"/>
      <c r="CQ356" s="1169"/>
      <c r="CR356" s="1169"/>
      <c r="CS356" s="1169"/>
      <c r="CT356" s="1169"/>
      <c r="CU356" s="1169"/>
      <c r="CV356" s="1169"/>
      <c r="CW356" s="1169"/>
      <c r="CX356" s="1169"/>
      <c r="CY356" s="1169"/>
      <c r="CZ356" s="1169"/>
      <c r="DA356" s="1169"/>
      <c r="DB356" s="1169"/>
      <c r="DC356" s="1169"/>
      <c r="DD356" s="1169"/>
      <c r="DE356" s="1169"/>
      <c r="DF356" s="1169"/>
      <c r="DG356" s="1169"/>
      <c r="DH356" s="1169"/>
      <c r="DI356" s="1169"/>
      <c r="DJ356" s="1169"/>
      <c r="DK356" s="1169"/>
      <c r="DL356" s="1169"/>
      <c r="DM356" s="1169"/>
      <c r="DN356" s="1169"/>
      <c r="DO356" s="1169"/>
      <c r="DP356" s="1169"/>
      <c r="DQ356" s="1169"/>
      <c r="DR356" s="1169"/>
      <c r="DS356" s="1169"/>
      <c r="DT356" s="1169"/>
      <c r="DU356" s="1169"/>
      <c r="DV356" s="1169"/>
      <c r="DW356" s="1169"/>
      <c r="DX356" s="1169"/>
      <c r="DY356" s="1169"/>
      <c r="DZ356" s="1169"/>
      <c r="EA356" s="1169"/>
      <c r="EB356" s="1169"/>
      <c r="EC356" s="1169"/>
      <c r="ED356" s="1169"/>
    </row>
    <row r="357" spans="2:134" ht="12.75" customHeight="1">
      <c r="B357" s="728" t="s">
        <v>540</v>
      </c>
      <c r="C357" s="707"/>
      <c r="D357" s="708" t="s">
        <v>216</v>
      </c>
      <c r="E357" s="702" t="s">
        <v>945</v>
      </c>
      <c r="F357" s="703"/>
      <c r="G357" s="711">
        <f t="shared" ref="G357:P359" si="1531">IF(BV357="",0,BV357)</f>
        <v>0</v>
      </c>
      <c r="H357" s="711">
        <f t="shared" si="1531"/>
        <v>0</v>
      </c>
      <c r="I357" s="711">
        <f t="shared" si="1531"/>
        <v>0</v>
      </c>
      <c r="J357" s="711">
        <f t="shared" si="1531"/>
        <v>0</v>
      </c>
      <c r="K357" s="711">
        <f t="shared" si="1531"/>
        <v>0</v>
      </c>
      <c r="L357" s="711">
        <f t="shared" si="1531"/>
        <v>0</v>
      </c>
      <c r="M357" s="711">
        <f t="shared" si="1531"/>
        <v>0</v>
      </c>
      <c r="N357" s="711">
        <f t="shared" si="1531"/>
        <v>0</v>
      </c>
      <c r="O357" s="711">
        <f t="shared" si="1531"/>
        <v>0</v>
      </c>
      <c r="P357" s="711">
        <f t="shared" si="1531"/>
        <v>0</v>
      </c>
      <c r="Q357" s="711">
        <f t="shared" ref="Q357:Z359" si="1532">IF(CF357="",0,CF357)</f>
        <v>0</v>
      </c>
      <c r="R357" s="711">
        <f t="shared" si="1532"/>
        <v>0</v>
      </c>
      <c r="S357" s="711">
        <f t="shared" si="1532"/>
        <v>0</v>
      </c>
      <c r="T357" s="711">
        <f t="shared" si="1532"/>
        <v>0</v>
      </c>
      <c r="U357" s="711">
        <f t="shared" si="1532"/>
        <v>0</v>
      </c>
      <c r="V357" s="711">
        <f t="shared" si="1532"/>
        <v>0</v>
      </c>
      <c r="W357" s="711">
        <f t="shared" si="1532"/>
        <v>0</v>
      </c>
      <c r="X357" s="711">
        <f t="shared" si="1532"/>
        <v>0</v>
      </c>
      <c r="Y357" s="711">
        <f t="shared" si="1532"/>
        <v>0</v>
      </c>
      <c r="Z357" s="711">
        <f t="shared" si="1532"/>
        <v>0</v>
      </c>
      <c r="AA357" s="711">
        <f t="shared" ref="AA357:AI359" si="1533">IF(CP357="",0,CP357)</f>
        <v>0</v>
      </c>
      <c r="AB357" s="711">
        <f t="shared" si="1533"/>
        <v>0</v>
      </c>
      <c r="AC357" s="711">
        <f t="shared" si="1533"/>
        <v>0</v>
      </c>
      <c r="AD357" s="711">
        <f t="shared" si="1533"/>
        <v>0</v>
      </c>
      <c r="AE357" s="711">
        <f t="shared" si="1533"/>
        <v>0</v>
      </c>
      <c r="AF357" s="711">
        <f t="shared" si="1533"/>
        <v>0</v>
      </c>
      <c r="AG357" s="711">
        <f t="shared" si="1533"/>
        <v>0</v>
      </c>
      <c r="AH357" s="711">
        <f t="shared" si="1533"/>
        <v>0</v>
      </c>
      <c r="AI357" s="711">
        <f t="shared" si="1533"/>
        <v>0</v>
      </c>
      <c r="AJ357" s="711">
        <f t="shared" ref="AJ357:AJ359" si="1534">IF(CY357="",0,CY357)</f>
        <v>0</v>
      </c>
      <c r="AK357" s="711">
        <f t="shared" ref="AK357:AK359" si="1535">IF(CZ357="",0,CZ357)</f>
        <v>0</v>
      </c>
      <c r="AL357" s="711">
        <f t="shared" ref="AL357:AL359" si="1536">IF(DA357="",0,DA357)</f>
        <v>0</v>
      </c>
      <c r="AM357" s="711">
        <f t="shared" ref="AM357:AM359" si="1537">IF(DB357="",0,DB357)</f>
        <v>0</v>
      </c>
      <c r="AN357" s="711">
        <f t="shared" ref="AN357:AN359" si="1538">IF(DC357="",0,DC357)</f>
        <v>0</v>
      </c>
      <c r="AO357" s="711">
        <f t="shared" ref="AO357:AO359" si="1539">IF(DD357="",0,DD357)</f>
        <v>0</v>
      </c>
      <c r="AP357" s="711">
        <f t="shared" ref="AP357:AP359" si="1540">IF(DE357="",0,DE357)</f>
        <v>0</v>
      </c>
      <c r="AQ357" s="711">
        <f t="shared" ref="AQ357:AQ359" si="1541">IF(DF357="",0,DF357)</f>
        <v>0</v>
      </c>
      <c r="AR357" s="711">
        <f t="shared" ref="AR357:AR359" si="1542">IF(DG357="",0,DG357)</f>
        <v>0</v>
      </c>
      <c r="AS357" s="711">
        <f t="shared" ref="AS357:AS359" si="1543">IF(DH357="",0,DH357)</f>
        <v>0</v>
      </c>
      <c r="AT357" s="711">
        <f t="shared" ref="AT357:AT359" si="1544">IF(DI357="",0,DI357)</f>
        <v>0</v>
      </c>
      <c r="AU357" s="711">
        <f t="shared" ref="AU357:AU359" si="1545">IF(DJ357="",0,DJ357)</f>
        <v>0</v>
      </c>
      <c r="AV357" s="711">
        <f t="shared" ref="AV357:AV359" si="1546">IF(DK357="",0,DK357)</f>
        <v>0</v>
      </c>
      <c r="AW357" s="711">
        <f t="shared" ref="AW357:AW359" si="1547">IF(DL357="",0,DL357)</f>
        <v>0</v>
      </c>
      <c r="AX357" s="711">
        <f t="shared" ref="AX357:AX359" si="1548">IF(DM357="",0,DM357)</f>
        <v>0</v>
      </c>
      <c r="AY357" s="711">
        <f t="shared" ref="AY357:AY359" si="1549">IF(DN357="",0,DN357)</f>
        <v>0</v>
      </c>
      <c r="AZ357" s="711">
        <f t="shared" ref="AZ357:AZ359" si="1550">IF(DO357="",0,DO357)</f>
        <v>0</v>
      </c>
      <c r="BA357" s="711">
        <f t="shared" ref="BA357:BA359" si="1551">IF(DP357="",0,DP357)</f>
        <v>0</v>
      </c>
      <c r="BB357" s="711">
        <f t="shared" ref="BB357:BB359" si="1552">IF(DQ357="",0,DQ357)</f>
        <v>0</v>
      </c>
      <c r="BC357" s="711">
        <f t="shared" ref="BC357:BC359" si="1553">IF(DR357="",0,DR357)</f>
        <v>0</v>
      </c>
      <c r="BD357" s="711">
        <f t="shared" ref="BD357:BD359" si="1554">IF(DS357="",0,DS357)</f>
        <v>0</v>
      </c>
      <c r="BE357" s="711">
        <f t="shared" ref="BE357:BE359" si="1555">IF(DT357="",0,DT357)</f>
        <v>0</v>
      </c>
      <c r="BF357" s="711">
        <f t="shared" ref="BF357:BF359" si="1556">IF(DU357="",0,DU357)</f>
        <v>0</v>
      </c>
      <c r="BG357" s="711">
        <f t="shared" ref="BG357:BG359" si="1557">IF(DV357="",0,DV357)</f>
        <v>0</v>
      </c>
      <c r="BH357" s="711">
        <f t="shared" ref="BH357:BH359" si="1558">IF(DW357="",0,DW357)</f>
        <v>0</v>
      </c>
      <c r="BI357" s="711">
        <f t="shared" ref="BI357:BI359" si="1559">IF(DX357="",0,DX357)</f>
        <v>0</v>
      </c>
      <c r="BJ357" s="711">
        <f t="shared" ref="BJ357:BJ359" si="1560">IF(DY357="",0,DY357)</f>
        <v>0</v>
      </c>
      <c r="BK357" s="711">
        <f t="shared" ref="BK357:BK359" si="1561">IF(DZ357="",0,DZ357)</f>
        <v>0</v>
      </c>
      <c r="BL357" s="711">
        <f t="shared" ref="BL357:BL359" si="1562">IF(EA357="",0,EA357)</f>
        <v>0</v>
      </c>
      <c r="BM357" s="711">
        <f t="shared" ref="BM357:BM359" si="1563">IF(EB357="",0,EB357)</f>
        <v>0</v>
      </c>
      <c r="BN357" s="711">
        <f t="shared" ref="BN357:BN359" si="1564">IF(EC357="",0,EC357)</f>
        <v>0</v>
      </c>
      <c r="BO357" s="711">
        <f t="shared" ref="BO357:BO359" si="1565">IF(ED357="",0,ED357)</f>
        <v>0</v>
      </c>
      <c r="BV357" s="1169"/>
      <c r="BW357" s="1169"/>
      <c r="BX357" s="1169"/>
      <c r="BY357" s="1169"/>
      <c r="BZ357" s="1169"/>
      <c r="CA357" s="1169"/>
      <c r="CB357" s="1169"/>
      <c r="CC357" s="1169"/>
      <c r="CD357" s="1169"/>
      <c r="CE357" s="1169"/>
      <c r="CF357" s="1169"/>
      <c r="CG357" s="1169"/>
      <c r="CH357" s="1169"/>
      <c r="CI357" s="1169"/>
      <c r="CJ357" s="1169"/>
      <c r="CK357" s="1169"/>
      <c r="CL357" s="1169"/>
      <c r="CM357" s="1169"/>
      <c r="CN357" s="1169"/>
      <c r="CO357" s="1169"/>
      <c r="CP357" s="1169"/>
      <c r="CQ357" s="1169"/>
      <c r="CR357" s="1169"/>
      <c r="CS357" s="1169"/>
      <c r="CT357" s="1169"/>
      <c r="CU357" s="1169"/>
      <c r="CV357" s="1169"/>
      <c r="CW357" s="1169"/>
      <c r="CX357" s="1169"/>
      <c r="CY357" s="1169"/>
      <c r="CZ357" s="1169"/>
      <c r="DA357" s="1169"/>
      <c r="DB357" s="1169"/>
      <c r="DC357" s="1169"/>
      <c r="DD357" s="1169"/>
      <c r="DE357" s="1169"/>
      <c r="DF357" s="1169"/>
      <c r="DG357" s="1169"/>
      <c r="DH357" s="1169"/>
      <c r="DI357" s="1169"/>
      <c r="DJ357" s="1169"/>
      <c r="DK357" s="1169"/>
      <c r="DL357" s="1169"/>
      <c r="DM357" s="1169"/>
      <c r="DN357" s="1169"/>
      <c r="DO357" s="1169"/>
      <c r="DP357" s="1169"/>
      <c r="DQ357" s="1169"/>
      <c r="DR357" s="1169"/>
      <c r="DS357" s="1169"/>
      <c r="DT357" s="1169"/>
      <c r="DU357" s="1169"/>
      <c r="DV357" s="1169"/>
      <c r="DW357" s="1169"/>
      <c r="DX357" s="1169"/>
      <c r="DY357" s="1169"/>
      <c r="DZ357" s="1169"/>
      <c r="EA357" s="1169"/>
      <c r="EB357" s="1169"/>
      <c r="EC357" s="1169"/>
      <c r="ED357" s="1169"/>
    </row>
    <row r="358" spans="2:134" ht="12.75" customHeight="1">
      <c r="B358" s="728" t="s">
        <v>289</v>
      </c>
      <c r="C358" s="707"/>
      <c r="D358" s="708" t="s">
        <v>219</v>
      </c>
      <c r="E358" s="702" t="s">
        <v>945</v>
      </c>
      <c r="F358" s="703"/>
      <c r="G358" s="711">
        <f t="shared" si="1531"/>
        <v>0</v>
      </c>
      <c r="H358" s="711">
        <f t="shared" si="1531"/>
        <v>0</v>
      </c>
      <c r="I358" s="711">
        <f t="shared" si="1531"/>
        <v>0</v>
      </c>
      <c r="J358" s="711">
        <f t="shared" si="1531"/>
        <v>0</v>
      </c>
      <c r="K358" s="711">
        <f t="shared" si="1531"/>
        <v>0</v>
      </c>
      <c r="L358" s="711">
        <f t="shared" si="1531"/>
        <v>0</v>
      </c>
      <c r="M358" s="711">
        <f t="shared" si="1531"/>
        <v>0</v>
      </c>
      <c r="N358" s="711">
        <f t="shared" si="1531"/>
        <v>0</v>
      </c>
      <c r="O358" s="711">
        <f t="shared" si="1531"/>
        <v>0</v>
      </c>
      <c r="P358" s="711">
        <f t="shared" si="1531"/>
        <v>0</v>
      </c>
      <c r="Q358" s="711">
        <f t="shared" si="1532"/>
        <v>0</v>
      </c>
      <c r="R358" s="711">
        <f t="shared" si="1532"/>
        <v>0</v>
      </c>
      <c r="S358" s="711">
        <f t="shared" si="1532"/>
        <v>0</v>
      </c>
      <c r="T358" s="711">
        <f t="shared" si="1532"/>
        <v>0</v>
      </c>
      <c r="U358" s="711">
        <f t="shared" si="1532"/>
        <v>0</v>
      </c>
      <c r="V358" s="711">
        <f t="shared" si="1532"/>
        <v>0</v>
      </c>
      <c r="W358" s="711">
        <f t="shared" si="1532"/>
        <v>0</v>
      </c>
      <c r="X358" s="711">
        <f t="shared" si="1532"/>
        <v>0</v>
      </c>
      <c r="Y358" s="711">
        <f t="shared" si="1532"/>
        <v>0</v>
      </c>
      <c r="Z358" s="711">
        <f t="shared" si="1532"/>
        <v>0</v>
      </c>
      <c r="AA358" s="711">
        <f t="shared" si="1533"/>
        <v>0</v>
      </c>
      <c r="AB358" s="711">
        <f t="shared" si="1533"/>
        <v>0</v>
      </c>
      <c r="AC358" s="711">
        <f t="shared" si="1533"/>
        <v>0</v>
      </c>
      <c r="AD358" s="711">
        <f t="shared" si="1533"/>
        <v>0</v>
      </c>
      <c r="AE358" s="711">
        <f t="shared" si="1533"/>
        <v>0</v>
      </c>
      <c r="AF358" s="711">
        <f t="shared" si="1533"/>
        <v>0</v>
      </c>
      <c r="AG358" s="711">
        <f t="shared" si="1533"/>
        <v>0</v>
      </c>
      <c r="AH358" s="711">
        <f t="shared" si="1533"/>
        <v>0</v>
      </c>
      <c r="AI358" s="711">
        <f t="shared" si="1533"/>
        <v>0</v>
      </c>
      <c r="AJ358" s="711">
        <f t="shared" si="1534"/>
        <v>0</v>
      </c>
      <c r="AK358" s="711">
        <f t="shared" si="1535"/>
        <v>0</v>
      </c>
      <c r="AL358" s="711">
        <f t="shared" si="1536"/>
        <v>0</v>
      </c>
      <c r="AM358" s="711">
        <f t="shared" si="1537"/>
        <v>0</v>
      </c>
      <c r="AN358" s="711">
        <f t="shared" si="1538"/>
        <v>0</v>
      </c>
      <c r="AO358" s="711">
        <f t="shared" si="1539"/>
        <v>0</v>
      </c>
      <c r="AP358" s="711">
        <f t="shared" si="1540"/>
        <v>0</v>
      </c>
      <c r="AQ358" s="711">
        <f t="shared" si="1541"/>
        <v>0</v>
      </c>
      <c r="AR358" s="711">
        <f t="shared" si="1542"/>
        <v>0</v>
      </c>
      <c r="AS358" s="711">
        <f t="shared" si="1543"/>
        <v>0</v>
      </c>
      <c r="AT358" s="711">
        <f t="shared" si="1544"/>
        <v>0</v>
      </c>
      <c r="AU358" s="711">
        <f t="shared" si="1545"/>
        <v>0</v>
      </c>
      <c r="AV358" s="711">
        <f t="shared" si="1546"/>
        <v>0</v>
      </c>
      <c r="AW358" s="711">
        <f t="shared" si="1547"/>
        <v>0</v>
      </c>
      <c r="AX358" s="711">
        <f t="shared" si="1548"/>
        <v>0</v>
      </c>
      <c r="AY358" s="711">
        <f t="shared" si="1549"/>
        <v>0</v>
      </c>
      <c r="AZ358" s="711">
        <f t="shared" si="1550"/>
        <v>0</v>
      </c>
      <c r="BA358" s="711">
        <f t="shared" si="1551"/>
        <v>0</v>
      </c>
      <c r="BB358" s="711">
        <f t="shared" si="1552"/>
        <v>0</v>
      </c>
      <c r="BC358" s="711">
        <f t="shared" si="1553"/>
        <v>0</v>
      </c>
      <c r="BD358" s="711">
        <f t="shared" si="1554"/>
        <v>0</v>
      </c>
      <c r="BE358" s="711">
        <f t="shared" si="1555"/>
        <v>0</v>
      </c>
      <c r="BF358" s="711">
        <f t="shared" si="1556"/>
        <v>0</v>
      </c>
      <c r="BG358" s="711">
        <f t="shared" si="1557"/>
        <v>0</v>
      </c>
      <c r="BH358" s="711">
        <f t="shared" si="1558"/>
        <v>0</v>
      </c>
      <c r="BI358" s="711">
        <f t="shared" si="1559"/>
        <v>0</v>
      </c>
      <c r="BJ358" s="711">
        <f t="shared" si="1560"/>
        <v>0</v>
      </c>
      <c r="BK358" s="711">
        <f t="shared" si="1561"/>
        <v>0</v>
      </c>
      <c r="BL358" s="711">
        <f t="shared" si="1562"/>
        <v>0</v>
      </c>
      <c r="BM358" s="711">
        <f t="shared" si="1563"/>
        <v>0</v>
      </c>
      <c r="BN358" s="711">
        <f t="shared" si="1564"/>
        <v>0</v>
      </c>
      <c r="BO358" s="711">
        <f t="shared" si="1565"/>
        <v>0</v>
      </c>
      <c r="BV358" s="1169"/>
      <c r="BW358" s="1169"/>
      <c r="BX358" s="1169"/>
      <c r="BY358" s="1169"/>
      <c r="BZ358" s="1169"/>
      <c r="CA358" s="1169"/>
      <c r="CB358" s="1169"/>
      <c r="CC358" s="1169"/>
      <c r="CD358" s="1169"/>
      <c r="CE358" s="1169"/>
      <c r="CF358" s="1169"/>
      <c r="CG358" s="1169"/>
      <c r="CH358" s="1169"/>
      <c r="CI358" s="1169"/>
      <c r="CJ358" s="1169"/>
      <c r="CK358" s="1169"/>
      <c r="CL358" s="1169"/>
      <c r="CM358" s="1169"/>
      <c r="CN358" s="1169"/>
      <c r="CO358" s="1169"/>
      <c r="CP358" s="1169"/>
      <c r="CQ358" s="1169"/>
      <c r="CR358" s="1169"/>
      <c r="CS358" s="1169"/>
      <c r="CT358" s="1169"/>
      <c r="CU358" s="1169"/>
      <c r="CV358" s="1169"/>
      <c r="CW358" s="1169"/>
      <c r="CX358" s="1169"/>
      <c r="CY358" s="1169"/>
      <c r="CZ358" s="1169"/>
      <c r="DA358" s="1169"/>
      <c r="DB358" s="1169"/>
      <c r="DC358" s="1169"/>
      <c r="DD358" s="1169"/>
      <c r="DE358" s="1169"/>
      <c r="DF358" s="1169"/>
      <c r="DG358" s="1169"/>
      <c r="DH358" s="1169"/>
      <c r="DI358" s="1169"/>
      <c r="DJ358" s="1169"/>
      <c r="DK358" s="1169"/>
      <c r="DL358" s="1169"/>
      <c r="DM358" s="1169"/>
      <c r="DN358" s="1169"/>
      <c r="DO358" s="1169"/>
      <c r="DP358" s="1169"/>
      <c r="DQ358" s="1169"/>
      <c r="DR358" s="1169"/>
      <c r="DS358" s="1169"/>
      <c r="DT358" s="1169"/>
      <c r="DU358" s="1169"/>
      <c r="DV358" s="1169"/>
      <c r="DW358" s="1169"/>
      <c r="DX358" s="1169"/>
      <c r="DY358" s="1169"/>
      <c r="DZ358" s="1169"/>
      <c r="EA358" s="1169"/>
      <c r="EB358" s="1169"/>
      <c r="EC358" s="1169"/>
      <c r="ED358" s="1169"/>
    </row>
    <row r="359" spans="2:134" ht="12.75" customHeight="1">
      <c r="B359" s="728" t="s">
        <v>1104</v>
      </c>
      <c r="C359" s="707"/>
      <c r="D359" s="708" t="s">
        <v>220</v>
      </c>
      <c r="E359" s="702" t="s">
        <v>945</v>
      </c>
      <c r="F359" s="703"/>
      <c r="G359" s="711">
        <f t="shared" si="1531"/>
        <v>0</v>
      </c>
      <c r="H359" s="711">
        <f t="shared" si="1531"/>
        <v>0</v>
      </c>
      <c r="I359" s="711">
        <f t="shared" si="1531"/>
        <v>0</v>
      </c>
      <c r="J359" s="711">
        <f t="shared" si="1531"/>
        <v>0</v>
      </c>
      <c r="K359" s="711">
        <f t="shared" si="1531"/>
        <v>0</v>
      </c>
      <c r="L359" s="711">
        <f t="shared" si="1531"/>
        <v>0</v>
      </c>
      <c r="M359" s="711">
        <f t="shared" si="1531"/>
        <v>0</v>
      </c>
      <c r="N359" s="711">
        <f t="shared" si="1531"/>
        <v>0</v>
      </c>
      <c r="O359" s="711">
        <f t="shared" si="1531"/>
        <v>0</v>
      </c>
      <c r="P359" s="711">
        <f t="shared" si="1531"/>
        <v>0</v>
      </c>
      <c r="Q359" s="711">
        <f t="shared" si="1532"/>
        <v>0</v>
      </c>
      <c r="R359" s="711">
        <f t="shared" si="1532"/>
        <v>0</v>
      </c>
      <c r="S359" s="711">
        <f t="shared" si="1532"/>
        <v>0</v>
      </c>
      <c r="T359" s="711">
        <f t="shared" si="1532"/>
        <v>0</v>
      </c>
      <c r="U359" s="711">
        <f t="shared" si="1532"/>
        <v>0</v>
      </c>
      <c r="V359" s="711">
        <f t="shared" si="1532"/>
        <v>0</v>
      </c>
      <c r="W359" s="711">
        <f t="shared" si="1532"/>
        <v>0</v>
      </c>
      <c r="X359" s="711">
        <f t="shared" si="1532"/>
        <v>0</v>
      </c>
      <c r="Y359" s="711">
        <f t="shared" si="1532"/>
        <v>0</v>
      </c>
      <c r="Z359" s="711">
        <f t="shared" si="1532"/>
        <v>0</v>
      </c>
      <c r="AA359" s="711">
        <f t="shared" si="1533"/>
        <v>0</v>
      </c>
      <c r="AB359" s="711">
        <f t="shared" si="1533"/>
        <v>0</v>
      </c>
      <c r="AC359" s="711">
        <f t="shared" si="1533"/>
        <v>0</v>
      </c>
      <c r="AD359" s="711">
        <f t="shared" si="1533"/>
        <v>0</v>
      </c>
      <c r="AE359" s="711">
        <f t="shared" si="1533"/>
        <v>0</v>
      </c>
      <c r="AF359" s="711">
        <f t="shared" si="1533"/>
        <v>0</v>
      </c>
      <c r="AG359" s="711">
        <f t="shared" si="1533"/>
        <v>0</v>
      </c>
      <c r="AH359" s="711">
        <f t="shared" si="1533"/>
        <v>0</v>
      </c>
      <c r="AI359" s="711">
        <f t="shared" si="1533"/>
        <v>0</v>
      </c>
      <c r="AJ359" s="711">
        <f t="shared" si="1534"/>
        <v>0</v>
      </c>
      <c r="AK359" s="711">
        <f t="shared" si="1535"/>
        <v>0</v>
      </c>
      <c r="AL359" s="711">
        <f t="shared" si="1536"/>
        <v>0</v>
      </c>
      <c r="AM359" s="711">
        <f t="shared" si="1537"/>
        <v>0</v>
      </c>
      <c r="AN359" s="711">
        <f t="shared" si="1538"/>
        <v>0</v>
      </c>
      <c r="AO359" s="711">
        <f t="shared" si="1539"/>
        <v>0</v>
      </c>
      <c r="AP359" s="711">
        <f t="shared" si="1540"/>
        <v>0</v>
      </c>
      <c r="AQ359" s="711">
        <f t="shared" si="1541"/>
        <v>0</v>
      </c>
      <c r="AR359" s="711">
        <f t="shared" si="1542"/>
        <v>0</v>
      </c>
      <c r="AS359" s="711">
        <f t="shared" si="1543"/>
        <v>0</v>
      </c>
      <c r="AT359" s="711">
        <f t="shared" si="1544"/>
        <v>0</v>
      </c>
      <c r="AU359" s="711">
        <f t="shared" si="1545"/>
        <v>0</v>
      </c>
      <c r="AV359" s="711">
        <f t="shared" si="1546"/>
        <v>0</v>
      </c>
      <c r="AW359" s="711">
        <f t="shared" si="1547"/>
        <v>0</v>
      </c>
      <c r="AX359" s="711">
        <f t="shared" si="1548"/>
        <v>0</v>
      </c>
      <c r="AY359" s="711">
        <f t="shared" si="1549"/>
        <v>0</v>
      </c>
      <c r="AZ359" s="711">
        <f t="shared" si="1550"/>
        <v>0</v>
      </c>
      <c r="BA359" s="711">
        <f t="shared" si="1551"/>
        <v>0</v>
      </c>
      <c r="BB359" s="711">
        <f t="shared" si="1552"/>
        <v>0</v>
      </c>
      <c r="BC359" s="711">
        <f t="shared" si="1553"/>
        <v>0</v>
      </c>
      <c r="BD359" s="711">
        <f t="shared" si="1554"/>
        <v>0</v>
      </c>
      <c r="BE359" s="711">
        <f t="shared" si="1555"/>
        <v>0</v>
      </c>
      <c r="BF359" s="711">
        <f t="shared" si="1556"/>
        <v>0</v>
      </c>
      <c r="BG359" s="711">
        <f t="shared" si="1557"/>
        <v>0</v>
      </c>
      <c r="BH359" s="711">
        <f t="shared" si="1558"/>
        <v>0</v>
      </c>
      <c r="BI359" s="711">
        <f t="shared" si="1559"/>
        <v>0</v>
      </c>
      <c r="BJ359" s="711">
        <f t="shared" si="1560"/>
        <v>0</v>
      </c>
      <c r="BK359" s="711">
        <f t="shared" si="1561"/>
        <v>0</v>
      </c>
      <c r="BL359" s="711">
        <f t="shared" si="1562"/>
        <v>0</v>
      </c>
      <c r="BM359" s="711">
        <f t="shared" si="1563"/>
        <v>0</v>
      </c>
      <c r="BN359" s="711">
        <f t="shared" si="1564"/>
        <v>0</v>
      </c>
      <c r="BO359" s="711">
        <f t="shared" si="1565"/>
        <v>0</v>
      </c>
      <c r="BV359" s="1169"/>
      <c r="BW359" s="1169"/>
      <c r="BX359" s="1169"/>
      <c r="BY359" s="1169"/>
      <c r="BZ359" s="1169"/>
      <c r="CA359" s="1169"/>
      <c r="CB359" s="1169"/>
      <c r="CC359" s="1169"/>
      <c r="CD359" s="1169"/>
      <c r="CE359" s="1169"/>
      <c r="CF359" s="1169"/>
      <c r="CG359" s="1169"/>
      <c r="CH359" s="1169"/>
      <c r="CI359" s="1169"/>
      <c r="CJ359" s="1169"/>
      <c r="CK359" s="1169"/>
      <c r="CL359" s="1169"/>
      <c r="CM359" s="1169"/>
      <c r="CN359" s="1169"/>
      <c r="CO359" s="1169"/>
      <c r="CP359" s="1169"/>
      <c r="CQ359" s="1169"/>
      <c r="CR359" s="1169"/>
      <c r="CS359" s="1169"/>
      <c r="CT359" s="1169"/>
      <c r="CU359" s="1169"/>
      <c r="CV359" s="1169"/>
      <c r="CW359" s="1169"/>
      <c r="CX359" s="1169"/>
      <c r="CY359" s="1169"/>
      <c r="CZ359" s="1169"/>
      <c r="DA359" s="1169"/>
      <c r="DB359" s="1169"/>
      <c r="DC359" s="1169"/>
      <c r="DD359" s="1169"/>
      <c r="DE359" s="1169"/>
      <c r="DF359" s="1169"/>
      <c r="DG359" s="1169"/>
      <c r="DH359" s="1169"/>
      <c r="DI359" s="1169"/>
      <c r="DJ359" s="1169"/>
      <c r="DK359" s="1169"/>
      <c r="DL359" s="1169"/>
      <c r="DM359" s="1169"/>
      <c r="DN359" s="1169"/>
      <c r="DO359" s="1169"/>
      <c r="DP359" s="1169"/>
      <c r="DQ359" s="1169"/>
      <c r="DR359" s="1169"/>
      <c r="DS359" s="1169"/>
      <c r="DT359" s="1169"/>
      <c r="DU359" s="1169"/>
      <c r="DV359" s="1169"/>
      <c r="DW359" s="1169"/>
      <c r="DX359" s="1169"/>
      <c r="DY359" s="1169"/>
      <c r="DZ359" s="1169"/>
      <c r="EA359" s="1169"/>
      <c r="EB359" s="1169"/>
      <c r="EC359" s="1169"/>
      <c r="ED359" s="1169"/>
    </row>
    <row r="360" spans="2:134">
      <c r="B360" s="728">
        <f>B355+1</f>
        <v>193</v>
      </c>
      <c r="C360" s="700" t="s">
        <v>307</v>
      </c>
      <c r="D360" s="701"/>
      <c r="E360" s="702"/>
      <c r="F360" s="703"/>
      <c r="G360" s="704"/>
      <c r="H360" s="705"/>
      <c r="I360" s="705"/>
      <c r="J360" s="705"/>
      <c r="K360" s="705"/>
      <c r="L360" s="705"/>
      <c r="M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6"/>
      <c r="AL360" s="706"/>
      <c r="AM360" s="706"/>
      <c r="AN360" s="706"/>
      <c r="AO360" s="706"/>
      <c r="AP360" s="706"/>
      <c r="AQ360" s="706"/>
      <c r="AR360" s="706"/>
      <c r="AS360" s="706"/>
      <c r="AT360" s="706"/>
      <c r="AU360" s="706"/>
      <c r="AV360" s="706"/>
      <c r="AW360" s="706"/>
      <c r="AX360" s="706"/>
      <c r="AY360" s="706"/>
      <c r="AZ360" s="706"/>
      <c r="BA360" s="706"/>
      <c r="BB360" s="706"/>
      <c r="BC360" s="706"/>
      <c r="BD360" s="706"/>
      <c r="BE360" s="706"/>
      <c r="BF360" s="706"/>
      <c r="BG360" s="706"/>
      <c r="BH360" s="706"/>
      <c r="BI360" s="706"/>
      <c r="BJ360" s="706"/>
      <c r="BK360" s="706"/>
      <c r="BL360" s="706"/>
      <c r="BM360" s="706"/>
      <c r="BN360" s="706"/>
      <c r="BO360" s="706"/>
      <c r="BV360" s="1137"/>
      <c r="BW360" s="1138"/>
      <c r="BX360" s="1138"/>
      <c r="BY360" s="1138"/>
      <c r="BZ360" s="1138"/>
      <c r="CA360" s="1138"/>
      <c r="CB360" s="1138"/>
      <c r="CC360" s="1138"/>
      <c r="CD360" s="1138"/>
      <c r="CE360" s="1138"/>
      <c r="CF360" s="1138"/>
      <c r="CG360" s="1138"/>
      <c r="CH360" s="1138"/>
      <c r="CI360" s="1138"/>
      <c r="CJ360" s="1138"/>
      <c r="CK360" s="1138"/>
      <c r="CL360" s="1138"/>
      <c r="CM360" s="1138"/>
      <c r="CN360" s="1138"/>
      <c r="CO360" s="1138"/>
      <c r="CP360" s="1138"/>
      <c r="CQ360" s="1138"/>
      <c r="CR360" s="1138"/>
      <c r="CS360" s="1138"/>
      <c r="CT360" s="1138"/>
      <c r="CU360" s="1138"/>
      <c r="CV360" s="1138"/>
      <c r="CW360" s="1138"/>
      <c r="CX360" s="1138"/>
      <c r="CY360" s="1138"/>
      <c r="CZ360" s="1138"/>
      <c r="DA360" s="1138"/>
      <c r="DB360" s="1138"/>
      <c r="DC360" s="1138"/>
      <c r="DD360" s="1138"/>
      <c r="DE360" s="1138"/>
      <c r="DF360" s="1138"/>
      <c r="DG360" s="1138"/>
      <c r="DH360" s="1138"/>
      <c r="DI360" s="1138"/>
      <c r="DJ360" s="1138"/>
      <c r="DK360" s="1138"/>
      <c r="DL360" s="1138"/>
      <c r="DM360" s="1138"/>
      <c r="DN360" s="1138"/>
      <c r="DO360" s="1138"/>
      <c r="DP360" s="1138"/>
      <c r="DQ360" s="1138"/>
      <c r="DR360" s="1138"/>
      <c r="DS360" s="1138"/>
      <c r="DT360" s="1138"/>
      <c r="DU360" s="1138"/>
      <c r="DV360" s="1138"/>
      <c r="DW360" s="1138"/>
      <c r="DX360" s="1138"/>
      <c r="DY360" s="1138"/>
      <c r="DZ360" s="1138"/>
      <c r="EA360" s="1138"/>
      <c r="EB360" s="1138"/>
      <c r="EC360" s="1138"/>
      <c r="ED360" s="1139"/>
    </row>
    <row r="361" spans="2:134" ht="12.75" customHeight="1">
      <c r="B361" s="728">
        <f t="shared" ref="B361:B366" si="1566">B360+1</f>
        <v>194</v>
      </c>
      <c r="C361" s="707"/>
      <c r="D361" s="708" t="s">
        <v>1123</v>
      </c>
      <c r="E361" s="702" t="s">
        <v>945</v>
      </c>
      <c r="F361" s="709"/>
      <c r="G361" s="1059">
        <f>IF(BV361="",'Fuel CO2 Factors'!$E16,BV361)</f>
        <v>74</v>
      </c>
      <c r="H361" s="1059">
        <f>IF(BW361="",'Fuel CO2 Factors'!$E16,BW361)</f>
        <v>74</v>
      </c>
      <c r="I361" s="1059">
        <f>IF(BX361="",'Fuel CO2 Factors'!$E16,BX361)</f>
        <v>74</v>
      </c>
      <c r="J361" s="1059">
        <f>IF(BY361="",'Fuel CO2 Factors'!$E16,BY361)</f>
        <v>74</v>
      </c>
      <c r="K361" s="1059">
        <f>IF(BZ361="",'Fuel CO2 Factors'!$E16,BZ361)</f>
        <v>74</v>
      </c>
      <c r="L361" s="1059">
        <f>IF(CA361="",'Fuel CO2 Factors'!$E16,CA361)</f>
        <v>74</v>
      </c>
      <c r="M361" s="1059">
        <f>IF(CB361="",'Fuel CO2 Factors'!$E16,CB361)</f>
        <v>74</v>
      </c>
      <c r="N361" s="1059">
        <f>IF(CC361="",'Fuel CO2 Factors'!$E16,CC361)</f>
        <v>74</v>
      </c>
      <c r="O361" s="1059">
        <f>IF(CD361="",'Fuel CO2 Factors'!$E16,CD361)</f>
        <v>74</v>
      </c>
      <c r="P361" s="1059">
        <f>IF(CE361="",'Fuel CO2 Factors'!$E16,CE361)</f>
        <v>74</v>
      </c>
      <c r="Q361" s="1059">
        <f>IF(CF361="",'Fuel CO2 Factors'!$E16,CF361)</f>
        <v>74</v>
      </c>
      <c r="R361" s="1059">
        <f>IF(CG361="",'Fuel CO2 Factors'!$E16,CG361)</f>
        <v>74</v>
      </c>
      <c r="S361" s="1059">
        <f>IF(CH361="",'Fuel CO2 Factors'!$E16,CH361)</f>
        <v>74</v>
      </c>
      <c r="T361" s="1059">
        <f>IF(CI361="",'Fuel CO2 Factors'!$E16,CI361)</f>
        <v>74</v>
      </c>
      <c r="U361" s="1059">
        <f>IF(CJ361="",'Fuel CO2 Factors'!$E16,CJ361)</f>
        <v>74</v>
      </c>
      <c r="V361" s="1059">
        <f>IF(CK361="",'Fuel CO2 Factors'!$E16,CK361)</f>
        <v>74</v>
      </c>
      <c r="W361" s="1059">
        <f>IF(CL361="",'Fuel CO2 Factors'!$E16,CL361)</f>
        <v>74</v>
      </c>
      <c r="X361" s="1059">
        <f>IF(CM361="",'Fuel CO2 Factors'!$E16,CM361)</f>
        <v>74</v>
      </c>
      <c r="Y361" s="1059">
        <f>IF(CN361="",'Fuel CO2 Factors'!$E16,CN361)</f>
        <v>74</v>
      </c>
      <c r="Z361" s="1059">
        <f>IF(CO361="",'Fuel CO2 Factors'!$E16,CO361)</f>
        <v>74</v>
      </c>
      <c r="AA361" s="1059">
        <f>IF(CP361="",'Fuel CO2 Factors'!$E16,CP361)</f>
        <v>74</v>
      </c>
      <c r="AB361" s="1059">
        <f>IF(CQ361="",'Fuel CO2 Factors'!$E16,CQ361)</f>
        <v>74</v>
      </c>
      <c r="AC361" s="1059">
        <f>IF(CR361="",'Fuel CO2 Factors'!$E16,CR361)</f>
        <v>74</v>
      </c>
      <c r="AD361" s="1059">
        <f>IF(CS361="",'Fuel CO2 Factors'!$E16,CS361)</f>
        <v>74</v>
      </c>
      <c r="AE361" s="1059">
        <f>IF(CT361="",'Fuel CO2 Factors'!$E16,CT361)</f>
        <v>74</v>
      </c>
      <c r="AF361" s="1059">
        <f>IF(CU361="",'Fuel CO2 Factors'!$E16,CU361)</f>
        <v>74</v>
      </c>
      <c r="AG361" s="1059">
        <f>IF(CV361="",'Fuel CO2 Factors'!$E16,CV361)</f>
        <v>74</v>
      </c>
      <c r="AH361" s="1059">
        <f>IF(CW361="",'Fuel CO2 Factors'!$E16,CW361)</f>
        <v>74</v>
      </c>
      <c r="AI361" s="1059">
        <f>IF(CX361="",'Fuel CO2 Factors'!$E16,CX361)</f>
        <v>74</v>
      </c>
      <c r="AJ361" s="1059">
        <f>IF(CY361="",'Fuel CO2 Factors'!$E16,CY361)</f>
        <v>74</v>
      </c>
      <c r="AK361" s="1059">
        <f>IF(CZ361="",'Fuel CO2 Factors'!$E16,CZ361)</f>
        <v>74</v>
      </c>
      <c r="AL361" s="1059">
        <f>IF(DA361="",'Fuel CO2 Factors'!$E16,DA361)</f>
        <v>74</v>
      </c>
      <c r="AM361" s="1059">
        <f>IF(DB361="",'Fuel CO2 Factors'!$E16,DB361)</f>
        <v>74</v>
      </c>
      <c r="AN361" s="1059">
        <f>IF(DC361="",'Fuel CO2 Factors'!$E16,DC361)</f>
        <v>74</v>
      </c>
      <c r="AO361" s="1059">
        <f>IF(DD361="",'Fuel CO2 Factors'!$E16,DD361)</f>
        <v>74</v>
      </c>
      <c r="AP361" s="1059">
        <f>IF(DE361="",'Fuel CO2 Factors'!$E16,DE361)</f>
        <v>74</v>
      </c>
      <c r="AQ361" s="1059">
        <f>IF(DF361="",'Fuel CO2 Factors'!$E16,DF361)</f>
        <v>74</v>
      </c>
      <c r="AR361" s="1059">
        <f>IF(DG361="",'Fuel CO2 Factors'!$E16,DG361)</f>
        <v>74</v>
      </c>
      <c r="AS361" s="1059">
        <f>IF(DH361="",'Fuel CO2 Factors'!$E16,DH361)</f>
        <v>74</v>
      </c>
      <c r="AT361" s="1059">
        <f>IF(DI361="",'Fuel CO2 Factors'!$E16,DI361)</f>
        <v>74</v>
      </c>
      <c r="AU361" s="1059">
        <f>IF(DJ361="",'Fuel CO2 Factors'!$E16,DJ361)</f>
        <v>74</v>
      </c>
      <c r="AV361" s="1059">
        <f>IF(DK361="",'Fuel CO2 Factors'!$E16,DK361)</f>
        <v>74</v>
      </c>
      <c r="AW361" s="1059">
        <f>IF(DL361="",'Fuel CO2 Factors'!$E16,DL361)</f>
        <v>74</v>
      </c>
      <c r="AX361" s="1059">
        <f>IF(DM361="",'Fuel CO2 Factors'!$E16,DM361)</f>
        <v>74</v>
      </c>
      <c r="AY361" s="1059">
        <f>IF(DN361="",'Fuel CO2 Factors'!$E16,DN361)</f>
        <v>74</v>
      </c>
      <c r="AZ361" s="1059">
        <f>IF(DO361="",'Fuel CO2 Factors'!$E16,DO361)</f>
        <v>74</v>
      </c>
      <c r="BA361" s="1059">
        <f>IF(DP361="",'Fuel CO2 Factors'!$E16,DP361)</f>
        <v>74</v>
      </c>
      <c r="BB361" s="1059">
        <f>IF(DQ361="",'Fuel CO2 Factors'!$E16,DQ361)</f>
        <v>74</v>
      </c>
      <c r="BC361" s="1059">
        <f>IF(DR361="",'Fuel CO2 Factors'!$E16,DR361)</f>
        <v>74</v>
      </c>
      <c r="BD361" s="1059">
        <f>IF(DS361="",'Fuel CO2 Factors'!$E16,DS361)</f>
        <v>74</v>
      </c>
      <c r="BE361" s="1059">
        <f>IF(DT361="",'Fuel CO2 Factors'!$E16,DT361)</f>
        <v>74</v>
      </c>
      <c r="BF361" s="1059">
        <f>IF(DU361="",'Fuel CO2 Factors'!$E16,DU361)</f>
        <v>74</v>
      </c>
      <c r="BG361" s="1059">
        <f>IF(DV361="",'Fuel CO2 Factors'!$E16,DV361)</f>
        <v>74</v>
      </c>
      <c r="BH361" s="1059">
        <f>IF(DW361="",'Fuel CO2 Factors'!$E16,DW361)</f>
        <v>74</v>
      </c>
      <c r="BI361" s="1059">
        <f>IF(DX361="",'Fuel CO2 Factors'!$E16,DX361)</f>
        <v>74</v>
      </c>
      <c r="BJ361" s="1059">
        <f>IF(DY361="",'Fuel CO2 Factors'!$E16,DY361)</f>
        <v>74</v>
      </c>
      <c r="BK361" s="1059">
        <f>IF(DZ361="",'Fuel CO2 Factors'!$E16,DZ361)</f>
        <v>74</v>
      </c>
      <c r="BL361" s="1059">
        <f>IF(EA361="",'Fuel CO2 Factors'!$E16,EA361)</f>
        <v>74</v>
      </c>
      <c r="BM361" s="1059">
        <f>IF(EB361="",'Fuel CO2 Factors'!$E16,EB361)</f>
        <v>74</v>
      </c>
      <c r="BN361" s="1059">
        <f>IF(EC361="",'Fuel CO2 Factors'!$E16,EC361)</f>
        <v>74</v>
      </c>
      <c r="BO361" s="1059">
        <f>IF(ED361="",'Fuel CO2 Factors'!$E16,ED361)</f>
        <v>74</v>
      </c>
      <c r="BV361" s="1169"/>
      <c r="BW361" s="1169"/>
      <c r="BX361" s="1169"/>
      <c r="BY361" s="1169"/>
      <c r="BZ361" s="1169"/>
      <c r="CA361" s="1169"/>
      <c r="CB361" s="1169"/>
      <c r="CC361" s="1169"/>
      <c r="CD361" s="1169"/>
      <c r="CE361" s="1169"/>
      <c r="CF361" s="1169"/>
      <c r="CG361" s="1169"/>
      <c r="CH361" s="1169"/>
      <c r="CI361" s="1169"/>
      <c r="CJ361" s="1169"/>
      <c r="CK361" s="1169"/>
      <c r="CL361" s="1169"/>
      <c r="CM361" s="1169"/>
      <c r="CN361" s="1169"/>
      <c r="CO361" s="1169"/>
      <c r="CP361" s="1169"/>
      <c r="CQ361" s="1169"/>
      <c r="CR361" s="1169"/>
      <c r="CS361" s="1169"/>
      <c r="CT361" s="1169"/>
      <c r="CU361" s="1169"/>
      <c r="CV361" s="1169"/>
      <c r="CW361" s="1169"/>
      <c r="CX361" s="1169"/>
      <c r="CY361" s="1169"/>
      <c r="CZ361" s="1169"/>
      <c r="DA361" s="1169"/>
      <c r="DB361" s="1169"/>
      <c r="DC361" s="1169"/>
      <c r="DD361" s="1169"/>
      <c r="DE361" s="1169"/>
      <c r="DF361" s="1169"/>
      <c r="DG361" s="1169"/>
      <c r="DH361" s="1169"/>
      <c r="DI361" s="1169"/>
      <c r="DJ361" s="1169"/>
      <c r="DK361" s="1169"/>
      <c r="DL361" s="1169"/>
      <c r="DM361" s="1169"/>
      <c r="DN361" s="1169"/>
      <c r="DO361" s="1169"/>
      <c r="DP361" s="1169"/>
      <c r="DQ361" s="1169"/>
      <c r="DR361" s="1169"/>
      <c r="DS361" s="1169"/>
      <c r="DT361" s="1169"/>
      <c r="DU361" s="1169"/>
      <c r="DV361" s="1169"/>
      <c r="DW361" s="1169"/>
      <c r="DX361" s="1169"/>
      <c r="DY361" s="1169"/>
      <c r="DZ361" s="1169"/>
      <c r="EA361" s="1169"/>
      <c r="EB361" s="1169"/>
      <c r="EC361" s="1169"/>
      <c r="ED361" s="1169"/>
    </row>
    <row r="362" spans="2:134" ht="12.75" customHeight="1">
      <c r="B362" s="728">
        <f t="shared" si="1566"/>
        <v>195</v>
      </c>
      <c r="C362" s="710"/>
      <c r="D362" s="708" t="s">
        <v>778</v>
      </c>
      <c r="E362" s="702" t="s">
        <v>945</v>
      </c>
      <c r="F362" s="709"/>
      <c r="G362" s="1059">
        <f>IF(BV362="",'Fuel CO2 Factors'!$E17,BV362)</f>
        <v>85</v>
      </c>
      <c r="H362" s="1059">
        <f>IF(BW362="",'Fuel CO2 Factors'!$E17,BW362)</f>
        <v>85</v>
      </c>
      <c r="I362" s="1059">
        <f>IF(BX362="",'Fuel CO2 Factors'!$E17,BX362)</f>
        <v>85</v>
      </c>
      <c r="J362" s="1059">
        <f>IF(BY362="",'Fuel CO2 Factors'!$E17,BY362)</f>
        <v>85</v>
      </c>
      <c r="K362" s="1059">
        <f>IF(BZ362="",'Fuel CO2 Factors'!$E17,BZ362)</f>
        <v>85</v>
      </c>
      <c r="L362" s="1059">
        <f>IF(CA362="",'Fuel CO2 Factors'!$E17,CA362)</f>
        <v>85</v>
      </c>
      <c r="M362" s="1059">
        <f>IF(CB362="",'Fuel CO2 Factors'!$E17,CB362)</f>
        <v>85</v>
      </c>
      <c r="N362" s="1059">
        <f>IF(CC362="",'Fuel CO2 Factors'!$E17,CC362)</f>
        <v>85</v>
      </c>
      <c r="O362" s="1059">
        <f>IF(CD362="",'Fuel CO2 Factors'!$E17,CD362)</f>
        <v>85</v>
      </c>
      <c r="P362" s="1059">
        <f>IF(CE362="",'Fuel CO2 Factors'!$E17,CE362)</f>
        <v>85</v>
      </c>
      <c r="Q362" s="1059">
        <f>IF(CF362="",'Fuel CO2 Factors'!$E17,CF362)</f>
        <v>85</v>
      </c>
      <c r="R362" s="1059">
        <f>IF(CG362="",'Fuel CO2 Factors'!$E17,CG362)</f>
        <v>85</v>
      </c>
      <c r="S362" s="1059">
        <f>IF(CH362="",'Fuel CO2 Factors'!$E17,CH362)</f>
        <v>85</v>
      </c>
      <c r="T362" s="1059">
        <f>IF(CI362="",'Fuel CO2 Factors'!$E17,CI362)</f>
        <v>85</v>
      </c>
      <c r="U362" s="1059">
        <f>IF(CJ362="",'Fuel CO2 Factors'!$E17,CJ362)</f>
        <v>85</v>
      </c>
      <c r="V362" s="1059">
        <f>IF(CK362="",'Fuel CO2 Factors'!$E17,CK362)</f>
        <v>85</v>
      </c>
      <c r="W362" s="1059">
        <f>IF(CL362="",'Fuel CO2 Factors'!$E17,CL362)</f>
        <v>85</v>
      </c>
      <c r="X362" s="1059">
        <f>IF(CM362="",'Fuel CO2 Factors'!$E17,CM362)</f>
        <v>85</v>
      </c>
      <c r="Y362" s="1059">
        <f>IF(CN362="",'Fuel CO2 Factors'!$E17,CN362)</f>
        <v>85</v>
      </c>
      <c r="Z362" s="1059">
        <f>IF(CO362="",'Fuel CO2 Factors'!$E17,CO362)</f>
        <v>85</v>
      </c>
      <c r="AA362" s="1059">
        <f>IF(CP362="",'Fuel CO2 Factors'!$E17,CP362)</f>
        <v>85</v>
      </c>
      <c r="AB362" s="1059">
        <f>IF(CQ362="",'Fuel CO2 Factors'!$E17,CQ362)</f>
        <v>85</v>
      </c>
      <c r="AC362" s="1059">
        <f>IF(CR362="",'Fuel CO2 Factors'!$E17,CR362)</f>
        <v>85</v>
      </c>
      <c r="AD362" s="1059">
        <f>IF(CS362="",'Fuel CO2 Factors'!$E17,CS362)</f>
        <v>85</v>
      </c>
      <c r="AE362" s="1059">
        <f>IF(CT362="",'Fuel CO2 Factors'!$E17,CT362)</f>
        <v>85</v>
      </c>
      <c r="AF362" s="1059">
        <f>IF(CU362="",'Fuel CO2 Factors'!$E17,CU362)</f>
        <v>85</v>
      </c>
      <c r="AG362" s="1059">
        <f>IF(CV362="",'Fuel CO2 Factors'!$E17,CV362)</f>
        <v>85</v>
      </c>
      <c r="AH362" s="1059">
        <f>IF(CW362="",'Fuel CO2 Factors'!$E17,CW362)</f>
        <v>85</v>
      </c>
      <c r="AI362" s="1059">
        <f>IF(CX362="",'Fuel CO2 Factors'!$E17,CX362)</f>
        <v>85</v>
      </c>
      <c r="AJ362" s="1059">
        <f>IF(CY362="",'Fuel CO2 Factors'!$E17,CY362)</f>
        <v>85</v>
      </c>
      <c r="AK362" s="1059">
        <f>IF(CZ362="",'Fuel CO2 Factors'!$E17,CZ362)</f>
        <v>85</v>
      </c>
      <c r="AL362" s="1059">
        <f>IF(DA362="",'Fuel CO2 Factors'!$E17,DA362)</f>
        <v>85</v>
      </c>
      <c r="AM362" s="1059">
        <f>IF(DB362="",'Fuel CO2 Factors'!$E17,DB362)</f>
        <v>85</v>
      </c>
      <c r="AN362" s="1059">
        <f>IF(DC362="",'Fuel CO2 Factors'!$E17,DC362)</f>
        <v>85</v>
      </c>
      <c r="AO362" s="1059">
        <f>IF(DD362="",'Fuel CO2 Factors'!$E17,DD362)</f>
        <v>85</v>
      </c>
      <c r="AP362" s="1059">
        <f>IF(DE362="",'Fuel CO2 Factors'!$E17,DE362)</f>
        <v>85</v>
      </c>
      <c r="AQ362" s="1059">
        <f>IF(DF362="",'Fuel CO2 Factors'!$E17,DF362)</f>
        <v>85</v>
      </c>
      <c r="AR362" s="1059">
        <f>IF(DG362="",'Fuel CO2 Factors'!$E17,DG362)</f>
        <v>85</v>
      </c>
      <c r="AS362" s="1059">
        <f>IF(DH362="",'Fuel CO2 Factors'!$E17,DH362)</f>
        <v>85</v>
      </c>
      <c r="AT362" s="1059">
        <f>IF(DI362="",'Fuel CO2 Factors'!$E17,DI362)</f>
        <v>85</v>
      </c>
      <c r="AU362" s="1059">
        <f>IF(DJ362="",'Fuel CO2 Factors'!$E17,DJ362)</f>
        <v>85</v>
      </c>
      <c r="AV362" s="1059">
        <f>IF(DK362="",'Fuel CO2 Factors'!$E17,DK362)</f>
        <v>85</v>
      </c>
      <c r="AW362" s="1059">
        <f>IF(DL362="",'Fuel CO2 Factors'!$E17,DL362)</f>
        <v>85</v>
      </c>
      <c r="AX362" s="1059">
        <f>IF(DM362="",'Fuel CO2 Factors'!$E17,DM362)</f>
        <v>85</v>
      </c>
      <c r="AY362" s="1059">
        <f>IF(DN362="",'Fuel CO2 Factors'!$E17,DN362)</f>
        <v>85</v>
      </c>
      <c r="AZ362" s="1059">
        <f>IF(DO362="",'Fuel CO2 Factors'!$E17,DO362)</f>
        <v>85</v>
      </c>
      <c r="BA362" s="1059">
        <f>IF(DP362="",'Fuel CO2 Factors'!$E17,DP362)</f>
        <v>85</v>
      </c>
      <c r="BB362" s="1059">
        <f>IF(DQ362="",'Fuel CO2 Factors'!$E17,DQ362)</f>
        <v>85</v>
      </c>
      <c r="BC362" s="1059">
        <f>IF(DR362="",'Fuel CO2 Factors'!$E17,DR362)</f>
        <v>85</v>
      </c>
      <c r="BD362" s="1059">
        <f>IF(DS362="",'Fuel CO2 Factors'!$E17,DS362)</f>
        <v>85</v>
      </c>
      <c r="BE362" s="1059">
        <f>IF(DT362="",'Fuel CO2 Factors'!$E17,DT362)</f>
        <v>85</v>
      </c>
      <c r="BF362" s="1059">
        <f>IF(DU362="",'Fuel CO2 Factors'!$E17,DU362)</f>
        <v>85</v>
      </c>
      <c r="BG362" s="1059">
        <f>IF(DV362="",'Fuel CO2 Factors'!$E17,DV362)</f>
        <v>85</v>
      </c>
      <c r="BH362" s="1059">
        <f>IF(DW362="",'Fuel CO2 Factors'!$E17,DW362)</f>
        <v>85</v>
      </c>
      <c r="BI362" s="1059">
        <f>IF(DX362="",'Fuel CO2 Factors'!$E17,DX362)</f>
        <v>85</v>
      </c>
      <c r="BJ362" s="1059">
        <f>IF(DY362="",'Fuel CO2 Factors'!$E17,DY362)</f>
        <v>85</v>
      </c>
      <c r="BK362" s="1059">
        <f>IF(DZ362="",'Fuel CO2 Factors'!$E17,DZ362)</f>
        <v>85</v>
      </c>
      <c r="BL362" s="1059">
        <f>IF(EA362="",'Fuel CO2 Factors'!$E17,EA362)</f>
        <v>85</v>
      </c>
      <c r="BM362" s="1059">
        <f>IF(EB362="",'Fuel CO2 Factors'!$E17,EB362)</f>
        <v>85</v>
      </c>
      <c r="BN362" s="1059">
        <f>IF(EC362="",'Fuel CO2 Factors'!$E17,EC362)</f>
        <v>85</v>
      </c>
      <c r="BO362" s="1059">
        <f>IF(ED362="",'Fuel CO2 Factors'!$E17,ED362)</f>
        <v>85</v>
      </c>
      <c r="BV362" s="1169"/>
      <c r="BW362" s="1169"/>
      <c r="BX362" s="1169"/>
      <c r="BY362" s="1169"/>
      <c r="BZ362" s="1169"/>
      <c r="CA362" s="1169"/>
      <c r="CB362" s="1169"/>
      <c r="CC362" s="1169"/>
      <c r="CD362" s="1169"/>
      <c r="CE362" s="1169"/>
      <c r="CF362" s="1169"/>
      <c r="CG362" s="1169"/>
      <c r="CH362" s="1169"/>
      <c r="CI362" s="1169"/>
      <c r="CJ362" s="1169"/>
      <c r="CK362" s="1169"/>
      <c r="CL362" s="1169"/>
      <c r="CM362" s="1169"/>
      <c r="CN362" s="1169"/>
      <c r="CO362" s="1169"/>
      <c r="CP362" s="1169"/>
      <c r="CQ362" s="1169"/>
      <c r="CR362" s="1169"/>
      <c r="CS362" s="1169"/>
      <c r="CT362" s="1169"/>
      <c r="CU362" s="1169"/>
      <c r="CV362" s="1169"/>
      <c r="CW362" s="1169"/>
      <c r="CX362" s="1169"/>
      <c r="CY362" s="1169"/>
      <c r="CZ362" s="1169"/>
      <c r="DA362" s="1169"/>
      <c r="DB362" s="1169"/>
      <c r="DC362" s="1169"/>
      <c r="DD362" s="1169"/>
      <c r="DE362" s="1169"/>
      <c r="DF362" s="1169"/>
      <c r="DG362" s="1169"/>
      <c r="DH362" s="1169"/>
      <c r="DI362" s="1169"/>
      <c r="DJ362" s="1169"/>
      <c r="DK362" s="1169"/>
      <c r="DL362" s="1169"/>
      <c r="DM362" s="1169"/>
      <c r="DN362" s="1169"/>
      <c r="DO362" s="1169"/>
      <c r="DP362" s="1169"/>
      <c r="DQ362" s="1169"/>
      <c r="DR362" s="1169"/>
      <c r="DS362" s="1169"/>
      <c r="DT362" s="1169"/>
      <c r="DU362" s="1169"/>
      <c r="DV362" s="1169"/>
      <c r="DW362" s="1169"/>
      <c r="DX362" s="1169"/>
      <c r="DY362" s="1169"/>
      <c r="DZ362" s="1169"/>
      <c r="EA362" s="1169"/>
      <c r="EB362" s="1169"/>
      <c r="EC362" s="1169"/>
      <c r="ED362" s="1169"/>
    </row>
    <row r="363" spans="2:134" ht="12.75" customHeight="1">
      <c r="B363" s="728">
        <f t="shared" si="1566"/>
        <v>196</v>
      </c>
      <c r="C363" s="707"/>
      <c r="D363" s="708" t="s">
        <v>795</v>
      </c>
      <c r="E363" s="702" t="s">
        <v>945</v>
      </c>
      <c r="F363" s="709"/>
      <c r="G363" s="1059">
        <f>IF(BV363="",'Fuel CO2 Factors'!$E18,BV363)</f>
        <v>75</v>
      </c>
      <c r="H363" s="1059">
        <f>IF(BW363="",'Fuel CO2 Factors'!$E18,BW363)</f>
        <v>75</v>
      </c>
      <c r="I363" s="1059">
        <f>IF(BX363="",'Fuel CO2 Factors'!$E18,BX363)</f>
        <v>75</v>
      </c>
      <c r="J363" s="1059">
        <f>IF(BY363="",'Fuel CO2 Factors'!$E18,BY363)</f>
        <v>75</v>
      </c>
      <c r="K363" s="1059">
        <f>IF(BZ363="",'Fuel CO2 Factors'!$E18,BZ363)</f>
        <v>75</v>
      </c>
      <c r="L363" s="1059">
        <f>IF(CA363="",'Fuel CO2 Factors'!$E18,CA363)</f>
        <v>75</v>
      </c>
      <c r="M363" s="1059">
        <f>IF(CB363="",'Fuel CO2 Factors'!$E18,CB363)</f>
        <v>75</v>
      </c>
      <c r="N363" s="1059">
        <f>IF(CC363="",'Fuel CO2 Factors'!$E18,CC363)</f>
        <v>75</v>
      </c>
      <c r="O363" s="1059">
        <f>IF(CD363="",'Fuel CO2 Factors'!$E18,CD363)</f>
        <v>75</v>
      </c>
      <c r="P363" s="1059">
        <f>IF(CE363="",'Fuel CO2 Factors'!$E18,CE363)</f>
        <v>75</v>
      </c>
      <c r="Q363" s="1059">
        <f>IF(CF363="",'Fuel CO2 Factors'!$E18,CF363)</f>
        <v>75</v>
      </c>
      <c r="R363" s="1059">
        <f>IF(CG363="",'Fuel CO2 Factors'!$E18,CG363)</f>
        <v>75</v>
      </c>
      <c r="S363" s="1059">
        <f>IF(CH363="",'Fuel CO2 Factors'!$E18,CH363)</f>
        <v>75</v>
      </c>
      <c r="T363" s="1059">
        <f>IF(CI363="",'Fuel CO2 Factors'!$E18,CI363)</f>
        <v>75</v>
      </c>
      <c r="U363" s="1059">
        <f>IF(CJ363="",'Fuel CO2 Factors'!$E18,CJ363)</f>
        <v>75</v>
      </c>
      <c r="V363" s="1059">
        <f>IF(CK363="",'Fuel CO2 Factors'!$E18,CK363)</f>
        <v>75</v>
      </c>
      <c r="W363" s="1059">
        <f>IF(CL363="",'Fuel CO2 Factors'!$E18,CL363)</f>
        <v>75</v>
      </c>
      <c r="X363" s="1059">
        <f>IF(CM363="",'Fuel CO2 Factors'!$E18,CM363)</f>
        <v>75</v>
      </c>
      <c r="Y363" s="1059">
        <f>IF(CN363="",'Fuel CO2 Factors'!$E18,CN363)</f>
        <v>75</v>
      </c>
      <c r="Z363" s="1059">
        <f>IF(CO363="",'Fuel CO2 Factors'!$E18,CO363)</f>
        <v>75</v>
      </c>
      <c r="AA363" s="1059">
        <f>IF(CP363="",'Fuel CO2 Factors'!$E18,CP363)</f>
        <v>75</v>
      </c>
      <c r="AB363" s="1059">
        <f>IF(CQ363="",'Fuel CO2 Factors'!$E18,CQ363)</f>
        <v>75</v>
      </c>
      <c r="AC363" s="1059">
        <f>IF(CR363="",'Fuel CO2 Factors'!$E18,CR363)</f>
        <v>75</v>
      </c>
      <c r="AD363" s="1059">
        <f>IF(CS363="",'Fuel CO2 Factors'!$E18,CS363)</f>
        <v>75</v>
      </c>
      <c r="AE363" s="1059">
        <f>IF(CT363="",'Fuel CO2 Factors'!$E18,CT363)</f>
        <v>75</v>
      </c>
      <c r="AF363" s="1059">
        <f>IF(CU363="",'Fuel CO2 Factors'!$E18,CU363)</f>
        <v>75</v>
      </c>
      <c r="AG363" s="1059">
        <f>IF(CV363="",'Fuel CO2 Factors'!$E18,CV363)</f>
        <v>75</v>
      </c>
      <c r="AH363" s="1059">
        <f>IF(CW363="",'Fuel CO2 Factors'!$E18,CW363)</f>
        <v>75</v>
      </c>
      <c r="AI363" s="1059">
        <f>IF(CX363="",'Fuel CO2 Factors'!$E18,CX363)</f>
        <v>75</v>
      </c>
      <c r="AJ363" s="1059">
        <f>IF(CY363="",'Fuel CO2 Factors'!$E18,CY363)</f>
        <v>75</v>
      </c>
      <c r="AK363" s="1059">
        <f>IF(CZ363="",'Fuel CO2 Factors'!$E18,CZ363)</f>
        <v>75</v>
      </c>
      <c r="AL363" s="1059">
        <f>IF(DA363="",'Fuel CO2 Factors'!$E18,DA363)</f>
        <v>75</v>
      </c>
      <c r="AM363" s="1059">
        <f>IF(DB363="",'Fuel CO2 Factors'!$E18,DB363)</f>
        <v>75</v>
      </c>
      <c r="AN363" s="1059">
        <f>IF(DC363="",'Fuel CO2 Factors'!$E18,DC363)</f>
        <v>75</v>
      </c>
      <c r="AO363" s="1059">
        <f>IF(DD363="",'Fuel CO2 Factors'!$E18,DD363)</f>
        <v>75</v>
      </c>
      <c r="AP363" s="1059">
        <f>IF(DE363="",'Fuel CO2 Factors'!$E18,DE363)</f>
        <v>75</v>
      </c>
      <c r="AQ363" s="1059">
        <f>IF(DF363="",'Fuel CO2 Factors'!$E18,DF363)</f>
        <v>75</v>
      </c>
      <c r="AR363" s="1059">
        <f>IF(DG363="",'Fuel CO2 Factors'!$E18,DG363)</f>
        <v>75</v>
      </c>
      <c r="AS363" s="1059">
        <f>IF(DH363="",'Fuel CO2 Factors'!$E18,DH363)</f>
        <v>75</v>
      </c>
      <c r="AT363" s="1059">
        <f>IF(DI363="",'Fuel CO2 Factors'!$E18,DI363)</f>
        <v>75</v>
      </c>
      <c r="AU363" s="1059">
        <f>IF(DJ363="",'Fuel CO2 Factors'!$E18,DJ363)</f>
        <v>75</v>
      </c>
      <c r="AV363" s="1059">
        <f>IF(DK363="",'Fuel CO2 Factors'!$E18,DK363)</f>
        <v>75</v>
      </c>
      <c r="AW363" s="1059">
        <f>IF(DL363="",'Fuel CO2 Factors'!$E18,DL363)</f>
        <v>75</v>
      </c>
      <c r="AX363" s="1059">
        <f>IF(DM363="",'Fuel CO2 Factors'!$E18,DM363)</f>
        <v>75</v>
      </c>
      <c r="AY363" s="1059">
        <f>IF(DN363="",'Fuel CO2 Factors'!$E18,DN363)</f>
        <v>75</v>
      </c>
      <c r="AZ363" s="1059">
        <f>IF(DO363="",'Fuel CO2 Factors'!$E18,DO363)</f>
        <v>75</v>
      </c>
      <c r="BA363" s="1059">
        <f>IF(DP363="",'Fuel CO2 Factors'!$E18,DP363)</f>
        <v>75</v>
      </c>
      <c r="BB363" s="1059">
        <f>IF(DQ363="",'Fuel CO2 Factors'!$E18,DQ363)</f>
        <v>75</v>
      </c>
      <c r="BC363" s="1059">
        <f>IF(DR363="",'Fuel CO2 Factors'!$E18,DR363)</f>
        <v>75</v>
      </c>
      <c r="BD363" s="1059">
        <f>IF(DS363="",'Fuel CO2 Factors'!$E18,DS363)</f>
        <v>75</v>
      </c>
      <c r="BE363" s="1059">
        <f>IF(DT363="",'Fuel CO2 Factors'!$E18,DT363)</f>
        <v>75</v>
      </c>
      <c r="BF363" s="1059">
        <f>IF(DU363="",'Fuel CO2 Factors'!$E18,DU363)</f>
        <v>75</v>
      </c>
      <c r="BG363" s="1059">
        <f>IF(DV363="",'Fuel CO2 Factors'!$E18,DV363)</f>
        <v>75</v>
      </c>
      <c r="BH363" s="1059">
        <f>IF(DW363="",'Fuel CO2 Factors'!$E18,DW363)</f>
        <v>75</v>
      </c>
      <c r="BI363" s="1059">
        <f>IF(DX363="",'Fuel CO2 Factors'!$E18,DX363)</f>
        <v>75</v>
      </c>
      <c r="BJ363" s="1059">
        <f>IF(DY363="",'Fuel CO2 Factors'!$E18,DY363)</f>
        <v>75</v>
      </c>
      <c r="BK363" s="1059">
        <f>IF(DZ363="",'Fuel CO2 Factors'!$E18,DZ363)</f>
        <v>75</v>
      </c>
      <c r="BL363" s="1059">
        <f>IF(EA363="",'Fuel CO2 Factors'!$E18,EA363)</f>
        <v>75</v>
      </c>
      <c r="BM363" s="1059">
        <f>IF(EB363="",'Fuel CO2 Factors'!$E18,EB363)</f>
        <v>75</v>
      </c>
      <c r="BN363" s="1059">
        <f>IF(EC363="",'Fuel CO2 Factors'!$E18,EC363)</f>
        <v>75</v>
      </c>
      <c r="BO363" s="1059">
        <f>IF(ED363="",'Fuel CO2 Factors'!$E18,ED363)</f>
        <v>75</v>
      </c>
      <c r="BV363" s="1169"/>
      <c r="BW363" s="1169"/>
      <c r="BX363" s="1169"/>
      <c r="BY363" s="1169"/>
      <c r="BZ363" s="1169"/>
      <c r="CA363" s="1169"/>
      <c r="CB363" s="1169"/>
      <c r="CC363" s="1169"/>
      <c r="CD363" s="1169"/>
      <c r="CE363" s="1169"/>
      <c r="CF363" s="1169"/>
      <c r="CG363" s="1169"/>
      <c r="CH363" s="1169"/>
      <c r="CI363" s="1169"/>
      <c r="CJ363" s="1169"/>
      <c r="CK363" s="1169"/>
      <c r="CL363" s="1169"/>
      <c r="CM363" s="1169"/>
      <c r="CN363" s="1169"/>
      <c r="CO363" s="1169"/>
      <c r="CP363" s="1169"/>
      <c r="CQ363" s="1169"/>
      <c r="CR363" s="1169"/>
      <c r="CS363" s="1169"/>
      <c r="CT363" s="1169"/>
      <c r="CU363" s="1169"/>
      <c r="CV363" s="1169"/>
      <c r="CW363" s="1169"/>
      <c r="CX363" s="1169"/>
      <c r="CY363" s="1169"/>
      <c r="CZ363" s="1169"/>
      <c r="DA363" s="1169"/>
      <c r="DB363" s="1169"/>
      <c r="DC363" s="1169"/>
      <c r="DD363" s="1169"/>
      <c r="DE363" s="1169"/>
      <c r="DF363" s="1169"/>
      <c r="DG363" s="1169"/>
      <c r="DH363" s="1169"/>
      <c r="DI363" s="1169"/>
      <c r="DJ363" s="1169"/>
      <c r="DK363" s="1169"/>
      <c r="DL363" s="1169"/>
      <c r="DM363" s="1169"/>
      <c r="DN363" s="1169"/>
      <c r="DO363" s="1169"/>
      <c r="DP363" s="1169"/>
      <c r="DQ363" s="1169"/>
      <c r="DR363" s="1169"/>
      <c r="DS363" s="1169"/>
      <c r="DT363" s="1169"/>
      <c r="DU363" s="1169"/>
      <c r="DV363" s="1169"/>
      <c r="DW363" s="1169"/>
      <c r="DX363" s="1169"/>
      <c r="DY363" s="1169"/>
      <c r="DZ363" s="1169"/>
      <c r="EA363" s="1169"/>
      <c r="EB363" s="1169"/>
      <c r="EC363" s="1169"/>
      <c r="ED363" s="1169"/>
    </row>
    <row r="364" spans="2:134" ht="12.75" customHeight="1">
      <c r="B364" s="728">
        <f t="shared" si="1566"/>
        <v>197</v>
      </c>
      <c r="C364" s="710"/>
      <c r="D364" s="708" t="s">
        <v>1125</v>
      </c>
      <c r="E364" s="702" t="s">
        <v>945</v>
      </c>
      <c r="F364" s="709"/>
      <c r="G364" s="1059">
        <f>IF(BV364="",'Fuel CO2 Factors'!$E19,BV364)</f>
        <v>74</v>
      </c>
      <c r="H364" s="1059">
        <f>IF(BW364="",'Fuel CO2 Factors'!$E19,BW364)</f>
        <v>74</v>
      </c>
      <c r="I364" s="1059">
        <f>IF(BX364="",'Fuel CO2 Factors'!$E19,BX364)</f>
        <v>74</v>
      </c>
      <c r="J364" s="1059">
        <f>IF(BY364="",'Fuel CO2 Factors'!$E19,BY364)</f>
        <v>74</v>
      </c>
      <c r="K364" s="1059">
        <f>IF(BZ364="",'Fuel CO2 Factors'!$E19,BZ364)</f>
        <v>74</v>
      </c>
      <c r="L364" s="1059">
        <f>IF(CA364="",'Fuel CO2 Factors'!$E19,CA364)</f>
        <v>74</v>
      </c>
      <c r="M364" s="1059">
        <f>IF(CB364="",'Fuel CO2 Factors'!$E19,CB364)</f>
        <v>74</v>
      </c>
      <c r="N364" s="1059">
        <f>IF(CC364="",'Fuel CO2 Factors'!$E19,CC364)</f>
        <v>74</v>
      </c>
      <c r="O364" s="1059">
        <f>IF(CD364="",'Fuel CO2 Factors'!$E19,CD364)</f>
        <v>74</v>
      </c>
      <c r="P364" s="1059">
        <f>IF(CE364="",'Fuel CO2 Factors'!$E19,CE364)</f>
        <v>74</v>
      </c>
      <c r="Q364" s="1059">
        <f>IF(CF364="",'Fuel CO2 Factors'!$E19,CF364)</f>
        <v>74</v>
      </c>
      <c r="R364" s="1059">
        <f>IF(CG364="",'Fuel CO2 Factors'!$E19,CG364)</f>
        <v>74</v>
      </c>
      <c r="S364" s="1059">
        <f>IF(CH364="",'Fuel CO2 Factors'!$E19,CH364)</f>
        <v>74</v>
      </c>
      <c r="T364" s="1059">
        <f>IF(CI364="",'Fuel CO2 Factors'!$E19,CI364)</f>
        <v>74</v>
      </c>
      <c r="U364" s="1059">
        <f>IF(CJ364="",'Fuel CO2 Factors'!$E19,CJ364)</f>
        <v>74</v>
      </c>
      <c r="V364" s="1059">
        <f>IF(CK364="",'Fuel CO2 Factors'!$E19,CK364)</f>
        <v>74</v>
      </c>
      <c r="W364" s="1059">
        <f>IF(CL364="",'Fuel CO2 Factors'!$E19,CL364)</f>
        <v>74</v>
      </c>
      <c r="X364" s="1059">
        <f>IF(CM364="",'Fuel CO2 Factors'!$E19,CM364)</f>
        <v>74</v>
      </c>
      <c r="Y364" s="1059">
        <f>IF(CN364="",'Fuel CO2 Factors'!$E19,CN364)</f>
        <v>74</v>
      </c>
      <c r="Z364" s="1059">
        <f>IF(CO364="",'Fuel CO2 Factors'!$E19,CO364)</f>
        <v>74</v>
      </c>
      <c r="AA364" s="1059">
        <f>IF(CP364="",'Fuel CO2 Factors'!$E19,CP364)</f>
        <v>74</v>
      </c>
      <c r="AB364" s="1059">
        <f>IF(CQ364="",'Fuel CO2 Factors'!$E19,CQ364)</f>
        <v>74</v>
      </c>
      <c r="AC364" s="1059">
        <f>IF(CR364="",'Fuel CO2 Factors'!$E19,CR364)</f>
        <v>74</v>
      </c>
      <c r="AD364" s="1059">
        <f>IF(CS364="",'Fuel CO2 Factors'!$E19,CS364)</f>
        <v>74</v>
      </c>
      <c r="AE364" s="1059">
        <f>IF(CT364="",'Fuel CO2 Factors'!$E19,CT364)</f>
        <v>74</v>
      </c>
      <c r="AF364" s="1059">
        <f>IF(CU364="",'Fuel CO2 Factors'!$E19,CU364)</f>
        <v>74</v>
      </c>
      <c r="AG364" s="1059">
        <f>IF(CV364="",'Fuel CO2 Factors'!$E19,CV364)</f>
        <v>74</v>
      </c>
      <c r="AH364" s="1059">
        <f>IF(CW364="",'Fuel CO2 Factors'!$E19,CW364)</f>
        <v>74</v>
      </c>
      <c r="AI364" s="1059">
        <f>IF(CX364="",'Fuel CO2 Factors'!$E19,CX364)</f>
        <v>74</v>
      </c>
      <c r="AJ364" s="1059">
        <f>IF(CY364="",'Fuel CO2 Factors'!$E19,CY364)</f>
        <v>74</v>
      </c>
      <c r="AK364" s="1059">
        <f>IF(CZ364="",'Fuel CO2 Factors'!$E19,CZ364)</f>
        <v>74</v>
      </c>
      <c r="AL364" s="1059">
        <f>IF(DA364="",'Fuel CO2 Factors'!$E19,DA364)</f>
        <v>74</v>
      </c>
      <c r="AM364" s="1059">
        <f>IF(DB364="",'Fuel CO2 Factors'!$E19,DB364)</f>
        <v>74</v>
      </c>
      <c r="AN364" s="1059">
        <f>IF(DC364="",'Fuel CO2 Factors'!$E19,DC364)</f>
        <v>74</v>
      </c>
      <c r="AO364" s="1059">
        <f>IF(DD364="",'Fuel CO2 Factors'!$E19,DD364)</f>
        <v>74</v>
      </c>
      <c r="AP364" s="1059">
        <f>IF(DE364="",'Fuel CO2 Factors'!$E19,DE364)</f>
        <v>74</v>
      </c>
      <c r="AQ364" s="1059">
        <f>IF(DF364="",'Fuel CO2 Factors'!$E19,DF364)</f>
        <v>74</v>
      </c>
      <c r="AR364" s="1059">
        <f>IF(DG364="",'Fuel CO2 Factors'!$E19,DG364)</f>
        <v>74</v>
      </c>
      <c r="AS364" s="1059">
        <f>IF(DH364="",'Fuel CO2 Factors'!$E19,DH364)</f>
        <v>74</v>
      </c>
      <c r="AT364" s="1059">
        <f>IF(DI364="",'Fuel CO2 Factors'!$E19,DI364)</f>
        <v>74</v>
      </c>
      <c r="AU364" s="1059">
        <f>IF(DJ364="",'Fuel CO2 Factors'!$E19,DJ364)</f>
        <v>74</v>
      </c>
      <c r="AV364" s="1059">
        <f>IF(DK364="",'Fuel CO2 Factors'!$E19,DK364)</f>
        <v>74</v>
      </c>
      <c r="AW364" s="1059">
        <f>IF(DL364="",'Fuel CO2 Factors'!$E19,DL364)</f>
        <v>74</v>
      </c>
      <c r="AX364" s="1059">
        <f>IF(DM364="",'Fuel CO2 Factors'!$E19,DM364)</f>
        <v>74</v>
      </c>
      <c r="AY364" s="1059">
        <f>IF(DN364="",'Fuel CO2 Factors'!$E19,DN364)</f>
        <v>74</v>
      </c>
      <c r="AZ364" s="1059">
        <f>IF(DO364="",'Fuel CO2 Factors'!$E19,DO364)</f>
        <v>74</v>
      </c>
      <c r="BA364" s="1059">
        <f>IF(DP364="",'Fuel CO2 Factors'!$E19,DP364)</f>
        <v>74</v>
      </c>
      <c r="BB364" s="1059">
        <f>IF(DQ364="",'Fuel CO2 Factors'!$E19,DQ364)</f>
        <v>74</v>
      </c>
      <c r="BC364" s="1059">
        <f>IF(DR364="",'Fuel CO2 Factors'!$E19,DR364)</f>
        <v>74</v>
      </c>
      <c r="BD364" s="1059">
        <f>IF(DS364="",'Fuel CO2 Factors'!$E19,DS364)</f>
        <v>74</v>
      </c>
      <c r="BE364" s="1059">
        <f>IF(DT364="",'Fuel CO2 Factors'!$E19,DT364)</f>
        <v>74</v>
      </c>
      <c r="BF364" s="1059">
        <f>IF(DU364="",'Fuel CO2 Factors'!$E19,DU364)</f>
        <v>74</v>
      </c>
      <c r="BG364" s="1059">
        <f>IF(DV364="",'Fuel CO2 Factors'!$E19,DV364)</f>
        <v>74</v>
      </c>
      <c r="BH364" s="1059">
        <f>IF(DW364="",'Fuel CO2 Factors'!$E19,DW364)</f>
        <v>74</v>
      </c>
      <c r="BI364" s="1059">
        <f>IF(DX364="",'Fuel CO2 Factors'!$E19,DX364)</f>
        <v>74</v>
      </c>
      <c r="BJ364" s="1059">
        <f>IF(DY364="",'Fuel CO2 Factors'!$E19,DY364)</f>
        <v>74</v>
      </c>
      <c r="BK364" s="1059">
        <f>IF(DZ364="",'Fuel CO2 Factors'!$E19,DZ364)</f>
        <v>74</v>
      </c>
      <c r="BL364" s="1059">
        <f>IF(EA364="",'Fuel CO2 Factors'!$E19,EA364)</f>
        <v>74</v>
      </c>
      <c r="BM364" s="1059">
        <f>IF(EB364="",'Fuel CO2 Factors'!$E19,EB364)</f>
        <v>74</v>
      </c>
      <c r="BN364" s="1059">
        <f>IF(EC364="",'Fuel CO2 Factors'!$E19,EC364)</f>
        <v>74</v>
      </c>
      <c r="BO364" s="1059">
        <f>IF(ED364="",'Fuel CO2 Factors'!$E19,ED364)</f>
        <v>74</v>
      </c>
      <c r="BV364" s="1169"/>
      <c r="BW364" s="1169"/>
      <c r="BX364" s="1169"/>
      <c r="BY364" s="1169"/>
      <c r="BZ364" s="1169"/>
      <c r="CA364" s="1169"/>
      <c r="CB364" s="1169"/>
      <c r="CC364" s="1169"/>
      <c r="CD364" s="1169"/>
      <c r="CE364" s="1169"/>
      <c r="CF364" s="1169"/>
      <c r="CG364" s="1169"/>
      <c r="CH364" s="1169"/>
      <c r="CI364" s="1169"/>
      <c r="CJ364" s="1169"/>
      <c r="CK364" s="1169"/>
      <c r="CL364" s="1169"/>
      <c r="CM364" s="1169"/>
      <c r="CN364" s="1169"/>
      <c r="CO364" s="1169"/>
      <c r="CP364" s="1169"/>
      <c r="CQ364" s="1169"/>
      <c r="CR364" s="1169"/>
      <c r="CS364" s="1169"/>
      <c r="CT364" s="1169"/>
      <c r="CU364" s="1169"/>
      <c r="CV364" s="1169"/>
      <c r="CW364" s="1169"/>
      <c r="CX364" s="1169"/>
      <c r="CY364" s="1169"/>
      <c r="CZ364" s="1169"/>
      <c r="DA364" s="1169"/>
      <c r="DB364" s="1169"/>
      <c r="DC364" s="1169"/>
      <c r="DD364" s="1169"/>
      <c r="DE364" s="1169"/>
      <c r="DF364" s="1169"/>
      <c r="DG364" s="1169"/>
      <c r="DH364" s="1169"/>
      <c r="DI364" s="1169"/>
      <c r="DJ364" s="1169"/>
      <c r="DK364" s="1169"/>
      <c r="DL364" s="1169"/>
      <c r="DM364" s="1169"/>
      <c r="DN364" s="1169"/>
      <c r="DO364" s="1169"/>
      <c r="DP364" s="1169"/>
      <c r="DQ364" s="1169"/>
      <c r="DR364" s="1169"/>
      <c r="DS364" s="1169"/>
      <c r="DT364" s="1169"/>
      <c r="DU364" s="1169"/>
      <c r="DV364" s="1169"/>
      <c r="DW364" s="1169"/>
      <c r="DX364" s="1169"/>
      <c r="DY364" s="1169"/>
      <c r="DZ364" s="1169"/>
      <c r="EA364" s="1169"/>
      <c r="EB364" s="1169"/>
      <c r="EC364" s="1169"/>
      <c r="ED364" s="1169"/>
    </row>
    <row r="365" spans="2:134" ht="12.75" customHeight="1">
      <c r="B365" s="728">
        <f t="shared" si="1566"/>
        <v>198</v>
      </c>
      <c r="C365" s="707"/>
      <c r="D365" s="708" t="s">
        <v>1126</v>
      </c>
      <c r="E365" s="702" t="s">
        <v>945</v>
      </c>
      <c r="F365" s="709"/>
      <c r="G365" s="1059">
        <f>IF(BV365="",'Fuel CO2 Factors'!$E20,BV365)</f>
        <v>75</v>
      </c>
      <c r="H365" s="1059">
        <f>IF(BW365="",'Fuel CO2 Factors'!$E20,BW365)</f>
        <v>75</v>
      </c>
      <c r="I365" s="1059">
        <f>IF(BX365="",'Fuel CO2 Factors'!$E20,BX365)</f>
        <v>75</v>
      </c>
      <c r="J365" s="1059">
        <f>IF(BY365="",'Fuel CO2 Factors'!$E20,BY365)</f>
        <v>75</v>
      </c>
      <c r="K365" s="1059">
        <f>IF(BZ365="",'Fuel CO2 Factors'!$E20,BZ365)</f>
        <v>75</v>
      </c>
      <c r="L365" s="1059">
        <f>IF(CA365="",'Fuel CO2 Factors'!$E20,CA365)</f>
        <v>75</v>
      </c>
      <c r="M365" s="1059">
        <f>IF(CB365="",'Fuel CO2 Factors'!$E20,CB365)</f>
        <v>75</v>
      </c>
      <c r="N365" s="1059">
        <f>IF(CC365="",'Fuel CO2 Factors'!$E20,CC365)</f>
        <v>75</v>
      </c>
      <c r="O365" s="1059">
        <f>IF(CD365="",'Fuel CO2 Factors'!$E20,CD365)</f>
        <v>75</v>
      </c>
      <c r="P365" s="1059">
        <f>IF(CE365="",'Fuel CO2 Factors'!$E20,CE365)</f>
        <v>75</v>
      </c>
      <c r="Q365" s="1059">
        <f>IF(CF365="",'Fuel CO2 Factors'!$E20,CF365)</f>
        <v>75</v>
      </c>
      <c r="R365" s="1059">
        <f>IF(CG365="",'Fuel CO2 Factors'!$E20,CG365)</f>
        <v>75</v>
      </c>
      <c r="S365" s="1059">
        <f>IF(CH365="",'Fuel CO2 Factors'!$E20,CH365)</f>
        <v>75</v>
      </c>
      <c r="T365" s="1059">
        <f>IF(CI365="",'Fuel CO2 Factors'!$E20,CI365)</f>
        <v>75</v>
      </c>
      <c r="U365" s="1059">
        <f>IF(CJ365="",'Fuel CO2 Factors'!$E20,CJ365)</f>
        <v>75</v>
      </c>
      <c r="V365" s="1059">
        <f>IF(CK365="",'Fuel CO2 Factors'!$E20,CK365)</f>
        <v>75</v>
      </c>
      <c r="W365" s="1059">
        <f>IF(CL365="",'Fuel CO2 Factors'!$E20,CL365)</f>
        <v>75</v>
      </c>
      <c r="X365" s="1059">
        <f>IF(CM365="",'Fuel CO2 Factors'!$E20,CM365)</f>
        <v>75</v>
      </c>
      <c r="Y365" s="1059">
        <f>IF(CN365="",'Fuel CO2 Factors'!$E20,CN365)</f>
        <v>75</v>
      </c>
      <c r="Z365" s="1059">
        <f>IF(CO365="",'Fuel CO2 Factors'!$E20,CO365)</f>
        <v>75</v>
      </c>
      <c r="AA365" s="1059">
        <f>IF(CP365="",'Fuel CO2 Factors'!$E20,CP365)</f>
        <v>75</v>
      </c>
      <c r="AB365" s="1059">
        <f>IF(CQ365="",'Fuel CO2 Factors'!$E20,CQ365)</f>
        <v>75</v>
      </c>
      <c r="AC365" s="1059">
        <f>IF(CR365="",'Fuel CO2 Factors'!$E20,CR365)</f>
        <v>75</v>
      </c>
      <c r="AD365" s="1059">
        <f>IF(CS365="",'Fuel CO2 Factors'!$E20,CS365)</f>
        <v>75</v>
      </c>
      <c r="AE365" s="1059">
        <f>IF(CT365="",'Fuel CO2 Factors'!$E20,CT365)</f>
        <v>75</v>
      </c>
      <c r="AF365" s="1059">
        <f>IF(CU365="",'Fuel CO2 Factors'!$E20,CU365)</f>
        <v>75</v>
      </c>
      <c r="AG365" s="1059">
        <f>IF(CV365="",'Fuel CO2 Factors'!$E20,CV365)</f>
        <v>75</v>
      </c>
      <c r="AH365" s="1059">
        <f>IF(CW365="",'Fuel CO2 Factors'!$E20,CW365)</f>
        <v>75</v>
      </c>
      <c r="AI365" s="1059">
        <f>IF(CX365="",'Fuel CO2 Factors'!$E20,CX365)</f>
        <v>75</v>
      </c>
      <c r="AJ365" s="1059">
        <f>IF(CY365="",'Fuel CO2 Factors'!$E20,CY365)</f>
        <v>75</v>
      </c>
      <c r="AK365" s="1059">
        <f>IF(CZ365="",'Fuel CO2 Factors'!$E20,CZ365)</f>
        <v>75</v>
      </c>
      <c r="AL365" s="1059">
        <f>IF(DA365="",'Fuel CO2 Factors'!$E20,DA365)</f>
        <v>75</v>
      </c>
      <c r="AM365" s="1059">
        <f>IF(DB365="",'Fuel CO2 Factors'!$E20,DB365)</f>
        <v>75</v>
      </c>
      <c r="AN365" s="1059">
        <f>IF(DC365="",'Fuel CO2 Factors'!$E20,DC365)</f>
        <v>75</v>
      </c>
      <c r="AO365" s="1059">
        <f>IF(DD365="",'Fuel CO2 Factors'!$E20,DD365)</f>
        <v>75</v>
      </c>
      <c r="AP365" s="1059">
        <f>IF(DE365="",'Fuel CO2 Factors'!$E20,DE365)</f>
        <v>75</v>
      </c>
      <c r="AQ365" s="1059">
        <f>IF(DF365="",'Fuel CO2 Factors'!$E20,DF365)</f>
        <v>75</v>
      </c>
      <c r="AR365" s="1059">
        <f>IF(DG365="",'Fuel CO2 Factors'!$E20,DG365)</f>
        <v>75</v>
      </c>
      <c r="AS365" s="1059">
        <f>IF(DH365="",'Fuel CO2 Factors'!$E20,DH365)</f>
        <v>75</v>
      </c>
      <c r="AT365" s="1059">
        <f>IF(DI365="",'Fuel CO2 Factors'!$E20,DI365)</f>
        <v>75</v>
      </c>
      <c r="AU365" s="1059">
        <f>IF(DJ365="",'Fuel CO2 Factors'!$E20,DJ365)</f>
        <v>75</v>
      </c>
      <c r="AV365" s="1059">
        <f>IF(DK365="",'Fuel CO2 Factors'!$E20,DK365)</f>
        <v>75</v>
      </c>
      <c r="AW365" s="1059">
        <f>IF(DL365="",'Fuel CO2 Factors'!$E20,DL365)</f>
        <v>75</v>
      </c>
      <c r="AX365" s="1059">
        <f>IF(DM365="",'Fuel CO2 Factors'!$E20,DM365)</f>
        <v>75</v>
      </c>
      <c r="AY365" s="1059">
        <f>IF(DN365="",'Fuel CO2 Factors'!$E20,DN365)</f>
        <v>75</v>
      </c>
      <c r="AZ365" s="1059">
        <f>IF(DO365="",'Fuel CO2 Factors'!$E20,DO365)</f>
        <v>75</v>
      </c>
      <c r="BA365" s="1059">
        <f>IF(DP365="",'Fuel CO2 Factors'!$E20,DP365)</f>
        <v>75</v>
      </c>
      <c r="BB365" s="1059">
        <f>IF(DQ365="",'Fuel CO2 Factors'!$E20,DQ365)</f>
        <v>75</v>
      </c>
      <c r="BC365" s="1059">
        <f>IF(DR365="",'Fuel CO2 Factors'!$E20,DR365)</f>
        <v>75</v>
      </c>
      <c r="BD365" s="1059">
        <f>IF(DS365="",'Fuel CO2 Factors'!$E20,DS365)</f>
        <v>75</v>
      </c>
      <c r="BE365" s="1059">
        <f>IF(DT365="",'Fuel CO2 Factors'!$E20,DT365)</f>
        <v>75</v>
      </c>
      <c r="BF365" s="1059">
        <f>IF(DU365="",'Fuel CO2 Factors'!$E20,DU365)</f>
        <v>75</v>
      </c>
      <c r="BG365" s="1059">
        <f>IF(DV365="",'Fuel CO2 Factors'!$E20,DV365)</f>
        <v>75</v>
      </c>
      <c r="BH365" s="1059">
        <f>IF(DW365="",'Fuel CO2 Factors'!$E20,DW365)</f>
        <v>75</v>
      </c>
      <c r="BI365" s="1059">
        <f>IF(DX365="",'Fuel CO2 Factors'!$E20,DX365)</f>
        <v>75</v>
      </c>
      <c r="BJ365" s="1059">
        <f>IF(DY365="",'Fuel CO2 Factors'!$E20,DY365)</f>
        <v>75</v>
      </c>
      <c r="BK365" s="1059">
        <f>IF(DZ365="",'Fuel CO2 Factors'!$E20,DZ365)</f>
        <v>75</v>
      </c>
      <c r="BL365" s="1059">
        <f>IF(EA365="",'Fuel CO2 Factors'!$E20,EA365)</f>
        <v>75</v>
      </c>
      <c r="BM365" s="1059">
        <f>IF(EB365="",'Fuel CO2 Factors'!$E20,EB365)</f>
        <v>75</v>
      </c>
      <c r="BN365" s="1059">
        <f>IF(EC365="",'Fuel CO2 Factors'!$E20,EC365)</f>
        <v>75</v>
      </c>
      <c r="BO365" s="1059">
        <f>IF(ED365="",'Fuel CO2 Factors'!$E20,ED365)</f>
        <v>75</v>
      </c>
      <c r="BV365" s="1169"/>
      <c r="BW365" s="1169"/>
      <c r="BX365" s="1169"/>
      <c r="BY365" s="1169"/>
      <c r="BZ365" s="1169"/>
      <c r="CA365" s="1169"/>
      <c r="CB365" s="1169"/>
      <c r="CC365" s="1169"/>
      <c r="CD365" s="1169"/>
      <c r="CE365" s="1169"/>
      <c r="CF365" s="1169"/>
      <c r="CG365" s="1169"/>
      <c r="CH365" s="1169"/>
      <c r="CI365" s="1169"/>
      <c r="CJ365" s="1169"/>
      <c r="CK365" s="1169"/>
      <c r="CL365" s="1169"/>
      <c r="CM365" s="1169"/>
      <c r="CN365" s="1169"/>
      <c r="CO365" s="1169"/>
      <c r="CP365" s="1169"/>
      <c r="CQ365" s="1169"/>
      <c r="CR365" s="1169"/>
      <c r="CS365" s="1169"/>
      <c r="CT365" s="1169"/>
      <c r="CU365" s="1169"/>
      <c r="CV365" s="1169"/>
      <c r="CW365" s="1169"/>
      <c r="CX365" s="1169"/>
      <c r="CY365" s="1169"/>
      <c r="CZ365" s="1169"/>
      <c r="DA365" s="1169"/>
      <c r="DB365" s="1169"/>
      <c r="DC365" s="1169"/>
      <c r="DD365" s="1169"/>
      <c r="DE365" s="1169"/>
      <c r="DF365" s="1169"/>
      <c r="DG365" s="1169"/>
      <c r="DH365" s="1169"/>
      <c r="DI365" s="1169"/>
      <c r="DJ365" s="1169"/>
      <c r="DK365" s="1169"/>
      <c r="DL365" s="1169"/>
      <c r="DM365" s="1169"/>
      <c r="DN365" s="1169"/>
      <c r="DO365" s="1169"/>
      <c r="DP365" s="1169"/>
      <c r="DQ365" s="1169"/>
      <c r="DR365" s="1169"/>
      <c r="DS365" s="1169"/>
      <c r="DT365" s="1169"/>
      <c r="DU365" s="1169"/>
      <c r="DV365" s="1169"/>
      <c r="DW365" s="1169"/>
      <c r="DX365" s="1169"/>
      <c r="DY365" s="1169"/>
      <c r="DZ365" s="1169"/>
      <c r="EA365" s="1169"/>
      <c r="EB365" s="1169"/>
      <c r="EC365" s="1169"/>
      <c r="ED365" s="1169"/>
    </row>
    <row r="366" spans="2:134" ht="12.75" customHeight="1">
      <c r="B366" s="728">
        <f t="shared" si="1566"/>
        <v>199</v>
      </c>
      <c r="C366" s="707"/>
      <c r="D366" s="708" t="s">
        <v>831</v>
      </c>
      <c r="E366" s="702" t="s">
        <v>945</v>
      </c>
      <c r="F366" s="709"/>
      <c r="G366" s="1059">
        <f>IF(BV366="",'Fuel CO2 Factors'!$E21,BV366)</f>
        <v>83</v>
      </c>
      <c r="H366" s="1059">
        <f>IF(BW366="",'Fuel CO2 Factors'!$E21,BW366)</f>
        <v>83</v>
      </c>
      <c r="I366" s="1059">
        <f>IF(BX366="",'Fuel CO2 Factors'!$E21,BX366)</f>
        <v>83</v>
      </c>
      <c r="J366" s="1059">
        <f>IF(BY366="",'Fuel CO2 Factors'!$E21,BY366)</f>
        <v>83</v>
      </c>
      <c r="K366" s="1059">
        <f>IF(BZ366="",'Fuel CO2 Factors'!$E21,BZ366)</f>
        <v>83</v>
      </c>
      <c r="L366" s="1059">
        <f>IF(CA366="",'Fuel CO2 Factors'!$E21,CA366)</f>
        <v>83</v>
      </c>
      <c r="M366" s="1059">
        <f>IF(CB366="",'Fuel CO2 Factors'!$E21,CB366)</f>
        <v>83</v>
      </c>
      <c r="N366" s="1059">
        <f>IF(CC366="",'Fuel CO2 Factors'!$E21,CC366)</f>
        <v>83</v>
      </c>
      <c r="O366" s="1059">
        <f>IF(CD366="",'Fuel CO2 Factors'!$E21,CD366)</f>
        <v>83</v>
      </c>
      <c r="P366" s="1059">
        <f>IF(CE366="",'Fuel CO2 Factors'!$E21,CE366)</f>
        <v>83</v>
      </c>
      <c r="Q366" s="1059">
        <f>IF(CF366="",'Fuel CO2 Factors'!$E21,CF366)</f>
        <v>83</v>
      </c>
      <c r="R366" s="1059">
        <f>IF(CG366="",'Fuel CO2 Factors'!$E21,CG366)</f>
        <v>83</v>
      </c>
      <c r="S366" s="1059">
        <f>IF(CH366="",'Fuel CO2 Factors'!$E21,CH366)</f>
        <v>83</v>
      </c>
      <c r="T366" s="1059">
        <f>IF(CI366="",'Fuel CO2 Factors'!$E21,CI366)</f>
        <v>83</v>
      </c>
      <c r="U366" s="1059">
        <f>IF(CJ366="",'Fuel CO2 Factors'!$E21,CJ366)</f>
        <v>83</v>
      </c>
      <c r="V366" s="1059">
        <f>IF(CK366="",'Fuel CO2 Factors'!$E21,CK366)</f>
        <v>83</v>
      </c>
      <c r="W366" s="1059">
        <f>IF(CL366="",'Fuel CO2 Factors'!$E21,CL366)</f>
        <v>83</v>
      </c>
      <c r="X366" s="1059">
        <f>IF(CM366="",'Fuel CO2 Factors'!$E21,CM366)</f>
        <v>83</v>
      </c>
      <c r="Y366" s="1059">
        <f>IF(CN366="",'Fuel CO2 Factors'!$E21,CN366)</f>
        <v>83</v>
      </c>
      <c r="Z366" s="1059">
        <f>IF(CO366="",'Fuel CO2 Factors'!$E21,CO366)</f>
        <v>83</v>
      </c>
      <c r="AA366" s="1059">
        <f>IF(CP366="",'Fuel CO2 Factors'!$E21,CP366)</f>
        <v>83</v>
      </c>
      <c r="AB366" s="1059">
        <f>IF(CQ366="",'Fuel CO2 Factors'!$E21,CQ366)</f>
        <v>83</v>
      </c>
      <c r="AC366" s="1059">
        <f>IF(CR366="",'Fuel CO2 Factors'!$E21,CR366)</f>
        <v>83</v>
      </c>
      <c r="AD366" s="1059">
        <f>IF(CS366="",'Fuel CO2 Factors'!$E21,CS366)</f>
        <v>83</v>
      </c>
      <c r="AE366" s="1059">
        <f>IF(CT366="",'Fuel CO2 Factors'!$E21,CT366)</f>
        <v>83</v>
      </c>
      <c r="AF366" s="1059">
        <f>IF(CU366="",'Fuel CO2 Factors'!$E21,CU366)</f>
        <v>83</v>
      </c>
      <c r="AG366" s="1059">
        <f>IF(CV366="",'Fuel CO2 Factors'!$E21,CV366)</f>
        <v>83</v>
      </c>
      <c r="AH366" s="1059">
        <f>IF(CW366="",'Fuel CO2 Factors'!$E21,CW366)</f>
        <v>83</v>
      </c>
      <c r="AI366" s="1059">
        <f>IF(CX366="",'Fuel CO2 Factors'!$E21,CX366)</f>
        <v>83</v>
      </c>
      <c r="AJ366" s="1059">
        <f>IF(CY366="",'Fuel CO2 Factors'!$E21,CY366)</f>
        <v>83</v>
      </c>
      <c r="AK366" s="1059">
        <f>IF(CZ366="",'Fuel CO2 Factors'!$E21,CZ366)</f>
        <v>83</v>
      </c>
      <c r="AL366" s="1059">
        <f>IF(DA366="",'Fuel CO2 Factors'!$E21,DA366)</f>
        <v>83</v>
      </c>
      <c r="AM366" s="1059">
        <f>IF(DB366="",'Fuel CO2 Factors'!$E21,DB366)</f>
        <v>83</v>
      </c>
      <c r="AN366" s="1059">
        <f>IF(DC366="",'Fuel CO2 Factors'!$E21,DC366)</f>
        <v>83</v>
      </c>
      <c r="AO366" s="1059">
        <f>IF(DD366="",'Fuel CO2 Factors'!$E21,DD366)</f>
        <v>83</v>
      </c>
      <c r="AP366" s="1059">
        <f>IF(DE366="",'Fuel CO2 Factors'!$E21,DE366)</f>
        <v>83</v>
      </c>
      <c r="AQ366" s="1059">
        <f>IF(DF366="",'Fuel CO2 Factors'!$E21,DF366)</f>
        <v>83</v>
      </c>
      <c r="AR366" s="1059">
        <f>IF(DG366="",'Fuel CO2 Factors'!$E21,DG366)</f>
        <v>83</v>
      </c>
      <c r="AS366" s="1059">
        <f>IF(DH366="",'Fuel CO2 Factors'!$E21,DH366)</f>
        <v>83</v>
      </c>
      <c r="AT366" s="1059">
        <f>IF(DI366="",'Fuel CO2 Factors'!$E21,DI366)</f>
        <v>83</v>
      </c>
      <c r="AU366" s="1059">
        <f>IF(DJ366="",'Fuel CO2 Factors'!$E21,DJ366)</f>
        <v>83</v>
      </c>
      <c r="AV366" s="1059">
        <f>IF(DK366="",'Fuel CO2 Factors'!$E21,DK366)</f>
        <v>83</v>
      </c>
      <c r="AW366" s="1059">
        <f>IF(DL366="",'Fuel CO2 Factors'!$E21,DL366)</f>
        <v>83</v>
      </c>
      <c r="AX366" s="1059">
        <f>IF(DM366="",'Fuel CO2 Factors'!$E21,DM366)</f>
        <v>83</v>
      </c>
      <c r="AY366" s="1059">
        <f>IF(DN366="",'Fuel CO2 Factors'!$E21,DN366)</f>
        <v>83</v>
      </c>
      <c r="AZ366" s="1059">
        <f>IF(DO366="",'Fuel CO2 Factors'!$E21,DO366)</f>
        <v>83</v>
      </c>
      <c r="BA366" s="1059">
        <f>IF(DP366="",'Fuel CO2 Factors'!$E21,DP366)</f>
        <v>83</v>
      </c>
      <c r="BB366" s="1059">
        <f>IF(DQ366="",'Fuel CO2 Factors'!$E21,DQ366)</f>
        <v>83</v>
      </c>
      <c r="BC366" s="1059">
        <f>IF(DR366="",'Fuel CO2 Factors'!$E21,DR366)</f>
        <v>83</v>
      </c>
      <c r="BD366" s="1059">
        <f>IF(DS366="",'Fuel CO2 Factors'!$E21,DS366)</f>
        <v>83</v>
      </c>
      <c r="BE366" s="1059">
        <f>IF(DT366="",'Fuel CO2 Factors'!$E21,DT366)</f>
        <v>83</v>
      </c>
      <c r="BF366" s="1059">
        <f>IF(DU366="",'Fuel CO2 Factors'!$E21,DU366)</f>
        <v>83</v>
      </c>
      <c r="BG366" s="1059">
        <f>IF(DV366="",'Fuel CO2 Factors'!$E21,DV366)</f>
        <v>83</v>
      </c>
      <c r="BH366" s="1059">
        <f>IF(DW366="",'Fuel CO2 Factors'!$E21,DW366)</f>
        <v>83</v>
      </c>
      <c r="BI366" s="1059">
        <f>IF(DX366="",'Fuel CO2 Factors'!$E21,DX366)</f>
        <v>83</v>
      </c>
      <c r="BJ366" s="1059">
        <f>IF(DY366="",'Fuel CO2 Factors'!$E21,DY366)</f>
        <v>83</v>
      </c>
      <c r="BK366" s="1059">
        <f>IF(DZ366="",'Fuel CO2 Factors'!$E21,DZ366)</f>
        <v>83</v>
      </c>
      <c r="BL366" s="1059">
        <f>IF(EA366="",'Fuel CO2 Factors'!$E21,EA366)</f>
        <v>83</v>
      </c>
      <c r="BM366" s="1059">
        <f>IF(EB366="",'Fuel CO2 Factors'!$E21,EB366)</f>
        <v>83</v>
      </c>
      <c r="BN366" s="1059">
        <f>IF(EC366="",'Fuel CO2 Factors'!$E21,EC366)</f>
        <v>83</v>
      </c>
      <c r="BO366" s="1059">
        <f>IF(ED366="",'Fuel CO2 Factors'!$E21,ED366)</f>
        <v>83</v>
      </c>
      <c r="BV366" s="1169"/>
      <c r="BW366" s="1169"/>
      <c r="BX366" s="1169"/>
      <c r="BY366" s="1169"/>
      <c r="BZ366" s="1169"/>
      <c r="CA366" s="1169"/>
      <c r="CB366" s="1169"/>
      <c r="CC366" s="1169"/>
      <c r="CD366" s="1169"/>
      <c r="CE366" s="1169"/>
      <c r="CF366" s="1169"/>
      <c r="CG366" s="1169"/>
      <c r="CH366" s="1169"/>
      <c r="CI366" s="1169"/>
      <c r="CJ366" s="1169"/>
      <c r="CK366" s="1169"/>
      <c r="CL366" s="1169"/>
      <c r="CM366" s="1169"/>
      <c r="CN366" s="1169"/>
      <c r="CO366" s="1169"/>
      <c r="CP366" s="1169"/>
      <c r="CQ366" s="1169"/>
      <c r="CR366" s="1169"/>
      <c r="CS366" s="1169"/>
      <c r="CT366" s="1169"/>
      <c r="CU366" s="1169"/>
      <c r="CV366" s="1169"/>
      <c r="CW366" s="1169"/>
      <c r="CX366" s="1169"/>
      <c r="CY366" s="1169"/>
      <c r="CZ366" s="1169"/>
      <c r="DA366" s="1169"/>
      <c r="DB366" s="1169"/>
      <c r="DC366" s="1169"/>
      <c r="DD366" s="1169"/>
      <c r="DE366" s="1169"/>
      <c r="DF366" s="1169"/>
      <c r="DG366" s="1169"/>
      <c r="DH366" s="1169"/>
      <c r="DI366" s="1169"/>
      <c r="DJ366" s="1169"/>
      <c r="DK366" s="1169"/>
      <c r="DL366" s="1169"/>
      <c r="DM366" s="1169"/>
      <c r="DN366" s="1169"/>
      <c r="DO366" s="1169"/>
      <c r="DP366" s="1169"/>
      <c r="DQ366" s="1169"/>
      <c r="DR366" s="1169"/>
      <c r="DS366" s="1169"/>
      <c r="DT366" s="1169"/>
      <c r="DU366" s="1169"/>
      <c r="DV366" s="1169"/>
      <c r="DW366" s="1169"/>
      <c r="DX366" s="1169"/>
      <c r="DY366" s="1169"/>
      <c r="DZ366" s="1169"/>
      <c r="EA366" s="1169"/>
      <c r="EB366" s="1169"/>
      <c r="EC366" s="1169"/>
      <c r="ED366" s="1169"/>
    </row>
    <row r="367" spans="2:134" ht="12.75" customHeight="1">
      <c r="B367" s="728" t="s">
        <v>611</v>
      </c>
      <c r="C367" s="707"/>
      <c r="D367" s="708" t="s">
        <v>439</v>
      </c>
      <c r="E367" s="702" t="s">
        <v>945</v>
      </c>
      <c r="F367" s="709"/>
      <c r="G367" s="711">
        <f t="shared" ref="G367:AI367" si="1567">IF(BV367="",74,BV367)</f>
        <v>74</v>
      </c>
      <c r="H367" s="711">
        <f t="shared" si="1567"/>
        <v>74</v>
      </c>
      <c r="I367" s="711">
        <f t="shared" si="1567"/>
        <v>74</v>
      </c>
      <c r="J367" s="711">
        <f t="shared" si="1567"/>
        <v>74</v>
      </c>
      <c r="K367" s="711">
        <f t="shared" si="1567"/>
        <v>74</v>
      </c>
      <c r="L367" s="711">
        <f t="shared" si="1567"/>
        <v>74</v>
      </c>
      <c r="M367" s="711">
        <f t="shared" si="1567"/>
        <v>74</v>
      </c>
      <c r="N367" s="711">
        <f t="shared" si="1567"/>
        <v>74</v>
      </c>
      <c r="O367" s="711">
        <f t="shared" si="1567"/>
        <v>74</v>
      </c>
      <c r="P367" s="711">
        <f t="shared" si="1567"/>
        <v>74</v>
      </c>
      <c r="Q367" s="711">
        <f t="shared" si="1567"/>
        <v>74</v>
      </c>
      <c r="R367" s="711">
        <f t="shared" si="1567"/>
        <v>74</v>
      </c>
      <c r="S367" s="711">
        <f t="shared" si="1567"/>
        <v>74</v>
      </c>
      <c r="T367" s="711">
        <f t="shared" si="1567"/>
        <v>74</v>
      </c>
      <c r="U367" s="711">
        <f t="shared" si="1567"/>
        <v>74</v>
      </c>
      <c r="V367" s="711">
        <f t="shared" si="1567"/>
        <v>74</v>
      </c>
      <c r="W367" s="711">
        <f t="shared" si="1567"/>
        <v>74</v>
      </c>
      <c r="X367" s="711">
        <f t="shared" si="1567"/>
        <v>74</v>
      </c>
      <c r="Y367" s="711">
        <f t="shared" si="1567"/>
        <v>74</v>
      </c>
      <c r="Z367" s="711">
        <f t="shared" si="1567"/>
        <v>74</v>
      </c>
      <c r="AA367" s="711">
        <f t="shared" si="1567"/>
        <v>74</v>
      </c>
      <c r="AB367" s="711">
        <f t="shared" si="1567"/>
        <v>74</v>
      </c>
      <c r="AC367" s="711">
        <f t="shared" si="1567"/>
        <v>74</v>
      </c>
      <c r="AD367" s="711">
        <f t="shared" si="1567"/>
        <v>74</v>
      </c>
      <c r="AE367" s="711">
        <f t="shared" si="1567"/>
        <v>74</v>
      </c>
      <c r="AF367" s="711">
        <f t="shared" si="1567"/>
        <v>74</v>
      </c>
      <c r="AG367" s="711">
        <f t="shared" si="1567"/>
        <v>74</v>
      </c>
      <c r="AH367" s="711">
        <f t="shared" si="1567"/>
        <v>74</v>
      </c>
      <c r="AI367" s="711">
        <f t="shared" si="1567"/>
        <v>74</v>
      </c>
      <c r="AJ367" s="711">
        <f t="shared" ref="AJ367" si="1568">IF(CY367="",74,CY367)</f>
        <v>74</v>
      </c>
      <c r="AK367" s="711">
        <f t="shared" ref="AK367" si="1569">IF(CZ367="",74,CZ367)</f>
        <v>74</v>
      </c>
      <c r="AL367" s="711">
        <f t="shared" ref="AL367" si="1570">IF(DA367="",74,DA367)</f>
        <v>74</v>
      </c>
      <c r="AM367" s="711">
        <f t="shared" ref="AM367" si="1571">IF(DB367="",74,DB367)</f>
        <v>74</v>
      </c>
      <c r="AN367" s="711">
        <f t="shared" ref="AN367" si="1572">IF(DC367="",74,DC367)</f>
        <v>74</v>
      </c>
      <c r="AO367" s="711">
        <f t="shared" ref="AO367" si="1573">IF(DD367="",74,DD367)</f>
        <v>74</v>
      </c>
      <c r="AP367" s="711">
        <f t="shared" ref="AP367" si="1574">IF(DE367="",74,DE367)</f>
        <v>74</v>
      </c>
      <c r="AQ367" s="711">
        <f t="shared" ref="AQ367" si="1575">IF(DF367="",74,DF367)</f>
        <v>74</v>
      </c>
      <c r="AR367" s="711">
        <f t="shared" ref="AR367" si="1576">IF(DG367="",74,DG367)</f>
        <v>74</v>
      </c>
      <c r="AS367" s="711">
        <f t="shared" ref="AS367" si="1577">IF(DH367="",74,DH367)</f>
        <v>74</v>
      </c>
      <c r="AT367" s="711">
        <f t="shared" ref="AT367" si="1578">IF(DI367="",74,DI367)</f>
        <v>74</v>
      </c>
      <c r="AU367" s="711">
        <f t="shared" ref="AU367" si="1579">IF(DJ367="",74,DJ367)</f>
        <v>74</v>
      </c>
      <c r="AV367" s="711">
        <f t="shared" ref="AV367" si="1580">IF(DK367="",74,DK367)</f>
        <v>74</v>
      </c>
      <c r="AW367" s="711">
        <f t="shared" ref="AW367" si="1581">IF(DL367="",74,DL367)</f>
        <v>74</v>
      </c>
      <c r="AX367" s="711">
        <f t="shared" ref="AX367" si="1582">IF(DM367="",74,DM367)</f>
        <v>74</v>
      </c>
      <c r="AY367" s="711">
        <f t="shared" ref="AY367" si="1583">IF(DN367="",74,DN367)</f>
        <v>74</v>
      </c>
      <c r="AZ367" s="711">
        <f t="shared" ref="AZ367" si="1584">IF(DO367="",74,DO367)</f>
        <v>74</v>
      </c>
      <c r="BA367" s="711">
        <f t="shared" ref="BA367" si="1585">IF(DP367="",74,DP367)</f>
        <v>74</v>
      </c>
      <c r="BB367" s="711">
        <f t="shared" ref="BB367" si="1586">IF(DQ367="",74,DQ367)</f>
        <v>74</v>
      </c>
      <c r="BC367" s="711">
        <f t="shared" ref="BC367" si="1587">IF(DR367="",74,DR367)</f>
        <v>74</v>
      </c>
      <c r="BD367" s="711">
        <f t="shared" ref="BD367" si="1588">IF(DS367="",74,DS367)</f>
        <v>74</v>
      </c>
      <c r="BE367" s="711">
        <f t="shared" ref="BE367" si="1589">IF(DT367="",74,DT367)</f>
        <v>74</v>
      </c>
      <c r="BF367" s="711">
        <f t="shared" ref="BF367" si="1590">IF(DU367="",74,DU367)</f>
        <v>74</v>
      </c>
      <c r="BG367" s="711">
        <f t="shared" ref="BG367" si="1591">IF(DV367="",74,DV367)</f>
        <v>74</v>
      </c>
      <c r="BH367" s="711">
        <f t="shared" ref="BH367" si="1592">IF(DW367="",74,DW367)</f>
        <v>74</v>
      </c>
      <c r="BI367" s="711">
        <f t="shared" ref="BI367" si="1593">IF(DX367="",74,DX367)</f>
        <v>74</v>
      </c>
      <c r="BJ367" s="711">
        <f t="shared" ref="BJ367" si="1594">IF(DY367="",74,DY367)</f>
        <v>74</v>
      </c>
      <c r="BK367" s="711">
        <f t="shared" ref="BK367" si="1595">IF(DZ367="",74,DZ367)</f>
        <v>74</v>
      </c>
      <c r="BL367" s="711">
        <f t="shared" ref="BL367" si="1596">IF(EA367="",74,EA367)</f>
        <v>74</v>
      </c>
      <c r="BM367" s="711">
        <f t="shared" ref="BM367" si="1597">IF(EB367="",74,EB367)</f>
        <v>74</v>
      </c>
      <c r="BN367" s="711">
        <f t="shared" ref="BN367" si="1598">IF(EC367="",74,EC367)</f>
        <v>74</v>
      </c>
      <c r="BO367" s="711">
        <f t="shared" ref="BO367" si="1599">IF(ED367="",74,ED367)</f>
        <v>74</v>
      </c>
      <c r="BV367" s="1169"/>
      <c r="BW367" s="1169"/>
      <c r="BX367" s="1169"/>
      <c r="BY367" s="1169"/>
      <c r="BZ367" s="1169"/>
      <c r="CA367" s="1169"/>
      <c r="CB367" s="1169"/>
      <c r="CC367" s="1169"/>
      <c r="CD367" s="1169"/>
      <c r="CE367" s="1169"/>
      <c r="CF367" s="1169"/>
      <c r="CG367" s="1169"/>
      <c r="CH367" s="1169"/>
      <c r="CI367" s="1169"/>
      <c r="CJ367" s="1169"/>
      <c r="CK367" s="1169"/>
      <c r="CL367" s="1169"/>
      <c r="CM367" s="1169"/>
      <c r="CN367" s="1169"/>
      <c r="CO367" s="1169"/>
      <c r="CP367" s="1169"/>
      <c r="CQ367" s="1169"/>
      <c r="CR367" s="1169"/>
      <c r="CS367" s="1169"/>
      <c r="CT367" s="1169"/>
      <c r="CU367" s="1169"/>
      <c r="CV367" s="1169"/>
      <c r="CW367" s="1169"/>
      <c r="CX367" s="1169"/>
      <c r="CY367" s="1169"/>
      <c r="CZ367" s="1169"/>
      <c r="DA367" s="1169"/>
      <c r="DB367" s="1169"/>
      <c r="DC367" s="1169"/>
      <c r="DD367" s="1169"/>
      <c r="DE367" s="1169"/>
      <c r="DF367" s="1169"/>
      <c r="DG367" s="1169"/>
      <c r="DH367" s="1169"/>
      <c r="DI367" s="1169"/>
      <c r="DJ367" s="1169"/>
      <c r="DK367" s="1169"/>
      <c r="DL367" s="1169"/>
      <c r="DM367" s="1169"/>
      <c r="DN367" s="1169"/>
      <c r="DO367" s="1169"/>
      <c r="DP367" s="1169"/>
      <c r="DQ367" s="1169"/>
      <c r="DR367" s="1169"/>
      <c r="DS367" s="1169"/>
      <c r="DT367" s="1169"/>
      <c r="DU367" s="1169"/>
      <c r="DV367" s="1169"/>
      <c r="DW367" s="1169"/>
      <c r="DX367" s="1169"/>
      <c r="DY367" s="1169"/>
      <c r="DZ367" s="1169"/>
      <c r="EA367" s="1169"/>
      <c r="EB367" s="1169"/>
      <c r="EC367" s="1169"/>
      <c r="ED367" s="1169"/>
    </row>
    <row r="368" spans="2:134" ht="12.75" customHeight="1">
      <c r="B368" s="728">
        <f>B366+1</f>
        <v>200</v>
      </c>
      <c r="C368" s="710"/>
      <c r="D368" s="669" t="s">
        <v>587</v>
      </c>
      <c r="E368" s="702" t="s">
        <v>945</v>
      </c>
      <c r="F368" s="709"/>
      <c r="G368" s="1059">
        <f>IF(BV368="",'Fuel CO2 Factors'!$E22,BV368)</f>
        <v>80</v>
      </c>
      <c r="H368" s="1059">
        <f>IF(BW368="",'Fuel CO2 Factors'!$E22,BW368)</f>
        <v>80</v>
      </c>
      <c r="I368" s="1059">
        <f>IF(BX368="",'Fuel CO2 Factors'!$E22,BX368)</f>
        <v>80</v>
      </c>
      <c r="J368" s="1059">
        <f>IF(BY368="",'Fuel CO2 Factors'!$E22,BY368)</f>
        <v>80</v>
      </c>
      <c r="K368" s="1059">
        <f>IF(BZ368="",'Fuel CO2 Factors'!$E22,BZ368)</f>
        <v>80</v>
      </c>
      <c r="L368" s="1059">
        <f>IF(CA368="",'Fuel CO2 Factors'!$E22,CA368)</f>
        <v>80</v>
      </c>
      <c r="M368" s="1059">
        <f>IF(CB368="",'Fuel CO2 Factors'!$E22,CB368)</f>
        <v>80</v>
      </c>
      <c r="N368" s="1059">
        <f>IF(CC368="",'Fuel CO2 Factors'!$E22,CC368)</f>
        <v>80</v>
      </c>
      <c r="O368" s="1059">
        <f>IF(CD368="",'Fuel CO2 Factors'!$E22,CD368)</f>
        <v>80</v>
      </c>
      <c r="P368" s="1059">
        <f>IF(CE368="",'Fuel CO2 Factors'!$E22,CE368)</f>
        <v>80</v>
      </c>
      <c r="Q368" s="1059">
        <f>IF(CF368="",'Fuel CO2 Factors'!$E22,CF368)</f>
        <v>80</v>
      </c>
      <c r="R368" s="1059">
        <f>IF(CG368="",'Fuel CO2 Factors'!$E22,CG368)</f>
        <v>80</v>
      </c>
      <c r="S368" s="1059">
        <f>IF(CH368="",'Fuel CO2 Factors'!$E22,CH368)</f>
        <v>80</v>
      </c>
      <c r="T368" s="1059">
        <f>IF(CI368="",'Fuel CO2 Factors'!$E22,CI368)</f>
        <v>80</v>
      </c>
      <c r="U368" s="1059">
        <f>IF(CJ368="",'Fuel CO2 Factors'!$E22,CJ368)</f>
        <v>80</v>
      </c>
      <c r="V368" s="1059">
        <f>IF(CK368="",'Fuel CO2 Factors'!$E22,CK368)</f>
        <v>80</v>
      </c>
      <c r="W368" s="1059">
        <f>IF(CL368="",'Fuel CO2 Factors'!$E22,CL368)</f>
        <v>80</v>
      </c>
      <c r="X368" s="1059">
        <f>IF(CM368="",'Fuel CO2 Factors'!$E22,CM368)</f>
        <v>80</v>
      </c>
      <c r="Y368" s="1059">
        <f>IF(CN368="",'Fuel CO2 Factors'!$E22,CN368)</f>
        <v>80</v>
      </c>
      <c r="Z368" s="1059">
        <f>IF(CO368="",'Fuel CO2 Factors'!$E22,CO368)</f>
        <v>80</v>
      </c>
      <c r="AA368" s="1059">
        <f>IF(CP368="",'Fuel CO2 Factors'!$E22,CP368)</f>
        <v>80</v>
      </c>
      <c r="AB368" s="1059">
        <f>IF(CQ368="",'Fuel CO2 Factors'!$E22,CQ368)</f>
        <v>80</v>
      </c>
      <c r="AC368" s="1059">
        <f>IF(CR368="",'Fuel CO2 Factors'!$E22,CR368)</f>
        <v>80</v>
      </c>
      <c r="AD368" s="1059">
        <f>IF(CS368="",'Fuel CO2 Factors'!$E22,CS368)</f>
        <v>80</v>
      </c>
      <c r="AE368" s="1059">
        <f>IF(CT368="",'Fuel CO2 Factors'!$E22,CT368)</f>
        <v>80</v>
      </c>
      <c r="AF368" s="1059">
        <f>IF(CU368="",'Fuel CO2 Factors'!$E22,CU368)</f>
        <v>80</v>
      </c>
      <c r="AG368" s="1059">
        <f>IF(CV368="",'Fuel CO2 Factors'!$E22,CV368)</f>
        <v>80</v>
      </c>
      <c r="AH368" s="1059">
        <f>IF(CW368="",'Fuel CO2 Factors'!$E22,CW368)</f>
        <v>80</v>
      </c>
      <c r="AI368" s="1059">
        <f>IF(CX368="",'Fuel CO2 Factors'!$E22,CX368)</f>
        <v>80</v>
      </c>
      <c r="AJ368" s="1059">
        <f>IF(CY368="",'Fuel CO2 Factors'!$E22,CY368)</f>
        <v>80</v>
      </c>
      <c r="AK368" s="1059">
        <f>IF(CZ368="",'Fuel CO2 Factors'!$E22,CZ368)</f>
        <v>80</v>
      </c>
      <c r="AL368" s="1059">
        <f>IF(DA368="",'Fuel CO2 Factors'!$E22,DA368)</f>
        <v>80</v>
      </c>
      <c r="AM368" s="1059">
        <f>IF(DB368="",'Fuel CO2 Factors'!$E22,DB368)</f>
        <v>80</v>
      </c>
      <c r="AN368" s="1059">
        <f>IF(DC368="",'Fuel CO2 Factors'!$E22,DC368)</f>
        <v>80</v>
      </c>
      <c r="AO368" s="1059">
        <f>IF(DD368="",'Fuel CO2 Factors'!$E22,DD368)</f>
        <v>80</v>
      </c>
      <c r="AP368" s="1059">
        <f>IF(DE368="",'Fuel CO2 Factors'!$E22,DE368)</f>
        <v>80</v>
      </c>
      <c r="AQ368" s="1059">
        <f>IF(DF368="",'Fuel CO2 Factors'!$E22,DF368)</f>
        <v>80</v>
      </c>
      <c r="AR368" s="1059">
        <f>IF(DG368="",'Fuel CO2 Factors'!$E22,DG368)</f>
        <v>80</v>
      </c>
      <c r="AS368" s="1059">
        <f>IF(DH368="",'Fuel CO2 Factors'!$E22,DH368)</f>
        <v>80</v>
      </c>
      <c r="AT368" s="1059">
        <f>IF(DI368="",'Fuel CO2 Factors'!$E22,DI368)</f>
        <v>80</v>
      </c>
      <c r="AU368" s="1059">
        <f>IF(DJ368="",'Fuel CO2 Factors'!$E22,DJ368)</f>
        <v>80</v>
      </c>
      <c r="AV368" s="1059">
        <f>IF(DK368="",'Fuel CO2 Factors'!$E22,DK368)</f>
        <v>80</v>
      </c>
      <c r="AW368" s="1059">
        <f>IF(DL368="",'Fuel CO2 Factors'!$E22,DL368)</f>
        <v>80</v>
      </c>
      <c r="AX368" s="1059">
        <f>IF(DM368="",'Fuel CO2 Factors'!$E22,DM368)</f>
        <v>80</v>
      </c>
      <c r="AY368" s="1059">
        <f>IF(DN368="",'Fuel CO2 Factors'!$E22,DN368)</f>
        <v>80</v>
      </c>
      <c r="AZ368" s="1059">
        <f>IF(DO368="",'Fuel CO2 Factors'!$E22,DO368)</f>
        <v>80</v>
      </c>
      <c r="BA368" s="1059">
        <f>IF(DP368="",'Fuel CO2 Factors'!$E22,DP368)</f>
        <v>80</v>
      </c>
      <c r="BB368" s="1059">
        <f>IF(DQ368="",'Fuel CO2 Factors'!$E22,DQ368)</f>
        <v>80</v>
      </c>
      <c r="BC368" s="1059">
        <f>IF(DR368="",'Fuel CO2 Factors'!$E22,DR368)</f>
        <v>80</v>
      </c>
      <c r="BD368" s="1059">
        <f>IF(DS368="",'Fuel CO2 Factors'!$E22,DS368)</f>
        <v>80</v>
      </c>
      <c r="BE368" s="1059">
        <f>IF(DT368="",'Fuel CO2 Factors'!$E22,DT368)</f>
        <v>80</v>
      </c>
      <c r="BF368" s="1059">
        <f>IF(DU368="",'Fuel CO2 Factors'!$E22,DU368)</f>
        <v>80</v>
      </c>
      <c r="BG368" s="1059">
        <f>IF(DV368="",'Fuel CO2 Factors'!$E22,DV368)</f>
        <v>80</v>
      </c>
      <c r="BH368" s="1059">
        <f>IF(DW368="",'Fuel CO2 Factors'!$E22,DW368)</f>
        <v>80</v>
      </c>
      <c r="BI368" s="1059">
        <f>IF(DX368="",'Fuel CO2 Factors'!$E22,DX368)</f>
        <v>80</v>
      </c>
      <c r="BJ368" s="1059">
        <f>IF(DY368="",'Fuel CO2 Factors'!$E22,DY368)</f>
        <v>80</v>
      </c>
      <c r="BK368" s="1059">
        <f>IF(DZ368="",'Fuel CO2 Factors'!$E22,DZ368)</f>
        <v>80</v>
      </c>
      <c r="BL368" s="1059">
        <f>IF(EA368="",'Fuel CO2 Factors'!$E22,EA368)</f>
        <v>80</v>
      </c>
      <c r="BM368" s="1059">
        <f>IF(EB368="",'Fuel CO2 Factors'!$E22,EB368)</f>
        <v>80</v>
      </c>
      <c r="BN368" s="1059">
        <f>IF(EC368="",'Fuel CO2 Factors'!$E22,EC368)</f>
        <v>80</v>
      </c>
      <c r="BO368" s="1059">
        <f>IF(ED368="",'Fuel CO2 Factors'!$E22,ED368)</f>
        <v>80</v>
      </c>
      <c r="BV368" s="1169"/>
      <c r="BW368" s="1169"/>
      <c r="BX368" s="1169"/>
      <c r="BY368" s="1169"/>
      <c r="BZ368" s="1169"/>
      <c r="CA368" s="1169"/>
      <c r="CB368" s="1169"/>
      <c r="CC368" s="1169"/>
      <c r="CD368" s="1169"/>
      <c r="CE368" s="1169"/>
      <c r="CF368" s="1169"/>
      <c r="CG368" s="1169"/>
      <c r="CH368" s="1169"/>
      <c r="CI368" s="1169"/>
      <c r="CJ368" s="1169"/>
      <c r="CK368" s="1169"/>
      <c r="CL368" s="1169"/>
      <c r="CM368" s="1169"/>
      <c r="CN368" s="1169"/>
      <c r="CO368" s="1169"/>
      <c r="CP368" s="1169"/>
      <c r="CQ368" s="1169"/>
      <c r="CR368" s="1169"/>
      <c r="CS368" s="1169"/>
      <c r="CT368" s="1169"/>
      <c r="CU368" s="1169"/>
      <c r="CV368" s="1169"/>
      <c r="CW368" s="1169"/>
      <c r="CX368" s="1169"/>
      <c r="CY368" s="1169"/>
      <c r="CZ368" s="1169"/>
      <c r="DA368" s="1169"/>
      <c r="DB368" s="1169"/>
      <c r="DC368" s="1169"/>
      <c r="DD368" s="1169"/>
      <c r="DE368" s="1169"/>
      <c r="DF368" s="1169"/>
      <c r="DG368" s="1169"/>
      <c r="DH368" s="1169"/>
      <c r="DI368" s="1169"/>
      <c r="DJ368" s="1169"/>
      <c r="DK368" s="1169"/>
      <c r="DL368" s="1169"/>
      <c r="DM368" s="1169"/>
      <c r="DN368" s="1169"/>
      <c r="DO368" s="1169"/>
      <c r="DP368" s="1169"/>
      <c r="DQ368" s="1169"/>
      <c r="DR368" s="1169"/>
      <c r="DS368" s="1169"/>
      <c r="DT368" s="1169"/>
      <c r="DU368" s="1169"/>
      <c r="DV368" s="1169"/>
      <c r="DW368" s="1169"/>
      <c r="DX368" s="1169"/>
      <c r="DY368" s="1169"/>
      <c r="DZ368" s="1169"/>
      <c r="EA368" s="1169"/>
      <c r="EB368" s="1169"/>
      <c r="EC368" s="1169"/>
      <c r="ED368" s="1169"/>
    </row>
    <row r="369" spans="2:134">
      <c r="B369" s="728" t="s">
        <v>172</v>
      </c>
      <c r="C369" s="710"/>
      <c r="D369" s="708" t="s">
        <v>962</v>
      </c>
      <c r="E369" s="702" t="s">
        <v>491</v>
      </c>
      <c r="F369" s="709"/>
      <c r="G369" s="712">
        <f t="shared" ref="G369:AI369" si="1600">IF(BV369="",0,BV369)</f>
        <v>0</v>
      </c>
      <c r="H369" s="712">
        <f t="shared" si="1600"/>
        <v>0</v>
      </c>
      <c r="I369" s="712">
        <f t="shared" si="1600"/>
        <v>0</v>
      </c>
      <c r="J369" s="712">
        <f t="shared" si="1600"/>
        <v>0</v>
      </c>
      <c r="K369" s="712">
        <f t="shared" si="1600"/>
        <v>0</v>
      </c>
      <c r="L369" s="712">
        <f t="shared" si="1600"/>
        <v>0</v>
      </c>
      <c r="M369" s="712">
        <f t="shared" si="1600"/>
        <v>0</v>
      </c>
      <c r="N369" s="712">
        <f t="shared" si="1600"/>
        <v>0</v>
      </c>
      <c r="O369" s="712">
        <f t="shared" si="1600"/>
        <v>0</v>
      </c>
      <c r="P369" s="712">
        <f t="shared" si="1600"/>
        <v>0</v>
      </c>
      <c r="Q369" s="712">
        <f t="shared" si="1600"/>
        <v>0</v>
      </c>
      <c r="R369" s="712">
        <f t="shared" si="1600"/>
        <v>0</v>
      </c>
      <c r="S369" s="712">
        <f t="shared" si="1600"/>
        <v>0</v>
      </c>
      <c r="T369" s="712">
        <f t="shared" si="1600"/>
        <v>0</v>
      </c>
      <c r="U369" s="712">
        <f t="shared" si="1600"/>
        <v>0</v>
      </c>
      <c r="V369" s="712">
        <f t="shared" si="1600"/>
        <v>0</v>
      </c>
      <c r="W369" s="712">
        <f t="shared" si="1600"/>
        <v>0</v>
      </c>
      <c r="X369" s="712">
        <f t="shared" si="1600"/>
        <v>0</v>
      </c>
      <c r="Y369" s="712">
        <f t="shared" si="1600"/>
        <v>0</v>
      </c>
      <c r="Z369" s="712">
        <f t="shared" si="1600"/>
        <v>0</v>
      </c>
      <c r="AA369" s="712">
        <f t="shared" si="1600"/>
        <v>0</v>
      </c>
      <c r="AB369" s="712">
        <f t="shared" si="1600"/>
        <v>0</v>
      </c>
      <c r="AC369" s="712">
        <f t="shared" si="1600"/>
        <v>0</v>
      </c>
      <c r="AD369" s="712">
        <f t="shared" si="1600"/>
        <v>0</v>
      </c>
      <c r="AE369" s="712">
        <f t="shared" si="1600"/>
        <v>0</v>
      </c>
      <c r="AF369" s="712">
        <f t="shared" si="1600"/>
        <v>0</v>
      </c>
      <c r="AG369" s="712">
        <f t="shared" si="1600"/>
        <v>0</v>
      </c>
      <c r="AH369" s="712">
        <f t="shared" si="1600"/>
        <v>0</v>
      </c>
      <c r="AI369" s="712">
        <f t="shared" si="1600"/>
        <v>0</v>
      </c>
      <c r="AJ369" s="712">
        <f t="shared" ref="AJ369" si="1601">IF(CY369="",0,CY369)</f>
        <v>0</v>
      </c>
      <c r="AK369" s="712">
        <f t="shared" ref="AK369" si="1602">IF(CZ369="",0,CZ369)</f>
        <v>0</v>
      </c>
      <c r="AL369" s="712">
        <f t="shared" ref="AL369" si="1603">IF(DA369="",0,DA369)</f>
        <v>0</v>
      </c>
      <c r="AM369" s="712">
        <f t="shared" ref="AM369" si="1604">IF(DB369="",0,DB369)</f>
        <v>0</v>
      </c>
      <c r="AN369" s="712">
        <f t="shared" ref="AN369" si="1605">IF(DC369="",0,DC369)</f>
        <v>0</v>
      </c>
      <c r="AO369" s="712">
        <f t="shared" ref="AO369" si="1606">IF(DD369="",0,DD369)</f>
        <v>0</v>
      </c>
      <c r="AP369" s="712">
        <f t="shared" ref="AP369" si="1607">IF(DE369="",0,DE369)</f>
        <v>0</v>
      </c>
      <c r="AQ369" s="712">
        <f t="shared" ref="AQ369" si="1608">IF(DF369="",0,DF369)</f>
        <v>0</v>
      </c>
      <c r="AR369" s="712">
        <f t="shared" ref="AR369" si="1609">IF(DG369="",0,DG369)</f>
        <v>0</v>
      </c>
      <c r="AS369" s="712">
        <f t="shared" ref="AS369" si="1610">IF(DH369="",0,DH369)</f>
        <v>0</v>
      </c>
      <c r="AT369" s="712">
        <f t="shared" ref="AT369" si="1611">IF(DI369="",0,DI369)</f>
        <v>0</v>
      </c>
      <c r="AU369" s="712">
        <f t="shared" ref="AU369" si="1612">IF(DJ369="",0,DJ369)</f>
        <v>0</v>
      </c>
      <c r="AV369" s="712">
        <f t="shared" ref="AV369" si="1613">IF(DK369="",0,DK369)</f>
        <v>0</v>
      </c>
      <c r="AW369" s="712">
        <f t="shared" ref="AW369" si="1614">IF(DL369="",0,DL369)</f>
        <v>0</v>
      </c>
      <c r="AX369" s="712">
        <f t="shared" ref="AX369" si="1615">IF(DM369="",0,DM369)</f>
        <v>0</v>
      </c>
      <c r="AY369" s="712">
        <f t="shared" ref="AY369" si="1616">IF(DN369="",0,DN369)</f>
        <v>0</v>
      </c>
      <c r="AZ369" s="712">
        <f t="shared" ref="AZ369" si="1617">IF(DO369="",0,DO369)</f>
        <v>0</v>
      </c>
      <c r="BA369" s="712">
        <f t="shared" ref="BA369" si="1618">IF(DP369="",0,DP369)</f>
        <v>0</v>
      </c>
      <c r="BB369" s="712">
        <f t="shared" ref="BB369" si="1619">IF(DQ369="",0,DQ369)</f>
        <v>0</v>
      </c>
      <c r="BC369" s="712">
        <f t="shared" ref="BC369" si="1620">IF(DR369="",0,DR369)</f>
        <v>0</v>
      </c>
      <c r="BD369" s="712">
        <f t="shared" ref="BD369" si="1621">IF(DS369="",0,DS369)</f>
        <v>0</v>
      </c>
      <c r="BE369" s="712">
        <f t="shared" ref="BE369" si="1622">IF(DT369="",0,DT369)</f>
        <v>0</v>
      </c>
      <c r="BF369" s="712">
        <f t="shared" ref="BF369" si="1623">IF(DU369="",0,DU369)</f>
        <v>0</v>
      </c>
      <c r="BG369" s="712">
        <f t="shared" ref="BG369" si="1624">IF(DV369="",0,DV369)</f>
        <v>0</v>
      </c>
      <c r="BH369" s="712">
        <f t="shared" ref="BH369" si="1625">IF(DW369="",0,DW369)</f>
        <v>0</v>
      </c>
      <c r="BI369" s="712">
        <f t="shared" ref="BI369" si="1626">IF(DX369="",0,DX369)</f>
        <v>0</v>
      </c>
      <c r="BJ369" s="712">
        <f t="shared" ref="BJ369" si="1627">IF(DY369="",0,DY369)</f>
        <v>0</v>
      </c>
      <c r="BK369" s="712">
        <f t="shared" ref="BK369" si="1628">IF(DZ369="",0,DZ369)</f>
        <v>0</v>
      </c>
      <c r="BL369" s="712">
        <f t="shared" ref="BL369" si="1629">IF(EA369="",0,EA369)</f>
        <v>0</v>
      </c>
      <c r="BM369" s="712">
        <f t="shared" ref="BM369" si="1630">IF(EB369="",0,EB369)</f>
        <v>0</v>
      </c>
      <c r="BN369" s="712">
        <f t="shared" ref="BN369" si="1631">IF(EC369="",0,EC369)</f>
        <v>0</v>
      </c>
      <c r="BO369" s="712">
        <f t="shared" ref="BO369" si="1632">IF(ED369="",0,ED369)</f>
        <v>0</v>
      </c>
      <c r="BV369" s="1014"/>
      <c r="BW369" s="1014"/>
      <c r="BX369" s="1014"/>
      <c r="BY369" s="1014"/>
      <c r="BZ369" s="1014"/>
      <c r="CA369" s="1014"/>
      <c r="CB369" s="1014"/>
      <c r="CC369" s="1014"/>
      <c r="CD369" s="1014"/>
      <c r="CE369" s="1014"/>
      <c r="CF369" s="1014"/>
      <c r="CG369" s="1014"/>
      <c r="CH369" s="1014"/>
      <c r="CI369" s="1014"/>
      <c r="CJ369" s="1014"/>
      <c r="CK369" s="1014"/>
      <c r="CL369" s="1014"/>
      <c r="CM369" s="1014"/>
      <c r="CN369" s="1014"/>
      <c r="CO369" s="1014"/>
      <c r="CP369" s="1014"/>
      <c r="CQ369" s="1014"/>
      <c r="CR369" s="1014"/>
      <c r="CS369" s="1014"/>
      <c r="CT369" s="1014"/>
      <c r="CU369" s="1014"/>
      <c r="CV369" s="1014"/>
      <c r="CW369" s="1014"/>
      <c r="CX369" s="1014"/>
      <c r="CY369" s="1014"/>
      <c r="CZ369" s="1014"/>
      <c r="DA369" s="1014"/>
      <c r="DB369" s="1014"/>
      <c r="DC369" s="1014"/>
      <c r="DD369" s="1014"/>
      <c r="DE369" s="1014"/>
      <c r="DF369" s="1014"/>
      <c r="DG369" s="1014"/>
      <c r="DH369" s="1014"/>
      <c r="DI369" s="1014"/>
      <c r="DJ369" s="1014"/>
      <c r="DK369" s="1014"/>
      <c r="DL369" s="1014"/>
      <c r="DM369" s="1014"/>
      <c r="DN369" s="1014"/>
      <c r="DO369" s="1014"/>
      <c r="DP369" s="1014"/>
      <c r="DQ369" s="1014"/>
      <c r="DR369" s="1014"/>
      <c r="DS369" s="1014"/>
      <c r="DT369" s="1014"/>
      <c r="DU369" s="1014"/>
      <c r="DV369" s="1014"/>
      <c r="DW369" s="1014"/>
      <c r="DX369" s="1014"/>
      <c r="DY369" s="1014"/>
      <c r="DZ369" s="1014"/>
      <c r="EA369" s="1014"/>
      <c r="EB369" s="1014"/>
      <c r="EC369" s="1014"/>
      <c r="ED369" s="1014"/>
    </row>
    <row r="370" spans="2:134">
      <c r="B370" s="728" t="s">
        <v>173</v>
      </c>
      <c r="C370" s="710"/>
      <c r="D370" s="708" t="s">
        <v>963</v>
      </c>
      <c r="E370" s="702" t="s">
        <v>491</v>
      </c>
      <c r="F370" s="709"/>
      <c r="G370" s="974">
        <f>IF(BV370="",'Fuel CO2 Factors'!$F17,BV370)</f>
        <v>0.27</v>
      </c>
      <c r="H370" s="974">
        <f>IF(BW370="",'Fuel CO2 Factors'!$F17,BW370)</f>
        <v>0.27</v>
      </c>
      <c r="I370" s="974">
        <f>IF(BX370="",'Fuel CO2 Factors'!$F17,BX370)</f>
        <v>0.27</v>
      </c>
      <c r="J370" s="974">
        <f>IF(BY370="",'Fuel CO2 Factors'!$F17,BY370)</f>
        <v>0.27</v>
      </c>
      <c r="K370" s="974">
        <f>IF(BZ370="",'Fuel CO2 Factors'!$F17,BZ370)</f>
        <v>0.27</v>
      </c>
      <c r="L370" s="974">
        <f>IF(CA370="",'Fuel CO2 Factors'!$F17,CA370)</f>
        <v>0.27</v>
      </c>
      <c r="M370" s="974">
        <f>IF(CB370="",'Fuel CO2 Factors'!$F17,CB370)</f>
        <v>0.27</v>
      </c>
      <c r="N370" s="974">
        <f>IF(CC370="",'Fuel CO2 Factors'!$F17,CC370)</f>
        <v>0.27</v>
      </c>
      <c r="O370" s="974">
        <f>IF(CD370="",'Fuel CO2 Factors'!$F17,CD370)</f>
        <v>0.27</v>
      </c>
      <c r="P370" s="974">
        <f>IF(CE370="",'Fuel CO2 Factors'!$F17,CE370)</f>
        <v>0.27</v>
      </c>
      <c r="Q370" s="974">
        <f>IF(CF370="",'Fuel CO2 Factors'!$F17,CF370)</f>
        <v>0.27</v>
      </c>
      <c r="R370" s="974">
        <f>IF(CG370="",'Fuel CO2 Factors'!$F17,CG370)</f>
        <v>0.27</v>
      </c>
      <c r="S370" s="974">
        <f>IF(CH370="",'Fuel CO2 Factors'!$F17,CH370)</f>
        <v>0.27</v>
      </c>
      <c r="T370" s="974">
        <f>IF(CI370="",'Fuel CO2 Factors'!$F17,CI370)</f>
        <v>0.27</v>
      </c>
      <c r="U370" s="974">
        <f>IF(CJ370="",'Fuel CO2 Factors'!$F17,CJ370)</f>
        <v>0.27</v>
      </c>
      <c r="V370" s="974">
        <f>IF(CK370="",'Fuel CO2 Factors'!$F17,CK370)</f>
        <v>0.27</v>
      </c>
      <c r="W370" s="974">
        <f>IF(CL370="",'Fuel CO2 Factors'!$F17,CL370)</f>
        <v>0.27</v>
      </c>
      <c r="X370" s="974">
        <f>IF(CM370="",'Fuel CO2 Factors'!$F17,CM370)</f>
        <v>0.27</v>
      </c>
      <c r="Y370" s="974">
        <f>IF(CN370="",'Fuel CO2 Factors'!$F17,CN370)</f>
        <v>0.27</v>
      </c>
      <c r="Z370" s="974">
        <f>IF(CO370="",'Fuel CO2 Factors'!$F17,CO370)</f>
        <v>0.27</v>
      </c>
      <c r="AA370" s="974">
        <f>IF(CP370="",'Fuel CO2 Factors'!$F17,CP370)</f>
        <v>0.27</v>
      </c>
      <c r="AB370" s="974">
        <f>IF(CQ370="",'Fuel CO2 Factors'!$F17,CQ370)</f>
        <v>0.27</v>
      </c>
      <c r="AC370" s="974">
        <f>IF(CR370="",'Fuel CO2 Factors'!$F17,CR370)</f>
        <v>0.27</v>
      </c>
      <c r="AD370" s="974">
        <f>IF(CS370="",'Fuel CO2 Factors'!$F17,CS370)</f>
        <v>0.27</v>
      </c>
      <c r="AE370" s="974">
        <f>IF(CT370="",'Fuel CO2 Factors'!$F17,CT370)</f>
        <v>0.27</v>
      </c>
      <c r="AF370" s="974">
        <f>IF(CU370="",'Fuel CO2 Factors'!$F17,CU370)</f>
        <v>0.27</v>
      </c>
      <c r="AG370" s="974">
        <f>IF(CV370="",'Fuel CO2 Factors'!$F17,CV370)</f>
        <v>0.27</v>
      </c>
      <c r="AH370" s="974">
        <f>IF(CW370="",'Fuel CO2 Factors'!$F17,CW370)</f>
        <v>0.27</v>
      </c>
      <c r="AI370" s="974">
        <f>IF(CX370="",'Fuel CO2 Factors'!$F17,CX370)</f>
        <v>0.27</v>
      </c>
      <c r="AJ370" s="974">
        <f>IF(CY370="",'Fuel CO2 Factors'!$F17,CY370)</f>
        <v>0.27</v>
      </c>
      <c r="AK370" s="974">
        <f>IF(CZ370="",'Fuel CO2 Factors'!$F17,CZ370)</f>
        <v>0.27</v>
      </c>
      <c r="AL370" s="974">
        <f>IF(DA370="",'Fuel CO2 Factors'!$F17,DA370)</f>
        <v>0.27</v>
      </c>
      <c r="AM370" s="974">
        <f>IF(DB370="",'Fuel CO2 Factors'!$F17,DB370)</f>
        <v>0.27</v>
      </c>
      <c r="AN370" s="974">
        <f>IF(DC370="",'Fuel CO2 Factors'!$F17,DC370)</f>
        <v>0.27</v>
      </c>
      <c r="AO370" s="974">
        <f>IF(DD370="",'Fuel CO2 Factors'!$F17,DD370)</f>
        <v>0.27</v>
      </c>
      <c r="AP370" s="974">
        <f>IF(DE370="",'Fuel CO2 Factors'!$F17,DE370)</f>
        <v>0.27</v>
      </c>
      <c r="AQ370" s="974">
        <f>IF(DF370="",'Fuel CO2 Factors'!$F17,DF370)</f>
        <v>0.27</v>
      </c>
      <c r="AR370" s="974">
        <f>IF(DG370="",'Fuel CO2 Factors'!$F17,DG370)</f>
        <v>0.27</v>
      </c>
      <c r="AS370" s="974">
        <f>IF(DH370="",'Fuel CO2 Factors'!$F17,DH370)</f>
        <v>0.27</v>
      </c>
      <c r="AT370" s="974">
        <f>IF(DI370="",'Fuel CO2 Factors'!$F17,DI370)</f>
        <v>0.27</v>
      </c>
      <c r="AU370" s="974">
        <f>IF(DJ370="",'Fuel CO2 Factors'!$F17,DJ370)</f>
        <v>0.27</v>
      </c>
      <c r="AV370" s="974">
        <f>IF(DK370="",'Fuel CO2 Factors'!$F17,DK370)</f>
        <v>0.27</v>
      </c>
      <c r="AW370" s="974">
        <f>IF(DL370="",'Fuel CO2 Factors'!$F17,DL370)</f>
        <v>0.27</v>
      </c>
      <c r="AX370" s="974">
        <f>IF(DM370="",'Fuel CO2 Factors'!$F17,DM370)</f>
        <v>0.27</v>
      </c>
      <c r="AY370" s="974">
        <f>IF(DN370="",'Fuel CO2 Factors'!$F17,DN370)</f>
        <v>0.27</v>
      </c>
      <c r="AZ370" s="974">
        <f>IF(DO370="",'Fuel CO2 Factors'!$F17,DO370)</f>
        <v>0.27</v>
      </c>
      <c r="BA370" s="974">
        <f>IF(DP370="",'Fuel CO2 Factors'!$F17,DP370)</f>
        <v>0.27</v>
      </c>
      <c r="BB370" s="974">
        <f>IF(DQ370="",'Fuel CO2 Factors'!$F17,DQ370)</f>
        <v>0.27</v>
      </c>
      <c r="BC370" s="974">
        <f>IF(DR370="",'Fuel CO2 Factors'!$F17,DR370)</f>
        <v>0.27</v>
      </c>
      <c r="BD370" s="974">
        <f>IF(DS370="",'Fuel CO2 Factors'!$F17,DS370)</f>
        <v>0.27</v>
      </c>
      <c r="BE370" s="974">
        <f>IF(DT370="",'Fuel CO2 Factors'!$F17,DT370)</f>
        <v>0.27</v>
      </c>
      <c r="BF370" s="974">
        <f>IF(DU370="",'Fuel CO2 Factors'!$F17,DU370)</f>
        <v>0.27</v>
      </c>
      <c r="BG370" s="974">
        <f>IF(DV370="",'Fuel CO2 Factors'!$F17,DV370)</f>
        <v>0.27</v>
      </c>
      <c r="BH370" s="974">
        <f>IF(DW370="",'Fuel CO2 Factors'!$F17,DW370)</f>
        <v>0.27</v>
      </c>
      <c r="BI370" s="974">
        <f>IF(DX370="",'Fuel CO2 Factors'!$F17,DX370)</f>
        <v>0.27</v>
      </c>
      <c r="BJ370" s="974">
        <f>IF(DY370="",'Fuel CO2 Factors'!$F17,DY370)</f>
        <v>0.27</v>
      </c>
      <c r="BK370" s="974">
        <f>IF(DZ370="",'Fuel CO2 Factors'!$F17,DZ370)</f>
        <v>0.27</v>
      </c>
      <c r="BL370" s="974">
        <f>IF(EA370="",'Fuel CO2 Factors'!$F17,EA370)</f>
        <v>0.27</v>
      </c>
      <c r="BM370" s="974">
        <f>IF(EB370="",'Fuel CO2 Factors'!$F17,EB370)</f>
        <v>0.27</v>
      </c>
      <c r="BN370" s="974">
        <f>IF(EC370="",'Fuel CO2 Factors'!$F17,EC370)</f>
        <v>0.27</v>
      </c>
      <c r="BO370" s="974">
        <f>IF(ED370="",'Fuel CO2 Factors'!$F17,ED370)</f>
        <v>0.27</v>
      </c>
      <c r="BV370" s="1014"/>
      <c r="BW370" s="1014"/>
      <c r="BX370" s="1014"/>
      <c r="BY370" s="1014"/>
      <c r="BZ370" s="1014"/>
      <c r="CA370" s="1014"/>
      <c r="CB370" s="1014"/>
      <c r="CC370" s="1014"/>
      <c r="CD370" s="1014"/>
      <c r="CE370" s="1014"/>
      <c r="CF370" s="1014"/>
      <c r="CG370" s="1014"/>
      <c r="CH370" s="1014"/>
      <c r="CI370" s="1014"/>
      <c r="CJ370" s="1014"/>
      <c r="CK370" s="1014"/>
      <c r="CL370" s="1014"/>
      <c r="CM370" s="1014"/>
      <c r="CN370" s="1014"/>
      <c r="CO370" s="1014"/>
      <c r="CP370" s="1014"/>
      <c r="CQ370" s="1014"/>
      <c r="CR370" s="1014"/>
      <c r="CS370" s="1014"/>
      <c r="CT370" s="1014"/>
      <c r="CU370" s="1014"/>
      <c r="CV370" s="1014"/>
      <c r="CW370" s="1014"/>
      <c r="CX370" s="1014"/>
      <c r="CY370" s="1014"/>
      <c r="CZ370" s="1014"/>
      <c r="DA370" s="1014"/>
      <c r="DB370" s="1014"/>
      <c r="DC370" s="1014"/>
      <c r="DD370" s="1014"/>
      <c r="DE370" s="1014"/>
      <c r="DF370" s="1014"/>
      <c r="DG370" s="1014"/>
      <c r="DH370" s="1014"/>
      <c r="DI370" s="1014"/>
      <c r="DJ370" s="1014"/>
      <c r="DK370" s="1014"/>
      <c r="DL370" s="1014"/>
      <c r="DM370" s="1014"/>
      <c r="DN370" s="1014"/>
      <c r="DO370" s="1014"/>
      <c r="DP370" s="1014"/>
      <c r="DQ370" s="1014"/>
      <c r="DR370" s="1014"/>
      <c r="DS370" s="1014"/>
      <c r="DT370" s="1014"/>
      <c r="DU370" s="1014"/>
      <c r="DV370" s="1014"/>
      <c r="DW370" s="1014"/>
      <c r="DX370" s="1014"/>
      <c r="DY370" s="1014"/>
      <c r="DZ370" s="1014"/>
      <c r="EA370" s="1014"/>
      <c r="EB370" s="1014"/>
      <c r="EC370" s="1014"/>
      <c r="ED370" s="1014"/>
    </row>
    <row r="371" spans="2:134">
      <c r="B371" s="728" t="s">
        <v>174</v>
      </c>
      <c r="C371" s="710"/>
      <c r="D371" s="708" t="s">
        <v>340</v>
      </c>
      <c r="E371" s="702" t="s">
        <v>491</v>
      </c>
      <c r="F371" s="709"/>
      <c r="G371" s="712">
        <f t="shared" ref="G371:P376" si="1633">IF(BV371="",0,BV371)</f>
        <v>0</v>
      </c>
      <c r="H371" s="712">
        <f t="shared" si="1633"/>
        <v>0</v>
      </c>
      <c r="I371" s="712">
        <f t="shared" si="1633"/>
        <v>0</v>
      </c>
      <c r="J371" s="712">
        <f t="shared" si="1633"/>
        <v>0</v>
      </c>
      <c r="K371" s="712">
        <f t="shared" si="1633"/>
        <v>0</v>
      </c>
      <c r="L371" s="712">
        <f t="shared" si="1633"/>
        <v>0</v>
      </c>
      <c r="M371" s="712">
        <f t="shared" si="1633"/>
        <v>0</v>
      </c>
      <c r="N371" s="712">
        <f t="shared" si="1633"/>
        <v>0</v>
      </c>
      <c r="O371" s="712">
        <f t="shared" si="1633"/>
        <v>0</v>
      </c>
      <c r="P371" s="712">
        <f t="shared" si="1633"/>
        <v>0</v>
      </c>
      <c r="Q371" s="712">
        <f t="shared" ref="Q371:Z376" si="1634">IF(CF371="",0,CF371)</f>
        <v>0</v>
      </c>
      <c r="R371" s="712">
        <f t="shared" si="1634"/>
        <v>0</v>
      </c>
      <c r="S371" s="712">
        <f t="shared" si="1634"/>
        <v>0</v>
      </c>
      <c r="T371" s="712">
        <f t="shared" si="1634"/>
        <v>0</v>
      </c>
      <c r="U371" s="712">
        <f t="shared" si="1634"/>
        <v>0</v>
      </c>
      <c r="V371" s="712">
        <f t="shared" si="1634"/>
        <v>0</v>
      </c>
      <c r="W371" s="712">
        <f t="shared" si="1634"/>
        <v>0</v>
      </c>
      <c r="X371" s="712">
        <f t="shared" si="1634"/>
        <v>0</v>
      </c>
      <c r="Y371" s="712">
        <f t="shared" si="1634"/>
        <v>0</v>
      </c>
      <c r="Z371" s="712">
        <f t="shared" si="1634"/>
        <v>0</v>
      </c>
      <c r="AA371" s="712">
        <f t="shared" ref="AA371:AI376" si="1635">IF(CP371="",0,CP371)</f>
        <v>0</v>
      </c>
      <c r="AB371" s="712">
        <f t="shared" si="1635"/>
        <v>0</v>
      </c>
      <c r="AC371" s="712">
        <f t="shared" si="1635"/>
        <v>0</v>
      </c>
      <c r="AD371" s="712">
        <f t="shared" si="1635"/>
        <v>0</v>
      </c>
      <c r="AE371" s="712">
        <f t="shared" si="1635"/>
        <v>0</v>
      </c>
      <c r="AF371" s="712">
        <f t="shared" si="1635"/>
        <v>0</v>
      </c>
      <c r="AG371" s="712">
        <f t="shared" si="1635"/>
        <v>0</v>
      </c>
      <c r="AH371" s="712">
        <f t="shared" si="1635"/>
        <v>0</v>
      </c>
      <c r="AI371" s="712">
        <f t="shared" si="1635"/>
        <v>0</v>
      </c>
      <c r="AJ371" s="712">
        <f t="shared" ref="AJ371:AJ376" si="1636">IF(CY371="",0,CY371)</f>
        <v>0</v>
      </c>
      <c r="AK371" s="712">
        <f t="shared" ref="AK371:AK376" si="1637">IF(CZ371="",0,CZ371)</f>
        <v>0</v>
      </c>
      <c r="AL371" s="712">
        <f t="shared" ref="AL371:AL376" si="1638">IF(DA371="",0,DA371)</f>
        <v>0</v>
      </c>
      <c r="AM371" s="712">
        <f t="shared" ref="AM371:AM376" si="1639">IF(DB371="",0,DB371)</f>
        <v>0</v>
      </c>
      <c r="AN371" s="712">
        <f t="shared" ref="AN371:AN376" si="1640">IF(DC371="",0,DC371)</f>
        <v>0</v>
      </c>
      <c r="AO371" s="712">
        <f t="shared" ref="AO371:AO376" si="1641">IF(DD371="",0,DD371)</f>
        <v>0</v>
      </c>
      <c r="AP371" s="712">
        <f t="shared" ref="AP371:AP376" si="1642">IF(DE371="",0,DE371)</f>
        <v>0</v>
      </c>
      <c r="AQ371" s="712">
        <f t="shared" ref="AQ371:AQ376" si="1643">IF(DF371="",0,DF371)</f>
        <v>0</v>
      </c>
      <c r="AR371" s="712">
        <f t="shared" ref="AR371:AR376" si="1644">IF(DG371="",0,DG371)</f>
        <v>0</v>
      </c>
      <c r="AS371" s="712">
        <f t="shared" ref="AS371:AS376" si="1645">IF(DH371="",0,DH371)</f>
        <v>0</v>
      </c>
      <c r="AT371" s="712">
        <f t="shared" ref="AT371:AT376" si="1646">IF(DI371="",0,DI371)</f>
        <v>0</v>
      </c>
      <c r="AU371" s="712">
        <f t="shared" ref="AU371:AU376" si="1647">IF(DJ371="",0,DJ371)</f>
        <v>0</v>
      </c>
      <c r="AV371" s="712">
        <f t="shared" ref="AV371:AV376" si="1648">IF(DK371="",0,DK371)</f>
        <v>0</v>
      </c>
      <c r="AW371" s="712">
        <f t="shared" ref="AW371:AW376" si="1649">IF(DL371="",0,DL371)</f>
        <v>0</v>
      </c>
      <c r="AX371" s="712">
        <f t="shared" ref="AX371:AX376" si="1650">IF(DM371="",0,DM371)</f>
        <v>0</v>
      </c>
      <c r="AY371" s="712">
        <f t="shared" ref="AY371:AY376" si="1651">IF(DN371="",0,DN371)</f>
        <v>0</v>
      </c>
      <c r="AZ371" s="712">
        <f t="shared" ref="AZ371:AZ376" si="1652">IF(DO371="",0,DO371)</f>
        <v>0</v>
      </c>
      <c r="BA371" s="712">
        <f t="shared" ref="BA371:BA376" si="1653">IF(DP371="",0,DP371)</f>
        <v>0</v>
      </c>
      <c r="BB371" s="712">
        <f t="shared" ref="BB371:BB376" si="1654">IF(DQ371="",0,DQ371)</f>
        <v>0</v>
      </c>
      <c r="BC371" s="712">
        <f t="shared" ref="BC371:BC376" si="1655">IF(DR371="",0,DR371)</f>
        <v>0</v>
      </c>
      <c r="BD371" s="712">
        <f t="shared" ref="BD371:BD376" si="1656">IF(DS371="",0,DS371)</f>
        <v>0</v>
      </c>
      <c r="BE371" s="712">
        <f t="shared" ref="BE371:BE376" si="1657">IF(DT371="",0,DT371)</f>
        <v>0</v>
      </c>
      <c r="BF371" s="712">
        <f t="shared" ref="BF371:BF376" si="1658">IF(DU371="",0,DU371)</f>
        <v>0</v>
      </c>
      <c r="BG371" s="712">
        <f t="shared" ref="BG371:BG376" si="1659">IF(DV371="",0,DV371)</f>
        <v>0</v>
      </c>
      <c r="BH371" s="712">
        <f t="shared" ref="BH371:BH376" si="1660">IF(DW371="",0,DW371)</f>
        <v>0</v>
      </c>
      <c r="BI371" s="712">
        <f t="shared" ref="BI371:BI376" si="1661">IF(DX371="",0,DX371)</f>
        <v>0</v>
      </c>
      <c r="BJ371" s="712">
        <f t="shared" ref="BJ371:BJ376" si="1662">IF(DY371="",0,DY371)</f>
        <v>0</v>
      </c>
      <c r="BK371" s="712">
        <f t="shared" ref="BK371:BK376" si="1663">IF(DZ371="",0,DZ371)</f>
        <v>0</v>
      </c>
      <c r="BL371" s="712">
        <f t="shared" ref="BL371:BL376" si="1664">IF(EA371="",0,EA371)</f>
        <v>0</v>
      </c>
      <c r="BM371" s="712">
        <f t="shared" ref="BM371:BM376" si="1665">IF(EB371="",0,EB371)</f>
        <v>0</v>
      </c>
      <c r="BN371" s="712">
        <f t="shared" ref="BN371:BN376" si="1666">IF(EC371="",0,EC371)</f>
        <v>0</v>
      </c>
      <c r="BO371" s="712">
        <f t="shared" ref="BO371:BO376" si="1667">IF(ED371="",0,ED371)</f>
        <v>0</v>
      </c>
      <c r="BV371" s="1014"/>
      <c r="BW371" s="1014"/>
      <c r="BX371" s="1014"/>
      <c r="BY371" s="1014"/>
      <c r="BZ371" s="1014"/>
      <c r="CA371" s="1014"/>
      <c r="CB371" s="1014"/>
      <c r="CC371" s="1014"/>
      <c r="CD371" s="1014"/>
      <c r="CE371" s="1014"/>
      <c r="CF371" s="1014"/>
      <c r="CG371" s="1014"/>
      <c r="CH371" s="1014"/>
      <c r="CI371" s="1014"/>
      <c r="CJ371" s="1014"/>
      <c r="CK371" s="1014"/>
      <c r="CL371" s="1014"/>
      <c r="CM371" s="1014"/>
      <c r="CN371" s="1014"/>
      <c r="CO371" s="1014"/>
      <c r="CP371" s="1014"/>
      <c r="CQ371" s="1014"/>
      <c r="CR371" s="1014"/>
      <c r="CS371" s="1014"/>
      <c r="CT371" s="1014"/>
      <c r="CU371" s="1014"/>
      <c r="CV371" s="1014"/>
      <c r="CW371" s="1014"/>
      <c r="CX371" s="1014"/>
      <c r="CY371" s="1014"/>
      <c r="CZ371" s="1014"/>
      <c r="DA371" s="1014"/>
      <c r="DB371" s="1014"/>
      <c r="DC371" s="1014"/>
      <c r="DD371" s="1014"/>
      <c r="DE371" s="1014"/>
      <c r="DF371" s="1014"/>
      <c r="DG371" s="1014"/>
      <c r="DH371" s="1014"/>
      <c r="DI371" s="1014"/>
      <c r="DJ371" s="1014"/>
      <c r="DK371" s="1014"/>
      <c r="DL371" s="1014"/>
      <c r="DM371" s="1014"/>
      <c r="DN371" s="1014"/>
      <c r="DO371" s="1014"/>
      <c r="DP371" s="1014"/>
      <c r="DQ371" s="1014"/>
      <c r="DR371" s="1014"/>
      <c r="DS371" s="1014"/>
      <c r="DT371" s="1014"/>
      <c r="DU371" s="1014"/>
      <c r="DV371" s="1014"/>
      <c r="DW371" s="1014"/>
      <c r="DX371" s="1014"/>
      <c r="DY371" s="1014"/>
      <c r="DZ371" s="1014"/>
      <c r="EA371" s="1014"/>
      <c r="EB371" s="1014"/>
      <c r="EC371" s="1014"/>
      <c r="ED371" s="1014"/>
    </row>
    <row r="372" spans="2:134">
      <c r="B372" s="728" t="s">
        <v>175</v>
      </c>
      <c r="C372" s="710"/>
      <c r="D372" s="708" t="s">
        <v>964</v>
      </c>
      <c r="E372" s="702" t="s">
        <v>491</v>
      </c>
      <c r="F372" s="709"/>
      <c r="G372" s="712">
        <f t="shared" si="1633"/>
        <v>0</v>
      </c>
      <c r="H372" s="712">
        <f t="shared" si="1633"/>
        <v>0</v>
      </c>
      <c r="I372" s="712">
        <f t="shared" si="1633"/>
        <v>0</v>
      </c>
      <c r="J372" s="712">
        <f t="shared" si="1633"/>
        <v>0</v>
      </c>
      <c r="K372" s="712">
        <f t="shared" si="1633"/>
        <v>0</v>
      </c>
      <c r="L372" s="712">
        <f t="shared" si="1633"/>
        <v>0</v>
      </c>
      <c r="M372" s="712">
        <f t="shared" si="1633"/>
        <v>0</v>
      </c>
      <c r="N372" s="712">
        <f t="shared" si="1633"/>
        <v>0</v>
      </c>
      <c r="O372" s="712">
        <f t="shared" si="1633"/>
        <v>0</v>
      </c>
      <c r="P372" s="712">
        <f t="shared" si="1633"/>
        <v>0</v>
      </c>
      <c r="Q372" s="712">
        <f t="shared" si="1634"/>
        <v>0</v>
      </c>
      <c r="R372" s="712">
        <f t="shared" si="1634"/>
        <v>0</v>
      </c>
      <c r="S372" s="712">
        <f t="shared" si="1634"/>
        <v>0</v>
      </c>
      <c r="T372" s="712">
        <f t="shared" si="1634"/>
        <v>0</v>
      </c>
      <c r="U372" s="712">
        <f t="shared" si="1634"/>
        <v>0</v>
      </c>
      <c r="V372" s="712">
        <f t="shared" si="1634"/>
        <v>0</v>
      </c>
      <c r="W372" s="712">
        <f t="shared" si="1634"/>
        <v>0</v>
      </c>
      <c r="X372" s="712">
        <f t="shared" si="1634"/>
        <v>0</v>
      </c>
      <c r="Y372" s="712">
        <f t="shared" si="1634"/>
        <v>0</v>
      </c>
      <c r="Z372" s="712">
        <f t="shared" si="1634"/>
        <v>0</v>
      </c>
      <c r="AA372" s="712">
        <f t="shared" si="1635"/>
        <v>0</v>
      </c>
      <c r="AB372" s="712">
        <f t="shared" si="1635"/>
        <v>0</v>
      </c>
      <c r="AC372" s="712">
        <f t="shared" si="1635"/>
        <v>0</v>
      </c>
      <c r="AD372" s="712">
        <f t="shared" si="1635"/>
        <v>0</v>
      </c>
      <c r="AE372" s="712">
        <f t="shared" si="1635"/>
        <v>0</v>
      </c>
      <c r="AF372" s="712">
        <f t="shared" si="1635"/>
        <v>0</v>
      </c>
      <c r="AG372" s="712">
        <f t="shared" si="1635"/>
        <v>0</v>
      </c>
      <c r="AH372" s="712">
        <f t="shared" si="1635"/>
        <v>0</v>
      </c>
      <c r="AI372" s="712">
        <f t="shared" si="1635"/>
        <v>0</v>
      </c>
      <c r="AJ372" s="712">
        <f t="shared" si="1636"/>
        <v>0</v>
      </c>
      <c r="AK372" s="712">
        <f t="shared" si="1637"/>
        <v>0</v>
      </c>
      <c r="AL372" s="712">
        <f t="shared" si="1638"/>
        <v>0</v>
      </c>
      <c r="AM372" s="712">
        <f t="shared" si="1639"/>
        <v>0</v>
      </c>
      <c r="AN372" s="712">
        <f t="shared" si="1640"/>
        <v>0</v>
      </c>
      <c r="AO372" s="712">
        <f t="shared" si="1641"/>
        <v>0</v>
      </c>
      <c r="AP372" s="712">
        <f t="shared" si="1642"/>
        <v>0</v>
      </c>
      <c r="AQ372" s="712">
        <f t="shared" si="1643"/>
        <v>0</v>
      </c>
      <c r="AR372" s="712">
        <f t="shared" si="1644"/>
        <v>0</v>
      </c>
      <c r="AS372" s="712">
        <f t="shared" si="1645"/>
        <v>0</v>
      </c>
      <c r="AT372" s="712">
        <f t="shared" si="1646"/>
        <v>0</v>
      </c>
      <c r="AU372" s="712">
        <f t="shared" si="1647"/>
        <v>0</v>
      </c>
      <c r="AV372" s="712">
        <f t="shared" si="1648"/>
        <v>0</v>
      </c>
      <c r="AW372" s="712">
        <f t="shared" si="1649"/>
        <v>0</v>
      </c>
      <c r="AX372" s="712">
        <f t="shared" si="1650"/>
        <v>0</v>
      </c>
      <c r="AY372" s="712">
        <f t="shared" si="1651"/>
        <v>0</v>
      </c>
      <c r="AZ372" s="712">
        <f t="shared" si="1652"/>
        <v>0</v>
      </c>
      <c r="BA372" s="712">
        <f t="shared" si="1653"/>
        <v>0</v>
      </c>
      <c r="BB372" s="712">
        <f t="shared" si="1654"/>
        <v>0</v>
      </c>
      <c r="BC372" s="712">
        <f t="shared" si="1655"/>
        <v>0</v>
      </c>
      <c r="BD372" s="712">
        <f t="shared" si="1656"/>
        <v>0</v>
      </c>
      <c r="BE372" s="712">
        <f t="shared" si="1657"/>
        <v>0</v>
      </c>
      <c r="BF372" s="712">
        <f t="shared" si="1658"/>
        <v>0</v>
      </c>
      <c r="BG372" s="712">
        <f t="shared" si="1659"/>
        <v>0</v>
      </c>
      <c r="BH372" s="712">
        <f t="shared" si="1660"/>
        <v>0</v>
      </c>
      <c r="BI372" s="712">
        <f t="shared" si="1661"/>
        <v>0</v>
      </c>
      <c r="BJ372" s="712">
        <f t="shared" si="1662"/>
        <v>0</v>
      </c>
      <c r="BK372" s="712">
        <f t="shared" si="1663"/>
        <v>0</v>
      </c>
      <c r="BL372" s="712">
        <f t="shared" si="1664"/>
        <v>0</v>
      </c>
      <c r="BM372" s="712">
        <f t="shared" si="1665"/>
        <v>0</v>
      </c>
      <c r="BN372" s="712">
        <f t="shared" si="1666"/>
        <v>0</v>
      </c>
      <c r="BO372" s="712">
        <f t="shared" si="1667"/>
        <v>0</v>
      </c>
      <c r="BV372" s="1014"/>
      <c r="BW372" s="1014"/>
      <c r="BX372" s="1014"/>
      <c r="BY372" s="1014"/>
      <c r="BZ372" s="1014"/>
      <c r="CA372" s="1014"/>
      <c r="CB372" s="1014"/>
      <c r="CC372" s="1014"/>
      <c r="CD372" s="1014"/>
      <c r="CE372" s="1014"/>
      <c r="CF372" s="1014"/>
      <c r="CG372" s="1014"/>
      <c r="CH372" s="1014"/>
      <c r="CI372" s="1014"/>
      <c r="CJ372" s="1014"/>
      <c r="CK372" s="1014"/>
      <c r="CL372" s="1014"/>
      <c r="CM372" s="1014"/>
      <c r="CN372" s="1014"/>
      <c r="CO372" s="1014"/>
      <c r="CP372" s="1014"/>
      <c r="CQ372" s="1014"/>
      <c r="CR372" s="1014"/>
      <c r="CS372" s="1014"/>
      <c r="CT372" s="1014"/>
      <c r="CU372" s="1014"/>
      <c r="CV372" s="1014"/>
      <c r="CW372" s="1014"/>
      <c r="CX372" s="1014"/>
      <c r="CY372" s="1014"/>
      <c r="CZ372" s="1014"/>
      <c r="DA372" s="1014"/>
      <c r="DB372" s="1014"/>
      <c r="DC372" s="1014"/>
      <c r="DD372" s="1014"/>
      <c r="DE372" s="1014"/>
      <c r="DF372" s="1014"/>
      <c r="DG372" s="1014"/>
      <c r="DH372" s="1014"/>
      <c r="DI372" s="1014"/>
      <c r="DJ372" s="1014"/>
      <c r="DK372" s="1014"/>
      <c r="DL372" s="1014"/>
      <c r="DM372" s="1014"/>
      <c r="DN372" s="1014"/>
      <c r="DO372" s="1014"/>
      <c r="DP372" s="1014"/>
      <c r="DQ372" s="1014"/>
      <c r="DR372" s="1014"/>
      <c r="DS372" s="1014"/>
      <c r="DT372" s="1014"/>
      <c r="DU372" s="1014"/>
      <c r="DV372" s="1014"/>
      <c r="DW372" s="1014"/>
      <c r="DX372" s="1014"/>
      <c r="DY372" s="1014"/>
      <c r="DZ372" s="1014"/>
      <c r="EA372" s="1014"/>
      <c r="EB372" s="1014"/>
      <c r="EC372" s="1014"/>
      <c r="ED372" s="1014"/>
    </row>
    <row r="373" spans="2:134">
      <c r="B373" s="728" t="s">
        <v>176</v>
      </c>
      <c r="C373" s="710"/>
      <c r="D373" s="708" t="s">
        <v>965</v>
      </c>
      <c r="E373" s="702" t="s">
        <v>491</v>
      </c>
      <c r="F373" s="709"/>
      <c r="G373" s="712">
        <f t="shared" si="1633"/>
        <v>0</v>
      </c>
      <c r="H373" s="712">
        <f t="shared" si="1633"/>
        <v>0</v>
      </c>
      <c r="I373" s="712">
        <f t="shared" si="1633"/>
        <v>0</v>
      </c>
      <c r="J373" s="712">
        <f t="shared" si="1633"/>
        <v>0</v>
      </c>
      <c r="K373" s="712">
        <f t="shared" si="1633"/>
        <v>0</v>
      </c>
      <c r="L373" s="712">
        <f t="shared" si="1633"/>
        <v>0</v>
      </c>
      <c r="M373" s="712">
        <f t="shared" si="1633"/>
        <v>0</v>
      </c>
      <c r="N373" s="712">
        <f t="shared" si="1633"/>
        <v>0</v>
      </c>
      <c r="O373" s="712">
        <f t="shared" si="1633"/>
        <v>0</v>
      </c>
      <c r="P373" s="712">
        <f t="shared" si="1633"/>
        <v>0</v>
      </c>
      <c r="Q373" s="712">
        <f t="shared" si="1634"/>
        <v>0</v>
      </c>
      <c r="R373" s="712">
        <f t="shared" si="1634"/>
        <v>0</v>
      </c>
      <c r="S373" s="712">
        <f t="shared" si="1634"/>
        <v>0</v>
      </c>
      <c r="T373" s="712">
        <f t="shared" si="1634"/>
        <v>0</v>
      </c>
      <c r="U373" s="712">
        <f t="shared" si="1634"/>
        <v>0</v>
      </c>
      <c r="V373" s="712">
        <f t="shared" si="1634"/>
        <v>0</v>
      </c>
      <c r="W373" s="712">
        <f t="shared" si="1634"/>
        <v>0</v>
      </c>
      <c r="X373" s="712">
        <f t="shared" si="1634"/>
        <v>0</v>
      </c>
      <c r="Y373" s="712">
        <f t="shared" si="1634"/>
        <v>0</v>
      </c>
      <c r="Z373" s="712">
        <f t="shared" si="1634"/>
        <v>0</v>
      </c>
      <c r="AA373" s="712">
        <f t="shared" si="1635"/>
        <v>0</v>
      </c>
      <c r="AB373" s="712">
        <f t="shared" si="1635"/>
        <v>0</v>
      </c>
      <c r="AC373" s="712">
        <f t="shared" si="1635"/>
        <v>0</v>
      </c>
      <c r="AD373" s="712">
        <f t="shared" si="1635"/>
        <v>0</v>
      </c>
      <c r="AE373" s="712">
        <f t="shared" si="1635"/>
        <v>0</v>
      </c>
      <c r="AF373" s="712">
        <f t="shared" si="1635"/>
        <v>0</v>
      </c>
      <c r="AG373" s="712">
        <f t="shared" si="1635"/>
        <v>0</v>
      </c>
      <c r="AH373" s="712">
        <f t="shared" si="1635"/>
        <v>0</v>
      </c>
      <c r="AI373" s="712">
        <f t="shared" si="1635"/>
        <v>0</v>
      </c>
      <c r="AJ373" s="712">
        <f t="shared" si="1636"/>
        <v>0</v>
      </c>
      <c r="AK373" s="712">
        <f t="shared" si="1637"/>
        <v>0</v>
      </c>
      <c r="AL373" s="712">
        <f t="shared" si="1638"/>
        <v>0</v>
      </c>
      <c r="AM373" s="712">
        <f t="shared" si="1639"/>
        <v>0</v>
      </c>
      <c r="AN373" s="712">
        <f t="shared" si="1640"/>
        <v>0</v>
      </c>
      <c r="AO373" s="712">
        <f t="shared" si="1641"/>
        <v>0</v>
      </c>
      <c r="AP373" s="712">
        <f t="shared" si="1642"/>
        <v>0</v>
      </c>
      <c r="AQ373" s="712">
        <f t="shared" si="1643"/>
        <v>0</v>
      </c>
      <c r="AR373" s="712">
        <f t="shared" si="1644"/>
        <v>0</v>
      </c>
      <c r="AS373" s="712">
        <f t="shared" si="1645"/>
        <v>0</v>
      </c>
      <c r="AT373" s="712">
        <f t="shared" si="1646"/>
        <v>0</v>
      </c>
      <c r="AU373" s="712">
        <f t="shared" si="1647"/>
        <v>0</v>
      </c>
      <c r="AV373" s="712">
        <f t="shared" si="1648"/>
        <v>0</v>
      </c>
      <c r="AW373" s="712">
        <f t="shared" si="1649"/>
        <v>0</v>
      </c>
      <c r="AX373" s="712">
        <f t="shared" si="1650"/>
        <v>0</v>
      </c>
      <c r="AY373" s="712">
        <f t="shared" si="1651"/>
        <v>0</v>
      </c>
      <c r="AZ373" s="712">
        <f t="shared" si="1652"/>
        <v>0</v>
      </c>
      <c r="BA373" s="712">
        <f t="shared" si="1653"/>
        <v>0</v>
      </c>
      <c r="BB373" s="712">
        <f t="shared" si="1654"/>
        <v>0</v>
      </c>
      <c r="BC373" s="712">
        <f t="shared" si="1655"/>
        <v>0</v>
      </c>
      <c r="BD373" s="712">
        <f t="shared" si="1656"/>
        <v>0</v>
      </c>
      <c r="BE373" s="712">
        <f t="shared" si="1657"/>
        <v>0</v>
      </c>
      <c r="BF373" s="712">
        <f t="shared" si="1658"/>
        <v>0</v>
      </c>
      <c r="BG373" s="712">
        <f t="shared" si="1659"/>
        <v>0</v>
      </c>
      <c r="BH373" s="712">
        <f t="shared" si="1660"/>
        <v>0</v>
      </c>
      <c r="BI373" s="712">
        <f t="shared" si="1661"/>
        <v>0</v>
      </c>
      <c r="BJ373" s="712">
        <f t="shared" si="1662"/>
        <v>0</v>
      </c>
      <c r="BK373" s="712">
        <f t="shared" si="1663"/>
        <v>0</v>
      </c>
      <c r="BL373" s="712">
        <f t="shared" si="1664"/>
        <v>0</v>
      </c>
      <c r="BM373" s="712">
        <f t="shared" si="1665"/>
        <v>0</v>
      </c>
      <c r="BN373" s="712">
        <f t="shared" si="1666"/>
        <v>0</v>
      </c>
      <c r="BO373" s="712">
        <f t="shared" si="1667"/>
        <v>0</v>
      </c>
      <c r="BV373" s="1014"/>
      <c r="BW373" s="1014"/>
      <c r="BX373" s="1014"/>
      <c r="BY373" s="1014"/>
      <c r="BZ373" s="1014"/>
      <c r="CA373" s="1014"/>
      <c r="CB373" s="1014"/>
      <c r="CC373" s="1014"/>
      <c r="CD373" s="1014"/>
      <c r="CE373" s="1014"/>
      <c r="CF373" s="1014"/>
      <c r="CG373" s="1014"/>
      <c r="CH373" s="1014"/>
      <c r="CI373" s="1014"/>
      <c r="CJ373" s="1014"/>
      <c r="CK373" s="1014"/>
      <c r="CL373" s="1014"/>
      <c r="CM373" s="1014"/>
      <c r="CN373" s="1014"/>
      <c r="CO373" s="1014"/>
      <c r="CP373" s="1014"/>
      <c r="CQ373" s="1014"/>
      <c r="CR373" s="1014"/>
      <c r="CS373" s="1014"/>
      <c r="CT373" s="1014"/>
      <c r="CU373" s="1014"/>
      <c r="CV373" s="1014"/>
      <c r="CW373" s="1014"/>
      <c r="CX373" s="1014"/>
      <c r="CY373" s="1014"/>
      <c r="CZ373" s="1014"/>
      <c r="DA373" s="1014"/>
      <c r="DB373" s="1014"/>
      <c r="DC373" s="1014"/>
      <c r="DD373" s="1014"/>
      <c r="DE373" s="1014"/>
      <c r="DF373" s="1014"/>
      <c r="DG373" s="1014"/>
      <c r="DH373" s="1014"/>
      <c r="DI373" s="1014"/>
      <c r="DJ373" s="1014"/>
      <c r="DK373" s="1014"/>
      <c r="DL373" s="1014"/>
      <c r="DM373" s="1014"/>
      <c r="DN373" s="1014"/>
      <c r="DO373" s="1014"/>
      <c r="DP373" s="1014"/>
      <c r="DQ373" s="1014"/>
      <c r="DR373" s="1014"/>
      <c r="DS373" s="1014"/>
      <c r="DT373" s="1014"/>
      <c r="DU373" s="1014"/>
      <c r="DV373" s="1014"/>
      <c r="DW373" s="1014"/>
      <c r="DX373" s="1014"/>
      <c r="DY373" s="1014"/>
      <c r="DZ373" s="1014"/>
      <c r="EA373" s="1014"/>
      <c r="EB373" s="1014"/>
      <c r="EC373" s="1014"/>
      <c r="ED373" s="1014"/>
    </row>
    <row r="374" spans="2:134">
      <c r="B374" s="728" t="s">
        <v>177</v>
      </c>
      <c r="C374" s="710"/>
      <c r="D374" s="708" t="s">
        <v>966</v>
      </c>
      <c r="E374" s="702" t="s">
        <v>491</v>
      </c>
      <c r="F374" s="709"/>
      <c r="G374" s="712">
        <f t="shared" si="1633"/>
        <v>0</v>
      </c>
      <c r="H374" s="712">
        <f t="shared" si="1633"/>
        <v>0</v>
      </c>
      <c r="I374" s="712">
        <f t="shared" si="1633"/>
        <v>0</v>
      </c>
      <c r="J374" s="712">
        <f t="shared" si="1633"/>
        <v>0</v>
      </c>
      <c r="K374" s="712">
        <f t="shared" si="1633"/>
        <v>0</v>
      </c>
      <c r="L374" s="712">
        <f t="shared" si="1633"/>
        <v>0</v>
      </c>
      <c r="M374" s="712">
        <f t="shared" si="1633"/>
        <v>0</v>
      </c>
      <c r="N374" s="712">
        <f t="shared" si="1633"/>
        <v>0</v>
      </c>
      <c r="O374" s="712">
        <f t="shared" si="1633"/>
        <v>0</v>
      </c>
      <c r="P374" s="712">
        <f t="shared" si="1633"/>
        <v>0</v>
      </c>
      <c r="Q374" s="712">
        <f t="shared" si="1634"/>
        <v>0</v>
      </c>
      <c r="R374" s="712">
        <f t="shared" si="1634"/>
        <v>0</v>
      </c>
      <c r="S374" s="712">
        <f t="shared" si="1634"/>
        <v>0</v>
      </c>
      <c r="T374" s="712">
        <f t="shared" si="1634"/>
        <v>0</v>
      </c>
      <c r="U374" s="712">
        <f t="shared" si="1634"/>
        <v>0</v>
      </c>
      <c r="V374" s="712">
        <f t="shared" si="1634"/>
        <v>0</v>
      </c>
      <c r="W374" s="712">
        <f t="shared" si="1634"/>
        <v>0</v>
      </c>
      <c r="X374" s="712">
        <f t="shared" si="1634"/>
        <v>0</v>
      </c>
      <c r="Y374" s="712">
        <f t="shared" si="1634"/>
        <v>0</v>
      </c>
      <c r="Z374" s="712">
        <f t="shared" si="1634"/>
        <v>0</v>
      </c>
      <c r="AA374" s="712">
        <f t="shared" si="1635"/>
        <v>0</v>
      </c>
      <c r="AB374" s="712">
        <f t="shared" si="1635"/>
        <v>0</v>
      </c>
      <c r="AC374" s="712">
        <f t="shared" si="1635"/>
        <v>0</v>
      </c>
      <c r="AD374" s="712">
        <f t="shared" si="1635"/>
        <v>0</v>
      </c>
      <c r="AE374" s="712">
        <f t="shared" si="1635"/>
        <v>0</v>
      </c>
      <c r="AF374" s="712">
        <f t="shared" si="1635"/>
        <v>0</v>
      </c>
      <c r="AG374" s="712">
        <f t="shared" si="1635"/>
        <v>0</v>
      </c>
      <c r="AH374" s="712">
        <f t="shared" si="1635"/>
        <v>0</v>
      </c>
      <c r="AI374" s="712">
        <f t="shared" si="1635"/>
        <v>0</v>
      </c>
      <c r="AJ374" s="712">
        <f t="shared" si="1636"/>
        <v>0</v>
      </c>
      <c r="AK374" s="712">
        <f t="shared" si="1637"/>
        <v>0</v>
      </c>
      <c r="AL374" s="712">
        <f t="shared" si="1638"/>
        <v>0</v>
      </c>
      <c r="AM374" s="712">
        <f t="shared" si="1639"/>
        <v>0</v>
      </c>
      <c r="AN374" s="712">
        <f t="shared" si="1640"/>
        <v>0</v>
      </c>
      <c r="AO374" s="712">
        <f t="shared" si="1641"/>
        <v>0</v>
      </c>
      <c r="AP374" s="712">
        <f t="shared" si="1642"/>
        <v>0</v>
      </c>
      <c r="AQ374" s="712">
        <f t="shared" si="1643"/>
        <v>0</v>
      </c>
      <c r="AR374" s="712">
        <f t="shared" si="1644"/>
        <v>0</v>
      </c>
      <c r="AS374" s="712">
        <f t="shared" si="1645"/>
        <v>0</v>
      </c>
      <c r="AT374" s="712">
        <f t="shared" si="1646"/>
        <v>0</v>
      </c>
      <c r="AU374" s="712">
        <f t="shared" si="1647"/>
        <v>0</v>
      </c>
      <c r="AV374" s="712">
        <f t="shared" si="1648"/>
        <v>0</v>
      </c>
      <c r="AW374" s="712">
        <f t="shared" si="1649"/>
        <v>0</v>
      </c>
      <c r="AX374" s="712">
        <f t="shared" si="1650"/>
        <v>0</v>
      </c>
      <c r="AY374" s="712">
        <f t="shared" si="1651"/>
        <v>0</v>
      </c>
      <c r="AZ374" s="712">
        <f t="shared" si="1652"/>
        <v>0</v>
      </c>
      <c r="BA374" s="712">
        <f t="shared" si="1653"/>
        <v>0</v>
      </c>
      <c r="BB374" s="712">
        <f t="shared" si="1654"/>
        <v>0</v>
      </c>
      <c r="BC374" s="712">
        <f t="shared" si="1655"/>
        <v>0</v>
      </c>
      <c r="BD374" s="712">
        <f t="shared" si="1656"/>
        <v>0</v>
      </c>
      <c r="BE374" s="712">
        <f t="shared" si="1657"/>
        <v>0</v>
      </c>
      <c r="BF374" s="712">
        <f t="shared" si="1658"/>
        <v>0</v>
      </c>
      <c r="BG374" s="712">
        <f t="shared" si="1659"/>
        <v>0</v>
      </c>
      <c r="BH374" s="712">
        <f t="shared" si="1660"/>
        <v>0</v>
      </c>
      <c r="BI374" s="712">
        <f t="shared" si="1661"/>
        <v>0</v>
      </c>
      <c r="BJ374" s="712">
        <f t="shared" si="1662"/>
        <v>0</v>
      </c>
      <c r="BK374" s="712">
        <f t="shared" si="1663"/>
        <v>0</v>
      </c>
      <c r="BL374" s="712">
        <f t="shared" si="1664"/>
        <v>0</v>
      </c>
      <c r="BM374" s="712">
        <f t="shared" si="1665"/>
        <v>0</v>
      </c>
      <c r="BN374" s="712">
        <f t="shared" si="1666"/>
        <v>0</v>
      </c>
      <c r="BO374" s="712">
        <f t="shared" si="1667"/>
        <v>0</v>
      </c>
      <c r="BV374" s="1014"/>
      <c r="BW374" s="1014"/>
      <c r="BX374" s="1014"/>
      <c r="BY374" s="1014"/>
      <c r="BZ374" s="1014"/>
      <c r="CA374" s="1014"/>
      <c r="CB374" s="1014"/>
      <c r="CC374" s="1014"/>
      <c r="CD374" s="1014"/>
      <c r="CE374" s="1014"/>
      <c r="CF374" s="1014"/>
      <c r="CG374" s="1014"/>
      <c r="CH374" s="1014"/>
      <c r="CI374" s="1014"/>
      <c r="CJ374" s="1014"/>
      <c r="CK374" s="1014"/>
      <c r="CL374" s="1014"/>
      <c r="CM374" s="1014"/>
      <c r="CN374" s="1014"/>
      <c r="CO374" s="1014"/>
      <c r="CP374" s="1014"/>
      <c r="CQ374" s="1014"/>
      <c r="CR374" s="1014"/>
      <c r="CS374" s="1014"/>
      <c r="CT374" s="1014"/>
      <c r="CU374" s="1014"/>
      <c r="CV374" s="1014"/>
      <c r="CW374" s="1014"/>
      <c r="CX374" s="1014"/>
      <c r="CY374" s="1014"/>
      <c r="CZ374" s="1014"/>
      <c r="DA374" s="1014"/>
      <c r="DB374" s="1014"/>
      <c r="DC374" s="1014"/>
      <c r="DD374" s="1014"/>
      <c r="DE374" s="1014"/>
      <c r="DF374" s="1014"/>
      <c r="DG374" s="1014"/>
      <c r="DH374" s="1014"/>
      <c r="DI374" s="1014"/>
      <c r="DJ374" s="1014"/>
      <c r="DK374" s="1014"/>
      <c r="DL374" s="1014"/>
      <c r="DM374" s="1014"/>
      <c r="DN374" s="1014"/>
      <c r="DO374" s="1014"/>
      <c r="DP374" s="1014"/>
      <c r="DQ374" s="1014"/>
      <c r="DR374" s="1014"/>
      <c r="DS374" s="1014"/>
      <c r="DT374" s="1014"/>
      <c r="DU374" s="1014"/>
      <c r="DV374" s="1014"/>
      <c r="DW374" s="1014"/>
      <c r="DX374" s="1014"/>
      <c r="DY374" s="1014"/>
      <c r="DZ374" s="1014"/>
      <c r="EA374" s="1014"/>
      <c r="EB374" s="1014"/>
      <c r="EC374" s="1014"/>
      <c r="ED374" s="1014"/>
    </row>
    <row r="375" spans="2:134">
      <c r="B375" s="728" t="s">
        <v>813</v>
      </c>
      <c r="C375" s="710"/>
      <c r="D375" s="708" t="s">
        <v>967</v>
      </c>
      <c r="E375" s="702" t="s">
        <v>491</v>
      </c>
      <c r="F375" s="709"/>
      <c r="G375" s="712">
        <f t="shared" si="1633"/>
        <v>0</v>
      </c>
      <c r="H375" s="712">
        <f t="shared" si="1633"/>
        <v>0</v>
      </c>
      <c r="I375" s="712">
        <f t="shared" si="1633"/>
        <v>0</v>
      </c>
      <c r="J375" s="712">
        <f t="shared" si="1633"/>
        <v>0</v>
      </c>
      <c r="K375" s="712">
        <f t="shared" si="1633"/>
        <v>0</v>
      </c>
      <c r="L375" s="712">
        <f t="shared" si="1633"/>
        <v>0</v>
      </c>
      <c r="M375" s="712">
        <f t="shared" si="1633"/>
        <v>0</v>
      </c>
      <c r="N375" s="712">
        <f t="shared" si="1633"/>
        <v>0</v>
      </c>
      <c r="O375" s="712">
        <f t="shared" si="1633"/>
        <v>0</v>
      </c>
      <c r="P375" s="712">
        <f t="shared" si="1633"/>
        <v>0</v>
      </c>
      <c r="Q375" s="712">
        <f t="shared" si="1634"/>
        <v>0</v>
      </c>
      <c r="R375" s="712">
        <f t="shared" si="1634"/>
        <v>0</v>
      </c>
      <c r="S375" s="712">
        <f t="shared" si="1634"/>
        <v>0</v>
      </c>
      <c r="T375" s="712">
        <f t="shared" si="1634"/>
        <v>0</v>
      </c>
      <c r="U375" s="712">
        <f t="shared" si="1634"/>
        <v>0</v>
      </c>
      <c r="V375" s="712">
        <f t="shared" si="1634"/>
        <v>0</v>
      </c>
      <c r="W375" s="712">
        <f t="shared" si="1634"/>
        <v>0</v>
      </c>
      <c r="X375" s="712">
        <f t="shared" si="1634"/>
        <v>0</v>
      </c>
      <c r="Y375" s="712">
        <f t="shared" si="1634"/>
        <v>0</v>
      </c>
      <c r="Z375" s="712">
        <f t="shared" si="1634"/>
        <v>0</v>
      </c>
      <c r="AA375" s="712">
        <f t="shared" si="1635"/>
        <v>0</v>
      </c>
      <c r="AB375" s="712">
        <f t="shared" si="1635"/>
        <v>0</v>
      </c>
      <c r="AC375" s="712">
        <f t="shared" si="1635"/>
        <v>0</v>
      </c>
      <c r="AD375" s="712">
        <f t="shared" si="1635"/>
        <v>0</v>
      </c>
      <c r="AE375" s="712">
        <f t="shared" si="1635"/>
        <v>0</v>
      </c>
      <c r="AF375" s="712">
        <f t="shared" si="1635"/>
        <v>0</v>
      </c>
      <c r="AG375" s="712">
        <f t="shared" si="1635"/>
        <v>0</v>
      </c>
      <c r="AH375" s="712">
        <f t="shared" si="1635"/>
        <v>0</v>
      </c>
      <c r="AI375" s="712">
        <f t="shared" si="1635"/>
        <v>0</v>
      </c>
      <c r="AJ375" s="712">
        <f t="shared" si="1636"/>
        <v>0</v>
      </c>
      <c r="AK375" s="712">
        <f t="shared" si="1637"/>
        <v>0</v>
      </c>
      <c r="AL375" s="712">
        <f t="shared" si="1638"/>
        <v>0</v>
      </c>
      <c r="AM375" s="712">
        <f t="shared" si="1639"/>
        <v>0</v>
      </c>
      <c r="AN375" s="712">
        <f t="shared" si="1640"/>
        <v>0</v>
      </c>
      <c r="AO375" s="712">
        <f t="shared" si="1641"/>
        <v>0</v>
      </c>
      <c r="AP375" s="712">
        <f t="shared" si="1642"/>
        <v>0</v>
      </c>
      <c r="AQ375" s="712">
        <f t="shared" si="1643"/>
        <v>0</v>
      </c>
      <c r="AR375" s="712">
        <f t="shared" si="1644"/>
        <v>0</v>
      </c>
      <c r="AS375" s="712">
        <f t="shared" si="1645"/>
        <v>0</v>
      </c>
      <c r="AT375" s="712">
        <f t="shared" si="1646"/>
        <v>0</v>
      </c>
      <c r="AU375" s="712">
        <f t="shared" si="1647"/>
        <v>0</v>
      </c>
      <c r="AV375" s="712">
        <f t="shared" si="1648"/>
        <v>0</v>
      </c>
      <c r="AW375" s="712">
        <f t="shared" si="1649"/>
        <v>0</v>
      </c>
      <c r="AX375" s="712">
        <f t="shared" si="1650"/>
        <v>0</v>
      </c>
      <c r="AY375" s="712">
        <f t="shared" si="1651"/>
        <v>0</v>
      </c>
      <c r="AZ375" s="712">
        <f t="shared" si="1652"/>
        <v>0</v>
      </c>
      <c r="BA375" s="712">
        <f t="shared" si="1653"/>
        <v>0</v>
      </c>
      <c r="BB375" s="712">
        <f t="shared" si="1654"/>
        <v>0</v>
      </c>
      <c r="BC375" s="712">
        <f t="shared" si="1655"/>
        <v>0</v>
      </c>
      <c r="BD375" s="712">
        <f t="shared" si="1656"/>
        <v>0</v>
      </c>
      <c r="BE375" s="712">
        <f t="shared" si="1657"/>
        <v>0</v>
      </c>
      <c r="BF375" s="712">
        <f t="shared" si="1658"/>
        <v>0</v>
      </c>
      <c r="BG375" s="712">
        <f t="shared" si="1659"/>
        <v>0</v>
      </c>
      <c r="BH375" s="712">
        <f t="shared" si="1660"/>
        <v>0</v>
      </c>
      <c r="BI375" s="712">
        <f t="shared" si="1661"/>
        <v>0</v>
      </c>
      <c r="BJ375" s="712">
        <f t="shared" si="1662"/>
        <v>0</v>
      </c>
      <c r="BK375" s="712">
        <f t="shared" si="1663"/>
        <v>0</v>
      </c>
      <c r="BL375" s="712">
        <f t="shared" si="1664"/>
        <v>0</v>
      </c>
      <c r="BM375" s="712">
        <f t="shared" si="1665"/>
        <v>0</v>
      </c>
      <c r="BN375" s="712">
        <f t="shared" si="1666"/>
        <v>0</v>
      </c>
      <c r="BO375" s="712">
        <f t="shared" si="1667"/>
        <v>0</v>
      </c>
      <c r="BV375" s="1014"/>
      <c r="BW375" s="1014"/>
      <c r="BX375" s="1014"/>
      <c r="BY375" s="1014"/>
      <c r="BZ375" s="1014"/>
      <c r="CA375" s="1014"/>
      <c r="CB375" s="1014"/>
      <c r="CC375" s="1014"/>
      <c r="CD375" s="1014"/>
      <c r="CE375" s="1014"/>
      <c r="CF375" s="1014"/>
      <c r="CG375" s="1014"/>
      <c r="CH375" s="1014"/>
      <c r="CI375" s="1014"/>
      <c r="CJ375" s="1014"/>
      <c r="CK375" s="1014"/>
      <c r="CL375" s="1014"/>
      <c r="CM375" s="1014"/>
      <c r="CN375" s="1014"/>
      <c r="CO375" s="1014"/>
      <c r="CP375" s="1014"/>
      <c r="CQ375" s="1014"/>
      <c r="CR375" s="1014"/>
      <c r="CS375" s="1014"/>
      <c r="CT375" s="1014"/>
      <c r="CU375" s="1014"/>
      <c r="CV375" s="1014"/>
      <c r="CW375" s="1014"/>
      <c r="CX375" s="1014"/>
      <c r="CY375" s="1014"/>
      <c r="CZ375" s="1014"/>
      <c r="DA375" s="1014"/>
      <c r="DB375" s="1014"/>
      <c r="DC375" s="1014"/>
      <c r="DD375" s="1014"/>
      <c r="DE375" s="1014"/>
      <c r="DF375" s="1014"/>
      <c r="DG375" s="1014"/>
      <c r="DH375" s="1014"/>
      <c r="DI375" s="1014"/>
      <c r="DJ375" s="1014"/>
      <c r="DK375" s="1014"/>
      <c r="DL375" s="1014"/>
      <c r="DM375" s="1014"/>
      <c r="DN375" s="1014"/>
      <c r="DO375" s="1014"/>
      <c r="DP375" s="1014"/>
      <c r="DQ375" s="1014"/>
      <c r="DR375" s="1014"/>
      <c r="DS375" s="1014"/>
      <c r="DT375" s="1014"/>
      <c r="DU375" s="1014"/>
      <c r="DV375" s="1014"/>
      <c r="DW375" s="1014"/>
      <c r="DX375" s="1014"/>
      <c r="DY375" s="1014"/>
      <c r="DZ375" s="1014"/>
      <c r="EA375" s="1014"/>
      <c r="EB375" s="1014"/>
      <c r="EC375" s="1014"/>
      <c r="ED375" s="1014"/>
    </row>
    <row r="376" spans="2:134">
      <c r="B376" s="728" t="s">
        <v>790</v>
      </c>
      <c r="C376" s="710"/>
      <c r="D376" s="669" t="s">
        <v>276</v>
      </c>
      <c r="E376" s="702" t="s">
        <v>491</v>
      </c>
      <c r="F376" s="709"/>
      <c r="G376" s="712">
        <f t="shared" si="1633"/>
        <v>0</v>
      </c>
      <c r="H376" s="712">
        <f t="shared" si="1633"/>
        <v>0</v>
      </c>
      <c r="I376" s="712">
        <f t="shared" si="1633"/>
        <v>0</v>
      </c>
      <c r="J376" s="712">
        <f t="shared" si="1633"/>
        <v>0</v>
      </c>
      <c r="K376" s="712">
        <f t="shared" si="1633"/>
        <v>0</v>
      </c>
      <c r="L376" s="712">
        <f t="shared" si="1633"/>
        <v>0</v>
      </c>
      <c r="M376" s="712">
        <f t="shared" si="1633"/>
        <v>0</v>
      </c>
      <c r="N376" s="712">
        <f t="shared" si="1633"/>
        <v>0</v>
      </c>
      <c r="O376" s="712">
        <f t="shared" si="1633"/>
        <v>0</v>
      </c>
      <c r="P376" s="712">
        <f t="shared" si="1633"/>
        <v>0</v>
      </c>
      <c r="Q376" s="712">
        <f t="shared" si="1634"/>
        <v>0</v>
      </c>
      <c r="R376" s="712">
        <f t="shared" si="1634"/>
        <v>0</v>
      </c>
      <c r="S376" s="712">
        <f t="shared" si="1634"/>
        <v>0</v>
      </c>
      <c r="T376" s="712">
        <f t="shared" si="1634"/>
        <v>0</v>
      </c>
      <c r="U376" s="712">
        <f t="shared" si="1634"/>
        <v>0</v>
      </c>
      <c r="V376" s="712">
        <f t="shared" si="1634"/>
        <v>0</v>
      </c>
      <c r="W376" s="712">
        <f t="shared" si="1634"/>
        <v>0</v>
      </c>
      <c r="X376" s="712">
        <f t="shared" si="1634"/>
        <v>0</v>
      </c>
      <c r="Y376" s="712">
        <f t="shared" si="1634"/>
        <v>0</v>
      </c>
      <c r="Z376" s="712">
        <f t="shared" si="1634"/>
        <v>0</v>
      </c>
      <c r="AA376" s="712">
        <f t="shared" si="1635"/>
        <v>0</v>
      </c>
      <c r="AB376" s="712">
        <f t="shared" si="1635"/>
        <v>0</v>
      </c>
      <c r="AC376" s="712">
        <f t="shared" si="1635"/>
        <v>0</v>
      </c>
      <c r="AD376" s="712">
        <f t="shared" si="1635"/>
        <v>0</v>
      </c>
      <c r="AE376" s="712">
        <f t="shared" si="1635"/>
        <v>0</v>
      </c>
      <c r="AF376" s="712">
        <f t="shared" si="1635"/>
        <v>0</v>
      </c>
      <c r="AG376" s="712">
        <f t="shared" si="1635"/>
        <v>0</v>
      </c>
      <c r="AH376" s="712">
        <f t="shared" si="1635"/>
        <v>0</v>
      </c>
      <c r="AI376" s="712">
        <f t="shared" si="1635"/>
        <v>0</v>
      </c>
      <c r="AJ376" s="712">
        <f t="shared" si="1636"/>
        <v>0</v>
      </c>
      <c r="AK376" s="712">
        <f t="shared" si="1637"/>
        <v>0</v>
      </c>
      <c r="AL376" s="712">
        <f t="shared" si="1638"/>
        <v>0</v>
      </c>
      <c r="AM376" s="712">
        <f t="shared" si="1639"/>
        <v>0</v>
      </c>
      <c r="AN376" s="712">
        <f t="shared" si="1640"/>
        <v>0</v>
      </c>
      <c r="AO376" s="712">
        <f t="shared" si="1641"/>
        <v>0</v>
      </c>
      <c r="AP376" s="712">
        <f t="shared" si="1642"/>
        <v>0</v>
      </c>
      <c r="AQ376" s="712">
        <f t="shared" si="1643"/>
        <v>0</v>
      </c>
      <c r="AR376" s="712">
        <f t="shared" si="1644"/>
        <v>0</v>
      </c>
      <c r="AS376" s="712">
        <f t="shared" si="1645"/>
        <v>0</v>
      </c>
      <c r="AT376" s="712">
        <f t="shared" si="1646"/>
        <v>0</v>
      </c>
      <c r="AU376" s="712">
        <f t="shared" si="1647"/>
        <v>0</v>
      </c>
      <c r="AV376" s="712">
        <f t="shared" si="1648"/>
        <v>0</v>
      </c>
      <c r="AW376" s="712">
        <f t="shared" si="1649"/>
        <v>0</v>
      </c>
      <c r="AX376" s="712">
        <f t="shared" si="1650"/>
        <v>0</v>
      </c>
      <c r="AY376" s="712">
        <f t="shared" si="1651"/>
        <v>0</v>
      </c>
      <c r="AZ376" s="712">
        <f t="shared" si="1652"/>
        <v>0</v>
      </c>
      <c r="BA376" s="712">
        <f t="shared" si="1653"/>
        <v>0</v>
      </c>
      <c r="BB376" s="712">
        <f t="shared" si="1654"/>
        <v>0</v>
      </c>
      <c r="BC376" s="712">
        <f t="shared" si="1655"/>
        <v>0</v>
      </c>
      <c r="BD376" s="712">
        <f t="shared" si="1656"/>
        <v>0</v>
      </c>
      <c r="BE376" s="712">
        <f t="shared" si="1657"/>
        <v>0</v>
      </c>
      <c r="BF376" s="712">
        <f t="shared" si="1658"/>
        <v>0</v>
      </c>
      <c r="BG376" s="712">
        <f t="shared" si="1659"/>
        <v>0</v>
      </c>
      <c r="BH376" s="712">
        <f t="shared" si="1660"/>
        <v>0</v>
      </c>
      <c r="BI376" s="712">
        <f t="shared" si="1661"/>
        <v>0</v>
      </c>
      <c r="BJ376" s="712">
        <f t="shared" si="1662"/>
        <v>0</v>
      </c>
      <c r="BK376" s="712">
        <f t="shared" si="1663"/>
        <v>0</v>
      </c>
      <c r="BL376" s="712">
        <f t="shared" si="1664"/>
        <v>0</v>
      </c>
      <c r="BM376" s="712">
        <f t="shared" si="1665"/>
        <v>0</v>
      </c>
      <c r="BN376" s="712">
        <f t="shared" si="1666"/>
        <v>0</v>
      </c>
      <c r="BO376" s="712">
        <f t="shared" si="1667"/>
        <v>0</v>
      </c>
      <c r="BV376" s="1014"/>
      <c r="BW376" s="1014"/>
      <c r="BX376" s="1014"/>
      <c r="BY376" s="1014"/>
      <c r="BZ376" s="1014"/>
      <c r="CA376" s="1014"/>
      <c r="CB376" s="1014"/>
      <c r="CC376" s="1014"/>
      <c r="CD376" s="1014"/>
      <c r="CE376" s="1014"/>
      <c r="CF376" s="1014"/>
      <c r="CG376" s="1014"/>
      <c r="CH376" s="1014"/>
      <c r="CI376" s="1014"/>
      <c r="CJ376" s="1014"/>
      <c r="CK376" s="1014"/>
      <c r="CL376" s="1014"/>
      <c r="CM376" s="1014"/>
      <c r="CN376" s="1014"/>
      <c r="CO376" s="1014"/>
      <c r="CP376" s="1014"/>
      <c r="CQ376" s="1014"/>
      <c r="CR376" s="1014"/>
      <c r="CS376" s="1014"/>
      <c r="CT376" s="1014"/>
      <c r="CU376" s="1014"/>
      <c r="CV376" s="1014"/>
      <c r="CW376" s="1014"/>
      <c r="CX376" s="1014"/>
      <c r="CY376" s="1014"/>
      <c r="CZ376" s="1014"/>
      <c r="DA376" s="1014"/>
      <c r="DB376" s="1014"/>
      <c r="DC376" s="1014"/>
      <c r="DD376" s="1014"/>
      <c r="DE376" s="1014"/>
      <c r="DF376" s="1014"/>
      <c r="DG376" s="1014"/>
      <c r="DH376" s="1014"/>
      <c r="DI376" s="1014"/>
      <c r="DJ376" s="1014"/>
      <c r="DK376" s="1014"/>
      <c r="DL376" s="1014"/>
      <c r="DM376" s="1014"/>
      <c r="DN376" s="1014"/>
      <c r="DO376" s="1014"/>
      <c r="DP376" s="1014"/>
      <c r="DQ376" s="1014"/>
      <c r="DR376" s="1014"/>
      <c r="DS376" s="1014"/>
      <c r="DT376" s="1014"/>
      <c r="DU376" s="1014"/>
      <c r="DV376" s="1014"/>
      <c r="DW376" s="1014"/>
      <c r="DX376" s="1014"/>
      <c r="DY376" s="1014"/>
      <c r="DZ376" s="1014"/>
      <c r="EA376" s="1014"/>
      <c r="EB376" s="1014"/>
      <c r="EC376" s="1014"/>
      <c r="ED376" s="1014"/>
    </row>
    <row r="377" spans="2:134">
      <c r="B377" s="772">
        <f>B368+1</f>
        <v>201</v>
      </c>
      <c r="C377" s="59" t="s">
        <v>1373</v>
      </c>
      <c r="D377" s="701"/>
      <c r="E377" s="702"/>
      <c r="F377" s="703"/>
      <c r="G377" s="704"/>
      <c r="H377" s="705"/>
      <c r="I377" s="705"/>
      <c r="J377" s="705"/>
      <c r="K377" s="705"/>
      <c r="L377" s="705"/>
      <c r="M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6"/>
      <c r="AL377" s="706"/>
      <c r="AM377" s="706"/>
      <c r="AN377" s="706"/>
      <c r="AO377" s="706"/>
      <c r="AP377" s="706"/>
      <c r="AQ377" s="706"/>
      <c r="AR377" s="706"/>
      <c r="AS377" s="706"/>
      <c r="AT377" s="706"/>
      <c r="AU377" s="706"/>
      <c r="AV377" s="706"/>
      <c r="AW377" s="706"/>
      <c r="AX377" s="706"/>
      <c r="AY377" s="706"/>
      <c r="AZ377" s="706"/>
      <c r="BA377" s="706"/>
      <c r="BB377" s="706"/>
      <c r="BC377" s="706"/>
      <c r="BD377" s="706"/>
      <c r="BE377" s="706"/>
      <c r="BF377" s="706"/>
      <c r="BG377" s="706"/>
      <c r="BH377" s="706"/>
      <c r="BI377" s="706"/>
      <c r="BJ377" s="706"/>
      <c r="BK377" s="706"/>
      <c r="BL377" s="706"/>
      <c r="BM377" s="706"/>
      <c r="BN377" s="706"/>
      <c r="BO377" s="706"/>
      <c r="BV377" s="1137"/>
      <c r="BW377" s="1138"/>
      <c r="BX377" s="1138"/>
      <c r="BY377" s="1138"/>
      <c r="BZ377" s="1138"/>
      <c r="CA377" s="1138"/>
      <c r="CB377" s="1138"/>
      <c r="CC377" s="1138"/>
      <c r="CD377" s="1138"/>
      <c r="CE377" s="1138"/>
      <c r="CF377" s="1138"/>
      <c r="CG377" s="1138"/>
      <c r="CH377" s="1138"/>
      <c r="CI377" s="1138"/>
      <c r="CJ377" s="1138"/>
      <c r="CK377" s="1138"/>
      <c r="CL377" s="1138"/>
      <c r="CM377" s="1138"/>
      <c r="CN377" s="1138"/>
      <c r="CO377" s="1138"/>
      <c r="CP377" s="1138"/>
      <c r="CQ377" s="1138"/>
      <c r="CR377" s="1138"/>
      <c r="CS377" s="1138"/>
      <c r="CT377" s="1138"/>
      <c r="CU377" s="1138"/>
      <c r="CV377" s="1138"/>
      <c r="CW377" s="1138"/>
      <c r="CX377" s="1138"/>
      <c r="CY377" s="1138"/>
      <c r="CZ377" s="1138"/>
      <c r="DA377" s="1138"/>
      <c r="DB377" s="1138"/>
      <c r="DC377" s="1138"/>
      <c r="DD377" s="1138"/>
      <c r="DE377" s="1138"/>
      <c r="DF377" s="1138"/>
      <c r="DG377" s="1138"/>
      <c r="DH377" s="1138"/>
      <c r="DI377" s="1138"/>
      <c r="DJ377" s="1138"/>
      <c r="DK377" s="1138"/>
      <c r="DL377" s="1138"/>
      <c r="DM377" s="1138"/>
      <c r="DN377" s="1138"/>
      <c r="DO377" s="1138"/>
      <c r="DP377" s="1138"/>
      <c r="DQ377" s="1138"/>
      <c r="DR377" s="1138"/>
      <c r="DS377" s="1138"/>
      <c r="DT377" s="1138"/>
      <c r="DU377" s="1138"/>
      <c r="DV377" s="1138"/>
      <c r="DW377" s="1138"/>
      <c r="DX377" s="1138"/>
      <c r="DY377" s="1138"/>
      <c r="DZ377" s="1138"/>
      <c r="EA377" s="1138"/>
      <c r="EB377" s="1138"/>
      <c r="EC377" s="1138"/>
      <c r="ED377" s="1139"/>
    </row>
    <row r="378" spans="2:134" ht="12.75" customHeight="1">
      <c r="B378" s="772">
        <f t="shared" ref="B378:B385" si="1668">B377+1</f>
        <v>202</v>
      </c>
      <c r="C378" s="60"/>
      <c r="D378" s="701" t="s">
        <v>703</v>
      </c>
      <c r="E378" s="702" t="s">
        <v>117</v>
      </c>
      <c r="F378" s="709"/>
      <c r="G378" s="1059">
        <f>IF(BV378="",'Fuel CO2 Factors'!$E24,BV378)</f>
        <v>110</v>
      </c>
      <c r="H378" s="1059">
        <f>IF(BW378="",'Fuel CO2 Factors'!$E24,BW378)</f>
        <v>110</v>
      </c>
      <c r="I378" s="1059">
        <f>IF(BX378="",'Fuel CO2 Factors'!$E24,BX378)</f>
        <v>110</v>
      </c>
      <c r="J378" s="1059">
        <f>IF(BY378="",'Fuel CO2 Factors'!$E24,BY378)</f>
        <v>110</v>
      </c>
      <c r="K378" s="1059">
        <f>IF(BZ378="",'Fuel CO2 Factors'!$E24,BZ378)</f>
        <v>110</v>
      </c>
      <c r="L378" s="1059">
        <f>IF(CA378="",'Fuel CO2 Factors'!$E24,CA378)</f>
        <v>110</v>
      </c>
      <c r="M378" s="1059">
        <f>IF(CB378="",'Fuel CO2 Factors'!$E24,CB378)</f>
        <v>110</v>
      </c>
      <c r="N378" s="1059">
        <f>IF(CC378="",'Fuel CO2 Factors'!$E24,CC378)</f>
        <v>110</v>
      </c>
      <c r="O378" s="1059">
        <f>IF(CD378="",'Fuel CO2 Factors'!$E24,CD378)</f>
        <v>110</v>
      </c>
      <c r="P378" s="1059">
        <f>IF(CE378="",'Fuel CO2 Factors'!$E24,CE378)</f>
        <v>110</v>
      </c>
      <c r="Q378" s="1059">
        <f>IF(CF378="",'Fuel CO2 Factors'!$E24,CF378)</f>
        <v>110</v>
      </c>
      <c r="R378" s="1059">
        <f>IF(CG378="",'Fuel CO2 Factors'!$E24,CG378)</f>
        <v>110</v>
      </c>
      <c r="S378" s="1059">
        <f>IF(CH378="",'Fuel CO2 Factors'!$E24,CH378)</f>
        <v>110</v>
      </c>
      <c r="T378" s="1059">
        <f>IF(CI378="",'Fuel CO2 Factors'!$E24,CI378)</f>
        <v>110</v>
      </c>
      <c r="U378" s="1059">
        <f>IF(CJ378="",'Fuel CO2 Factors'!$E24,CJ378)</f>
        <v>110</v>
      </c>
      <c r="V378" s="1059">
        <f>IF(CK378="",'Fuel CO2 Factors'!$E24,CK378)</f>
        <v>110</v>
      </c>
      <c r="W378" s="1059">
        <f>IF(CL378="",'Fuel CO2 Factors'!$E24,CL378)</f>
        <v>110</v>
      </c>
      <c r="X378" s="1059">
        <f>IF(CM378="",'Fuel CO2 Factors'!$E24,CM378)</f>
        <v>110</v>
      </c>
      <c r="Y378" s="1059">
        <f>IF(CN378="",'Fuel CO2 Factors'!$E24,CN378)</f>
        <v>110</v>
      </c>
      <c r="Z378" s="1059">
        <f>IF(CO378="",'Fuel CO2 Factors'!$E24,CO378)</f>
        <v>110</v>
      </c>
      <c r="AA378" s="1059">
        <f>IF(CP378="",'Fuel CO2 Factors'!$E24,CP378)</f>
        <v>110</v>
      </c>
      <c r="AB378" s="1059">
        <f>IF(CQ378="",'Fuel CO2 Factors'!$E24,CQ378)</f>
        <v>110</v>
      </c>
      <c r="AC378" s="1059">
        <f>IF(CR378="",'Fuel CO2 Factors'!$E24,CR378)</f>
        <v>110</v>
      </c>
      <c r="AD378" s="1059">
        <f>IF(CS378="",'Fuel CO2 Factors'!$E24,CS378)</f>
        <v>110</v>
      </c>
      <c r="AE378" s="1059">
        <f>IF(CT378="",'Fuel CO2 Factors'!$E24,CT378)</f>
        <v>110</v>
      </c>
      <c r="AF378" s="1059">
        <f>IF(CU378="",'Fuel CO2 Factors'!$E24,CU378)</f>
        <v>110</v>
      </c>
      <c r="AG378" s="1059">
        <f>IF(CV378="",'Fuel CO2 Factors'!$E24,CV378)</f>
        <v>110</v>
      </c>
      <c r="AH378" s="1059">
        <f>IF(CW378="",'Fuel CO2 Factors'!$E24,CW378)</f>
        <v>110</v>
      </c>
      <c r="AI378" s="1059">
        <f>IF(CX378="",'Fuel CO2 Factors'!$E24,CX378)</f>
        <v>110</v>
      </c>
      <c r="AJ378" s="1059">
        <f>IF(CY378="",'Fuel CO2 Factors'!$E24,CY378)</f>
        <v>110</v>
      </c>
      <c r="AK378" s="1059">
        <f>IF(CZ378="",'Fuel CO2 Factors'!$E24,CZ378)</f>
        <v>110</v>
      </c>
      <c r="AL378" s="1059">
        <f>IF(DA378="",'Fuel CO2 Factors'!$E24,DA378)</f>
        <v>110</v>
      </c>
      <c r="AM378" s="1059">
        <f>IF(DB378="",'Fuel CO2 Factors'!$E24,DB378)</f>
        <v>110</v>
      </c>
      <c r="AN378" s="1059">
        <f>IF(DC378="",'Fuel CO2 Factors'!$E24,DC378)</f>
        <v>110</v>
      </c>
      <c r="AO378" s="1059">
        <f>IF(DD378="",'Fuel CO2 Factors'!$E24,DD378)</f>
        <v>110</v>
      </c>
      <c r="AP378" s="1059">
        <f>IF(DE378="",'Fuel CO2 Factors'!$E24,DE378)</f>
        <v>110</v>
      </c>
      <c r="AQ378" s="1059">
        <f>IF(DF378="",'Fuel CO2 Factors'!$E24,DF378)</f>
        <v>110</v>
      </c>
      <c r="AR378" s="1059">
        <f>IF(DG378="",'Fuel CO2 Factors'!$E24,DG378)</f>
        <v>110</v>
      </c>
      <c r="AS378" s="1059">
        <f>IF(DH378="",'Fuel CO2 Factors'!$E24,DH378)</f>
        <v>110</v>
      </c>
      <c r="AT378" s="1059">
        <f>IF(DI378="",'Fuel CO2 Factors'!$E24,DI378)</f>
        <v>110</v>
      </c>
      <c r="AU378" s="1059">
        <f>IF(DJ378="",'Fuel CO2 Factors'!$E24,DJ378)</f>
        <v>110</v>
      </c>
      <c r="AV378" s="1059">
        <f>IF(DK378="",'Fuel CO2 Factors'!$E24,DK378)</f>
        <v>110</v>
      </c>
      <c r="AW378" s="1059">
        <f>IF(DL378="",'Fuel CO2 Factors'!$E24,DL378)</f>
        <v>110</v>
      </c>
      <c r="AX378" s="1059">
        <f>IF(DM378="",'Fuel CO2 Factors'!$E24,DM378)</f>
        <v>110</v>
      </c>
      <c r="AY378" s="1059">
        <f>IF(DN378="",'Fuel CO2 Factors'!$E24,DN378)</f>
        <v>110</v>
      </c>
      <c r="AZ378" s="1059">
        <f>IF(DO378="",'Fuel CO2 Factors'!$E24,DO378)</f>
        <v>110</v>
      </c>
      <c r="BA378" s="1059">
        <f>IF(DP378="",'Fuel CO2 Factors'!$E24,DP378)</f>
        <v>110</v>
      </c>
      <c r="BB378" s="1059">
        <f>IF(DQ378="",'Fuel CO2 Factors'!$E24,DQ378)</f>
        <v>110</v>
      </c>
      <c r="BC378" s="1059">
        <f>IF(DR378="",'Fuel CO2 Factors'!$E24,DR378)</f>
        <v>110</v>
      </c>
      <c r="BD378" s="1059">
        <f>IF(DS378="",'Fuel CO2 Factors'!$E24,DS378)</f>
        <v>110</v>
      </c>
      <c r="BE378" s="1059">
        <f>IF(DT378="",'Fuel CO2 Factors'!$E24,DT378)</f>
        <v>110</v>
      </c>
      <c r="BF378" s="1059">
        <f>IF(DU378="",'Fuel CO2 Factors'!$E24,DU378)</f>
        <v>110</v>
      </c>
      <c r="BG378" s="1059">
        <f>IF(DV378="",'Fuel CO2 Factors'!$E24,DV378)</f>
        <v>110</v>
      </c>
      <c r="BH378" s="1059">
        <f>IF(DW378="",'Fuel CO2 Factors'!$E24,DW378)</f>
        <v>110</v>
      </c>
      <c r="BI378" s="1059">
        <f>IF(DX378="",'Fuel CO2 Factors'!$E24,DX378)</f>
        <v>110</v>
      </c>
      <c r="BJ378" s="1059">
        <f>IF(DY378="",'Fuel CO2 Factors'!$E24,DY378)</f>
        <v>110</v>
      </c>
      <c r="BK378" s="1059">
        <f>IF(DZ378="",'Fuel CO2 Factors'!$E24,DZ378)</f>
        <v>110</v>
      </c>
      <c r="BL378" s="1059">
        <f>IF(EA378="",'Fuel CO2 Factors'!$E24,EA378)</f>
        <v>110</v>
      </c>
      <c r="BM378" s="1059">
        <f>IF(EB378="",'Fuel CO2 Factors'!$E24,EB378)</f>
        <v>110</v>
      </c>
      <c r="BN378" s="1059">
        <f>IF(EC378="",'Fuel CO2 Factors'!$E24,EC378)</f>
        <v>110</v>
      </c>
      <c r="BO378" s="1059">
        <f>IF(ED378="",'Fuel CO2 Factors'!$E24,ED378)</f>
        <v>110</v>
      </c>
      <c r="BV378" s="1169"/>
      <c r="BW378" s="1169"/>
      <c r="BX378" s="1169"/>
      <c r="BY378" s="1169"/>
      <c r="BZ378" s="1169"/>
      <c r="CA378" s="1169"/>
      <c r="CB378" s="1169"/>
      <c r="CC378" s="1169"/>
      <c r="CD378" s="1169"/>
      <c r="CE378" s="1169"/>
      <c r="CF378" s="1169"/>
      <c r="CG378" s="1169"/>
      <c r="CH378" s="1169"/>
      <c r="CI378" s="1169"/>
      <c r="CJ378" s="1169"/>
      <c r="CK378" s="1169"/>
      <c r="CL378" s="1169"/>
      <c r="CM378" s="1169"/>
      <c r="CN378" s="1169"/>
      <c r="CO378" s="1169"/>
      <c r="CP378" s="1169"/>
      <c r="CQ378" s="1169"/>
      <c r="CR378" s="1169"/>
      <c r="CS378" s="1169"/>
      <c r="CT378" s="1169"/>
      <c r="CU378" s="1169"/>
      <c r="CV378" s="1169"/>
      <c r="CW378" s="1169"/>
      <c r="CX378" s="1169"/>
      <c r="CY378" s="1169"/>
      <c r="CZ378" s="1169"/>
      <c r="DA378" s="1169"/>
      <c r="DB378" s="1169"/>
      <c r="DC378" s="1169"/>
      <c r="DD378" s="1169"/>
      <c r="DE378" s="1169"/>
      <c r="DF378" s="1169"/>
      <c r="DG378" s="1169"/>
      <c r="DH378" s="1169"/>
      <c r="DI378" s="1169"/>
      <c r="DJ378" s="1169"/>
      <c r="DK378" s="1169"/>
      <c r="DL378" s="1169"/>
      <c r="DM378" s="1169"/>
      <c r="DN378" s="1169"/>
      <c r="DO378" s="1169"/>
      <c r="DP378" s="1169"/>
      <c r="DQ378" s="1169"/>
      <c r="DR378" s="1169"/>
      <c r="DS378" s="1169"/>
      <c r="DT378" s="1169"/>
      <c r="DU378" s="1169"/>
      <c r="DV378" s="1169"/>
      <c r="DW378" s="1169"/>
      <c r="DX378" s="1169"/>
      <c r="DY378" s="1169"/>
      <c r="DZ378" s="1169"/>
      <c r="EA378" s="1169"/>
      <c r="EB378" s="1169"/>
      <c r="EC378" s="1169"/>
      <c r="ED378" s="1169"/>
    </row>
    <row r="379" spans="2:134" ht="12.75" customHeight="1">
      <c r="B379" s="772">
        <f t="shared" si="1668"/>
        <v>203</v>
      </c>
      <c r="C379" s="61"/>
      <c r="D379" s="701" t="s">
        <v>1128</v>
      </c>
      <c r="E379" s="702" t="s">
        <v>117</v>
      </c>
      <c r="F379" s="709"/>
      <c r="G379" s="1059">
        <f>IF(BV379="",'Fuel CO2 Factors'!$E25,BV379)</f>
        <v>110</v>
      </c>
      <c r="H379" s="1059">
        <f>IF(BW379="",'Fuel CO2 Factors'!$E25,BW379)</f>
        <v>110</v>
      </c>
      <c r="I379" s="1059">
        <f>IF(BX379="",'Fuel CO2 Factors'!$E25,BX379)</f>
        <v>110</v>
      </c>
      <c r="J379" s="1059">
        <f>IF(BY379="",'Fuel CO2 Factors'!$E25,BY379)</f>
        <v>110</v>
      </c>
      <c r="K379" s="1059">
        <f>IF(BZ379="",'Fuel CO2 Factors'!$E25,BZ379)</f>
        <v>110</v>
      </c>
      <c r="L379" s="1059">
        <f>IF(CA379="",'Fuel CO2 Factors'!$E25,CA379)</f>
        <v>110</v>
      </c>
      <c r="M379" s="1059">
        <f>IF(CB379="",'Fuel CO2 Factors'!$E25,CB379)</f>
        <v>110</v>
      </c>
      <c r="N379" s="1059">
        <f>IF(CC379="",'Fuel CO2 Factors'!$E25,CC379)</f>
        <v>110</v>
      </c>
      <c r="O379" s="1059">
        <f>IF(CD379="",'Fuel CO2 Factors'!$E25,CD379)</f>
        <v>110</v>
      </c>
      <c r="P379" s="1059">
        <f>IF(CE379="",'Fuel CO2 Factors'!$E25,CE379)</f>
        <v>110</v>
      </c>
      <c r="Q379" s="1059">
        <f>IF(CF379="",'Fuel CO2 Factors'!$E25,CF379)</f>
        <v>110</v>
      </c>
      <c r="R379" s="1059">
        <f>IF(CG379="",'Fuel CO2 Factors'!$E25,CG379)</f>
        <v>110</v>
      </c>
      <c r="S379" s="1059">
        <f>IF(CH379="",'Fuel CO2 Factors'!$E25,CH379)</f>
        <v>110</v>
      </c>
      <c r="T379" s="1059">
        <f>IF(CI379="",'Fuel CO2 Factors'!$E25,CI379)</f>
        <v>110</v>
      </c>
      <c r="U379" s="1059">
        <f>IF(CJ379="",'Fuel CO2 Factors'!$E25,CJ379)</f>
        <v>110</v>
      </c>
      <c r="V379" s="1059">
        <f>IF(CK379="",'Fuel CO2 Factors'!$E25,CK379)</f>
        <v>110</v>
      </c>
      <c r="W379" s="1059">
        <f>IF(CL379="",'Fuel CO2 Factors'!$E25,CL379)</f>
        <v>110</v>
      </c>
      <c r="X379" s="1059">
        <f>IF(CM379="",'Fuel CO2 Factors'!$E25,CM379)</f>
        <v>110</v>
      </c>
      <c r="Y379" s="1059">
        <f>IF(CN379="",'Fuel CO2 Factors'!$E25,CN379)</f>
        <v>110</v>
      </c>
      <c r="Z379" s="1059">
        <f>IF(CO379="",'Fuel CO2 Factors'!$E25,CO379)</f>
        <v>110</v>
      </c>
      <c r="AA379" s="1059">
        <f>IF(CP379="",'Fuel CO2 Factors'!$E25,CP379)</f>
        <v>110</v>
      </c>
      <c r="AB379" s="1059">
        <f>IF(CQ379="",'Fuel CO2 Factors'!$E25,CQ379)</f>
        <v>110</v>
      </c>
      <c r="AC379" s="1059">
        <f>IF(CR379="",'Fuel CO2 Factors'!$E25,CR379)</f>
        <v>110</v>
      </c>
      <c r="AD379" s="1059">
        <f>IF(CS379="",'Fuel CO2 Factors'!$E25,CS379)</f>
        <v>110</v>
      </c>
      <c r="AE379" s="1059">
        <f>IF(CT379="",'Fuel CO2 Factors'!$E25,CT379)</f>
        <v>110</v>
      </c>
      <c r="AF379" s="1059">
        <f>IF(CU379="",'Fuel CO2 Factors'!$E25,CU379)</f>
        <v>110</v>
      </c>
      <c r="AG379" s="1059">
        <f>IF(CV379="",'Fuel CO2 Factors'!$E25,CV379)</f>
        <v>110</v>
      </c>
      <c r="AH379" s="1059">
        <f>IF(CW379="",'Fuel CO2 Factors'!$E25,CW379)</f>
        <v>110</v>
      </c>
      <c r="AI379" s="1059">
        <f>IF(CX379="",'Fuel CO2 Factors'!$E25,CX379)</f>
        <v>110</v>
      </c>
      <c r="AJ379" s="1059">
        <f>IF(CY379="",'Fuel CO2 Factors'!$E25,CY379)</f>
        <v>110</v>
      </c>
      <c r="AK379" s="1059">
        <f>IF(CZ379="",'Fuel CO2 Factors'!$E25,CZ379)</f>
        <v>110</v>
      </c>
      <c r="AL379" s="1059">
        <f>IF(DA379="",'Fuel CO2 Factors'!$E25,DA379)</f>
        <v>110</v>
      </c>
      <c r="AM379" s="1059">
        <f>IF(DB379="",'Fuel CO2 Factors'!$E25,DB379)</f>
        <v>110</v>
      </c>
      <c r="AN379" s="1059">
        <f>IF(DC379="",'Fuel CO2 Factors'!$E25,DC379)</f>
        <v>110</v>
      </c>
      <c r="AO379" s="1059">
        <f>IF(DD379="",'Fuel CO2 Factors'!$E25,DD379)</f>
        <v>110</v>
      </c>
      <c r="AP379" s="1059">
        <f>IF(DE379="",'Fuel CO2 Factors'!$E25,DE379)</f>
        <v>110</v>
      </c>
      <c r="AQ379" s="1059">
        <f>IF(DF379="",'Fuel CO2 Factors'!$E25,DF379)</f>
        <v>110</v>
      </c>
      <c r="AR379" s="1059">
        <f>IF(DG379="",'Fuel CO2 Factors'!$E25,DG379)</f>
        <v>110</v>
      </c>
      <c r="AS379" s="1059">
        <f>IF(DH379="",'Fuel CO2 Factors'!$E25,DH379)</f>
        <v>110</v>
      </c>
      <c r="AT379" s="1059">
        <f>IF(DI379="",'Fuel CO2 Factors'!$E25,DI379)</f>
        <v>110</v>
      </c>
      <c r="AU379" s="1059">
        <f>IF(DJ379="",'Fuel CO2 Factors'!$E25,DJ379)</f>
        <v>110</v>
      </c>
      <c r="AV379" s="1059">
        <f>IF(DK379="",'Fuel CO2 Factors'!$E25,DK379)</f>
        <v>110</v>
      </c>
      <c r="AW379" s="1059">
        <f>IF(DL379="",'Fuel CO2 Factors'!$E25,DL379)</f>
        <v>110</v>
      </c>
      <c r="AX379" s="1059">
        <f>IF(DM379="",'Fuel CO2 Factors'!$E25,DM379)</f>
        <v>110</v>
      </c>
      <c r="AY379" s="1059">
        <f>IF(DN379="",'Fuel CO2 Factors'!$E25,DN379)</f>
        <v>110</v>
      </c>
      <c r="AZ379" s="1059">
        <f>IF(DO379="",'Fuel CO2 Factors'!$E25,DO379)</f>
        <v>110</v>
      </c>
      <c r="BA379" s="1059">
        <f>IF(DP379="",'Fuel CO2 Factors'!$E25,DP379)</f>
        <v>110</v>
      </c>
      <c r="BB379" s="1059">
        <f>IF(DQ379="",'Fuel CO2 Factors'!$E25,DQ379)</f>
        <v>110</v>
      </c>
      <c r="BC379" s="1059">
        <f>IF(DR379="",'Fuel CO2 Factors'!$E25,DR379)</f>
        <v>110</v>
      </c>
      <c r="BD379" s="1059">
        <f>IF(DS379="",'Fuel CO2 Factors'!$E25,DS379)</f>
        <v>110</v>
      </c>
      <c r="BE379" s="1059">
        <f>IF(DT379="",'Fuel CO2 Factors'!$E25,DT379)</f>
        <v>110</v>
      </c>
      <c r="BF379" s="1059">
        <f>IF(DU379="",'Fuel CO2 Factors'!$E25,DU379)</f>
        <v>110</v>
      </c>
      <c r="BG379" s="1059">
        <f>IF(DV379="",'Fuel CO2 Factors'!$E25,DV379)</f>
        <v>110</v>
      </c>
      <c r="BH379" s="1059">
        <f>IF(DW379="",'Fuel CO2 Factors'!$E25,DW379)</f>
        <v>110</v>
      </c>
      <c r="BI379" s="1059">
        <f>IF(DX379="",'Fuel CO2 Factors'!$E25,DX379)</f>
        <v>110</v>
      </c>
      <c r="BJ379" s="1059">
        <f>IF(DY379="",'Fuel CO2 Factors'!$E25,DY379)</f>
        <v>110</v>
      </c>
      <c r="BK379" s="1059">
        <f>IF(DZ379="",'Fuel CO2 Factors'!$E25,DZ379)</f>
        <v>110</v>
      </c>
      <c r="BL379" s="1059">
        <f>IF(EA379="",'Fuel CO2 Factors'!$E25,EA379)</f>
        <v>110</v>
      </c>
      <c r="BM379" s="1059">
        <f>IF(EB379="",'Fuel CO2 Factors'!$E25,EB379)</f>
        <v>110</v>
      </c>
      <c r="BN379" s="1059">
        <f>IF(EC379="",'Fuel CO2 Factors'!$E25,EC379)</f>
        <v>110</v>
      </c>
      <c r="BO379" s="1059">
        <f>IF(ED379="",'Fuel CO2 Factors'!$E25,ED379)</f>
        <v>110</v>
      </c>
      <c r="BV379" s="1169"/>
      <c r="BW379" s="1169"/>
      <c r="BX379" s="1169"/>
      <c r="BY379" s="1169"/>
      <c r="BZ379" s="1169"/>
      <c r="CA379" s="1169"/>
      <c r="CB379" s="1169"/>
      <c r="CC379" s="1169"/>
      <c r="CD379" s="1169"/>
      <c r="CE379" s="1169"/>
      <c r="CF379" s="1169"/>
      <c r="CG379" s="1169"/>
      <c r="CH379" s="1169"/>
      <c r="CI379" s="1169"/>
      <c r="CJ379" s="1169"/>
      <c r="CK379" s="1169"/>
      <c r="CL379" s="1169"/>
      <c r="CM379" s="1169"/>
      <c r="CN379" s="1169"/>
      <c r="CO379" s="1169"/>
      <c r="CP379" s="1169"/>
      <c r="CQ379" s="1169"/>
      <c r="CR379" s="1169"/>
      <c r="CS379" s="1169"/>
      <c r="CT379" s="1169"/>
      <c r="CU379" s="1169"/>
      <c r="CV379" s="1169"/>
      <c r="CW379" s="1169"/>
      <c r="CX379" s="1169"/>
      <c r="CY379" s="1169"/>
      <c r="CZ379" s="1169"/>
      <c r="DA379" s="1169"/>
      <c r="DB379" s="1169"/>
      <c r="DC379" s="1169"/>
      <c r="DD379" s="1169"/>
      <c r="DE379" s="1169"/>
      <c r="DF379" s="1169"/>
      <c r="DG379" s="1169"/>
      <c r="DH379" s="1169"/>
      <c r="DI379" s="1169"/>
      <c r="DJ379" s="1169"/>
      <c r="DK379" s="1169"/>
      <c r="DL379" s="1169"/>
      <c r="DM379" s="1169"/>
      <c r="DN379" s="1169"/>
      <c r="DO379" s="1169"/>
      <c r="DP379" s="1169"/>
      <c r="DQ379" s="1169"/>
      <c r="DR379" s="1169"/>
      <c r="DS379" s="1169"/>
      <c r="DT379" s="1169"/>
      <c r="DU379" s="1169"/>
      <c r="DV379" s="1169"/>
      <c r="DW379" s="1169"/>
      <c r="DX379" s="1169"/>
      <c r="DY379" s="1169"/>
      <c r="DZ379" s="1169"/>
      <c r="EA379" s="1169"/>
      <c r="EB379" s="1169"/>
      <c r="EC379" s="1169"/>
      <c r="ED379" s="1169"/>
    </row>
    <row r="380" spans="2:134" ht="12.75" customHeight="1">
      <c r="B380" s="772">
        <f t="shared" si="1668"/>
        <v>204</v>
      </c>
      <c r="C380" s="60"/>
      <c r="D380" s="701" t="s">
        <v>1127</v>
      </c>
      <c r="E380" s="702" t="s">
        <v>117</v>
      </c>
      <c r="F380" s="709"/>
      <c r="G380" s="1059">
        <f>IF(BV380="",'Fuel CO2 Factors'!$E26,BV380)</f>
        <v>110</v>
      </c>
      <c r="H380" s="1059">
        <f>IF(BW380="",'Fuel CO2 Factors'!$E26,BW380)</f>
        <v>110</v>
      </c>
      <c r="I380" s="1059">
        <f>IF(BX380="",'Fuel CO2 Factors'!$E26,BX380)</f>
        <v>110</v>
      </c>
      <c r="J380" s="1059">
        <f>IF(BY380="",'Fuel CO2 Factors'!$E26,BY380)</f>
        <v>110</v>
      </c>
      <c r="K380" s="1059">
        <f>IF(BZ380="",'Fuel CO2 Factors'!$E26,BZ380)</f>
        <v>110</v>
      </c>
      <c r="L380" s="1059">
        <f>IF(CA380="",'Fuel CO2 Factors'!$E26,CA380)</f>
        <v>110</v>
      </c>
      <c r="M380" s="1059">
        <f>IF(CB380="",'Fuel CO2 Factors'!$E26,CB380)</f>
        <v>110</v>
      </c>
      <c r="N380" s="1059">
        <f>IF(CC380="",'Fuel CO2 Factors'!$E26,CC380)</f>
        <v>110</v>
      </c>
      <c r="O380" s="1059">
        <f>IF(CD380="",'Fuel CO2 Factors'!$E26,CD380)</f>
        <v>110</v>
      </c>
      <c r="P380" s="1059">
        <f>IF(CE380="",'Fuel CO2 Factors'!$E26,CE380)</f>
        <v>110</v>
      </c>
      <c r="Q380" s="1059">
        <f>IF(CF380="",'Fuel CO2 Factors'!$E26,CF380)</f>
        <v>110</v>
      </c>
      <c r="R380" s="1059">
        <f>IF(CG380="",'Fuel CO2 Factors'!$E26,CG380)</f>
        <v>110</v>
      </c>
      <c r="S380" s="1059">
        <f>IF(CH380="",'Fuel CO2 Factors'!$E26,CH380)</f>
        <v>110</v>
      </c>
      <c r="T380" s="1059">
        <f>IF(CI380="",'Fuel CO2 Factors'!$E26,CI380)</f>
        <v>110</v>
      </c>
      <c r="U380" s="1059">
        <f>IF(CJ380="",'Fuel CO2 Factors'!$E26,CJ380)</f>
        <v>110</v>
      </c>
      <c r="V380" s="1059">
        <f>IF(CK380="",'Fuel CO2 Factors'!$E26,CK380)</f>
        <v>110</v>
      </c>
      <c r="W380" s="1059">
        <f>IF(CL380="",'Fuel CO2 Factors'!$E26,CL380)</f>
        <v>110</v>
      </c>
      <c r="X380" s="1059">
        <f>IF(CM380="",'Fuel CO2 Factors'!$E26,CM380)</f>
        <v>110</v>
      </c>
      <c r="Y380" s="1059">
        <f>IF(CN380="",'Fuel CO2 Factors'!$E26,CN380)</f>
        <v>110</v>
      </c>
      <c r="Z380" s="1059">
        <f>IF(CO380="",'Fuel CO2 Factors'!$E26,CO380)</f>
        <v>110</v>
      </c>
      <c r="AA380" s="1059">
        <f>IF(CP380="",'Fuel CO2 Factors'!$E26,CP380)</f>
        <v>110</v>
      </c>
      <c r="AB380" s="1059">
        <f>IF(CQ380="",'Fuel CO2 Factors'!$E26,CQ380)</f>
        <v>110</v>
      </c>
      <c r="AC380" s="1059">
        <f>IF(CR380="",'Fuel CO2 Factors'!$E26,CR380)</f>
        <v>110</v>
      </c>
      <c r="AD380" s="1059">
        <f>IF(CS380="",'Fuel CO2 Factors'!$E26,CS380)</f>
        <v>110</v>
      </c>
      <c r="AE380" s="1059">
        <f>IF(CT380="",'Fuel CO2 Factors'!$E26,CT380)</f>
        <v>110</v>
      </c>
      <c r="AF380" s="1059">
        <f>IF(CU380="",'Fuel CO2 Factors'!$E26,CU380)</f>
        <v>110</v>
      </c>
      <c r="AG380" s="1059">
        <f>IF(CV380="",'Fuel CO2 Factors'!$E26,CV380)</f>
        <v>110</v>
      </c>
      <c r="AH380" s="1059">
        <f>IF(CW380="",'Fuel CO2 Factors'!$E26,CW380)</f>
        <v>110</v>
      </c>
      <c r="AI380" s="1059">
        <f>IF(CX380="",'Fuel CO2 Factors'!$E26,CX380)</f>
        <v>110</v>
      </c>
      <c r="AJ380" s="1059">
        <f>IF(CY380="",'Fuel CO2 Factors'!$E26,CY380)</f>
        <v>110</v>
      </c>
      <c r="AK380" s="1059">
        <f>IF(CZ380="",'Fuel CO2 Factors'!$E26,CZ380)</f>
        <v>110</v>
      </c>
      <c r="AL380" s="1059">
        <f>IF(DA380="",'Fuel CO2 Factors'!$E26,DA380)</f>
        <v>110</v>
      </c>
      <c r="AM380" s="1059">
        <f>IF(DB380="",'Fuel CO2 Factors'!$E26,DB380)</f>
        <v>110</v>
      </c>
      <c r="AN380" s="1059">
        <f>IF(DC380="",'Fuel CO2 Factors'!$E26,DC380)</f>
        <v>110</v>
      </c>
      <c r="AO380" s="1059">
        <f>IF(DD380="",'Fuel CO2 Factors'!$E26,DD380)</f>
        <v>110</v>
      </c>
      <c r="AP380" s="1059">
        <f>IF(DE380="",'Fuel CO2 Factors'!$E26,DE380)</f>
        <v>110</v>
      </c>
      <c r="AQ380" s="1059">
        <f>IF(DF380="",'Fuel CO2 Factors'!$E26,DF380)</f>
        <v>110</v>
      </c>
      <c r="AR380" s="1059">
        <f>IF(DG380="",'Fuel CO2 Factors'!$E26,DG380)</f>
        <v>110</v>
      </c>
      <c r="AS380" s="1059">
        <f>IF(DH380="",'Fuel CO2 Factors'!$E26,DH380)</f>
        <v>110</v>
      </c>
      <c r="AT380" s="1059">
        <f>IF(DI380="",'Fuel CO2 Factors'!$E26,DI380)</f>
        <v>110</v>
      </c>
      <c r="AU380" s="1059">
        <f>IF(DJ380="",'Fuel CO2 Factors'!$E26,DJ380)</f>
        <v>110</v>
      </c>
      <c r="AV380" s="1059">
        <f>IF(DK380="",'Fuel CO2 Factors'!$E26,DK380)</f>
        <v>110</v>
      </c>
      <c r="AW380" s="1059">
        <f>IF(DL380="",'Fuel CO2 Factors'!$E26,DL380)</f>
        <v>110</v>
      </c>
      <c r="AX380" s="1059">
        <f>IF(DM380="",'Fuel CO2 Factors'!$E26,DM380)</f>
        <v>110</v>
      </c>
      <c r="AY380" s="1059">
        <f>IF(DN380="",'Fuel CO2 Factors'!$E26,DN380)</f>
        <v>110</v>
      </c>
      <c r="AZ380" s="1059">
        <f>IF(DO380="",'Fuel CO2 Factors'!$E26,DO380)</f>
        <v>110</v>
      </c>
      <c r="BA380" s="1059">
        <f>IF(DP380="",'Fuel CO2 Factors'!$E26,DP380)</f>
        <v>110</v>
      </c>
      <c r="BB380" s="1059">
        <f>IF(DQ380="",'Fuel CO2 Factors'!$E26,DQ380)</f>
        <v>110</v>
      </c>
      <c r="BC380" s="1059">
        <f>IF(DR380="",'Fuel CO2 Factors'!$E26,DR380)</f>
        <v>110</v>
      </c>
      <c r="BD380" s="1059">
        <f>IF(DS380="",'Fuel CO2 Factors'!$E26,DS380)</f>
        <v>110</v>
      </c>
      <c r="BE380" s="1059">
        <f>IF(DT380="",'Fuel CO2 Factors'!$E26,DT380)</f>
        <v>110</v>
      </c>
      <c r="BF380" s="1059">
        <f>IF(DU380="",'Fuel CO2 Factors'!$E26,DU380)</f>
        <v>110</v>
      </c>
      <c r="BG380" s="1059">
        <f>IF(DV380="",'Fuel CO2 Factors'!$E26,DV380)</f>
        <v>110</v>
      </c>
      <c r="BH380" s="1059">
        <f>IF(DW380="",'Fuel CO2 Factors'!$E26,DW380)</f>
        <v>110</v>
      </c>
      <c r="BI380" s="1059">
        <f>IF(DX380="",'Fuel CO2 Factors'!$E26,DX380)</f>
        <v>110</v>
      </c>
      <c r="BJ380" s="1059">
        <f>IF(DY380="",'Fuel CO2 Factors'!$E26,DY380)</f>
        <v>110</v>
      </c>
      <c r="BK380" s="1059">
        <f>IF(DZ380="",'Fuel CO2 Factors'!$E26,DZ380)</f>
        <v>110</v>
      </c>
      <c r="BL380" s="1059">
        <f>IF(EA380="",'Fuel CO2 Factors'!$E26,EA380)</f>
        <v>110</v>
      </c>
      <c r="BM380" s="1059">
        <f>IF(EB380="",'Fuel CO2 Factors'!$E26,EB380)</f>
        <v>110</v>
      </c>
      <c r="BN380" s="1059">
        <f>IF(EC380="",'Fuel CO2 Factors'!$E26,EC380)</f>
        <v>110</v>
      </c>
      <c r="BO380" s="1059">
        <f>IF(ED380="",'Fuel CO2 Factors'!$E26,ED380)</f>
        <v>110</v>
      </c>
      <c r="BV380" s="1169"/>
      <c r="BW380" s="1169"/>
      <c r="BX380" s="1169"/>
      <c r="BY380" s="1169"/>
      <c r="BZ380" s="1169"/>
      <c r="CA380" s="1169"/>
      <c r="CB380" s="1169"/>
      <c r="CC380" s="1169"/>
      <c r="CD380" s="1169"/>
      <c r="CE380" s="1169"/>
      <c r="CF380" s="1169"/>
      <c r="CG380" s="1169"/>
      <c r="CH380" s="1169"/>
      <c r="CI380" s="1169"/>
      <c r="CJ380" s="1169"/>
      <c r="CK380" s="1169"/>
      <c r="CL380" s="1169"/>
      <c r="CM380" s="1169"/>
      <c r="CN380" s="1169"/>
      <c r="CO380" s="1169"/>
      <c r="CP380" s="1169"/>
      <c r="CQ380" s="1169"/>
      <c r="CR380" s="1169"/>
      <c r="CS380" s="1169"/>
      <c r="CT380" s="1169"/>
      <c r="CU380" s="1169"/>
      <c r="CV380" s="1169"/>
      <c r="CW380" s="1169"/>
      <c r="CX380" s="1169"/>
      <c r="CY380" s="1169"/>
      <c r="CZ380" s="1169"/>
      <c r="DA380" s="1169"/>
      <c r="DB380" s="1169"/>
      <c r="DC380" s="1169"/>
      <c r="DD380" s="1169"/>
      <c r="DE380" s="1169"/>
      <c r="DF380" s="1169"/>
      <c r="DG380" s="1169"/>
      <c r="DH380" s="1169"/>
      <c r="DI380" s="1169"/>
      <c r="DJ380" s="1169"/>
      <c r="DK380" s="1169"/>
      <c r="DL380" s="1169"/>
      <c r="DM380" s="1169"/>
      <c r="DN380" s="1169"/>
      <c r="DO380" s="1169"/>
      <c r="DP380" s="1169"/>
      <c r="DQ380" s="1169"/>
      <c r="DR380" s="1169"/>
      <c r="DS380" s="1169"/>
      <c r="DT380" s="1169"/>
      <c r="DU380" s="1169"/>
      <c r="DV380" s="1169"/>
      <c r="DW380" s="1169"/>
      <c r="DX380" s="1169"/>
      <c r="DY380" s="1169"/>
      <c r="DZ380" s="1169"/>
      <c r="EA380" s="1169"/>
      <c r="EB380" s="1169"/>
      <c r="EC380" s="1169"/>
      <c r="ED380" s="1169"/>
    </row>
    <row r="381" spans="2:134" ht="12.75" customHeight="1">
      <c r="B381" s="772">
        <f t="shared" si="1668"/>
        <v>205</v>
      </c>
      <c r="C381" s="60"/>
      <c r="D381" s="701" t="s">
        <v>771</v>
      </c>
      <c r="E381" s="702" t="s">
        <v>117</v>
      </c>
      <c r="F381" s="709"/>
      <c r="G381" s="1059">
        <f>IF(BV381="",'Fuel CO2 Factors'!$E27,BV381)</f>
        <v>89</v>
      </c>
      <c r="H381" s="1059">
        <f>IF(BW381="",'Fuel CO2 Factors'!$E27,BW381)</f>
        <v>89</v>
      </c>
      <c r="I381" s="1059">
        <f>IF(BX381="",'Fuel CO2 Factors'!$E27,BX381)</f>
        <v>89</v>
      </c>
      <c r="J381" s="1059">
        <f>IF(BY381="",'Fuel CO2 Factors'!$E27,BY381)</f>
        <v>89</v>
      </c>
      <c r="K381" s="1059">
        <f>IF(BZ381="",'Fuel CO2 Factors'!$E27,BZ381)</f>
        <v>89</v>
      </c>
      <c r="L381" s="1059">
        <f>IF(CA381="",'Fuel CO2 Factors'!$E27,CA381)</f>
        <v>89</v>
      </c>
      <c r="M381" s="1059">
        <f>IF(CB381="",'Fuel CO2 Factors'!$E27,CB381)</f>
        <v>89</v>
      </c>
      <c r="N381" s="1059">
        <f>IF(CC381="",'Fuel CO2 Factors'!$E27,CC381)</f>
        <v>89</v>
      </c>
      <c r="O381" s="1059">
        <f>IF(CD381="",'Fuel CO2 Factors'!$E27,CD381)</f>
        <v>89</v>
      </c>
      <c r="P381" s="1059">
        <f>IF(CE381="",'Fuel CO2 Factors'!$E27,CE381)</f>
        <v>89</v>
      </c>
      <c r="Q381" s="1059">
        <f>IF(CF381="",'Fuel CO2 Factors'!$E27,CF381)</f>
        <v>89</v>
      </c>
      <c r="R381" s="1059">
        <f>IF(CG381="",'Fuel CO2 Factors'!$E27,CG381)</f>
        <v>89</v>
      </c>
      <c r="S381" s="1059">
        <f>IF(CH381="",'Fuel CO2 Factors'!$E27,CH381)</f>
        <v>89</v>
      </c>
      <c r="T381" s="1059">
        <f>IF(CI381="",'Fuel CO2 Factors'!$E27,CI381)</f>
        <v>89</v>
      </c>
      <c r="U381" s="1059">
        <f>IF(CJ381="",'Fuel CO2 Factors'!$E27,CJ381)</f>
        <v>89</v>
      </c>
      <c r="V381" s="1059">
        <f>IF(CK381="",'Fuel CO2 Factors'!$E27,CK381)</f>
        <v>89</v>
      </c>
      <c r="W381" s="1059">
        <f>IF(CL381="",'Fuel CO2 Factors'!$E27,CL381)</f>
        <v>89</v>
      </c>
      <c r="X381" s="1059">
        <f>IF(CM381="",'Fuel CO2 Factors'!$E27,CM381)</f>
        <v>89</v>
      </c>
      <c r="Y381" s="1059">
        <f>IF(CN381="",'Fuel CO2 Factors'!$E27,CN381)</f>
        <v>89</v>
      </c>
      <c r="Z381" s="1059">
        <f>IF(CO381="",'Fuel CO2 Factors'!$E27,CO381)</f>
        <v>89</v>
      </c>
      <c r="AA381" s="1059">
        <f>IF(CP381="",'Fuel CO2 Factors'!$E27,CP381)</f>
        <v>89</v>
      </c>
      <c r="AB381" s="1059">
        <f>IF(CQ381="",'Fuel CO2 Factors'!$E27,CQ381)</f>
        <v>89</v>
      </c>
      <c r="AC381" s="1059">
        <f>IF(CR381="",'Fuel CO2 Factors'!$E27,CR381)</f>
        <v>89</v>
      </c>
      <c r="AD381" s="1059">
        <f>IF(CS381="",'Fuel CO2 Factors'!$E27,CS381)</f>
        <v>89</v>
      </c>
      <c r="AE381" s="1059">
        <f>IF(CT381="",'Fuel CO2 Factors'!$E27,CT381)</f>
        <v>89</v>
      </c>
      <c r="AF381" s="1059">
        <f>IF(CU381="",'Fuel CO2 Factors'!$E27,CU381)</f>
        <v>89</v>
      </c>
      <c r="AG381" s="1059">
        <f>IF(CV381="",'Fuel CO2 Factors'!$E27,CV381)</f>
        <v>89</v>
      </c>
      <c r="AH381" s="1059">
        <f>IF(CW381="",'Fuel CO2 Factors'!$E27,CW381)</f>
        <v>89</v>
      </c>
      <c r="AI381" s="1059">
        <f>IF(CX381="",'Fuel CO2 Factors'!$E27,CX381)</f>
        <v>89</v>
      </c>
      <c r="AJ381" s="1059">
        <f>IF(CY381="",'Fuel CO2 Factors'!$E27,CY381)</f>
        <v>89</v>
      </c>
      <c r="AK381" s="1059">
        <f>IF(CZ381="",'Fuel CO2 Factors'!$E27,CZ381)</f>
        <v>89</v>
      </c>
      <c r="AL381" s="1059">
        <f>IF(DA381="",'Fuel CO2 Factors'!$E27,DA381)</f>
        <v>89</v>
      </c>
      <c r="AM381" s="1059">
        <f>IF(DB381="",'Fuel CO2 Factors'!$E27,DB381)</f>
        <v>89</v>
      </c>
      <c r="AN381" s="1059">
        <f>IF(DC381="",'Fuel CO2 Factors'!$E27,DC381)</f>
        <v>89</v>
      </c>
      <c r="AO381" s="1059">
        <f>IF(DD381="",'Fuel CO2 Factors'!$E27,DD381)</f>
        <v>89</v>
      </c>
      <c r="AP381" s="1059">
        <f>IF(DE381="",'Fuel CO2 Factors'!$E27,DE381)</f>
        <v>89</v>
      </c>
      <c r="AQ381" s="1059">
        <f>IF(DF381="",'Fuel CO2 Factors'!$E27,DF381)</f>
        <v>89</v>
      </c>
      <c r="AR381" s="1059">
        <f>IF(DG381="",'Fuel CO2 Factors'!$E27,DG381)</f>
        <v>89</v>
      </c>
      <c r="AS381" s="1059">
        <f>IF(DH381="",'Fuel CO2 Factors'!$E27,DH381)</f>
        <v>89</v>
      </c>
      <c r="AT381" s="1059">
        <f>IF(DI381="",'Fuel CO2 Factors'!$E27,DI381)</f>
        <v>89</v>
      </c>
      <c r="AU381" s="1059">
        <f>IF(DJ381="",'Fuel CO2 Factors'!$E27,DJ381)</f>
        <v>89</v>
      </c>
      <c r="AV381" s="1059">
        <f>IF(DK381="",'Fuel CO2 Factors'!$E27,DK381)</f>
        <v>89</v>
      </c>
      <c r="AW381" s="1059">
        <f>IF(DL381="",'Fuel CO2 Factors'!$E27,DL381)</f>
        <v>89</v>
      </c>
      <c r="AX381" s="1059">
        <f>IF(DM381="",'Fuel CO2 Factors'!$E27,DM381)</f>
        <v>89</v>
      </c>
      <c r="AY381" s="1059">
        <f>IF(DN381="",'Fuel CO2 Factors'!$E27,DN381)</f>
        <v>89</v>
      </c>
      <c r="AZ381" s="1059">
        <f>IF(DO381="",'Fuel CO2 Factors'!$E27,DO381)</f>
        <v>89</v>
      </c>
      <c r="BA381" s="1059">
        <f>IF(DP381="",'Fuel CO2 Factors'!$E27,DP381)</f>
        <v>89</v>
      </c>
      <c r="BB381" s="1059">
        <f>IF(DQ381="",'Fuel CO2 Factors'!$E27,DQ381)</f>
        <v>89</v>
      </c>
      <c r="BC381" s="1059">
        <f>IF(DR381="",'Fuel CO2 Factors'!$E27,DR381)</f>
        <v>89</v>
      </c>
      <c r="BD381" s="1059">
        <f>IF(DS381="",'Fuel CO2 Factors'!$E27,DS381)</f>
        <v>89</v>
      </c>
      <c r="BE381" s="1059">
        <f>IF(DT381="",'Fuel CO2 Factors'!$E27,DT381)</f>
        <v>89</v>
      </c>
      <c r="BF381" s="1059">
        <f>IF(DU381="",'Fuel CO2 Factors'!$E27,DU381)</f>
        <v>89</v>
      </c>
      <c r="BG381" s="1059">
        <f>IF(DV381="",'Fuel CO2 Factors'!$E27,DV381)</f>
        <v>89</v>
      </c>
      <c r="BH381" s="1059">
        <f>IF(DW381="",'Fuel CO2 Factors'!$E27,DW381)</f>
        <v>89</v>
      </c>
      <c r="BI381" s="1059">
        <f>IF(DX381="",'Fuel CO2 Factors'!$E27,DX381)</f>
        <v>89</v>
      </c>
      <c r="BJ381" s="1059">
        <f>IF(DY381="",'Fuel CO2 Factors'!$E27,DY381)</f>
        <v>89</v>
      </c>
      <c r="BK381" s="1059">
        <f>IF(DZ381="",'Fuel CO2 Factors'!$E27,DZ381)</f>
        <v>89</v>
      </c>
      <c r="BL381" s="1059">
        <f>IF(EA381="",'Fuel CO2 Factors'!$E27,EA381)</f>
        <v>89</v>
      </c>
      <c r="BM381" s="1059">
        <f>IF(EB381="",'Fuel CO2 Factors'!$E27,EB381)</f>
        <v>89</v>
      </c>
      <c r="BN381" s="1059">
        <f>IF(EC381="",'Fuel CO2 Factors'!$E27,EC381)</f>
        <v>89</v>
      </c>
      <c r="BO381" s="1059">
        <f>IF(ED381="",'Fuel CO2 Factors'!$E27,ED381)</f>
        <v>89</v>
      </c>
      <c r="BV381" s="1169"/>
      <c r="BW381" s="1169"/>
      <c r="BX381" s="1169"/>
      <c r="BY381" s="1169"/>
      <c r="BZ381" s="1169"/>
      <c r="CA381" s="1169"/>
      <c r="CB381" s="1169"/>
      <c r="CC381" s="1169"/>
      <c r="CD381" s="1169"/>
      <c r="CE381" s="1169"/>
      <c r="CF381" s="1169"/>
      <c r="CG381" s="1169"/>
      <c r="CH381" s="1169"/>
      <c r="CI381" s="1169"/>
      <c r="CJ381" s="1169"/>
      <c r="CK381" s="1169"/>
      <c r="CL381" s="1169"/>
      <c r="CM381" s="1169"/>
      <c r="CN381" s="1169"/>
      <c r="CO381" s="1169"/>
      <c r="CP381" s="1169"/>
      <c r="CQ381" s="1169"/>
      <c r="CR381" s="1169"/>
      <c r="CS381" s="1169"/>
      <c r="CT381" s="1169"/>
      <c r="CU381" s="1169"/>
      <c r="CV381" s="1169"/>
      <c r="CW381" s="1169"/>
      <c r="CX381" s="1169"/>
      <c r="CY381" s="1169"/>
      <c r="CZ381" s="1169"/>
      <c r="DA381" s="1169"/>
      <c r="DB381" s="1169"/>
      <c r="DC381" s="1169"/>
      <c r="DD381" s="1169"/>
      <c r="DE381" s="1169"/>
      <c r="DF381" s="1169"/>
      <c r="DG381" s="1169"/>
      <c r="DH381" s="1169"/>
      <c r="DI381" s="1169"/>
      <c r="DJ381" s="1169"/>
      <c r="DK381" s="1169"/>
      <c r="DL381" s="1169"/>
      <c r="DM381" s="1169"/>
      <c r="DN381" s="1169"/>
      <c r="DO381" s="1169"/>
      <c r="DP381" s="1169"/>
      <c r="DQ381" s="1169"/>
      <c r="DR381" s="1169"/>
      <c r="DS381" s="1169"/>
      <c r="DT381" s="1169"/>
      <c r="DU381" s="1169"/>
      <c r="DV381" s="1169"/>
      <c r="DW381" s="1169"/>
      <c r="DX381" s="1169"/>
      <c r="DY381" s="1169"/>
      <c r="DZ381" s="1169"/>
      <c r="EA381" s="1169"/>
      <c r="EB381" s="1169"/>
      <c r="EC381" s="1169"/>
      <c r="ED381" s="1169"/>
    </row>
    <row r="382" spans="2:134" ht="12.75" customHeight="1">
      <c r="B382" s="772">
        <f t="shared" si="1668"/>
        <v>206</v>
      </c>
      <c r="C382" s="60"/>
      <c r="D382" s="701" t="s">
        <v>797</v>
      </c>
      <c r="E382" s="702" t="s">
        <v>117</v>
      </c>
      <c r="F382" s="709"/>
      <c r="G382" s="1059">
        <f>IF(BV382="",'Fuel CO2 Factors'!$E28,BV382)</f>
        <v>89</v>
      </c>
      <c r="H382" s="1059">
        <f>IF(BW382="",'Fuel CO2 Factors'!$E28,BW382)</f>
        <v>89</v>
      </c>
      <c r="I382" s="1059">
        <f>IF(BX382="",'Fuel CO2 Factors'!$E28,BX382)</f>
        <v>89</v>
      </c>
      <c r="J382" s="1059">
        <f>IF(BY382="",'Fuel CO2 Factors'!$E28,BY382)</f>
        <v>89</v>
      </c>
      <c r="K382" s="1059">
        <f>IF(BZ382="",'Fuel CO2 Factors'!$E28,BZ382)</f>
        <v>89</v>
      </c>
      <c r="L382" s="1059">
        <f>IF(CA382="",'Fuel CO2 Factors'!$E28,CA382)</f>
        <v>89</v>
      </c>
      <c r="M382" s="1059">
        <f>IF(CB382="",'Fuel CO2 Factors'!$E28,CB382)</f>
        <v>89</v>
      </c>
      <c r="N382" s="1059">
        <f>IF(CC382="",'Fuel CO2 Factors'!$E28,CC382)</f>
        <v>89</v>
      </c>
      <c r="O382" s="1059">
        <f>IF(CD382="",'Fuel CO2 Factors'!$E28,CD382)</f>
        <v>89</v>
      </c>
      <c r="P382" s="1059">
        <f>IF(CE382="",'Fuel CO2 Factors'!$E28,CE382)</f>
        <v>89</v>
      </c>
      <c r="Q382" s="1059">
        <f>IF(CF382="",'Fuel CO2 Factors'!$E28,CF382)</f>
        <v>89</v>
      </c>
      <c r="R382" s="1059">
        <f>IF(CG382="",'Fuel CO2 Factors'!$E28,CG382)</f>
        <v>89</v>
      </c>
      <c r="S382" s="1059">
        <f>IF(CH382="",'Fuel CO2 Factors'!$E28,CH382)</f>
        <v>89</v>
      </c>
      <c r="T382" s="1059">
        <f>IF(CI382="",'Fuel CO2 Factors'!$E28,CI382)</f>
        <v>89</v>
      </c>
      <c r="U382" s="1059">
        <f>IF(CJ382="",'Fuel CO2 Factors'!$E28,CJ382)</f>
        <v>89</v>
      </c>
      <c r="V382" s="1059">
        <f>IF(CK382="",'Fuel CO2 Factors'!$E28,CK382)</f>
        <v>89</v>
      </c>
      <c r="W382" s="1059">
        <f>IF(CL382="",'Fuel CO2 Factors'!$E28,CL382)</f>
        <v>89</v>
      </c>
      <c r="X382" s="1059">
        <f>IF(CM382="",'Fuel CO2 Factors'!$E28,CM382)</f>
        <v>89</v>
      </c>
      <c r="Y382" s="1059">
        <f>IF(CN382="",'Fuel CO2 Factors'!$E28,CN382)</f>
        <v>89</v>
      </c>
      <c r="Z382" s="1059">
        <f>IF(CO382="",'Fuel CO2 Factors'!$E28,CO382)</f>
        <v>89</v>
      </c>
      <c r="AA382" s="1059">
        <f>IF(CP382="",'Fuel CO2 Factors'!$E28,CP382)</f>
        <v>89</v>
      </c>
      <c r="AB382" s="1059">
        <f>IF(CQ382="",'Fuel CO2 Factors'!$E28,CQ382)</f>
        <v>89</v>
      </c>
      <c r="AC382" s="1059">
        <f>IF(CR382="",'Fuel CO2 Factors'!$E28,CR382)</f>
        <v>89</v>
      </c>
      <c r="AD382" s="1059">
        <f>IF(CS382="",'Fuel CO2 Factors'!$E28,CS382)</f>
        <v>89</v>
      </c>
      <c r="AE382" s="1059">
        <f>IF(CT382="",'Fuel CO2 Factors'!$E28,CT382)</f>
        <v>89</v>
      </c>
      <c r="AF382" s="1059">
        <f>IF(CU382="",'Fuel CO2 Factors'!$E28,CU382)</f>
        <v>89</v>
      </c>
      <c r="AG382" s="1059">
        <f>IF(CV382="",'Fuel CO2 Factors'!$E28,CV382)</f>
        <v>89</v>
      </c>
      <c r="AH382" s="1059">
        <f>IF(CW382="",'Fuel CO2 Factors'!$E28,CW382)</f>
        <v>89</v>
      </c>
      <c r="AI382" s="1059">
        <f>IF(CX382="",'Fuel CO2 Factors'!$E28,CX382)</f>
        <v>89</v>
      </c>
      <c r="AJ382" s="1059">
        <f>IF(CY382="",'Fuel CO2 Factors'!$E28,CY382)</f>
        <v>89</v>
      </c>
      <c r="AK382" s="1059">
        <f>IF(CZ382="",'Fuel CO2 Factors'!$E28,CZ382)</f>
        <v>89</v>
      </c>
      <c r="AL382" s="1059">
        <f>IF(DA382="",'Fuel CO2 Factors'!$E28,DA382)</f>
        <v>89</v>
      </c>
      <c r="AM382" s="1059">
        <f>IF(DB382="",'Fuel CO2 Factors'!$E28,DB382)</f>
        <v>89</v>
      </c>
      <c r="AN382" s="1059">
        <f>IF(DC382="",'Fuel CO2 Factors'!$E28,DC382)</f>
        <v>89</v>
      </c>
      <c r="AO382" s="1059">
        <f>IF(DD382="",'Fuel CO2 Factors'!$E28,DD382)</f>
        <v>89</v>
      </c>
      <c r="AP382" s="1059">
        <f>IF(DE382="",'Fuel CO2 Factors'!$E28,DE382)</f>
        <v>89</v>
      </c>
      <c r="AQ382" s="1059">
        <f>IF(DF382="",'Fuel CO2 Factors'!$E28,DF382)</f>
        <v>89</v>
      </c>
      <c r="AR382" s="1059">
        <f>IF(DG382="",'Fuel CO2 Factors'!$E28,DG382)</f>
        <v>89</v>
      </c>
      <c r="AS382" s="1059">
        <f>IF(DH382="",'Fuel CO2 Factors'!$E28,DH382)</f>
        <v>89</v>
      </c>
      <c r="AT382" s="1059">
        <f>IF(DI382="",'Fuel CO2 Factors'!$E28,DI382)</f>
        <v>89</v>
      </c>
      <c r="AU382" s="1059">
        <f>IF(DJ382="",'Fuel CO2 Factors'!$E28,DJ382)</f>
        <v>89</v>
      </c>
      <c r="AV382" s="1059">
        <f>IF(DK382="",'Fuel CO2 Factors'!$E28,DK382)</f>
        <v>89</v>
      </c>
      <c r="AW382" s="1059">
        <f>IF(DL382="",'Fuel CO2 Factors'!$E28,DL382)</f>
        <v>89</v>
      </c>
      <c r="AX382" s="1059">
        <f>IF(DM382="",'Fuel CO2 Factors'!$E28,DM382)</f>
        <v>89</v>
      </c>
      <c r="AY382" s="1059">
        <f>IF(DN382="",'Fuel CO2 Factors'!$E28,DN382)</f>
        <v>89</v>
      </c>
      <c r="AZ382" s="1059">
        <f>IF(DO382="",'Fuel CO2 Factors'!$E28,DO382)</f>
        <v>89</v>
      </c>
      <c r="BA382" s="1059">
        <f>IF(DP382="",'Fuel CO2 Factors'!$E28,DP382)</f>
        <v>89</v>
      </c>
      <c r="BB382" s="1059">
        <f>IF(DQ382="",'Fuel CO2 Factors'!$E28,DQ382)</f>
        <v>89</v>
      </c>
      <c r="BC382" s="1059">
        <f>IF(DR382="",'Fuel CO2 Factors'!$E28,DR382)</f>
        <v>89</v>
      </c>
      <c r="BD382" s="1059">
        <f>IF(DS382="",'Fuel CO2 Factors'!$E28,DS382)</f>
        <v>89</v>
      </c>
      <c r="BE382" s="1059">
        <f>IF(DT382="",'Fuel CO2 Factors'!$E28,DT382)</f>
        <v>89</v>
      </c>
      <c r="BF382" s="1059">
        <f>IF(DU382="",'Fuel CO2 Factors'!$E28,DU382)</f>
        <v>89</v>
      </c>
      <c r="BG382" s="1059">
        <f>IF(DV382="",'Fuel CO2 Factors'!$E28,DV382)</f>
        <v>89</v>
      </c>
      <c r="BH382" s="1059">
        <f>IF(DW382="",'Fuel CO2 Factors'!$E28,DW382)</f>
        <v>89</v>
      </c>
      <c r="BI382" s="1059">
        <f>IF(DX382="",'Fuel CO2 Factors'!$E28,DX382)</f>
        <v>89</v>
      </c>
      <c r="BJ382" s="1059">
        <f>IF(DY382="",'Fuel CO2 Factors'!$E28,DY382)</f>
        <v>89</v>
      </c>
      <c r="BK382" s="1059">
        <f>IF(DZ382="",'Fuel CO2 Factors'!$E28,DZ382)</f>
        <v>89</v>
      </c>
      <c r="BL382" s="1059">
        <f>IF(EA382="",'Fuel CO2 Factors'!$E28,EA382)</f>
        <v>89</v>
      </c>
      <c r="BM382" s="1059">
        <f>IF(EB382="",'Fuel CO2 Factors'!$E28,EB382)</f>
        <v>89</v>
      </c>
      <c r="BN382" s="1059">
        <f>IF(EC382="",'Fuel CO2 Factors'!$E28,EC382)</f>
        <v>89</v>
      </c>
      <c r="BO382" s="1059">
        <f>IF(ED382="",'Fuel CO2 Factors'!$E28,ED382)</f>
        <v>89</v>
      </c>
      <c r="BV382" s="1169"/>
      <c r="BW382" s="1169"/>
      <c r="BX382" s="1169"/>
      <c r="BY382" s="1169"/>
      <c r="BZ382" s="1169"/>
      <c r="CA382" s="1169"/>
      <c r="CB382" s="1169"/>
      <c r="CC382" s="1169"/>
      <c r="CD382" s="1169"/>
      <c r="CE382" s="1169"/>
      <c r="CF382" s="1169"/>
      <c r="CG382" s="1169"/>
      <c r="CH382" s="1169"/>
      <c r="CI382" s="1169"/>
      <c r="CJ382" s="1169"/>
      <c r="CK382" s="1169"/>
      <c r="CL382" s="1169"/>
      <c r="CM382" s="1169"/>
      <c r="CN382" s="1169"/>
      <c r="CO382" s="1169"/>
      <c r="CP382" s="1169"/>
      <c r="CQ382" s="1169"/>
      <c r="CR382" s="1169"/>
      <c r="CS382" s="1169"/>
      <c r="CT382" s="1169"/>
      <c r="CU382" s="1169"/>
      <c r="CV382" s="1169"/>
      <c r="CW382" s="1169"/>
      <c r="CX382" s="1169"/>
      <c r="CY382" s="1169"/>
      <c r="CZ382" s="1169"/>
      <c r="DA382" s="1169"/>
      <c r="DB382" s="1169"/>
      <c r="DC382" s="1169"/>
      <c r="DD382" s="1169"/>
      <c r="DE382" s="1169"/>
      <c r="DF382" s="1169"/>
      <c r="DG382" s="1169"/>
      <c r="DH382" s="1169"/>
      <c r="DI382" s="1169"/>
      <c r="DJ382" s="1169"/>
      <c r="DK382" s="1169"/>
      <c r="DL382" s="1169"/>
      <c r="DM382" s="1169"/>
      <c r="DN382" s="1169"/>
      <c r="DO382" s="1169"/>
      <c r="DP382" s="1169"/>
      <c r="DQ382" s="1169"/>
      <c r="DR382" s="1169"/>
      <c r="DS382" s="1169"/>
      <c r="DT382" s="1169"/>
      <c r="DU382" s="1169"/>
      <c r="DV382" s="1169"/>
      <c r="DW382" s="1169"/>
      <c r="DX382" s="1169"/>
      <c r="DY382" s="1169"/>
      <c r="DZ382" s="1169"/>
      <c r="EA382" s="1169"/>
      <c r="EB382" s="1169"/>
      <c r="EC382" s="1169"/>
      <c r="ED382" s="1169"/>
    </row>
    <row r="383" spans="2:134" ht="12.75" customHeight="1">
      <c r="B383" s="772">
        <f t="shared" si="1668"/>
        <v>207</v>
      </c>
      <c r="C383" s="60"/>
      <c r="D383" s="701" t="s">
        <v>798</v>
      </c>
      <c r="E383" s="702" t="s">
        <v>117</v>
      </c>
      <c r="F383" s="709"/>
      <c r="G383" s="1059">
        <f>IF(BV383="",'Fuel CO2 Factors'!$E29,BV383)</f>
        <v>89</v>
      </c>
      <c r="H383" s="1059">
        <f>IF(BW383="",'Fuel CO2 Factors'!$E29,BW383)</f>
        <v>89</v>
      </c>
      <c r="I383" s="1059">
        <f>IF(BX383="",'Fuel CO2 Factors'!$E29,BX383)</f>
        <v>89</v>
      </c>
      <c r="J383" s="1059">
        <f>IF(BY383="",'Fuel CO2 Factors'!$E29,BY383)</f>
        <v>89</v>
      </c>
      <c r="K383" s="1059">
        <f>IF(BZ383="",'Fuel CO2 Factors'!$E29,BZ383)</f>
        <v>89</v>
      </c>
      <c r="L383" s="1059">
        <f>IF(CA383="",'Fuel CO2 Factors'!$E29,CA383)</f>
        <v>89</v>
      </c>
      <c r="M383" s="1059">
        <f>IF(CB383="",'Fuel CO2 Factors'!$E29,CB383)</f>
        <v>89</v>
      </c>
      <c r="N383" s="1059">
        <f>IF(CC383="",'Fuel CO2 Factors'!$E29,CC383)</f>
        <v>89</v>
      </c>
      <c r="O383" s="1059">
        <f>IF(CD383="",'Fuel CO2 Factors'!$E29,CD383)</f>
        <v>89</v>
      </c>
      <c r="P383" s="1059">
        <f>IF(CE383="",'Fuel CO2 Factors'!$E29,CE383)</f>
        <v>89</v>
      </c>
      <c r="Q383" s="1059">
        <f>IF(CF383="",'Fuel CO2 Factors'!$E29,CF383)</f>
        <v>89</v>
      </c>
      <c r="R383" s="1059">
        <f>IF(CG383="",'Fuel CO2 Factors'!$E29,CG383)</f>
        <v>89</v>
      </c>
      <c r="S383" s="1059">
        <f>IF(CH383="",'Fuel CO2 Factors'!$E29,CH383)</f>
        <v>89</v>
      </c>
      <c r="T383" s="1059">
        <f>IF(CI383="",'Fuel CO2 Factors'!$E29,CI383)</f>
        <v>89</v>
      </c>
      <c r="U383" s="1059">
        <f>IF(CJ383="",'Fuel CO2 Factors'!$E29,CJ383)</f>
        <v>89</v>
      </c>
      <c r="V383" s="1059">
        <f>IF(CK383="",'Fuel CO2 Factors'!$E29,CK383)</f>
        <v>89</v>
      </c>
      <c r="W383" s="1059">
        <f>IF(CL383="",'Fuel CO2 Factors'!$E29,CL383)</f>
        <v>89</v>
      </c>
      <c r="X383" s="1059">
        <f>IF(CM383="",'Fuel CO2 Factors'!$E29,CM383)</f>
        <v>89</v>
      </c>
      <c r="Y383" s="1059">
        <f>IF(CN383="",'Fuel CO2 Factors'!$E29,CN383)</f>
        <v>89</v>
      </c>
      <c r="Z383" s="1059">
        <f>IF(CO383="",'Fuel CO2 Factors'!$E29,CO383)</f>
        <v>89</v>
      </c>
      <c r="AA383" s="1059">
        <f>IF(CP383="",'Fuel CO2 Factors'!$E29,CP383)</f>
        <v>89</v>
      </c>
      <c r="AB383" s="1059">
        <f>IF(CQ383="",'Fuel CO2 Factors'!$E29,CQ383)</f>
        <v>89</v>
      </c>
      <c r="AC383" s="1059">
        <f>IF(CR383="",'Fuel CO2 Factors'!$E29,CR383)</f>
        <v>89</v>
      </c>
      <c r="AD383" s="1059">
        <f>IF(CS383="",'Fuel CO2 Factors'!$E29,CS383)</f>
        <v>89</v>
      </c>
      <c r="AE383" s="1059">
        <f>IF(CT383="",'Fuel CO2 Factors'!$E29,CT383)</f>
        <v>89</v>
      </c>
      <c r="AF383" s="1059">
        <f>IF(CU383="",'Fuel CO2 Factors'!$E29,CU383)</f>
        <v>89</v>
      </c>
      <c r="AG383" s="1059">
        <f>IF(CV383="",'Fuel CO2 Factors'!$E29,CV383)</f>
        <v>89</v>
      </c>
      <c r="AH383" s="1059">
        <f>IF(CW383="",'Fuel CO2 Factors'!$E29,CW383)</f>
        <v>89</v>
      </c>
      <c r="AI383" s="1059">
        <f>IF(CX383="",'Fuel CO2 Factors'!$E29,CX383)</f>
        <v>89</v>
      </c>
      <c r="AJ383" s="1059">
        <f>IF(CY383="",'Fuel CO2 Factors'!$E29,CY383)</f>
        <v>89</v>
      </c>
      <c r="AK383" s="1059">
        <f>IF(CZ383="",'Fuel CO2 Factors'!$E29,CZ383)</f>
        <v>89</v>
      </c>
      <c r="AL383" s="1059">
        <f>IF(DA383="",'Fuel CO2 Factors'!$E29,DA383)</f>
        <v>89</v>
      </c>
      <c r="AM383" s="1059">
        <f>IF(DB383="",'Fuel CO2 Factors'!$E29,DB383)</f>
        <v>89</v>
      </c>
      <c r="AN383" s="1059">
        <f>IF(DC383="",'Fuel CO2 Factors'!$E29,DC383)</f>
        <v>89</v>
      </c>
      <c r="AO383" s="1059">
        <f>IF(DD383="",'Fuel CO2 Factors'!$E29,DD383)</f>
        <v>89</v>
      </c>
      <c r="AP383" s="1059">
        <f>IF(DE383="",'Fuel CO2 Factors'!$E29,DE383)</f>
        <v>89</v>
      </c>
      <c r="AQ383" s="1059">
        <f>IF(DF383="",'Fuel CO2 Factors'!$E29,DF383)</f>
        <v>89</v>
      </c>
      <c r="AR383" s="1059">
        <f>IF(DG383="",'Fuel CO2 Factors'!$E29,DG383)</f>
        <v>89</v>
      </c>
      <c r="AS383" s="1059">
        <f>IF(DH383="",'Fuel CO2 Factors'!$E29,DH383)</f>
        <v>89</v>
      </c>
      <c r="AT383" s="1059">
        <f>IF(DI383="",'Fuel CO2 Factors'!$E29,DI383)</f>
        <v>89</v>
      </c>
      <c r="AU383" s="1059">
        <f>IF(DJ383="",'Fuel CO2 Factors'!$E29,DJ383)</f>
        <v>89</v>
      </c>
      <c r="AV383" s="1059">
        <f>IF(DK383="",'Fuel CO2 Factors'!$E29,DK383)</f>
        <v>89</v>
      </c>
      <c r="AW383" s="1059">
        <f>IF(DL383="",'Fuel CO2 Factors'!$E29,DL383)</f>
        <v>89</v>
      </c>
      <c r="AX383" s="1059">
        <f>IF(DM383="",'Fuel CO2 Factors'!$E29,DM383)</f>
        <v>89</v>
      </c>
      <c r="AY383" s="1059">
        <f>IF(DN383="",'Fuel CO2 Factors'!$E29,DN383)</f>
        <v>89</v>
      </c>
      <c r="AZ383" s="1059">
        <f>IF(DO383="",'Fuel CO2 Factors'!$E29,DO383)</f>
        <v>89</v>
      </c>
      <c r="BA383" s="1059">
        <f>IF(DP383="",'Fuel CO2 Factors'!$E29,DP383)</f>
        <v>89</v>
      </c>
      <c r="BB383" s="1059">
        <f>IF(DQ383="",'Fuel CO2 Factors'!$E29,DQ383)</f>
        <v>89</v>
      </c>
      <c r="BC383" s="1059">
        <f>IF(DR383="",'Fuel CO2 Factors'!$E29,DR383)</f>
        <v>89</v>
      </c>
      <c r="BD383" s="1059">
        <f>IF(DS383="",'Fuel CO2 Factors'!$E29,DS383)</f>
        <v>89</v>
      </c>
      <c r="BE383" s="1059">
        <f>IF(DT383="",'Fuel CO2 Factors'!$E29,DT383)</f>
        <v>89</v>
      </c>
      <c r="BF383" s="1059">
        <f>IF(DU383="",'Fuel CO2 Factors'!$E29,DU383)</f>
        <v>89</v>
      </c>
      <c r="BG383" s="1059">
        <f>IF(DV383="",'Fuel CO2 Factors'!$E29,DV383)</f>
        <v>89</v>
      </c>
      <c r="BH383" s="1059">
        <f>IF(DW383="",'Fuel CO2 Factors'!$E29,DW383)</f>
        <v>89</v>
      </c>
      <c r="BI383" s="1059">
        <f>IF(DX383="",'Fuel CO2 Factors'!$E29,DX383)</f>
        <v>89</v>
      </c>
      <c r="BJ383" s="1059">
        <f>IF(DY383="",'Fuel CO2 Factors'!$E29,DY383)</f>
        <v>89</v>
      </c>
      <c r="BK383" s="1059">
        <f>IF(DZ383="",'Fuel CO2 Factors'!$E29,DZ383)</f>
        <v>89</v>
      </c>
      <c r="BL383" s="1059">
        <f>IF(EA383="",'Fuel CO2 Factors'!$E29,EA383)</f>
        <v>89</v>
      </c>
      <c r="BM383" s="1059">
        <f>IF(EB383="",'Fuel CO2 Factors'!$E29,EB383)</f>
        <v>89</v>
      </c>
      <c r="BN383" s="1059">
        <f>IF(EC383="",'Fuel CO2 Factors'!$E29,EC383)</f>
        <v>89</v>
      </c>
      <c r="BO383" s="1059">
        <f>IF(ED383="",'Fuel CO2 Factors'!$E29,ED383)</f>
        <v>89</v>
      </c>
      <c r="BV383" s="1169"/>
      <c r="BW383" s="1169"/>
      <c r="BX383" s="1169"/>
      <c r="BY383" s="1169"/>
      <c r="BZ383" s="1169"/>
      <c r="CA383" s="1169"/>
      <c r="CB383" s="1169"/>
      <c r="CC383" s="1169"/>
      <c r="CD383" s="1169"/>
      <c r="CE383" s="1169"/>
      <c r="CF383" s="1169"/>
      <c r="CG383" s="1169"/>
      <c r="CH383" s="1169"/>
      <c r="CI383" s="1169"/>
      <c r="CJ383" s="1169"/>
      <c r="CK383" s="1169"/>
      <c r="CL383" s="1169"/>
      <c r="CM383" s="1169"/>
      <c r="CN383" s="1169"/>
      <c r="CO383" s="1169"/>
      <c r="CP383" s="1169"/>
      <c r="CQ383" s="1169"/>
      <c r="CR383" s="1169"/>
      <c r="CS383" s="1169"/>
      <c r="CT383" s="1169"/>
      <c r="CU383" s="1169"/>
      <c r="CV383" s="1169"/>
      <c r="CW383" s="1169"/>
      <c r="CX383" s="1169"/>
      <c r="CY383" s="1169"/>
      <c r="CZ383" s="1169"/>
      <c r="DA383" s="1169"/>
      <c r="DB383" s="1169"/>
      <c r="DC383" s="1169"/>
      <c r="DD383" s="1169"/>
      <c r="DE383" s="1169"/>
      <c r="DF383" s="1169"/>
      <c r="DG383" s="1169"/>
      <c r="DH383" s="1169"/>
      <c r="DI383" s="1169"/>
      <c r="DJ383" s="1169"/>
      <c r="DK383" s="1169"/>
      <c r="DL383" s="1169"/>
      <c r="DM383" s="1169"/>
      <c r="DN383" s="1169"/>
      <c r="DO383" s="1169"/>
      <c r="DP383" s="1169"/>
      <c r="DQ383" s="1169"/>
      <c r="DR383" s="1169"/>
      <c r="DS383" s="1169"/>
      <c r="DT383" s="1169"/>
      <c r="DU383" s="1169"/>
      <c r="DV383" s="1169"/>
      <c r="DW383" s="1169"/>
      <c r="DX383" s="1169"/>
      <c r="DY383" s="1169"/>
      <c r="DZ383" s="1169"/>
      <c r="EA383" s="1169"/>
      <c r="EB383" s="1169"/>
      <c r="EC383" s="1169"/>
      <c r="ED383" s="1169"/>
    </row>
    <row r="384" spans="2:134" ht="12.75" customHeight="1">
      <c r="B384" s="772">
        <f t="shared" si="1668"/>
        <v>208</v>
      </c>
      <c r="C384" s="60"/>
      <c r="D384" s="701" t="s">
        <v>772</v>
      </c>
      <c r="E384" s="702" t="s">
        <v>117</v>
      </c>
      <c r="F384" s="709"/>
      <c r="G384" s="1059">
        <f>IF(BV384="",'Fuel CO2 Factors'!$E30,BV384)</f>
        <v>110</v>
      </c>
      <c r="H384" s="1059">
        <f>IF(BW384="",'Fuel CO2 Factors'!$E30,BW384)</f>
        <v>110</v>
      </c>
      <c r="I384" s="1059">
        <f>IF(BX384="",'Fuel CO2 Factors'!$E30,BX384)</f>
        <v>110</v>
      </c>
      <c r="J384" s="1059">
        <f>IF(BY384="",'Fuel CO2 Factors'!$E30,BY384)</f>
        <v>110</v>
      </c>
      <c r="K384" s="1059">
        <f>IF(BZ384="",'Fuel CO2 Factors'!$E30,BZ384)</f>
        <v>110</v>
      </c>
      <c r="L384" s="1059">
        <f>IF(CA384="",'Fuel CO2 Factors'!$E30,CA384)</f>
        <v>110</v>
      </c>
      <c r="M384" s="1059">
        <f>IF(CB384="",'Fuel CO2 Factors'!$E30,CB384)</f>
        <v>110</v>
      </c>
      <c r="N384" s="1059">
        <f>IF(CC384="",'Fuel CO2 Factors'!$E30,CC384)</f>
        <v>110</v>
      </c>
      <c r="O384" s="1059">
        <f>IF(CD384="",'Fuel CO2 Factors'!$E30,CD384)</f>
        <v>110</v>
      </c>
      <c r="P384" s="1059">
        <f>IF(CE384="",'Fuel CO2 Factors'!$E30,CE384)</f>
        <v>110</v>
      </c>
      <c r="Q384" s="1059">
        <f>IF(CF384="",'Fuel CO2 Factors'!$E30,CF384)</f>
        <v>110</v>
      </c>
      <c r="R384" s="1059">
        <f>IF(CG384="",'Fuel CO2 Factors'!$E30,CG384)</f>
        <v>110</v>
      </c>
      <c r="S384" s="1059">
        <f>IF(CH384="",'Fuel CO2 Factors'!$E30,CH384)</f>
        <v>110</v>
      </c>
      <c r="T384" s="1059">
        <f>IF(CI384="",'Fuel CO2 Factors'!$E30,CI384)</f>
        <v>110</v>
      </c>
      <c r="U384" s="1059">
        <f>IF(CJ384="",'Fuel CO2 Factors'!$E30,CJ384)</f>
        <v>110</v>
      </c>
      <c r="V384" s="1059">
        <f>IF(CK384="",'Fuel CO2 Factors'!$E30,CK384)</f>
        <v>110</v>
      </c>
      <c r="W384" s="1059">
        <f>IF(CL384="",'Fuel CO2 Factors'!$E30,CL384)</f>
        <v>110</v>
      </c>
      <c r="X384" s="1059">
        <f>IF(CM384="",'Fuel CO2 Factors'!$E30,CM384)</f>
        <v>110</v>
      </c>
      <c r="Y384" s="1059">
        <f>IF(CN384="",'Fuel CO2 Factors'!$E30,CN384)</f>
        <v>110</v>
      </c>
      <c r="Z384" s="1059">
        <f>IF(CO384="",'Fuel CO2 Factors'!$E30,CO384)</f>
        <v>110</v>
      </c>
      <c r="AA384" s="1059">
        <f>IF(CP384="",'Fuel CO2 Factors'!$E30,CP384)</f>
        <v>110</v>
      </c>
      <c r="AB384" s="1059">
        <f>IF(CQ384="",'Fuel CO2 Factors'!$E30,CQ384)</f>
        <v>110</v>
      </c>
      <c r="AC384" s="1059">
        <f>IF(CR384="",'Fuel CO2 Factors'!$E30,CR384)</f>
        <v>110</v>
      </c>
      <c r="AD384" s="1059">
        <f>IF(CS384="",'Fuel CO2 Factors'!$E30,CS384)</f>
        <v>110</v>
      </c>
      <c r="AE384" s="1059">
        <f>IF(CT384="",'Fuel CO2 Factors'!$E30,CT384)</f>
        <v>110</v>
      </c>
      <c r="AF384" s="1059">
        <f>IF(CU384="",'Fuel CO2 Factors'!$E30,CU384)</f>
        <v>110</v>
      </c>
      <c r="AG384" s="1059">
        <f>IF(CV384="",'Fuel CO2 Factors'!$E30,CV384)</f>
        <v>110</v>
      </c>
      <c r="AH384" s="1059">
        <f>IF(CW384="",'Fuel CO2 Factors'!$E30,CW384)</f>
        <v>110</v>
      </c>
      <c r="AI384" s="1059">
        <f>IF(CX384="",'Fuel CO2 Factors'!$E30,CX384)</f>
        <v>110</v>
      </c>
      <c r="AJ384" s="1059">
        <f>IF(CY384="",'Fuel CO2 Factors'!$E30,CY384)</f>
        <v>110</v>
      </c>
      <c r="AK384" s="1059">
        <f>IF(CZ384="",'Fuel CO2 Factors'!$E30,CZ384)</f>
        <v>110</v>
      </c>
      <c r="AL384" s="1059">
        <f>IF(DA384="",'Fuel CO2 Factors'!$E30,DA384)</f>
        <v>110</v>
      </c>
      <c r="AM384" s="1059">
        <f>IF(DB384="",'Fuel CO2 Factors'!$E30,DB384)</f>
        <v>110</v>
      </c>
      <c r="AN384" s="1059">
        <f>IF(DC384="",'Fuel CO2 Factors'!$E30,DC384)</f>
        <v>110</v>
      </c>
      <c r="AO384" s="1059">
        <f>IF(DD384="",'Fuel CO2 Factors'!$E30,DD384)</f>
        <v>110</v>
      </c>
      <c r="AP384" s="1059">
        <f>IF(DE384="",'Fuel CO2 Factors'!$E30,DE384)</f>
        <v>110</v>
      </c>
      <c r="AQ384" s="1059">
        <f>IF(DF384="",'Fuel CO2 Factors'!$E30,DF384)</f>
        <v>110</v>
      </c>
      <c r="AR384" s="1059">
        <f>IF(DG384="",'Fuel CO2 Factors'!$E30,DG384)</f>
        <v>110</v>
      </c>
      <c r="AS384" s="1059">
        <f>IF(DH384="",'Fuel CO2 Factors'!$E30,DH384)</f>
        <v>110</v>
      </c>
      <c r="AT384" s="1059">
        <f>IF(DI384="",'Fuel CO2 Factors'!$E30,DI384)</f>
        <v>110</v>
      </c>
      <c r="AU384" s="1059">
        <f>IF(DJ384="",'Fuel CO2 Factors'!$E30,DJ384)</f>
        <v>110</v>
      </c>
      <c r="AV384" s="1059">
        <f>IF(DK384="",'Fuel CO2 Factors'!$E30,DK384)</f>
        <v>110</v>
      </c>
      <c r="AW384" s="1059">
        <f>IF(DL384="",'Fuel CO2 Factors'!$E30,DL384)</f>
        <v>110</v>
      </c>
      <c r="AX384" s="1059">
        <f>IF(DM384="",'Fuel CO2 Factors'!$E30,DM384)</f>
        <v>110</v>
      </c>
      <c r="AY384" s="1059">
        <f>IF(DN384="",'Fuel CO2 Factors'!$E30,DN384)</f>
        <v>110</v>
      </c>
      <c r="AZ384" s="1059">
        <f>IF(DO384="",'Fuel CO2 Factors'!$E30,DO384)</f>
        <v>110</v>
      </c>
      <c r="BA384" s="1059">
        <f>IF(DP384="",'Fuel CO2 Factors'!$E30,DP384)</f>
        <v>110</v>
      </c>
      <c r="BB384" s="1059">
        <f>IF(DQ384="",'Fuel CO2 Factors'!$E30,DQ384)</f>
        <v>110</v>
      </c>
      <c r="BC384" s="1059">
        <f>IF(DR384="",'Fuel CO2 Factors'!$E30,DR384)</f>
        <v>110</v>
      </c>
      <c r="BD384" s="1059">
        <f>IF(DS384="",'Fuel CO2 Factors'!$E30,DS384)</f>
        <v>110</v>
      </c>
      <c r="BE384" s="1059">
        <f>IF(DT384="",'Fuel CO2 Factors'!$E30,DT384)</f>
        <v>110</v>
      </c>
      <c r="BF384" s="1059">
        <f>IF(DU384="",'Fuel CO2 Factors'!$E30,DU384)</f>
        <v>110</v>
      </c>
      <c r="BG384" s="1059">
        <f>IF(DV384="",'Fuel CO2 Factors'!$E30,DV384)</f>
        <v>110</v>
      </c>
      <c r="BH384" s="1059">
        <f>IF(DW384="",'Fuel CO2 Factors'!$E30,DW384)</f>
        <v>110</v>
      </c>
      <c r="BI384" s="1059">
        <f>IF(DX384="",'Fuel CO2 Factors'!$E30,DX384)</f>
        <v>110</v>
      </c>
      <c r="BJ384" s="1059">
        <f>IF(DY384="",'Fuel CO2 Factors'!$E30,DY384)</f>
        <v>110</v>
      </c>
      <c r="BK384" s="1059">
        <f>IF(DZ384="",'Fuel CO2 Factors'!$E30,DZ384)</f>
        <v>110</v>
      </c>
      <c r="BL384" s="1059">
        <f>IF(EA384="",'Fuel CO2 Factors'!$E30,EA384)</f>
        <v>110</v>
      </c>
      <c r="BM384" s="1059">
        <f>IF(EB384="",'Fuel CO2 Factors'!$E30,EB384)</f>
        <v>110</v>
      </c>
      <c r="BN384" s="1059">
        <f>IF(EC384="",'Fuel CO2 Factors'!$E30,EC384)</f>
        <v>110</v>
      </c>
      <c r="BO384" s="1059">
        <f>IF(ED384="",'Fuel CO2 Factors'!$E30,ED384)</f>
        <v>110</v>
      </c>
      <c r="BV384" s="1169"/>
      <c r="BW384" s="1169"/>
      <c r="BX384" s="1169"/>
      <c r="BY384" s="1169"/>
      <c r="BZ384" s="1169"/>
      <c r="CA384" s="1169"/>
      <c r="CB384" s="1169"/>
      <c r="CC384" s="1169"/>
      <c r="CD384" s="1169"/>
      <c r="CE384" s="1169"/>
      <c r="CF384" s="1169"/>
      <c r="CG384" s="1169"/>
      <c r="CH384" s="1169"/>
      <c r="CI384" s="1169"/>
      <c r="CJ384" s="1169"/>
      <c r="CK384" s="1169"/>
      <c r="CL384" s="1169"/>
      <c r="CM384" s="1169"/>
      <c r="CN384" s="1169"/>
      <c r="CO384" s="1169"/>
      <c r="CP384" s="1169"/>
      <c r="CQ384" s="1169"/>
      <c r="CR384" s="1169"/>
      <c r="CS384" s="1169"/>
      <c r="CT384" s="1169"/>
      <c r="CU384" s="1169"/>
      <c r="CV384" s="1169"/>
      <c r="CW384" s="1169"/>
      <c r="CX384" s="1169"/>
      <c r="CY384" s="1169"/>
      <c r="CZ384" s="1169"/>
      <c r="DA384" s="1169"/>
      <c r="DB384" s="1169"/>
      <c r="DC384" s="1169"/>
      <c r="DD384" s="1169"/>
      <c r="DE384" s="1169"/>
      <c r="DF384" s="1169"/>
      <c r="DG384" s="1169"/>
      <c r="DH384" s="1169"/>
      <c r="DI384" s="1169"/>
      <c r="DJ384" s="1169"/>
      <c r="DK384" s="1169"/>
      <c r="DL384" s="1169"/>
      <c r="DM384" s="1169"/>
      <c r="DN384" s="1169"/>
      <c r="DO384" s="1169"/>
      <c r="DP384" s="1169"/>
      <c r="DQ384" s="1169"/>
      <c r="DR384" s="1169"/>
      <c r="DS384" s="1169"/>
      <c r="DT384" s="1169"/>
      <c r="DU384" s="1169"/>
      <c r="DV384" s="1169"/>
      <c r="DW384" s="1169"/>
      <c r="DX384" s="1169"/>
      <c r="DY384" s="1169"/>
      <c r="DZ384" s="1169"/>
      <c r="EA384" s="1169"/>
      <c r="EB384" s="1169"/>
      <c r="EC384" s="1169"/>
      <c r="ED384" s="1169"/>
    </row>
    <row r="385" spans="2:139" ht="12.75" customHeight="1">
      <c r="B385" s="772">
        <f t="shared" si="1668"/>
        <v>209</v>
      </c>
      <c r="C385" s="61"/>
      <c r="D385" s="701" t="s">
        <v>799</v>
      </c>
      <c r="E385" s="702" t="s">
        <v>117</v>
      </c>
      <c r="F385" s="709"/>
      <c r="G385" s="1059">
        <f>IF(BV385="",'Fuel CO2 Factors'!$E31,BV385)</f>
        <v>110</v>
      </c>
      <c r="H385" s="1059">
        <f>IF(BW385="",'Fuel CO2 Factors'!$E31,BW385)</f>
        <v>110</v>
      </c>
      <c r="I385" s="1059">
        <f>IF(BX385="",'Fuel CO2 Factors'!$E31,BX385)</f>
        <v>110</v>
      </c>
      <c r="J385" s="1059">
        <f>IF(BY385="",'Fuel CO2 Factors'!$E31,BY385)</f>
        <v>110</v>
      </c>
      <c r="K385" s="1059">
        <f>IF(BZ385="",'Fuel CO2 Factors'!$E31,BZ385)</f>
        <v>110</v>
      </c>
      <c r="L385" s="1059">
        <f>IF(CA385="",'Fuel CO2 Factors'!$E31,CA385)</f>
        <v>110</v>
      </c>
      <c r="M385" s="1059">
        <f>IF(CB385="",'Fuel CO2 Factors'!$E31,CB385)</f>
        <v>110</v>
      </c>
      <c r="N385" s="1059">
        <f>IF(CC385="",'Fuel CO2 Factors'!$E31,CC385)</f>
        <v>110</v>
      </c>
      <c r="O385" s="1059">
        <f>IF(CD385="",'Fuel CO2 Factors'!$E31,CD385)</f>
        <v>110</v>
      </c>
      <c r="P385" s="1059">
        <f>IF(CE385="",'Fuel CO2 Factors'!$E31,CE385)</f>
        <v>110</v>
      </c>
      <c r="Q385" s="1059">
        <f>IF(CF385="",'Fuel CO2 Factors'!$E31,CF385)</f>
        <v>110</v>
      </c>
      <c r="R385" s="1059">
        <f>IF(CG385="",'Fuel CO2 Factors'!$E31,CG385)</f>
        <v>110</v>
      </c>
      <c r="S385" s="1059">
        <f>IF(CH385="",'Fuel CO2 Factors'!$E31,CH385)</f>
        <v>110</v>
      </c>
      <c r="T385" s="1059">
        <f>IF(CI385="",'Fuel CO2 Factors'!$E31,CI385)</f>
        <v>110</v>
      </c>
      <c r="U385" s="1059">
        <f>IF(CJ385="",'Fuel CO2 Factors'!$E31,CJ385)</f>
        <v>110</v>
      </c>
      <c r="V385" s="1059">
        <f>IF(CK385="",'Fuel CO2 Factors'!$E31,CK385)</f>
        <v>110</v>
      </c>
      <c r="W385" s="1059">
        <f>IF(CL385="",'Fuel CO2 Factors'!$E31,CL385)</f>
        <v>110</v>
      </c>
      <c r="X385" s="1059">
        <f>IF(CM385="",'Fuel CO2 Factors'!$E31,CM385)</f>
        <v>110</v>
      </c>
      <c r="Y385" s="1059">
        <f>IF(CN385="",'Fuel CO2 Factors'!$E31,CN385)</f>
        <v>110</v>
      </c>
      <c r="Z385" s="1059">
        <f>IF(CO385="",'Fuel CO2 Factors'!$E31,CO385)</f>
        <v>110</v>
      </c>
      <c r="AA385" s="1059">
        <f>IF(CP385="",'Fuel CO2 Factors'!$E31,CP385)</f>
        <v>110</v>
      </c>
      <c r="AB385" s="1059">
        <f>IF(CQ385="",'Fuel CO2 Factors'!$E31,CQ385)</f>
        <v>110</v>
      </c>
      <c r="AC385" s="1059">
        <f>IF(CR385="",'Fuel CO2 Factors'!$E31,CR385)</f>
        <v>110</v>
      </c>
      <c r="AD385" s="1059">
        <f>IF(CS385="",'Fuel CO2 Factors'!$E31,CS385)</f>
        <v>110</v>
      </c>
      <c r="AE385" s="1059">
        <f>IF(CT385="",'Fuel CO2 Factors'!$E31,CT385)</f>
        <v>110</v>
      </c>
      <c r="AF385" s="1059">
        <f>IF(CU385="",'Fuel CO2 Factors'!$E31,CU385)</f>
        <v>110</v>
      </c>
      <c r="AG385" s="1059">
        <f>IF(CV385="",'Fuel CO2 Factors'!$E31,CV385)</f>
        <v>110</v>
      </c>
      <c r="AH385" s="1059">
        <f>IF(CW385="",'Fuel CO2 Factors'!$E31,CW385)</f>
        <v>110</v>
      </c>
      <c r="AI385" s="1059">
        <f>IF(CX385="",'Fuel CO2 Factors'!$E31,CX385)</f>
        <v>110</v>
      </c>
      <c r="AJ385" s="1059">
        <f>IF(CY385="",'Fuel CO2 Factors'!$E31,CY385)</f>
        <v>110</v>
      </c>
      <c r="AK385" s="1059">
        <f>IF(CZ385="",'Fuel CO2 Factors'!$E31,CZ385)</f>
        <v>110</v>
      </c>
      <c r="AL385" s="1059">
        <f>IF(DA385="",'Fuel CO2 Factors'!$E31,DA385)</f>
        <v>110</v>
      </c>
      <c r="AM385" s="1059">
        <f>IF(DB385="",'Fuel CO2 Factors'!$E31,DB385)</f>
        <v>110</v>
      </c>
      <c r="AN385" s="1059">
        <f>IF(DC385="",'Fuel CO2 Factors'!$E31,DC385)</f>
        <v>110</v>
      </c>
      <c r="AO385" s="1059">
        <f>IF(DD385="",'Fuel CO2 Factors'!$E31,DD385)</f>
        <v>110</v>
      </c>
      <c r="AP385" s="1059">
        <f>IF(DE385="",'Fuel CO2 Factors'!$E31,DE385)</f>
        <v>110</v>
      </c>
      <c r="AQ385" s="1059">
        <f>IF(DF385="",'Fuel CO2 Factors'!$E31,DF385)</f>
        <v>110</v>
      </c>
      <c r="AR385" s="1059">
        <f>IF(DG385="",'Fuel CO2 Factors'!$E31,DG385)</f>
        <v>110</v>
      </c>
      <c r="AS385" s="1059">
        <f>IF(DH385="",'Fuel CO2 Factors'!$E31,DH385)</f>
        <v>110</v>
      </c>
      <c r="AT385" s="1059">
        <f>IF(DI385="",'Fuel CO2 Factors'!$E31,DI385)</f>
        <v>110</v>
      </c>
      <c r="AU385" s="1059">
        <f>IF(DJ385="",'Fuel CO2 Factors'!$E31,DJ385)</f>
        <v>110</v>
      </c>
      <c r="AV385" s="1059">
        <f>IF(DK385="",'Fuel CO2 Factors'!$E31,DK385)</f>
        <v>110</v>
      </c>
      <c r="AW385" s="1059">
        <f>IF(DL385="",'Fuel CO2 Factors'!$E31,DL385)</f>
        <v>110</v>
      </c>
      <c r="AX385" s="1059">
        <f>IF(DM385="",'Fuel CO2 Factors'!$E31,DM385)</f>
        <v>110</v>
      </c>
      <c r="AY385" s="1059">
        <f>IF(DN385="",'Fuel CO2 Factors'!$E31,DN385)</f>
        <v>110</v>
      </c>
      <c r="AZ385" s="1059">
        <f>IF(DO385="",'Fuel CO2 Factors'!$E31,DO385)</f>
        <v>110</v>
      </c>
      <c r="BA385" s="1059">
        <f>IF(DP385="",'Fuel CO2 Factors'!$E31,DP385)</f>
        <v>110</v>
      </c>
      <c r="BB385" s="1059">
        <f>IF(DQ385="",'Fuel CO2 Factors'!$E31,DQ385)</f>
        <v>110</v>
      </c>
      <c r="BC385" s="1059">
        <f>IF(DR385="",'Fuel CO2 Factors'!$E31,DR385)</f>
        <v>110</v>
      </c>
      <c r="BD385" s="1059">
        <f>IF(DS385="",'Fuel CO2 Factors'!$E31,DS385)</f>
        <v>110</v>
      </c>
      <c r="BE385" s="1059">
        <f>IF(DT385="",'Fuel CO2 Factors'!$E31,DT385)</f>
        <v>110</v>
      </c>
      <c r="BF385" s="1059">
        <f>IF(DU385="",'Fuel CO2 Factors'!$E31,DU385)</f>
        <v>110</v>
      </c>
      <c r="BG385" s="1059">
        <f>IF(DV385="",'Fuel CO2 Factors'!$E31,DV385)</f>
        <v>110</v>
      </c>
      <c r="BH385" s="1059">
        <f>IF(DW385="",'Fuel CO2 Factors'!$E31,DW385)</f>
        <v>110</v>
      </c>
      <c r="BI385" s="1059">
        <f>IF(DX385="",'Fuel CO2 Factors'!$E31,DX385)</f>
        <v>110</v>
      </c>
      <c r="BJ385" s="1059">
        <f>IF(DY385="",'Fuel CO2 Factors'!$E31,DY385)</f>
        <v>110</v>
      </c>
      <c r="BK385" s="1059">
        <f>IF(DZ385="",'Fuel CO2 Factors'!$E31,DZ385)</f>
        <v>110</v>
      </c>
      <c r="BL385" s="1059">
        <f>IF(EA385="",'Fuel CO2 Factors'!$E31,EA385)</f>
        <v>110</v>
      </c>
      <c r="BM385" s="1059">
        <f>IF(EB385="",'Fuel CO2 Factors'!$E31,EB385)</f>
        <v>110</v>
      </c>
      <c r="BN385" s="1059">
        <f>IF(EC385="",'Fuel CO2 Factors'!$E31,EC385)</f>
        <v>110</v>
      </c>
      <c r="BO385" s="1059">
        <f>IF(ED385="",'Fuel CO2 Factors'!$E31,ED385)</f>
        <v>110</v>
      </c>
      <c r="BV385" s="1169"/>
      <c r="BW385" s="1169"/>
      <c r="BX385" s="1169"/>
      <c r="BY385" s="1169"/>
      <c r="BZ385" s="1169"/>
      <c r="CA385" s="1169"/>
      <c r="CB385" s="1169"/>
      <c r="CC385" s="1169"/>
      <c r="CD385" s="1169"/>
      <c r="CE385" s="1169"/>
      <c r="CF385" s="1169"/>
      <c r="CG385" s="1169"/>
      <c r="CH385" s="1169"/>
      <c r="CI385" s="1169"/>
      <c r="CJ385" s="1169"/>
      <c r="CK385" s="1169"/>
      <c r="CL385" s="1169"/>
      <c r="CM385" s="1169"/>
      <c r="CN385" s="1169"/>
      <c r="CO385" s="1169"/>
      <c r="CP385" s="1169"/>
      <c r="CQ385" s="1169"/>
      <c r="CR385" s="1169"/>
      <c r="CS385" s="1169"/>
      <c r="CT385" s="1169"/>
      <c r="CU385" s="1169"/>
      <c r="CV385" s="1169"/>
      <c r="CW385" s="1169"/>
      <c r="CX385" s="1169"/>
      <c r="CY385" s="1169"/>
      <c r="CZ385" s="1169"/>
      <c r="DA385" s="1169"/>
      <c r="DB385" s="1169"/>
      <c r="DC385" s="1169"/>
      <c r="DD385" s="1169"/>
      <c r="DE385" s="1169"/>
      <c r="DF385" s="1169"/>
      <c r="DG385" s="1169"/>
      <c r="DH385" s="1169"/>
      <c r="DI385" s="1169"/>
      <c r="DJ385" s="1169"/>
      <c r="DK385" s="1169"/>
      <c r="DL385" s="1169"/>
      <c r="DM385" s="1169"/>
      <c r="DN385" s="1169"/>
      <c r="DO385" s="1169"/>
      <c r="DP385" s="1169"/>
      <c r="DQ385" s="1169"/>
      <c r="DR385" s="1169"/>
      <c r="DS385" s="1169"/>
      <c r="DT385" s="1169"/>
      <c r="DU385" s="1169"/>
      <c r="DV385" s="1169"/>
      <c r="DW385" s="1169"/>
      <c r="DX385" s="1169"/>
      <c r="DY385" s="1169"/>
      <c r="DZ385" s="1169"/>
      <c r="EA385" s="1169"/>
      <c r="EB385" s="1169"/>
      <c r="EC385" s="1169"/>
      <c r="ED385" s="1169"/>
    </row>
    <row r="386" spans="2:139" s="762" customFormat="1">
      <c r="B386" s="785"/>
      <c r="C386" s="63"/>
      <c r="D386" s="784"/>
      <c r="E386" s="785"/>
      <c r="F386" s="785"/>
      <c r="G386" s="972"/>
      <c r="H386" s="972"/>
      <c r="I386" s="972"/>
      <c r="J386" s="972"/>
      <c r="K386" s="972"/>
      <c r="L386" s="972"/>
      <c r="M386" s="972"/>
      <c r="N386" s="972"/>
      <c r="O386" s="972"/>
      <c r="P386" s="972"/>
      <c r="Q386" s="972"/>
      <c r="R386" s="972"/>
      <c r="S386" s="972"/>
      <c r="T386" s="972"/>
      <c r="U386" s="972"/>
      <c r="V386" s="972"/>
      <c r="W386" s="972"/>
      <c r="X386" s="972"/>
      <c r="Y386" s="972"/>
      <c r="Z386" s="972"/>
      <c r="AA386" s="972"/>
      <c r="AB386" s="972"/>
      <c r="AC386" s="972"/>
      <c r="AD386" s="972"/>
      <c r="AE386" s="972"/>
      <c r="AF386" s="972"/>
      <c r="AG386" s="972"/>
      <c r="AH386" s="972"/>
      <c r="AI386" s="972"/>
      <c r="AJ386" s="972"/>
      <c r="AK386" s="972"/>
      <c r="AL386" s="972"/>
      <c r="AM386" s="972"/>
      <c r="AN386" s="972"/>
      <c r="AO386" s="972"/>
      <c r="AP386" s="972"/>
      <c r="AQ386" s="972"/>
      <c r="AR386" s="972"/>
      <c r="AS386" s="972"/>
      <c r="AT386" s="972"/>
      <c r="AU386" s="972"/>
      <c r="AV386" s="972"/>
      <c r="AW386" s="972"/>
      <c r="AX386" s="972"/>
      <c r="AY386" s="972"/>
      <c r="AZ386" s="972"/>
      <c r="BA386" s="972"/>
      <c r="BB386" s="972"/>
      <c r="BC386" s="972"/>
      <c r="BD386" s="972"/>
      <c r="BE386" s="972"/>
      <c r="BF386" s="972"/>
      <c r="BG386" s="972"/>
      <c r="BH386" s="972"/>
      <c r="BI386" s="972"/>
      <c r="BJ386" s="972"/>
      <c r="BK386" s="972"/>
      <c r="BL386" s="972"/>
      <c r="BM386" s="972"/>
      <c r="BN386" s="972"/>
      <c r="BO386" s="972"/>
      <c r="BV386" s="1140"/>
      <c r="BW386" s="1140"/>
      <c r="BX386" s="1140"/>
      <c r="BY386" s="1140"/>
      <c r="BZ386" s="1140"/>
      <c r="CA386" s="1140"/>
      <c r="CB386" s="1140"/>
      <c r="CC386" s="1140"/>
      <c r="CD386" s="1140"/>
      <c r="CE386" s="1140"/>
      <c r="CF386" s="1140"/>
      <c r="CG386" s="1140"/>
      <c r="CH386" s="1140"/>
      <c r="CI386" s="1140"/>
      <c r="CJ386" s="1140"/>
      <c r="CK386" s="1140"/>
      <c r="CL386" s="1140"/>
      <c r="CM386" s="1140"/>
      <c r="CN386" s="1140"/>
      <c r="CO386" s="1140"/>
      <c r="CP386" s="1140"/>
      <c r="CQ386" s="1140"/>
      <c r="CR386" s="1140"/>
      <c r="CS386" s="1140"/>
      <c r="CT386" s="1140"/>
      <c r="CU386" s="1140"/>
      <c r="CV386" s="1140"/>
      <c r="CW386" s="1140"/>
      <c r="CX386" s="1140"/>
      <c r="CY386" s="1140"/>
      <c r="CZ386" s="1140"/>
      <c r="DA386" s="1140"/>
      <c r="DB386" s="1140"/>
      <c r="DC386" s="1140"/>
      <c r="DD386" s="1140"/>
      <c r="DE386" s="1140"/>
      <c r="DF386" s="1140"/>
      <c r="DG386" s="1140"/>
      <c r="DH386" s="1140"/>
      <c r="DI386" s="1140"/>
      <c r="DJ386" s="1140"/>
      <c r="DK386" s="1140"/>
      <c r="DL386" s="1140"/>
      <c r="DM386" s="1140"/>
      <c r="DN386" s="1140"/>
      <c r="DO386" s="1140"/>
      <c r="DP386" s="1140"/>
      <c r="DQ386" s="1140"/>
      <c r="DR386" s="1140"/>
      <c r="DS386" s="1140"/>
      <c r="DT386" s="1140"/>
      <c r="DU386" s="1140"/>
      <c r="DV386" s="1140"/>
      <c r="DW386" s="1140"/>
      <c r="DX386" s="1140"/>
      <c r="DY386" s="1140"/>
      <c r="DZ386" s="1140"/>
      <c r="EA386" s="1140"/>
      <c r="EB386" s="1140"/>
      <c r="EC386" s="1140"/>
      <c r="ED386" s="1140"/>
      <c r="EE386" s="1107"/>
      <c r="EF386" s="1107"/>
      <c r="EG386" s="1107"/>
      <c r="EH386" s="1107"/>
      <c r="EI386" s="1107"/>
    </row>
    <row r="387" spans="2:139" ht="15" hidden="1" outlineLevel="1" thickBot="1">
      <c r="B387" s="17" t="s">
        <v>810</v>
      </c>
      <c r="C387" s="781"/>
      <c r="D387" s="781"/>
      <c r="E387" s="791"/>
      <c r="F387" s="791"/>
      <c r="G387" s="147">
        <f t="shared" ref="G387:BO387" si="1669">G$7</f>
        <v>1990</v>
      </c>
      <c r="H387" s="147">
        <f t="shared" si="1669"/>
        <v>1991</v>
      </c>
      <c r="I387" s="147">
        <f t="shared" si="1669"/>
        <v>1992</v>
      </c>
      <c r="J387" s="147">
        <f t="shared" si="1669"/>
        <v>1993</v>
      </c>
      <c r="K387" s="147">
        <f t="shared" si="1669"/>
        <v>1994</v>
      </c>
      <c r="L387" s="147">
        <f t="shared" si="1669"/>
        <v>1995</v>
      </c>
      <c r="M387" s="147">
        <f t="shared" si="1669"/>
        <v>1996</v>
      </c>
      <c r="N387" s="147">
        <f t="shared" si="1669"/>
        <v>1997</v>
      </c>
      <c r="O387" s="147">
        <f t="shared" si="1669"/>
        <v>1998</v>
      </c>
      <c r="P387" s="147">
        <f t="shared" si="1669"/>
        <v>1999</v>
      </c>
      <c r="Q387" s="147">
        <f t="shared" si="1669"/>
        <v>2000</v>
      </c>
      <c r="R387" s="147">
        <f t="shared" si="1669"/>
        <v>2001</v>
      </c>
      <c r="S387" s="147">
        <f t="shared" si="1669"/>
        <v>2002</v>
      </c>
      <c r="T387" s="147">
        <f t="shared" si="1669"/>
        <v>2003</v>
      </c>
      <c r="U387" s="147">
        <f t="shared" si="1669"/>
        <v>2004</v>
      </c>
      <c r="V387" s="147">
        <f t="shared" si="1669"/>
        <v>2005</v>
      </c>
      <c r="W387" s="147">
        <f t="shared" si="1669"/>
        <v>2006</v>
      </c>
      <c r="X387" s="147">
        <f t="shared" si="1669"/>
        <v>2007</v>
      </c>
      <c r="Y387" s="147">
        <f t="shared" si="1669"/>
        <v>2008</v>
      </c>
      <c r="Z387" s="147">
        <f t="shared" si="1669"/>
        <v>2009</v>
      </c>
      <c r="AA387" s="147">
        <f t="shared" si="1669"/>
        <v>2010</v>
      </c>
      <c r="AB387" s="147">
        <f t="shared" si="1669"/>
        <v>2011</v>
      </c>
      <c r="AC387" s="147">
        <f t="shared" si="1669"/>
        <v>2012</v>
      </c>
      <c r="AD387" s="147">
        <f t="shared" si="1669"/>
        <v>2013</v>
      </c>
      <c r="AE387" s="147">
        <f t="shared" si="1669"/>
        <v>2014</v>
      </c>
      <c r="AF387" s="147">
        <f t="shared" si="1669"/>
        <v>2015</v>
      </c>
      <c r="AG387" s="147">
        <f t="shared" si="1669"/>
        <v>2016</v>
      </c>
      <c r="AH387" s="147">
        <f t="shared" si="1669"/>
        <v>2017</v>
      </c>
      <c r="AI387" s="147">
        <f t="shared" si="1669"/>
        <v>2018</v>
      </c>
      <c r="AJ387" s="147">
        <f t="shared" si="1669"/>
        <v>2019</v>
      </c>
      <c r="AK387" s="147">
        <f t="shared" si="1669"/>
        <v>2020</v>
      </c>
      <c r="AL387" s="147">
        <f t="shared" si="1669"/>
        <v>2021</v>
      </c>
      <c r="AM387" s="147">
        <f t="shared" si="1669"/>
        <v>2022</v>
      </c>
      <c r="AN387" s="147">
        <f t="shared" si="1669"/>
        <v>2023</v>
      </c>
      <c r="AO387" s="147">
        <f t="shared" si="1669"/>
        <v>2024</v>
      </c>
      <c r="AP387" s="147">
        <f t="shared" si="1669"/>
        <v>2025</v>
      </c>
      <c r="AQ387" s="147">
        <f t="shared" si="1669"/>
        <v>2026</v>
      </c>
      <c r="AR387" s="147">
        <f t="shared" si="1669"/>
        <v>2027</v>
      </c>
      <c r="AS387" s="147">
        <f t="shared" si="1669"/>
        <v>2028</v>
      </c>
      <c r="AT387" s="147">
        <f t="shared" si="1669"/>
        <v>2029</v>
      </c>
      <c r="AU387" s="147">
        <f t="shared" si="1669"/>
        <v>2030</v>
      </c>
      <c r="AV387" s="147">
        <f t="shared" si="1669"/>
        <v>2031</v>
      </c>
      <c r="AW387" s="147">
        <f t="shared" si="1669"/>
        <v>2032</v>
      </c>
      <c r="AX387" s="147">
        <f t="shared" si="1669"/>
        <v>2033</v>
      </c>
      <c r="AY387" s="147">
        <f t="shared" si="1669"/>
        <v>2034</v>
      </c>
      <c r="AZ387" s="147">
        <f t="shared" si="1669"/>
        <v>2035</v>
      </c>
      <c r="BA387" s="147">
        <f t="shared" si="1669"/>
        <v>2036</v>
      </c>
      <c r="BB387" s="147">
        <f t="shared" si="1669"/>
        <v>2037</v>
      </c>
      <c r="BC387" s="147">
        <f t="shared" si="1669"/>
        <v>2038</v>
      </c>
      <c r="BD387" s="147">
        <f t="shared" si="1669"/>
        <v>2039</v>
      </c>
      <c r="BE387" s="147">
        <f t="shared" si="1669"/>
        <v>2040</v>
      </c>
      <c r="BF387" s="147">
        <f t="shared" si="1669"/>
        <v>2041</v>
      </c>
      <c r="BG387" s="147">
        <f t="shared" si="1669"/>
        <v>2042</v>
      </c>
      <c r="BH387" s="147">
        <f t="shared" si="1669"/>
        <v>2043</v>
      </c>
      <c r="BI387" s="147">
        <f t="shared" si="1669"/>
        <v>2044</v>
      </c>
      <c r="BJ387" s="147">
        <f t="shared" si="1669"/>
        <v>2045</v>
      </c>
      <c r="BK387" s="147">
        <f t="shared" si="1669"/>
        <v>2046</v>
      </c>
      <c r="BL387" s="147">
        <f t="shared" si="1669"/>
        <v>2047</v>
      </c>
      <c r="BM387" s="147">
        <f t="shared" si="1669"/>
        <v>2048</v>
      </c>
      <c r="BN387" s="147">
        <f t="shared" si="1669"/>
        <v>2049</v>
      </c>
      <c r="BO387" s="147">
        <f t="shared" si="1669"/>
        <v>2050</v>
      </c>
      <c r="BV387" s="1132"/>
      <c r="BW387" s="1132"/>
      <c r="BX387" s="1132"/>
      <c r="BY387" s="1132"/>
      <c r="BZ387" s="1132"/>
      <c r="CA387" s="1132"/>
      <c r="CB387" s="1132"/>
      <c r="CC387" s="1132"/>
      <c r="CD387" s="1132"/>
      <c r="CE387" s="1132"/>
      <c r="CF387" s="1132"/>
      <c r="CG387" s="1132"/>
      <c r="CH387" s="1132"/>
      <c r="CI387" s="1132"/>
      <c r="CJ387" s="1132"/>
      <c r="CK387" s="1132"/>
      <c r="CL387" s="1132"/>
      <c r="CM387" s="1132"/>
      <c r="CN387" s="1132"/>
      <c r="CO387" s="1132"/>
      <c r="CP387" s="1132"/>
      <c r="CQ387" s="1132"/>
      <c r="CR387" s="1132"/>
      <c r="CS387" s="1132"/>
      <c r="CT387" s="1132"/>
      <c r="CU387" s="1132"/>
      <c r="CV387" s="1132"/>
      <c r="CW387" s="1132"/>
      <c r="CX387" s="1132"/>
      <c r="CY387" s="1132"/>
      <c r="CZ387" s="1132"/>
      <c r="DA387" s="1132"/>
      <c r="DB387" s="1132"/>
      <c r="DC387" s="1132"/>
      <c r="DD387" s="1132"/>
      <c r="DE387" s="1132"/>
      <c r="DF387" s="1132"/>
      <c r="DG387" s="1132"/>
      <c r="DH387" s="1132"/>
      <c r="DI387" s="1132"/>
      <c r="DJ387" s="1132"/>
      <c r="DK387" s="1132"/>
      <c r="DL387" s="1132"/>
      <c r="DM387" s="1132"/>
      <c r="DN387" s="1132"/>
      <c r="DO387" s="1132"/>
      <c r="DP387" s="1132"/>
      <c r="DQ387" s="1132"/>
      <c r="DR387" s="1132"/>
      <c r="DS387" s="1132"/>
      <c r="DT387" s="1132"/>
      <c r="DU387" s="1132"/>
      <c r="DV387" s="1132"/>
      <c r="DW387" s="1132"/>
      <c r="DX387" s="1132"/>
      <c r="DY387" s="1132"/>
      <c r="DZ387" s="1132"/>
      <c r="EA387" s="1132"/>
      <c r="EB387" s="1132"/>
      <c r="EC387" s="1132"/>
      <c r="ED387" s="1132"/>
    </row>
    <row r="388" spans="2:139" ht="12.75" hidden="1" customHeight="1" outlineLevel="1">
      <c r="B388" s="772">
        <v>211</v>
      </c>
      <c r="C388" s="58" t="s">
        <v>1221</v>
      </c>
      <c r="D388" s="708"/>
      <c r="E388" s="702" t="s">
        <v>658</v>
      </c>
      <c r="F388" s="709"/>
      <c r="G388" s="158">
        <f t="shared" ref="G388:AO388" si="1670">IF(COUNTBLANK(G389:G395)=7,"",SUM(G389:G395))</f>
        <v>0</v>
      </c>
      <c r="H388" s="158">
        <f t="shared" si="1670"/>
        <v>0</v>
      </c>
      <c r="I388" s="158">
        <f t="shared" si="1670"/>
        <v>0</v>
      </c>
      <c r="J388" s="158">
        <f t="shared" si="1670"/>
        <v>0</v>
      </c>
      <c r="K388" s="158">
        <f t="shared" si="1670"/>
        <v>0</v>
      </c>
      <c r="L388" s="158">
        <f t="shared" si="1670"/>
        <v>0</v>
      </c>
      <c r="M388" s="158">
        <f t="shared" si="1670"/>
        <v>0</v>
      </c>
      <c r="N388" s="158">
        <f t="shared" si="1670"/>
        <v>0</v>
      </c>
      <c r="O388" s="158">
        <f t="shared" si="1670"/>
        <v>0</v>
      </c>
      <c r="P388" s="158">
        <f t="shared" si="1670"/>
        <v>0</v>
      </c>
      <c r="Q388" s="158">
        <f t="shared" si="1670"/>
        <v>0</v>
      </c>
      <c r="R388" s="158">
        <f t="shared" si="1670"/>
        <v>0</v>
      </c>
      <c r="S388" s="158">
        <f t="shared" si="1670"/>
        <v>0</v>
      </c>
      <c r="T388" s="158">
        <f t="shared" si="1670"/>
        <v>0</v>
      </c>
      <c r="U388" s="158">
        <f t="shared" si="1670"/>
        <v>0</v>
      </c>
      <c r="V388" s="158">
        <f t="shared" si="1670"/>
        <v>0</v>
      </c>
      <c r="W388" s="158">
        <f t="shared" si="1670"/>
        <v>0</v>
      </c>
      <c r="X388" s="158">
        <f t="shared" si="1670"/>
        <v>0</v>
      </c>
      <c r="Y388" s="158">
        <f t="shared" si="1670"/>
        <v>0</v>
      </c>
      <c r="Z388" s="158">
        <f t="shared" si="1670"/>
        <v>0</v>
      </c>
      <c r="AA388" s="158">
        <f t="shared" si="1670"/>
        <v>0</v>
      </c>
      <c r="AB388" s="158">
        <f t="shared" si="1670"/>
        <v>0</v>
      </c>
      <c r="AC388" s="158">
        <f t="shared" si="1670"/>
        <v>0</v>
      </c>
      <c r="AD388" s="158">
        <f t="shared" si="1670"/>
        <v>0</v>
      </c>
      <c r="AE388" s="158">
        <f t="shared" si="1670"/>
        <v>0</v>
      </c>
      <c r="AF388" s="158">
        <f t="shared" si="1670"/>
        <v>0</v>
      </c>
      <c r="AG388" s="158">
        <f t="shared" si="1670"/>
        <v>0</v>
      </c>
      <c r="AH388" s="158">
        <f t="shared" si="1670"/>
        <v>0</v>
      </c>
      <c r="AI388" s="158">
        <f t="shared" si="1670"/>
        <v>0</v>
      </c>
      <c r="AJ388" s="158">
        <f t="shared" si="1670"/>
        <v>0</v>
      </c>
      <c r="AK388" s="158">
        <f t="shared" si="1670"/>
        <v>0</v>
      </c>
      <c r="AL388" s="158">
        <f t="shared" si="1670"/>
        <v>0</v>
      </c>
      <c r="AM388" s="158">
        <f t="shared" si="1670"/>
        <v>0</v>
      </c>
      <c r="AN388" s="158">
        <f t="shared" si="1670"/>
        <v>0</v>
      </c>
      <c r="AO388" s="158">
        <f t="shared" si="1670"/>
        <v>0</v>
      </c>
      <c r="AP388" s="158">
        <f t="shared" ref="AP388:BO388" si="1671">IF(COUNTBLANK(AP389:AP395)=7,"",SUM(AP389:AP395))</f>
        <v>0</v>
      </c>
      <c r="AQ388" s="158">
        <f t="shared" si="1671"/>
        <v>0</v>
      </c>
      <c r="AR388" s="158">
        <f t="shared" si="1671"/>
        <v>0</v>
      </c>
      <c r="AS388" s="158">
        <f t="shared" si="1671"/>
        <v>0</v>
      </c>
      <c r="AT388" s="158">
        <f t="shared" si="1671"/>
        <v>0</v>
      </c>
      <c r="AU388" s="158">
        <f t="shared" si="1671"/>
        <v>0</v>
      </c>
      <c r="AV388" s="158">
        <f t="shared" si="1671"/>
        <v>0</v>
      </c>
      <c r="AW388" s="158">
        <f t="shared" si="1671"/>
        <v>0</v>
      </c>
      <c r="AX388" s="158">
        <f t="shared" si="1671"/>
        <v>0</v>
      </c>
      <c r="AY388" s="158">
        <f t="shared" si="1671"/>
        <v>0</v>
      </c>
      <c r="AZ388" s="158">
        <f t="shared" si="1671"/>
        <v>0</v>
      </c>
      <c r="BA388" s="158">
        <f t="shared" si="1671"/>
        <v>0</v>
      </c>
      <c r="BB388" s="158">
        <f t="shared" si="1671"/>
        <v>0</v>
      </c>
      <c r="BC388" s="158">
        <f t="shared" si="1671"/>
        <v>0</v>
      </c>
      <c r="BD388" s="158">
        <f t="shared" si="1671"/>
        <v>0</v>
      </c>
      <c r="BE388" s="158">
        <f t="shared" si="1671"/>
        <v>0</v>
      </c>
      <c r="BF388" s="158">
        <f t="shared" si="1671"/>
        <v>0</v>
      </c>
      <c r="BG388" s="158">
        <f t="shared" si="1671"/>
        <v>0</v>
      </c>
      <c r="BH388" s="158">
        <f t="shared" si="1671"/>
        <v>0</v>
      </c>
      <c r="BI388" s="158">
        <f t="shared" si="1671"/>
        <v>0</v>
      </c>
      <c r="BJ388" s="158">
        <f t="shared" si="1671"/>
        <v>0</v>
      </c>
      <c r="BK388" s="158">
        <f t="shared" si="1671"/>
        <v>0</v>
      </c>
      <c r="BL388" s="158">
        <f t="shared" si="1671"/>
        <v>0</v>
      </c>
      <c r="BM388" s="158">
        <f t="shared" si="1671"/>
        <v>0</v>
      </c>
      <c r="BN388" s="158">
        <f t="shared" si="1671"/>
        <v>0</v>
      </c>
      <c r="BO388" s="158">
        <f t="shared" si="1671"/>
        <v>0</v>
      </c>
      <c r="BV388" s="1170"/>
      <c r="BW388" s="1170"/>
      <c r="BX388" s="1170"/>
      <c r="BY388" s="1170"/>
      <c r="BZ388" s="1170"/>
      <c r="CA388" s="1170"/>
      <c r="CB388" s="1170"/>
      <c r="CC388" s="1170"/>
      <c r="CD388" s="1170"/>
      <c r="CE388" s="1170"/>
      <c r="CF388" s="1170"/>
      <c r="CG388" s="1170"/>
      <c r="CH388" s="1170"/>
      <c r="CI388" s="1170"/>
      <c r="CJ388" s="1170"/>
      <c r="CK388" s="1170"/>
      <c r="CL388" s="1170"/>
      <c r="CM388" s="1170"/>
      <c r="CN388" s="1170"/>
      <c r="CO388" s="1170"/>
      <c r="CP388" s="1170"/>
      <c r="CQ388" s="1170"/>
      <c r="CR388" s="1170"/>
      <c r="CS388" s="1170"/>
      <c r="CT388" s="1170"/>
      <c r="CU388" s="1170"/>
      <c r="CV388" s="1170"/>
      <c r="CW388" s="1170"/>
      <c r="CX388" s="1170"/>
      <c r="CY388" s="1170"/>
      <c r="CZ388" s="1170"/>
      <c r="DA388" s="1170"/>
      <c r="DB388" s="1170"/>
      <c r="DC388" s="1170"/>
      <c r="DD388" s="1170"/>
      <c r="DE388" s="1170"/>
      <c r="DF388" s="1170"/>
      <c r="DG388" s="1170"/>
      <c r="DH388" s="1170"/>
      <c r="DI388" s="1170"/>
      <c r="DJ388" s="1170"/>
      <c r="DK388" s="1170"/>
      <c r="DL388" s="1170"/>
      <c r="DM388" s="1170"/>
      <c r="DN388" s="1170"/>
      <c r="DO388" s="1170"/>
      <c r="DP388" s="1170"/>
      <c r="DQ388" s="1170"/>
      <c r="DR388" s="1170"/>
      <c r="DS388" s="1170"/>
      <c r="DT388" s="1170"/>
      <c r="DU388" s="1170"/>
      <c r="DV388" s="1170"/>
      <c r="DW388" s="1170"/>
      <c r="DX388" s="1170"/>
      <c r="DY388" s="1170"/>
      <c r="DZ388" s="1170"/>
      <c r="EA388" s="1170"/>
      <c r="EB388" s="1170"/>
      <c r="EC388" s="1170"/>
      <c r="ED388" s="1170"/>
    </row>
    <row r="389" spans="2:139" ht="12.75" hidden="1" customHeight="1" outlineLevel="1">
      <c r="B389" s="772">
        <f t="shared" ref="B389:B394" si="1672">B388+1</f>
        <v>212</v>
      </c>
      <c r="C389" s="710"/>
      <c r="D389" s="708" t="s">
        <v>1147</v>
      </c>
      <c r="E389" s="702" t="s">
        <v>658</v>
      </c>
      <c r="F389" s="709"/>
      <c r="G389" s="975">
        <f t="shared" ref="G389:AO389" si="1673">IF(G309="","",G309*G349)</f>
        <v>0</v>
      </c>
      <c r="H389" s="975">
        <f t="shared" si="1673"/>
        <v>0</v>
      </c>
      <c r="I389" s="975">
        <f t="shared" si="1673"/>
        <v>0</v>
      </c>
      <c r="J389" s="975">
        <f t="shared" si="1673"/>
        <v>0</v>
      </c>
      <c r="K389" s="975">
        <f t="shared" si="1673"/>
        <v>0</v>
      </c>
      <c r="L389" s="975">
        <f t="shared" si="1673"/>
        <v>0</v>
      </c>
      <c r="M389" s="975">
        <f t="shared" si="1673"/>
        <v>0</v>
      </c>
      <c r="N389" s="975">
        <f t="shared" si="1673"/>
        <v>0</v>
      </c>
      <c r="O389" s="975">
        <f t="shared" si="1673"/>
        <v>0</v>
      </c>
      <c r="P389" s="975">
        <f t="shared" si="1673"/>
        <v>0</v>
      </c>
      <c r="Q389" s="975">
        <f t="shared" si="1673"/>
        <v>0</v>
      </c>
      <c r="R389" s="975">
        <f t="shared" si="1673"/>
        <v>0</v>
      </c>
      <c r="S389" s="975">
        <f t="shared" si="1673"/>
        <v>0</v>
      </c>
      <c r="T389" s="975">
        <f t="shared" si="1673"/>
        <v>0</v>
      </c>
      <c r="U389" s="975">
        <f t="shared" si="1673"/>
        <v>0</v>
      </c>
      <c r="V389" s="975">
        <f t="shared" si="1673"/>
        <v>0</v>
      </c>
      <c r="W389" s="975">
        <f t="shared" si="1673"/>
        <v>0</v>
      </c>
      <c r="X389" s="975">
        <f t="shared" si="1673"/>
        <v>0</v>
      </c>
      <c r="Y389" s="975">
        <f t="shared" si="1673"/>
        <v>0</v>
      </c>
      <c r="Z389" s="975">
        <f t="shared" si="1673"/>
        <v>0</v>
      </c>
      <c r="AA389" s="975">
        <f t="shared" si="1673"/>
        <v>0</v>
      </c>
      <c r="AB389" s="975">
        <f t="shared" si="1673"/>
        <v>0</v>
      </c>
      <c r="AC389" s="975">
        <f t="shared" si="1673"/>
        <v>0</v>
      </c>
      <c r="AD389" s="975">
        <f t="shared" si="1673"/>
        <v>0</v>
      </c>
      <c r="AE389" s="975">
        <f t="shared" si="1673"/>
        <v>0</v>
      </c>
      <c r="AF389" s="975">
        <f t="shared" si="1673"/>
        <v>0</v>
      </c>
      <c r="AG389" s="975">
        <f t="shared" si="1673"/>
        <v>0</v>
      </c>
      <c r="AH389" s="975">
        <f t="shared" si="1673"/>
        <v>0</v>
      </c>
      <c r="AI389" s="975">
        <f t="shared" si="1673"/>
        <v>0</v>
      </c>
      <c r="AJ389" s="975">
        <f t="shared" si="1673"/>
        <v>0</v>
      </c>
      <c r="AK389" s="975">
        <f t="shared" si="1673"/>
        <v>0</v>
      </c>
      <c r="AL389" s="975">
        <f t="shared" si="1673"/>
        <v>0</v>
      </c>
      <c r="AM389" s="975">
        <f t="shared" si="1673"/>
        <v>0</v>
      </c>
      <c r="AN389" s="975">
        <f t="shared" si="1673"/>
        <v>0</v>
      </c>
      <c r="AO389" s="975">
        <f t="shared" si="1673"/>
        <v>0</v>
      </c>
      <c r="AP389" s="975">
        <f t="shared" ref="AP389:BO389" si="1674">IF(AP309="","",AP309*AP349)</f>
        <v>0</v>
      </c>
      <c r="AQ389" s="975">
        <f t="shared" si="1674"/>
        <v>0</v>
      </c>
      <c r="AR389" s="975">
        <f t="shared" si="1674"/>
        <v>0</v>
      </c>
      <c r="AS389" s="975">
        <f t="shared" si="1674"/>
        <v>0</v>
      </c>
      <c r="AT389" s="975">
        <f t="shared" si="1674"/>
        <v>0</v>
      </c>
      <c r="AU389" s="975">
        <f t="shared" si="1674"/>
        <v>0</v>
      </c>
      <c r="AV389" s="975">
        <f t="shared" si="1674"/>
        <v>0</v>
      </c>
      <c r="AW389" s="975">
        <f t="shared" si="1674"/>
        <v>0</v>
      </c>
      <c r="AX389" s="975">
        <f t="shared" si="1674"/>
        <v>0</v>
      </c>
      <c r="AY389" s="975">
        <f t="shared" si="1674"/>
        <v>0</v>
      </c>
      <c r="AZ389" s="975">
        <f t="shared" si="1674"/>
        <v>0</v>
      </c>
      <c r="BA389" s="975">
        <f t="shared" si="1674"/>
        <v>0</v>
      </c>
      <c r="BB389" s="975">
        <f t="shared" si="1674"/>
        <v>0</v>
      </c>
      <c r="BC389" s="975">
        <f t="shared" si="1674"/>
        <v>0</v>
      </c>
      <c r="BD389" s="975">
        <f t="shared" si="1674"/>
        <v>0</v>
      </c>
      <c r="BE389" s="975">
        <f t="shared" si="1674"/>
        <v>0</v>
      </c>
      <c r="BF389" s="975">
        <f t="shared" si="1674"/>
        <v>0</v>
      </c>
      <c r="BG389" s="975">
        <f t="shared" si="1674"/>
        <v>0</v>
      </c>
      <c r="BH389" s="975">
        <f t="shared" si="1674"/>
        <v>0</v>
      </c>
      <c r="BI389" s="975">
        <f t="shared" si="1674"/>
        <v>0</v>
      </c>
      <c r="BJ389" s="975">
        <f t="shared" si="1674"/>
        <v>0</v>
      </c>
      <c r="BK389" s="975">
        <f t="shared" si="1674"/>
        <v>0</v>
      </c>
      <c r="BL389" s="975">
        <f t="shared" si="1674"/>
        <v>0</v>
      </c>
      <c r="BM389" s="975">
        <f t="shared" si="1674"/>
        <v>0</v>
      </c>
      <c r="BN389" s="975">
        <f t="shared" si="1674"/>
        <v>0</v>
      </c>
      <c r="BO389" s="975">
        <f t="shared" si="1674"/>
        <v>0</v>
      </c>
      <c r="BV389" s="1142"/>
      <c r="BW389" s="1142"/>
      <c r="BX389" s="1142"/>
      <c r="BY389" s="1142"/>
      <c r="BZ389" s="1142"/>
      <c r="CA389" s="1142"/>
      <c r="CB389" s="1142"/>
      <c r="CC389" s="1142"/>
      <c r="CD389" s="1142"/>
      <c r="CE389" s="1142"/>
      <c r="CF389" s="1142"/>
      <c r="CG389" s="1142"/>
      <c r="CH389" s="1142"/>
      <c r="CI389" s="1142"/>
      <c r="CJ389" s="1142"/>
      <c r="CK389" s="1142"/>
      <c r="CL389" s="1142"/>
      <c r="CM389" s="1142"/>
      <c r="CN389" s="1142"/>
      <c r="CO389" s="1142"/>
      <c r="CP389" s="1142"/>
      <c r="CQ389" s="1142"/>
      <c r="CR389" s="1142"/>
      <c r="CS389" s="1142"/>
      <c r="CT389" s="1142"/>
      <c r="CU389" s="1142"/>
      <c r="CV389" s="1142"/>
      <c r="CW389" s="1142"/>
      <c r="CX389" s="1142"/>
      <c r="CY389" s="1142"/>
      <c r="CZ389" s="1142"/>
      <c r="DA389" s="1142"/>
      <c r="DB389" s="1142"/>
      <c r="DC389" s="1142"/>
      <c r="DD389" s="1142"/>
      <c r="DE389" s="1142"/>
      <c r="DF389" s="1142"/>
      <c r="DG389" s="1142"/>
      <c r="DH389" s="1142"/>
      <c r="DI389" s="1142"/>
      <c r="DJ389" s="1142"/>
      <c r="DK389" s="1142"/>
      <c r="DL389" s="1142"/>
      <c r="DM389" s="1142"/>
      <c r="DN389" s="1142"/>
      <c r="DO389" s="1142"/>
      <c r="DP389" s="1142"/>
      <c r="DQ389" s="1142"/>
      <c r="DR389" s="1142"/>
      <c r="DS389" s="1142"/>
      <c r="DT389" s="1142"/>
      <c r="DU389" s="1142"/>
      <c r="DV389" s="1142"/>
      <c r="DW389" s="1142"/>
      <c r="DX389" s="1142"/>
      <c r="DY389" s="1142"/>
      <c r="DZ389" s="1142"/>
      <c r="EA389" s="1142"/>
      <c r="EB389" s="1142"/>
      <c r="EC389" s="1142"/>
      <c r="ED389" s="1142"/>
    </row>
    <row r="390" spans="2:139" ht="12.75" hidden="1" customHeight="1" outlineLevel="1">
      <c r="B390" s="772">
        <f t="shared" si="1672"/>
        <v>213</v>
      </c>
      <c r="C390" s="707"/>
      <c r="D390" s="708" t="s">
        <v>1119</v>
      </c>
      <c r="E390" s="702" t="s">
        <v>658</v>
      </c>
      <c r="F390" s="709"/>
      <c r="G390" s="975">
        <f t="shared" ref="G390:AO390" si="1675">IF(G310="","",G310*G350)</f>
        <v>0</v>
      </c>
      <c r="H390" s="975">
        <f t="shared" si="1675"/>
        <v>0</v>
      </c>
      <c r="I390" s="975">
        <f t="shared" si="1675"/>
        <v>0</v>
      </c>
      <c r="J390" s="975">
        <f t="shared" si="1675"/>
        <v>0</v>
      </c>
      <c r="K390" s="975">
        <f t="shared" si="1675"/>
        <v>0</v>
      </c>
      <c r="L390" s="975">
        <f t="shared" si="1675"/>
        <v>0</v>
      </c>
      <c r="M390" s="975">
        <f t="shared" si="1675"/>
        <v>0</v>
      </c>
      <c r="N390" s="975">
        <f t="shared" si="1675"/>
        <v>0</v>
      </c>
      <c r="O390" s="975">
        <f t="shared" si="1675"/>
        <v>0</v>
      </c>
      <c r="P390" s="975">
        <f t="shared" si="1675"/>
        <v>0</v>
      </c>
      <c r="Q390" s="975">
        <f t="shared" si="1675"/>
        <v>0</v>
      </c>
      <c r="R390" s="975">
        <f t="shared" si="1675"/>
        <v>0</v>
      </c>
      <c r="S390" s="975">
        <f t="shared" si="1675"/>
        <v>0</v>
      </c>
      <c r="T390" s="975">
        <f t="shared" si="1675"/>
        <v>0</v>
      </c>
      <c r="U390" s="975">
        <f t="shared" si="1675"/>
        <v>0</v>
      </c>
      <c r="V390" s="975">
        <f t="shared" si="1675"/>
        <v>0</v>
      </c>
      <c r="W390" s="975">
        <f t="shared" si="1675"/>
        <v>0</v>
      </c>
      <c r="X390" s="975">
        <f t="shared" si="1675"/>
        <v>0</v>
      </c>
      <c r="Y390" s="975">
        <f t="shared" si="1675"/>
        <v>0</v>
      </c>
      <c r="Z390" s="975">
        <f t="shared" si="1675"/>
        <v>0</v>
      </c>
      <c r="AA390" s="975">
        <f t="shared" si="1675"/>
        <v>0</v>
      </c>
      <c r="AB390" s="975">
        <f t="shared" si="1675"/>
        <v>0</v>
      </c>
      <c r="AC390" s="975">
        <f t="shared" si="1675"/>
        <v>0</v>
      </c>
      <c r="AD390" s="975">
        <f t="shared" si="1675"/>
        <v>0</v>
      </c>
      <c r="AE390" s="975">
        <f t="shared" si="1675"/>
        <v>0</v>
      </c>
      <c r="AF390" s="975">
        <f t="shared" si="1675"/>
        <v>0</v>
      </c>
      <c r="AG390" s="975">
        <f t="shared" si="1675"/>
        <v>0</v>
      </c>
      <c r="AH390" s="975">
        <f t="shared" si="1675"/>
        <v>0</v>
      </c>
      <c r="AI390" s="975">
        <f t="shared" si="1675"/>
        <v>0</v>
      </c>
      <c r="AJ390" s="975">
        <f t="shared" si="1675"/>
        <v>0</v>
      </c>
      <c r="AK390" s="975">
        <f t="shared" si="1675"/>
        <v>0</v>
      </c>
      <c r="AL390" s="975">
        <f t="shared" si="1675"/>
        <v>0</v>
      </c>
      <c r="AM390" s="975">
        <f t="shared" si="1675"/>
        <v>0</v>
      </c>
      <c r="AN390" s="975">
        <f t="shared" si="1675"/>
        <v>0</v>
      </c>
      <c r="AO390" s="975">
        <f t="shared" si="1675"/>
        <v>0</v>
      </c>
      <c r="AP390" s="975">
        <f t="shared" ref="AP390:BO390" si="1676">IF(AP310="","",AP310*AP350)</f>
        <v>0</v>
      </c>
      <c r="AQ390" s="975">
        <f t="shared" si="1676"/>
        <v>0</v>
      </c>
      <c r="AR390" s="975">
        <f t="shared" si="1676"/>
        <v>0</v>
      </c>
      <c r="AS390" s="975">
        <f t="shared" si="1676"/>
        <v>0</v>
      </c>
      <c r="AT390" s="975">
        <f t="shared" si="1676"/>
        <v>0</v>
      </c>
      <c r="AU390" s="975">
        <f t="shared" si="1676"/>
        <v>0</v>
      </c>
      <c r="AV390" s="975">
        <f t="shared" si="1676"/>
        <v>0</v>
      </c>
      <c r="AW390" s="975">
        <f t="shared" si="1676"/>
        <v>0</v>
      </c>
      <c r="AX390" s="975">
        <f t="shared" si="1676"/>
        <v>0</v>
      </c>
      <c r="AY390" s="975">
        <f t="shared" si="1676"/>
        <v>0</v>
      </c>
      <c r="AZ390" s="975">
        <f t="shared" si="1676"/>
        <v>0</v>
      </c>
      <c r="BA390" s="975">
        <f t="shared" si="1676"/>
        <v>0</v>
      </c>
      <c r="BB390" s="975">
        <f t="shared" si="1676"/>
        <v>0</v>
      </c>
      <c r="BC390" s="975">
        <f t="shared" si="1676"/>
        <v>0</v>
      </c>
      <c r="BD390" s="975">
        <f t="shared" si="1676"/>
        <v>0</v>
      </c>
      <c r="BE390" s="975">
        <f t="shared" si="1676"/>
        <v>0</v>
      </c>
      <c r="BF390" s="975">
        <f t="shared" si="1676"/>
        <v>0</v>
      </c>
      <c r="BG390" s="975">
        <f t="shared" si="1676"/>
        <v>0</v>
      </c>
      <c r="BH390" s="975">
        <f t="shared" si="1676"/>
        <v>0</v>
      </c>
      <c r="BI390" s="975">
        <f t="shared" si="1676"/>
        <v>0</v>
      </c>
      <c r="BJ390" s="975">
        <f t="shared" si="1676"/>
        <v>0</v>
      </c>
      <c r="BK390" s="975">
        <f t="shared" si="1676"/>
        <v>0</v>
      </c>
      <c r="BL390" s="975">
        <f t="shared" si="1676"/>
        <v>0</v>
      </c>
      <c r="BM390" s="975">
        <f t="shared" si="1676"/>
        <v>0</v>
      </c>
      <c r="BN390" s="975">
        <f t="shared" si="1676"/>
        <v>0</v>
      </c>
      <c r="BO390" s="975">
        <f t="shared" si="1676"/>
        <v>0</v>
      </c>
      <c r="BV390" s="1142"/>
      <c r="BW390" s="1142"/>
      <c r="BX390" s="1142"/>
      <c r="BY390" s="1142"/>
      <c r="BZ390" s="1142"/>
      <c r="CA390" s="1142"/>
      <c r="CB390" s="1142"/>
      <c r="CC390" s="1142"/>
      <c r="CD390" s="1142"/>
      <c r="CE390" s="1142"/>
      <c r="CF390" s="1142"/>
      <c r="CG390" s="1142"/>
      <c r="CH390" s="1142"/>
      <c r="CI390" s="1142"/>
      <c r="CJ390" s="1142"/>
      <c r="CK390" s="1142"/>
      <c r="CL390" s="1142"/>
      <c r="CM390" s="1142"/>
      <c r="CN390" s="1142"/>
      <c r="CO390" s="1142"/>
      <c r="CP390" s="1142"/>
      <c r="CQ390" s="1142"/>
      <c r="CR390" s="1142"/>
      <c r="CS390" s="1142"/>
      <c r="CT390" s="1142"/>
      <c r="CU390" s="1142"/>
      <c r="CV390" s="1142"/>
      <c r="CW390" s="1142"/>
      <c r="CX390" s="1142"/>
      <c r="CY390" s="1142"/>
      <c r="CZ390" s="1142"/>
      <c r="DA390" s="1142"/>
      <c r="DB390" s="1142"/>
      <c r="DC390" s="1142"/>
      <c r="DD390" s="1142"/>
      <c r="DE390" s="1142"/>
      <c r="DF390" s="1142"/>
      <c r="DG390" s="1142"/>
      <c r="DH390" s="1142"/>
      <c r="DI390" s="1142"/>
      <c r="DJ390" s="1142"/>
      <c r="DK390" s="1142"/>
      <c r="DL390" s="1142"/>
      <c r="DM390" s="1142"/>
      <c r="DN390" s="1142"/>
      <c r="DO390" s="1142"/>
      <c r="DP390" s="1142"/>
      <c r="DQ390" s="1142"/>
      <c r="DR390" s="1142"/>
      <c r="DS390" s="1142"/>
      <c r="DT390" s="1142"/>
      <c r="DU390" s="1142"/>
      <c r="DV390" s="1142"/>
      <c r="DW390" s="1142"/>
      <c r="DX390" s="1142"/>
      <c r="DY390" s="1142"/>
      <c r="DZ390" s="1142"/>
      <c r="EA390" s="1142"/>
      <c r="EB390" s="1142"/>
      <c r="EC390" s="1142"/>
      <c r="ED390" s="1142"/>
    </row>
    <row r="391" spans="2:139" ht="12.75" hidden="1" customHeight="1" outlineLevel="1">
      <c r="B391" s="772">
        <f t="shared" si="1672"/>
        <v>214</v>
      </c>
      <c r="C391" s="710"/>
      <c r="D391" s="708" t="s">
        <v>776</v>
      </c>
      <c r="E391" s="702" t="s">
        <v>658</v>
      </c>
      <c r="F391" s="709"/>
      <c r="G391" s="975">
        <f t="shared" ref="G391:AO391" si="1677">IF(G311="","",G311*G351)</f>
        <v>0</v>
      </c>
      <c r="H391" s="975">
        <f t="shared" si="1677"/>
        <v>0</v>
      </c>
      <c r="I391" s="975">
        <f t="shared" si="1677"/>
        <v>0</v>
      </c>
      <c r="J391" s="975">
        <f t="shared" si="1677"/>
        <v>0</v>
      </c>
      <c r="K391" s="975">
        <f t="shared" si="1677"/>
        <v>0</v>
      </c>
      <c r="L391" s="975">
        <f t="shared" si="1677"/>
        <v>0</v>
      </c>
      <c r="M391" s="975">
        <f t="shared" si="1677"/>
        <v>0</v>
      </c>
      <c r="N391" s="975">
        <f t="shared" si="1677"/>
        <v>0</v>
      </c>
      <c r="O391" s="975">
        <f t="shared" si="1677"/>
        <v>0</v>
      </c>
      <c r="P391" s="975">
        <f t="shared" si="1677"/>
        <v>0</v>
      </c>
      <c r="Q391" s="975">
        <f t="shared" si="1677"/>
        <v>0</v>
      </c>
      <c r="R391" s="975">
        <f t="shared" si="1677"/>
        <v>0</v>
      </c>
      <c r="S391" s="975">
        <f t="shared" si="1677"/>
        <v>0</v>
      </c>
      <c r="T391" s="975">
        <f t="shared" si="1677"/>
        <v>0</v>
      </c>
      <c r="U391" s="975">
        <f t="shared" si="1677"/>
        <v>0</v>
      </c>
      <c r="V391" s="975">
        <f t="shared" si="1677"/>
        <v>0</v>
      </c>
      <c r="W391" s="975">
        <f t="shared" si="1677"/>
        <v>0</v>
      </c>
      <c r="X391" s="975">
        <f t="shared" si="1677"/>
        <v>0</v>
      </c>
      <c r="Y391" s="975">
        <f t="shared" si="1677"/>
        <v>0</v>
      </c>
      <c r="Z391" s="975">
        <f t="shared" si="1677"/>
        <v>0</v>
      </c>
      <c r="AA391" s="975">
        <f t="shared" si="1677"/>
        <v>0</v>
      </c>
      <c r="AB391" s="975">
        <f t="shared" si="1677"/>
        <v>0</v>
      </c>
      <c r="AC391" s="975">
        <f t="shared" si="1677"/>
        <v>0</v>
      </c>
      <c r="AD391" s="975">
        <f t="shared" si="1677"/>
        <v>0</v>
      </c>
      <c r="AE391" s="975">
        <f t="shared" si="1677"/>
        <v>0</v>
      </c>
      <c r="AF391" s="975">
        <f t="shared" si="1677"/>
        <v>0</v>
      </c>
      <c r="AG391" s="975">
        <f t="shared" si="1677"/>
        <v>0</v>
      </c>
      <c r="AH391" s="975">
        <f t="shared" si="1677"/>
        <v>0</v>
      </c>
      <c r="AI391" s="975">
        <f t="shared" si="1677"/>
        <v>0</v>
      </c>
      <c r="AJ391" s="975">
        <f t="shared" si="1677"/>
        <v>0</v>
      </c>
      <c r="AK391" s="975">
        <f t="shared" si="1677"/>
        <v>0</v>
      </c>
      <c r="AL391" s="975">
        <f t="shared" si="1677"/>
        <v>0</v>
      </c>
      <c r="AM391" s="975">
        <f t="shared" si="1677"/>
        <v>0</v>
      </c>
      <c r="AN391" s="975">
        <f t="shared" si="1677"/>
        <v>0</v>
      </c>
      <c r="AO391" s="975">
        <f t="shared" si="1677"/>
        <v>0</v>
      </c>
      <c r="AP391" s="975">
        <f t="shared" ref="AP391:BO391" si="1678">IF(AP311="","",AP311*AP351)</f>
        <v>0</v>
      </c>
      <c r="AQ391" s="975">
        <f t="shared" si="1678"/>
        <v>0</v>
      </c>
      <c r="AR391" s="975">
        <f t="shared" si="1678"/>
        <v>0</v>
      </c>
      <c r="AS391" s="975">
        <f t="shared" si="1678"/>
        <v>0</v>
      </c>
      <c r="AT391" s="975">
        <f t="shared" si="1678"/>
        <v>0</v>
      </c>
      <c r="AU391" s="975">
        <f t="shared" si="1678"/>
        <v>0</v>
      </c>
      <c r="AV391" s="975">
        <f t="shared" si="1678"/>
        <v>0</v>
      </c>
      <c r="AW391" s="975">
        <f t="shared" si="1678"/>
        <v>0</v>
      </c>
      <c r="AX391" s="975">
        <f t="shared" si="1678"/>
        <v>0</v>
      </c>
      <c r="AY391" s="975">
        <f t="shared" si="1678"/>
        <v>0</v>
      </c>
      <c r="AZ391" s="975">
        <f t="shared" si="1678"/>
        <v>0</v>
      </c>
      <c r="BA391" s="975">
        <f t="shared" si="1678"/>
        <v>0</v>
      </c>
      <c r="BB391" s="975">
        <f t="shared" si="1678"/>
        <v>0</v>
      </c>
      <c r="BC391" s="975">
        <f t="shared" si="1678"/>
        <v>0</v>
      </c>
      <c r="BD391" s="975">
        <f t="shared" si="1678"/>
        <v>0</v>
      </c>
      <c r="BE391" s="975">
        <f t="shared" si="1678"/>
        <v>0</v>
      </c>
      <c r="BF391" s="975">
        <f t="shared" si="1678"/>
        <v>0</v>
      </c>
      <c r="BG391" s="975">
        <f t="shared" si="1678"/>
        <v>0</v>
      </c>
      <c r="BH391" s="975">
        <f t="shared" si="1678"/>
        <v>0</v>
      </c>
      <c r="BI391" s="975">
        <f t="shared" si="1678"/>
        <v>0</v>
      </c>
      <c r="BJ391" s="975">
        <f t="shared" si="1678"/>
        <v>0</v>
      </c>
      <c r="BK391" s="975">
        <f t="shared" si="1678"/>
        <v>0</v>
      </c>
      <c r="BL391" s="975">
        <f t="shared" si="1678"/>
        <v>0</v>
      </c>
      <c r="BM391" s="975">
        <f t="shared" si="1678"/>
        <v>0</v>
      </c>
      <c r="BN391" s="975">
        <f t="shared" si="1678"/>
        <v>0</v>
      </c>
      <c r="BO391" s="975">
        <f t="shared" si="1678"/>
        <v>0</v>
      </c>
      <c r="BV391" s="1142"/>
      <c r="BW391" s="1142"/>
      <c r="BX391" s="1142"/>
      <c r="BY391" s="1142"/>
      <c r="BZ391" s="1142"/>
      <c r="CA391" s="1142"/>
      <c r="CB391" s="1142"/>
      <c r="CC391" s="1142"/>
      <c r="CD391" s="1142"/>
      <c r="CE391" s="1142"/>
      <c r="CF391" s="1142"/>
      <c r="CG391" s="1142"/>
      <c r="CH391" s="1142"/>
      <c r="CI391" s="1142"/>
      <c r="CJ391" s="1142"/>
      <c r="CK391" s="1142"/>
      <c r="CL391" s="1142"/>
      <c r="CM391" s="1142"/>
      <c r="CN391" s="1142"/>
      <c r="CO391" s="1142"/>
      <c r="CP391" s="1142"/>
      <c r="CQ391" s="1142"/>
      <c r="CR391" s="1142"/>
      <c r="CS391" s="1142"/>
      <c r="CT391" s="1142"/>
      <c r="CU391" s="1142"/>
      <c r="CV391" s="1142"/>
      <c r="CW391" s="1142"/>
      <c r="CX391" s="1142"/>
      <c r="CY391" s="1142"/>
      <c r="CZ391" s="1142"/>
      <c r="DA391" s="1142"/>
      <c r="DB391" s="1142"/>
      <c r="DC391" s="1142"/>
      <c r="DD391" s="1142"/>
      <c r="DE391" s="1142"/>
      <c r="DF391" s="1142"/>
      <c r="DG391" s="1142"/>
      <c r="DH391" s="1142"/>
      <c r="DI391" s="1142"/>
      <c r="DJ391" s="1142"/>
      <c r="DK391" s="1142"/>
      <c r="DL391" s="1142"/>
      <c r="DM391" s="1142"/>
      <c r="DN391" s="1142"/>
      <c r="DO391" s="1142"/>
      <c r="DP391" s="1142"/>
      <c r="DQ391" s="1142"/>
      <c r="DR391" s="1142"/>
      <c r="DS391" s="1142"/>
      <c r="DT391" s="1142"/>
      <c r="DU391" s="1142"/>
      <c r="DV391" s="1142"/>
      <c r="DW391" s="1142"/>
      <c r="DX391" s="1142"/>
      <c r="DY391" s="1142"/>
      <c r="DZ391" s="1142"/>
      <c r="EA391" s="1142"/>
      <c r="EB391" s="1142"/>
      <c r="EC391" s="1142"/>
      <c r="ED391" s="1142"/>
    </row>
    <row r="392" spans="2:139" ht="12.75" hidden="1" customHeight="1" outlineLevel="1">
      <c r="B392" s="772">
        <f t="shared" si="1672"/>
        <v>215</v>
      </c>
      <c r="C392" s="707"/>
      <c r="D392" s="708" t="s">
        <v>1120</v>
      </c>
      <c r="E392" s="702" t="s">
        <v>658</v>
      </c>
      <c r="F392" s="709"/>
      <c r="G392" s="975">
        <f t="shared" ref="G392:AO392" si="1679">IF(G312="","",G312*G352)</f>
        <v>0</v>
      </c>
      <c r="H392" s="975">
        <f t="shared" si="1679"/>
        <v>0</v>
      </c>
      <c r="I392" s="975">
        <f t="shared" si="1679"/>
        <v>0</v>
      </c>
      <c r="J392" s="975">
        <f t="shared" si="1679"/>
        <v>0</v>
      </c>
      <c r="K392" s="975">
        <f t="shared" si="1679"/>
        <v>0</v>
      </c>
      <c r="L392" s="975">
        <f t="shared" si="1679"/>
        <v>0</v>
      </c>
      <c r="M392" s="975">
        <f t="shared" si="1679"/>
        <v>0</v>
      </c>
      <c r="N392" s="975">
        <f t="shared" si="1679"/>
        <v>0</v>
      </c>
      <c r="O392" s="975">
        <f t="shared" si="1679"/>
        <v>0</v>
      </c>
      <c r="P392" s="975">
        <f t="shared" si="1679"/>
        <v>0</v>
      </c>
      <c r="Q392" s="975">
        <f t="shared" si="1679"/>
        <v>0</v>
      </c>
      <c r="R392" s="975">
        <f t="shared" si="1679"/>
        <v>0</v>
      </c>
      <c r="S392" s="975">
        <f t="shared" si="1679"/>
        <v>0</v>
      </c>
      <c r="T392" s="975">
        <f t="shared" si="1679"/>
        <v>0</v>
      </c>
      <c r="U392" s="975">
        <f t="shared" si="1679"/>
        <v>0</v>
      </c>
      <c r="V392" s="975">
        <f t="shared" si="1679"/>
        <v>0</v>
      </c>
      <c r="W392" s="975">
        <f t="shared" si="1679"/>
        <v>0</v>
      </c>
      <c r="X392" s="975">
        <f t="shared" si="1679"/>
        <v>0</v>
      </c>
      <c r="Y392" s="975">
        <f t="shared" si="1679"/>
        <v>0</v>
      </c>
      <c r="Z392" s="975">
        <f t="shared" si="1679"/>
        <v>0</v>
      </c>
      <c r="AA392" s="975">
        <f t="shared" si="1679"/>
        <v>0</v>
      </c>
      <c r="AB392" s="975">
        <f t="shared" si="1679"/>
        <v>0</v>
      </c>
      <c r="AC392" s="975">
        <f t="shared" si="1679"/>
        <v>0</v>
      </c>
      <c r="AD392" s="975">
        <f t="shared" si="1679"/>
        <v>0</v>
      </c>
      <c r="AE392" s="975">
        <f t="shared" si="1679"/>
        <v>0</v>
      </c>
      <c r="AF392" s="975">
        <f t="shared" si="1679"/>
        <v>0</v>
      </c>
      <c r="AG392" s="975">
        <f t="shared" si="1679"/>
        <v>0</v>
      </c>
      <c r="AH392" s="975">
        <f t="shared" si="1679"/>
        <v>0</v>
      </c>
      <c r="AI392" s="975">
        <f t="shared" si="1679"/>
        <v>0</v>
      </c>
      <c r="AJ392" s="975">
        <f t="shared" si="1679"/>
        <v>0</v>
      </c>
      <c r="AK392" s="975">
        <f t="shared" si="1679"/>
        <v>0</v>
      </c>
      <c r="AL392" s="975">
        <f t="shared" si="1679"/>
        <v>0</v>
      </c>
      <c r="AM392" s="975">
        <f t="shared" si="1679"/>
        <v>0</v>
      </c>
      <c r="AN392" s="975">
        <f t="shared" si="1679"/>
        <v>0</v>
      </c>
      <c r="AO392" s="975">
        <f t="shared" si="1679"/>
        <v>0</v>
      </c>
      <c r="AP392" s="975">
        <f t="shared" ref="AP392:BO392" si="1680">IF(AP312="","",AP312*AP352)</f>
        <v>0</v>
      </c>
      <c r="AQ392" s="975">
        <f t="shared" si="1680"/>
        <v>0</v>
      </c>
      <c r="AR392" s="975">
        <f t="shared" si="1680"/>
        <v>0</v>
      </c>
      <c r="AS392" s="975">
        <f t="shared" si="1680"/>
        <v>0</v>
      </c>
      <c r="AT392" s="975">
        <f t="shared" si="1680"/>
        <v>0</v>
      </c>
      <c r="AU392" s="975">
        <f t="shared" si="1680"/>
        <v>0</v>
      </c>
      <c r="AV392" s="975">
        <f t="shared" si="1680"/>
        <v>0</v>
      </c>
      <c r="AW392" s="975">
        <f t="shared" si="1680"/>
        <v>0</v>
      </c>
      <c r="AX392" s="975">
        <f t="shared" si="1680"/>
        <v>0</v>
      </c>
      <c r="AY392" s="975">
        <f t="shared" si="1680"/>
        <v>0</v>
      </c>
      <c r="AZ392" s="975">
        <f t="shared" si="1680"/>
        <v>0</v>
      </c>
      <c r="BA392" s="975">
        <f t="shared" si="1680"/>
        <v>0</v>
      </c>
      <c r="BB392" s="975">
        <f t="shared" si="1680"/>
        <v>0</v>
      </c>
      <c r="BC392" s="975">
        <f t="shared" si="1680"/>
        <v>0</v>
      </c>
      <c r="BD392" s="975">
        <f t="shared" si="1680"/>
        <v>0</v>
      </c>
      <c r="BE392" s="975">
        <f t="shared" si="1680"/>
        <v>0</v>
      </c>
      <c r="BF392" s="975">
        <f t="shared" si="1680"/>
        <v>0</v>
      </c>
      <c r="BG392" s="975">
        <f t="shared" si="1680"/>
        <v>0</v>
      </c>
      <c r="BH392" s="975">
        <f t="shared" si="1680"/>
        <v>0</v>
      </c>
      <c r="BI392" s="975">
        <f t="shared" si="1680"/>
        <v>0</v>
      </c>
      <c r="BJ392" s="975">
        <f t="shared" si="1680"/>
        <v>0</v>
      </c>
      <c r="BK392" s="975">
        <f t="shared" si="1680"/>
        <v>0</v>
      </c>
      <c r="BL392" s="975">
        <f t="shared" si="1680"/>
        <v>0</v>
      </c>
      <c r="BM392" s="975">
        <f t="shared" si="1680"/>
        <v>0</v>
      </c>
      <c r="BN392" s="975">
        <f t="shared" si="1680"/>
        <v>0</v>
      </c>
      <c r="BO392" s="975">
        <f t="shared" si="1680"/>
        <v>0</v>
      </c>
      <c r="BV392" s="1142"/>
      <c r="BW392" s="1142"/>
      <c r="BX392" s="1142"/>
      <c r="BY392" s="1142"/>
      <c r="BZ392" s="1142"/>
      <c r="CA392" s="1142"/>
      <c r="CB392" s="1142"/>
      <c r="CC392" s="1142"/>
      <c r="CD392" s="1142"/>
      <c r="CE392" s="1142"/>
      <c r="CF392" s="1142"/>
      <c r="CG392" s="1142"/>
      <c r="CH392" s="1142"/>
      <c r="CI392" s="1142"/>
      <c r="CJ392" s="1142"/>
      <c r="CK392" s="1142"/>
      <c r="CL392" s="1142"/>
      <c r="CM392" s="1142"/>
      <c r="CN392" s="1142"/>
      <c r="CO392" s="1142"/>
      <c r="CP392" s="1142"/>
      <c r="CQ392" s="1142"/>
      <c r="CR392" s="1142"/>
      <c r="CS392" s="1142"/>
      <c r="CT392" s="1142"/>
      <c r="CU392" s="1142"/>
      <c r="CV392" s="1142"/>
      <c r="CW392" s="1142"/>
      <c r="CX392" s="1142"/>
      <c r="CY392" s="1142"/>
      <c r="CZ392" s="1142"/>
      <c r="DA392" s="1142"/>
      <c r="DB392" s="1142"/>
      <c r="DC392" s="1142"/>
      <c r="DD392" s="1142"/>
      <c r="DE392" s="1142"/>
      <c r="DF392" s="1142"/>
      <c r="DG392" s="1142"/>
      <c r="DH392" s="1142"/>
      <c r="DI392" s="1142"/>
      <c r="DJ392" s="1142"/>
      <c r="DK392" s="1142"/>
      <c r="DL392" s="1142"/>
      <c r="DM392" s="1142"/>
      <c r="DN392" s="1142"/>
      <c r="DO392" s="1142"/>
      <c r="DP392" s="1142"/>
      <c r="DQ392" s="1142"/>
      <c r="DR392" s="1142"/>
      <c r="DS392" s="1142"/>
      <c r="DT392" s="1142"/>
      <c r="DU392" s="1142"/>
      <c r="DV392" s="1142"/>
      <c r="DW392" s="1142"/>
      <c r="DX392" s="1142"/>
      <c r="DY392" s="1142"/>
      <c r="DZ392" s="1142"/>
      <c r="EA392" s="1142"/>
      <c r="EB392" s="1142"/>
      <c r="EC392" s="1142"/>
      <c r="ED392" s="1142"/>
    </row>
    <row r="393" spans="2:139" ht="12.75" hidden="1" customHeight="1" outlineLevel="1">
      <c r="B393" s="772">
        <f t="shared" si="1672"/>
        <v>216</v>
      </c>
      <c r="C393" s="707"/>
      <c r="D393" s="708" t="s">
        <v>1121</v>
      </c>
      <c r="E393" s="702" t="s">
        <v>658</v>
      </c>
      <c r="F393" s="709"/>
      <c r="G393" s="975">
        <f t="shared" ref="G393:AO393" si="1681">IF(G313="","",G313*G353)</f>
        <v>0</v>
      </c>
      <c r="H393" s="975">
        <f t="shared" si="1681"/>
        <v>0</v>
      </c>
      <c r="I393" s="975">
        <f t="shared" si="1681"/>
        <v>0</v>
      </c>
      <c r="J393" s="975">
        <f t="shared" si="1681"/>
        <v>0</v>
      </c>
      <c r="K393" s="975">
        <f t="shared" si="1681"/>
        <v>0</v>
      </c>
      <c r="L393" s="975">
        <f t="shared" si="1681"/>
        <v>0</v>
      </c>
      <c r="M393" s="975">
        <f t="shared" si="1681"/>
        <v>0</v>
      </c>
      <c r="N393" s="975">
        <f t="shared" si="1681"/>
        <v>0</v>
      </c>
      <c r="O393" s="975">
        <f t="shared" si="1681"/>
        <v>0</v>
      </c>
      <c r="P393" s="975">
        <f t="shared" si="1681"/>
        <v>0</v>
      </c>
      <c r="Q393" s="975">
        <f t="shared" si="1681"/>
        <v>0</v>
      </c>
      <c r="R393" s="975">
        <f t="shared" si="1681"/>
        <v>0</v>
      </c>
      <c r="S393" s="975">
        <f t="shared" si="1681"/>
        <v>0</v>
      </c>
      <c r="T393" s="975">
        <f t="shared" si="1681"/>
        <v>0</v>
      </c>
      <c r="U393" s="975">
        <f t="shared" si="1681"/>
        <v>0</v>
      </c>
      <c r="V393" s="975">
        <f t="shared" si="1681"/>
        <v>0</v>
      </c>
      <c r="W393" s="975">
        <f t="shared" si="1681"/>
        <v>0</v>
      </c>
      <c r="X393" s="975">
        <f t="shared" si="1681"/>
        <v>0</v>
      </c>
      <c r="Y393" s="975">
        <f t="shared" si="1681"/>
        <v>0</v>
      </c>
      <c r="Z393" s="975">
        <f t="shared" si="1681"/>
        <v>0</v>
      </c>
      <c r="AA393" s="975">
        <f t="shared" si="1681"/>
        <v>0</v>
      </c>
      <c r="AB393" s="975">
        <f t="shared" si="1681"/>
        <v>0</v>
      </c>
      <c r="AC393" s="975">
        <f t="shared" si="1681"/>
        <v>0</v>
      </c>
      <c r="AD393" s="975">
        <f t="shared" si="1681"/>
        <v>0</v>
      </c>
      <c r="AE393" s="975">
        <f t="shared" si="1681"/>
        <v>0</v>
      </c>
      <c r="AF393" s="975">
        <f t="shared" si="1681"/>
        <v>0</v>
      </c>
      <c r="AG393" s="975">
        <f t="shared" si="1681"/>
        <v>0</v>
      </c>
      <c r="AH393" s="975">
        <f t="shared" si="1681"/>
        <v>0</v>
      </c>
      <c r="AI393" s="975">
        <f t="shared" si="1681"/>
        <v>0</v>
      </c>
      <c r="AJ393" s="975">
        <f t="shared" si="1681"/>
        <v>0</v>
      </c>
      <c r="AK393" s="975">
        <f t="shared" si="1681"/>
        <v>0</v>
      </c>
      <c r="AL393" s="975">
        <f t="shared" si="1681"/>
        <v>0</v>
      </c>
      <c r="AM393" s="975">
        <f t="shared" si="1681"/>
        <v>0</v>
      </c>
      <c r="AN393" s="975">
        <f t="shared" si="1681"/>
        <v>0</v>
      </c>
      <c r="AO393" s="975">
        <f t="shared" si="1681"/>
        <v>0</v>
      </c>
      <c r="AP393" s="975">
        <f t="shared" ref="AP393:BO393" si="1682">IF(AP313="","",AP313*AP353)</f>
        <v>0</v>
      </c>
      <c r="AQ393" s="975">
        <f t="shared" si="1682"/>
        <v>0</v>
      </c>
      <c r="AR393" s="975">
        <f t="shared" si="1682"/>
        <v>0</v>
      </c>
      <c r="AS393" s="975">
        <f t="shared" si="1682"/>
        <v>0</v>
      </c>
      <c r="AT393" s="975">
        <f t="shared" si="1682"/>
        <v>0</v>
      </c>
      <c r="AU393" s="975">
        <f t="shared" si="1682"/>
        <v>0</v>
      </c>
      <c r="AV393" s="975">
        <f t="shared" si="1682"/>
        <v>0</v>
      </c>
      <c r="AW393" s="975">
        <f t="shared" si="1682"/>
        <v>0</v>
      </c>
      <c r="AX393" s="975">
        <f t="shared" si="1682"/>
        <v>0</v>
      </c>
      <c r="AY393" s="975">
        <f t="shared" si="1682"/>
        <v>0</v>
      </c>
      <c r="AZ393" s="975">
        <f t="shared" si="1682"/>
        <v>0</v>
      </c>
      <c r="BA393" s="975">
        <f t="shared" si="1682"/>
        <v>0</v>
      </c>
      <c r="BB393" s="975">
        <f t="shared" si="1682"/>
        <v>0</v>
      </c>
      <c r="BC393" s="975">
        <f t="shared" si="1682"/>
        <v>0</v>
      </c>
      <c r="BD393" s="975">
        <f t="shared" si="1682"/>
        <v>0</v>
      </c>
      <c r="BE393" s="975">
        <f t="shared" si="1682"/>
        <v>0</v>
      </c>
      <c r="BF393" s="975">
        <f t="shared" si="1682"/>
        <v>0</v>
      </c>
      <c r="BG393" s="975">
        <f t="shared" si="1682"/>
        <v>0</v>
      </c>
      <c r="BH393" s="975">
        <f t="shared" si="1682"/>
        <v>0</v>
      </c>
      <c r="BI393" s="975">
        <f t="shared" si="1682"/>
        <v>0</v>
      </c>
      <c r="BJ393" s="975">
        <f t="shared" si="1682"/>
        <v>0</v>
      </c>
      <c r="BK393" s="975">
        <f t="shared" si="1682"/>
        <v>0</v>
      </c>
      <c r="BL393" s="975">
        <f t="shared" si="1682"/>
        <v>0</v>
      </c>
      <c r="BM393" s="975">
        <f t="shared" si="1682"/>
        <v>0</v>
      </c>
      <c r="BN393" s="975">
        <f t="shared" si="1682"/>
        <v>0</v>
      </c>
      <c r="BO393" s="975">
        <f t="shared" si="1682"/>
        <v>0</v>
      </c>
      <c r="BV393" s="1142"/>
      <c r="BW393" s="1142"/>
      <c r="BX393" s="1142"/>
      <c r="BY393" s="1142"/>
      <c r="BZ393" s="1142"/>
      <c r="CA393" s="1142"/>
      <c r="CB393" s="1142"/>
      <c r="CC393" s="1142"/>
      <c r="CD393" s="1142"/>
      <c r="CE393" s="1142"/>
      <c r="CF393" s="1142"/>
      <c r="CG393" s="1142"/>
      <c r="CH393" s="1142"/>
      <c r="CI393" s="1142"/>
      <c r="CJ393" s="1142"/>
      <c r="CK393" s="1142"/>
      <c r="CL393" s="1142"/>
      <c r="CM393" s="1142"/>
      <c r="CN393" s="1142"/>
      <c r="CO393" s="1142"/>
      <c r="CP393" s="1142"/>
      <c r="CQ393" s="1142"/>
      <c r="CR393" s="1142"/>
      <c r="CS393" s="1142"/>
      <c r="CT393" s="1142"/>
      <c r="CU393" s="1142"/>
      <c r="CV393" s="1142"/>
      <c r="CW393" s="1142"/>
      <c r="CX393" s="1142"/>
      <c r="CY393" s="1142"/>
      <c r="CZ393" s="1142"/>
      <c r="DA393" s="1142"/>
      <c r="DB393" s="1142"/>
      <c r="DC393" s="1142"/>
      <c r="DD393" s="1142"/>
      <c r="DE393" s="1142"/>
      <c r="DF393" s="1142"/>
      <c r="DG393" s="1142"/>
      <c r="DH393" s="1142"/>
      <c r="DI393" s="1142"/>
      <c r="DJ393" s="1142"/>
      <c r="DK393" s="1142"/>
      <c r="DL393" s="1142"/>
      <c r="DM393" s="1142"/>
      <c r="DN393" s="1142"/>
      <c r="DO393" s="1142"/>
      <c r="DP393" s="1142"/>
      <c r="DQ393" s="1142"/>
      <c r="DR393" s="1142"/>
      <c r="DS393" s="1142"/>
      <c r="DT393" s="1142"/>
      <c r="DU393" s="1142"/>
      <c r="DV393" s="1142"/>
      <c r="DW393" s="1142"/>
      <c r="DX393" s="1142"/>
      <c r="DY393" s="1142"/>
      <c r="DZ393" s="1142"/>
      <c r="EA393" s="1142"/>
      <c r="EB393" s="1142"/>
      <c r="EC393" s="1142"/>
      <c r="ED393" s="1142"/>
    </row>
    <row r="394" spans="2:139" ht="12.75" hidden="1" customHeight="1" outlineLevel="1">
      <c r="B394" s="772">
        <f t="shared" si="1672"/>
        <v>217</v>
      </c>
      <c r="C394" s="707"/>
      <c r="D394" s="708" t="s">
        <v>1122</v>
      </c>
      <c r="E394" s="702" t="s">
        <v>658</v>
      </c>
      <c r="F394" s="709"/>
      <c r="G394" s="975">
        <f t="shared" ref="G394:AO394" si="1683">IF(G314="","",G314*G354)</f>
        <v>0</v>
      </c>
      <c r="H394" s="975">
        <f t="shared" si="1683"/>
        <v>0</v>
      </c>
      <c r="I394" s="975">
        <f t="shared" si="1683"/>
        <v>0</v>
      </c>
      <c r="J394" s="975">
        <f t="shared" si="1683"/>
        <v>0</v>
      </c>
      <c r="K394" s="975">
        <f t="shared" si="1683"/>
        <v>0</v>
      </c>
      <c r="L394" s="975">
        <f t="shared" si="1683"/>
        <v>0</v>
      </c>
      <c r="M394" s="975">
        <f t="shared" si="1683"/>
        <v>0</v>
      </c>
      <c r="N394" s="975">
        <f t="shared" si="1683"/>
        <v>0</v>
      </c>
      <c r="O394" s="975">
        <f t="shared" si="1683"/>
        <v>0</v>
      </c>
      <c r="P394" s="975">
        <f t="shared" si="1683"/>
        <v>0</v>
      </c>
      <c r="Q394" s="975">
        <f t="shared" si="1683"/>
        <v>0</v>
      </c>
      <c r="R394" s="975">
        <f t="shared" si="1683"/>
        <v>0</v>
      </c>
      <c r="S394" s="975">
        <f t="shared" si="1683"/>
        <v>0</v>
      </c>
      <c r="T394" s="975">
        <f t="shared" si="1683"/>
        <v>0</v>
      </c>
      <c r="U394" s="975">
        <f t="shared" si="1683"/>
        <v>0</v>
      </c>
      <c r="V394" s="975">
        <f t="shared" si="1683"/>
        <v>0</v>
      </c>
      <c r="W394" s="975">
        <f t="shared" si="1683"/>
        <v>0</v>
      </c>
      <c r="X394" s="975">
        <f t="shared" si="1683"/>
        <v>0</v>
      </c>
      <c r="Y394" s="975">
        <f t="shared" si="1683"/>
        <v>0</v>
      </c>
      <c r="Z394" s="975">
        <f t="shared" si="1683"/>
        <v>0</v>
      </c>
      <c r="AA394" s="975">
        <f t="shared" si="1683"/>
        <v>0</v>
      </c>
      <c r="AB394" s="975">
        <f t="shared" si="1683"/>
        <v>0</v>
      </c>
      <c r="AC394" s="975">
        <f t="shared" si="1683"/>
        <v>0</v>
      </c>
      <c r="AD394" s="975">
        <f t="shared" si="1683"/>
        <v>0</v>
      </c>
      <c r="AE394" s="975">
        <f t="shared" si="1683"/>
        <v>0</v>
      </c>
      <c r="AF394" s="975">
        <f t="shared" si="1683"/>
        <v>0</v>
      </c>
      <c r="AG394" s="975">
        <f t="shared" si="1683"/>
        <v>0</v>
      </c>
      <c r="AH394" s="975">
        <f t="shared" si="1683"/>
        <v>0</v>
      </c>
      <c r="AI394" s="975">
        <f t="shared" si="1683"/>
        <v>0</v>
      </c>
      <c r="AJ394" s="975">
        <f t="shared" si="1683"/>
        <v>0</v>
      </c>
      <c r="AK394" s="975">
        <f t="shared" si="1683"/>
        <v>0</v>
      </c>
      <c r="AL394" s="975">
        <f t="shared" si="1683"/>
        <v>0</v>
      </c>
      <c r="AM394" s="975">
        <f t="shared" si="1683"/>
        <v>0</v>
      </c>
      <c r="AN394" s="975">
        <f t="shared" si="1683"/>
        <v>0</v>
      </c>
      <c r="AO394" s="975">
        <f t="shared" si="1683"/>
        <v>0</v>
      </c>
      <c r="AP394" s="975">
        <f t="shared" ref="AP394:BO394" si="1684">IF(AP314="","",AP314*AP354)</f>
        <v>0</v>
      </c>
      <c r="AQ394" s="975">
        <f t="shared" si="1684"/>
        <v>0</v>
      </c>
      <c r="AR394" s="975">
        <f t="shared" si="1684"/>
        <v>0</v>
      </c>
      <c r="AS394" s="975">
        <f t="shared" si="1684"/>
        <v>0</v>
      </c>
      <c r="AT394" s="975">
        <f t="shared" si="1684"/>
        <v>0</v>
      </c>
      <c r="AU394" s="975">
        <f t="shared" si="1684"/>
        <v>0</v>
      </c>
      <c r="AV394" s="975">
        <f t="shared" si="1684"/>
        <v>0</v>
      </c>
      <c r="AW394" s="975">
        <f t="shared" si="1684"/>
        <v>0</v>
      </c>
      <c r="AX394" s="975">
        <f t="shared" si="1684"/>
        <v>0</v>
      </c>
      <c r="AY394" s="975">
        <f t="shared" si="1684"/>
        <v>0</v>
      </c>
      <c r="AZ394" s="975">
        <f t="shared" si="1684"/>
        <v>0</v>
      </c>
      <c r="BA394" s="975">
        <f t="shared" si="1684"/>
        <v>0</v>
      </c>
      <c r="BB394" s="975">
        <f t="shared" si="1684"/>
        <v>0</v>
      </c>
      <c r="BC394" s="975">
        <f t="shared" si="1684"/>
        <v>0</v>
      </c>
      <c r="BD394" s="975">
        <f t="shared" si="1684"/>
        <v>0</v>
      </c>
      <c r="BE394" s="975">
        <f t="shared" si="1684"/>
        <v>0</v>
      </c>
      <c r="BF394" s="975">
        <f t="shared" si="1684"/>
        <v>0</v>
      </c>
      <c r="BG394" s="975">
        <f t="shared" si="1684"/>
        <v>0</v>
      </c>
      <c r="BH394" s="975">
        <f t="shared" si="1684"/>
        <v>0</v>
      </c>
      <c r="BI394" s="975">
        <f t="shared" si="1684"/>
        <v>0</v>
      </c>
      <c r="BJ394" s="975">
        <f t="shared" si="1684"/>
        <v>0</v>
      </c>
      <c r="BK394" s="975">
        <f t="shared" si="1684"/>
        <v>0</v>
      </c>
      <c r="BL394" s="975">
        <f t="shared" si="1684"/>
        <v>0</v>
      </c>
      <c r="BM394" s="975">
        <f t="shared" si="1684"/>
        <v>0</v>
      </c>
      <c r="BN394" s="975">
        <f t="shared" si="1684"/>
        <v>0</v>
      </c>
      <c r="BO394" s="975">
        <f t="shared" si="1684"/>
        <v>0</v>
      </c>
      <c r="BV394" s="1142"/>
      <c r="BW394" s="1142"/>
      <c r="BX394" s="1142"/>
      <c r="BY394" s="1142"/>
      <c r="BZ394" s="1142"/>
      <c r="CA394" s="1142"/>
      <c r="CB394" s="1142"/>
      <c r="CC394" s="1142"/>
      <c r="CD394" s="1142"/>
      <c r="CE394" s="1142"/>
      <c r="CF394" s="1142"/>
      <c r="CG394" s="1142"/>
      <c r="CH394" s="1142"/>
      <c r="CI394" s="1142"/>
      <c r="CJ394" s="1142"/>
      <c r="CK394" s="1142"/>
      <c r="CL394" s="1142"/>
      <c r="CM394" s="1142"/>
      <c r="CN394" s="1142"/>
      <c r="CO394" s="1142"/>
      <c r="CP394" s="1142"/>
      <c r="CQ394" s="1142"/>
      <c r="CR394" s="1142"/>
      <c r="CS394" s="1142"/>
      <c r="CT394" s="1142"/>
      <c r="CU394" s="1142"/>
      <c r="CV394" s="1142"/>
      <c r="CW394" s="1142"/>
      <c r="CX394" s="1142"/>
      <c r="CY394" s="1142"/>
      <c r="CZ394" s="1142"/>
      <c r="DA394" s="1142"/>
      <c r="DB394" s="1142"/>
      <c r="DC394" s="1142"/>
      <c r="DD394" s="1142"/>
      <c r="DE394" s="1142"/>
      <c r="DF394" s="1142"/>
      <c r="DG394" s="1142"/>
      <c r="DH394" s="1142"/>
      <c r="DI394" s="1142"/>
      <c r="DJ394" s="1142"/>
      <c r="DK394" s="1142"/>
      <c r="DL394" s="1142"/>
      <c r="DM394" s="1142"/>
      <c r="DN394" s="1142"/>
      <c r="DO394" s="1142"/>
      <c r="DP394" s="1142"/>
      <c r="DQ394" s="1142"/>
      <c r="DR394" s="1142"/>
      <c r="DS394" s="1142"/>
      <c r="DT394" s="1142"/>
      <c r="DU394" s="1142"/>
      <c r="DV394" s="1142"/>
      <c r="DW394" s="1142"/>
      <c r="DX394" s="1142"/>
      <c r="DY394" s="1142"/>
      <c r="DZ394" s="1142"/>
      <c r="EA394" s="1142"/>
      <c r="EB394" s="1142"/>
      <c r="EC394" s="1142"/>
      <c r="ED394" s="1142"/>
    </row>
    <row r="395" spans="2:139" ht="12.75" hidden="1" customHeight="1" outlineLevel="1">
      <c r="B395" s="772" t="s">
        <v>1055</v>
      </c>
      <c r="C395" s="707"/>
      <c r="D395" s="708" t="s">
        <v>1052</v>
      </c>
      <c r="E395" s="702" t="s">
        <v>658</v>
      </c>
      <c r="F395" s="709"/>
      <c r="G395" s="975">
        <f t="shared" ref="G395:AO395" si="1685">IF(G315="","",G315*G355)</f>
        <v>0</v>
      </c>
      <c r="H395" s="975">
        <f t="shared" si="1685"/>
        <v>0</v>
      </c>
      <c r="I395" s="975">
        <f t="shared" si="1685"/>
        <v>0</v>
      </c>
      <c r="J395" s="975">
        <f t="shared" si="1685"/>
        <v>0</v>
      </c>
      <c r="K395" s="975">
        <f t="shared" si="1685"/>
        <v>0</v>
      </c>
      <c r="L395" s="975">
        <f t="shared" si="1685"/>
        <v>0</v>
      </c>
      <c r="M395" s="975">
        <f t="shared" si="1685"/>
        <v>0</v>
      </c>
      <c r="N395" s="975">
        <f t="shared" si="1685"/>
        <v>0</v>
      </c>
      <c r="O395" s="975">
        <f t="shared" si="1685"/>
        <v>0</v>
      </c>
      <c r="P395" s="975">
        <f t="shared" si="1685"/>
        <v>0</v>
      </c>
      <c r="Q395" s="975">
        <f t="shared" si="1685"/>
        <v>0</v>
      </c>
      <c r="R395" s="975">
        <f t="shared" si="1685"/>
        <v>0</v>
      </c>
      <c r="S395" s="975">
        <f t="shared" si="1685"/>
        <v>0</v>
      </c>
      <c r="T395" s="975">
        <f t="shared" si="1685"/>
        <v>0</v>
      </c>
      <c r="U395" s="975">
        <f t="shared" si="1685"/>
        <v>0</v>
      </c>
      <c r="V395" s="975">
        <f t="shared" si="1685"/>
        <v>0</v>
      </c>
      <c r="W395" s="975">
        <f t="shared" si="1685"/>
        <v>0</v>
      </c>
      <c r="X395" s="975">
        <f t="shared" si="1685"/>
        <v>0</v>
      </c>
      <c r="Y395" s="975">
        <f t="shared" si="1685"/>
        <v>0</v>
      </c>
      <c r="Z395" s="975">
        <f t="shared" si="1685"/>
        <v>0</v>
      </c>
      <c r="AA395" s="975">
        <f t="shared" si="1685"/>
        <v>0</v>
      </c>
      <c r="AB395" s="975">
        <f t="shared" si="1685"/>
        <v>0</v>
      </c>
      <c r="AC395" s="975">
        <f t="shared" si="1685"/>
        <v>0</v>
      </c>
      <c r="AD395" s="975">
        <f t="shared" si="1685"/>
        <v>0</v>
      </c>
      <c r="AE395" s="975">
        <f t="shared" si="1685"/>
        <v>0</v>
      </c>
      <c r="AF395" s="975">
        <f t="shared" si="1685"/>
        <v>0</v>
      </c>
      <c r="AG395" s="975">
        <f t="shared" si="1685"/>
        <v>0</v>
      </c>
      <c r="AH395" s="975">
        <f t="shared" si="1685"/>
        <v>0</v>
      </c>
      <c r="AI395" s="975">
        <f t="shared" si="1685"/>
        <v>0</v>
      </c>
      <c r="AJ395" s="975">
        <f t="shared" si="1685"/>
        <v>0</v>
      </c>
      <c r="AK395" s="975">
        <f t="shared" si="1685"/>
        <v>0</v>
      </c>
      <c r="AL395" s="975">
        <f t="shared" si="1685"/>
        <v>0</v>
      </c>
      <c r="AM395" s="975">
        <f t="shared" si="1685"/>
        <v>0</v>
      </c>
      <c r="AN395" s="975">
        <f t="shared" si="1685"/>
        <v>0</v>
      </c>
      <c r="AO395" s="975">
        <f t="shared" si="1685"/>
        <v>0</v>
      </c>
      <c r="AP395" s="975">
        <f t="shared" ref="AP395:BO395" si="1686">IF(AP315="","",AP315*AP355)</f>
        <v>0</v>
      </c>
      <c r="AQ395" s="975">
        <f t="shared" si="1686"/>
        <v>0</v>
      </c>
      <c r="AR395" s="975">
        <f t="shared" si="1686"/>
        <v>0</v>
      </c>
      <c r="AS395" s="975">
        <f t="shared" si="1686"/>
        <v>0</v>
      </c>
      <c r="AT395" s="975">
        <f t="shared" si="1686"/>
        <v>0</v>
      </c>
      <c r="AU395" s="975">
        <f t="shared" si="1686"/>
        <v>0</v>
      </c>
      <c r="AV395" s="975">
        <f t="shared" si="1686"/>
        <v>0</v>
      </c>
      <c r="AW395" s="975">
        <f t="shared" si="1686"/>
        <v>0</v>
      </c>
      <c r="AX395" s="975">
        <f t="shared" si="1686"/>
        <v>0</v>
      </c>
      <c r="AY395" s="975">
        <f t="shared" si="1686"/>
        <v>0</v>
      </c>
      <c r="AZ395" s="975">
        <f t="shared" si="1686"/>
        <v>0</v>
      </c>
      <c r="BA395" s="975">
        <f t="shared" si="1686"/>
        <v>0</v>
      </c>
      <c r="BB395" s="975">
        <f t="shared" si="1686"/>
        <v>0</v>
      </c>
      <c r="BC395" s="975">
        <f t="shared" si="1686"/>
        <v>0</v>
      </c>
      <c r="BD395" s="975">
        <f t="shared" si="1686"/>
        <v>0</v>
      </c>
      <c r="BE395" s="975">
        <f t="shared" si="1686"/>
        <v>0</v>
      </c>
      <c r="BF395" s="975">
        <f t="shared" si="1686"/>
        <v>0</v>
      </c>
      <c r="BG395" s="975">
        <f t="shared" si="1686"/>
        <v>0</v>
      </c>
      <c r="BH395" s="975">
        <f t="shared" si="1686"/>
        <v>0</v>
      </c>
      <c r="BI395" s="975">
        <f t="shared" si="1686"/>
        <v>0</v>
      </c>
      <c r="BJ395" s="975">
        <f t="shared" si="1686"/>
        <v>0</v>
      </c>
      <c r="BK395" s="975">
        <f t="shared" si="1686"/>
        <v>0</v>
      </c>
      <c r="BL395" s="975">
        <f t="shared" si="1686"/>
        <v>0</v>
      </c>
      <c r="BM395" s="975">
        <f t="shared" si="1686"/>
        <v>0</v>
      </c>
      <c r="BN395" s="975">
        <f t="shared" si="1686"/>
        <v>0</v>
      </c>
      <c r="BO395" s="975">
        <f t="shared" si="1686"/>
        <v>0</v>
      </c>
      <c r="BV395" s="1142"/>
      <c r="BW395" s="1142"/>
      <c r="BX395" s="1142"/>
      <c r="BY395" s="1142"/>
      <c r="BZ395" s="1142"/>
      <c r="CA395" s="1142"/>
      <c r="CB395" s="1142"/>
      <c r="CC395" s="1142"/>
      <c r="CD395" s="1142"/>
      <c r="CE395" s="1142"/>
      <c r="CF395" s="1142"/>
      <c r="CG395" s="1142"/>
      <c r="CH395" s="1142"/>
      <c r="CI395" s="1142"/>
      <c r="CJ395" s="1142"/>
      <c r="CK395" s="1142"/>
      <c r="CL395" s="1142"/>
      <c r="CM395" s="1142"/>
      <c r="CN395" s="1142"/>
      <c r="CO395" s="1142"/>
      <c r="CP395" s="1142"/>
      <c r="CQ395" s="1142"/>
      <c r="CR395" s="1142"/>
      <c r="CS395" s="1142"/>
      <c r="CT395" s="1142"/>
      <c r="CU395" s="1142"/>
      <c r="CV395" s="1142"/>
      <c r="CW395" s="1142"/>
      <c r="CX395" s="1142"/>
      <c r="CY395" s="1142"/>
      <c r="CZ395" s="1142"/>
      <c r="DA395" s="1142"/>
      <c r="DB395" s="1142"/>
      <c r="DC395" s="1142"/>
      <c r="DD395" s="1142"/>
      <c r="DE395" s="1142"/>
      <c r="DF395" s="1142"/>
      <c r="DG395" s="1142"/>
      <c r="DH395" s="1142"/>
      <c r="DI395" s="1142"/>
      <c r="DJ395" s="1142"/>
      <c r="DK395" s="1142"/>
      <c r="DL395" s="1142"/>
      <c r="DM395" s="1142"/>
      <c r="DN395" s="1142"/>
      <c r="DO395" s="1142"/>
      <c r="DP395" s="1142"/>
      <c r="DQ395" s="1142"/>
      <c r="DR395" s="1142"/>
      <c r="DS395" s="1142"/>
      <c r="DT395" s="1142"/>
      <c r="DU395" s="1142"/>
      <c r="DV395" s="1142"/>
      <c r="DW395" s="1142"/>
      <c r="DX395" s="1142"/>
      <c r="DY395" s="1142"/>
      <c r="DZ395" s="1142"/>
      <c r="EA395" s="1142"/>
      <c r="EB395" s="1142"/>
      <c r="EC395" s="1142"/>
      <c r="ED395" s="1142"/>
    </row>
    <row r="396" spans="2:139" ht="12.75" hidden="1" customHeight="1" outlineLevel="1">
      <c r="B396" s="728">
        <f>B394+1</f>
        <v>218</v>
      </c>
      <c r="C396" s="59" t="s">
        <v>1036</v>
      </c>
      <c r="D396" s="640"/>
      <c r="E396" s="670" t="s">
        <v>151</v>
      </c>
      <c r="F396" s="690"/>
      <c r="G396" s="154">
        <f t="shared" ref="G396:AO396" si="1687">IF(COUNTBLANK(G397:G403)=7,"",SUM(G397:G403))</f>
        <v>0</v>
      </c>
      <c r="H396" s="154">
        <f t="shared" si="1687"/>
        <v>0</v>
      </c>
      <c r="I396" s="154">
        <f t="shared" si="1687"/>
        <v>0</v>
      </c>
      <c r="J396" s="154">
        <f t="shared" si="1687"/>
        <v>0</v>
      </c>
      <c r="K396" s="154">
        <f t="shared" si="1687"/>
        <v>0</v>
      </c>
      <c r="L396" s="154">
        <f t="shared" si="1687"/>
        <v>0</v>
      </c>
      <c r="M396" s="154">
        <f t="shared" si="1687"/>
        <v>0</v>
      </c>
      <c r="N396" s="154">
        <f t="shared" si="1687"/>
        <v>0</v>
      </c>
      <c r="O396" s="154">
        <f t="shared" si="1687"/>
        <v>0</v>
      </c>
      <c r="P396" s="154">
        <f t="shared" si="1687"/>
        <v>0</v>
      </c>
      <c r="Q396" s="154">
        <f t="shared" si="1687"/>
        <v>0</v>
      </c>
      <c r="R396" s="154">
        <f t="shared" si="1687"/>
        <v>0</v>
      </c>
      <c r="S396" s="154">
        <f t="shared" si="1687"/>
        <v>0</v>
      </c>
      <c r="T396" s="154">
        <f t="shared" si="1687"/>
        <v>0</v>
      </c>
      <c r="U396" s="154">
        <f t="shared" si="1687"/>
        <v>0</v>
      </c>
      <c r="V396" s="154">
        <f t="shared" si="1687"/>
        <v>0</v>
      </c>
      <c r="W396" s="154">
        <f t="shared" si="1687"/>
        <v>0</v>
      </c>
      <c r="X396" s="154">
        <f t="shared" si="1687"/>
        <v>0</v>
      </c>
      <c r="Y396" s="154">
        <f t="shared" si="1687"/>
        <v>0</v>
      </c>
      <c r="Z396" s="154">
        <f t="shared" si="1687"/>
        <v>0</v>
      </c>
      <c r="AA396" s="154">
        <f t="shared" si="1687"/>
        <v>0</v>
      </c>
      <c r="AB396" s="154">
        <f t="shared" si="1687"/>
        <v>0</v>
      </c>
      <c r="AC396" s="154">
        <f t="shared" si="1687"/>
        <v>0</v>
      </c>
      <c r="AD396" s="154">
        <f t="shared" si="1687"/>
        <v>0</v>
      </c>
      <c r="AE396" s="154">
        <f t="shared" si="1687"/>
        <v>0</v>
      </c>
      <c r="AF396" s="154">
        <f t="shared" si="1687"/>
        <v>0</v>
      </c>
      <c r="AG396" s="154">
        <f t="shared" si="1687"/>
        <v>0</v>
      </c>
      <c r="AH396" s="154">
        <f t="shared" si="1687"/>
        <v>0</v>
      </c>
      <c r="AI396" s="154">
        <f t="shared" si="1687"/>
        <v>0</v>
      </c>
      <c r="AJ396" s="154">
        <f t="shared" si="1687"/>
        <v>0</v>
      </c>
      <c r="AK396" s="154">
        <f t="shared" si="1687"/>
        <v>0</v>
      </c>
      <c r="AL396" s="154">
        <f t="shared" si="1687"/>
        <v>0</v>
      </c>
      <c r="AM396" s="154">
        <f t="shared" si="1687"/>
        <v>0</v>
      </c>
      <c r="AN396" s="154">
        <f t="shared" si="1687"/>
        <v>0</v>
      </c>
      <c r="AO396" s="154">
        <f t="shared" si="1687"/>
        <v>0</v>
      </c>
      <c r="AP396" s="154">
        <f t="shared" ref="AP396:BO396" si="1688">IF(COUNTBLANK(AP397:AP403)=7,"",SUM(AP397:AP403))</f>
        <v>0</v>
      </c>
      <c r="AQ396" s="154">
        <f t="shared" si="1688"/>
        <v>0</v>
      </c>
      <c r="AR396" s="154">
        <f t="shared" si="1688"/>
        <v>0</v>
      </c>
      <c r="AS396" s="154">
        <f t="shared" si="1688"/>
        <v>0</v>
      </c>
      <c r="AT396" s="154">
        <f t="shared" si="1688"/>
        <v>0</v>
      </c>
      <c r="AU396" s="154">
        <f t="shared" si="1688"/>
        <v>0</v>
      </c>
      <c r="AV396" s="154">
        <f t="shared" si="1688"/>
        <v>0</v>
      </c>
      <c r="AW396" s="154">
        <f t="shared" si="1688"/>
        <v>0</v>
      </c>
      <c r="AX396" s="154">
        <f t="shared" si="1688"/>
        <v>0</v>
      </c>
      <c r="AY396" s="154">
        <f t="shared" si="1688"/>
        <v>0</v>
      </c>
      <c r="AZ396" s="154">
        <f t="shared" si="1688"/>
        <v>0</v>
      </c>
      <c r="BA396" s="154">
        <f t="shared" si="1688"/>
        <v>0</v>
      </c>
      <c r="BB396" s="154">
        <f t="shared" si="1688"/>
        <v>0</v>
      </c>
      <c r="BC396" s="154">
        <f t="shared" si="1688"/>
        <v>0</v>
      </c>
      <c r="BD396" s="154">
        <f t="shared" si="1688"/>
        <v>0</v>
      </c>
      <c r="BE396" s="154">
        <f t="shared" si="1688"/>
        <v>0</v>
      </c>
      <c r="BF396" s="154">
        <f t="shared" si="1688"/>
        <v>0</v>
      </c>
      <c r="BG396" s="154">
        <f t="shared" si="1688"/>
        <v>0</v>
      </c>
      <c r="BH396" s="154">
        <f t="shared" si="1688"/>
        <v>0</v>
      </c>
      <c r="BI396" s="154">
        <f t="shared" si="1688"/>
        <v>0</v>
      </c>
      <c r="BJ396" s="154">
        <f t="shared" si="1688"/>
        <v>0</v>
      </c>
      <c r="BK396" s="154">
        <f t="shared" si="1688"/>
        <v>0</v>
      </c>
      <c r="BL396" s="154">
        <f t="shared" si="1688"/>
        <v>0</v>
      </c>
      <c r="BM396" s="154">
        <f t="shared" si="1688"/>
        <v>0</v>
      </c>
      <c r="BN396" s="154">
        <f t="shared" si="1688"/>
        <v>0</v>
      </c>
      <c r="BO396" s="154">
        <f t="shared" si="1688"/>
        <v>0</v>
      </c>
      <c r="BV396" s="1166"/>
      <c r="BW396" s="1166"/>
      <c r="BX396" s="1166"/>
      <c r="BY396" s="1166"/>
      <c r="BZ396" s="1166"/>
      <c r="CA396" s="1166"/>
      <c r="CB396" s="1166"/>
      <c r="CC396" s="1166"/>
      <c r="CD396" s="1166"/>
      <c r="CE396" s="1166"/>
      <c r="CF396" s="1166"/>
      <c r="CG396" s="1166"/>
      <c r="CH396" s="1166"/>
      <c r="CI396" s="1166"/>
      <c r="CJ396" s="1166"/>
      <c r="CK396" s="1166"/>
      <c r="CL396" s="1166"/>
      <c r="CM396" s="1166"/>
      <c r="CN396" s="1166"/>
      <c r="CO396" s="1166"/>
      <c r="CP396" s="1166"/>
      <c r="CQ396" s="1166"/>
      <c r="CR396" s="1166"/>
      <c r="CS396" s="1166"/>
      <c r="CT396" s="1166"/>
      <c r="CU396" s="1166"/>
      <c r="CV396" s="1166"/>
      <c r="CW396" s="1166"/>
      <c r="CX396" s="1166"/>
      <c r="CY396" s="1166"/>
      <c r="CZ396" s="1166"/>
      <c r="DA396" s="1166"/>
      <c r="DB396" s="1166"/>
      <c r="DC396" s="1166"/>
      <c r="DD396" s="1166"/>
      <c r="DE396" s="1166"/>
      <c r="DF396" s="1166"/>
      <c r="DG396" s="1166"/>
      <c r="DH396" s="1166"/>
      <c r="DI396" s="1166"/>
      <c r="DJ396" s="1166"/>
      <c r="DK396" s="1166"/>
      <c r="DL396" s="1166"/>
      <c r="DM396" s="1166"/>
      <c r="DN396" s="1166"/>
      <c r="DO396" s="1166"/>
      <c r="DP396" s="1166"/>
      <c r="DQ396" s="1166"/>
      <c r="DR396" s="1166"/>
      <c r="DS396" s="1166"/>
      <c r="DT396" s="1166"/>
      <c r="DU396" s="1166"/>
      <c r="DV396" s="1166"/>
      <c r="DW396" s="1166"/>
      <c r="DX396" s="1166"/>
      <c r="DY396" s="1166"/>
      <c r="DZ396" s="1166"/>
      <c r="EA396" s="1166"/>
      <c r="EB396" s="1166"/>
      <c r="EC396" s="1166"/>
      <c r="ED396" s="1166"/>
    </row>
    <row r="397" spans="2:139" ht="12.75" hidden="1" customHeight="1" outlineLevel="1">
      <c r="B397" s="728">
        <f>B396+1</f>
        <v>219</v>
      </c>
      <c r="C397" s="691"/>
      <c r="D397" s="669" t="s">
        <v>452</v>
      </c>
      <c r="E397" s="670" t="s">
        <v>151</v>
      </c>
      <c r="F397" s="690"/>
      <c r="G397" s="87">
        <f t="shared" ref="G397:AO397" si="1689">IF(G317="","",G317*G361)</f>
        <v>0</v>
      </c>
      <c r="H397" s="87">
        <f t="shared" si="1689"/>
        <v>0</v>
      </c>
      <c r="I397" s="87">
        <f t="shared" si="1689"/>
        <v>0</v>
      </c>
      <c r="J397" s="87">
        <f t="shared" si="1689"/>
        <v>0</v>
      </c>
      <c r="K397" s="87">
        <f t="shared" si="1689"/>
        <v>0</v>
      </c>
      <c r="L397" s="87">
        <f t="shared" si="1689"/>
        <v>0</v>
      </c>
      <c r="M397" s="87">
        <f t="shared" si="1689"/>
        <v>0</v>
      </c>
      <c r="N397" s="87">
        <f t="shared" si="1689"/>
        <v>0</v>
      </c>
      <c r="O397" s="87">
        <f t="shared" si="1689"/>
        <v>0</v>
      </c>
      <c r="P397" s="87">
        <f t="shared" si="1689"/>
        <v>0</v>
      </c>
      <c r="Q397" s="87">
        <f t="shared" si="1689"/>
        <v>0</v>
      </c>
      <c r="R397" s="87">
        <f t="shared" si="1689"/>
        <v>0</v>
      </c>
      <c r="S397" s="87">
        <f t="shared" si="1689"/>
        <v>0</v>
      </c>
      <c r="T397" s="87">
        <f t="shared" si="1689"/>
        <v>0</v>
      </c>
      <c r="U397" s="87">
        <f t="shared" si="1689"/>
        <v>0</v>
      </c>
      <c r="V397" s="87">
        <f t="shared" si="1689"/>
        <v>0</v>
      </c>
      <c r="W397" s="87">
        <f t="shared" si="1689"/>
        <v>0</v>
      </c>
      <c r="X397" s="87">
        <f t="shared" si="1689"/>
        <v>0</v>
      </c>
      <c r="Y397" s="87">
        <f t="shared" si="1689"/>
        <v>0</v>
      </c>
      <c r="Z397" s="87">
        <f t="shared" si="1689"/>
        <v>0</v>
      </c>
      <c r="AA397" s="87">
        <f t="shared" si="1689"/>
        <v>0</v>
      </c>
      <c r="AB397" s="87">
        <f t="shared" si="1689"/>
        <v>0</v>
      </c>
      <c r="AC397" s="87">
        <f t="shared" si="1689"/>
        <v>0</v>
      </c>
      <c r="AD397" s="87">
        <f t="shared" si="1689"/>
        <v>0</v>
      </c>
      <c r="AE397" s="87">
        <f t="shared" si="1689"/>
        <v>0</v>
      </c>
      <c r="AF397" s="87">
        <f t="shared" si="1689"/>
        <v>0</v>
      </c>
      <c r="AG397" s="87">
        <f t="shared" si="1689"/>
        <v>0</v>
      </c>
      <c r="AH397" s="87">
        <f t="shared" si="1689"/>
        <v>0</v>
      </c>
      <c r="AI397" s="87">
        <f t="shared" si="1689"/>
        <v>0</v>
      </c>
      <c r="AJ397" s="87">
        <f t="shared" si="1689"/>
        <v>0</v>
      </c>
      <c r="AK397" s="87">
        <f t="shared" si="1689"/>
        <v>0</v>
      </c>
      <c r="AL397" s="87">
        <f t="shared" si="1689"/>
        <v>0</v>
      </c>
      <c r="AM397" s="87">
        <f t="shared" si="1689"/>
        <v>0</v>
      </c>
      <c r="AN397" s="87">
        <f t="shared" si="1689"/>
        <v>0</v>
      </c>
      <c r="AO397" s="87">
        <f t="shared" si="1689"/>
        <v>0</v>
      </c>
      <c r="AP397" s="87">
        <f t="shared" ref="AP397:BO397" si="1690">IF(AP317="","",AP317*AP361)</f>
        <v>0</v>
      </c>
      <c r="AQ397" s="87">
        <f t="shared" si="1690"/>
        <v>0</v>
      </c>
      <c r="AR397" s="87">
        <f t="shared" si="1690"/>
        <v>0</v>
      </c>
      <c r="AS397" s="87">
        <f t="shared" si="1690"/>
        <v>0</v>
      </c>
      <c r="AT397" s="87">
        <f t="shared" si="1690"/>
        <v>0</v>
      </c>
      <c r="AU397" s="87">
        <f t="shared" si="1690"/>
        <v>0</v>
      </c>
      <c r="AV397" s="87">
        <f t="shared" si="1690"/>
        <v>0</v>
      </c>
      <c r="AW397" s="87">
        <f t="shared" si="1690"/>
        <v>0</v>
      </c>
      <c r="AX397" s="87">
        <f t="shared" si="1690"/>
        <v>0</v>
      </c>
      <c r="AY397" s="87">
        <f t="shared" si="1690"/>
        <v>0</v>
      </c>
      <c r="AZ397" s="87">
        <f t="shared" si="1690"/>
        <v>0</v>
      </c>
      <c r="BA397" s="87">
        <f t="shared" si="1690"/>
        <v>0</v>
      </c>
      <c r="BB397" s="87">
        <f t="shared" si="1690"/>
        <v>0</v>
      </c>
      <c r="BC397" s="87">
        <f t="shared" si="1690"/>
        <v>0</v>
      </c>
      <c r="BD397" s="87">
        <f t="shared" si="1690"/>
        <v>0</v>
      </c>
      <c r="BE397" s="87">
        <f t="shared" si="1690"/>
        <v>0</v>
      </c>
      <c r="BF397" s="87">
        <f t="shared" si="1690"/>
        <v>0</v>
      </c>
      <c r="BG397" s="87">
        <f t="shared" si="1690"/>
        <v>0</v>
      </c>
      <c r="BH397" s="87">
        <f t="shared" si="1690"/>
        <v>0</v>
      </c>
      <c r="BI397" s="87">
        <f t="shared" si="1690"/>
        <v>0</v>
      </c>
      <c r="BJ397" s="87">
        <f t="shared" si="1690"/>
        <v>0</v>
      </c>
      <c r="BK397" s="87">
        <f t="shared" si="1690"/>
        <v>0</v>
      </c>
      <c r="BL397" s="87">
        <f t="shared" si="1690"/>
        <v>0</v>
      </c>
      <c r="BM397" s="87">
        <f t="shared" si="1690"/>
        <v>0</v>
      </c>
      <c r="BN397" s="87">
        <f t="shared" si="1690"/>
        <v>0</v>
      </c>
      <c r="BO397" s="87">
        <f t="shared" si="1690"/>
        <v>0</v>
      </c>
      <c r="BV397" s="802"/>
      <c r="BW397" s="802"/>
      <c r="BX397" s="802"/>
      <c r="BY397" s="802"/>
      <c r="BZ397" s="802"/>
      <c r="CA397" s="802"/>
      <c r="CB397" s="802"/>
      <c r="CC397" s="802"/>
      <c r="CD397" s="802"/>
      <c r="CE397" s="802"/>
      <c r="CF397" s="802"/>
      <c r="CG397" s="802"/>
      <c r="CH397" s="802"/>
      <c r="CI397" s="802"/>
      <c r="CJ397" s="802"/>
      <c r="CK397" s="802"/>
      <c r="CL397" s="802"/>
      <c r="CM397" s="802"/>
      <c r="CN397" s="802"/>
      <c r="CO397" s="802"/>
      <c r="CP397" s="802"/>
      <c r="CQ397" s="802"/>
      <c r="CR397" s="802"/>
      <c r="CS397" s="802"/>
      <c r="CT397" s="802"/>
      <c r="CU397" s="802"/>
      <c r="CV397" s="802"/>
      <c r="CW397" s="802"/>
      <c r="CX397" s="802"/>
      <c r="CY397" s="802"/>
      <c r="CZ397" s="802"/>
      <c r="DA397" s="802"/>
      <c r="DB397" s="802"/>
      <c r="DC397" s="802"/>
      <c r="DD397" s="802"/>
      <c r="DE397" s="802"/>
      <c r="DF397" s="802"/>
      <c r="DG397" s="802"/>
      <c r="DH397" s="802"/>
      <c r="DI397" s="802"/>
      <c r="DJ397" s="802"/>
      <c r="DK397" s="802"/>
      <c r="DL397" s="802"/>
      <c r="DM397" s="802"/>
      <c r="DN397" s="802"/>
      <c r="DO397" s="802"/>
      <c r="DP397" s="802"/>
      <c r="DQ397" s="802"/>
      <c r="DR397" s="802"/>
      <c r="DS397" s="802"/>
      <c r="DT397" s="802"/>
      <c r="DU397" s="802"/>
      <c r="DV397" s="802"/>
      <c r="DW397" s="802"/>
      <c r="DX397" s="802"/>
      <c r="DY397" s="802"/>
      <c r="DZ397" s="802"/>
      <c r="EA397" s="802"/>
      <c r="EB397" s="802"/>
      <c r="EC397" s="802"/>
      <c r="ED397" s="802"/>
    </row>
    <row r="398" spans="2:139" ht="12.75" hidden="1" customHeight="1" outlineLevel="1">
      <c r="B398" s="728">
        <f>B397+1</f>
        <v>220</v>
      </c>
      <c r="C398" s="687"/>
      <c r="D398" s="669" t="s">
        <v>553</v>
      </c>
      <c r="E398" s="670" t="s">
        <v>151</v>
      </c>
      <c r="F398" s="690"/>
      <c r="G398" s="87">
        <f t="shared" ref="G398:AO398" si="1691">IF(G318="","",G318*G362)</f>
        <v>0</v>
      </c>
      <c r="H398" s="87">
        <f t="shared" si="1691"/>
        <v>0</v>
      </c>
      <c r="I398" s="87">
        <f t="shared" si="1691"/>
        <v>0</v>
      </c>
      <c r="J398" s="87">
        <f t="shared" si="1691"/>
        <v>0</v>
      </c>
      <c r="K398" s="87">
        <f t="shared" si="1691"/>
        <v>0</v>
      </c>
      <c r="L398" s="87">
        <f t="shared" si="1691"/>
        <v>0</v>
      </c>
      <c r="M398" s="87">
        <f t="shared" si="1691"/>
        <v>0</v>
      </c>
      <c r="N398" s="87">
        <f t="shared" si="1691"/>
        <v>0</v>
      </c>
      <c r="O398" s="87">
        <f t="shared" si="1691"/>
        <v>0</v>
      </c>
      <c r="P398" s="87">
        <f t="shared" si="1691"/>
        <v>0</v>
      </c>
      <c r="Q398" s="87">
        <f t="shared" si="1691"/>
        <v>0</v>
      </c>
      <c r="R398" s="87">
        <f t="shared" si="1691"/>
        <v>0</v>
      </c>
      <c r="S398" s="87">
        <f t="shared" si="1691"/>
        <v>0</v>
      </c>
      <c r="T398" s="87">
        <f t="shared" si="1691"/>
        <v>0</v>
      </c>
      <c r="U398" s="87">
        <f t="shared" si="1691"/>
        <v>0</v>
      </c>
      <c r="V398" s="87">
        <f t="shared" si="1691"/>
        <v>0</v>
      </c>
      <c r="W398" s="87">
        <f t="shared" si="1691"/>
        <v>0</v>
      </c>
      <c r="X398" s="87">
        <f t="shared" si="1691"/>
        <v>0</v>
      </c>
      <c r="Y398" s="87">
        <f t="shared" si="1691"/>
        <v>0</v>
      </c>
      <c r="Z398" s="87">
        <f t="shared" si="1691"/>
        <v>0</v>
      </c>
      <c r="AA398" s="87">
        <f t="shared" si="1691"/>
        <v>0</v>
      </c>
      <c r="AB398" s="87">
        <f t="shared" si="1691"/>
        <v>0</v>
      </c>
      <c r="AC398" s="87">
        <f t="shared" si="1691"/>
        <v>0</v>
      </c>
      <c r="AD398" s="87">
        <f t="shared" si="1691"/>
        <v>0</v>
      </c>
      <c r="AE398" s="87">
        <f t="shared" si="1691"/>
        <v>0</v>
      </c>
      <c r="AF398" s="87">
        <f t="shared" si="1691"/>
        <v>0</v>
      </c>
      <c r="AG398" s="87">
        <f t="shared" si="1691"/>
        <v>0</v>
      </c>
      <c r="AH398" s="87">
        <f t="shared" si="1691"/>
        <v>0</v>
      </c>
      <c r="AI398" s="87">
        <f t="shared" si="1691"/>
        <v>0</v>
      </c>
      <c r="AJ398" s="87">
        <f t="shared" si="1691"/>
        <v>0</v>
      </c>
      <c r="AK398" s="87">
        <f t="shared" si="1691"/>
        <v>0</v>
      </c>
      <c r="AL398" s="87">
        <f t="shared" si="1691"/>
        <v>0</v>
      </c>
      <c r="AM398" s="87">
        <f t="shared" si="1691"/>
        <v>0</v>
      </c>
      <c r="AN398" s="87">
        <f t="shared" si="1691"/>
        <v>0</v>
      </c>
      <c r="AO398" s="87">
        <f t="shared" si="1691"/>
        <v>0</v>
      </c>
      <c r="AP398" s="87">
        <f t="shared" ref="AP398:BO398" si="1692">IF(AP318="","",AP318*AP362)</f>
        <v>0</v>
      </c>
      <c r="AQ398" s="87">
        <f t="shared" si="1692"/>
        <v>0</v>
      </c>
      <c r="AR398" s="87">
        <f t="shared" si="1692"/>
        <v>0</v>
      </c>
      <c r="AS398" s="87">
        <f t="shared" si="1692"/>
        <v>0</v>
      </c>
      <c r="AT398" s="87">
        <f t="shared" si="1692"/>
        <v>0</v>
      </c>
      <c r="AU398" s="87">
        <f t="shared" si="1692"/>
        <v>0</v>
      </c>
      <c r="AV398" s="87">
        <f t="shared" si="1692"/>
        <v>0</v>
      </c>
      <c r="AW398" s="87">
        <f t="shared" si="1692"/>
        <v>0</v>
      </c>
      <c r="AX398" s="87">
        <f t="shared" si="1692"/>
        <v>0</v>
      </c>
      <c r="AY398" s="87">
        <f t="shared" si="1692"/>
        <v>0</v>
      </c>
      <c r="AZ398" s="87">
        <f t="shared" si="1692"/>
        <v>0</v>
      </c>
      <c r="BA398" s="87">
        <f t="shared" si="1692"/>
        <v>0</v>
      </c>
      <c r="BB398" s="87">
        <f t="shared" si="1692"/>
        <v>0</v>
      </c>
      <c r="BC398" s="87">
        <f t="shared" si="1692"/>
        <v>0</v>
      </c>
      <c r="BD398" s="87">
        <f t="shared" si="1692"/>
        <v>0</v>
      </c>
      <c r="BE398" s="87">
        <f t="shared" si="1692"/>
        <v>0</v>
      </c>
      <c r="BF398" s="87">
        <f t="shared" si="1692"/>
        <v>0</v>
      </c>
      <c r="BG398" s="87">
        <f t="shared" si="1692"/>
        <v>0</v>
      </c>
      <c r="BH398" s="87">
        <f t="shared" si="1692"/>
        <v>0</v>
      </c>
      <c r="BI398" s="87">
        <f t="shared" si="1692"/>
        <v>0</v>
      </c>
      <c r="BJ398" s="87">
        <f t="shared" si="1692"/>
        <v>0</v>
      </c>
      <c r="BK398" s="87">
        <f t="shared" si="1692"/>
        <v>0</v>
      </c>
      <c r="BL398" s="87">
        <f t="shared" si="1692"/>
        <v>0</v>
      </c>
      <c r="BM398" s="87">
        <f t="shared" si="1692"/>
        <v>0</v>
      </c>
      <c r="BN398" s="87">
        <f t="shared" si="1692"/>
        <v>0</v>
      </c>
      <c r="BO398" s="87">
        <f t="shared" si="1692"/>
        <v>0</v>
      </c>
      <c r="BV398" s="802"/>
      <c r="BW398" s="802"/>
      <c r="BX398" s="802"/>
      <c r="BY398" s="802"/>
      <c r="BZ398" s="802"/>
      <c r="CA398" s="802"/>
      <c r="CB398" s="802"/>
      <c r="CC398" s="802"/>
      <c r="CD398" s="802"/>
      <c r="CE398" s="802"/>
      <c r="CF398" s="802"/>
      <c r="CG398" s="802"/>
      <c r="CH398" s="802"/>
      <c r="CI398" s="802"/>
      <c r="CJ398" s="802"/>
      <c r="CK398" s="802"/>
      <c r="CL398" s="802"/>
      <c r="CM398" s="802"/>
      <c r="CN398" s="802"/>
      <c r="CO398" s="802"/>
      <c r="CP398" s="802"/>
      <c r="CQ398" s="802"/>
      <c r="CR398" s="802"/>
      <c r="CS398" s="802"/>
      <c r="CT398" s="802"/>
      <c r="CU398" s="802"/>
      <c r="CV398" s="802"/>
      <c r="CW398" s="802"/>
      <c r="CX398" s="802"/>
      <c r="CY398" s="802"/>
      <c r="CZ398" s="802"/>
      <c r="DA398" s="802"/>
      <c r="DB398" s="802"/>
      <c r="DC398" s="802"/>
      <c r="DD398" s="802"/>
      <c r="DE398" s="802"/>
      <c r="DF398" s="802"/>
      <c r="DG398" s="802"/>
      <c r="DH398" s="802"/>
      <c r="DI398" s="802"/>
      <c r="DJ398" s="802"/>
      <c r="DK398" s="802"/>
      <c r="DL398" s="802"/>
      <c r="DM398" s="802"/>
      <c r="DN398" s="802"/>
      <c r="DO398" s="802"/>
      <c r="DP398" s="802"/>
      <c r="DQ398" s="802"/>
      <c r="DR398" s="802"/>
      <c r="DS398" s="802"/>
      <c r="DT398" s="802"/>
      <c r="DU398" s="802"/>
      <c r="DV398" s="802"/>
      <c r="DW398" s="802"/>
      <c r="DX398" s="802"/>
      <c r="DY398" s="802"/>
      <c r="DZ398" s="802"/>
      <c r="EA398" s="802"/>
      <c r="EB398" s="802"/>
      <c r="EC398" s="802"/>
      <c r="ED398" s="802"/>
    </row>
    <row r="399" spans="2:139" ht="12.75" hidden="1" customHeight="1" outlineLevel="1">
      <c r="B399" s="728">
        <f>B398+1</f>
        <v>221</v>
      </c>
      <c r="C399" s="691"/>
      <c r="D399" s="669" t="s">
        <v>1042</v>
      </c>
      <c r="E399" s="670" t="s">
        <v>151</v>
      </c>
      <c r="F399" s="690"/>
      <c r="G399" s="87">
        <f t="shared" ref="G399:AO399" si="1693">IF(G319="","",G319*G363)</f>
        <v>0</v>
      </c>
      <c r="H399" s="87">
        <f t="shared" si="1693"/>
        <v>0</v>
      </c>
      <c r="I399" s="87">
        <f t="shared" si="1693"/>
        <v>0</v>
      </c>
      <c r="J399" s="87">
        <f t="shared" si="1693"/>
        <v>0</v>
      </c>
      <c r="K399" s="87">
        <f t="shared" si="1693"/>
        <v>0</v>
      </c>
      <c r="L399" s="87">
        <f t="shared" si="1693"/>
        <v>0</v>
      </c>
      <c r="M399" s="87">
        <f t="shared" si="1693"/>
        <v>0</v>
      </c>
      <c r="N399" s="87">
        <f t="shared" si="1693"/>
        <v>0</v>
      </c>
      <c r="O399" s="87">
        <f t="shared" si="1693"/>
        <v>0</v>
      </c>
      <c r="P399" s="87">
        <f t="shared" si="1693"/>
        <v>0</v>
      </c>
      <c r="Q399" s="87">
        <f t="shared" si="1693"/>
        <v>0</v>
      </c>
      <c r="R399" s="87">
        <f t="shared" si="1693"/>
        <v>0</v>
      </c>
      <c r="S399" s="87">
        <f t="shared" si="1693"/>
        <v>0</v>
      </c>
      <c r="T399" s="87">
        <f t="shared" si="1693"/>
        <v>0</v>
      </c>
      <c r="U399" s="87">
        <f t="shared" si="1693"/>
        <v>0</v>
      </c>
      <c r="V399" s="87">
        <f t="shared" si="1693"/>
        <v>0</v>
      </c>
      <c r="W399" s="87">
        <f t="shared" si="1693"/>
        <v>0</v>
      </c>
      <c r="X399" s="87">
        <f t="shared" si="1693"/>
        <v>0</v>
      </c>
      <c r="Y399" s="87">
        <f t="shared" si="1693"/>
        <v>0</v>
      </c>
      <c r="Z399" s="87">
        <f t="shared" si="1693"/>
        <v>0</v>
      </c>
      <c r="AA399" s="87">
        <f t="shared" si="1693"/>
        <v>0</v>
      </c>
      <c r="AB399" s="87">
        <f t="shared" si="1693"/>
        <v>0</v>
      </c>
      <c r="AC399" s="87">
        <f t="shared" si="1693"/>
        <v>0</v>
      </c>
      <c r="AD399" s="87">
        <f t="shared" si="1693"/>
        <v>0</v>
      </c>
      <c r="AE399" s="87">
        <f t="shared" si="1693"/>
        <v>0</v>
      </c>
      <c r="AF399" s="87">
        <f t="shared" si="1693"/>
        <v>0</v>
      </c>
      <c r="AG399" s="87">
        <f t="shared" si="1693"/>
        <v>0</v>
      </c>
      <c r="AH399" s="87">
        <f t="shared" si="1693"/>
        <v>0</v>
      </c>
      <c r="AI399" s="87">
        <f t="shared" si="1693"/>
        <v>0</v>
      </c>
      <c r="AJ399" s="87">
        <f t="shared" si="1693"/>
        <v>0</v>
      </c>
      <c r="AK399" s="87">
        <f t="shared" si="1693"/>
        <v>0</v>
      </c>
      <c r="AL399" s="87">
        <f t="shared" si="1693"/>
        <v>0</v>
      </c>
      <c r="AM399" s="87">
        <f t="shared" si="1693"/>
        <v>0</v>
      </c>
      <c r="AN399" s="87">
        <f t="shared" si="1693"/>
        <v>0</v>
      </c>
      <c r="AO399" s="87">
        <f t="shared" si="1693"/>
        <v>0</v>
      </c>
      <c r="AP399" s="87">
        <f t="shared" ref="AP399:BO399" si="1694">IF(AP319="","",AP319*AP363)</f>
        <v>0</v>
      </c>
      <c r="AQ399" s="87">
        <f t="shared" si="1694"/>
        <v>0</v>
      </c>
      <c r="AR399" s="87">
        <f t="shared" si="1694"/>
        <v>0</v>
      </c>
      <c r="AS399" s="87">
        <f t="shared" si="1694"/>
        <v>0</v>
      </c>
      <c r="AT399" s="87">
        <f t="shared" si="1694"/>
        <v>0</v>
      </c>
      <c r="AU399" s="87">
        <f t="shared" si="1694"/>
        <v>0</v>
      </c>
      <c r="AV399" s="87">
        <f t="shared" si="1694"/>
        <v>0</v>
      </c>
      <c r="AW399" s="87">
        <f t="shared" si="1694"/>
        <v>0</v>
      </c>
      <c r="AX399" s="87">
        <f t="shared" si="1694"/>
        <v>0</v>
      </c>
      <c r="AY399" s="87">
        <f t="shared" si="1694"/>
        <v>0</v>
      </c>
      <c r="AZ399" s="87">
        <f t="shared" si="1694"/>
        <v>0</v>
      </c>
      <c r="BA399" s="87">
        <f t="shared" si="1694"/>
        <v>0</v>
      </c>
      <c r="BB399" s="87">
        <f t="shared" si="1694"/>
        <v>0</v>
      </c>
      <c r="BC399" s="87">
        <f t="shared" si="1694"/>
        <v>0</v>
      </c>
      <c r="BD399" s="87">
        <f t="shared" si="1694"/>
        <v>0</v>
      </c>
      <c r="BE399" s="87">
        <f t="shared" si="1694"/>
        <v>0</v>
      </c>
      <c r="BF399" s="87">
        <f t="shared" si="1694"/>
        <v>0</v>
      </c>
      <c r="BG399" s="87">
        <f t="shared" si="1694"/>
        <v>0</v>
      </c>
      <c r="BH399" s="87">
        <f t="shared" si="1694"/>
        <v>0</v>
      </c>
      <c r="BI399" s="87">
        <f t="shared" si="1694"/>
        <v>0</v>
      </c>
      <c r="BJ399" s="87">
        <f t="shared" si="1694"/>
        <v>0</v>
      </c>
      <c r="BK399" s="87">
        <f t="shared" si="1694"/>
        <v>0</v>
      </c>
      <c r="BL399" s="87">
        <f t="shared" si="1694"/>
        <v>0</v>
      </c>
      <c r="BM399" s="87">
        <f t="shared" si="1694"/>
        <v>0</v>
      </c>
      <c r="BN399" s="87">
        <f t="shared" si="1694"/>
        <v>0</v>
      </c>
      <c r="BO399" s="87">
        <f t="shared" si="1694"/>
        <v>0</v>
      </c>
      <c r="BV399" s="802"/>
      <c r="BW399" s="802"/>
      <c r="BX399" s="802"/>
      <c r="BY399" s="802"/>
      <c r="BZ399" s="802"/>
      <c r="CA399" s="802"/>
      <c r="CB399" s="802"/>
      <c r="CC399" s="802"/>
      <c r="CD399" s="802"/>
      <c r="CE399" s="802"/>
      <c r="CF399" s="802"/>
      <c r="CG399" s="802"/>
      <c r="CH399" s="802"/>
      <c r="CI399" s="802"/>
      <c r="CJ399" s="802"/>
      <c r="CK399" s="802"/>
      <c r="CL399" s="802"/>
      <c r="CM399" s="802"/>
      <c r="CN399" s="802"/>
      <c r="CO399" s="802"/>
      <c r="CP399" s="802"/>
      <c r="CQ399" s="802"/>
      <c r="CR399" s="802"/>
      <c r="CS399" s="802"/>
      <c r="CT399" s="802"/>
      <c r="CU399" s="802"/>
      <c r="CV399" s="802"/>
      <c r="CW399" s="802"/>
      <c r="CX399" s="802"/>
      <c r="CY399" s="802"/>
      <c r="CZ399" s="802"/>
      <c r="DA399" s="802"/>
      <c r="DB399" s="802"/>
      <c r="DC399" s="802"/>
      <c r="DD399" s="802"/>
      <c r="DE399" s="802"/>
      <c r="DF399" s="802"/>
      <c r="DG399" s="802"/>
      <c r="DH399" s="802"/>
      <c r="DI399" s="802"/>
      <c r="DJ399" s="802"/>
      <c r="DK399" s="802"/>
      <c r="DL399" s="802"/>
      <c r="DM399" s="802"/>
      <c r="DN399" s="802"/>
      <c r="DO399" s="802"/>
      <c r="DP399" s="802"/>
      <c r="DQ399" s="802"/>
      <c r="DR399" s="802"/>
      <c r="DS399" s="802"/>
      <c r="DT399" s="802"/>
      <c r="DU399" s="802"/>
      <c r="DV399" s="802"/>
      <c r="DW399" s="802"/>
      <c r="DX399" s="802"/>
      <c r="DY399" s="802"/>
      <c r="DZ399" s="802"/>
      <c r="EA399" s="802"/>
      <c r="EB399" s="802"/>
      <c r="EC399" s="802"/>
      <c r="ED399" s="802"/>
    </row>
    <row r="400" spans="2:139" ht="12.75" hidden="1" customHeight="1" outlineLevel="1">
      <c r="B400" s="728">
        <f>B399+1</f>
        <v>222</v>
      </c>
      <c r="C400" s="687"/>
      <c r="D400" s="669" t="s">
        <v>554</v>
      </c>
      <c r="E400" s="670" t="s">
        <v>151</v>
      </c>
      <c r="F400" s="690"/>
      <c r="G400" s="87">
        <f t="shared" ref="G400:AO400" si="1695">IF(G320="","",G320*G364)</f>
        <v>0</v>
      </c>
      <c r="H400" s="87">
        <f t="shared" si="1695"/>
        <v>0</v>
      </c>
      <c r="I400" s="87">
        <f t="shared" si="1695"/>
        <v>0</v>
      </c>
      <c r="J400" s="87">
        <f t="shared" si="1695"/>
        <v>0</v>
      </c>
      <c r="K400" s="87">
        <f t="shared" si="1695"/>
        <v>0</v>
      </c>
      <c r="L400" s="87">
        <f t="shared" si="1695"/>
        <v>0</v>
      </c>
      <c r="M400" s="87">
        <f t="shared" si="1695"/>
        <v>0</v>
      </c>
      <c r="N400" s="87">
        <f t="shared" si="1695"/>
        <v>0</v>
      </c>
      <c r="O400" s="87">
        <f t="shared" si="1695"/>
        <v>0</v>
      </c>
      <c r="P400" s="87">
        <f t="shared" si="1695"/>
        <v>0</v>
      </c>
      <c r="Q400" s="87">
        <f t="shared" si="1695"/>
        <v>0</v>
      </c>
      <c r="R400" s="87">
        <f t="shared" si="1695"/>
        <v>0</v>
      </c>
      <c r="S400" s="87">
        <f t="shared" si="1695"/>
        <v>0</v>
      </c>
      <c r="T400" s="87">
        <f t="shared" si="1695"/>
        <v>0</v>
      </c>
      <c r="U400" s="87">
        <f t="shared" si="1695"/>
        <v>0</v>
      </c>
      <c r="V400" s="87">
        <f t="shared" si="1695"/>
        <v>0</v>
      </c>
      <c r="W400" s="87">
        <f t="shared" si="1695"/>
        <v>0</v>
      </c>
      <c r="X400" s="87">
        <f t="shared" si="1695"/>
        <v>0</v>
      </c>
      <c r="Y400" s="87">
        <f t="shared" si="1695"/>
        <v>0</v>
      </c>
      <c r="Z400" s="87">
        <f t="shared" si="1695"/>
        <v>0</v>
      </c>
      <c r="AA400" s="87">
        <f t="shared" si="1695"/>
        <v>0</v>
      </c>
      <c r="AB400" s="87">
        <f t="shared" si="1695"/>
        <v>0</v>
      </c>
      <c r="AC400" s="87">
        <f t="shared" si="1695"/>
        <v>0</v>
      </c>
      <c r="AD400" s="87">
        <f t="shared" si="1695"/>
        <v>0</v>
      </c>
      <c r="AE400" s="87">
        <f t="shared" si="1695"/>
        <v>0</v>
      </c>
      <c r="AF400" s="87">
        <f t="shared" si="1695"/>
        <v>0</v>
      </c>
      <c r="AG400" s="87">
        <f t="shared" si="1695"/>
        <v>0</v>
      </c>
      <c r="AH400" s="87">
        <f t="shared" si="1695"/>
        <v>0</v>
      </c>
      <c r="AI400" s="87">
        <f t="shared" si="1695"/>
        <v>0</v>
      </c>
      <c r="AJ400" s="87">
        <f t="shared" si="1695"/>
        <v>0</v>
      </c>
      <c r="AK400" s="87">
        <f t="shared" si="1695"/>
        <v>0</v>
      </c>
      <c r="AL400" s="87">
        <f t="shared" si="1695"/>
        <v>0</v>
      </c>
      <c r="AM400" s="87">
        <f t="shared" si="1695"/>
        <v>0</v>
      </c>
      <c r="AN400" s="87">
        <f t="shared" si="1695"/>
        <v>0</v>
      </c>
      <c r="AO400" s="87">
        <f t="shared" si="1695"/>
        <v>0</v>
      </c>
      <c r="AP400" s="87">
        <f t="shared" ref="AP400:BO400" si="1696">IF(AP320="","",AP320*AP364)</f>
        <v>0</v>
      </c>
      <c r="AQ400" s="87">
        <f t="shared" si="1696"/>
        <v>0</v>
      </c>
      <c r="AR400" s="87">
        <f t="shared" si="1696"/>
        <v>0</v>
      </c>
      <c r="AS400" s="87">
        <f t="shared" si="1696"/>
        <v>0</v>
      </c>
      <c r="AT400" s="87">
        <f t="shared" si="1696"/>
        <v>0</v>
      </c>
      <c r="AU400" s="87">
        <f t="shared" si="1696"/>
        <v>0</v>
      </c>
      <c r="AV400" s="87">
        <f t="shared" si="1696"/>
        <v>0</v>
      </c>
      <c r="AW400" s="87">
        <f t="shared" si="1696"/>
        <v>0</v>
      </c>
      <c r="AX400" s="87">
        <f t="shared" si="1696"/>
        <v>0</v>
      </c>
      <c r="AY400" s="87">
        <f t="shared" si="1696"/>
        <v>0</v>
      </c>
      <c r="AZ400" s="87">
        <f t="shared" si="1696"/>
        <v>0</v>
      </c>
      <c r="BA400" s="87">
        <f t="shared" si="1696"/>
        <v>0</v>
      </c>
      <c r="BB400" s="87">
        <f t="shared" si="1696"/>
        <v>0</v>
      </c>
      <c r="BC400" s="87">
        <f t="shared" si="1696"/>
        <v>0</v>
      </c>
      <c r="BD400" s="87">
        <f t="shared" si="1696"/>
        <v>0</v>
      </c>
      <c r="BE400" s="87">
        <f t="shared" si="1696"/>
        <v>0</v>
      </c>
      <c r="BF400" s="87">
        <f t="shared" si="1696"/>
        <v>0</v>
      </c>
      <c r="BG400" s="87">
        <f t="shared" si="1696"/>
        <v>0</v>
      </c>
      <c r="BH400" s="87">
        <f t="shared" si="1696"/>
        <v>0</v>
      </c>
      <c r="BI400" s="87">
        <f t="shared" si="1696"/>
        <v>0</v>
      </c>
      <c r="BJ400" s="87">
        <f t="shared" si="1696"/>
        <v>0</v>
      </c>
      <c r="BK400" s="87">
        <f t="shared" si="1696"/>
        <v>0</v>
      </c>
      <c r="BL400" s="87">
        <f t="shared" si="1696"/>
        <v>0</v>
      </c>
      <c r="BM400" s="87">
        <f t="shared" si="1696"/>
        <v>0</v>
      </c>
      <c r="BN400" s="87">
        <f t="shared" si="1696"/>
        <v>0</v>
      </c>
      <c r="BO400" s="87">
        <f t="shared" si="1696"/>
        <v>0</v>
      </c>
      <c r="BV400" s="802"/>
      <c r="BW400" s="802"/>
      <c r="BX400" s="802"/>
      <c r="BY400" s="802"/>
      <c r="BZ400" s="802"/>
      <c r="CA400" s="802"/>
      <c r="CB400" s="802"/>
      <c r="CC400" s="802"/>
      <c r="CD400" s="802"/>
      <c r="CE400" s="802"/>
      <c r="CF400" s="802"/>
      <c r="CG400" s="802"/>
      <c r="CH400" s="802"/>
      <c r="CI400" s="802"/>
      <c r="CJ400" s="802"/>
      <c r="CK400" s="802"/>
      <c r="CL400" s="802"/>
      <c r="CM400" s="802"/>
      <c r="CN400" s="802"/>
      <c r="CO400" s="802"/>
      <c r="CP400" s="802"/>
      <c r="CQ400" s="802"/>
      <c r="CR400" s="802"/>
      <c r="CS400" s="802"/>
      <c r="CT400" s="802"/>
      <c r="CU400" s="802"/>
      <c r="CV400" s="802"/>
      <c r="CW400" s="802"/>
      <c r="CX400" s="802"/>
      <c r="CY400" s="802"/>
      <c r="CZ400" s="802"/>
      <c r="DA400" s="802"/>
      <c r="DB400" s="802"/>
      <c r="DC400" s="802"/>
      <c r="DD400" s="802"/>
      <c r="DE400" s="802"/>
      <c r="DF400" s="802"/>
      <c r="DG400" s="802"/>
      <c r="DH400" s="802"/>
      <c r="DI400" s="802"/>
      <c r="DJ400" s="802"/>
      <c r="DK400" s="802"/>
      <c r="DL400" s="802"/>
      <c r="DM400" s="802"/>
      <c r="DN400" s="802"/>
      <c r="DO400" s="802"/>
      <c r="DP400" s="802"/>
      <c r="DQ400" s="802"/>
      <c r="DR400" s="802"/>
      <c r="DS400" s="802"/>
      <c r="DT400" s="802"/>
      <c r="DU400" s="802"/>
      <c r="DV400" s="802"/>
      <c r="DW400" s="802"/>
      <c r="DX400" s="802"/>
      <c r="DY400" s="802"/>
      <c r="DZ400" s="802"/>
      <c r="EA400" s="802"/>
      <c r="EB400" s="802"/>
      <c r="EC400" s="802"/>
      <c r="ED400" s="802"/>
    </row>
    <row r="401" spans="2:139" ht="12.75" hidden="1" customHeight="1" outlineLevel="1">
      <c r="B401" s="728">
        <f>B400+1</f>
        <v>223</v>
      </c>
      <c r="C401" s="713"/>
      <c r="D401" s="669" t="s">
        <v>453</v>
      </c>
      <c r="E401" s="670" t="s">
        <v>151</v>
      </c>
      <c r="F401" s="690"/>
      <c r="G401" s="87">
        <f t="shared" ref="G401:AO401" si="1697">IF(G321="","",G321*G365)</f>
        <v>0</v>
      </c>
      <c r="H401" s="87">
        <f t="shared" si="1697"/>
        <v>0</v>
      </c>
      <c r="I401" s="87">
        <f t="shared" si="1697"/>
        <v>0</v>
      </c>
      <c r="J401" s="87">
        <f t="shared" si="1697"/>
        <v>0</v>
      </c>
      <c r="K401" s="87">
        <f t="shared" si="1697"/>
        <v>0</v>
      </c>
      <c r="L401" s="87">
        <f t="shared" si="1697"/>
        <v>0</v>
      </c>
      <c r="M401" s="87">
        <f t="shared" si="1697"/>
        <v>0</v>
      </c>
      <c r="N401" s="87">
        <f t="shared" si="1697"/>
        <v>0</v>
      </c>
      <c r="O401" s="87">
        <f t="shared" si="1697"/>
        <v>0</v>
      </c>
      <c r="P401" s="87">
        <f t="shared" si="1697"/>
        <v>0</v>
      </c>
      <c r="Q401" s="87">
        <f t="shared" si="1697"/>
        <v>0</v>
      </c>
      <c r="R401" s="87">
        <f t="shared" si="1697"/>
        <v>0</v>
      </c>
      <c r="S401" s="87">
        <f t="shared" si="1697"/>
        <v>0</v>
      </c>
      <c r="T401" s="87">
        <f t="shared" si="1697"/>
        <v>0</v>
      </c>
      <c r="U401" s="87">
        <f t="shared" si="1697"/>
        <v>0</v>
      </c>
      <c r="V401" s="87">
        <f t="shared" si="1697"/>
        <v>0</v>
      </c>
      <c r="W401" s="87">
        <f t="shared" si="1697"/>
        <v>0</v>
      </c>
      <c r="X401" s="87">
        <f t="shared" si="1697"/>
        <v>0</v>
      </c>
      <c r="Y401" s="87">
        <f t="shared" si="1697"/>
        <v>0</v>
      </c>
      <c r="Z401" s="87">
        <f t="shared" si="1697"/>
        <v>0</v>
      </c>
      <c r="AA401" s="87">
        <f t="shared" si="1697"/>
        <v>0</v>
      </c>
      <c r="AB401" s="87">
        <f t="shared" si="1697"/>
        <v>0</v>
      </c>
      <c r="AC401" s="87">
        <f t="shared" si="1697"/>
        <v>0</v>
      </c>
      <c r="AD401" s="87">
        <f t="shared" si="1697"/>
        <v>0</v>
      </c>
      <c r="AE401" s="87">
        <f t="shared" si="1697"/>
        <v>0</v>
      </c>
      <c r="AF401" s="87">
        <f t="shared" si="1697"/>
        <v>0</v>
      </c>
      <c r="AG401" s="87">
        <f t="shared" si="1697"/>
        <v>0</v>
      </c>
      <c r="AH401" s="87">
        <f t="shared" si="1697"/>
        <v>0</v>
      </c>
      <c r="AI401" s="87">
        <f t="shared" si="1697"/>
        <v>0</v>
      </c>
      <c r="AJ401" s="87">
        <f t="shared" si="1697"/>
        <v>0</v>
      </c>
      <c r="AK401" s="87">
        <f t="shared" si="1697"/>
        <v>0</v>
      </c>
      <c r="AL401" s="87">
        <f t="shared" si="1697"/>
        <v>0</v>
      </c>
      <c r="AM401" s="87">
        <f t="shared" si="1697"/>
        <v>0</v>
      </c>
      <c r="AN401" s="87">
        <f t="shared" si="1697"/>
        <v>0</v>
      </c>
      <c r="AO401" s="87">
        <f t="shared" si="1697"/>
        <v>0</v>
      </c>
      <c r="AP401" s="87">
        <f t="shared" ref="AP401:BO401" si="1698">IF(AP321="","",AP321*AP365)</f>
        <v>0</v>
      </c>
      <c r="AQ401" s="87">
        <f t="shared" si="1698"/>
        <v>0</v>
      </c>
      <c r="AR401" s="87">
        <f t="shared" si="1698"/>
        <v>0</v>
      </c>
      <c r="AS401" s="87">
        <f t="shared" si="1698"/>
        <v>0</v>
      </c>
      <c r="AT401" s="87">
        <f t="shared" si="1698"/>
        <v>0</v>
      </c>
      <c r="AU401" s="87">
        <f t="shared" si="1698"/>
        <v>0</v>
      </c>
      <c r="AV401" s="87">
        <f t="shared" si="1698"/>
        <v>0</v>
      </c>
      <c r="AW401" s="87">
        <f t="shared" si="1698"/>
        <v>0</v>
      </c>
      <c r="AX401" s="87">
        <f t="shared" si="1698"/>
        <v>0</v>
      </c>
      <c r="AY401" s="87">
        <f t="shared" si="1698"/>
        <v>0</v>
      </c>
      <c r="AZ401" s="87">
        <f t="shared" si="1698"/>
        <v>0</v>
      </c>
      <c r="BA401" s="87">
        <f t="shared" si="1698"/>
        <v>0</v>
      </c>
      <c r="BB401" s="87">
        <f t="shared" si="1698"/>
        <v>0</v>
      </c>
      <c r="BC401" s="87">
        <f t="shared" si="1698"/>
        <v>0</v>
      </c>
      <c r="BD401" s="87">
        <f t="shared" si="1698"/>
        <v>0</v>
      </c>
      <c r="BE401" s="87">
        <f t="shared" si="1698"/>
        <v>0</v>
      </c>
      <c r="BF401" s="87">
        <f t="shared" si="1698"/>
        <v>0</v>
      </c>
      <c r="BG401" s="87">
        <f t="shared" si="1698"/>
        <v>0</v>
      </c>
      <c r="BH401" s="87">
        <f t="shared" si="1698"/>
        <v>0</v>
      </c>
      <c r="BI401" s="87">
        <f t="shared" si="1698"/>
        <v>0</v>
      </c>
      <c r="BJ401" s="87">
        <f t="shared" si="1698"/>
        <v>0</v>
      </c>
      <c r="BK401" s="87">
        <f t="shared" si="1698"/>
        <v>0</v>
      </c>
      <c r="BL401" s="87">
        <f t="shared" si="1698"/>
        <v>0</v>
      </c>
      <c r="BM401" s="87">
        <f t="shared" si="1698"/>
        <v>0</v>
      </c>
      <c r="BN401" s="87">
        <f t="shared" si="1698"/>
        <v>0</v>
      </c>
      <c r="BO401" s="87">
        <f t="shared" si="1698"/>
        <v>0</v>
      </c>
      <c r="BV401" s="802"/>
      <c r="BW401" s="802"/>
      <c r="BX401" s="802"/>
      <c r="BY401" s="802"/>
      <c r="BZ401" s="802"/>
      <c r="CA401" s="802"/>
      <c r="CB401" s="802"/>
      <c r="CC401" s="802"/>
      <c r="CD401" s="802"/>
      <c r="CE401" s="802"/>
      <c r="CF401" s="802"/>
      <c r="CG401" s="802"/>
      <c r="CH401" s="802"/>
      <c r="CI401" s="802"/>
      <c r="CJ401" s="802"/>
      <c r="CK401" s="802"/>
      <c r="CL401" s="802"/>
      <c r="CM401" s="802"/>
      <c r="CN401" s="802"/>
      <c r="CO401" s="802"/>
      <c r="CP401" s="802"/>
      <c r="CQ401" s="802"/>
      <c r="CR401" s="802"/>
      <c r="CS401" s="802"/>
      <c r="CT401" s="802"/>
      <c r="CU401" s="802"/>
      <c r="CV401" s="802"/>
      <c r="CW401" s="802"/>
      <c r="CX401" s="802"/>
      <c r="CY401" s="802"/>
      <c r="CZ401" s="802"/>
      <c r="DA401" s="802"/>
      <c r="DB401" s="802"/>
      <c r="DC401" s="802"/>
      <c r="DD401" s="802"/>
      <c r="DE401" s="802"/>
      <c r="DF401" s="802"/>
      <c r="DG401" s="802"/>
      <c r="DH401" s="802"/>
      <c r="DI401" s="802"/>
      <c r="DJ401" s="802"/>
      <c r="DK401" s="802"/>
      <c r="DL401" s="802"/>
      <c r="DM401" s="802"/>
      <c r="DN401" s="802"/>
      <c r="DO401" s="802"/>
      <c r="DP401" s="802"/>
      <c r="DQ401" s="802"/>
      <c r="DR401" s="802"/>
      <c r="DS401" s="802"/>
      <c r="DT401" s="802"/>
      <c r="DU401" s="802"/>
      <c r="DV401" s="802"/>
      <c r="DW401" s="802"/>
      <c r="DX401" s="802"/>
      <c r="DY401" s="802"/>
      <c r="DZ401" s="802"/>
      <c r="EA401" s="802"/>
      <c r="EB401" s="802"/>
      <c r="EC401" s="802"/>
      <c r="ED401" s="802"/>
    </row>
    <row r="402" spans="2:139" ht="12.75" hidden="1" customHeight="1" outlineLevel="1">
      <c r="B402" s="728" t="s">
        <v>833</v>
      </c>
      <c r="C402" s="713"/>
      <c r="D402" s="669" t="s">
        <v>395</v>
      </c>
      <c r="E402" s="670" t="s">
        <v>151</v>
      </c>
      <c r="F402" s="690"/>
      <c r="G402" s="87">
        <f t="shared" ref="G402:AO402" si="1699">IF(G322="","",G322*G366)</f>
        <v>0</v>
      </c>
      <c r="H402" s="87">
        <f t="shared" si="1699"/>
        <v>0</v>
      </c>
      <c r="I402" s="87">
        <f t="shared" si="1699"/>
        <v>0</v>
      </c>
      <c r="J402" s="87">
        <f t="shared" si="1699"/>
        <v>0</v>
      </c>
      <c r="K402" s="87">
        <f t="shared" si="1699"/>
        <v>0</v>
      </c>
      <c r="L402" s="87">
        <f t="shared" si="1699"/>
        <v>0</v>
      </c>
      <c r="M402" s="87">
        <f t="shared" si="1699"/>
        <v>0</v>
      </c>
      <c r="N402" s="87">
        <f t="shared" si="1699"/>
        <v>0</v>
      </c>
      <c r="O402" s="87">
        <f t="shared" si="1699"/>
        <v>0</v>
      </c>
      <c r="P402" s="87">
        <f t="shared" si="1699"/>
        <v>0</v>
      </c>
      <c r="Q402" s="87">
        <f t="shared" si="1699"/>
        <v>0</v>
      </c>
      <c r="R402" s="87">
        <f t="shared" si="1699"/>
        <v>0</v>
      </c>
      <c r="S402" s="87">
        <f t="shared" si="1699"/>
        <v>0</v>
      </c>
      <c r="T402" s="87">
        <f t="shared" si="1699"/>
        <v>0</v>
      </c>
      <c r="U402" s="87">
        <f t="shared" si="1699"/>
        <v>0</v>
      </c>
      <c r="V402" s="87">
        <f t="shared" si="1699"/>
        <v>0</v>
      </c>
      <c r="W402" s="87">
        <f t="shared" si="1699"/>
        <v>0</v>
      </c>
      <c r="X402" s="87">
        <f t="shared" si="1699"/>
        <v>0</v>
      </c>
      <c r="Y402" s="87">
        <f t="shared" si="1699"/>
        <v>0</v>
      </c>
      <c r="Z402" s="87">
        <f t="shared" si="1699"/>
        <v>0</v>
      </c>
      <c r="AA402" s="87">
        <f t="shared" si="1699"/>
        <v>0</v>
      </c>
      <c r="AB402" s="87">
        <f t="shared" si="1699"/>
        <v>0</v>
      </c>
      <c r="AC402" s="87">
        <f t="shared" si="1699"/>
        <v>0</v>
      </c>
      <c r="AD402" s="87">
        <f t="shared" si="1699"/>
        <v>0</v>
      </c>
      <c r="AE402" s="87">
        <f t="shared" si="1699"/>
        <v>0</v>
      </c>
      <c r="AF402" s="87">
        <f t="shared" si="1699"/>
        <v>0</v>
      </c>
      <c r="AG402" s="87">
        <f t="shared" si="1699"/>
        <v>0</v>
      </c>
      <c r="AH402" s="87">
        <f t="shared" si="1699"/>
        <v>0</v>
      </c>
      <c r="AI402" s="87">
        <f t="shared" si="1699"/>
        <v>0</v>
      </c>
      <c r="AJ402" s="87">
        <f t="shared" si="1699"/>
        <v>0</v>
      </c>
      <c r="AK402" s="87">
        <f t="shared" si="1699"/>
        <v>0</v>
      </c>
      <c r="AL402" s="87">
        <f t="shared" si="1699"/>
        <v>0</v>
      </c>
      <c r="AM402" s="87">
        <f t="shared" si="1699"/>
        <v>0</v>
      </c>
      <c r="AN402" s="87">
        <f t="shared" si="1699"/>
        <v>0</v>
      </c>
      <c r="AO402" s="87">
        <f t="shared" si="1699"/>
        <v>0</v>
      </c>
      <c r="AP402" s="87">
        <f t="shared" ref="AP402:BO402" si="1700">IF(AP322="","",AP322*AP366)</f>
        <v>0</v>
      </c>
      <c r="AQ402" s="87">
        <f t="shared" si="1700"/>
        <v>0</v>
      </c>
      <c r="AR402" s="87">
        <f t="shared" si="1700"/>
        <v>0</v>
      </c>
      <c r="AS402" s="87">
        <f t="shared" si="1700"/>
        <v>0</v>
      </c>
      <c r="AT402" s="87">
        <f t="shared" si="1700"/>
        <v>0</v>
      </c>
      <c r="AU402" s="87">
        <f t="shared" si="1700"/>
        <v>0</v>
      </c>
      <c r="AV402" s="87">
        <f t="shared" si="1700"/>
        <v>0</v>
      </c>
      <c r="AW402" s="87">
        <f t="shared" si="1700"/>
        <v>0</v>
      </c>
      <c r="AX402" s="87">
        <f t="shared" si="1700"/>
        <v>0</v>
      </c>
      <c r="AY402" s="87">
        <f t="shared" si="1700"/>
        <v>0</v>
      </c>
      <c r="AZ402" s="87">
        <f t="shared" si="1700"/>
        <v>0</v>
      </c>
      <c r="BA402" s="87">
        <f t="shared" si="1700"/>
        <v>0</v>
      </c>
      <c r="BB402" s="87">
        <f t="shared" si="1700"/>
        <v>0</v>
      </c>
      <c r="BC402" s="87">
        <f t="shared" si="1700"/>
        <v>0</v>
      </c>
      <c r="BD402" s="87">
        <f t="shared" si="1700"/>
        <v>0</v>
      </c>
      <c r="BE402" s="87">
        <f t="shared" si="1700"/>
        <v>0</v>
      </c>
      <c r="BF402" s="87">
        <f t="shared" si="1700"/>
        <v>0</v>
      </c>
      <c r="BG402" s="87">
        <f t="shared" si="1700"/>
        <v>0</v>
      </c>
      <c r="BH402" s="87">
        <f t="shared" si="1700"/>
        <v>0</v>
      </c>
      <c r="BI402" s="87">
        <f t="shared" si="1700"/>
        <v>0</v>
      </c>
      <c r="BJ402" s="87">
        <f t="shared" si="1700"/>
        <v>0</v>
      </c>
      <c r="BK402" s="87">
        <f t="shared" si="1700"/>
        <v>0</v>
      </c>
      <c r="BL402" s="87">
        <f t="shared" si="1700"/>
        <v>0</v>
      </c>
      <c r="BM402" s="87">
        <f t="shared" si="1700"/>
        <v>0</v>
      </c>
      <c r="BN402" s="87">
        <f t="shared" si="1700"/>
        <v>0</v>
      </c>
      <c r="BO402" s="87">
        <f t="shared" si="1700"/>
        <v>0</v>
      </c>
      <c r="BV402" s="802"/>
      <c r="BW402" s="802"/>
      <c r="BX402" s="802"/>
      <c r="BY402" s="802"/>
      <c r="BZ402" s="802"/>
      <c r="CA402" s="802"/>
      <c r="CB402" s="802"/>
      <c r="CC402" s="802"/>
      <c r="CD402" s="802"/>
      <c r="CE402" s="802"/>
      <c r="CF402" s="802"/>
      <c r="CG402" s="802"/>
      <c r="CH402" s="802"/>
      <c r="CI402" s="802"/>
      <c r="CJ402" s="802"/>
      <c r="CK402" s="802"/>
      <c r="CL402" s="802"/>
      <c r="CM402" s="802"/>
      <c r="CN402" s="802"/>
      <c r="CO402" s="802"/>
      <c r="CP402" s="802"/>
      <c r="CQ402" s="802"/>
      <c r="CR402" s="802"/>
      <c r="CS402" s="802"/>
      <c r="CT402" s="802"/>
      <c r="CU402" s="802"/>
      <c r="CV402" s="802"/>
      <c r="CW402" s="802"/>
      <c r="CX402" s="802"/>
      <c r="CY402" s="802"/>
      <c r="CZ402" s="802"/>
      <c r="DA402" s="802"/>
      <c r="DB402" s="802"/>
      <c r="DC402" s="802"/>
      <c r="DD402" s="802"/>
      <c r="DE402" s="802"/>
      <c r="DF402" s="802"/>
      <c r="DG402" s="802"/>
      <c r="DH402" s="802"/>
      <c r="DI402" s="802"/>
      <c r="DJ402" s="802"/>
      <c r="DK402" s="802"/>
      <c r="DL402" s="802"/>
      <c r="DM402" s="802"/>
      <c r="DN402" s="802"/>
      <c r="DO402" s="802"/>
      <c r="DP402" s="802"/>
      <c r="DQ402" s="802"/>
      <c r="DR402" s="802"/>
      <c r="DS402" s="802"/>
      <c r="DT402" s="802"/>
      <c r="DU402" s="802"/>
      <c r="DV402" s="802"/>
      <c r="DW402" s="802"/>
      <c r="DX402" s="802"/>
      <c r="DY402" s="802"/>
      <c r="DZ402" s="802"/>
      <c r="EA402" s="802"/>
      <c r="EB402" s="802"/>
      <c r="EC402" s="802"/>
      <c r="ED402" s="802"/>
    </row>
    <row r="403" spans="2:139" ht="12.75" hidden="1" customHeight="1" outlineLevel="1">
      <c r="B403" s="728">
        <v>224</v>
      </c>
      <c r="C403" s="687"/>
      <c r="D403" s="669" t="s">
        <v>497</v>
      </c>
      <c r="E403" s="670" t="s">
        <v>151</v>
      </c>
      <c r="F403" s="690"/>
      <c r="G403" s="87">
        <f t="shared" ref="G403:AO403" si="1701">IF(G323="","",G323*G368)</f>
        <v>0</v>
      </c>
      <c r="H403" s="87">
        <f t="shared" si="1701"/>
        <v>0</v>
      </c>
      <c r="I403" s="87">
        <f t="shared" si="1701"/>
        <v>0</v>
      </c>
      <c r="J403" s="87">
        <f t="shared" si="1701"/>
        <v>0</v>
      </c>
      <c r="K403" s="87">
        <f t="shared" si="1701"/>
        <v>0</v>
      </c>
      <c r="L403" s="87">
        <f t="shared" si="1701"/>
        <v>0</v>
      </c>
      <c r="M403" s="87">
        <f t="shared" si="1701"/>
        <v>0</v>
      </c>
      <c r="N403" s="87">
        <f t="shared" si="1701"/>
        <v>0</v>
      </c>
      <c r="O403" s="87">
        <f t="shared" si="1701"/>
        <v>0</v>
      </c>
      <c r="P403" s="87">
        <f t="shared" si="1701"/>
        <v>0</v>
      </c>
      <c r="Q403" s="87">
        <f t="shared" si="1701"/>
        <v>0</v>
      </c>
      <c r="R403" s="87">
        <f t="shared" si="1701"/>
        <v>0</v>
      </c>
      <c r="S403" s="87">
        <f t="shared" si="1701"/>
        <v>0</v>
      </c>
      <c r="T403" s="87">
        <f t="shared" si="1701"/>
        <v>0</v>
      </c>
      <c r="U403" s="87">
        <f t="shared" si="1701"/>
        <v>0</v>
      </c>
      <c r="V403" s="87">
        <f t="shared" si="1701"/>
        <v>0</v>
      </c>
      <c r="W403" s="87">
        <f t="shared" si="1701"/>
        <v>0</v>
      </c>
      <c r="X403" s="87">
        <f t="shared" si="1701"/>
        <v>0</v>
      </c>
      <c r="Y403" s="87">
        <f t="shared" si="1701"/>
        <v>0</v>
      </c>
      <c r="Z403" s="87">
        <f t="shared" si="1701"/>
        <v>0</v>
      </c>
      <c r="AA403" s="87">
        <f t="shared" si="1701"/>
        <v>0</v>
      </c>
      <c r="AB403" s="87">
        <f t="shared" si="1701"/>
        <v>0</v>
      </c>
      <c r="AC403" s="87">
        <f t="shared" si="1701"/>
        <v>0</v>
      </c>
      <c r="AD403" s="87">
        <f t="shared" si="1701"/>
        <v>0</v>
      </c>
      <c r="AE403" s="87">
        <f t="shared" si="1701"/>
        <v>0</v>
      </c>
      <c r="AF403" s="87">
        <f t="shared" si="1701"/>
        <v>0</v>
      </c>
      <c r="AG403" s="87">
        <f t="shared" si="1701"/>
        <v>0</v>
      </c>
      <c r="AH403" s="87">
        <f t="shared" si="1701"/>
        <v>0</v>
      </c>
      <c r="AI403" s="87">
        <f t="shared" si="1701"/>
        <v>0</v>
      </c>
      <c r="AJ403" s="87">
        <f t="shared" si="1701"/>
        <v>0</v>
      </c>
      <c r="AK403" s="87">
        <f t="shared" si="1701"/>
        <v>0</v>
      </c>
      <c r="AL403" s="87">
        <f t="shared" si="1701"/>
        <v>0</v>
      </c>
      <c r="AM403" s="87">
        <f t="shared" si="1701"/>
        <v>0</v>
      </c>
      <c r="AN403" s="87">
        <f t="shared" si="1701"/>
        <v>0</v>
      </c>
      <c r="AO403" s="87">
        <f t="shared" si="1701"/>
        <v>0</v>
      </c>
      <c r="AP403" s="87">
        <f t="shared" ref="AP403:BO403" si="1702">IF(AP323="","",AP323*AP368)</f>
        <v>0</v>
      </c>
      <c r="AQ403" s="87">
        <f t="shared" si="1702"/>
        <v>0</v>
      </c>
      <c r="AR403" s="87">
        <f t="shared" si="1702"/>
        <v>0</v>
      </c>
      <c r="AS403" s="87">
        <f t="shared" si="1702"/>
        <v>0</v>
      </c>
      <c r="AT403" s="87">
        <f t="shared" si="1702"/>
        <v>0</v>
      </c>
      <c r="AU403" s="87">
        <f t="shared" si="1702"/>
        <v>0</v>
      </c>
      <c r="AV403" s="87">
        <f t="shared" si="1702"/>
        <v>0</v>
      </c>
      <c r="AW403" s="87">
        <f t="shared" si="1702"/>
        <v>0</v>
      </c>
      <c r="AX403" s="87">
        <f t="shared" si="1702"/>
        <v>0</v>
      </c>
      <c r="AY403" s="87">
        <f t="shared" si="1702"/>
        <v>0</v>
      </c>
      <c r="AZ403" s="87">
        <f t="shared" si="1702"/>
        <v>0</v>
      </c>
      <c r="BA403" s="87">
        <f t="shared" si="1702"/>
        <v>0</v>
      </c>
      <c r="BB403" s="87">
        <f t="shared" si="1702"/>
        <v>0</v>
      </c>
      <c r="BC403" s="87">
        <f t="shared" si="1702"/>
        <v>0</v>
      </c>
      <c r="BD403" s="87">
        <f t="shared" si="1702"/>
        <v>0</v>
      </c>
      <c r="BE403" s="87">
        <f t="shared" si="1702"/>
        <v>0</v>
      </c>
      <c r="BF403" s="87">
        <f t="shared" si="1702"/>
        <v>0</v>
      </c>
      <c r="BG403" s="87">
        <f t="shared" si="1702"/>
        <v>0</v>
      </c>
      <c r="BH403" s="87">
        <f t="shared" si="1702"/>
        <v>0</v>
      </c>
      <c r="BI403" s="87">
        <f t="shared" si="1702"/>
        <v>0</v>
      </c>
      <c r="BJ403" s="87">
        <f t="shared" si="1702"/>
        <v>0</v>
      </c>
      <c r="BK403" s="87">
        <f t="shared" si="1702"/>
        <v>0</v>
      </c>
      <c r="BL403" s="87">
        <f t="shared" si="1702"/>
        <v>0</v>
      </c>
      <c r="BM403" s="87">
        <f t="shared" si="1702"/>
        <v>0</v>
      </c>
      <c r="BN403" s="87">
        <f t="shared" si="1702"/>
        <v>0</v>
      </c>
      <c r="BO403" s="87">
        <f t="shared" si="1702"/>
        <v>0</v>
      </c>
      <c r="BV403" s="802"/>
      <c r="BW403" s="802"/>
      <c r="BX403" s="802"/>
      <c r="BY403" s="802"/>
      <c r="BZ403" s="802"/>
      <c r="CA403" s="802"/>
      <c r="CB403" s="802"/>
      <c r="CC403" s="802"/>
      <c r="CD403" s="802"/>
      <c r="CE403" s="802"/>
      <c r="CF403" s="802"/>
      <c r="CG403" s="802"/>
      <c r="CH403" s="802"/>
      <c r="CI403" s="802"/>
      <c r="CJ403" s="802"/>
      <c r="CK403" s="802"/>
      <c r="CL403" s="802"/>
      <c r="CM403" s="802"/>
      <c r="CN403" s="802"/>
      <c r="CO403" s="802"/>
      <c r="CP403" s="802"/>
      <c r="CQ403" s="802"/>
      <c r="CR403" s="802"/>
      <c r="CS403" s="802"/>
      <c r="CT403" s="802"/>
      <c r="CU403" s="802"/>
      <c r="CV403" s="802"/>
      <c r="CW403" s="802"/>
      <c r="CX403" s="802"/>
      <c r="CY403" s="802"/>
      <c r="CZ403" s="802"/>
      <c r="DA403" s="802"/>
      <c r="DB403" s="802"/>
      <c r="DC403" s="802"/>
      <c r="DD403" s="802"/>
      <c r="DE403" s="802"/>
      <c r="DF403" s="802"/>
      <c r="DG403" s="802"/>
      <c r="DH403" s="802"/>
      <c r="DI403" s="802"/>
      <c r="DJ403" s="802"/>
      <c r="DK403" s="802"/>
      <c r="DL403" s="802"/>
      <c r="DM403" s="802"/>
      <c r="DN403" s="802"/>
      <c r="DO403" s="802"/>
      <c r="DP403" s="802"/>
      <c r="DQ403" s="802"/>
      <c r="DR403" s="802"/>
      <c r="DS403" s="802"/>
      <c r="DT403" s="802"/>
      <c r="DU403" s="802"/>
      <c r="DV403" s="802"/>
      <c r="DW403" s="802"/>
      <c r="DX403" s="802"/>
      <c r="DY403" s="802"/>
      <c r="DZ403" s="802"/>
      <c r="EA403" s="802"/>
      <c r="EB403" s="802"/>
      <c r="EC403" s="802"/>
      <c r="ED403" s="802"/>
    </row>
    <row r="404" spans="2:139" ht="12.75" hidden="1" customHeight="1" outlineLevel="1">
      <c r="B404" s="728">
        <f t="shared" ref="B404:B412" si="1703">B403+1</f>
        <v>225</v>
      </c>
      <c r="C404" s="59" t="s">
        <v>1037</v>
      </c>
      <c r="D404" s="640"/>
      <c r="E404" s="670" t="s">
        <v>151</v>
      </c>
      <c r="F404" s="690"/>
      <c r="G404" s="154">
        <f t="shared" ref="G404:AO404" si="1704">IF(COUNTBLANK(G405:G413)=9,"",SUM(G405:G413))</f>
        <v>0</v>
      </c>
      <c r="H404" s="154">
        <f t="shared" si="1704"/>
        <v>0</v>
      </c>
      <c r="I404" s="154">
        <f t="shared" si="1704"/>
        <v>0</v>
      </c>
      <c r="J404" s="154">
        <f t="shared" si="1704"/>
        <v>0</v>
      </c>
      <c r="K404" s="154">
        <f t="shared" si="1704"/>
        <v>0</v>
      </c>
      <c r="L404" s="154">
        <f t="shared" si="1704"/>
        <v>0</v>
      </c>
      <c r="M404" s="154">
        <f t="shared" si="1704"/>
        <v>0</v>
      </c>
      <c r="N404" s="154">
        <f t="shared" si="1704"/>
        <v>0</v>
      </c>
      <c r="O404" s="154">
        <f t="shared" si="1704"/>
        <v>0</v>
      </c>
      <c r="P404" s="154">
        <f t="shared" si="1704"/>
        <v>0</v>
      </c>
      <c r="Q404" s="154">
        <f t="shared" si="1704"/>
        <v>0</v>
      </c>
      <c r="R404" s="154">
        <f t="shared" si="1704"/>
        <v>0</v>
      </c>
      <c r="S404" s="154">
        <f t="shared" si="1704"/>
        <v>0</v>
      </c>
      <c r="T404" s="154">
        <f t="shared" si="1704"/>
        <v>0</v>
      </c>
      <c r="U404" s="154">
        <f t="shared" si="1704"/>
        <v>0</v>
      </c>
      <c r="V404" s="154">
        <f t="shared" si="1704"/>
        <v>0</v>
      </c>
      <c r="W404" s="154">
        <f t="shared" si="1704"/>
        <v>0</v>
      </c>
      <c r="X404" s="154">
        <f t="shared" si="1704"/>
        <v>0</v>
      </c>
      <c r="Y404" s="154">
        <f t="shared" si="1704"/>
        <v>0</v>
      </c>
      <c r="Z404" s="154">
        <f t="shared" si="1704"/>
        <v>0</v>
      </c>
      <c r="AA404" s="154">
        <f t="shared" si="1704"/>
        <v>0</v>
      </c>
      <c r="AB404" s="154">
        <f t="shared" si="1704"/>
        <v>0</v>
      </c>
      <c r="AC404" s="154">
        <f t="shared" si="1704"/>
        <v>0</v>
      </c>
      <c r="AD404" s="154">
        <f t="shared" si="1704"/>
        <v>0</v>
      </c>
      <c r="AE404" s="154">
        <f t="shared" si="1704"/>
        <v>0</v>
      </c>
      <c r="AF404" s="154">
        <f t="shared" si="1704"/>
        <v>0</v>
      </c>
      <c r="AG404" s="154">
        <f t="shared" si="1704"/>
        <v>0</v>
      </c>
      <c r="AH404" s="154">
        <f t="shared" si="1704"/>
        <v>0</v>
      </c>
      <c r="AI404" s="154">
        <f t="shared" si="1704"/>
        <v>0</v>
      </c>
      <c r="AJ404" s="154">
        <f t="shared" si="1704"/>
        <v>0</v>
      </c>
      <c r="AK404" s="154">
        <f t="shared" si="1704"/>
        <v>0</v>
      </c>
      <c r="AL404" s="154">
        <f t="shared" si="1704"/>
        <v>0</v>
      </c>
      <c r="AM404" s="154">
        <f t="shared" si="1704"/>
        <v>0</v>
      </c>
      <c r="AN404" s="154">
        <f t="shared" si="1704"/>
        <v>0</v>
      </c>
      <c r="AO404" s="154">
        <f t="shared" si="1704"/>
        <v>0</v>
      </c>
      <c r="AP404" s="154">
        <f t="shared" ref="AP404:BO404" si="1705">IF(COUNTBLANK(AP405:AP413)=9,"",SUM(AP405:AP413))</f>
        <v>0</v>
      </c>
      <c r="AQ404" s="154">
        <f t="shared" si="1705"/>
        <v>0</v>
      </c>
      <c r="AR404" s="154">
        <f t="shared" si="1705"/>
        <v>0</v>
      </c>
      <c r="AS404" s="154">
        <f t="shared" si="1705"/>
        <v>0</v>
      </c>
      <c r="AT404" s="154">
        <f t="shared" si="1705"/>
        <v>0</v>
      </c>
      <c r="AU404" s="154">
        <f t="shared" si="1705"/>
        <v>0</v>
      </c>
      <c r="AV404" s="154">
        <f t="shared" si="1705"/>
        <v>0</v>
      </c>
      <c r="AW404" s="154">
        <f t="shared" si="1705"/>
        <v>0</v>
      </c>
      <c r="AX404" s="154">
        <f t="shared" si="1705"/>
        <v>0</v>
      </c>
      <c r="AY404" s="154">
        <f t="shared" si="1705"/>
        <v>0</v>
      </c>
      <c r="AZ404" s="154">
        <f t="shared" si="1705"/>
        <v>0</v>
      </c>
      <c r="BA404" s="154">
        <f t="shared" si="1705"/>
        <v>0</v>
      </c>
      <c r="BB404" s="154">
        <f t="shared" si="1705"/>
        <v>0</v>
      </c>
      <c r="BC404" s="154">
        <f t="shared" si="1705"/>
        <v>0</v>
      </c>
      <c r="BD404" s="154">
        <f t="shared" si="1705"/>
        <v>0</v>
      </c>
      <c r="BE404" s="154">
        <f t="shared" si="1705"/>
        <v>0</v>
      </c>
      <c r="BF404" s="154">
        <f t="shared" si="1705"/>
        <v>0</v>
      </c>
      <c r="BG404" s="154">
        <f t="shared" si="1705"/>
        <v>0</v>
      </c>
      <c r="BH404" s="154">
        <f t="shared" si="1705"/>
        <v>0</v>
      </c>
      <c r="BI404" s="154">
        <f t="shared" si="1705"/>
        <v>0</v>
      </c>
      <c r="BJ404" s="154">
        <f t="shared" si="1705"/>
        <v>0</v>
      </c>
      <c r="BK404" s="154">
        <f t="shared" si="1705"/>
        <v>0</v>
      </c>
      <c r="BL404" s="154">
        <f t="shared" si="1705"/>
        <v>0</v>
      </c>
      <c r="BM404" s="154">
        <f t="shared" si="1705"/>
        <v>0</v>
      </c>
      <c r="BN404" s="154">
        <f t="shared" si="1705"/>
        <v>0</v>
      </c>
      <c r="BO404" s="154">
        <f t="shared" si="1705"/>
        <v>0</v>
      </c>
      <c r="BV404" s="1166"/>
      <c r="BW404" s="1166"/>
      <c r="BX404" s="1166"/>
      <c r="BY404" s="1166"/>
      <c r="BZ404" s="1166"/>
      <c r="CA404" s="1166"/>
      <c r="CB404" s="1166"/>
      <c r="CC404" s="1166"/>
      <c r="CD404" s="1166"/>
      <c r="CE404" s="1166"/>
      <c r="CF404" s="1166"/>
      <c r="CG404" s="1166"/>
      <c r="CH404" s="1166"/>
      <c r="CI404" s="1166"/>
      <c r="CJ404" s="1166"/>
      <c r="CK404" s="1166"/>
      <c r="CL404" s="1166"/>
      <c r="CM404" s="1166"/>
      <c r="CN404" s="1166"/>
      <c r="CO404" s="1166"/>
      <c r="CP404" s="1166"/>
      <c r="CQ404" s="1166"/>
      <c r="CR404" s="1166"/>
      <c r="CS404" s="1166"/>
      <c r="CT404" s="1166"/>
      <c r="CU404" s="1166"/>
      <c r="CV404" s="1166"/>
      <c r="CW404" s="1166"/>
      <c r="CX404" s="1166"/>
      <c r="CY404" s="1166"/>
      <c r="CZ404" s="1166"/>
      <c r="DA404" s="1166"/>
      <c r="DB404" s="1166"/>
      <c r="DC404" s="1166"/>
      <c r="DD404" s="1166"/>
      <c r="DE404" s="1166"/>
      <c r="DF404" s="1166"/>
      <c r="DG404" s="1166"/>
      <c r="DH404" s="1166"/>
      <c r="DI404" s="1166"/>
      <c r="DJ404" s="1166"/>
      <c r="DK404" s="1166"/>
      <c r="DL404" s="1166"/>
      <c r="DM404" s="1166"/>
      <c r="DN404" s="1166"/>
      <c r="DO404" s="1166"/>
      <c r="DP404" s="1166"/>
      <c r="DQ404" s="1166"/>
      <c r="DR404" s="1166"/>
      <c r="DS404" s="1166"/>
      <c r="DT404" s="1166"/>
      <c r="DU404" s="1166"/>
      <c r="DV404" s="1166"/>
      <c r="DW404" s="1166"/>
      <c r="DX404" s="1166"/>
      <c r="DY404" s="1166"/>
      <c r="DZ404" s="1166"/>
      <c r="EA404" s="1166"/>
      <c r="EB404" s="1166"/>
      <c r="EC404" s="1166"/>
      <c r="ED404" s="1166"/>
    </row>
    <row r="405" spans="2:139" ht="12.75" hidden="1" customHeight="1" outlineLevel="1">
      <c r="B405" s="772">
        <f t="shared" si="1703"/>
        <v>226</v>
      </c>
      <c r="C405" s="60"/>
      <c r="D405" s="640" t="s">
        <v>703</v>
      </c>
      <c r="E405" s="670" t="s">
        <v>151</v>
      </c>
      <c r="F405" s="690"/>
      <c r="G405" s="87">
        <f t="shared" ref="G405:AO405" si="1706">IF(G325="","",G325*G378)</f>
        <v>0</v>
      </c>
      <c r="H405" s="87">
        <f t="shared" si="1706"/>
        <v>0</v>
      </c>
      <c r="I405" s="87">
        <f t="shared" si="1706"/>
        <v>0</v>
      </c>
      <c r="J405" s="87">
        <f t="shared" si="1706"/>
        <v>0</v>
      </c>
      <c r="K405" s="87">
        <f t="shared" si="1706"/>
        <v>0</v>
      </c>
      <c r="L405" s="87">
        <f t="shared" si="1706"/>
        <v>0</v>
      </c>
      <c r="M405" s="87">
        <f t="shared" si="1706"/>
        <v>0</v>
      </c>
      <c r="N405" s="87">
        <f t="shared" si="1706"/>
        <v>0</v>
      </c>
      <c r="O405" s="87">
        <f t="shared" si="1706"/>
        <v>0</v>
      </c>
      <c r="P405" s="87">
        <f t="shared" si="1706"/>
        <v>0</v>
      </c>
      <c r="Q405" s="87">
        <f t="shared" si="1706"/>
        <v>0</v>
      </c>
      <c r="R405" s="87">
        <f t="shared" si="1706"/>
        <v>0</v>
      </c>
      <c r="S405" s="87">
        <f t="shared" si="1706"/>
        <v>0</v>
      </c>
      <c r="T405" s="87">
        <f t="shared" si="1706"/>
        <v>0</v>
      </c>
      <c r="U405" s="87">
        <f t="shared" si="1706"/>
        <v>0</v>
      </c>
      <c r="V405" s="87">
        <f t="shared" si="1706"/>
        <v>0</v>
      </c>
      <c r="W405" s="87">
        <f t="shared" si="1706"/>
        <v>0</v>
      </c>
      <c r="X405" s="87">
        <f t="shared" si="1706"/>
        <v>0</v>
      </c>
      <c r="Y405" s="87">
        <f t="shared" si="1706"/>
        <v>0</v>
      </c>
      <c r="Z405" s="87">
        <f t="shared" si="1706"/>
        <v>0</v>
      </c>
      <c r="AA405" s="87">
        <f t="shared" si="1706"/>
        <v>0</v>
      </c>
      <c r="AB405" s="87">
        <f t="shared" si="1706"/>
        <v>0</v>
      </c>
      <c r="AC405" s="87">
        <f t="shared" si="1706"/>
        <v>0</v>
      </c>
      <c r="AD405" s="87">
        <f t="shared" si="1706"/>
        <v>0</v>
      </c>
      <c r="AE405" s="87">
        <f t="shared" si="1706"/>
        <v>0</v>
      </c>
      <c r="AF405" s="87">
        <f t="shared" si="1706"/>
        <v>0</v>
      </c>
      <c r="AG405" s="87">
        <f t="shared" si="1706"/>
        <v>0</v>
      </c>
      <c r="AH405" s="87">
        <f t="shared" si="1706"/>
        <v>0</v>
      </c>
      <c r="AI405" s="87">
        <f t="shared" si="1706"/>
        <v>0</v>
      </c>
      <c r="AJ405" s="87">
        <f t="shared" si="1706"/>
        <v>0</v>
      </c>
      <c r="AK405" s="87">
        <f t="shared" si="1706"/>
        <v>0</v>
      </c>
      <c r="AL405" s="87">
        <f t="shared" si="1706"/>
        <v>0</v>
      </c>
      <c r="AM405" s="87">
        <f t="shared" si="1706"/>
        <v>0</v>
      </c>
      <c r="AN405" s="87">
        <f t="shared" si="1706"/>
        <v>0</v>
      </c>
      <c r="AO405" s="87">
        <f t="shared" si="1706"/>
        <v>0</v>
      </c>
      <c r="AP405" s="87">
        <f t="shared" ref="AP405:BO405" si="1707">IF(AP325="","",AP325*AP378)</f>
        <v>0</v>
      </c>
      <c r="AQ405" s="87">
        <f t="shared" si="1707"/>
        <v>0</v>
      </c>
      <c r="AR405" s="87">
        <f t="shared" si="1707"/>
        <v>0</v>
      </c>
      <c r="AS405" s="87">
        <f t="shared" si="1707"/>
        <v>0</v>
      </c>
      <c r="AT405" s="87">
        <f t="shared" si="1707"/>
        <v>0</v>
      </c>
      <c r="AU405" s="87">
        <f t="shared" si="1707"/>
        <v>0</v>
      </c>
      <c r="AV405" s="87">
        <f t="shared" si="1707"/>
        <v>0</v>
      </c>
      <c r="AW405" s="87">
        <f t="shared" si="1707"/>
        <v>0</v>
      </c>
      <c r="AX405" s="87">
        <f t="shared" si="1707"/>
        <v>0</v>
      </c>
      <c r="AY405" s="87">
        <f t="shared" si="1707"/>
        <v>0</v>
      </c>
      <c r="AZ405" s="87">
        <f t="shared" si="1707"/>
        <v>0</v>
      </c>
      <c r="BA405" s="87">
        <f t="shared" si="1707"/>
        <v>0</v>
      </c>
      <c r="BB405" s="87">
        <f t="shared" si="1707"/>
        <v>0</v>
      </c>
      <c r="BC405" s="87">
        <f t="shared" si="1707"/>
        <v>0</v>
      </c>
      <c r="BD405" s="87">
        <f t="shared" si="1707"/>
        <v>0</v>
      </c>
      <c r="BE405" s="87">
        <f t="shared" si="1707"/>
        <v>0</v>
      </c>
      <c r="BF405" s="87">
        <f t="shared" si="1707"/>
        <v>0</v>
      </c>
      <c r="BG405" s="87">
        <f t="shared" si="1707"/>
        <v>0</v>
      </c>
      <c r="BH405" s="87">
        <f t="shared" si="1707"/>
        <v>0</v>
      </c>
      <c r="BI405" s="87">
        <f t="shared" si="1707"/>
        <v>0</v>
      </c>
      <c r="BJ405" s="87">
        <f t="shared" si="1707"/>
        <v>0</v>
      </c>
      <c r="BK405" s="87">
        <f t="shared" si="1707"/>
        <v>0</v>
      </c>
      <c r="BL405" s="87">
        <f t="shared" si="1707"/>
        <v>0</v>
      </c>
      <c r="BM405" s="87">
        <f t="shared" si="1707"/>
        <v>0</v>
      </c>
      <c r="BN405" s="87">
        <f t="shared" si="1707"/>
        <v>0</v>
      </c>
      <c r="BO405" s="87">
        <f t="shared" si="1707"/>
        <v>0</v>
      </c>
      <c r="BV405" s="802"/>
      <c r="BW405" s="802"/>
      <c r="BX405" s="802"/>
      <c r="BY405" s="802"/>
      <c r="BZ405" s="802"/>
      <c r="CA405" s="802"/>
      <c r="CB405" s="802"/>
      <c r="CC405" s="802"/>
      <c r="CD405" s="802"/>
      <c r="CE405" s="802"/>
      <c r="CF405" s="802"/>
      <c r="CG405" s="802"/>
      <c r="CH405" s="802"/>
      <c r="CI405" s="802"/>
      <c r="CJ405" s="802"/>
      <c r="CK405" s="802"/>
      <c r="CL405" s="802"/>
      <c r="CM405" s="802"/>
      <c r="CN405" s="802"/>
      <c r="CO405" s="802"/>
      <c r="CP405" s="802"/>
      <c r="CQ405" s="802"/>
      <c r="CR405" s="802"/>
      <c r="CS405" s="802"/>
      <c r="CT405" s="802"/>
      <c r="CU405" s="802"/>
      <c r="CV405" s="802"/>
      <c r="CW405" s="802"/>
      <c r="CX405" s="802"/>
      <c r="CY405" s="802"/>
      <c r="CZ405" s="802"/>
      <c r="DA405" s="802"/>
      <c r="DB405" s="802"/>
      <c r="DC405" s="802"/>
      <c r="DD405" s="802"/>
      <c r="DE405" s="802"/>
      <c r="DF405" s="802"/>
      <c r="DG405" s="802"/>
      <c r="DH405" s="802"/>
      <c r="DI405" s="802"/>
      <c r="DJ405" s="802"/>
      <c r="DK405" s="802"/>
      <c r="DL405" s="802"/>
      <c r="DM405" s="802"/>
      <c r="DN405" s="802"/>
      <c r="DO405" s="802"/>
      <c r="DP405" s="802"/>
      <c r="DQ405" s="802"/>
      <c r="DR405" s="802"/>
      <c r="DS405" s="802"/>
      <c r="DT405" s="802"/>
      <c r="DU405" s="802"/>
      <c r="DV405" s="802"/>
      <c r="DW405" s="802"/>
      <c r="DX405" s="802"/>
      <c r="DY405" s="802"/>
      <c r="DZ405" s="802"/>
      <c r="EA405" s="802"/>
      <c r="EB405" s="802"/>
      <c r="EC405" s="802"/>
      <c r="ED405" s="802"/>
    </row>
    <row r="406" spans="2:139" ht="12.75" hidden="1" customHeight="1" outlineLevel="1">
      <c r="B406" s="772">
        <f t="shared" si="1703"/>
        <v>227</v>
      </c>
      <c r="C406" s="61"/>
      <c r="D406" s="640" t="s">
        <v>1128</v>
      </c>
      <c r="E406" s="670" t="s">
        <v>151</v>
      </c>
      <c r="F406" s="690"/>
      <c r="G406" s="87">
        <f t="shared" ref="G406:AO406" si="1708">IF(G326="","",G326*G379)</f>
        <v>0</v>
      </c>
      <c r="H406" s="87">
        <f t="shared" si="1708"/>
        <v>0</v>
      </c>
      <c r="I406" s="87">
        <f t="shared" si="1708"/>
        <v>0</v>
      </c>
      <c r="J406" s="87">
        <f t="shared" si="1708"/>
        <v>0</v>
      </c>
      <c r="K406" s="87">
        <f t="shared" si="1708"/>
        <v>0</v>
      </c>
      <c r="L406" s="87">
        <f t="shared" si="1708"/>
        <v>0</v>
      </c>
      <c r="M406" s="87">
        <f t="shared" si="1708"/>
        <v>0</v>
      </c>
      <c r="N406" s="87">
        <f t="shared" si="1708"/>
        <v>0</v>
      </c>
      <c r="O406" s="87">
        <f t="shared" si="1708"/>
        <v>0</v>
      </c>
      <c r="P406" s="87">
        <f t="shared" si="1708"/>
        <v>0</v>
      </c>
      <c r="Q406" s="87">
        <f t="shared" si="1708"/>
        <v>0</v>
      </c>
      <c r="R406" s="87">
        <f t="shared" si="1708"/>
        <v>0</v>
      </c>
      <c r="S406" s="87">
        <f t="shared" si="1708"/>
        <v>0</v>
      </c>
      <c r="T406" s="87">
        <f t="shared" si="1708"/>
        <v>0</v>
      </c>
      <c r="U406" s="87">
        <f t="shared" si="1708"/>
        <v>0</v>
      </c>
      <c r="V406" s="87">
        <f t="shared" si="1708"/>
        <v>0</v>
      </c>
      <c r="W406" s="87">
        <f t="shared" si="1708"/>
        <v>0</v>
      </c>
      <c r="X406" s="87">
        <f t="shared" si="1708"/>
        <v>0</v>
      </c>
      <c r="Y406" s="87">
        <f t="shared" si="1708"/>
        <v>0</v>
      </c>
      <c r="Z406" s="87">
        <f t="shared" si="1708"/>
        <v>0</v>
      </c>
      <c r="AA406" s="87">
        <f t="shared" si="1708"/>
        <v>0</v>
      </c>
      <c r="AB406" s="87">
        <f t="shared" si="1708"/>
        <v>0</v>
      </c>
      <c r="AC406" s="87">
        <f t="shared" si="1708"/>
        <v>0</v>
      </c>
      <c r="AD406" s="87">
        <f t="shared" si="1708"/>
        <v>0</v>
      </c>
      <c r="AE406" s="87">
        <f t="shared" si="1708"/>
        <v>0</v>
      </c>
      <c r="AF406" s="87">
        <f t="shared" si="1708"/>
        <v>0</v>
      </c>
      <c r="AG406" s="87">
        <f t="shared" si="1708"/>
        <v>0</v>
      </c>
      <c r="AH406" s="87">
        <f t="shared" si="1708"/>
        <v>0</v>
      </c>
      <c r="AI406" s="87">
        <f t="shared" si="1708"/>
        <v>0</v>
      </c>
      <c r="AJ406" s="87">
        <f t="shared" si="1708"/>
        <v>0</v>
      </c>
      <c r="AK406" s="87">
        <f t="shared" si="1708"/>
        <v>0</v>
      </c>
      <c r="AL406" s="87">
        <f t="shared" si="1708"/>
        <v>0</v>
      </c>
      <c r="AM406" s="87">
        <f t="shared" si="1708"/>
        <v>0</v>
      </c>
      <c r="AN406" s="87">
        <f t="shared" si="1708"/>
        <v>0</v>
      </c>
      <c r="AO406" s="87">
        <f t="shared" si="1708"/>
        <v>0</v>
      </c>
      <c r="AP406" s="87">
        <f t="shared" ref="AP406:BO406" si="1709">IF(AP326="","",AP326*AP379)</f>
        <v>0</v>
      </c>
      <c r="AQ406" s="87">
        <f t="shared" si="1709"/>
        <v>0</v>
      </c>
      <c r="AR406" s="87">
        <f t="shared" si="1709"/>
        <v>0</v>
      </c>
      <c r="AS406" s="87">
        <f t="shared" si="1709"/>
        <v>0</v>
      </c>
      <c r="AT406" s="87">
        <f t="shared" si="1709"/>
        <v>0</v>
      </c>
      <c r="AU406" s="87">
        <f t="shared" si="1709"/>
        <v>0</v>
      </c>
      <c r="AV406" s="87">
        <f t="shared" si="1709"/>
        <v>0</v>
      </c>
      <c r="AW406" s="87">
        <f t="shared" si="1709"/>
        <v>0</v>
      </c>
      <c r="AX406" s="87">
        <f t="shared" si="1709"/>
        <v>0</v>
      </c>
      <c r="AY406" s="87">
        <f t="shared" si="1709"/>
        <v>0</v>
      </c>
      <c r="AZ406" s="87">
        <f t="shared" si="1709"/>
        <v>0</v>
      </c>
      <c r="BA406" s="87">
        <f t="shared" si="1709"/>
        <v>0</v>
      </c>
      <c r="BB406" s="87">
        <f t="shared" si="1709"/>
        <v>0</v>
      </c>
      <c r="BC406" s="87">
        <f t="shared" si="1709"/>
        <v>0</v>
      </c>
      <c r="BD406" s="87">
        <f t="shared" si="1709"/>
        <v>0</v>
      </c>
      <c r="BE406" s="87">
        <f t="shared" si="1709"/>
        <v>0</v>
      </c>
      <c r="BF406" s="87">
        <f t="shared" si="1709"/>
        <v>0</v>
      </c>
      <c r="BG406" s="87">
        <f t="shared" si="1709"/>
        <v>0</v>
      </c>
      <c r="BH406" s="87">
        <f t="shared" si="1709"/>
        <v>0</v>
      </c>
      <c r="BI406" s="87">
        <f t="shared" si="1709"/>
        <v>0</v>
      </c>
      <c r="BJ406" s="87">
        <f t="shared" si="1709"/>
        <v>0</v>
      </c>
      <c r="BK406" s="87">
        <f t="shared" si="1709"/>
        <v>0</v>
      </c>
      <c r="BL406" s="87">
        <f t="shared" si="1709"/>
        <v>0</v>
      </c>
      <c r="BM406" s="87">
        <f t="shared" si="1709"/>
        <v>0</v>
      </c>
      <c r="BN406" s="87">
        <f t="shared" si="1709"/>
        <v>0</v>
      </c>
      <c r="BO406" s="87">
        <f t="shared" si="1709"/>
        <v>0</v>
      </c>
      <c r="BV406" s="802"/>
      <c r="BW406" s="802"/>
      <c r="BX406" s="802"/>
      <c r="BY406" s="802"/>
      <c r="BZ406" s="802"/>
      <c r="CA406" s="802"/>
      <c r="CB406" s="802"/>
      <c r="CC406" s="802"/>
      <c r="CD406" s="802"/>
      <c r="CE406" s="802"/>
      <c r="CF406" s="802"/>
      <c r="CG406" s="802"/>
      <c r="CH406" s="802"/>
      <c r="CI406" s="802"/>
      <c r="CJ406" s="802"/>
      <c r="CK406" s="802"/>
      <c r="CL406" s="802"/>
      <c r="CM406" s="802"/>
      <c r="CN406" s="802"/>
      <c r="CO406" s="802"/>
      <c r="CP406" s="802"/>
      <c r="CQ406" s="802"/>
      <c r="CR406" s="802"/>
      <c r="CS406" s="802"/>
      <c r="CT406" s="802"/>
      <c r="CU406" s="802"/>
      <c r="CV406" s="802"/>
      <c r="CW406" s="802"/>
      <c r="CX406" s="802"/>
      <c r="CY406" s="802"/>
      <c r="CZ406" s="802"/>
      <c r="DA406" s="802"/>
      <c r="DB406" s="802"/>
      <c r="DC406" s="802"/>
      <c r="DD406" s="802"/>
      <c r="DE406" s="802"/>
      <c r="DF406" s="802"/>
      <c r="DG406" s="802"/>
      <c r="DH406" s="802"/>
      <c r="DI406" s="802"/>
      <c r="DJ406" s="802"/>
      <c r="DK406" s="802"/>
      <c r="DL406" s="802"/>
      <c r="DM406" s="802"/>
      <c r="DN406" s="802"/>
      <c r="DO406" s="802"/>
      <c r="DP406" s="802"/>
      <c r="DQ406" s="802"/>
      <c r="DR406" s="802"/>
      <c r="DS406" s="802"/>
      <c r="DT406" s="802"/>
      <c r="DU406" s="802"/>
      <c r="DV406" s="802"/>
      <c r="DW406" s="802"/>
      <c r="DX406" s="802"/>
      <c r="DY406" s="802"/>
      <c r="DZ406" s="802"/>
      <c r="EA406" s="802"/>
      <c r="EB406" s="802"/>
      <c r="EC406" s="802"/>
      <c r="ED406" s="802"/>
    </row>
    <row r="407" spans="2:139" ht="12.75" hidden="1" customHeight="1" outlineLevel="1">
      <c r="B407" s="772">
        <f t="shared" si="1703"/>
        <v>228</v>
      </c>
      <c r="C407" s="60"/>
      <c r="D407" s="640" t="s">
        <v>1127</v>
      </c>
      <c r="E407" s="670" t="s">
        <v>151</v>
      </c>
      <c r="F407" s="690"/>
      <c r="G407" s="87">
        <f t="shared" ref="G407:AO407" si="1710">IF(G327="","",G327*G380)</f>
        <v>0</v>
      </c>
      <c r="H407" s="87">
        <f t="shared" si="1710"/>
        <v>0</v>
      </c>
      <c r="I407" s="87">
        <f t="shared" si="1710"/>
        <v>0</v>
      </c>
      <c r="J407" s="87">
        <f t="shared" si="1710"/>
        <v>0</v>
      </c>
      <c r="K407" s="87">
        <f t="shared" si="1710"/>
        <v>0</v>
      </c>
      <c r="L407" s="87">
        <f t="shared" si="1710"/>
        <v>0</v>
      </c>
      <c r="M407" s="87">
        <f t="shared" si="1710"/>
        <v>0</v>
      </c>
      <c r="N407" s="87">
        <f t="shared" si="1710"/>
        <v>0</v>
      </c>
      <c r="O407" s="87">
        <f t="shared" si="1710"/>
        <v>0</v>
      </c>
      <c r="P407" s="87">
        <f t="shared" si="1710"/>
        <v>0</v>
      </c>
      <c r="Q407" s="87">
        <f t="shared" si="1710"/>
        <v>0</v>
      </c>
      <c r="R407" s="87">
        <f t="shared" si="1710"/>
        <v>0</v>
      </c>
      <c r="S407" s="87">
        <f t="shared" si="1710"/>
        <v>0</v>
      </c>
      <c r="T407" s="87">
        <f t="shared" si="1710"/>
        <v>0</v>
      </c>
      <c r="U407" s="87">
        <f t="shared" si="1710"/>
        <v>0</v>
      </c>
      <c r="V407" s="87">
        <f t="shared" si="1710"/>
        <v>0</v>
      </c>
      <c r="W407" s="87">
        <f t="shared" si="1710"/>
        <v>0</v>
      </c>
      <c r="X407" s="87">
        <f t="shared" si="1710"/>
        <v>0</v>
      </c>
      <c r="Y407" s="87">
        <f t="shared" si="1710"/>
        <v>0</v>
      </c>
      <c r="Z407" s="87">
        <f t="shared" si="1710"/>
        <v>0</v>
      </c>
      <c r="AA407" s="87">
        <f t="shared" si="1710"/>
        <v>0</v>
      </c>
      <c r="AB407" s="87">
        <f t="shared" si="1710"/>
        <v>0</v>
      </c>
      <c r="AC407" s="87">
        <f t="shared" si="1710"/>
        <v>0</v>
      </c>
      <c r="AD407" s="87">
        <f t="shared" si="1710"/>
        <v>0</v>
      </c>
      <c r="AE407" s="87">
        <f t="shared" si="1710"/>
        <v>0</v>
      </c>
      <c r="AF407" s="87">
        <f t="shared" si="1710"/>
        <v>0</v>
      </c>
      <c r="AG407" s="87">
        <f t="shared" si="1710"/>
        <v>0</v>
      </c>
      <c r="AH407" s="87">
        <f t="shared" si="1710"/>
        <v>0</v>
      </c>
      <c r="AI407" s="87">
        <f t="shared" si="1710"/>
        <v>0</v>
      </c>
      <c r="AJ407" s="87">
        <f t="shared" si="1710"/>
        <v>0</v>
      </c>
      <c r="AK407" s="87">
        <f t="shared" si="1710"/>
        <v>0</v>
      </c>
      <c r="AL407" s="87">
        <f t="shared" si="1710"/>
        <v>0</v>
      </c>
      <c r="AM407" s="87">
        <f t="shared" si="1710"/>
        <v>0</v>
      </c>
      <c r="AN407" s="87">
        <f t="shared" si="1710"/>
        <v>0</v>
      </c>
      <c r="AO407" s="87">
        <f t="shared" si="1710"/>
        <v>0</v>
      </c>
      <c r="AP407" s="87">
        <f t="shared" ref="AP407:BO407" si="1711">IF(AP327="","",AP327*AP380)</f>
        <v>0</v>
      </c>
      <c r="AQ407" s="87">
        <f t="shared" si="1711"/>
        <v>0</v>
      </c>
      <c r="AR407" s="87">
        <f t="shared" si="1711"/>
        <v>0</v>
      </c>
      <c r="AS407" s="87">
        <f t="shared" si="1711"/>
        <v>0</v>
      </c>
      <c r="AT407" s="87">
        <f t="shared" si="1711"/>
        <v>0</v>
      </c>
      <c r="AU407" s="87">
        <f t="shared" si="1711"/>
        <v>0</v>
      </c>
      <c r="AV407" s="87">
        <f t="shared" si="1711"/>
        <v>0</v>
      </c>
      <c r="AW407" s="87">
        <f t="shared" si="1711"/>
        <v>0</v>
      </c>
      <c r="AX407" s="87">
        <f t="shared" si="1711"/>
        <v>0</v>
      </c>
      <c r="AY407" s="87">
        <f t="shared" si="1711"/>
        <v>0</v>
      </c>
      <c r="AZ407" s="87">
        <f t="shared" si="1711"/>
        <v>0</v>
      </c>
      <c r="BA407" s="87">
        <f t="shared" si="1711"/>
        <v>0</v>
      </c>
      <c r="BB407" s="87">
        <f t="shared" si="1711"/>
        <v>0</v>
      </c>
      <c r="BC407" s="87">
        <f t="shared" si="1711"/>
        <v>0</v>
      </c>
      <c r="BD407" s="87">
        <f t="shared" si="1711"/>
        <v>0</v>
      </c>
      <c r="BE407" s="87">
        <f t="shared" si="1711"/>
        <v>0</v>
      </c>
      <c r="BF407" s="87">
        <f t="shared" si="1711"/>
        <v>0</v>
      </c>
      <c r="BG407" s="87">
        <f t="shared" si="1711"/>
        <v>0</v>
      </c>
      <c r="BH407" s="87">
        <f t="shared" si="1711"/>
        <v>0</v>
      </c>
      <c r="BI407" s="87">
        <f t="shared" si="1711"/>
        <v>0</v>
      </c>
      <c r="BJ407" s="87">
        <f t="shared" si="1711"/>
        <v>0</v>
      </c>
      <c r="BK407" s="87">
        <f t="shared" si="1711"/>
        <v>0</v>
      </c>
      <c r="BL407" s="87">
        <f t="shared" si="1711"/>
        <v>0</v>
      </c>
      <c r="BM407" s="87">
        <f t="shared" si="1711"/>
        <v>0</v>
      </c>
      <c r="BN407" s="87">
        <f t="shared" si="1711"/>
        <v>0</v>
      </c>
      <c r="BO407" s="87">
        <f t="shared" si="1711"/>
        <v>0</v>
      </c>
      <c r="BV407" s="802"/>
      <c r="BW407" s="802"/>
      <c r="BX407" s="802"/>
      <c r="BY407" s="802"/>
      <c r="BZ407" s="802"/>
      <c r="CA407" s="802"/>
      <c r="CB407" s="802"/>
      <c r="CC407" s="802"/>
      <c r="CD407" s="802"/>
      <c r="CE407" s="802"/>
      <c r="CF407" s="802"/>
      <c r="CG407" s="802"/>
      <c r="CH407" s="802"/>
      <c r="CI407" s="802"/>
      <c r="CJ407" s="802"/>
      <c r="CK407" s="802"/>
      <c r="CL407" s="802"/>
      <c r="CM407" s="802"/>
      <c r="CN407" s="802"/>
      <c r="CO407" s="802"/>
      <c r="CP407" s="802"/>
      <c r="CQ407" s="802"/>
      <c r="CR407" s="802"/>
      <c r="CS407" s="802"/>
      <c r="CT407" s="802"/>
      <c r="CU407" s="802"/>
      <c r="CV407" s="802"/>
      <c r="CW407" s="802"/>
      <c r="CX407" s="802"/>
      <c r="CY407" s="802"/>
      <c r="CZ407" s="802"/>
      <c r="DA407" s="802"/>
      <c r="DB407" s="802"/>
      <c r="DC407" s="802"/>
      <c r="DD407" s="802"/>
      <c r="DE407" s="802"/>
      <c r="DF407" s="802"/>
      <c r="DG407" s="802"/>
      <c r="DH407" s="802"/>
      <c r="DI407" s="802"/>
      <c r="DJ407" s="802"/>
      <c r="DK407" s="802"/>
      <c r="DL407" s="802"/>
      <c r="DM407" s="802"/>
      <c r="DN407" s="802"/>
      <c r="DO407" s="802"/>
      <c r="DP407" s="802"/>
      <c r="DQ407" s="802"/>
      <c r="DR407" s="802"/>
      <c r="DS407" s="802"/>
      <c r="DT407" s="802"/>
      <c r="DU407" s="802"/>
      <c r="DV407" s="802"/>
      <c r="DW407" s="802"/>
      <c r="DX407" s="802"/>
      <c r="DY407" s="802"/>
      <c r="DZ407" s="802"/>
      <c r="EA407" s="802"/>
      <c r="EB407" s="802"/>
      <c r="EC407" s="802"/>
      <c r="ED407" s="802"/>
    </row>
    <row r="408" spans="2:139" ht="12.75" hidden="1" customHeight="1" outlineLevel="1">
      <c r="B408" s="772">
        <f t="shared" si="1703"/>
        <v>229</v>
      </c>
      <c r="C408" s="60"/>
      <c r="D408" s="640" t="s">
        <v>771</v>
      </c>
      <c r="E408" s="670" t="s">
        <v>151</v>
      </c>
      <c r="F408" s="690"/>
      <c r="G408" s="87">
        <f t="shared" ref="G408:AO408" si="1712">IF(G328="","",G328*G381)</f>
        <v>0</v>
      </c>
      <c r="H408" s="87">
        <f t="shared" si="1712"/>
        <v>0</v>
      </c>
      <c r="I408" s="87">
        <f t="shared" si="1712"/>
        <v>0</v>
      </c>
      <c r="J408" s="87">
        <f t="shared" si="1712"/>
        <v>0</v>
      </c>
      <c r="K408" s="87">
        <f t="shared" si="1712"/>
        <v>0</v>
      </c>
      <c r="L408" s="87">
        <f t="shared" si="1712"/>
        <v>0</v>
      </c>
      <c r="M408" s="87">
        <f t="shared" si="1712"/>
        <v>0</v>
      </c>
      <c r="N408" s="87">
        <f t="shared" si="1712"/>
        <v>0</v>
      </c>
      <c r="O408" s="87">
        <f t="shared" si="1712"/>
        <v>0</v>
      </c>
      <c r="P408" s="87">
        <f t="shared" si="1712"/>
        <v>0</v>
      </c>
      <c r="Q408" s="87">
        <f t="shared" si="1712"/>
        <v>0</v>
      </c>
      <c r="R408" s="87">
        <f t="shared" si="1712"/>
        <v>0</v>
      </c>
      <c r="S408" s="87">
        <f t="shared" si="1712"/>
        <v>0</v>
      </c>
      <c r="T408" s="87">
        <f t="shared" si="1712"/>
        <v>0</v>
      </c>
      <c r="U408" s="87">
        <f t="shared" si="1712"/>
        <v>0</v>
      </c>
      <c r="V408" s="87">
        <f t="shared" si="1712"/>
        <v>0</v>
      </c>
      <c r="W408" s="87">
        <f t="shared" si="1712"/>
        <v>0</v>
      </c>
      <c r="X408" s="87">
        <f t="shared" si="1712"/>
        <v>0</v>
      </c>
      <c r="Y408" s="87">
        <f t="shared" si="1712"/>
        <v>0</v>
      </c>
      <c r="Z408" s="87">
        <f t="shared" si="1712"/>
        <v>0</v>
      </c>
      <c r="AA408" s="87">
        <f t="shared" si="1712"/>
        <v>0</v>
      </c>
      <c r="AB408" s="87">
        <f t="shared" si="1712"/>
        <v>0</v>
      </c>
      <c r="AC408" s="87">
        <f t="shared" si="1712"/>
        <v>0</v>
      </c>
      <c r="AD408" s="87">
        <f t="shared" si="1712"/>
        <v>0</v>
      </c>
      <c r="AE408" s="87">
        <f t="shared" si="1712"/>
        <v>0</v>
      </c>
      <c r="AF408" s="87">
        <f t="shared" si="1712"/>
        <v>0</v>
      </c>
      <c r="AG408" s="87">
        <f t="shared" si="1712"/>
        <v>0</v>
      </c>
      <c r="AH408" s="87">
        <f t="shared" si="1712"/>
        <v>0</v>
      </c>
      <c r="AI408" s="87">
        <f t="shared" si="1712"/>
        <v>0</v>
      </c>
      <c r="AJ408" s="87">
        <f t="shared" si="1712"/>
        <v>0</v>
      </c>
      <c r="AK408" s="87">
        <f t="shared" si="1712"/>
        <v>0</v>
      </c>
      <c r="AL408" s="87">
        <f t="shared" si="1712"/>
        <v>0</v>
      </c>
      <c r="AM408" s="87">
        <f t="shared" si="1712"/>
        <v>0</v>
      </c>
      <c r="AN408" s="87">
        <f t="shared" si="1712"/>
        <v>0</v>
      </c>
      <c r="AO408" s="87">
        <f t="shared" si="1712"/>
        <v>0</v>
      </c>
      <c r="AP408" s="87">
        <f t="shared" ref="AP408:BO408" si="1713">IF(AP328="","",AP328*AP381)</f>
        <v>0</v>
      </c>
      <c r="AQ408" s="87">
        <f t="shared" si="1713"/>
        <v>0</v>
      </c>
      <c r="AR408" s="87">
        <f t="shared" si="1713"/>
        <v>0</v>
      </c>
      <c r="AS408" s="87">
        <f t="shared" si="1713"/>
        <v>0</v>
      </c>
      <c r="AT408" s="87">
        <f t="shared" si="1713"/>
        <v>0</v>
      </c>
      <c r="AU408" s="87">
        <f t="shared" si="1713"/>
        <v>0</v>
      </c>
      <c r="AV408" s="87">
        <f t="shared" si="1713"/>
        <v>0</v>
      </c>
      <c r="AW408" s="87">
        <f t="shared" si="1713"/>
        <v>0</v>
      </c>
      <c r="AX408" s="87">
        <f t="shared" si="1713"/>
        <v>0</v>
      </c>
      <c r="AY408" s="87">
        <f t="shared" si="1713"/>
        <v>0</v>
      </c>
      <c r="AZ408" s="87">
        <f t="shared" si="1713"/>
        <v>0</v>
      </c>
      <c r="BA408" s="87">
        <f t="shared" si="1713"/>
        <v>0</v>
      </c>
      <c r="BB408" s="87">
        <f t="shared" si="1713"/>
        <v>0</v>
      </c>
      <c r="BC408" s="87">
        <f t="shared" si="1713"/>
        <v>0</v>
      </c>
      <c r="BD408" s="87">
        <f t="shared" si="1713"/>
        <v>0</v>
      </c>
      <c r="BE408" s="87">
        <f t="shared" si="1713"/>
        <v>0</v>
      </c>
      <c r="BF408" s="87">
        <f t="shared" si="1713"/>
        <v>0</v>
      </c>
      <c r="BG408" s="87">
        <f t="shared" si="1713"/>
        <v>0</v>
      </c>
      <c r="BH408" s="87">
        <f t="shared" si="1713"/>
        <v>0</v>
      </c>
      <c r="BI408" s="87">
        <f t="shared" si="1713"/>
        <v>0</v>
      </c>
      <c r="BJ408" s="87">
        <f t="shared" si="1713"/>
        <v>0</v>
      </c>
      <c r="BK408" s="87">
        <f t="shared" si="1713"/>
        <v>0</v>
      </c>
      <c r="BL408" s="87">
        <f t="shared" si="1713"/>
        <v>0</v>
      </c>
      <c r="BM408" s="87">
        <f t="shared" si="1713"/>
        <v>0</v>
      </c>
      <c r="BN408" s="87">
        <f t="shared" si="1713"/>
        <v>0</v>
      </c>
      <c r="BO408" s="87">
        <f t="shared" si="1713"/>
        <v>0</v>
      </c>
      <c r="BV408" s="802"/>
      <c r="BW408" s="802"/>
      <c r="BX408" s="802"/>
      <c r="BY408" s="802"/>
      <c r="BZ408" s="802"/>
      <c r="CA408" s="802"/>
      <c r="CB408" s="802"/>
      <c r="CC408" s="802"/>
      <c r="CD408" s="802"/>
      <c r="CE408" s="802"/>
      <c r="CF408" s="802"/>
      <c r="CG408" s="802"/>
      <c r="CH408" s="802"/>
      <c r="CI408" s="802"/>
      <c r="CJ408" s="802"/>
      <c r="CK408" s="802"/>
      <c r="CL408" s="802"/>
      <c r="CM408" s="802"/>
      <c r="CN408" s="802"/>
      <c r="CO408" s="802"/>
      <c r="CP408" s="802"/>
      <c r="CQ408" s="802"/>
      <c r="CR408" s="802"/>
      <c r="CS408" s="802"/>
      <c r="CT408" s="802"/>
      <c r="CU408" s="802"/>
      <c r="CV408" s="802"/>
      <c r="CW408" s="802"/>
      <c r="CX408" s="802"/>
      <c r="CY408" s="802"/>
      <c r="CZ408" s="802"/>
      <c r="DA408" s="802"/>
      <c r="DB408" s="802"/>
      <c r="DC408" s="802"/>
      <c r="DD408" s="802"/>
      <c r="DE408" s="802"/>
      <c r="DF408" s="802"/>
      <c r="DG408" s="802"/>
      <c r="DH408" s="802"/>
      <c r="DI408" s="802"/>
      <c r="DJ408" s="802"/>
      <c r="DK408" s="802"/>
      <c r="DL408" s="802"/>
      <c r="DM408" s="802"/>
      <c r="DN408" s="802"/>
      <c r="DO408" s="802"/>
      <c r="DP408" s="802"/>
      <c r="DQ408" s="802"/>
      <c r="DR408" s="802"/>
      <c r="DS408" s="802"/>
      <c r="DT408" s="802"/>
      <c r="DU408" s="802"/>
      <c r="DV408" s="802"/>
      <c r="DW408" s="802"/>
      <c r="DX408" s="802"/>
      <c r="DY408" s="802"/>
      <c r="DZ408" s="802"/>
      <c r="EA408" s="802"/>
      <c r="EB408" s="802"/>
      <c r="EC408" s="802"/>
      <c r="ED408" s="802"/>
    </row>
    <row r="409" spans="2:139" ht="12.75" hidden="1" customHeight="1" outlineLevel="1">
      <c r="B409" s="772">
        <f t="shared" si="1703"/>
        <v>230</v>
      </c>
      <c r="C409" s="60"/>
      <c r="D409" s="640" t="s">
        <v>797</v>
      </c>
      <c r="E409" s="670" t="s">
        <v>151</v>
      </c>
      <c r="F409" s="690"/>
      <c r="G409" s="87">
        <f t="shared" ref="G409:AO409" si="1714">IF(G329="","",G329*G382)</f>
        <v>0</v>
      </c>
      <c r="H409" s="87">
        <f t="shared" si="1714"/>
        <v>0</v>
      </c>
      <c r="I409" s="87">
        <f t="shared" si="1714"/>
        <v>0</v>
      </c>
      <c r="J409" s="87">
        <f t="shared" si="1714"/>
        <v>0</v>
      </c>
      <c r="K409" s="87">
        <f t="shared" si="1714"/>
        <v>0</v>
      </c>
      <c r="L409" s="87">
        <f t="shared" si="1714"/>
        <v>0</v>
      </c>
      <c r="M409" s="87">
        <f t="shared" si="1714"/>
        <v>0</v>
      </c>
      <c r="N409" s="87">
        <f t="shared" si="1714"/>
        <v>0</v>
      </c>
      <c r="O409" s="87">
        <f t="shared" si="1714"/>
        <v>0</v>
      </c>
      <c r="P409" s="87">
        <f t="shared" si="1714"/>
        <v>0</v>
      </c>
      <c r="Q409" s="87">
        <f t="shared" si="1714"/>
        <v>0</v>
      </c>
      <c r="R409" s="87">
        <f t="shared" si="1714"/>
        <v>0</v>
      </c>
      <c r="S409" s="87">
        <f t="shared" si="1714"/>
        <v>0</v>
      </c>
      <c r="T409" s="87">
        <f t="shared" si="1714"/>
        <v>0</v>
      </c>
      <c r="U409" s="87">
        <f t="shared" si="1714"/>
        <v>0</v>
      </c>
      <c r="V409" s="87">
        <f t="shared" si="1714"/>
        <v>0</v>
      </c>
      <c r="W409" s="87">
        <f t="shared" si="1714"/>
        <v>0</v>
      </c>
      <c r="X409" s="87">
        <f t="shared" si="1714"/>
        <v>0</v>
      </c>
      <c r="Y409" s="87">
        <f t="shared" si="1714"/>
        <v>0</v>
      </c>
      <c r="Z409" s="87">
        <f t="shared" si="1714"/>
        <v>0</v>
      </c>
      <c r="AA409" s="87">
        <f t="shared" si="1714"/>
        <v>0</v>
      </c>
      <c r="AB409" s="87">
        <f t="shared" si="1714"/>
        <v>0</v>
      </c>
      <c r="AC409" s="87">
        <f t="shared" si="1714"/>
        <v>0</v>
      </c>
      <c r="AD409" s="87">
        <f t="shared" si="1714"/>
        <v>0</v>
      </c>
      <c r="AE409" s="87">
        <f t="shared" si="1714"/>
        <v>0</v>
      </c>
      <c r="AF409" s="87">
        <f t="shared" si="1714"/>
        <v>0</v>
      </c>
      <c r="AG409" s="87">
        <f t="shared" si="1714"/>
        <v>0</v>
      </c>
      <c r="AH409" s="87">
        <f t="shared" si="1714"/>
        <v>0</v>
      </c>
      <c r="AI409" s="87">
        <f t="shared" si="1714"/>
        <v>0</v>
      </c>
      <c r="AJ409" s="87">
        <f t="shared" si="1714"/>
        <v>0</v>
      </c>
      <c r="AK409" s="87">
        <f t="shared" si="1714"/>
        <v>0</v>
      </c>
      <c r="AL409" s="87">
        <f t="shared" si="1714"/>
        <v>0</v>
      </c>
      <c r="AM409" s="87">
        <f t="shared" si="1714"/>
        <v>0</v>
      </c>
      <c r="AN409" s="87">
        <f t="shared" si="1714"/>
        <v>0</v>
      </c>
      <c r="AO409" s="87">
        <f t="shared" si="1714"/>
        <v>0</v>
      </c>
      <c r="AP409" s="87">
        <f t="shared" ref="AP409:BO409" si="1715">IF(AP329="","",AP329*AP382)</f>
        <v>0</v>
      </c>
      <c r="AQ409" s="87">
        <f t="shared" si="1715"/>
        <v>0</v>
      </c>
      <c r="AR409" s="87">
        <f t="shared" si="1715"/>
        <v>0</v>
      </c>
      <c r="AS409" s="87">
        <f t="shared" si="1715"/>
        <v>0</v>
      </c>
      <c r="AT409" s="87">
        <f t="shared" si="1715"/>
        <v>0</v>
      </c>
      <c r="AU409" s="87">
        <f t="shared" si="1715"/>
        <v>0</v>
      </c>
      <c r="AV409" s="87">
        <f t="shared" si="1715"/>
        <v>0</v>
      </c>
      <c r="AW409" s="87">
        <f t="shared" si="1715"/>
        <v>0</v>
      </c>
      <c r="AX409" s="87">
        <f t="shared" si="1715"/>
        <v>0</v>
      </c>
      <c r="AY409" s="87">
        <f t="shared" si="1715"/>
        <v>0</v>
      </c>
      <c r="AZ409" s="87">
        <f t="shared" si="1715"/>
        <v>0</v>
      </c>
      <c r="BA409" s="87">
        <f t="shared" si="1715"/>
        <v>0</v>
      </c>
      <c r="BB409" s="87">
        <f t="shared" si="1715"/>
        <v>0</v>
      </c>
      <c r="BC409" s="87">
        <f t="shared" si="1715"/>
        <v>0</v>
      </c>
      <c r="BD409" s="87">
        <f t="shared" si="1715"/>
        <v>0</v>
      </c>
      <c r="BE409" s="87">
        <f t="shared" si="1715"/>
        <v>0</v>
      </c>
      <c r="BF409" s="87">
        <f t="shared" si="1715"/>
        <v>0</v>
      </c>
      <c r="BG409" s="87">
        <f t="shared" si="1715"/>
        <v>0</v>
      </c>
      <c r="BH409" s="87">
        <f t="shared" si="1715"/>
        <v>0</v>
      </c>
      <c r="BI409" s="87">
        <f t="shared" si="1715"/>
        <v>0</v>
      </c>
      <c r="BJ409" s="87">
        <f t="shared" si="1715"/>
        <v>0</v>
      </c>
      <c r="BK409" s="87">
        <f t="shared" si="1715"/>
        <v>0</v>
      </c>
      <c r="BL409" s="87">
        <f t="shared" si="1715"/>
        <v>0</v>
      </c>
      <c r="BM409" s="87">
        <f t="shared" si="1715"/>
        <v>0</v>
      </c>
      <c r="BN409" s="87">
        <f t="shared" si="1715"/>
        <v>0</v>
      </c>
      <c r="BO409" s="87">
        <f t="shared" si="1715"/>
        <v>0</v>
      </c>
      <c r="BV409" s="802"/>
      <c r="BW409" s="802"/>
      <c r="BX409" s="802"/>
      <c r="BY409" s="802"/>
      <c r="BZ409" s="802"/>
      <c r="CA409" s="802"/>
      <c r="CB409" s="802"/>
      <c r="CC409" s="802"/>
      <c r="CD409" s="802"/>
      <c r="CE409" s="802"/>
      <c r="CF409" s="802"/>
      <c r="CG409" s="802"/>
      <c r="CH409" s="802"/>
      <c r="CI409" s="802"/>
      <c r="CJ409" s="802"/>
      <c r="CK409" s="802"/>
      <c r="CL409" s="802"/>
      <c r="CM409" s="802"/>
      <c r="CN409" s="802"/>
      <c r="CO409" s="802"/>
      <c r="CP409" s="802"/>
      <c r="CQ409" s="802"/>
      <c r="CR409" s="802"/>
      <c r="CS409" s="802"/>
      <c r="CT409" s="802"/>
      <c r="CU409" s="802"/>
      <c r="CV409" s="802"/>
      <c r="CW409" s="802"/>
      <c r="CX409" s="802"/>
      <c r="CY409" s="802"/>
      <c r="CZ409" s="802"/>
      <c r="DA409" s="802"/>
      <c r="DB409" s="802"/>
      <c r="DC409" s="802"/>
      <c r="DD409" s="802"/>
      <c r="DE409" s="802"/>
      <c r="DF409" s="802"/>
      <c r="DG409" s="802"/>
      <c r="DH409" s="802"/>
      <c r="DI409" s="802"/>
      <c r="DJ409" s="802"/>
      <c r="DK409" s="802"/>
      <c r="DL409" s="802"/>
      <c r="DM409" s="802"/>
      <c r="DN409" s="802"/>
      <c r="DO409" s="802"/>
      <c r="DP409" s="802"/>
      <c r="DQ409" s="802"/>
      <c r="DR409" s="802"/>
      <c r="DS409" s="802"/>
      <c r="DT409" s="802"/>
      <c r="DU409" s="802"/>
      <c r="DV409" s="802"/>
      <c r="DW409" s="802"/>
      <c r="DX409" s="802"/>
      <c r="DY409" s="802"/>
      <c r="DZ409" s="802"/>
      <c r="EA409" s="802"/>
      <c r="EB409" s="802"/>
      <c r="EC409" s="802"/>
      <c r="ED409" s="802"/>
    </row>
    <row r="410" spans="2:139" ht="12.75" hidden="1" customHeight="1" outlineLevel="1">
      <c r="B410" s="772">
        <f t="shared" si="1703"/>
        <v>231</v>
      </c>
      <c r="C410" s="60"/>
      <c r="D410" s="640" t="s">
        <v>798</v>
      </c>
      <c r="E410" s="670" t="s">
        <v>151</v>
      </c>
      <c r="F410" s="690"/>
      <c r="G410" s="87">
        <f t="shared" ref="G410:AO410" si="1716">IF(G330="","",G330*G383)</f>
        <v>0</v>
      </c>
      <c r="H410" s="87">
        <f t="shared" si="1716"/>
        <v>0</v>
      </c>
      <c r="I410" s="87">
        <f t="shared" si="1716"/>
        <v>0</v>
      </c>
      <c r="J410" s="87">
        <f t="shared" si="1716"/>
        <v>0</v>
      </c>
      <c r="K410" s="87">
        <f t="shared" si="1716"/>
        <v>0</v>
      </c>
      <c r="L410" s="87">
        <f t="shared" si="1716"/>
        <v>0</v>
      </c>
      <c r="M410" s="87">
        <f t="shared" si="1716"/>
        <v>0</v>
      </c>
      <c r="N410" s="87">
        <f t="shared" si="1716"/>
        <v>0</v>
      </c>
      <c r="O410" s="87">
        <f t="shared" si="1716"/>
        <v>0</v>
      </c>
      <c r="P410" s="87">
        <f t="shared" si="1716"/>
        <v>0</v>
      </c>
      <c r="Q410" s="87">
        <f t="shared" si="1716"/>
        <v>0</v>
      </c>
      <c r="R410" s="87">
        <f t="shared" si="1716"/>
        <v>0</v>
      </c>
      <c r="S410" s="87">
        <f t="shared" si="1716"/>
        <v>0</v>
      </c>
      <c r="T410" s="87">
        <f t="shared" si="1716"/>
        <v>0</v>
      </c>
      <c r="U410" s="87">
        <f t="shared" si="1716"/>
        <v>0</v>
      </c>
      <c r="V410" s="87">
        <f t="shared" si="1716"/>
        <v>0</v>
      </c>
      <c r="W410" s="87">
        <f t="shared" si="1716"/>
        <v>0</v>
      </c>
      <c r="X410" s="87">
        <f t="shared" si="1716"/>
        <v>0</v>
      </c>
      <c r="Y410" s="87">
        <f t="shared" si="1716"/>
        <v>0</v>
      </c>
      <c r="Z410" s="87">
        <f t="shared" si="1716"/>
        <v>0</v>
      </c>
      <c r="AA410" s="87">
        <f t="shared" si="1716"/>
        <v>0</v>
      </c>
      <c r="AB410" s="87">
        <f t="shared" si="1716"/>
        <v>0</v>
      </c>
      <c r="AC410" s="87">
        <f t="shared" si="1716"/>
        <v>0</v>
      </c>
      <c r="AD410" s="87">
        <f t="shared" si="1716"/>
        <v>0</v>
      </c>
      <c r="AE410" s="87">
        <f t="shared" si="1716"/>
        <v>0</v>
      </c>
      <c r="AF410" s="87">
        <f t="shared" si="1716"/>
        <v>0</v>
      </c>
      <c r="AG410" s="87">
        <f t="shared" si="1716"/>
        <v>0</v>
      </c>
      <c r="AH410" s="87">
        <f t="shared" si="1716"/>
        <v>0</v>
      </c>
      <c r="AI410" s="87">
        <f t="shared" si="1716"/>
        <v>0</v>
      </c>
      <c r="AJ410" s="87">
        <f t="shared" si="1716"/>
        <v>0</v>
      </c>
      <c r="AK410" s="87">
        <f t="shared" si="1716"/>
        <v>0</v>
      </c>
      <c r="AL410" s="87">
        <f t="shared" si="1716"/>
        <v>0</v>
      </c>
      <c r="AM410" s="87">
        <f t="shared" si="1716"/>
        <v>0</v>
      </c>
      <c r="AN410" s="87">
        <f t="shared" si="1716"/>
        <v>0</v>
      </c>
      <c r="AO410" s="87">
        <f t="shared" si="1716"/>
        <v>0</v>
      </c>
      <c r="AP410" s="87">
        <f t="shared" ref="AP410:BO410" si="1717">IF(AP330="","",AP330*AP383)</f>
        <v>0</v>
      </c>
      <c r="AQ410" s="87">
        <f t="shared" si="1717"/>
        <v>0</v>
      </c>
      <c r="AR410" s="87">
        <f t="shared" si="1717"/>
        <v>0</v>
      </c>
      <c r="AS410" s="87">
        <f t="shared" si="1717"/>
        <v>0</v>
      </c>
      <c r="AT410" s="87">
        <f t="shared" si="1717"/>
        <v>0</v>
      </c>
      <c r="AU410" s="87">
        <f t="shared" si="1717"/>
        <v>0</v>
      </c>
      <c r="AV410" s="87">
        <f t="shared" si="1717"/>
        <v>0</v>
      </c>
      <c r="AW410" s="87">
        <f t="shared" si="1717"/>
        <v>0</v>
      </c>
      <c r="AX410" s="87">
        <f t="shared" si="1717"/>
        <v>0</v>
      </c>
      <c r="AY410" s="87">
        <f t="shared" si="1717"/>
        <v>0</v>
      </c>
      <c r="AZ410" s="87">
        <f t="shared" si="1717"/>
        <v>0</v>
      </c>
      <c r="BA410" s="87">
        <f t="shared" si="1717"/>
        <v>0</v>
      </c>
      <c r="BB410" s="87">
        <f t="shared" si="1717"/>
        <v>0</v>
      </c>
      <c r="BC410" s="87">
        <f t="shared" si="1717"/>
        <v>0</v>
      </c>
      <c r="BD410" s="87">
        <f t="shared" si="1717"/>
        <v>0</v>
      </c>
      <c r="BE410" s="87">
        <f t="shared" si="1717"/>
        <v>0</v>
      </c>
      <c r="BF410" s="87">
        <f t="shared" si="1717"/>
        <v>0</v>
      </c>
      <c r="BG410" s="87">
        <f t="shared" si="1717"/>
        <v>0</v>
      </c>
      <c r="BH410" s="87">
        <f t="shared" si="1717"/>
        <v>0</v>
      </c>
      <c r="BI410" s="87">
        <f t="shared" si="1717"/>
        <v>0</v>
      </c>
      <c r="BJ410" s="87">
        <f t="shared" si="1717"/>
        <v>0</v>
      </c>
      <c r="BK410" s="87">
        <f t="shared" si="1717"/>
        <v>0</v>
      </c>
      <c r="BL410" s="87">
        <f t="shared" si="1717"/>
        <v>0</v>
      </c>
      <c r="BM410" s="87">
        <f t="shared" si="1717"/>
        <v>0</v>
      </c>
      <c r="BN410" s="87">
        <f t="shared" si="1717"/>
        <v>0</v>
      </c>
      <c r="BO410" s="87">
        <f t="shared" si="1717"/>
        <v>0</v>
      </c>
      <c r="BV410" s="802"/>
      <c r="BW410" s="802"/>
      <c r="BX410" s="802"/>
      <c r="BY410" s="802"/>
      <c r="BZ410" s="802"/>
      <c r="CA410" s="802"/>
      <c r="CB410" s="802"/>
      <c r="CC410" s="802"/>
      <c r="CD410" s="802"/>
      <c r="CE410" s="802"/>
      <c r="CF410" s="802"/>
      <c r="CG410" s="802"/>
      <c r="CH410" s="802"/>
      <c r="CI410" s="802"/>
      <c r="CJ410" s="802"/>
      <c r="CK410" s="802"/>
      <c r="CL410" s="802"/>
      <c r="CM410" s="802"/>
      <c r="CN410" s="802"/>
      <c r="CO410" s="802"/>
      <c r="CP410" s="802"/>
      <c r="CQ410" s="802"/>
      <c r="CR410" s="802"/>
      <c r="CS410" s="802"/>
      <c r="CT410" s="802"/>
      <c r="CU410" s="802"/>
      <c r="CV410" s="802"/>
      <c r="CW410" s="802"/>
      <c r="CX410" s="802"/>
      <c r="CY410" s="802"/>
      <c r="CZ410" s="802"/>
      <c r="DA410" s="802"/>
      <c r="DB410" s="802"/>
      <c r="DC410" s="802"/>
      <c r="DD410" s="802"/>
      <c r="DE410" s="802"/>
      <c r="DF410" s="802"/>
      <c r="DG410" s="802"/>
      <c r="DH410" s="802"/>
      <c r="DI410" s="802"/>
      <c r="DJ410" s="802"/>
      <c r="DK410" s="802"/>
      <c r="DL410" s="802"/>
      <c r="DM410" s="802"/>
      <c r="DN410" s="802"/>
      <c r="DO410" s="802"/>
      <c r="DP410" s="802"/>
      <c r="DQ410" s="802"/>
      <c r="DR410" s="802"/>
      <c r="DS410" s="802"/>
      <c r="DT410" s="802"/>
      <c r="DU410" s="802"/>
      <c r="DV410" s="802"/>
      <c r="DW410" s="802"/>
      <c r="DX410" s="802"/>
      <c r="DY410" s="802"/>
      <c r="DZ410" s="802"/>
      <c r="EA410" s="802"/>
      <c r="EB410" s="802"/>
      <c r="EC410" s="802"/>
      <c r="ED410" s="802"/>
    </row>
    <row r="411" spans="2:139" ht="12.75" hidden="1" customHeight="1" outlineLevel="1">
      <c r="B411" s="772">
        <f t="shared" si="1703"/>
        <v>232</v>
      </c>
      <c r="C411" s="60"/>
      <c r="D411" s="640" t="s">
        <v>772</v>
      </c>
      <c r="E411" s="670" t="s">
        <v>151</v>
      </c>
      <c r="F411" s="690"/>
      <c r="G411" s="87">
        <f t="shared" ref="G411:AO411" si="1718">IF(G331="","",G331*G384)</f>
        <v>0</v>
      </c>
      <c r="H411" s="87">
        <f t="shared" si="1718"/>
        <v>0</v>
      </c>
      <c r="I411" s="87">
        <f t="shared" si="1718"/>
        <v>0</v>
      </c>
      <c r="J411" s="87">
        <f t="shared" si="1718"/>
        <v>0</v>
      </c>
      <c r="K411" s="87">
        <f t="shared" si="1718"/>
        <v>0</v>
      </c>
      <c r="L411" s="87">
        <f t="shared" si="1718"/>
        <v>0</v>
      </c>
      <c r="M411" s="87">
        <f t="shared" si="1718"/>
        <v>0</v>
      </c>
      <c r="N411" s="87">
        <f t="shared" si="1718"/>
        <v>0</v>
      </c>
      <c r="O411" s="87">
        <f t="shared" si="1718"/>
        <v>0</v>
      </c>
      <c r="P411" s="87">
        <f t="shared" si="1718"/>
        <v>0</v>
      </c>
      <c r="Q411" s="87">
        <f t="shared" si="1718"/>
        <v>0</v>
      </c>
      <c r="R411" s="87">
        <f t="shared" si="1718"/>
        <v>0</v>
      </c>
      <c r="S411" s="87">
        <f t="shared" si="1718"/>
        <v>0</v>
      </c>
      <c r="T411" s="87">
        <f t="shared" si="1718"/>
        <v>0</v>
      </c>
      <c r="U411" s="87">
        <f t="shared" si="1718"/>
        <v>0</v>
      </c>
      <c r="V411" s="87">
        <f t="shared" si="1718"/>
        <v>0</v>
      </c>
      <c r="W411" s="87">
        <f t="shared" si="1718"/>
        <v>0</v>
      </c>
      <c r="X411" s="87">
        <f t="shared" si="1718"/>
        <v>0</v>
      </c>
      <c r="Y411" s="87">
        <f t="shared" si="1718"/>
        <v>0</v>
      </c>
      <c r="Z411" s="87">
        <f t="shared" si="1718"/>
        <v>0</v>
      </c>
      <c r="AA411" s="87">
        <f t="shared" si="1718"/>
        <v>0</v>
      </c>
      <c r="AB411" s="87">
        <f t="shared" si="1718"/>
        <v>0</v>
      </c>
      <c r="AC411" s="87">
        <f t="shared" si="1718"/>
        <v>0</v>
      </c>
      <c r="AD411" s="87">
        <f t="shared" si="1718"/>
        <v>0</v>
      </c>
      <c r="AE411" s="87">
        <f t="shared" si="1718"/>
        <v>0</v>
      </c>
      <c r="AF411" s="87">
        <f t="shared" si="1718"/>
        <v>0</v>
      </c>
      <c r="AG411" s="87">
        <f t="shared" si="1718"/>
        <v>0</v>
      </c>
      <c r="AH411" s="87">
        <f t="shared" si="1718"/>
        <v>0</v>
      </c>
      <c r="AI411" s="87">
        <f t="shared" si="1718"/>
        <v>0</v>
      </c>
      <c r="AJ411" s="87">
        <f t="shared" si="1718"/>
        <v>0</v>
      </c>
      <c r="AK411" s="87">
        <f t="shared" si="1718"/>
        <v>0</v>
      </c>
      <c r="AL411" s="87">
        <f t="shared" si="1718"/>
        <v>0</v>
      </c>
      <c r="AM411" s="87">
        <f t="shared" si="1718"/>
        <v>0</v>
      </c>
      <c r="AN411" s="87">
        <f t="shared" si="1718"/>
        <v>0</v>
      </c>
      <c r="AO411" s="87">
        <f t="shared" si="1718"/>
        <v>0</v>
      </c>
      <c r="AP411" s="87">
        <f t="shared" ref="AP411:BO411" si="1719">IF(AP331="","",AP331*AP384)</f>
        <v>0</v>
      </c>
      <c r="AQ411" s="87">
        <f t="shared" si="1719"/>
        <v>0</v>
      </c>
      <c r="AR411" s="87">
        <f t="shared" si="1719"/>
        <v>0</v>
      </c>
      <c r="AS411" s="87">
        <f t="shared" si="1719"/>
        <v>0</v>
      </c>
      <c r="AT411" s="87">
        <f t="shared" si="1719"/>
        <v>0</v>
      </c>
      <c r="AU411" s="87">
        <f t="shared" si="1719"/>
        <v>0</v>
      </c>
      <c r="AV411" s="87">
        <f t="shared" si="1719"/>
        <v>0</v>
      </c>
      <c r="AW411" s="87">
        <f t="shared" si="1719"/>
        <v>0</v>
      </c>
      <c r="AX411" s="87">
        <f t="shared" si="1719"/>
        <v>0</v>
      </c>
      <c r="AY411" s="87">
        <f t="shared" si="1719"/>
        <v>0</v>
      </c>
      <c r="AZ411" s="87">
        <f t="shared" si="1719"/>
        <v>0</v>
      </c>
      <c r="BA411" s="87">
        <f t="shared" si="1719"/>
        <v>0</v>
      </c>
      <c r="BB411" s="87">
        <f t="shared" si="1719"/>
        <v>0</v>
      </c>
      <c r="BC411" s="87">
        <f t="shared" si="1719"/>
        <v>0</v>
      </c>
      <c r="BD411" s="87">
        <f t="shared" si="1719"/>
        <v>0</v>
      </c>
      <c r="BE411" s="87">
        <f t="shared" si="1719"/>
        <v>0</v>
      </c>
      <c r="BF411" s="87">
        <f t="shared" si="1719"/>
        <v>0</v>
      </c>
      <c r="BG411" s="87">
        <f t="shared" si="1719"/>
        <v>0</v>
      </c>
      <c r="BH411" s="87">
        <f t="shared" si="1719"/>
        <v>0</v>
      </c>
      <c r="BI411" s="87">
        <f t="shared" si="1719"/>
        <v>0</v>
      </c>
      <c r="BJ411" s="87">
        <f t="shared" si="1719"/>
        <v>0</v>
      </c>
      <c r="BK411" s="87">
        <f t="shared" si="1719"/>
        <v>0</v>
      </c>
      <c r="BL411" s="87">
        <f t="shared" si="1719"/>
        <v>0</v>
      </c>
      <c r="BM411" s="87">
        <f t="shared" si="1719"/>
        <v>0</v>
      </c>
      <c r="BN411" s="87">
        <f t="shared" si="1719"/>
        <v>0</v>
      </c>
      <c r="BO411" s="87">
        <f t="shared" si="1719"/>
        <v>0</v>
      </c>
      <c r="BV411" s="802"/>
      <c r="BW411" s="802"/>
      <c r="BX411" s="802"/>
      <c r="BY411" s="802"/>
      <c r="BZ411" s="802"/>
      <c r="CA411" s="802"/>
      <c r="CB411" s="802"/>
      <c r="CC411" s="802"/>
      <c r="CD411" s="802"/>
      <c r="CE411" s="802"/>
      <c r="CF411" s="802"/>
      <c r="CG411" s="802"/>
      <c r="CH411" s="802"/>
      <c r="CI411" s="802"/>
      <c r="CJ411" s="802"/>
      <c r="CK411" s="802"/>
      <c r="CL411" s="802"/>
      <c r="CM411" s="802"/>
      <c r="CN411" s="802"/>
      <c r="CO411" s="802"/>
      <c r="CP411" s="802"/>
      <c r="CQ411" s="802"/>
      <c r="CR411" s="802"/>
      <c r="CS411" s="802"/>
      <c r="CT411" s="802"/>
      <c r="CU411" s="802"/>
      <c r="CV411" s="802"/>
      <c r="CW411" s="802"/>
      <c r="CX411" s="802"/>
      <c r="CY411" s="802"/>
      <c r="CZ411" s="802"/>
      <c r="DA411" s="802"/>
      <c r="DB411" s="802"/>
      <c r="DC411" s="802"/>
      <c r="DD411" s="802"/>
      <c r="DE411" s="802"/>
      <c r="DF411" s="802"/>
      <c r="DG411" s="802"/>
      <c r="DH411" s="802"/>
      <c r="DI411" s="802"/>
      <c r="DJ411" s="802"/>
      <c r="DK411" s="802"/>
      <c r="DL411" s="802"/>
      <c r="DM411" s="802"/>
      <c r="DN411" s="802"/>
      <c r="DO411" s="802"/>
      <c r="DP411" s="802"/>
      <c r="DQ411" s="802"/>
      <c r="DR411" s="802"/>
      <c r="DS411" s="802"/>
      <c r="DT411" s="802"/>
      <c r="DU411" s="802"/>
      <c r="DV411" s="802"/>
      <c r="DW411" s="802"/>
      <c r="DX411" s="802"/>
      <c r="DY411" s="802"/>
      <c r="DZ411" s="802"/>
      <c r="EA411" s="802"/>
      <c r="EB411" s="802"/>
      <c r="EC411" s="802"/>
      <c r="ED411" s="802"/>
    </row>
    <row r="412" spans="2:139" ht="12.75" hidden="1" customHeight="1" outlineLevel="1">
      <c r="B412" s="772">
        <f t="shared" si="1703"/>
        <v>233</v>
      </c>
      <c r="C412" s="61"/>
      <c r="D412" s="640" t="s">
        <v>799</v>
      </c>
      <c r="E412" s="670" t="s">
        <v>151</v>
      </c>
      <c r="F412" s="690"/>
      <c r="G412" s="87">
        <f t="shared" ref="G412:AO412" si="1720">IF(G332="","",G332*G385)</f>
        <v>0</v>
      </c>
      <c r="H412" s="87">
        <f t="shared" si="1720"/>
        <v>0</v>
      </c>
      <c r="I412" s="87">
        <f t="shared" si="1720"/>
        <v>0</v>
      </c>
      <c r="J412" s="87">
        <f t="shared" si="1720"/>
        <v>0</v>
      </c>
      <c r="K412" s="87">
        <f t="shared" si="1720"/>
        <v>0</v>
      </c>
      <c r="L412" s="87">
        <f t="shared" si="1720"/>
        <v>0</v>
      </c>
      <c r="M412" s="87">
        <f t="shared" si="1720"/>
        <v>0</v>
      </c>
      <c r="N412" s="87">
        <f t="shared" si="1720"/>
        <v>0</v>
      </c>
      <c r="O412" s="87">
        <f t="shared" si="1720"/>
        <v>0</v>
      </c>
      <c r="P412" s="87">
        <f t="shared" si="1720"/>
        <v>0</v>
      </c>
      <c r="Q412" s="87">
        <f t="shared" si="1720"/>
        <v>0</v>
      </c>
      <c r="R412" s="87">
        <f t="shared" si="1720"/>
        <v>0</v>
      </c>
      <c r="S412" s="87">
        <f t="shared" si="1720"/>
        <v>0</v>
      </c>
      <c r="T412" s="87">
        <f t="shared" si="1720"/>
        <v>0</v>
      </c>
      <c r="U412" s="87">
        <f t="shared" si="1720"/>
        <v>0</v>
      </c>
      <c r="V412" s="87">
        <f t="shared" si="1720"/>
        <v>0</v>
      </c>
      <c r="W412" s="87">
        <f t="shared" si="1720"/>
        <v>0</v>
      </c>
      <c r="X412" s="87">
        <f t="shared" si="1720"/>
        <v>0</v>
      </c>
      <c r="Y412" s="87">
        <f t="shared" si="1720"/>
        <v>0</v>
      </c>
      <c r="Z412" s="87">
        <f t="shared" si="1720"/>
        <v>0</v>
      </c>
      <c r="AA412" s="87">
        <f t="shared" si="1720"/>
        <v>0</v>
      </c>
      <c r="AB412" s="87">
        <f t="shared" si="1720"/>
        <v>0</v>
      </c>
      <c r="AC412" s="87">
        <f t="shared" si="1720"/>
        <v>0</v>
      </c>
      <c r="AD412" s="87">
        <f t="shared" si="1720"/>
        <v>0</v>
      </c>
      <c r="AE412" s="87">
        <f t="shared" si="1720"/>
        <v>0</v>
      </c>
      <c r="AF412" s="87">
        <f t="shared" si="1720"/>
        <v>0</v>
      </c>
      <c r="AG412" s="87">
        <f t="shared" si="1720"/>
        <v>0</v>
      </c>
      <c r="AH412" s="87">
        <f t="shared" si="1720"/>
        <v>0</v>
      </c>
      <c r="AI412" s="87">
        <f t="shared" si="1720"/>
        <v>0</v>
      </c>
      <c r="AJ412" s="87">
        <f t="shared" si="1720"/>
        <v>0</v>
      </c>
      <c r="AK412" s="87">
        <f t="shared" si="1720"/>
        <v>0</v>
      </c>
      <c r="AL412" s="87">
        <f t="shared" si="1720"/>
        <v>0</v>
      </c>
      <c r="AM412" s="87">
        <f t="shared" si="1720"/>
        <v>0</v>
      </c>
      <c r="AN412" s="87">
        <f t="shared" si="1720"/>
        <v>0</v>
      </c>
      <c r="AO412" s="87">
        <f t="shared" si="1720"/>
        <v>0</v>
      </c>
      <c r="AP412" s="87">
        <f t="shared" ref="AP412:BO412" si="1721">IF(AP332="","",AP332*AP385)</f>
        <v>0</v>
      </c>
      <c r="AQ412" s="87">
        <f t="shared" si="1721"/>
        <v>0</v>
      </c>
      <c r="AR412" s="87">
        <f t="shared" si="1721"/>
        <v>0</v>
      </c>
      <c r="AS412" s="87">
        <f t="shared" si="1721"/>
        <v>0</v>
      </c>
      <c r="AT412" s="87">
        <f t="shared" si="1721"/>
        <v>0</v>
      </c>
      <c r="AU412" s="87">
        <f t="shared" si="1721"/>
        <v>0</v>
      </c>
      <c r="AV412" s="87">
        <f t="shared" si="1721"/>
        <v>0</v>
      </c>
      <c r="AW412" s="87">
        <f t="shared" si="1721"/>
        <v>0</v>
      </c>
      <c r="AX412" s="87">
        <f t="shared" si="1721"/>
        <v>0</v>
      </c>
      <c r="AY412" s="87">
        <f t="shared" si="1721"/>
        <v>0</v>
      </c>
      <c r="AZ412" s="87">
        <f t="shared" si="1721"/>
        <v>0</v>
      </c>
      <c r="BA412" s="87">
        <f t="shared" si="1721"/>
        <v>0</v>
      </c>
      <c r="BB412" s="87">
        <f t="shared" si="1721"/>
        <v>0</v>
      </c>
      <c r="BC412" s="87">
        <f t="shared" si="1721"/>
        <v>0</v>
      </c>
      <c r="BD412" s="87">
        <f t="shared" si="1721"/>
        <v>0</v>
      </c>
      <c r="BE412" s="87">
        <f t="shared" si="1721"/>
        <v>0</v>
      </c>
      <c r="BF412" s="87">
        <f t="shared" si="1721"/>
        <v>0</v>
      </c>
      <c r="BG412" s="87">
        <f t="shared" si="1721"/>
        <v>0</v>
      </c>
      <c r="BH412" s="87">
        <f t="shared" si="1721"/>
        <v>0</v>
      </c>
      <c r="BI412" s="87">
        <f t="shared" si="1721"/>
        <v>0</v>
      </c>
      <c r="BJ412" s="87">
        <f t="shared" si="1721"/>
        <v>0</v>
      </c>
      <c r="BK412" s="87">
        <f t="shared" si="1721"/>
        <v>0</v>
      </c>
      <c r="BL412" s="87">
        <f t="shared" si="1721"/>
        <v>0</v>
      </c>
      <c r="BM412" s="87">
        <f t="shared" si="1721"/>
        <v>0</v>
      </c>
      <c r="BN412" s="87">
        <f t="shared" si="1721"/>
        <v>0</v>
      </c>
      <c r="BO412" s="87">
        <f t="shared" si="1721"/>
        <v>0</v>
      </c>
      <c r="BV412" s="802"/>
      <c r="BW412" s="802"/>
      <c r="BX412" s="802"/>
      <c r="BY412" s="802"/>
      <c r="BZ412" s="802"/>
      <c r="CA412" s="802"/>
      <c r="CB412" s="802"/>
      <c r="CC412" s="802"/>
      <c r="CD412" s="802"/>
      <c r="CE412" s="802"/>
      <c r="CF412" s="802"/>
      <c r="CG412" s="802"/>
      <c r="CH412" s="802"/>
      <c r="CI412" s="802"/>
      <c r="CJ412" s="802"/>
      <c r="CK412" s="802"/>
      <c r="CL412" s="802"/>
      <c r="CM412" s="802"/>
      <c r="CN412" s="802"/>
      <c r="CO412" s="802"/>
      <c r="CP412" s="802"/>
      <c r="CQ412" s="802"/>
      <c r="CR412" s="802"/>
      <c r="CS412" s="802"/>
      <c r="CT412" s="802"/>
      <c r="CU412" s="802"/>
      <c r="CV412" s="802"/>
      <c r="CW412" s="802"/>
      <c r="CX412" s="802"/>
      <c r="CY412" s="802"/>
      <c r="CZ412" s="802"/>
      <c r="DA412" s="802"/>
      <c r="DB412" s="802"/>
      <c r="DC412" s="802"/>
      <c r="DD412" s="802"/>
      <c r="DE412" s="802"/>
      <c r="DF412" s="802"/>
      <c r="DG412" s="802"/>
      <c r="DH412" s="802"/>
      <c r="DI412" s="802"/>
      <c r="DJ412" s="802"/>
      <c r="DK412" s="802"/>
      <c r="DL412" s="802"/>
      <c r="DM412" s="802"/>
      <c r="DN412" s="802"/>
      <c r="DO412" s="802"/>
      <c r="DP412" s="802"/>
      <c r="DQ412" s="802"/>
      <c r="DR412" s="802"/>
      <c r="DS412" s="802"/>
      <c r="DT412" s="802"/>
      <c r="DU412" s="802"/>
      <c r="DV412" s="802"/>
      <c r="DW412" s="802"/>
      <c r="DX412" s="802"/>
      <c r="DY412" s="802"/>
      <c r="DZ412" s="802"/>
      <c r="EA412" s="802"/>
      <c r="EB412" s="802"/>
      <c r="EC412" s="802"/>
      <c r="ED412" s="802"/>
    </row>
    <row r="413" spans="2:139" ht="12.75" hidden="1" customHeight="1" outlineLevel="1" thickBot="1">
      <c r="B413" s="817" t="s">
        <v>555</v>
      </c>
      <c r="C413" s="693"/>
      <c r="D413" s="694" t="s">
        <v>193</v>
      </c>
      <c r="E413" s="894" t="s">
        <v>151</v>
      </c>
      <c r="F413" s="696"/>
      <c r="G413" s="714">
        <f t="shared" ref="G413:AO413" si="1722">(G239*G278*G$369*G361+G240*G279*G$370*G362+G241*G280*G$371*G363+G242*G281*G$372*G364+G243*G282*G$373*G365+G244*G283*G$374*G366+G245*G284*G$376*G368)/1000</f>
        <v>0</v>
      </c>
      <c r="H413" s="714">
        <f t="shared" si="1722"/>
        <v>0</v>
      </c>
      <c r="I413" s="714">
        <f t="shared" si="1722"/>
        <v>0</v>
      </c>
      <c r="J413" s="714">
        <f t="shared" si="1722"/>
        <v>0</v>
      </c>
      <c r="K413" s="714">
        <f t="shared" si="1722"/>
        <v>0</v>
      </c>
      <c r="L413" s="714">
        <f t="shared" si="1722"/>
        <v>0</v>
      </c>
      <c r="M413" s="714">
        <f t="shared" si="1722"/>
        <v>0</v>
      </c>
      <c r="N413" s="714">
        <f t="shared" si="1722"/>
        <v>0</v>
      </c>
      <c r="O413" s="714">
        <f t="shared" si="1722"/>
        <v>0</v>
      </c>
      <c r="P413" s="714">
        <f t="shared" si="1722"/>
        <v>0</v>
      </c>
      <c r="Q413" s="714">
        <f t="shared" si="1722"/>
        <v>0</v>
      </c>
      <c r="R413" s="714">
        <f t="shared" si="1722"/>
        <v>0</v>
      </c>
      <c r="S413" s="714">
        <f t="shared" si="1722"/>
        <v>0</v>
      </c>
      <c r="T413" s="714">
        <f t="shared" si="1722"/>
        <v>0</v>
      </c>
      <c r="U413" s="714">
        <f t="shared" si="1722"/>
        <v>0</v>
      </c>
      <c r="V413" s="714">
        <f t="shared" si="1722"/>
        <v>0</v>
      </c>
      <c r="W413" s="714">
        <f t="shared" si="1722"/>
        <v>0</v>
      </c>
      <c r="X413" s="714">
        <f t="shared" si="1722"/>
        <v>0</v>
      </c>
      <c r="Y413" s="714">
        <f t="shared" si="1722"/>
        <v>0</v>
      </c>
      <c r="Z413" s="714">
        <f t="shared" si="1722"/>
        <v>0</v>
      </c>
      <c r="AA413" s="714">
        <f t="shared" si="1722"/>
        <v>0</v>
      </c>
      <c r="AB413" s="714">
        <f t="shared" si="1722"/>
        <v>0</v>
      </c>
      <c r="AC413" s="714">
        <f t="shared" si="1722"/>
        <v>0</v>
      </c>
      <c r="AD413" s="714">
        <f t="shared" si="1722"/>
        <v>0</v>
      </c>
      <c r="AE413" s="714">
        <f t="shared" si="1722"/>
        <v>0</v>
      </c>
      <c r="AF413" s="714">
        <f t="shared" si="1722"/>
        <v>0</v>
      </c>
      <c r="AG413" s="714">
        <f t="shared" si="1722"/>
        <v>0</v>
      </c>
      <c r="AH413" s="714">
        <f t="shared" si="1722"/>
        <v>0</v>
      </c>
      <c r="AI413" s="714">
        <f t="shared" si="1722"/>
        <v>0</v>
      </c>
      <c r="AJ413" s="714">
        <f t="shared" si="1722"/>
        <v>0</v>
      </c>
      <c r="AK413" s="714">
        <f t="shared" si="1722"/>
        <v>0</v>
      </c>
      <c r="AL413" s="714">
        <f t="shared" si="1722"/>
        <v>0</v>
      </c>
      <c r="AM413" s="714">
        <f t="shared" si="1722"/>
        <v>0</v>
      </c>
      <c r="AN413" s="714">
        <f t="shared" si="1722"/>
        <v>0</v>
      </c>
      <c r="AO413" s="714">
        <f t="shared" si="1722"/>
        <v>0</v>
      </c>
      <c r="AP413" s="714">
        <f t="shared" ref="AP413:BO413" si="1723">(AP239*AP278*AP$369*AP361+AP240*AP279*AP$370*AP362+AP241*AP280*AP$371*AP363+AP242*AP281*AP$372*AP364+AP243*AP282*AP$373*AP365+AP244*AP283*AP$374*AP366+AP245*AP284*AP$376*AP368)/1000</f>
        <v>0</v>
      </c>
      <c r="AQ413" s="714">
        <f t="shared" si="1723"/>
        <v>0</v>
      </c>
      <c r="AR413" s="714">
        <f t="shared" si="1723"/>
        <v>0</v>
      </c>
      <c r="AS413" s="714">
        <f t="shared" si="1723"/>
        <v>0</v>
      </c>
      <c r="AT413" s="714">
        <f t="shared" si="1723"/>
        <v>0</v>
      </c>
      <c r="AU413" s="714">
        <f t="shared" si="1723"/>
        <v>0</v>
      </c>
      <c r="AV413" s="714">
        <f t="shared" si="1723"/>
        <v>0</v>
      </c>
      <c r="AW413" s="714">
        <f t="shared" si="1723"/>
        <v>0</v>
      </c>
      <c r="AX413" s="714">
        <f t="shared" si="1723"/>
        <v>0</v>
      </c>
      <c r="AY413" s="714">
        <f t="shared" si="1723"/>
        <v>0</v>
      </c>
      <c r="AZ413" s="714">
        <f t="shared" si="1723"/>
        <v>0</v>
      </c>
      <c r="BA413" s="714">
        <f t="shared" si="1723"/>
        <v>0</v>
      </c>
      <c r="BB413" s="714">
        <f t="shared" si="1723"/>
        <v>0</v>
      </c>
      <c r="BC413" s="714">
        <f t="shared" si="1723"/>
        <v>0</v>
      </c>
      <c r="BD413" s="714">
        <f t="shared" si="1723"/>
        <v>0</v>
      </c>
      <c r="BE413" s="714">
        <f t="shared" si="1723"/>
        <v>0</v>
      </c>
      <c r="BF413" s="714">
        <f t="shared" si="1723"/>
        <v>0</v>
      </c>
      <c r="BG413" s="714">
        <f t="shared" si="1723"/>
        <v>0</v>
      </c>
      <c r="BH413" s="714">
        <f t="shared" si="1723"/>
        <v>0</v>
      </c>
      <c r="BI413" s="714">
        <f t="shared" si="1723"/>
        <v>0</v>
      </c>
      <c r="BJ413" s="714">
        <f t="shared" si="1723"/>
        <v>0</v>
      </c>
      <c r="BK413" s="714">
        <f t="shared" si="1723"/>
        <v>0</v>
      </c>
      <c r="BL413" s="714">
        <f t="shared" si="1723"/>
        <v>0</v>
      </c>
      <c r="BM413" s="714">
        <f t="shared" si="1723"/>
        <v>0</v>
      </c>
      <c r="BN413" s="714">
        <f t="shared" si="1723"/>
        <v>0</v>
      </c>
      <c r="BO413" s="714">
        <f t="shared" si="1723"/>
        <v>0</v>
      </c>
      <c r="BV413" s="1171"/>
      <c r="BW413" s="1171"/>
      <c r="BX413" s="1171"/>
      <c r="BY413" s="1171"/>
      <c r="BZ413" s="1171"/>
      <c r="CA413" s="1171"/>
      <c r="CB413" s="1171"/>
      <c r="CC413" s="1171"/>
      <c r="CD413" s="1171"/>
      <c r="CE413" s="1171"/>
      <c r="CF413" s="1171"/>
      <c r="CG413" s="1171"/>
      <c r="CH413" s="1171"/>
      <c r="CI413" s="1171"/>
      <c r="CJ413" s="1171"/>
      <c r="CK413" s="1171"/>
      <c r="CL413" s="1171"/>
      <c r="CM413" s="1171"/>
      <c r="CN413" s="1171"/>
      <c r="CO413" s="1171"/>
      <c r="CP413" s="1171"/>
      <c r="CQ413" s="1171"/>
      <c r="CR413" s="1171"/>
      <c r="CS413" s="1171"/>
      <c r="CT413" s="1171"/>
      <c r="CU413" s="1171"/>
      <c r="CV413" s="1171"/>
      <c r="CW413" s="1171"/>
      <c r="CX413" s="1171"/>
      <c r="CY413" s="1171"/>
      <c r="CZ413" s="1171"/>
      <c r="DA413" s="1171"/>
      <c r="DB413" s="1171"/>
      <c r="DC413" s="1171"/>
      <c r="DD413" s="1171"/>
      <c r="DE413" s="1171"/>
      <c r="DF413" s="1171"/>
      <c r="DG413" s="1171"/>
      <c r="DH413" s="1171"/>
      <c r="DI413" s="1171"/>
      <c r="DJ413" s="1171"/>
      <c r="DK413" s="1171"/>
      <c r="DL413" s="1171"/>
      <c r="DM413" s="1171"/>
      <c r="DN413" s="1171"/>
      <c r="DO413" s="1171"/>
      <c r="DP413" s="1171"/>
      <c r="DQ413" s="1171"/>
      <c r="DR413" s="1171"/>
      <c r="DS413" s="1171"/>
      <c r="DT413" s="1171"/>
      <c r="DU413" s="1171"/>
      <c r="DV413" s="1171"/>
      <c r="DW413" s="1171"/>
      <c r="DX413" s="1171"/>
      <c r="DY413" s="1171"/>
      <c r="DZ413" s="1171"/>
      <c r="EA413" s="1171"/>
      <c r="EB413" s="1171"/>
      <c r="EC413" s="1171"/>
      <c r="ED413" s="1171"/>
    </row>
    <row r="414" spans="2:139" s="15" customFormat="1" ht="13.5" hidden="1" outlineLevel="1" thickBot="1">
      <c r="B414" s="17" t="s">
        <v>16</v>
      </c>
      <c r="C414" s="688"/>
      <c r="D414" s="613"/>
      <c r="E414" s="684"/>
      <c r="F414" s="735"/>
      <c r="G414" s="147">
        <f t="shared" ref="G414:BO414" si="1724">G$7</f>
        <v>1990</v>
      </c>
      <c r="H414" s="147">
        <f t="shared" si="1724"/>
        <v>1991</v>
      </c>
      <c r="I414" s="147">
        <f t="shared" si="1724"/>
        <v>1992</v>
      </c>
      <c r="J414" s="147">
        <f t="shared" si="1724"/>
        <v>1993</v>
      </c>
      <c r="K414" s="147">
        <f t="shared" si="1724"/>
        <v>1994</v>
      </c>
      <c r="L414" s="147">
        <f t="shared" si="1724"/>
        <v>1995</v>
      </c>
      <c r="M414" s="147">
        <f t="shared" si="1724"/>
        <v>1996</v>
      </c>
      <c r="N414" s="147">
        <f t="shared" si="1724"/>
        <v>1997</v>
      </c>
      <c r="O414" s="147">
        <f t="shared" si="1724"/>
        <v>1998</v>
      </c>
      <c r="P414" s="147">
        <f t="shared" si="1724"/>
        <v>1999</v>
      </c>
      <c r="Q414" s="147">
        <f t="shared" si="1724"/>
        <v>2000</v>
      </c>
      <c r="R414" s="147">
        <f t="shared" si="1724"/>
        <v>2001</v>
      </c>
      <c r="S414" s="147">
        <f t="shared" si="1724"/>
        <v>2002</v>
      </c>
      <c r="T414" s="147">
        <f t="shared" si="1724"/>
        <v>2003</v>
      </c>
      <c r="U414" s="147">
        <f t="shared" si="1724"/>
        <v>2004</v>
      </c>
      <c r="V414" s="147">
        <f t="shared" si="1724"/>
        <v>2005</v>
      </c>
      <c r="W414" s="147">
        <f t="shared" si="1724"/>
        <v>2006</v>
      </c>
      <c r="X414" s="147">
        <f t="shared" si="1724"/>
        <v>2007</v>
      </c>
      <c r="Y414" s="147">
        <f t="shared" si="1724"/>
        <v>2008</v>
      </c>
      <c r="Z414" s="147">
        <f t="shared" si="1724"/>
        <v>2009</v>
      </c>
      <c r="AA414" s="147">
        <f t="shared" si="1724"/>
        <v>2010</v>
      </c>
      <c r="AB414" s="147">
        <f t="shared" si="1724"/>
        <v>2011</v>
      </c>
      <c r="AC414" s="147">
        <f t="shared" si="1724"/>
        <v>2012</v>
      </c>
      <c r="AD414" s="147">
        <f t="shared" si="1724"/>
        <v>2013</v>
      </c>
      <c r="AE414" s="147">
        <f t="shared" si="1724"/>
        <v>2014</v>
      </c>
      <c r="AF414" s="147">
        <f t="shared" si="1724"/>
        <v>2015</v>
      </c>
      <c r="AG414" s="147">
        <f t="shared" si="1724"/>
        <v>2016</v>
      </c>
      <c r="AH414" s="147">
        <f t="shared" si="1724"/>
        <v>2017</v>
      </c>
      <c r="AI414" s="147">
        <f t="shared" si="1724"/>
        <v>2018</v>
      </c>
      <c r="AJ414" s="147">
        <f t="shared" si="1724"/>
        <v>2019</v>
      </c>
      <c r="AK414" s="147">
        <f t="shared" si="1724"/>
        <v>2020</v>
      </c>
      <c r="AL414" s="147">
        <f t="shared" si="1724"/>
        <v>2021</v>
      </c>
      <c r="AM414" s="147">
        <f t="shared" si="1724"/>
        <v>2022</v>
      </c>
      <c r="AN414" s="147">
        <f t="shared" si="1724"/>
        <v>2023</v>
      </c>
      <c r="AO414" s="147">
        <f t="shared" si="1724"/>
        <v>2024</v>
      </c>
      <c r="AP414" s="147">
        <f t="shared" si="1724"/>
        <v>2025</v>
      </c>
      <c r="AQ414" s="147">
        <f t="shared" si="1724"/>
        <v>2026</v>
      </c>
      <c r="AR414" s="147">
        <f t="shared" si="1724"/>
        <v>2027</v>
      </c>
      <c r="AS414" s="147">
        <f t="shared" si="1724"/>
        <v>2028</v>
      </c>
      <c r="AT414" s="147">
        <f t="shared" si="1724"/>
        <v>2029</v>
      </c>
      <c r="AU414" s="147">
        <f t="shared" si="1724"/>
        <v>2030</v>
      </c>
      <c r="AV414" s="147">
        <f t="shared" si="1724"/>
        <v>2031</v>
      </c>
      <c r="AW414" s="147">
        <f t="shared" si="1724"/>
        <v>2032</v>
      </c>
      <c r="AX414" s="147">
        <f t="shared" si="1724"/>
        <v>2033</v>
      </c>
      <c r="AY414" s="147">
        <f t="shared" si="1724"/>
        <v>2034</v>
      </c>
      <c r="AZ414" s="147">
        <f t="shared" si="1724"/>
        <v>2035</v>
      </c>
      <c r="BA414" s="147">
        <f t="shared" si="1724"/>
        <v>2036</v>
      </c>
      <c r="BB414" s="147">
        <f t="shared" si="1724"/>
        <v>2037</v>
      </c>
      <c r="BC414" s="147">
        <f t="shared" si="1724"/>
        <v>2038</v>
      </c>
      <c r="BD414" s="147">
        <f t="shared" si="1724"/>
        <v>2039</v>
      </c>
      <c r="BE414" s="147">
        <f t="shared" si="1724"/>
        <v>2040</v>
      </c>
      <c r="BF414" s="147">
        <f t="shared" si="1724"/>
        <v>2041</v>
      </c>
      <c r="BG414" s="147">
        <f t="shared" si="1724"/>
        <v>2042</v>
      </c>
      <c r="BH414" s="147">
        <f t="shared" si="1724"/>
        <v>2043</v>
      </c>
      <c r="BI414" s="147">
        <f t="shared" si="1724"/>
        <v>2044</v>
      </c>
      <c r="BJ414" s="147">
        <f t="shared" si="1724"/>
        <v>2045</v>
      </c>
      <c r="BK414" s="147">
        <f t="shared" si="1724"/>
        <v>2046</v>
      </c>
      <c r="BL414" s="147">
        <f t="shared" si="1724"/>
        <v>2047</v>
      </c>
      <c r="BM414" s="147">
        <f t="shared" si="1724"/>
        <v>2048</v>
      </c>
      <c r="BN414" s="147">
        <f t="shared" si="1724"/>
        <v>2049</v>
      </c>
      <c r="BO414" s="147">
        <f t="shared" si="1724"/>
        <v>2050</v>
      </c>
      <c r="BV414" s="1132"/>
      <c r="BW414" s="1132"/>
      <c r="BX414" s="1132"/>
      <c r="BY414" s="1132"/>
      <c r="BZ414" s="1132"/>
      <c r="CA414" s="1132"/>
      <c r="CB414" s="1132"/>
      <c r="CC414" s="1132"/>
      <c r="CD414" s="1132"/>
      <c r="CE414" s="1132"/>
      <c r="CF414" s="1132"/>
      <c r="CG414" s="1132"/>
      <c r="CH414" s="1132"/>
      <c r="CI414" s="1132"/>
      <c r="CJ414" s="1132"/>
      <c r="CK414" s="1132"/>
      <c r="CL414" s="1132"/>
      <c r="CM414" s="1132"/>
      <c r="CN414" s="1132"/>
      <c r="CO414" s="1132"/>
      <c r="CP414" s="1132"/>
      <c r="CQ414" s="1132"/>
      <c r="CR414" s="1132"/>
      <c r="CS414" s="1132"/>
      <c r="CT414" s="1132"/>
      <c r="CU414" s="1132"/>
      <c r="CV414" s="1132"/>
      <c r="CW414" s="1132"/>
      <c r="CX414" s="1132"/>
      <c r="CY414" s="1132"/>
      <c r="CZ414" s="1132"/>
      <c r="DA414" s="1132"/>
      <c r="DB414" s="1132"/>
      <c r="DC414" s="1132"/>
      <c r="DD414" s="1132"/>
      <c r="DE414" s="1132"/>
      <c r="DF414" s="1132"/>
      <c r="DG414" s="1132"/>
      <c r="DH414" s="1132"/>
      <c r="DI414" s="1132"/>
      <c r="DJ414" s="1132"/>
      <c r="DK414" s="1132"/>
      <c r="DL414" s="1132"/>
      <c r="DM414" s="1132"/>
      <c r="DN414" s="1132"/>
      <c r="DO414" s="1132"/>
      <c r="DP414" s="1132"/>
      <c r="DQ414" s="1132"/>
      <c r="DR414" s="1132"/>
      <c r="DS414" s="1132"/>
      <c r="DT414" s="1132"/>
      <c r="DU414" s="1132"/>
      <c r="DV414" s="1132"/>
      <c r="DW414" s="1132"/>
      <c r="DX414" s="1132"/>
      <c r="DY414" s="1132"/>
      <c r="DZ414" s="1132"/>
      <c r="EA414" s="1132"/>
      <c r="EB414" s="1132"/>
      <c r="EC414" s="1132"/>
      <c r="ED414" s="1132"/>
      <c r="EE414" s="1077"/>
      <c r="EF414" s="1077"/>
      <c r="EG414" s="1077"/>
      <c r="EH414" s="1077"/>
      <c r="EI414" s="1077"/>
    </row>
    <row r="415" spans="2:139" s="15" customFormat="1" ht="12.75" hidden="1" customHeight="1" outlineLevel="1">
      <c r="B415" s="728">
        <v>234</v>
      </c>
      <c r="C415" s="58" t="s">
        <v>1221</v>
      </c>
      <c r="D415" s="686"/>
      <c r="E415" s="670" t="s">
        <v>151</v>
      </c>
      <c r="F415" s="698"/>
      <c r="G415" s="158">
        <f t="shared" ref="G415:AO415" si="1725">IF(COUNTBLANK(G416:G421)=6,"",SUM(G416:G421))</f>
        <v>0</v>
      </c>
      <c r="H415" s="158">
        <f t="shared" si="1725"/>
        <v>0</v>
      </c>
      <c r="I415" s="158">
        <f t="shared" si="1725"/>
        <v>0</v>
      </c>
      <c r="J415" s="158">
        <f t="shared" si="1725"/>
        <v>0</v>
      </c>
      <c r="K415" s="158">
        <f t="shared" si="1725"/>
        <v>0</v>
      </c>
      <c r="L415" s="158">
        <f t="shared" si="1725"/>
        <v>0</v>
      </c>
      <c r="M415" s="158">
        <f t="shared" si="1725"/>
        <v>0</v>
      </c>
      <c r="N415" s="158">
        <f t="shared" si="1725"/>
        <v>0</v>
      </c>
      <c r="O415" s="158">
        <f t="shared" si="1725"/>
        <v>0</v>
      </c>
      <c r="P415" s="158">
        <f t="shared" si="1725"/>
        <v>0</v>
      </c>
      <c r="Q415" s="158">
        <f t="shared" si="1725"/>
        <v>0</v>
      </c>
      <c r="R415" s="158">
        <f t="shared" si="1725"/>
        <v>0</v>
      </c>
      <c r="S415" s="158">
        <f t="shared" si="1725"/>
        <v>0</v>
      </c>
      <c r="T415" s="158">
        <f t="shared" si="1725"/>
        <v>0</v>
      </c>
      <c r="U415" s="158">
        <f t="shared" si="1725"/>
        <v>0</v>
      </c>
      <c r="V415" s="158">
        <f t="shared" si="1725"/>
        <v>0</v>
      </c>
      <c r="W415" s="158">
        <f t="shared" si="1725"/>
        <v>0</v>
      </c>
      <c r="X415" s="158">
        <f t="shared" si="1725"/>
        <v>0</v>
      </c>
      <c r="Y415" s="158">
        <f t="shared" si="1725"/>
        <v>0</v>
      </c>
      <c r="Z415" s="158">
        <f t="shared" si="1725"/>
        <v>0</v>
      </c>
      <c r="AA415" s="158">
        <f t="shared" si="1725"/>
        <v>0</v>
      </c>
      <c r="AB415" s="158">
        <f t="shared" si="1725"/>
        <v>0</v>
      </c>
      <c r="AC415" s="158">
        <f t="shared" si="1725"/>
        <v>0</v>
      </c>
      <c r="AD415" s="158">
        <f t="shared" si="1725"/>
        <v>0</v>
      </c>
      <c r="AE415" s="158">
        <f t="shared" si="1725"/>
        <v>0</v>
      </c>
      <c r="AF415" s="158">
        <f t="shared" si="1725"/>
        <v>0</v>
      </c>
      <c r="AG415" s="158">
        <f t="shared" si="1725"/>
        <v>0</v>
      </c>
      <c r="AH415" s="158">
        <f t="shared" si="1725"/>
        <v>0</v>
      </c>
      <c r="AI415" s="158">
        <f t="shared" si="1725"/>
        <v>0</v>
      </c>
      <c r="AJ415" s="158">
        <f t="shared" si="1725"/>
        <v>0</v>
      </c>
      <c r="AK415" s="158">
        <f t="shared" si="1725"/>
        <v>0</v>
      </c>
      <c r="AL415" s="158">
        <f t="shared" si="1725"/>
        <v>0</v>
      </c>
      <c r="AM415" s="158">
        <f t="shared" si="1725"/>
        <v>0</v>
      </c>
      <c r="AN415" s="158">
        <f t="shared" si="1725"/>
        <v>0</v>
      </c>
      <c r="AO415" s="158">
        <f t="shared" si="1725"/>
        <v>0</v>
      </c>
      <c r="AP415" s="158">
        <f t="shared" ref="AP415:BO415" si="1726">IF(COUNTBLANK(AP416:AP421)=6,"",SUM(AP416:AP421))</f>
        <v>0</v>
      </c>
      <c r="AQ415" s="158">
        <f t="shared" si="1726"/>
        <v>0</v>
      </c>
      <c r="AR415" s="158">
        <f t="shared" si="1726"/>
        <v>0</v>
      </c>
      <c r="AS415" s="158">
        <f t="shared" si="1726"/>
        <v>0</v>
      </c>
      <c r="AT415" s="158">
        <f t="shared" si="1726"/>
        <v>0</v>
      </c>
      <c r="AU415" s="158">
        <f t="shared" si="1726"/>
        <v>0</v>
      </c>
      <c r="AV415" s="158">
        <f t="shared" si="1726"/>
        <v>0</v>
      </c>
      <c r="AW415" s="158">
        <f t="shared" si="1726"/>
        <v>0</v>
      </c>
      <c r="AX415" s="158">
        <f t="shared" si="1726"/>
        <v>0</v>
      </c>
      <c r="AY415" s="158">
        <f t="shared" si="1726"/>
        <v>0</v>
      </c>
      <c r="AZ415" s="158">
        <f t="shared" si="1726"/>
        <v>0</v>
      </c>
      <c r="BA415" s="158">
        <f t="shared" si="1726"/>
        <v>0</v>
      </c>
      <c r="BB415" s="158">
        <f t="shared" si="1726"/>
        <v>0</v>
      </c>
      <c r="BC415" s="158">
        <f t="shared" si="1726"/>
        <v>0</v>
      </c>
      <c r="BD415" s="158">
        <f t="shared" si="1726"/>
        <v>0</v>
      </c>
      <c r="BE415" s="158">
        <f t="shared" si="1726"/>
        <v>0</v>
      </c>
      <c r="BF415" s="158">
        <f t="shared" si="1726"/>
        <v>0</v>
      </c>
      <c r="BG415" s="158">
        <f t="shared" si="1726"/>
        <v>0</v>
      </c>
      <c r="BH415" s="158">
        <f t="shared" si="1726"/>
        <v>0</v>
      </c>
      <c r="BI415" s="158">
        <f t="shared" si="1726"/>
        <v>0</v>
      </c>
      <c r="BJ415" s="158">
        <f t="shared" si="1726"/>
        <v>0</v>
      </c>
      <c r="BK415" s="158">
        <f t="shared" si="1726"/>
        <v>0</v>
      </c>
      <c r="BL415" s="158">
        <f t="shared" si="1726"/>
        <v>0</v>
      </c>
      <c r="BM415" s="158">
        <f t="shared" si="1726"/>
        <v>0</v>
      </c>
      <c r="BN415" s="158">
        <f t="shared" si="1726"/>
        <v>0</v>
      </c>
      <c r="BO415" s="158">
        <f t="shared" si="1726"/>
        <v>0</v>
      </c>
      <c r="BV415" s="1170"/>
      <c r="BW415" s="1170"/>
      <c r="BX415" s="1170"/>
      <c r="BY415" s="1170"/>
      <c r="BZ415" s="1170"/>
      <c r="CA415" s="1170"/>
      <c r="CB415" s="1170"/>
      <c r="CC415" s="1170"/>
      <c r="CD415" s="1170"/>
      <c r="CE415" s="1170"/>
      <c r="CF415" s="1170"/>
      <c r="CG415" s="1170"/>
      <c r="CH415" s="1170"/>
      <c r="CI415" s="1170"/>
      <c r="CJ415" s="1170"/>
      <c r="CK415" s="1170"/>
      <c r="CL415" s="1170"/>
      <c r="CM415" s="1170"/>
      <c r="CN415" s="1170"/>
      <c r="CO415" s="1170"/>
      <c r="CP415" s="1170"/>
      <c r="CQ415" s="1170"/>
      <c r="CR415" s="1170"/>
      <c r="CS415" s="1170"/>
      <c r="CT415" s="1170"/>
      <c r="CU415" s="1170"/>
      <c r="CV415" s="1170"/>
      <c r="CW415" s="1170"/>
      <c r="CX415" s="1170"/>
      <c r="CY415" s="1170"/>
      <c r="CZ415" s="1170"/>
      <c r="DA415" s="1170"/>
      <c r="DB415" s="1170"/>
      <c r="DC415" s="1170"/>
      <c r="DD415" s="1170"/>
      <c r="DE415" s="1170"/>
      <c r="DF415" s="1170"/>
      <c r="DG415" s="1170"/>
      <c r="DH415" s="1170"/>
      <c r="DI415" s="1170"/>
      <c r="DJ415" s="1170"/>
      <c r="DK415" s="1170"/>
      <c r="DL415" s="1170"/>
      <c r="DM415" s="1170"/>
      <c r="DN415" s="1170"/>
      <c r="DO415" s="1170"/>
      <c r="DP415" s="1170"/>
      <c r="DQ415" s="1170"/>
      <c r="DR415" s="1170"/>
      <c r="DS415" s="1170"/>
      <c r="DT415" s="1170"/>
      <c r="DU415" s="1170"/>
      <c r="DV415" s="1170"/>
      <c r="DW415" s="1170"/>
      <c r="DX415" s="1170"/>
      <c r="DY415" s="1170"/>
      <c r="DZ415" s="1170"/>
      <c r="EA415" s="1170"/>
      <c r="EB415" s="1170"/>
      <c r="EC415" s="1170"/>
      <c r="ED415" s="1170"/>
      <c r="EE415" s="1077"/>
      <c r="EF415" s="1077"/>
      <c r="EG415" s="1077"/>
      <c r="EH415" s="1077"/>
      <c r="EI415" s="1077"/>
    </row>
    <row r="416" spans="2:139" ht="12.75" hidden="1" customHeight="1" outlineLevel="1">
      <c r="B416" s="728" t="s">
        <v>736</v>
      </c>
      <c r="C416" s="60"/>
      <c r="D416" s="686" t="s">
        <v>1148</v>
      </c>
      <c r="E416" s="670" t="s">
        <v>151</v>
      </c>
      <c r="F416" s="699"/>
      <c r="G416" s="86">
        <f t="shared" ref="G416:AO416" si="1727">IF(G336="","",G336*G349)</f>
        <v>0</v>
      </c>
      <c r="H416" s="86">
        <f t="shared" si="1727"/>
        <v>0</v>
      </c>
      <c r="I416" s="86">
        <f t="shared" si="1727"/>
        <v>0</v>
      </c>
      <c r="J416" s="86">
        <f t="shared" si="1727"/>
        <v>0</v>
      </c>
      <c r="K416" s="86">
        <f t="shared" si="1727"/>
        <v>0</v>
      </c>
      <c r="L416" s="86">
        <f t="shared" si="1727"/>
        <v>0</v>
      </c>
      <c r="M416" s="86">
        <f t="shared" si="1727"/>
        <v>0</v>
      </c>
      <c r="N416" s="86">
        <f t="shared" si="1727"/>
        <v>0</v>
      </c>
      <c r="O416" s="86">
        <f t="shared" si="1727"/>
        <v>0</v>
      </c>
      <c r="P416" s="86">
        <f t="shared" si="1727"/>
        <v>0</v>
      </c>
      <c r="Q416" s="86">
        <f t="shared" si="1727"/>
        <v>0</v>
      </c>
      <c r="R416" s="86">
        <f t="shared" si="1727"/>
        <v>0</v>
      </c>
      <c r="S416" s="86">
        <f t="shared" si="1727"/>
        <v>0</v>
      </c>
      <c r="T416" s="86">
        <f t="shared" si="1727"/>
        <v>0</v>
      </c>
      <c r="U416" s="86">
        <f t="shared" si="1727"/>
        <v>0</v>
      </c>
      <c r="V416" s="86">
        <f t="shared" si="1727"/>
        <v>0</v>
      </c>
      <c r="W416" s="86">
        <f t="shared" si="1727"/>
        <v>0</v>
      </c>
      <c r="X416" s="86">
        <f t="shared" si="1727"/>
        <v>0</v>
      </c>
      <c r="Y416" s="86">
        <f t="shared" si="1727"/>
        <v>0</v>
      </c>
      <c r="Z416" s="86">
        <f t="shared" si="1727"/>
        <v>0</v>
      </c>
      <c r="AA416" s="86">
        <f t="shared" si="1727"/>
        <v>0</v>
      </c>
      <c r="AB416" s="86">
        <f t="shared" si="1727"/>
        <v>0</v>
      </c>
      <c r="AC416" s="86">
        <f t="shared" si="1727"/>
        <v>0</v>
      </c>
      <c r="AD416" s="86">
        <f t="shared" si="1727"/>
        <v>0</v>
      </c>
      <c r="AE416" s="86">
        <f t="shared" si="1727"/>
        <v>0</v>
      </c>
      <c r="AF416" s="86">
        <f t="shared" si="1727"/>
        <v>0</v>
      </c>
      <c r="AG416" s="86">
        <f t="shared" si="1727"/>
        <v>0</v>
      </c>
      <c r="AH416" s="86">
        <f t="shared" si="1727"/>
        <v>0</v>
      </c>
      <c r="AI416" s="86">
        <f t="shared" si="1727"/>
        <v>0</v>
      </c>
      <c r="AJ416" s="86">
        <f t="shared" si="1727"/>
        <v>0</v>
      </c>
      <c r="AK416" s="86">
        <f t="shared" si="1727"/>
        <v>0</v>
      </c>
      <c r="AL416" s="86">
        <f t="shared" si="1727"/>
        <v>0</v>
      </c>
      <c r="AM416" s="86">
        <f t="shared" si="1727"/>
        <v>0</v>
      </c>
      <c r="AN416" s="86">
        <f t="shared" si="1727"/>
        <v>0</v>
      </c>
      <c r="AO416" s="86">
        <f t="shared" si="1727"/>
        <v>0</v>
      </c>
      <c r="AP416" s="86">
        <f t="shared" ref="AP416:BO416" si="1728">IF(AP336="","",AP336*AP349)</f>
        <v>0</v>
      </c>
      <c r="AQ416" s="86">
        <f t="shared" si="1728"/>
        <v>0</v>
      </c>
      <c r="AR416" s="86">
        <f t="shared" si="1728"/>
        <v>0</v>
      </c>
      <c r="AS416" s="86">
        <f t="shared" si="1728"/>
        <v>0</v>
      </c>
      <c r="AT416" s="86">
        <f t="shared" si="1728"/>
        <v>0</v>
      </c>
      <c r="AU416" s="86">
        <f t="shared" si="1728"/>
        <v>0</v>
      </c>
      <c r="AV416" s="86">
        <f t="shared" si="1728"/>
        <v>0</v>
      </c>
      <c r="AW416" s="86">
        <f t="shared" si="1728"/>
        <v>0</v>
      </c>
      <c r="AX416" s="86">
        <f t="shared" si="1728"/>
        <v>0</v>
      </c>
      <c r="AY416" s="86">
        <f t="shared" si="1728"/>
        <v>0</v>
      </c>
      <c r="AZ416" s="86">
        <f t="shared" si="1728"/>
        <v>0</v>
      </c>
      <c r="BA416" s="86">
        <f t="shared" si="1728"/>
        <v>0</v>
      </c>
      <c r="BB416" s="86">
        <f t="shared" si="1728"/>
        <v>0</v>
      </c>
      <c r="BC416" s="86">
        <f t="shared" si="1728"/>
        <v>0</v>
      </c>
      <c r="BD416" s="86">
        <f t="shared" si="1728"/>
        <v>0</v>
      </c>
      <c r="BE416" s="86">
        <f t="shared" si="1728"/>
        <v>0</v>
      </c>
      <c r="BF416" s="86">
        <f t="shared" si="1728"/>
        <v>0</v>
      </c>
      <c r="BG416" s="86">
        <f t="shared" si="1728"/>
        <v>0</v>
      </c>
      <c r="BH416" s="86">
        <f t="shared" si="1728"/>
        <v>0</v>
      </c>
      <c r="BI416" s="86">
        <f t="shared" si="1728"/>
        <v>0</v>
      </c>
      <c r="BJ416" s="86">
        <f t="shared" si="1728"/>
        <v>0</v>
      </c>
      <c r="BK416" s="86">
        <f t="shared" si="1728"/>
        <v>0</v>
      </c>
      <c r="BL416" s="86">
        <f t="shared" si="1728"/>
        <v>0</v>
      </c>
      <c r="BM416" s="86">
        <f t="shared" si="1728"/>
        <v>0</v>
      </c>
      <c r="BN416" s="86">
        <f t="shared" si="1728"/>
        <v>0</v>
      </c>
      <c r="BO416" s="86">
        <f t="shared" si="1728"/>
        <v>0</v>
      </c>
      <c r="BV416" s="169"/>
      <c r="BW416" s="169"/>
      <c r="BX416" s="169"/>
      <c r="BY416" s="169"/>
      <c r="BZ416" s="169"/>
      <c r="CA416" s="169"/>
      <c r="CB416" s="169"/>
      <c r="CC416" s="169"/>
      <c r="CD416" s="169"/>
      <c r="CE416" s="169"/>
      <c r="CF416" s="169"/>
      <c r="CG416" s="169"/>
      <c r="CH416" s="169"/>
      <c r="CI416" s="169"/>
      <c r="CJ416" s="169"/>
      <c r="CK416" s="169"/>
      <c r="CL416" s="169"/>
      <c r="CM416" s="169"/>
      <c r="CN416" s="169"/>
      <c r="CO416" s="169"/>
      <c r="CP416" s="169"/>
      <c r="CQ416" s="169"/>
      <c r="CR416" s="169"/>
      <c r="CS416" s="169"/>
      <c r="CT416" s="169"/>
      <c r="CU416" s="169"/>
      <c r="CV416" s="169"/>
      <c r="CW416" s="169"/>
      <c r="CX416" s="169"/>
      <c r="CY416" s="169"/>
      <c r="CZ416" s="169"/>
      <c r="DA416" s="169"/>
      <c r="DB416" s="169"/>
      <c r="DC416" s="169"/>
      <c r="DD416" s="169"/>
      <c r="DE416" s="169"/>
      <c r="DF416" s="169"/>
      <c r="DG416" s="169"/>
      <c r="DH416" s="169"/>
      <c r="DI416" s="169"/>
      <c r="DJ416" s="169"/>
      <c r="DK416" s="169"/>
      <c r="DL416" s="169"/>
      <c r="DM416" s="169"/>
      <c r="DN416" s="169"/>
      <c r="DO416" s="169"/>
      <c r="DP416" s="169"/>
      <c r="DQ416" s="169"/>
      <c r="DR416" s="169"/>
      <c r="DS416" s="169"/>
      <c r="DT416" s="169"/>
      <c r="DU416" s="169"/>
      <c r="DV416" s="169"/>
      <c r="DW416" s="169"/>
      <c r="DX416" s="169"/>
      <c r="DY416" s="169"/>
      <c r="DZ416" s="169"/>
      <c r="EA416" s="169"/>
      <c r="EB416" s="169"/>
      <c r="EC416" s="169"/>
      <c r="ED416" s="169"/>
    </row>
    <row r="417" spans="1:139" ht="12.75" hidden="1" customHeight="1" outlineLevel="1">
      <c r="B417" s="728" t="s">
        <v>737</v>
      </c>
      <c r="C417" s="60"/>
      <c r="D417" s="686" t="s">
        <v>1119</v>
      </c>
      <c r="E417" s="670" t="s">
        <v>151</v>
      </c>
      <c r="F417" s="699"/>
      <c r="G417" s="86">
        <f t="shared" ref="G417:AO417" si="1729">IF(G337="","",G337*G350)</f>
        <v>0</v>
      </c>
      <c r="H417" s="86">
        <f t="shared" si="1729"/>
        <v>0</v>
      </c>
      <c r="I417" s="86">
        <f t="shared" si="1729"/>
        <v>0</v>
      </c>
      <c r="J417" s="86">
        <f t="shared" si="1729"/>
        <v>0</v>
      </c>
      <c r="K417" s="86">
        <f t="shared" si="1729"/>
        <v>0</v>
      </c>
      <c r="L417" s="86">
        <f t="shared" si="1729"/>
        <v>0</v>
      </c>
      <c r="M417" s="86">
        <f t="shared" si="1729"/>
        <v>0</v>
      </c>
      <c r="N417" s="86">
        <f t="shared" si="1729"/>
        <v>0</v>
      </c>
      <c r="O417" s="86">
        <f t="shared" si="1729"/>
        <v>0</v>
      </c>
      <c r="P417" s="86">
        <f t="shared" si="1729"/>
        <v>0</v>
      </c>
      <c r="Q417" s="86">
        <f t="shared" si="1729"/>
        <v>0</v>
      </c>
      <c r="R417" s="86">
        <f t="shared" si="1729"/>
        <v>0</v>
      </c>
      <c r="S417" s="86">
        <f t="shared" si="1729"/>
        <v>0</v>
      </c>
      <c r="T417" s="86">
        <f t="shared" si="1729"/>
        <v>0</v>
      </c>
      <c r="U417" s="86">
        <f t="shared" si="1729"/>
        <v>0</v>
      </c>
      <c r="V417" s="86">
        <f t="shared" si="1729"/>
        <v>0</v>
      </c>
      <c r="W417" s="86">
        <f t="shared" si="1729"/>
        <v>0</v>
      </c>
      <c r="X417" s="86">
        <f t="shared" si="1729"/>
        <v>0</v>
      </c>
      <c r="Y417" s="86">
        <f t="shared" si="1729"/>
        <v>0</v>
      </c>
      <c r="Z417" s="86">
        <f t="shared" si="1729"/>
        <v>0</v>
      </c>
      <c r="AA417" s="86">
        <f t="shared" si="1729"/>
        <v>0</v>
      </c>
      <c r="AB417" s="86">
        <f t="shared" si="1729"/>
        <v>0</v>
      </c>
      <c r="AC417" s="86">
        <f t="shared" si="1729"/>
        <v>0</v>
      </c>
      <c r="AD417" s="86">
        <f t="shared" si="1729"/>
        <v>0</v>
      </c>
      <c r="AE417" s="86">
        <f t="shared" si="1729"/>
        <v>0</v>
      </c>
      <c r="AF417" s="86">
        <f t="shared" si="1729"/>
        <v>0</v>
      </c>
      <c r="AG417" s="86">
        <f t="shared" si="1729"/>
        <v>0</v>
      </c>
      <c r="AH417" s="86">
        <f t="shared" si="1729"/>
        <v>0</v>
      </c>
      <c r="AI417" s="86">
        <f t="shared" si="1729"/>
        <v>0</v>
      </c>
      <c r="AJ417" s="86">
        <f t="shared" si="1729"/>
        <v>0</v>
      </c>
      <c r="AK417" s="86">
        <f t="shared" si="1729"/>
        <v>0</v>
      </c>
      <c r="AL417" s="86">
        <f t="shared" si="1729"/>
        <v>0</v>
      </c>
      <c r="AM417" s="86">
        <f t="shared" si="1729"/>
        <v>0</v>
      </c>
      <c r="AN417" s="86">
        <f t="shared" si="1729"/>
        <v>0</v>
      </c>
      <c r="AO417" s="86">
        <f t="shared" si="1729"/>
        <v>0</v>
      </c>
      <c r="AP417" s="86">
        <f t="shared" ref="AP417:BO417" si="1730">IF(AP337="","",AP337*AP350)</f>
        <v>0</v>
      </c>
      <c r="AQ417" s="86">
        <f t="shared" si="1730"/>
        <v>0</v>
      </c>
      <c r="AR417" s="86">
        <f t="shared" si="1730"/>
        <v>0</v>
      </c>
      <c r="AS417" s="86">
        <f t="shared" si="1730"/>
        <v>0</v>
      </c>
      <c r="AT417" s="86">
        <f t="shared" si="1730"/>
        <v>0</v>
      </c>
      <c r="AU417" s="86">
        <f t="shared" si="1730"/>
        <v>0</v>
      </c>
      <c r="AV417" s="86">
        <f t="shared" si="1730"/>
        <v>0</v>
      </c>
      <c r="AW417" s="86">
        <f t="shared" si="1730"/>
        <v>0</v>
      </c>
      <c r="AX417" s="86">
        <f t="shared" si="1730"/>
        <v>0</v>
      </c>
      <c r="AY417" s="86">
        <f t="shared" si="1730"/>
        <v>0</v>
      </c>
      <c r="AZ417" s="86">
        <f t="shared" si="1730"/>
        <v>0</v>
      </c>
      <c r="BA417" s="86">
        <f t="shared" si="1730"/>
        <v>0</v>
      </c>
      <c r="BB417" s="86">
        <f t="shared" si="1730"/>
        <v>0</v>
      </c>
      <c r="BC417" s="86">
        <f t="shared" si="1730"/>
        <v>0</v>
      </c>
      <c r="BD417" s="86">
        <f t="shared" si="1730"/>
        <v>0</v>
      </c>
      <c r="BE417" s="86">
        <f t="shared" si="1730"/>
        <v>0</v>
      </c>
      <c r="BF417" s="86">
        <f t="shared" si="1730"/>
        <v>0</v>
      </c>
      <c r="BG417" s="86">
        <f t="shared" si="1730"/>
        <v>0</v>
      </c>
      <c r="BH417" s="86">
        <f t="shared" si="1730"/>
        <v>0</v>
      </c>
      <c r="BI417" s="86">
        <f t="shared" si="1730"/>
        <v>0</v>
      </c>
      <c r="BJ417" s="86">
        <f t="shared" si="1730"/>
        <v>0</v>
      </c>
      <c r="BK417" s="86">
        <f t="shared" si="1730"/>
        <v>0</v>
      </c>
      <c r="BL417" s="86">
        <f t="shared" si="1730"/>
        <v>0</v>
      </c>
      <c r="BM417" s="86">
        <f t="shared" si="1730"/>
        <v>0</v>
      </c>
      <c r="BN417" s="86">
        <f t="shared" si="1730"/>
        <v>0</v>
      </c>
      <c r="BO417" s="86">
        <f t="shared" si="1730"/>
        <v>0</v>
      </c>
      <c r="BV417" s="169"/>
      <c r="BW417" s="169"/>
      <c r="BX417" s="169"/>
      <c r="BY417" s="169"/>
      <c r="BZ417" s="169"/>
      <c r="CA417" s="169"/>
      <c r="CB417" s="169"/>
      <c r="CC417" s="169"/>
      <c r="CD417" s="169"/>
      <c r="CE417" s="169"/>
      <c r="CF417" s="169"/>
      <c r="CG417" s="169"/>
      <c r="CH417" s="169"/>
      <c r="CI417" s="169"/>
      <c r="CJ417" s="169"/>
      <c r="CK417" s="169"/>
      <c r="CL417" s="169"/>
      <c r="CM417" s="169"/>
      <c r="CN417" s="169"/>
      <c r="CO417" s="169"/>
      <c r="CP417" s="169"/>
      <c r="CQ417" s="169"/>
      <c r="CR417" s="169"/>
      <c r="CS417" s="169"/>
      <c r="CT417" s="169"/>
      <c r="CU417" s="169"/>
      <c r="CV417" s="169"/>
      <c r="CW417" s="169"/>
      <c r="CX417" s="169"/>
      <c r="CY417" s="169"/>
      <c r="CZ417" s="169"/>
      <c r="DA417" s="169"/>
      <c r="DB417" s="169"/>
      <c r="DC417" s="169"/>
      <c r="DD417" s="169"/>
      <c r="DE417" s="169"/>
      <c r="DF417" s="169"/>
      <c r="DG417" s="169"/>
      <c r="DH417" s="169"/>
      <c r="DI417" s="169"/>
      <c r="DJ417" s="169"/>
      <c r="DK417" s="169"/>
      <c r="DL417" s="169"/>
      <c r="DM417" s="169"/>
      <c r="DN417" s="169"/>
      <c r="DO417" s="169"/>
      <c r="DP417" s="169"/>
      <c r="DQ417" s="169"/>
      <c r="DR417" s="169"/>
      <c r="DS417" s="169"/>
      <c r="DT417" s="169"/>
      <c r="DU417" s="169"/>
      <c r="DV417" s="169"/>
      <c r="DW417" s="169"/>
      <c r="DX417" s="169"/>
      <c r="DY417" s="169"/>
      <c r="DZ417" s="169"/>
      <c r="EA417" s="169"/>
      <c r="EB417" s="169"/>
      <c r="EC417" s="169"/>
      <c r="ED417" s="169"/>
    </row>
    <row r="418" spans="1:139" ht="12.75" hidden="1" customHeight="1" outlineLevel="1">
      <c r="B418" s="728" t="s">
        <v>738</v>
      </c>
      <c r="C418" s="60"/>
      <c r="D418" s="686" t="s">
        <v>776</v>
      </c>
      <c r="E418" s="670" t="s">
        <v>151</v>
      </c>
      <c r="F418" s="699"/>
      <c r="G418" s="86">
        <f t="shared" ref="G418:AO418" si="1731">IF(G338="","",G338*G351)</f>
        <v>0</v>
      </c>
      <c r="H418" s="86">
        <f t="shared" si="1731"/>
        <v>0</v>
      </c>
      <c r="I418" s="86">
        <f t="shared" si="1731"/>
        <v>0</v>
      </c>
      <c r="J418" s="86">
        <f t="shared" si="1731"/>
        <v>0</v>
      </c>
      <c r="K418" s="86">
        <f t="shared" si="1731"/>
        <v>0</v>
      </c>
      <c r="L418" s="86">
        <f t="shared" si="1731"/>
        <v>0</v>
      </c>
      <c r="M418" s="86">
        <f t="shared" si="1731"/>
        <v>0</v>
      </c>
      <c r="N418" s="86">
        <f t="shared" si="1731"/>
        <v>0</v>
      </c>
      <c r="O418" s="86">
        <f t="shared" si="1731"/>
        <v>0</v>
      </c>
      <c r="P418" s="86">
        <f t="shared" si="1731"/>
        <v>0</v>
      </c>
      <c r="Q418" s="86">
        <f t="shared" si="1731"/>
        <v>0</v>
      </c>
      <c r="R418" s="86">
        <f t="shared" si="1731"/>
        <v>0</v>
      </c>
      <c r="S418" s="86">
        <f t="shared" si="1731"/>
        <v>0</v>
      </c>
      <c r="T418" s="86">
        <f t="shared" si="1731"/>
        <v>0</v>
      </c>
      <c r="U418" s="86">
        <f t="shared" si="1731"/>
        <v>0</v>
      </c>
      <c r="V418" s="86">
        <f t="shared" si="1731"/>
        <v>0</v>
      </c>
      <c r="W418" s="86">
        <f t="shared" si="1731"/>
        <v>0</v>
      </c>
      <c r="X418" s="86">
        <f t="shared" si="1731"/>
        <v>0</v>
      </c>
      <c r="Y418" s="86">
        <f t="shared" si="1731"/>
        <v>0</v>
      </c>
      <c r="Z418" s="86">
        <f t="shared" si="1731"/>
        <v>0</v>
      </c>
      <c r="AA418" s="86">
        <f t="shared" si="1731"/>
        <v>0</v>
      </c>
      <c r="AB418" s="86">
        <f t="shared" si="1731"/>
        <v>0</v>
      </c>
      <c r="AC418" s="86">
        <f t="shared" si="1731"/>
        <v>0</v>
      </c>
      <c r="AD418" s="86">
        <f t="shared" si="1731"/>
        <v>0</v>
      </c>
      <c r="AE418" s="86">
        <f t="shared" si="1731"/>
        <v>0</v>
      </c>
      <c r="AF418" s="86">
        <f t="shared" si="1731"/>
        <v>0</v>
      </c>
      <c r="AG418" s="86">
        <f t="shared" si="1731"/>
        <v>0</v>
      </c>
      <c r="AH418" s="86">
        <f t="shared" si="1731"/>
        <v>0</v>
      </c>
      <c r="AI418" s="86">
        <f t="shared" si="1731"/>
        <v>0</v>
      </c>
      <c r="AJ418" s="86">
        <f t="shared" si="1731"/>
        <v>0</v>
      </c>
      <c r="AK418" s="86">
        <f t="shared" si="1731"/>
        <v>0</v>
      </c>
      <c r="AL418" s="86">
        <f t="shared" si="1731"/>
        <v>0</v>
      </c>
      <c r="AM418" s="86">
        <f t="shared" si="1731"/>
        <v>0</v>
      </c>
      <c r="AN418" s="86">
        <f t="shared" si="1731"/>
        <v>0</v>
      </c>
      <c r="AO418" s="86">
        <f t="shared" si="1731"/>
        <v>0</v>
      </c>
      <c r="AP418" s="86">
        <f t="shared" ref="AP418:BO418" si="1732">IF(AP338="","",AP338*AP351)</f>
        <v>0</v>
      </c>
      <c r="AQ418" s="86">
        <f t="shared" si="1732"/>
        <v>0</v>
      </c>
      <c r="AR418" s="86">
        <f t="shared" si="1732"/>
        <v>0</v>
      </c>
      <c r="AS418" s="86">
        <f t="shared" si="1732"/>
        <v>0</v>
      </c>
      <c r="AT418" s="86">
        <f t="shared" si="1732"/>
        <v>0</v>
      </c>
      <c r="AU418" s="86">
        <f t="shared" si="1732"/>
        <v>0</v>
      </c>
      <c r="AV418" s="86">
        <f t="shared" si="1732"/>
        <v>0</v>
      </c>
      <c r="AW418" s="86">
        <f t="shared" si="1732"/>
        <v>0</v>
      </c>
      <c r="AX418" s="86">
        <f t="shared" si="1732"/>
        <v>0</v>
      </c>
      <c r="AY418" s="86">
        <f t="shared" si="1732"/>
        <v>0</v>
      </c>
      <c r="AZ418" s="86">
        <f t="shared" si="1732"/>
        <v>0</v>
      </c>
      <c r="BA418" s="86">
        <f t="shared" si="1732"/>
        <v>0</v>
      </c>
      <c r="BB418" s="86">
        <f t="shared" si="1732"/>
        <v>0</v>
      </c>
      <c r="BC418" s="86">
        <f t="shared" si="1732"/>
        <v>0</v>
      </c>
      <c r="BD418" s="86">
        <f t="shared" si="1732"/>
        <v>0</v>
      </c>
      <c r="BE418" s="86">
        <f t="shared" si="1732"/>
        <v>0</v>
      </c>
      <c r="BF418" s="86">
        <f t="shared" si="1732"/>
        <v>0</v>
      </c>
      <c r="BG418" s="86">
        <f t="shared" si="1732"/>
        <v>0</v>
      </c>
      <c r="BH418" s="86">
        <f t="shared" si="1732"/>
        <v>0</v>
      </c>
      <c r="BI418" s="86">
        <f t="shared" si="1732"/>
        <v>0</v>
      </c>
      <c r="BJ418" s="86">
        <f t="shared" si="1732"/>
        <v>0</v>
      </c>
      <c r="BK418" s="86">
        <f t="shared" si="1732"/>
        <v>0</v>
      </c>
      <c r="BL418" s="86">
        <f t="shared" si="1732"/>
        <v>0</v>
      </c>
      <c r="BM418" s="86">
        <f t="shared" si="1732"/>
        <v>0</v>
      </c>
      <c r="BN418" s="86">
        <f t="shared" si="1732"/>
        <v>0</v>
      </c>
      <c r="BO418" s="86">
        <f t="shared" si="1732"/>
        <v>0</v>
      </c>
      <c r="BV418" s="169"/>
      <c r="BW418" s="169"/>
      <c r="BX418" s="169"/>
      <c r="BY418" s="169"/>
      <c r="BZ418" s="169"/>
      <c r="CA418" s="169"/>
      <c r="CB418" s="169"/>
      <c r="CC418" s="169"/>
      <c r="CD418" s="169"/>
      <c r="CE418" s="169"/>
      <c r="CF418" s="169"/>
      <c r="CG418" s="169"/>
      <c r="CH418" s="169"/>
      <c r="CI418" s="169"/>
      <c r="CJ418" s="169"/>
      <c r="CK418" s="169"/>
      <c r="CL418" s="169"/>
      <c r="CM418" s="169"/>
      <c r="CN418" s="169"/>
      <c r="CO418" s="169"/>
      <c r="CP418" s="169"/>
      <c r="CQ418" s="169"/>
      <c r="CR418" s="169"/>
      <c r="CS418" s="169"/>
      <c r="CT418" s="169"/>
      <c r="CU418" s="169"/>
      <c r="CV418" s="169"/>
      <c r="CW418" s="169"/>
      <c r="CX418" s="169"/>
      <c r="CY418" s="169"/>
      <c r="CZ418" s="169"/>
      <c r="DA418" s="169"/>
      <c r="DB418" s="169"/>
      <c r="DC418" s="169"/>
      <c r="DD418" s="169"/>
      <c r="DE418" s="169"/>
      <c r="DF418" s="169"/>
      <c r="DG418" s="169"/>
      <c r="DH418" s="169"/>
      <c r="DI418" s="169"/>
      <c r="DJ418" s="169"/>
      <c r="DK418" s="169"/>
      <c r="DL418" s="169"/>
      <c r="DM418" s="169"/>
      <c r="DN418" s="169"/>
      <c r="DO418" s="169"/>
      <c r="DP418" s="169"/>
      <c r="DQ418" s="169"/>
      <c r="DR418" s="169"/>
      <c r="DS418" s="169"/>
      <c r="DT418" s="169"/>
      <c r="DU418" s="169"/>
      <c r="DV418" s="169"/>
      <c r="DW418" s="169"/>
      <c r="DX418" s="169"/>
      <c r="DY418" s="169"/>
      <c r="DZ418" s="169"/>
      <c r="EA418" s="169"/>
      <c r="EB418" s="169"/>
      <c r="EC418" s="169"/>
      <c r="ED418" s="169"/>
    </row>
    <row r="419" spans="1:139" ht="12.75" hidden="1" customHeight="1" outlineLevel="1">
      <c r="B419" s="728" t="s">
        <v>575</v>
      </c>
      <c r="C419" s="60"/>
      <c r="D419" s="686" t="s">
        <v>1120</v>
      </c>
      <c r="E419" s="670" t="s">
        <v>151</v>
      </c>
      <c r="F419" s="699"/>
      <c r="G419" s="86">
        <f t="shared" ref="G419:AO419" si="1733">IF(G339="","",G339*G352)</f>
        <v>0</v>
      </c>
      <c r="H419" s="86">
        <f t="shared" si="1733"/>
        <v>0</v>
      </c>
      <c r="I419" s="86">
        <f t="shared" si="1733"/>
        <v>0</v>
      </c>
      <c r="J419" s="86">
        <f t="shared" si="1733"/>
        <v>0</v>
      </c>
      <c r="K419" s="86">
        <f t="shared" si="1733"/>
        <v>0</v>
      </c>
      <c r="L419" s="86">
        <f t="shared" si="1733"/>
        <v>0</v>
      </c>
      <c r="M419" s="86">
        <f t="shared" si="1733"/>
        <v>0</v>
      </c>
      <c r="N419" s="86">
        <f t="shared" si="1733"/>
        <v>0</v>
      </c>
      <c r="O419" s="86">
        <f t="shared" si="1733"/>
        <v>0</v>
      </c>
      <c r="P419" s="86">
        <f t="shared" si="1733"/>
        <v>0</v>
      </c>
      <c r="Q419" s="86">
        <f t="shared" si="1733"/>
        <v>0</v>
      </c>
      <c r="R419" s="86">
        <f t="shared" si="1733"/>
        <v>0</v>
      </c>
      <c r="S419" s="86">
        <f t="shared" si="1733"/>
        <v>0</v>
      </c>
      <c r="T419" s="86">
        <f t="shared" si="1733"/>
        <v>0</v>
      </c>
      <c r="U419" s="86">
        <f t="shared" si="1733"/>
        <v>0</v>
      </c>
      <c r="V419" s="86">
        <f t="shared" si="1733"/>
        <v>0</v>
      </c>
      <c r="W419" s="86">
        <f t="shared" si="1733"/>
        <v>0</v>
      </c>
      <c r="X419" s="86">
        <f t="shared" si="1733"/>
        <v>0</v>
      </c>
      <c r="Y419" s="86">
        <f t="shared" si="1733"/>
        <v>0</v>
      </c>
      <c r="Z419" s="86">
        <f t="shared" si="1733"/>
        <v>0</v>
      </c>
      <c r="AA419" s="86">
        <f t="shared" si="1733"/>
        <v>0</v>
      </c>
      <c r="AB419" s="86">
        <f t="shared" si="1733"/>
        <v>0</v>
      </c>
      <c r="AC419" s="86">
        <f t="shared" si="1733"/>
        <v>0</v>
      </c>
      <c r="AD419" s="86">
        <f t="shared" si="1733"/>
        <v>0</v>
      </c>
      <c r="AE419" s="86">
        <f t="shared" si="1733"/>
        <v>0</v>
      </c>
      <c r="AF419" s="86">
        <f t="shared" si="1733"/>
        <v>0</v>
      </c>
      <c r="AG419" s="86">
        <f t="shared" si="1733"/>
        <v>0</v>
      </c>
      <c r="AH419" s="86">
        <f t="shared" si="1733"/>
        <v>0</v>
      </c>
      <c r="AI419" s="86">
        <f t="shared" si="1733"/>
        <v>0</v>
      </c>
      <c r="AJ419" s="86">
        <f t="shared" si="1733"/>
        <v>0</v>
      </c>
      <c r="AK419" s="86">
        <f t="shared" si="1733"/>
        <v>0</v>
      </c>
      <c r="AL419" s="86">
        <f t="shared" si="1733"/>
        <v>0</v>
      </c>
      <c r="AM419" s="86">
        <f t="shared" si="1733"/>
        <v>0</v>
      </c>
      <c r="AN419" s="86">
        <f t="shared" si="1733"/>
        <v>0</v>
      </c>
      <c r="AO419" s="86">
        <f t="shared" si="1733"/>
        <v>0</v>
      </c>
      <c r="AP419" s="86">
        <f t="shared" ref="AP419:BO419" si="1734">IF(AP339="","",AP339*AP352)</f>
        <v>0</v>
      </c>
      <c r="AQ419" s="86">
        <f t="shared" si="1734"/>
        <v>0</v>
      </c>
      <c r="AR419" s="86">
        <f t="shared" si="1734"/>
        <v>0</v>
      </c>
      <c r="AS419" s="86">
        <f t="shared" si="1734"/>
        <v>0</v>
      </c>
      <c r="AT419" s="86">
        <f t="shared" si="1734"/>
        <v>0</v>
      </c>
      <c r="AU419" s="86">
        <f t="shared" si="1734"/>
        <v>0</v>
      </c>
      <c r="AV419" s="86">
        <f t="shared" si="1734"/>
        <v>0</v>
      </c>
      <c r="AW419" s="86">
        <f t="shared" si="1734"/>
        <v>0</v>
      </c>
      <c r="AX419" s="86">
        <f t="shared" si="1734"/>
        <v>0</v>
      </c>
      <c r="AY419" s="86">
        <f t="shared" si="1734"/>
        <v>0</v>
      </c>
      <c r="AZ419" s="86">
        <f t="shared" si="1734"/>
        <v>0</v>
      </c>
      <c r="BA419" s="86">
        <f t="shared" si="1734"/>
        <v>0</v>
      </c>
      <c r="BB419" s="86">
        <f t="shared" si="1734"/>
        <v>0</v>
      </c>
      <c r="BC419" s="86">
        <f t="shared" si="1734"/>
        <v>0</v>
      </c>
      <c r="BD419" s="86">
        <f t="shared" si="1734"/>
        <v>0</v>
      </c>
      <c r="BE419" s="86">
        <f t="shared" si="1734"/>
        <v>0</v>
      </c>
      <c r="BF419" s="86">
        <f t="shared" si="1734"/>
        <v>0</v>
      </c>
      <c r="BG419" s="86">
        <f t="shared" si="1734"/>
        <v>0</v>
      </c>
      <c r="BH419" s="86">
        <f t="shared" si="1734"/>
        <v>0</v>
      </c>
      <c r="BI419" s="86">
        <f t="shared" si="1734"/>
        <v>0</v>
      </c>
      <c r="BJ419" s="86">
        <f t="shared" si="1734"/>
        <v>0</v>
      </c>
      <c r="BK419" s="86">
        <f t="shared" si="1734"/>
        <v>0</v>
      </c>
      <c r="BL419" s="86">
        <f t="shared" si="1734"/>
        <v>0</v>
      </c>
      <c r="BM419" s="86">
        <f t="shared" si="1734"/>
        <v>0</v>
      </c>
      <c r="BN419" s="86">
        <f t="shared" si="1734"/>
        <v>0</v>
      </c>
      <c r="BO419" s="86">
        <f t="shared" si="1734"/>
        <v>0</v>
      </c>
      <c r="BV419" s="169"/>
      <c r="BW419" s="169"/>
      <c r="BX419" s="169"/>
      <c r="BY419" s="169"/>
      <c r="BZ419" s="169"/>
      <c r="CA419" s="169"/>
      <c r="CB419" s="169"/>
      <c r="CC419" s="169"/>
      <c r="CD419" s="169"/>
      <c r="CE419" s="169"/>
      <c r="CF419" s="169"/>
      <c r="CG419" s="169"/>
      <c r="CH419" s="169"/>
      <c r="CI419" s="169"/>
      <c r="CJ419" s="169"/>
      <c r="CK419" s="169"/>
      <c r="CL419" s="169"/>
      <c r="CM419" s="169"/>
      <c r="CN419" s="169"/>
      <c r="CO419" s="169"/>
      <c r="CP419" s="169"/>
      <c r="CQ419" s="169"/>
      <c r="CR419" s="169"/>
      <c r="CS419" s="169"/>
      <c r="CT419" s="169"/>
      <c r="CU419" s="169"/>
      <c r="CV419" s="169"/>
      <c r="CW419" s="169"/>
      <c r="CX419" s="169"/>
      <c r="CY419" s="169"/>
      <c r="CZ419" s="169"/>
      <c r="DA419" s="169"/>
      <c r="DB419" s="169"/>
      <c r="DC419" s="169"/>
      <c r="DD419" s="169"/>
      <c r="DE419" s="169"/>
      <c r="DF419" s="169"/>
      <c r="DG419" s="169"/>
      <c r="DH419" s="169"/>
      <c r="DI419" s="169"/>
      <c r="DJ419" s="169"/>
      <c r="DK419" s="169"/>
      <c r="DL419" s="169"/>
      <c r="DM419" s="169"/>
      <c r="DN419" s="169"/>
      <c r="DO419" s="169"/>
      <c r="DP419" s="169"/>
      <c r="DQ419" s="169"/>
      <c r="DR419" s="169"/>
      <c r="DS419" s="169"/>
      <c r="DT419" s="169"/>
      <c r="DU419" s="169"/>
      <c r="DV419" s="169"/>
      <c r="DW419" s="169"/>
      <c r="DX419" s="169"/>
      <c r="DY419" s="169"/>
      <c r="DZ419" s="169"/>
      <c r="EA419" s="169"/>
      <c r="EB419" s="169"/>
      <c r="EC419" s="169"/>
      <c r="ED419" s="169"/>
    </row>
    <row r="420" spans="1:139" ht="12.75" hidden="1" customHeight="1" outlineLevel="1">
      <c r="B420" s="728" t="s">
        <v>576</v>
      </c>
      <c r="C420" s="60"/>
      <c r="D420" s="686" t="s">
        <v>1121</v>
      </c>
      <c r="E420" s="670" t="s">
        <v>151</v>
      </c>
      <c r="F420" s="699"/>
      <c r="G420" s="86">
        <f t="shared" ref="G420:AO420" si="1735">IF(G340="","",G340*G353)</f>
        <v>0</v>
      </c>
      <c r="H420" s="86">
        <f t="shared" si="1735"/>
        <v>0</v>
      </c>
      <c r="I420" s="86">
        <f t="shared" si="1735"/>
        <v>0</v>
      </c>
      <c r="J420" s="86">
        <f t="shared" si="1735"/>
        <v>0</v>
      </c>
      <c r="K420" s="86">
        <f t="shared" si="1735"/>
        <v>0</v>
      </c>
      <c r="L420" s="86">
        <f t="shared" si="1735"/>
        <v>0</v>
      </c>
      <c r="M420" s="86">
        <f t="shared" si="1735"/>
        <v>0</v>
      </c>
      <c r="N420" s="86">
        <f t="shared" si="1735"/>
        <v>0</v>
      </c>
      <c r="O420" s="86">
        <f t="shared" si="1735"/>
        <v>0</v>
      </c>
      <c r="P420" s="86">
        <f t="shared" si="1735"/>
        <v>0</v>
      </c>
      <c r="Q420" s="86">
        <f t="shared" si="1735"/>
        <v>0</v>
      </c>
      <c r="R420" s="86">
        <f t="shared" si="1735"/>
        <v>0</v>
      </c>
      <c r="S420" s="86">
        <f t="shared" si="1735"/>
        <v>0</v>
      </c>
      <c r="T420" s="86">
        <f t="shared" si="1735"/>
        <v>0</v>
      </c>
      <c r="U420" s="86">
        <f t="shared" si="1735"/>
        <v>0</v>
      </c>
      <c r="V420" s="86">
        <f t="shared" si="1735"/>
        <v>0</v>
      </c>
      <c r="W420" s="86">
        <f t="shared" si="1735"/>
        <v>0</v>
      </c>
      <c r="X420" s="86">
        <f t="shared" si="1735"/>
        <v>0</v>
      </c>
      <c r="Y420" s="86">
        <f t="shared" si="1735"/>
        <v>0</v>
      </c>
      <c r="Z420" s="86">
        <f t="shared" si="1735"/>
        <v>0</v>
      </c>
      <c r="AA420" s="86">
        <f t="shared" si="1735"/>
        <v>0</v>
      </c>
      <c r="AB420" s="86">
        <f t="shared" si="1735"/>
        <v>0</v>
      </c>
      <c r="AC420" s="86">
        <f t="shared" si="1735"/>
        <v>0</v>
      </c>
      <c r="AD420" s="86">
        <f t="shared" si="1735"/>
        <v>0</v>
      </c>
      <c r="AE420" s="86">
        <f t="shared" si="1735"/>
        <v>0</v>
      </c>
      <c r="AF420" s="86">
        <f t="shared" si="1735"/>
        <v>0</v>
      </c>
      <c r="AG420" s="86">
        <f t="shared" si="1735"/>
        <v>0</v>
      </c>
      <c r="AH420" s="86">
        <f t="shared" si="1735"/>
        <v>0</v>
      </c>
      <c r="AI420" s="86">
        <f t="shared" si="1735"/>
        <v>0</v>
      </c>
      <c r="AJ420" s="86">
        <f t="shared" si="1735"/>
        <v>0</v>
      </c>
      <c r="AK420" s="86">
        <f t="shared" si="1735"/>
        <v>0</v>
      </c>
      <c r="AL420" s="86">
        <f t="shared" si="1735"/>
        <v>0</v>
      </c>
      <c r="AM420" s="86">
        <f t="shared" si="1735"/>
        <v>0</v>
      </c>
      <c r="AN420" s="86">
        <f t="shared" si="1735"/>
        <v>0</v>
      </c>
      <c r="AO420" s="86">
        <f t="shared" si="1735"/>
        <v>0</v>
      </c>
      <c r="AP420" s="86">
        <f t="shared" ref="AP420:BO420" si="1736">IF(AP340="","",AP340*AP353)</f>
        <v>0</v>
      </c>
      <c r="AQ420" s="86">
        <f t="shared" si="1736"/>
        <v>0</v>
      </c>
      <c r="AR420" s="86">
        <f t="shared" si="1736"/>
        <v>0</v>
      </c>
      <c r="AS420" s="86">
        <f t="shared" si="1736"/>
        <v>0</v>
      </c>
      <c r="AT420" s="86">
        <f t="shared" si="1736"/>
        <v>0</v>
      </c>
      <c r="AU420" s="86">
        <f t="shared" si="1736"/>
        <v>0</v>
      </c>
      <c r="AV420" s="86">
        <f t="shared" si="1736"/>
        <v>0</v>
      </c>
      <c r="AW420" s="86">
        <f t="shared" si="1736"/>
        <v>0</v>
      </c>
      <c r="AX420" s="86">
        <f t="shared" si="1736"/>
        <v>0</v>
      </c>
      <c r="AY420" s="86">
        <f t="shared" si="1736"/>
        <v>0</v>
      </c>
      <c r="AZ420" s="86">
        <f t="shared" si="1736"/>
        <v>0</v>
      </c>
      <c r="BA420" s="86">
        <f t="shared" si="1736"/>
        <v>0</v>
      </c>
      <c r="BB420" s="86">
        <f t="shared" si="1736"/>
        <v>0</v>
      </c>
      <c r="BC420" s="86">
        <f t="shared" si="1736"/>
        <v>0</v>
      </c>
      <c r="BD420" s="86">
        <f t="shared" si="1736"/>
        <v>0</v>
      </c>
      <c r="BE420" s="86">
        <f t="shared" si="1736"/>
        <v>0</v>
      </c>
      <c r="BF420" s="86">
        <f t="shared" si="1736"/>
        <v>0</v>
      </c>
      <c r="BG420" s="86">
        <f t="shared" si="1736"/>
        <v>0</v>
      </c>
      <c r="BH420" s="86">
        <f t="shared" si="1736"/>
        <v>0</v>
      </c>
      <c r="BI420" s="86">
        <f t="shared" si="1736"/>
        <v>0</v>
      </c>
      <c r="BJ420" s="86">
        <f t="shared" si="1736"/>
        <v>0</v>
      </c>
      <c r="BK420" s="86">
        <f t="shared" si="1736"/>
        <v>0</v>
      </c>
      <c r="BL420" s="86">
        <f t="shared" si="1736"/>
        <v>0</v>
      </c>
      <c r="BM420" s="86">
        <f t="shared" si="1736"/>
        <v>0</v>
      </c>
      <c r="BN420" s="86">
        <f t="shared" si="1736"/>
        <v>0</v>
      </c>
      <c r="BO420" s="86">
        <f t="shared" si="1736"/>
        <v>0</v>
      </c>
      <c r="BV420" s="169"/>
      <c r="BW420" s="169"/>
      <c r="BX420" s="169"/>
      <c r="BY420" s="169"/>
      <c r="BZ420" s="169"/>
      <c r="CA420" s="169"/>
      <c r="CB420" s="169"/>
      <c r="CC420" s="169"/>
      <c r="CD420" s="169"/>
      <c r="CE420" s="169"/>
      <c r="CF420" s="169"/>
      <c r="CG420" s="169"/>
      <c r="CH420" s="169"/>
      <c r="CI420" s="169"/>
      <c r="CJ420" s="169"/>
      <c r="CK420" s="169"/>
      <c r="CL420" s="169"/>
      <c r="CM420" s="169"/>
      <c r="CN420" s="169"/>
      <c r="CO420" s="169"/>
      <c r="CP420" s="169"/>
      <c r="CQ420" s="169"/>
      <c r="CR420" s="169"/>
      <c r="CS420" s="169"/>
      <c r="CT420" s="169"/>
      <c r="CU420" s="169"/>
      <c r="CV420" s="169"/>
      <c r="CW420" s="169"/>
      <c r="CX420" s="169"/>
      <c r="CY420" s="169"/>
      <c r="CZ420" s="169"/>
      <c r="DA420" s="169"/>
      <c r="DB420" s="169"/>
      <c r="DC420" s="169"/>
      <c r="DD420" s="169"/>
      <c r="DE420" s="169"/>
      <c r="DF420" s="169"/>
      <c r="DG420" s="169"/>
      <c r="DH420" s="169"/>
      <c r="DI420" s="169"/>
      <c r="DJ420" s="169"/>
      <c r="DK420" s="169"/>
      <c r="DL420" s="169"/>
      <c r="DM420" s="169"/>
      <c r="DN420" s="169"/>
      <c r="DO420" s="169"/>
      <c r="DP420" s="169"/>
      <c r="DQ420" s="169"/>
      <c r="DR420" s="169"/>
      <c r="DS420" s="169"/>
      <c r="DT420" s="169"/>
      <c r="DU420" s="169"/>
      <c r="DV420" s="169"/>
      <c r="DW420" s="169"/>
      <c r="DX420" s="169"/>
      <c r="DY420" s="169"/>
      <c r="DZ420" s="169"/>
      <c r="EA420" s="169"/>
      <c r="EB420" s="169"/>
      <c r="EC420" s="169"/>
      <c r="ED420" s="169"/>
    </row>
    <row r="421" spans="1:139" ht="12.75" hidden="1" customHeight="1" outlineLevel="1">
      <c r="B421" s="728" t="s">
        <v>577</v>
      </c>
      <c r="C421" s="60"/>
      <c r="D421" s="686" t="s">
        <v>1122</v>
      </c>
      <c r="E421" s="670" t="s">
        <v>151</v>
      </c>
      <c r="F421" s="699"/>
      <c r="G421" s="86">
        <f t="shared" ref="G421:AO421" si="1737">IF(G341="","",G341*G354)</f>
        <v>0</v>
      </c>
      <c r="H421" s="86">
        <f t="shared" si="1737"/>
        <v>0</v>
      </c>
      <c r="I421" s="86">
        <f t="shared" si="1737"/>
        <v>0</v>
      </c>
      <c r="J421" s="86">
        <f t="shared" si="1737"/>
        <v>0</v>
      </c>
      <c r="K421" s="86">
        <f t="shared" si="1737"/>
        <v>0</v>
      </c>
      <c r="L421" s="86">
        <f t="shared" si="1737"/>
        <v>0</v>
      </c>
      <c r="M421" s="86">
        <f t="shared" si="1737"/>
        <v>0</v>
      </c>
      <c r="N421" s="86">
        <f t="shared" si="1737"/>
        <v>0</v>
      </c>
      <c r="O421" s="86">
        <f t="shared" si="1737"/>
        <v>0</v>
      </c>
      <c r="P421" s="86">
        <f t="shared" si="1737"/>
        <v>0</v>
      </c>
      <c r="Q421" s="86">
        <f t="shared" si="1737"/>
        <v>0</v>
      </c>
      <c r="R421" s="86">
        <f t="shared" si="1737"/>
        <v>0</v>
      </c>
      <c r="S421" s="86">
        <f t="shared" si="1737"/>
        <v>0</v>
      </c>
      <c r="T421" s="86">
        <f t="shared" si="1737"/>
        <v>0</v>
      </c>
      <c r="U421" s="86">
        <f t="shared" si="1737"/>
        <v>0</v>
      </c>
      <c r="V421" s="86">
        <f t="shared" si="1737"/>
        <v>0</v>
      </c>
      <c r="W421" s="86">
        <f t="shared" si="1737"/>
        <v>0</v>
      </c>
      <c r="X421" s="86">
        <f t="shared" si="1737"/>
        <v>0</v>
      </c>
      <c r="Y421" s="86">
        <f t="shared" si="1737"/>
        <v>0</v>
      </c>
      <c r="Z421" s="86">
        <f t="shared" si="1737"/>
        <v>0</v>
      </c>
      <c r="AA421" s="86">
        <f t="shared" si="1737"/>
        <v>0</v>
      </c>
      <c r="AB421" s="86">
        <f t="shared" si="1737"/>
        <v>0</v>
      </c>
      <c r="AC421" s="86">
        <f t="shared" si="1737"/>
        <v>0</v>
      </c>
      <c r="AD421" s="86">
        <f t="shared" si="1737"/>
        <v>0</v>
      </c>
      <c r="AE421" s="86">
        <f t="shared" si="1737"/>
        <v>0</v>
      </c>
      <c r="AF421" s="86">
        <f t="shared" si="1737"/>
        <v>0</v>
      </c>
      <c r="AG421" s="86">
        <f t="shared" si="1737"/>
        <v>0</v>
      </c>
      <c r="AH421" s="86">
        <f t="shared" si="1737"/>
        <v>0</v>
      </c>
      <c r="AI421" s="86">
        <f t="shared" si="1737"/>
        <v>0</v>
      </c>
      <c r="AJ421" s="86">
        <f t="shared" si="1737"/>
        <v>0</v>
      </c>
      <c r="AK421" s="86">
        <f t="shared" si="1737"/>
        <v>0</v>
      </c>
      <c r="AL421" s="86">
        <f t="shared" si="1737"/>
        <v>0</v>
      </c>
      <c r="AM421" s="86">
        <f t="shared" si="1737"/>
        <v>0</v>
      </c>
      <c r="AN421" s="86">
        <f t="shared" si="1737"/>
        <v>0</v>
      </c>
      <c r="AO421" s="86">
        <f t="shared" si="1737"/>
        <v>0</v>
      </c>
      <c r="AP421" s="86">
        <f t="shared" ref="AP421:BO421" si="1738">IF(AP341="","",AP341*AP354)</f>
        <v>0</v>
      </c>
      <c r="AQ421" s="86">
        <f t="shared" si="1738"/>
        <v>0</v>
      </c>
      <c r="AR421" s="86">
        <f t="shared" si="1738"/>
        <v>0</v>
      </c>
      <c r="AS421" s="86">
        <f t="shared" si="1738"/>
        <v>0</v>
      </c>
      <c r="AT421" s="86">
        <f t="shared" si="1738"/>
        <v>0</v>
      </c>
      <c r="AU421" s="86">
        <f t="shared" si="1738"/>
        <v>0</v>
      </c>
      <c r="AV421" s="86">
        <f t="shared" si="1738"/>
        <v>0</v>
      </c>
      <c r="AW421" s="86">
        <f t="shared" si="1738"/>
        <v>0</v>
      </c>
      <c r="AX421" s="86">
        <f t="shared" si="1738"/>
        <v>0</v>
      </c>
      <c r="AY421" s="86">
        <f t="shared" si="1738"/>
        <v>0</v>
      </c>
      <c r="AZ421" s="86">
        <f t="shared" si="1738"/>
        <v>0</v>
      </c>
      <c r="BA421" s="86">
        <f t="shared" si="1738"/>
        <v>0</v>
      </c>
      <c r="BB421" s="86">
        <f t="shared" si="1738"/>
        <v>0</v>
      </c>
      <c r="BC421" s="86">
        <f t="shared" si="1738"/>
        <v>0</v>
      </c>
      <c r="BD421" s="86">
        <f t="shared" si="1738"/>
        <v>0</v>
      </c>
      <c r="BE421" s="86">
        <f t="shared" si="1738"/>
        <v>0</v>
      </c>
      <c r="BF421" s="86">
        <f t="shared" si="1738"/>
        <v>0</v>
      </c>
      <c r="BG421" s="86">
        <f t="shared" si="1738"/>
        <v>0</v>
      </c>
      <c r="BH421" s="86">
        <f t="shared" si="1738"/>
        <v>0</v>
      </c>
      <c r="BI421" s="86">
        <f t="shared" si="1738"/>
        <v>0</v>
      </c>
      <c r="BJ421" s="86">
        <f t="shared" si="1738"/>
        <v>0</v>
      </c>
      <c r="BK421" s="86">
        <f t="shared" si="1738"/>
        <v>0</v>
      </c>
      <c r="BL421" s="86">
        <f t="shared" si="1738"/>
        <v>0</v>
      </c>
      <c r="BM421" s="86">
        <f t="shared" si="1738"/>
        <v>0</v>
      </c>
      <c r="BN421" s="86">
        <f t="shared" si="1738"/>
        <v>0</v>
      </c>
      <c r="BO421" s="86">
        <f t="shared" si="1738"/>
        <v>0</v>
      </c>
      <c r="BV421" s="169"/>
      <c r="BW421" s="169"/>
      <c r="BX421" s="169"/>
      <c r="BY421" s="169"/>
      <c r="BZ421" s="169"/>
      <c r="CA421" s="169"/>
      <c r="CB421" s="169"/>
      <c r="CC421" s="169"/>
      <c r="CD421" s="169"/>
      <c r="CE421" s="169"/>
      <c r="CF421" s="169"/>
      <c r="CG421" s="169"/>
      <c r="CH421" s="169"/>
      <c r="CI421" s="169"/>
      <c r="CJ421" s="169"/>
      <c r="CK421" s="169"/>
      <c r="CL421" s="169"/>
      <c r="CM421" s="169"/>
      <c r="CN421" s="169"/>
      <c r="CO421" s="169"/>
      <c r="CP421" s="169"/>
      <c r="CQ421" s="169"/>
      <c r="CR421" s="169"/>
      <c r="CS421" s="169"/>
      <c r="CT421" s="169"/>
      <c r="CU421" s="169"/>
      <c r="CV421" s="169"/>
      <c r="CW421" s="169"/>
      <c r="CX421" s="169"/>
      <c r="CY421" s="169"/>
      <c r="CZ421" s="169"/>
      <c r="DA421" s="169"/>
      <c r="DB421" s="169"/>
      <c r="DC421" s="169"/>
      <c r="DD421" s="169"/>
      <c r="DE421" s="169"/>
      <c r="DF421" s="169"/>
      <c r="DG421" s="169"/>
      <c r="DH421" s="169"/>
      <c r="DI421" s="169"/>
      <c r="DJ421" s="169"/>
      <c r="DK421" s="169"/>
      <c r="DL421" s="169"/>
      <c r="DM421" s="169"/>
      <c r="DN421" s="169"/>
      <c r="DO421" s="169"/>
      <c r="DP421" s="169"/>
      <c r="DQ421" s="169"/>
      <c r="DR421" s="169"/>
      <c r="DS421" s="169"/>
      <c r="DT421" s="169"/>
      <c r="DU421" s="169"/>
      <c r="DV421" s="169"/>
      <c r="DW421" s="169"/>
      <c r="DX421" s="169"/>
      <c r="DY421" s="169"/>
      <c r="DZ421" s="169"/>
      <c r="EA421" s="169"/>
      <c r="EB421" s="169"/>
      <c r="EC421" s="169"/>
      <c r="ED421" s="169"/>
    </row>
    <row r="422" spans="1:139" ht="12.75" hidden="1" customHeight="1" outlineLevel="1">
      <c r="B422" s="728">
        <v>235</v>
      </c>
      <c r="C422" s="59" t="s">
        <v>290</v>
      </c>
      <c r="D422" s="640"/>
      <c r="E422" s="670" t="s">
        <v>151</v>
      </c>
      <c r="F422" s="690"/>
      <c r="G422" s="154">
        <f t="shared" ref="G422:BO422" si="1739">G423</f>
        <v>0</v>
      </c>
      <c r="H422" s="154">
        <f t="shared" si="1739"/>
        <v>0</v>
      </c>
      <c r="I422" s="154">
        <f t="shared" si="1739"/>
        <v>0</v>
      </c>
      <c r="J422" s="154">
        <f t="shared" si="1739"/>
        <v>0</v>
      </c>
      <c r="K422" s="154">
        <f t="shared" si="1739"/>
        <v>0</v>
      </c>
      <c r="L422" s="154">
        <f t="shared" si="1739"/>
        <v>0</v>
      </c>
      <c r="M422" s="154">
        <f t="shared" si="1739"/>
        <v>0</v>
      </c>
      <c r="N422" s="154">
        <f t="shared" si="1739"/>
        <v>0</v>
      </c>
      <c r="O422" s="154">
        <f t="shared" si="1739"/>
        <v>0</v>
      </c>
      <c r="P422" s="154">
        <f t="shared" si="1739"/>
        <v>0</v>
      </c>
      <c r="Q422" s="154">
        <f t="shared" si="1739"/>
        <v>0</v>
      </c>
      <c r="R422" s="154">
        <f t="shared" si="1739"/>
        <v>0</v>
      </c>
      <c r="S422" s="154">
        <f t="shared" si="1739"/>
        <v>0</v>
      </c>
      <c r="T422" s="154">
        <f t="shared" si="1739"/>
        <v>0</v>
      </c>
      <c r="U422" s="154">
        <f t="shared" si="1739"/>
        <v>0</v>
      </c>
      <c r="V422" s="154">
        <f t="shared" si="1739"/>
        <v>0</v>
      </c>
      <c r="W422" s="154">
        <f t="shared" si="1739"/>
        <v>0</v>
      </c>
      <c r="X422" s="154">
        <f t="shared" si="1739"/>
        <v>0</v>
      </c>
      <c r="Y422" s="154">
        <f t="shared" si="1739"/>
        <v>0</v>
      </c>
      <c r="Z422" s="154">
        <f t="shared" si="1739"/>
        <v>0</v>
      </c>
      <c r="AA422" s="154">
        <f t="shared" si="1739"/>
        <v>0</v>
      </c>
      <c r="AB422" s="154">
        <f t="shared" si="1739"/>
        <v>0</v>
      </c>
      <c r="AC422" s="154">
        <f t="shared" si="1739"/>
        <v>0</v>
      </c>
      <c r="AD422" s="154">
        <f t="shared" si="1739"/>
        <v>0</v>
      </c>
      <c r="AE422" s="154">
        <f t="shared" si="1739"/>
        <v>0</v>
      </c>
      <c r="AF422" s="154">
        <f t="shared" si="1739"/>
        <v>0</v>
      </c>
      <c r="AG422" s="154">
        <f t="shared" si="1739"/>
        <v>0</v>
      </c>
      <c r="AH422" s="154">
        <f t="shared" si="1739"/>
        <v>0</v>
      </c>
      <c r="AI422" s="154">
        <f t="shared" si="1739"/>
        <v>0</v>
      </c>
      <c r="AJ422" s="154">
        <f t="shared" si="1739"/>
        <v>0</v>
      </c>
      <c r="AK422" s="154">
        <f t="shared" si="1739"/>
        <v>0</v>
      </c>
      <c r="AL422" s="154">
        <f t="shared" si="1739"/>
        <v>0</v>
      </c>
      <c r="AM422" s="154">
        <f t="shared" si="1739"/>
        <v>0</v>
      </c>
      <c r="AN422" s="154">
        <f t="shared" si="1739"/>
        <v>0</v>
      </c>
      <c r="AO422" s="154">
        <f t="shared" si="1739"/>
        <v>0</v>
      </c>
      <c r="AP422" s="154">
        <f t="shared" si="1739"/>
        <v>0</v>
      </c>
      <c r="AQ422" s="154">
        <f t="shared" si="1739"/>
        <v>0</v>
      </c>
      <c r="AR422" s="154">
        <f t="shared" si="1739"/>
        <v>0</v>
      </c>
      <c r="AS422" s="154">
        <f t="shared" si="1739"/>
        <v>0</v>
      </c>
      <c r="AT422" s="154">
        <f t="shared" si="1739"/>
        <v>0</v>
      </c>
      <c r="AU422" s="154">
        <f t="shared" si="1739"/>
        <v>0</v>
      </c>
      <c r="AV422" s="154">
        <f t="shared" si="1739"/>
        <v>0</v>
      </c>
      <c r="AW422" s="154">
        <f t="shared" si="1739"/>
        <v>0</v>
      </c>
      <c r="AX422" s="154">
        <f t="shared" si="1739"/>
        <v>0</v>
      </c>
      <c r="AY422" s="154">
        <f t="shared" si="1739"/>
        <v>0</v>
      </c>
      <c r="AZ422" s="154">
        <f t="shared" si="1739"/>
        <v>0</v>
      </c>
      <c r="BA422" s="154">
        <f t="shared" si="1739"/>
        <v>0</v>
      </c>
      <c r="BB422" s="154">
        <f t="shared" si="1739"/>
        <v>0</v>
      </c>
      <c r="BC422" s="154">
        <f t="shared" si="1739"/>
        <v>0</v>
      </c>
      <c r="BD422" s="154">
        <f t="shared" si="1739"/>
        <v>0</v>
      </c>
      <c r="BE422" s="154">
        <f t="shared" si="1739"/>
        <v>0</v>
      </c>
      <c r="BF422" s="154">
        <f t="shared" si="1739"/>
        <v>0</v>
      </c>
      <c r="BG422" s="154">
        <f t="shared" si="1739"/>
        <v>0</v>
      </c>
      <c r="BH422" s="154">
        <f t="shared" si="1739"/>
        <v>0</v>
      </c>
      <c r="BI422" s="154">
        <f t="shared" si="1739"/>
        <v>0</v>
      </c>
      <c r="BJ422" s="154">
        <f t="shared" si="1739"/>
        <v>0</v>
      </c>
      <c r="BK422" s="154">
        <f t="shared" si="1739"/>
        <v>0</v>
      </c>
      <c r="BL422" s="154">
        <f t="shared" si="1739"/>
        <v>0</v>
      </c>
      <c r="BM422" s="154">
        <f t="shared" si="1739"/>
        <v>0</v>
      </c>
      <c r="BN422" s="154">
        <f t="shared" si="1739"/>
        <v>0</v>
      </c>
      <c r="BO422" s="154">
        <f t="shared" si="1739"/>
        <v>0</v>
      </c>
      <c r="BV422" s="1166"/>
      <c r="BW422" s="1166"/>
      <c r="BX422" s="1166"/>
      <c r="BY422" s="1166"/>
      <c r="BZ422" s="1166"/>
      <c r="CA422" s="1166"/>
      <c r="CB422" s="1166"/>
      <c r="CC422" s="1166"/>
      <c r="CD422" s="1166"/>
      <c r="CE422" s="1166"/>
      <c r="CF422" s="1166"/>
      <c r="CG422" s="1166"/>
      <c r="CH422" s="1166"/>
      <c r="CI422" s="1166"/>
      <c r="CJ422" s="1166"/>
      <c r="CK422" s="1166"/>
      <c r="CL422" s="1166"/>
      <c r="CM422" s="1166"/>
      <c r="CN422" s="1166"/>
      <c r="CO422" s="1166"/>
      <c r="CP422" s="1166"/>
      <c r="CQ422" s="1166"/>
      <c r="CR422" s="1166"/>
      <c r="CS422" s="1166"/>
      <c r="CT422" s="1166"/>
      <c r="CU422" s="1166"/>
      <c r="CV422" s="1166"/>
      <c r="CW422" s="1166"/>
      <c r="CX422" s="1166"/>
      <c r="CY422" s="1166"/>
      <c r="CZ422" s="1166"/>
      <c r="DA422" s="1166"/>
      <c r="DB422" s="1166"/>
      <c r="DC422" s="1166"/>
      <c r="DD422" s="1166"/>
      <c r="DE422" s="1166"/>
      <c r="DF422" s="1166"/>
      <c r="DG422" s="1166"/>
      <c r="DH422" s="1166"/>
      <c r="DI422" s="1166"/>
      <c r="DJ422" s="1166"/>
      <c r="DK422" s="1166"/>
      <c r="DL422" s="1166"/>
      <c r="DM422" s="1166"/>
      <c r="DN422" s="1166"/>
      <c r="DO422" s="1166"/>
      <c r="DP422" s="1166"/>
      <c r="DQ422" s="1166"/>
      <c r="DR422" s="1166"/>
      <c r="DS422" s="1166"/>
      <c r="DT422" s="1166"/>
      <c r="DU422" s="1166"/>
      <c r="DV422" s="1166"/>
      <c r="DW422" s="1166"/>
      <c r="DX422" s="1166"/>
      <c r="DY422" s="1166"/>
      <c r="DZ422" s="1166"/>
      <c r="EA422" s="1166"/>
      <c r="EB422" s="1166"/>
      <c r="EC422" s="1166"/>
      <c r="ED422" s="1166"/>
    </row>
    <row r="423" spans="1:139" ht="12.75" hidden="1" customHeight="1" outlineLevel="1">
      <c r="B423" s="728" t="s">
        <v>505</v>
      </c>
      <c r="C423" s="687"/>
      <c r="D423" s="669" t="s">
        <v>497</v>
      </c>
      <c r="E423" s="670" t="s">
        <v>151</v>
      </c>
      <c r="F423" s="690"/>
      <c r="G423" s="87">
        <f t="shared" ref="G423:AO423" si="1740">IF(G343="","",G343*G368)</f>
        <v>0</v>
      </c>
      <c r="H423" s="87">
        <f t="shared" si="1740"/>
        <v>0</v>
      </c>
      <c r="I423" s="87">
        <f t="shared" si="1740"/>
        <v>0</v>
      </c>
      <c r="J423" s="87">
        <f t="shared" si="1740"/>
        <v>0</v>
      </c>
      <c r="K423" s="87">
        <f t="shared" si="1740"/>
        <v>0</v>
      </c>
      <c r="L423" s="87">
        <f t="shared" si="1740"/>
        <v>0</v>
      </c>
      <c r="M423" s="87">
        <f t="shared" si="1740"/>
        <v>0</v>
      </c>
      <c r="N423" s="87">
        <f t="shared" si="1740"/>
        <v>0</v>
      </c>
      <c r="O423" s="87">
        <f t="shared" si="1740"/>
        <v>0</v>
      </c>
      <c r="P423" s="87">
        <f t="shared" si="1740"/>
        <v>0</v>
      </c>
      <c r="Q423" s="87">
        <f t="shared" si="1740"/>
        <v>0</v>
      </c>
      <c r="R423" s="87">
        <f t="shared" si="1740"/>
        <v>0</v>
      </c>
      <c r="S423" s="87">
        <f t="shared" si="1740"/>
        <v>0</v>
      </c>
      <c r="T423" s="87">
        <f t="shared" si="1740"/>
        <v>0</v>
      </c>
      <c r="U423" s="87">
        <f t="shared" si="1740"/>
        <v>0</v>
      </c>
      <c r="V423" s="87">
        <f t="shared" si="1740"/>
        <v>0</v>
      </c>
      <c r="W423" s="87">
        <f t="shared" si="1740"/>
        <v>0</v>
      </c>
      <c r="X423" s="87">
        <f t="shared" si="1740"/>
        <v>0</v>
      </c>
      <c r="Y423" s="87">
        <f t="shared" si="1740"/>
        <v>0</v>
      </c>
      <c r="Z423" s="87">
        <f t="shared" si="1740"/>
        <v>0</v>
      </c>
      <c r="AA423" s="87">
        <f t="shared" si="1740"/>
        <v>0</v>
      </c>
      <c r="AB423" s="87">
        <f t="shared" si="1740"/>
        <v>0</v>
      </c>
      <c r="AC423" s="87">
        <f t="shared" si="1740"/>
        <v>0</v>
      </c>
      <c r="AD423" s="87">
        <f t="shared" si="1740"/>
        <v>0</v>
      </c>
      <c r="AE423" s="87">
        <f t="shared" si="1740"/>
        <v>0</v>
      </c>
      <c r="AF423" s="87">
        <f t="shared" si="1740"/>
        <v>0</v>
      </c>
      <c r="AG423" s="87">
        <f t="shared" si="1740"/>
        <v>0</v>
      </c>
      <c r="AH423" s="87">
        <f t="shared" si="1740"/>
        <v>0</v>
      </c>
      <c r="AI423" s="87">
        <f t="shared" si="1740"/>
        <v>0</v>
      </c>
      <c r="AJ423" s="87">
        <f t="shared" si="1740"/>
        <v>0</v>
      </c>
      <c r="AK423" s="87">
        <f t="shared" si="1740"/>
        <v>0</v>
      </c>
      <c r="AL423" s="87">
        <f t="shared" si="1740"/>
        <v>0</v>
      </c>
      <c r="AM423" s="87">
        <f t="shared" si="1740"/>
        <v>0</v>
      </c>
      <c r="AN423" s="87">
        <f t="shared" si="1740"/>
        <v>0</v>
      </c>
      <c r="AO423" s="87">
        <f t="shared" si="1740"/>
        <v>0</v>
      </c>
      <c r="AP423" s="87">
        <f t="shared" ref="AP423:BO423" si="1741">IF(AP343="","",AP343*AP368)</f>
        <v>0</v>
      </c>
      <c r="AQ423" s="87">
        <f t="shared" si="1741"/>
        <v>0</v>
      </c>
      <c r="AR423" s="87">
        <f t="shared" si="1741"/>
        <v>0</v>
      </c>
      <c r="AS423" s="87">
        <f t="shared" si="1741"/>
        <v>0</v>
      </c>
      <c r="AT423" s="87">
        <f t="shared" si="1741"/>
        <v>0</v>
      </c>
      <c r="AU423" s="87">
        <f t="shared" si="1741"/>
        <v>0</v>
      </c>
      <c r="AV423" s="87">
        <f t="shared" si="1741"/>
        <v>0</v>
      </c>
      <c r="AW423" s="87">
        <f t="shared" si="1741"/>
        <v>0</v>
      </c>
      <c r="AX423" s="87">
        <f t="shared" si="1741"/>
        <v>0</v>
      </c>
      <c r="AY423" s="87">
        <f t="shared" si="1741"/>
        <v>0</v>
      </c>
      <c r="AZ423" s="87">
        <f t="shared" si="1741"/>
        <v>0</v>
      </c>
      <c r="BA423" s="87">
        <f t="shared" si="1741"/>
        <v>0</v>
      </c>
      <c r="BB423" s="87">
        <f t="shared" si="1741"/>
        <v>0</v>
      </c>
      <c r="BC423" s="87">
        <f t="shared" si="1741"/>
        <v>0</v>
      </c>
      <c r="BD423" s="87">
        <f t="shared" si="1741"/>
        <v>0</v>
      </c>
      <c r="BE423" s="87">
        <f t="shared" si="1741"/>
        <v>0</v>
      </c>
      <c r="BF423" s="87">
        <f t="shared" si="1741"/>
        <v>0</v>
      </c>
      <c r="BG423" s="87">
        <f t="shared" si="1741"/>
        <v>0</v>
      </c>
      <c r="BH423" s="87">
        <f t="shared" si="1741"/>
        <v>0</v>
      </c>
      <c r="BI423" s="87">
        <f t="shared" si="1741"/>
        <v>0</v>
      </c>
      <c r="BJ423" s="87">
        <f t="shared" si="1741"/>
        <v>0</v>
      </c>
      <c r="BK423" s="87">
        <f t="shared" si="1741"/>
        <v>0</v>
      </c>
      <c r="BL423" s="87">
        <f t="shared" si="1741"/>
        <v>0</v>
      </c>
      <c r="BM423" s="87">
        <f t="shared" si="1741"/>
        <v>0</v>
      </c>
      <c r="BN423" s="87">
        <f t="shared" si="1741"/>
        <v>0</v>
      </c>
      <c r="BO423" s="87">
        <f t="shared" si="1741"/>
        <v>0</v>
      </c>
      <c r="BV423" s="802"/>
      <c r="BW423" s="802"/>
      <c r="BX423" s="802"/>
      <c r="BY423" s="802"/>
      <c r="BZ423" s="802"/>
      <c r="CA423" s="802"/>
      <c r="CB423" s="802"/>
      <c r="CC423" s="802"/>
      <c r="CD423" s="802"/>
      <c r="CE423" s="802"/>
      <c r="CF423" s="802"/>
      <c r="CG423" s="802"/>
      <c r="CH423" s="802"/>
      <c r="CI423" s="802"/>
      <c r="CJ423" s="802"/>
      <c r="CK423" s="802"/>
      <c r="CL423" s="802"/>
      <c r="CM423" s="802"/>
      <c r="CN423" s="802"/>
      <c r="CO423" s="802"/>
      <c r="CP423" s="802"/>
      <c r="CQ423" s="802"/>
      <c r="CR423" s="802"/>
      <c r="CS423" s="802"/>
      <c r="CT423" s="802"/>
      <c r="CU423" s="802"/>
      <c r="CV423" s="802"/>
      <c r="CW423" s="802"/>
      <c r="CX423" s="802"/>
      <c r="CY423" s="802"/>
      <c r="CZ423" s="802"/>
      <c r="DA423" s="802"/>
      <c r="DB423" s="802"/>
      <c r="DC423" s="802"/>
      <c r="DD423" s="802"/>
      <c r="DE423" s="802"/>
      <c r="DF423" s="802"/>
      <c r="DG423" s="802"/>
      <c r="DH423" s="802"/>
      <c r="DI423" s="802"/>
      <c r="DJ423" s="802"/>
      <c r="DK423" s="802"/>
      <c r="DL423" s="802"/>
      <c r="DM423" s="802"/>
      <c r="DN423" s="802"/>
      <c r="DO423" s="802"/>
      <c r="DP423" s="802"/>
      <c r="DQ423" s="802"/>
      <c r="DR423" s="802"/>
      <c r="DS423" s="802"/>
      <c r="DT423" s="802"/>
      <c r="DU423" s="802"/>
      <c r="DV423" s="802"/>
      <c r="DW423" s="802"/>
      <c r="DX423" s="802"/>
      <c r="DY423" s="802"/>
      <c r="DZ423" s="802"/>
      <c r="EA423" s="802"/>
      <c r="EB423" s="802"/>
      <c r="EC423" s="802"/>
      <c r="ED423" s="802"/>
    </row>
    <row r="424" spans="1:139" ht="12.75" hidden="1" customHeight="1" outlineLevel="1">
      <c r="B424" s="728">
        <v>236</v>
      </c>
      <c r="C424" s="59" t="s">
        <v>400</v>
      </c>
      <c r="D424" s="689"/>
      <c r="E424" s="670" t="s">
        <v>151</v>
      </c>
      <c r="F424" s="690"/>
      <c r="G424" s="154">
        <f t="shared" ref="G424:BO424" si="1742">G425</f>
        <v>0</v>
      </c>
      <c r="H424" s="154">
        <f t="shared" si="1742"/>
        <v>0</v>
      </c>
      <c r="I424" s="154">
        <f t="shared" si="1742"/>
        <v>0</v>
      </c>
      <c r="J424" s="154">
        <f t="shared" si="1742"/>
        <v>0</v>
      </c>
      <c r="K424" s="154">
        <f t="shared" si="1742"/>
        <v>0</v>
      </c>
      <c r="L424" s="154">
        <f t="shared" si="1742"/>
        <v>0</v>
      </c>
      <c r="M424" s="154">
        <f t="shared" si="1742"/>
        <v>0</v>
      </c>
      <c r="N424" s="154">
        <f t="shared" si="1742"/>
        <v>0</v>
      </c>
      <c r="O424" s="154">
        <f t="shared" si="1742"/>
        <v>0</v>
      </c>
      <c r="P424" s="154">
        <f t="shared" si="1742"/>
        <v>0</v>
      </c>
      <c r="Q424" s="154">
        <f t="shared" si="1742"/>
        <v>0</v>
      </c>
      <c r="R424" s="154">
        <f t="shared" si="1742"/>
        <v>0</v>
      </c>
      <c r="S424" s="154">
        <f t="shared" si="1742"/>
        <v>0</v>
      </c>
      <c r="T424" s="154">
        <f t="shared" si="1742"/>
        <v>0</v>
      </c>
      <c r="U424" s="154">
        <f t="shared" si="1742"/>
        <v>0</v>
      </c>
      <c r="V424" s="154">
        <f t="shared" si="1742"/>
        <v>0</v>
      </c>
      <c r="W424" s="154">
        <f t="shared" si="1742"/>
        <v>0</v>
      </c>
      <c r="X424" s="154">
        <f t="shared" si="1742"/>
        <v>0</v>
      </c>
      <c r="Y424" s="154">
        <f t="shared" si="1742"/>
        <v>0</v>
      </c>
      <c r="Z424" s="154">
        <f t="shared" si="1742"/>
        <v>0</v>
      </c>
      <c r="AA424" s="154">
        <f t="shared" si="1742"/>
        <v>0</v>
      </c>
      <c r="AB424" s="154">
        <f t="shared" si="1742"/>
        <v>0</v>
      </c>
      <c r="AC424" s="154">
        <f t="shared" si="1742"/>
        <v>0</v>
      </c>
      <c r="AD424" s="154">
        <f t="shared" si="1742"/>
        <v>0</v>
      </c>
      <c r="AE424" s="154">
        <f t="shared" si="1742"/>
        <v>0</v>
      </c>
      <c r="AF424" s="154">
        <f t="shared" si="1742"/>
        <v>0</v>
      </c>
      <c r="AG424" s="154">
        <f t="shared" si="1742"/>
        <v>0</v>
      </c>
      <c r="AH424" s="154">
        <f t="shared" si="1742"/>
        <v>0</v>
      </c>
      <c r="AI424" s="154">
        <f t="shared" si="1742"/>
        <v>0</v>
      </c>
      <c r="AJ424" s="154">
        <f t="shared" si="1742"/>
        <v>0</v>
      </c>
      <c r="AK424" s="154">
        <f t="shared" si="1742"/>
        <v>0</v>
      </c>
      <c r="AL424" s="154">
        <f t="shared" si="1742"/>
        <v>0</v>
      </c>
      <c r="AM424" s="154">
        <f t="shared" si="1742"/>
        <v>0</v>
      </c>
      <c r="AN424" s="154">
        <f t="shared" si="1742"/>
        <v>0</v>
      </c>
      <c r="AO424" s="154">
        <f t="shared" si="1742"/>
        <v>0</v>
      </c>
      <c r="AP424" s="154">
        <f t="shared" si="1742"/>
        <v>0</v>
      </c>
      <c r="AQ424" s="154">
        <f t="shared" si="1742"/>
        <v>0</v>
      </c>
      <c r="AR424" s="154">
        <f t="shared" si="1742"/>
        <v>0</v>
      </c>
      <c r="AS424" s="154">
        <f t="shared" si="1742"/>
        <v>0</v>
      </c>
      <c r="AT424" s="154">
        <f t="shared" si="1742"/>
        <v>0</v>
      </c>
      <c r="AU424" s="154">
        <f t="shared" si="1742"/>
        <v>0</v>
      </c>
      <c r="AV424" s="154">
        <f t="shared" si="1742"/>
        <v>0</v>
      </c>
      <c r="AW424" s="154">
        <f t="shared" si="1742"/>
        <v>0</v>
      </c>
      <c r="AX424" s="154">
        <f t="shared" si="1742"/>
        <v>0</v>
      </c>
      <c r="AY424" s="154">
        <f t="shared" si="1742"/>
        <v>0</v>
      </c>
      <c r="AZ424" s="154">
        <f t="shared" si="1742"/>
        <v>0</v>
      </c>
      <c r="BA424" s="154">
        <f t="shared" si="1742"/>
        <v>0</v>
      </c>
      <c r="BB424" s="154">
        <f t="shared" si="1742"/>
        <v>0</v>
      </c>
      <c r="BC424" s="154">
        <f t="shared" si="1742"/>
        <v>0</v>
      </c>
      <c r="BD424" s="154">
        <f t="shared" si="1742"/>
        <v>0</v>
      </c>
      <c r="BE424" s="154">
        <f t="shared" si="1742"/>
        <v>0</v>
      </c>
      <c r="BF424" s="154">
        <f t="shared" si="1742"/>
        <v>0</v>
      </c>
      <c r="BG424" s="154">
        <f t="shared" si="1742"/>
        <v>0</v>
      </c>
      <c r="BH424" s="154">
        <f t="shared" si="1742"/>
        <v>0</v>
      </c>
      <c r="BI424" s="154">
        <f t="shared" si="1742"/>
        <v>0</v>
      </c>
      <c r="BJ424" s="154">
        <f t="shared" si="1742"/>
        <v>0</v>
      </c>
      <c r="BK424" s="154">
        <f t="shared" si="1742"/>
        <v>0</v>
      </c>
      <c r="BL424" s="154">
        <f t="shared" si="1742"/>
        <v>0</v>
      </c>
      <c r="BM424" s="154">
        <f t="shared" si="1742"/>
        <v>0</v>
      </c>
      <c r="BN424" s="154">
        <f t="shared" si="1742"/>
        <v>0</v>
      </c>
      <c r="BO424" s="154">
        <f t="shared" si="1742"/>
        <v>0</v>
      </c>
      <c r="BV424" s="1166"/>
      <c r="BW424" s="1166"/>
      <c r="BX424" s="1166"/>
      <c r="BY424" s="1166"/>
      <c r="BZ424" s="1166"/>
      <c r="CA424" s="1166"/>
      <c r="CB424" s="1166"/>
      <c r="CC424" s="1166"/>
      <c r="CD424" s="1166"/>
      <c r="CE424" s="1166"/>
      <c r="CF424" s="1166"/>
      <c r="CG424" s="1166"/>
      <c r="CH424" s="1166"/>
      <c r="CI424" s="1166"/>
      <c r="CJ424" s="1166"/>
      <c r="CK424" s="1166"/>
      <c r="CL424" s="1166"/>
      <c r="CM424" s="1166"/>
      <c r="CN424" s="1166"/>
      <c r="CO424" s="1166"/>
      <c r="CP424" s="1166"/>
      <c r="CQ424" s="1166"/>
      <c r="CR424" s="1166"/>
      <c r="CS424" s="1166"/>
      <c r="CT424" s="1166"/>
      <c r="CU424" s="1166"/>
      <c r="CV424" s="1166"/>
      <c r="CW424" s="1166"/>
      <c r="CX424" s="1166"/>
      <c r="CY424" s="1166"/>
      <c r="CZ424" s="1166"/>
      <c r="DA424" s="1166"/>
      <c r="DB424" s="1166"/>
      <c r="DC424" s="1166"/>
      <c r="DD424" s="1166"/>
      <c r="DE424" s="1166"/>
      <c r="DF424" s="1166"/>
      <c r="DG424" s="1166"/>
      <c r="DH424" s="1166"/>
      <c r="DI424" s="1166"/>
      <c r="DJ424" s="1166"/>
      <c r="DK424" s="1166"/>
      <c r="DL424" s="1166"/>
      <c r="DM424" s="1166"/>
      <c r="DN424" s="1166"/>
      <c r="DO424" s="1166"/>
      <c r="DP424" s="1166"/>
      <c r="DQ424" s="1166"/>
      <c r="DR424" s="1166"/>
      <c r="DS424" s="1166"/>
      <c r="DT424" s="1166"/>
      <c r="DU424" s="1166"/>
      <c r="DV424" s="1166"/>
      <c r="DW424" s="1166"/>
      <c r="DX424" s="1166"/>
      <c r="DY424" s="1166"/>
      <c r="DZ424" s="1166"/>
      <c r="EA424" s="1166"/>
      <c r="EB424" s="1166"/>
      <c r="EC424" s="1166"/>
      <c r="ED424" s="1166"/>
    </row>
    <row r="425" spans="1:139" ht="12.75" hidden="1" customHeight="1" outlineLevel="1">
      <c r="B425" s="728" t="s">
        <v>506</v>
      </c>
      <c r="C425" s="715"/>
      <c r="D425" s="640" t="s">
        <v>192</v>
      </c>
      <c r="E425" s="670" t="s">
        <v>151</v>
      </c>
      <c r="F425" s="690"/>
      <c r="G425" s="87">
        <f t="shared" ref="G425:AO425" si="1743">IF(G345="","",(G266*G305/1000*G385)+(G264*G303/1000*G368*G376))</f>
        <v>0</v>
      </c>
      <c r="H425" s="87">
        <f t="shared" si="1743"/>
        <v>0</v>
      </c>
      <c r="I425" s="87">
        <f t="shared" si="1743"/>
        <v>0</v>
      </c>
      <c r="J425" s="87">
        <f t="shared" si="1743"/>
        <v>0</v>
      </c>
      <c r="K425" s="87">
        <f t="shared" si="1743"/>
        <v>0</v>
      </c>
      <c r="L425" s="87">
        <f t="shared" si="1743"/>
        <v>0</v>
      </c>
      <c r="M425" s="87">
        <f t="shared" si="1743"/>
        <v>0</v>
      </c>
      <c r="N425" s="87">
        <f t="shared" si="1743"/>
        <v>0</v>
      </c>
      <c r="O425" s="87">
        <f t="shared" si="1743"/>
        <v>0</v>
      </c>
      <c r="P425" s="87">
        <f t="shared" si="1743"/>
        <v>0</v>
      </c>
      <c r="Q425" s="87">
        <f t="shared" si="1743"/>
        <v>0</v>
      </c>
      <c r="R425" s="87">
        <f t="shared" si="1743"/>
        <v>0</v>
      </c>
      <c r="S425" s="87">
        <f t="shared" si="1743"/>
        <v>0</v>
      </c>
      <c r="T425" s="87">
        <f t="shared" si="1743"/>
        <v>0</v>
      </c>
      <c r="U425" s="87">
        <f t="shared" si="1743"/>
        <v>0</v>
      </c>
      <c r="V425" s="87">
        <f t="shared" si="1743"/>
        <v>0</v>
      </c>
      <c r="W425" s="87">
        <f t="shared" si="1743"/>
        <v>0</v>
      </c>
      <c r="X425" s="87">
        <f t="shared" si="1743"/>
        <v>0</v>
      </c>
      <c r="Y425" s="87">
        <f t="shared" si="1743"/>
        <v>0</v>
      </c>
      <c r="Z425" s="87">
        <f t="shared" si="1743"/>
        <v>0</v>
      </c>
      <c r="AA425" s="87">
        <f t="shared" si="1743"/>
        <v>0</v>
      </c>
      <c r="AB425" s="87">
        <f t="shared" si="1743"/>
        <v>0</v>
      </c>
      <c r="AC425" s="87">
        <f t="shared" si="1743"/>
        <v>0</v>
      </c>
      <c r="AD425" s="87">
        <f t="shared" si="1743"/>
        <v>0</v>
      </c>
      <c r="AE425" s="87">
        <f t="shared" si="1743"/>
        <v>0</v>
      </c>
      <c r="AF425" s="87">
        <f t="shared" si="1743"/>
        <v>0</v>
      </c>
      <c r="AG425" s="87">
        <f t="shared" si="1743"/>
        <v>0</v>
      </c>
      <c r="AH425" s="87">
        <f t="shared" si="1743"/>
        <v>0</v>
      </c>
      <c r="AI425" s="87">
        <f t="shared" si="1743"/>
        <v>0</v>
      </c>
      <c r="AJ425" s="87">
        <f t="shared" si="1743"/>
        <v>0</v>
      </c>
      <c r="AK425" s="87">
        <f t="shared" si="1743"/>
        <v>0</v>
      </c>
      <c r="AL425" s="87">
        <f t="shared" si="1743"/>
        <v>0</v>
      </c>
      <c r="AM425" s="87">
        <f t="shared" si="1743"/>
        <v>0</v>
      </c>
      <c r="AN425" s="87">
        <f t="shared" si="1743"/>
        <v>0</v>
      </c>
      <c r="AO425" s="87">
        <f t="shared" si="1743"/>
        <v>0</v>
      </c>
      <c r="AP425" s="87">
        <f t="shared" ref="AP425:BO425" si="1744">IF(AP345="","",(AP266*AP305/1000*AP385)+(AP264*AP303/1000*AP368*AP376))</f>
        <v>0</v>
      </c>
      <c r="AQ425" s="87">
        <f t="shared" si="1744"/>
        <v>0</v>
      </c>
      <c r="AR425" s="87">
        <f t="shared" si="1744"/>
        <v>0</v>
      </c>
      <c r="AS425" s="87">
        <f t="shared" si="1744"/>
        <v>0</v>
      </c>
      <c r="AT425" s="87">
        <f t="shared" si="1744"/>
        <v>0</v>
      </c>
      <c r="AU425" s="87">
        <f t="shared" si="1744"/>
        <v>0</v>
      </c>
      <c r="AV425" s="87">
        <f t="shared" si="1744"/>
        <v>0</v>
      </c>
      <c r="AW425" s="87">
        <f t="shared" si="1744"/>
        <v>0</v>
      </c>
      <c r="AX425" s="87">
        <f t="shared" si="1744"/>
        <v>0</v>
      </c>
      <c r="AY425" s="87">
        <f t="shared" si="1744"/>
        <v>0</v>
      </c>
      <c r="AZ425" s="87">
        <f t="shared" si="1744"/>
        <v>0</v>
      </c>
      <c r="BA425" s="87">
        <f t="shared" si="1744"/>
        <v>0</v>
      </c>
      <c r="BB425" s="87">
        <f t="shared" si="1744"/>
        <v>0</v>
      </c>
      <c r="BC425" s="87">
        <f t="shared" si="1744"/>
        <v>0</v>
      </c>
      <c r="BD425" s="87">
        <f t="shared" si="1744"/>
        <v>0</v>
      </c>
      <c r="BE425" s="87">
        <f t="shared" si="1744"/>
        <v>0</v>
      </c>
      <c r="BF425" s="87">
        <f t="shared" si="1744"/>
        <v>0</v>
      </c>
      <c r="BG425" s="87">
        <f t="shared" si="1744"/>
        <v>0</v>
      </c>
      <c r="BH425" s="87">
        <f t="shared" si="1744"/>
        <v>0</v>
      </c>
      <c r="BI425" s="87">
        <f t="shared" si="1744"/>
        <v>0</v>
      </c>
      <c r="BJ425" s="87">
        <f t="shared" si="1744"/>
        <v>0</v>
      </c>
      <c r="BK425" s="87">
        <f t="shared" si="1744"/>
        <v>0</v>
      </c>
      <c r="BL425" s="87">
        <f t="shared" si="1744"/>
        <v>0</v>
      </c>
      <c r="BM425" s="87">
        <f t="shared" si="1744"/>
        <v>0</v>
      </c>
      <c r="BN425" s="87">
        <f t="shared" si="1744"/>
        <v>0</v>
      </c>
      <c r="BO425" s="87">
        <f t="shared" si="1744"/>
        <v>0</v>
      </c>
      <c r="BV425" s="802"/>
      <c r="BW425" s="802"/>
      <c r="BX425" s="802"/>
      <c r="BY425" s="802"/>
      <c r="BZ425" s="802"/>
      <c r="CA425" s="802"/>
      <c r="CB425" s="802"/>
      <c r="CC425" s="802"/>
      <c r="CD425" s="802"/>
      <c r="CE425" s="802"/>
      <c r="CF425" s="802"/>
      <c r="CG425" s="802"/>
      <c r="CH425" s="802"/>
      <c r="CI425" s="802"/>
      <c r="CJ425" s="802"/>
      <c r="CK425" s="802"/>
      <c r="CL425" s="802"/>
      <c r="CM425" s="802"/>
      <c r="CN425" s="802"/>
      <c r="CO425" s="802"/>
      <c r="CP425" s="802"/>
      <c r="CQ425" s="802"/>
      <c r="CR425" s="802"/>
      <c r="CS425" s="802"/>
      <c r="CT425" s="802"/>
      <c r="CU425" s="802"/>
      <c r="CV425" s="802"/>
      <c r="CW425" s="802"/>
      <c r="CX425" s="802"/>
      <c r="CY425" s="802"/>
      <c r="CZ425" s="802"/>
      <c r="DA425" s="802"/>
      <c r="DB425" s="802"/>
      <c r="DC425" s="802"/>
      <c r="DD425" s="802"/>
      <c r="DE425" s="802"/>
      <c r="DF425" s="802"/>
      <c r="DG425" s="802"/>
      <c r="DH425" s="802"/>
      <c r="DI425" s="802"/>
      <c r="DJ425" s="802"/>
      <c r="DK425" s="802"/>
      <c r="DL425" s="802"/>
      <c r="DM425" s="802"/>
      <c r="DN425" s="802"/>
      <c r="DO425" s="802"/>
      <c r="DP425" s="802"/>
      <c r="DQ425" s="802"/>
      <c r="DR425" s="802"/>
      <c r="DS425" s="802"/>
      <c r="DT425" s="802"/>
      <c r="DU425" s="802"/>
      <c r="DV425" s="802"/>
      <c r="DW425" s="802"/>
      <c r="DX425" s="802"/>
      <c r="DY425" s="802"/>
      <c r="DZ425" s="802"/>
      <c r="EA425" s="802"/>
      <c r="EB425" s="802"/>
      <c r="EC425" s="802"/>
      <c r="ED425" s="802"/>
    </row>
    <row r="426" spans="1:139" s="784" customFormat="1" ht="13.5" collapsed="1" thickBot="1">
      <c r="B426" s="63"/>
      <c r="E426" s="785"/>
      <c r="F426" s="785"/>
      <c r="G426" s="185"/>
      <c r="H426" s="185"/>
      <c r="I426" s="185"/>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c r="AQ426" s="156"/>
      <c r="AR426" s="156"/>
      <c r="AS426" s="156"/>
      <c r="AT426" s="156"/>
      <c r="AU426" s="156"/>
      <c r="AV426" s="156"/>
      <c r="AW426" s="156"/>
      <c r="AX426" s="156"/>
      <c r="AY426" s="156"/>
      <c r="AZ426" s="156"/>
      <c r="BA426" s="156"/>
      <c r="BB426" s="156"/>
      <c r="BC426" s="156"/>
      <c r="BD426" s="156"/>
      <c r="BE426" s="156"/>
      <c r="BF426" s="156"/>
      <c r="BG426" s="156"/>
      <c r="BH426" s="156"/>
      <c r="BI426" s="156"/>
      <c r="BJ426" s="156"/>
      <c r="BK426" s="156"/>
      <c r="BL426" s="156"/>
      <c r="BM426" s="156"/>
      <c r="BN426" s="156"/>
      <c r="BO426" s="156"/>
      <c r="BV426" s="1172"/>
      <c r="BW426" s="1172"/>
      <c r="BX426" s="1172"/>
      <c r="BY426" s="1173"/>
      <c r="BZ426" s="1173"/>
      <c r="CA426" s="1173"/>
      <c r="CB426" s="1173"/>
      <c r="CC426" s="1173"/>
      <c r="CD426" s="1173"/>
      <c r="CE426" s="1173"/>
      <c r="CF426" s="1173"/>
      <c r="CG426" s="1173"/>
      <c r="CH426" s="1173"/>
      <c r="CI426" s="1173"/>
      <c r="CJ426" s="1173"/>
      <c r="CK426" s="1173"/>
      <c r="CL426" s="1173"/>
      <c r="CM426" s="1173"/>
      <c r="CN426" s="1173"/>
      <c r="CO426" s="1173"/>
      <c r="CP426" s="1173"/>
      <c r="CQ426" s="1173"/>
      <c r="CR426" s="1173"/>
      <c r="CS426" s="1173"/>
      <c r="CT426" s="1173"/>
      <c r="CU426" s="1173"/>
      <c r="CV426" s="1173"/>
      <c r="CW426" s="1173"/>
      <c r="CX426" s="1173"/>
      <c r="CY426" s="1173"/>
      <c r="CZ426" s="1173"/>
      <c r="DA426" s="1173"/>
      <c r="DB426" s="1173"/>
      <c r="DC426" s="1173"/>
      <c r="DD426" s="1173"/>
      <c r="DE426" s="1173"/>
      <c r="DF426" s="1173"/>
      <c r="DG426" s="1173"/>
      <c r="DH426" s="1173"/>
      <c r="DI426" s="1173"/>
      <c r="DJ426" s="1173"/>
      <c r="DK426" s="1173"/>
      <c r="DL426" s="1173"/>
      <c r="DM426" s="1173"/>
      <c r="DN426" s="1173"/>
      <c r="DO426" s="1173"/>
      <c r="DP426" s="1173"/>
      <c r="DQ426" s="1173"/>
      <c r="DR426" s="1173"/>
      <c r="DS426" s="1173"/>
      <c r="DT426" s="1173"/>
      <c r="DU426" s="1173"/>
      <c r="DV426" s="1173"/>
      <c r="DW426" s="1173"/>
      <c r="DX426" s="1173"/>
      <c r="DY426" s="1173"/>
      <c r="DZ426" s="1173"/>
      <c r="EA426" s="1173"/>
      <c r="EB426" s="1173"/>
      <c r="EC426" s="1173"/>
      <c r="ED426" s="1173"/>
      <c r="EE426" s="816"/>
      <c r="EF426" s="816"/>
      <c r="EG426" s="816"/>
      <c r="EH426" s="816"/>
      <c r="EI426" s="816"/>
    </row>
    <row r="427" spans="1:139" s="809" customFormat="1" ht="13.5" thickBot="1">
      <c r="A427" s="12" t="s">
        <v>66</v>
      </c>
      <c r="B427" s="765"/>
      <c r="C427" s="765"/>
      <c r="D427" s="765"/>
      <c r="E427" s="779"/>
      <c r="F427" s="779"/>
      <c r="G427" s="997"/>
      <c r="H427" s="997"/>
      <c r="I427" s="997"/>
      <c r="J427" s="997"/>
      <c r="K427" s="997"/>
      <c r="L427" s="997"/>
      <c r="M427" s="997"/>
      <c r="N427" s="997"/>
      <c r="O427" s="997"/>
      <c r="P427" s="997"/>
      <c r="Q427" s="997"/>
      <c r="R427" s="997"/>
      <c r="S427" s="997"/>
      <c r="T427" s="997"/>
      <c r="U427" s="997"/>
      <c r="V427" s="997"/>
      <c r="W427" s="997"/>
      <c r="X427" s="997"/>
      <c r="Y427" s="997"/>
      <c r="Z427" s="997"/>
      <c r="AA427" s="997"/>
      <c r="AB427" s="997"/>
      <c r="AC427" s="997"/>
      <c r="AD427" s="997"/>
      <c r="AE427" s="997"/>
      <c r="AF427" s="997"/>
      <c r="AG427" s="997"/>
      <c r="AH427" s="997"/>
      <c r="AI427" s="997"/>
      <c r="AJ427" s="997"/>
      <c r="AK427" s="998"/>
      <c r="AL427" s="998"/>
      <c r="AM427" s="998"/>
      <c r="AN427" s="998"/>
      <c r="AO427" s="998"/>
      <c r="AP427" s="998"/>
      <c r="AQ427" s="998"/>
      <c r="AR427" s="998"/>
      <c r="AS427" s="998"/>
      <c r="AT427" s="998"/>
      <c r="AU427" s="998"/>
      <c r="AV427" s="998"/>
      <c r="AW427" s="998"/>
      <c r="AX427" s="998"/>
      <c r="AY427" s="998"/>
      <c r="AZ427" s="998"/>
      <c r="BA427" s="998"/>
      <c r="BB427" s="998"/>
      <c r="BC427" s="998"/>
      <c r="BD427" s="998"/>
      <c r="BE427" s="998"/>
      <c r="BF427" s="998"/>
      <c r="BG427" s="998"/>
      <c r="BH427" s="998"/>
      <c r="BI427" s="998"/>
      <c r="BJ427" s="998"/>
      <c r="BK427" s="998"/>
      <c r="BL427" s="998"/>
      <c r="BM427" s="998"/>
      <c r="BN427" s="998"/>
      <c r="BO427" s="998"/>
      <c r="BV427" s="1157"/>
      <c r="BW427" s="1157"/>
      <c r="BX427" s="1157"/>
      <c r="BY427" s="1157"/>
      <c r="BZ427" s="1157"/>
      <c r="CA427" s="1157"/>
      <c r="CB427" s="1157"/>
      <c r="CC427" s="1157"/>
      <c r="CD427" s="1157"/>
      <c r="CE427" s="1157"/>
      <c r="CF427" s="1157"/>
      <c r="CG427" s="1157"/>
      <c r="CH427" s="1157"/>
      <c r="CI427" s="1157"/>
      <c r="CJ427" s="1157"/>
      <c r="CK427" s="1157"/>
      <c r="CL427" s="1157"/>
      <c r="CM427" s="1157"/>
      <c r="CN427" s="1157"/>
      <c r="CO427" s="1157"/>
      <c r="CP427" s="1157"/>
      <c r="CQ427" s="1157"/>
      <c r="CR427" s="1157"/>
      <c r="CS427" s="1157"/>
      <c r="CT427" s="1157"/>
      <c r="CU427" s="1157"/>
      <c r="CV427" s="1157"/>
      <c r="CW427" s="1157"/>
      <c r="CX427" s="1157"/>
      <c r="CY427" s="1157"/>
      <c r="CZ427" s="1157"/>
      <c r="DA427" s="1157"/>
      <c r="DB427" s="1157"/>
      <c r="DC427" s="1157"/>
      <c r="DD427" s="1157"/>
      <c r="DE427" s="1157"/>
      <c r="DF427" s="1157"/>
      <c r="DG427" s="1157"/>
      <c r="DH427" s="1157"/>
      <c r="DI427" s="1157"/>
      <c r="DJ427" s="1157"/>
      <c r="DK427" s="1157"/>
      <c r="DL427" s="1157"/>
      <c r="DM427" s="1157"/>
      <c r="DN427" s="1157"/>
      <c r="DO427" s="1157"/>
      <c r="DP427" s="1157"/>
      <c r="DQ427" s="1157"/>
      <c r="DR427" s="1157"/>
      <c r="DS427" s="1157"/>
      <c r="DT427" s="1157"/>
      <c r="DU427" s="1157"/>
      <c r="DV427" s="1157"/>
      <c r="DW427" s="1157"/>
      <c r="DX427" s="1157"/>
      <c r="DY427" s="1157"/>
      <c r="DZ427" s="1157"/>
      <c r="EA427" s="1157"/>
      <c r="EB427" s="1157"/>
      <c r="EC427" s="1157"/>
      <c r="ED427" s="1158"/>
      <c r="EE427" s="961"/>
      <c r="EF427" s="961"/>
      <c r="EG427" s="961"/>
      <c r="EH427" s="961"/>
      <c r="EI427" s="961"/>
    </row>
    <row r="428" spans="1:139" ht="13.5" thickBot="1">
      <c r="G428" s="856"/>
      <c r="H428" s="856"/>
      <c r="I428" s="856"/>
      <c r="J428" s="856"/>
      <c r="K428" s="856"/>
      <c r="L428" s="856"/>
      <c r="M428" s="856"/>
      <c r="N428" s="856"/>
      <c r="O428" s="856"/>
      <c r="P428" s="856"/>
      <c r="Q428" s="856"/>
      <c r="R428" s="856"/>
      <c r="S428" s="856"/>
      <c r="T428" s="856"/>
      <c r="U428" s="856"/>
      <c r="V428" s="856"/>
      <c r="W428" s="856"/>
      <c r="X428" s="856"/>
      <c r="Y428" s="856"/>
      <c r="Z428" s="856"/>
      <c r="AA428" s="856"/>
      <c r="AB428" s="856"/>
      <c r="AC428" s="856"/>
      <c r="AD428" s="856"/>
      <c r="AE428" s="856"/>
      <c r="AF428" s="856"/>
      <c r="AG428" s="856"/>
      <c r="AH428" s="856"/>
      <c r="AI428" s="856"/>
      <c r="AJ428" s="856"/>
      <c r="AK428" s="856"/>
      <c r="AL428" s="856"/>
      <c r="AM428" s="856"/>
      <c r="AN428" s="856"/>
      <c r="AO428" s="856"/>
      <c r="AP428" s="856"/>
      <c r="AQ428" s="856"/>
      <c r="AR428" s="856"/>
      <c r="AS428" s="856"/>
      <c r="AT428" s="856"/>
      <c r="AU428" s="856"/>
      <c r="AV428" s="856"/>
      <c r="AW428" s="856"/>
      <c r="AX428" s="856"/>
      <c r="AY428" s="856"/>
      <c r="AZ428" s="856"/>
      <c r="BA428" s="856"/>
      <c r="BB428" s="856"/>
      <c r="BC428" s="856"/>
      <c r="BD428" s="856"/>
      <c r="BE428" s="856"/>
      <c r="BF428" s="856"/>
      <c r="BG428" s="856"/>
      <c r="BH428" s="856"/>
      <c r="BI428" s="856"/>
      <c r="BJ428" s="856"/>
      <c r="BK428" s="856"/>
      <c r="BL428" s="856"/>
      <c r="BM428" s="856"/>
      <c r="BN428" s="856"/>
      <c r="BO428" s="856"/>
      <c r="BV428" s="1119"/>
      <c r="BW428" s="1119"/>
      <c r="BX428" s="1119"/>
      <c r="BY428" s="1119"/>
      <c r="BZ428" s="1119"/>
      <c r="CA428" s="1119"/>
      <c r="CB428" s="1119"/>
      <c r="CC428" s="1119"/>
      <c r="CD428" s="1119"/>
      <c r="CE428" s="1119"/>
      <c r="CF428" s="1119"/>
      <c r="CG428" s="1119"/>
      <c r="CH428" s="1119"/>
      <c r="CI428" s="1119"/>
      <c r="CJ428" s="1119"/>
      <c r="CK428" s="1119"/>
      <c r="CL428" s="1119"/>
      <c r="CM428" s="1119"/>
      <c r="CN428" s="1119"/>
      <c r="CO428" s="1119"/>
      <c r="CP428" s="1119"/>
      <c r="CQ428" s="1119"/>
      <c r="CR428" s="1119"/>
      <c r="CS428" s="1119"/>
      <c r="CT428" s="1119"/>
      <c r="CU428" s="1119"/>
      <c r="CV428" s="1119"/>
      <c r="CW428" s="1119"/>
      <c r="CX428" s="1119"/>
      <c r="CY428" s="1119"/>
      <c r="CZ428" s="1119"/>
      <c r="DA428" s="1119"/>
      <c r="DB428" s="1119"/>
      <c r="DC428" s="1119"/>
      <c r="DD428" s="1119"/>
      <c r="DE428" s="1119"/>
      <c r="DF428" s="1119"/>
      <c r="DG428" s="1119"/>
      <c r="DH428" s="1119"/>
      <c r="DI428" s="1119"/>
      <c r="DJ428" s="1119"/>
      <c r="DK428" s="1119"/>
      <c r="DL428" s="1119"/>
      <c r="DM428" s="1119"/>
      <c r="DN428" s="1119"/>
      <c r="DO428" s="1119"/>
      <c r="DP428" s="1119"/>
      <c r="DQ428" s="1119"/>
      <c r="DR428" s="1119"/>
      <c r="DS428" s="1119"/>
      <c r="DT428" s="1119"/>
      <c r="DU428" s="1119"/>
      <c r="DV428" s="1119"/>
      <c r="DW428" s="1119"/>
      <c r="DX428" s="1119"/>
      <c r="DY428" s="1119"/>
      <c r="DZ428" s="1119"/>
      <c r="EA428" s="1119"/>
      <c r="EB428" s="1119"/>
      <c r="EC428" s="1119"/>
      <c r="ED428" s="1119"/>
    </row>
    <row r="429" spans="1:139" ht="13.5" thickBot="1">
      <c r="B429" s="17" t="s">
        <v>33</v>
      </c>
      <c r="C429" s="781"/>
      <c r="D429" s="781"/>
      <c r="E429" s="813"/>
      <c r="F429" s="814"/>
      <c r="G429" s="147">
        <f t="shared" ref="G429:BO429" si="1745">G$7</f>
        <v>1990</v>
      </c>
      <c r="H429" s="147">
        <f t="shared" si="1745"/>
        <v>1991</v>
      </c>
      <c r="I429" s="147">
        <f t="shared" si="1745"/>
        <v>1992</v>
      </c>
      <c r="J429" s="147">
        <f t="shared" si="1745"/>
        <v>1993</v>
      </c>
      <c r="K429" s="147">
        <f t="shared" si="1745"/>
        <v>1994</v>
      </c>
      <c r="L429" s="147">
        <f t="shared" si="1745"/>
        <v>1995</v>
      </c>
      <c r="M429" s="147">
        <f t="shared" si="1745"/>
        <v>1996</v>
      </c>
      <c r="N429" s="147">
        <f t="shared" si="1745"/>
        <v>1997</v>
      </c>
      <c r="O429" s="147">
        <f t="shared" si="1745"/>
        <v>1998</v>
      </c>
      <c r="P429" s="147">
        <f t="shared" si="1745"/>
        <v>1999</v>
      </c>
      <c r="Q429" s="147">
        <f t="shared" si="1745"/>
        <v>2000</v>
      </c>
      <c r="R429" s="147">
        <f t="shared" si="1745"/>
        <v>2001</v>
      </c>
      <c r="S429" s="147">
        <f t="shared" si="1745"/>
        <v>2002</v>
      </c>
      <c r="T429" s="147">
        <f t="shared" si="1745"/>
        <v>2003</v>
      </c>
      <c r="U429" s="147">
        <f t="shared" si="1745"/>
        <v>2004</v>
      </c>
      <c r="V429" s="147">
        <f t="shared" si="1745"/>
        <v>2005</v>
      </c>
      <c r="W429" s="147">
        <f t="shared" si="1745"/>
        <v>2006</v>
      </c>
      <c r="X429" s="147">
        <f t="shared" si="1745"/>
        <v>2007</v>
      </c>
      <c r="Y429" s="147">
        <f t="shared" si="1745"/>
        <v>2008</v>
      </c>
      <c r="Z429" s="147">
        <f t="shared" si="1745"/>
        <v>2009</v>
      </c>
      <c r="AA429" s="147">
        <f t="shared" si="1745"/>
        <v>2010</v>
      </c>
      <c r="AB429" s="147">
        <f t="shared" si="1745"/>
        <v>2011</v>
      </c>
      <c r="AC429" s="147">
        <f t="shared" si="1745"/>
        <v>2012</v>
      </c>
      <c r="AD429" s="147">
        <f t="shared" si="1745"/>
        <v>2013</v>
      </c>
      <c r="AE429" s="147">
        <f t="shared" si="1745"/>
        <v>2014</v>
      </c>
      <c r="AF429" s="147">
        <f t="shared" si="1745"/>
        <v>2015</v>
      </c>
      <c r="AG429" s="147">
        <f t="shared" si="1745"/>
        <v>2016</v>
      </c>
      <c r="AH429" s="147">
        <f t="shared" si="1745"/>
        <v>2017</v>
      </c>
      <c r="AI429" s="147">
        <f t="shared" si="1745"/>
        <v>2018</v>
      </c>
      <c r="AJ429" s="147">
        <f t="shared" si="1745"/>
        <v>2019</v>
      </c>
      <c r="AK429" s="147">
        <f t="shared" si="1745"/>
        <v>2020</v>
      </c>
      <c r="AL429" s="147">
        <f t="shared" si="1745"/>
        <v>2021</v>
      </c>
      <c r="AM429" s="147">
        <f t="shared" si="1745"/>
        <v>2022</v>
      </c>
      <c r="AN429" s="147">
        <f t="shared" si="1745"/>
        <v>2023</v>
      </c>
      <c r="AO429" s="147">
        <f t="shared" si="1745"/>
        <v>2024</v>
      </c>
      <c r="AP429" s="147">
        <f t="shared" si="1745"/>
        <v>2025</v>
      </c>
      <c r="AQ429" s="147">
        <f t="shared" si="1745"/>
        <v>2026</v>
      </c>
      <c r="AR429" s="147">
        <f t="shared" si="1745"/>
        <v>2027</v>
      </c>
      <c r="AS429" s="147">
        <f t="shared" si="1745"/>
        <v>2028</v>
      </c>
      <c r="AT429" s="147">
        <f t="shared" si="1745"/>
        <v>2029</v>
      </c>
      <c r="AU429" s="147">
        <f t="shared" si="1745"/>
        <v>2030</v>
      </c>
      <c r="AV429" s="147">
        <f t="shared" si="1745"/>
        <v>2031</v>
      </c>
      <c r="AW429" s="147">
        <f t="shared" si="1745"/>
        <v>2032</v>
      </c>
      <c r="AX429" s="147">
        <f t="shared" si="1745"/>
        <v>2033</v>
      </c>
      <c r="AY429" s="147">
        <f t="shared" si="1745"/>
        <v>2034</v>
      </c>
      <c r="AZ429" s="147">
        <f t="shared" si="1745"/>
        <v>2035</v>
      </c>
      <c r="BA429" s="147">
        <f t="shared" si="1745"/>
        <v>2036</v>
      </c>
      <c r="BB429" s="147">
        <f t="shared" si="1745"/>
        <v>2037</v>
      </c>
      <c r="BC429" s="147">
        <f t="shared" si="1745"/>
        <v>2038</v>
      </c>
      <c r="BD429" s="147">
        <f t="shared" si="1745"/>
        <v>2039</v>
      </c>
      <c r="BE429" s="147">
        <f t="shared" si="1745"/>
        <v>2040</v>
      </c>
      <c r="BF429" s="147">
        <f t="shared" si="1745"/>
        <v>2041</v>
      </c>
      <c r="BG429" s="147">
        <f t="shared" si="1745"/>
        <v>2042</v>
      </c>
      <c r="BH429" s="147">
        <f t="shared" si="1745"/>
        <v>2043</v>
      </c>
      <c r="BI429" s="147">
        <f t="shared" si="1745"/>
        <v>2044</v>
      </c>
      <c r="BJ429" s="147">
        <f t="shared" si="1745"/>
        <v>2045</v>
      </c>
      <c r="BK429" s="147">
        <f t="shared" si="1745"/>
        <v>2046</v>
      </c>
      <c r="BL429" s="147">
        <f t="shared" si="1745"/>
        <v>2047</v>
      </c>
      <c r="BM429" s="147">
        <f t="shared" si="1745"/>
        <v>2048</v>
      </c>
      <c r="BN429" s="147">
        <f t="shared" si="1745"/>
        <v>2049</v>
      </c>
      <c r="BO429" s="147">
        <f t="shared" si="1745"/>
        <v>2050</v>
      </c>
      <c r="BV429" s="1132"/>
      <c r="BW429" s="1132"/>
      <c r="BX429" s="1132"/>
      <c r="BY429" s="1132"/>
      <c r="BZ429" s="1132"/>
      <c r="CA429" s="1132"/>
      <c r="CB429" s="1132"/>
      <c r="CC429" s="1132"/>
      <c r="CD429" s="1132"/>
      <c r="CE429" s="1132"/>
      <c r="CF429" s="1132"/>
      <c r="CG429" s="1132"/>
      <c r="CH429" s="1132"/>
      <c r="CI429" s="1132"/>
      <c r="CJ429" s="1132"/>
      <c r="CK429" s="1132"/>
      <c r="CL429" s="1132"/>
      <c r="CM429" s="1132"/>
      <c r="CN429" s="1132"/>
      <c r="CO429" s="1132"/>
      <c r="CP429" s="1132"/>
      <c r="CQ429" s="1132"/>
      <c r="CR429" s="1132"/>
      <c r="CS429" s="1132"/>
      <c r="CT429" s="1132"/>
      <c r="CU429" s="1132"/>
      <c r="CV429" s="1132"/>
      <c r="CW429" s="1132"/>
      <c r="CX429" s="1132"/>
      <c r="CY429" s="1132"/>
      <c r="CZ429" s="1132"/>
      <c r="DA429" s="1132"/>
      <c r="DB429" s="1132"/>
      <c r="DC429" s="1132"/>
      <c r="DD429" s="1132"/>
      <c r="DE429" s="1132"/>
      <c r="DF429" s="1132"/>
      <c r="DG429" s="1132"/>
      <c r="DH429" s="1132"/>
      <c r="DI429" s="1132"/>
      <c r="DJ429" s="1132"/>
      <c r="DK429" s="1132"/>
      <c r="DL429" s="1132"/>
      <c r="DM429" s="1132"/>
      <c r="DN429" s="1132"/>
      <c r="DO429" s="1132"/>
      <c r="DP429" s="1132"/>
      <c r="DQ429" s="1132"/>
      <c r="DR429" s="1132"/>
      <c r="DS429" s="1132"/>
      <c r="DT429" s="1132"/>
      <c r="DU429" s="1132"/>
      <c r="DV429" s="1132"/>
      <c r="DW429" s="1132"/>
      <c r="DX429" s="1132"/>
      <c r="DY429" s="1132"/>
      <c r="DZ429" s="1132"/>
      <c r="EA429" s="1132"/>
      <c r="EB429" s="1132"/>
      <c r="EC429" s="1132"/>
      <c r="ED429" s="1132"/>
    </row>
    <row r="430" spans="1:139">
      <c r="B430" s="786">
        <v>301</v>
      </c>
      <c r="C430" s="58" t="s">
        <v>396</v>
      </c>
      <c r="D430" s="689"/>
      <c r="E430" s="670"/>
      <c r="F430" s="698"/>
      <c r="G430" s="704"/>
      <c r="H430" s="705"/>
      <c r="I430" s="705"/>
      <c r="J430" s="705"/>
      <c r="K430" s="705"/>
      <c r="L430" s="705"/>
      <c r="M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6"/>
      <c r="AL430" s="706"/>
      <c r="AM430" s="706"/>
      <c r="AN430" s="706"/>
      <c r="AO430" s="706"/>
      <c r="AP430" s="706"/>
      <c r="AQ430" s="706"/>
      <c r="AR430" s="706"/>
      <c r="AS430" s="706"/>
      <c r="AT430" s="706"/>
      <c r="AU430" s="706"/>
      <c r="AV430" s="706"/>
      <c r="AW430" s="706"/>
      <c r="AX430" s="706"/>
      <c r="AY430" s="706"/>
      <c r="AZ430" s="706"/>
      <c r="BA430" s="706"/>
      <c r="BB430" s="706"/>
      <c r="BC430" s="706"/>
      <c r="BD430" s="706"/>
      <c r="BE430" s="706"/>
      <c r="BF430" s="706"/>
      <c r="BG430" s="706"/>
      <c r="BH430" s="706"/>
      <c r="BI430" s="706"/>
      <c r="BJ430" s="706"/>
      <c r="BK430" s="706"/>
      <c r="BL430" s="706"/>
      <c r="BM430" s="706"/>
      <c r="BN430" s="706"/>
      <c r="BO430" s="706"/>
      <c r="BV430" s="1137"/>
      <c r="BW430" s="1138"/>
      <c r="BX430" s="1138"/>
      <c r="BY430" s="1138"/>
      <c r="BZ430" s="1138"/>
      <c r="CA430" s="1138"/>
      <c r="CB430" s="1138"/>
      <c r="CC430" s="1138"/>
      <c r="CD430" s="1138"/>
      <c r="CE430" s="1138"/>
      <c r="CF430" s="1138"/>
      <c r="CG430" s="1138"/>
      <c r="CH430" s="1138"/>
      <c r="CI430" s="1138"/>
      <c r="CJ430" s="1138"/>
      <c r="CK430" s="1138"/>
      <c r="CL430" s="1138"/>
      <c r="CM430" s="1138"/>
      <c r="CN430" s="1138"/>
      <c r="CO430" s="1138"/>
      <c r="CP430" s="1138"/>
      <c r="CQ430" s="1138"/>
      <c r="CR430" s="1138"/>
      <c r="CS430" s="1138"/>
      <c r="CT430" s="1138"/>
      <c r="CU430" s="1138"/>
      <c r="CV430" s="1138"/>
      <c r="CW430" s="1138"/>
      <c r="CX430" s="1138"/>
      <c r="CY430" s="1138"/>
      <c r="CZ430" s="1138"/>
      <c r="DA430" s="1138"/>
      <c r="DB430" s="1138"/>
      <c r="DC430" s="1138"/>
      <c r="DD430" s="1138"/>
      <c r="DE430" s="1138"/>
      <c r="DF430" s="1138"/>
      <c r="DG430" s="1138"/>
      <c r="DH430" s="1138"/>
      <c r="DI430" s="1138"/>
      <c r="DJ430" s="1138"/>
      <c r="DK430" s="1138"/>
      <c r="DL430" s="1138"/>
      <c r="DM430" s="1138"/>
      <c r="DN430" s="1138"/>
      <c r="DO430" s="1138"/>
      <c r="DP430" s="1138"/>
      <c r="DQ430" s="1138"/>
      <c r="DR430" s="1138"/>
      <c r="DS430" s="1138"/>
      <c r="DT430" s="1138"/>
      <c r="DU430" s="1138"/>
      <c r="DV430" s="1138"/>
      <c r="DW430" s="1138"/>
      <c r="DX430" s="1138"/>
      <c r="DY430" s="1138"/>
      <c r="DZ430" s="1138"/>
      <c r="EA430" s="1138"/>
      <c r="EB430" s="1138"/>
      <c r="EC430" s="1138"/>
      <c r="ED430" s="1139"/>
    </row>
    <row r="431" spans="1:139">
      <c r="B431" s="728" t="s">
        <v>67</v>
      </c>
      <c r="C431" s="60"/>
      <c r="D431" s="686" t="s">
        <v>1120</v>
      </c>
      <c r="E431" s="667" t="s">
        <v>1315</v>
      </c>
      <c r="F431" s="692"/>
      <c r="G431" s="973">
        <f t="shared" ref="G431:P433" si="1746">IF(BV431="",0,BV431)</f>
        <v>0</v>
      </c>
      <c r="H431" s="973">
        <f t="shared" si="1746"/>
        <v>0</v>
      </c>
      <c r="I431" s="973">
        <f t="shared" si="1746"/>
        <v>0</v>
      </c>
      <c r="J431" s="973">
        <f t="shared" si="1746"/>
        <v>0</v>
      </c>
      <c r="K431" s="973">
        <f t="shared" si="1746"/>
        <v>0</v>
      </c>
      <c r="L431" s="973">
        <f t="shared" si="1746"/>
        <v>0</v>
      </c>
      <c r="M431" s="973">
        <f t="shared" si="1746"/>
        <v>0</v>
      </c>
      <c r="N431" s="973">
        <f t="shared" si="1746"/>
        <v>0</v>
      </c>
      <c r="O431" s="973">
        <f t="shared" si="1746"/>
        <v>0</v>
      </c>
      <c r="P431" s="973">
        <f t="shared" si="1746"/>
        <v>0</v>
      </c>
      <c r="Q431" s="973">
        <f t="shared" ref="Q431:Z433" si="1747">IF(CF431="",0,CF431)</f>
        <v>0</v>
      </c>
      <c r="R431" s="973">
        <f t="shared" si="1747"/>
        <v>0</v>
      </c>
      <c r="S431" s="973">
        <f t="shared" si="1747"/>
        <v>0</v>
      </c>
      <c r="T431" s="973">
        <f t="shared" si="1747"/>
        <v>0</v>
      </c>
      <c r="U431" s="973">
        <f t="shared" si="1747"/>
        <v>0</v>
      </c>
      <c r="V431" s="973">
        <f t="shared" si="1747"/>
        <v>0</v>
      </c>
      <c r="W431" s="973">
        <f t="shared" si="1747"/>
        <v>0</v>
      </c>
      <c r="X431" s="973">
        <f t="shared" si="1747"/>
        <v>0</v>
      </c>
      <c r="Y431" s="973">
        <f t="shared" si="1747"/>
        <v>0</v>
      </c>
      <c r="Z431" s="973">
        <f t="shared" si="1747"/>
        <v>0</v>
      </c>
      <c r="AA431" s="973">
        <f t="shared" ref="AA431:AI433" si="1748">IF(CP431="",0,CP431)</f>
        <v>0</v>
      </c>
      <c r="AB431" s="973">
        <f t="shared" si="1748"/>
        <v>0</v>
      </c>
      <c r="AC431" s="973">
        <f t="shared" si="1748"/>
        <v>0</v>
      </c>
      <c r="AD431" s="973">
        <f t="shared" si="1748"/>
        <v>0</v>
      </c>
      <c r="AE431" s="973">
        <f t="shared" si="1748"/>
        <v>0</v>
      </c>
      <c r="AF431" s="973">
        <f t="shared" si="1748"/>
        <v>0</v>
      </c>
      <c r="AG431" s="973">
        <f t="shared" si="1748"/>
        <v>0</v>
      </c>
      <c r="AH431" s="973">
        <f t="shared" si="1748"/>
        <v>0</v>
      </c>
      <c r="AI431" s="973">
        <f t="shared" si="1748"/>
        <v>0</v>
      </c>
      <c r="AJ431" s="973">
        <f t="shared" ref="AJ431:AJ433" si="1749">IF(CY431="",0,CY431)</f>
        <v>0</v>
      </c>
      <c r="AK431" s="973">
        <f t="shared" ref="AK431:AK433" si="1750">IF(CZ431="",0,CZ431)</f>
        <v>0</v>
      </c>
      <c r="AL431" s="973">
        <f t="shared" ref="AL431:AL433" si="1751">IF(DA431="",0,DA431)</f>
        <v>0</v>
      </c>
      <c r="AM431" s="973">
        <f t="shared" ref="AM431:AM433" si="1752">IF(DB431="",0,DB431)</f>
        <v>0</v>
      </c>
      <c r="AN431" s="973">
        <f t="shared" ref="AN431:AN433" si="1753">IF(DC431="",0,DC431)</f>
        <v>0</v>
      </c>
      <c r="AO431" s="973">
        <f t="shared" ref="AO431:AO433" si="1754">IF(DD431="",0,DD431)</f>
        <v>0</v>
      </c>
      <c r="AP431" s="973">
        <f t="shared" ref="AP431:AP433" si="1755">IF(DE431="",0,DE431)</f>
        <v>0</v>
      </c>
      <c r="AQ431" s="973">
        <f t="shared" ref="AQ431:AQ433" si="1756">IF(DF431="",0,DF431)</f>
        <v>0</v>
      </c>
      <c r="AR431" s="973">
        <f t="shared" ref="AR431:AR433" si="1757">IF(DG431="",0,DG431)</f>
        <v>0</v>
      </c>
      <c r="AS431" s="973">
        <f t="shared" ref="AS431:AS433" si="1758">IF(DH431="",0,DH431)</f>
        <v>0</v>
      </c>
      <c r="AT431" s="973">
        <f t="shared" ref="AT431:AT433" si="1759">IF(DI431="",0,DI431)</f>
        <v>0</v>
      </c>
      <c r="AU431" s="973">
        <f t="shared" ref="AU431:AU433" si="1760">IF(DJ431="",0,DJ431)</f>
        <v>0</v>
      </c>
      <c r="AV431" s="973">
        <f t="shared" ref="AV431:AV433" si="1761">IF(DK431="",0,DK431)</f>
        <v>0</v>
      </c>
      <c r="AW431" s="973">
        <f t="shared" ref="AW431:AW433" si="1762">IF(DL431="",0,DL431)</f>
        <v>0</v>
      </c>
      <c r="AX431" s="973">
        <f t="shared" ref="AX431:AX433" si="1763">IF(DM431="",0,DM431)</f>
        <v>0</v>
      </c>
      <c r="AY431" s="973">
        <f t="shared" ref="AY431:AY433" si="1764">IF(DN431="",0,DN431)</f>
        <v>0</v>
      </c>
      <c r="AZ431" s="973">
        <f t="shared" ref="AZ431:AZ433" si="1765">IF(DO431="",0,DO431)</f>
        <v>0</v>
      </c>
      <c r="BA431" s="973">
        <f t="shared" ref="BA431:BA433" si="1766">IF(DP431="",0,DP431)</f>
        <v>0</v>
      </c>
      <c r="BB431" s="973">
        <f t="shared" ref="BB431:BB433" si="1767">IF(DQ431="",0,DQ431)</f>
        <v>0</v>
      </c>
      <c r="BC431" s="973">
        <f t="shared" ref="BC431:BC433" si="1768">IF(DR431="",0,DR431)</f>
        <v>0</v>
      </c>
      <c r="BD431" s="973">
        <f t="shared" ref="BD431:BD433" si="1769">IF(DS431="",0,DS431)</f>
        <v>0</v>
      </c>
      <c r="BE431" s="973">
        <f t="shared" ref="BE431:BE433" si="1770">IF(DT431="",0,DT431)</f>
        <v>0</v>
      </c>
      <c r="BF431" s="973">
        <f t="shared" ref="BF431:BF433" si="1771">IF(DU431="",0,DU431)</f>
        <v>0</v>
      </c>
      <c r="BG431" s="973">
        <f t="shared" ref="BG431:BG433" si="1772">IF(DV431="",0,DV431)</f>
        <v>0</v>
      </c>
      <c r="BH431" s="973">
        <f t="shared" ref="BH431:BH433" si="1773">IF(DW431="",0,DW431)</f>
        <v>0</v>
      </c>
      <c r="BI431" s="973">
        <f t="shared" ref="BI431:BI433" si="1774">IF(DX431="",0,DX431)</f>
        <v>0</v>
      </c>
      <c r="BJ431" s="973">
        <f t="shared" ref="BJ431:BJ433" si="1775">IF(DY431="",0,DY431)</f>
        <v>0</v>
      </c>
      <c r="BK431" s="973">
        <f t="shared" ref="BK431:BK433" si="1776">IF(DZ431="",0,DZ431)</f>
        <v>0</v>
      </c>
      <c r="BL431" s="973">
        <f t="shared" ref="BL431:BL433" si="1777">IF(EA431="",0,EA431)</f>
        <v>0</v>
      </c>
      <c r="BM431" s="973">
        <f t="shared" ref="BM431:BM433" si="1778">IF(EB431="",0,EB431)</f>
        <v>0</v>
      </c>
      <c r="BN431" s="973">
        <f t="shared" ref="BN431:BN433" si="1779">IF(EC431="",0,EC431)</f>
        <v>0</v>
      </c>
      <c r="BO431" s="973">
        <f t="shared" ref="BO431:BO433" si="1780">IF(ED431="",0,ED431)</f>
        <v>0</v>
      </c>
      <c r="BV431" s="978"/>
      <c r="BW431" s="978"/>
      <c r="BX431" s="978"/>
      <c r="BY431" s="978"/>
      <c r="BZ431" s="978"/>
      <c r="CA431" s="978"/>
      <c r="CB431" s="978"/>
      <c r="CC431" s="978"/>
      <c r="CD431" s="978"/>
      <c r="CE431" s="978"/>
      <c r="CF431" s="978"/>
      <c r="CG431" s="978"/>
      <c r="CH431" s="978"/>
      <c r="CI431" s="978"/>
      <c r="CJ431" s="978"/>
      <c r="CK431" s="978"/>
      <c r="CL431" s="978"/>
      <c r="CM431" s="978"/>
      <c r="CN431" s="978"/>
      <c r="CO431" s="978"/>
      <c r="CP431" s="978"/>
      <c r="CQ431" s="978"/>
      <c r="CR431" s="978"/>
      <c r="CS431" s="978"/>
      <c r="CT431" s="978"/>
      <c r="CU431" s="978"/>
      <c r="CV431" s="978"/>
      <c r="CW431" s="978"/>
      <c r="CX431" s="978"/>
      <c r="CY431" s="978"/>
      <c r="CZ431" s="978"/>
      <c r="DA431" s="978"/>
      <c r="DB431" s="978"/>
      <c r="DC431" s="978"/>
      <c r="DD431" s="978"/>
      <c r="DE431" s="978"/>
      <c r="DF431" s="978"/>
      <c r="DG431" s="978"/>
      <c r="DH431" s="978"/>
      <c r="DI431" s="978"/>
      <c r="DJ431" s="978"/>
      <c r="DK431" s="978"/>
      <c r="DL431" s="978"/>
      <c r="DM431" s="978"/>
      <c r="DN431" s="978"/>
      <c r="DO431" s="978"/>
      <c r="DP431" s="978"/>
      <c r="DQ431" s="978"/>
      <c r="DR431" s="978"/>
      <c r="DS431" s="978"/>
      <c r="DT431" s="978"/>
      <c r="DU431" s="978"/>
      <c r="DV431" s="978"/>
      <c r="DW431" s="978"/>
      <c r="DX431" s="978"/>
      <c r="DY431" s="978"/>
      <c r="DZ431" s="978"/>
      <c r="EA431" s="978"/>
      <c r="EB431" s="978"/>
      <c r="EC431" s="978"/>
      <c r="ED431" s="978"/>
    </row>
    <row r="432" spans="1:139">
      <c r="B432" s="728" t="s">
        <v>68</v>
      </c>
      <c r="C432" s="60"/>
      <c r="D432" s="686" t="s">
        <v>32</v>
      </c>
      <c r="E432" s="667" t="s">
        <v>1315</v>
      </c>
      <c r="F432" s="692"/>
      <c r="G432" s="973">
        <f t="shared" si="1746"/>
        <v>0</v>
      </c>
      <c r="H432" s="973">
        <f t="shared" si="1746"/>
        <v>0</v>
      </c>
      <c r="I432" s="973">
        <f t="shared" si="1746"/>
        <v>0</v>
      </c>
      <c r="J432" s="973">
        <f t="shared" si="1746"/>
        <v>0</v>
      </c>
      <c r="K432" s="973">
        <f t="shared" si="1746"/>
        <v>0</v>
      </c>
      <c r="L432" s="973">
        <f t="shared" si="1746"/>
        <v>0</v>
      </c>
      <c r="M432" s="973">
        <f t="shared" si="1746"/>
        <v>0</v>
      </c>
      <c r="N432" s="973">
        <f t="shared" si="1746"/>
        <v>0</v>
      </c>
      <c r="O432" s="973">
        <f t="shared" si="1746"/>
        <v>0</v>
      </c>
      <c r="P432" s="973">
        <f t="shared" si="1746"/>
        <v>0</v>
      </c>
      <c r="Q432" s="973">
        <f t="shared" si="1747"/>
        <v>0</v>
      </c>
      <c r="R432" s="973">
        <f t="shared" si="1747"/>
        <v>0</v>
      </c>
      <c r="S432" s="973">
        <f t="shared" si="1747"/>
        <v>0</v>
      </c>
      <c r="T432" s="973">
        <f t="shared" si="1747"/>
        <v>0</v>
      </c>
      <c r="U432" s="973">
        <f t="shared" si="1747"/>
        <v>0</v>
      </c>
      <c r="V432" s="973">
        <f t="shared" si="1747"/>
        <v>0</v>
      </c>
      <c r="W432" s="973">
        <f t="shared" si="1747"/>
        <v>0</v>
      </c>
      <c r="X432" s="973">
        <f t="shared" si="1747"/>
        <v>0</v>
      </c>
      <c r="Y432" s="973">
        <f t="shared" si="1747"/>
        <v>0</v>
      </c>
      <c r="Z432" s="973">
        <f t="shared" si="1747"/>
        <v>0</v>
      </c>
      <c r="AA432" s="973">
        <f t="shared" si="1748"/>
        <v>0</v>
      </c>
      <c r="AB432" s="973">
        <f t="shared" si="1748"/>
        <v>0</v>
      </c>
      <c r="AC432" s="973">
        <f t="shared" si="1748"/>
        <v>0</v>
      </c>
      <c r="AD432" s="973">
        <f t="shared" si="1748"/>
        <v>0</v>
      </c>
      <c r="AE432" s="973">
        <f t="shared" si="1748"/>
        <v>0</v>
      </c>
      <c r="AF432" s="973">
        <f t="shared" si="1748"/>
        <v>0</v>
      </c>
      <c r="AG432" s="973">
        <f t="shared" si="1748"/>
        <v>0</v>
      </c>
      <c r="AH432" s="973">
        <f t="shared" si="1748"/>
        <v>0</v>
      </c>
      <c r="AI432" s="973">
        <f t="shared" si="1748"/>
        <v>0</v>
      </c>
      <c r="AJ432" s="973">
        <f t="shared" si="1749"/>
        <v>0</v>
      </c>
      <c r="AK432" s="973">
        <f t="shared" si="1750"/>
        <v>0</v>
      </c>
      <c r="AL432" s="973">
        <f t="shared" si="1751"/>
        <v>0</v>
      </c>
      <c r="AM432" s="973">
        <f t="shared" si="1752"/>
        <v>0</v>
      </c>
      <c r="AN432" s="973">
        <f t="shared" si="1753"/>
        <v>0</v>
      </c>
      <c r="AO432" s="973">
        <f t="shared" si="1754"/>
        <v>0</v>
      </c>
      <c r="AP432" s="973">
        <f t="shared" si="1755"/>
        <v>0</v>
      </c>
      <c r="AQ432" s="973">
        <f t="shared" si="1756"/>
        <v>0</v>
      </c>
      <c r="AR432" s="973">
        <f t="shared" si="1757"/>
        <v>0</v>
      </c>
      <c r="AS432" s="973">
        <f t="shared" si="1758"/>
        <v>0</v>
      </c>
      <c r="AT432" s="973">
        <f t="shared" si="1759"/>
        <v>0</v>
      </c>
      <c r="AU432" s="973">
        <f t="shared" si="1760"/>
        <v>0</v>
      </c>
      <c r="AV432" s="973">
        <f t="shared" si="1761"/>
        <v>0</v>
      </c>
      <c r="AW432" s="973">
        <f t="shared" si="1762"/>
        <v>0</v>
      </c>
      <c r="AX432" s="973">
        <f t="shared" si="1763"/>
        <v>0</v>
      </c>
      <c r="AY432" s="973">
        <f t="shared" si="1764"/>
        <v>0</v>
      </c>
      <c r="AZ432" s="973">
        <f t="shared" si="1765"/>
        <v>0</v>
      </c>
      <c r="BA432" s="973">
        <f t="shared" si="1766"/>
        <v>0</v>
      </c>
      <c r="BB432" s="973">
        <f t="shared" si="1767"/>
        <v>0</v>
      </c>
      <c r="BC432" s="973">
        <f t="shared" si="1768"/>
        <v>0</v>
      </c>
      <c r="BD432" s="973">
        <f t="shared" si="1769"/>
        <v>0</v>
      </c>
      <c r="BE432" s="973">
        <f t="shared" si="1770"/>
        <v>0</v>
      </c>
      <c r="BF432" s="973">
        <f t="shared" si="1771"/>
        <v>0</v>
      </c>
      <c r="BG432" s="973">
        <f t="shared" si="1772"/>
        <v>0</v>
      </c>
      <c r="BH432" s="973">
        <f t="shared" si="1773"/>
        <v>0</v>
      </c>
      <c r="BI432" s="973">
        <f t="shared" si="1774"/>
        <v>0</v>
      </c>
      <c r="BJ432" s="973">
        <f t="shared" si="1775"/>
        <v>0</v>
      </c>
      <c r="BK432" s="973">
        <f t="shared" si="1776"/>
        <v>0</v>
      </c>
      <c r="BL432" s="973">
        <f t="shared" si="1777"/>
        <v>0</v>
      </c>
      <c r="BM432" s="973">
        <f t="shared" si="1778"/>
        <v>0</v>
      </c>
      <c r="BN432" s="973">
        <f t="shared" si="1779"/>
        <v>0</v>
      </c>
      <c r="BO432" s="973">
        <f t="shared" si="1780"/>
        <v>0</v>
      </c>
      <c r="BV432" s="978"/>
      <c r="BW432" s="978"/>
      <c r="BX432" s="978"/>
      <c r="BY432" s="978"/>
      <c r="BZ432" s="978"/>
      <c r="CA432" s="978"/>
      <c r="CB432" s="978"/>
      <c r="CC432" s="978"/>
      <c r="CD432" s="978"/>
      <c r="CE432" s="978"/>
      <c r="CF432" s="978"/>
      <c r="CG432" s="978"/>
      <c r="CH432" s="978"/>
      <c r="CI432" s="978"/>
      <c r="CJ432" s="978"/>
      <c r="CK432" s="978"/>
      <c r="CL432" s="978"/>
      <c r="CM432" s="978"/>
      <c r="CN432" s="978"/>
      <c r="CO432" s="978"/>
      <c r="CP432" s="978"/>
      <c r="CQ432" s="978"/>
      <c r="CR432" s="978"/>
      <c r="CS432" s="978"/>
      <c r="CT432" s="978"/>
      <c r="CU432" s="978"/>
      <c r="CV432" s="978"/>
      <c r="CW432" s="978"/>
      <c r="CX432" s="978"/>
      <c r="CY432" s="978"/>
      <c r="CZ432" s="978"/>
      <c r="DA432" s="978"/>
      <c r="DB432" s="978"/>
      <c r="DC432" s="978"/>
      <c r="DD432" s="978"/>
      <c r="DE432" s="978"/>
      <c r="DF432" s="978"/>
      <c r="DG432" s="978"/>
      <c r="DH432" s="978"/>
      <c r="DI432" s="978"/>
      <c r="DJ432" s="978"/>
      <c r="DK432" s="978"/>
      <c r="DL432" s="978"/>
      <c r="DM432" s="978"/>
      <c r="DN432" s="978"/>
      <c r="DO432" s="978"/>
      <c r="DP432" s="978"/>
      <c r="DQ432" s="978"/>
      <c r="DR432" s="978"/>
      <c r="DS432" s="978"/>
      <c r="DT432" s="978"/>
      <c r="DU432" s="978"/>
      <c r="DV432" s="978"/>
      <c r="DW432" s="978"/>
      <c r="DX432" s="978"/>
      <c r="DY432" s="978"/>
      <c r="DZ432" s="978"/>
      <c r="EA432" s="978"/>
      <c r="EB432" s="978"/>
      <c r="EC432" s="978"/>
      <c r="ED432" s="978"/>
    </row>
    <row r="433" spans="2:134">
      <c r="B433" s="728" t="s">
        <v>1043</v>
      </c>
      <c r="C433" s="60"/>
      <c r="D433" s="669" t="s">
        <v>1306</v>
      </c>
      <c r="E433" s="667" t="s">
        <v>1315</v>
      </c>
      <c r="F433" s="692"/>
      <c r="G433" s="973">
        <f t="shared" si="1746"/>
        <v>0</v>
      </c>
      <c r="H433" s="973">
        <f t="shared" si="1746"/>
        <v>0</v>
      </c>
      <c r="I433" s="973">
        <f t="shared" si="1746"/>
        <v>0</v>
      </c>
      <c r="J433" s="973">
        <f t="shared" si="1746"/>
        <v>0</v>
      </c>
      <c r="K433" s="973">
        <f t="shared" si="1746"/>
        <v>0</v>
      </c>
      <c r="L433" s="973">
        <f t="shared" si="1746"/>
        <v>0</v>
      </c>
      <c r="M433" s="973">
        <f t="shared" si="1746"/>
        <v>0</v>
      </c>
      <c r="N433" s="973">
        <f t="shared" si="1746"/>
        <v>0</v>
      </c>
      <c r="O433" s="973">
        <f t="shared" si="1746"/>
        <v>0</v>
      </c>
      <c r="P433" s="973">
        <f t="shared" si="1746"/>
        <v>0</v>
      </c>
      <c r="Q433" s="973">
        <f t="shared" si="1747"/>
        <v>0</v>
      </c>
      <c r="R433" s="973">
        <f t="shared" si="1747"/>
        <v>0</v>
      </c>
      <c r="S433" s="973">
        <f t="shared" si="1747"/>
        <v>0</v>
      </c>
      <c r="T433" s="973">
        <f t="shared" si="1747"/>
        <v>0</v>
      </c>
      <c r="U433" s="973">
        <f t="shared" si="1747"/>
        <v>0</v>
      </c>
      <c r="V433" s="973">
        <f t="shared" si="1747"/>
        <v>0</v>
      </c>
      <c r="W433" s="973">
        <f t="shared" si="1747"/>
        <v>0</v>
      </c>
      <c r="X433" s="973">
        <f t="shared" si="1747"/>
        <v>0</v>
      </c>
      <c r="Y433" s="973">
        <f t="shared" si="1747"/>
        <v>0</v>
      </c>
      <c r="Z433" s="973">
        <f t="shared" si="1747"/>
        <v>0</v>
      </c>
      <c r="AA433" s="973">
        <f t="shared" si="1748"/>
        <v>0</v>
      </c>
      <c r="AB433" s="973">
        <f t="shared" si="1748"/>
        <v>0</v>
      </c>
      <c r="AC433" s="973">
        <f t="shared" si="1748"/>
        <v>0</v>
      </c>
      <c r="AD433" s="973">
        <f t="shared" si="1748"/>
        <v>0</v>
      </c>
      <c r="AE433" s="973">
        <f t="shared" si="1748"/>
        <v>0</v>
      </c>
      <c r="AF433" s="973">
        <f t="shared" si="1748"/>
        <v>0</v>
      </c>
      <c r="AG433" s="973">
        <f t="shared" si="1748"/>
        <v>0</v>
      </c>
      <c r="AH433" s="973">
        <f t="shared" si="1748"/>
        <v>0</v>
      </c>
      <c r="AI433" s="973">
        <f t="shared" si="1748"/>
        <v>0</v>
      </c>
      <c r="AJ433" s="973">
        <f t="shared" si="1749"/>
        <v>0</v>
      </c>
      <c r="AK433" s="973">
        <f t="shared" si="1750"/>
        <v>0</v>
      </c>
      <c r="AL433" s="973">
        <f t="shared" si="1751"/>
        <v>0</v>
      </c>
      <c r="AM433" s="973">
        <f t="shared" si="1752"/>
        <v>0</v>
      </c>
      <c r="AN433" s="973">
        <f t="shared" si="1753"/>
        <v>0</v>
      </c>
      <c r="AO433" s="973">
        <f t="shared" si="1754"/>
        <v>0</v>
      </c>
      <c r="AP433" s="973">
        <f t="shared" si="1755"/>
        <v>0</v>
      </c>
      <c r="AQ433" s="973">
        <f t="shared" si="1756"/>
        <v>0</v>
      </c>
      <c r="AR433" s="973">
        <f t="shared" si="1757"/>
        <v>0</v>
      </c>
      <c r="AS433" s="973">
        <f t="shared" si="1758"/>
        <v>0</v>
      </c>
      <c r="AT433" s="973">
        <f t="shared" si="1759"/>
        <v>0</v>
      </c>
      <c r="AU433" s="973">
        <f t="shared" si="1760"/>
        <v>0</v>
      </c>
      <c r="AV433" s="973">
        <f t="shared" si="1761"/>
        <v>0</v>
      </c>
      <c r="AW433" s="973">
        <f t="shared" si="1762"/>
        <v>0</v>
      </c>
      <c r="AX433" s="973">
        <f t="shared" si="1763"/>
        <v>0</v>
      </c>
      <c r="AY433" s="973">
        <f t="shared" si="1764"/>
        <v>0</v>
      </c>
      <c r="AZ433" s="973">
        <f t="shared" si="1765"/>
        <v>0</v>
      </c>
      <c r="BA433" s="973">
        <f t="shared" si="1766"/>
        <v>0</v>
      </c>
      <c r="BB433" s="973">
        <f t="shared" si="1767"/>
        <v>0</v>
      </c>
      <c r="BC433" s="973">
        <f t="shared" si="1768"/>
        <v>0</v>
      </c>
      <c r="BD433" s="973">
        <f t="shared" si="1769"/>
        <v>0</v>
      </c>
      <c r="BE433" s="973">
        <f t="shared" si="1770"/>
        <v>0</v>
      </c>
      <c r="BF433" s="973">
        <f t="shared" si="1771"/>
        <v>0</v>
      </c>
      <c r="BG433" s="973">
        <f t="shared" si="1772"/>
        <v>0</v>
      </c>
      <c r="BH433" s="973">
        <f t="shared" si="1773"/>
        <v>0</v>
      </c>
      <c r="BI433" s="973">
        <f t="shared" si="1774"/>
        <v>0</v>
      </c>
      <c r="BJ433" s="973">
        <f t="shared" si="1775"/>
        <v>0</v>
      </c>
      <c r="BK433" s="973">
        <f t="shared" si="1776"/>
        <v>0</v>
      </c>
      <c r="BL433" s="973">
        <f t="shared" si="1777"/>
        <v>0</v>
      </c>
      <c r="BM433" s="973">
        <f t="shared" si="1778"/>
        <v>0</v>
      </c>
      <c r="BN433" s="973">
        <f t="shared" si="1779"/>
        <v>0</v>
      </c>
      <c r="BO433" s="973">
        <f t="shared" si="1780"/>
        <v>0</v>
      </c>
      <c r="BV433" s="978"/>
      <c r="BW433" s="978"/>
      <c r="BX433" s="978"/>
      <c r="BY433" s="978"/>
      <c r="BZ433" s="978"/>
      <c r="CA433" s="978"/>
      <c r="CB433" s="978"/>
      <c r="CC433" s="978"/>
      <c r="CD433" s="978"/>
      <c r="CE433" s="978"/>
      <c r="CF433" s="978"/>
      <c r="CG433" s="978"/>
      <c r="CH433" s="978"/>
      <c r="CI433" s="978"/>
      <c r="CJ433" s="978"/>
      <c r="CK433" s="978"/>
      <c r="CL433" s="978"/>
      <c r="CM433" s="978"/>
      <c r="CN433" s="978"/>
      <c r="CO433" s="978"/>
      <c r="CP433" s="978"/>
      <c r="CQ433" s="978"/>
      <c r="CR433" s="978"/>
      <c r="CS433" s="978"/>
      <c r="CT433" s="978"/>
      <c r="CU433" s="978"/>
      <c r="CV433" s="978"/>
      <c r="CW433" s="978"/>
      <c r="CX433" s="978"/>
      <c r="CY433" s="978"/>
      <c r="CZ433" s="978"/>
      <c r="DA433" s="978"/>
      <c r="DB433" s="978"/>
      <c r="DC433" s="978"/>
      <c r="DD433" s="978"/>
      <c r="DE433" s="978"/>
      <c r="DF433" s="978"/>
      <c r="DG433" s="978"/>
      <c r="DH433" s="978"/>
      <c r="DI433" s="978"/>
      <c r="DJ433" s="978"/>
      <c r="DK433" s="978"/>
      <c r="DL433" s="978"/>
      <c r="DM433" s="978"/>
      <c r="DN433" s="978"/>
      <c r="DO433" s="978"/>
      <c r="DP433" s="978"/>
      <c r="DQ433" s="978"/>
      <c r="DR433" s="978"/>
      <c r="DS433" s="978"/>
      <c r="DT433" s="978"/>
      <c r="DU433" s="978"/>
      <c r="DV433" s="978"/>
      <c r="DW433" s="978"/>
      <c r="DX433" s="978"/>
      <c r="DY433" s="978"/>
      <c r="DZ433" s="978"/>
      <c r="EA433" s="978"/>
      <c r="EB433" s="978"/>
      <c r="EC433" s="978"/>
      <c r="ED433" s="978"/>
    </row>
    <row r="434" spans="2:134">
      <c r="B434" s="728" t="s">
        <v>700</v>
      </c>
      <c r="C434" s="58" t="s">
        <v>613</v>
      </c>
      <c r="D434" s="689"/>
      <c r="E434" s="667"/>
      <c r="F434" s="699"/>
      <c r="G434" s="704"/>
      <c r="H434" s="705"/>
      <c r="I434" s="705"/>
      <c r="J434" s="705"/>
      <c r="K434" s="705"/>
      <c r="L434" s="705"/>
      <c r="M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6"/>
      <c r="AL434" s="706"/>
      <c r="AM434" s="706"/>
      <c r="AN434" s="706"/>
      <c r="AO434" s="706"/>
      <c r="AP434" s="706"/>
      <c r="AQ434" s="706"/>
      <c r="AR434" s="706"/>
      <c r="AS434" s="706"/>
      <c r="AT434" s="706"/>
      <c r="AU434" s="706"/>
      <c r="AV434" s="706"/>
      <c r="AW434" s="706"/>
      <c r="AX434" s="706"/>
      <c r="AY434" s="706"/>
      <c r="AZ434" s="706"/>
      <c r="BA434" s="706"/>
      <c r="BB434" s="706"/>
      <c r="BC434" s="706"/>
      <c r="BD434" s="706"/>
      <c r="BE434" s="706"/>
      <c r="BF434" s="706"/>
      <c r="BG434" s="706"/>
      <c r="BH434" s="706"/>
      <c r="BI434" s="706"/>
      <c r="BJ434" s="706"/>
      <c r="BK434" s="706"/>
      <c r="BL434" s="706"/>
      <c r="BM434" s="706"/>
      <c r="BN434" s="706"/>
      <c r="BO434" s="706"/>
      <c r="BV434" s="1137"/>
      <c r="BW434" s="1138"/>
      <c r="BX434" s="1138"/>
      <c r="BY434" s="1138"/>
      <c r="BZ434" s="1138"/>
      <c r="CA434" s="1138"/>
      <c r="CB434" s="1138"/>
      <c r="CC434" s="1138"/>
      <c r="CD434" s="1138"/>
      <c r="CE434" s="1138"/>
      <c r="CF434" s="1138"/>
      <c r="CG434" s="1138"/>
      <c r="CH434" s="1138"/>
      <c r="CI434" s="1138"/>
      <c r="CJ434" s="1138"/>
      <c r="CK434" s="1138"/>
      <c r="CL434" s="1138"/>
      <c r="CM434" s="1138"/>
      <c r="CN434" s="1138"/>
      <c r="CO434" s="1138"/>
      <c r="CP434" s="1138"/>
      <c r="CQ434" s="1138"/>
      <c r="CR434" s="1138"/>
      <c r="CS434" s="1138"/>
      <c r="CT434" s="1138"/>
      <c r="CU434" s="1138"/>
      <c r="CV434" s="1138"/>
      <c r="CW434" s="1138"/>
      <c r="CX434" s="1138"/>
      <c r="CY434" s="1138"/>
      <c r="CZ434" s="1138"/>
      <c r="DA434" s="1138"/>
      <c r="DB434" s="1138"/>
      <c r="DC434" s="1138"/>
      <c r="DD434" s="1138"/>
      <c r="DE434" s="1138"/>
      <c r="DF434" s="1138"/>
      <c r="DG434" s="1138"/>
      <c r="DH434" s="1138"/>
      <c r="DI434" s="1138"/>
      <c r="DJ434" s="1138"/>
      <c r="DK434" s="1138"/>
      <c r="DL434" s="1138"/>
      <c r="DM434" s="1138"/>
      <c r="DN434" s="1138"/>
      <c r="DO434" s="1138"/>
      <c r="DP434" s="1138"/>
      <c r="DQ434" s="1138"/>
      <c r="DR434" s="1138"/>
      <c r="DS434" s="1138"/>
      <c r="DT434" s="1138"/>
      <c r="DU434" s="1138"/>
      <c r="DV434" s="1138"/>
      <c r="DW434" s="1138"/>
      <c r="DX434" s="1138"/>
      <c r="DY434" s="1138"/>
      <c r="DZ434" s="1138"/>
      <c r="EA434" s="1138"/>
      <c r="EB434" s="1138"/>
      <c r="EC434" s="1138"/>
      <c r="ED434" s="1139"/>
    </row>
    <row r="435" spans="2:134">
      <c r="B435" s="728" t="s">
        <v>702</v>
      </c>
      <c r="C435" s="60"/>
      <c r="D435" s="686" t="s">
        <v>1323</v>
      </c>
      <c r="E435" s="667" t="s">
        <v>1315</v>
      </c>
      <c r="F435" s="692"/>
      <c r="G435" s="170">
        <f t="shared" ref="G435:AI435" si="1781">IF(BV435="",0,BV435)</f>
        <v>0</v>
      </c>
      <c r="H435" s="170">
        <f t="shared" si="1781"/>
        <v>0</v>
      </c>
      <c r="I435" s="170">
        <f t="shared" si="1781"/>
        <v>0</v>
      </c>
      <c r="J435" s="170">
        <f t="shared" si="1781"/>
        <v>0</v>
      </c>
      <c r="K435" s="170">
        <f t="shared" si="1781"/>
        <v>0</v>
      </c>
      <c r="L435" s="170">
        <f t="shared" si="1781"/>
        <v>0</v>
      </c>
      <c r="M435" s="170">
        <f t="shared" si="1781"/>
        <v>0</v>
      </c>
      <c r="N435" s="170">
        <f t="shared" si="1781"/>
        <v>0</v>
      </c>
      <c r="O435" s="170">
        <f t="shared" si="1781"/>
        <v>0</v>
      </c>
      <c r="P435" s="170">
        <f t="shared" si="1781"/>
        <v>0</v>
      </c>
      <c r="Q435" s="170">
        <f t="shared" si="1781"/>
        <v>0</v>
      </c>
      <c r="R435" s="170">
        <f t="shared" si="1781"/>
        <v>0</v>
      </c>
      <c r="S435" s="170">
        <f t="shared" si="1781"/>
        <v>0</v>
      </c>
      <c r="T435" s="170">
        <f t="shared" si="1781"/>
        <v>0</v>
      </c>
      <c r="U435" s="170">
        <f t="shared" si="1781"/>
        <v>0</v>
      </c>
      <c r="V435" s="170">
        <f t="shared" si="1781"/>
        <v>0</v>
      </c>
      <c r="W435" s="170">
        <f t="shared" si="1781"/>
        <v>0</v>
      </c>
      <c r="X435" s="170">
        <f t="shared" si="1781"/>
        <v>0</v>
      </c>
      <c r="Y435" s="170">
        <f t="shared" si="1781"/>
        <v>0</v>
      </c>
      <c r="Z435" s="170">
        <f t="shared" si="1781"/>
        <v>0</v>
      </c>
      <c r="AA435" s="170">
        <f t="shared" si="1781"/>
        <v>0</v>
      </c>
      <c r="AB435" s="170">
        <f t="shared" si="1781"/>
        <v>0</v>
      </c>
      <c r="AC435" s="170">
        <f t="shared" si="1781"/>
        <v>0</v>
      </c>
      <c r="AD435" s="170">
        <f t="shared" si="1781"/>
        <v>0</v>
      </c>
      <c r="AE435" s="170">
        <f t="shared" si="1781"/>
        <v>0</v>
      </c>
      <c r="AF435" s="170">
        <f t="shared" si="1781"/>
        <v>0</v>
      </c>
      <c r="AG435" s="170">
        <f t="shared" si="1781"/>
        <v>0</v>
      </c>
      <c r="AH435" s="170">
        <f t="shared" si="1781"/>
        <v>0</v>
      </c>
      <c r="AI435" s="170">
        <f t="shared" si="1781"/>
        <v>0</v>
      </c>
      <c r="AJ435" s="170">
        <f t="shared" ref="AJ435" si="1782">IF(CY435="",0,CY435)</f>
        <v>0</v>
      </c>
      <c r="AK435" s="170">
        <f t="shared" ref="AK435" si="1783">IF(CZ435="",0,CZ435)</f>
        <v>0</v>
      </c>
      <c r="AL435" s="170">
        <f t="shared" ref="AL435" si="1784">IF(DA435="",0,DA435)</f>
        <v>0</v>
      </c>
      <c r="AM435" s="170">
        <f t="shared" ref="AM435" si="1785">IF(DB435="",0,DB435)</f>
        <v>0</v>
      </c>
      <c r="AN435" s="170">
        <f t="shared" ref="AN435" si="1786">IF(DC435="",0,DC435)</f>
        <v>0</v>
      </c>
      <c r="AO435" s="170">
        <f t="shared" ref="AO435" si="1787">IF(DD435="",0,DD435)</f>
        <v>0</v>
      </c>
      <c r="AP435" s="170">
        <f t="shared" ref="AP435" si="1788">IF(DE435="",0,DE435)</f>
        <v>0</v>
      </c>
      <c r="AQ435" s="170">
        <f t="shared" ref="AQ435" si="1789">IF(DF435="",0,DF435)</f>
        <v>0</v>
      </c>
      <c r="AR435" s="170">
        <f t="shared" ref="AR435" si="1790">IF(DG435="",0,DG435)</f>
        <v>0</v>
      </c>
      <c r="AS435" s="170">
        <f t="shared" ref="AS435" si="1791">IF(DH435="",0,DH435)</f>
        <v>0</v>
      </c>
      <c r="AT435" s="170">
        <f t="shared" ref="AT435" si="1792">IF(DI435="",0,DI435)</f>
        <v>0</v>
      </c>
      <c r="AU435" s="170">
        <f t="shared" ref="AU435" si="1793">IF(DJ435="",0,DJ435)</f>
        <v>0</v>
      </c>
      <c r="AV435" s="170">
        <f t="shared" ref="AV435" si="1794">IF(DK435="",0,DK435)</f>
        <v>0</v>
      </c>
      <c r="AW435" s="170">
        <f t="shared" ref="AW435" si="1795">IF(DL435="",0,DL435)</f>
        <v>0</v>
      </c>
      <c r="AX435" s="170">
        <f t="shared" ref="AX435" si="1796">IF(DM435="",0,DM435)</f>
        <v>0</v>
      </c>
      <c r="AY435" s="170">
        <f t="shared" ref="AY435" si="1797">IF(DN435="",0,DN435)</f>
        <v>0</v>
      </c>
      <c r="AZ435" s="170">
        <f t="shared" ref="AZ435" si="1798">IF(DO435="",0,DO435)</f>
        <v>0</v>
      </c>
      <c r="BA435" s="170">
        <f t="shared" ref="BA435" si="1799">IF(DP435="",0,DP435)</f>
        <v>0</v>
      </c>
      <c r="BB435" s="170">
        <f t="shared" ref="BB435" si="1800">IF(DQ435="",0,DQ435)</f>
        <v>0</v>
      </c>
      <c r="BC435" s="170">
        <f t="shared" ref="BC435" si="1801">IF(DR435="",0,DR435)</f>
        <v>0</v>
      </c>
      <c r="BD435" s="170">
        <f t="shared" ref="BD435" si="1802">IF(DS435="",0,DS435)</f>
        <v>0</v>
      </c>
      <c r="BE435" s="170">
        <f t="shared" ref="BE435" si="1803">IF(DT435="",0,DT435)</f>
        <v>0</v>
      </c>
      <c r="BF435" s="170">
        <f t="shared" ref="BF435" si="1804">IF(DU435="",0,DU435)</f>
        <v>0</v>
      </c>
      <c r="BG435" s="170">
        <f t="shared" ref="BG435" si="1805">IF(DV435="",0,DV435)</f>
        <v>0</v>
      </c>
      <c r="BH435" s="170">
        <f t="shared" ref="BH435" si="1806">IF(DW435="",0,DW435)</f>
        <v>0</v>
      </c>
      <c r="BI435" s="170">
        <f t="shared" ref="BI435" si="1807">IF(DX435="",0,DX435)</f>
        <v>0</v>
      </c>
      <c r="BJ435" s="170">
        <f t="shared" ref="BJ435" si="1808">IF(DY435="",0,DY435)</f>
        <v>0</v>
      </c>
      <c r="BK435" s="170">
        <f t="shared" ref="BK435" si="1809">IF(DZ435="",0,DZ435)</f>
        <v>0</v>
      </c>
      <c r="BL435" s="170">
        <f t="shared" ref="BL435" si="1810">IF(EA435="",0,EA435)</f>
        <v>0</v>
      </c>
      <c r="BM435" s="170">
        <f t="shared" ref="BM435" si="1811">IF(EB435="",0,EB435)</f>
        <v>0</v>
      </c>
      <c r="BN435" s="170">
        <f t="shared" ref="BN435" si="1812">IF(EC435="",0,EC435)</f>
        <v>0</v>
      </c>
      <c r="BO435" s="170">
        <f t="shared" ref="BO435" si="1813">IF(ED435="",0,ED435)</f>
        <v>0</v>
      </c>
      <c r="BV435" s="169"/>
      <c r="BW435" s="169"/>
      <c r="BX435" s="169"/>
      <c r="BY435" s="169"/>
      <c r="BZ435" s="169"/>
      <c r="CA435" s="169"/>
      <c r="CB435" s="169"/>
      <c r="CC435" s="169"/>
      <c r="CD435" s="169"/>
      <c r="CE435" s="169"/>
      <c r="CF435" s="169"/>
      <c r="CG435" s="169"/>
      <c r="CH435" s="169"/>
      <c r="CI435" s="169"/>
      <c r="CJ435" s="169"/>
      <c r="CK435" s="169"/>
      <c r="CL435" s="169"/>
      <c r="CM435" s="169"/>
      <c r="CN435" s="169"/>
      <c r="CO435" s="169"/>
      <c r="CP435" s="169"/>
      <c r="CQ435" s="169"/>
      <c r="CR435" s="169"/>
      <c r="CS435" s="169"/>
      <c r="CT435" s="169"/>
      <c r="CU435" s="169"/>
      <c r="CV435" s="169"/>
      <c r="CW435" s="169"/>
      <c r="CX435" s="169"/>
      <c r="CY435" s="169"/>
      <c r="CZ435" s="169"/>
      <c r="DA435" s="169"/>
      <c r="DB435" s="169"/>
      <c r="DC435" s="169"/>
      <c r="DD435" s="169"/>
      <c r="DE435" s="169"/>
      <c r="DF435" s="169"/>
      <c r="DG435" s="169"/>
      <c r="DH435" s="169"/>
      <c r="DI435" s="169"/>
      <c r="DJ435" s="169"/>
      <c r="DK435" s="169"/>
      <c r="DL435" s="169"/>
      <c r="DM435" s="169"/>
      <c r="DN435" s="169"/>
      <c r="DO435" s="169"/>
      <c r="DP435" s="169"/>
      <c r="DQ435" s="169"/>
      <c r="DR435" s="169"/>
      <c r="DS435" s="169"/>
      <c r="DT435" s="169"/>
      <c r="DU435" s="169"/>
      <c r="DV435" s="169"/>
      <c r="DW435" s="169"/>
      <c r="DX435" s="169"/>
      <c r="DY435" s="169"/>
      <c r="DZ435" s="169"/>
      <c r="EA435" s="169"/>
      <c r="EB435" s="169"/>
      <c r="EC435" s="169"/>
      <c r="ED435" s="169"/>
    </row>
    <row r="436" spans="2:134">
      <c r="B436" s="728">
        <v>302</v>
      </c>
      <c r="C436" s="59" t="s">
        <v>69</v>
      </c>
      <c r="D436" s="686"/>
      <c r="E436" s="667"/>
      <c r="F436" s="699"/>
      <c r="G436" s="704"/>
      <c r="H436" s="705"/>
      <c r="I436" s="705"/>
      <c r="J436" s="705"/>
      <c r="K436" s="705"/>
      <c r="L436" s="705"/>
      <c r="M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6"/>
      <c r="AL436" s="706"/>
      <c r="AM436" s="706"/>
      <c r="AN436" s="706"/>
      <c r="AO436" s="706"/>
      <c r="AP436" s="706"/>
      <c r="AQ436" s="706"/>
      <c r="AR436" s="706"/>
      <c r="AS436" s="706"/>
      <c r="AT436" s="706"/>
      <c r="AU436" s="706"/>
      <c r="AV436" s="706"/>
      <c r="AW436" s="706"/>
      <c r="AX436" s="706"/>
      <c r="AY436" s="706"/>
      <c r="AZ436" s="706"/>
      <c r="BA436" s="706"/>
      <c r="BB436" s="706"/>
      <c r="BC436" s="706"/>
      <c r="BD436" s="706"/>
      <c r="BE436" s="706"/>
      <c r="BF436" s="706"/>
      <c r="BG436" s="706"/>
      <c r="BH436" s="706"/>
      <c r="BI436" s="706"/>
      <c r="BJ436" s="706"/>
      <c r="BK436" s="706"/>
      <c r="BL436" s="706"/>
      <c r="BM436" s="706"/>
      <c r="BN436" s="706"/>
      <c r="BO436" s="706"/>
      <c r="BV436" s="1137"/>
      <c r="BW436" s="1138"/>
      <c r="BX436" s="1138"/>
      <c r="BY436" s="1138"/>
      <c r="BZ436" s="1138"/>
      <c r="CA436" s="1138"/>
      <c r="CB436" s="1138"/>
      <c r="CC436" s="1138"/>
      <c r="CD436" s="1138"/>
      <c r="CE436" s="1138"/>
      <c r="CF436" s="1138"/>
      <c r="CG436" s="1138"/>
      <c r="CH436" s="1138"/>
      <c r="CI436" s="1138"/>
      <c r="CJ436" s="1138"/>
      <c r="CK436" s="1138"/>
      <c r="CL436" s="1138"/>
      <c r="CM436" s="1138"/>
      <c r="CN436" s="1138"/>
      <c r="CO436" s="1138"/>
      <c r="CP436" s="1138"/>
      <c r="CQ436" s="1138"/>
      <c r="CR436" s="1138"/>
      <c r="CS436" s="1138"/>
      <c r="CT436" s="1138"/>
      <c r="CU436" s="1138"/>
      <c r="CV436" s="1138"/>
      <c r="CW436" s="1138"/>
      <c r="CX436" s="1138"/>
      <c r="CY436" s="1138"/>
      <c r="CZ436" s="1138"/>
      <c r="DA436" s="1138"/>
      <c r="DB436" s="1138"/>
      <c r="DC436" s="1138"/>
      <c r="DD436" s="1138"/>
      <c r="DE436" s="1138"/>
      <c r="DF436" s="1138"/>
      <c r="DG436" s="1138"/>
      <c r="DH436" s="1138"/>
      <c r="DI436" s="1138"/>
      <c r="DJ436" s="1138"/>
      <c r="DK436" s="1138"/>
      <c r="DL436" s="1138"/>
      <c r="DM436" s="1138"/>
      <c r="DN436" s="1138"/>
      <c r="DO436" s="1138"/>
      <c r="DP436" s="1138"/>
      <c r="DQ436" s="1138"/>
      <c r="DR436" s="1138"/>
      <c r="DS436" s="1138"/>
      <c r="DT436" s="1138"/>
      <c r="DU436" s="1138"/>
      <c r="DV436" s="1138"/>
      <c r="DW436" s="1138"/>
      <c r="DX436" s="1138"/>
      <c r="DY436" s="1138"/>
      <c r="DZ436" s="1138"/>
      <c r="EA436" s="1138"/>
      <c r="EB436" s="1138"/>
      <c r="EC436" s="1138"/>
      <c r="ED436" s="1139"/>
    </row>
    <row r="437" spans="2:134">
      <c r="B437" s="728" t="s">
        <v>70</v>
      </c>
      <c r="C437" s="60"/>
      <c r="D437" s="686" t="s">
        <v>1120</v>
      </c>
      <c r="E437" s="667" t="s">
        <v>1315</v>
      </c>
      <c r="F437" s="692"/>
      <c r="G437" s="973">
        <f t="shared" ref="G437:P439" si="1814">IF(BV437="",0,BV437)</f>
        <v>0</v>
      </c>
      <c r="H437" s="973">
        <f t="shared" si="1814"/>
        <v>0</v>
      </c>
      <c r="I437" s="973">
        <f t="shared" si="1814"/>
        <v>0</v>
      </c>
      <c r="J437" s="973">
        <f t="shared" si="1814"/>
        <v>0</v>
      </c>
      <c r="K437" s="973">
        <f t="shared" si="1814"/>
        <v>0</v>
      </c>
      <c r="L437" s="973">
        <f t="shared" si="1814"/>
        <v>0</v>
      </c>
      <c r="M437" s="973">
        <f t="shared" si="1814"/>
        <v>0</v>
      </c>
      <c r="N437" s="973">
        <f t="shared" si="1814"/>
        <v>0</v>
      </c>
      <c r="O437" s="973">
        <f t="shared" si="1814"/>
        <v>0</v>
      </c>
      <c r="P437" s="973">
        <f t="shared" si="1814"/>
        <v>0</v>
      </c>
      <c r="Q437" s="973">
        <f t="shared" ref="Q437:Z439" si="1815">IF(CF437="",0,CF437)</f>
        <v>0</v>
      </c>
      <c r="R437" s="973">
        <f t="shared" si="1815"/>
        <v>0</v>
      </c>
      <c r="S437" s="973">
        <f t="shared" si="1815"/>
        <v>0</v>
      </c>
      <c r="T437" s="973">
        <f t="shared" si="1815"/>
        <v>0</v>
      </c>
      <c r="U437" s="973">
        <f t="shared" si="1815"/>
        <v>0</v>
      </c>
      <c r="V437" s="973">
        <f t="shared" si="1815"/>
        <v>0</v>
      </c>
      <c r="W437" s="973">
        <f t="shared" si="1815"/>
        <v>0</v>
      </c>
      <c r="X437" s="973">
        <f t="shared" si="1815"/>
        <v>0</v>
      </c>
      <c r="Y437" s="973">
        <f t="shared" si="1815"/>
        <v>0</v>
      </c>
      <c r="Z437" s="973">
        <f t="shared" si="1815"/>
        <v>0</v>
      </c>
      <c r="AA437" s="973">
        <f t="shared" ref="AA437:AI439" si="1816">IF(CP437="",0,CP437)</f>
        <v>0</v>
      </c>
      <c r="AB437" s="973">
        <f t="shared" si="1816"/>
        <v>0</v>
      </c>
      <c r="AC437" s="973">
        <f t="shared" si="1816"/>
        <v>0</v>
      </c>
      <c r="AD437" s="973">
        <f t="shared" si="1816"/>
        <v>0</v>
      </c>
      <c r="AE437" s="973">
        <f t="shared" si="1816"/>
        <v>0</v>
      </c>
      <c r="AF437" s="973">
        <f t="shared" si="1816"/>
        <v>0</v>
      </c>
      <c r="AG437" s="973">
        <f t="shared" si="1816"/>
        <v>0</v>
      </c>
      <c r="AH437" s="973">
        <f t="shared" si="1816"/>
        <v>0</v>
      </c>
      <c r="AI437" s="973">
        <f t="shared" si="1816"/>
        <v>0</v>
      </c>
      <c r="AJ437" s="973">
        <f t="shared" ref="AJ437:AJ439" si="1817">IF(CY437="",0,CY437)</f>
        <v>0</v>
      </c>
      <c r="AK437" s="973">
        <f t="shared" ref="AK437:AK439" si="1818">IF(CZ437="",0,CZ437)</f>
        <v>0</v>
      </c>
      <c r="AL437" s="973">
        <f t="shared" ref="AL437:AL439" si="1819">IF(DA437="",0,DA437)</f>
        <v>0</v>
      </c>
      <c r="AM437" s="973">
        <f t="shared" ref="AM437:AM439" si="1820">IF(DB437="",0,DB437)</f>
        <v>0</v>
      </c>
      <c r="AN437" s="973">
        <f t="shared" ref="AN437:AN439" si="1821">IF(DC437="",0,DC437)</f>
        <v>0</v>
      </c>
      <c r="AO437" s="973">
        <f t="shared" ref="AO437:AO439" si="1822">IF(DD437="",0,DD437)</f>
        <v>0</v>
      </c>
      <c r="AP437" s="973">
        <f t="shared" ref="AP437:AP439" si="1823">IF(DE437="",0,DE437)</f>
        <v>0</v>
      </c>
      <c r="AQ437" s="973">
        <f t="shared" ref="AQ437:AQ439" si="1824">IF(DF437="",0,DF437)</f>
        <v>0</v>
      </c>
      <c r="AR437" s="973">
        <f t="shared" ref="AR437:AR439" si="1825">IF(DG437="",0,DG437)</f>
        <v>0</v>
      </c>
      <c r="AS437" s="973">
        <f t="shared" ref="AS437:AS439" si="1826">IF(DH437="",0,DH437)</f>
        <v>0</v>
      </c>
      <c r="AT437" s="973">
        <f t="shared" ref="AT437:AT439" si="1827">IF(DI437="",0,DI437)</f>
        <v>0</v>
      </c>
      <c r="AU437" s="973">
        <f t="shared" ref="AU437:AU439" si="1828">IF(DJ437="",0,DJ437)</f>
        <v>0</v>
      </c>
      <c r="AV437" s="973">
        <f t="shared" ref="AV437:AV439" si="1829">IF(DK437="",0,DK437)</f>
        <v>0</v>
      </c>
      <c r="AW437" s="973">
        <f t="shared" ref="AW437:AW439" si="1830">IF(DL437="",0,DL437)</f>
        <v>0</v>
      </c>
      <c r="AX437" s="973">
        <f t="shared" ref="AX437:AX439" si="1831">IF(DM437="",0,DM437)</f>
        <v>0</v>
      </c>
      <c r="AY437" s="973">
        <f t="shared" ref="AY437:AY439" si="1832">IF(DN437="",0,DN437)</f>
        <v>0</v>
      </c>
      <c r="AZ437" s="973">
        <f t="shared" ref="AZ437:AZ439" si="1833">IF(DO437="",0,DO437)</f>
        <v>0</v>
      </c>
      <c r="BA437" s="973">
        <f t="shared" ref="BA437:BA439" si="1834">IF(DP437="",0,DP437)</f>
        <v>0</v>
      </c>
      <c r="BB437" s="973">
        <f t="shared" ref="BB437:BB439" si="1835">IF(DQ437="",0,DQ437)</f>
        <v>0</v>
      </c>
      <c r="BC437" s="973">
        <f t="shared" ref="BC437:BC439" si="1836">IF(DR437="",0,DR437)</f>
        <v>0</v>
      </c>
      <c r="BD437" s="973">
        <f t="shared" ref="BD437:BD439" si="1837">IF(DS437="",0,DS437)</f>
        <v>0</v>
      </c>
      <c r="BE437" s="973">
        <f t="shared" ref="BE437:BE439" si="1838">IF(DT437="",0,DT437)</f>
        <v>0</v>
      </c>
      <c r="BF437" s="973">
        <f t="shared" ref="BF437:BF439" si="1839">IF(DU437="",0,DU437)</f>
        <v>0</v>
      </c>
      <c r="BG437" s="973">
        <f t="shared" ref="BG437:BG439" si="1840">IF(DV437="",0,DV437)</f>
        <v>0</v>
      </c>
      <c r="BH437" s="973">
        <f t="shared" ref="BH437:BH439" si="1841">IF(DW437="",0,DW437)</f>
        <v>0</v>
      </c>
      <c r="BI437" s="973">
        <f t="shared" ref="BI437:BI439" si="1842">IF(DX437="",0,DX437)</f>
        <v>0</v>
      </c>
      <c r="BJ437" s="973">
        <f t="shared" ref="BJ437:BJ439" si="1843">IF(DY437="",0,DY437)</f>
        <v>0</v>
      </c>
      <c r="BK437" s="973">
        <f t="shared" ref="BK437:BK439" si="1844">IF(DZ437="",0,DZ437)</f>
        <v>0</v>
      </c>
      <c r="BL437" s="973">
        <f t="shared" ref="BL437:BL439" si="1845">IF(EA437="",0,EA437)</f>
        <v>0</v>
      </c>
      <c r="BM437" s="973">
        <f t="shared" ref="BM437:BM439" si="1846">IF(EB437="",0,EB437)</f>
        <v>0</v>
      </c>
      <c r="BN437" s="973">
        <f t="shared" ref="BN437:BN439" si="1847">IF(EC437="",0,EC437)</f>
        <v>0</v>
      </c>
      <c r="BO437" s="973">
        <f t="shared" ref="BO437:BO439" si="1848">IF(ED437="",0,ED437)</f>
        <v>0</v>
      </c>
      <c r="BV437" s="978"/>
      <c r="BW437" s="978"/>
      <c r="BX437" s="978"/>
      <c r="BY437" s="978"/>
      <c r="BZ437" s="978"/>
      <c r="CA437" s="978"/>
      <c r="CB437" s="978"/>
      <c r="CC437" s="978"/>
      <c r="CD437" s="978"/>
      <c r="CE437" s="978"/>
      <c r="CF437" s="978"/>
      <c r="CG437" s="978"/>
      <c r="CH437" s="978"/>
      <c r="CI437" s="978"/>
      <c r="CJ437" s="978"/>
      <c r="CK437" s="978"/>
      <c r="CL437" s="978"/>
      <c r="CM437" s="978"/>
      <c r="CN437" s="978"/>
      <c r="CO437" s="978"/>
      <c r="CP437" s="978"/>
      <c r="CQ437" s="978"/>
      <c r="CR437" s="978"/>
      <c r="CS437" s="978"/>
      <c r="CT437" s="978"/>
      <c r="CU437" s="978"/>
      <c r="CV437" s="978"/>
      <c r="CW437" s="978"/>
      <c r="CX437" s="978"/>
      <c r="CY437" s="978"/>
      <c r="CZ437" s="978"/>
      <c r="DA437" s="978"/>
      <c r="DB437" s="978"/>
      <c r="DC437" s="978"/>
      <c r="DD437" s="978"/>
      <c r="DE437" s="978"/>
      <c r="DF437" s="978"/>
      <c r="DG437" s="978"/>
      <c r="DH437" s="978"/>
      <c r="DI437" s="978"/>
      <c r="DJ437" s="978"/>
      <c r="DK437" s="978"/>
      <c r="DL437" s="978"/>
      <c r="DM437" s="978"/>
      <c r="DN437" s="978"/>
      <c r="DO437" s="978"/>
      <c r="DP437" s="978"/>
      <c r="DQ437" s="978"/>
      <c r="DR437" s="978"/>
      <c r="DS437" s="978"/>
      <c r="DT437" s="978"/>
      <c r="DU437" s="978"/>
      <c r="DV437" s="978"/>
      <c r="DW437" s="978"/>
      <c r="DX437" s="978"/>
      <c r="DY437" s="978"/>
      <c r="DZ437" s="978"/>
      <c r="EA437" s="978"/>
      <c r="EB437" s="978"/>
      <c r="EC437" s="978"/>
      <c r="ED437" s="978"/>
    </row>
    <row r="438" spans="2:134" ht="12.75" customHeight="1">
      <c r="B438" s="728" t="s">
        <v>71</v>
      </c>
      <c r="C438" s="60"/>
      <c r="D438" s="686" t="s">
        <v>73</v>
      </c>
      <c r="E438" s="667" t="s">
        <v>188</v>
      </c>
      <c r="F438" s="692"/>
      <c r="G438" s="973">
        <f t="shared" si="1814"/>
        <v>0</v>
      </c>
      <c r="H438" s="973">
        <f t="shared" si="1814"/>
        <v>0</v>
      </c>
      <c r="I438" s="973">
        <f t="shared" si="1814"/>
        <v>0</v>
      </c>
      <c r="J438" s="973">
        <f t="shared" si="1814"/>
        <v>0</v>
      </c>
      <c r="K438" s="973">
        <f t="shared" si="1814"/>
        <v>0</v>
      </c>
      <c r="L438" s="973">
        <f t="shared" si="1814"/>
        <v>0</v>
      </c>
      <c r="M438" s="973">
        <f t="shared" si="1814"/>
        <v>0</v>
      </c>
      <c r="N438" s="973">
        <f t="shared" si="1814"/>
        <v>0</v>
      </c>
      <c r="O438" s="973">
        <f t="shared" si="1814"/>
        <v>0</v>
      </c>
      <c r="P438" s="973">
        <f t="shared" si="1814"/>
        <v>0</v>
      </c>
      <c r="Q438" s="973">
        <f t="shared" si="1815"/>
        <v>0</v>
      </c>
      <c r="R438" s="973">
        <f t="shared" si="1815"/>
        <v>0</v>
      </c>
      <c r="S438" s="973">
        <f t="shared" si="1815"/>
        <v>0</v>
      </c>
      <c r="T438" s="973">
        <f t="shared" si="1815"/>
        <v>0</v>
      </c>
      <c r="U438" s="973">
        <f t="shared" si="1815"/>
        <v>0</v>
      </c>
      <c r="V438" s="973">
        <f t="shared" si="1815"/>
        <v>0</v>
      </c>
      <c r="W438" s="973">
        <f t="shared" si="1815"/>
        <v>0</v>
      </c>
      <c r="X438" s="973">
        <f t="shared" si="1815"/>
        <v>0</v>
      </c>
      <c r="Y438" s="973">
        <f t="shared" si="1815"/>
        <v>0</v>
      </c>
      <c r="Z438" s="973">
        <f t="shared" si="1815"/>
        <v>0</v>
      </c>
      <c r="AA438" s="973">
        <f t="shared" si="1816"/>
        <v>0</v>
      </c>
      <c r="AB438" s="973">
        <f t="shared" si="1816"/>
        <v>0</v>
      </c>
      <c r="AC438" s="973">
        <f t="shared" si="1816"/>
        <v>0</v>
      </c>
      <c r="AD438" s="973">
        <f t="shared" si="1816"/>
        <v>0</v>
      </c>
      <c r="AE438" s="973">
        <f t="shared" si="1816"/>
        <v>0</v>
      </c>
      <c r="AF438" s="973">
        <f t="shared" si="1816"/>
        <v>0</v>
      </c>
      <c r="AG438" s="973">
        <f t="shared" si="1816"/>
        <v>0</v>
      </c>
      <c r="AH438" s="973">
        <f t="shared" si="1816"/>
        <v>0</v>
      </c>
      <c r="AI438" s="973">
        <f t="shared" si="1816"/>
        <v>0</v>
      </c>
      <c r="AJ438" s="973">
        <f t="shared" si="1817"/>
        <v>0</v>
      </c>
      <c r="AK438" s="973">
        <f t="shared" si="1818"/>
        <v>0</v>
      </c>
      <c r="AL438" s="973">
        <f t="shared" si="1819"/>
        <v>0</v>
      </c>
      <c r="AM438" s="973">
        <f t="shared" si="1820"/>
        <v>0</v>
      </c>
      <c r="AN438" s="973">
        <f t="shared" si="1821"/>
        <v>0</v>
      </c>
      <c r="AO438" s="973">
        <f t="shared" si="1822"/>
        <v>0</v>
      </c>
      <c r="AP438" s="973">
        <f t="shared" si="1823"/>
        <v>0</v>
      </c>
      <c r="AQ438" s="973">
        <f t="shared" si="1824"/>
        <v>0</v>
      </c>
      <c r="AR438" s="973">
        <f t="shared" si="1825"/>
        <v>0</v>
      </c>
      <c r="AS438" s="973">
        <f t="shared" si="1826"/>
        <v>0</v>
      </c>
      <c r="AT438" s="973">
        <f t="shared" si="1827"/>
        <v>0</v>
      </c>
      <c r="AU438" s="973">
        <f t="shared" si="1828"/>
        <v>0</v>
      </c>
      <c r="AV438" s="973">
        <f t="shared" si="1829"/>
        <v>0</v>
      </c>
      <c r="AW438" s="973">
        <f t="shared" si="1830"/>
        <v>0</v>
      </c>
      <c r="AX438" s="973">
        <f t="shared" si="1831"/>
        <v>0</v>
      </c>
      <c r="AY438" s="973">
        <f t="shared" si="1832"/>
        <v>0</v>
      </c>
      <c r="AZ438" s="973">
        <f t="shared" si="1833"/>
        <v>0</v>
      </c>
      <c r="BA438" s="973">
        <f t="shared" si="1834"/>
        <v>0</v>
      </c>
      <c r="BB438" s="973">
        <f t="shared" si="1835"/>
        <v>0</v>
      </c>
      <c r="BC438" s="973">
        <f t="shared" si="1836"/>
        <v>0</v>
      </c>
      <c r="BD438" s="973">
        <f t="shared" si="1837"/>
        <v>0</v>
      </c>
      <c r="BE438" s="973">
        <f t="shared" si="1838"/>
        <v>0</v>
      </c>
      <c r="BF438" s="973">
        <f t="shared" si="1839"/>
        <v>0</v>
      </c>
      <c r="BG438" s="973">
        <f t="shared" si="1840"/>
        <v>0</v>
      </c>
      <c r="BH438" s="973">
        <f t="shared" si="1841"/>
        <v>0</v>
      </c>
      <c r="BI438" s="973">
        <f t="shared" si="1842"/>
        <v>0</v>
      </c>
      <c r="BJ438" s="973">
        <f t="shared" si="1843"/>
        <v>0</v>
      </c>
      <c r="BK438" s="973">
        <f t="shared" si="1844"/>
        <v>0</v>
      </c>
      <c r="BL438" s="973">
        <f t="shared" si="1845"/>
        <v>0</v>
      </c>
      <c r="BM438" s="973">
        <f t="shared" si="1846"/>
        <v>0</v>
      </c>
      <c r="BN438" s="973">
        <f t="shared" si="1847"/>
        <v>0</v>
      </c>
      <c r="BO438" s="973">
        <f t="shared" si="1848"/>
        <v>0</v>
      </c>
      <c r="BV438" s="978"/>
      <c r="BW438" s="978"/>
      <c r="BX438" s="978"/>
      <c r="BY438" s="978"/>
      <c r="BZ438" s="978"/>
      <c r="CA438" s="978"/>
      <c r="CB438" s="978"/>
      <c r="CC438" s="978"/>
      <c r="CD438" s="978"/>
      <c r="CE438" s="978"/>
      <c r="CF438" s="978"/>
      <c r="CG438" s="978"/>
      <c r="CH438" s="978"/>
      <c r="CI438" s="978"/>
      <c r="CJ438" s="978"/>
      <c r="CK438" s="978"/>
      <c r="CL438" s="978"/>
      <c r="CM438" s="978"/>
      <c r="CN438" s="978"/>
      <c r="CO438" s="978"/>
      <c r="CP438" s="978"/>
      <c r="CQ438" s="978"/>
      <c r="CR438" s="978"/>
      <c r="CS438" s="978"/>
      <c r="CT438" s="978"/>
      <c r="CU438" s="978"/>
      <c r="CV438" s="978"/>
      <c r="CW438" s="978"/>
      <c r="CX438" s="978"/>
      <c r="CY438" s="978"/>
      <c r="CZ438" s="978"/>
      <c r="DA438" s="978"/>
      <c r="DB438" s="978"/>
      <c r="DC438" s="978"/>
      <c r="DD438" s="978"/>
      <c r="DE438" s="978"/>
      <c r="DF438" s="978"/>
      <c r="DG438" s="978"/>
      <c r="DH438" s="978"/>
      <c r="DI438" s="978"/>
      <c r="DJ438" s="978"/>
      <c r="DK438" s="978"/>
      <c r="DL438" s="978"/>
      <c r="DM438" s="978"/>
      <c r="DN438" s="978"/>
      <c r="DO438" s="978"/>
      <c r="DP438" s="978"/>
      <c r="DQ438" s="978"/>
      <c r="DR438" s="978"/>
      <c r="DS438" s="978"/>
      <c r="DT438" s="978"/>
      <c r="DU438" s="978"/>
      <c r="DV438" s="978"/>
      <c r="DW438" s="978"/>
      <c r="DX438" s="978"/>
      <c r="DY438" s="978"/>
      <c r="DZ438" s="978"/>
      <c r="EA438" s="978"/>
      <c r="EB438" s="978"/>
      <c r="EC438" s="978"/>
      <c r="ED438" s="978"/>
    </row>
    <row r="439" spans="2:134">
      <c r="B439" s="728" t="s">
        <v>1307</v>
      </c>
      <c r="C439" s="60"/>
      <c r="D439" s="686" t="s">
        <v>1306</v>
      </c>
      <c r="E439" s="667" t="s">
        <v>1315</v>
      </c>
      <c r="F439" s="699"/>
      <c r="G439" s="973">
        <f t="shared" si="1814"/>
        <v>0</v>
      </c>
      <c r="H439" s="973">
        <f t="shared" si="1814"/>
        <v>0</v>
      </c>
      <c r="I439" s="973">
        <f t="shared" si="1814"/>
        <v>0</v>
      </c>
      <c r="J439" s="973">
        <f t="shared" si="1814"/>
        <v>0</v>
      </c>
      <c r="K439" s="973">
        <f t="shared" si="1814"/>
        <v>0</v>
      </c>
      <c r="L439" s="973">
        <f t="shared" si="1814"/>
        <v>0</v>
      </c>
      <c r="M439" s="973">
        <f t="shared" si="1814"/>
        <v>0</v>
      </c>
      <c r="N439" s="973">
        <f t="shared" si="1814"/>
        <v>0</v>
      </c>
      <c r="O439" s="973">
        <f t="shared" si="1814"/>
        <v>0</v>
      </c>
      <c r="P439" s="973">
        <f t="shared" si="1814"/>
        <v>0</v>
      </c>
      <c r="Q439" s="973">
        <f t="shared" si="1815"/>
        <v>0</v>
      </c>
      <c r="R439" s="973">
        <f t="shared" si="1815"/>
        <v>0</v>
      </c>
      <c r="S439" s="973">
        <f t="shared" si="1815"/>
        <v>0</v>
      </c>
      <c r="T439" s="973">
        <f t="shared" si="1815"/>
        <v>0</v>
      </c>
      <c r="U439" s="973">
        <f t="shared" si="1815"/>
        <v>0</v>
      </c>
      <c r="V439" s="973">
        <f t="shared" si="1815"/>
        <v>0</v>
      </c>
      <c r="W439" s="973">
        <f t="shared" si="1815"/>
        <v>0</v>
      </c>
      <c r="X439" s="973">
        <f t="shared" si="1815"/>
        <v>0</v>
      </c>
      <c r="Y439" s="973">
        <f t="shared" si="1815"/>
        <v>0</v>
      </c>
      <c r="Z439" s="973">
        <f t="shared" si="1815"/>
        <v>0</v>
      </c>
      <c r="AA439" s="973">
        <f t="shared" si="1816"/>
        <v>0</v>
      </c>
      <c r="AB439" s="973">
        <f t="shared" si="1816"/>
        <v>0</v>
      </c>
      <c r="AC439" s="973">
        <f t="shared" si="1816"/>
        <v>0</v>
      </c>
      <c r="AD439" s="973">
        <f t="shared" si="1816"/>
        <v>0</v>
      </c>
      <c r="AE439" s="973">
        <f t="shared" si="1816"/>
        <v>0</v>
      </c>
      <c r="AF439" s="973">
        <f t="shared" si="1816"/>
        <v>0</v>
      </c>
      <c r="AG439" s="973">
        <f t="shared" si="1816"/>
        <v>0</v>
      </c>
      <c r="AH439" s="973">
        <f t="shared" si="1816"/>
        <v>0</v>
      </c>
      <c r="AI439" s="973">
        <f t="shared" si="1816"/>
        <v>0</v>
      </c>
      <c r="AJ439" s="973">
        <f t="shared" si="1817"/>
        <v>0</v>
      </c>
      <c r="AK439" s="973">
        <f t="shared" si="1818"/>
        <v>0</v>
      </c>
      <c r="AL439" s="973">
        <f t="shared" si="1819"/>
        <v>0</v>
      </c>
      <c r="AM439" s="973">
        <f t="shared" si="1820"/>
        <v>0</v>
      </c>
      <c r="AN439" s="973">
        <f t="shared" si="1821"/>
        <v>0</v>
      </c>
      <c r="AO439" s="973">
        <f t="shared" si="1822"/>
        <v>0</v>
      </c>
      <c r="AP439" s="973">
        <f t="shared" si="1823"/>
        <v>0</v>
      </c>
      <c r="AQ439" s="973">
        <f t="shared" si="1824"/>
        <v>0</v>
      </c>
      <c r="AR439" s="973">
        <f t="shared" si="1825"/>
        <v>0</v>
      </c>
      <c r="AS439" s="973">
        <f t="shared" si="1826"/>
        <v>0</v>
      </c>
      <c r="AT439" s="973">
        <f t="shared" si="1827"/>
        <v>0</v>
      </c>
      <c r="AU439" s="973">
        <f t="shared" si="1828"/>
        <v>0</v>
      </c>
      <c r="AV439" s="973">
        <f t="shared" si="1829"/>
        <v>0</v>
      </c>
      <c r="AW439" s="973">
        <f t="shared" si="1830"/>
        <v>0</v>
      </c>
      <c r="AX439" s="973">
        <f t="shared" si="1831"/>
        <v>0</v>
      </c>
      <c r="AY439" s="973">
        <f t="shared" si="1832"/>
        <v>0</v>
      </c>
      <c r="AZ439" s="973">
        <f t="shared" si="1833"/>
        <v>0</v>
      </c>
      <c r="BA439" s="973">
        <f t="shared" si="1834"/>
        <v>0</v>
      </c>
      <c r="BB439" s="973">
        <f t="shared" si="1835"/>
        <v>0</v>
      </c>
      <c r="BC439" s="973">
        <f t="shared" si="1836"/>
        <v>0</v>
      </c>
      <c r="BD439" s="973">
        <f t="shared" si="1837"/>
        <v>0</v>
      </c>
      <c r="BE439" s="973">
        <f t="shared" si="1838"/>
        <v>0</v>
      </c>
      <c r="BF439" s="973">
        <f t="shared" si="1839"/>
        <v>0</v>
      </c>
      <c r="BG439" s="973">
        <f t="shared" si="1840"/>
        <v>0</v>
      </c>
      <c r="BH439" s="973">
        <f t="shared" si="1841"/>
        <v>0</v>
      </c>
      <c r="BI439" s="973">
        <f t="shared" si="1842"/>
        <v>0</v>
      </c>
      <c r="BJ439" s="973">
        <f t="shared" si="1843"/>
        <v>0</v>
      </c>
      <c r="BK439" s="973">
        <f t="shared" si="1844"/>
        <v>0</v>
      </c>
      <c r="BL439" s="973">
        <f t="shared" si="1845"/>
        <v>0</v>
      </c>
      <c r="BM439" s="973">
        <f t="shared" si="1846"/>
        <v>0</v>
      </c>
      <c r="BN439" s="973">
        <f t="shared" si="1847"/>
        <v>0</v>
      </c>
      <c r="BO439" s="973">
        <f t="shared" si="1848"/>
        <v>0</v>
      </c>
      <c r="BV439" s="978"/>
      <c r="BW439" s="978"/>
      <c r="BX439" s="978"/>
      <c r="BY439" s="978"/>
      <c r="BZ439" s="978"/>
      <c r="CA439" s="978"/>
      <c r="CB439" s="978"/>
      <c r="CC439" s="978"/>
      <c r="CD439" s="978"/>
      <c r="CE439" s="978"/>
      <c r="CF439" s="978"/>
      <c r="CG439" s="978"/>
      <c r="CH439" s="978"/>
      <c r="CI439" s="978"/>
      <c r="CJ439" s="978"/>
      <c r="CK439" s="978"/>
      <c r="CL439" s="978"/>
      <c r="CM439" s="978"/>
      <c r="CN439" s="978"/>
      <c r="CO439" s="978"/>
      <c r="CP439" s="978"/>
      <c r="CQ439" s="978"/>
      <c r="CR439" s="978"/>
      <c r="CS439" s="978"/>
      <c r="CT439" s="978"/>
      <c r="CU439" s="978"/>
      <c r="CV439" s="978"/>
      <c r="CW439" s="978"/>
      <c r="CX439" s="978"/>
      <c r="CY439" s="978"/>
      <c r="CZ439" s="978"/>
      <c r="DA439" s="978"/>
      <c r="DB439" s="978"/>
      <c r="DC439" s="978"/>
      <c r="DD439" s="978"/>
      <c r="DE439" s="978"/>
      <c r="DF439" s="978"/>
      <c r="DG439" s="978"/>
      <c r="DH439" s="978"/>
      <c r="DI439" s="978"/>
      <c r="DJ439" s="978"/>
      <c r="DK439" s="978"/>
      <c r="DL439" s="978"/>
      <c r="DM439" s="978"/>
      <c r="DN439" s="978"/>
      <c r="DO439" s="978"/>
      <c r="DP439" s="978"/>
      <c r="DQ439" s="978"/>
      <c r="DR439" s="978"/>
      <c r="DS439" s="978"/>
      <c r="DT439" s="978"/>
      <c r="DU439" s="978"/>
      <c r="DV439" s="978"/>
      <c r="DW439" s="978"/>
      <c r="DX439" s="978"/>
      <c r="DY439" s="978"/>
      <c r="DZ439" s="978"/>
      <c r="EA439" s="978"/>
      <c r="EB439" s="978"/>
      <c r="EC439" s="978"/>
      <c r="ED439" s="978"/>
    </row>
    <row r="440" spans="2:134" hidden="1" outlineLevel="1">
      <c r="B440" s="728">
        <v>303</v>
      </c>
      <c r="C440" s="59" t="s">
        <v>842</v>
      </c>
      <c r="D440" s="686"/>
      <c r="E440" s="667"/>
      <c r="F440" s="699"/>
      <c r="G440" s="704"/>
      <c r="H440" s="705"/>
      <c r="I440" s="705"/>
      <c r="J440" s="705"/>
      <c r="K440" s="705"/>
      <c r="L440" s="705"/>
      <c r="M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6"/>
      <c r="AL440" s="706"/>
      <c r="AM440" s="706"/>
      <c r="AN440" s="706"/>
      <c r="AO440" s="706"/>
      <c r="AP440" s="706"/>
      <c r="AQ440" s="706"/>
      <c r="AR440" s="706"/>
      <c r="AS440" s="706"/>
      <c r="AT440" s="706"/>
      <c r="AU440" s="706"/>
      <c r="AV440" s="706"/>
      <c r="AW440" s="706"/>
      <c r="AX440" s="706"/>
      <c r="AY440" s="706"/>
      <c r="AZ440" s="706"/>
      <c r="BA440" s="706"/>
      <c r="BB440" s="706"/>
      <c r="BC440" s="706"/>
      <c r="BD440" s="706"/>
      <c r="BE440" s="706"/>
      <c r="BF440" s="706"/>
      <c r="BG440" s="706"/>
      <c r="BH440" s="706"/>
      <c r="BI440" s="706"/>
      <c r="BJ440" s="706"/>
      <c r="BK440" s="706"/>
      <c r="BL440" s="706"/>
      <c r="BM440" s="706"/>
      <c r="BN440" s="706"/>
      <c r="BO440" s="706"/>
      <c r="BV440" s="1137"/>
      <c r="BW440" s="1138"/>
      <c r="BX440" s="1138"/>
      <c r="BY440" s="1138"/>
      <c r="BZ440" s="1138"/>
      <c r="CA440" s="1138"/>
      <c r="CB440" s="1138"/>
      <c r="CC440" s="1138"/>
      <c r="CD440" s="1138"/>
      <c r="CE440" s="1138"/>
      <c r="CF440" s="1138"/>
      <c r="CG440" s="1138"/>
      <c r="CH440" s="1138"/>
      <c r="CI440" s="1138"/>
      <c r="CJ440" s="1138"/>
      <c r="CK440" s="1138"/>
      <c r="CL440" s="1138"/>
      <c r="CM440" s="1138"/>
      <c r="CN440" s="1138"/>
      <c r="CO440" s="1138"/>
      <c r="CP440" s="1138"/>
      <c r="CQ440" s="1138"/>
      <c r="CR440" s="1138"/>
      <c r="CS440" s="1138"/>
      <c r="CT440" s="1138"/>
      <c r="CU440" s="1138"/>
      <c r="CV440" s="1138"/>
      <c r="CW440" s="1138"/>
      <c r="CX440" s="1138"/>
      <c r="CY440" s="1138"/>
      <c r="CZ440" s="1138"/>
      <c r="DA440" s="1138"/>
      <c r="DB440" s="1138"/>
      <c r="DC440" s="1138"/>
      <c r="DD440" s="1138"/>
      <c r="DE440" s="1138"/>
      <c r="DF440" s="1138"/>
      <c r="DG440" s="1138"/>
      <c r="DH440" s="1138"/>
      <c r="DI440" s="1138"/>
      <c r="DJ440" s="1138"/>
      <c r="DK440" s="1138"/>
      <c r="DL440" s="1138"/>
      <c r="DM440" s="1138"/>
      <c r="DN440" s="1138"/>
      <c r="DO440" s="1138"/>
      <c r="DP440" s="1138"/>
      <c r="DQ440" s="1138"/>
      <c r="DR440" s="1138"/>
      <c r="DS440" s="1138"/>
      <c r="DT440" s="1138"/>
      <c r="DU440" s="1138"/>
      <c r="DV440" s="1138"/>
      <c r="DW440" s="1138"/>
      <c r="DX440" s="1138"/>
      <c r="DY440" s="1138"/>
      <c r="DZ440" s="1138"/>
      <c r="EA440" s="1138"/>
      <c r="EB440" s="1138"/>
      <c r="EC440" s="1138"/>
      <c r="ED440" s="1139"/>
    </row>
    <row r="441" spans="2:134" hidden="1" outlineLevel="1">
      <c r="B441" s="728" t="s">
        <v>510</v>
      </c>
      <c r="C441" s="58" t="s">
        <v>1337</v>
      </c>
      <c r="D441" s="686"/>
      <c r="E441" s="667"/>
      <c r="F441" s="699"/>
      <c r="G441" s="704"/>
      <c r="H441" s="705"/>
      <c r="I441" s="705"/>
      <c r="J441" s="705"/>
      <c r="K441" s="705"/>
      <c r="L441" s="705"/>
      <c r="M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6"/>
      <c r="AL441" s="706"/>
      <c r="AM441" s="706"/>
      <c r="AN441" s="706"/>
      <c r="AO441" s="706"/>
      <c r="AP441" s="706"/>
      <c r="AQ441" s="706"/>
      <c r="AR441" s="706"/>
      <c r="AS441" s="706"/>
      <c r="AT441" s="706"/>
      <c r="AU441" s="706"/>
      <c r="AV441" s="706"/>
      <c r="AW441" s="706"/>
      <c r="AX441" s="706"/>
      <c r="AY441" s="706"/>
      <c r="AZ441" s="706"/>
      <c r="BA441" s="706"/>
      <c r="BB441" s="706"/>
      <c r="BC441" s="706"/>
      <c r="BD441" s="706"/>
      <c r="BE441" s="706"/>
      <c r="BF441" s="706"/>
      <c r="BG441" s="706"/>
      <c r="BH441" s="706"/>
      <c r="BI441" s="706"/>
      <c r="BJ441" s="706"/>
      <c r="BK441" s="706"/>
      <c r="BL441" s="706"/>
      <c r="BM441" s="706"/>
      <c r="BN441" s="706"/>
      <c r="BO441" s="706"/>
      <c r="BV441" s="1137"/>
      <c r="BW441" s="1138"/>
      <c r="BX441" s="1138"/>
      <c r="BY441" s="1138"/>
      <c r="BZ441" s="1138"/>
      <c r="CA441" s="1138"/>
      <c r="CB441" s="1138"/>
      <c r="CC441" s="1138"/>
      <c r="CD441" s="1138"/>
      <c r="CE441" s="1138"/>
      <c r="CF441" s="1138"/>
      <c r="CG441" s="1138"/>
      <c r="CH441" s="1138"/>
      <c r="CI441" s="1138"/>
      <c r="CJ441" s="1138"/>
      <c r="CK441" s="1138"/>
      <c r="CL441" s="1138"/>
      <c r="CM441" s="1138"/>
      <c r="CN441" s="1138"/>
      <c r="CO441" s="1138"/>
      <c r="CP441" s="1138"/>
      <c r="CQ441" s="1138"/>
      <c r="CR441" s="1138"/>
      <c r="CS441" s="1138"/>
      <c r="CT441" s="1138"/>
      <c r="CU441" s="1138"/>
      <c r="CV441" s="1138"/>
      <c r="CW441" s="1138"/>
      <c r="CX441" s="1138"/>
      <c r="CY441" s="1138"/>
      <c r="CZ441" s="1138"/>
      <c r="DA441" s="1138"/>
      <c r="DB441" s="1138"/>
      <c r="DC441" s="1138"/>
      <c r="DD441" s="1138"/>
      <c r="DE441" s="1138"/>
      <c r="DF441" s="1138"/>
      <c r="DG441" s="1138"/>
      <c r="DH441" s="1138"/>
      <c r="DI441" s="1138"/>
      <c r="DJ441" s="1138"/>
      <c r="DK441" s="1138"/>
      <c r="DL441" s="1138"/>
      <c r="DM441" s="1138"/>
      <c r="DN441" s="1138"/>
      <c r="DO441" s="1138"/>
      <c r="DP441" s="1138"/>
      <c r="DQ441" s="1138"/>
      <c r="DR441" s="1138"/>
      <c r="DS441" s="1138"/>
      <c r="DT441" s="1138"/>
      <c r="DU441" s="1138"/>
      <c r="DV441" s="1138"/>
      <c r="DW441" s="1138"/>
      <c r="DX441" s="1138"/>
      <c r="DY441" s="1138"/>
      <c r="DZ441" s="1138"/>
      <c r="EA441" s="1138"/>
      <c r="EB441" s="1138"/>
      <c r="EC441" s="1138"/>
      <c r="ED441" s="1139"/>
    </row>
    <row r="442" spans="2:134" hidden="1" outlineLevel="1">
      <c r="B442" s="728" t="s">
        <v>74</v>
      </c>
      <c r="C442" s="60"/>
      <c r="D442" s="686" t="s">
        <v>1257</v>
      </c>
      <c r="E442" s="667" t="s">
        <v>1315</v>
      </c>
      <c r="F442" s="699"/>
      <c r="G442" s="973">
        <f t="shared" ref="G442:P447" si="1849">IF(BV442="",0,BV442)</f>
        <v>0</v>
      </c>
      <c r="H442" s="973">
        <f t="shared" si="1849"/>
        <v>0</v>
      </c>
      <c r="I442" s="973">
        <f t="shared" si="1849"/>
        <v>0</v>
      </c>
      <c r="J442" s="973">
        <f t="shared" si="1849"/>
        <v>0</v>
      </c>
      <c r="K442" s="973">
        <f t="shared" si="1849"/>
        <v>0</v>
      </c>
      <c r="L442" s="973">
        <f t="shared" si="1849"/>
        <v>0</v>
      </c>
      <c r="M442" s="973">
        <f t="shared" si="1849"/>
        <v>0</v>
      </c>
      <c r="N442" s="973">
        <f t="shared" si="1849"/>
        <v>0</v>
      </c>
      <c r="O442" s="973">
        <f t="shared" si="1849"/>
        <v>0</v>
      </c>
      <c r="P442" s="973">
        <f t="shared" si="1849"/>
        <v>0</v>
      </c>
      <c r="Q442" s="973">
        <f t="shared" ref="Q442:Z447" si="1850">IF(CF442="",0,CF442)</f>
        <v>0</v>
      </c>
      <c r="R442" s="973">
        <f t="shared" si="1850"/>
        <v>0</v>
      </c>
      <c r="S442" s="973">
        <f t="shared" si="1850"/>
        <v>0</v>
      </c>
      <c r="T442" s="973">
        <f t="shared" si="1850"/>
        <v>0</v>
      </c>
      <c r="U442" s="973">
        <f t="shared" si="1850"/>
        <v>0</v>
      </c>
      <c r="V442" s="973">
        <f t="shared" si="1850"/>
        <v>0</v>
      </c>
      <c r="W442" s="973">
        <f t="shared" si="1850"/>
        <v>0</v>
      </c>
      <c r="X442" s="973">
        <f t="shared" si="1850"/>
        <v>0</v>
      </c>
      <c r="Y442" s="973">
        <f t="shared" si="1850"/>
        <v>0</v>
      </c>
      <c r="Z442" s="973">
        <f t="shared" si="1850"/>
        <v>0</v>
      </c>
      <c r="AA442" s="973">
        <f t="shared" ref="AA442:AI447" si="1851">IF(CP442="",0,CP442)</f>
        <v>0</v>
      </c>
      <c r="AB442" s="973">
        <f t="shared" si="1851"/>
        <v>0</v>
      </c>
      <c r="AC442" s="973">
        <f t="shared" si="1851"/>
        <v>0</v>
      </c>
      <c r="AD442" s="973">
        <f t="shared" si="1851"/>
        <v>0</v>
      </c>
      <c r="AE442" s="973">
        <f t="shared" si="1851"/>
        <v>0</v>
      </c>
      <c r="AF442" s="973">
        <f t="shared" si="1851"/>
        <v>0</v>
      </c>
      <c r="AG442" s="973">
        <f t="shared" si="1851"/>
        <v>0</v>
      </c>
      <c r="AH442" s="973">
        <f t="shared" si="1851"/>
        <v>0</v>
      </c>
      <c r="AI442" s="973">
        <f t="shared" si="1851"/>
        <v>0</v>
      </c>
      <c r="AJ442" s="973">
        <f t="shared" ref="AJ442:AJ447" si="1852">IF(CY442="",0,CY442)</f>
        <v>0</v>
      </c>
      <c r="AK442" s="973">
        <f t="shared" ref="AK442:AK447" si="1853">IF(CZ442="",0,CZ442)</f>
        <v>0</v>
      </c>
      <c r="AL442" s="973">
        <f t="shared" ref="AL442:AL447" si="1854">IF(DA442="",0,DA442)</f>
        <v>0</v>
      </c>
      <c r="AM442" s="973">
        <f t="shared" ref="AM442:AM447" si="1855">IF(DB442="",0,DB442)</f>
        <v>0</v>
      </c>
      <c r="AN442" s="973">
        <f t="shared" ref="AN442:AN447" si="1856">IF(DC442="",0,DC442)</f>
        <v>0</v>
      </c>
      <c r="AO442" s="973">
        <f t="shared" ref="AO442:AO447" si="1857">IF(DD442="",0,DD442)</f>
        <v>0</v>
      </c>
      <c r="AP442" s="973">
        <f t="shared" ref="AP442:AP447" si="1858">IF(DE442="",0,DE442)</f>
        <v>0</v>
      </c>
      <c r="AQ442" s="973">
        <f t="shared" ref="AQ442:AQ447" si="1859">IF(DF442="",0,DF442)</f>
        <v>0</v>
      </c>
      <c r="AR442" s="973">
        <f t="shared" ref="AR442:AR447" si="1860">IF(DG442="",0,DG442)</f>
        <v>0</v>
      </c>
      <c r="AS442" s="973">
        <f t="shared" ref="AS442:AS447" si="1861">IF(DH442="",0,DH442)</f>
        <v>0</v>
      </c>
      <c r="AT442" s="973">
        <f t="shared" ref="AT442:AT447" si="1862">IF(DI442="",0,DI442)</f>
        <v>0</v>
      </c>
      <c r="AU442" s="973">
        <f t="shared" ref="AU442:AU447" si="1863">IF(DJ442="",0,DJ442)</f>
        <v>0</v>
      </c>
      <c r="AV442" s="973">
        <f t="shared" ref="AV442:AV447" si="1864">IF(DK442="",0,DK442)</f>
        <v>0</v>
      </c>
      <c r="AW442" s="973">
        <f t="shared" ref="AW442:AW447" si="1865">IF(DL442="",0,DL442)</f>
        <v>0</v>
      </c>
      <c r="AX442" s="973">
        <f t="shared" ref="AX442:AX447" si="1866">IF(DM442="",0,DM442)</f>
        <v>0</v>
      </c>
      <c r="AY442" s="973">
        <f t="shared" ref="AY442:AY447" si="1867">IF(DN442="",0,DN442)</f>
        <v>0</v>
      </c>
      <c r="AZ442" s="973">
        <f t="shared" ref="AZ442:AZ447" si="1868">IF(DO442="",0,DO442)</f>
        <v>0</v>
      </c>
      <c r="BA442" s="973">
        <f t="shared" ref="BA442:BA447" si="1869">IF(DP442="",0,DP442)</f>
        <v>0</v>
      </c>
      <c r="BB442" s="973">
        <f t="shared" ref="BB442:BB447" si="1870">IF(DQ442="",0,DQ442)</f>
        <v>0</v>
      </c>
      <c r="BC442" s="973">
        <f t="shared" ref="BC442:BC447" si="1871">IF(DR442="",0,DR442)</f>
        <v>0</v>
      </c>
      <c r="BD442" s="973">
        <f t="shared" ref="BD442:BD447" si="1872">IF(DS442="",0,DS442)</f>
        <v>0</v>
      </c>
      <c r="BE442" s="973">
        <f t="shared" ref="BE442:BE447" si="1873">IF(DT442="",0,DT442)</f>
        <v>0</v>
      </c>
      <c r="BF442" s="973">
        <f t="shared" ref="BF442:BF447" si="1874">IF(DU442="",0,DU442)</f>
        <v>0</v>
      </c>
      <c r="BG442" s="973">
        <f t="shared" ref="BG442:BG447" si="1875">IF(DV442="",0,DV442)</f>
        <v>0</v>
      </c>
      <c r="BH442" s="973">
        <f t="shared" ref="BH442:BH447" si="1876">IF(DW442="",0,DW442)</f>
        <v>0</v>
      </c>
      <c r="BI442" s="973">
        <f t="shared" ref="BI442:BI447" si="1877">IF(DX442="",0,DX442)</f>
        <v>0</v>
      </c>
      <c r="BJ442" s="973">
        <f t="shared" ref="BJ442:BJ447" si="1878">IF(DY442="",0,DY442)</f>
        <v>0</v>
      </c>
      <c r="BK442" s="973">
        <f t="shared" ref="BK442:BK447" si="1879">IF(DZ442="",0,DZ442)</f>
        <v>0</v>
      </c>
      <c r="BL442" s="973">
        <f t="shared" ref="BL442:BL447" si="1880">IF(EA442="",0,EA442)</f>
        <v>0</v>
      </c>
      <c r="BM442" s="973">
        <f t="shared" ref="BM442:BM447" si="1881">IF(EB442="",0,EB442)</f>
        <v>0</v>
      </c>
      <c r="BN442" s="973">
        <f t="shared" ref="BN442:BN447" si="1882">IF(EC442="",0,EC442)</f>
        <v>0</v>
      </c>
      <c r="BO442" s="973">
        <f t="shared" ref="BO442:BO447" si="1883">IF(ED442="",0,ED442)</f>
        <v>0</v>
      </c>
      <c r="BV442" s="978"/>
      <c r="BW442" s="978"/>
      <c r="BX442" s="978"/>
      <c r="BY442" s="978"/>
      <c r="BZ442" s="978"/>
      <c r="CA442" s="978"/>
      <c r="CB442" s="978"/>
      <c r="CC442" s="978"/>
      <c r="CD442" s="978"/>
      <c r="CE442" s="978"/>
      <c r="CF442" s="978"/>
      <c r="CG442" s="978"/>
      <c r="CH442" s="978"/>
      <c r="CI442" s="978"/>
      <c r="CJ442" s="978"/>
      <c r="CK442" s="978"/>
      <c r="CL442" s="978"/>
      <c r="CM442" s="978"/>
      <c r="CN442" s="978"/>
      <c r="CO442" s="978"/>
      <c r="CP442" s="978"/>
      <c r="CQ442" s="978"/>
      <c r="CR442" s="978"/>
      <c r="CS442" s="978"/>
      <c r="CT442" s="978"/>
      <c r="CU442" s="978"/>
      <c r="CV442" s="978"/>
      <c r="CW442" s="978"/>
      <c r="CX442" s="978"/>
      <c r="CY442" s="978"/>
      <c r="CZ442" s="978"/>
      <c r="DA442" s="978"/>
      <c r="DB442" s="978"/>
      <c r="DC442" s="978"/>
      <c r="DD442" s="978"/>
      <c r="DE442" s="978"/>
      <c r="DF442" s="978"/>
      <c r="DG442" s="978"/>
      <c r="DH442" s="978"/>
      <c r="DI442" s="978"/>
      <c r="DJ442" s="978"/>
      <c r="DK442" s="978"/>
      <c r="DL442" s="978"/>
      <c r="DM442" s="978"/>
      <c r="DN442" s="978"/>
      <c r="DO442" s="978"/>
      <c r="DP442" s="978"/>
      <c r="DQ442" s="978"/>
      <c r="DR442" s="978"/>
      <c r="DS442" s="978"/>
      <c r="DT442" s="978"/>
      <c r="DU442" s="978"/>
      <c r="DV442" s="978"/>
      <c r="DW442" s="978"/>
      <c r="DX442" s="978"/>
      <c r="DY442" s="978"/>
      <c r="DZ442" s="978"/>
      <c r="EA442" s="978"/>
      <c r="EB442" s="978"/>
      <c r="EC442" s="978"/>
      <c r="ED442" s="978"/>
    </row>
    <row r="443" spans="2:134" hidden="1" outlineLevel="1">
      <c r="B443" s="728" t="s">
        <v>75</v>
      </c>
      <c r="C443" s="60"/>
      <c r="D443" s="686" t="s">
        <v>1119</v>
      </c>
      <c r="E443" s="667" t="s">
        <v>1315</v>
      </c>
      <c r="F443" s="699"/>
      <c r="G443" s="973">
        <f t="shared" si="1849"/>
        <v>0</v>
      </c>
      <c r="H443" s="973">
        <f t="shared" si="1849"/>
        <v>0</v>
      </c>
      <c r="I443" s="973">
        <f t="shared" si="1849"/>
        <v>0</v>
      </c>
      <c r="J443" s="973">
        <f t="shared" si="1849"/>
        <v>0</v>
      </c>
      <c r="K443" s="973">
        <f t="shared" si="1849"/>
        <v>0</v>
      </c>
      <c r="L443" s="973">
        <f t="shared" si="1849"/>
        <v>0</v>
      </c>
      <c r="M443" s="973">
        <f t="shared" si="1849"/>
        <v>0</v>
      </c>
      <c r="N443" s="973">
        <f t="shared" si="1849"/>
        <v>0</v>
      </c>
      <c r="O443" s="973">
        <f t="shared" si="1849"/>
        <v>0</v>
      </c>
      <c r="P443" s="973">
        <f t="shared" si="1849"/>
        <v>0</v>
      </c>
      <c r="Q443" s="973">
        <f t="shared" si="1850"/>
        <v>0</v>
      </c>
      <c r="R443" s="973">
        <f t="shared" si="1850"/>
        <v>0</v>
      </c>
      <c r="S443" s="973">
        <f t="shared" si="1850"/>
        <v>0</v>
      </c>
      <c r="T443" s="973">
        <f t="shared" si="1850"/>
        <v>0</v>
      </c>
      <c r="U443" s="973">
        <f t="shared" si="1850"/>
        <v>0</v>
      </c>
      <c r="V443" s="973">
        <f t="shared" si="1850"/>
        <v>0</v>
      </c>
      <c r="W443" s="973">
        <f t="shared" si="1850"/>
        <v>0</v>
      </c>
      <c r="X443" s="973">
        <f t="shared" si="1850"/>
        <v>0</v>
      </c>
      <c r="Y443" s="973">
        <f t="shared" si="1850"/>
        <v>0</v>
      </c>
      <c r="Z443" s="973">
        <f t="shared" si="1850"/>
        <v>0</v>
      </c>
      <c r="AA443" s="973">
        <f t="shared" si="1851"/>
        <v>0</v>
      </c>
      <c r="AB443" s="973">
        <f t="shared" si="1851"/>
        <v>0</v>
      </c>
      <c r="AC443" s="973">
        <f t="shared" si="1851"/>
        <v>0</v>
      </c>
      <c r="AD443" s="973">
        <f t="shared" si="1851"/>
        <v>0</v>
      </c>
      <c r="AE443" s="973">
        <f t="shared" si="1851"/>
        <v>0</v>
      </c>
      <c r="AF443" s="973">
        <f t="shared" si="1851"/>
        <v>0</v>
      </c>
      <c r="AG443" s="973">
        <f t="shared" si="1851"/>
        <v>0</v>
      </c>
      <c r="AH443" s="973">
        <f t="shared" si="1851"/>
        <v>0</v>
      </c>
      <c r="AI443" s="973">
        <f t="shared" si="1851"/>
        <v>0</v>
      </c>
      <c r="AJ443" s="973">
        <f t="shared" si="1852"/>
        <v>0</v>
      </c>
      <c r="AK443" s="973">
        <f t="shared" si="1853"/>
        <v>0</v>
      </c>
      <c r="AL443" s="973">
        <f t="shared" si="1854"/>
        <v>0</v>
      </c>
      <c r="AM443" s="973">
        <f t="shared" si="1855"/>
        <v>0</v>
      </c>
      <c r="AN443" s="973">
        <f t="shared" si="1856"/>
        <v>0</v>
      </c>
      <c r="AO443" s="973">
        <f t="shared" si="1857"/>
        <v>0</v>
      </c>
      <c r="AP443" s="973">
        <f t="shared" si="1858"/>
        <v>0</v>
      </c>
      <c r="AQ443" s="973">
        <f t="shared" si="1859"/>
        <v>0</v>
      </c>
      <c r="AR443" s="973">
        <f t="shared" si="1860"/>
        <v>0</v>
      </c>
      <c r="AS443" s="973">
        <f t="shared" si="1861"/>
        <v>0</v>
      </c>
      <c r="AT443" s="973">
        <f t="shared" si="1862"/>
        <v>0</v>
      </c>
      <c r="AU443" s="973">
        <f t="shared" si="1863"/>
        <v>0</v>
      </c>
      <c r="AV443" s="973">
        <f t="shared" si="1864"/>
        <v>0</v>
      </c>
      <c r="AW443" s="973">
        <f t="shared" si="1865"/>
        <v>0</v>
      </c>
      <c r="AX443" s="973">
        <f t="shared" si="1866"/>
        <v>0</v>
      </c>
      <c r="AY443" s="973">
        <f t="shared" si="1867"/>
        <v>0</v>
      </c>
      <c r="AZ443" s="973">
        <f t="shared" si="1868"/>
        <v>0</v>
      </c>
      <c r="BA443" s="973">
        <f t="shared" si="1869"/>
        <v>0</v>
      </c>
      <c r="BB443" s="973">
        <f t="shared" si="1870"/>
        <v>0</v>
      </c>
      <c r="BC443" s="973">
        <f t="shared" si="1871"/>
        <v>0</v>
      </c>
      <c r="BD443" s="973">
        <f t="shared" si="1872"/>
        <v>0</v>
      </c>
      <c r="BE443" s="973">
        <f t="shared" si="1873"/>
        <v>0</v>
      </c>
      <c r="BF443" s="973">
        <f t="shared" si="1874"/>
        <v>0</v>
      </c>
      <c r="BG443" s="973">
        <f t="shared" si="1875"/>
        <v>0</v>
      </c>
      <c r="BH443" s="973">
        <f t="shared" si="1876"/>
        <v>0</v>
      </c>
      <c r="BI443" s="973">
        <f t="shared" si="1877"/>
        <v>0</v>
      </c>
      <c r="BJ443" s="973">
        <f t="shared" si="1878"/>
        <v>0</v>
      </c>
      <c r="BK443" s="973">
        <f t="shared" si="1879"/>
        <v>0</v>
      </c>
      <c r="BL443" s="973">
        <f t="shared" si="1880"/>
        <v>0</v>
      </c>
      <c r="BM443" s="973">
        <f t="shared" si="1881"/>
        <v>0</v>
      </c>
      <c r="BN443" s="973">
        <f t="shared" si="1882"/>
        <v>0</v>
      </c>
      <c r="BO443" s="973">
        <f t="shared" si="1883"/>
        <v>0</v>
      </c>
      <c r="BV443" s="978"/>
      <c r="BW443" s="978"/>
      <c r="BX443" s="978"/>
      <c r="BY443" s="978"/>
      <c r="BZ443" s="978"/>
      <c r="CA443" s="978"/>
      <c r="CB443" s="978"/>
      <c r="CC443" s="978"/>
      <c r="CD443" s="978"/>
      <c r="CE443" s="978"/>
      <c r="CF443" s="978"/>
      <c r="CG443" s="978"/>
      <c r="CH443" s="978"/>
      <c r="CI443" s="978"/>
      <c r="CJ443" s="978"/>
      <c r="CK443" s="978"/>
      <c r="CL443" s="978"/>
      <c r="CM443" s="978"/>
      <c r="CN443" s="978"/>
      <c r="CO443" s="978"/>
      <c r="CP443" s="978"/>
      <c r="CQ443" s="978"/>
      <c r="CR443" s="978"/>
      <c r="CS443" s="978"/>
      <c r="CT443" s="978"/>
      <c r="CU443" s="978"/>
      <c r="CV443" s="978"/>
      <c r="CW443" s="978"/>
      <c r="CX443" s="978"/>
      <c r="CY443" s="978"/>
      <c r="CZ443" s="978"/>
      <c r="DA443" s="978"/>
      <c r="DB443" s="978"/>
      <c r="DC443" s="978"/>
      <c r="DD443" s="978"/>
      <c r="DE443" s="978"/>
      <c r="DF443" s="978"/>
      <c r="DG443" s="978"/>
      <c r="DH443" s="978"/>
      <c r="DI443" s="978"/>
      <c r="DJ443" s="978"/>
      <c r="DK443" s="978"/>
      <c r="DL443" s="978"/>
      <c r="DM443" s="978"/>
      <c r="DN443" s="978"/>
      <c r="DO443" s="978"/>
      <c r="DP443" s="978"/>
      <c r="DQ443" s="978"/>
      <c r="DR443" s="978"/>
      <c r="DS443" s="978"/>
      <c r="DT443" s="978"/>
      <c r="DU443" s="978"/>
      <c r="DV443" s="978"/>
      <c r="DW443" s="978"/>
      <c r="DX443" s="978"/>
      <c r="DY443" s="978"/>
      <c r="DZ443" s="978"/>
      <c r="EA443" s="978"/>
      <c r="EB443" s="978"/>
      <c r="EC443" s="978"/>
      <c r="ED443" s="978"/>
    </row>
    <row r="444" spans="2:134" hidden="1" outlineLevel="1">
      <c r="B444" s="728" t="s">
        <v>76</v>
      </c>
      <c r="C444" s="60"/>
      <c r="D444" s="686" t="s">
        <v>776</v>
      </c>
      <c r="E444" s="667" t="s">
        <v>1315</v>
      </c>
      <c r="F444" s="699"/>
      <c r="G444" s="973">
        <f t="shared" si="1849"/>
        <v>0</v>
      </c>
      <c r="H444" s="973">
        <f t="shared" si="1849"/>
        <v>0</v>
      </c>
      <c r="I444" s="973">
        <f t="shared" si="1849"/>
        <v>0</v>
      </c>
      <c r="J444" s="973">
        <f t="shared" si="1849"/>
        <v>0</v>
      </c>
      <c r="K444" s="973">
        <f t="shared" si="1849"/>
        <v>0</v>
      </c>
      <c r="L444" s="973">
        <f t="shared" si="1849"/>
        <v>0</v>
      </c>
      <c r="M444" s="973">
        <f t="shared" si="1849"/>
        <v>0</v>
      </c>
      <c r="N444" s="973">
        <f t="shared" si="1849"/>
        <v>0</v>
      </c>
      <c r="O444" s="973">
        <f t="shared" si="1849"/>
        <v>0</v>
      </c>
      <c r="P444" s="973">
        <f t="shared" si="1849"/>
        <v>0</v>
      </c>
      <c r="Q444" s="973">
        <f t="shared" si="1850"/>
        <v>0</v>
      </c>
      <c r="R444" s="973">
        <f t="shared" si="1850"/>
        <v>0</v>
      </c>
      <c r="S444" s="973">
        <f t="shared" si="1850"/>
        <v>0</v>
      </c>
      <c r="T444" s="973">
        <f t="shared" si="1850"/>
        <v>0</v>
      </c>
      <c r="U444" s="973">
        <f t="shared" si="1850"/>
        <v>0</v>
      </c>
      <c r="V444" s="973">
        <f t="shared" si="1850"/>
        <v>0</v>
      </c>
      <c r="W444" s="973">
        <f t="shared" si="1850"/>
        <v>0</v>
      </c>
      <c r="X444" s="973">
        <f t="shared" si="1850"/>
        <v>0</v>
      </c>
      <c r="Y444" s="973">
        <f t="shared" si="1850"/>
        <v>0</v>
      </c>
      <c r="Z444" s="973">
        <f t="shared" si="1850"/>
        <v>0</v>
      </c>
      <c r="AA444" s="973">
        <f t="shared" si="1851"/>
        <v>0</v>
      </c>
      <c r="AB444" s="973">
        <f t="shared" si="1851"/>
        <v>0</v>
      </c>
      <c r="AC444" s="973">
        <f t="shared" si="1851"/>
        <v>0</v>
      </c>
      <c r="AD444" s="973">
        <f t="shared" si="1851"/>
        <v>0</v>
      </c>
      <c r="AE444" s="973">
        <f t="shared" si="1851"/>
        <v>0</v>
      </c>
      <c r="AF444" s="973">
        <f t="shared" si="1851"/>
        <v>0</v>
      </c>
      <c r="AG444" s="973">
        <f t="shared" si="1851"/>
        <v>0</v>
      </c>
      <c r="AH444" s="973">
        <f t="shared" si="1851"/>
        <v>0</v>
      </c>
      <c r="AI444" s="973">
        <f t="shared" si="1851"/>
        <v>0</v>
      </c>
      <c r="AJ444" s="973">
        <f t="shared" si="1852"/>
        <v>0</v>
      </c>
      <c r="AK444" s="973">
        <f t="shared" si="1853"/>
        <v>0</v>
      </c>
      <c r="AL444" s="973">
        <f t="shared" si="1854"/>
        <v>0</v>
      </c>
      <c r="AM444" s="973">
        <f t="shared" si="1855"/>
        <v>0</v>
      </c>
      <c r="AN444" s="973">
        <f t="shared" si="1856"/>
        <v>0</v>
      </c>
      <c r="AO444" s="973">
        <f t="shared" si="1857"/>
        <v>0</v>
      </c>
      <c r="AP444" s="973">
        <f t="shared" si="1858"/>
        <v>0</v>
      </c>
      <c r="AQ444" s="973">
        <f t="shared" si="1859"/>
        <v>0</v>
      </c>
      <c r="AR444" s="973">
        <f t="shared" si="1860"/>
        <v>0</v>
      </c>
      <c r="AS444" s="973">
        <f t="shared" si="1861"/>
        <v>0</v>
      </c>
      <c r="AT444" s="973">
        <f t="shared" si="1862"/>
        <v>0</v>
      </c>
      <c r="AU444" s="973">
        <f t="shared" si="1863"/>
        <v>0</v>
      </c>
      <c r="AV444" s="973">
        <f t="shared" si="1864"/>
        <v>0</v>
      </c>
      <c r="AW444" s="973">
        <f t="shared" si="1865"/>
        <v>0</v>
      </c>
      <c r="AX444" s="973">
        <f t="shared" si="1866"/>
        <v>0</v>
      </c>
      <c r="AY444" s="973">
        <f t="shared" si="1867"/>
        <v>0</v>
      </c>
      <c r="AZ444" s="973">
        <f t="shared" si="1868"/>
        <v>0</v>
      </c>
      <c r="BA444" s="973">
        <f t="shared" si="1869"/>
        <v>0</v>
      </c>
      <c r="BB444" s="973">
        <f t="shared" si="1870"/>
        <v>0</v>
      </c>
      <c r="BC444" s="973">
        <f t="shared" si="1871"/>
        <v>0</v>
      </c>
      <c r="BD444" s="973">
        <f t="shared" si="1872"/>
        <v>0</v>
      </c>
      <c r="BE444" s="973">
        <f t="shared" si="1873"/>
        <v>0</v>
      </c>
      <c r="BF444" s="973">
        <f t="shared" si="1874"/>
        <v>0</v>
      </c>
      <c r="BG444" s="973">
        <f t="shared" si="1875"/>
        <v>0</v>
      </c>
      <c r="BH444" s="973">
        <f t="shared" si="1876"/>
        <v>0</v>
      </c>
      <c r="BI444" s="973">
        <f t="shared" si="1877"/>
        <v>0</v>
      </c>
      <c r="BJ444" s="973">
        <f t="shared" si="1878"/>
        <v>0</v>
      </c>
      <c r="BK444" s="973">
        <f t="shared" si="1879"/>
        <v>0</v>
      </c>
      <c r="BL444" s="973">
        <f t="shared" si="1880"/>
        <v>0</v>
      </c>
      <c r="BM444" s="973">
        <f t="shared" si="1881"/>
        <v>0</v>
      </c>
      <c r="BN444" s="973">
        <f t="shared" si="1882"/>
        <v>0</v>
      </c>
      <c r="BO444" s="973">
        <f t="shared" si="1883"/>
        <v>0</v>
      </c>
      <c r="BV444" s="978"/>
      <c r="BW444" s="978"/>
      <c r="BX444" s="978"/>
      <c r="BY444" s="978"/>
      <c r="BZ444" s="978"/>
      <c r="CA444" s="978"/>
      <c r="CB444" s="978"/>
      <c r="CC444" s="978"/>
      <c r="CD444" s="978"/>
      <c r="CE444" s="978"/>
      <c r="CF444" s="978"/>
      <c r="CG444" s="978"/>
      <c r="CH444" s="978"/>
      <c r="CI444" s="978"/>
      <c r="CJ444" s="978"/>
      <c r="CK444" s="978"/>
      <c r="CL444" s="978"/>
      <c r="CM444" s="978"/>
      <c r="CN444" s="978"/>
      <c r="CO444" s="978"/>
      <c r="CP444" s="978"/>
      <c r="CQ444" s="978"/>
      <c r="CR444" s="978"/>
      <c r="CS444" s="978"/>
      <c r="CT444" s="978"/>
      <c r="CU444" s="978"/>
      <c r="CV444" s="978"/>
      <c r="CW444" s="978"/>
      <c r="CX444" s="978"/>
      <c r="CY444" s="978"/>
      <c r="CZ444" s="978"/>
      <c r="DA444" s="978"/>
      <c r="DB444" s="978"/>
      <c r="DC444" s="978"/>
      <c r="DD444" s="978"/>
      <c r="DE444" s="978"/>
      <c r="DF444" s="978"/>
      <c r="DG444" s="978"/>
      <c r="DH444" s="978"/>
      <c r="DI444" s="978"/>
      <c r="DJ444" s="978"/>
      <c r="DK444" s="978"/>
      <c r="DL444" s="978"/>
      <c r="DM444" s="978"/>
      <c r="DN444" s="978"/>
      <c r="DO444" s="978"/>
      <c r="DP444" s="978"/>
      <c r="DQ444" s="978"/>
      <c r="DR444" s="978"/>
      <c r="DS444" s="978"/>
      <c r="DT444" s="978"/>
      <c r="DU444" s="978"/>
      <c r="DV444" s="978"/>
      <c r="DW444" s="978"/>
      <c r="DX444" s="978"/>
      <c r="DY444" s="978"/>
      <c r="DZ444" s="978"/>
      <c r="EA444" s="978"/>
      <c r="EB444" s="978"/>
      <c r="EC444" s="978"/>
      <c r="ED444" s="978"/>
    </row>
    <row r="445" spans="2:134" hidden="1" outlineLevel="1">
      <c r="B445" s="728" t="s">
        <v>77</v>
      </c>
      <c r="C445" s="60"/>
      <c r="D445" s="686" t="s">
        <v>1120</v>
      </c>
      <c r="E445" s="667" t="s">
        <v>1315</v>
      </c>
      <c r="F445" s="699"/>
      <c r="G445" s="973">
        <f t="shared" si="1849"/>
        <v>0</v>
      </c>
      <c r="H445" s="973">
        <f t="shared" si="1849"/>
        <v>0</v>
      </c>
      <c r="I445" s="973">
        <f t="shared" si="1849"/>
        <v>0</v>
      </c>
      <c r="J445" s="973">
        <f t="shared" si="1849"/>
        <v>0</v>
      </c>
      <c r="K445" s="973">
        <f t="shared" si="1849"/>
        <v>0</v>
      </c>
      <c r="L445" s="973">
        <f t="shared" si="1849"/>
        <v>0</v>
      </c>
      <c r="M445" s="973">
        <f t="shared" si="1849"/>
        <v>0</v>
      </c>
      <c r="N445" s="973">
        <f t="shared" si="1849"/>
        <v>0</v>
      </c>
      <c r="O445" s="973">
        <f t="shared" si="1849"/>
        <v>0</v>
      </c>
      <c r="P445" s="973">
        <f t="shared" si="1849"/>
        <v>0</v>
      </c>
      <c r="Q445" s="973">
        <f t="shared" si="1850"/>
        <v>0</v>
      </c>
      <c r="R445" s="973">
        <f t="shared" si="1850"/>
        <v>0</v>
      </c>
      <c r="S445" s="973">
        <f t="shared" si="1850"/>
        <v>0</v>
      </c>
      <c r="T445" s="973">
        <f t="shared" si="1850"/>
        <v>0</v>
      </c>
      <c r="U445" s="973">
        <f t="shared" si="1850"/>
        <v>0</v>
      </c>
      <c r="V445" s="973">
        <f t="shared" si="1850"/>
        <v>0</v>
      </c>
      <c r="W445" s="973">
        <f t="shared" si="1850"/>
        <v>0</v>
      </c>
      <c r="X445" s="973">
        <f t="shared" si="1850"/>
        <v>0</v>
      </c>
      <c r="Y445" s="973">
        <f t="shared" si="1850"/>
        <v>0</v>
      </c>
      <c r="Z445" s="973">
        <f t="shared" si="1850"/>
        <v>0</v>
      </c>
      <c r="AA445" s="973">
        <f t="shared" si="1851"/>
        <v>0</v>
      </c>
      <c r="AB445" s="973">
        <f t="shared" si="1851"/>
        <v>0</v>
      </c>
      <c r="AC445" s="973">
        <f t="shared" si="1851"/>
        <v>0</v>
      </c>
      <c r="AD445" s="973">
        <f t="shared" si="1851"/>
        <v>0</v>
      </c>
      <c r="AE445" s="973">
        <f t="shared" si="1851"/>
        <v>0</v>
      </c>
      <c r="AF445" s="973">
        <f t="shared" si="1851"/>
        <v>0</v>
      </c>
      <c r="AG445" s="973">
        <f t="shared" si="1851"/>
        <v>0</v>
      </c>
      <c r="AH445" s="973">
        <f t="shared" si="1851"/>
        <v>0</v>
      </c>
      <c r="AI445" s="973">
        <f t="shared" si="1851"/>
        <v>0</v>
      </c>
      <c r="AJ445" s="973">
        <f t="shared" si="1852"/>
        <v>0</v>
      </c>
      <c r="AK445" s="973">
        <f t="shared" si="1853"/>
        <v>0</v>
      </c>
      <c r="AL445" s="973">
        <f t="shared" si="1854"/>
        <v>0</v>
      </c>
      <c r="AM445" s="973">
        <f t="shared" si="1855"/>
        <v>0</v>
      </c>
      <c r="AN445" s="973">
        <f t="shared" si="1856"/>
        <v>0</v>
      </c>
      <c r="AO445" s="973">
        <f t="shared" si="1857"/>
        <v>0</v>
      </c>
      <c r="AP445" s="973">
        <f t="shared" si="1858"/>
        <v>0</v>
      </c>
      <c r="AQ445" s="973">
        <f t="shared" si="1859"/>
        <v>0</v>
      </c>
      <c r="AR445" s="973">
        <f t="shared" si="1860"/>
        <v>0</v>
      </c>
      <c r="AS445" s="973">
        <f t="shared" si="1861"/>
        <v>0</v>
      </c>
      <c r="AT445" s="973">
        <f t="shared" si="1862"/>
        <v>0</v>
      </c>
      <c r="AU445" s="973">
        <f t="shared" si="1863"/>
        <v>0</v>
      </c>
      <c r="AV445" s="973">
        <f t="shared" si="1864"/>
        <v>0</v>
      </c>
      <c r="AW445" s="973">
        <f t="shared" si="1865"/>
        <v>0</v>
      </c>
      <c r="AX445" s="973">
        <f t="shared" si="1866"/>
        <v>0</v>
      </c>
      <c r="AY445" s="973">
        <f t="shared" si="1867"/>
        <v>0</v>
      </c>
      <c r="AZ445" s="973">
        <f t="shared" si="1868"/>
        <v>0</v>
      </c>
      <c r="BA445" s="973">
        <f t="shared" si="1869"/>
        <v>0</v>
      </c>
      <c r="BB445" s="973">
        <f t="shared" si="1870"/>
        <v>0</v>
      </c>
      <c r="BC445" s="973">
        <f t="shared" si="1871"/>
        <v>0</v>
      </c>
      <c r="BD445" s="973">
        <f t="shared" si="1872"/>
        <v>0</v>
      </c>
      <c r="BE445" s="973">
        <f t="shared" si="1873"/>
        <v>0</v>
      </c>
      <c r="BF445" s="973">
        <f t="shared" si="1874"/>
        <v>0</v>
      </c>
      <c r="BG445" s="973">
        <f t="shared" si="1875"/>
        <v>0</v>
      </c>
      <c r="BH445" s="973">
        <f t="shared" si="1876"/>
        <v>0</v>
      </c>
      <c r="BI445" s="973">
        <f t="shared" si="1877"/>
        <v>0</v>
      </c>
      <c r="BJ445" s="973">
        <f t="shared" si="1878"/>
        <v>0</v>
      </c>
      <c r="BK445" s="973">
        <f t="shared" si="1879"/>
        <v>0</v>
      </c>
      <c r="BL445" s="973">
        <f t="shared" si="1880"/>
        <v>0</v>
      </c>
      <c r="BM445" s="973">
        <f t="shared" si="1881"/>
        <v>0</v>
      </c>
      <c r="BN445" s="973">
        <f t="shared" si="1882"/>
        <v>0</v>
      </c>
      <c r="BO445" s="973">
        <f t="shared" si="1883"/>
        <v>0</v>
      </c>
      <c r="BV445" s="978"/>
      <c r="BW445" s="978"/>
      <c r="BX445" s="978"/>
      <c r="BY445" s="978"/>
      <c r="BZ445" s="978"/>
      <c r="CA445" s="978"/>
      <c r="CB445" s="978"/>
      <c r="CC445" s="978"/>
      <c r="CD445" s="978"/>
      <c r="CE445" s="978"/>
      <c r="CF445" s="978"/>
      <c r="CG445" s="978"/>
      <c r="CH445" s="978"/>
      <c r="CI445" s="978"/>
      <c r="CJ445" s="978"/>
      <c r="CK445" s="978"/>
      <c r="CL445" s="978"/>
      <c r="CM445" s="978"/>
      <c r="CN445" s="978"/>
      <c r="CO445" s="978"/>
      <c r="CP445" s="978"/>
      <c r="CQ445" s="978"/>
      <c r="CR445" s="978"/>
      <c r="CS445" s="978"/>
      <c r="CT445" s="978"/>
      <c r="CU445" s="978"/>
      <c r="CV445" s="978"/>
      <c r="CW445" s="978"/>
      <c r="CX445" s="978"/>
      <c r="CY445" s="978"/>
      <c r="CZ445" s="978"/>
      <c r="DA445" s="978"/>
      <c r="DB445" s="978"/>
      <c r="DC445" s="978"/>
      <c r="DD445" s="978"/>
      <c r="DE445" s="978"/>
      <c r="DF445" s="978"/>
      <c r="DG445" s="978"/>
      <c r="DH445" s="978"/>
      <c r="DI445" s="978"/>
      <c r="DJ445" s="978"/>
      <c r="DK445" s="978"/>
      <c r="DL445" s="978"/>
      <c r="DM445" s="978"/>
      <c r="DN445" s="978"/>
      <c r="DO445" s="978"/>
      <c r="DP445" s="978"/>
      <c r="DQ445" s="978"/>
      <c r="DR445" s="978"/>
      <c r="DS445" s="978"/>
      <c r="DT445" s="978"/>
      <c r="DU445" s="978"/>
      <c r="DV445" s="978"/>
      <c r="DW445" s="978"/>
      <c r="DX445" s="978"/>
      <c r="DY445" s="978"/>
      <c r="DZ445" s="978"/>
      <c r="EA445" s="978"/>
      <c r="EB445" s="978"/>
      <c r="EC445" s="978"/>
      <c r="ED445" s="978"/>
    </row>
    <row r="446" spans="2:134" ht="12.75" hidden="1" customHeight="1" outlineLevel="1">
      <c r="B446" s="728" t="s">
        <v>78</v>
      </c>
      <c r="C446" s="60"/>
      <c r="D446" s="686" t="s">
        <v>1121</v>
      </c>
      <c r="E446" s="667" t="s">
        <v>188</v>
      </c>
      <c r="F446" s="692"/>
      <c r="G446" s="973">
        <f t="shared" si="1849"/>
        <v>0</v>
      </c>
      <c r="H446" s="973">
        <f t="shared" si="1849"/>
        <v>0</v>
      </c>
      <c r="I446" s="973">
        <f t="shared" si="1849"/>
        <v>0</v>
      </c>
      <c r="J446" s="973">
        <f t="shared" si="1849"/>
        <v>0</v>
      </c>
      <c r="K446" s="973">
        <f t="shared" si="1849"/>
        <v>0</v>
      </c>
      <c r="L446" s="973">
        <f t="shared" si="1849"/>
        <v>0</v>
      </c>
      <c r="M446" s="973">
        <f t="shared" si="1849"/>
        <v>0</v>
      </c>
      <c r="N446" s="973">
        <f t="shared" si="1849"/>
        <v>0</v>
      </c>
      <c r="O446" s="973">
        <f t="shared" si="1849"/>
        <v>0</v>
      </c>
      <c r="P446" s="973">
        <f t="shared" si="1849"/>
        <v>0</v>
      </c>
      <c r="Q446" s="973">
        <f t="shared" si="1850"/>
        <v>0</v>
      </c>
      <c r="R446" s="973">
        <f t="shared" si="1850"/>
        <v>0</v>
      </c>
      <c r="S446" s="973">
        <f t="shared" si="1850"/>
        <v>0</v>
      </c>
      <c r="T446" s="973">
        <f t="shared" si="1850"/>
        <v>0</v>
      </c>
      <c r="U446" s="973">
        <f t="shared" si="1850"/>
        <v>0</v>
      </c>
      <c r="V446" s="973">
        <f t="shared" si="1850"/>
        <v>0</v>
      </c>
      <c r="W446" s="973">
        <f t="shared" si="1850"/>
        <v>0</v>
      </c>
      <c r="X446" s="973">
        <f t="shared" si="1850"/>
        <v>0</v>
      </c>
      <c r="Y446" s="973">
        <f t="shared" si="1850"/>
        <v>0</v>
      </c>
      <c r="Z446" s="973">
        <f t="shared" si="1850"/>
        <v>0</v>
      </c>
      <c r="AA446" s="973">
        <f t="shared" si="1851"/>
        <v>0</v>
      </c>
      <c r="AB446" s="973">
        <f t="shared" si="1851"/>
        <v>0</v>
      </c>
      <c r="AC446" s="973">
        <f t="shared" si="1851"/>
        <v>0</v>
      </c>
      <c r="AD446" s="973">
        <f t="shared" si="1851"/>
        <v>0</v>
      </c>
      <c r="AE446" s="973">
        <f t="shared" si="1851"/>
        <v>0</v>
      </c>
      <c r="AF446" s="973">
        <f t="shared" si="1851"/>
        <v>0</v>
      </c>
      <c r="AG446" s="973">
        <f t="shared" si="1851"/>
        <v>0</v>
      </c>
      <c r="AH446" s="973">
        <f t="shared" si="1851"/>
        <v>0</v>
      </c>
      <c r="AI446" s="973">
        <f t="shared" si="1851"/>
        <v>0</v>
      </c>
      <c r="AJ446" s="973">
        <f t="shared" si="1852"/>
        <v>0</v>
      </c>
      <c r="AK446" s="973">
        <f t="shared" si="1853"/>
        <v>0</v>
      </c>
      <c r="AL446" s="973">
        <f t="shared" si="1854"/>
        <v>0</v>
      </c>
      <c r="AM446" s="973">
        <f t="shared" si="1855"/>
        <v>0</v>
      </c>
      <c r="AN446" s="973">
        <f t="shared" si="1856"/>
        <v>0</v>
      </c>
      <c r="AO446" s="973">
        <f t="shared" si="1857"/>
        <v>0</v>
      </c>
      <c r="AP446" s="973">
        <f t="shared" si="1858"/>
        <v>0</v>
      </c>
      <c r="AQ446" s="973">
        <f t="shared" si="1859"/>
        <v>0</v>
      </c>
      <c r="AR446" s="973">
        <f t="shared" si="1860"/>
        <v>0</v>
      </c>
      <c r="AS446" s="973">
        <f t="shared" si="1861"/>
        <v>0</v>
      </c>
      <c r="AT446" s="973">
        <f t="shared" si="1862"/>
        <v>0</v>
      </c>
      <c r="AU446" s="973">
        <f t="shared" si="1863"/>
        <v>0</v>
      </c>
      <c r="AV446" s="973">
        <f t="shared" si="1864"/>
        <v>0</v>
      </c>
      <c r="AW446" s="973">
        <f t="shared" si="1865"/>
        <v>0</v>
      </c>
      <c r="AX446" s="973">
        <f t="shared" si="1866"/>
        <v>0</v>
      </c>
      <c r="AY446" s="973">
        <f t="shared" si="1867"/>
        <v>0</v>
      </c>
      <c r="AZ446" s="973">
        <f t="shared" si="1868"/>
        <v>0</v>
      </c>
      <c r="BA446" s="973">
        <f t="shared" si="1869"/>
        <v>0</v>
      </c>
      <c r="BB446" s="973">
        <f t="shared" si="1870"/>
        <v>0</v>
      </c>
      <c r="BC446" s="973">
        <f t="shared" si="1871"/>
        <v>0</v>
      </c>
      <c r="BD446" s="973">
        <f t="shared" si="1872"/>
        <v>0</v>
      </c>
      <c r="BE446" s="973">
        <f t="shared" si="1873"/>
        <v>0</v>
      </c>
      <c r="BF446" s="973">
        <f t="shared" si="1874"/>
        <v>0</v>
      </c>
      <c r="BG446" s="973">
        <f t="shared" si="1875"/>
        <v>0</v>
      </c>
      <c r="BH446" s="973">
        <f t="shared" si="1876"/>
        <v>0</v>
      </c>
      <c r="BI446" s="973">
        <f t="shared" si="1877"/>
        <v>0</v>
      </c>
      <c r="BJ446" s="973">
        <f t="shared" si="1878"/>
        <v>0</v>
      </c>
      <c r="BK446" s="973">
        <f t="shared" si="1879"/>
        <v>0</v>
      </c>
      <c r="BL446" s="973">
        <f t="shared" si="1880"/>
        <v>0</v>
      </c>
      <c r="BM446" s="973">
        <f t="shared" si="1881"/>
        <v>0</v>
      </c>
      <c r="BN446" s="973">
        <f t="shared" si="1882"/>
        <v>0</v>
      </c>
      <c r="BO446" s="973">
        <f t="shared" si="1883"/>
        <v>0</v>
      </c>
      <c r="BV446" s="978"/>
      <c r="BW446" s="978"/>
      <c r="BX446" s="978"/>
      <c r="BY446" s="978"/>
      <c r="BZ446" s="978"/>
      <c r="CA446" s="978"/>
      <c r="CB446" s="978"/>
      <c r="CC446" s="978"/>
      <c r="CD446" s="978"/>
      <c r="CE446" s="978"/>
      <c r="CF446" s="978"/>
      <c r="CG446" s="978"/>
      <c r="CH446" s="978"/>
      <c r="CI446" s="978"/>
      <c r="CJ446" s="978"/>
      <c r="CK446" s="978"/>
      <c r="CL446" s="978"/>
      <c r="CM446" s="978"/>
      <c r="CN446" s="978"/>
      <c r="CO446" s="978"/>
      <c r="CP446" s="978"/>
      <c r="CQ446" s="978"/>
      <c r="CR446" s="978"/>
      <c r="CS446" s="978"/>
      <c r="CT446" s="978"/>
      <c r="CU446" s="978"/>
      <c r="CV446" s="978"/>
      <c r="CW446" s="978"/>
      <c r="CX446" s="978"/>
      <c r="CY446" s="978"/>
      <c r="CZ446" s="978"/>
      <c r="DA446" s="978"/>
      <c r="DB446" s="978"/>
      <c r="DC446" s="978"/>
      <c r="DD446" s="978"/>
      <c r="DE446" s="978"/>
      <c r="DF446" s="978"/>
      <c r="DG446" s="978"/>
      <c r="DH446" s="978"/>
      <c r="DI446" s="978"/>
      <c r="DJ446" s="978"/>
      <c r="DK446" s="978"/>
      <c r="DL446" s="978"/>
      <c r="DM446" s="978"/>
      <c r="DN446" s="978"/>
      <c r="DO446" s="978"/>
      <c r="DP446" s="978"/>
      <c r="DQ446" s="978"/>
      <c r="DR446" s="978"/>
      <c r="DS446" s="978"/>
      <c r="DT446" s="978"/>
      <c r="DU446" s="978"/>
      <c r="DV446" s="978"/>
      <c r="DW446" s="978"/>
      <c r="DX446" s="978"/>
      <c r="DY446" s="978"/>
      <c r="DZ446" s="978"/>
      <c r="EA446" s="978"/>
      <c r="EB446" s="978"/>
      <c r="EC446" s="978"/>
      <c r="ED446" s="978"/>
    </row>
    <row r="447" spans="2:134" hidden="1" outlineLevel="1">
      <c r="B447" s="728" t="s">
        <v>79</v>
      </c>
      <c r="C447" s="60"/>
      <c r="D447" s="686" t="s">
        <v>1122</v>
      </c>
      <c r="E447" s="667" t="s">
        <v>1315</v>
      </c>
      <c r="F447" s="699"/>
      <c r="G447" s="973">
        <f t="shared" si="1849"/>
        <v>0</v>
      </c>
      <c r="H447" s="973">
        <f t="shared" si="1849"/>
        <v>0</v>
      </c>
      <c r="I447" s="973">
        <f t="shared" si="1849"/>
        <v>0</v>
      </c>
      <c r="J447" s="973">
        <f t="shared" si="1849"/>
        <v>0</v>
      </c>
      <c r="K447" s="973">
        <f t="shared" si="1849"/>
        <v>0</v>
      </c>
      <c r="L447" s="973">
        <f t="shared" si="1849"/>
        <v>0</v>
      </c>
      <c r="M447" s="973">
        <f t="shared" si="1849"/>
        <v>0</v>
      </c>
      <c r="N447" s="973">
        <f t="shared" si="1849"/>
        <v>0</v>
      </c>
      <c r="O447" s="973">
        <f t="shared" si="1849"/>
        <v>0</v>
      </c>
      <c r="P447" s="973">
        <f t="shared" si="1849"/>
        <v>0</v>
      </c>
      <c r="Q447" s="973">
        <f t="shared" si="1850"/>
        <v>0</v>
      </c>
      <c r="R447" s="973">
        <f t="shared" si="1850"/>
        <v>0</v>
      </c>
      <c r="S447" s="973">
        <f t="shared" si="1850"/>
        <v>0</v>
      </c>
      <c r="T447" s="973">
        <f t="shared" si="1850"/>
        <v>0</v>
      </c>
      <c r="U447" s="973">
        <f t="shared" si="1850"/>
        <v>0</v>
      </c>
      <c r="V447" s="973">
        <f t="shared" si="1850"/>
        <v>0</v>
      </c>
      <c r="W447" s="973">
        <f t="shared" si="1850"/>
        <v>0</v>
      </c>
      <c r="X447" s="973">
        <f t="shared" si="1850"/>
        <v>0</v>
      </c>
      <c r="Y447" s="973">
        <f t="shared" si="1850"/>
        <v>0</v>
      </c>
      <c r="Z447" s="973">
        <f t="shared" si="1850"/>
        <v>0</v>
      </c>
      <c r="AA447" s="973">
        <f t="shared" si="1851"/>
        <v>0</v>
      </c>
      <c r="AB447" s="973">
        <f t="shared" si="1851"/>
        <v>0</v>
      </c>
      <c r="AC447" s="973">
        <f t="shared" si="1851"/>
        <v>0</v>
      </c>
      <c r="AD447" s="973">
        <f t="shared" si="1851"/>
        <v>0</v>
      </c>
      <c r="AE447" s="973">
        <f t="shared" si="1851"/>
        <v>0</v>
      </c>
      <c r="AF447" s="973">
        <f t="shared" si="1851"/>
        <v>0</v>
      </c>
      <c r="AG447" s="973">
        <f t="shared" si="1851"/>
        <v>0</v>
      </c>
      <c r="AH447" s="973">
        <f t="shared" si="1851"/>
        <v>0</v>
      </c>
      <c r="AI447" s="973">
        <f t="shared" si="1851"/>
        <v>0</v>
      </c>
      <c r="AJ447" s="973">
        <f t="shared" si="1852"/>
        <v>0</v>
      </c>
      <c r="AK447" s="973">
        <f t="shared" si="1853"/>
        <v>0</v>
      </c>
      <c r="AL447" s="973">
        <f t="shared" si="1854"/>
        <v>0</v>
      </c>
      <c r="AM447" s="973">
        <f t="shared" si="1855"/>
        <v>0</v>
      </c>
      <c r="AN447" s="973">
        <f t="shared" si="1856"/>
        <v>0</v>
      </c>
      <c r="AO447" s="973">
        <f t="shared" si="1857"/>
        <v>0</v>
      </c>
      <c r="AP447" s="973">
        <f t="shared" si="1858"/>
        <v>0</v>
      </c>
      <c r="AQ447" s="973">
        <f t="shared" si="1859"/>
        <v>0</v>
      </c>
      <c r="AR447" s="973">
        <f t="shared" si="1860"/>
        <v>0</v>
      </c>
      <c r="AS447" s="973">
        <f t="shared" si="1861"/>
        <v>0</v>
      </c>
      <c r="AT447" s="973">
        <f t="shared" si="1862"/>
        <v>0</v>
      </c>
      <c r="AU447" s="973">
        <f t="shared" si="1863"/>
        <v>0</v>
      </c>
      <c r="AV447" s="973">
        <f t="shared" si="1864"/>
        <v>0</v>
      </c>
      <c r="AW447" s="973">
        <f t="shared" si="1865"/>
        <v>0</v>
      </c>
      <c r="AX447" s="973">
        <f t="shared" si="1866"/>
        <v>0</v>
      </c>
      <c r="AY447" s="973">
        <f t="shared" si="1867"/>
        <v>0</v>
      </c>
      <c r="AZ447" s="973">
        <f t="shared" si="1868"/>
        <v>0</v>
      </c>
      <c r="BA447" s="973">
        <f t="shared" si="1869"/>
        <v>0</v>
      </c>
      <c r="BB447" s="973">
        <f t="shared" si="1870"/>
        <v>0</v>
      </c>
      <c r="BC447" s="973">
        <f t="shared" si="1871"/>
        <v>0</v>
      </c>
      <c r="BD447" s="973">
        <f t="shared" si="1872"/>
        <v>0</v>
      </c>
      <c r="BE447" s="973">
        <f t="shared" si="1873"/>
        <v>0</v>
      </c>
      <c r="BF447" s="973">
        <f t="shared" si="1874"/>
        <v>0</v>
      </c>
      <c r="BG447" s="973">
        <f t="shared" si="1875"/>
        <v>0</v>
      </c>
      <c r="BH447" s="973">
        <f t="shared" si="1876"/>
        <v>0</v>
      </c>
      <c r="BI447" s="973">
        <f t="shared" si="1877"/>
        <v>0</v>
      </c>
      <c r="BJ447" s="973">
        <f t="shared" si="1878"/>
        <v>0</v>
      </c>
      <c r="BK447" s="973">
        <f t="shared" si="1879"/>
        <v>0</v>
      </c>
      <c r="BL447" s="973">
        <f t="shared" si="1880"/>
        <v>0</v>
      </c>
      <c r="BM447" s="973">
        <f t="shared" si="1881"/>
        <v>0</v>
      </c>
      <c r="BN447" s="973">
        <f t="shared" si="1882"/>
        <v>0</v>
      </c>
      <c r="BO447" s="973">
        <f t="shared" si="1883"/>
        <v>0</v>
      </c>
      <c r="BV447" s="978"/>
      <c r="BW447" s="978"/>
      <c r="BX447" s="978"/>
      <c r="BY447" s="978"/>
      <c r="BZ447" s="978"/>
      <c r="CA447" s="978"/>
      <c r="CB447" s="978"/>
      <c r="CC447" s="978"/>
      <c r="CD447" s="978"/>
      <c r="CE447" s="978"/>
      <c r="CF447" s="978"/>
      <c r="CG447" s="978"/>
      <c r="CH447" s="978"/>
      <c r="CI447" s="978"/>
      <c r="CJ447" s="978"/>
      <c r="CK447" s="978"/>
      <c r="CL447" s="978"/>
      <c r="CM447" s="978"/>
      <c r="CN447" s="978"/>
      <c r="CO447" s="978"/>
      <c r="CP447" s="978"/>
      <c r="CQ447" s="978"/>
      <c r="CR447" s="978"/>
      <c r="CS447" s="978"/>
      <c r="CT447" s="978"/>
      <c r="CU447" s="978"/>
      <c r="CV447" s="978"/>
      <c r="CW447" s="978"/>
      <c r="CX447" s="978"/>
      <c r="CY447" s="978"/>
      <c r="CZ447" s="978"/>
      <c r="DA447" s="978"/>
      <c r="DB447" s="978"/>
      <c r="DC447" s="978"/>
      <c r="DD447" s="978"/>
      <c r="DE447" s="978"/>
      <c r="DF447" s="978"/>
      <c r="DG447" s="978"/>
      <c r="DH447" s="978"/>
      <c r="DI447" s="978"/>
      <c r="DJ447" s="978"/>
      <c r="DK447" s="978"/>
      <c r="DL447" s="978"/>
      <c r="DM447" s="978"/>
      <c r="DN447" s="978"/>
      <c r="DO447" s="978"/>
      <c r="DP447" s="978"/>
      <c r="DQ447" s="978"/>
      <c r="DR447" s="978"/>
      <c r="DS447" s="978"/>
      <c r="DT447" s="978"/>
      <c r="DU447" s="978"/>
      <c r="DV447" s="978"/>
      <c r="DW447" s="978"/>
      <c r="DX447" s="978"/>
      <c r="DY447" s="978"/>
      <c r="DZ447" s="978"/>
      <c r="EA447" s="978"/>
      <c r="EB447" s="978"/>
      <c r="EC447" s="978"/>
      <c r="ED447" s="978"/>
    </row>
    <row r="448" spans="2:134" hidden="1" outlineLevel="1">
      <c r="B448" s="786" t="s">
        <v>1185</v>
      </c>
      <c r="C448" s="59" t="s">
        <v>261</v>
      </c>
      <c r="D448" s="640"/>
      <c r="E448" s="670"/>
      <c r="F448" s="692"/>
      <c r="G448" s="704"/>
      <c r="H448" s="705"/>
      <c r="I448" s="705"/>
      <c r="J448" s="705"/>
      <c r="K448" s="705"/>
      <c r="L448" s="705"/>
      <c r="M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6"/>
      <c r="AL448" s="706"/>
      <c r="AM448" s="706"/>
      <c r="AN448" s="706"/>
      <c r="AO448" s="706"/>
      <c r="AP448" s="706"/>
      <c r="AQ448" s="706"/>
      <c r="AR448" s="706"/>
      <c r="AS448" s="706"/>
      <c r="AT448" s="706"/>
      <c r="AU448" s="706"/>
      <c r="AV448" s="706"/>
      <c r="AW448" s="706"/>
      <c r="AX448" s="706"/>
      <c r="AY448" s="706"/>
      <c r="AZ448" s="706"/>
      <c r="BA448" s="706"/>
      <c r="BB448" s="706"/>
      <c r="BC448" s="706"/>
      <c r="BD448" s="706"/>
      <c r="BE448" s="706"/>
      <c r="BF448" s="706"/>
      <c r="BG448" s="706"/>
      <c r="BH448" s="706"/>
      <c r="BI448" s="706"/>
      <c r="BJ448" s="706"/>
      <c r="BK448" s="706"/>
      <c r="BL448" s="706"/>
      <c r="BM448" s="706"/>
      <c r="BN448" s="706"/>
      <c r="BO448" s="706"/>
      <c r="BV448" s="1137"/>
      <c r="BW448" s="1138"/>
      <c r="BX448" s="1138"/>
      <c r="BY448" s="1138"/>
      <c r="BZ448" s="1138"/>
      <c r="CA448" s="1138"/>
      <c r="CB448" s="1138"/>
      <c r="CC448" s="1138"/>
      <c r="CD448" s="1138"/>
      <c r="CE448" s="1138"/>
      <c r="CF448" s="1138"/>
      <c r="CG448" s="1138"/>
      <c r="CH448" s="1138"/>
      <c r="CI448" s="1138"/>
      <c r="CJ448" s="1138"/>
      <c r="CK448" s="1138"/>
      <c r="CL448" s="1138"/>
      <c r="CM448" s="1138"/>
      <c r="CN448" s="1138"/>
      <c r="CO448" s="1138"/>
      <c r="CP448" s="1138"/>
      <c r="CQ448" s="1138"/>
      <c r="CR448" s="1138"/>
      <c r="CS448" s="1138"/>
      <c r="CT448" s="1138"/>
      <c r="CU448" s="1138"/>
      <c r="CV448" s="1138"/>
      <c r="CW448" s="1138"/>
      <c r="CX448" s="1138"/>
      <c r="CY448" s="1138"/>
      <c r="CZ448" s="1138"/>
      <c r="DA448" s="1138"/>
      <c r="DB448" s="1138"/>
      <c r="DC448" s="1138"/>
      <c r="DD448" s="1138"/>
      <c r="DE448" s="1138"/>
      <c r="DF448" s="1138"/>
      <c r="DG448" s="1138"/>
      <c r="DH448" s="1138"/>
      <c r="DI448" s="1138"/>
      <c r="DJ448" s="1138"/>
      <c r="DK448" s="1138"/>
      <c r="DL448" s="1138"/>
      <c r="DM448" s="1138"/>
      <c r="DN448" s="1138"/>
      <c r="DO448" s="1138"/>
      <c r="DP448" s="1138"/>
      <c r="DQ448" s="1138"/>
      <c r="DR448" s="1138"/>
      <c r="DS448" s="1138"/>
      <c r="DT448" s="1138"/>
      <c r="DU448" s="1138"/>
      <c r="DV448" s="1138"/>
      <c r="DW448" s="1138"/>
      <c r="DX448" s="1138"/>
      <c r="DY448" s="1138"/>
      <c r="DZ448" s="1138"/>
      <c r="EA448" s="1138"/>
      <c r="EB448" s="1138"/>
      <c r="EC448" s="1138"/>
      <c r="ED448" s="1139"/>
    </row>
    <row r="449" spans="1:134" hidden="1" outlineLevel="1">
      <c r="B449" s="728" t="s">
        <v>507</v>
      </c>
      <c r="C449" s="687"/>
      <c r="D449" s="669" t="s">
        <v>587</v>
      </c>
      <c r="E449" s="670" t="s">
        <v>1315</v>
      </c>
      <c r="F449" s="690"/>
      <c r="G449" s="973">
        <f t="shared" ref="G449:AI449" si="1884">IF(BV449="",0,BV449)</f>
        <v>0</v>
      </c>
      <c r="H449" s="973">
        <f t="shared" si="1884"/>
        <v>0</v>
      </c>
      <c r="I449" s="973">
        <f t="shared" si="1884"/>
        <v>0</v>
      </c>
      <c r="J449" s="973">
        <f t="shared" si="1884"/>
        <v>0</v>
      </c>
      <c r="K449" s="973">
        <f t="shared" si="1884"/>
        <v>0</v>
      </c>
      <c r="L449" s="973">
        <f t="shared" si="1884"/>
        <v>0</v>
      </c>
      <c r="M449" s="973">
        <f t="shared" si="1884"/>
        <v>0</v>
      </c>
      <c r="N449" s="973">
        <f t="shared" si="1884"/>
        <v>0</v>
      </c>
      <c r="O449" s="973">
        <f t="shared" si="1884"/>
        <v>0</v>
      </c>
      <c r="P449" s="973">
        <f t="shared" si="1884"/>
        <v>0</v>
      </c>
      <c r="Q449" s="973">
        <f t="shared" si="1884"/>
        <v>0</v>
      </c>
      <c r="R449" s="973">
        <f t="shared" si="1884"/>
        <v>0</v>
      </c>
      <c r="S449" s="973">
        <f t="shared" si="1884"/>
        <v>0</v>
      </c>
      <c r="T449" s="973">
        <f t="shared" si="1884"/>
        <v>0</v>
      </c>
      <c r="U449" s="973">
        <f t="shared" si="1884"/>
        <v>0</v>
      </c>
      <c r="V449" s="973">
        <f t="shared" si="1884"/>
        <v>0</v>
      </c>
      <c r="W449" s="973">
        <f t="shared" si="1884"/>
        <v>0</v>
      </c>
      <c r="X449" s="973">
        <f t="shared" si="1884"/>
        <v>0</v>
      </c>
      <c r="Y449" s="973">
        <f t="shared" si="1884"/>
        <v>0</v>
      </c>
      <c r="Z449" s="973">
        <f t="shared" si="1884"/>
        <v>0</v>
      </c>
      <c r="AA449" s="973">
        <f t="shared" si="1884"/>
        <v>0</v>
      </c>
      <c r="AB449" s="973">
        <f t="shared" si="1884"/>
        <v>0</v>
      </c>
      <c r="AC449" s="973">
        <f t="shared" si="1884"/>
        <v>0</v>
      </c>
      <c r="AD449" s="973">
        <f t="shared" si="1884"/>
        <v>0</v>
      </c>
      <c r="AE449" s="973">
        <f t="shared" si="1884"/>
        <v>0</v>
      </c>
      <c r="AF449" s="973">
        <f t="shared" si="1884"/>
        <v>0</v>
      </c>
      <c r="AG449" s="973">
        <f t="shared" si="1884"/>
        <v>0</v>
      </c>
      <c r="AH449" s="973">
        <f t="shared" si="1884"/>
        <v>0</v>
      </c>
      <c r="AI449" s="973">
        <f t="shared" si="1884"/>
        <v>0</v>
      </c>
      <c r="AJ449" s="973">
        <f t="shared" ref="AJ449" si="1885">IF(CY449="",0,CY449)</f>
        <v>0</v>
      </c>
      <c r="AK449" s="973">
        <f t="shared" ref="AK449" si="1886">IF(CZ449="",0,CZ449)</f>
        <v>0</v>
      </c>
      <c r="AL449" s="973">
        <f t="shared" ref="AL449" si="1887">IF(DA449="",0,DA449)</f>
        <v>0</v>
      </c>
      <c r="AM449" s="973">
        <f t="shared" ref="AM449" si="1888">IF(DB449="",0,DB449)</f>
        <v>0</v>
      </c>
      <c r="AN449" s="973">
        <f t="shared" ref="AN449" si="1889">IF(DC449="",0,DC449)</f>
        <v>0</v>
      </c>
      <c r="AO449" s="973">
        <f t="shared" ref="AO449" si="1890">IF(DD449="",0,DD449)</f>
        <v>0</v>
      </c>
      <c r="AP449" s="973">
        <f t="shared" ref="AP449" si="1891">IF(DE449="",0,DE449)</f>
        <v>0</v>
      </c>
      <c r="AQ449" s="973">
        <f t="shared" ref="AQ449" si="1892">IF(DF449="",0,DF449)</f>
        <v>0</v>
      </c>
      <c r="AR449" s="973">
        <f t="shared" ref="AR449" si="1893">IF(DG449="",0,DG449)</f>
        <v>0</v>
      </c>
      <c r="AS449" s="973">
        <f t="shared" ref="AS449" si="1894">IF(DH449="",0,DH449)</f>
        <v>0</v>
      </c>
      <c r="AT449" s="973">
        <f t="shared" ref="AT449" si="1895">IF(DI449="",0,DI449)</f>
        <v>0</v>
      </c>
      <c r="AU449" s="973">
        <f t="shared" ref="AU449" si="1896">IF(DJ449="",0,DJ449)</f>
        <v>0</v>
      </c>
      <c r="AV449" s="973">
        <f t="shared" ref="AV449" si="1897">IF(DK449="",0,DK449)</f>
        <v>0</v>
      </c>
      <c r="AW449" s="973">
        <f t="shared" ref="AW449" si="1898">IF(DL449="",0,DL449)</f>
        <v>0</v>
      </c>
      <c r="AX449" s="973">
        <f t="shared" ref="AX449" si="1899">IF(DM449="",0,DM449)</f>
        <v>0</v>
      </c>
      <c r="AY449" s="973">
        <f t="shared" ref="AY449" si="1900">IF(DN449="",0,DN449)</f>
        <v>0</v>
      </c>
      <c r="AZ449" s="973">
        <f t="shared" ref="AZ449" si="1901">IF(DO449="",0,DO449)</f>
        <v>0</v>
      </c>
      <c r="BA449" s="973">
        <f t="shared" ref="BA449" si="1902">IF(DP449="",0,DP449)</f>
        <v>0</v>
      </c>
      <c r="BB449" s="973">
        <f t="shared" ref="BB449" si="1903">IF(DQ449="",0,DQ449)</f>
        <v>0</v>
      </c>
      <c r="BC449" s="973">
        <f t="shared" ref="BC449" si="1904">IF(DR449="",0,DR449)</f>
        <v>0</v>
      </c>
      <c r="BD449" s="973">
        <f t="shared" ref="BD449" si="1905">IF(DS449="",0,DS449)</f>
        <v>0</v>
      </c>
      <c r="BE449" s="973">
        <f t="shared" ref="BE449" si="1906">IF(DT449="",0,DT449)</f>
        <v>0</v>
      </c>
      <c r="BF449" s="973">
        <f t="shared" ref="BF449" si="1907">IF(DU449="",0,DU449)</f>
        <v>0</v>
      </c>
      <c r="BG449" s="973">
        <f t="shared" ref="BG449" si="1908">IF(DV449="",0,DV449)</f>
        <v>0</v>
      </c>
      <c r="BH449" s="973">
        <f t="shared" ref="BH449" si="1909">IF(DW449="",0,DW449)</f>
        <v>0</v>
      </c>
      <c r="BI449" s="973">
        <f t="shared" ref="BI449" si="1910">IF(DX449="",0,DX449)</f>
        <v>0</v>
      </c>
      <c r="BJ449" s="973">
        <f t="shared" ref="BJ449" si="1911">IF(DY449="",0,DY449)</f>
        <v>0</v>
      </c>
      <c r="BK449" s="973">
        <f t="shared" ref="BK449" si="1912">IF(DZ449="",0,DZ449)</f>
        <v>0</v>
      </c>
      <c r="BL449" s="973">
        <f t="shared" ref="BL449" si="1913">IF(EA449="",0,EA449)</f>
        <v>0</v>
      </c>
      <c r="BM449" s="973">
        <f t="shared" ref="BM449" si="1914">IF(EB449="",0,EB449)</f>
        <v>0</v>
      </c>
      <c r="BN449" s="973">
        <f t="shared" ref="BN449" si="1915">IF(EC449="",0,EC449)</f>
        <v>0</v>
      </c>
      <c r="BO449" s="973">
        <f t="shared" ref="BO449" si="1916">IF(ED449="",0,ED449)</f>
        <v>0</v>
      </c>
      <c r="BV449" s="978"/>
      <c r="BW449" s="978"/>
      <c r="BX449" s="978"/>
      <c r="BY449" s="978"/>
      <c r="BZ449" s="978"/>
      <c r="CA449" s="978"/>
      <c r="CB449" s="978"/>
      <c r="CC449" s="978"/>
      <c r="CD449" s="978"/>
      <c r="CE449" s="978"/>
      <c r="CF449" s="978"/>
      <c r="CG449" s="978"/>
      <c r="CH449" s="978"/>
      <c r="CI449" s="978"/>
      <c r="CJ449" s="978"/>
      <c r="CK449" s="978"/>
      <c r="CL449" s="978"/>
      <c r="CM449" s="978"/>
      <c r="CN449" s="978"/>
      <c r="CO449" s="978"/>
      <c r="CP449" s="978"/>
      <c r="CQ449" s="978"/>
      <c r="CR449" s="978"/>
      <c r="CS449" s="978"/>
      <c r="CT449" s="978"/>
      <c r="CU449" s="978"/>
      <c r="CV449" s="978"/>
      <c r="CW449" s="978"/>
      <c r="CX449" s="978"/>
      <c r="CY449" s="978"/>
      <c r="CZ449" s="978"/>
      <c r="DA449" s="978"/>
      <c r="DB449" s="978"/>
      <c r="DC449" s="978"/>
      <c r="DD449" s="978"/>
      <c r="DE449" s="978"/>
      <c r="DF449" s="978"/>
      <c r="DG449" s="978"/>
      <c r="DH449" s="978"/>
      <c r="DI449" s="978"/>
      <c r="DJ449" s="978"/>
      <c r="DK449" s="978"/>
      <c r="DL449" s="978"/>
      <c r="DM449" s="978"/>
      <c r="DN449" s="978"/>
      <c r="DO449" s="978"/>
      <c r="DP449" s="978"/>
      <c r="DQ449" s="978"/>
      <c r="DR449" s="978"/>
      <c r="DS449" s="978"/>
      <c r="DT449" s="978"/>
      <c r="DU449" s="978"/>
      <c r="DV449" s="978"/>
      <c r="DW449" s="978"/>
      <c r="DX449" s="978"/>
      <c r="DY449" s="978"/>
      <c r="DZ449" s="978"/>
      <c r="EA449" s="978"/>
      <c r="EB449" s="978"/>
      <c r="EC449" s="978"/>
      <c r="ED449" s="978"/>
    </row>
    <row r="450" spans="1:134" hidden="1" outlineLevel="1">
      <c r="B450" s="786" t="s">
        <v>508</v>
      </c>
      <c r="C450" s="59" t="s">
        <v>1339</v>
      </c>
      <c r="D450" s="640"/>
      <c r="E450" s="670"/>
      <c r="F450" s="716"/>
      <c r="G450" s="704"/>
      <c r="H450" s="705"/>
      <c r="I450" s="705"/>
      <c r="J450" s="705"/>
      <c r="K450" s="705"/>
      <c r="L450" s="705"/>
      <c r="M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6"/>
      <c r="AL450" s="706"/>
      <c r="AM450" s="706"/>
      <c r="AN450" s="706"/>
      <c r="AO450" s="706"/>
      <c r="AP450" s="706"/>
      <c r="AQ450" s="706"/>
      <c r="AR450" s="706"/>
      <c r="AS450" s="706"/>
      <c r="AT450" s="706"/>
      <c r="AU450" s="706"/>
      <c r="AV450" s="706"/>
      <c r="AW450" s="706"/>
      <c r="AX450" s="706"/>
      <c r="AY450" s="706"/>
      <c r="AZ450" s="706"/>
      <c r="BA450" s="706"/>
      <c r="BB450" s="706"/>
      <c r="BC450" s="706"/>
      <c r="BD450" s="706"/>
      <c r="BE450" s="706"/>
      <c r="BF450" s="706"/>
      <c r="BG450" s="706"/>
      <c r="BH450" s="706"/>
      <c r="BI450" s="706"/>
      <c r="BJ450" s="706"/>
      <c r="BK450" s="706"/>
      <c r="BL450" s="706"/>
      <c r="BM450" s="706"/>
      <c r="BN450" s="706"/>
      <c r="BO450" s="706"/>
      <c r="BV450" s="1137"/>
      <c r="BW450" s="1138"/>
      <c r="BX450" s="1138"/>
      <c r="BY450" s="1138"/>
      <c r="BZ450" s="1138"/>
      <c r="CA450" s="1138"/>
      <c r="CB450" s="1138"/>
      <c r="CC450" s="1138"/>
      <c r="CD450" s="1138"/>
      <c r="CE450" s="1138"/>
      <c r="CF450" s="1138"/>
      <c r="CG450" s="1138"/>
      <c r="CH450" s="1138"/>
      <c r="CI450" s="1138"/>
      <c r="CJ450" s="1138"/>
      <c r="CK450" s="1138"/>
      <c r="CL450" s="1138"/>
      <c r="CM450" s="1138"/>
      <c r="CN450" s="1138"/>
      <c r="CO450" s="1138"/>
      <c r="CP450" s="1138"/>
      <c r="CQ450" s="1138"/>
      <c r="CR450" s="1138"/>
      <c r="CS450" s="1138"/>
      <c r="CT450" s="1138"/>
      <c r="CU450" s="1138"/>
      <c r="CV450" s="1138"/>
      <c r="CW450" s="1138"/>
      <c r="CX450" s="1138"/>
      <c r="CY450" s="1138"/>
      <c r="CZ450" s="1138"/>
      <c r="DA450" s="1138"/>
      <c r="DB450" s="1138"/>
      <c r="DC450" s="1138"/>
      <c r="DD450" s="1138"/>
      <c r="DE450" s="1138"/>
      <c r="DF450" s="1138"/>
      <c r="DG450" s="1138"/>
      <c r="DH450" s="1138"/>
      <c r="DI450" s="1138"/>
      <c r="DJ450" s="1138"/>
      <c r="DK450" s="1138"/>
      <c r="DL450" s="1138"/>
      <c r="DM450" s="1138"/>
      <c r="DN450" s="1138"/>
      <c r="DO450" s="1138"/>
      <c r="DP450" s="1138"/>
      <c r="DQ450" s="1138"/>
      <c r="DR450" s="1138"/>
      <c r="DS450" s="1138"/>
      <c r="DT450" s="1138"/>
      <c r="DU450" s="1138"/>
      <c r="DV450" s="1138"/>
      <c r="DW450" s="1138"/>
      <c r="DX450" s="1138"/>
      <c r="DY450" s="1138"/>
      <c r="DZ450" s="1138"/>
      <c r="EA450" s="1138"/>
      <c r="EB450" s="1138"/>
      <c r="EC450" s="1138"/>
      <c r="ED450" s="1139"/>
    </row>
    <row r="451" spans="1:134" hidden="1" outlineLevel="1">
      <c r="B451" s="728" t="s">
        <v>509</v>
      </c>
      <c r="C451" s="61"/>
      <c r="D451" s="640" t="s">
        <v>799</v>
      </c>
      <c r="E451" s="667" t="s">
        <v>1315</v>
      </c>
      <c r="F451" s="696"/>
      <c r="G451" s="1003">
        <f t="shared" ref="G451:AI451" si="1917">IF(BV451="",0,BV451)</f>
        <v>0</v>
      </c>
      <c r="H451" s="1003">
        <f t="shared" si="1917"/>
        <v>0</v>
      </c>
      <c r="I451" s="1003">
        <f t="shared" si="1917"/>
        <v>0</v>
      </c>
      <c r="J451" s="1003">
        <f t="shared" si="1917"/>
        <v>0</v>
      </c>
      <c r="K451" s="1003">
        <f t="shared" si="1917"/>
        <v>0</v>
      </c>
      <c r="L451" s="1003">
        <f t="shared" si="1917"/>
        <v>0</v>
      </c>
      <c r="M451" s="1003">
        <f t="shared" si="1917"/>
        <v>0</v>
      </c>
      <c r="N451" s="1003">
        <f t="shared" si="1917"/>
        <v>0</v>
      </c>
      <c r="O451" s="1003">
        <f t="shared" si="1917"/>
        <v>0</v>
      </c>
      <c r="P451" s="1003">
        <f t="shared" si="1917"/>
        <v>0</v>
      </c>
      <c r="Q451" s="1003">
        <f t="shared" si="1917"/>
        <v>0</v>
      </c>
      <c r="R451" s="1003">
        <f t="shared" si="1917"/>
        <v>0</v>
      </c>
      <c r="S451" s="1003">
        <f t="shared" si="1917"/>
        <v>0</v>
      </c>
      <c r="T451" s="1003">
        <f t="shared" si="1917"/>
        <v>0</v>
      </c>
      <c r="U451" s="1003">
        <f t="shared" si="1917"/>
        <v>0</v>
      </c>
      <c r="V451" s="1003">
        <f t="shared" si="1917"/>
        <v>0</v>
      </c>
      <c r="W451" s="1003">
        <f t="shared" si="1917"/>
        <v>0</v>
      </c>
      <c r="X451" s="1003">
        <f t="shared" si="1917"/>
        <v>0</v>
      </c>
      <c r="Y451" s="1003">
        <f t="shared" si="1917"/>
        <v>0</v>
      </c>
      <c r="Z451" s="1003">
        <f t="shared" si="1917"/>
        <v>0</v>
      </c>
      <c r="AA451" s="1003">
        <f t="shared" si="1917"/>
        <v>0</v>
      </c>
      <c r="AB451" s="1003">
        <f t="shared" si="1917"/>
        <v>0</v>
      </c>
      <c r="AC451" s="1003">
        <f t="shared" si="1917"/>
        <v>0</v>
      </c>
      <c r="AD451" s="1003">
        <f t="shared" si="1917"/>
        <v>0</v>
      </c>
      <c r="AE451" s="1003">
        <f t="shared" si="1917"/>
        <v>0</v>
      </c>
      <c r="AF451" s="1003">
        <f t="shared" si="1917"/>
        <v>0</v>
      </c>
      <c r="AG451" s="1003">
        <f t="shared" si="1917"/>
        <v>0</v>
      </c>
      <c r="AH451" s="1003">
        <f t="shared" si="1917"/>
        <v>0</v>
      </c>
      <c r="AI451" s="1003">
        <f t="shared" si="1917"/>
        <v>0</v>
      </c>
      <c r="AJ451" s="1003">
        <f t="shared" ref="AJ451" si="1918">IF(CY451="",0,CY451)</f>
        <v>0</v>
      </c>
      <c r="AK451" s="1003">
        <f t="shared" ref="AK451" si="1919">IF(CZ451="",0,CZ451)</f>
        <v>0</v>
      </c>
      <c r="AL451" s="1003">
        <f t="shared" ref="AL451" si="1920">IF(DA451="",0,DA451)</f>
        <v>0</v>
      </c>
      <c r="AM451" s="1003">
        <f t="shared" ref="AM451" si="1921">IF(DB451="",0,DB451)</f>
        <v>0</v>
      </c>
      <c r="AN451" s="1003">
        <f t="shared" ref="AN451" si="1922">IF(DC451="",0,DC451)</f>
        <v>0</v>
      </c>
      <c r="AO451" s="1003">
        <f t="shared" ref="AO451" si="1923">IF(DD451="",0,DD451)</f>
        <v>0</v>
      </c>
      <c r="AP451" s="1003">
        <f t="shared" ref="AP451" si="1924">IF(DE451="",0,DE451)</f>
        <v>0</v>
      </c>
      <c r="AQ451" s="1003">
        <f t="shared" ref="AQ451" si="1925">IF(DF451="",0,DF451)</f>
        <v>0</v>
      </c>
      <c r="AR451" s="1003">
        <f t="shared" ref="AR451" si="1926">IF(DG451="",0,DG451)</f>
        <v>0</v>
      </c>
      <c r="AS451" s="1003">
        <f t="shared" ref="AS451" si="1927">IF(DH451="",0,DH451)</f>
        <v>0</v>
      </c>
      <c r="AT451" s="1003">
        <f t="shared" ref="AT451" si="1928">IF(DI451="",0,DI451)</f>
        <v>0</v>
      </c>
      <c r="AU451" s="1003">
        <f t="shared" ref="AU451" si="1929">IF(DJ451="",0,DJ451)</f>
        <v>0</v>
      </c>
      <c r="AV451" s="1003">
        <f t="shared" ref="AV451" si="1930">IF(DK451="",0,DK451)</f>
        <v>0</v>
      </c>
      <c r="AW451" s="1003">
        <f t="shared" ref="AW451" si="1931">IF(DL451="",0,DL451)</f>
        <v>0</v>
      </c>
      <c r="AX451" s="1003">
        <f t="shared" ref="AX451" si="1932">IF(DM451="",0,DM451)</f>
        <v>0</v>
      </c>
      <c r="AY451" s="1003">
        <f t="shared" ref="AY451" si="1933">IF(DN451="",0,DN451)</f>
        <v>0</v>
      </c>
      <c r="AZ451" s="1003">
        <f t="shared" ref="AZ451" si="1934">IF(DO451="",0,DO451)</f>
        <v>0</v>
      </c>
      <c r="BA451" s="1003">
        <f t="shared" ref="BA451" si="1935">IF(DP451="",0,DP451)</f>
        <v>0</v>
      </c>
      <c r="BB451" s="1003">
        <f t="shared" ref="BB451" si="1936">IF(DQ451="",0,DQ451)</f>
        <v>0</v>
      </c>
      <c r="BC451" s="1003">
        <f t="shared" ref="BC451" si="1937">IF(DR451="",0,DR451)</f>
        <v>0</v>
      </c>
      <c r="BD451" s="1003">
        <f t="shared" ref="BD451" si="1938">IF(DS451="",0,DS451)</f>
        <v>0</v>
      </c>
      <c r="BE451" s="1003">
        <f t="shared" ref="BE451" si="1939">IF(DT451="",0,DT451)</f>
        <v>0</v>
      </c>
      <c r="BF451" s="1003">
        <f t="shared" ref="BF451" si="1940">IF(DU451="",0,DU451)</f>
        <v>0</v>
      </c>
      <c r="BG451" s="1003">
        <f t="shared" ref="BG451" si="1941">IF(DV451="",0,DV451)</f>
        <v>0</v>
      </c>
      <c r="BH451" s="1003">
        <f t="shared" ref="BH451" si="1942">IF(DW451="",0,DW451)</f>
        <v>0</v>
      </c>
      <c r="BI451" s="1003">
        <f t="shared" ref="BI451" si="1943">IF(DX451="",0,DX451)</f>
        <v>0</v>
      </c>
      <c r="BJ451" s="1003">
        <f t="shared" ref="BJ451" si="1944">IF(DY451="",0,DY451)</f>
        <v>0</v>
      </c>
      <c r="BK451" s="1003">
        <f t="shared" ref="BK451" si="1945">IF(DZ451="",0,DZ451)</f>
        <v>0</v>
      </c>
      <c r="BL451" s="1003">
        <f t="shared" ref="BL451" si="1946">IF(EA451="",0,EA451)</f>
        <v>0</v>
      </c>
      <c r="BM451" s="1003">
        <f t="shared" ref="BM451" si="1947">IF(EB451="",0,EB451)</f>
        <v>0</v>
      </c>
      <c r="BN451" s="1003">
        <f t="shared" ref="BN451" si="1948">IF(EC451="",0,EC451)</f>
        <v>0</v>
      </c>
      <c r="BO451" s="1003">
        <f t="shared" ref="BO451" si="1949">IF(ED451="",0,ED451)</f>
        <v>0</v>
      </c>
      <c r="BV451" s="1163"/>
      <c r="BW451" s="1163"/>
      <c r="BX451" s="1163"/>
      <c r="BY451" s="1163"/>
      <c r="BZ451" s="1163"/>
      <c r="CA451" s="1163"/>
      <c r="CB451" s="1163"/>
      <c r="CC451" s="1163"/>
      <c r="CD451" s="1163"/>
      <c r="CE451" s="1163"/>
      <c r="CF451" s="1163"/>
      <c r="CG451" s="1163"/>
      <c r="CH451" s="1163"/>
      <c r="CI451" s="1163"/>
      <c r="CJ451" s="1163"/>
      <c r="CK451" s="1163"/>
      <c r="CL451" s="1163"/>
      <c r="CM451" s="1163"/>
      <c r="CN451" s="1163"/>
      <c r="CO451" s="1163"/>
      <c r="CP451" s="1163"/>
      <c r="CQ451" s="1163"/>
      <c r="CR451" s="1163"/>
      <c r="CS451" s="1163"/>
      <c r="CT451" s="1163"/>
      <c r="CU451" s="1163"/>
      <c r="CV451" s="1163"/>
      <c r="CW451" s="1163"/>
      <c r="CX451" s="1163"/>
      <c r="CY451" s="1163"/>
      <c r="CZ451" s="1163"/>
      <c r="DA451" s="1163"/>
      <c r="DB451" s="1163"/>
      <c r="DC451" s="1163"/>
      <c r="DD451" s="1163"/>
      <c r="DE451" s="1163"/>
      <c r="DF451" s="1163"/>
      <c r="DG451" s="1163"/>
      <c r="DH451" s="1163"/>
      <c r="DI451" s="1163"/>
      <c r="DJ451" s="1163"/>
      <c r="DK451" s="1163"/>
      <c r="DL451" s="1163"/>
      <c r="DM451" s="1163"/>
      <c r="DN451" s="1163"/>
      <c r="DO451" s="1163"/>
      <c r="DP451" s="1163"/>
      <c r="DQ451" s="1163"/>
      <c r="DR451" s="1163"/>
      <c r="DS451" s="1163"/>
      <c r="DT451" s="1163"/>
      <c r="DU451" s="1163"/>
      <c r="DV451" s="1163"/>
      <c r="DW451" s="1163"/>
      <c r="DX451" s="1163"/>
      <c r="DY451" s="1163"/>
      <c r="DZ451" s="1163"/>
      <c r="EA451" s="1163"/>
      <c r="EB451" s="1163"/>
      <c r="EC451" s="1163"/>
      <c r="ED451" s="1163"/>
    </row>
    <row r="452" spans="1:134" collapsed="1">
      <c r="B452" s="728">
        <v>304</v>
      </c>
      <c r="C452" s="59" t="s">
        <v>280</v>
      </c>
      <c r="D452" s="640"/>
      <c r="E452" s="667"/>
      <c r="F452" s="699"/>
      <c r="G452" s="704"/>
      <c r="H452" s="705"/>
      <c r="I452" s="705"/>
      <c r="J452" s="705"/>
      <c r="K452" s="705"/>
      <c r="L452" s="705"/>
      <c r="M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6"/>
      <c r="AL452" s="706"/>
      <c r="AM452" s="706"/>
      <c r="AN452" s="706"/>
      <c r="AO452" s="706"/>
      <c r="AP452" s="706"/>
      <c r="AQ452" s="706"/>
      <c r="AR452" s="706"/>
      <c r="AS452" s="706"/>
      <c r="AT452" s="706"/>
      <c r="AU452" s="706"/>
      <c r="AV452" s="706"/>
      <c r="AW452" s="706"/>
      <c r="AX452" s="706"/>
      <c r="AY452" s="706"/>
      <c r="AZ452" s="706"/>
      <c r="BA452" s="706"/>
      <c r="BB452" s="706"/>
      <c r="BC452" s="706"/>
      <c r="BD452" s="706"/>
      <c r="BE452" s="706"/>
      <c r="BF452" s="706"/>
      <c r="BG452" s="706"/>
      <c r="BH452" s="706"/>
      <c r="BI452" s="706"/>
      <c r="BJ452" s="706"/>
      <c r="BK452" s="706"/>
      <c r="BL452" s="706"/>
      <c r="BM452" s="706"/>
      <c r="BN452" s="706"/>
      <c r="BO452" s="706"/>
      <c r="BV452" s="1137"/>
      <c r="BW452" s="1138"/>
      <c r="BX452" s="1138"/>
      <c r="BY452" s="1138"/>
      <c r="BZ452" s="1138"/>
      <c r="CA452" s="1138"/>
      <c r="CB452" s="1138"/>
      <c r="CC452" s="1138"/>
      <c r="CD452" s="1138"/>
      <c r="CE452" s="1138"/>
      <c r="CF452" s="1138"/>
      <c r="CG452" s="1138"/>
      <c r="CH452" s="1138"/>
      <c r="CI452" s="1138"/>
      <c r="CJ452" s="1138"/>
      <c r="CK452" s="1138"/>
      <c r="CL452" s="1138"/>
      <c r="CM452" s="1138"/>
      <c r="CN452" s="1138"/>
      <c r="CO452" s="1138"/>
      <c r="CP452" s="1138"/>
      <c r="CQ452" s="1138"/>
      <c r="CR452" s="1138"/>
      <c r="CS452" s="1138"/>
      <c r="CT452" s="1138"/>
      <c r="CU452" s="1138"/>
      <c r="CV452" s="1138"/>
      <c r="CW452" s="1138"/>
      <c r="CX452" s="1138"/>
      <c r="CY452" s="1138"/>
      <c r="CZ452" s="1138"/>
      <c r="DA452" s="1138"/>
      <c r="DB452" s="1138"/>
      <c r="DC452" s="1138"/>
      <c r="DD452" s="1138"/>
      <c r="DE452" s="1138"/>
      <c r="DF452" s="1138"/>
      <c r="DG452" s="1138"/>
      <c r="DH452" s="1138"/>
      <c r="DI452" s="1138"/>
      <c r="DJ452" s="1138"/>
      <c r="DK452" s="1138"/>
      <c r="DL452" s="1138"/>
      <c r="DM452" s="1138"/>
      <c r="DN452" s="1138"/>
      <c r="DO452" s="1138"/>
      <c r="DP452" s="1138"/>
      <c r="DQ452" s="1138"/>
      <c r="DR452" s="1138"/>
      <c r="DS452" s="1138"/>
      <c r="DT452" s="1138"/>
      <c r="DU452" s="1138"/>
      <c r="DV452" s="1138"/>
      <c r="DW452" s="1138"/>
      <c r="DX452" s="1138"/>
      <c r="DY452" s="1138"/>
      <c r="DZ452" s="1138"/>
      <c r="EA452" s="1138"/>
      <c r="EB452" s="1138"/>
      <c r="EC452" s="1138"/>
      <c r="ED452" s="1139"/>
    </row>
    <row r="453" spans="1:134" hidden="1" outlineLevel="1">
      <c r="B453" s="728" t="s">
        <v>623</v>
      </c>
      <c r="C453" s="58" t="s">
        <v>1337</v>
      </c>
      <c r="D453" s="685"/>
      <c r="E453" s="667"/>
      <c r="F453" s="703"/>
      <c r="G453" s="704"/>
      <c r="H453" s="705"/>
      <c r="I453" s="705"/>
      <c r="J453" s="705"/>
      <c r="K453" s="705"/>
      <c r="L453" s="705"/>
      <c r="M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6"/>
      <c r="AL453" s="706"/>
      <c r="AM453" s="706"/>
      <c r="AN453" s="706"/>
      <c r="AO453" s="706"/>
      <c r="AP453" s="706"/>
      <c r="AQ453" s="706"/>
      <c r="AR453" s="706"/>
      <c r="AS453" s="706"/>
      <c r="AT453" s="706"/>
      <c r="AU453" s="706"/>
      <c r="AV453" s="706"/>
      <c r="AW453" s="706"/>
      <c r="AX453" s="706"/>
      <c r="AY453" s="706"/>
      <c r="AZ453" s="706"/>
      <c r="BA453" s="706"/>
      <c r="BB453" s="706"/>
      <c r="BC453" s="706"/>
      <c r="BD453" s="706"/>
      <c r="BE453" s="706"/>
      <c r="BF453" s="706"/>
      <c r="BG453" s="706"/>
      <c r="BH453" s="706"/>
      <c r="BI453" s="706"/>
      <c r="BJ453" s="706"/>
      <c r="BK453" s="706"/>
      <c r="BL453" s="706"/>
      <c r="BM453" s="706"/>
      <c r="BN453" s="706"/>
      <c r="BO453" s="706"/>
      <c r="BV453" s="1137"/>
      <c r="BW453" s="1138"/>
      <c r="BX453" s="1138"/>
      <c r="BY453" s="1138"/>
      <c r="BZ453" s="1138"/>
      <c r="CA453" s="1138"/>
      <c r="CB453" s="1138"/>
      <c r="CC453" s="1138"/>
      <c r="CD453" s="1138"/>
      <c r="CE453" s="1138"/>
      <c r="CF453" s="1138"/>
      <c r="CG453" s="1138"/>
      <c r="CH453" s="1138"/>
      <c r="CI453" s="1138"/>
      <c r="CJ453" s="1138"/>
      <c r="CK453" s="1138"/>
      <c r="CL453" s="1138"/>
      <c r="CM453" s="1138"/>
      <c r="CN453" s="1138"/>
      <c r="CO453" s="1138"/>
      <c r="CP453" s="1138"/>
      <c r="CQ453" s="1138"/>
      <c r="CR453" s="1138"/>
      <c r="CS453" s="1138"/>
      <c r="CT453" s="1138"/>
      <c r="CU453" s="1138"/>
      <c r="CV453" s="1138"/>
      <c r="CW453" s="1138"/>
      <c r="CX453" s="1138"/>
      <c r="CY453" s="1138"/>
      <c r="CZ453" s="1138"/>
      <c r="DA453" s="1138"/>
      <c r="DB453" s="1138"/>
      <c r="DC453" s="1138"/>
      <c r="DD453" s="1138"/>
      <c r="DE453" s="1138"/>
      <c r="DF453" s="1138"/>
      <c r="DG453" s="1138"/>
      <c r="DH453" s="1138"/>
      <c r="DI453" s="1138"/>
      <c r="DJ453" s="1138"/>
      <c r="DK453" s="1138"/>
      <c r="DL453" s="1138"/>
      <c r="DM453" s="1138"/>
      <c r="DN453" s="1138"/>
      <c r="DO453" s="1138"/>
      <c r="DP453" s="1138"/>
      <c r="DQ453" s="1138"/>
      <c r="DR453" s="1138"/>
      <c r="DS453" s="1138"/>
      <c r="DT453" s="1138"/>
      <c r="DU453" s="1138"/>
      <c r="DV453" s="1138"/>
      <c r="DW453" s="1138"/>
      <c r="DX453" s="1138"/>
      <c r="DY453" s="1138"/>
      <c r="DZ453" s="1138"/>
      <c r="EA453" s="1138"/>
      <c r="EB453" s="1138"/>
      <c r="EC453" s="1138"/>
      <c r="ED453" s="1139"/>
    </row>
    <row r="454" spans="1:134" hidden="1" outlineLevel="1">
      <c r="B454" s="728" t="s">
        <v>80</v>
      </c>
      <c r="C454" s="60"/>
      <c r="D454" s="686" t="s">
        <v>1148</v>
      </c>
      <c r="E454" s="667" t="s">
        <v>1315</v>
      </c>
      <c r="F454" s="874"/>
      <c r="G454" s="973">
        <f t="shared" ref="G454:P459" si="1950">IF(BV454="",0,BV454)</f>
        <v>0</v>
      </c>
      <c r="H454" s="973">
        <f t="shared" si="1950"/>
        <v>0</v>
      </c>
      <c r="I454" s="973">
        <f t="shared" si="1950"/>
        <v>0</v>
      </c>
      <c r="J454" s="973">
        <f t="shared" si="1950"/>
        <v>0</v>
      </c>
      <c r="K454" s="973">
        <f t="shared" si="1950"/>
        <v>0</v>
      </c>
      <c r="L454" s="973">
        <f t="shared" si="1950"/>
        <v>0</v>
      </c>
      <c r="M454" s="973">
        <f t="shared" si="1950"/>
        <v>0</v>
      </c>
      <c r="N454" s="973">
        <f t="shared" si="1950"/>
        <v>0</v>
      </c>
      <c r="O454" s="973">
        <f t="shared" si="1950"/>
        <v>0</v>
      </c>
      <c r="P454" s="973">
        <f t="shared" si="1950"/>
        <v>0</v>
      </c>
      <c r="Q454" s="973">
        <f t="shared" ref="Q454:Z459" si="1951">IF(CF454="",0,CF454)</f>
        <v>0</v>
      </c>
      <c r="R454" s="973">
        <f t="shared" si="1951"/>
        <v>0</v>
      </c>
      <c r="S454" s="973">
        <f t="shared" si="1951"/>
        <v>0</v>
      </c>
      <c r="T454" s="973">
        <f t="shared" si="1951"/>
        <v>0</v>
      </c>
      <c r="U454" s="973">
        <f t="shared" si="1951"/>
        <v>0</v>
      </c>
      <c r="V454" s="973">
        <f t="shared" si="1951"/>
        <v>0</v>
      </c>
      <c r="W454" s="973">
        <f t="shared" si="1951"/>
        <v>0</v>
      </c>
      <c r="X454" s="973">
        <f t="shared" si="1951"/>
        <v>0</v>
      </c>
      <c r="Y454" s="973">
        <f t="shared" si="1951"/>
        <v>0</v>
      </c>
      <c r="Z454" s="973">
        <f t="shared" si="1951"/>
        <v>0</v>
      </c>
      <c r="AA454" s="973">
        <f t="shared" ref="AA454:AI459" si="1952">IF(CP454="",0,CP454)</f>
        <v>0</v>
      </c>
      <c r="AB454" s="973">
        <f t="shared" si="1952"/>
        <v>0</v>
      </c>
      <c r="AC454" s="973">
        <f t="shared" si="1952"/>
        <v>0</v>
      </c>
      <c r="AD454" s="973">
        <f t="shared" si="1952"/>
        <v>0</v>
      </c>
      <c r="AE454" s="973">
        <f t="shared" si="1952"/>
        <v>0</v>
      </c>
      <c r="AF454" s="973">
        <f t="shared" si="1952"/>
        <v>0</v>
      </c>
      <c r="AG454" s="973">
        <f t="shared" si="1952"/>
        <v>0</v>
      </c>
      <c r="AH454" s="973">
        <f t="shared" si="1952"/>
        <v>0</v>
      </c>
      <c r="AI454" s="973">
        <f t="shared" si="1952"/>
        <v>0</v>
      </c>
      <c r="AJ454" s="973">
        <f t="shared" ref="AJ454:AJ459" si="1953">IF(CY454="",0,CY454)</f>
        <v>0</v>
      </c>
      <c r="AK454" s="973">
        <f t="shared" ref="AK454:AK459" si="1954">IF(CZ454="",0,CZ454)</f>
        <v>0</v>
      </c>
      <c r="AL454" s="973">
        <f t="shared" ref="AL454:AL459" si="1955">IF(DA454="",0,DA454)</f>
        <v>0</v>
      </c>
      <c r="AM454" s="973">
        <f t="shared" ref="AM454:AM459" si="1956">IF(DB454="",0,DB454)</f>
        <v>0</v>
      </c>
      <c r="AN454" s="973">
        <f t="shared" ref="AN454:AN459" si="1957">IF(DC454="",0,DC454)</f>
        <v>0</v>
      </c>
      <c r="AO454" s="973">
        <f t="shared" ref="AO454:AO459" si="1958">IF(DD454="",0,DD454)</f>
        <v>0</v>
      </c>
      <c r="AP454" s="973">
        <f t="shared" ref="AP454:AP459" si="1959">IF(DE454="",0,DE454)</f>
        <v>0</v>
      </c>
      <c r="AQ454" s="973">
        <f t="shared" ref="AQ454:AQ459" si="1960">IF(DF454="",0,DF454)</f>
        <v>0</v>
      </c>
      <c r="AR454" s="973">
        <f t="shared" ref="AR454:AR459" si="1961">IF(DG454="",0,DG454)</f>
        <v>0</v>
      </c>
      <c r="AS454" s="973">
        <f t="shared" ref="AS454:AS459" si="1962">IF(DH454="",0,DH454)</f>
        <v>0</v>
      </c>
      <c r="AT454" s="973">
        <f t="shared" ref="AT454:AT459" si="1963">IF(DI454="",0,DI454)</f>
        <v>0</v>
      </c>
      <c r="AU454" s="973">
        <f t="shared" ref="AU454:AU459" si="1964">IF(DJ454="",0,DJ454)</f>
        <v>0</v>
      </c>
      <c r="AV454" s="973">
        <f t="shared" ref="AV454:AV459" si="1965">IF(DK454="",0,DK454)</f>
        <v>0</v>
      </c>
      <c r="AW454" s="973">
        <f t="shared" ref="AW454:AW459" si="1966">IF(DL454="",0,DL454)</f>
        <v>0</v>
      </c>
      <c r="AX454" s="973">
        <f t="shared" ref="AX454:AX459" si="1967">IF(DM454="",0,DM454)</f>
        <v>0</v>
      </c>
      <c r="AY454" s="973">
        <f t="shared" ref="AY454:AY459" si="1968">IF(DN454="",0,DN454)</f>
        <v>0</v>
      </c>
      <c r="AZ454" s="973">
        <f t="shared" ref="AZ454:AZ459" si="1969">IF(DO454="",0,DO454)</f>
        <v>0</v>
      </c>
      <c r="BA454" s="973">
        <f t="shared" ref="BA454:BA459" si="1970">IF(DP454="",0,DP454)</f>
        <v>0</v>
      </c>
      <c r="BB454" s="973">
        <f t="shared" ref="BB454:BB459" si="1971">IF(DQ454="",0,DQ454)</f>
        <v>0</v>
      </c>
      <c r="BC454" s="973">
        <f t="shared" ref="BC454:BC459" si="1972">IF(DR454="",0,DR454)</f>
        <v>0</v>
      </c>
      <c r="BD454" s="973">
        <f t="shared" ref="BD454:BD459" si="1973">IF(DS454="",0,DS454)</f>
        <v>0</v>
      </c>
      <c r="BE454" s="973">
        <f t="shared" ref="BE454:BE459" si="1974">IF(DT454="",0,DT454)</f>
        <v>0</v>
      </c>
      <c r="BF454" s="973">
        <f t="shared" ref="BF454:BF459" si="1975">IF(DU454="",0,DU454)</f>
        <v>0</v>
      </c>
      <c r="BG454" s="973">
        <f t="shared" ref="BG454:BG459" si="1976">IF(DV454="",0,DV454)</f>
        <v>0</v>
      </c>
      <c r="BH454" s="973">
        <f t="shared" ref="BH454:BH459" si="1977">IF(DW454="",0,DW454)</f>
        <v>0</v>
      </c>
      <c r="BI454" s="973">
        <f t="shared" ref="BI454:BI459" si="1978">IF(DX454="",0,DX454)</f>
        <v>0</v>
      </c>
      <c r="BJ454" s="973">
        <f t="shared" ref="BJ454:BJ459" si="1979">IF(DY454="",0,DY454)</f>
        <v>0</v>
      </c>
      <c r="BK454" s="973">
        <f t="shared" ref="BK454:BK459" si="1980">IF(DZ454="",0,DZ454)</f>
        <v>0</v>
      </c>
      <c r="BL454" s="973">
        <f t="shared" ref="BL454:BL459" si="1981">IF(EA454="",0,EA454)</f>
        <v>0</v>
      </c>
      <c r="BM454" s="973">
        <f t="shared" ref="BM454:BM459" si="1982">IF(EB454="",0,EB454)</f>
        <v>0</v>
      </c>
      <c r="BN454" s="973">
        <f t="shared" ref="BN454:BN459" si="1983">IF(EC454="",0,EC454)</f>
        <v>0</v>
      </c>
      <c r="BO454" s="973">
        <f t="shared" ref="BO454:BO459" si="1984">IF(ED454="",0,ED454)</f>
        <v>0</v>
      </c>
      <c r="BV454" s="978"/>
      <c r="BW454" s="978"/>
      <c r="BX454" s="978"/>
      <c r="BY454" s="978"/>
      <c r="BZ454" s="978"/>
      <c r="CA454" s="978"/>
      <c r="CB454" s="978"/>
      <c r="CC454" s="978"/>
      <c r="CD454" s="978"/>
      <c r="CE454" s="978"/>
      <c r="CF454" s="978"/>
      <c r="CG454" s="978"/>
      <c r="CH454" s="978"/>
      <c r="CI454" s="978"/>
      <c r="CJ454" s="978"/>
      <c r="CK454" s="978"/>
      <c r="CL454" s="978"/>
      <c r="CM454" s="978"/>
      <c r="CN454" s="978"/>
      <c r="CO454" s="978"/>
      <c r="CP454" s="978"/>
      <c r="CQ454" s="978"/>
      <c r="CR454" s="978"/>
      <c r="CS454" s="978"/>
      <c r="CT454" s="978"/>
      <c r="CU454" s="978"/>
      <c r="CV454" s="978"/>
      <c r="CW454" s="978"/>
      <c r="CX454" s="978"/>
      <c r="CY454" s="978"/>
      <c r="CZ454" s="978"/>
      <c r="DA454" s="978"/>
      <c r="DB454" s="978"/>
      <c r="DC454" s="978"/>
      <c r="DD454" s="978"/>
      <c r="DE454" s="978"/>
      <c r="DF454" s="978"/>
      <c r="DG454" s="978"/>
      <c r="DH454" s="978"/>
      <c r="DI454" s="978"/>
      <c r="DJ454" s="978"/>
      <c r="DK454" s="978"/>
      <c r="DL454" s="978"/>
      <c r="DM454" s="978"/>
      <c r="DN454" s="978"/>
      <c r="DO454" s="978"/>
      <c r="DP454" s="978"/>
      <c r="DQ454" s="978"/>
      <c r="DR454" s="978"/>
      <c r="DS454" s="978"/>
      <c r="DT454" s="978"/>
      <c r="DU454" s="978"/>
      <c r="DV454" s="978"/>
      <c r="DW454" s="978"/>
      <c r="DX454" s="978"/>
      <c r="DY454" s="978"/>
      <c r="DZ454" s="978"/>
      <c r="EA454" s="978"/>
      <c r="EB454" s="978"/>
      <c r="EC454" s="978"/>
      <c r="ED454" s="978"/>
    </row>
    <row r="455" spans="1:134" hidden="1" outlineLevel="1">
      <c r="B455" s="728" t="s">
        <v>81</v>
      </c>
      <c r="C455" s="60"/>
      <c r="D455" s="686" t="s">
        <v>776</v>
      </c>
      <c r="E455" s="667" t="s">
        <v>1315</v>
      </c>
      <c r="F455" s="874"/>
      <c r="G455" s="973">
        <f t="shared" si="1950"/>
        <v>0</v>
      </c>
      <c r="H455" s="973">
        <f t="shared" si="1950"/>
        <v>0</v>
      </c>
      <c r="I455" s="973">
        <f t="shared" si="1950"/>
        <v>0</v>
      </c>
      <c r="J455" s="973">
        <f t="shared" si="1950"/>
        <v>0</v>
      </c>
      <c r="K455" s="973">
        <f t="shared" si="1950"/>
        <v>0</v>
      </c>
      <c r="L455" s="973">
        <f t="shared" si="1950"/>
        <v>0</v>
      </c>
      <c r="M455" s="973">
        <f t="shared" si="1950"/>
        <v>0</v>
      </c>
      <c r="N455" s="973">
        <f t="shared" si="1950"/>
        <v>0</v>
      </c>
      <c r="O455" s="973">
        <f t="shared" si="1950"/>
        <v>0</v>
      </c>
      <c r="P455" s="973">
        <f t="shared" si="1950"/>
        <v>0</v>
      </c>
      <c r="Q455" s="973">
        <f t="shared" si="1951"/>
        <v>0</v>
      </c>
      <c r="R455" s="973">
        <f t="shared" si="1951"/>
        <v>0</v>
      </c>
      <c r="S455" s="973">
        <f t="shared" si="1951"/>
        <v>0</v>
      </c>
      <c r="T455" s="973">
        <f t="shared" si="1951"/>
        <v>0</v>
      </c>
      <c r="U455" s="973">
        <f t="shared" si="1951"/>
        <v>0</v>
      </c>
      <c r="V455" s="973">
        <f t="shared" si="1951"/>
        <v>0</v>
      </c>
      <c r="W455" s="973">
        <f t="shared" si="1951"/>
        <v>0</v>
      </c>
      <c r="X455" s="973">
        <f t="shared" si="1951"/>
        <v>0</v>
      </c>
      <c r="Y455" s="973">
        <f t="shared" si="1951"/>
        <v>0</v>
      </c>
      <c r="Z455" s="973">
        <f t="shared" si="1951"/>
        <v>0</v>
      </c>
      <c r="AA455" s="973">
        <f t="shared" si="1952"/>
        <v>0</v>
      </c>
      <c r="AB455" s="973">
        <f t="shared" si="1952"/>
        <v>0</v>
      </c>
      <c r="AC455" s="973">
        <f t="shared" si="1952"/>
        <v>0</v>
      </c>
      <c r="AD455" s="973">
        <f t="shared" si="1952"/>
        <v>0</v>
      </c>
      <c r="AE455" s="973">
        <f t="shared" si="1952"/>
        <v>0</v>
      </c>
      <c r="AF455" s="973">
        <f t="shared" si="1952"/>
        <v>0</v>
      </c>
      <c r="AG455" s="973">
        <f t="shared" si="1952"/>
        <v>0</v>
      </c>
      <c r="AH455" s="973">
        <f t="shared" si="1952"/>
        <v>0</v>
      </c>
      <c r="AI455" s="973">
        <f t="shared" si="1952"/>
        <v>0</v>
      </c>
      <c r="AJ455" s="973">
        <f t="shared" si="1953"/>
        <v>0</v>
      </c>
      <c r="AK455" s="973">
        <f t="shared" si="1954"/>
        <v>0</v>
      </c>
      <c r="AL455" s="973">
        <f t="shared" si="1955"/>
        <v>0</v>
      </c>
      <c r="AM455" s="973">
        <f t="shared" si="1956"/>
        <v>0</v>
      </c>
      <c r="AN455" s="973">
        <f t="shared" si="1957"/>
        <v>0</v>
      </c>
      <c r="AO455" s="973">
        <f t="shared" si="1958"/>
        <v>0</v>
      </c>
      <c r="AP455" s="973">
        <f t="shared" si="1959"/>
        <v>0</v>
      </c>
      <c r="AQ455" s="973">
        <f t="shared" si="1960"/>
        <v>0</v>
      </c>
      <c r="AR455" s="973">
        <f t="shared" si="1961"/>
        <v>0</v>
      </c>
      <c r="AS455" s="973">
        <f t="shared" si="1962"/>
        <v>0</v>
      </c>
      <c r="AT455" s="973">
        <f t="shared" si="1963"/>
        <v>0</v>
      </c>
      <c r="AU455" s="973">
        <f t="shared" si="1964"/>
        <v>0</v>
      </c>
      <c r="AV455" s="973">
        <f t="shared" si="1965"/>
        <v>0</v>
      </c>
      <c r="AW455" s="973">
        <f t="shared" si="1966"/>
        <v>0</v>
      </c>
      <c r="AX455" s="973">
        <f t="shared" si="1967"/>
        <v>0</v>
      </c>
      <c r="AY455" s="973">
        <f t="shared" si="1968"/>
        <v>0</v>
      </c>
      <c r="AZ455" s="973">
        <f t="shared" si="1969"/>
        <v>0</v>
      </c>
      <c r="BA455" s="973">
        <f t="shared" si="1970"/>
        <v>0</v>
      </c>
      <c r="BB455" s="973">
        <f t="shared" si="1971"/>
        <v>0</v>
      </c>
      <c r="BC455" s="973">
        <f t="shared" si="1972"/>
        <v>0</v>
      </c>
      <c r="BD455" s="973">
        <f t="shared" si="1973"/>
        <v>0</v>
      </c>
      <c r="BE455" s="973">
        <f t="shared" si="1974"/>
        <v>0</v>
      </c>
      <c r="BF455" s="973">
        <f t="shared" si="1975"/>
        <v>0</v>
      </c>
      <c r="BG455" s="973">
        <f t="shared" si="1976"/>
        <v>0</v>
      </c>
      <c r="BH455" s="973">
        <f t="shared" si="1977"/>
        <v>0</v>
      </c>
      <c r="BI455" s="973">
        <f t="shared" si="1978"/>
        <v>0</v>
      </c>
      <c r="BJ455" s="973">
        <f t="shared" si="1979"/>
        <v>0</v>
      </c>
      <c r="BK455" s="973">
        <f t="shared" si="1980"/>
        <v>0</v>
      </c>
      <c r="BL455" s="973">
        <f t="shared" si="1981"/>
        <v>0</v>
      </c>
      <c r="BM455" s="973">
        <f t="shared" si="1982"/>
        <v>0</v>
      </c>
      <c r="BN455" s="973">
        <f t="shared" si="1983"/>
        <v>0</v>
      </c>
      <c r="BO455" s="973">
        <f t="shared" si="1984"/>
        <v>0</v>
      </c>
      <c r="BV455" s="978"/>
      <c r="BW455" s="978"/>
      <c r="BX455" s="978"/>
      <c r="BY455" s="978"/>
      <c r="BZ455" s="978"/>
      <c r="CA455" s="978"/>
      <c r="CB455" s="978"/>
      <c r="CC455" s="978"/>
      <c r="CD455" s="978"/>
      <c r="CE455" s="978"/>
      <c r="CF455" s="978"/>
      <c r="CG455" s="978"/>
      <c r="CH455" s="978"/>
      <c r="CI455" s="978"/>
      <c r="CJ455" s="978"/>
      <c r="CK455" s="978"/>
      <c r="CL455" s="978"/>
      <c r="CM455" s="978"/>
      <c r="CN455" s="978"/>
      <c r="CO455" s="978"/>
      <c r="CP455" s="978"/>
      <c r="CQ455" s="978"/>
      <c r="CR455" s="978"/>
      <c r="CS455" s="978"/>
      <c r="CT455" s="978"/>
      <c r="CU455" s="978"/>
      <c r="CV455" s="978"/>
      <c r="CW455" s="978"/>
      <c r="CX455" s="978"/>
      <c r="CY455" s="978"/>
      <c r="CZ455" s="978"/>
      <c r="DA455" s="978"/>
      <c r="DB455" s="978"/>
      <c r="DC455" s="978"/>
      <c r="DD455" s="978"/>
      <c r="DE455" s="978"/>
      <c r="DF455" s="978"/>
      <c r="DG455" s="978"/>
      <c r="DH455" s="978"/>
      <c r="DI455" s="978"/>
      <c r="DJ455" s="978"/>
      <c r="DK455" s="978"/>
      <c r="DL455" s="978"/>
      <c r="DM455" s="978"/>
      <c r="DN455" s="978"/>
      <c r="DO455" s="978"/>
      <c r="DP455" s="978"/>
      <c r="DQ455" s="978"/>
      <c r="DR455" s="978"/>
      <c r="DS455" s="978"/>
      <c r="DT455" s="978"/>
      <c r="DU455" s="978"/>
      <c r="DV455" s="978"/>
      <c r="DW455" s="978"/>
      <c r="DX455" s="978"/>
      <c r="DY455" s="978"/>
      <c r="DZ455" s="978"/>
      <c r="EA455" s="978"/>
      <c r="EB455" s="978"/>
      <c r="EC455" s="978"/>
      <c r="ED455" s="978"/>
    </row>
    <row r="456" spans="1:134" hidden="1" outlineLevel="1">
      <c r="B456" s="728" t="s">
        <v>82</v>
      </c>
      <c r="C456" s="60"/>
      <c r="D456" s="686" t="s">
        <v>1120</v>
      </c>
      <c r="E456" s="667" t="s">
        <v>1315</v>
      </c>
      <c r="F456" s="874"/>
      <c r="G456" s="973">
        <f t="shared" si="1950"/>
        <v>0</v>
      </c>
      <c r="H456" s="973">
        <f t="shared" si="1950"/>
        <v>0</v>
      </c>
      <c r="I456" s="973">
        <f t="shared" si="1950"/>
        <v>0</v>
      </c>
      <c r="J456" s="973">
        <f t="shared" si="1950"/>
        <v>0</v>
      </c>
      <c r="K456" s="973">
        <f t="shared" si="1950"/>
        <v>0</v>
      </c>
      <c r="L456" s="973">
        <f t="shared" si="1950"/>
        <v>0</v>
      </c>
      <c r="M456" s="973">
        <f t="shared" si="1950"/>
        <v>0</v>
      </c>
      <c r="N456" s="973">
        <f t="shared" si="1950"/>
        <v>0</v>
      </c>
      <c r="O456" s="973">
        <f t="shared" si="1950"/>
        <v>0</v>
      </c>
      <c r="P456" s="973">
        <f t="shared" si="1950"/>
        <v>0</v>
      </c>
      <c r="Q456" s="973">
        <f t="shared" si="1951"/>
        <v>0</v>
      </c>
      <c r="R456" s="973">
        <f t="shared" si="1951"/>
        <v>0</v>
      </c>
      <c r="S456" s="973">
        <f t="shared" si="1951"/>
        <v>0</v>
      </c>
      <c r="T456" s="973">
        <f t="shared" si="1951"/>
        <v>0</v>
      </c>
      <c r="U456" s="973">
        <f t="shared" si="1951"/>
        <v>0</v>
      </c>
      <c r="V456" s="973">
        <f t="shared" si="1951"/>
        <v>0</v>
      </c>
      <c r="W456" s="973">
        <f t="shared" si="1951"/>
        <v>0</v>
      </c>
      <c r="X456" s="973">
        <f t="shared" si="1951"/>
        <v>0</v>
      </c>
      <c r="Y456" s="973">
        <f t="shared" si="1951"/>
        <v>0</v>
      </c>
      <c r="Z456" s="973">
        <f t="shared" si="1951"/>
        <v>0</v>
      </c>
      <c r="AA456" s="973">
        <f t="shared" si="1952"/>
        <v>0</v>
      </c>
      <c r="AB456" s="973">
        <f t="shared" si="1952"/>
        <v>0</v>
      </c>
      <c r="AC456" s="973">
        <f t="shared" si="1952"/>
        <v>0</v>
      </c>
      <c r="AD456" s="973">
        <f t="shared" si="1952"/>
        <v>0</v>
      </c>
      <c r="AE456" s="973">
        <f t="shared" si="1952"/>
        <v>0</v>
      </c>
      <c r="AF456" s="973">
        <f t="shared" si="1952"/>
        <v>0</v>
      </c>
      <c r="AG456" s="973">
        <f t="shared" si="1952"/>
        <v>0</v>
      </c>
      <c r="AH456" s="973">
        <f t="shared" si="1952"/>
        <v>0</v>
      </c>
      <c r="AI456" s="973">
        <f t="shared" si="1952"/>
        <v>0</v>
      </c>
      <c r="AJ456" s="973">
        <f t="shared" si="1953"/>
        <v>0</v>
      </c>
      <c r="AK456" s="973">
        <f t="shared" si="1954"/>
        <v>0</v>
      </c>
      <c r="AL456" s="973">
        <f t="shared" si="1955"/>
        <v>0</v>
      </c>
      <c r="AM456" s="973">
        <f t="shared" si="1956"/>
        <v>0</v>
      </c>
      <c r="AN456" s="973">
        <f t="shared" si="1957"/>
        <v>0</v>
      </c>
      <c r="AO456" s="973">
        <f t="shared" si="1958"/>
        <v>0</v>
      </c>
      <c r="AP456" s="973">
        <f t="shared" si="1959"/>
        <v>0</v>
      </c>
      <c r="AQ456" s="973">
        <f t="shared" si="1960"/>
        <v>0</v>
      </c>
      <c r="AR456" s="973">
        <f t="shared" si="1961"/>
        <v>0</v>
      </c>
      <c r="AS456" s="973">
        <f t="shared" si="1962"/>
        <v>0</v>
      </c>
      <c r="AT456" s="973">
        <f t="shared" si="1963"/>
        <v>0</v>
      </c>
      <c r="AU456" s="973">
        <f t="shared" si="1964"/>
        <v>0</v>
      </c>
      <c r="AV456" s="973">
        <f t="shared" si="1965"/>
        <v>0</v>
      </c>
      <c r="AW456" s="973">
        <f t="shared" si="1966"/>
        <v>0</v>
      </c>
      <c r="AX456" s="973">
        <f t="shared" si="1967"/>
        <v>0</v>
      </c>
      <c r="AY456" s="973">
        <f t="shared" si="1968"/>
        <v>0</v>
      </c>
      <c r="AZ456" s="973">
        <f t="shared" si="1969"/>
        <v>0</v>
      </c>
      <c r="BA456" s="973">
        <f t="shared" si="1970"/>
        <v>0</v>
      </c>
      <c r="BB456" s="973">
        <f t="shared" si="1971"/>
        <v>0</v>
      </c>
      <c r="BC456" s="973">
        <f t="shared" si="1972"/>
        <v>0</v>
      </c>
      <c r="BD456" s="973">
        <f t="shared" si="1973"/>
        <v>0</v>
      </c>
      <c r="BE456" s="973">
        <f t="shared" si="1974"/>
        <v>0</v>
      </c>
      <c r="BF456" s="973">
        <f t="shared" si="1975"/>
        <v>0</v>
      </c>
      <c r="BG456" s="973">
        <f t="shared" si="1976"/>
        <v>0</v>
      </c>
      <c r="BH456" s="973">
        <f t="shared" si="1977"/>
        <v>0</v>
      </c>
      <c r="BI456" s="973">
        <f t="shared" si="1978"/>
        <v>0</v>
      </c>
      <c r="BJ456" s="973">
        <f t="shared" si="1979"/>
        <v>0</v>
      </c>
      <c r="BK456" s="973">
        <f t="shared" si="1980"/>
        <v>0</v>
      </c>
      <c r="BL456" s="973">
        <f t="shared" si="1981"/>
        <v>0</v>
      </c>
      <c r="BM456" s="973">
        <f t="shared" si="1982"/>
        <v>0</v>
      </c>
      <c r="BN456" s="973">
        <f t="shared" si="1983"/>
        <v>0</v>
      </c>
      <c r="BO456" s="973">
        <f t="shared" si="1984"/>
        <v>0</v>
      </c>
      <c r="BV456" s="978"/>
      <c r="BW456" s="978"/>
      <c r="BX456" s="978"/>
      <c r="BY456" s="978"/>
      <c r="BZ456" s="978"/>
      <c r="CA456" s="978"/>
      <c r="CB456" s="978"/>
      <c r="CC456" s="978"/>
      <c r="CD456" s="978"/>
      <c r="CE456" s="978"/>
      <c r="CF456" s="978"/>
      <c r="CG456" s="978"/>
      <c r="CH456" s="978"/>
      <c r="CI456" s="978"/>
      <c r="CJ456" s="978"/>
      <c r="CK456" s="978"/>
      <c r="CL456" s="978"/>
      <c r="CM456" s="978"/>
      <c r="CN456" s="978"/>
      <c r="CO456" s="978"/>
      <c r="CP456" s="978"/>
      <c r="CQ456" s="978"/>
      <c r="CR456" s="978"/>
      <c r="CS456" s="978"/>
      <c r="CT456" s="978"/>
      <c r="CU456" s="978"/>
      <c r="CV456" s="978"/>
      <c r="CW456" s="978"/>
      <c r="CX456" s="978"/>
      <c r="CY456" s="978"/>
      <c r="CZ456" s="978"/>
      <c r="DA456" s="978"/>
      <c r="DB456" s="978"/>
      <c r="DC456" s="978"/>
      <c r="DD456" s="978"/>
      <c r="DE456" s="978"/>
      <c r="DF456" s="978"/>
      <c r="DG456" s="978"/>
      <c r="DH456" s="978"/>
      <c r="DI456" s="978"/>
      <c r="DJ456" s="978"/>
      <c r="DK456" s="978"/>
      <c r="DL456" s="978"/>
      <c r="DM456" s="978"/>
      <c r="DN456" s="978"/>
      <c r="DO456" s="978"/>
      <c r="DP456" s="978"/>
      <c r="DQ456" s="978"/>
      <c r="DR456" s="978"/>
      <c r="DS456" s="978"/>
      <c r="DT456" s="978"/>
      <c r="DU456" s="978"/>
      <c r="DV456" s="978"/>
      <c r="DW456" s="978"/>
      <c r="DX456" s="978"/>
      <c r="DY456" s="978"/>
      <c r="DZ456" s="978"/>
      <c r="EA456" s="978"/>
      <c r="EB456" s="978"/>
      <c r="EC456" s="978"/>
      <c r="ED456" s="978"/>
    </row>
    <row r="457" spans="1:134" ht="12.75" hidden="1" customHeight="1" outlineLevel="1">
      <c r="B457" s="728" t="s">
        <v>99</v>
      </c>
      <c r="C457" s="60"/>
      <c r="D457" s="686" t="s">
        <v>1121</v>
      </c>
      <c r="E457" s="667" t="s">
        <v>188</v>
      </c>
      <c r="F457" s="838"/>
      <c r="G457" s="973">
        <f t="shared" si="1950"/>
        <v>0</v>
      </c>
      <c r="H457" s="973">
        <f t="shared" si="1950"/>
        <v>0</v>
      </c>
      <c r="I457" s="973">
        <f t="shared" si="1950"/>
        <v>0</v>
      </c>
      <c r="J457" s="973">
        <f t="shared" si="1950"/>
        <v>0</v>
      </c>
      <c r="K457" s="973">
        <f t="shared" si="1950"/>
        <v>0</v>
      </c>
      <c r="L457" s="973">
        <f t="shared" si="1950"/>
        <v>0</v>
      </c>
      <c r="M457" s="973">
        <f t="shared" si="1950"/>
        <v>0</v>
      </c>
      <c r="N457" s="973">
        <f t="shared" si="1950"/>
        <v>0</v>
      </c>
      <c r="O457" s="973">
        <f t="shared" si="1950"/>
        <v>0</v>
      </c>
      <c r="P457" s="973">
        <f t="shared" si="1950"/>
        <v>0</v>
      </c>
      <c r="Q457" s="973">
        <f t="shared" si="1951"/>
        <v>0</v>
      </c>
      <c r="R457" s="973">
        <f t="shared" si="1951"/>
        <v>0</v>
      </c>
      <c r="S457" s="973">
        <f t="shared" si="1951"/>
        <v>0</v>
      </c>
      <c r="T457" s="973">
        <f t="shared" si="1951"/>
        <v>0</v>
      </c>
      <c r="U457" s="973">
        <f t="shared" si="1951"/>
        <v>0</v>
      </c>
      <c r="V457" s="973">
        <f t="shared" si="1951"/>
        <v>0</v>
      </c>
      <c r="W457" s="973">
        <f t="shared" si="1951"/>
        <v>0</v>
      </c>
      <c r="X457" s="973">
        <f t="shared" si="1951"/>
        <v>0</v>
      </c>
      <c r="Y457" s="973">
        <f t="shared" si="1951"/>
        <v>0</v>
      </c>
      <c r="Z457" s="973">
        <f t="shared" si="1951"/>
        <v>0</v>
      </c>
      <c r="AA457" s="973">
        <f t="shared" si="1952"/>
        <v>0</v>
      </c>
      <c r="AB457" s="973">
        <f t="shared" si="1952"/>
        <v>0</v>
      </c>
      <c r="AC457" s="973">
        <f t="shared" si="1952"/>
        <v>0</v>
      </c>
      <c r="AD457" s="973">
        <f t="shared" si="1952"/>
        <v>0</v>
      </c>
      <c r="AE457" s="973">
        <f t="shared" si="1952"/>
        <v>0</v>
      </c>
      <c r="AF457" s="973">
        <f t="shared" si="1952"/>
        <v>0</v>
      </c>
      <c r="AG457" s="973">
        <f t="shared" si="1952"/>
        <v>0</v>
      </c>
      <c r="AH457" s="973">
        <f t="shared" si="1952"/>
        <v>0</v>
      </c>
      <c r="AI457" s="973">
        <f t="shared" si="1952"/>
        <v>0</v>
      </c>
      <c r="AJ457" s="973">
        <f t="shared" si="1953"/>
        <v>0</v>
      </c>
      <c r="AK457" s="973">
        <f t="shared" si="1954"/>
        <v>0</v>
      </c>
      <c r="AL457" s="973">
        <f t="shared" si="1955"/>
        <v>0</v>
      </c>
      <c r="AM457" s="973">
        <f t="shared" si="1956"/>
        <v>0</v>
      </c>
      <c r="AN457" s="973">
        <f t="shared" si="1957"/>
        <v>0</v>
      </c>
      <c r="AO457" s="973">
        <f t="shared" si="1958"/>
        <v>0</v>
      </c>
      <c r="AP457" s="973">
        <f t="shared" si="1959"/>
        <v>0</v>
      </c>
      <c r="AQ457" s="973">
        <f t="shared" si="1960"/>
        <v>0</v>
      </c>
      <c r="AR457" s="973">
        <f t="shared" si="1961"/>
        <v>0</v>
      </c>
      <c r="AS457" s="973">
        <f t="shared" si="1962"/>
        <v>0</v>
      </c>
      <c r="AT457" s="973">
        <f t="shared" si="1963"/>
        <v>0</v>
      </c>
      <c r="AU457" s="973">
        <f t="shared" si="1964"/>
        <v>0</v>
      </c>
      <c r="AV457" s="973">
        <f t="shared" si="1965"/>
        <v>0</v>
      </c>
      <c r="AW457" s="973">
        <f t="shared" si="1966"/>
        <v>0</v>
      </c>
      <c r="AX457" s="973">
        <f t="shared" si="1967"/>
        <v>0</v>
      </c>
      <c r="AY457" s="973">
        <f t="shared" si="1968"/>
        <v>0</v>
      </c>
      <c r="AZ457" s="973">
        <f t="shared" si="1969"/>
        <v>0</v>
      </c>
      <c r="BA457" s="973">
        <f t="shared" si="1970"/>
        <v>0</v>
      </c>
      <c r="BB457" s="973">
        <f t="shared" si="1971"/>
        <v>0</v>
      </c>
      <c r="BC457" s="973">
        <f t="shared" si="1972"/>
        <v>0</v>
      </c>
      <c r="BD457" s="973">
        <f t="shared" si="1973"/>
        <v>0</v>
      </c>
      <c r="BE457" s="973">
        <f t="shared" si="1974"/>
        <v>0</v>
      </c>
      <c r="BF457" s="973">
        <f t="shared" si="1975"/>
        <v>0</v>
      </c>
      <c r="BG457" s="973">
        <f t="shared" si="1976"/>
        <v>0</v>
      </c>
      <c r="BH457" s="973">
        <f t="shared" si="1977"/>
        <v>0</v>
      </c>
      <c r="BI457" s="973">
        <f t="shared" si="1978"/>
        <v>0</v>
      </c>
      <c r="BJ457" s="973">
        <f t="shared" si="1979"/>
        <v>0</v>
      </c>
      <c r="BK457" s="973">
        <f t="shared" si="1980"/>
        <v>0</v>
      </c>
      <c r="BL457" s="973">
        <f t="shared" si="1981"/>
        <v>0</v>
      </c>
      <c r="BM457" s="973">
        <f t="shared" si="1982"/>
        <v>0</v>
      </c>
      <c r="BN457" s="973">
        <f t="shared" si="1983"/>
        <v>0</v>
      </c>
      <c r="BO457" s="973">
        <f t="shared" si="1984"/>
        <v>0</v>
      </c>
      <c r="BV457" s="978"/>
      <c r="BW457" s="978"/>
      <c r="BX457" s="978"/>
      <c r="BY457" s="978"/>
      <c r="BZ457" s="978"/>
      <c r="CA457" s="978"/>
      <c r="CB457" s="978"/>
      <c r="CC457" s="978"/>
      <c r="CD457" s="978"/>
      <c r="CE457" s="978"/>
      <c r="CF457" s="978"/>
      <c r="CG457" s="978"/>
      <c r="CH457" s="978"/>
      <c r="CI457" s="978"/>
      <c r="CJ457" s="978"/>
      <c r="CK457" s="978"/>
      <c r="CL457" s="978"/>
      <c r="CM457" s="978"/>
      <c r="CN457" s="978"/>
      <c r="CO457" s="978"/>
      <c r="CP457" s="978"/>
      <c r="CQ457" s="978"/>
      <c r="CR457" s="978"/>
      <c r="CS457" s="978"/>
      <c r="CT457" s="978"/>
      <c r="CU457" s="978"/>
      <c r="CV457" s="978"/>
      <c r="CW457" s="978"/>
      <c r="CX457" s="978"/>
      <c r="CY457" s="978"/>
      <c r="CZ457" s="978"/>
      <c r="DA457" s="978"/>
      <c r="DB457" s="978"/>
      <c r="DC457" s="978"/>
      <c r="DD457" s="978"/>
      <c r="DE457" s="978"/>
      <c r="DF457" s="978"/>
      <c r="DG457" s="978"/>
      <c r="DH457" s="978"/>
      <c r="DI457" s="978"/>
      <c r="DJ457" s="978"/>
      <c r="DK457" s="978"/>
      <c r="DL457" s="978"/>
      <c r="DM457" s="978"/>
      <c r="DN457" s="978"/>
      <c r="DO457" s="978"/>
      <c r="DP457" s="978"/>
      <c r="DQ457" s="978"/>
      <c r="DR457" s="978"/>
      <c r="DS457" s="978"/>
      <c r="DT457" s="978"/>
      <c r="DU457" s="978"/>
      <c r="DV457" s="978"/>
      <c r="DW457" s="978"/>
      <c r="DX457" s="978"/>
      <c r="DY457" s="978"/>
      <c r="DZ457" s="978"/>
      <c r="EA457" s="978"/>
      <c r="EB457" s="978"/>
      <c r="EC457" s="978"/>
      <c r="ED457" s="978"/>
    </row>
    <row r="458" spans="1:134" hidden="1" outlineLevel="1">
      <c r="B458" s="786" t="s">
        <v>1026</v>
      </c>
      <c r="C458" s="60"/>
      <c r="D458" s="669" t="s">
        <v>1119</v>
      </c>
      <c r="E458" s="667" t="s">
        <v>1315</v>
      </c>
      <c r="F458" s="692"/>
      <c r="G458" s="973">
        <f t="shared" si="1950"/>
        <v>0</v>
      </c>
      <c r="H458" s="973">
        <f t="shared" si="1950"/>
        <v>0</v>
      </c>
      <c r="I458" s="973">
        <f t="shared" si="1950"/>
        <v>0</v>
      </c>
      <c r="J458" s="973">
        <f t="shared" si="1950"/>
        <v>0</v>
      </c>
      <c r="K458" s="973">
        <f t="shared" si="1950"/>
        <v>0</v>
      </c>
      <c r="L458" s="973">
        <f t="shared" si="1950"/>
        <v>0</v>
      </c>
      <c r="M458" s="973">
        <f t="shared" si="1950"/>
        <v>0</v>
      </c>
      <c r="N458" s="973">
        <f t="shared" si="1950"/>
        <v>0</v>
      </c>
      <c r="O458" s="973">
        <f t="shared" si="1950"/>
        <v>0</v>
      </c>
      <c r="P458" s="973">
        <f t="shared" si="1950"/>
        <v>0</v>
      </c>
      <c r="Q458" s="973">
        <f t="shared" si="1951"/>
        <v>0</v>
      </c>
      <c r="R458" s="973">
        <f t="shared" si="1951"/>
        <v>0</v>
      </c>
      <c r="S458" s="973">
        <f t="shared" si="1951"/>
        <v>0</v>
      </c>
      <c r="T458" s="973">
        <f t="shared" si="1951"/>
        <v>0</v>
      </c>
      <c r="U458" s="973">
        <f t="shared" si="1951"/>
        <v>0</v>
      </c>
      <c r="V458" s="973">
        <f t="shared" si="1951"/>
        <v>0</v>
      </c>
      <c r="W458" s="973">
        <f t="shared" si="1951"/>
        <v>0</v>
      </c>
      <c r="X458" s="973">
        <f t="shared" si="1951"/>
        <v>0</v>
      </c>
      <c r="Y458" s="973">
        <f t="shared" si="1951"/>
        <v>0</v>
      </c>
      <c r="Z458" s="973">
        <f t="shared" si="1951"/>
        <v>0</v>
      </c>
      <c r="AA458" s="973">
        <f t="shared" si="1952"/>
        <v>0</v>
      </c>
      <c r="AB458" s="973">
        <f t="shared" si="1952"/>
        <v>0</v>
      </c>
      <c r="AC458" s="973">
        <f t="shared" si="1952"/>
        <v>0</v>
      </c>
      <c r="AD458" s="973">
        <f t="shared" si="1952"/>
        <v>0</v>
      </c>
      <c r="AE458" s="973">
        <f t="shared" si="1952"/>
        <v>0</v>
      </c>
      <c r="AF458" s="973">
        <f t="shared" si="1952"/>
        <v>0</v>
      </c>
      <c r="AG458" s="973">
        <f t="shared" si="1952"/>
        <v>0</v>
      </c>
      <c r="AH458" s="973">
        <f t="shared" si="1952"/>
        <v>0</v>
      </c>
      <c r="AI458" s="973">
        <f t="shared" si="1952"/>
        <v>0</v>
      </c>
      <c r="AJ458" s="973">
        <f t="shared" si="1953"/>
        <v>0</v>
      </c>
      <c r="AK458" s="973">
        <f t="shared" si="1954"/>
        <v>0</v>
      </c>
      <c r="AL458" s="973">
        <f t="shared" si="1955"/>
        <v>0</v>
      </c>
      <c r="AM458" s="973">
        <f t="shared" si="1956"/>
        <v>0</v>
      </c>
      <c r="AN458" s="973">
        <f t="shared" si="1957"/>
        <v>0</v>
      </c>
      <c r="AO458" s="973">
        <f t="shared" si="1958"/>
        <v>0</v>
      </c>
      <c r="AP458" s="973">
        <f t="shared" si="1959"/>
        <v>0</v>
      </c>
      <c r="AQ458" s="973">
        <f t="shared" si="1960"/>
        <v>0</v>
      </c>
      <c r="AR458" s="973">
        <f t="shared" si="1961"/>
        <v>0</v>
      </c>
      <c r="AS458" s="973">
        <f t="shared" si="1962"/>
        <v>0</v>
      </c>
      <c r="AT458" s="973">
        <f t="shared" si="1963"/>
        <v>0</v>
      </c>
      <c r="AU458" s="973">
        <f t="shared" si="1964"/>
        <v>0</v>
      </c>
      <c r="AV458" s="973">
        <f t="shared" si="1965"/>
        <v>0</v>
      </c>
      <c r="AW458" s="973">
        <f t="shared" si="1966"/>
        <v>0</v>
      </c>
      <c r="AX458" s="973">
        <f t="shared" si="1967"/>
        <v>0</v>
      </c>
      <c r="AY458" s="973">
        <f t="shared" si="1968"/>
        <v>0</v>
      </c>
      <c r="AZ458" s="973">
        <f t="shared" si="1969"/>
        <v>0</v>
      </c>
      <c r="BA458" s="973">
        <f t="shared" si="1970"/>
        <v>0</v>
      </c>
      <c r="BB458" s="973">
        <f t="shared" si="1971"/>
        <v>0</v>
      </c>
      <c r="BC458" s="973">
        <f t="shared" si="1972"/>
        <v>0</v>
      </c>
      <c r="BD458" s="973">
        <f t="shared" si="1973"/>
        <v>0</v>
      </c>
      <c r="BE458" s="973">
        <f t="shared" si="1974"/>
        <v>0</v>
      </c>
      <c r="BF458" s="973">
        <f t="shared" si="1975"/>
        <v>0</v>
      </c>
      <c r="BG458" s="973">
        <f t="shared" si="1976"/>
        <v>0</v>
      </c>
      <c r="BH458" s="973">
        <f t="shared" si="1977"/>
        <v>0</v>
      </c>
      <c r="BI458" s="973">
        <f t="shared" si="1978"/>
        <v>0</v>
      </c>
      <c r="BJ458" s="973">
        <f t="shared" si="1979"/>
        <v>0</v>
      </c>
      <c r="BK458" s="973">
        <f t="shared" si="1980"/>
        <v>0</v>
      </c>
      <c r="BL458" s="973">
        <f t="shared" si="1981"/>
        <v>0</v>
      </c>
      <c r="BM458" s="973">
        <f t="shared" si="1982"/>
        <v>0</v>
      </c>
      <c r="BN458" s="973">
        <f t="shared" si="1983"/>
        <v>0</v>
      </c>
      <c r="BO458" s="973">
        <f t="shared" si="1984"/>
        <v>0</v>
      </c>
      <c r="BV458" s="978"/>
      <c r="BW458" s="978"/>
      <c r="BX458" s="978"/>
      <c r="BY458" s="978"/>
      <c r="BZ458" s="978"/>
      <c r="CA458" s="978"/>
      <c r="CB458" s="978"/>
      <c r="CC458" s="978"/>
      <c r="CD458" s="978"/>
      <c r="CE458" s="978"/>
      <c r="CF458" s="978"/>
      <c r="CG458" s="978"/>
      <c r="CH458" s="978"/>
      <c r="CI458" s="978"/>
      <c r="CJ458" s="978"/>
      <c r="CK458" s="978"/>
      <c r="CL458" s="978"/>
      <c r="CM458" s="978"/>
      <c r="CN458" s="978"/>
      <c r="CO458" s="978"/>
      <c r="CP458" s="978"/>
      <c r="CQ458" s="978"/>
      <c r="CR458" s="978"/>
      <c r="CS458" s="978"/>
      <c r="CT458" s="978"/>
      <c r="CU458" s="978"/>
      <c r="CV458" s="978"/>
      <c r="CW458" s="978"/>
      <c r="CX458" s="978"/>
      <c r="CY458" s="978"/>
      <c r="CZ458" s="978"/>
      <c r="DA458" s="978"/>
      <c r="DB458" s="978"/>
      <c r="DC458" s="978"/>
      <c r="DD458" s="978"/>
      <c r="DE458" s="978"/>
      <c r="DF458" s="978"/>
      <c r="DG458" s="978"/>
      <c r="DH458" s="978"/>
      <c r="DI458" s="978"/>
      <c r="DJ458" s="978"/>
      <c r="DK458" s="978"/>
      <c r="DL458" s="978"/>
      <c r="DM458" s="978"/>
      <c r="DN458" s="978"/>
      <c r="DO458" s="978"/>
      <c r="DP458" s="978"/>
      <c r="DQ458" s="978"/>
      <c r="DR458" s="978"/>
      <c r="DS458" s="978"/>
      <c r="DT458" s="978"/>
      <c r="DU458" s="978"/>
      <c r="DV458" s="978"/>
      <c r="DW458" s="978"/>
      <c r="DX458" s="978"/>
      <c r="DY458" s="978"/>
      <c r="DZ458" s="978"/>
      <c r="EA458" s="978"/>
      <c r="EB458" s="978"/>
      <c r="EC458" s="978"/>
      <c r="ED458" s="978"/>
    </row>
    <row r="459" spans="1:134" hidden="1" outlineLevel="1">
      <c r="B459" s="786" t="s">
        <v>1084</v>
      </c>
      <c r="C459" s="60"/>
      <c r="D459" s="686" t="s">
        <v>1306</v>
      </c>
      <c r="E459" s="667" t="s">
        <v>1315</v>
      </c>
      <c r="F459" s="692"/>
      <c r="G459" s="973">
        <f t="shared" si="1950"/>
        <v>0</v>
      </c>
      <c r="H459" s="973">
        <f t="shared" si="1950"/>
        <v>0</v>
      </c>
      <c r="I459" s="973">
        <f t="shared" si="1950"/>
        <v>0</v>
      </c>
      <c r="J459" s="973">
        <f t="shared" si="1950"/>
        <v>0</v>
      </c>
      <c r="K459" s="973">
        <f t="shared" si="1950"/>
        <v>0</v>
      </c>
      <c r="L459" s="973">
        <f t="shared" si="1950"/>
        <v>0</v>
      </c>
      <c r="M459" s="973">
        <f t="shared" si="1950"/>
        <v>0</v>
      </c>
      <c r="N459" s="973">
        <f t="shared" si="1950"/>
        <v>0</v>
      </c>
      <c r="O459" s="973">
        <f t="shared" si="1950"/>
        <v>0</v>
      </c>
      <c r="P459" s="973">
        <f t="shared" si="1950"/>
        <v>0</v>
      </c>
      <c r="Q459" s="973">
        <f t="shared" si="1951"/>
        <v>0</v>
      </c>
      <c r="R459" s="973">
        <f t="shared" si="1951"/>
        <v>0</v>
      </c>
      <c r="S459" s="973">
        <f t="shared" si="1951"/>
        <v>0</v>
      </c>
      <c r="T459" s="973">
        <f t="shared" si="1951"/>
        <v>0</v>
      </c>
      <c r="U459" s="973">
        <f t="shared" si="1951"/>
        <v>0</v>
      </c>
      <c r="V459" s="973">
        <f t="shared" si="1951"/>
        <v>0</v>
      </c>
      <c r="W459" s="973">
        <f t="shared" si="1951"/>
        <v>0</v>
      </c>
      <c r="X459" s="973">
        <f t="shared" si="1951"/>
        <v>0</v>
      </c>
      <c r="Y459" s="973">
        <f t="shared" si="1951"/>
        <v>0</v>
      </c>
      <c r="Z459" s="973">
        <f t="shared" si="1951"/>
        <v>0</v>
      </c>
      <c r="AA459" s="973">
        <f t="shared" si="1952"/>
        <v>0</v>
      </c>
      <c r="AB459" s="973">
        <f t="shared" si="1952"/>
        <v>0</v>
      </c>
      <c r="AC459" s="973">
        <f t="shared" si="1952"/>
        <v>0</v>
      </c>
      <c r="AD459" s="973">
        <f t="shared" si="1952"/>
        <v>0</v>
      </c>
      <c r="AE459" s="973">
        <f t="shared" si="1952"/>
        <v>0</v>
      </c>
      <c r="AF459" s="973">
        <f t="shared" si="1952"/>
        <v>0</v>
      </c>
      <c r="AG459" s="973">
        <f t="shared" si="1952"/>
        <v>0</v>
      </c>
      <c r="AH459" s="973">
        <f t="shared" si="1952"/>
        <v>0</v>
      </c>
      <c r="AI459" s="973">
        <f t="shared" si="1952"/>
        <v>0</v>
      </c>
      <c r="AJ459" s="973">
        <f t="shared" si="1953"/>
        <v>0</v>
      </c>
      <c r="AK459" s="973">
        <f t="shared" si="1954"/>
        <v>0</v>
      </c>
      <c r="AL459" s="973">
        <f t="shared" si="1955"/>
        <v>0</v>
      </c>
      <c r="AM459" s="973">
        <f t="shared" si="1956"/>
        <v>0</v>
      </c>
      <c r="AN459" s="973">
        <f t="shared" si="1957"/>
        <v>0</v>
      </c>
      <c r="AO459" s="973">
        <f t="shared" si="1958"/>
        <v>0</v>
      </c>
      <c r="AP459" s="973">
        <f t="shared" si="1959"/>
        <v>0</v>
      </c>
      <c r="AQ459" s="973">
        <f t="shared" si="1960"/>
        <v>0</v>
      </c>
      <c r="AR459" s="973">
        <f t="shared" si="1961"/>
        <v>0</v>
      </c>
      <c r="AS459" s="973">
        <f t="shared" si="1962"/>
        <v>0</v>
      </c>
      <c r="AT459" s="973">
        <f t="shared" si="1963"/>
        <v>0</v>
      </c>
      <c r="AU459" s="973">
        <f t="shared" si="1964"/>
        <v>0</v>
      </c>
      <c r="AV459" s="973">
        <f t="shared" si="1965"/>
        <v>0</v>
      </c>
      <c r="AW459" s="973">
        <f t="shared" si="1966"/>
        <v>0</v>
      </c>
      <c r="AX459" s="973">
        <f t="shared" si="1967"/>
        <v>0</v>
      </c>
      <c r="AY459" s="973">
        <f t="shared" si="1968"/>
        <v>0</v>
      </c>
      <c r="AZ459" s="973">
        <f t="shared" si="1969"/>
        <v>0</v>
      </c>
      <c r="BA459" s="973">
        <f t="shared" si="1970"/>
        <v>0</v>
      </c>
      <c r="BB459" s="973">
        <f t="shared" si="1971"/>
        <v>0</v>
      </c>
      <c r="BC459" s="973">
        <f t="shared" si="1972"/>
        <v>0</v>
      </c>
      <c r="BD459" s="973">
        <f t="shared" si="1973"/>
        <v>0</v>
      </c>
      <c r="BE459" s="973">
        <f t="shared" si="1974"/>
        <v>0</v>
      </c>
      <c r="BF459" s="973">
        <f t="shared" si="1975"/>
        <v>0</v>
      </c>
      <c r="BG459" s="973">
        <f t="shared" si="1976"/>
        <v>0</v>
      </c>
      <c r="BH459" s="973">
        <f t="shared" si="1977"/>
        <v>0</v>
      </c>
      <c r="BI459" s="973">
        <f t="shared" si="1978"/>
        <v>0</v>
      </c>
      <c r="BJ459" s="973">
        <f t="shared" si="1979"/>
        <v>0</v>
      </c>
      <c r="BK459" s="973">
        <f t="shared" si="1980"/>
        <v>0</v>
      </c>
      <c r="BL459" s="973">
        <f t="shared" si="1981"/>
        <v>0</v>
      </c>
      <c r="BM459" s="973">
        <f t="shared" si="1982"/>
        <v>0</v>
      </c>
      <c r="BN459" s="973">
        <f t="shared" si="1983"/>
        <v>0</v>
      </c>
      <c r="BO459" s="973">
        <f t="shared" si="1984"/>
        <v>0</v>
      </c>
      <c r="BV459" s="978"/>
      <c r="BW459" s="978"/>
      <c r="BX459" s="978"/>
      <c r="BY459" s="978"/>
      <c r="BZ459" s="978"/>
      <c r="CA459" s="978"/>
      <c r="CB459" s="978"/>
      <c r="CC459" s="978"/>
      <c r="CD459" s="978"/>
      <c r="CE459" s="978"/>
      <c r="CF459" s="978"/>
      <c r="CG459" s="978"/>
      <c r="CH459" s="978"/>
      <c r="CI459" s="978"/>
      <c r="CJ459" s="978"/>
      <c r="CK459" s="978"/>
      <c r="CL459" s="978"/>
      <c r="CM459" s="978"/>
      <c r="CN459" s="978"/>
      <c r="CO459" s="978"/>
      <c r="CP459" s="978"/>
      <c r="CQ459" s="978"/>
      <c r="CR459" s="978"/>
      <c r="CS459" s="978"/>
      <c r="CT459" s="978"/>
      <c r="CU459" s="978"/>
      <c r="CV459" s="978"/>
      <c r="CW459" s="978"/>
      <c r="CX459" s="978"/>
      <c r="CY459" s="978"/>
      <c r="CZ459" s="978"/>
      <c r="DA459" s="978"/>
      <c r="DB459" s="978"/>
      <c r="DC459" s="978"/>
      <c r="DD459" s="978"/>
      <c r="DE459" s="978"/>
      <c r="DF459" s="978"/>
      <c r="DG459" s="978"/>
      <c r="DH459" s="978"/>
      <c r="DI459" s="978"/>
      <c r="DJ459" s="978"/>
      <c r="DK459" s="978"/>
      <c r="DL459" s="978"/>
      <c r="DM459" s="978"/>
      <c r="DN459" s="978"/>
      <c r="DO459" s="978"/>
      <c r="DP459" s="978"/>
      <c r="DQ459" s="978"/>
      <c r="DR459" s="978"/>
      <c r="DS459" s="978"/>
      <c r="DT459" s="978"/>
      <c r="DU459" s="978"/>
      <c r="DV459" s="978"/>
      <c r="DW459" s="978"/>
      <c r="DX459" s="978"/>
      <c r="DY459" s="978"/>
      <c r="DZ459" s="978"/>
      <c r="EA459" s="978"/>
      <c r="EB459" s="978"/>
      <c r="EC459" s="978"/>
      <c r="ED459" s="978"/>
    </row>
    <row r="460" spans="1:134" hidden="1" outlineLevel="1">
      <c r="B460" s="786" t="s">
        <v>94</v>
      </c>
      <c r="C460" s="59" t="s">
        <v>261</v>
      </c>
      <c r="D460" s="640"/>
      <c r="E460" s="670"/>
      <c r="F460" s="692"/>
      <c r="G460" s="704"/>
      <c r="H460" s="705"/>
      <c r="I460" s="705"/>
      <c r="J460" s="705"/>
      <c r="K460" s="705"/>
      <c r="L460" s="705"/>
      <c r="M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6"/>
      <c r="AL460" s="706"/>
      <c r="AM460" s="706"/>
      <c r="AN460" s="706"/>
      <c r="AO460" s="706"/>
      <c r="AP460" s="706"/>
      <c r="AQ460" s="706"/>
      <c r="AR460" s="706"/>
      <c r="AS460" s="706"/>
      <c r="AT460" s="706"/>
      <c r="AU460" s="706"/>
      <c r="AV460" s="706"/>
      <c r="AW460" s="706"/>
      <c r="AX460" s="706"/>
      <c r="AY460" s="706"/>
      <c r="AZ460" s="706"/>
      <c r="BA460" s="706"/>
      <c r="BB460" s="706"/>
      <c r="BC460" s="706"/>
      <c r="BD460" s="706"/>
      <c r="BE460" s="706"/>
      <c r="BF460" s="706"/>
      <c r="BG460" s="706"/>
      <c r="BH460" s="706"/>
      <c r="BI460" s="706"/>
      <c r="BJ460" s="706"/>
      <c r="BK460" s="706"/>
      <c r="BL460" s="706"/>
      <c r="BM460" s="706"/>
      <c r="BN460" s="706"/>
      <c r="BO460" s="706"/>
      <c r="BV460" s="1137"/>
      <c r="BW460" s="1138"/>
      <c r="BX460" s="1138"/>
      <c r="BY460" s="1138"/>
      <c r="BZ460" s="1138"/>
      <c r="CA460" s="1138"/>
      <c r="CB460" s="1138"/>
      <c r="CC460" s="1138"/>
      <c r="CD460" s="1138"/>
      <c r="CE460" s="1138"/>
      <c r="CF460" s="1138"/>
      <c r="CG460" s="1138"/>
      <c r="CH460" s="1138"/>
      <c r="CI460" s="1138"/>
      <c r="CJ460" s="1138"/>
      <c r="CK460" s="1138"/>
      <c r="CL460" s="1138"/>
      <c r="CM460" s="1138"/>
      <c r="CN460" s="1138"/>
      <c r="CO460" s="1138"/>
      <c r="CP460" s="1138"/>
      <c r="CQ460" s="1138"/>
      <c r="CR460" s="1138"/>
      <c r="CS460" s="1138"/>
      <c r="CT460" s="1138"/>
      <c r="CU460" s="1138"/>
      <c r="CV460" s="1138"/>
      <c r="CW460" s="1138"/>
      <c r="CX460" s="1138"/>
      <c r="CY460" s="1138"/>
      <c r="CZ460" s="1138"/>
      <c r="DA460" s="1138"/>
      <c r="DB460" s="1138"/>
      <c r="DC460" s="1138"/>
      <c r="DD460" s="1138"/>
      <c r="DE460" s="1138"/>
      <c r="DF460" s="1138"/>
      <c r="DG460" s="1138"/>
      <c r="DH460" s="1138"/>
      <c r="DI460" s="1138"/>
      <c r="DJ460" s="1138"/>
      <c r="DK460" s="1138"/>
      <c r="DL460" s="1138"/>
      <c r="DM460" s="1138"/>
      <c r="DN460" s="1138"/>
      <c r="DO460" s="1138"/>
      <c r="DP460" s="1138"/>
      <c r="DQ460" s="1138"/>
      <c r="DR460" s="1138"/>
      <c r="DS460" s="1138"/>
      <c r="DT460" s="1138"/>
      <c r="DU460" s="1138"/>
      <c r="DV460" s="1138"/>
      <c r="DW460" s="1138"/>
      <c r="DX460" s="1138"/>
      <c r="DY460" s="1138"/>
      <c r="DZ460" s="1138"/>
      <c r="EA460" s="1138"/>
      <c r="EB460" s="1138"/>
      <c r="EC460" s="1138"/>
      <c r="ED460" s="1139"/>
    </row>
    <row r="461" spans="1:134" hidden="1" outlineLevel="1">
      <c r="A461" s="762"/>
      <c r="B461" s="728" t="s">
        <v>511</v>
      </c>
      <c r="C461" s="60"/>
      <c r="D461" s="669" t="s">
        <v>587</v>
      </c>
      <c r="E461" s="670" t="s">
        <v>1315</v>
      </c>
      <c r="F461" s="690"/>
      <c r="G461" s="973">
        <f t="shared" ref="G461:AI461" si="1985">IF(BV461="",0,BV461)</f>
        <v>0</v>
      </c>
      <c r="H461" s="973">
        <f t="shared" si="1985"/>
        <v>0</v>
      </c>
      <c r="I461" s="973">
        <f t="shared" si="1985"/>
        <v>0</v>
      </c>
      <c r="J461" s="973">
        <f t="shared" si="1985"/>
        <v>0</v>
      </c>
      <c r="K461" s="973">
        <f t="shared" si="1985"/>
        <v>0</v>
      </c>
      <c r="L461" s="973">
        <f t="shared" si="1985"/>
        <v>0</v>
      </c>
      <c r="M461" s="973">
        <f t="shared" si="1985"/>
        <v>0</v>
      </c>
      <c r="N461" s="973">
        <f t="shared" si="1985"/>
        <v>0</v>
      </c>
      <c r="O461" s="973">
        <f t="shared" si="1985"/>
        <v>0</v>
      </c>
      <c r="P461" s="973">
        <f t="shared" si="1985"/>
        <v>0</v>
      </c>
      <c r="Q461" s="973">
        <f t="shared" si="1985"/>
        <v>0</v>
      </c>
      <c r="R461" s="973">
        <f t="shared" si="1985"/>
        <v>0</v>
      </c>
      <c r="S461" s="973">
        <f t="shared" si="1985"/>
        <v>0</v>
      </c>
      <c r="T461" s="973">
        <f t="shared" si="1985"/>
        <v>0</v>
      </c>
      <c r="U461" s="973">
        <f t="shared" si="1985"/>
        <v>0</v>
      </c>
      <c r="V461" s="973">
        <f t="shared" si="1985"/>
        <v>0</v>
      </c>
      <c r="W461" s="973">
        <f t="shared" si="1985"/>
        <v>0</v>
      </c>
      <c r="X461" s="973">
        <f t="shared" si="1985"/>
        <v>0</v>
      </c>
      <c r="Y461" s="973">
        <f t="shared" si="1985"/>
        <v>0</v>
      </c>
      <c r="Z461" s="973">
        <f t="shared" si="1985"/>
        <v>0</v>
      </c>
      <c r="AA461" s="973">
        <f t="shared" si="1985"/>
        <v>0</v>
      </c>
      <c r="AB461" s="973">
        <f t="shared" si="1985"/>
        <v>0</v>
      </c>
      <c r="AC461" s="973">
        <f t="shared" si="1985"/>
        <v>0</v>
      </c>
      <c r="AD461" s="973">
        <f t="shared" si="1985"/>
        <v>0</v>
      </c>
      <c r="AE461" s="973">
        <f t="shared" si="1985"/>
        <v>0</v>
      </c>
      <c r="AF461" s="973">
        <f t="shared" si="1985"/>
        <v>0</v>
      </c>
      <c r="AG461" s="973">
        <f t="shared" si="1985"/>
        <v>0</v>
      </c>
      <c r="AH461" s="973">
        <f t="shared" si="1985"/>
        <v>0</v>
      </c>
      <c r="AI461" s="973">
        <f t="shared" si="1985"/>
        <v>0</v>
      </c>
      <c r="AJ461" s="973">
        <f t="shared" ref="AJ461" si="1986">IF(CY461="",0,CY461)</f>
        <v>0</v>
      </c>
      <c r="AK461" s="973">
        <f t="shared" ref="AK461" si="1987">IF(CZ461="",0,CZ461)</f>
        <v>0</v>
      </c>
      <c r="AL461" s="973">
        <f t="shared" ref="AL461" si="1988">IF(DA461="",0,DA461)</f>
        <v>0</v>
      </c>
      <c r="AM461" s="973">
        <f t="shared" ref="AM461" si="1989">IF(DB461="",0,DB461)</f>
        <v>0</v>
      </c>
      <c r="AN461" s="973">
        <f t="shared" ref="AN461" si="1990">IF(DC461="",0,DC461)</f>
        <v>0</v>
      </c>
      <c r="AO461" s="973">
        <f t="shared" ref="AO461" si="1991">IF(DD461="",0,DD461)</f>
        <v>0</v>
      </c>
      <c r="AP461" s="973">
        <f t="shared" ref="AP461" si="1992">IF(DE461="",0,DE461)</f>
        <v>0</v>
      </c>
      <c r="AQ461" s="973">
        <f t="shared" ref="AQ461" si="1993">IF(DF461="",0,DF461)</f>
        <v>0</v>
      </c>
      <c r="AR461" s="973">
        <f t="shared" ref="AR461" si="1994">IF(DG461="",0,DG461)</f>
        <v>0</v>
      </c>
      <c r="AS461" s="973">
        <f t="shared" ref="AS461" si="1995">IF(DH461="",0,DH461)</f>
        <v>0</v>
      </c>
      <c r="AT461" s="973">
        <f t="shared" ref="AT461" si="1996">IF(DI461="",0,DI461)</f>
        <v>0</v>
      </c>
      <c r="AU461" s="973">
        <f t="shared" ref="AU461" si="1997">IF(DJ461="",0,DJ461)</f>
        <v>0</v>
      </c>
      <c r="AV461" s="973">
        <f t="shared" ref="AV461" si="1998">IF(DK461="",0,DK461)</f>
        <v>0</v>
      </c>
      <c r="AW461" s="973">
        <f t="shared" ref="AW461" si="1999">IF(DL461="",0,DL461)</f>
        <v>0</v>
      </c>
      <c r="AX461" s="973">
        <f t="shared" ref="AX461" si="2000">IF(DM461="",0,DM461)</f>
        <v>0</v>
      </c>
      <c r="AY461" s="973">
        <f t="shared" ref="AY461" si="2001">IF(DN461="",0,DN461)</f>
        <v>0</v>
      </c>
      <c r="AZ461" s="973">
        <f t="shared" ref="AZ461" si="2002">IF(DO461="",0,DO461)</f>
        <v>0</v>
      </c>
      <c r="BA461" s="973">
        <f t="shared" ref="BA461" si="2003">IF(DP461="",0,DP461)</f>
        <v>0</v>
      </c>
      <c r="BB461" s="973">
        <f t="shared" ref="BB461" si="2004">IF(DQ461="",0,DQ461)</f>
        <v>0</v>
      </c>
      <c r="BC461" s="973">
        <f t="shared" ref="BC461" si="2005">IF(DR461="",0,DR461)</f>
        <v>0</v>
      </c>
      <c r="BD461" s="973">
        <f t="shared" ref="BD461" si="2006">IF(DS461="",0,DS461)</f>
        <v>0</v>
      </c>
      <c r="BE461" s="973">
        <f t="shared" ref="BE461" si="2007">IF(DT461="",0,DT461)</f>
        <v>0</v>
      </c>
      <c r="BF461" s="973">
        <f t="shared" ref="BF461" si="2008">IF(DU461="",0,DU461)</f>
        <v>0</v>
      </c>
      <c r="BG461" s="973">
        <f t="shared" ref="BG461" si="2009">IF(DV461="",0,DV461)</f>
        <v>0</v>
      </c>
      <c r="BH461" s="973">
        <f t="shared" ref="BH461" si="2010">IF(DW461="",0,DW461)</f>
        <v>0</v>
      </c>
      <c r="BI461" s="973">
        <f t="shared" ref="BI461" si="2011">IF(DX461="",0,DX461)</f>
        <v>0</v>
      </c>
      <c r="BJ461" s="973">
        <f t="shared" ref="BJ461" si="2012">IF(DY461="",0,DY461)</f>
        <v>0</v>
      </c>
      <c r="BK461" s="973">
        <f t="shared" ref="BK461" si="2013">IF(DZ461="",0,DZ461)</f>
        <v>0</v>
      </c>
      <c r="BL461" s="973">
        <f t="shared" ref="BL461" si="2014">IF(EA461="",0,EA461)</f>
        <v>0</v>
      </c>
      <c r="BM461" s="973">
        <f t="shared" ref="BM461" si="2015">IF(EB461="",0,EB461)</f>
        <v>0</v>
      </c>
      <c r="BN461" s="973">
        <f t="shared" ref="BN461" si="2016">IF(EC461="",0,EC461)</f>
        <v>0</v>
      </c>
      <c r="BO461" s="973">
        <f t="shared" ref="BO461" si="2017">IF(ED461="",0,ED461)</f>
        <v>0</v>
      </c>
      <c r="BV461" s="978"/>
      <c r="BW461" s="978"/>
      <c r="BX461" s="978"/>
      <c r="BY461" s="978"/>
      <c r="BZ461" s="978"/>
      <c r="CA461" s="978"/>
      <c r="CB461" s="978"/>
      <c r="CC461" s="978"/>
      <c r="CD461" s="978"/>
      <c r="CE461" s="978"/>
      <c r="CF461" s="978"/>
      <c r="CG461" s="978"/>
      <c r="CH461" s="978"/>
      <c r="CI461" s="978"/>
      <c r="CJ461" s="978"/>
      <c r="CK461" s="978"/>
      <c r="CL461" s="978"/>
      <c r="CM461" s="978"/>
      <c r="CN461" s="978"/>
      <c r="CO461" s="978"/>
      <c r="CP461" s="978"/>
      <c r="CQ461" s="978"/>
      <c r="CR461" s="978"/>
      <c r="CS461" s="978"/>
      <c r="CT461" s="978"/>
      <c r="CU461" s="978"/>
      <c r="CV461" s="978"/>
      <c r="CW461" s="978"/>
      <c r="CX461" s="978"/>
      <c r="CY461" s="978"/>
      <c r="CZ461" s="978"/>
      <c r="DA461" s="978"/>
      <c r="DB461" s="978"/>
      <c r="DC461" s="978"/>
      <c r="DD461" s="978"/>
      <c r="DE461" s="978"/>
      <c r="DF461" s="978"/>
      <c r="DG461" s="978"/>
      <c r="DH461" s="978"/>
      <c r="DI461" s="978"/>
      <c r="DJ461" s="978"/>
      <c r="DK461" s="978"/>
      <c r="DL461" s="978"/>
      <c r="DM461" s="978"/>
      <c r="DN461" s="978"/>
      <c r="DO461" s="978"/>
      <c r="DP461" s="978"/>
      <c r="DQ461" s="978"/>
      <c r="DR461" s="978"/>
      <c r="DS461" s="978"/>
      <c r="DT461" s="978"/>
      <c r="DU461" s="978"/>
      <c r="DV461" s="978"/>
      <c r="DW461" s="978"/>
      <c r="DX461" s="978"/>
      <c r="DY461" s="978"/>
      <c r="DZ461" s="978"/>
      <c r="EA461" s="978"/>
      <c r="EB461" s="978"/>
      <c r="EC461" s="978"/>
      <c r="ED461" s="978"/>
    </row>
    <row r="462" spans="1:134" hidden="1" outlineLevel="1">
      <c r="B462" s="786" t="s">
        <v>512</v>
      </c>
      <c r="C462" s="59" t="s">
        <v>1339</v>
      </c>
      <c r="D462" s="640"/>
      <c r="E462" s="670"/>
      <c r="F462" s="716"/>
      <c r="G462" s="704"/>
      <c r="H462" s="705"/>
      <c r="I462" s="705"/>
      <c r="J462" s="705"/>
      <c r="K462" s="705"/>
      <c r="L462" s="705"/>
      <c r="M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6"/>
      <c r="AL462" s="706"/>
      <c r="AM462" s="706"/>
      <c r="AN462" s="706"/>
      <c r="AO462" s="706"/>
      <c r="AP462" s="706"/>
      <c r="AQ462" s="706"/>
      <c r="AR462" s="706"/>
      <c r="AS462" s="706"/>
      <c r="AT462" s="706"/>
      <c r="AU462" s="706"/>
      <c r="AV462" s="706"/>
      <c r="AW462" s="706"/>
      <c r="AX462" s="706"/>
      <c r="AY462" s="706"/>
      <c r="AZ462" s="706"/>
      <c r="BA462" s="706"/>
      <c r="BB462" s="706"/>
      <c r="BC462" s="706"/>
      <c r="BD462" s="706"/>
      <c r="BE462" s="706"/>
      <c r="BF462" s="706"/>
      <c r="BG462" s="706"/>
      <c r="BH462" s="706"/>
      <c r="BI462" s="706"/>
      <c r="BJ462" s="706"/>
      <c r="BK462" s="706"/>
      <c r="BL462" s="706"/>
      <c r="BM462" s="706"/>
      <c r="BN462" s="706"/>
      <c r="BO462" s="706"/>
      <c r="BV462" s="1137"/>
      <c r="BW462" s="1138"/>
      <c r="BX462" s="1138"/>
      <c r="BY462" s="1138"/>
      <c r="BZ462" s="1138"/>
      <c r="CA462" s="1138"/>
      <c r="CB462" s="1138"/>
      <c r="CC462" s="1138"/>
      <c r="CD462" s="1138"/>
      <c r="CE462" s="1138"/>
      <c r="CF462" s="1138"/>
      <c r="CG462" s="1138"/>
      <c r="CH462" s="1138"/>
      <c r="CI462" s="1138"/>
      <c r="CJ462" s="1138"/>
      <c r="CK462" s="1138"/>
      <c r="CL462" s="1138"/>
      <c r="CM462" s="1138"/>
      <c r="CN462" s="1138"/>
      <c r="CO462" s="1138"/>
      <c r="CP462" s="1138"/>
      <c r="CQ462" s="1138"/>
      <c r="CR462" s="1138"/>
      <c r="CS462" s="1138"/>
      <c r="CT462" s="1138"/>
      <c r="CU462" s="1138"/>
      <c r="CV462" s="1138"/>
      <c r="CW462" s="1138"/>
      <c r="CX462" s="1138"/>
      <c r="CY462" s="1138"/>
      <c r="CZ462" s="1138"/>
      <c r="DA462" s="1138"/>
      <c r="DB462" s="1138"/>
      <c r="DC462" s="1138"/>
      <c r="DD462" s="1138"/>
      <c r="DE462" s="1138"/>
      <c r="DF462" s="1138"/>
      <c r="DG462" s="1138"/>
      <c r="DH462" s="1138"/>
      <c r="DI462" s="1138"/>
      <c r="DJ462" s="1138"/>
      <c r="DK462" s="1138"/>
      <c r="DL462" s="1138"/>
      <c r="DM462" s="1138"/>
      <c r="DN462" s="1138"/>
      <c r="DO462" s="1138"/>
      <c r="DP462" s="1138"/>
      <c r="DQ462" s="1138"/>
      <c r="DR462" s="1138"/>
      <c r="DS462" s="1138"/>
      <c r="DT462" s="1138"/>
      <c r="DU462" s="1138"/>
      <c r="DV462" s="1138"/>
      <c r="DW462" s="1138"/>
      <c r="DX462" s="1138"/>
      <c r="DY462" s="1138"/>
      <c r="DZ462" s="1138"/>
      <c r="EA462" s="1138"/>
      <c r="EB462" s="1138"/>
      <c r="EC462" s="1138"/>
      <c r="ED462" s="1139"/>
    </row>
    <row r="463" spans="1:134" hidden="1" outlineLevel="1">
      <c r="B463" s="728" t="s">
        <v>100</v>
      </c>
      <c r="C463" s="60"/>
      <c r="D463" s="640" t="s">
        <v>799</v>
      </c>
      <c r="E463" s="667" t="s">
        <v>1315</v>
      </c>
      <c r="F463" s="874"/>
      <c r="G463" s="973">
        <f t="shared" ref="G463:AI463" si="2018">IF(BV463="",0,BV463)</f>
        <v>0</v>
      </c>
      <c r="H463" s="973">
        <f t="shared" si="2018"/>
        <v>0</v>
      </c>
      <c r="I463" s="973">
        <f t="shared" si="2018"/>
        <v>0</v>
      </c>
      <c r="J463" s="973">
        <f t="shared" si="2018"/>
        <v>0</v>
      </c>
      <c r="K463" s="973">
        <f t="shared" si="2018"/>
        <v>0</v>
      </c>
      <c r="L463" s="973">
        <f t="shared" si="2018"/>
        <v>0</v>
      </c>
      <c r="M463" s="973">
        <f t="shared" si="2018"/>
        <v>0</v>
      </c>
      <c r="N463" s="973">
        <f t="shared" si="2018"/>
        <v>0</v>
      </c>
      <c r="O463" s="973">
        <f t="shared" si="2018"/>
        <v>0</v>
      </c>
      <c r="P463" s="973">
        <f t="shared" si="2018"/>
        <v>0</v>
      </c>
      <c r="Q463" s="973">
        <f t="shared" si="2018"/>
        <v>0</v>
      </c>
      <c r="R463" s="973">
        <f t="shared" si="2018"/>
        <v>0</v>
      </c>
      <c r="S463" s="973">
        <f t="shared" si="2018"/>
        <v>0</v>
      </c>
      <c r="T463" s="973">
        <f t="shared" si="2018"/>
        <v>0</v>
      </c>
      <c r="U463" s="973">
        <f t="shared" si="2018"/>
        <v>0</v>
      </c>
      <c r="V463" s="973">
        <f t="shared" si="2018"/>
        <v>0</v>
      </c>
      <c r="W463" s="973">
        <f t="shared" si="2018"/>
        <v>0</v>
      </c>
      <c r="X463" s="973">
        <f t="shared" si="2018"/>
        <v>0</v>
      </c>
      <c r="Y463" s="973">
        <f t="shared" si="2018"/>
        <v>0</v>
      </c>
      <c r="Z463" s="973">
        <f t="shared" si="2018"/>
        <v>0</v>
      </c>
      <c r="AA463" s="973">
        <f t="shared" si="2018"/>
        <v>0</v>
      </c>
      <c r="AB463" s="973">
        <f t="shared" si="2018"/>
        <v>0</v>
      </c>
      <c r="AC463" s="973">
        <f t="shared" si="2018"/>
        <v>0</v>
      </c>
      <c r="AD463" s="973">
        <f t="shared" si="2018"/>
        <v>0</v>
      </c>
      <c r="AE463" s="973">
        <f t="shared" si="2018"/>
        <v>0</v>
      </c>
      <c r="AF463" s="973">
        <f t="shared" si="2018"/>
        <v>0</v>
      </c>
      <c r="AG463" s="973">
        <f t="shared" si="2018"/>
        <v>0</v>
      </c>
      <c r="AH463" s="973">
        <f t="shared" si="2018"/>
        <v>0</v>
      </c>
      <c r="AI463" s="973">
        <f t="shared" si="2018"/>
        <v>0</v>
      </c>
      <c r="AJ463" s="973">
        <f t="shared" ref="AJ463" si="2019">IF(CY463="",0,CY463)</f>
        <v>0</v>
      </c>
      <c r="AK463" s="973">
        <f t="shared" ref="AK463" si="2020">IF(CZ463="",0,CZ463)</f>
        <v>0</v>
      </c>
      <c r="AL463" s="973">
        <f t="shared" ref="AL463" si="2021">IF(DA463="",0,DA463)</f>
        <v>0</v>
      </c>
      <c r="AM463" s="973">
        <f t="shared" ref="AM463" si="2022">IF(DB463="",0,DB463)</f>
        <v>0</v>
      </c>
      <c r="AN463" s="973">
        <f t="shared" ref="AN463" si="2023">IF(DC463="",0,DC463)</f>
        <v>0</v>
      </c>
      <c r="AO463" s="973">
        <f t="shared" ref="AO463" si="2024">IF(DD463="",0,DD463)</f>
        <v>0</v>
      </c>
      <c r="AP463" s="973">
        <f t="shared" ref="AP463" si="2025">IF(DE463="",0,DE463)</f>
        <v>0</v>
      </c>
      <c r="AQ463" s="973">
        <f t="shared" ref="AQ463" si="2026">IF(DF463="",0,DF463)</f>
        <v>0</v>
      </c>
      <c r="AR463" s="973">
        <f t="shared" ref="AR463" si="2027">IF(DG463="",0,DG463)</f>
        <v>0</v>
      </c>
      <c r="AS463" s="973">
        <f t="shared" ref="AS463" si="2028">IF(DH463="",0,DH463)</f>
        <v>0</v>
      </c>
      <c r="AT463" s="973">
        <f t="shared" ref="AT463" si="2029">IF(DI463="",0,DI463)</f>
        <v>0</v>
      </c>
      <c r="AU463" s="973">
        <f t="shared" ref="AU463" si="2030">IF(DJ463="",0,DJ463)</f>
        <v>0</v>
      </c>
      <c r="AV463" s="973">
        <f t="shared" ref="AV463" si="2031">IF(DK463="",0,DK463)</f>
        <v>0</v>
      </c>
      <c r="AW463" s="973">
        <f t="shared" ref="AW463" si="2032">IF(DL463="",0,DL463)</f>
        <v>0</v>
      </c>
      <c r="AX463" s="973">
        <f t="shared" ref="AX463" si="2033">IF(DM463="",0,DM463)</f>
        <v>0</v>
      </c>
      <c r="AY463" s="973">
        <f t="shared" ref="AY463" si="2034">IF(DN463="",0,DN463)</f>
        <v>0</v>
      </c>
      <c r="AZ463" s="973">
        <f t="shared" ref="AZ463" si="2035">IF(DO463="",0,DO463)</f>
        <v>0</v>
      </c>
      <c r="BA463" s="973">
        <f t="shared" ref="BA463" si="2036">IF(DP463="",0,DP463)</f>
        <v>0</v>
      </c>
      <c r="BB463" s="973">
        <f t="shared" ref="BB463" si="2037">IF(DQ463="",0,DQ463)</f>
        <v>0</v>
      </c>
      <c r="BC463" s="973">
        <f t="shared" ref="BC463" si="2038">IF(DR463="",0,DR463)</f>
        <v>0</v>
      </c>
      <c r="BD463" s="973">
        <f t="shared" ref="BD463" si="2039">IF(DS463="",0,DS463)</f>
        <v>0</v>
      </c>
      <c r="BE463" s="973">
        <f t="shared" ref="BE463" si="2040">IF(DT463="",0,DT463)</f>
        <v>0</v>
      </c>
      <c r="BF463" s="973">
        <f t="shared" ref="BF463" si="2041">IF(DU463="",0,DU463)</f>
        <v>0</v>
      </c>
      <c r="BG463" s="973">
        <f t="shared" ref="BG463" si="2042">IF(DV463="",0,DV463)</f>
        <v>0</v>
      </c>
      <c r="BH463" s="973">
        <f t="shared" ref="BH463" si="2043">IF(DW463="",0,DW463)</f>
        <v>0</v>
      </c>
      <c r="BI463" s="973">
        <f t="shared" ref="BI463" si="2044">IF(DX463="",0,DX463)</f>
        <v>0</v>
      </c>
      <c r="BJ463" s="973">
        <f t="shared" ref="BJ463" si="2045">IF(DY463="",0,DY463)</f>
        <v>0</v>
      </c>
      <c r="BK463" s="973">
        <f t="shared" ref="BK463" si="2046">IF(DZ463="",0,DZ463)</f>
        <v>0</v>
      </c>
      <c r="BL463" s="973">
        <f t="shared" ref="BL463" si="2047">IF(EA463="",0,EA463)</f>
        <v>0</v>
      </c>
      <c r="BM463" s="973">
        <f t="shared" ref="BM463" si="2048">IF(EB463="",0,EB463)</f>
        <v>0</v>
      </c>
      <c r="BN463" s="973">
        <f t="shared" ref="BN463" si="2049">IF(EC463="",0,EC463)</f>
        <v>0</v>
      </c>
      <c r="BO463" s="973">
        <f t="shared" ref="BO463" si="2050">IF(ED463="",0,ED463)</f>
        <v>0</v>
      </c>
      <c r="BV463" s="978"/>
      <c r="BW463" s="978"/>
      <c r="BX463" s="978"/>
      <c r="BY463" s="978"/>
      <c r="BZ463" s="978"/>
      <c r="CA463" s="978"/>
      <c r="CB463" s="978"/>
      <c r="CC463" s="978"/>
      <c r="CD463" s="978"/>
      <c r="CE463" s="978"/>
      <c r="CF463" s="978"/>
      <c r="CG463" s="978"/>
      <c r="CH463" s="978"/>
      <c r="CI463" s="978"/>
      <c r="CJ463" s="978"/>
      <c r="CK463" s="978"/>
      <c r="CL463" s="978"/>
      <c r="CM463" s="978"/>
      <c r="CN463" s="978"/>
      <c r="CO463" s="978"/>
      <c r="CP463" s="978"/>
      <c r="CQ463" s="978"/>
      <c r="CR463" s="978"/>
      <c r="CS463" s="978"/>
      <c r="CT463" s="978"/>
      <c r="CU463" s="978"/>
      <c r="CV463" s="978"/>
      <c r="CW463" s="978"/>
      <c r="CX463" s="978"/>
      <c r="CY463" s="978"/>
      <c r="CZ463" s="978"/>
      <c r="DA463" s="978"/>
      <c r="DB463" s="978"/>
      <c r="DC463" s="978"/>
      <c r="DD463" s="978"/>
      <c r="DE463" s="978"/>
      <c r="DF463" s="978"/>
      <c r="DG463" s="978"/>
      <c r="DH463" s="978"/>
      <c r="DI463" s="978"/>
      <c r="DJ463" s="978"/>
      <c r="DK463" s="978"/>
      <c r="DL463" s="978"/>
      <c r="DM463" s="978"/>
      <c r="DN463" s="978"/>
      <c r="DO463" s="978"/>
      <c r="DP463" s="978"/>
      <c r="DQ463" s="978"/>
      <c r="DR463" s="978"/>
      <c r="DS463" s="978"/>
      <c r="DT463" s="978"/>
      <c r="DU463" s="978"/>
      <c r="DV463" s="978"/>
      <c r="DW463" s="978"/>
      <c r="DX463" s="978"/>
      <c r="DY463" s="978"/>
      <c r="DZ463" s="978"/>
      <c r="EA463" s="978"/>
      <c r="EB463" s="978"/>
      <c r="EC463" s="978"/>
      <c r="ED463" s="978"/>
    </row>
    <row r="464" spans="1:134" ht="13.5" collapsed="1" thickBot="1">
      <c r="G464" s="856"/>
      <c r="H464" s="856"/>
      <c r="I464" s="856"/>
      <c r="J464" s="856"/>
      <c r="K464" s="856"/>
      <c r="L464" s="856"/>
      <c r="M464" s="856"/>
      <c r="N464" s="856"/>
      <c r="O464" s="856"/>
      <c r="P464" s="856"/>
      <c r="Q464" s="856"/>
      <c r="R464" s="856"/>
      <c r="S464" s="856"/>
      <c r="T464" s="856"/>
      <c r="U464" s="856"/>
      <c r="V464" s="856"/>
      <c r="W464" s="856"/>
      <c r="X464" s="856"/>
      <c r="Y464" s="856"/>
      <c r="Z464" s="856"/>
      <c r="AA464" s="856"/>
      <c r="AB464" s="856"/>
      <c r="AC464" s="856"/>
      <c r="AD464" s="856"/>
      <c r="AE464" s="856"/>
      <c r="AF464" s="856"/>
      <c r="AG464" s="856"/>
      <c r="AH464" s="856"/>
      <c r="AI464" s="856"/>
      <c r="AJ464" s="856"/>
      <c r="AK464" s="856"/>
      <c r="AL464" s="856"/>
      <c r="AM464" s="856"/>
      <c r="AN464" s="856"/>
      <c r="AO464" s="856"/>
      <c r="AP464" s="856"/>
      <c r="AQ464" s="856"/>
      <c r="AR464" s="856"/>
      <c r="AS464" s="856"/>
      <c r="AT464" s="856"/>
      <c r="AU464" s="856"/>
      <c r="AV464" s="856"/>
      <c r="AW464" s="856"/>
      <c r="AX464" s="856"/>
      <c r="AY464" s="856"/>
      <c r="AZ464" s="856"/>
      <c r="BA464" s="856"/>
      <c r="BB464" s="856"/>
      <c r="BC464" s="856"/>
      <c r="BD464" s="856"/>
      <c r="BE464" s="856"/>
      <c r="BF464" s="856"/>
      <c r="BG464" s="856"/>
      <c r="BH464" s="856"/>
      <c r="BI464" s="856"/>
      <c r="BJ464" s="856"/>
      <c r="BK464" s="856"/>
      <c r="BL464" s="856"/>
      <c r="BM464" s="856"/>
      <c r="BN464" s="856"/>
      <c r="BO464" s="856"/>
      <c r="BV464" s="1119"/>
      <c r="BW464" s="1119"/>
      <c r="BX464" s="1119"/>
      <c r="BY464" s="1119"/>
      <c r="BZ464" s="1119"/>
      <c r="CA464" s="1119"/>
      <c r="CB464" s="1119"/>
      <c r="CC464" s="1119"/>
      <c r="CD464" s="1119"/>
      <c r="CE464" s="1119"/>
      <c r="CF464" s="1119"/>
      <c r="CG464" s="1119"/>
      <c r="CH464" s="1119"/>
      <c r="CI464" s="1119"/>
      <c r="CJ464" s="1119"/>
      <c r="CK464" s="1119"/>
      <c r="CL464" s="1119"/>
      <c r="CM464" s="1119"/>
      <c r="CN464" s="1119"/>
      <c r="CO464" s="1119"/>
      <c r="CP464" s="1119"/>
      <c r="CQ464" s="1119"/>
      <c r="CR464" s="1119"/>
      <c r="CS464" s="1119"/>
      <c r="CT464" s="1119"/>
      <c r="CU464" s="1119"/>
      <c r="CV464" s="1119"/>
      <c r="CW464" s="1119"/>
      <c r="CX464" s="1119"/>
      <c r="CY464" s="1119"/>
      <c r="CZ464" s="1119"/>
      <c r="DA464" s="1119"/>
      <c r="DB464" s="1119"/>
      <c r="DC464" s="1119"/>
      <c r="DD464" s="1119"/>
      <c r="DE464" s="1119"/>
      <c r="DF464" s="1119"/>
      <c r="DG464" s="1119"/>
      <c r="DH464" s="1119"/>
      <c r="DI464" s="1119"/>
      <c r="DJ464" s="1119"/>
      <c r="DK464" s="1119"/>
      <c r="DL464" s="1119"/>
      <c r="DM464" s="1119"/>
      <c r="DN464" s="1119"/>
      <c r="DO464" s="1119"/>
      <c r="DP464" s="1119"/>
      <c r="DQ464" s="1119"/>
      <c r="DR464" s="1119"/>
      <c r="DS464" s="1119"/>
      <c r="DT464" s="1119"/>
      <c r="DU464" s="1119"/>
      <c r="DV464" s="1119"/>
      <c r="DW464" s="1119"/>
      <c r="DX464" s="1119"/>
      <c r="DY464" s="1119"/>
      <c r="DZ464" s="1119"/>
      <c r="EA464" s="1119"/>
      <c r="EB464" s="1119"/>
      <c r="EC464" s="1119"/>
      <c r="ED464" s="1119"/>
    </row>
    <row r="465" spans="2:134" ht="13.5" thickBot="1">
      <c r="B465" s="17" t="s">
        <v>542</v>
      </c>
      <c r="C465" s="781"/>
      <c r="D465" s="781"/>
      <c r="E465" s="813"/>
      <c r="F465" s="814"/>
      <c r="G465" s="147">
        <f t="shared" ref="G465:BO465" si="2051">G$7</f>
        <v>1990</v>
      </c>
      <c r="H465" s="147">
        <f t="shared" si="2051"/>
        <v>1991</v>
      </c>
      <c r="I465" s="147">
        <f t="shared" si="2051"/>
        <v>1992</v>
      </c>
      <c r="J465" s="147">
        <f t="shared" si="2051"/>
        <v>1993</v>
      </c>
      <c r="K465" s="147">
        <f t="shared" si="2051"/>
        <v>1994</v>
      </c>
      <c r="L465" s="147">
        <f t="shared" si="2051"/>
        <v>1995</v>
      </c>
      <c r="M465" s="147">
        <f t="shared" si="2051"/>
        <v>1996</v>
      </c>
      <c r="N465" s="147">
        <f t="shared" si="2051"/>
        <v>1997</v>
      </c>
      <c r="O465" s="147">
        <f t="shared" si="2051"/>
        <v>1998</v>
      </c>
      <c r="P465" s="147">
        <f t="shared" si="2051"/>
        <v>1999</v>
      </c>
      <c r="Q465" s="147">
        <f t="shared" si="2051"/>
        <v>2000</v>
      </c>
      <c r="R465" s="147">
        <f t="shared" si="2051"/>
        <v>2001</v>
      </c>
      <c r="S465" s="147">
        <f t="shared" si="2051"/>
        <v>2002</v>
      </c>
      <c r="T465" s="147">
        <f t="shared" si="2051"/>
        <v>2003</v>
      </c>
      <c r="U465" s="147">
        <f t="shared" si="2051"/>
        <v>2004</v>
      </c>
      <c r="V465" s="147">
        <f t="shared" si="2051"/>
        <v>2005</v>
      </c>
      <c r="W465" s="147">
        <f t="shared" si="2051"/>
        <v>2006</v>
      </c>
      <c r="X465" s="147">
        <f t="shared" si="2051"/>
        <v>2007</v>
      </c>
      <c r="Y465" s="147">
        <f t="shared" si="2051"/>
        <v>2008</v>
      </c>
      <c r="Z465" s="147">
        <f t="shared" si="2051"/>
        <v>2009</v>
      </c>
      <c r="AA465" s="147">
        <f t="shared" si="2051"/>
        <v>2010</v>
      </c>
      <c r="AB465" s="147">
        <f t="shared" si="2051"/>
        <v>2011</v>
      </c>
      <c r="AC465" s="147">
        <f t="shared" si="2051"/>
        <v>2012</v>
      </c>
      <c r="AD465" s="147">
        <f t="shared" si="2051"/>
        <v>2013</v>
      </c>
      <c r="AE465" s="147">
        <f t="shared" si="2051"/>
        <v>2014</v>
      </c>
      <c r="AF465" s="147">
        <f t="shared" si="2051"/>
        <v>2015</v>
      </c>
      <c r="AG465" s="147">
        <f t="shared" si="2051"/>
        <v>2016</v>
      </c>
      <c r="AH465" s="147">
        <f t="shared" si="2051"/>
        <v>2017</v>
      </c>
      <c r="AI465" s="147">
        <f t="shared" si="2051"/>
        <v>2018</v>
      </c>
      <c r="AJ465" s="147">
        <f t="shared" si="2051"/>
        <v>2019</v>
      </c>
      <c r="AK465" s="147">
        <f t="shared" si="2051"/>
        <v>2020</v>
      </c>
      <c r="AL465" s="147">
        <f t="shared" si="2051"/>
        <v>2021</v>
      </c>
      <c r="AM465" s="147">
        <f t="shared" si="2051"/>
        <v>2022</v>
      </c>
      <c r="AN465" s="147">
        <f t="shared" si="2051"/>
        <v>2023</v>
      </c>
      <c r="AO465" s="147">
        <f t="shared" si="2051"/>
        <v>2024</v>
      </c>
      <c r="AP465" s="147">
        <f t="shared" si="2051"/>
        <v>2025</v>
      </c>
      <c r="AQ465" s="147">
        <f t="shared" si="2051"/>
        <v>2026</v>
      </c>
      <c r="AR465" s="147">
        <f t="shared" si="2051"/>
        <v>2027</v>
      </c>
      <c r="AS465" s="147">
        <f t="shared" si="2051"/>
        <v>2028</v>
      </c>
      <c r="AT465" s="147">
        <f t="shared" si="2051"/>
        <v>2029</v>
      </c>
      <c r="AU465" s="147">
        <f t="shared" si="2051"/>
        <v>2030</v>
      </c>
      <c r="AV465" s="147">
        <f t="shared" si="2051"/>
        <v>2031</v>
      </c>
      <c r="AW465" s="147">
        <f t="shared" si="2051"/>
        <v>2032</v>
      </c>
      <c r="AX465" s="147">
        <f t="shared" si="2051"/>
        <v>2033</v>
      </c>
      <c r="AY465" s="147">
        <f t="shared" si="2051"/>
        <v>2034</v>
      </c>
      <c r="AZ465" s="147">
        <f t="shared" si="2051"/>
        <v>2035</v>
      </c>
      <c r="BA465" s="147">
        <f t="shared" si="2051"/>
        <v>2036</v>
      </c>
      <c r="BB465" s="147">
        <f t="shared" si="2051"/>
        <v>2037</v>
      </c>
      <c r="BC465" s="147">
        <f t="shared" si="2051"/>
        <v>2038</v>
      </c>
      <c r="BD465" s="147">
        <f t="shared" si="2051"/>
        <v>2039</v>
      </c>
      <c r="BE465" s="147">
        <f t="shared" si="2051"/>
        <v>2040</v>
      </c>
      <c r="BF465" s="147">
        <f t="shared" si="2051"/>
        <v>2041</v>
      </c>
      <c r="BG465" s="147">
        <f t="shared" si="2051"/>
        <v>2042</v>
      </c>
      <c r="BH465" s="147">
        <f t="shared" si="2051"/>
        <v>2043</v>
      </c>
      <c r="BI465" s="147">
        <f t="shared" si="2051"/>
        <v>2044</v>
      </c>
      <c r="BJ465" s="147">
        <f t="shared" si="2051"/>
        <v>2045</v>
      </c>
      <c r="BK465" s="147">
        <f t="shared" si="2051"/>
        <v>2046</v>
      </c>
      <c r="BL465" s="147">
        <f t="shared" si="2051"/>
        <v>2047</v>
      </c>
      <c r="BM465" s="147">
        <f t="shared" si="2051"/>
        <v>2048</v>
      </c>
      <c r="BN465" s="147">
        <f t="shared" si="2051"/>
        <v>2049</v>
      </c>
      <c r="BO465" s="147">
        <f t="shared" si="2051"/>
        <v>2050</v>
      </c>
      <c r="BV465" s="1132"/>
      <c r="BW465" s="1132"/>
      <c r="BX465" s="1132"/>
      <c r="BY465" s="1132"/>
      <c r="BZ465" s="1132"/>
      <c r="CA465" s="1132"/>
      <c r="CB465" s="1132"/>
      <c r="CC465" s="1132"/>
      <c r="CD465" s="1132"/>
      <c r="CE465" s="1132"/>
      <c r="CF465" s="1132"/>
      <c r="CG465" s="1132"/>
      <c r="CH465" s="1132"/>
      <c r="CI465" s="1132"/>
      <c r="CJ465" s="1132"/>
      <c r="CK465" s="1132"/>
      <c r="CL465" s="1132"/>
      <c r="CM465" s="1132"/>
      <c r="CN465" s="1132"/>
      <c r="CO465" s="1132"/>
      <c r="CP465" s="1132"/>
      <c r="CQ465" s="1132"/>
      <c r="CR465" s="1132"/>
      <c r="CS465" s="1132"/>
      <c r="CT465" s="1132"/>
      <c r="CU465" s="1132"/>
      <c r="CV465" s="1132"/>
      <c r="CW465" s="1132"/>
      <c r="CX465" s="1132"/>
      <c r="CY465" s="1132"/>
      <c r="CZ465" s="1132"/>
      <c r="DA465" s="1132"/>
      <c r="DB465" s="1132"/>
      <c r="DC465" s="1132"/>
      <c r="DD465" s="1132"/>
      <c r="DE465" s="1132"/>
      <c r="DF465" s="1132"/>
      <c r="DG465" s="1132"/>
      <c r="DH465" s="1132"/>
      <c r="DI465" s="1132"/>
      <c r="DJ465" s="1132"/>
      <c r="DK465" s="1132"/>
      <c r="DL465" s="1132"/>
      <c r="DM465" s="1132"/>
      <c r="DN465" s="1132"/>
      <c r="DO465" s="1132"/>
      <c r="DP465" s="1132"/>
      <c r="DQ465" s="1132"/>
      <c r="DR465" s="1132"/>
      <c r="DS465" s="1132"/>
      <c r="DT465" s="1132"/>
      <c r="DU465" s="1132"/>
      <c r="DV465" s="1132"/>
      <c r="DW465" s="1132"/>
      <c r="DX465" s="1132"/>
      <c r="DY465" s="1132"/>
      <c r="DZ465" s="1132"/>
      <c r="EA465" s="1132"/>
      <c r="EB465" s="1132"/>
      <c r="EC465" s="1132"/>
      <c r="ED465" s="1132"/>
    </row>
    <row r="466" spans="2:134">
      <c r="B466" s="786">
        <v>311</v>
      </c>
      <c r="C466" s="58" t="s">
        <v>396</v>
      </c>
      <c r="D466" s="689"/>
      <c r="E466" s="670"/>
      <c r="F466" s="703"/>
      <c r="G466" s="704"/>
      <c r="H466" s="705"/>
      <c r="I466" s="705"/>
      <c r="J466" s="705"/>
      <c r="K466" s="705"/>
      <c r="L466" s="705"/>
      <c r="M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6"/>
      <c r="AL466" s="706"/>
      <c r="AM466" s="706"/>
      <c r="AN466" s="706"/>
      <c r="AO466" s="706"/>
      <c r="AP466" s="706"/>
      <c r="AQ466" s="706"/>
      <c r="AR466" s="706"/>
      <c r="AS466" s="706"/>
      <c r="AT466" s="706"/>
      <c r="AU466" s="706"/>
      <c r="AV466" s="706"/>
      <c r="AW466" s="706"/>
      <c r="AX466" s="706"/>
      <c r="AY466" s="706"/>
      <c r="AZ466" s="706"/>
      <c r="BA466" s="706"/>
      <c r="BB466" s="706"/>
      <c r="BC466" s="706"/>
      <c r="BD466" s="706"/>
      <c r="BE466" s="706"/>
      <c r="BF466" s="706"/>
      <c r="BG466" s="706"/>
      <c r="BH466" s="706"/>
      <c r="BI466" s="706"/>
      <c r="BJ466" s="706"/>
      <c r="BK466" s="706"/>
      <c r="BL466" s="706"/>
      <c r="BM466" s="706"/>
      <c r="BN466" s="706"/>
      <c r="BO466" s="706"/>
      <c r="BV466" s="1137"/>
      <c r="BW466" s="1138"/>
      <c r="BX466" s="1138"/>
      <c r="BY466" s="1138"/>
      <c r="BZ466" s="1138"/>
      <c r="CA466" s="1138"/>
      <c r="CB466" s="1138"/>
      <c r="CC466" s="1138"/>
      <c r="CD466" s="1138"/>
      <c r="CE466" s="1138"/>
      <c r="CF466" s="1138"/>
      <c r="CG466" s="1138"/>
      <c r="CH466" s="1138"/>
      <c r="CI466" s="1138"/>
      <c r="CJ466" s="1138"/>
      <c r="CK466" s="1138"/>
      <c r="CL466" s="1138"/>
      <c r="CM466" s="1138"/>
      <c r="CN466" s="1138"/>
      <c r="CO466" s="1138"/>
      <c r="CP466" s="1138"/>
      <c r="CQ466" s="1138"/>
      <c r="CR466" s="1138"/>
      <c r="CS466" s="1138"/>
      <c r="CT466" s="1138"/>
      <c r="CU466" s="1138"/>
      <c r="CV466" s="1138"/>
      <c r="CW466" s="1138"/>
      <c r="CX466" s="1138"/>
      <c r="CY466" s="1138"/>
      <c r="CZ466" s="1138"/>
      <c r="DA466" s="1138"/>
      <c r="DB466" s="1138"/>
      <c r="DC466" s="1138"/>
      <c r="DD466" s="1138"/>
      <c r="DE466" s="1138"/>
      <c r="DF466" s="1138"/>
      <c r="DG466" s="1138"/>
      <c r="DH466" s="1138"/>
      <c r="DI466" s="1138"/>
      <c r="DJ466" s="1138"/>
      <c r="DK466" s="1138"/>
      <c r="DL466" s="1138"/>
      <c r="DM466" s="1138"/>
      <c r="DN466" s="1138"/>
      <c r="DO466" s="1138"/>
      <c r="DP466" s="1138"/>
      <c r="DQ466" s="1138"/>
      <c r="DR466" s="1138"/>
      <c r="DS466" s="1138"/>
      <c r="DT466" s="1138"/>
      <c r="DU466" s="1138"/>
      <c r="DV466" s="1138"/>
      <c r="DW466" s="1138"/>
      <c r="DX466" s="1138"/>
      <c r="DY466" s="1138"/>
      <c r="DZ466" s="1138"/>
      <c r="EA466" s="1138"/>
      <c r="EB466" s="1138"/>
      <c r="EC466" s="1138"/>
      <c r="ED466" s="1139"/>
    </row>
    <row r="467" spans="2:134">
      <c r="B467" s="728" t="s">
        <v>83</v>
      </c>
      <c r="C467" s="667"/>
      <c r="D467" s="686" t="s">
        <v>1120</v>
      </c>
      <c r="E467" s="667" t="s">
        <v>1321</v>
      </c>
      <c r="F467" s="838"/>
      <c r="G467" s="1004">
        <f t="shared" ref="G467:AI467" si="2052">IF(BV467="",G299,BV467)</f>
        <v>0</v>
      </c>
      <c r="H467" s="1004">
        <f t="shared" si="2052"/>
        <v>0</v>
      </c>
      <c r="I467" s="1004">
        <f t="shared" si="2052"/>
        <v>0</v>
      </c>
      <c r="J467" s="1004">
        <f t="shared" si="2052"/>
        <v>0</v>
      </c>
      <c r="K467" s="1004">
        <f t="shared" si="2052"/>
        <v>0</v>
      </c>
      <c r="L467" s="1004">
        <f t="shared" si="2052"/>
        <v>0</v>
      </c>
      <c r="M467" s="1004">
        <f t="shared" si="2052"/>
        <v>0</v>
      </c>
      <c r="N467" s="1004">
        <f t="shared" si="2052"/>
        <v>0</v>
      </c>
      <c r="O467" s="1004">
        <f t="shared" si="2052"/>
        <v>0</v>
      </c>
      <c r="P467" s="1004">
        <f t="shared" si="2052"/>
        <v>0</v>
      </c>
      <c r="Q467" s="1004">
        <f t="shared" si="2052"/>
        <v>0</v>
      </c>
      <c r="R467" s="1004">
        <f t="shared" si="2052"/>
        <v>0</v>
      </c>
      <c r="S467" s="1004">
        <f t="shared" si="2052"/>
        <v>0</v>
      </c>
      <c r="T467" s="1004">
        <f t="shared" si="2052"/>
        <v>0</v>
      </c>
      <c r="U467" s="1004">
        <f t="shared" si="2052"/>
        <v>0</v>
      </c>
      <c r="V467" s="1004">
        <f t="shared" si="2052"/>
        <v>0</v>
      </c>
      <c r="W467" s="1004">
        <f t="shared" si="2052"/>
        <v>0</v>
      </c>
      <c r="X467" s="1004">
        <f t="shared" si="2052"/>
        <v>0</v>
      </c>
      <c r="Y467" s="1004">
        <f t="shared" si="2052"/>
        <v>0</v>
      </c>
      <c r="Z467" s="1004">
        <f t="shared" si="2052"/>
        <v>0</v>
      </c>
      <c r="AA467" s="1004">
        <f t="shared" si="2052"/>
        <v>0</v>
      </c>
      <c r="AB467" s="1004">
        <f t="shared" si="2052"/>
        <v>0</v>
      </c>
      <c r="AC467" s="1004">
        <f t="shared" si="2052"/>
        <v>0</v>
      </c>
      <c r="AD467" s="1004">
        <f t="shared" si="2052"/>
        <v>0</v>
      </c>
      <c r="AE467" s="1004">
        <f t="shared" si="2052"/>
        <v>0</v>
      </c>
      <c r="AF467" s="1004">
        <f t="shared" si="2052"/>
        <v>0</v>
      </c>
      <c r="AG467" s="1004">
        <f t="shared" si="2052"/>
        <v>0</v>
      </c>
      <c r="AH467" s="1004">
        <f t="shared" si="2052"/>
        <v>0</v>
      </c>
      <c r="AI467" s="1004">
        <f t="shared" si="2052"/>
        <v>0</v>
      </c>
      <c r="AJ467" s="1004">
        <f t="shared" ref="AJ467:BO467" si="2053">IF(CY467="",AJ299,CY467)</f>
        <v>0</v>
      </c>
      <c r="AK467" s="1004">
        <f t="shared" si="2053"/>
        <v>0</v>
      </c>
      <c r="AL467" s="1004">
        <f t="shared" si="2053"/>
        <v>0</v>
      </c>
      <c r="AM467" s="1004">
        <f t="shared" si="2053"/>
        <v>0</v>
      </c>
      <c r="AN467" s="1004">
        <f t="shared" si="2053"/>
        <v>0</v>
      </c>
      <c r="AO467" s="1004">
        <f t="shared" si="2053"/>
        <v>0</v>
      </c>
      <c r="AP467" s="1004">
        <f t="shared" si="2053"/>
        <v>0</v>
      </c>
      <c r="AQ467" s="1004">
        <f t="shared" si="2053"/>
        <v>0</v>
      </c>
      <c r="AR467" s="1004">
        <f t="shared" si="2053"/>
        <v>0</v>
      </c>
      <c r="AS467" s="1004">
        <f t="shared" si="2053"/>
        <v>0</v>
      </c>
      <c r="AT467" s="1004">
        <f t="shared" si="2053"/>
        <v>0</v>
      </c>
      <c r="AU467" s="1004">
        <f t="shared" si="2053"/>
        <v>0</v>
      </c>
      <c r="AV467" s="1004">
        <f t="shared" si="2053"/>
        <v>0</v>
      </c>
      <c r="AW467" s="1004">
        <f t="shared" si="2053"/>
        <v>0</v>
      </c>
      <c r="AX467" s="1004">
        <f t="shared" si="2053"/>
        <v>0</v>
      </c>
      <c r="AY467" s="1004">
        <f t="shared" si="2053"/>
        <v>0</v>
      </c>
      <c r="AZ467" s="1004">
        <f t="shared" si="2053"/>
        <v>0</v>
      </c>
      <c r="BA467" s="1004">
        <f t="shared" si="2053"/>
        <v>0</v>
      </c>
      <c r="BB467" s="1004">
        <f t="shared" si="2053"/>
        <v>0</v>
      </c>
      <c r="BC467" s="1004">
        <f t="shared" si="2053"/>
        <v>0</v>
      </c>
      <c r="BD467" s="1004">
        <f t="shared" si="2053"/>
        <v>0</v>
      </c>
      <c r="BE467" s="1004">
        <f t="shared" si="2053"/>
        <v>0</v>
      </c>
      <c r="BF467" s="1004">
        <f t="shared" si="2053"/>
        <v>0</v>
      </c>
      <c r="BG467" s="1004">
        <f t="shared" si="2053"/>
        <v>0</v>
      </c>
      <c r="BH467" s="1004">
        <f t="shared" si="2053"/>
        <v>0</v>
      </c>
      <c r="BI467" s="1004">
        <f t="shared" si="2053"/>
        <v>0</v>
      </c>
      <c r="BJ467" s="1004">
        <f t="shared" si="2053"/>
        <v>0</v>
      </c>
      <c r="BK467" s="1004">
        <f t="shared" si="2053"/>
        <v>0</v>
      </c>
      <c r="BL467" s="1004">
        <f t="shared" si="2053"/>
        <v>0</v>
      </c>
      <c r="BM467" s="1004">
        <f t="shared" si="2053"/>
        <v>0</v>
      </c>
      <c r="BN467" s="1004">
        <f t="shared" si="2053"/>
        <v>0</v>
      </c>
      <c r="BO467" s="1004">
        <f t="shared" si="2053"/>
        <v>0</v>
      </c>
      <c r="BV467" s="1165"/>
      <c r="BW467" s="1165"/>
      <c r="BX467" s="1165"/>
      <c r="BY467" s="1165"/>
      <c r="BZ467" s="1165"/>
      <c r="CA467" s="1165"/>
      <c r="CB467" s="1165"/>
      <c r="CC467" s="1165"/>
      <c r="CD467" s="1165"/>
      <c r="CE467" s="1165"/>
      <c r="CF467" s="1165"/>
      <c r="CG467" s="1165"/>
      <c r="CH467" s="1165"/>
      <c r="CI467" s="1165"/>
      <c r="CJ467" s="1165"/>
      <c r="CK467" s="1165"/>
      <c r="CL467" s="1165"/>
      <c r="CM467" s="1165"/>
      <c r="CN467" s="1165"/>
      <c r="CO467" s="1165"/>
      <c r="CP467" s="1165"/>
      <c r="CQ467" s="1165"/>
      <c r="CR467" s="1165"/>
      <c r="CS467" s="1165"/>
      <c r="CT467" s="1165"/>
      <c r="CU467" s="1165"/>
      <c r="CV467" s="1165"/>
      <c r="CW467" s="1165"/>
      <c r="CX467" s="1165"/>
      <c r="CY467" s="1165"/>
      <c r="CZ467" s="1165"/>
      <c r="DA467" s="1165"/>
      <c r="DB467" s="1165"/>
      <c r="DC467" s="1165"/>
      <c r="DD467" s="1165"/>
      <c r="DE467" s="1165"/>
      <c r="DF467" s="1165"/>
      <c r="DG467" s="1165"/>
      <c r="DH467" s="1165"/>
      <c r="DI467" s="1165"/>
      <c r="DJ467" s="1165"/>
      <c r="DK467" s="1165"/>
      <c r="DL467" s="1165"/>
      <c r="DM467" s="1165"/>
      <c r="DN467" s="1165"/>
      <c r="DO467" s="1165"/>
      <c r="DP467" s="1165"/>
      <c r="DQ467" s="1165"/>
      <c r="DR467" s="1165"/>
      <c r="DS467" s="1165"/>
      <c r="DT467" s="1165"/>
      <c r="DU467" s="1165"/>
      <c r="DV467" s="1165"/>
      <c r="DW467" s="1165"/>
      <c r="DX467" s="1165"/>
      <c r="DY467" s="1165"/>
      <c r="DZ467" s="1165"/>
      <c r="EA467" s="1165"/>
      <c r="EB467" s="1165"/>
      <c r="EC467" s="1165"/>
      <c r="ED467" s="1165"/>
    </row>
    <row r="468" spans="2:134">
      <c r="B468" s="728" t="s">
        <v>84</v>
      </c>
      <c r="C468" s="717"/>
      <c r="D468" s="686" t="s">
        <v>32</v>
      </c>
      <c r="E468" s="667" t="s">
        <v>1321</v>
      </c>
      <c r="F468" s="838"/>
      <c r="G468" s="1005">
        <f t="shared" ref="G468:P469" si="2054">IF(BV468="",0,BV468)</f>
        <v>0</v>
      </c>
      <c r="H468" s="1005">
        <f t="shared" si="2054"/>
        <v>0</v>
      </c>
      <c r="I468" s="1005">
        <f t="shared" si="2054"/>
        <v>0</v>
      </c>
      <c r="J468" s="1005">
        <f t="shared" si="2054"/>
        <v>0</v>
      </c>
      <c r="K468" s="1005">
        <f t="shared" si="2054"/>
        <v>0</v>
      </c>
      <c r="L468" s="1005">
        <f t="shared" si="2054"/>
        <v>0</v>
      </c>
      <c r="M468" s="1005">
        <f t="shared" si="2054"/>
        <v>0</v>
      </c>
      <c r="N468" s="1005">
        <f t="shared" si="2054"/>
        <v>0</v>
      </c>
      <c r="O468" s="1005">
        <f t="shared" si="2054"/>
        <v>0</v>
      </c>
      <c r="P468" s="1005">
        <f t="shared" si="2054"/>
        <v>0</v>
      </c>
      <c r="Q468" s="1005">
        <f t="shared" ref="Q468:Z469" si="2055">IF(CF468="",0,CF468)</f>
        <v>0</v>
      </c>
      <c r="R468" s="1005">
        <f t="shared" si="2055"/>
        <v>0</v>
      </c>
      <c r="S468" s="1005">
        <f t="shared" si="2055"/>
        <v>0</v>
      </c>
      <c r="T468" s="1005">
        <f t="shared" si="2055"/>
        <v>0</v>
      </c>
      <c r="U468" s="1005">
        <f t="shared" si="2055"/>
        <v>0</v>
      </c>
      <c r="V468" s="1005">
        <f t="shared" si="2055"/>
        <v>0</v>
      </c>
      <c r="W468" s="1005">
        <f t="shared" si="2055"/>
        <v>0</v>
      </c>
      <c r="X468" s="1005">
        <f t="shared" si="2055"/>
        <v>0</v>
      </c>
      <c r="Y468" s="1005">
        <f t="shared" si="2055"/>
        <v>0</v>
      </c>
      <c r="Z468" s="1005">
        <f t="shared" si="2055"/>
        <v>0</v>
      </c>
      <c r="AA468" s="1005">
        <f t="shared" ref="AA468:AI469" si="2056">IF(CP468="",0,CP468)</f>
        <v>0</v>
      </c>
      <c r="AB468" s="1005">
        <f t="shared" si="2056"/>
        <v>0</v>
      </c>
      <c r="AC468" s="1005">
        <f t="shared" si="2056"/>
        <v>0</v>
      </c>
      <c r="AD468" s="1005">
        <f t="shared" si="2056"/>
        <v>0</v>
      </c>
      <c r="AE468" s="1005">
        <f t="shared" si="2056"/>
        <v>0</v>
      </c>
      <c r="AF468" s="1005">
        <f t="shared" si="2056"/>
        <v>0</v>
      </c>
      <c r="AG468" s="1005">
        <f t="shared" si="2056"/>
        <v>0</v>
      </c>
      <c r="AH468" s="1005">
        <f t="shared" si="2056"/>
        <v>0</v>
      </c>
      <c r="AI468" s="1005">
        <f t="shared" si="2056"/>
        <v>0</v>
      </c>
      <c r="AJ468" s="1005">
        <f t="shared" ref="AJ468:AJ469" si="2057">IF(CY468="",0,CY468)</f>
        <v>0</v>
      </c>
      <c r="AK468" s="1005">
        <f t="shared" ref="AK468:AK469" si="2058">IF(CZ468="",0,CZ468)</f>
        <v>0</v>
      </c>
      <c r="AL468" s="1005">
        <f t="shared" ref="AL468:AL469" si="2059">IF(DA468="",0,DA468)</f>
        <v>0</v>
      </c>
      <c r="AM468" s="1005">
        <f t="shared" ref="AM468:AM469" si="2060">IF(DB468="",0,DB468)</f>
        <v>0</v>
      </c>
      <c r="AN468" s="1005">
        <f t="shared" ref="AN468:AN469" si="2061">IF(DC468="",0,DC468)</f>
        <v>0</v>
      </c>
      <c r="AO468" s="1005">
        <f t="shared" ref="AO468:AO469" si="2062">IF(DD468="",0,DD468)</f>
        <v>0</v>
      </c>
      <c r="AP468" s="1005">
        <f t="shared" ref="AP468:AP469" si="2063">IF(DE468="",0,DE468)</f>
        <v>0</v>
      </c>
      <c r="AQ468" s="1005">
        <f t="shared" ref="AQ468:AQ469" si="2064">IF(DF468="",0,DF468)</f>
        <v>0</v>
      </c>
      <c r="AR468" s="1005">
        <f t="shared" ref="AR468:AR469" si="2065">IF(DG468="",0,DG468)</f>
        <v>0</v>
      </c>
      <c r="AS468" s="1005">
        <f t="shared" ref="AS468:AS469" si="2066">IF(DH468="",0,DH468)</f>
        <v>0</v>
      </c>
      <c r="AT468" s="1005">
        <f t="shared" ref="AT468:AT469" si="2067">IF(DI468="",0,DI468)</f>
        <v>0</v>
      </c>
      <c r="AU468" s="1005">
        <f t="shared" ref="AU468:AU469" si="2068">IF(DJ468="",0,DJ468)</f>
        <v>0</v>
      </c>
      <c r="AV468" s="1005">
        <f t="shared" ref="AV468:AV469" si="2069">IF(DK468="",0,DK468)</f>
        <v>0</v>
      </c>
      <c r="AW468" s="1005">
        <f t="shared" ref="AW468:AW469" si="2070">IF(DL468="",0,DL468)</f>
        <v>0</v>
      </c>
      <c r="AX468" s="1005">
        <f t="shared" ref="AX468:AX469" si="2071">IF(DM468="",0,DM468)</f>
        <v>0</v>
      </c>
      <c r="AY468" s="1005">
        <f t="shared" ref="AY468:AY469" si="2072">IF(DN468="",0,DN468)</f>
        <v>0</v>
      </c>
      <c r="AZ468" s="1005">
        <f t="shared" ref="AZ468:AZ469" si="2073">IF(DO468="",0,DO468)</f>
        <v>0</v>
      </c>
      <c r="BA468" s="1005">
        <f t="shared" ref="BA468:BA469" si="2074">IF(DP468="",0,DP468)</f>
        <v>0</v>
      </c>
      <c r="BB468" s="1005">
        <f t="shared" ref="BB468:BB469" si="2075">IF(DQ468="",0,DQ468)</f>
        <v>0</v>
      </c>
      <c r="BC468" s="1005">
        <f t="shared" ref="BC468:BC469" si="2076">IF(DR468="",0,DR468)</f>
        <v>0</v>
      </c>
      <c r="BD468" s="1005">
        <f t="shared" ref="BD468:BD469" si="2077">IF(DS468="",0,DS468)</f>
        <v>0</v>
      </c>
      <c r="BE468" s="1005">
        <f t="shared" ref="BE468:BE469" si="2078">IF(DT468="",0,DT468)</f>
        <v>0</v>
      </c>
      <c r="BF468" s="1005">
        <f t="shared" ref="BF468:BF469" si="2079">IF(DU468="",0,DU468)</f>
        <v>0</v>
      </c>
      <c r="BG468" s="1005">
        <f t="shared" ref="BG468:BG469" si="2080">IF(DV468="",0,DV468)</f>
        <v>0</v>
      </c>
      <c r="BH468" s="1005">
        <f t="shared" ref="BH468:BH469" si="2081">IF(DW468="",0,DW468)</f>
        <v>0</v>
      </c>
      <c r="BI468" s="1005">
        <f t="shared" ref="BI468:BI469" si="2082">IF(DX468="",0,DX468)</f>
        <v>0</v>
      </c>
      <c r="BJ468" s="1005">
        <f t="shared" ref="BJ468:BJ469" si="2083">IF(DY468="",0,DY468)</f>
        <v>0</v>
      </c>
      <c r="BK468" s="1005">
        <f t="shared" ref="BK468:BK469" si="2084">IF(DZ468="",0,DZ468)</f>
        <v>0</v>
      </c>
      <c r="BL468" s="1005">
        <f t="shared" ref="BL468:BL469" si="2085">IF(EA468="",0,EA468)</f>
        <v>0</v>
      </c>
      <c r="BM468" s="1005">
        <f t="shared" ref="BM468:BM469" si="2086">IF(EB468="",0,EB468)</f>
        <v>0</v>
      </c>
      <c r="BN468" s="1005">
        <f t="shared" ref="BN468:BN469" si="2087">IF(EC468="",0,EC468)</f>
        <v>0</v>
      </c>
      <c r="BO468" s="1005">
        <f t="shared" ref="BO468:BO469" si="2088">IF(ED468="",0,ED468)</f>
        <v>0</v>
      </c>
      <c r="BV468" s="1165"/>
      <c r="BW468" s="1165"/>
      <c r="BX468" s="1165"/>
      <c r="BY468" s="1165"/>
      <c r="BZ468" s="1165"/>
      <c r="CA468" s="1165"/>
      <c r="CB468" s="1165"/>
      <c r="CC468" s="1165"/>
      <c r="CD468" s="1165"/>
      <c r="CE468" s="1165"/>
      <c r="CF468" s="1165"/>
      <c r="CG468" s="1165"/>
      <c r="CH468" s="1165"/>
      <c r="CI468" s="1165"/>
      <c r="CJ468" s="1165"/>
      <c r="CK468" s="1165"/>
      <c r="CL468" s="1165"/>
      <c r="CM468" s="1165"/>
      <c r="CN468" s="1165"/>
      <c r="CO468" s="1165"/>
      <c r="CP468" s="1165"/>
      <c r="CQ468" s="1165"/>
      <c r="CR468" s="1165"/>
      <c r="CS468" s="1165"/>
      <c r="CT468" s="1165"/>
      <c r="CU468" s="1165"/>
      <c r="CV468" s="1165"/>
      <c r="CW468" s="1165"/>
      <c r="CX468" s="1165"/>
      <c r="CY468" s="1165"/>
      <c r="CZ468" s="1165"/>
      <c r="DA468" s="1165"/>
      <c r="DB468" s="1165"/>
      <c r="DC468" s="1165"/>
      <c r="DD468" s="1165"/>
      <c r="DE468" s="1165"/>
      <c r="DF468" s="1165"/>
      <c r="DG468" s="1165"/>
      <c r="DH468" s="1165"/>
      <c r="DI468" s="1165"/>
      <c r="DJ468" s="1165"/>
      <c r="DK468" s="1165"/>
      <c r="DL468" s="1165"/>
      <c r="DM468" s="1165"/>
      <c r="DN468" s="1165"/>
      <c r="DO468" s="1165"/>
      <c r="DP468" s="1165"/>
      <c r="DQ468" s="1165"/>
      <c r="DR468" s="1165"/>
      <c r="DS468" s="1165"/>
      <c r="DT468" s="1165"/>
      <c r="DU468" s="1165"/>
      <c r="DV468" s="1165"/>
      <c r="DW468" s="1165"/>
      <c r="DX468" s="1165"/>
      <c r="DY468" s="1165"/>
      <c r="DZ468" s="1165"/>
      <c r="EA468" s="1165"/>
      <c r="EB468" s="1165"/>
      <c r="EC468" s="1165"/>
      <c r="ED468" s="1165"/>
    </row>
    <row r="469" spans="2:134">
      <c r="B469" s="728" t="s">
        <v>1044</v>
      </c>
      <c r="C469" s="668"/>
      <c r="D469" s="669" t="s">
        <v>1306</v>
      </c>
      <c r="E469" s="667" t="s">
        <v>1321</v>
      </c>
      <c r="F469" s="692"/>
      <c r="G469" s="1005">
        <f t="shared" si="2054"/>
        <v>0</v>
      </c>
      <c r="H469" s="1005">
        <f t="shared" si="2054"/>
        <v>0</v>
      </c>
      <c r="I469" s="1005">
        <f t="shared" si="2054"/>
        <v>0</v>
      </c>
      <c r="J469" s="1005">
        <f t="shared" si="2054"/>
        <v>0</v>
      </c>
      <c r="K469" s="1005">
        <f t="shared" si="2054"/>
        <v>0</v>
      </c>
      <c r="L469" s="1005">
        <f t="shared" si="2054"/>
        <v>0</v>
      </c>
      <c r="M469" s="1005">
        <f t="shared" si="2054"/>
        <v>0</v>
      </c>
      <c r="N469" s="1005">
        <f t="shared" si="2054"/>
        <v>0</v>
      </c>
      <c r="O469" s="1005">
        <f t="shared" si="2054"/>
        <v>0</v>
      </c>
      <c r="P469" s="1005">
        <f t="shared" si="2054"/>
        <v>0</v>
      </c>
      <c r="Q469" s="1005">
        <f t="shared" si="2055"/>
        <v>0</v>
      </c>
      <c r="R469" s="1005">
        <f t="shared" si="2055"/>
        <v>0</v>
      </c>
      <c r="S469" s="1005">
        <f t="shared" si="2055"/>
        <v>0</v>
      </c>
      <c r="T469" s="1005">
        <f t="shared" si="2055"/>
        <v>0</v>
      </c>
      <c r="U469" s="1005">
        <f t="shared" si="2055"/>
        <v>0</v>
      </c>
      <c r="V469" s="1005">
        <f t="shared" si="2055"/>
        <v>0</v>
      </c>
      <c r="W469" s="1005">
        <f t="shared" si="2055"/>
        <v>0</v>
      </c>
      <c r="X469" s="1005">
        <f t="shared" si="2055"/>
        <v>0</v>
      </c>
      <c r="Y469" s="1005">
        <f t="shared" si="2055"/>
        <v>0</v>
      </c>
      <c r="Z469" s="1005">
        <f t="shared" si="2055"/>
        <v>0</v>
      </c>
      <c r="AA469" s="1005">
        <f t="shared" si="2056"/>
        <v>0</v>
      </c>
      <c r="AB469" s="1005">
        <f t="shared" si="2056"/>
        <v>0</v>
      </c>
      <c r="AC469" s="1005">
        <f t="shared" si="2056"/>
        <v>0</v>
      </c>
      <c r="AD469" s="1005">
        <f t="shared" si="2056"/>
        <v>0</v>
      </c>
      <c r="AE469" s="1005">
        <f t="shared" si="2056"/>
        <v>0</v>
      </c>
      <c r="AF469" s="1005">
        <f t="shared" si="2056"/>
        <v>0</v>
      </c>
      <c r="AG469" s="1005">
        <f t="shared" si="2056"/>
        <v>0</v>
      </c>
      <c r="AH469" s="1005">
        <f t="shared" si="2056"/>
        <v>0</v>
      </c>
      <c r="AI469" s="1005">
        <f t="shared" si="2056"/>
        <v>0</v>
      </c>
      <c r="AJ469" s="1005">
        <f t="shared" si="2057"/>
        <v>0</v>
      </c>
      <c r="AK469" s="1005">
        <f t="shared" si="2058"/>
        <v>0</v>
      </c>
      <c r="AL469" s="1005">
        <f t="shared" si="2059"/>
        <v>0</v>
      </c>
      <c r="AM469" s="1005">
        <f t="shared" si="2060"/>
        <v>0</v>
      </c>
      <c r="AN469" s="1005">
        <f t="shared" si="2061"/>
        <v>0</v>
      </c>
      <c r="AO469" s="1005">
        <f t="shared" si="2062"/>
        <v>0</v>
      </c>
      <c r="AP469" s="1005">
        <f t="shared" si="2063"/>
        <v>0</v>
      </c>
      <c r="AQ469" s="1005">
        <f t="shared" si="2064"/>
        <v>0</v>
      </c>
      <c r="AR469" s="1005">
        <f t="shared" si="2065"/>
        <v>0</v>
      </c>
      <c r="AS469" s="1005">
        <f t="shared" si="2066"/>
        <v>0</v>
      </c>
      <c r="AT469" s="1005">
        <f t="shared" si="2067"/>
        <v>0</v>
      </c>
      <c r="AU469" s="1005">
        <f t="shared" si="2068"/>
        <v>0</v>
      </c>
      <c r="AV469" s="1005">
        <f t="shared" si="2069"/>
        <v>0</v>
      </c>
      <c r="AW469" s="1005">
        <f t="shared" si="2070"/>
        <v>0</v>
      </c>
      <c r="AX469" s="1005">
        <f t="shared" si="2071"/>
        <v>0</v>
      </c>
      <c r="AY469" s="1005">
        <f t="shared" si="2072"/>
        <v>0</v>
      </c>
      <c r="AZ469" s="1005">
        <f t="shared" si="2073"/>
        <v>0</v>
      </c>
      <c r="BA469" s="1005">
        <f t="shared" si="2074"/>
        <v>0</v>
      </c>
      <c r="BB469" s="1005">
        <f t="shared" si="2075"/>
        <v>0</v>
      </c>
      <c r="BC469" s="1005">
        <f t="shared" si="2076"/>
        <v>0</v>
      </c>
      <c r="BD469" s="1005">
        <f t="shared" si="2077"/>
        <v>0</v>
      </c>
      <c r="BE469" s="1005">
        <f t="shared" si="2078"/>
        <v>0</v>
      </c>
      <c r="BF469" s="1005">
        <f t="shared" si="2079"/>
        <v>0</v>
      </c>
      <c r="BG469" s="1005">
        <f t="shared" si="2080"/>
        <v>0</v>
      </c>
      <c r="BH469" s="1005">
        <f t="shared" si="2081"/>
        <v>0</v>
      </c>
      <c r="BI469" s="1005">
        <f t="shared" si="2082"/>
        <v>0</v>
      </c>
      <c r="BJ469" s="1005">
        <f t="shared" si="2083"/>
        <v>0</v>
      </c>
      <c r="BK469" s="1005">
        <f t="shared" si="2084"/>
        <v>0</v>
      </c>
      <c r="BL469" s="1005">
        <f t="shared" si="2085"/>
        <v>0</v>
      </c>
      <c r="BM469" s="1005">
        <f t="shared" si="2086"/>
        <v>0</v>
      </c>
      <c r="BN469" s="1005">
        <f t="shared" si="2087"/>
        <v>0</v>
      </c>
      <c r="BO469" s="1005">
        <f t="shared" si="2088"/>
        <v>0</v>
      </c>
      <c r="BV469" s="1165"/>
      <c r="BW469" s="1165"/>
      <c r="BX469" s="1165"/>
      <c r="BY469" s="1165"/>
      <c r="BZ469" s="1165"/>
      <c r="CA469" s="1165"/>
      <c r="CB469" s="1165"/>
      <c r="CC469" s="1165"/>
      <c r="CD469" s="1165"/>
      <c r="CE469" s="1165"/>
      <c r="CF469" s="1165"/>
      <c r="CG469" s="1165"/>
      <c r="CH469" s="1165"/>
      <c r="CI469" s="1165"/>
      <c r="CJ469" s="1165"/>
      <c r="CK469" s="1165"/>
      <c r="CL469" s="1165"/>
      <c r="CM469" s="1165"/>
      <c r="CN469" s="1165"/>
      <c r="CO469" s="1165"/>
      <c r="CP469" s="1165"/>
      <c r="CQ469" s="1165"/>
      <c r="CR469" s="1165"/>
      <c r="CS469" s="1165"/>
      <c r="CT469" s="1165"/>
      <c r="CU469" s="1165"/>
      <c r="CV469" s="1165"/>
      <c r="CW469" s="1165"/>
      <c r="CX469" s="1165"/>
      <c r="CY469" s="1165"/>
      <c r="CZ469" s="1165"/>
      <c r="DA469" s="1165"/>
      <c r="DB469" s="1165"/>
      <c r="DC469" s="1165"/>
      <c r="DD469" s="1165"/>
      <c r="DE469" s="1165"/>
      <c r="DF469" s="1165"/>
      <c r="DG469" s="1165"/>
      <c r="DH469" s="1165"/>
      <c r="DI469" s="1165"/>
      <c r="DJ469" s="1165"/>
      <c r="DK469" s="1165"/>
      <c r="DL469" s="1165"/>
      <c r="DM469" s="1165"/>
      <c r="DN469" s="1165"/>
      <c r="DO469" s="1165"/>
      <c r="DP469" s="1165"/>
      <c r="DQ469" s="1165"/>
      <c r="DR469" s="1165"/>
      <c r="DS469" s="1165"/>
      <c r="DT469" s="1165"/>
      <c r="DU469" s="1165"/>
      <c r="DV469" s="1165"/>
      <c r="DW469" s="1165"/>
      <c r="DX469" s="1165"/>
      <c r="DY469" s="1165"/>
      <c r="DZ469" s="1165"/>
      <c r="EA469" s="1165"/>
      <c r="EB469" s="1165"/>
      <c r="EC469" s="1165"/>
      <c r="ED469" s="1165"/>
    </row>
    <row r="470" spans="2:134">
      <c r="B470" s="728" t="s">
        <v>1183</v>
      </c>
      <c r="C470" s="58" t="s">
        <v>613</v>
      </c>
      <c r="D470" s="689"/>
      <c r="E470" s="667"/>
      <c r="F470" s="874"/>
      <c r="G470" s="704"/>
      <c r="H470" s="705"/>
      <c r="I470" s="705"/>
      <c r="J470" s="705"/>
      <c r="K470" s="705"/>
      <c r="L470" s="705"/>
      <c r="M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6"/>
      <c r="AL470" s="706"/>
      <c r="AM470" s="706"/>
      <c r="AN470" s="706"/>
      <c r="AO470" s="706"/>
      <c r="AP470" s="706"/>
      <c r="AQ470" s="706"/>
      <c r="AR470" s="706"/>
      <c r="AS470" s="706"/>
      <c r="AT470" s="706"/>
      <c r="AU470" s="706"/>
      <c r="AV470" s="706"/>
      <c r="AW470" s="706"/>
      <c r="AX470" s="706"/>
      <c r="AY470" s="706"/>
      <c r="AZ470" s="706"/>
      <c r="BA470" s="706"/>
      <c r="BB470" s="706"/>
      <c r="BC470" s="706"/>
      <c r="BD470" s="706"/>
      <c r="BE470" s="706"/>
      <c r="BF470" s="706"/>
      <c r="BG470" s="706"/>
      <c r="BH470" s="706"/>
      <c r="BI470" s="706"/>
      <c r="BJ470" s="706"/>
      <c r="BK470" s="706"/>
      <c r="BL470" s="706"/>
      <c r="BM470" s="706"/>
      <c r="BN470" s="706"/>
      <c r="BO470" s="706"/>
      <c r="BV470" s="1137"/>
      <c r="BW470" s="1138"/>
      <c r="BX470" s="1138"/>
      <c r="BY470" s="1138"/>
      <c r="BZ470" s="1138"/>
      <c r="CA470" s="1138"/>
      <c r="CB470" s="1138"/>
      <c r="CC470" s="1138"/>
      <c r="CD470" s="1138"/>
      <c r="CE470" s="1138"/>
      <c r="CF470" s="1138"/>
      <c r="CG470" s="1138"/>
      <c r="CH470" s="1138"/>
      <c r="CI470" s="1138"/>
      <c r="CJ470" s="1138"/>
      <c r="CK470" s="1138"/>
      <c r="CL470" s="1138"/>
      <c r="CM470" s="1138"/>
      <c r="CN470" s="1138"/>
      <c r="CO470" s="1138"/>
      <c r="CP470" s="1138"/>
      <c r="CQ470" s="1138"/>
      <c r="CR470" s="1138"/>
      <c r="CS470" s="1138"/>
      <c r="CT470" s="1138"/>
      <c r="CU470" s="1138"/>
      <c r="CV470" s="1138"/>
      <c r="CW470" s="1138"/>
      <c r="CX470" s="1138"/>
      <c r="CY470" s="1138"/>
      <c r="CZ470" s="1138"/>
      <c r="DA470" s="1138"/>
      <c r="DB470" s="1138"/>
      <c r="DC470" s="1138"/>
      <c r="DD470" s="1138"/>
      <c r="DE470" s="1138"/>
      <c r="DF470" s="1138"/>
      <c r="DG470" s="1138"/>
      <c r="DH470" s="1138"/>
      <c r="DI470" s="1138"/>
      <c r="DJ470" s="1138"/>
      <c r="DK470" s="1138"/>
      <c r="DL470" s="1138"/>
      <c r="DM470" s="1138"/>
      <c r="DN470" s="1138"/>
      <c r="DO470" s="1138"/>
      <c r="DP470" s="1138"/>
      <c r="DQ470" s="1138"/>
      <c r="DR470" s="1138"/>
      <c r="DS470" s="1138"/>
      <c r="DT470" s="1138"/>
      <c r="DU470" s="1138"/>
      <c r="DV470" s="1138"/>
      <c r="DW470" s="1138"/>
      <c r="DX470" s="1138"/>
      <c r="DY470" s="1138"/>
      <c r="DZ470" s="1138"/>
      <c r="EA470" s="1138"/>
      <c r="EB470" s="1138"/>
      <c r="EC470" s="1138"/>
      <c r="ED470" s="1139"/>
    </row>
    <row r="471" spans="2:134">
      <c r="B471" s="728" t="s">
        <v>1184</v>
      </c>
      <c r="C471" s="60"/>
      <c r="D471" s="686" t="s">
        <v>1323</v>
      </c>
      <c r="E471" s="667" t="s">
        <v>1321</v>
      </c>
      <c r="F471" s="692"/>
      <c r="G471" s="1005">
        <f t="shared" ref="G471:AI471" si="2089">IF(BV471="",0,BV471)</f>
        <v>0</v>
      </c>
      <c r="H471" s="1005">
        <f t="shared" si="2089"/>
        <v>0</v>
      </c>
      <c r="I471" s="1005">
        <f t="shared" si="2089"/>
        <v>0</v>
      </c>
      <c r="J471" s="1005">
        <f t="shared" si="2089"/>
        <v>0</v>
      </c>
      <c r="K471" s="1005">
        <f t="shared" si="2089"/>
        <v>0</v>
      </c>
      <c r="L471" s="1005">
        <f t="shared" si="2089"/>
        <v>0</v>
      </c>
      <c r="M471" s="1005">
        <f t="shared" si="2089"/>
        <v>0</v>
      </c>
      <c r="N471" s="1005">
        <f t="shared" si="2089"/>
        <v>0</v>
      </c>
      <c r="O471" s="1005">
        <f t="shared" si="2089"/>
        <v>0</v>
      </c>
      <c r="P471" s="1005">
        <f t="shared" si="2089"/>
        <v>0</v>
      </c>
      <c r="Q471" s="1005">
        <f t="shared" si="2089"/>
        <v>0</v>
      </c>
      <c r="R471" s="1005">
        <f t="shared" si="2089"/>
        <v>0</v>
      </c>
      <c r="S471" s="1005">
        <f t="shared" si="2089"/>
        <v>0</v>
      </c>
      <c r="T471" s="1005">
        <f t="shared" si="2089"/>
        <v>0</v>
      </c>
      <c r="U471" s="1005">
        <f t="shared" si="2089"/>
        <v>0</v>
      </c>
      <c r="V471" s="1005">
        <f t="shared" si="2089"/>
        <v>0</v>
      </c>
      <c r="W471" s="1005">
        <f t="shared" si="2089"/>
        <v>0</v>
      </c>
      <c r="X471" s="1005">
        <f t="shared" si="2089"/>
        <v>0</v>
      </c>
      <c r="Y471" s="1005">
        <f t="shared" si="2089"/>
        <v>0</v>
      </c>
      <c r="Z471" s="1005">
        <f t="shared" si="2089"/>
        <v>0</v>
      </c>
      <c r="AA471" s="1005">
        <f t="shared" si="2089"/>
        <v>0</v>
      </c>
      <c r="AB471" s="1005">
        <f t="shared" si="2089"/>
        <v>0</v>
      </c>
      <c r="AC471" s="1005">
        <f t="shared" si="2089"/>
        <v>0</v>
      </c>
      <c r="AD471" s="1005">
        <f t="shared" si="2089"/>
        <v>0</v>
      </c>
      <c r="AE471" s="1005">
        <f t="shared" si="2089"/>
        <v>0</v>
      </c>
      <c r="AF471" s="1005">
        <f t="shared" si="2089"/>
        <v>0</v>
      </c>
      <c r="AG471" s="1005">
        <f t="shared" si="2089"/>
        <v>0</v>
      </c>
      <c r="AH471" s="1005">
        <f t="shared" si="2089"/>
        <v>0</v>
      </c>
      <c r="AI471" s="1005">
        <f t="shared" si="2089"/>
        <v>0</v>
      </c>
      <c r="AJ471" s="1005">
        <f t="shared" ref="AJ471" si="2090">IF(CY471="",0,CY471)</f>
        <v>0</v>
      </c>
      <c r="AK471" s="1005">
        <f t="shared" ref="AK471" si="2091">IF(CZ471="",0,CZ471)</f>
        <v>0</v>
      </c>
      <c r="AL471" s="1005">
        <f t="shared" ref="AL471" si="2092">IF(DA471="",0,DA471)</f>
        <v>0</v>
      </c>
      <c r="AM471" s="1005">
        <f t="shared" ref="AM471" si="2093">IF(DB471="",0,DB471)</f>
        <v>0</v>
      </c>
      <c r="AN471" s="1005">
        <f t="shared" ref="AN471" si="2094">IF(DC471="",0,DC471)</f>
        <v>0</v>
      </c>
      <c r="AO471" s="1005">
        <f t="shared" ref="AO471" si="2095">IF(DD471="",0,DD471)</f>
        <v>0</v>
      </c>
      <c r="AP471" s="1005">
        <f t="shared" ref="AP471" si="2096">IF(DE471="",0,DE471)</f>
        <v>0</v>
      </c>
      <c r="AQ471" s="1005">
        <f t="shared" ref="AQ471" si="2097">IF(DF471="",0,DF471)</f>
        <v>0</v>
      </c>
      <c r="AR471" s="1005">
        <f t="shared" ref="AR471" si="2098">IF(DG471="",0,DG471)</f>
        <v>0</v>
      </c>
      <c r="AS471" s="1005">
        <f t="shared" ref="AS471" si="2099">IF(DH471="",0,DH471)</f>
        <v>0</v>
      </c>
      <c r="AT471" s="1005">
        <f t="shared" ref="AT471" si="2100">IF(DI471="",0,DI471)</f>
        <v>0</v>
      </c>
      <c r="AU471" s="1005">
        <f t="shared" ref="AU471" si="2101">IF(DJ471="",0,DJ471)</f>
        <v>0</v>
      </c>
      <c r="AV471" s="1005">
        <f t="shared" ref="AV471" si="2102">IF(DK471="",0,DK471)</f>
        <v>0</v>
      </c>
      <c r="AW471" s="1005">
        <f t="shared" ref="AW471" si="2103">IF(DL471="",0,DL471)</f>
        <v>0</v>
      </c>
      <c r="AX471" s="1005">
        <f t="shared" ref="AX471" si="2104">IF(DM471="",0,DM471)</f>
        <v>0</v>
      </c>
      <c r="AY471" s="1005">
        <f t="shared" ref="AY471" si="2105">IF(DN471="",0,DN471)</f>
        <v>0</v>
      </c>
      <c r="AZ471" s="1005">
        <f t="shared" ref="AZ471" si="2106">IF(DO471="",0,DO471)</f>
        <v>0</v>
      </c>
      <c r="BA471" s="1005">
        <f t="shared" ref="BA471" si="2107">IF(DP471="",0,DP471)</f>
        <v>0</v>
      </c>
      <c r="BB471" s="1005">
        <f t="shared" ref="BB471" si="2108">IF(DQ471="",0,DQ471)</f>
        <v>0</v>
      </c>
      <c r="BC471" s="1005">
        <f t="shared" ref="BC471" si="2109">IF(DR471="",0,DR471)</f>
        <v>0</v>
      </c>
      <c r="BD471" s="1005">
        <f t="shared" ref="BD471" si="2110">IF(DS471="",0,DS471)</f>
        <v>0</v>
      </c>
      <c r="BE471" s="1005">
        <f t="shared" ref="BE471" si="2111">IF(DT471="",0,DT471)</f>
        <v>0</v>
      </c>
      <c r="BF471" s="1005">
        <f t="shared" ref="BF471" si="2112">IF(DU471="",0,DU471)</f>
        <v>0</v>
      </c>
      <c r="BG471" s="1005">
        <f t="shared" ref="BG471" si="2113">IF(DV471="",0,DV471)</f>
        <v>0</v>
      </c>
      <c r="BH471" s="1005">
        <f t="shared" ref="BH471" si="2114">IF(DW471="",0,DW471)</f>
        <v>0</v>
      </c>
      <c r="BI471" s="1005">
        <f t="shared" ref="BI471" si="2115">IF(DX471="",0,DX471)</f>
        <v>0</v>
      </c>
      <c r="BJ471" s="1005">
        <f t="shared" ref="BJ471" si="2116">IF(DY471="",0,DY471)</f>
        <v>0</v>
      </c>
      <c r="BK471" s="1005">
        <f t="shared" ref="BK471" si="2117">IF(DZ471="",0,DZ471)</f>
        <v>0</v>
      </c>
      <c r="BL471" s="1005">
        <f t="shared" ref="BL471" si="2118">IF(EA471="",0,EA471)</f>
        <v>0</v>
      </c>
      <c r="BM471" s="1005">
        <f t="shared" ref="BM471" si="2119">IF(EB471="",0,EB471)</f>
        <v>0</v>
      </c>
      <c r="BN471" s="1005">
        <f t="shared" ref="BN471" si="2120">IF(EC471="",0,EC471)</f>
        <v>0</v>
      </c>
      <c r="BO471" s="1005">
        <f t="shared" ref="BO471" si="2121">IF(ED471="",0,ED471)</f>
        <v>0</v>
      </c>
      <c r="BV471" s="1165"/>
      <c r="BW471" s="1165"/>
      <c r="BX471" s="1165"/>
      <c r="BY471" s="1165"/>
      <c r="BZ471" s="1165"/>
      <c r="CA471" s="1165"/>
      <c r="CB471" s="1165"/>
      <c r="CC471" s="1165"/>
      <c r="CD471" s="1165"/>
      <c r="CE471" s="1165"/>
      <c r="CF471" s="1165"/>
      <c r="CG471" s="1165"/>
      <c r="CH471" s="1165"/>
      <c r="CI471" s="1165"/>
      <c r="CJ471" s="1165"/>
      <c r="CK471" s="1165"/>
      <c r="CL471" s="1165"/>
      <c r="CM471" s="1165"/>
      <c r="CN471" s="1165"/>
      <c r="CO471" s="1165"/>
      <c r="CP471" s="1165"/>
      <c r="CQ471" s="1165"/>
      <c r="CR471" s="1165"/>
      <c r="CS471" s="1165"/>
      <c r="CT471" s="1165"/>
      <c r="CU471" s="1165"/>
      <c r="CV471" s="1165"/>
      <c r="CW471" s="1165"/>
      <c r="CX471" s="1165"/>
      <c r="CY471" s="1165"/>
      <c r="CZ471" s="1165"/>
      <c r="DA471" s="1165"/>
      <c r="DB471" s="1165"/>
      <c r="DC471" s="1165"/>
      <c r="DD471" s="1165"/>
      <c r="DE471" s="1165"/>
      <c r="DF471" s="1165"/>
      <c r="DG471" s="1165"/>
      <c r="DH471" s="1165"/>
      <c r="DI471" s="1165"/>
      <c r="DJ471" s="1165"/>
      <c r="DK471" s="1165"/>
      <c r="DL471" s="1165"/>
      <c r="DM471" s="1165"/>
      <c r="DN471" s="1165"/>
      <c r="DO471" s="1165"/>
      <c r="DP471" s="1165"/>
      <c r="DQ471" s="1165"/>
      <c r="DR471" s="1165"/>
      <c r="DS471" s="1165"/>
      <c r="DT471" s="1165"/>
      <c r="DU471" s="1165"/>
      <c r="DV471" s="1165"/>
      <c r="DW471" s="1165"/>
      <c r="DX471" s="1165"/>
      <c r="DY471" s="1165"/>
      <c r="DZ471" s="1165"/>
      <c r="EA471" s="1165"/>
      <c r="EB471" s="1165"/>
      <c r="EC471" s="1165"/>
      <c r="ED471" s="1165"/>
    </row>
    <row r="472" spans="2:134">
      <c r="B472" s="728">
        <v>312</v>
      </c>
      <c r="C472" s="59" t="s">
        <v>69</v>
      </c>
      <c r="D472" s="686"/>
      <c r="E472" s="667"/>
      <c r="F472" s="874"/>
      <c r="G472" s="704"/>
      <c r="H472" s="705"/>
      <c r="I472" s="705"/>
      <c r="J472" s="705"/>
      <c r="K472" s="705"/>
      <c r="L472" s="705"/>
      <c r="M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6"/>
      <c r="AL472" s="706"/>
      <c r="AM472" s="706"/>
      <c r="AN472" s="706"/>
      <c r="AO472" s="706"/>
      <c r="AP472" s="706"/>
      <c r="AQ472" s="706"/>
      <c r="AR472" s="706"/>
      <c r="AS472" s="706"/>
      <c r="AT472" s="706"/>
      <c r="AU472" s="706"/>
      <c r="AV472" s="706"/>
      <c r="AW472" s="706"/>
      <c r="AX472" s="706"/>
      <c r="AY472" s="706"/>
      <c r="AZ472" s="706"/>
      <c r="BA472" s="706"/>
      <c r="BB472" s="706"/>
      <c r="BC472" s="706"/>
      <c r="BD472" s="706"/>
      <c r="BE472" s="706"/>
      <c r="BF472" s="706"/>
      <c r="BG472" s="706"/>
      <c r="BH472" s="706"/>
      <c r="BI472" s="706"/>
      <c r="BJ472" s="706"/>
      <c r="BK472" s="706"/>
      <c r="BL472" s="706"/>
      <c r="BM472" s="706"/>
      <c r="BN472" s="706"/>
      <c r="BO472" s="706"/>
      <c r="BV472" s="1137"/>
      <c r="BW472" s="1138"/>
      <c r="BX472" s="1138"/>
      <c r="BY472" s="1138"/>
      <c r="BZ472" s="1138"/>
      <c r="CA472" s="1138"/>
      <c r="CB472" s="1138"/>
      <c r="CC472" s="1138"/>
      <c r="CD472" s="1138"/>
      <c r="CE472" s="1138"/>
      <c r="CF472" s="1138"/>
      <c r="CG472" s="1138"/>
      <c r="CH472" s="1138"/>
      <c r="CI472" s="1138"/>
      <c r="CJ472" s="1138"/>
      <c r="CK472" s="1138"/>
      <c r="CL472" s="1138"/>
      <c r="CM472" s="1138"/>
      <c r="CN472" s="1138"/>
      <c r="CO472" s="1138"/>
      <c r="CP472" s="1138"/>
      <c r="CQ472" s="1138"/>
      <c r="CR472" s="1138"/>
      <c r="CS472" s="1138"/>
      <c r="CT472" s="1138"/>
      <c r="CU472" s="1138"/>
      <c r="CV472" s="1138"/>
      <c r="CW472" s="1138"/>
      <c r="CX472" s="1138"/>
      <c r="CY472" s="1138"/>
      <c r="CZ472" s="1138"/>
      <c r="DA472" s="1138"/>
      <c r="DB472" s="1138"/>
      <c r="DC472" s="1138"/>
      <c r="DD472" s="1138"/>
      <c r="DE472" s="1138"/>
      <c r="DF472" s="1138"/>
      <c r="DG472" s="1138"/>
      <c r="DH472" s="1138"/>
      <c r="DI472" s="1138"/>
      <c r="DJ472" s="1138"/>
      <c r="DK472" s="1138"/>
      <c r="DL472" s="1138"/>
      <c r="DM472" s="1138"/>
      <c r="DN472" s="1138"/>
      <c r="DO472" s="1138"/>
      <c r="DP472" s="1138"/>
      <c r="DQ472" s="1138"/>
      <c r="DR472" s="1138"/>
      <c r="DS472" s="1138"/>
      <c r="DT472" s="1138"/>
      <c r="DU472" s="1138"/>
      <c r="DV472" s="1138"/>
      <c r="DW472" s="1138"/>
      <c r="DX472" s="1138"/>
      <c r="DY472" s="1138"/>
      <c r="DZ472" s="1138"/>
      <c r="EA472" s="1138"/>
      <c r="EB472" s="1138"/>
      <c r="EC472" s="1138"/>
      <c r="ED472" s="1139"/>
    </row>
    <row r="473" spans="2:134">
      <c r="B473" s="728" t="s">
        <v>85</v>
      </c>
      <c r="C473" s="667"/>
      <c r="D473" s="686" t="s">
        <v>1120</v>
      </c>
      <c r="E473" s="667" t="s">
        <v>1321</v>
      </c>
      <c r="F473" s="838"/>
      <c r="G473" s="1004">
        <f t="shared" ref="G473:P474" si="2122">IF(BV473="",G299,BV473)</f>
        <v>0</v>
      </c>
      <c r="H473" s="1004">
        <f t="shared" si="2122"/>
        <v>0</v>
      </c>
      <c r="I473" s="1004">
        <f t="shared" si="2122"/>
        <v>0</v>
      </c>
      <c r="J473" s="1004">
        <f t="shared" si="2122"/>
        <v>0</v>
      </c>
      <c r="K473" s="1004">
        <f t="shared" si="2122"/>
        <v>0</v>
      </c>
      <c r="L473" s="1004">
        <f t="shared" si="2122"/>
        <v>0</v>
      </c>
      <c r="M473" s="1004">
        <f t="shared" si="2122"/>
        <v>0</v>
      </c>
      <c r="N473" s="1004">
        <f t="shared" si="2122"/>
        <v>0</v>
      </c>
      <c r="O473" s="1004">
        <f t="shared" si="2122"/>
        <v>0</v>
      </c>
      <c r="P473" s="1004">
        <f t="shared" si="2122"/>
        <v>0</v>
      </c>
      <c r="Q473" s="1004">
        <f t="shared" ref="Q473:Z474" si="2123">IF(CF473="",Q299,CF473)</f>
        <v>0</v>
      </c>
      <c r="R473" s="1004">
        <f t="shared" si="2123"/>
        <v>0</v>
      </c>
      <c r="S473" s="1004">
        <f t="shared" si="2123"/>
        <v>0</v>
      </c>
      <c r="T473" s="1004">
        <f t="shared" si="2123"/>
        <v>0</v>
      </c>
      <c r="U473" s="1004">
        <f t="shared" si="2123"/>
        <v>0</v>
      </c>
      <c r="V473" s="1004">
        <f t="shared" si="2123"/>
        <v>0</v>
      </c>
      <c r="W473" s="1004">
        <f t="shared" si="2123"/>
        <v>0</v>
      </c>
      <c r="X473" s="1004">
        <f t="shared" si="2123"/>
        <v>0</v>
      </c>
      <c r="Y473" s="1004">
        <f t="shared" si="2123"/>
        <v>0</v>
      </c>
      <c r="Z473" s="1004">
        <f t="shared" si="2123"/>
        <v>0</v>
      </c>
      <c r="AA473" s="1004">
        <f t="shared" ref="AA473:AI474" si="2124">IF(CP473="",AA299,CP473)</f>
        <v>0</v>
      </c>
      <c r="AB473" s="1004">
        <f t="shared" si="2124"/>
        <v>0</v>
      </c>
      <c r="AC473" s="1004">
        <f t="shared" si="2124"/>
        <v>0</v>
      </c>
      <c r="AD473" s="1004">
        <f t="shared" si="2124"/>
        <v>0</v>
      </c>
      <c r="AE473" s="1004">
        <f t="shared" si="2124"/>
        <v>0</v>
      </c>
      <c r="AF473" s="1004">
        <f t="shared" si="2124"/>
        <v>0</v>
      </c>
      <c r="AG473" s="1004">
        <f t="shared" si="2124"/>
        <v>0</v>
      </c>
      <c r="AH473" s="1004">
        <f t="shared" si="2124"/>
        <v>0</v>
      </c>
      <c r="AI473" s="1004">
        <f t="shared" si="2124"/>
        <v>0</v>
      </c>
      <c r="AJ473" s="1004">
        <f t="shared" ref="AJ473:BO473" si="2125">IF(CY473="",AJ299,CY473)</f>
        <v>0</v>
      </c>
      <c r="AK473" s="1004">
        <f t="shared" si="2125"/>
        <v>0</v>
      </c>
      <c r="AL473" s="1004">
        <f t="shared" si="2125"/>
        <v>0</v>
      </c>
      <c r="AM473" s="1004">
        <f t="shared" si="2125"/>
        <v>0</v>
      </c>
      <c r="AN473" s="1004">
        <f t="shared" si="2125"/>
        <v>0</v>
      </c>
      <c r="AO473" s="1004">
        <f t="shared" si="2125"/>
        <v>0</v>
      </c>
      <c r="AP473" s="1004">
        <f t="shared" si="2125"/>
        <v>0</v>
      </c>
      <c r="AQ473" s="1004">
        <f t="shared" si="2125"/>
        <v>0</v>
      </c>
      <c r="AR473" s="1004">
        <f t="shared" si="2125"/>
        <v>0</v>
      </c>
      <c r="AS473" s="1004">
        <f t="shared" si="2125"/>
        <v>0</v>
      </c>
      <c r="AT473" s="1004">
        <f t="shared" si="2125"/>
        <v>0</v>
      </c>
      <c r="AU473" s="1004">
        <f t="shared" si="2125"/>
        <v>0</v>
      </c>
      <c r="AV473" s="1004">
        <f t="shared" si="2125"/>
        <v>0</v>
      </c>
      <c r="AW473" s="1004">
        <f t="shared" si="2125"/>
        <v>0</v>
      </c>
      <c r="AX473" s="1004">
        <f t="shared" si="2125"/>
        <v>0</v>
      </c>
      <c r="AY473" s="1004">
        <f t="shared" si="2125"/>
        <v>0</v>
      </c>
      <c r="AZ473" s="1004">
        <f t="shared" si="2125"/>
        <v>0</v>
      </c>
      <c r="BA473" s="1004">
        <f t="shared" si="2125"/>
        <v>0</v>
      </c>
      <c r="BB473" s="1004">
        <f t="shared" si="2125"/>
        <v>0</v>
      </c>
      <c r="BC473" s="1004">
        <f t="shared" si="2125"/>
        <v>0</v>
      </c>
      <c r="BD473" s="1004">
        <f t="shared" si="2125"/>
        <v>0</v>
      </c>
      <c r="BE473" s="1004">
        <f t="shared" si="2125"/>
        <v>0</v>
      </c>
      <c r="BF473" s="1004">
        <f t="shared" si="2125"/>
        <v>0</v>
      </c>
      <c r="BG473" s="1004">
        <f t="shared" si="2125"/>
        <v>0</v>
      </c>
      <c r="BH473" s="1004">
        <f t="shared" si="2125"/>
        <v>0</v>
      </c>
      <c r="BI473" s="1004">
        <f t="shared" si="2125"/>
        <v>0</v>
      </c>
      <c r="BJ473" s="1004">
        <f t="shared" si="2125"/>
        <v>0</v>
      </c>
      <c r="BK473" s="1004">
        <f t="shared" si="2125"/>
        <v>0</v>
      </c>
      <c r="BL473" s="1004">
        <f t="shared" si="2125"/>
        <v>0</v>
      </c>
      <c r="BM473" s="1004">
        <f t="shared" si="2125"/>
        <v>0</v>
      </c>
      <c r="BN473" s="1004">
        <f t="shared" si="2125"/>
        <v>0</v>
      </c>
      <c r="BO473" s="1004">
        <f t="shared" si="2125"/>
        <v>0</v>
      </c>
      <c r="BV473" s="1165"/>
      <c r="BW473" s="1165"/>
      <c r="BX473" s="1165"/>
      <c r="BY473" s="1165"/>
      <c r="BZ473" s="1165"/>
      <c r="CA473" s="1165"/>
      <c r="CB473" s="1165"/>
      <c r="CC473" s="1165"/>
      <c r="CD473" s="1165"/>
      <c r="CE473" s="1165"/>
      <c r="CF473" s="1165"/>
      <c r="CG473" s="1165"/>
      <c r="CH473" s="1165"/>
      <c r="CI473" s="1165"/>
      <c r="CJ473" s="1165"/>
      <c r="CK473" s="1165"/>
      <c r="CL473" s="1165"/>
      <c r="CM473" s="1165"/>
      <c r="CN473" s="1165"/>
      <c r="CO473" s="1165"/>
      <c r="CP473" s="1165"/>
      <c r="CQ473" s="1165"/>
      <c r="CR473" s="1165"/>
      <c r="CS473" s="1165"/>
      <c r="CT473" s="1165"/>
      <c r="CU473" s="1165"/>
      <c r="CV473" s="1165"/>
      <c r="CW473" s="1165"/>
      <c r="CX473" s="1165"/>
      <c r="CY473" s="1165"/>
      <c r="CZ473" s="1165"/>
      <c r="DA473" s="1165"/>
      <c r="DB473" s="1165"/>
      <c r="DC473" s="1165"/>
      <c r="DD473" s="1165"/>
      <c r="DE473" s="1165"/>
      <c r="DF473" s="1165"/>
      <c r="DG473" s="1165"/>
      <c r="DH473" s="1165"/>
      <c r="DI473" s="1165"/>
      <c r="DJ473" s="1165"/>
      <c r="DK473" s="1165"/>
      <c r="DL473" s="1165"/>
      <c r="DM473" s="1165"/>
      <c r="DN473" s="1165"/>
      <c r="DO473" s="1165"/>
      <c r="DP473" s="1165"/>
      <c r="DQ473" s="1165"/>
      <c r="DR473" s="1165"/>
      <c r="DS473" s="1165"/>
      <c r="DT473" s="1165"/>
      <c r="DU473" s="1165"/>
      <c r="DV473" s="1165"/>
      <c r="DW473" s="1165"/>
      <c r="DX473" s="1165"/>
      <c r="DY473" s="1165"/>
      <c r="DZ473" s="1165"/>
      <c r="EA473" s="1165"/>
      <c r="EB473" s="1165"/>
      <c r="EC473" s="1165"/>
      <c r="ED473" s="1165"/>
    </row>
    <row r="474" spans="2:134" ht="12.75" customHeight="1">
      <c r="B474" s="728" t="s">
        <v>86</v>
      </c>
      <c r="C474" s="667"/>
      <c r="D474" s="686" t="s">
        <v>73</v>
      </c>
      <c r="E474" s="667" t="s">
        <v>189</v>
      </c>
      <c r="F474" s="838"/>
      <c r="G474" s="1004">
        <f t="shared" si="2122"/>
        <v>0</v>
      </c>
      <c r="H474" s="1004">
        <f t="shared" si="2122"/>
        <v>0</v>
      </c>
      <c r="I474" s="1004">
        <f t="shared" si="2122"/>
        <v>0</v>
      </c>
      <c r="J474" s="1004">
        <f t="shared" si="2122"/>
        <v>0</v>
      </c>
      <c r="K474" s="1004">
        <f t="shared" si="2122"/>
        <v>0</v>
      </c>
      <c r="L474" s="1004">
        <f t="shared" si="2122"/>
        <v>0</v>
      </c>
      <c r="M474" s="1004">
        <f t="shared" si="2122"/>
        <v>0</v>
      </c>
      <c r="N474" s="1004">
        <f t="shared" si="2122"/>
        <v>0</v>
      </c>
      <c r="O474" s="1004">
        <f t="shared" si="2122"/>
        <v>0</v>
      </c>
      <c r="P474" s="1004">
        <f t="shared" si="2122"/>
        <v>0</v>
      </c>
      <c r="Q474" s="1004">
        <f t="shared" si="2123"/>
        <v>0</v>
      </c>
      <c r="R474" s="1004">
        <f t="shared" si="2123"/>
        <v>0</v>
      </c>
      <c r="S474" s="1004">
        <f t="shared" si="2123"/>
        <v>0</v>
      </c>
      <c r="T474" s="1004">
        <f t="shared" si="2123"/>
        <v>0</v>
      </c>
      <c r="U474" s="1004">
        <f t="shared" si="2123"/>
        <v>0</v>
      </c>
      <c r="V474" s="1004">
        <f t="shared" si="2123"/>
        <v>0</v>
      </c>
      <c r="W474" s="1004">
        <f t="shared" si="2123"/>
        <v>0</v>
      </c>
      <c r="X474" s="1004">
        <f t="shared" si="2123"/>
        <v>0</v>
      </c>
      <c r="Y474" s="1004">
        <f t="shared" si="2123"/>
        <v>0</v>
      </c>
      <c r="Z474" s="1004">
        <f t="shared" si="2123"/>
        <v>0</v>
      </c>
      <c r="AA474" s="1004">
        <f t="shared" si="2124"/>
        <v>0</v>
      </c>
      <c r="AB474" s="1004">
        <f t="shared" si="2124"/>
        <v>0</v>
      </c>
      <c r="AC474" s="1004">
        <f t="shared" si="2124"/>
        <v>0</v>
      </c>
      <c r="AD474" s="1004">
        <f t="shared" si="2124"/>
        <v>0</v>
      </c>
      <c r="AE474" s="1004">
        <f t="shared" si="2124"/>
        <v>0</v>
      </c>
      <c r="AF474" s="1004">
        <f t="shared" si="2124"/>
        <v>0</v>
      </c>
      <c r="AG474" s="1004">
        <f t="shared" si="2124"/>
        <v>0</v>
      </c>
      <c r="AH474" s="1004">
        <f t="shared" si="2124"/>
        <v>0</v>
      </c>
      <c r="AI474" s="1004">
        <f t="shared" si="2124"/>
        <v>0</v>
      </c>
      <c r="AJ474" s="1004">
        <f t="shared" ref="AJ474:BO474" si="2126">IF(CY474="",AJ300,CY474)</f>
        <v>0</v>
      </c>
      <c r="AK474" s="1004">
        <f t="shared" si="2126"/>
        <v>0</v>
      </c>
      <c r="AL474" s="1004">
        <f t="shared" si="2126"/>
        <v>0</v>
      </c>
      <c r="AM474" s="1004">
        <f t="shared" si="2126"/>
        <v>0</v>
      </c>
      <c r="AN474" s="1004">
        <f t="shared" si="2126"/>
        <v>0</v>
      </c>
      <c r="AO474" s="1004">
        <f t="shared" si="2126"/>
        <v>0</v>
      </c>
      <c r="AP474" s="1004">
        <f t="shared" si="2126"/>
        <v>0</v>
      </c>
      <c r="AQ474" s="1004">
        <f t="shared" si="2126"/>
        <v>0</v>
      </c>
      <c r="AR474" s="1004">
        <f t="shared" si="2126"/>
        <v>0</v>
      </c>
      <c r="AS474" s="1004">
        <f t="shared" si="2126"/>
        <v>0</v>
      </c>
      <c r="AT474" s="1004">
        <f t="shared" si="2126"/>
        <v>0</v>
      </c>
      <c r="AU474" s="1004">
        <f t="shared" si="2126"/>
        <v>0</v>
      </c>
      <c r="AV474" s="1004">
        <f t="shared" si="2126"/>
        <v>0</v>
      </c>
      <c r="AW474" s="1004">
        <f t="shared" si="2126"/>
        <v>0</v>
      </c>
      <c r="AX474" s="1004">
        <f t="shared" si="2126"/>
        <v>0</v>
      </c>
      <c r="AY474" s="1004">
        <f t="shared" si="2126"/>
        <v>0</v>
      </c>
      <c r="AZ474" s="1004">
        <f t="shared" si="2126"/>
        <v>0</v>
      </c>
      <c r="BA474" s="1004">
        <f t="shared" si="2126"/>
        <v>0</v>
      </c>
      <c r="BB474" s="1004">
        <f t="shared" si="2126"/>
        <v>0</v>
      </c>
      <c r="BC474" s="1004">
        <f t="shared" si="2126"/>
        <v>0</v>
      </c>
      <c r="BD474" s="1004">
        <f t="shared" si="2126"/>
        <v>0</v>
      </c>
      <c r="BE474" s="1004">
        <f t="shared" si="2126"/>
        <v>0</v>
      </c>
      <c r="BF474" s="1004">
        <f t="shared" si="2126"/>
        <v>0</v>
      </c>
      <c r="BG474" s="1004">
        <f t="shared" si="2126"/>
        <v>0</v>
      </c>
      <c r="BH474" s="1004">
        <f t="shared" si="2126"/>
        <v>0</v>
      </c>
      <c r="BI474" s="1004">
        <f t="shared" si="2126"/>
        <v>0</v>
      </c>
      <c r="BJ474" s="1004">
        <f t="shared" si="2126"/>
        <v>0</v>
      </c>
      <c r="BK474" s="1004">
        <f t="shared" si="2126"/>
        <v>0</v>
      </c>
      <c r="BL474" s="1004">
        <f t="shared" si="2126"/>
        <v>0</v>
      </c>
      <c r="BM474" s="1004">
        <f t="shared" si="2126"/>
        <v>0</v>
      </c>
      <c r="BN474" s="1004">
        <f t="shared" si="2126"/>
        <v>0</v>
      </c>
      <c r="BO474" s="1004">
        <f t="shared" si="2126"/>
        <v>0</v>
      </c>
      <c r="BV474" s="1165"/>
      <c r="BW474" s="1165"/>
      <c r="BX474" s="1165"/>
      <c r="BY474" s="1165"/>
      <c r="BZ474" s="1165"/>
      <c r="CA474" s="1165"/>
      <c r="CB474" s="1165"/>
      <c r="CC474" s="1165"/>
      <c r="CD474" s="1165"/>
      <c r="CE474" s="1165"/>
      <c r="CF474" s="1165"/>
      <c r="CG474" s="1165"/>
      <c r="CH474" s="1165"/>
      <c r="CI474" s="1165"/>
      <c r="CJ474" s="1165"/>
      <c r="CK474" s="1165"/>
      <c r="CL474" s="1165"/>
      <c r="CM474" s="1165"/>
      <c r="CN474" s="1165"/>
      <c r="CO474" s="1165"/>
      <c r="CP474" s="1165"/>
      <c r="CQ474" s="1165"/>
      <c r="CR474" s="1165"/>
      <c r="CS474" s="1165"/>
      <c r="CT474" s="1165"/>
      <c r="CU474" s="1165"/>
      <c r="CV474" s="1165"/>
      <c r="CW474" s="1165"/>
      <c r="CX474" s="1165"/>
      <c r="CY474" s="1165"/>
      <c r="CZ474" s="1165"/>
      <c r="DA474" s="1165"/>
      <c r="DB474" s="1165"/>
      <c r="DC474" s="1165"/>
      <c r="DD474" s="1165"/>
      <c r="DE474" s="1165"/>
      <c r="DF474" s="1165"/>
      <c r="DG474" s="1165"/>
      <c r="DH474" s="1165"/>
      <c r="DI474" s="1165"/>
      <c r="DJ474" s="1165"/>
      <c r="DK474" s="1165"/>
      <c r="DL474" s="1165"/>
      <c r="DM474" s="1165"/>
      <c r="DN474" s="1165"/>
      <c r="DO474" s="1165"/>
      <c r="DP474" s="1165"/>
      <c r="DQ474" s="1165"/>
      <c r="DR474" s="1165"/>
      <c r="DS474" s="1165"/>
      <c r="DT474" s="1165"/>
      <c r="DU474" s="1165"/>
      <c r="DV474" s="1165"/>
      <c r="DW474" s="1165"/>
      <c r="DX474" s="1165"/>
      <c r="DY474" s="1165"/>
      <c r="DZ474" s="1165"/>
      <c r="EA474" s="1165"/>
      <c r="EB474" s="1165"/>
      <c r="EC474" s="1165"/>
      <c r="ED474" s="1165"/>
    </row>
    <row r="475" spans="2:134">
      <c r="B475" s="728" t="s">
        <v>1309</v>
      </c>
      <c r="C475" s="667"/>
      <c r="D475" s="686" t="s">
        <v>1306</v>
      </c>
      <c r="E475" s="667" t="s">
        <v>1321</v>
      </c>
      <c r="F475" s="874"/>
      <c r="G475" s="1005">
        <f t="shared" ref="G475:AI475" si="2127">IF(BV475="",0,BV475)</f>
        <v>0</v>
      </c>
      <c r="H475" s="1005">
        <f t="shared" si="2127"/>
        <v>0</v>
      </c>
      <c r="I475" s="1005">
        <f t="shared" si="2127"/>
        <v>0</v>
      </c>
      <c r="J475" s="1005">
        <f t="shared" si="2127"/>
        <v>0</v>
      </c>
      <c r="K475" s="1005">
        <f t="shared" si="2127"/>
        <v>0</v>
      </c>
      <c r="L475" s="1005">
        <f t="shared" si="2127"/>
        <v>0</v>
      </c>
      <c r="M475" s="1005">
        <f t="shared" si="2127"/>
        <v>0</v>
      </c>
      <c r="N475" s="1005">
        <f t="shared" si="2127"/>
        <v>0</v>
      </c>
      <c r="O475" s="1005">
        <f t="shared" si="2127"/>
        <v>0</v>
      </c>
      <c r="P475" s="1005">
        <f t="shared" si="2127"/>
        <v>0</v>
      </c>
      <c r="Q475" s="1005">
        <f t="shared" si="2127"/>
        <v>0</v>
      </c>
      <c r="R475" s="1005">
        <f t="shared" si="2127"/>
        <v>0</v>
      </c>
      <c r="S475" s="1005">
        <f t="shared" si="2127"/>
        <v>0</v>
      </c>
      <c r="T475" s="1005">
        <f t="shared" si="2127"/>
        <v>0</v>
      </c>
      <c r="U475" s="1005">
        <f t="shared" si="2127"/>
        <v>0</v>
      </c>
      <c r="V475" s="1005">
        <f t="shared" si="2127"/>
        <v>0</v>
      </c>
      <c r="W475" s="1005">
        <f t="shared" si="2127"/>
        <v>0</v>
      </c>
      <c r="X475" s="1005">
        <f t="shared" si="2127"/>
        <v>0</v>
      </c>
      <c r="Y475" s="1005">
        <f t="shared" si="2127"/>
        <v>0</v>
      </c>
      <c r="Z475" s="1005">
        <f t="shared" si="2127"/>
        <v>0</v>
      </c>
      <c r="AA475" s="1005">
        <f t="shared" si="2127"/>
        <v>0</v>
      </c>
      <c r="AB475" s="1005">
        <f t="shared" si="2127"/>
        <v>0</v>
      </c>
      <c r="AC475" s="1005">
        <f t="shared" si="2127"/>
        <v>0</v>
      </c>
      <c r="AD475" s="1005">
        <f t="shared" si="2127"/>
        <v>0</v>
      </c>
      <c r="AE475" s="1005">
        <f t="shared" si="2127"/>
        <v>0</v>
      </c>
      <c r="AF475" s="1005">
        <f t="shared" si="2127"/>
        <v>0</v>
      </c>
      <c r="AG475" s="1005">
        <f t="shared" si="2127"/>
        <v>0</v>
      </c>
      <c r="AH475" s="1005">
        <f t="shared" si="2127"/>
        <v>0</v>
      </c>
      <c r="AI475" s="1005">
        <f t="shared" si="2127"/>
        <v>0</v>
      </c>
      <c r="AJ475" s="1005">
        <f t="shared" ref="AJ475" si="2128">IF(CY475="",0,CY475)</f>
        <v>0</v>
      </c>
      <c r="AK475" s="1005">
        <f t="shared" ref="AK475" si="2129">IF(CZ475="",0,CZ475)</f>
        <v>0</v>
      </c>
      <c r="AL475" s="1005">
        <f t="shared" ref="AL475" si="2130">IF(DA475="",0,DA475)</f>
        <v>0</v>
      </c>
      <c r="AM475" s="1005">
        <f t="shared" ref="AM475" si="2131">IF(DB475="",0,DB475)</f>
        <v>0</v>
      </c>
      <c r="AN475" s="1005">
        <f t="shared" ref="AN475" si="2132">IF(DC475="",0,DC475)</f>
        <v>0</v>
      </c>
      <c r="AO475" s="1005">
        <f t="shared" ref="AO475" si="2133">IF(DD475="",0,DD475)</f>
        <v>0</v>
      </c>
      <c r="AP475" s="1005">
        <f t="shared" ref="AP475" si="2134">IF(DE475="",0,DE475)</f>
        <v>0</v>
      </c>
      <c r="AQ475" s="1005">
        <f t="shared" ref="AQ475" si="2135">IF(DF475="",0,DF475)</f>
        <v>0</v>
      </c>
      <c r="AR475" s="1005">
        <f t="shared" ref="AR475" si="2136">IF(DG475="",0,DG475)</f>
        <v>0</v>
      </c>
      <c r="AS475" s="1005">
        <f t="shared" ref="AS475" si="2137">IF(DH475="",0,DH475)</f>
        <v>0</v>
      </c>
      <c r="AT475" s="1005">
        <f t="shared" ref="AT475" si="2138">IF(DI475="",0,DI475)</f>
        <v>0</v>
      </c>
      <c r="AU475" s="1005">
        <f t="shared" ref="AU475" si="2139">IF(DJ475="",0,DJ475)</f>
        <v>0</v>
      </c>
      <c r="AV475" s="1005">
        <f t="shared" ref="AV475" si="2140">IF(DK475="",0,DK475)</f>
        <v>0</v>
      </c>
      <c r="AW475" s="1005">
        <f t="shared" ref="AW475" si="2141">IF(DL475="",0,DL475)</f>
        <v>0</v>
      </c>
      <c r="AX475" s="1005">
        <f t="shared" ref="AX475" si="2142">IF(DM475="",0,DM475)</f>
        <v>0</v>
      </c>
      <c r="AY475" s="1005">
        <f t="shared" ref="AY475" si="2143">IF(DN475="",0,DN475)</f>
        <v>0</v>
      </c>
      <c r="AZ475" s="1005">
        <f t="shared" ref="AZ475" si="2144">IF(DO475="",0,DO475)</f>
        <v>0</v>
      </c>
      <c r="BA475" s="1005">
        <f t="shared" ref="BA475" si="2145">IF(DP475="",0,DP475)</f>
        <v>0</v>
      </c>
      <c r="BB475" s="1005">
        <f t="shared" ref="BB475" si="2146">IF(DQ475="",0,DQ475)</f>
        <v>0</v>
      </c>
      <c r="BC475" s="1005">
        <f t="shared" ref="BC475" si="2147">IF(DR475="",0,DR475)</f>
        <v>0</v>
      </c>
      <c r="BD475" s="1005">
        <f t="shared" ref="BD475" si="2148">IF(DS475="",0,DS475)</f>
        <v>0</v>
      </c>
      <c r="BE475" s="1005">
        <f t="shared" ref="BE475" si="2149">IF(DT475="",0,DT475)</f>
        <v>0</v>
      </c>
      <c r="BF475" s="1005">
        <f t="shared" ref="BF475" si="2150">IF(DU475="",0,DU475)</f>
        <v>0</v>
      </c>
      <c r="BG475" s="1005">
        <f t="shared" ref="BG475" si="2151">IF(DV475="",0,DV475)</f>
        <v>0</v>
      </c>
      <c r="BH475" s="1005">
        <f t="shared" ref="BH475" si="2152">IF(DW475="",0,DW475)</f>
        <v>0</v>
      </c>
      <c r="BI475" s="1005">
        <f t="shared" ref="BI475" si="2153">IF(DX475="",0,DX475)</f>
        <v>0</v>
      </c>
      <c r="BJ475" s="1005">
        <f t="shared" ref="BJ475" si="2154">IF(DY475="",0,DY475)</f>
        <v>0</v>
      </c>
      <c r="BK475" s="1005">
        <f t="shared" ref="BK475" si="2155">IF(DZ475="",0,DZ475)</f>
        <v>0</v>
      </c>
      <c r="BL475" s="1005">
        <f t="shared" ref="BL475" si="2156">IF(EA475="",0,EA475)</f>
        <v>0</v>
      </c>
      <c r="BM475" s="1005">
        <f t="shared" ref="BM475" si="2157">IF(EB475="",0,EB475)</f>
        <v>0</v>
      </c>
      <c r="BN475" s="1005">
        <f t="shared" ref="BN475" si="2158">IF(EC475="",0,EC475)</f>
        <v>0</v>
      </c>
      <c r="BO475" s="1005">
        <f t="shared" ref="BO475" si="2159">IF(ED475="",0,ED475)</f>
        <v>0</v>
      </c>
      <c r="BV475" s="1165"/>
      <c r="BW475" s="1165"/>
      <c r="BX475" s="1165"/>
      <c r="BY475" s="1165"/>
      <c r="BZ475" s="1165"/>
      <c r="CA475" s="1165"/>
      <c r="CB475" s="1165"/>
      <c r="CC475" s="1165"/>
      <c r="CD475" s="1165"/>
      <c r="CE475" s="1165"/>
      <c r="CF475" s="1165"/>
      <c r="CG475" s="1165"/>
      <c r="CH475" s="1165"/>
      <c r="CI475" s="1165"/>
      <c r="CJ475" s="1165"/>
      <c r="CK475" s="1165"/>
      <c r="CL475" s="1165"/>
      <c r="CM475" s="1165"/>
      <c r="CN475" s="1165"/>
      <c r="CO475" s="1165"/>
      <c r="CP475" s="1165"/>
      <c r="CQ475" s="1165"/>
      <c r="CR475" s="1165"/>
      <c r="CS475" s="1165"/>
      <c r="CT475" s="1165"/>
      <c r="CU475" s="1165"/>
      <c r="CV475" s="1165"/>
      <c r="CW475" s="1165"/>
      <c r="CX475" s="1165"/>
      <c r="CY475" s="1165"/>
      <c r="CZ475" s="1165"/>
      <c r="DA475" s="1165"/>
      <c r="DB475" s="1165"/>
      <c r="DC475" s="1165"/>
      <c r="DD475" s="1165"/>
      <c r="DE475" s="1165"/>
      <c r="DF475" s="1165"/>
      <c r="DG475" s="1165"/>
      <c r="DH475" s="1165"/>
      <c r="DI475" s="1165"/>
      <c r="DJ475" s="1165"/>
      <c r="DK475" s="1165"/>
      <c r="DL475" s="1165"/>
      <c r="DM475" s="1165"/>
      <c r="DN475" s="1165"/>
      <c r="DO475" s="1165"/>
      <c r="DP475" s="1165"/>
      <c r="DQ475" s="1165"/>
      <c r="DR475" s="1165"/>
      <c r="DS475" s="1165"/>
      <c r="DT475" s="1165"/>
      <c r="DU475" s="1165"/>
      <c r="DV475" s="1165"/>
      <c r="DW475" s="1165"/>
      <c r="DX475" s="1165"/>
      <c r="DY475" s="1165"/>
      <c r="DZ475" s="1165"/>
      <c r="EA475" s="1165"/>
      <c r="EB475" s="1165"/>
      <c r="EC475" s="1165"/>
      <c r="ED475" s="1165"/>
    </row>
    <row r="476" spans="2:134" hidden="1" outlineLevel="1">
      <c r="B476" s="728">
        <v>313</v>
      </c>
      <c r="C476" s="59" t="s">
        <v>842</v>
      </c>
      <c r="D476" s="686"/>
      <c r="E476" s="667"/>
      <c r="F476" s="874"/>
      <c r="G476" s="704"/>
      <c r="H476" s="705"/>
      <c r="I476" s="705"/>
      <c r="J476" s="705"/>
      <c r="K476" s="705"/>
      <c r="L476" s="705"/>
      <c r="M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6"/>
      <c r="AL476" s="706"/>
      <c r="AM476" s="706"/>
      <c r="AN476" s="706"/>
      <c r="AO476" s="706"/>
      <c r="AP476" s="706"/>
      <c r="AQ476" s="706"/>
      <c r="AR476" s="706"/>
      <c r="AS476" s="706"/>
      <c r="AT476" s="706"/>
      <c r="AU476" s="706"/>
      <c r="AV476" s="706"/>
      <c r="AW476" s="706"/>
      <c r="AX476" s="706"/>
      <c r="AY476" s="706"/>
      <c r="AZ476" s="706"/>
      <c r="BA476" s="706"/>
      <c r="BB476" s="706"/>
      <c r="BC476" s="706"/>
      <c r="BD476" s="706"/>
      <c r="BE476" s="706"/>
      <c r="BF476" s="706"/>
      <c r="BG476" s="706"/>
      <c r="BH476" s="706"/>
      <c r="BI476" s="706"/>
      <c r="BJ476" s="706"/>
      <c r="BK476" s="706"/>
      <c r="BL476" s="706"/>
      <c r="BM476" s="706"/>
      <c r="BN476" s="706"/>
      <c r="BO476" s="706"/>
      <c r="BV476" s="1137"/>
      <c r="BW476" s="1138"/>
      <c r="BX476" s="1138"/>
      <c r="BY476" s="1138"/>
      <c r="BZ476" s="1138"/>
      <c r="CA476" s="1138"/>
      <c r="CB476" s="1138"/>
      <c r="CC476" s="1138"/>
      <c r="CD476" s="1138"/>
      <c r="CE476" s="1138"/>
      <c r="CF476" s="1138"/>
      <c r="CG476" s="1138"/>
      <c r="CH476" s="1138"/>
      <c r="CI476" s="1138"/>
      <c r="CJ476" s="1138"/>
      <c r="CK476" s="1138"/>
      <c r="CL476" s="1138"/>
      <c r="CM476" s="1138"/>
      <c r="CN476" s="1138"/>
      <c r="CO476" s="1138"/>
      <c r="CP476" s="1138"/>
      <c r="CQ476" s="1138"/>
      <c r="CR476" s="1138"/>
      <c r="CS476" s="1138"/>
      <c r="CT476" s="1138"/>
      <c r="CU476" s="1138"/>
      <c r="CV476" s="1138"/>
      <c r="CW476" s="1138"/>
      <c r="CX476" s="1138"/>
      <c r="CY476" s="1138"/>
      <c r="CZ476" s="1138"/>
      <c r="DA476" s="1138"/>
      <c r="DB476" s="1138"/>
      <c r="DC476" s="1138"/>
      <c r="DD476" s="1138"/>
      <c r="DE476" s="1138"/>
      <c r="DF476" s="1138"/>
      <c r="DG476" s="1138"/>
      <c r="DH476" s="1138"/>
      <c r="DI476" s="1138"/>
      <c r="DJ476" s="1138"/>
      <c r="DK476" s="1138"/>
      <c r="DL476" s="1138"/>
      <c r="DM476" s="1138"/>
      <c r="DN476" s="1138"/>
      <c r="DO476" s="1138"/>
      <c r="DP476" s="1138"/>
      <c r="DQ476" s="1138"/>
      <c r="DR476" s="1138"/>
      <c r="DS476" s="1138"/>
      <c r="DT476" s="1138"/>
      <c r="DU476" s="1138"/>
      <c r="DV476" s="1138"/>
      <c r="DW476" s="1138"/>
      <c r="DX476" s="1138"/>
      <c r="DY476" s="1138"/>
      <c r="DZ476" s="1138"/>
      <c r="EA476" s="1138"/>
      <c r="EB476" s="1138"/>
      <c r="EC476" s="1138"/>
      <c r="ED476" s="1139"/>
    </row>
    <row r="477" spans="2:134" hidden="1" outlineLevel="1">
      <c r="B477" s="728" t="s">
        <v>764</v>
      </c>
      <c r="C477" s="58" t="s">
        <v>1337</v>
      </c>
      <c r="D477" s="686"/>
      <c r="E477" s="667"/>
      <c r="F477" s="874"/>
      <c r="G477" s="704"/>
      <c r="H477" s="705"/>
      <c r="I477" s="705"/>
      <c r="J477" s="705"/>
      <c r="K477" s="705"/>
      <c r="L477" s="705"/>
      <c r="M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6"/>
      <c r="AL477" s="706"/>
      <c r="AM477" s="706"/>
      <c r="AN477" s="706"/>
      <c r="AO477" s="706"/>
      <c r="AP477" s="706"/>
      <c r="AQ477" s="706"/>
      <c r="AR477" s="706"/>
      <c r="AS477" s="706"/>
      <c r="AT477" s="706"/>
      <c r="AU477" s="706"/>
      <c r="AV477" s="706"/>
      <c r="AW477" s="706"/>
      <c r="AX477" s="706"/>
      <c r="AY477" s="706"/>
      <c r="AZ477" s="706"/>
      <c r="BA477" s="706"/>
      <c r="BB477" s="706"/>
      <c r="BC477" s="706"/>
      <c r="BD477" s="706"/>
      <c r="BE477" s="706"/>
      <c r="BF477" s="706"/>
      <c r="BG477" s="706"/>
      <c r="BH477" s="706"/>
      <c r="BI477" s="706"/>
      <c r="BJ477" s="706"/>
      <c r="BK477" s="706"/>
      <c r="BL477" s="706"/>
      <c r="BM477" s="706"/>
      <c r="BN477" s="706"/>
      <c r="BO477" s="706"/>
      <c r="BV477" s="1137"/>
      <c r="BW477" s="1138"/>
      <c r="BX477" s="1138"/>
      <c r="BY477" s="1138"/>
      <c r="BZ477" s="1138"/>
      <c r="CA477" s="1138"/>
      <c r="CB477" s="1138"/>
      <c r="CC477" s="1138"/>
      <c r="CD477" s="1138"/>
      <c r="CE477" s="1138"/>
      <c r="CF477" s="1138"/>
      <c r="CG477" s="1138"/>
      <c r="CH477" s="1138"/>
      <c r="CI477" s="1138"/>
      <c r="CJ477" s="1138"/>
      <c r="CK477" s="1138"/>
      <c r="CL477" s="1138"/>
      <c r="CM477" s="1138"/>
      <c r="CN477" s="1138"/>
      <c r="CO477" s="1138"/>
      <c r="CP477" s="1138"/>
      <c r="CQ477" s="1138"/>
      <c r="CR477" s="1138"/>
      <c r="CS477" s="1138"/>
      <c r="CT477" s="1138"/>
      <c r="CU477" s="1138"/>
      <c r="CV477" s="1138"/>
      <c r="CW477" s="1138"/>
      <c r="CX477" s="1138"/>
      <c r="CY477" s="1138"/>
      <c r="CZ477" s="1138"/>
      <c r="DA477" s="1138"/>
      <c r="DB477" s="1138"/>
      <c r="DC477" s="1138"/>
      <c r="DD477" s="1138"/>
      <c r="DE477" s="1138"/>
      <c r="DF477" s="1138"/>
      <c r="DG477" s="1138"/>
      <c r="DH477" s="1138"/>
      <c r="DI477" s="1138"/>
      <c r="DJ477" s="1138"/>
      <c r="DK477" s="1138"/>
      <c r="DL477" s="1138"/>
      <c r="DM477" s="1138"/>
      <c r="DN477" s="1138"/>
      <c r="DO477" s="1138"/>
      <c r="DP477" s="1138"/>
      <c r="DQ477" s="1138"/>
      <c r="DR477" s="1138"/>
      <c r="DS477" s="1138"/>
      <c r="DT477" s="1138"/>
      <c r="DU477" s="1138"/>
      <c r="DV477" s="1138"/>
      <c r="DW477" s="1138"/>
      <c r="DX477" s="1138"/>
      <c r="DY477" s="1138"/>
      <c r="DZ477" s="1138"/>
      <c r="EA477" s="1138"/>
      <c r="EB477" s="1138"/>
      <c r="EC477" s="1138"/>
      <c r="ED477" s="1139"/>
    </row>
    <row r="478" spans="2:134" hidden="1" outlineLevel="1">
      <c r="B478" s="728" t="s">
        <v>87</v>
      </c>
      <c r="C478" s="667"/>
      <c r="D478" s="686" t="s">
        <v>1148</v>
      </c>
      <c r="E478" s="667" t="s">
        <v>1321</v>
      </c>
      <c r="F478" s="690"/>
      <c r="G478" s="1004">
        <f t="shared" ref="G478:P483" si="2160">IF(BV478="",G270,BV478)</f>
        <v>0</v>
      </c>
      <c r="H478" s="1004">
        <f t="shared" si="2160"/>
        <v>0</v>
      </c>
      <c r="I478" s="1004">
        <f t="shared" si="2160"/>
        <v>0</v>
      </c>
      <c r="J478" s="1004">
        <f t="shared" si="2160"/>
        <v>0</v>
      </c>
      <c r="K478" s="1004">
        <f t="shared" si="2160"/>
        <v>0</v>
      </c>
      <c r="L478" s="1004">
        <f t="shared" si="2160"/>
        <v>0</v>
      </c>
      <c r="M478" s="1004">
        <f t="shared" si="2160"/>
        <v>0</v>
      </c>
      <c r="N478" s="1004">
        <f t="shared" si="2160"/>
        <v>0</v>
      </c>
      <c r="O478" s="1004">
        <f t="shared" si="2160"/>
        <v>0</v>
      </c>
      <c r="P478" s="1004">
        <f t="shared" si="2160"/>
        <v>0</v>
      </c>
      <c r="Q478" s="1004">
        <f t="shared" ref="Q478:Z483" si="2161">IF(CF478="",Q270,CF478)</f>
        <v>0</v>
      </c>
      <c r="R478" s="1004">
        <f t="shared" si="2161"/>
        <v>0</v>
      </c>
      <c r="S478" s="1004">
        <f t="shared" si="2161"/>
        <v>0</v>
      </c>
      <c r="T478" s="1004">
        <f t="shared" si="2161"/>
        <v>0</v>
      </c>
      <c r="U478" s="1004">
        <f t="shared" si="2161"/>
        <v>0</v>
      </c>
      <c r="V478" s="1004">
        <f t="shared" si="2161"/>
        <v>0</v>
      </c>
      <c r="W478" s="1004">
        <f t="shared" si="2161"/>
        <v>0</v>
      </c>
      <c r="X478" s="1004">
        <f t="shared" si="2161"/>
        <v>0</v>
      </c>
      <c r="Y478" s="1004">
        <f t="shared" si="2161"/>
        <v>0</v>
      </c>
      <c r="Z478" s="1004">
        <f t="shared" si="2161"/>
        <v>0</v>
      </c>
      <c r="AA478" s="1004">
        <f t="shared" ref="AA478:AI483" si="2162">IF(CP478="",AA270,CP478)</f>
        <v>0</v>
      </c>
      <c r="AB478" s="1004">
        <f t="shared" si="2162"/>
        <v>0</v>
      </c>
      <c r="AC478" s="1004">
        <f t="shared" si="2162"/>
        <v>0</v>
      </c>
      <c r="AD478" s="1004">
        <f t="shared" si="2162"/>
        <v>0</v>
      </c>
      <c r="AE478" s="1004">
        <f t="shared" si="2162"/>
        <v>0</v>
      </c>
      <c r="AF478" s="1004">
        <f t="shared" si="2162"/>
        <v>0</v>
      </c>
      <c r="AG478" s="1004">
        <f t="shared" si="2162"/>
        <v>0</v>
      </c>
      <c r="AH478" s="1004">
        <f t="shared" si="2162"/>
        <v>0</v>
      </c>
      <c r="AI478" s="1004">
        <f t="shared" si="2162"/>
        <v>0</v>
      </c>
      <c r="AJ478" s="1004">
        <f t="shared" ref="AJ478:BO478" si="2163">IF(CY478="",AJ270,CY478)</f>
        <v>0</v>
      </c>
      <c r="AK478" s="1004">
        <f t="shared" si="2163"/>
        <v>0</v>
      </c>
      <c r="AL478" s="1004">
        <f t="shared" si="2163"/>
        <v>0</v>
      </c>
      <c r="AM478" s="1004">
        <f t="shared" si="2163"/>
        <v>0</v>
      </c>
      <c r="AN478" s="1004">
        <f t="shared" si="2163"/>
        <v>0</v>
      </c>
      <c r="AO478" s="1004">
        <f t="shared" si="2163"/>
        <v>0</v>
      </c>
      <c r="AP478" s="1004">
        <f t="shared" si="2163"/>
        <v>0</v>
      </c>
      <c r="AQ478" s="1004">
        <f t="shared" si="2163"/>
        <v>0</v>
      </c>
      <c r="AR478" s="1004">
        <f t="shared" si="2163"/>
        <v>0</v>
      </c>
      <c r="AS478" s="1004">
        <f t="shared" si="2163"/>
        <v>0</v>
      </c>
      <c r="AT478" s="1004">
        <f t="shared" si="2163"/>
        <v>0</v>
      </c>
      <c r="AU478" s="1004">
        <f t="shared" si="2163"/>
        <v>0</v>
      </c>
      <c r="AV478" s="1004">
        <f t="shared" si="2163"/>
        <v>0</v>
      </c>
      <c r="AW478" s="1004">
        <f t="shared" si="2163"/>
        <v>0</v>
      </c>
      <c r="AX478" s="1004">
        <f t="shared" si="2163"/>
        <v>0</v>
      </c>
      <c r="AY478" s="1004">
        <f t="shared" si="2163"/>
        <v>0</v>
      </c>
      <c r="AZ478" s="1004">
        <f t="shared" si="2163"/>
        <v>0</v>
      </c>
      <c r="BA478" s="1004">
        <f t="shared" si="2163"/>
        <v>0</v>
      </c>
      <c r="BB478" s="1004">
        <f t="shared" si="2163"/>
        <v>0</v>
      </c>
      <c r="BC478" s="1004">
        <f t="shared" si="2163"/>
        <v>0</v>
      </c>
      <c r="BD478" s="1004">
        <f t="shared" si="2163"/>
        <v>0</v>
      </c>
      <c r="BE478" s="1004">
        <f t="shared" si="2163"/>
        <v>0</v>
      </c>
      <c r="BF478" s="1004">
        <f t="shared" si="2163"/>
        <v>0</v>
      </c>
      <c r="BG478" s="1004">
        <f t="shared" si="2163"/>
        <v>0</v>
      </c>
      <c r="BH478" s="1004">
        <f t="shared" si="2163"/>
        <v>0</v>
      </c>
      <c r="BI478" s="1004">
        <f t="shared" si="2163"/>
        <v>0</v>
      </c>
      <c r="BJ478" s="1004">
        <f t="shared" si="2163"/>
        <v>0</v>
      </c>
      <c r="BK478" s="1004">
        <f t="shared" si="2163"/>
        <v>0</v>
      </c>
      <c r="BL478" s="1004">
        <f t="shared" si="2163"/>
        <v>0</v>
      </c>
      <c r="BM478" s="1004">
        <f t="shared" si="2163"/>
        <v>0</v>
      </c>
      <c r="BN478" s="1004">
        <f t="shared" si="2163"/>
        <v>0</v>
      </c>
      <c r="BO478" s="1004">
        <f t="shared" si="2163"/>
        <v>0</v>
      </c>
      <c r="BV478" s="1164"/>
      <c r="BW478" s="1164"/>
      <c r="BX478" s="1164"/>
      <c r="BY478" s="1164"/>
      <c r="BZ478" s="1164"/>
      <c r="CA478" s="1164"/>
      <c r="CB478" s="1164"/>
      <c r="CC478" s="1164"/>
      <c r="CD478" s="1164"/>
      <c r="CE478" s="1164"/>
      <c r="CF478" s="1164"/>
      <c r="CG478" s="1164"/>
      <c r="CH478" s="1164"/>
      <c r="CI478" s="1164"/>
      <c r="CJ478" s="1164"/>
      <c r="CK478" s="1164"/>
      <c r="CL478" s="1164"/>
      <c r="CM478" s="1164"/>
      <c r="CN478" s="1164"/>
      <c r="CO478" s="1164"/>
      <c r="CP478" s="1164"/>
      <c r="CQ478" s="1164"/>
      <c r="CR478" s="1164"/>
      <c r="CS478" s="1164"/>
      <c r="CT478" s="1164"/>
      <c r="CU478" s="1164"/>
      <c r="CV478" s="1164"/>
      <c r="CW478" s="1164"/>
      <c r="CX478" s="1164"/>
      <c r="CY478" s="1164"/>
      <c r="CZ478" s="1164"/>
      <c r="DA478" s="1164"/>
      <c r="DB478" s="1164"/>
      <c r="DC478" s="1164"/>
      <c r="DD478" s="1164"/>
      <c r="DE478" s="1164"/>
      <c r="DF478" s="1164"/>
      <c r="DG478" s="1164"/>
      <c r="DH478" s="1164"/>
      <c r="DI478" s="1164"/>
      <c r="DJ478" s="1164"/>
      <c r="DK478" s="1164"/>
      <c r="DL478" s="1164"/>
      <c r="DM478" s="1164"/>
      <c r="DN478" s="1164"/>
      <c r="DO478" s="1164"/>
      <c r="DP478" s="1164"/>
      <c r="DQ478" s="1164"/>
      <c r="DR478" s="1164"/>
      <c r="DS478" s="1164"/>
      <c r="DT478" s="1164"/>
      <c r="DU478" s="1164"/>
      <c r="DV478" s="1164"/>
      <c r="DW478" s="1164"/>
      <c r="DX478" s="1164"/>
      <c r="DY478" s="1164"/>
      <c r="DZ478" s="1164"/>
      <c r="EA478" s="1164"/>
      <c r="EB478" s="1164"/>
      <c r="EC478" s="1164"/>
      <c r="ED478" s="1164"/>
    </row>
    <row r="479" spans="2:134" hidden="1" outlineLevel="1">
      <c r="B479" s="728" t="s">
        <v>904</v>
      </c>
      <c r="C479" s="667"/>
      <c r="D479" s="686" t="s">
        <v>1119</v>
      </c>
      <c r="E479" s="667" t="s">
        <v>1321</v>
      </c>
      <c r="F479" s="690"/>
      <c r="G479" s="1004">
        <f t="shared" si="2160"/>
        <v>0</v>
      </c>
      <c r="H479" s="1004">
        <f t="shared" si="2160"/>
        <v>0</v>
      </c>
      <c r="I479" s="1004">
        <f t="shared" si="2160"/>
        <v>0</v>
      </c>
      <c r="J479" s="1004">
        <f t="shared" si="2160"/>
        <v>0</v>
      </c>
      <c r="K479" s="1004">
        <f t="shared" si="2160"/>
        <v>0</v>
      </c>
      <c r="L479" s="1004">
        <f t="shared" si="2160"/>
        <v>0</v>
      </c>
      <c r="M479" s="1004">
        <f t="shared" si="2160"/>
        <v>0</v>
      </c>
      <c r="N479" s="1004">
        <f t="shared" si="2160"/>
        <v>0</v>
      </c>
      <c r="O479" s="1004">
        <f t="shared" si="2160"/>
        <v>0</v>
      </c>
      <c r="P479" s="1004">
        <f t="shared" si="2160"/>
        <v>0</v>
      </c>
      <c r="Q479" s="1004">
        <f t="shared" si="2161"/>
        <v>0</v>
      </c>
      <c r="R479" s="1004">
        <f t="shared" si="2161"/>
        <v>0</v>
      </c>
      <c r="S479" s="1004">
        <f t="shared" si="2161"/>
        <v>0</v>
      </c>
      <c r="T479" s="1004">
        <f t="shared" si="2161"/>
        <v>0</v>
      </c>
      <c r="U479" s="1004">
        <f t="shared" si="2161"/>
        <v>0</v>
      </c>
      <c r="V479" s="1004">
        <f t="shared" si="2161"/>
        <v>0</v>
      </c>
      <c r="W479" s="1004">
        <f t="shared" si="2161"/>
        <v>0</v>
      </c>
      <c r="X479" s="1004">
        <f t="shared" si="2161"/>
        <v>0</v>
      </c>
      <c r="Y479" s="1004">
        <f t="shared" si="2161"/>
        <v>0</v>
      </c>
      <c r="Z479" s="1004">
        <f t="shared" si="2161"/>
        <v>0</v>
      </c>
      <c r="AA479" s="1004">
        <f t="shared" si="2162"/>
        <v>0</v>
      </c>
      <c r="AB479" s="1004">
        <f t="shared" si="2162"/>
        <v>0</v>
      </c>
      <c r="AC479" s="1004">
        <f t="shared" si="2162"/>
        <v>0</v>
      </c>
      <c r="AD479" s="1004">
        <f t="shared" si="2162"/>
        <v>0</v>
      </c>
      <c r="AE479" s="1004">
        <f t="shared" si="2162"/>
        <v>0</v>
      </c>
      <c r="AF479" s="1004">
        <f t="shared" si="2162"/>
        <v>0</v>
      </c>
      <c r="AG479" s="1004">
        <f t="shared" si="2162"/>
        <v>0</v>
      </c>
      <c r="AH479" s="1004">
        <f t="shared" si="2162"/>
        <v>0</v>
      </c>
      <c r="AI479" s="1004">
        <f t="shared" si="2162"/>
        <v>0</v>
      </c>
      <c r="AJ479" s="1004">
        <f t="shared" ref="AJ479:BO479" si="2164">IF(CY479="",AJ271,CY479)</f>
        <v>0</v>
      </c>
      <c r="AK479" s="1004">
        <f t="shared" si="2164"/>
        <v>0</v>
      </c>
      <c r="AL479" s="1004">
        <f t="shared" si="2164"/>
        <v>0</v>
      </c>
      <c r="AM479" s="1004">
        <f t="shared" si="2164"/>
        <v>0</v>
      </c>
      <c r="AN479" s="1004">
        <f t="shared" si="2164"/>
        <v>0</v>
      </c>
      <c r="AO479" s="1004">
        <f t="shared" si="2164"/>
        <v>0</v>
      </c>
      <c r="AP479" s="1004">
        <f t="shared" si="2164"/>
        <v>0</v>
      </c>
      <c r="AQ479" s="1004">
        <f t="shared" si="2164"/>
        <v>0</v>
      </c>
      <c r="AR479" s="1004">
        <f t="shared" si="2164"/>
        <v>0</v>
      </c>
      <c r="AS479" s="1004">
        <f t="shared" si="2164"/>
        <v>0</v>
      </c>
      <c r="AT479" s="1004">
        <f t="shared" si="2164"/>
        <v>0</v>
      </c>
      <c r="AU479" s="1004">
        <f t="shared" si="2164"/>
        <v>0</v>
      </c>
      <c r="AV479" s="1004">
        <f t="shared" si="2164"/>
        <v>0</v>
      </c>
      <c r="AW479" s="1004">
        <f t="shared" si="2164"/>
        <v>0</v>
      </c>
      <c r="AX479" s="1004">
        <f t="shared" si="2164"/>
        <v>0</v>
      </c>
      <c r="AY479" s="1004">
        <f t="shared" si="2164"/>
        <v>0</v>
      </c>
      <c r="AZ479" s="1004">
        <f t="shared" si="2164"/>
        <v>0</v>
      </c>
      <c r="BA479" s="1004">
        <f t="shared" si="2164"/>
        <v>0</v>
      </c>
      <c r="BB479" s="1004">
        <f t="shared" si="2164"/>
        <v>0</v>
      </c>
      <c r="BC479" s="1004">
        <f t="shared" si="2164"/>
        <v>0</v>
      </c>
      <c r="BD479" s="1004">
        <f t="shared" si="2164"/>
        <v>0</v>
      </c>
      <c r="BE479" s="1004">
        <f t="shared" si="2164"/>
        <v>0</v>
      </c>
      <c r="BF479" s="1004">
        <f t="shared" si="2164"/>
        <v>0</v>
      </c>
      <c r="BG479" s="1004">
        <f t="shared" si="2164"/>
        <v>0</v>
      </c>
      <c r="BH479" s="1004">
        <f t="shared" si="2164"/>
        <v>0</v>
      </c>
      <c r="BI479" s="1004">
        <f t="shared" si="2164"/>
        <v>0</v>
      </c>
      <c r="BJ479" s="1004">
        <f t="shared" si="2164"/>
        <v>0</v>
      </c>
      <c r="BK479" s="1004">
        <f t="shared" si="2164"/>
        <v>0</v>
      </c>
      <c r="BL479" s="1004">
        <f t="shared" si="2164"/>
        <v>0</v>
      </c>
      <c r="BM479" s="1004">
        <f t="shared" si="2164"/>
        <v>0</v>
      </c>
      <c r="BN479" s="1004">
        <f t="shared" si="2164"/>
        <v>0</v>
      </c>
      <c r="BO479" s="1004">
        <f t="shared" si="2164"/>
        <v>0</v>
      </c>
      <c r="BV479" s="1164"/>
      <c r="BW479" s="1164"/>
      <c r="BX479" s="1164"/>
      <c r="BY479" s="1164"/>
      <c r="BZ479" s="1164"/>
      <c r="CA479" s="1164"/>
      <c r="CB479" s="1164"/>
      <c r="CC479" s="1164"/>
      <c r="CD479" s="1164"/>
      <c r="CE479" s="1164"/>
      <c r="CF479" s="1164"/>
      <c r="CG479" s="1164"/>
      <c r="CH479" s="1164"/>
      <c r="CI479" s="1164"/>
      <c r="CJ479" s="1164"/>
      <c r="CK479" s="1164"/>
      <c r="CL479" s="1164"/>
      <c r="CM479" s="1164"/>
      <c r="CN479" s="1164"/>
      <c r="CO479" s="1164"/>
      <c r="CP479" s="1164"/>
      <c r="CQ479" s="1164"/>
      <c r="CR479" s="1164"/>
      <c r="CS479" s="1164"/>
      <c r="CT479" s="1164"/>
      <c r="CU479" s="1164"/>
      <c r="CV479" s="1164"/>
      <c r="CW479" s="1164"/>
      <c r="CX479" s="1164"/>
      <c r="CY479" s="1164"/>
      <c r="CZ479" s="1164"/>
      <c r="DA479" s="1164"/>
      <c r="DB479" s="1164"/>
      <c r="DC479" s="1164"/>
      <c r="DD479" s="1164"/>
      <c r="DE479" s="1164"/>
      <c r="DF479" s="1164"/>
      <c r="DG479" s="1164"/>
      <c r="DH479" s="1164"/>
      <c r="DI479" s="1164"/>
      <c r="DJ479" s="1164"/>
      <c r="DK479" s="1164"/>
      <c r="DL479" s="1164"/>
      <c r="DM479" s="1164"/>
      <c r="DN479" s="1164"/>
      <c r="DO479" s="1164"/>
      <c r="DP479" s="1164"/>
      <c r="DQ479" s="1164"/>
      <c r="DR479" s="1164"/>
      <c r="DS479" s="1164"/>
      <c r="DT479" s="1164"/>
      <c r="DU479" s="1164"/>
      <c r="DV479" s="1164"/>
      <c r="DW479" s="1164"/>
      <c r="DX479" s="1164"/>
      <c r="DY479" s="1164"/>
      <c r="DZ479" s="1164"/>
      <c r="EA479" s="1164"/>
      <c r="EB479" s="1164"/>
      <c r="EC479" s="1164"/>
      <c r="ED479" s="1164"/>
    </row>
    <row r="480" spans="2:134" hidden="1" outlineLevel="1">
      <c r="B480" s="728" t="s">
        <v>905</v>
      </c>
      <c r="C480" s="667"/>
      <c r="D480" s="686" t="s">
        <v>776</v>
      </c>
      <c r="E480" s="667" t="s">
        <v>1321</v>
      </c>
      <c r="F480" s="690"/>
      <c r="G480" s="1004">
        <f t="shared" si="2160"/>
        <v>0</v>
      </c>
      <c r="H480" s="1004">
        <f t="shared" si="2160"/>
        <v>0</v>
      </c>
      <c r="I480" s="1004">
        <f t="shared" si="2160"/>
        <v>0</v>
      </c>
      <c r="J480" s="1004">
        <f t="shared" si="2160"/>
        <v>0</v>
      </c>
      <c r="K480" s="1004">
        <f t="shared" si="2160"/>
        <v>0</v>
      </c>
      <c r="L480" s="1004">
        <f t="shared" si="2160"/>
        <v>0</v>
      </c>
      <c r="M480" s="1004">
        <f t="shared" si="2160"/>
        <v>0</v>
      </c>
      <c r="N480" s="1004">
        <f t="shared" si="2160"/>
        <v>0</v>
      </c>
      <c r="O480" s="1004">
        <f t="shared" si="2160"/>
        <v>0</v>
      </c>
      <c r="P480" s="1004">
        <f t="shared" si="2160"/>
        <v>0</v>
      </c>
      <c r="Q480" s="1004">
        <f t="shared" si="2161"/>
        <v>0</v>
      </c>
      <c r="R480" s="1004">
        <f t="shared" si="2161"/>
        <v>0</v>
      </c>
      <c r="S480" s="1004">
        <f t="shared" si="2161"/>
        <v>0</v>
      </c>
      <c r="T480" s="1004">
        <f t="shared" si="2161"/>
        <v>0</v>
      </c>
      <c r="U480" s="1004">
        <f t="shared" si="2161"/>
        <v>0</v>
      </c>
      <c r="V480" s="1004">
        <f t="shared" si="2161"/>
        <v>0</v>
      </c>
      <c r="W480" s="1004">
        <f t="shared" si="2161"/>
        <v>0</v>
      </c>
      <c r="X480" s="1004">
        <f t="shared" si="2161"/>
        <v>0</v>
      </c>
      <c r="Y480" s="1004">
        <f t="shared" si="2161"/>
        <v>0</v>
      </c>
      <c r="Z480" s="1004">
        <f t="shared" si="2161"/>
        <v>0</v>
      </c>
      <c r="AA480" s="1004">
        <f t="shared" si="2162"/>
        <v>0</v>
      </c>
      <c r="AB480" s="1004">
        <f t="shared" si="2162"/>
        <v>0</v>
      </c>
      <c r="AC480" s="1004">
        <f t="shared" si="2162"/>
        <v>0</v>
      </c>
      <c r="AD480" s="1004">
        <f t="shared" si="2162"/>
        <v>0</v>
      </c>
      <c r="AE480" s="1004">
        <f t="shared" si="2162"/>
        <v>0</v>
      </c>
      <c r="AF480" s="1004">
        <f t="shared" si="2162"/>
        <v>0</v>
      </c>
      <c r="AG480" s="1004">
        <f t="shared" si="2162"/>
        <v>0</v>
      </c>
      <c r="AH480" s="1004">
        <f t="shared" si="2162"/>
        <v>0</v>
      </c>
      <c r="AI480" s="1004">
        <f t="shared" si="2162"/>
        <v>0</v>
      </c>
      <c r="AJ480" s="1004">
        <f t="shared" ref="AJ480:BO480" si="2165">IF(CY480="",AJ272,CY480)</f>
        <v>0</v>
      </c>
      <c r="AK480" s="1004">
        <f t="shared" si="2165"/>
        <v>0</v>
      </c>
      <c r="AL480" s="1004">
        <f t="shared" si="2165"/>
        <v>0</v>
      </c>
      <c r="AM480" s="1004">
        <f t="shared" si="2165"/>
        <v>0</v>
      </c>
      <c r="AN480" s="1004">
        <f t="shared" si="2165"/>
        <v>0</v>
      </c>
      <c r="AO480" s="1004">
        <f t="shared" si="2165"/>
        <v>0</v>
      </c>
      <c r="AP480" s="1004">
        <f t="shared" si="2165"/>
        <v>0</v>
      </c>
      <c r="AQ480" s="1004">
        <f t="shared" si="2165"/>
        <v>0</v>
      </c>
      <c r="AR480" s="1004">
        <f t="shared" si="2165"/>
        <v>0</v>
      </c>
      <c r="AS480" s="1004">
        <f t="shared" si="2165"/>
        <v>0</v>
      </c>
      <c r="AT480" s="1004">
        <f t="shared" si="2165"/>
        <v>0</v>
      </c>
      <c r="AU480" s="1004">
        <f t="shared" si="2165"/>
        <v>0</v>
      </c>
      <c r="AV480" s="1004">
        <f t="shared" si="2165"/>
        <v>0</v>
      </c>
      <c r="AW480" s="1004">
        <f t="shared" si="2165"/>
        <v>0</v>
      </c>
      <c r="AX480" s="1004">
        <f t="shared" si="2165"/>
        <v>0</v>
      </c>
      <c r="AY480" s="1004">
        <f t="shared" si="2165"/>
        <v>0</v>
      </c>
      <c r="AZ480" s="1004">
        <f t="shared" si="2165"/>
        <v>0</v>
      </c>
      <c r="BA480" s="1004">
        <f t="shared" si="2165"/>
        <v>0</v>
      </c>
      <c r="BB480" s="1004">
        <f t="shared" si="2165"/>
        <v>0</v>
      </c>
      <c r="BC480" s="1004">
        <f t="shared" si="2165"/>
        <v>0</v>
      </c>
      <c r="BD480" s="1004">
        <f t="shared" si="2165"/>
        <v>0</v>
      </c>
      <c r="BE480" s="1004">
        <f t="shared" si="2165"/>
        <v>0</v>
      </c>
      <c r="BF480" s="1004">
        <f t="shared" si="2165"/>
        <v>0</v>
      </c>
      <c r="BG480" s="1004">
        <f t="shared" si="2165"/>
        <v>0</v>
      </c>
      <c r="BH480" s="1004">
        <f t="shared" si="2165"/>
        <v>0</v>
      </c>
      <c r="BI480" s="1004">
        <f t="shared" si="2165"/>
        <v>0</v>
      </c>
      <c r="BJ480" s="1004">
        <f t="shared" si="2165"/>
        <v>0</v>
      </c>
      <c r="BK480" s="1004">
        <f t="shared" si="2165"/>
        <v>0</v>
      </c>
      <c r="BL480" s="1004">
        <f t="shared" si="2165"/>
        <v>0</v>
      </c>
      <c r="BM480" s="1004">
        <f t="shared" si="2165"/>
        <v>0</v>
      </c>
      <c r="BN480" s="1004">
        <f t="shared" si="2165"/>
        <v>0</v>
      </c>
      <c r="BO480" s="1004">
        <f t="shared" si="2165"/>
        <v>0</v>
      </c>
      <c r="BV480" s="1164"/>
      <c r="BW480" s="1164"/>
      <c r="BX480" s="1164"/>
      <c r="BY480" s="1164"/>
      <c r="BZ480" s="1164"/>
      <c r="CA480" s="1164"/>
      <c r="CB480" s="1164"/>
      <c r="CC480" s="1164"/>
      <c r="CD480" s="1164"/>
      <c r="CE480" s="1164"/>
      <c r="CF480" s="1164"/>
      <c r="CG480" s="1164"/>
      <c r="CH480" s="1164"/>
      <c r="CI480" s="1164"/>
      <c r="CJ480" s="1164"/>
      <c r="CK480" s="1164"/>
      <c r="CL480" s="1164"/>
      <c r="CM480" s="1164"/>
      <c r="CN480" s="1164"/>
      <c r="CO480" s="1164"/>
      <c r="CP480" s="1164"/>
      <c r="CQ480" s="1164"/>
      <c r="CR480" s="1164"/>
      <c r="CS480" s="1164"/>
      <c r="CT480" s="1164"/>
      <c r="CU480" s="1164"/>
      <c r="CV480" s="1164"/>
      <c r="CW480" s="1164"/>
      <c r="CX480" s="1164"/>
      <c r="CY480" s="1164"/>
      <c r="CZ480" s="1164"/>
      <c r="DA480" s="1164"/>
      <c r="DB480" s="1164"/>
      <c r="DC480" s="1164"/>
      <c r="DD480" s="1164"/>
      <c r="DE480" s="1164"/>
      <c r="DF480" s="1164"/>
      <c r="DG480" s="1164"/>
      <c r="DH480" s="1164"/>
      <c r="DI480" s="1164"/>
      <c r="DJ480" s="1164"/>
      <c r="DK480" s="1164"/>
      <c r="DL480" s="1164"/>
      <c r="DM480" s="1164"/>
      <c r="DN480" s="1164"/>
      <c r="DO480" s="1164"/>
      <c r="DP480" s="1164"/>
      <c r="DQ480" s="1164"/>
      <c r="DR480" s="1164"/>
      <c r="DS480" s="1164"/>
      <c r="DT480" s="1164"/>
      <c r="DU480" s="1164"/>
      <c r="DV480" s="1164"/>
      <c r="DW480" s="1164"/>
      <c r="DX480" s="1164"/>
      <c r="DY480" s="1164"/>
      <c r="DZ480" s="1164"/>
      <c r="EA480" s="1164"/>
      <c r="EB480" s="1164"/>
      <c r="EC480" s="1164"/>
      <c r="ED480" s="1164"/>
    </row>
    <row r="481" spans="2:134" hidden="1" outlineLevel="1">
      <c r="B481" s="728" t="s">
        <v>906</v>
      </c>
      <c r="C481" s="667"/>
      <c r="D481" s="686" t="s">
        <v>1120</v>
      </c>
      <c r="E481" s="667" t="s">
        <v>1321</v>
      </c>
      <c r="F481" s="690"/>
      <c r="G481" s="1004">
        <f t="shared" si="2160"/>
        <v>0</v>
      </c>
      <c r="H481" s="1004">
        <f t="shared" si="2160"/>
        <v>0</v>
      </c>
      <c r="I481" s="1004">
        <f t="shared" si="2160"/>
        <v>0</v>
      </c>
      <c r="J481" s="1004">
        <f t="shared" si="2160"/>
        <v>0</v>
      </c>
      <c r="K481" s="1004">
        <f t="shared" si="2160"/>
        <v>0</v>
      </c>
      <c r="L481" s="1004">
        <f t="shared" si="2160"/>
        <v>0</v>
      </c>
      <c r="M481" s="1004">
        <f t="shared" si="2160"/>
        <v>0</v>
      </c>
      <c r="N481" s="1004">
        <f t="shared" si="2160"/>
        <v>0</v>
      </c>
      <c r="O481" s="1004">
        <f t="shared" si="2160"/>
        <v>0</v>
      </c>
      <c r="P481" s="1004">
        <f t="shared" si="2160"/>
        <v>0</v>
      </c>
      <c r="Q481" s="1004">
        <f t="shared" si="2161"/>
        <v>0</v>
      </c>
      <c r="R481" s="1004">
        <f t="shared" si="2161"/>
        <v>0</v>
      </c>
      <c r="S481" s="1004">
        <f t="shared" si="2161"/>
        <v>0</v>
      </c>
      <c r="T481" s="1004">
        <f t="shared" si="2161"/>
        <v>0</v>
      </c>
      <c r="U481" s="1004">
        <f t="shared" si="2161"/>
        <v>0</v>
      </c>
      <c r="V481" s="1004">
        <f t="shared" si="2161"/>
        <v>0</v>
      </c>
      <c r="W481" s="1004">
        <f t="shared" si="2161"/>
        <v>0</v>
      </c>
      <c r="X481" s="1004">
        <f t="shared" si="2161"/>
        <v>0</v>
      </c>
      <c r="Y481" s="1004">
        <f t="shared" si="2161"/>
        <v>0</v>
      </c>
      <c r="Z481" s="1004">
        <f t="shared" si="2161"/>
        <v>0</v>
      </c>
      <c r="AA481" s="1004">
        <f t="shared" si="2162"/>
        <v>0</v>
      </c>
      <c r="AB481" s="1004">
        <f t="shared" si="2162"/>
        <v>0</v>
      </c>
      <c r="AC481" s="1004">
        <f t="shared" si="2162"/>
        <v>0</v>
      </c>
      <c r="AD481" s="1004">
        <f t="shared" si="2162"/>
        <v>0</v>
      </c>
      <c r="AE481" s="1004">
        <f t="shared" si="2162"/>
        <v>0</v>
      </c>
      <c r="AF481" s="1004">
        <f t="shared" si="2162"/>
        <v>0</v>
      </c>
      <c r="AG481" s="1004">
        <f t="shared" si="2162"/>
        <v>0</v>
      </c>
      <c r="AH481" s="1004">
        <f t="shared" si="2162"/>
        <v>0</v>
      </c>
      <c r="AI481" s="1004">
        <f t="shared" si="2162"/>
        <v>0</v>
      </c>
      <c r="AJ481" s="1004">
        <f t="shared" ref="AJ481:BO481" si="2166">IF(CY481="",AJ273,CY481)</f>
        <v>0</v>
      </c>
      <c r="AK481" s="1004">
        <f t="shared" si="2166"/>
        <v>0</v>
      </c>
      <c r="AL481" s="1004">
        <f t="shared" si="2166"/>
        <v>0</v>
      </c>
      <c r="AM481" s="1004">
        <f t="shared" si="2166"/>
        <v>0</v>
      </c>
      <c r="AN481" s="1004">
        <f t="shared" si="2166"/>
        <v>0</v>
      </c>
      <c r="AO481" s="1004">
        <f t="shared" si="2166"/>
        <v>0</v>
      </c>
      <c r="AP481" s="1004">
        <f t="shared" si="2166"/>
        <v>0</v>
      </c>
      <c r="AQ481" s="1004">
        <f t="shared" si="2166"/>
        <v>0</v>
      </c>
      <c r="AR481" s="1004">
        <f t="shared" si="2166"/>
        <v>0</v>
      </c>
      <c r="AS481" s="1004">
        <f t="shared" si="2166"/>
        <v>0</v>
      </c>
      <c r="AT481" s="1004">
        <f t="shared" si="2166"/>
        <v>0</v>
      </c>
      <c r="AU481" s="1004">
        <f t="shared" si="2166"/>
        <v>0</v>
      </c>
      <c r="AV481" s="1004">
        <f t="shared" si="2166"/>
        <v>0</v>
      </c>
      <c r="AW481" s="1004">
        <f t="shared" si="2166"/>
        <v>0</v>
      </c>
      <c r="AX481" s="1004">
        <f t="shared" si="2166"/>
        <v>0</v>
      </c>
      <c r="AY481" s="1004">
        <f t="shared" si="2166"/>
        <v>0</v>
      </c>
      <c r="AZ481" s="1004">
        <f t="shared" si="2166"/>
        <v>0</v>
      </c>
      <c r="BA481" s="1004">
        <f t="shared" si="2166"/>
        <v>0</v>
      </c>
      <c r="BB481" s="1004">
        <f t="shared" si="2166"/>
        <v>0</v>
      </c>
      <c r="BC481" s="1004">
        <f t="shared" si="2166"/>
        <v>0</v>
      </c>
      <c r="BD481" s="1004">
        <f t="shared" si="2166"/>
        <v>0</v>
      </c>
      <c r="BE481" s="1004">
        <f t="shared" si="2166"/>
        <v>0</v>
      </c>
      <c r="BF481" s="1004">
        <f t="shared" si="2166"/>
        <v>0</v>
      </c>
      <c r="BG481" s="1004">
        <f t="shared" si="2166"/>
        <v>0</v>
      </c>
      <c r="BH481" s="1004">
        <f t="shared" si="2166"/>
        <v>0</v>
      </c>
      <c r="BI481" s="1004">
        <f t="shared" si="2166"/>
        <v>0</v>
      </c>
      <c r="BJ481" s="1004">
        <f t="shared" si="2166"/>
        <v>0</v>
      </c>
      <c r="BK481" s="1004">
        <f t="shared" si="2166"/>
        <v>0</v>
      </c>
      <c r="BL481" s="1004">
        <f t="shared" si="2166"/>
        <v>0</v>
      </c>
      <c r="BM481" s="1004">
        <f t="shared" si="2166"/>
        <v>0</v>
      </c>
      <c r="BN481" s="1004">
        <f t="shared" si="2166"/>
        <v>0</v>
      </c>
      <c r="BO481" s="1004">
        <f t="shared" si="2166"/>
        <v>0</v>
      </c>
      <c r="BV481" s="1164"/>
      <c r="BW481" s="1164"/>
      <c r="BX481" s="1164"/>
      <c r="BY481" s="1164"/>
      <c r="BZ481" s="1164"/>
      <c r="CA481" s="1164"/>
      <c r="CB481" s="1164"/>
      <c r="CC481" s="1164"/>
      <c r="CD481" s="1164"/>
      <c r="CE481" s="1164"/>
      <c r="CF481" s="1164"/>
      <c r="CG481" s="1164"/>
      <c r="CH481" s="1164"/>
      <c r="CI481" s="1164"/>
      <c r="CJ481" s="1164"/>
      <c r="CK481" s="1164"/>
      <c r="CL481" s="1164"/>
      <c r="CM481" s="1164"/>
      <c r="CN481" s="1164"/>
      <c r="CO481" s="1164"/>
      <c r="CP481" s="1164"/>
      <c r="CQ481" s="1164"/>
      <c r="CR481" s="1164"/>
      <c r="CS481" s="1164"/>
      <c r="CT481" s="1164"/>
      <c r="CU481" s="1164"/>
      <c r="CV481" s="1164"/>
      <c r="CW481" s="1164"/>
      <c r="CX481" s="1164"/>
      <c r="CY481" s="1164"/>
      <c r="CZ481" s="1164"/>
      <c r="DA481" s="1164"/>
      <c r="DB481" s="1164"/>
      <c r="DC481" s="1164"/>
      <c r="DD481" s="1164"/>
      <c r="DE481" s="1164"/>
      <c r="DF481" s="1164"/>
      <c r="DG481" s="1164"/>
      <c r="DH481" s="1164"/>
      <c r="DI481" s="1164"/>
      <c r="DJ481" s="1164"/>
      <c r="DK481" s="1164"/>
      <c r="DL481" s="1164"/>
      <c r="DM481" s="1164"/>
      <c r="DN481" s="1164"/>
      <c r="DO481" s="1164"/>
      <c r="DP481" s="1164"/>
      <c r="DQ481" s="1164"/>
      <c r="DR481" s="1164"/>
      <c r="DS481" s="1164"/>
      <c r="DT481" s="1164"/>
      <c r="DU481" s="1164"/>
      <c r="DV481" s="1164"/>
      <c r="DW481" s="1164"/>
      <c r="DX481" s="1164"/>
      <c r="DY481" s="1164"/>
      <c r="DZ481" s="1164"/>
      <c r="EA481" s="1164"/>
      <c r="EB481" s="1164"/>
      <c r="EC481" s="1164"/>
      <c r="ED481" s="1164"/>
    </row>
    <row r="482" spans="2:134" ht="12.75" hidden="1" customHeight="1" outlineLevel="1">
      <c r="B482" s="728" t="s">
        <v>907</v>
      </c>
      <c r="C482" s="667"/>
      <c r="D482" s="686" t="s">
        <v>1121</v>
      </c>
      <c r="E482" s="667" t="s">
        <v>189</v>
      </c>
      <c r="F482" s="690"/>
      <c r="G482" s="1004">
        <f t="shared" si="2160"/>
        <v>0</v>
      </c>
      <c r="H482" s="1004">
        <f t="shared" si="2160"/>
        <v>0</v>
      </c>
      <c r="I482" s="1004">
        <f t="shared" si="2160"/>
        <v>0</v>
      </c>
      <c r="J482" s="1004">
        <f t="shared" si="2160"/>
        <v>0</v>
      </c>
      <c r="K482" s="1004">
        <f t="shared" si="2160"/>
        <v>0</v>
      </c>
      <c r="L482" s="1004">
        <f t="shared" si="2160"/>
        <v>0</v>
      </c>
      <c r="M482" s="1004">
        <f t="shared" si="2160"/>
        <v>0</v>
      </c>
      <c r="N482" s="1004">
        <f t="shared" si="2160"/>
        <v>0</v>
      </c>
      <c r="O482" s="1004">
        <f t="shared" si="2160"/>
        <v>0</v>
      </c>
      <c r="P482" s="1004">
        <f t="shared" si="2160"/>
        <v>0</v>
      </c>
      <c r="Q482" s="1004">
        <f t="shared" si="2161"/>
        <v>0</v>
      </c>
      <c r="R482" s="1004">
        <f t="shared" si="2161"/>
        <v>0</v>
      </c>
      <c r="S482" s="1004">
        <f t="shared" si="2161"/>
        <v>0</v>
      </c>
      <c r="T482" s="1004">
        <f t="shared" si="2161"/>
        <v>0</v>
      </c>
      <c r="U482" s="1004">
        <f t="shared" si="2161"/>
        <v>0</v>
      </c>
      <c r="V482" s="1004">
        <f t="shared" si="2161"/>
        <v>0</v>
      </c>
      <c r="W482" s="1004">
        <f t="shared" si="2161"/>
        <v>0</v>
      </c>
      <c r="X482" s="1004">
        <f t="shared" si="2161"/>
        <v>0</v>
      </c>
      <c r="Y482" s="1004">
        <f t="shared" si="2161"/>
        <v>0</v>
      </c>
      <c r="Z482" s="1004">
        <f t="shared" si="2161"/>
        <v>0</v>
      </c>
      <c r="AA482" s="1004">
        <f t="shared" si="2162"/>
        <v>0</v>
      </c>
      <c r="AB482" s="1004">
        <f t="shared" si="2162"/>
        <v>0</v>
      </c>
      <c r="AC482" s="1004">
        <f t="shared" si="2162"/>
        <v>0</v>
      </c>
      <c r="AD482" s="1004">
        <f t="shared" si="2162"/>
        <v>0</v>
      </c>
      <c r="AE482" s="1004">
        <f t="shared" si="2162"/>
        <v>0</v>
      </c>
      <c r="AF482" s="1004">
        <f t="shared" si="2162"/>
        <v>0</v>
      </c>
      <c r="AG482" s="1004">
        <f t="shared" si="2162"/>
        <v>0</v>
      </c>
      <c r="AH482" s="1004">
        <f t="shared" si="2162"/>
        <v>0</v>
      </c>
      <c r="AI482" s="1004">
        <f t="shared" si="2162"/>
        <v>0</v>
      </c>
      <c r="AJ482" s="1004">
        <f t="shared" ref="AJ482:BO482" si="2167">IF(CY482="",AJ274,CY482)</f>
        <v>0</v>
      </c>
      <c r="AK482" s="1004">
        <f t="shared" si="2167"/>
        <v>0</v>
      </c>
      <c r="AL482" s="1004">
        <f t="shared" si="2167"/>
        <v>0</v>
      </c>
      <c r="AM482" s="1004">
        <f t="shared" si="2167"/>
        <v>0</v>
      </c>
      <c r="AN482" s="1004">
        <f t="shared" si="2167"/>
        <v>0</v>
      </c>
      <c r="AO482" s="1004">
        <f t="shared" si="2167"/>
        <v>0</v>
      </c>
      <c r="AP482" s="1004">
        <f t="shared" si="2167"/>
        <v>0</v>
      </c>
      <c r="AQ482" s="1004">
        <f t="shared" si="2167"/>
        <v>0</v>
      </c>
      <c r="AR482" s="1004">
        <f t="shared" si="2167"/>
        <v>0</v>
      </c>
      <c r="AS482" s="1004">
        <f t="shared" si="2167"/>
        <v>0</v>
      </c>
      <c r="AT482" s="1004">
        <f t="shared" si="2167"/>
        <v>0</v>
      </c>
      <c r="AU482" s="1004">
        <f t="shared" si="2167"/>
        <v>0</v>
      </c>
      <c r="AV482" s="1004">
        <f t="shared" si="2167"/>
        <v>0</v>
      </c>
      <c r="AW482" s="1004">
        <f t="shared" si="2167"/>
        <v>0</v>
      </c>
      <c r="AX482" s="1004">
        <f t="shared" si="2167"/>
        <v>0</v>
      </c>
      <c r="AY482" s="1004">
        <f t="shared" si="2167"/>
        <v>0</v>
      </c>
      <c r="AZ482" s="1004">
        <f t="shared" si="2167"/>
        <v>0</v>
      </c>
      <c r="BA482" s="1004">
        <f t="shared" si="2167"/>
        <v>0</v>
      </c>
      <c r="BB482" s="1004">
        <f t="shared" si="2167"/>
        <v>0</v>
      </c>
      <c r="BC482" s="1004">
        <f t="shared" si="2167"/>
        <v>0</v>
      </c>
      <c r="BD482" s="1004">
        <f t="shared" si="2167"/>
        <v>0</v>
      </c>
      <c r="BE482" s="1004">
        <f t="shared" si="2167"/>
        <v>0</v>
      </c>
      <c r="BF482" s="1004">
        <f t="shared" si="2167"/>
        <v>0</v>
      </c>
      <c r="BG482" s="1004">
        <f t="shared" si="2167"/>
        <v>0</v>
      </c>
      <c r="BH482" s="1004">
        <f t="shared" si="2167"/>
        <v>0</v>
      </c>
      <c r="BI482" s="1004">
        <f t="shared" si="2167"/>
        <v>0</v>
      </c>
      <c r="BJ482" s="1004">
        <f t="shared" si="2167"/>
        <v>0</v>
      </c>
      <c r="BK482" s="1004">
        <f t="shared" si="2167"/>
        <v>0</v>
      </c>
      <c r="BL482" s="1004">
        <f t="shared" si="2167"/>
        <v>0</v>
      </c>
      <c r="BM482" s="1004">
        <f t="shared" si="2167"/>
        <v>0</v>
      </c>
      <c r="BN482" s="1004">
        <f t="shared" si="2167"/>
        <v>0</v>
      </c>
      <c r="BO482" s="1004">
        <f t="shared" si="2167"/>
        <v>0</v>
      </c>
      <c r="BV482" s="1164"/>
      <c r="BW482" s="1164"/>
      <c r="BX482" s="1164"/>
      <c r="BY482" s="1164"/>
      <c r="BZ482" s="1164"/>
      <c r="CA482" s="1164"/>
      <c r="CB482" s="1164"/>
      <c r="CC482" s="1164"/>
      <c r="CD482" s="1164"/>
      <c r="CE482" s="1164"/>
      <c r="CF482" s="1164"/>
      <c r="CG482" s="1164"/>
      <c r="CH482" s="1164"/>
      <c r="CI482" s="1164"/>
      <c r="CJ482" s="1164"/>
      <c r="CK482" s="1164"/>
      <c r="CL482" s="1164"/>
      <c r="CM482" s="1164"/>
      <c r="CN482" s="1164"/>
      <c r="CO482" s="1164"/>
      <c r="CP482" s="1164"/>
      <c r="CQ482" s="1164"/>
      <c r="CR482" s="1164"/>
      <c r="CS482" s="1164"/>
      <c r="CT482" s="1164"/>
      <c r="CU482" s="1164"/>
      <c r="CV482" s="1164"/>
      <c r="CW482" s="1164"/>
      <c r="CX482" s="1164"/>
      <c r="CY482" s="1164"/>
      <c r="CZ482" s="1164"/>
      <c r="DA482" s="1164"/>
      <c r="DB482" s="1164"/>
      <c r="DC482" s="1164"/>
      <c r="DD482" s="1164"/>
      <c r="DE482" s="1164"/>
      <c r="DF482" s="1164"/>
      <c r="DG482" s="1164"/>
      <c r="DH482" s="1164"/>
      <c r="DI482" s="1164"/>
      <c r="DJ482" s="1164"/>
      <c r="DK482" s="1164"/>
      <c r="DL482" s="1164"/>
      <c r="DM482" s="1164"/>
      <c r="DN482" s="1164"/>
      <c r="DO482" s="1164"/>
      <c r="DP482" s="1164"/>
      <c r="DQ482" s="1164"/>
      <c r="DR482" s="1164"/>
      <c r="DS482" s="1164"/>
      <c r="DT482" s="1164"/>
      <c r="DU482" s="1164"/>
      <c r="DV482" s="1164"/>
      <c r="DW482" s="1164"/>
      <c r="DX482" s="1164"/>
      <c r="DY482" s="1164"/>
      <c r="DZ482" s="1164"/>
      <c r="EA482" s="1164"/>
      <c r="EB482" s="1164"/>
      <c r="EC482" s="1164"/>
      <c r="ED482" s="1164"/>
    </row>
    <row r="483" spans="2:134" hidden="1" outlineLevel="1">
      <c r="B483" s="728" t="s">
        <v>908</v>
      </c>
      <c r="C483" s="667"/>
      <c r="D483" s="686" t="s">
        <v>1122</v>
      </c>
      <c r="E483" s="667" t="s">
        <v>1321</v>
      </c>
      <c r="F483" s="690"/>
      <c r="G483" s="1004">
        <f t="shared" si="2160"/>
        <v>0</v>
      </c>
      <c r="H483" s="1004">
        <f t="shared" si="2160"/>
        <v>0</v>
      </c>
      <c r="I483" s="1004">
        <f t="shared" si="2160"/>
        <v>0</v>
      </c>
      <c r="J483" s="1004">
        <f t="shared" si="2160"/>
        <v>0</v>
      </c>
      <c r="K483" s="1004">
        <f t="shared" si="2160"/>
        <v>0</v>
      </c>
      <c r="L483" s="1004">
        <f t="shared" si="2160"/>
        <v>0</v>
      </c>
      <c r="M483" s="1004">
        <f t="shared" si="2160"/>
        <v>0</v>
      </c>
      <c r="N483" s="1004">
        <f t="shared" si="2160"/>
        <v>0</v>
      </c>
      <c r="O483" s="1004">
        <f t="shared" si="2160"/>
        <v>0</v>
      </c>
      <c r="P483" s="1004">
        <f t="shared" si="2160"/>
        <v>0</v>
      </c>
      <c r="Q483" s="1004">
        <f t="shared" si="2161"/>
        <v>0</v>
      </c>
      <c r="R483" s="1004">
        <f t="shared" si="2161"/>
        <v>0</v>
      </c>
      <c r="S483" s="1004">
        <f t="shared" si="2161"/>
        <v>0</v>
      </c>
      <c r="T483" s="1004">
        <f t="shared" si="2161"/>
        <v>0</v>
      </c>
      <c r="U483" s="1004">
        <f t="shared" si="2161"/>
        <v>0</v>
      </c>
      <c r="V483" s="1004">
        <f t="shared" si="2161"/>
        <v>0</v>
      </c>
      <c r="W483" s="1004">
        <f t="shared" si="2161"/>
        <v>0</v>
      </c>
      <c r="X483" s="1004">
        <f t="shared" si="2161"/>
        <v>0</v>
      </c>
      <c r="Y483" s="1004">
        <f t="shared" si="2161"/>
        <v>0</v>
      </c>
      <c r="Z483" s="1004">
        <f t="shared" si="2161"/>
        <v>0</v>
      </c>
      <c r="AA483" s="1004">
        <f t="shared" si="2162"/>
        <v>0</v>
      </c>
      <c r="AB483" s="1004">
        <f t="shared" si="2162"/>
        <v>0</v>
      </c>
      <c r="AC483" s="1004">
        <f t="shared" si="2162"/>
        <v>0</v>
      </c>
      <c r="AD483" s="1004">
        <f t="shared" si="2162"/>
        <v>0</v>
      </c>
      <c r="AE483" s="1004">
        <f t="shared" si="2162"/>
        <v>0</v>
      </c>
      <c r="AF483" s="1004">
        <f t="shared" si="2162"/>
        <v>0</v>
      </c>
      <c r="AG483" s="1004">
        <f t="shared" si="2162"/>
        <v>0</v>
      </c>
      <c r="AH483" s="1004">
        <f t="shared" si="2162"/>
        <v>0</v>
      </c>
      <c r="AI483" s="1004">
        <f t="shared" si="2162"/>
        <v>0</v>
      </c>
      <c r="AJ483" s="1004">
        <f t="shared" ref="AJ483:BO483" si="2168">IF(CY483="",AJ275,CY483)</f>
        <v>0</v>
      </c>
      <c r="AK483" s="1004">
        <f t="shared" si="2168"/>
        <v>0</v>
      </c>
      <c r="AL483" s="1004">
        <f t="shared" si="2168"/>
        <v>0</v>
      </c>
      <c r="AM483" s="1004">
        <f t="shared" si="2168"/>
        <v>0</v>
      </c>
      <c r="AN483" s="1004">
        <f t="shared" si="2168"/>
        <v>0</v>
      </c>
      <c r="AO483" s="1004">
        <f t="shared" si="2168"/>
        <v>0</v>
      </c>
      <c r="AP483" s="1004">
        <f t="shared" si="2168"/>
        <v>0</v>
      </c>
      <c r="AQ483" s="1004">
        <f t="shared" si="2168"/>
        <v>0</v>
      </c>
      <c r="AR483" s="1004">
        <f t="shared" si="2168"/>
        <v>0</v>
      </c>
      <c r="AS483" s="1004">
        <f t="shared" si="2168"/>
        <v>0</v>
      </c>
      <c r="AT483" s="1004">
        <f t="shared" si="2168"/>
        <v>0</v>
      </c>
      <c r="AU483" s="1004">
        <f t="shared" si="2168"/>
        <v>0</v>
      </c>
      <c r="AV483" s="1004">
        <f t="shared" si="2168"/>
        <v>0</v>
      </c>
      <c r="AW483" s="1004">
        <f t="shared" si="2168"/>
        <v>0</v>
      </c>
      <c r="AX483" s="1004">
        <f t="shared" si="2168"/>
        <v>0</v>
      </c>
      <c r="AY483" s="1004">
        <f t="shared" si="2168"/>
        <v>0</v>
      </c>
      <c r="AZ483" s="1004">
        <f t="shared" si="2168"/>
        <v>0</v>
      </c>
      <c r="BA483" s="1004">
        <f t="shared" si="2168"/>
        <v>0</v>
      </c>
      <c r="BB483" s="1004">
        <f t="shared" si="2168"/>
        <v>0</v>
      </c>
      <c r="BC483" s="1004">
        <f t="shared" si="2168"/>
        <v>0</v>
      </c>
      <c r="BD483" s="1004">
        <f t="shared" si="2168"/>
        <v>0</v>
      </c>
      <c r="BE483" s="1004">
        <f t="shared" si="2168"/>
        <v>0</v>
      </c>
      <c r="BF483" s="1004">
        <f t="shared" si="2168"/>
        <v>0</v>
      </c>
      <c r="BG483" s="1004">
        <f t="shared" si="2168"/>
        <v>0</v>
      </c>
      <c r="BH483" s="1004">
        <f t="shared" si="2168"/>
        <v>0</v>
      </c>
      <c r="BI483" s="1004">
        <f t="shared" si="2168"/>
        <v>0</v>
      </c>
      <c r="BJ483" s="1004">
        <f t="shared" si="2168"/>
        <v>0</v>
      </c>
      <c r="BK483" s="1004">
        <f t="shared" si="2168"/>
        <v>0</v>
      </c>
      <c r="BL483" s="1004">
        <f t="shared" si="2168"/>
        <v>0</v>
      </c>
      <c r="BM483" s="1004">
        <f t="shared" si="2168"/>
        <v>0</v>
      </c>
      <c r="BN483" s="1004">
        <f t="shared" si="2168"/>
        <v>0</v>
      </c>
      <c r="BO483" s="1004">
        <f t="shared" si="2168"/>
        <v>0</v>
      </c>
      <c r="BV483" s="1164"/>
      <c r="BW483" s="1164"/>
      <c r="BX483" s="1164"/>
      <c r="BY483" s="1164"/>
      <c r="BZ483" s="1164"/>
      <c r="CA483" s="1164"/>
      <c r="CB483" s="1164"/>
      <c r="CC483" s="1164"/>
      <c r="CD483" s="1164"/>
      <c r="CE483" s="1164"/>
      <c r="CF483" s="1164"/>
      <c r="CG483" s="1164"/>
      <c r="CH483" s="1164"/>
      <c r="CI483" s="1164"/>
      <c r="CJ483" s="1164"/>
      <c r="CK483" s="1164"/>
      <c r="CL483" s="1164"/>
      <c r="CM483" s="1164"/>
      <c r="CN483" s="1164"/>
      <c r="CO483" s="1164"/>
      <c r="CP483" s="1164"/>
      <c r="CQ483" s="1164"/>
      <c r="CR483" s="1164"/>
      <c r="CS483" s="1164"/>
      <c r="CT483" s="1164"/>
      <c r="CU483" s="1164"/>
      <c r="CV483" s="1164"/>
      <c r="CW483" s="1164"/>
      <c r="CX483" s="1164"/>
      <c r="CY483" s="1164"/>
      <c r="CZ483" s="1164"/>
      <c r="DA483" s="1164"/>
      <c r="DB483" s="1164"/>
      <c r="DC483" s="1164"/>
      <c r="DD483" s="1164"/>
      <c r="DE483" s="1164"/>
      <c r="DF483" s="1164"/>
      <c r="DG483" s="1164"/>
      <c r="DH483" s="1164"/>
      <c r="DI483" s="1164"/>
      <c r="DJ483" s="1164"/>
      <c r="DK483" s="1164"/>
      <c r="DL483" s="1164"/>
      <c r="DM483" s="1164"/>
      <c r="DN483" s="1164"/>
      <c r="DO483" s="1164"/>
      <c r="DP483" s="1164"/>
      <c r="DQ483" s="1164"/>
      <c r="DR483" s="1164"/>
      <c r="DS483" s="1164"/>
      <c r="DT483" s="1164"/>
      <c r="DU483" s="1164"/>
      <c r="DV483" s="1164"/>
      <c r="DW483" s="1164"/>
      <c r="DX483" s="1164"/>
      <c r="DY483" s="1164"/>
      <c r="DZ483" s="1164"/>
      <c r="EA483" s="1164"/>
      <c r="EB483" s="1164"/>
      <c r="EC483" s="1164"/>
      <c r="ED483" s="1164"/>
    </row>
    <row r="484" spans="2:134" hidden="1" outlineLevel="1">
      <c r="B484" s="786" t="s">
        <v>1186</v>
      </c>
      <c r="C484" s="59" t="s">
        <v>261</v>
      </c>
      <c r="D484" s="640"/>
      <c r="E484" s="670"/>
      <c r="F484" s="716"/>
      <c r="G484" s="704"/>
      <c r="H484" s="705"/>
      <c r="I484" s="705"/>
      <c r="J484" s="705"/>
      <c r="K484" s="705"/>
      <c r="L484" s="705"/>
      <c r="M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6"/>
      <c r="AL484" s="706"/>
      <c r="AM484" s="706"/>
      <c r="AN484" s="706"/>
      <c r="AO484" s="706"/>
      <c r="AP484" s="706"/>
      <c r="AQ484" s="706"/>
      <c r="AR484" s="706"/>
      <c r="AS484" s="706"/>
      <c r="AT484" s="706"/>
      <c r="AU484" s="706"/>
      <c r="AV484" s="706"/>
      <c r="AW484" s="706"/>
      <c r="AX484" s="706"/>
      <c r="AY484" s="706"/>
      <c r="AZ484" s="706"/>
      <c r="BA484" s="706"/>
      <c r="BB484" s="706"/>
      <c r="BC484" s="706"/>
      <c r="BD484" s="706"/>
      <c r="BE484" s="706"/>
      <c r="BF484" s="706"/>
      <c r="BG484" s="706"/>
      <c r="BH484" s="706"/>
      <c r="BI484" s="706"/>
      <c r="BJ484" s="706"/>
      <c r="BK484" s="706"/>
      <c r="BL484" s="706"/>
      <c r="BM484" s="706"/>
      <c r="BN484" s="706"/>
      <c r="BO484" s="706"/>
      <c r="BV484" s="1137"/>
      <c r="BW484" s="1138"/>
      <c r="BX484" s="1138"/>
      <c r="BY484" s="1138"/>
      <c r="BZ484" s="1138"/>
      <c r="CA484" s="1138"/>
      <c r="CB484" s="1138"/>
      <c r="CC484" s="1138"/>
      <c r="CD484" s="1138"/>
      <c r="CE484" s="1138"/>
      <c r="CF484" s="1138"/>
      <c r="CG484" s="1138"/>
      <c r="CH484" s="1138"/>
      <c r="CI484" s="1138"/>
      <c r="CJ484" s="1138"/>
      <c r="CK484" s="1138"/>
      <c r="CL484" s="1138"/>
      <c r="CM484" s="1138"/>
      <c r="CN484" s="1138"/>
      <c r="CO484" s="1138"/>
      <c r="CP484" s="1138"/>
      <c r="CQ484" s="1138"/>
      <c r="CR484" s="1138"/>
      <c r="CS484" s="1138"/>
      <c r="CT484" s="1138"/>
      <c r="CU484" s="1138"/>
      <c r="CV484" s="1138"/>
      <c r="CW484" s="1138"/>
      <c r="CX484" s="1138"/>
      <c r="CY484" s="1138"/>
      <c r="CZ484" s="1138"/>
      <c r="DA484" s="1138"/>
      <c r="DB484" s="1138"/>
      <c r="DC484" s="1138"/>
      <c r="DD484" s="1138"/>
      <c r="DE484" s="1138"/>
      <c r="DF484" s="1138"/>
      <c r="DG484" s="1138"/>
      <c r="DH484" s="1138"/>
      <c r="DI484" s="1138"/>
      <c r="DJ484" s="1138"/>
      <c r="DK484" s="1138"/>
      <c r="DL484" s="1138"/>
      <c r="DM484" s="1138"/>
      <c r="DN484" s="1138"/>
      <c r="DO484" s="1138"/>
      <c r="DP484" s="1138"/>
      <c r="DQ484" s="1138"/>
      <c r="DR484" s="1138"/>
      <c r="DS484" s="1138"/>
      <c r="DT484" s="1138"/>
      <c r="DU484" s="1138"/>
      <c r="DV484" s="1138"/>
      <c r="DW484" s="1138"/>
      <c r="DX484" s="1138"/>
      <c r="DY484" s="1138"/>
      <c r="DZ484" s="1138"/>
      <c r="EA484" s="1138"/>
      <c r="EB484" s="1138"/>
      <c r="EC484" s="1138"/>
      <c r="ED484" s="1139"/>
    </row>
    <row r="485" spans="2:134" hidden="1" outlineLevel="1">
      <c r="B485" s="728" t="s">
        <v>513</v>
      </c>
      <c r="C485" s="687"/>
      <c r="D485" s="669" t="s">
        <v>587</v>
      </c>
      <c r="E485" s="667" t="s">
        <v>1321</v>
      </c>
      <c r="F485" s="692"/>
      <c r="G485" s="1005">
        <f t="shared" ref="G485:AI485" si="2169">IF(BV485="",0,BV485)</f>
        <v>0</v>
      </c>
      <c r="H485" s="1005">
        <f t="shared" si="2169"/>
        <v>0</v>
      </c>
      <c r="I485" s="1005">
        <f t="shared" si="2169"/>
        <v>0</v>
      </c>
      <c r="J485" s="1005">
        <f t="shared" si="2169"/>
        <v>0</v>
      </c>
      <c r="K485" s="1005">
        <f t="shared" si="2169"/>
        <v>0</v>
      </c>
      <c r="L485" s="1005">
        <f t="shared" si="2169"/>
        <v>0</v>
      </c>
      <c r="M485" s="1005">
        <f t="shared" si="2169"/>
        <v>0</v>
      </c>
      <c r="N485" s="1005">
        <f t="shared" si="2169"/>
        <v>0</v>
      </c>
      <c r="O485" s="1005">
        <f t="shared" si="2169"/>
        <v>0</v>
      </c>
      <c r="P485" s="1005">
        <f t="shared" si="2169"/>
        <v>0</v>
      </c>
      <c r="Q485" s="1005">
        <f t="shared" si="2169"/>
        <v>0</v>
      </c>
      <c r="R485" s="1005">
        <f t="shared" si="2169"/>
        <v>0</v>
      </c>
      <c r="S485" s="1005">
        <f t="shared" si="2169"/>
        <v>0</v>
      </c>
      <c r="T485" s="1005">
        <f t="shared" si="2169"/>
        <v>0</v>
      </c>
      <c r="U485" s="1005">
        <f t="shared" si="2169"/>
        <v>0</v>
      </c>
      <c r="V485" s="1005">
        <f t="shared" si="2169"/>
        <v>0</v>
      </c>
      <c r="W485" s="1005">
        <f t="shared" si="2169"/>
        <v>0</v>
      </c>
      <c r="X485" s="1005">
        <f t="shared" si="2169"/>
        <v>0</v>
      </c>
      <c r="Y485" s="1005">
        <f t="shared" si="2169"/>
        <v>0</v>
      </c>
      <c r="Z485" s="1005">
        <f t="shared" si="2169"/>
        <v>0</v>
      </c>
      <c r="AA485" s="1005">
        <f t="shared" si="2169"/>
        <v>0</v>
      </c>
      <c r="AB485" s="1005">
        <f t="shared" si="2169"/>
        <v>0</v>
      </c>
      <c r="AC485" s="1005">
        <f t="shared" si="2169"/>
        <v>0</v>
      </c>
      <c r="AD485" s="1005">
        <f t="shared" si="2169"/>
        <v>0</v>
      </c>
      <c r="AE485" s="1005">
        <f t="shared" si="2169"/>
        <v>0</v>
      </c>
      <c r="AF485" s="1005">
        <f t="shared" si="2169"/>
        <v>0</v>
      </c>
      <c r="AG485" s="1005">
        <f t="shared" si="2169"/>
        <v>0</v>
      </c>
      <c r="AH485" s="1005">
        <f t="shared" si="2169"/>
        <v>0</v>
      </c>
      <c r="AI485" s="1005">
        <f t="shared" si="2169"/>
        <v>0</v>
      </c>
      <c r="AJ485" s="1005">
        <f t="shared" ref="AJ485" si="2170">IF(CY485="",0,CY485)</f>
        <v>0</v>
      </c>
      <c r="AK485" s="1005">
        <f t="shared" ref="AK485" si="2171">IF(CZ485="",0,CZ485)</f>
        <v>0</v>
      </c>
      <c r="AL485" s="1005">
        <f t="shared" ref="AL485" si="2172">IF(DA485="",0,DA485)</f>
        <v>0</v>
      </c>
      <c r="AM485" s="1005">
        <f t="shared" ref="AM485" si="2173">IF(DB485="",0,DB485)</f>
        <v>0</v>
      </c>
      <c r="AN485" s="1005">
        <f t="shared" ref="AN485" si="2174">IF(DC485="",0,DC485)</f>
        <v>0</v>
      </c>
      <c r="AO485" s="1005">
        <f t="shared" ref="AO485" si="2175">IF(DD485="",0,DD485)</f>
        <v>0</v>
      </c>
      <c r="AP485" s="1005">
        <f t="shared" ref="AP485" si="2176">IF(DE485="",0,DE485)</f>
        <v>0</v>
      </c>
      <c r="AQ485" s="1005">
        <f t="shared" ref="AQ485" si="2177">IF(DF485="",0,DF485)</f>
        <v>0</v>
      </c>
      <c r="AR485" s="1005">
        <f t="shared" ref="AR485" si="2178">IF(DG485="",0,DG485)</f>
        <v>0</v>
      </c>
      <c r="AS485" s="1005">
        <f t="shared" ref="AS485" si="2179">IF(DH485="",0,DH485)</f>
        <v>0</v>
      </c>
      <c r="AT485" s="1005">
        <f t="shared" ref="AT485" si="2180">IF(DI485="",0,DI485)</f>
        <v>0</v>
      </c>
      <c r="AU485" s="1005">
        <f t="shared" ref="AU485" si="2181">IF(DJ485="",0,DJ485)</f>
        <v>0</v>
      </c>
      <c r="AV485" s="1005">
        <f t="shared" ref="AV485" si="2182">IF(DK485="",0,DK485)</f>
        <v>0</v>
      </c>
      <c r="AW485" s="1005">
        <f t="shared" ref="AW485" si="2183">IF(DL485="",0,DL485)</f>
        <v>0</v>
      </c>
      <c r="AX485" s="1005">
        <f t="shared" ref="AX485" si="2184">IF(DM485="",0,DM485)</f>
        <v>0</v>
      </c>
      <c r="AY485" s="1005">
        <f t="shared" ref="AY485" si="2185">IF(DN485="",0,DN485)</f>
        <v>0</v>
      </c>
      <c r="AZ485" s="1005">
        <f t="shared" ref="AZ485" si="2186">IF(DO485="",0,DO485)</f>
        <v>0</v>
      </c>
      <c r="BA485" s="1005">
        <f t="shared" ref="BA485" si="2187">IF(DP485="",0,DP485)</f>
        <v>0</v>
      </c>
      <c r="BB485" s="1005">
        <f t="shared" ref="BB485" si="2188">IF(DQ485="",0,DQ485)</f>
        <v>0</v>
      </c>
      <c r="BC485" s="1005">
        <f t="shared" ref="BC485" si="2189">IF(DR485="",0,DR485)</f>
        <v>0</v>
      </c>
      <c r="BD485" s="1005">
        <f t="shared" ref="BD485" si="2190">IF(DS485="",0,DS485)</f>
        <v>0</v>
      </c>
      <c r="BE485" s="1005">
        <f t="shared" ref="BE485" si="2191">IF(DT485="",0,DT485)</f>
        <v>0</v>
      </c>
      <c r="BF485" s="1005">
        <f t="shared" ref="BF485" si="2192">IF(DU485="",0,DU485)</f>
        <v>0</v>
      </c>
      <c r="BG485" s="1005">
        <f t="shared" ref="BG485" si="2193">IF(DV485="",0,DV485)</f>
        <v>0</v>
      </c>
      <c r="BH485" s="1005">
        <f t="shared" ref="BH485" si="2194">IF(DW485="",0,DW485)</f>
        <v>0</v>
      </c>
      <c r="BI485" s="1005">
        <f t="shared" ref="BI485" si="2195">IF(DX485="",0,DX485)</f>
        <v>0</v>
      </c>
      <c r="BJ485" s="1005">
        <f t="shared" ref="BJ485" si="2196">IF(DY485="",0,DY485)</f>
        <v>0</v>
      </c>
      <c r="BK485" s="1005">
        <f t="shared" ref="BK485" si="2197">IF(DZ485="",0,DZ485)</f>
        <v>0</v>
      </c>
      <c r="BL485" s="1005">
        <f t="shared" ref="BL485" si="2198">IF(EA485="",0,EA485)</f>
        <v>0</v>
      </c>
      <c r="BM485" s="1005">
        <f t="shared" ref="BM485" si="2199">IF(EB485="",0,EB485)</f>
        <v>0</v>
      </c>
      <c r="BN485" s="1005">
        <f t="shared" ref="BN485" si="2200">IF(EC485="",0,EC485)</f>
        <v>0</v>
      </c>
      <c r="BO485" s="1005">
        <f t="shared" ref="BO485" si="2201">IF(ED485="",0,ED485)</f>
        <v>0</v>
      </c>
      <c r="BV485" s="1165"/>
      <c r="BW485" s="1165"/>
      <c r="BX485" s="1165"/>
      <c r="BY485" s="1165"/>
      <c r="BZ485" s="1165"/>
      <c r="CA485" s="1165"/>
      <c r="CB485" s="1165"/>
      <c r="CC485" s="1165"/>
      <c r="CD485" s="1165"/>
      <c r="CE485" s="1165"/>
      <c r="CF485" s="1165"/>
      <c r="CG485" s="1165"/>
      <c r="CH485" s="1165"/>
      <c r="CI485" s="1165"/>
      <c r="CJ485" s="1165"/>
      <c r="CK485" s="1165"/>
      <c r="CL485" s="1165"/>
      <c r="CM485" s="1165"/>
      <c r="CN485" s="1165"/>
      <c r="CO485" s="1165"/>
      <c r="CP485" s="1165"/>
      <c r="CQ485" s="1165"/>
      <c r="CR485" s="1165"/>
      <c r="CS485" s="1165"/>
      <c r="CT485" s="1165"/>
      <c r="CU485" s="1165"/>
      <c r="CV485" s="1165"/>
      <c r="CW485" s="1165"/>
      <c r="CX485" s="1165"/>
      <c r="CY485" s="1165"/>
      <c r="CZ485" s="1165"/>
      <c r="DA485" s="1165"/>
      <c r="DB485" s="1165"/>
      <c r="DC485" s="1165"/>
      <c r="DD485" s="1165"/>
      <c r="DE485" s="1165"/>
      <c r="DF485" s="1165"/>
      <c r="DG485" s="1165"/>
      <c r="DH485" s="1165"/>
      <c r="DI485" s="1165"/>
      <c r="DJ485" s="1165"/>
      <c r="DK485" s="1165"/>
      <c r="DL485" s="1165"/>
      <c r="DM485" s="1165"/>
      <c r="DN485" s="1165"/>
      <c r="DO485" s="1165"/>
      <c r="DP485" s="1165"/>
      <c r="DQ485" s="1165"/>
      <c r="DR485" s="1165"/>
      <c r="DS485" s="1165"/>
      <c r="DT485" s="1165"/>
      <c r="DU485" s="1165"/>
      <c r="DV485" s="1165"/>
      <c r="DW485" s="1165"/>
      <c r="DX485" s="1165"/>
      <c r="DY485" s="1165"/>
      <c r="DZ485" s="1165"/>
      <c r="EA485" s="1165"/>
      <c r="EB485" s="1165"/>
      <c r="EC485" s="1165"/>
      <c r="ED485" s="1165"/>
    </row>
    <row r="486" spans="2:134" hidden="1" outlineLevel="1">
      <c r="B486" s="786" t="s">
        <v>514</v>
      </c>
      <c r="C486" s="59" t="s">
        <v>1339</v>
      </c>
      <c r="D486" s="640"/>
      <c r="E486" s="670"/>
      <c r="F486" s="716"/>
      <c r="G486" s="704"/>
      <c r="H486" s="705"/>
      <c r="I486" s="705"/>
      <c r="J486" s="705"/>
      <c r="K486" s="705"/>
      <c r="L486" s="705"/>
      <c r="M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6"/>
      <c r="AL486" s="706"/>
      <c r="AM486" s="706"/>
      <c r="AN486" s="706"/>
      <c r="AO486" s="706"/>
      <c r="AP486" s="706"/>
      <c r="AQ486" s="706"/>
      <c r="AR486" s="706"/>
      <c r="AS486" s="706"/>
      <c r="AT486" s="706"/>
      <c r="AU486" s="706"/>
      <c r="AV486" s="706"/>
      <c r="AW486" s="706"/>
      <c r="AX486" s="706"/>
      <c r="AY486" s="706"/>
      <c r="AZ486" s="706"/>
      <c r="BA486" s="706"/>
      <c r="BB486" s="706"/>
      <c r="BC486" s="706"/>
      <c r="BD486" s="706"/>
      <c r="BE486" s="706"/>
      <c r="BF486" s="706"/>
      <c r="BG486" s="706"/>
      <c r="BH486" s="706"/>
      <c r="BI486" s="706"/>
      <c r="BJ486" s="706"/>
      <c r="BK486" s="706"/>
      <c r="BL486" s="706"/>
      <c r="BM486" s="706"/>
      <c r="BN486" s="706"/>
      <c r="BO486" s="706"/>
      <c r="BV486" s="1137"/>
      <c r="BW486" s="1138"/>
      <c r="BX486" s="1138"/>
      <c r="BY486" s="1138"/>
      <c r="BZ486" s="1138"/>
      <c r="CA486" s="1138"/>
      <c r="CB486" s="1138"/>
      <c r="CC486" s="1138"/>
      <c r="CD486" s="1138"/>
      <c r="CE486" s="1138"/>
      <c r="CF486" s="1138"/>
      <c r="CG486" s="1138"/>
      <c r="CH486" s="1138"/>
      <c r="CI486" s="1138"/>
      <c r="CJ486" s="1138"/>
      <c r="CK486" s="1138"/>
      <c r="CL486" s="1138"/>
      <c r="CM486" s="1138"/>
      <c r="CN486" s="1138"/>
      <c r="CO486" s="1138"/>
      <c r="CP486" s="1138"/>
      <c r="CQ486" s="1138"/>
      <c r="CR486" s="1138"/>
      <c r="CS486" s="1138"/>
      <c r="CT486" s="1138"/>
      <c r="CU486" s="1138"/>
      <c r="CV486" s="1138"/>
      <c r="CW486" s="1138"/>
      <c r="CX486" s="1138"/>
      <c r="CY486" s="1138"/>
      <c r="CZ486" s="1138"/>
      <c r="DA486" s="1138"/>
      <c r="DB486" s="1138"/>
      <c r="DC486" s="1138"/>
      <c r="DD486" s="1138"/>
      <c r="DE486" s="1138"/>
      <c r="DF486" s="1138"/>
      <c r="DG486" s="1138"/>
      <c r="DH486" s="1138"/>
      <c r="DI486" s="1138"/>
      <c r="DJ486" s="1138"/>
      <c r="DK486" s="1138"/>
      <c r="DL486" s="1138"/>
      <c r="DM486" s="1138"/>
      <c r="DN486" s="1138"/>
      <c r="DO486" s="1138"/>
      <c r="DP486" s="1138"/>
      <c r="DQ486" s="1138"/>
      <c r="DR486" s="1138"/>
      <c r="DS486" s="1138"/>
      <c r="DT486" s="1138"/>
      <c r="DU486" s="1138"/>
      <c r="DV486" s="1138"/>
      <c r="DW486" s="1138"/>
      <c r="DX486" s="1138"/>
      <c r="DY486" s="1138"/>
      <c r="DZ486" s="1138"/>
      <c r="EA486" s="1138"/>
      <c r="EB486" s="1138"/>
      <c r="EC486" s="1138"/>
      <c r="ED486" s="1139"/>
    </row>
    <row r="487" spans="2:134" hidden="1" outlineLevel="1">
      <c r="B487" s="728" t="s">
        <v>515</v>
      </c>
      <c r="C487" s="61"/>
      <c r="D487" s="640" t="s">
        <v>799</v>
      </c>
      <c r="E487" s="667" t="s">
        <v>1321</v>
      </c>
      <c r="F487" s="692"/>
      <c r="G487" s="1005">
        <f t="shared" ref="G487:AI487" si="2202">IF(BV487="",0,BV487)</f>
        <v>0</v>
      </c>
      <c r="H487" s="1005">
        <f t="shared" si="2202"/>
        <v>0</v>
      </c>
      <c r="I487" s="1005">
        <f t="shared" si="2202"/>
        <v>0</v>
      </c>
      <c r="J487" s="1005">
        <f t="shared" si="2202"/>
        <v>0</v>
      </c>
      <c r="K487" s="1005">
        <f t="shared" si="2202"/>
        <v>0</v>
      </c>
      <c r="L487" s="1005">
        <f t="shared" si="2202"/>
        <v>0</v>
      </c>
      <c r="M487" s="1005">
        <f t="shared" si="2202"/>
        <v>0</v>
      </c>
      <c r="N487" s="1005">
        <f t="shared" si="2202"/>
        <v>0</v>
      </c>
      <c r="O487" s="1005">
        <f t="shared" si="2202"/>
        <v>0</v>
      </c>
      <c r="P487" s="1005">
        <f t="shared" si="2202"/>
        <v>0</v>
      </c>
      <c r="Q487" s="1005">
        <f t="shared" si="2202"/>
        <v>0</v>
      </c>
      <c r="R487" s="1005">
        <f t="shared" si="2202"/>
        <v>0</v>
      </c>
      <c r="S487" s="1005">
        <f t="shared" si="2202"/>
        <v>0</v>
      </c>
      <c r="T487" s="1005">
        <f t="shared" si="2202"/>
        <v>0</v>
      </c>
      <c r="U487" s="1005">
        <f t="shared" si="2202"/>
        <v>0</v>
      </c>
      <c r="V487" s="1005">
        <f t="shared" si="2202"/>
        <v>0</v>
      </c>
      <c r="W487" s="1005">
        <f t="shared" si="2202"/>
        <v>0</v>
      </c>
      <c r="X487" s="1005">
        <f t="shared" si="2202"/>
        <v>0</v>
      </c>
      <c r="Y487" s="1005">
        <f t="shared" si="2202"/>
        <v>0</v>
      </c>
      <c r="Z487" s="1005">
        <f t="shared" si="2202"/>
        <v>0</v>
      </c>
      <c r="AA487" s="1005">
        <f t="shared" si="2202"/>
        <v>0</v>
      </c>
      <c r="AB487" s="1005">
        <f t="shared" si="2202"/>
        <v>0</v>
      </c>
      <c r="AC487" s="1005">
        <f t="shared" si="2202"/>
        <v>0</v>
      </c>
      <c r="AD487" s="1005">
        <f t="shared" si="2202"/>
        <v>0</v>
      </c>
      <c r="AE487" s="1005">
        <f t="shared" si="2202"/>
        <v>0</v>
      </c>
      <c r="AF487" s="1005">
        <f t="shared" si="2202"/>
        <v>0</v>
      </c>
      <c r="AG487" s="1005">
        <f t="shared" si="2202"/>
        <v>0</v>
      </c>
      <c r="AH487" s="1005">
        <f t="shared" si="2202"/>
        <v>0</v>
      </c>
      <c r="AI487" s="1005">
        <f t="shared" si="2202"/>
        <v>0</v>
      </c>
      <c r="AJ487" s="1005">
        <f t="shared" ref="AJ487" si="2203">IF(CY487="",0,CY487)</f>
        <v>0</v>
      </c>
      <c r="AK487" s="1005">
        <f t="shared" ref="AK487" si="2204">IF(CZ487="",0,CZ487)</f>
        <v>0</v>
      </c>
      <c r="AL487" s="1005">
        <f t="shared" ref="AL487" si="2205">IF(DA487="",0,DA487)</f>
        <v>0</v>
      </c>
      <c r="AM487" s="1005">
        <f t="shared" ref="AM487" si="2206">IF(DB487="",0,DB487)</f>
        <v>0</v>
      </c>
      <c r="AN487" s="1005">
        <f t="shared" ref="AN487" si="2207">IF(DC487="",0,DC487)</f>
        <v>0</v>
      </c>
      <c r="AO487" s="1005">
        <f t="shared" ref="AO487" si="2208">IF(DD487="",0,DD487)</f>
        <v>0</v>
      </c>
      <c r="AP487" s="1005">
        <f t="shared" ref="AP487" si="2209">IF(DE487="",0,DE487)</f>
        <v>0</v>
      </c>
      <c r="AQ487" s="1005">
        <f t="shared" ref="AQ487" si="2210">IF(DF487="",0,DF487)</f>
        <v>0</v>
      </c>
      <c r="AR487" s="1005">
        <f t="shared" ref="AR487" si="2211">IF(DG487="",0,DG487)</f>
        <v>0</v>
      </c>
      <c r="AS487" s="1005">
        <f t="shared" ref="AS487" si="2212">IF(DH487="",0,DH487)</f>
        <v>0</v>
      </c>
      <c r="AT487" s="1005">
        <f t="shared" ref="AT487" si="2213">IF(DI487="",0,DI487)</f>
        <v>0</v>
      </c>
      <c r="AU487" s="1005">
        <f t="shared" ref="AU487" si="2214">IF(DJ487="",0,DJ487)</f>
        <v>0</v>
      </c>
      <c r="AV487" s="1005">
        <f t="shared" ref="AV487" si="2215">IF(DK487="",0,DK487)</f>
        <v>0</v>
      </c>
      <c r="AW487" s="1005">
        <f t="shared" ref="AW487" si="2216">IF(DL487="",0,DL487)</f>
        <v>0</v>
      </c>
      <c r="AX487" s="1005">
        <f t="shared" ref="AX487" si="2217">IF(DM487="",0,DM487)</f>
        <v>0</v>
      </c>
      <c r="AY487" s="1005">
        <f t="shared" ref="AY487" si="2218">IF(DN487="",0,DN487)</f>
        <v>0</v>
      </c>
      <c r="AZ487" s="1005">
        <f t="shared" ref="AZ487" si="2219">IF(DO487="",0,DO487)</f>
        <v>0</v>
      </c>
      <c r="BA487" s="1005">
        <f t="shared" ref="BA487" si="2220">IF(DP487="",0,DP487)</f>
        <v>0</v>
      </c>
      <c r="BB487" s="1005">
        <f t="shared" ref="BB487" si="2221">IF(DQ487="",0,DQ487)</f>
        <v>0</v>
      </c>
      <c r="BC487" s="1005">
        <f t="shared" ref="BC487" si="2222">IF(DR487="",0,DR487)</f>
        <v>0</v>
      </c>
      <c r="BD487" s="1005">
        <f t="shared" ref="BD487" si="2223">IF(DS487="",0,DS487)</f>
        <v>0</v>
      </c>
      <c r="BE487" s="1005">
        <f t="shared" ref="BE487" si="2224">IF(DT487="",0,DT487)</f>
        <v>0</v>
      </c>
      <c r="BF487" s="1005">
        <f t="shared" ref="BF487" si="2225">IF(DU487="",0,DU487)</f>
        <v>0</v>
      </c>
      <c r="BG487" s="1005">
        <f t="shared" ref="BG487" si="2226">IF(DV487="",0,DV487)</f>
        <v>0</v>
      </c>
      <c r="BH487" s="1005">
        <f t="shared" ref="BH487" si="2227">IF(DW487="",0,DW487)</f>
        <v>0</v>
      </c>
      <c r="BI487" s="1005">
        <f t="shared" ref="BI487" si="2228">IF(DX487="",0,DX487)</f>
        <v>0</v>
      </c>
      <c r="BJ487" s="1005">
        <f t="shared" ref="BJ487" si="2229">IF(DY487="",0,DY487)</f>
        <v>0</v>
      </c>
      <c r="BK487" s="1005">
        <f t="shared" ref="BK487" si="2230">IF(DZ487="",0,DZ487)</f>
        <v>0</v>
      </c>
      <c r="BL487" s="1005">
        <f t="shared" ref="BL487" si="2231">IF(EA487="",0,EA487)</f>
        <v>0</v>
      </c>
      <c r="BM487" s="1005">
        <f t="shared" ref="BM487" si="2232">IF(EB487="",0,EB487)</f>
        <v>0</v>
      </c>
      <c r="BN487" s="1005">
        <f t="shared" ref="BN487" si="2233">IF(EC487="",0,EC487)</f>
        <v>0</v>
      </c>
      <c r="BO487" s="1005">
        <f t="shared" ref="BO487" si="2234">IF(ED487="",0,ED487)</f>
        <v>0</v>
      </c>
      <c r="BV487" s="1165"/>
      <c r="BW487" s="1165"/>
      <c r="BX487" s="1165"/>
      <c r="BY487" s="1165"/>
      <c r="BZ487" s="1165"/>
      <c r="CA487" s="1165"/>
      <c r="CB487" s="1165"/>
      <c r="CC487" s="1165"/>
      <c r="CD487" s="1165"/>
      <c r="CE487" s="1165"/>
      <c r="CF487" s="1165"/>
      <c r="CG487" s="1165"/>
      <c r="CH487" s="1165"/>
      <c r="CI487" s="1165"/>
      <c r="CJ487" s="1165"/>
      <c r="CK487" s="1165"/>
      <c r="CL487" s="1165"/>
      <c r="CM487" s="1165"/>
      <c r="CN487" s="1165"/>
      <c r="CO487" s="1165"/>
      <c r="CP487" s="1165"/>
      <c r="CQ487" s="1165"/>
      <c r="CR487" s="1165"/>
      <c r="CS487" s="1165"/>
      <c r="CT487" s="1165"/>
      <c r="CU487" s="1165"/>
      <c r="CV487" s="1165"/>
      <c r="CW487" s="1165"/>
      <c r="CX487" s="1165"/>
      <c r="CY487" s="1165"/>
      <c r="CZ487" s="1165"/>
      <c r="DA487" s="1165"/>
      <c r="DB487" s="1165"/>
      <c r="DC487" s="1165"/>
      <c r="DD487" s="1165"/>
      <c r="DE487" s="1165"/>
      <c r="DF487" s="1165"/>
      <c r="DG487" s="1165"/>
      <c r="DH487" s="1165"/>
      <c r="DI487" s="1165"/>
      <c r="DJ487" s="1165"/>
      <c r="DK487" s="1165"/>
      <c r="DL487" s="1165"/>
      <c r="DM487" s="1165"/>
      <c r="DN487" s="1165"/>
      <c r="DO487" s="1165"/>
      <c r="DP487" s="1165"/>
      <c r="DQ487" s="1165"/>
      <c r="DR487" s="1165"/>
      <c r="DS487" s="1165"/>
      <c r="DT487" s="1165"/>
      <c r="DU487" s="1165"/>
      <c r="DV487" s="1165"/>
      <c r="DW487" s="1165"/>
      <c r="DX487" s="1165"/>
      <c r="DY487" s="1165"/>
      <c r="DZ487" s="1165"/>
      <c r="EA487" s="1165"/>
      <c r="EB487" s="1165"/>
      <c r="EC487" s="1165"/>
      <c r="ED487" s="1165"/>
    </row>
    <row r="488" spans="2:134" collapsed="1">
      <c r="B488" s="728">
        <v>314</v>
      </c>
      <c r="C488" s="58" t="s">
        <v>280</v>
      </c>
      <c r="D488" s="640"/>
      <c r="E488" s="667"/>
      <c r="F488" s="699"/>
      <c r="G488" s="704"/>
      <c r="H488" s="705"/>
      <c r="I488" s="705"/>
      <c r="J488" s="705"/>
      <c r="K488" s="705"/>
      <c r="L488" s="705"/>
      <c r="M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6"/>
      <c r="AL488" s="706"/>
      <c r="AM488" s="706"/>
      <c r="AN488" s="706"/>
      <c r="AO488" s="706"/>
      <c r="AP488" s="706"/>
      <c r="AQ488" s="706"/>
      <c r="AR488" s="706"/>
      <c r="AS488" s="706"/>
      <c r="AT488" s="706"/>
      <c r="AU488" s="706"/>
      <c r="AV488" s="706"/>
      <c r="AW488" s="706"/>
      <c r="AX488" s="706"/>
      <c r="AY488" s="706"/>
      <c r="AZ488" s="706"/>
      <c r="BA488" s="706"/>
      <c r="BB488" s="706"/>
      <c r="BC488" s="706"/>
      <c r="BD488" s="706"/>
      <c r="BE488" s="706"/>
      <c r="BF488" s="706"/>
      <c r="BG488" s="706"/>
      <c r="BH488" s="706"/>
      <c r="BI488" s="706"/>
      <c r="BJ488" s="706"/>
      <c r="BK488" s="706"/>
      <c r="BL488" s="706"/>
      <c r="BM488" s="706"/>
      <c r="BN488" s="706"/>
      <c r="BO488" s="706"/>
      <c r="BV488" s="1137"/>
      <c r="BW488" s="1138"/>
      <c r="BX488" s="1138"/>
      <c r="BY488" s="1138"/>
      <c r="BZ488" s="1138"/>
      <c r="CA488" s="1138"/>
      <c r="CB488" s="1138"/>
      <c r="CC488" s="1138"/>
      <c r="CD488" s="1138"/>
      <c r="CE488" s="1138"/>
      <c r="CF488" s="1138"/>
      <c r="CG488" s="1138"/>
      <c r="CH488" s="1138"/>
      <c r="CI488" s="1138"/>
      <c r="CJ488" s="1138"/>
      <c r="CK488" s="1138"/>
      <c r="CL488" s="1138"/>
      <c r="CM488" s="1138"/>
      <c r="CN488" s="1138"/>
      <c r="CO488" s="1138"/>
      <c r="CP488" s="1138"/>
      <c r="CQ488" s="1138"/>
      <c r="CR488" s="1138"/>
      <c r="CS488" s="1138"/>
      <c r="CT488" s="1138"/>
      <c r="CU488" s="1138"/>
      <c r="CV488" s="1138"/>
      <c r="CW488" s="1138"/>
      <c r="CX488" s="1138"/>
      <c r="CY488" s="1138"/>
      <c r="CZ488" s="1138"/>
      <c r="DA488" s="1138"/>
      <c r="DB488" s="1138"/>
      <c r="DC488" s="1138"/>
      <c r="DD488" s="1138"/>
      <c r="DE488" s="1138"/>
      <c r="DF488" s="1138"/>
      <c r="DG488" s="1138"/>
      <c r="DH488" s="1138"/>
      <c r="DI488" s="1138"/>
      <c r="DJ488" s="1138"/>
      <c r="DK488" s="1138"/>
      <c r="DL488" s="1138"/>
      <c r="DM488" s="1138"/>
      <c r="DN488" s="1138"/>
      <c r="DO488" s="1138"/>
      <c r="DP488" s="1138"/>
      <c r="DQ488" s="1138"/>
      <c r="DR488" s="1138"/>
      <c r="DS488" s="1138"/>
      <c r="DT488" s="1138"/>
      <c r="DU488" s="1138"/>
      <c r="DV488" s="1138"/>
      <c r="DW488" s="1138"/>
      <c r="DX488" s="1138"/>
      <c r="DY488" s="1138"/>
      <c r="DZ488" s="1138"/>
      <c r="EA488" s="1138"/>
      <c r="EB488" s="1138"/>
      <c r="EC488" s="1138"/>
      <c r="ED488" s="1139"/>
    </row>
    <row r="489" spans="2:134" hidden="1" outlineLevel="1">
      <c r="B489" s="728" t="s">
        <v>105</v>
      </c>
      <c r="C489" s="58" t="s">
        <v>1337</v>
      </c>
      <c r="D489" s="685"/>
      <c r="E489" s="667"/>
      <c r="F489" s="874"/>
      <c r="G489" s="704"/>
      <c r="H489" s="705"/>
      <c r="I489" s="705"/>
      <c r="J489" s="705"/>
      <c r="K489" s="705"/>
      <c r="L489" s="705"/>
      <c r="M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6"/>
      <c r="AL489" s="706"/>
      <c r="AM489" s="706"/>
      <c r="AN489" s="706"/>
      <c r="AO489" s="706"/>
      <c r="AP489" s="706"/>
      <c r="AQ489" s="706"/>
      <c r="AR489" s="706"/>
      <c r="AS489" s="706"/>
      <c r="AT489" s="706"/>
      <c r="AU489" s="706"/>
      <c r="AV489" s="706"/>
      <c r="AW489" s="706"/>
      <c r="AX489" s="706"/>
      <c r="AY489" s="706"/>
      <c r="AZ489" s="706"/>
      <c r="BA489" s="706"/>
      <c r="BB489" s="706"/>
      <c r="BC489" s="706"/>
      <c r="BD489" s="706"/>
      <c r="BE489" s="706"/>
      <c r="BF489" s="706"/>
      <c r="BG489" s="706"/>
      <c r="BH489" s="706"/>
      <c r="BI489" s="706"/>
      <c r="BJ489" s="706"/>
      <c r="BK489" s="706"/>
      <c r="BL489" s="706"/>
      <c r="BM489" s="706"/>
      <c r="BN489" s="706"/>
      <c r="BO489" s="706"/>
      <c r="BV489" s="1137"/>
      <c r="BW489" s="1138"/>
      <c r="BX489" s="1138"/>
      <c r="BY489" s="1138"/>
      <c r="BZ489" s="1138"/>
      <c r="CA489" s="1138"/>
      <c r="CB489" s="1138"/>
      <c r="CC489" s="1138"/>
      <c r="CD489" s="1138"/>
      <c r="CE489" s="1138"/>
      <c r="CF489" s="1138"/>
      <c r="CG489" s="1138"/>
      <c r="CH489" s="1138"/>
      <c r="CI489" s="1138"/>
      <c r="CJ489" s="1138"/>
      <c r="CK489" s="1138"/>
      <c r="CL489" s="1138"/>
      <c r="CM489" s="1138"/>
      <c r="CN489" s="1138"/>
      <c r="CO489" s="1138"/>
      <c r="CP489" s="1138"/>
      <c r="CQ489" s="1138"/>
      <c r="CR489" s="1138"/>
      <c r="CS489" s="1138"/>
      <c r="CT489" s="1138"/>
      <c r="CU489" s="1138"/>
      <c r="CV489" s="1138"/>
      <c r="CW489" s="1138"/>
      <c r="CX489" s="1138"/>
      <c r="CY489" s="1138"/>
      <c r="CZ489" s="1138"/>
      <c r="DA489" s="1138"/>
      <c r="DB489" s="1138"/>
      <c r="DC489" s="1138"/>
      <c r="DD489" s="1138"/>
      <c r="DE489" s="1138"/>
      <c r="DF489" s="1138"/>
      <c r="DG489" s="1138"/>
      <c r="DH489" s="1138"/>
      <c r="DI489" s="1138"/>
      <c r="DJ489" s="1138"/>
      <c r="DK489" s="1138"/>
      <c r="DL489" s="1138"/>
      <c r="DM489" s="1138"/>
      <c r="DN489" s="1138"/>
      <c r="DO489" s="1138"/>
      <c r="DP489" s="1138"/>
      <c r="DQ489" s="1138"/>
      <c r="DR489" s="1138"/>
      <c r="DS489" s="1138"/>
      <c r="DT489" s="1138"/>
      <c r="DU489" s="1138"/>
      <c r="DV489" s="1138"/>
      <c r="DW489" s="1138"/>
      <c r="DX489" s="1138"/>
      <c r="DY489" s="1138"/>
      <c r="DZ489" s="1138"/>
      <c r="EA489" s="1138"/>
      <c r="EB489" s="1138"/>
      <c r="EC489" s="1138"/>
      <c r="ED489" s="1139"/>
    </row>
    <row r="490" spans="2:134" hidden="1" outlineLevel="1">
      <c r="B490" s="728" t="s">
        <v>909</v>
      </c>
      <c r="C490" s="718"/>
      <c r="D490" s="686" t="s">
        <v>1148</v>
      </c>
      <c r="E490" s="667" t="s">
        <v>1321</v>
      </c>
      <c r="F490" s="838"/>
      <c r="G490" s="1004">
        <f t="shared" ref="G490:AI490" si="2235">IF(BV490="",G270,BV490)</f>
        <v>0</v>
      </c>
      <c r="H490" s="1004">
        <f t="shared" si="2235"/>
        <v>0</v>
      </c>
      <c r="I490" s="1004">
        <f t="shared" si="2235"/>
        <v>0</v>
      </c>
      <c r="J490" s="1004">
        <f t="shared" si="2235"/>
        <v>0</v>
      </c>
      <c r="K490" s="1004">
        <f t="shared" si="2235"/>
        <v>0</v>
      </c>
      <c r="L490" s="1004">
        <f t="shared" si="2235"/>
        <v>0</v>
      </c>
      <c r="M490" s="1004">
        <f t="shared" si="2235"/>
        <v>0</v>
      </c>
      <c r="N490" s="1004">
        <f t="shared" si="2235"/>
        <v>0</v>
      </c>
      <c r="O490" s="1004">
        <f t="shared" si="2235"/>
        <v>0</v>
      </c>
      <c r="P490" s="1004">
        <f t="shared" si="2235"/>
        <v>0</v>
      </c>
      <c r="Q490" s="1004">
        <f t="shared" si="2235"/>
        <v>0</v>
      </c>
      <c r="R490" s="1004">
        <f t="shared" si="2235"/>
        <v>0</v>
      </c>
      <c r="S490" s="1004">
        <f t="shared" si="2235"/>
        <v>0</v>
      </c>
      <c r="T490" s="1004">
        <f t="shared" si="2235"/>
        <v>0</v>
      </c>
      <c r="U490" s="1004">
        <f t="shared" si="2235"/>
        <v>0</v>
      </c>
      <c r="V490" s="1004">
        <f t="shared" si="2235"/>
        <v>0</v>
      </c>
      <c r="W490" s="1004">
        <f t="shared" si="2235"/>
        <v>0</v>
      </c>
      <c r="X490" s="1004">
        <f t="shared" si="2235"/>
        <v>0</v>
      </c>
      <c r="Y490" s="1004">
        <f t="shared" si="2235"/>
        <v>0</v>
      </c>
      <c r="Z490" s="1004">
        <f t="shared" si="2235"/>
        <v>0</v>
      </c>
      <c r="AA490" s="1004">
        <f t="shared" si="2235"/>
        <v>0</v>
      </c>
      <c r="AB490" s="1004">
        <f t="shared" si="2235"/>
        <v>0</v>
      </c>
      <c r="AC490" s="1004">
        <f t="shared" si="2235"/>
        <v>0</v>
      </c>
      <c r="AD490" s="1004">
        <f t="shared" si="2235"/>
        <v>0</v>
      </c>
      <c r="AE490" s="1004">
        <f t="shared" si="2235"/>
        <v>0</v>
      </c>
      <c r="AF490" s="1004">
        <f t="shared" si="2235"/>
        <v>0</v>
      </c>
      <c r="AG490" s="1004">
        <f t="shared" si="2235"/>
        <v>0</v>
      </c>
      <c r="AH490" s="1004">
        <f t="shared" si="2235"/>
        <v>0</v>
      </c>
      <c r="AI490" s="1004">
        <f t="shared" si="2235"/>
        <v>0</v>
      </c>
      <c r="AJ490" s="1004">
        <f t="shared" ref="AJ490:BO490" si="2236">IF(CY490="",AJ270,CY490)</f>
        <v>0</v>
      </c>
      <c r="AK490" s="1004">
        <f t="shared" si="2236"/>
        <v>0</v>
      </c>
      <c r="AL490" s="1004">
        <f t="shared" si="2236"/>
        <v>0</v>
      </c>
      <c r="AM490" s="1004">
        <f t="shared" si="2236"/>
        <v>0</v>
      </c>
      <c r="AN490" s="1004">
        <f t="shared" si="2236"/>
        <v>0</v>
      </c>
      <c r="AO490" s="1004">
        <f t="shared" si="2236"/>
        <v>0</v>
      </c>
      <c r="AP490" s="1004">
        <f t="shared" si="2236"/>
        <v>0</v>
      </c>
      <c r="AQ490" s="1004">
        <f t="shared" si="2236"/>
        <v>0</v>
      </c>
      <c r="AR490" s="1004">
        <f t="shared" si="2236"/>
        <v>0</v>
      </c>
      <c r="AS490" s="1004">
        <f t="shared" si="2236"/>
        <v>0</v>
      </c>
      <c r="AT490" s="1004">
        <f t="shared" si="2236"/>
        <v>0</v>
      </c>
      <c r="AU490" s="1004">
        <f t="shared" si="2236"/>
        <v>0</v>
      </c>
      <c r="AV490" s="1004">
        <f t="shared" si="2236"/>
        <v>0</v>
      </c>
      <c r="AW490" s="1004">
        <f t="shared" si="2236"/>
        <v>0</v>
      </c>
      <c r="AX490" s="1004">
        <f t="shared" si="2236"/>
        <v>0</v>
      </c>
      <c r="AY490" s="1004">
        <f t="shared" si="2236"/>
        <v>0</v>
      </c>
      <c r="AZ490" s="1004">
        <f t="shared" si="2236"/>
        <v>0</v>
      </c>
      <c r="BA490" s="1004">
        <f t="shared" si="2236"/>
        <v>0</v>
      </c>
      <c r="BB490" s="1004">
        <f t="shared" si="2236"/>
        <v>0</v>
      </c>
      <c r="BC490" s="1004">
        <f t="shared" si="2236"/>
        <v>0</v>
      </c>
      <c r="BD490" s="1004">
        <f t="shared" si="2236"/>
        <v>0</v>
      </c>
      <c r="BE490" s="1004">
        <f t="shared" si="2236"/>
        <v>0</v>
      </c>
      <c r="BF490" s="1004">
        <f t="shared" si="2236"/>
        <v>0</v>
      </c>
      <c r="BG490" s="1004">
        <f t="shared" si="2236"/>
        <v>0</v>
      </c>
      <c r="BH490" s="1004">
        <f t="shared" si="2236"/>
        <v>0</v>
      </c>
      <c r="BI490" s="1004">
        <f t="shared" si="2236"/>
        <v>0</v>
      </c>
      <c r="BJ490" s="1004">
        <f t="shared" si="2236"/>
        <v>0</v>
      </c>
      <c r="BK490" s="1004">
        <f t="shared" si="2236"/>
        <v>0</v>
      </c>
      <c r="BL490" s="1004">
        <f t="shared" si="2236"/>
        <v>0</v>
      </c>
      <c r="BM490" s="1004">
        <f t="shared" si="2236"/>
        <v>0</v>
      </c>
      <c r="BN490" s="1004">
        <f t="shared" si="2236"/>
        <v>0</v>
      </c>
      <c r="BO490" s="1004">
        <f t="shared" si="2236"/>
        <v>0</v>
      </c>
      <c r="BV490" s="1165"/>
      <c r="BW490" s="1165"/>
      <c r="BX490" s="1165"/>
      <c r="BY490" s="1165"/>
      <c r="BZ490" s="1165"/>
      <c r="CA490" s="1165"/>
      <c r="CB490" s="1165"/>
      <c r="CC490" s="1165"/>
      <c r="CD490" s="1165"/>
      <c r="CE490" s="1165"/>
      <c r="CF490" s="1165"/>
      <c r="CG490" s="1165"/>
      <c r="CH490" s="1165"/>
      <c r="CI490" s="1165"/>
      <c r="CJ490" s="1165"/>
      <c r="CK490" s="1165"/>
      <c r="CL490" s="1165"/>
      <c r="CM490" s="1165"/>
      <c r="CN490" s="1165"/>
      <c r="CO490" s="1165"/>
      <c r="CP490" s="1165"/>
      <c r="CQ490" s="1165"/>
      <c r="CR490" s="1165"/>
      <c r="CS490" s="1165"/>
      <c r="CT490" s="1165"/>
      <c r="CU490" s="1165"/>
      <c r="CV490" s="1165"/>
      <c r="CW490" s="1165"/>
      <c r="CX490" s="1165"/>
      <c r="CY490" s="1165"/>
      <c r="CZ490" s="1165"/>
      <c r="DA490" s="1165"/>
      <c r="DB490" s="1165"/>
      <c r="DC490" s="1165"/>
      <c r="DD490" s="1165"/>
      <c r="DE490" s="1165"/>
      <c r="DF490" s="1165"/>
      <c r="DG490" s="1165"/>
      <c r="DH490" s="1165"/>
      <c r="DI490" s="1165"/>
      <c r="DJ490" s="1165"/>
      <c r="DK490" s="1165"/>
      <c r="DL490" s="1165"/>
      <c r="DM490" s="1165"/>
      <c r="DN490" s="1165"/>
      <c r="DO490" s="1165"/>
      <c r="DP490" s="1165"/>
      <c r="DQ490" s="1165"/>
      <c r="DR490" s="1165"/>
      <c r="DS490" s="1165"/>
      <c r="DT490" s="1165"/>
      <c r="DU490" s="1165"/>
      <c r="DV490" s="1165"/>
      <c r="DW490" s="1165"/>
      <c r="DX490" s="1165"/>
      <c r="DY490" s="1165"/>
      <c r="DZ490" s="1165"/>
      <c r="EA490" s="1165"/>
      <c r="EB490" s="1165"/>
      <c r="EC490" s="1165"/>
      <c r="ED490" s="1165"/>
    </row>
    <row r="491" spans="2:134" hidden="1" outlineLevel="1">
      <c r="B491" s="728" t="s">
        <v>910</v>
      </c>
      <c r="C491" s="718"/>
      <c r="D491" s="686" t="s">
        <v>776</v>
      </c>
      <c r="E491" s="667" t="s">
        <v>1321</v>
      </c>
      <c r="F491" s="838"/>
      <c r="G491" s="1004">
        <f t="shared" ref="G491:P493" si="2237">IF(BV491="",G272,BV491)</f>
        <v>0</v>
      </c>
      <c r="H491" s="1004">
        <f t="shared" si="2237"/>
        <v>0</v>
      </c>
      <c r="I491" s="1004">
        <f t="shared" si="2237"/>
        <v>0</v>
      </c>
      <c r="J491" s="1004">
        <f t="shared" si="2237"/>
        <v>0</v>
      </c>
      <c r="K491" s="1004">
        <f t="shared" si="2237"/>
        <v>0</v>
      </c>
      <c r="L491" s="1004">
        <f t="shared" si="2237"/>
        <v>0</v>
      </c>
      <c r="M491" s="1004">
        <f t="shared" si="2237"/>
        <v>0</v>
      </c>
      <c r="N491" s="1004">
        <f t="shared" si="2237"/>
        <v>0</v>
      </c>
      <c r="O491" s="1004">
        <f t="shared" si="2237"/>
        <v>0</v>
      </c>
      <c r="P491" s="1004">
        <f t="shared" si="2237"/>
        <v>0</v>
      </c>
      <c r="Q491" s="1004">
        <f t="shared" ref="Q491:Z493" si="2238">IF(CF491="",Q272,CF491)</f>
        <v>0</v>
      </c>
      <c r="R491" s="1004">
        <f t="shared" si="2238"/>
        <v>0</v>
      </c>
      <c r="S491" s="1004">
        <f t="shared" si="2238"/>
        <v>0</v>
      </c>
      <c r="T491" s="1004">
        <f t="shared" si="2238"/>
        <v>0</v>
      </c>
      <c r="U491" s="1004">
        <f t="shared" si="2238"/>
        <v>0</v>
      </c>
      <c r="V491" s="1004">
        <f t="shared" si="2238"/>
        <v>0</v>
      </c>
      <c r="W491" s="1004">
        <f t="shared" si="2238"/>
        <v>0</v>
      </c>
      <c r="X491" s="1004">
        <f t="shared" si="2238"/>
        <v>0</v>
      </c>
      <c r="Y491" s="1004">
        <f t="shared" si="2238"/>
        <v>0</v>
      </c>
      <c r="Z491" s="1004">
        <f t="shared" si="2238"/>
        <v>0</v>
      </c>
      <c r="AA491" s="1004">
        <f t="shared" ref="AA491:AI493" si="2239">IF(CP491="",AA272,CP491)</f>
        <v>0</v>
      </c>
      <c r="AB491" s="1004">
        <f t="shared" si="2239"/>
        <v>0</v>
      </c>
      <c r="AC491" s="1004">
        <f t="shared" si="2239"/>
        <v>0</v>
      </c>
      <c r="AD491" s="1004">
        <f t="shared" si="2239"/>
        <v>0</v>
      </c>
      <c r="AE491" s="1004">
        <f t="shared" si="2239"/>
        <v>0</v>
      </c>
      <c r="AF491" s="1004">
        <f t="shared" si="2239"/>
        <v>0</v>
      </c>
      <c r="AG491" s="1004">
        <f t="shared" si="2239"/>
        <v>0</v>
      </c>
      <c r="AH491" s="1004">
        <f t="shared" si="2239"/>
        <v>0</v>
      </c>
      <c r="AI491" s="1004">
        <f t="shared" si="2239"/>
        <v>0</v>
      </c>
      <c r="AJ491" s="1004">
        <f t="shared" ref="AJ491:BO491" si="2240">IF(CY491="",AJ272,CY491)</f>
        <v>0</v>
      </c>
      <c r="AK491" s="1004">
        <f t="shared" si="2240"/>
        <v>0</v>
      </c>
      <c r="AL491" s="1004">
        <f t="shared" si="2240"/>
        <v>0</v>
      </c>
      <c r="AM491" s="1004">
        <f t="shared" si="2240"/>
        <v>0</v>
      </c>
      <c r="AN491" s="1004">
        <f t="shared" si="2240"/>
        <v>0</v>
      </c>
      <c r="AO491" s="1004">
        <f t="shared" si="2240"/>
        <v>0</v>
      </c>
      <c r="AP491" s="1004">
        <f t="shared" si="2240"/>
        <v>0</v>
      </c>
      <c r="AQ491" s="1004">
        <f t="shared" si="2240"/>
        <v>0</v>
      </c>
      <c r="AR491" s="1004">
        <f t="shared" si="2240"/>
        <v>0</v>
      </c>
      <c r="AS491" s="1004">
        <f t="shared" si="2240"/>
        <v>0</v>
      </c>
      <c r="AT491" s="1004">
        <f t="shared" si="2240"/>
        <v>0</v>
      </c>
      <c r="AU491" s="1004">
        <f t="shared" si="2240"/>
        <v>0</v>
      </c>
      <c r="AV491" s="1004">
        <f t="shared" si="2240"/>
        <v>0</v>
      </c>
      <c r="AW491" s="1004">
        <f t="shared" si="2240"/>
        <v>0</v>
      </c>
      <c r="AX491" s="1004">
        <f t="shared" si="2240"/>
        <v>0</v>
      </c>
      <c r="AY491" s="1004">
        <f t="shared" si="2240"/>
        <v>0</v>
      </c>
      <c r="AZ491" s="1004">
        <f t="shared" si="2240"/>
        <v>0</v>
      </c>
      <c r="BA491" s="1004">
        <f t="shared" si="2240"/>
        <v>0</v>
      </c>
      <c r="BB491" s="1004">
        <f t="shared" si="2240"/>
        <v>0</v>
      </c>
      <c r="BC491" s="1004">
        <f t="shared" si="2240"/>
        <v>0</v>
      </c>
      <c r="BD491" s="1004">
        <f t="shared" si="2240"/>
        <v>0</v>
      </c>
      <c r="BE491" s="1004">
        <f t="shared" si="2240"/>
        <v>0</v>
      </c>
      <c r="BF491" s="1004">
        <f t="shared" si="2240"/>
        <v>0</v>
      </c>
      <c r="BG491" s="1004">
        <f t="shared" si="2240"/>
        <v>0</v>
      </c>
      <c r="BH491" s="1004">
        <f t="shared" si="2240"/>
        <v>0</v>
      </c>
      <c r="BI491" s="1004">
        <f t="shared" si="2240"/>
        <v>0</v>
      </c>
      <c r="BJ491" s="1004">
        <f t="shared" si="2240"/>
        <v>0</v>
      </c>
      <c r="BK491" s="1004">
        <f t="shared" si="2240"/>
        <v>0</v>
      </c>
      <c r="BL491" s="1004">
        <f t="shared" si="2240"/>
        <v>0</v>
      </c>
      <c r="BM491" s="1004">
        <f t="shared" si="2240"/>
        <v>0</v>
      </c>
      <c r="BN491" s="1004">
        <f t="shared" si="2240"/>
        <v>0</v>
      </c>
      <c r="BO491" s="1004">
        <f t="shared" si="2240"/>
        <v>0</v>
      </c>
      <c r="BV491" s="1165"/>
      <c r="BW491" s="1165"/>
      <c r="BX491" s="1165"/>
      <c r="BY491" s="1165"/>
      <c r="BZ491" s="1165"/>
      <c r="CA491" s="1165"/>
      <c r="CB491" s="1165"/>
      <c r="CC491" s="1165"/>
      <c r="CD491" s="1165"/>
      <c r="CE491" s="1165"/>
      <c r="CF491" s="1165"/>
      <c r="CG491" s="1165"/>
      <c r="CH491" s="1165"/>
      <c r="CI491" s="1165"/>
      <c r="CJ491" s="1165"/>
      <c r="CK491" s="1165"/>
      <c r="CL491" s="1165"/>
      <c r="CM491" s="1165"/>
      <c r="CN491" s="1165"/>
      <c r="CO491" s="1165"/>
      <c r="CP491" s="1165"/>
      <c r="CQ491" s="1165"/>
      <c r="CR491" s="1165"/>
      <c r="CS491" s="1165"/>
      <c r="CT491" s="1165"/>
      <c r="CU491" s="1165"/>
      <c r="CV491" s="1165"/>
      <c r="CW491" s="1165"/>
      <c r="CX491" s="1165"/>
      <c r="CY491" s="1165"/>
      <c r="CZ491" s="1165"/>
      <c r="DA491" s="1165"/>
      <c r="DB491" s="1165"/>
      <c r="DC491" s="1165"/>
      <c r="DD491" s="1165"/>
      <c r="DE491" s="1165"/>
      <c r="DF491" s="1165"/>
      <c r="DG491" s="1165"/>
      <c r="DH491" s="1165"/>
      <c r="DI491" s="1165"/>
      <c r="DJ491" s="1165"/>
      <c r="DK491" s="1165"/>
      <c r="DL491" s="1165"/>
      <c r="DM491" s="1165"/>
      <c r="DN491" s="1165"/>
      <c r="DO491" s="1165"/>
      <c r="DP491" s="1165"/>
      <c r="DQ491" s="1165"/>
      <c r="DR491" s="1165"/>
      <c r="DS491" s="1165"/>
      <c r="DT491" s="1165"/>
      <c r="DU491" s="1165"/>
      <c r="DV491" s="1165"/>
      <c r="DW491" s="1165"/>
      <c r="DX491" s="1165"/>
      <c r="DY491" s="1165"/>
      <c r="DZ491" s="1165"/>
      <c r="EA491" s="1165"/>
      <c r="EB491" s="1165"/>
      <c r="EC491" s="1165"/>
      <c r="ED491" s="1165"/>
    </row>
    <row r="492" spans="2:134" hidden="1" outlineLevel="1">
      <c r="B492" s="728" t="s">
        <v>911</v>
      </c>
      <c r="C492" s="718"/>
      <c r="D492" s="686" t="s">
        <v>1120</v>
      </c>
      <c r="E492" s="667" t="s">
        <v>1321</v>
      </c>
      <c r="F492" s="838"/>
      <c r="G492" s="1004">
        <f t="shared" si="2237"/>
        <v>0</v>
      </c>
      <c r="H492" s="1004">
        <f t="shared" si="2237"/>
        <v>0</v>
      </c>
      <c r="I492" s="1004">
        <f t="shared" si="2237"/>
        <v>0</v>
      </c>
      <c r="J492" s="1004">
        <f t="shared" si="2237"/>
        <v>0</v>
      </c>
      <c r="K492" s="1004">
        <f t="shared" si="2237"/>
        <v>0</v>
      </c>
      <c r="L492" s="1004">
        <f t="shared" si="2237"/>
        <v>0</v>
      </c>
      <c r="M492" s="1004">
        <f t="shared" si="2237"/>
        <v>0</v>
      </c>
      <c r="N492" s="1004">
        <f t="shared" si="2237"/>
        <v>0</v>
      </c>
      <c r="O492" s="1004">
        <f t="shared" si="2237"/>
        <v>0</v>
      </c>
      <c r="P492" s="1004">
        <f t="shared" si="2237"/>
        <v>0</v>
      </c>
      <c r="Q492" s="1004">
        <f t="shared" si="2238"/>
        <v>0</v>
      </c>
      <c r="R492" s="1004">
        <f t="shared" si="2238"/>
        <v>0</v>
      </c>
      <c r="S492" s="1004">
        <f t="shared" si="2238"/>
        <v>0</v>
      </c>
      <c r="T492" s="1004">
        <f t="shared" si="2238"/>
        <v>0</v>
      </c>
      <c r="U492" s="1004">
        <f t="shared" si="2238"/>
        <v>0</v>
      </c>
      <c r="V492" s="1004">
        <f t="shared" si="2238"/>
        <v>0</v>
      </c>
      <c r="W492" s="1004">
        <f t="shared" si="2238"/>
        <v>0</v>
      </c>
      <c r="X492" s="1004">
        <f t="shared" si="2238"/>
        <v>0</v>
      </c>
      <c r="Y492" s="1004">
        <f t="shared" si="2238"/>
        <v>0</v>
      </c>
      <c r="Z492" s="1004">
        <f t="shared" si="2238"/>
        <v>0</v>
      </c>
      <c r="AA492" s="1004">
        <f t="shared" si="2239"/>
        <v>0</v>
      </c>
      <c r="AB492" s="1004">
        <f t="shared" si="2239"/>
        <v>0</v>
      </c>
      <c r="AC492" s="1004">
        <f t="shared" si="2239"/>
        <v>0</v>
      </c>
      <c r="AD492" s="1004">
        <f t="shared" si="2239"/>
        <v>0</v>
      </c>
      <c r="AE492" s="1004">
        <f t="shared" si="2239"/>
        <v>0</v>
      </c>
      <c r="AF492" s="1004">
        <f t="shared" si="2239"/>
        <v>0</v>
      </c>
      <c r="AG492" s="1004">
        <f t="shared" si="2239"/>
        <v>0</v>
      </c>
      <c r="AH492" s="1004">
        <f t="shared" si="2239"/>
        <v>0</v>
      </c>
      <c r="AI492" s="1004">
        <f t="shared" si="2239"/>
        <v>0</v>
      </c>
      <c r="AJ492" s="1004">
        <f t="shared" ref="AJ492:BO492" si="2241">IF(CY492="",AJ273,CY492)</f>
        <v>0</v>
      </c>
      <c r="AK492" s="1004">
        <f t="shared" si="2241"/>
        <v>0</v>
      </c>
      <c r="AL492" s="1004">
        <f t="shared" si="2241"/>
        <v>0</v>
      </c>
      <c r="AM492" s="1004">
        <f t="shared" si="2241"/>
        <v>0</v>
      </c>
      <c r="AN492" s="1004">
        <f t="shared" si="2241"/>
        <v>0</v>
      </c>
      <c r="AO492" s="1004">
        <f t="shared" si="2241"/>
        <v>0</v>
      </c>
      <c r="AP492" s="1004">
        <f t="shared" si="2241"/>
        <v>0</v>
      </c>
      <c r="AQ492" s="1004">
        <f t="shared" si="2241"/>
        <v>0</v>
      </c>
      <c r="AR492" s="1004">
        <f t="shared" si="2241"/>
        <v>0</v>
      </c>
      <c r="AS492" s="1004">
        <f t="shared" si="2241"/>
        <v>0</v>
      </c>
      <c r="AT492" s="1004">
        <f t="shared" si="2241"/>
        <v>0</v>
      </c>
      <c r="AU492" s="1004">
        <f t="shared" si="2241"/>
        <v>0</v>
      </c>
      <c r="AV492" s="1004">
        <f t="shared" si="2241"/>
        <v>0</v>
      </c>
      <c r="AW492" s="1004">
        <f t="shared" si="2241"/>
        <v>0</v>
      </c>
      <c r="AX492" s="1004">
        <f t="shared" si="2241"/>
        <v>0</v>
      </c>
      <c r="AY492" s="1004">
        <f t="shared" si="2241"/>
        <v>0</v>
      </c>
      <c r="AZ492" s="1004">
        <f t="shared" si="2241"/>
        <v>0</v>
      </c>
      <c r="BA492" s="1004">
        <f t="shared" si="2241"/>
        <v>0</v>
      </c>
      <c r="BB492" s="1004">
        <f t="shared" si="2241"/>
        <v>0</v>
      </c>
      <c r="BC492" s="1004">
        <f t="shared" si="2241"/>
        <v>0</v>
      </c>
      <c r="BD492" s="1004">
        <f t="shared" si="2241"/>
        <v>0</v>
      </c>
      <c r="BE492" s="1004">
        <f t="shared" si="2241"/>
        <v>0</v>
      </c>
      <c r="BF492" s="1004">
        <f t="shared" si="2241"/>
        <v>0</v>
      </c>
      <c r="BG492" s="1004">
        <f t="shared" si="2241"/>
        <v>0</v>
      </c>
      <c r="BH492" s="1004">
        <f t="shared" si="2241"/>
        <v>0</v>
      </c>
      <c r="BI492" s="1004">
        <f t="shared" si="2241"/>
        <v>0</v>
      </c>
      <c r="BJ492" s="1004">
        <f t="shared" si="2241"/>
        <v>0</v>
      </c>
      <c r="BK492" s="1004">
        <f t="shared" si="2241"/>
        <v>0</v>
      </c>
      <c r="BL492" s="1004">
        <f t="shared" si="2241"/>
        <v>0</v>
      </c>
      <c r="BM492" s="1004">
        <f t="shared" si="2241"/>
        <v>0</v>
      </c>
      <c r="BN492" s="1004">
        <f t="shared" si="2241"/>
        <v>0</v>
      </c>
      <c r="BO492" s="1004">
        <f t="shared" si="2241"/>
        <v>0</v>
      </c>
      <c r="BV492" s="1165"/>
      <c r="BW492" s="1165"/>
      <c r="BX492" s="1165"/>
      <c r="BY492" s="1165"/>
      <c r="BZ492" s="1165"/>
      <c r="CA492" s="1165"/>
      <c r="CB492" s="1165"/>
      <c r="CC492" s="1165"/>
      <c r="CD492" s="1165"/>
      <c r="CE492" s="1165"/>
      <c r="CF492" s="1165"/>
      <c r="CG492" s="1165"/>
      <c r="CH492" s="1165"/>
      <c r="CI492" s="1165"/>
      <c r="CJ492" s="1165"/>
      <c r="CK492" s="1165"/>
      <c r="CL492" s="1165"/>
      <c r="CM492" s="1165"/>
      <c r="CN492" s="1165"/>
      <c r="CO492" s="1165"/>
      <c r="CP492" s="1165"/>
      <c r="CQ492" s="1165"/>
      <c r="CR492" s="1165"/>
      <c r="CS492" s="1165"/>
      <c r="CT492" s="1165"/>
      <c r="CU492" s="1165"/>
      <c r="CV492" s="1165"/>
      <c r="CW492" s="1165"/>
      <c r="CX492" s="1165"/>
      <c r="CY492" s="1165"/>
      <c r="CZ492" s="1165"/>
      <c r="DA492" s="1165"/>
      <c r="DB492" s="1165"/>
      <c r="DC492" s="1165"/>
      <c r="DD492" s="1165"/>
      <c r="DE492" s="1165"/>
      <c r="DF492" s="1165"/>
      <c r="DG492" s="1165"/>
      <c r="DH492" s="1165"/>
      <c r="DI492" s="1165"/>
      <c r="DJ492" s="1165"/>
      <c r="DK492" s="1165"/>
      <c r="DL492" s="1165"/>
      <c r="DM492" s="1165"/>
      <c r="DN492" s="1165"/>
      <c r="DO492" s="1165"/>
      <c r="DP492" s="1165"/>
      <c r="DQ492" s="1165"/>
      <c r="DR492" s="1165"/>
      <c r="DS492" s="1165"/>
      <c r="DT492" s="1165"/>
      <c r="DU492" s="1165"/>
      <c r="DV492" s="1165"/>
      <c r="DW492" s="1165"/>
      <c r="DX492" s="1165"/>
      <c r="DY492" s="1165"/>
      <c r="DZ492" s="1165"/>
      <c r="EA492" s="1165"/>
      <c r="EB492" s="1165"/>
      <c r="EC492" s="1165"/>
      <c r="ED492" s="1165"/>
    </row>
    <row r="493" spans="2:134" ht="12.75" hidden="1" customHeight="1" outlineLevel="1">
      <c r="B493" s="728" t="s">
        <v>101</v>
      </c>
      <c r="C493" s="718"/>
      <c r="D493" s="686" t="s">
        <v>1121</v>
      </c>
      <c r="E493" s="667" t="s">
        <v>189</v>
      </c>
      <c r="F493" s="838"/>
      <c r="G493" s="1004">
        <f t="shared" si="2237"/>
        <v>0</v>
      </c>
      <c r="H493" s="1004">
        <f t="shared" si="2237"/>
        <v>0</v>
      </c>
      <c r="I493" s="1004">
        <f t="shared" si="2237"/>
        <v>0</v>
      </c>
      <c r="J493" s="1004">
        <f t="shared" si="2237"/>
        <v>0</v>
      </c>
      <c r="K493" s="1004">
        <f t="shared" si="2237"/>
        <v>0</v>
      </c>
      <c r="L493" s="1004">
        <f t="shared" si="2237"/>
        <v>0</v>
      </c>
      <c r="M493" s="1004">
        <f t="shared" si="2237"/>
        <v>0</v>
      </c>
      <c r="N493" s="1004">
        <f t="shared" si="2237"/>
        <v>0</v>
      </c>
      <c r="O493" s="1004">
        <f t="shared" si="2237"/>
        <v>0</v>
      </c>
      <c r="P493" s="1004">
        <f t="shared" si="2237"/>
        <v>0</v>
      </c>
      <c r="Q493" s="1004">
        <f t="shared" si="2238"/>
        <v>0</v>
      </c>
      <c r="R493" s="1004">
        <f t="shared" si="2238"/>
        <v>0</v>
      </c>
      <c r="S493" s="1004">
        <f t="shared" si="2238"/>
        <v>0</v>
      </c>
      <c r="T493" s="1004">
        <f t="shared" si="2238"/>
        <v>0</v>
      </c>
      <c r="U493" s="1004">
        <f t="shared" si="2238"/>
        <v>0</v>
      </c>
      <c r="V493" s="1004">
        <f t="shared" si="2238"/>
        <v>0</v>
      </c>
      <c r="W493" s="1004">
        <f t="shared" si="2238"/>
        <v>0</v>
      </c>
      <c r="X493" s="1004">
        <f t="shared" si="2238"/>
        <v>0</v>
      </c>
      <c r="Y493" s="1004">
        <f t="shared" si="2238"/>
        <v>0</v>
      </c>
      <c r="Z493" s="1004">
        <f t="shared" si="2238"/>
        <v>0</v>
      </c>
      <c r="AA493" s="1004">
        <f t="shared" si="2239"/>
        <v>0</v>
      </c>
      <c r="AB493" s="1004">
        <f t="shared" si="2239"/>
        <v>0</v>
      </c>
      <c r="AC493" s="1004">
        <f t="shared" si="2239"/>
        <v>0</v>
      </c>
      <c r="AD493" s="1004">
        <f t="shared" si="2239"/>
        <v>0</v>
      </c>
      <c r="AE493" s="1004">
        <f t="shared" si="2239"/>
        <v>0</v>
      </c>
      <c r="AF493" s="1004">
        <f t="shared" si="2239"/>
        <v>0</v>
      </c>
      <c r="AG493" s="1004">
        <f t="shared" si="2239"/>
        <v>0</v>
      </c>
      <c r="AH493" s="1004">
        <f t="shared" si="2239"/>
        <v>0</v>
      </c>
      <c r="AI493" s="1004">
        <f t="shared" si="2239"/>
        <v>0</v>
      </c>
      <c r="AJ493" s="1004">
        <f t="shared" ref="AJ493:BO493" si="2242">IF(CY493="",AJ274,CY493)</f>
        <v>0</v>
      </c>
      <c r="AK493" s="1004">
        <f t="shared" si="2242"/>
        <v>0</v>
      </c>
      <c r="AL493" s="1004">
        <f t="shared" si="2242"/>
        <v>0</v>
      </c>
      <c r="AM493" s="1004">
        <f t="shared" si="2242"/>
        <v>0</v>
      </c>
      <c r="AN493" s="1004">
        <f t="shared" si="2242"/>
        <v>0</v>
      </c>
      <c r="AO493" s="1004">
        <f t="shared" si="2242"/>
        <v>0</v>
      </c>
      <c r="AP493" s="1004">
        <f t="shared" si="2242"/>
        <v>0</v>
      </c>
      <c r="AQ493" s="1004">
        <f t="shared" si="2242"/>
        <v>0</v>
      </c>
      <c r="AR493" s="1004">
        <f t="shared" si="2242"/>
        <v>0</v>
      </c>
      <c r="AS493" s="1004">
        <f t="shared" si="2242"/>
        <v>0</v>
      </c>
      <c r="AT493" s="1004">
        <f t="shared" si="2242"/>
        <v>0</v>
      </c>
      <c r="AU493" s="1004">
        <f t="shared" si="2242"/>
        <v>0</v>
      </c>
      <c r="AV493" s="1004">
        <f t="shared" si="2242"/>
        <v>0</v>
      </c>
      <c r="AW493" s="1004">
        <f t="shared" si="2242"/>
        <v>0</v>
      </c>
      <c r="AX493" s="1004">
        <f t="shared" si="2242"/>
        <v>0</v>
      </c>
      <c r="AY493" s="1004">
        <f t="shared" si="2242"/>
        <v>0</v>
      </c>
      <c r="AZ493" s="1004">
        <f t="shared" si="2242"/>
        <v>0</v>
      </c>
      <c r="BA493" s="1004">
        <f t="shared" si="2242"/>
        <v>0</v>
      </c>
      <c r="BB493" s="1004">
        <f t="shared" si="2242"/>
        <v>0</v>
      </c>
      <c r="BC493" s="1004">
        <f t="shared" si="2242"/>
        <v>0</v>
      </c>
      <c r="BD493" s="1004">
        <f t="shared" si="2242"/>
        <v>0</v>
      </c>
      <c r="BE493" s="1004">
        <f t="shared" si="2242"/>
        <v>0</v>
      </c>
      <c r="BF493" s="1004">
        <f t="shared" si="2242"/>
        <v>0</v>
      </c>
      <c r="BG493" s="1004">
        <f t="shared" si="2242"/>
        <v>0</v>
      </c>
      <c r="BH493" s="1004">
        <f t="shared" si="2242"/>
        <v>0</v>
      </c>
      <c r="BI493" s="1004">
        <f t="shared" si="2242"/>
        <v>0</v>
      </c>
      <c r="BJ493" s="1004">
        <f t="shared" si="2242"/>
        <v>0</v>
      </c>
      <c r="BK493" s="1004">
        <f t="shared" si="2242"/>
        <v>0</v>
      </c>
      <c r="BL493" s="1004">
        <f t="shared" si="2242"/>
        <v>0</v>
      </c>
      <c r="BM493" s="1004">
        <f t="shared" si="2242"/>
        <v>0</v>
      </c>
      <c r="BN493" s="1004">
        <f t="shared" si="2242"/>
        <v>0</v>
      </c>
      <c r="BO493" s="1004">
        <f t="shared" si="2242"/>
        <v>0</v>
      </c>
      <c r="BV493" s="1165"/>
      <c r="BW493" s="1165"/>
      <c r="BX493" s="1165"/>
      <c r="BY493" s="1165"/>
      <c r="BZ493" s="1165"/>
      <c r="CA493" s="1165"/>
      <c r="CB493" s="1165"/>
      <c r="CC493" s="1165"/>
      <c r="CD493" s="1165"/>
      <c r="CE493" s="1165"/>
      <c r="CF493" s="1165"/>
      <c r="CG493" s="1165"/>
      <c r="CH493" s="1165"/>
      <c r="CI493" s="1165"/>
      <c r="CJ493" s="1165"/>
      <c r="CK493" s="1165"/>
      <c r="CL493" s="1165"/>
      <c r="CM493" s="1165"/>
      <c r="CN493" s="1165"/>
      <c r="CO493" s="1165"/>
      <c r="CP493" s="1165"/>
      <c r="CQ493" s="1165"/>
      <c r="CR493" s="1165"/>
      <c r="CS493" s="1165"/>
      <c r="CT493" s="1165"/>
      <c r="CU493" s="1165"/>
      <c r="CV493" s="1165"/>
      <c r="CW493" s="1165"/>
      <c r="CX493" s="1165"/>
      <c r="CY493" s="1165"/>
      <c r="CZ493" s="1165"/>
      <c r="DA493" s="1165"/>
      <c r="DB493" s="1165"/>
      <c r="DC493" s="1165"/>
      <c r="DD493" s="1165"/>
      <c r="DE493" s="1165"/>
      <c r="DF493" s="1165"/>
      <c r="DG493" s="1165"/>
      <c r="DH493" s="1165"/>
      <c r="DI493" s="1165"/>
      <c r="DJ493" s="1165"/>
      <c r="DK493" s="1165"/>
      <c r="DL493" s="1165"/>
      <c r="DM493" s="1165"/>
      <c r="DN493" s="1165"/>
      <c r="DO493" s="1165"/>
      <c r="DP493" s="1165"/>
      <c r="DQ493" s="1165"/>
      <c r="DR493" s="1165"/>
      <c r="DS493" s="1165"/>
      <c r="DT493" s="1165"/>
      <c r="DU493" s="1165"/>
      <c r="DV493" s="1165"/>
      <c r="DW493" s="1165"/>
      <c r="DX493" s="1165"/>
      <c r="DY493" s="1165"/>
      <c r="DZ493" s="1165"/>
      <c r="EA493" s="1165"/>
      <c r="EB493" s="1165"/>
      <c r="EC493" s="1165"/>
      <c r="ED493" s="1165"/>
    </row>
    <row r="494" spans="2:134" hidden="1" outlineLevel="1">
      <c r="B494" s="786" t="s">
        <v>1029</v>
      </c>
      <c r="C494" s="60"/>
      <c r="D494" s="669" t="s">
        <v>1119</v>
      </c>
      <c r="E494" s="667" t="s">
        <v>1321</v>
      </c>
      <c r="F494" s="692"/>
      <c r="G494" s="1004">
        <f t="shared" ref="G494:AI494" si="2243">IF(BV494="",G271,BV494)</f>
        <v>0</v>
      </c>
      <c r="H494" s="1004">
        <f t="shared" si="2243"/>
        <v>0</v>
      </c>
      <c r="I494" s="1004">
        <f t="shared" si="2243"/>
        <v>0</v>
      </c>
      <c r="J494" s="1004">
        <f t="shared" si="2243"/>
        <v>0</v>
      </c>
      <c r="K494" s="1004">
        <f t="shared" si="2243"/>
        <v>0</v>
      </c>
      <c r="L494" s="1004">
        <f t="shared" si="2243"/>
        <v>0</v>
      </c>
      <c r="M494" s="1004">
        <f t="shared" si="2243"/>
        <v>0</v>
      </c>
      <c r="N494" s="1004">
        <f t="shared" si="2243"/>
        <v>0</v>
      </c>
      <c r="O494" s="1004">
        <f t="shared" si="2243"/>
        <v>0</v>
      </c>
      <c r="P494" s="1004">
        <f t="shared" si="2243"/>
        <v>0</v>
      </c>
      <c r="Q494" s="1004">
        <f t="shared" si="2243"/>
        <v>0</v>
      </c>
      <c r="R494" s="1004">
        <f t="shared" si="2243"/>
        <v>0</v>
      </c>
      <c r="S494" s="1004">
        <f t="shared" si="2243"/>
        <v>0</v>
      </c>
      <c r="T494" s="1004">
        <f t="shared" si="2243"/>
        <v>0</v>
      </c>
      <c r="U494" s="1004">
        <f t="shared" si="2243"/>
        <v>0</v>
      </c>
      <c r="V494" s="1004">
        <f t="shared" si="2243"/>
        <v>0</v>
      </c>
      <c r="W494" s="1004">
        <f t="shared" si="2243"/>
        <v>0</v>
      </c>
      <c r="X494" s="1004">
        <f t="shared" si="2243"/>
        <v>0</v>
      </c>
      <c r="Y494" s="1004">
        <f t="shared" si="2243"/>
        <v>0</v>
      </c>
      <c r="Z494" s="1004">
        <f t="shared" si="2243"/>
        <v>0</v>
      </c>
      <c r="AA494" s="1004">
        <f t="shared" si="2243"/>
        <v>0</v>
      </c>
      <c r="AB494" s="1004">
        <f t="shared" si="2243"/>
        <v>0</v>
      </c>
      <c r="AC494" s="1004">
        <f t="shared" si="2243"/>
        <v>0</v>
      </c>
      <c r="AD494" s="1004">
        <f t="shared" si="2243"/>
        <v>0</v>
      </c>
      <c r="AE494" s="1004">
        <f t="shared" si="2243"/>
        <v>0</v>
      </c>
      <c r="AF494" s="1004">
        <f t="shared" si="2243"/>
        <v>0</v>
      </c>
      <c r="AG494" s="1004">
        <f t="shared" si="2243"/>
        <v>0</v>
      </c>
      <c r="AH494" s="1004">
        <f t="shared" si="2243"/>
        <v>0</v>
      </c>
      <c r="AI494" s="1004">
        <f t="shared" si="2243"/>
        <v>0</v>
      </c>
      <c r="AJ494" s="1004">
        <f t="shared" ref="AJ494:BO494" si="2244">IF(CY494="",AJ271,CY494)</f>
        <v>0</v>
      </c>
      <c r="AK494" s="1004">
        <f t="shared" si="2244"/>
        <v>0</v>
      </c>
      <c r="AL494" s="1004">
        <f t="shared" si="2244"/>
        <v>0</v>
      </c>
      <c r="AM494" s="1004">
        <f t="shared" si="2244"/>
        <v>0</v>
      </c>
      <c r="AN494" s="1004">
        <f t="shared" si="2244"/>
        <v>0</v>
      </c>
      <c r="AO494" s="1004">
        <f t="shared" si="2244"/>
        <v>0</v>
      </c>
      <c r="AP494" s="1004">
        <f t="shared" si="2244"/>
        <v>0</v>
      </c>
      <c r="AQ494" s="1004">
        <f t="shared" si="2244"/>
        <v>0</v>
      </c>
      <c r="AR494" s="1004">
        <f t="shared" si="2244"/>
        <v>0</v>
      </c>
      <c r="AS494" s="1004">
        <f t="shared" si="2244"/>
        <v>0</v>
      </c>
      <c r="AT494" s="1004">
        <f t="shared" si="2244"/>
        <v>0</v>
      </c>
      <c r="AU494" s="1004">
        <f t="shared" si="2244"/>
        <v>0</v>
      </c>
      <c r="AV494" s="1004">
        <f t="shared" si="2244"/>
        <v>0</v>
      </c>
      <c r="AW494" s="1004">
        <f t="shared" si="2244"/>
        <v>0</v>
      </c>
      <c r="AX494" s="1004">
        <f t="shared" si="2244"/>
        <v>0</v>
      </c>
      <c r="AY494" s="1004">
        <f t="shared" si="2244"/>
        <v>0</v>
      </c>
      <c r="AZ494" s="1004">
        <f t="shared" si="2244"/>
        <v>0</v>
      </c>
      <c r="BA494" s="1004">
        <f t="shared" si="2244"/>
        <v>0</v>
      </c>
      <c r="BB494" s="1004">
        <f t="shared" si="2244"/>
        <v>0</v>
      </c>
      <c r="BC494" s="1004">
        <f t="shared" si="2244"/>
        <v>0</v>
      </c>
      <c r="BD494" s="1004">
        <f t="shared" si="2244"/>
        <v>0</v>
      </c>
      <c r="BE494" s="1004">
        <f t="shared" si="2244"/>
        <v>0</v>
      </c>
      <c r="BF494" s="1004">
        <f t="shared" si="2244"/>
        <v>0</v>
      </c>
      <c r="BG494" s="1004">
        <f t="shared" si="2244"/>
        <v>0</v>
      </c>
      <c r="BH494" s="1004">
        <f t="shared" si="2244"/>
        <v>0</v>
      </c>
      <c r="BI494" s="1004">
        <f t="shared" si="2244"/>
        <v>0</v>
      </c>
      <c r="BJ494" s="1004">
        <f t="shared" si="2244"/>
        <v>0</v>
      </c>
      <c r="BK494" s="1004">
        <f t="shared" si="2244"/>
        <v>0</v>
      </c>
      <c r="BL494" s="1004">
        <f t="shared" si="2244"/>
        <v>0</v>
      </c>
      <c r="BM494" s="1004">
        <f t="shared" si="2244"/>
        <v>0</v>
      </c>
      <c r="BN494" s="1004">
        <f t="shared" si="2244"/>
        <v>0</v>
      </c>
      <c r="BO494" s="1004">
        <f t="shared" si="2244"/>
        <v>0</v>
      </c>
      <c r="BV494" s="1165"/>
      <c r="BW494" s="1165"/>
      <c r="BX494" s="1165"/>
      <c r="BY494" s="1165"/>
      <c r="BZ494" s="1165"/>
      <c r="CA494" s="1165"/>
      <c r="CB494" s="1165"/>
      <c r="CC494" s="1165"/>
      <c r="CD494" s="1165"/>
      <c r="CE494" s="1165"/>
      <c r="CF494" s="1165"/>
      <c r="CG494" s="1165"/>
      <c r="CH494" s="1165"/>
      <c r="CI494" s="1165"/>
      <c r="CJ494" s="1165"/>
      <c r="CK494" s="1165"/>
      <c r="CL494" s="1165"/>
      <c r="CM494" s="1165"/>
      <c r="CN494" s="1165"/>
      <c r="CO494" s="1165"/>
      <c r="CP494" s="1165"/>
      <c r="CQ494" s="1165"/>
      <c r="CR494" s="1165"/>
      <c r="CS494" s="1165"/>
      <c r="CT494" s="1165"/>
      <c r="CU494" s="1165"/>
      <c r="CV494" s="1165"/>
      <c r="CW494" s="1165"/>
      <c r="CX494" s="1165"/>
      <c r="CY494" s="1165"/>
      <c r="CZ494" s="1165"/>
      <c r="DA494" s="1165"/>
      <c r="DB494" s="1165"/>
      <c r="DC494" s="1165"/>
      <c r="DD494" s="1165"/>
      <c r="DE494" s="1165"/>
      <c r="DF494" s="1165"/>
      <c r="DG494" s="1165"/>
      <c r="DH494" s="1165"/>
      <c r="DI494" s="1165"/>
      <c r="DJ494" s="1165"/>
      <c r="DK494" s="1165"/>
      <c r="DL494" s="1165"/>
      <c r="DM494" s="1165"/>
      <c r="DN494" s="1165"/>
      <c r="DO494" s="1165"/>
      <c r="DP494" s="1165"/>
      <c r="DQ494" s="1165"/>
      <c r="DR494" s="1165"/>
      <c r="DS494" s="1165"/>
      <c r="DT494" s="1165"/>
      <c r="DU494" s="1165"/>
      <c r="DV494" s="1165"/>
      <c r="DW494" s="1165"/>
      <c r="DX494" s="1165"/>
      <c r="DY494" s="1165"/>
      <c r="DZ494" s="1165"/>
      <c r="EA494" s="1165"/>
      <c r="EB494" s="1165"/>
      <c r="EC494" s="1165"/>
      <c r="ED494" s="1165"/>
    </row>
    <row r="495" spans="2:134" hidden="1" outlineLevel="1">
      <c r="B495" s="786" t="s">
        <v>1085</v>
      </c>
      <c r="C495" s="60"/>
      <c r="D495" s="686" t="s">
        <v>1306</v>
      </c>
      <c r="E495" s="667" t="s">
        <v>1321</v>
      </c>
      <c r="F495" s="692"/>
      <c r="G495" s="1004">
        <f t="shared" ref="G495:AI495" si="2245">IF(BV495="",0,BV495)</f>
        <v>0</v>
      </c>
      <c r="H495" s="1004">
        <f t="shared" si="2245"/>
        <v>0</v>
      </c>
      <c r="I495" s="1004">
        <f t="shared" si="2245"/>
        <v>0</v>
      </c>
      <c r="J495" s="1004">
        <f t="shared" si="2245"/>
        <v>0</v>
      </c>
      <c r="K495" s="1004">
        <f t="shared" si="2245"/>
        <v>0</v>
      </c>
      <c r="L495" s="1004">
        <f t="shared" si="2245"/>
        <v>0</v>
      </c>
      <c r="M495" s="1004">
        <f t="shared" si="2245"/>
        <v>0</v>
      </c>
      <c r="N495" s="1004">
        <f t="shared" si="2245"/>
        <v>0</v>
      </c>
      <c r="O495" s="1004">
        <f t="shared" si="2245"/>
        <v>0</v>
      </c>
      <c r="P495" s="1004">
        <f t="shared" si="2245"/>
        <v>0</v>
      </c>
      <c r="Q495" s="1004">
        <f t="shared" si="2245"/>
        <v>0</v>
      </c>
      <c r="R495" s="1004">
        <f t="shared" si="2245"/>
        <v>0</v>
      </c>
      <c r="S495" s="1004">
        <f t="shared" si="2245"/>
        <v>0</v>
      </c>
      <c r="T495" s="1004">
        <f t="shared" si="2245"/>
        <v>0</v>
      </c>
      <c r="U495" s="1004">
        <f t="shared" si="2245"/>
        <v>0</v>
      </c>
      <c r="V495" s="1004">
        <f t="shared" si="2245"/>
        <v>0</v>
      </c>
      <c r="W495" s="1004">
        <f t="shared" si="2245"/>
        <v>0</v>
      </c>
      <c r="X495" s="1004">
        <f t="shared" si="2245"/>
        <v>0</v>
      </c>
      <c r="Y495" s="1004">
        <f t="shared" si="2245"/>
        <v>0</v>
      </c>
      <c r="Z495" s="1004">
        <f t="shared" si="2245"/>
        <v>0</v>
      </c>
      <c r="AA495" s="1004">
        <f t="shared" si="2245"/>
        <v>0</v>
      </c>
      <c r="AB495" s="1004">
        <f t="shared" si="2245"/>
        <v>0</v>
      </c>
      <c r="AC495" s="1004">
        <f t="shared" si="2245"/>
        <v>0</v>
      </c>
      <c r="AD495" s="1004">
        <f t="shared" si="2245"/>
        <v>0</v>
      </c>
      <c r="AE495" s="1004">
        <f t="shared" si="2245"/>
        <v>0</v>
      </c>
      <c r="AF495" s="1004">
        <f t="shared" si="2245"/>
        <v>0</v>
      </c>
      <c r="AG495" s="1004">
        <f t="shared" si="2245"/>
        <v>0</v>
      </c>
      <c r="AH495" s="1004">
        <f t="shared" si="2245"/>
        <v>0</v>
      </c>
      <c r="AI495" s="1004">
        <f t="shared" si="2245"/>
        <v>0</v>
      </c>
      <c r="AJ495" s="1004">
        <f t="shared" ref="AJ495" si="2246">IF(CY495="",0,CY495)</f>
        <v>0</v>
      </c>
      <c r="AK495" s="1004">
        <f t="shared" ref="AK495" si="2247">IF(CZ495="",0,CZ495)</f>
        <v>0</v>
      </c>
      <c r="AL495" s="1004">
        <f t="shared" ref="AL495" si="2248">IF(DA495="",0,DA495)</f>
        <v>0</v>
      </c>
      <c r="AM495" s="1004">
        <f t="shared" ref="AM495" si="2249">IF(DB495="",0,DB495)</f>
        <v>0</v>
      </c>
      <c r="AN495" s="1004">
        <f t="shared" ref="AN495" si="2250">IF(DC495="",0,DC495)</f>
        <v>0</v>
      </c>
      <c r="AO495" s="1004">
        <f t="shared" ref="AO495" si="2251">IF(DD495="",0,DD495)</f>
        <v>0</v>
      </c>
      <c r="AP495" s="1004">
        <f t="shared" ref="AP495" si="2252">IF(DE495="",0,DE495)</f>
        <v>0</v>
      </c>
      <c r="AQ495" s="1004">
        <f t="shared" ref="AQ495" si="2253">IF(DF495="",0,DF495)</f>
        <v>0</v>
      </c>
      <c r="AR495" s="1004">
        <f t="shared" ref="AR495" si="2254">IF(DG495="",0,DG495)</f>
        <v>0</v>
      </c>
      <c r="AS495" s="1004">
        <f t="shared" ref="AS495" si="2255">IF(DH495="",0,DH495)</f>
        <v>0</v>
      </c>
      <c r="AT495" s="1004">
        <f t="shared" ref="AT495" si="2256">IF(DI495="",0,DI495)</f>
        <v>0</v>
      </c>
      <c r="AU495" s="1004">
        <f t="shared" ref="AU495" si="2257">IF(DJ495="",0,DJ495)</f>
        <v>0</v>
      </c>
      <c r="AV495" s="1004">
        <f t="shared" ref="AV495" si="2258">IF(DK495="",0,DK495)</f>
        <v>0</v>
      </c>
      <c r="AW495" s="1004">
        <f t="shared" ref="AW495" si="2259">IF(DL495="",0,DL495)</f>
        <v>0</v>
      </c>
      <c r="AX495" s="1004">
        <f t="shared" ref="AX495" si="2260">IF(DM495="",0,DM495)</f>
        <v>0</v>
      </c>
      <c r="AY495" s="1004">
        <f t="shared" ref="AY495" si="2261">IF(DN495="",0,DN495)</f>
        <v>0</v>
      </c>
      <c r="AZ495" s="1004">
        <f t="shared" ref="AZ495" si="2262">IF(DO495="",0,DO495)</f>
        <v>0</v>
      </c>
      <c r="BA495" s="1004">
        <f t="shared" ref="BA495" si="2263">IF(DP495="",0,DP495)</f>
        <v>0</v>
      </c>
      <c r="BB495" s="1004">
        <f t="shared" ref="BB495" si="2264">IF(DQ495="",0,DQ495)</f>
        <v>0</v>
      </c>
      <c r="BC495" s="1004">
        <f t="shared" ref="BC495" si="2265">IF(DR495="",0,DR495)</f>
        <v>0</v>
      </c>
      <c r="BD495" s="1004">
        <f t="shared" ref="BD495" si="2266">IF(DS495="",0,DS495)</f>
        <v>0</v>
      </c>
      <c r="BE495" s="1004">
        <f t="shared" ref="BE495" si="2267">IF(DT495="",0,DT495)</f>
        <v>0</v>
      </c>
      <c r="BF495" s="1004">
        <f t="shared" ref="BF495" si="2268">IF(DU495="",0,DU495)</f>
        <v>0</v>
      </c>
      <c r="BG495" s="1004">
        <f t="shared" ref="BG495" si="2269">IF(DV495="",0,DV495)</f>
        <v>0</v>
      </c>
      <c r="BH495" s="1004">
        <f t="shared" ref="BH495" si="2270">IF(DW495="",0,DW495)</f>
        <v>0</v>
      </c>
      <c r="BI495" s="1004">
        <f t="shared" ref="BI495" si="2271">IF(DX495="",0,DX495)</f>
        <v>0</v>
      </c>
      <c r="BJ495" s="1004">
        <f t="shared" ref="BJ495" si="2272">IF(DY495="",0,DY495)</f>
        <v>0</v>
      </c>
      <c r="BK495" s="1004">
        <f t="shared" ref="BK495" si="2273">IF(DZ495="",0,DZ495)</f>
        <v>0</v>
      </c>
      <c r="BL495" s="1004">
        <f t="shared" ref="BL495" si="2274">IF(EA495="",0,EA495)</f>
        <v>0</v>
      </c>
      <c r="BM495" s="1004">
        <f t="shared" ref="BM495" si="2275">IF(EB495="",0,EB495)</f>
        <v>0</v>
      </c>
      <c r="BN495" s="1004">
        <f t="shared" ref="BN495" si="2276">IF(EC495="",0,EC495)</f>
        <v>0</v>
      </c>
      <c r="BO495" s="1004">
        <f t="shared" ref="BO495" si="2277">IF(ED495="",0,ED495)</f>
        <v>0</v>
      </c>
      <c r="BV495" s="1165"/>
      <c r="BW495" s="1165"/>
      <c r="BX495" s="1165"/>
      <c r="BY495" s="1165"/>
      <c r="BZ495" s="1165"/>
      <c r="CA495" s="1165"/>
      <c r="CB495" s="1165"/>
      <c r="CC495" s="1165"/>
      <c r="CD495" s="1165"/>
      <c r="CE495" s="1165"/>
      <c r="CF495" s="1165"/>
      <c r="CG495" s="1165"/>
      <c r="CH495" s="1165"/>
      <c r="CI495" s="1165"/>
      <c r="CJ495" s="1165"/>
      <c r="CK495" s="1165"/>
      <c r="CL495" s="1165"/>
      <c r="CM495" s="1165"/>
      <c r="CN495" s="1165"/>
      <c r="CO495" s="1165"/>
      <c r="CP495" s="1165"/>
      <c r="CQ495" s="1165"/>
      <c r="CR495" s="1165"/>
      <c r="CS495" s="1165"/>
      <c r="CT495" s="1165"/>
      <c r="CU495" s="1165"/>
      <c r="CV495" s="1165"/>
      <c r="CW495" s="1165"/>
      <c r="CX495" s="1165"/>
      <c r="CY495" s="1165"/>
      <c r="CZ495" s="1165"/>
      <c r="DA495" s="1165"/>
      <c r="DB495" s="1165"/>
      <c r="DC495" s="1165"/>
      <c r="DD495" s="1165"/>
      <c r="DE495" s="1165"/>
      <c r="DF495" s="1165"/>
      <c r="DG495" s="1165"/>
      <c r="DH495" s="1165"/>
      <c r="DI495" s="1165"/>
      <c r="DJ495" s="1165"/>
      <c r="DK495" s="1165"/>
      <c r="DL495" s="1165"/>
      <c r="DM495" s="1165"/>
      <c r="DN495" s="1165"/>
      <c r="DO495" s="1165"/>
      <c r="DP495" s="1165"/>
      <c r="DQ495" s="1165"/>
      <c r="DR495" s="1165"/>
      <c r="DS495" s="1165"/>
      <c r="DT495" s="1165"/>
      <c r="DU495" s="1165"/>
      <c r="DV495" s="1165"/>
      <c r="DW495" s="1165"/>
      <c r="DX495" s="1165"/>
      <c r="DY495" s="1165"/>
      <c r="DZ495" s="1165"/>
      <c r="EA495" s="1165"/>
      <c r="EB495" s="1165"/>
      <c r="EC495" s="1165"/>
      <c r="ED495" s="1165"/>
    </row>
    <row r="496" spans="2:134" hidden="1" outlineLevel="1">
      <c r="B496" s="786" t="s">
        <v>95</v>
      </c>
      <c r="C496" s="59" t="s">
        <v>261</v>
      </c>
      <c r="D496" s="640"/>
      <c r="E496" s="670"/>
      <c r="F496" s="716"/>
      <c r="G496" s="704"/>
      <c r="H496" s="705"/>
      <c r="I496" s="705"/>
      <c r="J496" s="705"/>
      <c r="K496" s="705"/>
      <c r="L496" s="705"/>
      <c r="M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6"/>
      <c r="AL496" s="706"/>
      <c r="AM496" s="706"/>
      <c r="AN496" s="706"/>
      <c r="AO496" s="706"/>
      <c r="AP496" s="706"/>
      <c r="AQ496" s="706"/>
      <c r="AR496" s="706"/>
      <c r="AS496" s="706"/>
      <c r="AT496" s="706"/>
      <c r="AU496" s="706"/>
      <c r="AV496" s="706"/>
      <c r="AW496" s="706"/>
      <c r="AX496" s="706"/>
      <c r="AY496" s="706"/>
      <c r="AZ496" s="706"/>
      <c r="BA496" s="706"/>
      <c r="BB496" s="706"/>
      <c r="BC496" s="706"/>
      <c r="BD496" s="706"/>
      <c r="BE496" s="706"/>
      <c r="BF496" s="706"/>
      <c r="BG496" s="706"/>
      <c r="BH496" s="706"/>
      <c r="BI496" s="706"/>
      <c r="BJ496" s="706"/>
      <c r="BK496" s="706"/>
      <c r="BL496" s="706"/>
      <c r="BM496" s="706"/>
      <c r="BN496" s="706"/>
      <c r="BO496" s="706"/>
      <c r="BV496" s="1137"/>
      <c r="BW496" s="1138"/>
      <c r="BX496" s="1138"/>
      <c r="BY496" s="1138"/>
      <c r="BZ496" s="1138"/>
      <c r="CA496" s="1138"/>
      <c r="CB496" s="1138"/>
      <c r="CC496" s="1138"/>
      <c r="CD496" s="1138"/>
      <c r="CE496" s="1138"/>
      <c r="CF496" s="1138"/>
      <c r="CG496" s="1138"/>
      <c r="CH496" s="1138"/>
      <c r="CI496" s="1138"/>
      <c r="CJ496" s="1138"/>
      <c r="CK496" s="1138"/>
      <c r="CL496" s="1138"/>
      <c r="CM496" s="1138"/>
      <c r="CN496" s="1138"/>
      <c r="CO496" s="1138"/>
      <c r="CP496" s="1138"/>
      <c r="CQ496" s="1138"/>
      <c r="CR496" s="1138"/>
      <c r="CS496" s="1138"/>
      <c r="CT496" s="1138"/>
      <c r="CU496" s="1138"/>
      <c r="CV496" s="1138"/>
      <c r="CW496" s="1138"/>
      <c r="CX496" s="1138"/>
      <c r="CY496" s="1138"/>
      <c r="CZ496" s="1138"/>
      <c r="DA496" s="1138"/>
      <c r="DB496" s="1138"/>
      <c r="DC496" s="1138"/>
      <c r="DD496" s="1138"/>
      <c r="DE496" s="1138"/>
      <c r="DF496" s="1138"/>
      <c r="DG496" s="1138"/>
      <c r="DH496" s="1138"/>
      <c r="DI496" s="1138"/>
      <c r="DJ496" s="1138"/>
      <c r="DK496" s="1138"/>
      <c r="DL496" s="1138"/>
      <c r="DM496" s="1138"/>
      <c r="DN496" s="1138"/>
      <c r="DO496" s="1138"/>
      <c r="DP496" s="1138"/>
      <c r="DQ496" s="1138"/>
      <c r="DR496" s="1138"/>
      <c r="DS496" s="1138"/>
      <c r="DT496" s="1138"/>
      <c r="DU496" s="1138"/>
      <c r="DV496" s="1138"/>
      <c r="DW496" s="1138"/>
      <c r="DX496" s="1138"/>
      <c r="DY496" s="1138"/>
      <c r="DZ496" s="1138"/>
      <c r="EA496" s="1138"/>
      <c r="EB496" s="1138"/>
      <c r="EC496" s="1138"/>
      <c r="ED496" s="1139"/>
    </row>
    <row r="497" spans="1:139" hidden="1" outlineLevel="1">
      <c r="A497" s="762"/>
      <c r="B497" s="728" t="s">
        <v>765</v>
      </c>
      <c r="C497" s="718"/>
      <c r="D497" s="669" t="s">
        <v>587</v>
      </c>
      <c r="E497" s="667" t="s">
        <v>1321</v>
      </c>
      <c r="F497" s="692"/>
      <c r="G497" s="1005">
        <f t="shared" ref="G497:AI497" si="2278">IF(BV497="",0,BV497)</f>
        <v>0</v>
      </c>
      <c r="H497" s="1005">
        <f t="shared" si="2278"/>
        <v>0</v>
      </c>
      <c r="I497" s="1005">
        <f t="shared" si="2278"/>
        <v>0</v>
      </c>
      <c r="J497" s="1005">
        <f t="shared" si="2278"/>
        <v>0</v>
      </c>
      <c r="K497" s="1005">
        <f t="shared" si="2278"/>
        <v>0</v>
      </c>
      <c r="L497" s="1005">
        <f t="shared" si="2278"/>
        <v>0</v>
      </c>
      <c r="M497" s="1005">
        <f t="shared" si="2278"/>
        <v>0</v>
      </c>
      <c r="N497" s="1005">
        <f t="shared" si="2278"/>
        <v>0</v>
      </c>
      <c r="O497" s="1005">
        <f t="shared" si="2278"/>
        <v>0</v>
      </c>
      <c r="P497" s="1005">
        <f t="shared" si="2278"/>
        <v>0</v>
      </c>
      <c r="Q497" s="1005">
        <f t="shared" si="2278"/>
        <v>0</v>
      </c>
      <c r="R497" s="1005">
        <f t="shared" si="2278"/>
        <v>0</v>
      </c>
      <c r="S497" s="1005">
        <f t="shared" si="2278"/>
        <v>0</v>
      </c>
      <c r="T497" s="1005">
        <f t="shared" si="2278"/>
        <v>0</v>
      </c>
      <c r="U497" s="1005">
        <f t="shared" si="2278"/>
        <v>0</v>
      </c>
      <c r="V497" s="1005">
        <f t="shared" si="2278"/>
        <v>0</v>
      </c>
      <c r="W497" s="1005">
        <f t="shared" si="2278"/>
        <v>0</v>
      </c>
      <c r="X497" s="1005">
        <f t="shared" si="2278"/>
        <v>0</v>
      </c>
      <c r="Y497" s="1005">
        <f t="shared" si="2278"/>
        <v>0</v>
      </c>
      <c r="Z497" s="1005">
        <f t="shared" si="2278"/>
        <v>0</v>
      </c>
      <c r="AA497" s="1005">
        <f t="shared" si="2278"/>
        <v>0</v>
      </c>
      <c r="AB497" s="1005">
        <f t="shared" si="2278"/>
        <v>0</v>
      </c>
      <c r="AC497" s="1005">
        <f t="shared" si="2278"/>
        <v>0</v>
      </c>
      <c r="AD497" s="1005">
        <f t="shared" si="2278"/>
        <v>0</v>
      </c>
      <c r="AE497" s="1005">
        <f t="shared" si="2278"/>
        <v>0</v>
      </c>
      <c r="AF497" s="1005">
        <f t="shared" si="2278"/>
        <v>0</v>
      </c>
      <c r="AG497" s="1005">
        <f t="shared" si="2278"/>
        <v>0</v>
      </c>
      <c r="AH497" s="1005">
        <f t="shared" si="2278"/>
        <v>0</v>
      </c>
      <c r="AI497" s="1005">
        <f t="shared" si="2278"/>
        <v>0</v>
      </c>
      <c r="AJ497" s="1005">
        <f t="shared" ref="AJ497" si="2279">IF(CY497="",0,CY497)</f>
        <v>0</v>
      </c>
      <c r="AK497" s="1005">
        <f t="shared" ref="AK497" si="2280">IF(CZ497="",0,CZ497)</f>
        <v>0</v>
      </c>
      <c r="AL497" s="1005">
        <f t="shared" ref="AL497" si="2281">IF(DA497="",0,DA497)</f>
        <v>0</v>
      </c>
      <c r="AM497" s="1005">
        <f t="shared" ref="AM497" si="2282">IF(DB497="",0,DB497)</f>
        <v>0</v>
      </c>
      <c r="AN497" s="1005">
        <f t="shared" ref="AN497" si="2283">IF(DC497="",0,DC497)</f>
        <v>0</v>
      </c>
      <c r="AO497" s="1005">
        <f t="shared" ref="AO497" si="2284">IF(DD497="",0,DD497)</f>
        <v>0</v>
      </c>
      <c r="AP497" s="1005">
        <f t="shared" ref="AP497" si="2285">IF(DE497="",0,DE497)</f>
        <v>0</v>
      </c>
      <c r="AQ497" s="1005">
        <f t="shared" ref="AQ497" si="2286">IF(DF497="",0,DF497)</f>
        <v>0</v>
      </c>
      <c r="AR497" s="1005">
        <f t="shared" ref="AR497" si="2287">IF(DG497="",0,DG497)</f>
        <v>0</v>
      </c>
      <c r="AS497" s="1005">
        <f t="shared" ref="AS497" si="2288">IF(DH497="",0,DH497)</f>
        <v>0</v>
      </c>
      <c r="AT497" s="1005">
        <f t="shared" ref="AT497" si="2289">IF(DI497="",0,DI497)</f>
        <v>0</v>
      </c>
      <c r="AU497" s="1005">
        <f t="shared" ref="AU497" si="2290">IF(DJ497="",0,DJ497)</f>
        <v>0</v>
      </c>
      <c r="AV497" s="1005">
        <f t="shared" ref="AV497" si="2291">IF(DK497="",0,DK497)</f>
        <v>0</v>
      </c>
      <c r="AW497" s="1005">
        <f t="shared" ref="AW497" si="2292">IF(DL497="",0,DL497)</f>
        <v>0</v>
      </c>
      <c r="AX497" s="1005">
        <f t="shared" ref="AX497" si="2293">IF(DM497="",0,DM497)</f>
        <v>0</v>
      </c>
      <c r="AY497" s="1005">
        <f t="shared" ref="AY497" si="2294">IF(DN497="",0,DN497)</f>
        <v>0</v>
      </c>
      <c r="AZ497" s="1005">
        <f t="shared" ref="AZ497" si="2295">IF(DO497="",0,DO497)</f>
        <v>0</v>
      </c>
      <c r="BA497" s="1005">
        <f t="shared" ref="BA497" si="2296">IF(DP497="",0,DP497)</f>
        <v>0</v>
      </c>
      <c r="BB497" s="1005">
        <f t="shared" ref="BB497" si="2297">IF(DQ497="",0,DQ497)</f>
        <v>0</v>
      </c>
      <c r="BC497" s="1005">
        <f t="shared" ref="BC497" si="2298">IF(DR497="",0,DR497)</f>
        <v>0</v>
      </c>
      <c r="BD497" s="1005">
        <f t="shared" ref="BD497" si="2299">IF(DS497="",0,DS497)</f>
        <v>0</v>
      </c>
      <c r="BE497" s="1005">
        <f t="shared" ref="BE497" si="2300">IF(DT497="",0,DT497)</f>
        <v>0</v>
      </c>
      <c r="BF497" s="1005">
        <f t="shared" ref="BF497" si="2301">IF(DU497="",0,DU497)</f>
        <v>0</v>
      </c>
      <c r="BG497" s="1005">
        <f t="shared" ref="BG497" si="2302">IF(DV497="",0,DV497)</f>
        <v>0</v>
      </c>
      <c r="BH497" s="1005">
        <f t="shared" ref="BH497" si="2303">IF(DW497="",0,DW497)</f>
        <v>0</v>
      </c>
      <c r="BI497" s="1005">
        <f t="shared" ref="BI497" si="2304">IF(DX497="",0,DX497)</f>
        <v>0</v>
      </c>
      <c r="BJ497" s="1005">
        <f t="shared" ref="BJ497" si="2305">IF(DY497="",0,DY497)</f>
        <v>0</v>
      </c>
      <c r="BK497" s="1005">
        <f t="shared" ref="BK497" si="2306">IF(DZ497="",0,DZ497)</f>
        <v>0</v>
      </c>
      <c r="BL497" s="1005">
        <f t="shared" ref="BL497" si="2307">IF(EA497="",0,EA497)</f>
        <v>0</v>
      </c>
      <c r="BM497" s="1005">
        <f t="shared" ref="BM497" si="2308">IF(EB497="",0,EB497)</f>
        <v>0</v>
      </c>
      <c r="BN497" s="1005">
        <f t="shared" ref="BN497" si="2309">IF(EC497="",0,EC497)</f>
        <v>0</v>
      </c>
      <c r="BO497" s="1005">
        <f t="shared" ref="BO497" si="2310">IF(ED497="",0,ED497)</f>
        <v>0</v>
      </c>
      <c r="BV497" s="1165"/>
      <c r="BW497" s="1165"/>
      <c r="BX497" s="1165"/>
      <c r="BY497" s="1165"/>
      <c r="BZ497" s="1165"/>
      <c r="CA497" s="1165"/>
      <c r="CB497" s="1165"/>
      <c r="CC497" s="1165"/>
      <c r="CD497" s="1165"/>
      <c r="CE497" s="1165"/>
      <c r="CF497" s="1165"/>
      <c r="CG497" s="1165"/>
      <c r="CH497" s="1165"/>
      <c r="CI497" s="1165"/>
      <c r="CJ497" s="1165"/>
      <c r="CK497" s="1165"/>
      <c r="CL497" s="1165"/>
      <c r="CM497" s="1165"/>
      <c r="CN497" s="1165"/>
      <c r="CO497" s="1165"/>
      <c r="CP497" s="1165"/>
      <c r="CQ497" s="1165"/>
      <c r="CR497" s="1165"/>
      <c r="CS497" s="1165"/>
      <c r="CT497" s="1165"/>
      <c r="CU497" s="1165"/>
      <c r="CV497" s="1165"/>
      <c r="CW497" s="1165"/>
      <c r="CX497" s="1165"/>
      <c r="CY497" s="1165"/>
      <c r="CZ497" s="1165"/>
      <c r="DA497" s="1165"/>
      <c r="DB497" s="1165"/>
      <c r="DC497" s="1165"/>
      <c r="DD497" s="1165"/>
      <c r="DE497" s="1165"/>
      <c r="DF497" s="1165"/>
      <c r="DG497" s="1165"/>
      <c r="DH497" s="1165"/>
      <c r="DI497" s="1165"/>
      <c r="DJ497" s="1165"/>
      <c r="DK497" s="1165"/>
      <c r="DL497" s="1165"/>
      <c r="DM497" s="1165"/>
      <c r="DN497" s="1165"/>
      <c r="DO497" s="1165"/>
      <c r="DP497" s="1165"/>
      <c r="DQ497" s="1165"/>
      <c r="DR497" s="1165"/>
      <c r="DS497" s="1165"/>
      <c r="DT497" s="1165"/>
      <c r="DU497" s="1165"/>
      <c r="DV497" s="1165"/>
      <c r="DW497" s="1165"/>
      <c r="DX497" s="1165"/>
      <c r="DY497" s="1165"/>
      <c r="DZ497" s="1165"/>
      <c r="EA497" s="1165"/>
      <c r="EB497" s="1165"/>
      <c r="EC497" s="1165"/>
      <c r="ED497" s="1165"/>
    </row>
    <row r="498" spans="1:139" hidden="1" outlineLevel="1">
      <c r="B498" s="786" t="s">
        <v>766</v>
      </c>
      <c r="C498" s="59" t="s">
        <v>1339</v>
      </c>
      <c r="D498" s="640"/>
      <c r="E498" s="670"/>
      <c r="F498" s="716"/>
      <c r="G498" s="704"/>
      <c r="H498" s="705"/>
      <c r="I498" s="705"/>
      <c r="J498" s="705"/>
      <c r="K498" s="705"/>
      <c r="L498" s="705"/>
      <c r="M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6"/>
      <c r="AL498" s="706"/>
      <c r="AM498" s="706"/>
      <c r="AN498" s="706"/>
      <c r="AO498" s="706"/>
      <c r="AP498" s="706"/>
      <c r="AQ498" s="706"/>
      <c r="AR498" s="706"/>
      <c r="AS498" s="706"/>
      <c r="AT498" s="706"/>
      <c r="AU498" s="706"/>
      <c r="AV498" s="706"/>
      <c r="AW498" s="706"/>
      <c r="AX498" s="706"/>
      <c r="AY498" s="706"/>
      <c r="AZ498" s="706"/>
      <c r="BA498" s="706"/>
      <c r="BB498" s="706"/>
      <c r="BC498" s="706"/>
      <c r="BD498" s="706"/>
      <c r="BE498" s="706"/>
      <c r="BF498" s="706"/>
      <c r="BG498" s="706"/>
      <c r="BH498" s="706"/>
      <c r="BI498" s="706"/>
      <c r="BJ498" s="706"/>
      <c r="BK498" s="706"/>
      <c r="BL498" s="706"/>
      <c r="BM498" s="706"/>
      <c r="BN498" s="706"/>
      <c r="BO498" s="706"/>
      <c r="BV498" s="1137"/>
      <c r="BW498" s="1138"/>
      <c r="BX498" s="1138"/>
      <c r="BY498" s="1138"/>
      <c r="BZ498" s="1138"/>
      <c r="CA498" s="1138"/>
      <c r="CB498" s="1138"/>
      <c r="CC498" s="1138"/>
      <c r="CD498" s="1138"/>
      <c r="CE498" s="1138"/>
      <c r="CF498" s="1138"/>
      <c r="CG498" s="1138"/>
      <c r="CH498" s="1138"/>
      <c r="CI498" s="1138"/>
      <c r="CJ498" s="1138"/>
      <c r="CK498" s="1138"/>
      <c r="CL498" s="1138"/>
      <c r="CM498" s="1138"/>
      <c r="CN498" s="1138"/>
      <c r="CO498" s="1138"/>
      <c r="CP498" s="1138"/>
      <c r="CQ498" s="1138"/>
      <c r="CR498" s="1138"/>
      <c r="CS498" s="1138"/>
      <c r="CT498" s="1138"/>
      <c r="CU498" s="1138"/>
      <c r="CV498" s="1138"/>
      <c r="CW498" s="1138"/>
      <c r="CX498" s="1138"/>
      <c r="CY498" s="1138"/>
      <c r="CZ498" s="1138"/>
      <c r="DA498" s="1138"/>
      <c r="DB498" s="1138"/>
      <c r="DC498" s="1138"/>
      <c r="DD498" s="1138"/>
      <c r="DE498" s="1138"/>
      <c r="DF498" s="1138"/>
      <c r="DG498" s="1138"/>
      <c r="DH498" s="1138"/>
      <c r="DI498" s="1138"/>
      <c r="DJ498" s="1138"/>
      <c r="DK498" s="1138"/>
      <c r="DL498" s="1138"/>
      <c r="DM498" s="1138"/>
      <c r="DN498" s="1138"/>
      <c r="DO498" s="1138"/>
      <c r="DP498" s="1138"/>
      <c r="DQ498" s="1138"/>
      <c r="DR498" s="1138"/>
      <c r="DS498" s="1138"/>
      <c r="DT498" s="1138"/>
      <c r="DU498" s="1138"/>
      <c r="DV498" s="1138"/>
      <c r="DW498" s="1138"/>
      <c r="DX498" s="1138"/>
      <c r="DY498" s="1138"/>
      <c r="DZ498" s="1138"/>
      <c r="EA498" s="1138"/>
      <c r="EB498" s="1138"/>
      <c r="EC498" s="1138"/>
      <c r="ED498" s="1139"/>
    </row>
    <row r="499" spans="1:139" hidden="1" outlineLevel="1">
      <c r="B499" s="728" t="s">
        <v>102</v>
      </c>
      <c r="C499" s="718"/>
      <c r="D499" s="640" t="s">
        <v>799</v>
      </c>
      <c r="E499" s="667" t="s">
        <v>1321</v>
      </c>
      <c r="F499" s="838"/>
      <c r="G499" s="1005">
        <f t="shared" ref="G499:AI499" si="2311">IF(BV499="",0,BV499)</f>
        <v>0</v>
      </c>
      <c r="H499" s="1005">
        <f t="shared" si="2311"/>
        <v>0</v>
      </c>
      <c r="I499" s="1005">
        <f t="shared" si="2311"/>
        <v>0</v>
      </c>
      <c r="J499" s="1005">
        <f t="shared" si="2311"/>
        <v>0</v>
      </c>
      <c r="K499" s="1005">
        <f t="shared" si="2311"/>
        <v>0</v>
      </c>
      <c r="L499" s="1005">
        <f t="shared" si="2311"/>
        <v>0</v>
      </c>
      <c r="M499" s="1005">
        <f t="shared" si="2311"/>
        <v>0</v>
      </c>
      <c r="N499" s="1005">
        <f t="shared" si="2311"/>
        <v>0</v>
      </c>
      <c r="O499" s="1005">
        <f t="shared" si="2311"/>
        <v>0</v>
      </c>
      <c r="P499" s="1005">
        <f t="shared" si="2311"/>
        <v>0</v>
      </c>
      <c r="Q499" s="1005">
        <f t="shared" si="2311"/>
        <v>0</v>
      </c>
      <c r="R499" s="1005">
        <f t="shared" si="2311"/>
        <v>0</v>
      </c>
      <c r="S499" s="1005">
        <f t="shared" si="2311"/>
        <v>0</v>
      </c>
      <c r="T499" s="1005">
        <f t="shared" si="2311"/>
        <v>0</v>
      </c>
      <c r="U499" s="1005">
        <f t="shared" si="2311"/>
        <v>0</v>
      </c>
      <c r="V499" s="1005">
        <f t="shared" si="2311"/>
        <v>0</v>
      </c>
      <c r="W499" s="1005">
        <f t="shared" si="2311"/>
        <v>0</v>
      </c>
      <c r="X499" s="1005">
        <f t="shared" si="2311"/>
        <v>0</v>
      </c>
      <c r="Y499" s="1005">
        <f t="shared" si="2311"/>
        <v>0</v>
      </c>
      <c r="Z499" s="1005">
        <f t="shared" si="2311"/>
        <v>0</v>
      </c>
      <c r="AA499" s="1005">
        <f t="shared" si="2311"/>
        <v>0</v>
      </c>
      <c r="AB499" s="1005">
        <f t="shared" si="2311"/>
        <v>0</v>
      </c>
      <c r="AC499" s="1005">
        <f t="shared" si="2311"/>
        <v>0</v>
      </c>
      <c r="AD499" s="1005">
        <f t="shared" si="2311"/>
        <v>0</v>
      </c>
      <c r="AE499" s="1005">
        <f t="shared" si="2311"/>
        <v>0</v>
      </c>
      <c r="AF499" s="1005">
        <f t="shared" si="2311"/>
        <v>0</v>
      </c>
      <c r="AG499" s="1005">
        <f t="shared" si="2311"/>
        <v>0</v>
      </c>
      <c r="AH499" s="1005">
        <f t="shared" si="2311"/>
        <v>0</v>
      </c>
      <c r="AI499" s="1005">
        <f t="shared" si="2311"/>
        <v>0</v>
      </c>
      <c r="AJ499" s="1005">
        <f t="shared" ref="AJ499" si="2312">IF(CY499="",0,CY499)</f>
        <v>0</v>
      </c>
      <c r="AK499" s="1005">
        <f t="shared" ref="AK499" si="2313">IF(CZ499="",0,CZ499)</f>
        <v>0</v>
      </c>
      <c r="AL499" s="1005">
        <f t="shared" ref="AL499" si="2314">IF(DA499="",0,DA499)</f>
        <v>0</v>
      </c>
      <c r="AM499" s="1005">
        <f t="shared" ref="AM499" si="2315">IF(DB499="",0,DB499)</f>
        <v>0</v>
      </c>
      <c r="AN499" s="1005">
        <f t="shared" ref="AN499" si="2316">IF(DC499="",0,DC499)</f>
        <v>0</v>
      </c>
      <c r="AO499" s="1005">
        <f t="shared" ref="AO499" si="2317">IF(DD499="",0,DD499)</f>
        <v>0</v>
      </c>
      <c r="AP499" s="1005">
        <f t="shared" ref="AP499" si="2318">IF(DE499="",0,DE499)</f>
        <v>0</v>
      </c>
      <c r="AQ499" s="1005">
        <f t="shared" ref="AQ499" si="2319">IF(DF499="",0,DF499)</f>
        <v>0</v>
      </c>
      <c r="AR499" s="1005">
        <f t="shared" ref="AR499" si="2320">IF(DG499="",0,DG499)</f>
        <v>0</v>
      </c>
      <c r="AS499" s="1005">
        <f t="shared" ref="AS499" si="2321">IF(DH499="",0,DH499)</f>
        <v>0</v>
      </c>
      <c r="AT499" s="1005">
        <f t="shared" ref="AT499" si="2322">IF(DI499="",0,DI499)</f>
        <v>0</v>
      </c>
      <c r="AU499" s="1005">
        <f t="shared" ref="AU499" si="2323">IF(DJ499="",0,DJ499)</f>
        <v>0</v>
      </c>
      <c r="AV499" s="1005">
        <f t="shared" ref="AV499" si="2324">IF(DK499="",0,DK499)</f>
        <v>0</v>
      </c>
      <c r="AW499" s="1005">
        <f t="shared" ref="AW499" si="2325">IF(DL499="",0,DL499)</f>
        <v>0</v>
      </c>
      <c r="AX499" s="1005">
        <f t="shared" ref="AX499" si="2326">IF(DM499="",0,DM499)</f>
        <v>0</v>
      </c>
      <c r="AY499" s="1005">
        <f t="shared" ref="AY499" si="2327">IF(DN499="",0,DN499)</f>
        <v>0</v>
      </c>
      <c r="AZ499" s="1005">
        <f t="shared" ref="AZ499" si="2328">IF(DO499="",0,DO499)</f>
        <v>0</v>
      </c>
      <c r="BA499" s="1005">
        <f t="shared" ref="BA499" si="2329">IF(DP499="",0,DP499)</f>
        <v>0</v>
      </c>
      <c r="BB499" s="1005">
        <f t="shared" ref="BB499" si="2330">IF(DQ499="",0,DQ499)</f>
        <v>0</v>
      </c>
      <c r="BC499" s="1005">
        <f t="shared" ref="BC499" si="2331">IF(DR499="",0,DR499)</f>
        <v>0</v>
      </c>
      <c r="BD499" s="1005">
        <f t="shared" ref="BD499" si="2332">IF(DS499="",0,DS499)</f>
        <v>0</v>
      </c>
      <c r="BE499" s="1005">
        <f t="shared" ref="BE499" si="2333">IF(DT499="",0,DT499)</f>
        <v>0</v>
      </c>
      <c r="BF499" s="1005">
        <f t="shared" ref="BF499" si="2334">IF(DU499="",0,DU499)</f>
        <v>0</v>
      </c>
      <c r="BG499" s="1005">
        <f t="shared" ref="BG499" si="2335">IF(DV499="",0,DV499)</f>
        <v>0</v>
      </c>
      <c r="BH499" s="1005">
        <f t="shared" ref="BH499" si="2336">IF(DW499="",0,DW499)</f>
        <v>0</v>
      </c>
      <c r="BI499" s="1005">
        <f t="shared" ref="BI499" si="2337">IF(DX499="",0,DX499)</f>
        <v>0</v>
      </c>
      <c r="BJ499" s="1005">
        <f t="shared" ref="BJ499" si="2338">IF(DY499="",0,DY499)</f>
        <v>0</v>
      </c>
      <c r="BK499" s="1005">
        <f t="shared" ref="BK499" si="2339">IF(DZ499="",0,DZ499)</f>
        <v>0</v>
      </c>
      <c r="BL499" s="1005">
        <f t="shared" ref="BL499" si="2340">IF(EA499="",0,EA499)</f>
        <v>0</v>
      </c>
      <c r="BM499" s="1005">
        <f t="shared" ref="BM499" si="2341">IF(EB499="",0,EB499)</f>
        <v>0</v>
      </c>
      <c r="BN499" s="1005">
        <f t="shared" ref="BN499" si="2342">IF(EC499="",0,EC499)</f>
        <v>0</v>
      </c>
      <c r="BO499" s="1005">
        <f t="shared" ref="BO499" si="2343">IF(ED499="",0,ED499)</f>
        <v>0</v>
      </c>
      <c r="BV499" s="1165"/>
      <c r="BW499" s="1165"/>
      <c r="BX499" s="1165"/>
      <c r="BY499" s="1165"/>
      <c r="BZ499" s="1165"/>
      <c r="CA499" s="1165"/>
      <c r="CB499" s="1165"/>
      <c r="CC499" s="1165"/>
      <c r="CD499" s="1165"/>
      <c r="CE499" s="1165"/>
      <c r="CF499" s="1165"/>
      <c r="CG499" s="1165"/>
      <c r="CH499" s="1165"/>
      <c r="CI499" s="1165"/>
      <c r="CJ499" s="1165"/>
      <c r="CK499" s="1165"/>
      <c r="CL499" s="1165"/>
      <c r="CM499" s="1165"/>
      <c r="CN499" s="1165"/>
      <c r="CO499" s="1165"/>
      <c r="CP499" s="1165"/>
      <c r="CQ499" s="1165"/>
      <c r="CR499" s="1165"/>
      <c r="CS499" s="1165"/>
      <c r="CT499" s="1165"/>
      <c r="CU499" s="1165"/>
      <c r="CV499" s="1165"/>
      <c r="CW499" s="1165"/>
      <c r="CX499" s="1165"/>
      <c r="CY499" s="1165"/>
      <c r="CZ499" s="1165"/>
      <c r="DA499" s="1165"/>
      <c r="DB499" s="1165"/>
      <c r="DC499" s="1165"/>
      <c r="DD499" s="1165"/>
      <c r="DE499" s="1165"/>
      <c r="DF499" s="1165"/>
      <c r="DG499" s="1165"/>
      <c r="DH499" s="1165"/>
      <c r="DI499" s="1165"/>
      <c r="DJ499" s="1165"/>
      <c r="DK499" s="1165"/>
      <c r="DL499" s="1165"/>
      <c r="DM499" s="1165"/>
      <c r="DN499" s="1165"/>
      <c r="DO499" s="1165"/>
      <c r="DP499" s="1165"/>
      <c r="DQ499" s="1165"/>
      <c r="DR499" s="1165"/>
      <c r="DS499" s="1165"/>
      <c r="DT499" s="1165"/>
      <c r="DU499" s="1165"/>
      <c r="DV499" s="1165"/>
      <c r="DW499" s="1165"/>
      <c r="DX499" s="1165"/>
      <c r="DY499" s="1165"/>
      <c r="DZ499" s="1165"/>
      <c r="EA499" s="1165"/>
      <c r="EB499" s="1165"/>
      <c r="EC499" s="1165"/>
      <c r="ED499" s="1165"/>
    </row>
    <row r="500" spans="1:139" ht="13.5" collapsed="1" thickBot="1">
      <c r="G500" s="856"/>
      <c r="H500" s="856"/>
      <c r="I500" s="856"/>
      <c r="J500" s="856"/>
      <c r="K500" s="856"/>
      <c r="L500" s="856"/>
      <c r="M500" s="856"/>
      <c r="N500" s="856"/>
      <c r="O500" s="856"/>
      <c r="P500" s="856"/>
      <c r="Q500" s="856"/>
      <c r="R500" s="856"/>
      <c r="S500" s="856"/>
      <c r="T500" s="856"/>
      <c r="U500" s="856"/>
      <c r="V500" s="856"/>
      <c r="W500" s="856"/>
      <c r="X500" s="856"/>
      <c r="Y500" s="856"/>
      <c r="Z500" s="856"/>
      <c r="AA500" s="856"/>
      <c r="AB500" s="856"/>
      <c r="AC500" s="856"/>
      <c r="AD500" s="856"/>
      <c r="AE500" s="856"/>
      <c r="AF500" s="856"/>
      <c r="AG500" s="856"/>
      <c r="AH500" s="856"/>
      <c r="AI500" s="856"/>
      <c r="AJ500" s="856"/>
      <c r="AK500" s="856"/>
      <c r="AL500" s="856"/>
      <c r="AM500" s="856"/>
      <c r="AN500" s="856"/>
      <c r="AO500" s="856"/>
      <c r="AP500" s="856"/>
      <c r="AQ500" s="856"/>
      <c r="AR500" s="856"/>
      <c r="AS500" s="856"/>
      <c r="AT500" s="856"/>
      <c r="AU500" s="856"/>
      <c r="AV500" s="856"/>
      <c r="AW500" s="856"/>
      <c r="AX500" s="856"/>
      <c r="AY500" s="856"/>
      <c r="AZ500" s="856"/>
      <c r="BA500" s="856"/>
      <c r="BB500" s="856"/>
      <c r="BC500" s="856"/>
      <c r="BD500" s="856"/>
      <c r="BE500" s="856"/>
      <c r="BF500" s="856"/>
      <c r="BG500" s="856"/>
      <c r="BH500" s="856"/>
      <c r="BI500" s="856"/>
      <c r="BJ500" s="856"/>
      <c r="BK500" s="856"/>
      <c r="BL500" s="856"/>
      <c r="BM500" s="856"/>
      <c r="BN500" s="856"/>
      <c r="BO500" s="856"/>
      <c r="BV500" s="1119"/>
      <c r="BW500" s="1119"/>
      <c r="BX500" s="1119"/>
      <c r="BY500" s="1119"/>
      <c r="BZ500" s="1119"/>
      <c r="CA500" s="1119"/>
      <c r="CB500" s="1119"/>
      <c r="CC500" s="1119"/>
      <c r="CD500" s="1119"/>
      <c r="CE500" s="1119"/>
      <c r="CF500" s="1119"/>
      <c r="CG500" s="1119"/>
      <c r="CH500" s="1119"/>
      <c r="CI500" s="1119"/>
      <c r="CJ500" s="1119"/>
      <c r="CK500" s="1119"/>
      <c r="CL500" s="1119"/>
      <c r="CM500" s="1119"/>
      <c r="CN500" s="1119"/>
      <c r="CO500" s="1119"/>
      <c r="CP500" s="1119"/>
      <c r="CQ500" s="1119"/>
      <c r="CR500" s="1119"/>
      <c r="CS500" s="1119"/>
      <c r="CT500" s="1119"/>
      <c r="CU500" s="1119"/>
      <c r="CV500" s="1119"/>
      <c r="CW500" s="1119"/>
      <c r="CX500" s="1119"/>
      <c r="CY500" s="1119"/>
      <c r="CZ500" s="1119"/>
      <c r="DA500" s="1119"/>
      <c r="DB500" s="1119"/>
      <c r="DC500" s="1119"/>
      <c r="DD500" s="1119"/>
      <c r="DE500" s="1119"/>
      <c r="DF500" s="1119"/>
      <c r="DG500" s="1119"/>
      <c r="DH500" s="1119"/>
      <c r="DI500" s="1119"/>
      <c r="DJ500" s="1119"/>
      <c r="DK500" s="1119"/>
      <c r="DL500" s="1119"/>
      <c r="DM500" s="1119"/>
      <c r="DN500" s="1119"/>
      <c r="DO500" s="1119"/>
      <c r="DP500" s="1119"/>
      <c r="DQ500" s="1119"/>
      <c r="DR500" s="1119"/>
      <c r="DS500" s="1119"/>
      <c r="DT500" s="1119"/>
      <c r="DU500" s="1119"/>
      <c r="DV500" s="1119"/>
      <c r="DW500" s="1119"/>
      <c r="DX500" s="1119"/>
      <c r="DY500" s="1119"/>
      <c r="DZ500" s="1119"/>
      <c r="EA500" s="1119"/>
      <c r="EB500" s="1119"/>
      <c r="EC500" s="1119"/>
      <c r="ED500" s="1119"/>
    </row>
    <row r="501" spans="1:139" ht="13.5" thickBot="1">
      <c r="B501" s="17" t="s">
        <v>35</v>
      </c>
      <c r="C501" s="781"/>
      <c r="D501" s="781"/>
      <c r="E501" s="813"/>
      <c r="F501" s="814"/>
      <c r="G501" s="147">
        <f t="shared" ref="G501:BO501" si="2344">G$7</f>
        <v>1990</v>
      </c>
      <c r="H501" s="147">
        <f t="shared" si="2344"/>
        <v>1991</v>
      </c>
      <c r="I501" s="147">
        <f t="shared" si="2344"/>
        <v>1992</v>
      </c>
      <c r="J501" s="147">
        <f t="shared" si="2344"/>
        <v>1993</v>
      </c>
      <c r="K501" s="147">
        <f t="shared" si="2344"/>
        <v>1994</v>
      </c>
      <c r="L501" s="147">
        <f t="shared" si="2344"/>
        <v>1995</v>
      </c>
      <c r="M501" s="147">
        <f t="shared" si="2344"/>
        <v>1996</v>
      </c>
      <c r="N501" s="147">
        <f t="shared" si="2344"/>
        <v>1997</v>
      </c>
      <c r="O501" s="147">
        <f t="shared" si="2344"/>
        <v>1998</v>
      </c>
      <c r="P501" s="147">
        <f t="shared" si="2344"/>
        <v>1999</v>
      </c>
      <c r="Q501" s="147">
        <f t="shared" si="2344"/>
        <v>2000</v>
      </c>
      <c r="R501" s="147">
        <f t="shared" si="2344"/>
        <v>2001</v>
      </c>
      <c r="S501" s="147">
        <f t="shared" si="2344"/>
        <v>2002</v>
      </c>
      <c r="T501" s="147">
        <f t="shared" si="2344"/>
        <v>2003</v>
      </c>
      <c r="U501" s="147">
        <f t="shared" si="2344"/>
        <v>2004</v>
      </c>
      <c r="V501" s="147">
        <f t="shared" si="2344"/>
        <v>2005</v>
      </c>
      <c r="W501" s="147">
        <f t="shared" si="2344"/>
        <v>2006</v>
      </c>
      <c r="X501" s="147">
        <f t="shared" si="2344"/>
        <v>2007</v>
      </c>
      <c r="Y501" s="147">
        <f t="shared" si="2344"/>
        <v>2008</v>
      </c>
      <c r="Z501" s="147">
        <f t="shared" si="2344"/>
        <v>2009</v>
      </c>
      <c r="AA501" s="147">
        <f t="shared" si="2344"/>
        <v>2010</v>
      </c>
      <c r="AB501" s="147">
        <f t="shared" si="2344"/>
        <v>2011</v>
      </c>
      <c r="AC501" s="147">
        <f t="shared" si="2344"/>
        <v>2012</v>
      </c>
      <c r="AD501" s="147">
        <f t="shared" si="2344"/>
        <v>2013</v>
      </c>
      <c r="AE501" s="147">
        <f t="shared" si="2344"/>
        <v>2014</v>
      </c>
      <c r="AF501" s="147">
        <f t="shared" si="2344"/>
        <v>2015</v>
      </c>
      <c r="AG501" s="147">
        <f t="shared" si="2344"/>
        <v>2016</v>
      </c>
      <c r="AH501" s="147">
        <f t="shared" si="2344"/>
        <v>2017</v>
      </c>
      <c r="AI501" s="147">
        <f t="shared" si="2344"/>
        <v>2018</v>
      </c>
      <c r="AJ501" s="147">
        <f t="shared" si="2344"/>
        <v>2019</v>
      </c>
      <c r="AK501" s="147">
        <f t="shared" si="2344"/>
        <v>2020</v>
      </c>
      <c r="AL501" s="147">
        <f t="shared" si="2344"/>
        <v>2021</v>
      </c>
      <c r="AM501" s="147">
        <f t="shared" si="2344"/>
        <v>2022</v>
      </c>
      <c r="AN501" s="147">
        <f t="shared" si="2344"/>
        <v>2023</v>
      </c>
      <c r="AO501" s="147">
        <f t="shared" si="2344"/>
        <v>2024</v>
      </c>
      <c r="AP501" s="147">
        <f t="shared" si="2344"/>
        <v>2025</v>
      </c>
      <c r="AQ501" s="147">
        <f t="shared" si="2344"/>
        <v>2026</v>
      </c>
      <c r="AR501" s="147">
        <f t="shared" si="2344"/>
        <v>2027</v>
      </c>
      <c r="AS501" s="147">
        <f t="shared" si="2344"/>
        <v>2028</v>
      </c>
      <c r="AT501" s="147">
        <f t="shared" si="2344"/>
        <v>2029</v>
      </c>
      <c r="AU501" s="147">
        <f t="shared" si="2344"/>
        <v>2030</v>
      </c>
      <c r="AV501" s="147">
        <f t="shared" si="2344"/>
        <v>2031</v>
      </c>
      <c r="AW501" s="147">
        <f t="shared" si="2344"/>
        <v>2032</v>
      </c>
      <c r="AX501" s="147">
        <f t="shared" si="2344"/>
        <v>2033</v>
      </c>
      <c r="AY501" s="147">
        <f t="shared" si="2344"/>
        <v>2034</v>
      </c>
      <c r="AZ501" s="147">
        <f t="shared" si="2344"/>
        <v>2035</v>
      </c>
      <c r="BA501" s="147">
        <f t="shared" si="2344"/>
        <v>2036</v>
      </c>
      <c r="BB501" s="147">
        <f t="shared" si="2344"/>
        <v>2037</v>
      </c>
      <c r="BC501" s="147">
        <f t="shared" si="2344"/>
        <v>2038</v>
      </c>
      <c r="BD501" s="147">
        <f t="shared" si="2344"/>
        <v>2039</v>
      </c>
      <c r="BE501" s="147">
        <f t="shared" si="2344"/>
        <v>2040</v>
      </c>
      <c r="BF501" s="147">
        <f t="shared" si="2344"/>
        <v>2041</v>
      </c>
      <c r="BG501" s="147">
        <f t="shared" si="2344"/>
        <v>2042</v>
      </c>
      <c r="BH501" s="147">
        <f t="shared" si="2344"/>
        <v>2043</v>
      </c>
      <c r="BI501" s="147">
        <f t="shared" si="2344"/>
        <v>2044</v>
      </c>
      <c r="BJ501" s="147">
        <f t="shared" si="2344"/>
        <v>2045</v>
      </c>
      <c r="BK501" s="147">
        <f t="shared" si="2344"/>
        <v>2046</v>
      </c>
      <c r="BL501" s="147">
        <f t="shared" si="2344"/>
        <v>2047</v>
      </c>
      <c r="BM501" s="147">
        <f t="shared" si="2344"/>
        <v>2048</v>
      </c>
      <c r="BN501" s="147">
        <f t="shared" si="2344"/>
        <v>2049</v>
      </c>
      <c r="BO501" s="147">
        <f t="shared" si="2344"/>
        <v>2050</v>
      </c>
      <c r="BV501" s="1132"/>
      <c r="BW501" s="1132"/>
      <c r="BX501" s="1132"/>
      <c r="BY501" s="1132"/>
      <c r="BZ501" s="1132"/>
      <c r="CA501" s="1132"/>
      <c r="CB501" s="1132"/>
      <c r="CC501" s="1132"/>
      <c r="CD501" s="1132"/>
      <c r="CE501" s="1132"/>
      <c r="CF501" s="1132"/>
      <c r="CG501" s="1132"/>
      <c r="CH501" s="1132"/>
      <c r="CI501" s="1132"/>
      <c r="CJ501" s="1132"/>
      <c r="CK501" s="1132"/>
      <c r="CL501" s="1132"/>
      <c r="CM501" s="1132"/>
      <c r="CN501" s="1132"/>
      <c r="CO501" s="1132"/>
      <c r="CP501" s="1132"/>
      <c r="CQ501" s="1132"/>
      <c r="CR501" s="1132"/>
      <c r="CS501" s="1132"/>
      <c r="CT501" s="1132"/>
      <c r="CU501" s="1132"/>
      <c r="CV501" s="1132"/>
      <c r="CW501" s="1132"/>
      <c r="CX501" s="1132"/>
      <c r="CY501" s="1132"/>
      <c r="CZ501" s="1132"/>
      <c r="DA501" s="1132"/>
      <c r="DB501" s="1132"/>
      <c r="DC501" s="1132"/>
      <c r="DD501" s="1132"/>
      <c r="DE501" s="1132"/>
      <c r="DF501" s="1132"/>
      <c r="DG501" s="1132"/>
      <c r="DH501" s="1132"/>
      <c r="DI501" s="1132"/>
      <c r="DJ501" s="1132"/>
      <c r="DK501" s="1132"/>
      <c r="DL501" s="1132"/>
      <c r="DM501" s="1132"/>
      <c r="DN501" s="1132"/>
      <c r="DO501" s="1132"/>
      <c r="DP501" s="1132"/>
      <c r="DQ501" s="1132"/>
      <c r="DR501" s="1132"/>
      <c r="DS501" s="1132"/>
      <c r="DT501" s="1132"/>
      <c r="DU501" s="1132"/>
      <c r="DV501" s="1132"/>
      <c r="DW501" s="1132"/>
      <c r="DX501" s="1132"/>
      <c r="DY501" s="1132"/>
      <c r="DZ501" s="1132"/>
      <c r="EA501" s="1132"/>
      <c r="EB501" s="1132"/>
      <c r="EC501" s="1132"/>
      <c r="ED501" s="1132"/>
    </row>
    <row r="502" spans="1:139" s="15" customFormat="1">
      <c r="B502" s="858">
        <v>321</v>
      </c>
      <c r="C502" s="58" t="s">
        <v>396</v>
      </c>
      <c r="D502" s="689"/>
      <c r="E502" s="667" t="s">
        <v>1312</v>
      </c>
      <c r="F502" s="690"/>
      <c r="G502" s="158">
        <f t="shared" ref="G502:AO502" si="2345">IF(COUNTBLANK(G503:G505)=3,"",SUM(G503:G505))</f>
        <v>0</v>
      </c>
      <c r="H502" s="158">
        <f t="shared" si="2345"/>
        <v>0</v>
      </c>
      <c r="I502" s="158">
        <f t="shared" si="2345"/>
        <v>0</v>
      </c>
      <c r="J502" s="158">
        <f t="shared" si="2345"/>
        <v>0</v>
      </c>
      <c r="K502" s="158">
        <f t="shared" si="2345"/>
        <v>0</v>
      </c>
      <c r="L502" s="158">
        <f t="shared" si="2345"/>
        <v>0</v>
      </c>
      <c r="M502" s="158">
        <f t="shared" si="2345"/>
        <v>0</v>
      </c>
      <c r="N502" s="158">
        <f t="shared" si="2345"/>
        <v>0</v>
      </c>
      <c r="O502" s="158">
        <f t="shared" si="2345"/>
        <v>0</v>
      </c>
      <c r="P502" s="158">
        <f t="shared" si="2345"/>
        <v>0</v>
      </c>
      <c r="Q502" s="158">
        <f t="shared" si="2345"/>
        <v>0</v>
      </c>
      <c r="R502" s="158">
        <f t="shared" si="2345"/>
        <v>0</v>
      </c>
      <c r="S502" s="158">
        <f t="shared" si="2345"/>
        <v>0</v>
      </c>
      <c r="T502" s="158">
        <f t="shared" si="2345"/>
        <v>0</v>
      </c>
      <c r="U502" s="158">
        <f t="shared" si="2345"/>
        <v>0</v>
      </c>
      <c r="V502" s="158">
        <f t="shared" si="2345"/>
        <v>0</v>
      </c>
      <c r="W502" s="158">
        <f t="shared" si="2345"/>
        <v>0</v>
      </c>
      <c r="X502" s="158">
        <f t="shared" si="2345"/>
        <v>0</v>
      </c>
      <c r="Y502" s="158">
        <f t="shared" si="2345"/>
        <v>0</v>
      </c>
      <c r="Z502" s="158">
        <f t="shared" si="2345"/>
        <v>0</v>
      </c>
      <c r="AA502" s="158">
        <f t="shared" si="2345"/>
        <v>0</v>
      </c>
      <c r="AB502" s="158">
        <f t="shared" si="2345"/>
        <v>0</v>
      </c>
      <c r="AC502" s="158">
        <f t="shared" si="2345"/>
        <v>0</v>
      </c>
      <c r="AD502" s="158">
        <f t="shared" si="2345"/>
        <v>0</v>
      </c>
      <c r="AE502" s="158">
        <f t="shared" si="2345"/>
        <v>0</v>
      </c>
      <c r="AF502" s="158">
        <f t="shared" si="2345"/>
        <v>0</v>
      </c>
      <c r="AG502" s="158">
        <f t="shared" si="2345"/>
        <v>0</v>
      </c>
      <c r="AH502" s="158">
        <f t="shared" si="2345"/>
        <v>0</v>
      </c>
      <c r="AI502" s="158">
        <f t="shared" si="2345"/>
        <v>0</v>
      </c>
      <c r="AJ502" s="158">
        <f t="shared" si="2345"/>
        <v>0</v>
      </c>
      <c r="AK502" s="158">
        <f t="shared" si="2345"/>
        <v>0</v>
      </c>
      <c r="AL502" s="158">
        <f t="shared" si="2345"/>
        <v>0</v>
      </c>
      <c r="AM502" s="158">
        <f t="shared" si="2345"/>
        <v>0</v>
      </c>
      <c r="AN502" s="158">
        <f t="shared" si="2345"/>
        <v>0</v>
      </c>
      <c r="AO502" s="158">
        <f t="shared" si="2345"/>
        <v>0</v>
      </c>
      <c r="AP502" s="158">
        <f t="shared" ref="AP502:BO502" si="2346">IF(COUNTBLANK(AP503:AP505)=3,"",SUM(AP503:AP505))</f>
        <v>0</v>
      </c>
      <c r="AQ502" s="158">
        <f t="shared" si="2346"/>
        <v>0</v>
      </c>
      <c r="AR502" s="158">
        <f t="shared" si="2346"/>
        <v>0</v>
      </c>
      <c r="AS502" s="158">
        <f t="shared" si="2346"/>
        <v>0</v>
      </c>
      <c r="AT502" s="158">
        <f t="shared" si="2346"/>
        <v>0</v>
      </c>
      <c r="AU502" s="158">
        <f t="shared" si="2346"/>
        <v>0</v>
      </c>
      <c r="AV502" s="158">
        <f t="shared" si="2346"/>
        <v>0</v>
      </c>
      <c r="AW502" s="158">
        <f t="shared" si="2346"/>
        <v>0</v>
      </c>
      <c r="AX502" s="158">
        <f t="shared" si="2346"/>
        <v>0</v>
      </c>
      <c r="AY502" s="158">
        <f t="shared" si="2346"/>
        <v>0</v>
      </c>
      <c r="AZ502" s="158">
        <f t="shared" si="2346"/>
        <v>0</v>
      </c>
      <c r="BA502" s="158">
        <f t="shared" si="2346"/>
        <v>0</v>
      </c>
      <c r="BB502" s="158">
        <f t="shared" si="2346"/>
        <v>0</v>
      </c>
      <c r="BC502" s="158">
        <f t="shared" si="2346"/>
        <v>0</v>
      </c>
      <c r="BD502" s="158">
        <f t="shared" si="2346"/>
        <v>0</v>
      </c>
      <c r="BE502" s="158">
        <f t="shared" si="2346"/>
        <v>0</v>
      </c>
      <c r="BF502" s="158">
        <f t="shared" si="2346"/>
        <v>0</v>
      </c>
      <c r="BG502" s="158">
        <f t="shared" si="2346"/>
        <v>0</v>
      </c>
      <c r="BH502" s="158">
        <f t="shared" si="2346"/>
        <v>0</v>
      </c>
      <c r="BI502" s="158">
        <f t="shared" si="2346"/>
        <v>0</v>
      </c>
      <c r="BJ502" s="158">
        <f t="shared" si="2346"/>
        <v>0</v>
      </c>
      <c r="BK502" s="158">
        <f t="shared" si="2346"/>
        <v>0</v>
      </c>
      <c r="BL502" s="158">
        <f t="shared" si="2346"/>
        <v>0</v>
      </c>
      <c r="BM502" s="158">
        <f t="shared" si="2346"/>
        <v>0</v>
      </c>
      <c r="BN502" s="158">
        <f t="shared" si="2346"/>
        <v>0</v>
      </c>
      <c r="BO502" s="158">
        <f t="shared" si="2346"/>
        <v>0</v>
      </c>
      <c r="BV502" s="1170"/>
      <c r="BW502" s="1170"/>
      <c r="BX502" s="1170"/>
      <c r="BY502" s="1170"/>
      <c r="BZ502" s="1170"/>
      <c r="CA502" s="1170"/>
      <c r="CB502" s="1170"/>
      <c r="CC502" s="1170"/>
      <c r="CD502" s="1170"/>
      <c r="CE502" s="1170"/>
      <c r="CF502" s="1170"/>
      <c r="CG502" s="1170"/>
      <c r="CH502" s="1170"/>
      <c r="CI502" s="1170"/>
      <c r="CJ502" s="1170"/>
      <c r="CK502" s="1170"/>
      <c r="CL502" s="1170"/>
      <c r="CM502" s="1170"/>
      <c r="CN502" s="1170"/>
      <c r="CO502" s="1170"/>
      <c r="CP502" s="1170"/>
      <c r="CQ502" s="1170"/>
      <c r="CR502" s="1170"/>
      <c r="CS502" s="1170"/>
      <c r="CT502" s="1170"/>
      <c r="CU502" s="1170"/>
      <c r="CV502" s="1170"/>
      <c r="CW502" s="1170"/>
      <c r="CX502" s="1170"/>
      <c r="CY502" s="1170"/>
      <c r="CZ502" s="1170"/>
      <c r="DA502" s="1170"/>
      <c r="DB502" s="1170"/>
      <c r="DC502" s="1170"/>
      <c r="DD502" s="1170"/>
      <c r="DE502" s="1170"/>
      <c r="DF502" s="1170"/>
      <c r="DG502" s="1170"/>
      <c r="DH502" s="1170"/>
      <c r="DI502" s="1170"/>
      <c r="DJ502" s="1170"/>
      <c r="DK502" s="1170"/>
      <c r="DL502" s="1170"/>
      <c r="DM502" s="1170"/>
      <c r="DN502" s="1170"/>
      <c r="DO502" s="1170"/>
      <c r="DP502" s="1170"/>
      <c r="DQ502" s="1170"/>
      <c r="DR502" s="1170"/>
      <c r="DS502" s="1170"/>
      <c r="DT502" s="1170"/>
      <c r="DU502" s="1170"/>
      <c r="DV502" s="1170"/>
      <c r="DW502" s="1170"/>
      <c r="DX502" s="1170"/>
      <c r="DY502" s="1170"/>
      <c r="DZ502" s="1170"/>
      <c r="EA502" s="1170"/>
      <c r="EB502" s="1170"/>
      <c r="EC502" s="1170"/>
      <c r="ED502" s="1170"/>
      <c r="EE502" s="1077"/>
      <c r="EF502" s="1077"/>
      <c r="EG502" s="1077"/>
      <c r="EH502" s="1077"/>
      <c r="EI502" s="1077"/>
    </row>
    <row r="503" spans="1:139">
      <c r="B503" s="728" t="s">
        <v>912</v>
      </c>
      <c r="C503" s="60"/>
      <c r="D503" s="686" t="s">
        <v>1120</v>
      </c>
      <c r="E503" s="667" t="s">
        <v>1312</v>
      </c>
      <c r="F503" s="692"/>
      <c r="G503" s="86">
        <f t="shared" ref="G503:AO503" si="2347">IF(G431="","",G431*G467/1000)</f>
        <v>0</v>
      </c>
      <c r="H503" s="86">
        <f t="shared" si="2347"/>
        <v>0</v>
      </c>
      <c r="I503" s="86">
        <f t="shared" si="2347"/>
        <v>0</v>
      </c>
      <c r="J503" s="86">
        <f t="shared" si="2347"/>
        <v>0</v>
      </c>
      <c r="K503" s="86">
        <f t="shared" si="2347"/>
        <v>0</v>
      </c>
      <c r="L503" s="86">
        <f t="shared" si="2347"/>
        <v>0</v>
      </c>
      <c r="M503" s="86">
        <f t="shared" si="2347"/>
        <v>0</v>
      </c>
      <c r="N503" s="86">
        <f t="shared" si="2347"/>
        <v>0</v>
      </c>
      <c r="O503" s="86">
        <f t="shared" si="2347"/>
        <v>0</v>
      </c>
      <c r="P503" s="86">
        <f t="shared" si="2347"/>
        <v>0</v>
      </c>
      <c r="Q503" s="86">
        <f t="shared" si="2347"/>
        <v>0</v>
      </c>
      <c r="R503" s="86">
        <f t="shared" si="2347"/>
        <v>0</v>
      </c>
      <c r="S503" s="86">
        <f t="shared" si="2347"/>
        <v>0</v>
      </c>
      <c r="T503" s="86">
        <f t="shared" si="2347"/>
        <v>0</v>
      </c>
      <c r="U503" s="86">
        <f t="shared" si="2347"/>
        <v>0</v>
      </c>
      <c r="V503" s="86">
        <f t="shared" si="2347"/>
        <v>0</v>
      </c>
      <c r="W503" s="86">
        <f t="shared" si="2347"/>
        <v>0</v>
      </c>
      <c r="X503" s="86">
        <f t="shared" si="2347"/>
        <v>0</v>
      </c>
      <c r="Y503" s="86">
        <f t="shared" si="2347"/>
        <v>0</v>
      </c>
      <c r="Z503" s="86">
        <f t="shared" si="2347"/>
        <v>0</v>
      </c>
      <c r="AA503" s="86">
        <f t="shared" si="2347"/>
        <v>0</v>
      </c>
      <c r="AB503" s="86">
        <f t="shared" si="2347"/>
        <v>0</v>
      </c>
      <c r="AC503" s="86">
        <f t="shared" si="2347"/>
        <v>0</v>
      </c>
      <c r="AD503" s="86">
        <f t="shared" si="2347"/>
        <v>0</v>
      </c>
      <c r="AE503" s="86">
        <f t="shared" si="2347"/>
        <v>0</v>
      </c>
      <c r="AF503" s="86">
        <f t="shared" si="2347"/>
        <v>0</v>
      </c>
      <c r="AG503" s="86">
        <f t="shared" si="2347"/>
        <v>0</v>
      </c>
      <c r="AH503" s="86">
        <f t="shared" si="2347"/>
        <v>0</v>
      </c>
      <c r="AI503" s="86">
        <f t="shared" si="2347"/>
        <v>0</v>
      </c>
      <c r="AJ503" s="86">
        <f t="shared" si="2347"/>
        <v>0</v>
      </c>
      <c r="AK503" s="86">
        <f t="shared" si="2347"/>
        <v>0</v>
      </c>
      <c r="AL503" s="86">
        <f t="shared" si="2347"/>
        <v>0</v>
      </c>
      <c r="AM503" s="86">
        <f t="shared" si="2347"/>
        <v>0</v>
      </c>
      <c r="AN503" s="86">
        <f t="shared" si="2347"/>
        <v>0</v>
      </c>
      <c r="AO503" s="86">
        <f t="shared" si="2347"/>
        <v>0</v>
      </c>
      <c r="AP503" s="86">
        <f t="shared" ref="AP503:BO503" si="2348">IF(AP431="","",AP431*AP467/1000)</f>
        <v>0</v>
      </c>
      <c r="AQ503" s="86">
        <f t="shared" si="2348"/>
        <v>0</v>
      </c>
      <c r="AR503" s="86">
        <f t="shared" si="2348"/>
        <v>0</v>
      </c>
      <c r="AS503" s="86">
        <f t="shared" si="2348"/>
        <v>0</v>
      </c>
      <c r="AT503" s="86">
        <f t="shared" si="2348"/>
        <v>0</v>
      </c>
      <c r="AU503" s="86">
        <f t="shared" si="2348"/>
        <v>0</v>
      </c>
      <c r="AV503" s="86">
        <f t="shared" si="2348"/>
        <v>0</v>
      </c>
      <c r="AW503" s="86">
        <f t="shared" si="2348"/>
        <v>0</v>
      </c>
      <c r="AX503" s="86">
        <f t="shared" si="2348"/>
        <v>0</v>
      </c>
      <c r="AY503" s="86">
        <f t="shared" si="2348"/>
        <v>0</v>
      </c>
      <c r="AZ503" s="86">
        <f t="shared" si="2348"/>
        <v>0</v>
      </c>
      <c r="BA503" s="86">
        <f t="shared" si="2348"/>
        <v>0</v>
      </c>
      <c r="BB503" s="86">
        <f t="shared" si="2348"/>
        <v>0</v>
      </c>
      <c r="BC503" s="86">
        <f t="shared" si="2348"/>
        <v>0</v>
      </c>
      <c r="BD503" s="86">
        <f t="shared" si="2348"/>
        <v>0</v>
      </c>
      <c r="BE503" s="86">
        <f t="shared" si="2348"/>
        <v>0</v>
      </c>
      <c r="BF503" s="86">
        <f t="shared" si="2348"/>
        <v>0</v>
      </c>
      <c r="BG503" s="86">
        <f t="shared" si="2348"/>
        <v>0</v>
      </c>
      <c r="BH503" s="86">
        <f t="shared" si="2348"/>
        <v>0</v>
      </c>
      <c r="BI503" s="86">
        <f t="shared" si="2348"/>
        <v>0</v>
      </c>
      <c r="BJ503" s="86">
        <f t="shared" si="2348"/>
        <v>0</v>
      </c>
      <c r="BK503" s="86">
        <f t="shared" si="2348"/>
        <v>0</v>
      </c>
      <c r="BL503" s="86">
        <f t="shared" si="2348"/>
        <v>0</v>
      </c>
      <c r="BM503" s="86">
        <f t="shared" si="2348"/>
        <v>0</v>
      </c>
      <c r="BN503" s="86">
        <f t="shared" si="2348"/>
        <v>0</v>
      </c>
      <c r="BO503" s="86">
        <f t="shared" si="2348"/>
        <v>0</v>
      </c>
      <c r="BV503" s="169"/>
      <c r="BW503" s="169"/>
      <c r="BX503" s="169"/>
      <c r="BY503" s="169"/>
      <c r="BZ503" s="169"/>
      <c r="CA503" s="169"/>
      <c r="CB503" s="169"/>
      <c r="CC503" s="169"/>
      <c r="CD503" s="169"/>
      <c r="CE503" s="169"/>
      <c r="CF503" s="169"/>
      <c r="CG503" s="169"/>
      <c r="CH503" s="169"/>
      <c r="CI503" s="169"/>
      <c r="CJ503" s="169"/>
      <c r="CK503" s="169"/>
      <c r="CL503" s="169"/>
      <c r="CM503" s="169"/>
      <c r="CN503" s="169"/>
      <c r="CO503" s="169"/>
      <c r="CP503" s="169"/>
      <c r="CQ503" s="169"/>
      <c r="CR503" s="169"/>
      <c r="CS503" s="169"/>
      <c r="CT503" s="169"/>
      <c r="CU503" s="169"/>
      <c r="CV503" s="169"/>
      <c r="CW503" s="169"/>
      <c r="CX503" s="169"/>
      <c r="CY503" s="169"/>
      <c r="CZ503" s="169"/>
      <c r="DA503" s="169"/>
      <c r="DB503" s="169"/>
      <c r="DC503" s="169"/>
      <c r="DD503" s="169"/>
      <c r="DE503" s="169"/>
      <c r="DF503" s="169"/>
      <c r="DG503" s="169"/>
      <c r="DH503" s="169"/>
      <c r="DI503" s="169"/>
      <c r="DJ503" s="169"/>
      <c r="DK503" s="169"/>
      <c r="DL503" s="169"/>
      <c r="DM503" s="169"/>
      <c r="DN503" s="169"/>
      <c r="DO503" s="169"/>
      <c r="DP503" s="169"/>
      <c r="DQ503" s="169"/>
      <c r="DR503" s="169"/>
      <c r="DS503" s="169"/>
      <c r="DT503" s="169"/>
      <c r="DU503" s="169"/>
      <c r="DV503" s="169"/>
      <c r="DW503" s="169"/>
      <c r="DX503" s="169"/>
      <c r="DY503" s="169"/>
      <c r="DZ503" s="169"/>
      <c r="EA503" s="169"/>
      <c r="EB503" s="169"/>
      <c r="EC503" s="169"/>
      <c r="ED503" s="169"/>
    </row>
    <row r="504" spans="1:139">
      <c r="B504" s="728" t="s">
        <v>913</v>
      </c>
      <c r="C504" s="60"/>
      <c r="D504" s="686" t="s">
        <v>32</v>
      </c>
      <c r="E504" s="667" t="s">
        <v>1312</v>
      </c>
      <c r="F504" s="692"/>
      <c r="G504" s="86">
        <f t="shared" ref="G504:AO504" si="2349">IF(G432="","",G432*G468/1000)</f>
        <v>0</v>
      </c>
      <c r="H504" s="86">
        <f t="shared" si="2349"/>
        <v>0</v>
      </c>
      <c r="I504" s="86">
        <f t="shared" si="2349"/>
        <v>0</v>
      </c>
      <c r="J504" s="86">
        <f t="shared" si="2349"/>
        <v>0</v>
      </c>
      <c r="K504" s="86">
        <f t="shared" si="2349"/>
        <v>0</v>
      </c>
      <c r="L504" s="86">
        <f t="shared" si="2349"/>
        <v>0</v>
      </c>
      <c r="M504" s="86">
        <f t="shared" si="2349"/>
        <v>0</v>
      </c>
      <c r="N504" s="86">
        <f t="shared" si="2349"/>
        <v>0</v>
      </c>
      <c r="O504" s="86">
        <f t="shared" si="2349"/>
        <v>0</v>
      </c>
      <c r="P504" s="86">
        <f t="shared" si="2349"/>
        <v>0</v>
      </c>
      <c r="Q504" s="86">
        <f t="shared" si="2349"/>
        <v>0</v>
      </c>
      <c r="R504" s="86">
        <f t="shared" si="2349"/>
        <v>0</v>
      </c>
      <c r="S504" s="86">
        <f t="shared" si="2349"/>
        <v>0</v>
      </c>
      <c r="T504" s="86">
        <f t="shared" si="2349"/>
        <v>0</v>
      </c>
      <c r="U504" s="86">
        <f t="shared" si="2349"/>
        <v>0</v>
      </c>
      <c r="V504" s="86">
        <f t="shared" si="2349"/>
        <v>0</v>
      </c>
      <c r="W504" s="86">
        <f t="shared" si="2349"/>
        <v>0</v>
      </c>
      <c r="X504" s="86">
        <f t="shared" si="2349"/>
        <v>0</v>
      </c>
      <c r="Y504" s="86">
        <f t="shared" si="2349"/>
        <v>0</v>
      </c>
      <c r="Z504" s="86">
        <f t="shared" si="2349"/>
        <v>0</v>
      </c>
      <c r="AA504" s="86">
        <f t="shared" si="2349"/>
        <v>0</v>
      </c>
      <c r="AB504" s="86">
        <f t="shared" si="2349"/>
        <v>0</v>
      </c>
      <c r="AC504" s="86">
        <f t="shared" si="2349"/>
        <v>0</v>
      </c>
      <c r="AD504" s="86">
        <f t="shared" si="2349"/>
        <v>0</v>
      </c>
      <c r="AE504" s="86">
        <f t="shared" si="2349"/>
        <v>0</v>
      </c>
      <c r="AF504" s="86">
        <f t="shared" si="2349"/>
        <v>0</v>
      </c>
      <c r="AG504" s="86">
        <f t="shared" si="2349"/>
        <v>0</v>
      </c>
      <c r="AH504" s="86">
        <f t="shared" si="2349"/>
        <v>0</v>
      </c>
      <c r="AI504" s="86">
        <f t="shared" si="2349"/>
        <v>0</v>
      </c>
      <c r="AJ504" s="86">
        <f t="shared" si="2349"/>
        <v>0</v>
      </c>
      <c r="AK504" s="86">
        <f t="shared" si="2349"/>
        <v>0</v>
      </c>
      <c r="AL504" s="86">
        <f t="shared" si="2349"/>
        <v>0</v>
      </c>
      <c r="AM504" s="86">
        <f t="shared" si="2349"/>
        <v>0</v>
      </c>
      <c r="AN504" s="86">
        <f t="shared" si="2349"/>
        <v>0</v>
      </c>
      <c r="AO504" s="86">
        <f t="shared" si="2349"/>
        <v>0</v>
      </c>
      <c r="AP504" s="86">
        <f t="shared" ref="AP504:BO504" si="2350">IF(AP432="","",AP432*AP468/1000)</f>
        <v>0</v>
      </c>
      <c r="AQ504" s="86">
        <f t="shared" si="2350"/>
        <v>0</v>
      </c>
      <c r="AR504" s="86">
        <f t="shared" si="2350"/>
        <v>0</v>
      </c>
      <c r="AS504" s="86">
        <f t="shared" si="2350"/>
        <v>0</v>
      </c>
      <c r="AT504" s="86">
        <f t="shared" si="2350"/>
        <v>0</v>
      </c>
      <c r="AU504" s="86">
        <f t="shared" si="2350"/>
        <v>0</v>
      </c>
      <c r="AV504" s="86">
        <f t="shared" si="2350"/>
        <v>0</v>
      </c>
      <c r="AW504" s="86">
        <f t="shared" si="2350"/>
        <v>0</v>
      </c>
      <c r="AX504" s="86">
        <f t="shared" si="2350"/>
        <v>0</v>
      </c>
      <c r="AY504" s="86">
        <f t="shared" si="2350"/>
        <v>0</v>
      </c>
      <c r="AZ504" s="86">
        <f t="shared" si="2350"/>
        <v>0</v>
      </c>
      <c r="BA504" s="86">
        <f t="shared" si="2350"/>
        <v>0</v>
      </c>
      <c r="BB504" s="86">
        <f t="shared" si="2350"/>
        <v>0</v>
      </c>
      <c r="BC504" s="86">
        <f t="shared" si="2350"/>
        <v>0</v>
      </c>
      <c r="BD504" s="86">
        <f t="shared" si="2350"/>
        <v>0</v>
      </c>
      <c r="BE504" s="86">
        <f t="shared" si="2350"/>
        <v>0</v>
      </c>
      <c r="BF504" s="86">
        <f t="shared" si="2350"/>
        <v>0</v>
      </c>
      <c r="BG504" s="86">
        <f t="shared" si="2350"/>
        <v>0</v>
      </c>
      <c r="BH504" s="86">
        <f t="shared" si="2350"/>
        <v>0</v>
      </c>
      <c r="BI504" s="86">
        <f t="shared" si="2350"/>
        <v>0</v>
      </c>
      <c r="BJ504" s="86">
        <f t="shared" si="2350"/>
        <v>0</v>
      </c>
      <c r="BK504" s="86">
        <f t="shared" si="2350"/>
        <v>0</v>
      </c>
      <c r="BL504" s="86">
        <f t="shared" si="2350"/>
        <v>0</v>
      </c>
      <c r="BM504" s="86">
        <f t="shared" si="2350"/>
        <v>0</v>
      </c>
      <c r="BN504" s="86">
        <f t="shared" si="2350"/>
        <v>0</v>
      </c>
      <c r="BO504" s="86">
        <f t="shared" si="2350"/>
        <v>0</v>
      </c>
      <c r="BV504" s="169"/>
      <c r="BW504" s="169"/>
      <c r="BX504" s="169"/>
      <c r="BY504" s="169"/>
      <c r="BZ504" s="169"/>
      <c r="CA504" s="169"/>
      <c r="CB504" s="169"/>
      <c r="CC504" s="169"/>
      <c r="CD504" s="169"/>
      <c r="CE504" s="169"/>
      <c r="CF504" s="169"/>
      <c r="CG504" s="169"/>
      <c r="CH504" s="169"/>
      <c r="CI504" s="169"/>
      <c r="CJ504" s="169"/>
      <c r="CK504" s="169"/>
      <c r="CL504" s="169"/>
      <c r="CM504" s="169"/>
      <c r="CN504" s="169"/>
      <c r="CO504" s="169"/>
      <c r="CP504" s="169"/>
      <c r="CQ504" s="169"/>
      <c r="CR504" s="169"/>
      <c r="CS504" s="169"/>
      <c r="CT504" s="169"/>
      <c r="CU504" s="169"/>
      <c r="CV504" s="169"/>
      <c r="CW504" s="169"/>
      <c r="CX504" s="169"/>
      <c r="CY504" s="169"/>
      <c r="CZ504" s="169"/>
      <c r="DA504" s="169"/>
      <c r="DB504" s="169"/>
      <c r="DC504" s="169"/>
      <c r="DD504" s="169"/>
      <c r="DE504" s="169"/>
      <c r="DF504" s="169"/>
      <c r="DG504" s="169"/>
      <c r="DH504" s="169"/>
      <c r="DI504" s="169"/>
      <c r="DJ504" s="169"/>
      <c r="DK504" s="169"/>
      <c r="DL504" s="169"/>
      <c r="DM504" s="169"/>
      <c r="DN504" s="169"/>
      <c r="DO504" s="169"/>
      <c r="DP504" s="169"/>
      <c r="DQ504" s="169"/>
      <c r="DR504" s="169"/>
      <c r="DS504" s="169"/>
      <c r="DT504" s="169"/>
      <c r="DU504" s="169"/>
      <c r="DV504" s="169"/>
      <c r="DW504" s="169"/>
      <c r="DX504" s="169"/>
      <c r="DY504" s="169"/>
      <c r="DZ504" s="169"/>
      <c r="EA504" s="169"/>
      <c r="EB504" s="169"/>
      <c r="EC504" s="169"/>
      <c r="ED504" s="169"/>
    </row>
    <row r="505" spans="1:139">
      <c r="B505" s="728" t="s">
        <v>1045</v>
      </c>
      <c r="C505" s="668"/>
      <c r="D505" s="669" t="s">
        <v>1306</v>
      </c>
      <c r="E505" s="667" t="s">
        <v>1312</v>
      </c>
      <c r="F505" s="692"/>
      <c r="G505" s="86">
        <f t="shared" ref="G505:AO505" si="2351">IF(G433="","",G433*G469/1000)</f>
        <v>0</v>
      </c>
      <c r="H505" s="86">
        <f t="shared" si="2351"/>
        <v>0</v>
      </c>
      <c r="I505" s="86">
        <f t="shared" si="2351"/>
        <v>0</v>
      </c>
      <c r="J505" s="86">
        <f t="shared" si="2351"/>
        <v>0</v>
      </c>
      <c r="K505" s="86">
        <f t="shared" si="2351"/>
        <v>0</v>
      </c>
      <c r="L505" s="86">
        <f t="shared" si="2351"/>
        <v>0</v>
      </c>
      <c r="M505" s="86">
        <f t="shared" si="2351"/>
        <v>0</v>
      </c>
      <c r="N505" s="86">
        <f t="shared" si="2351"/>
        <v>0</v>
      </c>
      <c r="O505" s="86">
        <f t="shared" si="2351"/>
        <v>0</v>
      </c>
      <c r="P505" s="86">
        <f t="shared" si="2351"/>
        <v>0</v>
      </c>
      <c r="Q505" s="86">
        <f t="shared" si="2351"/>
        <v>0</v>
      </c>
      <c r="R505" s="86">
        <f t="shared" si="2351"/>
        <v>0</v>
      </c>
      <c r="S505" s="86">
        <f t="shared" si="2351"/>
        <v>0</v>
      </c>
      <c r="T505" s="86">
        <f t="shared" si="2351"/>
        <v>0</v>
      </c>
      <c r="U505" s="86">
        <f t="shared" si="2351"/>
        <v>0</v>
      </c>
      <c r="V505" s="86">
        <f t="shared" si="2351"/>
        <v>0</v>
      </c>
      <c r="W505" s="86">
        <f t="shared" si="2351"/>
        <v>0</v>
      </c>
      <c r="X505" s="86">
        <f t="shared" si="2351"/>
        <v>0</v>
      </c>
      <c r="Y505" s="86">
        <f t="shared" si="2351"/>
        <v>0</v>
      </c>
      <c r="Z505" s="86">
        <f t="shared" si="2351"/>
        <v>0</v>
      </c>
      <c r="AA505" s="86">
        <f t="shared" si="2351"/>
        <v>0</v>
      </c>
      <c r="AB505" s="86">
        <f t="shared" si="2351"/>
        <v>0</v>
      </c>
      <c r="AC505" s="86">
        <f t="shared" si="2351"/>
        <v>0</v>
      </c>
      <c r="AD505" s="86">
        <f t="shared" si="2351"/>
        <v>0</v>
      </c>
      <c r="AE505" s="86">
        <f t="shared" si="2351"/>
        <v>0</v>
      </c>
      <c r="AF505" s="86">
        <f t="shared" si="2351"/>
        <v>0</v>
      </c>
      <c r="AG505" s="86">
        <f t="shared" si="2351"/>
        <v>0</v>
      </c>
      <c r="AH505" s="86">
        <f t="shared" si="2351"/>
        <v>0</v>
      </c>
      <c r="AI505" s="86">
        <f t="shared" si="2351"/>
        <v>0</v>
      </c>
      <c r="AJ505" s="86">
        <f t="shared" si="2351"/>
        <v>0</v>
      </c>
      <c r="AK505" s="86">
        <f t="shared" si="2351"/>
        <v>0</v>
      </c>
      <c r="AL505" s="86">
        <f t="shared" si="2351"/>
        <v>0</v>
      </c>
      <c r="AM505" s="86">
        <f t="shared" si="2351"/>
        <v>0</v>
      </c>
      <c r="AN505" s="86">
        <f t="shared" si="2351"/>
        <v>0</v>
      </c>
      <c r="AO505" s="86">
        <f t="shared" si="2351"/>
        <v>0</v>
      </c>
      <c r="AP505" s="86">
        <f t="shared" ref="AP505:BO505" si="2352">IF(AP433="","",AP433*AP469/1000)</f>
        <v>0</v>
      </c>
      <c r="AQ505" s="86">
        <f t="shared" si="2352"/>
        <v>0</v>
      </c>
      <c r="AR505" s="86">
        <f t="shared" si="2352"/>
        <v>0</v>
      </c>
      <c r="AS505" s="86">
        <f t="shared" si="2352"/>
        <v>0</v>
      </c>
      <c r="AT505" s="86">
        <f t="shared" si="2352"/>
        <v>0</v>
      </c>
      <c r="AU505" s="86">
        <f t="shared" si="2352"/>
        <v>0</v>
      </c>
      <c r="AV505" s="86">
        <f t="shared" si="2352"/>
        <v>0</v>
      </c>
      <c r="AW505" s="86">
        <f t="shared" si="2352"/>
        <v>0</v>
      </c>
      <c r="AX505" s="86">
        <f t="shared" si="2352"/>
        <v>0</v>
      </c>
      <c r="AY505" s="86">
        <f t="shared" si="2352"/>
        <v>0</v>
      </c>
      <c r="AZ505" s="86">
        <f t="shared" si="2352"/>
        <v>0</v>
      </c>
      <c r="BA505" s="86">
        <f t="shared" si="2352"/>
        <v>0</v>
      </c>
      <c r="BB505" s="86">
        <f t="shared" si="2352"/>
        <v>0</v>
      </c>
      <c r="BC505" s="86">
        <f t="shared" si="2352"/>
        <v>0</v>
      </c>
      <c r="BD505" s="86">
        <f t="shared" si="2352"/>
        <v>0</v>
      </c>
      <c r="BE505" s="86">
        <f t="shared" si="2352"/>
        <v>0</v>
      </c>
      <c r="BF505" s="86">
        <f t="shared" si="2352"/>
        <v>0</v>
      </c>
      <c r="BG505" s="86">
        <f t="shared" si="2352"/>
        <v>0</v>
      </c>
      <c r="BH505" s="86">
        <f t="shared" si="2352"/>
        <v>0</v>
      </c>
      <c r="BI505" s="86">
        <f t="shared" si="2352"/>
        <v>0</v>
      </c>
      <c r="BJ505" s="86">
        <f t="shared" si="2352"/>
        <v>0</v>
      </c>
      <c r="BK505" s="86">
        <f t="shared" si="2352"/>
        <v>0</v>
      </c>
      <c r="BL505" s="86">
        <f t="shared" si="2352"/>
        <v>0</v>
      </c>
      <c r="BM505" s="86">
        <f t="shared" si="2352"/>
        <v>0</v>
      </c>
      <c r="BN505" s="86">
        <f t="shared" si="2352"/>
        <v>0</v>
      </c>
      <c r="BO505" s="86">
        <f t="shared" si="2352"/>
        <v>0</v>
      </c>
      <c r="BV505" s="169"/>
      <c r="BW505" s="169"/>
      <c r="BX505" s="169"/>
      <c r="BY505" s="169"/>
      <c r="BZ505" s="169"/>
      <c r="CA505" s="169"/>
      <c r="CB505" s="169"/>
      <c r="CC505" s="169"/>
      <c r="CD505" s="169"/>
      <c r="CE505" s="169"/>
      <c r="CF505" s="169"/>
      <c r="CG505" s="169"/>
      <c r="CH505" s="169"/>
      <c r="CI505" s="169"/>
      <c r="CJ505" s="169"/>
      <c r="CK505" s="169"/>
      <c r="CL505" s="169"/>
      <c r="CM505" s="169"/>
      <c r="CN505" s="169"/>
      <c r="CO505" s="169"/>
      <c r="CP505" s="169"/>
      <c r="CQ505" s="169"/>
      <c r="CR505" s="169"/>
      <c r="CS505" s="169"/>
      <c r="CT505" s="169"/>
      <c r="CU505" s="169"/>
      <c r="CV505" s="169"/>
      <c r="CW505" s="169"/>
      <c r="CX505" s="169"/>
      <c r="CY505" s="169"/>
      <c r="CZ505" s="169"/>
      <c r="DA505" s="169"/>
      <c r="DB505" s="169"/>
      <c r="DC505" s="169"/>
      <c r="DD505" s="169"/>
      <c r="DE505" s="169"/>
      <c r="DF505" s="169"/>
      <c r="DG505" s="169"/>
      <c r="DH505" s="169"/>
      <c r="DI505" s="169"/>
      <c r="DJ505" s="169"/>
      <c r="DK505" s="169"/>
      <c r="DL505" s="169"/>
      <c r="DM505" s="169"/>
      <c r="DN505" s="169"/>
      <c r="DO505" s="169"/>
      <c r="DP505" s="169"/>
      <c r="DQ505" s="169"/>
      <c r="DR505" s="169"/>
      <c r="DS505" s="169"/>
      <c r="DT505" s="169"/>
      <c r="DU505" s="169"/>
      <c r="DV505" s="169"/>
      <c r="DW505" s="169"/>
      <c r="DX505" s="169"/>
      <c r="DY505" s="169"/>
      <c r="DZ505" s="169"/>
      <c r="EA505" s="169"/>
      <c r="EB505" s="169"/>
      <c r="EC505" s="169"/>
      <c r="ED505" s="169"/>
    </row>
    <row r="506" spans="1:139">
      <c r="B506" s="728" t="s">
        <v>1187</v>
      </c>
      <c r="C506" s="58" t="s">
        <v>613</v>
      </c>
      <c r="D506" s="689"/>
      <c r="E506" s="667" t="s">
        <v>1312</v>
      </c>
      <c r="F506" s="692"/>
      <c r="G506" s="936">
        <f t="shared" ref="G506:BO506" si="2353">G507</f>
        <v>0</v>
      </c>
      <c r="H506" s="936">
        <f t="shared" si="2353"/>
        <v>0</v>
      </c>
      <c r="I506" s="936">
        <f t="shared" si="2353"/>
        <v>0</v>
      </c>
      <c r="J506" s="936">
        <f t="shared" si="2353"/>
        <v>0</v>
      </c>
      <c r="K506" s="936">
        <f t="shared" si="2353"/>
        <v>0</v>
      </c>
      <c r="L506" s="936">
        <f t="shared" si="2353"/>
        <v>0</v>
      </c>
      <c r="M506" s="936">
        <f t="shared" si="2353"/>
        <v>0</v>
      </c>
      <c r="N506" s="936">
        <f t="shared" si="2353"/>
        <v>0</v>
      </c>
      <c r="O506" s="936">
        <f t="shared" si="2353"/>
        <v>0</v>
      </c>
      <c r="P506" s="936">
        <f t="shared" si="2353"/>
        <v>0</v>
      </c>
      <c r="Q506" s="936">
        <f t="shared" si="2353"/>
        <v>0</v>
      </c>
      <c r="R506" s="936">
        <f t="shared" si="2353"/>
        <v>0</v>
      </c>
      <c r="S506" s="936">
        <f t="shared" si="2353"/>
        <v>0</v>
      </c>
      <c r="T506" s="936">
        <f t="shared" si="2353"/>
        <v>0</v>
      </c>
      <c r="U506" s="936">
        <f t="shared" si="2353"/>
        <v>0</v>
      </c>
      <c r="V506" s="936">
        <f t="shared" si="2353"/>
        <v>0</v>
      </c>
      <c r="W506" s="936">
        <f t="shared" si="2353"/>
        <v>0</v>
      </c>
      <c r="X506" s="936">
        <f t="shared" si="2353"/>
        <v>0</v>
      </c>
      <c r="Y506" s="936">
        <f t="shared" si="2353"/>
        <v>0</v>
      </c>
      <c r="Z506" s="936">
        <f t="shared" si="2353"/>
        <v>0</v>
      </c>
      <c r="AA506" s="936">
        <f t="shared" si="2353"/>
        <v>0</v>
      </c>
      <c r="AB506" s="936">
        <f t="shared" si="2353"/>
        <v>0</v>
      </c>
      <c r="AC506" s="936">
        <f t="shared" si="2353"/>
        <v>0</v>
      </c>
      <c r="AD506" s="936">
        <f t="shared" si="2353"/>
        <v>0</v>
      </c>
      <c r="AE506" s="936">
        <f t="shared" si="2353"/>
        <v>0</v>
      </c>
      <c r="AF506" s="936">
        <f t="shared" si="2353"/>
        <v>0</v>
      </c>
      <c r="AG506" s="936">
        <f t="shared" si="2353"/>
        <v>0</v>
      </c>
      <c r="AH506" s="936">
        <f t="shared" si="2353"/>
        <v>0</v>
      </c>
      <c r="AI506" s="936">
        <f t="shared" si="2353"/>
        <v>0</v>
      </c>
      <c r="AJ506" s="936">
        <f t="shared" si="2353"/>
        <v>0</v>
      </c>
      <c r="AK506" s="936">
        <f t="shared" si="2353"/>
        <v>0</v>
      </c>
      <c r="AL506" s="936">
        <f t="shared" si="2353"/>
        <v>0</v>
      </c>
      <c r="AM506" s="936">
        <f t="shared" si="2353"/>
        <v>0</v>
      </c>
      <c r="AN506" s="936">
        <f t="shared" si="2353"/>
        <v>0</v>
      </c>
      <c r="AO506" s="936">
        <f t="shared" si="2353"/>
        <v>0</v>
      </c>
      <c r="AP506" s="936">
        <f t="shared" si="2353"/>
        <v>0</v>
      </c>
      <c r="AQ506" s="936">
        <f t="shared" si="2353"/>
        <v>0</v>
      </c>
      <c r="AR506" s="936">
        <f t="shared" si="2353"/>
        <v>0</v>
      </c>
      <c r="AS506" s="936">
        <f t="shared" si="2353"/>
        <v>0</v>
      </c>
      <c r="AT506" s="936">
        <f t="shared" si="2353"/>
        <v>0</v>
      </c>
      <c r="AU506" s="936">
        <f t="shared" si="2353"/>
        <v>0</v>
      </c>
      <c r="AV506" s="936">
        <f t="shared" si="2353"/>
        <v>0</v>
      </c>
      <c r="AW506" s="936">
        <f t="shared" si="2353"/>
        <v>0</v>
      </c>
      <c r="AX506" s="936">
        <f t="shared" si="2353"/>
        <v>0</v>
      </c>
      <c r="AY506" s="936">
        <f t="shared" si="2353"/>
        <v>0</v>
      </c>
      <c r="AZ506" s="936">
        <f t="shared" si="2353"/>
        <v>0</v>
      </c>
      <c r="BA506" s="936">
        <f t="shared" si="2353"/>
        <v>0</v>
      </c>
      <c r="BB506" s="936">
        <f t="shared" si="2353"/>
        <v>0</v>
      </c>
      <c r="BC506" s="936">
        <f t="shared" si="2353"/>
        <v>0</v>
      </c>
      <c r="BD506" s="936">
        <f t="shared" si="2353"/>
        <v>0</v>
      </c>
      <c r="BE506" s="936">
        <f t="shared" si="2353"/>
        <v>0</v>
      </c>
      <c r="BF506" s="936">
        <f t="shared" si="2353"/>
        <v>0</v>
      </c>
      <c r="BG506" s="936">
        <f t="shared" si="2353"/>
        <v>0</v>
      </c>
      <c r="BH506" s="936">
        <f t="shared" si="2353"/>
        <v>0</v>
      </c>
      <c r="BI506" s="936">
        <f t="shared" si="2353"/>
        <v>0</v>
      </c>
      <c r="BJ506" s="936">
        <f t="shared" si="2353"/>
        <v>0</v>
      </c>
      <c r="BK506" s="936">
        <f t="shared" si="2353"/>
        <v>0</v>
      </c>
      <c r="BL506" s="936">
        <f t="shared" si="2353"/>
        <v>0</v>
      </c>
      <c r="BM506" s="936">
        <f t="shared" si="2353"/>
        <v>0</v>
      </c>
      <c r="BN506" s="936">
        <f t="shared" si="2353"/>
        <v>0</v>
      </c>
      <c r="BO506" s="936">
        <f t="shared" si="2353"/>
        <v>0</v>
      </c>
      <c r="BV506" s="1168"/>
      <c r="BW506" s="1168"/>
      <c r="BX506" s="1168"/>
      <c r="BY506" s="1168"/>
      <c r="BZ506" s="1168"/>
      <c r="CA506" s="1168"/>
      <c r="CB506" s="1168"/>
      <c r="CC506" s="1168"/>
      <c r="CD506" s="1168"/>
      <c r="CE506" s="1168"/>
      <c r="CF506" s="1168"/>
      <c r="CG506" s="1168"/>
      <c r="CH506" s="1168"/>
      <c r="CI506" s="1168"/>
      <c r="CJ506" s="1168"/>
      <c r="CK506" s="1168"/>
      <c r="CL506" s="1168"/>
      <c r="CM506" s="1168"/>
      <c r="CN506" s="1168"/>
      <c r="CO506" s="1168"/>
      <c r="CP506" s="1168"/>
      <c r="CQ506" s="1168"/>
      <c r="CR506" s="1168"/>
      <c r="CS506" s="1168"/>
      <c r="CT506" s="1168"/>
      <c r="CU506" s="1168"/>
      <c r="CV506" s="1168"/>
      <c r="CW506" s="1168"/>
      <c r="CX506" s="1168"/>
      <c r="CY506" s="1168"/>
      <c r="CZ506" s="1168"/>
      <c r="DA506" s="1168"/>
      <c r="DB506" s="1168"/>
      <c r="DC506" s="1168"/>
      <c r="DD506" s="1168"/>
      <c r="DE506" s="1168"/>
      <c r="DF506" s="1168"/>
      <c r="DG506" s="1168"/>
      <c r="DH506" s="1168"/>
      <c r="DI506" s="1168"/>
      <c r="DJ506" s="1168"/>
      <c r="DK506" s="1168"/>
      <c r="DL506" s="1168"/>
      <c r="DM506" s="1168"/>
      <c r="DN506" s="1168"/>
      <c r="DO506" s="1168"/>
      <c r="DP506" s="1168"/>
      <c r="DQ506" s="1168"/>
      <c r="DR506" s="1168"/>
      <c r="DS506" s="1168"/>
      <c r="DT506" s="1168"/>
      <c r="DU506" s="1168"/>
      <c r="DV506" s="1168"/>
      <c r="DW506" s="1168"/>
      <c r="DX506" s="1168"/>
      <c r="DY506" s="1168"/>
      <c r="DZ506" s="1168"/>
      <c r="EA506" s="1168"/>
      <c r="EB506" s="1168"/>
      <c r="EC506" s="1168"/>
      <c r="ED506" s="1168"/>
    </row>
    <row r="507" spans="1:139">
      <c r="B507" s="728" t="s">
        <v>1188</v>
      </c>
      <c r="C507" s="60"/>
      <c r="D507" s="686" t="s">
        <v>1323</v>
      </c>
      <c r="E507" s="667" t="s">
        <v>1312</v>
      </c>
      <c r="F507" s="692"/>
      <c r="G507" s="86">
        <f t="shared" ref="G507:AO507" si="2354">IF(G435="","",G435*G471/1000)</f>
        <v>0</v>
      </c>
      <c r="H507" s="86">
        <f t="shared" si="2354"/>
        <v>0</v>
      </c>
      <c r="I507" s="86">
        <f t="shared" si="2354"/>
        <v>0</v>
      </c>
      <c r="J507" s="86">
        <f t="shared" si="2354"/>
        <v>0</v>
      </c>
      <c r="K507" s="86">
        <f t="shared" si="2354"/>
        <v>0</v>
      </c>
      <c r="L507" s="86">
        <f t="shared" si="2354"/>
        <v>0</v>
      </c>
      <c r="M507" s="86">
        <f t="shared" si="2354"/>
        <v>0</v>
      </c>
      <c r="N507" s="86">
        <f t="shared" si="2354"/>
        <v>0</v>
      </c>
      <c r="O507" s="86">
        <f t="shared" si="2354"/>
        <v>0</v>
      </c>
      <c r="P507" s="86">
        <f t="shared" si="2354"/>
        <v>0</v>
      </c>
      <c r="Q507" s="86">
        <f t="shared" si="2354"/>
        <v>0</v>
      </c>
      <c r="R507" s="86">
        <f t="shared" si="2354"/>
        <v>0</v>
      </c>
      <c r="S507" s="86">
        <f t="shared" si="2354"/>
        <v>0</v>
      </c>
      <c r="T507" s="86">
        <f t="shared" si="2354"/>
        <v>0</v>
      </c>
      <c r="U507" s="86">
        <f t="shared" si="2354"/>
        <v>0</v>
      </c>
      <c r="V507" s="86">
        <f t="shared" si="2354"/>
        <v>0</v>
      </c>
      <c r="W507" s="86">
        <f t="shared" si="2354"/>
        <v>0</v>
      </c>
      <c r="X507" s="86">
        <f t="shared" si="2354"/>
        <v>0</v>
      </c>
      <c r="Y507" s="86">
        <f t="shared" si="2354"/>
        <v>0</v>
      </c>
      <c r="Z507" s="86">
        <f t="shared" si="2354"/>
        <v>0</v>
      </c>
      <c r="AA507" s="86">
        <f t="shared" si="2354"/>
        <v>0</v>
      </c>
      <c r="AB507" s="86">
        <f t="shared" si="2354"/>
        <v>0</v>
      </c>
      <c r="AC507" s="86">
        <f t="shared" si="2354"/>
        <v>0</v>
      </c>
      <c r="AD507" s="86">
        <f t="shared" si="2354"/>
        <v>0</v>
      </c>
      <c r="AE507" s="86">
        <f t="shared" si="2354"/>
        <v>0</v>
      </c>
      <c r="AF507" s="86">
        <f t="shared" si="2354"/>
        <v>0</v>
      </c>
      <c r="AG507" s="86">
        <f t="shared" si="2354"/>
        <v>0</v>
      </c>
      <c r="AH507" s="86">
        <f t="shared" si="2354"/>
        <v>0</v>
      </c>
      <c r="AI507" s="86">
        <f t="shared" si="2354"/>
        <v>0</v>
      </c>
      <c r="AJ507" s="86">
        <f t="shared" si="2354"/>
        <v>0</v>
      </c>
      <c r="AK507" s="86">
        <f t="shared" si="2354"/>
        <v>0</v>
      </c>
      <c r="AL507" s="86">
        <f t="shared" si="2354"/>
        <v>0</v>
      </c>
      <c r="AM507" s="86">
        <f t="shared" si="2354"/>
        <v>0</v>
      </c>
      <c r="AN507" s="86">
        <f t="shared" si="2354"/>
        <v>0</v>
      </c>
      <c r="AO507" s="86">
        <f t="shared" si="2354"/>
        <v>0</v>
      </c>
      <c r="AP507" s="86">
        <f t="shared" ref="AP507:BO507" si="2355">IF(AP435="","",AP435*AP471/1000)</f>
        <v>0</v>
      </c>
      <c r="AQ507" s="86">
        <f t="shared" si="2355"/>
        <v>0</v>
      </c>
      <c r="AR507" s="86">
        <f t="shared" si="2355"/>
        <v>0</v>
      </c>
      <c r="AS507" s="86">
        <f t="shared" si="2355"/>
        <v>0</v>
      </c>
      <c r="AT507" s="86">
        <f t="shared" si="2355"/>
        <v>0</v>
      </c>
      <c r="AU507" s="86">
        <f t="shared" si="2355"/>
        <v>0</v>
      </c>
      <c r="AV507" s="86">
        <f t="shared" si="2355"/>
        <v>0</v>
      </c>
      <c r="AW507" s="86">
        <f t="shared" si="2355"/>
        <v>0</v>
      </c>
      <c r="AX507" s="86">
        <f t="shared" si="2355"/>
        <v>0</v>
      </c>
      <c r="AY507" s="86">
        <f t="shared" si="2355"/>
        <v>0</v>
      </c>
      <c r="AZ507" s="86">
        <f t="shared" si="2355"/>
        <v>0</v>
      </c>
      <c r="BA507" s="86">
        <f t="shared" si="2355"/>
        <v>0</v>
      </c>
      <c r="BB507" s="86">
        <f t="shared" si="2355"/>
        <v>0</v>
      </c>
      <c r="BC507" s="86">
        <f t="shared" si="2355"/>
        <v>0</v>
      </c>
      <c r="BD507" s="86">
        <f t="shared" si="2355"/>
        <v>0</v>
      </c>
      <c r="BE507" s="86">
        <f t="shared" si="2355"/>
        <v>0</v>
      </c>
      <c r="BF507" s="86">
        <f t="shared" si="2355"/>
        <v>0</v>
      </c>
      <c r="BG507" s="86">
        <f t="shared" si="2355"/>
        <v>0</v>
      </c>
      <c r="BH507" s="86">
        <f t="shared" si="2355"/>
        <v>0</v>
      </c>
      <c r="BI507" s="86">
        <f t="shared" si="2355"/>
        <v>0</v>
      </c>
      <c r="BJ507" s="86">
        <f t="shared" si="2355"/>
        <v>0</v>
      </c>
      <c r="BK507" s="86">
        <f t="shared" si="2355"/>
        <v>0</v>
      </c>
      <c r="BL507" s="86">
        <f t="shared" si="2355"/>
        <v>0</v>
      </c>
      <c r="BM507" s="86">
        <f t="shared" si="2355"/>
        <v>0</v>
      </c>
      <c r="BN507" s="86">
        <f t="shared" si="2355"/>
        <v>0</v>
      </c>
      <c r="BO507" s="86">
        <f t="shared" si="2355"/>
        <v>0</v>
      </c>
      <c r="BV507" s="169"/>
      <c r="BW507" s="169"/>
      <c r="BX507" s="169"/>
      <c r="BY507" s="169"/>
      <c r="BZ507" s="169"/>
      <c r="CA507" s="169"/>
      <c r="CB507" s="169"/>
      <c r="CC507" s="169"/>
      <c r="CD507" s="169"/>
      <c r="CE507" s="169"/>
      <c r="CF507" s="169"/>
      <c r="CG507" s="169"/>
      <c r="CH507" s="169"/>
      <c r="CI507" s="169"/>
      <c r="CJ507" s="169"/>
      <c r="CK507" s="169"/>
      <c r="CL507" s="169"/>
      <c r="CM507" s="169"/>
      <c r="CN507" s="169"/>
      <c r="CO507" s="169"/>
      <c r="CP507" s="169"/>
      <c r="CQ507" s="169"/>
      <c r="CR507" s="169"/>
      <c r="CS507" s="169"/>
      <c r="CT507" s="169"/>
      <c r="CU507" s="169"/>
      <c r="CV507" s="169"/>
      <c r="CW507" s="169"/>
      <c r="CX507" s="169"/>
      <c r="CY507" s="169"/>
      <c r="CZ507" s="169"/>
      <c r="DA507" s="169"/>
      <c r="DB507" s="169"/>
      <c r="DC507" s="169"/>
      <c r="DD507" s="169"/>
      <c r="DE507" s="169"/>
      <c r="DF507" s="169"/>
      <c r="DG507" s="169"/>
      <c r="DH507" s="169"/>
      <c r="DI507" s="169"/>
      <c r="DJ507" s="169"/>
      <c r="DK507" s="169"/>
      <c r="DL507" s="169"/>
      <c r="DM507" s="169"/>
      <c r="DN507" s="169"/>
      <c r="DO507" s="169"/>
      <c r="DP507" s="169"/>
      <c r="DQ507" s="169"/>
      <c r="DR507" s="169"/>
      <c r="DS507" s="169"/>
      <c r="DT507" s="169"/>
      <c r="DU507" s="169"/>
      <c r="DV507" s="169"/>
      <c r="DW507" s="169"/>
      <c r="DX507" s="169"/>
      <c r="DY507" s="169"/>
      <c r="DZ507" s="169"/>
      <c r="EA507" s="169"/>
      <c r="EB507" s="169"/>
      <c r="EC507" s="169"/>
      <c r="ED507" s="169"/>
    </row>
    <row r="508" spans="1:139" s="15" customFormat="1">
      <c r="B508" s="728">
        <v>322</v>
      </c>
      <c r="C508" s="59" t="s">
        <v>69</v>
      </c>
      <c r="D508" s="686"/>
      <c r="E508" s="667" t="s">
        <v>1312</v>
      </c>
      <c r="F508" s="692"/>
      <c r="G508" s="155">
        <f t="shared" ref="G508:AO508" si="2356">IF(COUNTBLANK(G509:G511)=3,"",SUM(G509:G511))</f>
        <v>0</v>
      </c>
      <c r="H508" s="155">
        <f t="shared" si="2356"/>
        <v>0</v>
      </c>
      <c r="I508" s="155">
        <f t="shared" si="2356"/>
        <v>0</v>
      </c>
      <c r="J508" s="155">
        <f t="shared" si="2356"/>
        <v>0</v>
      </c>
      <c r="K508" s="155">
        <f t="shared" si="2356"/>
        <v>0</v>
      </c>
      <c r="L508" s="155">
        <f t="shared" si="2356"/>
        <v>0</v>
      </c>
      <c r="M508" s="155">
        <f t="shared" si="2356"/>
        <v>0</v>
      </c>
      <c r="N508" s="155">
        <f t="shared" si="2356"/>
        <v>0</v>
      </c>
      <c r="O508" s="155">
        <f t="shared" si="2356"/>
        <v>0</v>
      </c>
      <c r="P508" s="155">
        <f t="shared" si="2356"/>
        <v>0</v>
      </c>
      <c r="Q508" s="155">
        <f t="shared" si="2356"/>
        <v>0</v>
      </c>
      <c r="R508" s="155">
        <f t="shared" si="2356"/>
        <v>0</v>
      </c>
      <c r="S508" s="155">
        <f t="shared" si="2356"/>
        <v>0</v>
      </c>
      <c r="T508" s="155">
        <f t="shared" si="2356"/>
        <v>0</v>
      </c>
      <c r="U508" s="155">
        <f t="shared" si="2356"/>
        <v>0</v>
      </c>
      <c r="V508" s="155">
        <f t="shared" si="2356"/>
        <v>0</v>
      </c>
      <c r="W508" s="155">
        <f t="shared" si="2356"/>
        <v>0</v>
      </c>
      <c r="X508" s="155">
        <f t="shared" si="2356"/>
        <v>0</v>
      </c>
      <c r="Y508" s="155">
        <f t="shared" si="2356"/>
        <v>0</v>
      </c>
      <c r="Z508" s="155">
        <f t="shared" si="2356"/>
        <v>0</v>
      </c>
      <c r="AA508" s="155">
        <f t="shared" si="2356"/>
        <v>0</v>
      </c>
      <c r="AB508" s="155">
        <f t="shared" si="2356"/>
        <v>0</v>
      </c>
      <c r="AC508" s="155">
        <f t="shared" si="2356"/>
        <v>0</v>
      </c>
      <c r="AD508" s="155">
        <f t="shared" si="2356"/>
        <v>0</v>
      </c>
      <c r="AE508" s="155">
        <f t="shared" si="2356"/>
        <v>0</v>
      </c>
      <c r="AF508" s="155">
        <f t="shared" si="2356"/>
        <v>0</v>
      </c>
      <c r="AG508" s="155">
        <f t="shared" si="2356"/>
        <v>0</v>
      </c>
      <c r="AH508" s="155">
        <f t="shared" si="2356"/>
        <v>0</v>
      </c>
      <c r="AI508" s="155">
        <f t="shared" si="2356"/>
        <v>0</v>
      </c>
      <c r="AJ508" s="155">
        <f t="shared" si="2356"/>
        <v>0</v>
      </c>
      <c r="AK508" s="155">
        <f t="shared" si="2356"/>
        <v>0</v>
      </c>
      <c r="AL508" s="155">
        <f t="shared" si="2356"/>
        <v>0</v>
      </c>
      <c r="AM508" s="155">
        <f t="shared" si="2356"/>
        <v>0</v>
      </c>
      <c r="AN508" s="155">
        <f t="shared" si="2356"/>
        <v>0</v>
      </c>
      <c r="AO508" s="155">
        <f t="shared" si="2356"/>
        <v>0</v>
      </c>
      <c r="AP508" s="155">
        <f t="shared" ref="AP508:BO508" si="2357">IF(COUNTBLANK(AP509:AP511)=3,"",SUM(AP509:AP511))</f>
        <v>0</v>
      </c>
      <c r="AQ508" s="155">
        <f t="shared" si="2357"/>
        <v>0</v>
      </c>
      <c r="AR508" s="155">
        <f t="shared" si="2357"/>
        <v>0</v>
      </c>
      <c r="AS508" s="155">
        <f t="shared" si="2357"/>
        <v>0</v>
      </c>
      <c r="AT508" s="155">
        <f t="shared" si="2357"/>
        <v>0</v>
      </c>
      <c r="AU508" s="155">
        <f t="shared" si="2357"/>
        <v>0</v>
      </c>
      <c r="AV508" s="155">
        <f t="shared" si="2357"/>
        <v>0</v>
      </c>
      <c r="AW508" s="155">
        <f t="shared" si="2357"/>
        <v>0</v>
      </c>
      <c r="AX508" s="155">
        <f t="shared" si="2357"/>
        <v>0</v>
      </c>
      <c r="AY508" s="155">
        <f t="shared" si="2357"/>
        <v>0</v>
      </c>
      <c r="AZ508" s="155">
        <f t="shared" si="2357"/>
        <v>0</v>
      </c>
      <c r="BA508" s="155">
        <f t="shared" si="2357"/>
        <v>0</v>
      </c>
      <c r="BB508" s="155">
        <f t="shared" si="2357"/>
        <v>0</v>
      </c>
      <c r="BC508" s="155">
        <f t="shared" si="2357"/>
        <v>0</v>
      </c>
      <c r="BD508" s="155">
        <f t="shared" si="2357"/>
        <v>0</v>
      </c>
      <c r="BE508" s="155">
        <f t="shared" si="2357"/>
        <v>0</v>
      </c>
      <c r="BF508" s="155">
        <f t="shared" si="2357"/>
        <v>0</v>
      </c>
      <c r="BG508" s="155">
        <f t="shared" si="2357"/>
        <v>0</v>
      </c>
      <c r="BH508" s="155">
        <f t="shared" si="2357"/>
        <v>0</v>
      </c>
      <c r="BI508" s="155">
        <f t="shared" si="2357"/>
        <v>0</v>
      </c>
      <c r="BJ508" s="155">
        <f t="shared" si="2357"/>
        <v>0</v>
      </c>
      <c r="BK508" s="155">
        <f t="shared" si="2357"/>
        <v>0</v>
      </c>
      <c r="BL508" s="155">
        <f t="shared" si="2357"/>
        <v>0</v>
      </c>
      <c r="BM508" s="155">
        <f t="shared" si="2357"/>
        <v>0</v>
      </c>
      <c r="BN508" s="155">
        <f t="shared" si="2357"/>
        <v>0</v>
      </c>
      <c r="BO508" s="155">
        <f t="shared" si="2357"/>
        <v>0</v>
      </c>
      <c r="BV508" s="1168"/>
      <c r="BW508" s="1168"/>
      <c r="BX508" s="1168"/>
      <c r="BY508" s="1168"/>
      <c r="BZ508" s="1168"/>
      <c r="CA508" s="1168"/>
      <c r="CB508" s="1168"/>
      <c r="CC508" s="1168"/>
      <c r="CD508" s="1168"/>
      <c r="CE508" s="1168"/>
      <c r="CF508" s="1168"/>
      <c r="CG508" s="1168"/>
      <c r="CH508" s="1168"/>
      <c r="CI508" s="1168"/>
      <c r="CJ508" s="1168"/>
      <c r="CK508" s="1168"/>
      <c r="CL508" s="1168"/>
      <c r="CM508" s="1168"/>
      <c r="CN508" s="1168"/>
      <c r="CO508" s="1168"/>
      <c r="CP508" s="1168"/>
      <c r="CQ508" s="1168"/>
      <c r="CR508" s="1168"/>
      <c r="CS508" s="1168"/>
      <c r="CT508" s="1168"/>
      <c r="CU508" s="1168"/>
      <c r="CV508" s="1168"/>
      <c r="CW508" s="1168"/>
      <c r="CX508" s="1168"/>
      <c r="CY508" s="1168"/>
      <c r="CZ508" s="1168"/>
      <c r="DA508" s="1168"/>
      <c r="DB508" s="1168"/>
      <c r="DC508" s="1168"/>
      <c r="DD508" s="1168"/>
      <c r="DE508" s="1168"/>
      <c r="DF508" s="1168"/>
      <c r="DG508" s="1168"/>
      <c r="DH508" s="1168"/>
      <c r="DI508" s="1168"/>
      <c r="DJ508" s="1168"/>
      <c r="DK508" s="1168"/>
      <c r="DL508" s="1168"/>
      <c r="DM508" s="1168"/>
      <c r="DN508" s="1168"/>
      <c r="DO508" s="1168"/>
      <c r="DP508" s="1168"/>
      <c r="DQ508" s="1168"/>
      <c r="DR508" s="1168"/>
      <c r="DS508" s="1168"/>
      <c r="DT508" s="1168"/>
      <c r="DU508" s="1168"/>
      <c r="DV508" s="1168"/>
      <c r="DW508" s="1168"/>
      <c r="DX508" s="1168"/>
      <c r="DY508" s="1168"/>
      <c r="DZ508" s="1168"/>
      <c r="EA508" s="1168"/>
      <c r="EB508" s="1168"/>
      <c r="EC508" s="1168"/>
      <c r="ED508" s="1168"/>
      <c r="EE508" s="1077"/>
      <c r="EF508" s="1077"/>
      <c r="EG508" s="1077"/>
      <c r="EH508" s="1077"/>
      <c r="EI508" s="1077"/>
    </row>
    <row r="509" spans="1:139">
      <c r="B509" s="728" t="s">
        <v>385</v>
      </c>
      <c r="C509" s="60"/>
      <c r="D509" s="686" t="s">
        <v>1120</v>
      </c>
      <c r="E509" s="667" t="s">
        <v>1312</v>
      </c>
      <c r="F509" s="692"/>
      <c r="G509" s="86">
        <f t="shared" ref="G509:AO509" si="2358">IF(G437="","",G437*G473/1000)</f>
        <v>0</v>
      </c>
      <c r="H509" s="86">
        <f t="shared" si="2358"/>
        <v>0</v>
      </c>
      <c r="I509" s="86">
        <f t="shared" si="2358"/>
        <v>0</v>
      </c>
      <c r="J509" s="86">
        <f t="shared" si="2358"/>
        <v>0</v>
      </c>
      <c r="K509" s="86">
        <f t="shared" si="2358"/>
        <v>0</v>
      </c>
      <c r="L509" s="86">
        <f t="shared" si="2358"/>
        <v>0</v>
      </c>
      <c r="M509" s="86">
        <f t="shared" si="2358"/>
        <v>0</v>
      </c>
      <c r="N509" s="86">
        <f t="shared" si="2358"/>
        <v>0</v>
      </c>
      <c r="O509" s="86">
        <f t="shared" si="2358"/>
        <v>0</v>
      </c>
      <c r="P509" s="86">
        <f t="shared" si="2358"/>
        <v>0</v>
      </c>
      <c r="Q509" s="86">
        <f t="shared" si="2358"/>
        <v>0</v>
      </c>
      <c r="R509" s="86">
        <f t="shared" si="2358"/>
        <v>0</v>
      </c>
      <c r="S509" s="86">
        <f t="shared" si="2358"/>
        <v>0</v>
      </c>
      <c r="T509" s="86">
        <f t="shared" si="2358"/>
        <v>0</v>
      </c>
      <c r="U509" s="86">
        <f t="shared" si="2358"/>
        <v>0</v>
      </c>
      <c r="V509" s="86">
        <f t="shared" si="2358"/>
        <v>0</v>
      </c>
      <c r="W509" s="86">
        <f t="shared" si="2358"/>
        <v>0</v>
      </c>
      <c r="X509" s="86">
        <f t="shared" si="2358"/>
        <v>0</v>
      </c>
      <c r="Y509" s="86">
        <f t="shared" si="2358"/>
        <v>0</v>
      </c>
      <c r="Z509" s="86">
        <f t="shared" si="2358"/>
        <v>0</v>
      </c>
      <c r="AA509" s="86">
        <f t="shared" si="2358"/>
        <v>0</v>
      </c>
      <c r="AB509" s="86">
        <f t="shared" si="2358"/>
        <v>0</v>
      </c>
      <c r="AC509" s="86">
        <f t="shared" si="2358"/>
        <v>0</v>
      </c>
      <c r="AD509" s="86">
        <f t="shared" si="2358"/>
        <v>0</v>
      </c>
      <c r="AE509" s="86">
        <f t="shared" si="2358"/>
        <v>0</v>
      </c>
      <c r="AF509" s="86">
        <f t="shared" si="2358"/>
        <v>0</v>
      </c>
      <c r="AG509" s="86">
        <f t="shared" si="2358"/>
        <v>0</v>
      </c>
      <c r="AH509" s="86">
        <f t="shared" si="2358"/>
        <v>0</v>
      </c>
      <c r="AI509" s="86">
        <f t="shared" si="2358"/>
        <v>0</v>
      </c>
      <c r="AJ509" s="86">
        <f t="shared" si="2358"/>
        <v>0</v>
      </c>
      <c r="AK509" s="86">
        <f t="shared" si="2358"/>
        <v>0</v>
      </c>
      <c r="AL509" s="86">
        <f t="shared" si="2358"/>
        <v>0</v>
      </c>
      <c r="AM509" s="86">
        <f t="shared" si="2358"/>
        <v>0</v>
      </c>
      <c r="AN509" s="86">
        <f t="shared" si="2358"/>
        <v>0</v>
      </c>
      <c r="AO509" s="86">
        <f t="shared" si="2358"/>
        <v>0</v>
      </c>
      <c r="AP509" s="86">
        <f t="shared" ref="AP509:BO509" si="2359">IF(AP437="","",AP437*AP473/1000)</f>
        <v>0</v>
      </c>
      <c r="AQ509" s="86">
        <f t="shared" si="2359"/>
        <v>0</v>
      </c>
      <c r="AR509" s="86">
        <f t="shared" si="2359"/>
        <v>0</v>
      </c>
      <c r="AS509" s="86">
        <f t="shared" si="2359"/>
        <v>0</v>
      </c>
      <c r="AT509" s="86">
        <f t="shared" si="2359"/>
        <v>0</v>
      </c>
      <c r="AU509" s="86">
        <f t="shared" si="2359"/>
        <v>0</v>
      </c>
      <c r="AV509" s="86">
        <f t="shared" si="2359"/>
        <v>0</v>
      </c>
      <c r="AW509" s="86">
        <f t="shared" si="2359"/>
        <v>0</v>
      </c>
      <c r="AX509" s="86">
        <f t="shared" si="2359"/>
        <v>0</v>
      </c>
      <c r="AY509" s="86">
        <f t="shared" si="2359"/>
        <v>0</v>
      </c>
      <c r="AZ509" s="86">
        <f t="shared" si="2359"/>
        <v>0</v>
      </c>
      <c r="BA509" s="86">
        <f t="shared" si="2359"/>
        <v>0</v>
      </c>
      <c r="BB509" s="86">
        <f t="shared" si="2359"/>
        <v>0</v>
      </c>
      <c r="BC509" s="86">
        <f t="shared" si="2359"/>
        <v>0</v>
      </c>
      <c r="BD509" s="86">
        <f t="shared" si="2359"/>
        <v>0</v>
      </c>
      <c r="BE509" s="86">
        <f t="shared" si="2359"/>
        <v>0</v>
      </c>
      <c r="BF509" s="86">
        <f t="shared" si="2359"/>
        <v>0</v>
      </c>
      <c r="BG509" s="86">
        <f t="shared" si="2359"/>
        <v>0</v>
      </c>
      <c r="BH509" s="86">
        <f t="shared" si="2359"/>
        <v>0</v>
      </c>
      <c r="BI509" s="86">
        <f t="shared" si="2359"/>
        <v>0</v>
      </c>
      <c r="BJ509" s="86">
        <f t="shared" si="2359"/>
        <v>0</v>
      </c>
      <c r="BK509" s="86">
        <f t="shared" si="2359"/>
        <v>0</v>
      </c>
      <c r="BL509" s="86">
        <f t="shared" si="2359"/>
        <v>0</v>
      </c>
      <c r="BM509" s="86">
        <f t="shared" si="2359"/>
        <v>0</v>
      </c>
      <c r="BN509" s="86">
        <f t="shared" si="2359"/>
        <v>0</v>
      </c>
      <c r="BO509" s="86">
        <f t="shared" si="2359"/>
        <v>0</v>
      </c>
      <c r="BV509" s="169"/>
      <c r="BW509" s="169"/>
      <c r="BX509" s="169"/>
      <c r="BY509" s="169"/>
      <c r="BZ509" s="169"/>
      <c r="CA509" s="169"/>
      <c r="CB509" s="169"/>
      <c r="CC509" s="169"/>
      <c r="CD509" s="169"/>
      <c r="CE509" s="169"/>
      <c r="CF509" s="169"/>
      <c r="CG509" s="169"/>
      <c r="CH509" s="169"/>
      <c r="CI509" s="169"/>
      <c r="CJ509" s="169"/>
      <c r="CK509" s="169"/>
      <c r="CL509" s="169"/>
      <c r="CM509" s="169"/>
      <c r="CN509" s="169"/>
      <c r="CO509" s="169"/>
      <c r="CP509" s="169"/>
      <c r="CQ509" s="169"/>
      <c r="CR509" s="169"/>
      <c r="CS509" s="169"/>
      <c r="CT509" s="169"/>
      <c r="CU509" s="169"/>
      <c r="CV509" s="169"/>
      <c r="CW509" s="169"/>
      <c r="CX509" s="169"/>
      <c r="CY509" s="169"/>
      <c r="CZ509" s="169"/>
      <c r="DA509" s="169"/>
      <c r="DB509" s="169"/>
      <c r="DC509" s="169"/>
      <c r="DD509" s="169"/>
      <c r="DE509" s="169"/>
      <c r="DF509" s="169"/>
      <c r="DG509" s="169"/>
      <c r="DH509" s="169"/>
      <c r="DI509" s="169"/>
      <c r="DJ509" s="169"/>
      <c r="DK509" s="169"/>
      <c r="DL509" s="169"/>
      <c r="DM509" s="169"/>
      <c r="DN509" s="169"/>
      <c r="DO509" s="169"/>
      <c r="DP509" s="169"/>
      <c r="DQ509" s="169"/>
      <c r="DR509" s="169"/>
      <c r="DS509" s="169"/>
      <c r="DT509" s="169"/>
      <c r="DU509" s="169"/>
      <c r="DV509" s="169"/>
      <c r="DW509" s="169"/>
      <c r="DX509" s="169"/>
      <c r="DY509" s="169"/>
      <c r="DZ509" s="169"/>
      <c r="EA509" s="169"/>
      <c r="EB509" s="169"/>
      <c r="EC509" s="169"/>
      <c r="ED509" s="169"/>
    </row>
    <row r="510" spans="1:139">
      <c r="B510" s="728" t="s">
        <v>386</v>
      </c>
      <c r="C510" s="60"/>
      <c r="D510" s="686" t="s">
        <v>73</v>
      </c>
      <c r="E510" s="667" t="s">
        <v>1312</v>
      </c>
      <c r="F510" s="692"/>
      <c r="G510" s="86">
        <f t="shared" ref="G510:AO510" si="2360">IF(G438="","",G438*G474/1000)</f>
        <v>0</v>
      </c>
      <c r="H510" s="86">
        <f t="shared" si="2360"/>
        <v>0</v>
      </c>
      <c r="I510" s="86">
        <f t="shared" si="2360"/>
        <v>0</v>
      </c>
      <c r="J510" s="86">
        <f t="shared" si="2360"/>
        <v>0</v>
      </c>
      <c r="K510" s="86">
        <f t="shared" si="2360"/>
        <v>0</v>
      </c>
      <c r="L510" s="86">
        <f t="shared" si="2360"/>
        <v>0</v>
      </c>
      <c r="M510" s="86">
        <f t="shared" si="2360"/>
        <v>0</v>
      </c>
      <c r="N510" s="86">
        <f t="shared" si="2360"/>
        <v>0</v>
      </c>
      <c r="O510" s="86">
        <f t="shared" si="2360"/>
        <v>0</v>
      </c>
      <c r="P510" s="86">
        <f t="shared" si="2360"/>
        <v>0</v>
      </c>
      <c r="Q510" s="86">
        <f t="shared" si="2360"/>
        <v>0</v>
      </c>
      <c r="R510" s="86">
        <f t="shared" si="2360"/>
        <v>0</v>
      </c>
      <c r="S510" s="86">
        <f t="shared" si="2360"/>
        <v>0</v>
      </c>
      <c r="T510" s="86">
        <f t="shared" si="2360"/>
        <v>0</v>
      </c>
      <c r="U510" s="86">
        <f t="shared" si="2360"/>
        <v>0</v>
      </c>
      <c r="V510" s="86">
        <f t="shared" si="2360"/>
        <v>0</v>
      </c>
      <c r="W510" s="86">
        <f t="shared" si="2360"/>
        <v>0</v>
      </c>
      <c r="X510" s="86">
        <f t="shared" si="2360"/>
        <v>0</v>
      </c>
      <c r="Y510" s="86">
        <f t="shared" si="2360"/>
        <v>0</v>
      </c>
      <c r="Z510" s="86">
        <f t="shared" si="2360"/>
        <v>0</v>
      </c>
      <c r="AA510" s="86">
        <f t="shared" si="2360"/>
        <v>0</v>
      </c>
      <c r="AB510" s="86">
        <f t="shared" si="2360"/>
        <v>0</v>
      </c>
      <c r="AC510" s="86">
        <f t="shared" si="2360"/>
        <v>0</v>
      </c>
      <c r="AD510" s="86">
        <f t="shared" si="2360"/>
        <v>0</v>
      </c>
      <c r="AE510" s="86">
        <f t="shared" si="2360"/>
        <v>0</v>
      </c>
      <c r="AF510" s="86">
        <f t="shared" si="2360"/>
        <v>0</v>
      </c>
      <c r="AG510" s="86">
        <f t="shared" si="2360"/>
        <v>0</v>
      </c>
      <c r="AH510" s="86">
        <f t="shared" si="2360"/>
        <v>0</v>
      </c>
      <c r="AI510" s="86">
        <f t="shared" si="2360"/>
        <v>0</v>
      </c>
      <c r="AJ510" s="86">
        <f t="shared" si="2360"/>
        <v>0</v>
      </c>
      <c r="AK510" s="86">
        <f t="shared" si="2360"/>
        <v>0</v>
      </c>
      <c r="AL510" s="86">
        <f t="shared" si="2360"/>
        <v>0</v>
      </c>
      <c r="AM510" s="86">
        <f t="shared" si="2360"/>
        <v>0</v>
      </c>
      <c r="AN510" s="86">
        <f t="shared" si="2360"/>
        <v>0</v>
      </c>
      <c r="AO510" s="86">
        <f t="shared" si="2360"/>
        <v>0</v>
      </c>
      <c r="AP510" s="86">
        <f t="shared" ref="AP510:BO510" si="2361">IF(AP438="","",AP438*AP474/1000)</f>
        <v>0</v>
      </c>
      <c r="AQ510" s="86">
        <f t="shared" si="2361"/>
        <v>0</v>
      </c>
      <c r="AR510" s="86">
        <f t="shared" si="2361"/>
        <v>0</v>
      </c>
      <c r="AS510" s="86">
        <f t="shared" si="2361"/>
        <v>0</v>
      </c>
      <c r="AT510" s="86">
        <f t="shared" si="2361"/>
        <v>0</v>
      </c>
      <c r="AU510" s="86">
        <f t="shared" si="2361"/>
        <v>0</v>
      </c>
      <c r="AV510" s="86">
        <f t="shared" si="2361"/>
        <v>0</v>
      </c>
      <c r="AW510" s="86">
        <f t="shared" si="2361"/>
        <v>0</v>
      </c>
      <c r="AX510" s="86">
        <f t="shared" si="2361"/>
        <v>0</v>
      </c>
      <c r="AY510" s="86">
        <f t="shared" si="2361"/>
        <v>0</v>
      </c>
      <c r="AZ510" s="86">
        <f t="shared" si="2361"/>
        <v>0</v>
      </c>
      <c r="BA510" s="86">
        <f t="shared" si="2361"/>
        <v>0</v>
      </c>
      <c r="BB510" s="86">
        <f t="shared" si="2361"/>
        <v>0</v>
      </c>
      <c r="BC510" s="86">
        <f t="shared" si="2361"/>
        <v>0</v>
      </c>
      <c r="BD510" s="86">
        <f t="shared" si="2361"/>
        <v>0</v>
      </c>
      <c r="BE510" s="86">
        <f t="shared" si="2361"/>
        <v>0</v>
      </c>
      <c r="BF510" s="86">
        <f t="shared" si="2361"/>
        <v>0</v>
      </c>
      <c r="BG510" s="86">
        <f t="shared" si="2361"/>
        <v>0</v>
      </c>
      <c r="BH510" s="86">
        <f t="shared" si="2361"/>
        <v>0</v>
      </c>
      <c r="BI510" s="86">
        <f t="shared" si="2361"/>
        <v>0</v>
      </c>
      <c r="BJ510" s="86">
        <f t="shared" si="2361"/>
        <v>0</v>
      </c>
      <c r="BK510" s="86">
        <f t="shared" si="2361"/>
        <v>0</v>
      </c>
      <c r="BL510" s="86">
        <f t="shared" si="2361"/>
        <v>0</v>
      </c>
      <c r="BM510" s="86">
        <f t="shared" si="2361"/>
        <v>0</v>
      </c>
      <c r="BN510" s="86">
        <f t="shared" si="2361"/>
        <v>0</v>
      </c>
      <c r="BO510" s="86">
        <f t="shared" si="2361"/>
        <v>0</v>
      </c>
      <c r="BV510" s="169"/>
      <c r="BW510" s="169"/>
      <c r="BX510" s="169"/>
      <c r="BY510" s="169"/>
      <c r="BZ510" s="169"/>
      <c r="CA510" s="169"/>
      <c r="CB510" s="169"/>
      <c r="CC510" s="169"/>
      <c r="CD510" s="169"/>
      <c r="CE510" s="169"/>
      <c r="CF510" s="169"/>
      <c r="CG510" s="169"/>
      <c r="CH510" s="169"/>
      <c r="CI510" s="169"/>
      <c r="CJ510" s="169"/>
      <c r="CK510" s="169"/>
      <c r="CL510" s="169"/>
      <c r="CM510" s="169"/>
      <c r="CN510" s="169"/>
      <c r="CO510" s="169"/>
      <c r="CP510" s="169"/>
      <c r="CQ510" s="169"/>
      <c r="CR510" s="169"/>
      <c r="CS510" s="169"/>
      <c r="CT510" s="169"/>
      <c r="CU510" s="169"/>
      <c r="CV510" s="169"/>
      <c r="CW510" s="169"/>
      <c r="CX510" s="169"/>
      <c r="CY510" s="169"/>
      <c r="CZ510" s="169"/>
      <c r="DA510" s="169"/>
      <c r="DB510" s="169"/>
      <c r="DC510" s="169"/>
      <c r="DD510" s="169"/>
      <c r="DE510" s="169"/>
      <c r="DF510" s="169"/>
      <c r="DG510" s="169"/>
      <c r="DH510" s="169"/>
      <c r="DI510" s="169"/>
      <c r="DJ510" s="169"/>
      <c r="DK510" s="169"/>
      <c r="DL510" s="169"/>
      <c r="DM510" s="169"/>
      <c r="DN510" s="169"/>
      <c r="DO510" s="169"/>
      <c r="DP510" s="169"/>
      <c r="DQ510" s="169"/>
      <c r="DR510" s="169"/>
      <c r="DS510" s="169"/>
      <c r="DT510" s="169"/>
      <c r="DU510" s="169"/>
      <c r="DV510" s="169"/>
      <c r="DW510" s="169"/>
      <c r="DX510" s="169"/>
      <c r="DY510" s="169"/>
      <c r="DZ510" s="169"/>
      <c r="EA510" s="169"/>
      <c r="EB510" s="169"/>
      <c r="EC510" s="169"/>
      <c r="ED510" s="169"/>
    </row>
    <row r="511" spans="1:139">
      <c r="B511" s="728" t="s">
        <v>1308</v>
      </c>
      <c r="C511" s="60"/>
      <c r="D511" s="686" t="s">
        <v>1306</v>
      </c>
      <c r="E511" s="667" t="s">
        <v>1312</v>
      </c>
      <c r="F511" s="692"/>
      <c r="G511" s="86">
        <f t="shared" ref="G511:AO511" si="2362">IF(G439="","",G439*G475/1000)</f>
        <v>0</v>
      </c>
      <c r="H511" s="86">
        <f t="shared" si="2362"/>
        <v>0</v>
      </c>
      <c r="I511" s="86">
        <f t="shared" si="2362"/>
        <v>0</v>
      </c>
      <c r="J511" s="86">
        <f t="shared" si="2362"/>
        <v>0</v>
      </c>
      <c r="K511" s="86">
        <f t="shared" si="2362"/>
        <v>0</v>
      </c>
      <c r="L511" s="86">
        <f t="shared" si="2362"/>
        <v>0</v>
      </c>
      <c r="M511" s="86">
        <f t="shared" si="2362"/>
        <v>0</v>
      </c>
      <c r="N511" s="86">
        <f t="shared" si="2362"/>
        <v>0</v>
      </c>
      <c r="O511" s="86">
        <f t="shared" si="2362"/>
        <v>0</v>
      </c>
      <c r="P511" s="86">
        <f t="shared" si="2362"/>
        <v>0</v>
      </c>
      <c r="Q511" s="86">
        <f t="shared" si="2362"/>
        <v>0</v>
      </c>
      <c r="R511" s="86">
        <f t="shared" si="2362"/>
        <v>0</v>
      </c>
      <c r="S511" s="86">
        <f t="shared" si="2362"/>
        <v>0</v>
      </c>
      <c r="T511" s="86">
        <f t="shared" si="2362"/>
        <v>0</v>
      </c>
      <c r="U511" s="86">
        <f t="shared" si="2362"/>
        <v>0</v>
      </c>
      <c r="V511" s="86">
        <f t="shared" si="2362"/>
        <v>0</v>
      </c>
      <c r="W511" s="86">
        <f t="shared" si="2362"/>
        <v>0</v>
      </c>
      <c r="X511" s="86">
        <f t="shared" si="2362"/>
        <v>0</v>
      </c>
      <c r="Y511" s="86">
        <f t="shared" si="2362"/>
        <v>0</v>
      </c>
      <c r="Z511" s="86">
        <f t="shared" si="2362"/>
        <v>0</v>
      </c>
      <c r="AA511" s="86">
        <f t="shared" si="2362"/>
        <v>0</v>
      </c>
      <c r="AB511" s="86">
        <f t="shared" si="2362"/>
        <v>0</v>
      </c>
      <c r="AC511" s="86">
        <f t="shared" si="2362"/>
        <v>0</v>
      </c>
      <c r="AD511" s="86">
        <f t="shared" si="2362"/>
        <v>0</v>
      </c>
      <c r="AE511" s="86">
        <f t="shared" si="2362"/>
        <v>0</v>
      </c>
      <c r="AF511" s="86">
        <f t="shared" si="2362"/>
        <v>0</v>
      </c>
      <c r="AG511" s="86">
        <f t="shared" si="2362"/>
        <v>0</v>
      </c>
      <c r="AH511" s="86">
        <f t="shared" si="2362"/>
        <v>0</v>
      </c>
      <c r="AI511" s="86">
        <f t="shared" si="2362"/>
        <v>0</v>
      </c>
      <c r="AJ511" s="86">
        <f t="shared" si="2362"/>
        <v>0</v>
      </c>
      <c r="AK511" s="86">
        <f t="shared" si="2362"/>
        <v>0</v>
      </c>
      <c r="AL511" s="86">
        <f t="shared" si="2362"/>
        <v>0</v>
      </c>
      <c r="AM511" s="86">
        <f t="shared" si="2362"/>
        <v>0</v>
      </c>
      <c r="AN511" s="86">
        <f t="shared" si="2362"/>
        <v>0</v>
      </c>
      <c r="AO511" s="86">
        <f t="shared" si="2362"/>
        <v>0</v>
      </c>
      <c r="AP511" s="86">
        <f t="shared" ref="AP511:BO511" si="2363">IF(AP439="","",AP439*AP475/1000)</f>
        <v>0</v>
      </c>
      <c r="AQ511" s="86">
        <f t="shared" si="2363"/>
        <v>0</v>
      </c>
      <c r="AR511" s="86">
        <f t="shared" si="2363"/>
        <v>0</v>
      </c>
      <c r="AS511" s="86">
        <f t="shared" si="2363"/>
        <v>0</v>
      </c>
      <c r="AT511" s="86">
        <f t="shared" si="2363"/>
        <v>0</v>
      </c>
      <c r="AU511" s="86">
        <f t="shared" si="2363"/>
        <v>0</v>
      </c>
      <c r="AV511" s="86">
        <f t="shared" si="2363"/>
        <v>0</v>
      </c>
      <c r="AW511" s="86">
        <f t="shared" si="2363"/>
        <v>0</v>
      </c>
      <c r="AX511" s="86">
        <f t="shared" si="2363"/>
        <v>0</v>
      </c>
      <c r="AY511" s="86">
        <f t="shared" si="2363"/>
        <v>0</v>
      </c>
      <c r="AZ511" s="86">
        <f t="shared" si="2363"/>
        <v>0</v>
      </c>
      <c r="BA511" s="86">
        <f t="shared" si="2363"/>
        <v>0</v>
      </c>
      <c r="BB511" s="86">
        <f t="shared" si="2363"/>
        <v>0</v>
      </c>
      <c r="BC511" s="86">
        <f t="shared" si="2363"/>
        <v>0</v>
      </c>
      <c r="BD511" s="86">
        <f t="shared" si="2363"/>
        <v>0</v>
      </c>
      <c r="BE511" s="86">
        <f t="shared" si="2363"/>
        <v>0</v>
      </c>
      <c r="BF511" s="86">
        <f t="shared" si="2363"/>
        <v>0</v>
      </c>
      <c r="BG511" s="86">
        <f t="shared" si="2363"/>
        <v>0</v>
      </c>
      <c r="BH511" s="86">
        <f t="shared" si="2363"/>
        <v>0</v>
      </c>
      <c r="BI511" s="86">
        <f t="shared" si="2363"/>
        <v>0</v>
      </c>
      <c r="BJ511" s="86">
        <f t="shared" si="2363"/>
        <v>0</v>
      </c>
      <c r="BK511" s="86">
        <f t="shared" si="2363"/>
        <v>0</v>
      </c>
      <c r="BL511" s="86">
        <f t="shared" si="2363"/>
        <v>0</v>
      </c>
      <c r="BM511" s="86">
        <f t="shared" si="2363"/>
        <v>0</v>
      </c>
      <c r="BN511" s="86">
        <f t="shared" si="2363"/>
        <v>0</v>
      </c>
      <c r="BO511" s="86">
        <f t="shared" si="2363"/>
        <v>0</v>
      </c>
      <c r="BV511" s="169"/>
      <c r="BW511" s="169"/>
      <c r="BX511" s="169"/>
      <c r="BY511" s="169"/>
      <c r="BZ511" s="169"/>
      <c r="CA511" s="169"/>
      <c r="CB511" s="169"/>
      <c r="CC511" s="169"/>
      <c r="CD511" s="169"/>
      <c r="CE511" s="169"/>
      <c r="CF511" s="169"/>
      <c r="CG511" s="169"/>
      <c r="CH511" s="169"/>
      <c r="CI511" s="169"/>
      <c r="CJ511" s="169"/>
      <c r="CK511" s="169"/>
      <c r="CL511" s="169"/>
      <c r="CM511" s="169"/>
      <c r="CN511" s="169"/>
      <c r="CO511" s="169"/>
      <c r="CP511" s="169"/>
      <c r="CQ511" s="169"/>
      <c r="CR511" s="169"/>
      <c r="CS511" s="169"/>
      <c r="CT511" s="169"/>
      <c r="CU511" s="169"/>
      <c r="CV511" s="169"/>
      <c r="CW511" s="169"/>
      <c r="CX511" s="169"/>
      <c r="CY511" s="169"/>
      <c r="CZ511" s="169"/>
      <c r="DA511" s="169"/>
      <c r="DB511" s="169"/>
      <c r="DC511" s="169"/>
      <c r="DD511" s="169"/>
      <c r="DE511" s="169"/>
      <c r="DF511" s="169"/>
      <c r="DG511" s="169"/>
      <c r="DH511" s="169"/>
      <c r="DI511" s="169"/>
      <c r="DJ511" s="169"/>
      <c r="DK511" s="169"/>
      <c r="DL511" s="169"/>
      <c r="DM511" s="169"/>
      <c r="DN511" s="169"/>
      <c r="DO511" s="169"/>
      <c r="DP511" s="169"/>
      <c r="DQ511" s="169"/>
      <c r="DR511" s="169"/>
      <c r="DS511" s="169"/>
      <c r="DT511" s="169"/>
      <c r="DU511" s="169"/>
      <c r="DV511" s="169"/>
      <c r="DW511" s="169"/>
      <c r="DX511" s="169"/>
      <c r="DY511" s="169"/>
      <c r="DZ511" s="169"/>
      <c r="EA511" s="169"/>
      <c r="EB511" s="169"/>
      <c r="EC511" s="169"/>
      <c r="ED511" s="169"/>
    </row>
    <row r="512" spans="1:139" s="15" customFormat="1" hidden="1" outlineLevel="1">
      <c r="B512" s="728">
        <v>323</v>
      </c>
      <c r="C512" s="59" t="s">
        <v>842</v>
      </c>
      <c r="D512" s="686"/>
      <c r="E512" s="812"/>
      <c r="F512" s="829"/>
      <c r="G512" s="143"/>
      <c r="H512" s="211"/>
      <c r="I512" s="211"/>
      <c r="J512" s="211"/>
      <c r="K512" s="211"/>
      <c r="L512" s="211"/>
      <c r="M512" s="211"/>
      <c r="N512" s="211"/>
      <c r="O512" s="211"/>
      <c r="P512" s="211"/>
      <c r="Q512" s="211"/>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1"/>
      <c r="BB512" s="211"/>
      <c r="BC512" s="211"/>
      <c r="BD512" s="211"/>
      <c r="BE512" s="211"/>
      <c r="BF512" s="211"/>
      <c r="BG512" s="211"/>
      <c r="BH512" s="211"/>
      <c r="BI512" s="211"/>
      <c r="BJ512" s="211"/>
      <c r="BK512" s="211"/>
      <c r="BL512" s="211"/>
      <c r="BM512" s="211"/>
      <c r="BN512" s="211"/>
      <c r="BO512" s="211"/>
      <c r="BV512" s="1174"/>
      <c r="BW512" s="1175"/>
      <c r="BX512" s="1175"/>
      <c r="BY512" s="1175"/>
      <c r="BZ512" s="1175"/>
      <c r="CA512" s="1175"/>
      <c r="CB512" s="1175"/>
      <c r="CC512" s="1175"/>
      <c r="CD512" s="1175"/>
      <c r="CE512" s="1175"/>
      <c r="CF512" s="1175"/>
      <c r="CG512" s="1175"/>
      <c r="CH512" s="1175"/>
      <c r="CI512" s="1175"/>
      <c r="CJ512" s="1175"/>
      <c r="CK512" s="1175"/>
      <c r="CL512" s="1175"/>
      <c r="CM512" s="1175"/>
      <c r="CN512" s="1175"/>
      <c r="CO512" s="1175"/>
      <c r="CP512" s="1175"/>
      <c r="CQ512" s="1175"/>
      <c r="CR512" s="1175"/>
      <c r="CS512" s="1175"/>
      <c r="CT512" s="1175"/>
      <c r="CU512" s="1175"/>
      <c r="CV512" s="1175"/>
      <c r="CW512" s="1175"/>
      <c r="CX512" s="1175"/>
      <c r="CY512" s="1175"/>
      <c r="CZ512" s="1175"/>
      <c r="DA512" s="1175"/>
      <c r="DB512" s="1175"/>
      <c r="DC512" s="1175"/>
      <c r="DD512" s="1175"/>
      <c r="DE512" s="1175"/>
      <c r="DF512" s="1175"/>
      <c r="DG512" s="1175"/>
      <c r="DH512" s="1175"/>
      <c r="DI512" s="1175"/>
      <c r="DJ512" s="1175"/>
      <c r="DK512" s="1175"/>
      <c r="DL512" s="1175"/>
      <c r="DM512" s="1175"/>
      <c r="DN512" s="1175"/>
      <c r="DO512" s="1175"/>
      <c r="DP512" s="1175"/>
      <c r="DQ512" s="1175"/>
      <c r="DR512" s="1175"/>
      <c r="DS512" s="1175"/>
      <c r="DT512" s="1175"/>
      <c r="DU512" s="1175"/>
      <c r="DV512" s="1175"/>
      <c r="DW512" s="1175"/>
      <c r="DX512" s="1175"/>
      <c r="DY512" s="1175"/>
      <c r="DZ512" s="1175"/>
      <c r="EA512" s="1175"/>
      <c r="EB512" s="1175"/>
      <c r="EC512" s="1175"/>
      <c r="ED512" s="1175"/>
      <c r="EE512" s="1077"/>
      <c r="EF512" s="1077"/>
      <c r="EG512" s="1077"/>
      <c r="EH512" s="1077"/>
      <c r="EI512" s="1077"/>
    </row>
    <row r="513" spans="2:139" s="15" customFormat="1" hidden="1" outlineLevel="1">
      <c r="B513" s="728" t="s">
        <v>1198</v>
      </c>
      <c r="C513" s="58" t="s">
        <v>1337</v>
      </c>
      <c r="D513" s="686"/>
      <c r="E513" s="667" t="s">
        <v>1312</v>
      </c>
      <c r="F513" s="699"/>
      <c r="G513" s="155">
        <f t="shared" ref="G513:AO513" si="2364">IF(COUNTBLANK(G514:G519)=6,"",SUM(G514:G519))</f>
        <v>0</v>
      </c>
      <c r="H513" s="155">
        <f t="shared" si="2364"/>
        <v>0</v>
      </c>
      <c r="I513" s="155">
        <f t="shared" si="2364"/>
        <v>0</v>
      </c>
      <c r="J513" s="155">
        <f t="shared" si="2364"/>
        <v>0</v>
      </c>
      <c r="K513" s="155">
        <f t="shared" si="2364"/>
        <v>0</v>
      </c>
      <c r="L513" s="155">
        <f t="shared" si="2364"/>
        <v>0</v>
      </c>
      <c r="M513" s="155">
        <f t="shared" si="2364"/>
        <v>0</v>
      </c>
      <c r="N513" s="155">
        <f t="shared" si="2364"/>
        <v>0</v>
      </c>
      <c r="O513" s="155">
        <f t="shared" si="2364"/>
        <v>0</v>
      </c>
      <c r="P513" s="155">
        <f t="shared" si="2364"/>
        <v>0</v>
      </c>
      <c r="Q513" s="155">
        <f t="shared" si="2364"/>
        <v>0</v>
      </c>
      <c r="R513" s="155">
        <f t="shared" si="2364"/>
        <v>0</v>
      </c>
      <c r="S513" s="155">
        <f t="shared" si="2364"/>
        <v>0</v>
      </c>
      <c r="T513" s="155">
        <f t="shared" si="2364"/>
        <v>0</v>
      </c>
      <c r="U513" s="155">
        <f t="shared" si="2364"/>
        <v>0</v>
      </c>
      <c r="V513" s="155">
        <f t="shared" si="2364"/>
        <v>0</v>
      </c>
      <c r="W513" s="155">
        <f t="shared" si="2364"/>
        <v>0</v>
      </c>
      <c r="X513" s="155">
        <f t="shared" si="2364"/>
        <v>0</v>
      </c>
      <c r="Y513" s="155">
        <f t="shared" si="2364"/>
        <v>0</v>
      </c>
      <c r="Z513" s="155">
        <f t="shared" si="2364"/>
        <v>0</v>
      </c>
      <c r="AA513" s="155">
        <f t="shared" si="2364"/>
        <v>0</v>
      </c>
      <c r="AB513" s="155">
        <f t="shared" si="2364"/>
        <v>0</v>
      </c>
      <c r="AC513" s="155">
        <f t="shared" si="2364"/>
        <v>0</v>
      </c>
      <c r="AD513" s="155">
        <f t="shared" si="2364"/>
        <v>0</v>
      </c>
      <c r="AE513" s="155">
        <f t="shared" si="2364"/>
        <v>0</v>
      </c>
      <c r="AF513" s="155">
        <f t="shared" si="2364"/>
        <v>0</v>
      </c>
      <c r="AG513" s="155">
        <f t="shared" si="2364"/>
        <v>0</v>
      </c>
      <c r="AH513" s="155">
        <f t="shared" si="2364"/>
        <v>0</v>
      </c>
      <c r="AI513" s="155">
        <f t="shared" si="2364"/>
        <v>0</v>
      </c>
      <c r="AJ513" s="155">
        <f t="shared" si="2364"/>
        <v>0</v>
      </c>
      <c r="AK513" s="155">
        <f t="shared" si="2364"/>
        <v>0</v>
      </c>
      <c r="AL513" s="155">
        <f t="shared" si="2364"/>
        <v>0</v>
      </c>
      <c r="AM513" s="155">
        <f t="shared" si="2364"/>
        <v>0</v>
      </c>
      <c r="AN513" s="155">
        <f t="shared" si="2364"/>
        <v>0</v>
      </c>
      <c r="AO513" s="155">
        <f t="shared" si="2364"/>
        <v>0</v>
      </c>
      <c r="AP513" s="155">
        <f t="shared" ref="AP513:BO513" si="2365">IF(COUNTBLANK(AP514:AP519)=6,"",SUM(AP514:AP519))</f>
        <v>0</v>
      </c>
      <c r="AQ513" s="155">
        <f t="shared" si="2365"/>
        <v>0</v>
      </c>
      <c r="AR513" s="155">
        <f t="shared" si="2365"/>
        <v>0</v>
      </c>
      <c r="AS513" s="155">
        <f t="shared" si="2365"/>
        <v>0</v>
      </c>
      <c r="AT513" s="155">
        <f t="shared" si="2365"/>
        <v>0</v>
      </c>
      <c r="AU513" s="155">
        <f t="shared" si="2365"/>
        <v>0</v>
      </c>
      <c r="AV513" s="155">
        <f t="shared" si="2365"/>
        <v>0</v>
      </c>
      <c r="AW513" s="155">
        <f t="shared" si="2365"/>
        <v>0</v>
      </c>
      <c r="AX513" s="155">
        <f t="shared" si="2365"/>
        <v>0</v>
      </c>
      <c r="AY513" s="155">
        <f t="shared" si="2365"/>
        <v>0</v>
      </c>
      <c r="AZ513" s="155">
        <f t="shared" si="2365"/>
        <v>0</v>
      </c>
      <c r="BA513" s="155">
        <f t="shared" si="2365"/>
        <v>0</v>
      </c>
      <c r="BB513" s="155">
        <f t="shared" si="2365"/>
        <v>0</v>
      </c>
      <c r="BC513" s="155">
        <f t="shared" si="2365"/>
        <v>0</v>
      </c>
      <c r="BD513" s="155">
        <f t="shared" si="2365"/>
        <v>0</v>
      </c>
      <c r="BE513" s="155">
        <f t="shared" si="2365"/>
        <v>0</v>
      </c>
      <c r="BF513" s="155">
        <f t="shared" si="2365"/>
        <v>0</v>
      </c>
      <c r="BG513" s="155">
        <f t="shared" si="2365"/>
        <v>0</v>
      </c>
      <c r="BH513" s="155">
        <f t="shared" si="2365"/>
        <v>0</v>
      </c>
      <c r="BI513" s="155">
        <f t="shared" si="2365"/>
        <v>0</v>
      </c>
      <c r="BJ513" s="155">
        <f t="shared" si="2365"/>
        <v>0</v>
      </c>
      <c r="BK513" s="155">
        <f t="shared" si="2365"/>
        <v>0</v>
      </c>
      <c r="BL513" s="155">
        <f t="shared" si="2365"/>
        <v>0</v>
      </c>
      <c r="BM513" s="155">
        <f t="shared" si="2365"/>
        <v>0</v>
      </c>
      <c r="BN513" s="155">
        <f t="shared" si="2365"/>
        <v>0</v>
      </c>
      <c r="BO513" s="155">
        <f t="shared" si="2365"/>
        <v>0</v>
      </c>
      <c r="BV513" s="1168"/>
      <c r="BW513" s="1168"/>
      <c r="BX513" s="1168"/>
      <c r="BY513" s="1168"/>
      <c r="BZ513" s="1168"/>
      <c r="CA513" s="1168"/>
      <c r="CB513" s="1168"/>
      <c r="CC513" s="1168"/>
      <c r="CD513" s="1168"/>
      <c r="CE513" s="1168"/>
      <c r="CF513" s="1168"/>
      <c r="CG513" s="1168"/>
      <c r="CH513" s="1168"/>
      <c r="CI513" s="1168"/>
      <c r="CJ513" s="1168"/>
      <c r="CK513" s="1168"/>
      <c r="CL513" s="1168"/>
      <c r="CM513" s="1168"/>
      <c r="CN513" s="1168"/>
      <c r="CO513" s="1168"/>
      <c r="CP513" s="1168"/>
      <c r="CQ513" s="1168"/>
      <c r="CR513" s="1168"/>
      <c r="CS513" s="1168"/>
      <c r="CT513" s="1168"/>
      <c r="CU513" s="1168"/>
      <c r="CV513" s="1168"/>
      <c r="CW513" s="1168"/>
      <c r="CX513" s="1168"/>
      <c r="CY513" s="1168"/>
      <c r="CZ513" s="1168"/>
      <c r="DA513" s="1168"/>
      <c r="DB513" s="1168"/>
      <c r="DC513" s="1168"/>
      <c r="DD513" s="1168"/>
      <c r="DE513" s="1168"/>
      <c r="DF513" s="1168"/>
      <c r="DG513" s="1168"/>
      <c r="DH513" s="1168"/>
      <c r="DI513" s="1168"/>
      <c r="DJ513" s="1168"/>
      <c r="DK513" s="1168"/>
      <c r="DL513" s="1168"/>
      <c r="DM513" s="1168"/>
      <c r="DN513" s="1168"/>
      <c r="DO513" s="1168"/>
      <c r="DP513" s="1168"/>
      <c r="DQ513" s="1168"/>
      <c r="DR513" s="1168"/>
      <c r="DS513" s="1168"/>
      <c r="DT513" s="1168"/>
      <c r="DU513" s="1168"/>
      <c r="DV513" s="1168"/>
      <c r="DW513" s="1168"/>
      <c r="DX513" s="1168"/>
      <c r="DY513" s="1168"/>
      <c r="DZ513" s="1168"/>
      <c r="EA513" s="1168"/>
      <c r="EB513" s="1168"/>
      <c r="EC513" s="1168"/>
      <c r="ED513" s="1168"/>
      <c r="EE513" s="1077"/>
      <c r="EF513" s="1077"/>
      <c r="EG513" s="1077"/>
      <c r="EH513" s="1077"/>
      <c r="EI513" s="1077"/>
    </row>
    <row r="514" spans="2:139" hidden="1" outlineLevel="1">
      <c r="B514" s="728" t="s">
        <v>387</v>
      </c>
      <c r="C514" s="60"/>
      <c r="D514" s="686" t="s">
        <v>1148</v>
      </c>
      <c r="E514" s="667" t="s">
        <v>1312</v>
      </c>
      <c r="F514" s="699"/>
      <c r="G514" s="86">
        <f t="shared" ref="G514:AO514" si="2366">IF(G442="","",G442*G478/1000)</f>
        <v>0</v>
      </c>
      <c r="H514" s="86">
        <f t="shared" si="2366"/>
        <v>0</v>
      </c>
      <c r="I514" s="86">
        <f t="shared" si="2366"/>
        <v>0</v>
      </c>
      <c r="J514" s="86">
        <f t="shared" si="2366"/>
        <v>0</v>
      </c>
      <c r="K514" s="86">
        <f t="shared" si="2366"/>
        <v>0</v>
      </c>
      <c r="L514" s="86">
        <f t="shared" si="2366"/>
        <v>0</v>
      </c>
      <c r="M514" s="86">
        <f t="shared" si="2366"/>
        <v>0</v>
      </c>
      <c r="N514" s="86">
        <f t="shared" si="2366"/>
        <v>0</v>
      </c>
      <c r="O514" s="86">
        <f t="shared" si="2366"/>
        <v>0</v>
      </c>
      <c r="P514" s="86">
        <f t="shared" si="2366"/>
        <v>0</v>
      </c>
      <c r="Q514" s="86">
        <f t="shared" si="2366"/>
        <v>0</v>
      </c>
      <c r="R514" s="86">
        <f t="shared" si="2366"/>
        <v>0</v>
      </c>
      <c r="S514" s="86">
        <f t="shared" si="2366"/>
        <v>0</v>
      </c>
      <c r="T514" s="86">
        <f t="shared" si="2366"/>
        <v>0</v>
      </c>
      <c r="U514" s="86">
        <f t="shared" si="2366"/>
        <v>0</v>
      </c>
      <c r="V514" s="86">
        <f t="shared" si="2366"/>
        <v>0</v>
      </c>
      <c r="W514" s="86">
        <f t="shared" si="2366"/>
        <v>0</v>
      </c>
      <c r="X514" s="86">
        <f t="shared" si="2366"/>
        <v>0</v>
      </c>
      <c r="Y514" s="86">
        <f t="shared" si="2366"/>
        <v>0</v>
      </c>
      <c r="Z514" s="86">
        <f t="shared" si="2366"/>
        <v>0</v>
      </c>
      <c r="AA514" s="86">
        <f t="shared" si="2366"/>
        <v>0</v>
      </c>
      <c r="AB514" s="86">
        <f t="shared" si="2366"/>
        <v>0</v>
      </c>
      <c r="AC514" s="86">
        <f t="shared" si="2366"/>
        <v>0</v>
      </c>
      <c r="AD514" s="86">
        <f t="shared" si="2366"/>
        <v>0</v>
      </c>
      <c r="AE514" s="86">
        <f t="shared" si="2366"/>
        <v>0</v>
      </c>
      <c r="AF514" s="86">
        <f t="shared" si="2366"/>
        <v>0</v>
      </c>
      <c r="AG514" s="86">
        <f t="shared" si="2366"/>
        <v>0</v>
      </c>
      <c r="AH514" s="86">
        <f t="shared" si="2366"/>
        <v>0</v>
      </c>
      <c r="AI514" s="86">
        <f t="shared" si="2366"/>
        <v>0</v>
      </c>
      <c r="AJ514" s="86">
        <f t="shared" si="2366"/>
        <v>0</v>
      </c>
      <c r="AK514" s="86">
        <f t="shared" si="2366"/>
        <v>0</v>
      </c>
      <c r="AL514" s="86">
        <f t="shared" si="2366"/>
        <v>0</v>
      </c>
      <c r="AM514" s="86">
        <f t="shared" si="2366"/>
        <v>0</v>
      </c>
      <c r="AN514" s="86">
        <f t="shared" si="2366"/>
        <v>0</v>
      </c>
      <c r="AO514" s="86">
        <f t="shared" si="2366"/>
        <v>0</v>
      </c>
      <c r="AP514" s="86">
        <f t="shared" ref="AP514:BO514" si="2367">IF(AP442="","",AP442*AP478/1000)</f>
        <v>0</v>
      </c>
      <c r="AQ514" s="86">
        <f t="shared" si="2367"/>
        <v>0</v>
      </c>
      <c r="AR514" s="86">
        <f t="shared" si="2367"/>
        <v>0</v>
      </c>
      <c r="AS514" s="86">
        <f t="shared" si="2367"/>
        <v>0</v>
      </c>
      <c r="AT514" s="86">
        <f t="shared" si="2367"/>
        <v>0</v>
      </c>
      <c r="AU514" s="86">
        <f t="shared" si="2367"/>
        <v>0</v>
      </c>
      <c r="AV514" s="86">
        <f t="shared" si="2367"/>
        <v>0</v>
      </c>
      <c r="AW514" s="86">
        <f t="shared" si="2367"/>
        <v>0</v>
      </c>
      <c r="AX514" s="86">
        <f t="shared" si="2367"/>
        <v>0</v>
      </c>
      <c r="AY514" s="86">
        <f t="shared" si="2367"/>
        <v>0</v>
      </c>
      <c r="AZ514" s="86">
        <f t="shared" si="2367"/>
        <v>0</v>
      </c>
      <c r="BA514" s="86">
        <f t="shared" si="2367"/>
        <v>0</v>
      </c>
      <c r="BB514" s="86">
        <f t="shared" si="2367"/>
        <v>0</v>
      </c>
      <c r="BC514" s="86">
        <f t="shared" si="2367"/>
        <v>0</v>
      </c>
      <c r="BD514" s="86">
        <f t="shared" si="2367"/>
        <v>0</v>
      </c>
      <c r="BE514" s="86">
        <f t="shared" si="2367"/>
        <v>0</v>
      </c>
      <c r="BF514" s="86">
        <f t="shared" si="2367"/>
        <v>0</v>
      </c>
      <c r="BG514" s="86">
        <f t="shared" si="2367"/>
        <v>0</v>
      </c>
      <c r="BH514" s="86">
        <f t="shared" si="2367"/>
        <v>0</v>
      </c>
      <c r="BI514" s="86">
        <f t="shared" si="2367"/>
        <v>0</v>
      </c>
      <c r="BJ514" s="86">
        <f t="shared" si="2367"/>
        <v>0</v>
      </c>
      <c r="BK514" s="86">
        <f t="shared" si="2367"/>
        <v>0</v>
      </c>
      <c r="BL514" s="86">
        <f t="shared" si="2367"/>
        <v>0</v>
      </c>
      <c r="BM514" s="86">
        <f t="shared" si="2367"/>
        <v>0</v>
      </c>
      <c r="BN514" s="86">
        <f t="shared" si="2367"/>
        <v>0</v>
      </c>
      <c r="BO514" s="86">
        <f t="shared" si="2367"/>
        <v>0</v>
      </c>
      <c r="BV514" s="169"/>
      <c r="BW514" s="169"/>
      <c r="BX514" s="169"/>
      <c r="BY514" s="169"/>
      <c r="BZ514" s="169"/>
      <c r="CA514" s="169"/>
      <c r="CB514" s="169"/>
      <c r="CC514" s="169"/>
      <c r="CD514" s="169"/>
      <c r="CE514" s="169"/>
      <c r="CF514" s="169"/>
      <c r="CG514" s="169"/>
      <c r="CH514" s="169"/>
      <c r="CI514" s="169"/>
      <c r="CJ514" s="169"/>
      <c r="CK514" s="169"/>
      <c r="CL514" s="169"/>
      <c r="CM514" s="169"/>
      <c r="CN514" s="169"/>
      <c r="CO514" s="169"/>
      <c r="CP514" s="169"/>
      <c r="CQ514" s="169"/>
      <c r="CR514" s="169"/>
      <c r="CS514" s="169"/>
      <c r="CT514" s="169"/>
      <c r="CU514" s="169"/>
      <c r="CV514" s="169"/>
      <c r="CW514" s="169"/>
      <c r="CX514" s="169"/>
      <c r="CY514" s="169"/>
      <c r="CZ514" s="169"/>
      <c r="DA514" s="169"/>
      <c r="DB514" s="169"/>
      <c r="DC514" s="169"/>
      <c r="DD514" s="169"/>
      <c r="DE514" s="169"/>
      <c r="DF514" s="169"/>
      <c r="DG514" s="169"/>
      <c r="DH514" s="169"/>
      <c r="DI514" s="169"/>
      <c r="DJ514" s="169"/>
      <c r="DK514" s="169"/>
      <c r="DL514" s="169"/>
      <c r="DM514" s="169"/>
      <c r="DN514" s="169"/>
      <c r="DO514" s="169"/>
      <c r="DP514" s="169"/>
      <c r="DQ514" s="169"/>
      <c r="DR514" s="169"/>
      <c r="DS514" s="169"/>
      <c r="DT514" s="169"/>
      <c r="DU514" s="169"/>
      <c r="DV514" s="169"/>
      <c r="DW514" s="169"/>
      <c r="DX514" s="169"/>
      <c r="DY514" s="169"/>
      <c r="DZ514" s="169"/>
      <c r="EA514" s="169"/>
      <c r="EB514" s="169"/>
      <c r="EC514" s="169"/>
      <c r="ED514" s="169"/>
    </row>
    <row r="515" spans="2:139" hidden="1" outlineLevel="1">
      <c r="B515" s="728" t="s">
        <v>388</v>
      </c>
      <c r="C515" s="60"/>
      <c r="D515" s="686" t="s">
        <v>1119</v>
      </c>
      <c r="E515" s="667" t="s">
        <v>1312</v>
      </c>
      <c r="F515" s="699"/>
      <c r="G515" s="86">
        <f t="shared" ref="G515:AO515" si="2368">IF(G443="","",G443*G479/1000)</f>
        <v>0</v>
      </c>
      <c r="H515" s="86">
        <f t="shared" si="2368"/>
        <v>0</v>
      </c>
      <c r="I515" s="86">
        <f t="shared" si="2368"/>
        <v>0</v>
      </c>
      <c r="J515" s="86">
        <f t="shared" si="2368"/>
        <v>0</v>
      </c>
      <c r="K515" s="86">
        <f t="shared" si="2368"/>
        <v>0</v>
      </c>
      <c r="L515" s="86">
        <f t="shared" si="2368"/>
        <v>0</v>
      </c>
      <c r="M515" s="86">
        <f t="shared" si="2368"/>
        <v>0</v>
      </c>
      <c r="N515" s="86">
        <f t="shared" si="2368"/>
        <v>0</v>
      </c>
      <c r="O515" s="86">
        <f t="shared" si="2368"/>
        <v>0</v>
      </c>
      <c r="P515" s="86">
        <f t="shared" si="2368"/>
        <v>0</v>
      </c>
      <c r="Q515" s="86">
        <f t="shared" si="2368"/>
        <v>0</v>
      </c>
      <c r="R515" s="86">
        <f t="shared" si="2368"/>
        <v>0</v>
      </c>
      <c r="S515" s="86">
        <f t="shared" si="2368"/>
        <v>0</v>
      </c>
      <c r="T515" s="86">
        <f t="shared" si="2368"/>
        <v>0</v>
      </c>
      <c r="U515" s="86">
        <f t="shared" si="2368"/>
        <v>0</v>
      </c>
      <c r="V515" s="86">
        <f t="shared" si="2368"/>
        <v>0</v>
      </c>
      <c r="W515" s="86">
        <f t="shared" si="2368"/>
        <v>0</v>
      </c>
      <c r="X515" s="86">
        <f t="shared" si="2368"/>
        <v>0</v>
      </c>
      <c r="Y515" s="86">
        <f t="shared" si="2368"/>
        <v>0</v>
      </c>
      <c r="Z515" s="86">
        <f t="shared" si="2368"/>
        <v>0</v>
      </c>
      <c r="AA515" s="86">
        <f t="shared" si="2368"/>
        <v>0</v>
      </c>
      <c r="AB515" s="86">
        <f t="shared" si="2368"/>
        <v>0</v>
      </c>
      <c r="AC515" s="86">
        <f t="shared" si="2368"/>
        <v>0</v>
      </c>
      <c r="AD515" s="86">
        <f t="shared" si="2368"/>
        <v>0</v>
      </c>
      <c r="AE515" s="86">
        <f t="shared" si="2368"/>
        <v>0</v>
      </c>
      <c r="AF515" s="86">
        <f t="shared" si="2368"/>
        <v>0</v>
      </c>
      <c r="AG515" s="86">
        <f t="shared" si="2368"/>
        <v>0</v>
      </c>
      <c r="AH515" s="86">
        <f t="shared" si="2368"/>
        <v>0</v>
      </c>
      <c r="AI515" s="86">
        <f t="shared" si="2368"/>
        <v>0</v>
      </c>
      <c r="AJ515" s="86">
        <f t="shared" si="2368"/>
        <v>0</v>
      </c>
      <c r="AK515" s="86">
        <f t="shared" si="2368"/>
        <v>0</v>
      </c>
      <c r="AL515" s="86">
        <f t="shared" si="2368"/>
        <v>0</v>
      </c>
      <c r="AM515" s="86">
        <f t="shared" si="2368"/>
        <v>0</v>
      </c>
      <c r="AN515" s="86">
        <f t="shared" si="2368"/>
        <v>0</v>
      </c>
      <c r="AO515" s="86">
        <f t="shared" si="2368"/>
        <v>0</v>
      </c>
      <c r="AP515" s="86">
        <f t="shared" ref="AP515:BO515" si="2369">IF(AP443="","",AP443*AP479/1000)</f>
        <v>0</v>
      </c>
      <c r="AQ515" s="86">
        <f t="shared" si="2369"/>
        <v>0</v>
      </c>
      <c r="AR515" s="86">
        <f t="shared" si="2369"/>
        <v>0</v>
      </c>
      <c r="AS515" s="86">
        <f t="shared" si="2369"/>
        <v>0</v>
      </c>
      <c r="AT515" s="86">
        <f t="shared" si="2369"/>
        <v>0</v>
      </c>
      <c r="AU515" s="86">
        <f t="shared" si="2369"/>
        <v>0</v>
      </c>
      <c r="AV515" s="86">
        <f t="shared" si="2369"/>
        <v>0</v>
      </c>
      <c r="AW515" s="86">
        <f t="shared" si="2369"/>
        <v>0</v>
      </c>
      <c r="AX515" s="86">
        <f t="shared" si="2369"/>
        <v>0</v>
      </c>
      <c r="AY515" s="86">
        <f t="shared" si="2369"/>
        <v>0</v>
      </c>
      <c r="AZ515" s="86">
        <f t="shared" si="2369"/>
        <v>0</v>
      </c>
      <c r="BA515" s="86">
        <f t="shared" si="2369"/>
        <v>0</v>
      </c>
      <c r="BB515" s="86">
        <f t="shared" si="2369"/>
        <v>0</v>
      </c>
      <c r="BC515" s="86">
        <f t="shared" si="2369"/>
        <v>0</v>
      </c>
      <c r="BD515" s="86">
        <f t="shared" si="2369"/>
        <v>0</v>
      </c>
      <c r="BE515" s="86">
        <f t="shared" si="2369"/>
        <v>0</v>
      </c>
      <c r="BF515" s="86">
        <f t="shared" si="2369"/>
        <v>0</v>
      </c>
      <c r="BG515" s="86">
        <f t="shared" si="2369"/>
        <v>0</v>
      </c>
      <c r="BH515" s="86">
        <f t="shared" si="2369"/>
        <v>0</v>
      </c>
      <c r="BI515" s="86">
        <f t="shared" si="2369"/>
        <v>0</v>
      </c>
      <c r="BJ515" s="86">
        <f t="shared" si="2369"/>
        <v>0</v>
      </c>
      <c r="BK515" s="86">
        <f t="shared" si="2369"/>
        <v>0</v>
      </c>
      <c r="BL515" s="86">
        <f t="shared" si="2369"/>
        <v>0</v>
      </c>
      <c r="BM515" s="86">
        <f t="shared" si="2369"/>
        <v>0</v>
      </c>
      <c r="BN515" s="86">
        <f t="shared" si="2369"/>
        <v>0</v>
      </c>
      <c r="BO515" s="86">
        <f t="shared" si="2369"/>
        <v>0</v>
      </c>
      <c r="BV515" s="169"/>
      <c r="BW515" s="169"/>
      <c r="BX515" s="169"/>
      <c r="BY515" s="169"/>
      <c r="BZ515" s="169"/>
      <c r="CA515" s="169"/>
      <c r="CB515" s="169"/>
      <c r="CC515" s="169"/>
      <c r="CD515" s="169"/>
      <c r="CE515" s="169"/>
      <c r="CF515" s="169"/>
      <c r="CG515" s="169"/>
      <c r="CH515" s="169"/>
      <c r="CI515" s="169"/>
      <c r="CJ515" s="169"/>
      <c r="CK515" s="169"/>
      <c r="CL515" s="169"/>
      <c r="CM515" s="169"/>
      <c r="CN515" s="169"/>
      <c r="CO515" s="169"/>
      <c r="CP515" s="169"/>
      <c r="CQ515" s="169"/>
      <c r="CR515" s="169"/>
      <c r="CS515" s="169"/>
      <c r="CT515" s="169"/>
      <c r="CU515" s="169"/>
      <c r="CV515" s="169"/>
      <c r="CW515" s="169"/>
      <c r="CX515" s="169"/>
      <c r="CY515" s="169"/>
      <c r="CZ515" s="169"/>
      <c r="DA515" s="169"/>
      <c r="DB515" s="169"/>
      <c r="DC515" s="169"/>
      <c r="DD515" s="169"/>
      <c r="DE515" s="169"/>
      <c r="DF515" s="169"/>
      <c r="DG515" s="169"/>
      <c r="DH515" s="169"/>
      <c r="DI515" s="169"/>
      <c r="DJ515" s="169"/>
      <c r="DK515" s="169"/>
      <c r="DL515" s="169"/>
      <c r="DM515" s="169"/>
      <c r="DN515" s="169"/>
      <c r="DO515" s="169"/>
      <c r="DP515" s="169"/>
      <c r="DQ515" s="169"/>
      <c r="DR515" s="169"/>
      <c r="DS515" s="169"/>
      <c r="DT515" s="169"/>
      <c r="DU515" s="169"/>
      <c r="DV515" s="169"/>
      <c r="DW515" s="169"/>
      <c r="DX515" s="169"/>
      <c r="DY515" s="169"/>
      <c r="DZ515" s="169"/>
      <c r="EA515" s="169"/>
      <c r="EB515" s="169"/>
      <c r="EC515" s="169"/>
      <c r="ED515" s="169"/>
    </row>
    <row r="516" spans="2:139" hidden="1" outlineLevel="1">
      <c r="B516" s="728" t="s">
        <v>840</v>
      </c>
      <c r="C516" s="60"/>
      <c r="D516" s="686" t="s">
        <v>776</v>
      </c>
      <c r="E516" s="667" t="s">
        <v>1312</v>
      </c>
      <c r="F516" s="699"/>
      <c r="G516" s="86">
        <f t="shared" ref="G516:AO516" si="2370">IF(G444="","",G444*G480/1000)</f>
        <v>0</v>
      </c>
      <c r="H516" s="86">
        <f t="shared" si="2370"/>
        <v>0</v>
      </c>
      <c r="I516" s="86">
        <f t="shared" si="2370"/>
        <v>0</v>
      </c>
      <c r="J516" s="86">
        <f t="shared" si="2370"/>
        <v>0</v>
      </c>
      <c r="K516" s="86">
        <f t="shared" si="2370"/>
        <v>0</v>
      </c>
      <c r="L516" s="86">
        <f t="shared" si="2370"/>
        <v>0</v>
      </c>
      <c r="M516" s="86">
        <f t="shared" si="2370"/>
        <v>0</v>
      </c>
      <c r="N516" s="86">
        <f t="shared" si="2370"/>
        <v>0</v>
      </c>
      <c r="O516" s="86">
        <f t="shared" si="2370"/>
        <v>0</v>
      </c>
      <c r="P516" s="86">
        <f t="shared" si="2370"/>
        <v>0</v>
      </c>
      <c r="Q516" s="86">
        <f t="shared" si="2370"/>
        <v>0</v>
      </c>
      <c r="R516" s="86">
        <f t="shared" si="2370"/>
        <v>0</v>
      </c>
      <c r="S516" s="86">
        <f t="shared" si="2370"/>
        <v>0</v>
      </c>
      <c r="T516" s="86">
        <f t="shared" si="2370"/>
        <v>0</v>
      </c>
      <c r="U516" s="86">
        <f t="shared" si="2370"/>
        <v>0</v>
      </c>
      <c r="V516" s="86">
        <f t="shared" si="2370"/>
        <v>0</v>
      </c>
      <c r="W516" s="86">
        <f t="shared" si="2370"/>
        <v>0</v>
      </c>
      <c r="X516" s="86">
        <f t="shared" si="2370"/>
        <v>0</v>
      </c>
      <c r="Y516" s="86">
        <f t="shared" si="2370"/>
        <v>0</v>
      </c>
      <c r="Z516" s="86">
        <f t="shared" si="2370"/>
        <v>0</v>
      </c>
      <c r="AA516" s="86">
        <f t="shared" si="2370"/>
        <v>0</v>
      </c>
      <c r="AB516" s="86">
        <f t="shared" si="2370"/>
        <v>0</v>
      </c>
      <c r="AC516" s="86">
        <f t="shared" si="2370"/>
        <v>0</v>
      </c>
      <c r="AD516" s="86">
        <f t="shared" si="2370"/>
        <v>0</v>
      </c>
      <c r="AE516" s="86">
        <f t="shared" si="2370"/>
        <v>0</v>
      </c>
      <c r="AF516" s="86">
        <f t="shared" si="2370"/>
        <v>0</v>
      </c>
      <c r="AG516" s="86">
        <f t="shared" si="2370"/>
        <v>0</v>
      </c>
      <c r="AH516" s="86">
        <f t="shared" si="2370"/>
        <v>0</v>
      </c>
      <c r="AI516" s="86">
        <f t="shared" si="2370"/>
        <v>0</v>
      </c>
      <c r="AJ516" s="86">
        <f t="shared" si="2370"/>
        <v>0</v>
      </c>
      <c r="AK516" s="86">
        <f t="shared" si="2370"/>
        <v>0</v>
      </c>
      <c r="AL516" s="86">
        <f t="shared" si="2370"/>
        <v>0</v>
      </c>
      <c r="AM516" s="86">
        <f t="shared" si="2370"/>
        <v>0</v>
      </c>
      <c r="AN516" s="86">
        <f t="shared" si="2370"/>
        <v>0</v>
      </c>
      <c r="AO516" s="86">
        <f t="shared" si="2370"/>
        <v>0</v>
      </c>
      <c r="AP516" s="86">
        <f t="shared" ref="AP516:BO516" si="2371">IF(AP444="","",AP444*AP480/1000)</f>
        <v>0</v>
      </c>
      <c r="AQ516" s="86">
        <f t="shared" si="2371"/>
        <v>0</v>
      </c>
      <c r="AR516" s="86">
        <f t="shared" si="2371"/>
        <v>0</v>
      </c>
      <c r="AS516" s="86">
        <f t="shared" si="2371"/>
        <v>0</v>
      </c>
      <c r="AT516" s="86">
        <f t="shared" si="2371"/>
        <v>0</v>
      </c>
      <c r="AU516" s="86">
        <f t="shared" si="2371"/>
        <v>0</v>
      </c>
      <c r="AV516" s="86">
        <f t="shared" si="2371"/>
        <v>0</v>
      </c>
      <c r="AW516" s="86">
        <f t="shared" si="2371"/>
        <v>0</v>
      </c>
      <c r="AX516" s="86">
        <f t="shared" si="2371"/>
        <v>0</v>
      </c>
      <c r="AY516" s="86">
        <f t="shared" si="2371"/>
        <v>0</v>
      </c>
      <c r="AZ516" s="86">
        <f t="shared" si="2371"/>
        <v>0</v>
      </c>
      <c r="BA516" s="86">
        <f t="shared" si="2371"/>
        <v>0</v>
      </c>
      <c r="BB516" s="86">
        <f t="shared" si="2371"/>
        <v>0</v>
      </c>
      <c r="BC516" s="86">
        <f t="shared" si="2371"/>
        <v>0</v>
      </c>
      <c r="BD516" s="86">
        <f t="shared" si="2371"/>
        <v>0</v>
      </c>
      <c r="BE516" s="86">
        <f t="shared" si="2371"/>
        <v>0</v>
      </c>
      <c r="BF516" s="86">
        <f t="shared" si="2371"/>
        <v>0</v>
      </c>
      <c r="BG516" s="86">
        <f t="shared" si="2371"/>
        <v>0</v>
      </c>
      <c r="BH516" s="86">
        <f t="shared" si="2371"/>
        <v>0</v>
      </c>
      <c r="BI516" s="86">
        <f t="shared" si="2371"/>
        <v>0</v>
      </c>
      <c r="BJ516" s="86">
        <f t="shared" si="2371"/>
        <v>0</v>
      </c>
      <c r="BK516" s="86">
        <f t="shared" si="2371"/>
        <v>0</v>
      </c>
      <c r="BL516" s="86">
        <f t="shared" si="2371"/>
        <v>0</v>
      </c>
      <c r="BM516" s="86">
        <f t="shared" si="2371"/>
        <v>0</v>
      </c>
      <c r="BN516" s="86">
        <f t="shared" si="2371"/>
        <v>0</v>
      </c>
      <c r="BO516" s="86">
        <f t="shared" si="2371"/>
        <v>0</v>
      </c>
      <c r="BV516" s="169"/>
      <c r="BW516" s="169"/>
      <c r="BX516" s="169"/>
      <c r="BY516" s="169"/>
      <c r="BZ516" s="169"/>
      <c r="CA516" s="169"/>
      <c r="CB516" s="169"/>
      <c r="CC516" s="169"/>
      <c r="CD516" s="169"/>
      <c r="CE516" s="169"/>
      <c r="CF516" s="169"/>
      <c r="CG516" s="169"/>
      <c r="CH516" s="169"/>
      <c r="CI516" s="169"/>
      <c r="CJ516" s="169"/>
      <c r="CK516" s="169"/>
      <c r="CL516" s="169"/>
      <c r="CM516" s="169"/>
      <c r="CN516" s="169"/>
      <c r="CO516" s="169"/>
      <c r="CP516" s="169"/>
      <c r="CQ516" s="169"/>
      <c r="CR516" s="169"/>
      <c r="CS516" s="169"/>
      <c r="CT516" s="169"/>
      <c r="CU516" s="169"/>
      <c r="CV516" s="169"/>
      <c r="CW516" s="169"/>
      <c r="CX516" s="169"/>
      <c r="CY516" s="169"/>
      <c r="CZ516" s="169"/>
      <c r="DA516" s="169"/>
      <c r="DB516" s="169"/>
      <c r="DC516" s="169"/>
      <c r="DD516" s="169"/>
      <c r="DE516" s="169"/>
      <c r="DF516" s="169"/>
      <c r="DG516" s="169"/>
      <c r="DH516" s="169"/>
      <c r="DI516" s="169"/>
      <c r="DJ516" s="169"/>
      <c r="DK516" s="169"/>
      <c r="DL516" s="169"/>
      <c r="DM516" s="169"/>
      <c r="DN516" s="169"/>
      <c r="DO516" s="169"/>
      <c r="DP516" s="169"/>
      <c r="DQ516" s="169"/>
      <c r="DR516" s="169"/>
      <c r="DS516" s="169"/>
      <c r="DT516" s="169"/>
      <c r="DU516" s="169"/>
      <c r="DV516" s="169"/>
      <c r="DW516" s="169"/>
      <c r="DX516" s="169"/>
      <c r="DY516" s="169"/>
      <c r="DZ516" s="169"/>
      <c r="EA516" s="169"/>
      <c r="EB516" s="169"/>
      <c r="EC516" s="169"/>
      <c r="ED516" s="169"/>
    </row>
    <row r="517" spans="2:139" hidden="1" outlineLevel="1">
      <c r="B517" s="728" t="s">
        <v>841</v>
      </c>
      <c r="C517" s="60"/>
      <c r="D517" s="686" t="s">
        <v>1120</v>
      </c>
      <c r="E517" s="667" t="s">
        <v>1312</v>
      </c>
      <c r="F517" s="699"/>
      <c r="G517" s="86">
        <f t="shared" ref="G517:AO517" si="2372">IF(G445="","",G445*G481/1000)</f>
        <v>0</v>
      </c>
      <c r="H517" s="86">
        <f t="shared" si="2372"/>
        <v>0</v>
      </c>
      <c r="I517" s="86">
        <f t="shared" si="2372"/>
        <v>0</v>
      </c>
      <c r="J517" s="86">
        <f t="shared" si="2372"/>
        <v>0</v>
      </c>
      <c r="K517" s="86">
        <f t="shared" si="2372"/>
        <v>0</v>
      </c>
      <c r="L517" s="86">
        <f t="shared" si="2372"/>
        <v>0</v>
      </c>
      <c r="M517" s="86">
        <f t="shared" si="2372"/>
        <v>0</v>
      </c>
      <c r="N517" s="86">
        <f t="shared" si="2372"/>
        <v>0</v>
      </c>
      <c r="O517" s="86">
        <f t="shared" si="2372"/>
        <v>0</v>
      </c>
      <c r="P517" s="86">
        <f t="shared" si="2372"/>
        <v>0</v>
      </c>
      <c r="Q517" s="86">
        <f t="shared" si="2372"/>
        <v>0</v>
      </c>
      <c r="R517" s="86">
        <f t="shared" si="2372"/>
        <v>0</v>
      </c>
      <c r="S517" s="86">
        <f t="shared" si="2372"/>
        <v>0</v>
      </c>
      <c r="T517" s="86">
        <f t="shared" si="2372"/>
        <v>0</v>
      </c>
      <c r="U517" s="86">
        <f t="shared" si="2372"/>
        <v>0</v>
      </c>
      <c r="V517" s="86">
        <f t="shared" si="2372"/>
        <v>0</v>
      </c>
      <c r="W517" s="86">
        <f t="shared" si="2372"/>
        <v>0</v>
      </c>
      <c r="X517" s="86">
        <f t="shared" si="2372"/>
        <v>0</v>
      </c>
      <c r="Y517" s="86">
        <f t="shared" si="2372"/>
        <v>0</v>
      </c>
      <c r="Z517" s="86">
        <f t="shared" si="2372"/>
        <v>0</v>
      </c>
      <c r="AA517" s="86">
        <f t="shared" si="2372"/>
        <v>0</v>
      </c>
      <c r="AB517" s="86">
        <f t="shared" si="2372"/>
        <v>0</v>
      </c>
      <c r="AC517" s="86">
        <f t="shared" si="2372"/>
        <v>0</v>
      </c>
      <c r="AD517" s="86">
        <f t="shared" si="2372"/>
        <v>0</v>
      </c>
      <c r="AE517" s="86">
        <f t="shared" si="2372"/>
        <v>0</v>
      </c>
      <c r="AF517" s="86">
        <f t="shared" si="2372"/>
        <v>0</v>
      </c>
      <c r="AG517" s="86">
        <f t="shared" si="2372"/>
        <v>0</v>
      </c>
      <c r="AH517" s="86">
        <f t="shared" si="2372"/>
        <v>0</v>
      </c>
      <c r="AI517" s="86">
        <f t="shared" si="2372"/>
        <v>0</v>
      </c>
      <c r="AJ517" s="86">
        <f t="shared" si="2372"/>
        <v>0</v>
      </c>
      <c r="AK517" s="86">
        <f t="shared" si="2372"/>
        <v>0</v>
      </c>
      <c r="AL517" s="86">
        <f t="shared" si="2372"/>
        <v>0</v>
      </c>
      <c r="AM517" s="86">
        <f t="shared" si="2372"/>
        <v>0</v>
      </c>
      <c r="AN517" s="86">
        <f t="shared" si="2372"/>
        <v>0</v>
      </c>
      <c r="AO517" s="86">
        <f t="shared" si="2372"/>
        <v>0</v>
      </c>
      <c r="AP517" s="86">
        <f t="shared" ref="AP517:BO517" si="2373">IF(AP445="","",AP445*AP481/1000)</f>
        <v>0</v>
      </c>
      <c r="AQ517" s="86">
        <f t="shared" si="2373"/>
        <v>0</v>
      </c>
      <c r="AR517" s="86">
        <f t="shared" si="2373"/>
        <v>0</v>
      </c>
      <c r="AS517" s="86">
        <f t="shared" si="2373"/>
        <v>0</v>
      </c>
      <c r="AT517" s="86">
        <f t="shared" si="2373"/>
        <v>0</v>
      </c>
      <c r="AU517" s="86">
        <f t="shared" si="2373"/>
        <v>0</v>
      </c>
      <c r="AV517" s="86">
        <f t="shared" si="2373"/>
        <v>0</v>
      </c>
      <c r="AW517" s="86">
        <f t="shared" si="2373"/>
        <v>0</v>
      </c>
      <c r="AX517" s="86">
        <f t="shared" si="2373"/>
        <v>0</v>
      </c>
      <c r="AY517" s="86">
        <f t="shared" si="2373"/>
        <v>0</v>
      </c>
      <c r="AZ517" s="86">
        <f t="shared" si="2373"/>
        <v>0</v>
      </c>
      <c r="BA517" s="86">
        <f t="shared" si="2373"/>
        <v>0</v>
      </c>
      <c r="BB517" s="86">
        <f t="shared" si="2373"/>
        <v>0</v>
      </c>
      <c r="BC517" s="86">
        <f t="shared" si="2373"/>
        <v>0</v>
      </c>
      <c r="BD517" s="86">
        <f t="shared" si="2373"/>
        <v>0</v>
      </c>
      <c r="BE517" s="86">
        <f t="shared" si="2373"/>
        <v>0</v>
      </c>
      <c r="BF517" s="86">
        <f t="shared" si="2373"/>
        <v>0</v>
      </c>
      <c r="BG517" s="86">
        <f t="shared" si="2373"/>
        <v>0</v>
      </c>
      <c r="BH517" s="86">
        <f t="shared" si="2373"/>
        <v>0</v>
      </c>
      <c r="BI517" s="86">
        <f t="shared" si="2373"/>
        <v>0</v>
      </c>
      <c r="BJ517" s="86">
        <f t="shared" si="2373"/>
        <v>0</v>
      </c>
      <c r="BK517" s="86">
        <f t="shared" si="2373"/>
        <v>0</v>
      </c>
      <c r="BL517" s="86">
        <f t="shared" si="2373"/>
        <v>0</v>
      </c>
      <c r="BM517" s="86">
        <f t="shared" si="2373"/>
        <v>0</v>
      </c>
      <c r="BN517" s="86">
        <f t="shared" si="2373"/>
        <v>0</v>
      </c>
      <c r="BO517" s="86">
        <f t="shared" si="2373"/>
        <v>0</v>
      </c>
      <c r="BV517" s="169"/>
      <c r="BW517" s="169"/>
      <c r="BX517" s="169"/>
      <c r="BY517" s="169"/>
      <c r="BZ517" s="169"/>
      <c r="CA517" s="169"/>
      <c r="CB517" s="169"/>
      <c r="CC517" s="169"/>
      <c r="CD517" s="169"/>
      <c r="CE517" s="169"/>
      <c r="CF517" s="169"/>
      <c r="CG517" s="169"/>
      <c r="CH517" s="169"/>
      <c r="CI517" s="169"/>
      <c r="CJ517" s="169"/>
      <c r="CK517" s="169"/>
      <c r="CL517" s="169"/>
      <c r="CM517" s="169"/>
      <c r="CN517" s="169"/>
      <c r="CO517" s="169"/>
      <c r="CP517" s="169"/>
      <c r="CQ517" s="169"/>
      <c r="CR517" s="169"/>
      <c r="CS517" s="169"/>
      <c r="CT517" s="169"/>
      <c r="CU517" s="169"/>
      <c r="CV517" s="169"/>
      <c r="CW517" s="169"/>
      <c r="CX517" s="169"/>
      <c r="CY517" s="169"/>
      <c r="CZ517" s="169"/>
      <c r="DA517" s="169"/>
      <c r="DB517" s="169"/>
      <c r="DC517" s="169"/>
      <c r="DD517" s="169"/>
      <c r="DE517" s="169"/>
      <c r="DF517" s="169"/>
      <c r="DG517" s="169"/>
      <c r="DH517" s="169"/>
      <c r="DI517" s="169"/>
      <c r="DJ517" s="169"/>
      <c r="DK517" s="169"/>
      <c r="DL517" s="169"/>
      <c r="DM517" s="169"/>
      <c r="DN517" s="169"/>
      <c r="DO517" s="169"/>
      <c r="DP517" s="169"/>
      <c r="DQ517" s="169"/>
      <c r="DR517" s="169"/>
      <c r="DS517" s="169"/>
      <c r="DT517" s="169"/>
      <c r="DU517" s="169"/>
      <c r="DV517" s="169"/>
      <c r="DW517" s="169"/>
      <c r="DX517" s="169"/>
      <c r="DY517" s="169"/>
      <c r="DZ517" s="169"/>
      <c r="EA517" s="169"/>
      <c r="EB517" s="169"/>
      <c r="EC517" s="169"/>
      <c r="ED517" s="169"/>
    </row>
    <row r="518" spans="2:139" hidden="1" outlineLevel="1">
      <c r="B518" s="728" t="s">
        <v>844</v>
      </c>
      <c r="C518" s="60"/>
      <c r="D518" s="686" t="s">
        <v>1121</v>
      </c>
      <c r="E518" s="667" t="s">
        <v>1312</v>
      </c>
      <c r="F518" s="699"/>
      <c r="G518" s="86">
        <f t="shared" ref="G518:AO518" si="2374">IF(G446="","",G446*G482/1000)</f>
        <v>0</v>
      </c>
      <c r="H518" s="86">
        <f t="shared" si="2374"/>
        <v>0</v>
      </c>
      <c r="I518" s="86">
        <f t="shared" si="2374"/>
        <v>0</v>
      </c>
      <c r="J518" s="86">
        <f t="shared" si="2374"/>
        <v>0</v>
      </c>
      <c r="K518" s="86">
        <f t="shared" si="2374"/>
        <v>0</v>
      </c>
      <c r="L518" s="86">
        <f t="shared" si="2374"/>
        <v>0</v>
      </c>
      <c r="M518" s="86">
        <f t="shared" si="2374"/>
        <v>0</v>
      </c>
      <c r="N518" s="86">
        <f t="shared" si="2374"/>
        <v>0</v>
      </c>
      <c r="O518" s="86">
        <f t="shared" si="2374"/>
        <v>0</v>
      </c>
      <c r="P518" s="86">
        <f t="shared" si="2374"/>
        <v>0</v>
      </c>
      <c r="Q518" s="86">
        <f t="shared" si="2374"/>
        <v>0</v>
      </c>
      <c r="R518" s="86">
        <f t="shared" si="2374"/>
        <v>0</v>
      </c>
      <c r="S518" s="86">
        <f t="shared" si="2374"/>
        <v>0</v>
      </c>
      <c r="T518" s="86">
        <f t="shared" si="2374"/>
        <v>0</v>
      </c>
      <c r="U518" s="86">
        <f t="shared" si="2374"/>
        <v>0</v>
      </c>
      <c r="V518" s="86">
        <f t="shared" si="2374"/>
        <v>0</v>
      </c>
      <c r="W518" s="86">
        <f t="shared" si="2374"/>
        <v>0</v>
      </c>
      <c r="X518" s="86">
        <f t="shared" si="2374"/>
        <v>0</v>
      </c>
      <c r="Y518" s="86">
        <f t="shared" si="2374"/>
        <v>0</v>
      </c>
      <c r="Z518" s="86">
        <f t="shared" si="2374"/>
        <v>0</v>
      </c>
      <c r="AA518" s="86">
        <f t="shared" si="2374"/>
        <v>0</v>
      </c>
      <c r="AB518" s="86">
        <f t="shared" si="2374"/>
        <v>0</v>
      </c>
      <c r="AC518" s="86">
        <f t="shared" si="2374"/>
        <v>0</v>
      </c>
      <c r="AD518" s="86">
        <f t="shared" si="2374"/>
        <v>0</v>
      </c>
      <c r="AE518" s="86">
        <f t="shared" si="2374"/>
        <v>0</v>
      </c>
      <c r="AF518" s="86">
        <f t="shared" si="2374"/>
        <v>0</v>
      </c>
      <c r="AG518" s="86">
        <f t="shared" si="2374"/>
        <v>0</v>
      </c>
      <c r="AH518" s="86">
        <f t="shared" si="2374"/>
        <v>0</v>
      </c>
      <c r="AI518" s="86">
        <f t="shared" si="2374"/>
        <v>0</v>
      </c>
      <c r="AJ518" s="86">
        <f t="shared" si="2374"/>
        <v>0</v>
      </c>
      <c r="AK518" s="86">
        <f t="shared" si="2374"/>
        <v>0</v>
      </c>
      <c r="AL518" s="86">
        <f t="shared" si="2374"/>
        <v>0</v>
      </c>
      <c r="AM518" s="86">
        <f t="shared" si="2374"/>
        <v>0</v>
      </c>
      <c r="AN518" s="86">
        <f t="shared" si="2374"/>
        <v>0</v>
      </c>
      <c r="AO518" s="86">
        <f t="shared" si="2374"/>
        <v>0</v>
      </c>
      <c r="AP518" s="86">
        <f t="shared" ref="AP518:BO518" si="2375">IF(AP446="","",AP446*AP482/1000)</f>
        <v>0</v>
      </c>
      <c r="AQ518" s="86">
        <f t="shared" si="2375"/>
        <v>0</v>
      </c>
      <c r="AR518" s="86">
        <f t="shared" si="2375"/>
        <v>0</v>
      </c>
      <c r="AS518" s="86">
        <f t="shared" si="2375"/>
        <v>0</v>
      </c>
      <c r="AT518" s="86">
        <f t="shared" si="2375"/>
        <v>0</v>
      </c>
      <c r="AU518" s="86">
        <f t="shared" si="2375"/>
        <v>0</v>
      </c>
      <c r="AV518" s="86">
        <f t="shared" si="2375"/>
        <v>0</v>
      </c>
      <c r="AW518" s="86">
        <f t="shared" si="2375"/>
        <v>0</v>
      </c>
      <c r="AX518" s="86">
        <f t="shared" si="2375"/>
        <v>0</v>
      </c>
      <c r="AY518" s="86">
        <f t="shared" si="2375"/>
        <v>0</v>
      </c>
      <c r="AZ518" s="86">
        <f t="shared" si="2375"/>
        <v>0</v>
      </c>
      <c r="BA518" s="86">
        <f t="shared" si="2375"/>
        <v>0</v>
      </c>
      <c r="BB518" s="86">
        <f t="shared" si="2375"/>
        <v>0</v>
      </c>
      <c r="BC518" s="86">
        <f t="shared" si="2375"/>
        <v>0</v>
      </c>
      <c r="BD518" s="86">
        <f t="shared" si="2375"/>
        <v>0</v>
      </c>
      <c r="BE518" s="86">
        <f t="shared" si="2375"/>
        <v>0</v>
      </c>
      <c r="BF518" s="86">
        <f t="shared" si="2375"/>
        <v>0</v>
      </c>
      <c r="BG518" s="86">
        <f t="shared" si="2375"/>
        <v>0</v>
      </c>
      <c r="BH518" s="86">
        <f t="shared" si="2375"/>
        <v>0</v>
      </c>
      <c r="BI518" s="86">
        <f t="shared" si="2375"/>
        <v>0</v>
      </c>
      <c r="BJ518" s="86">
        <f t="shared" si="2375"/>
        <v>0</v>
      </c>
      <c r="BK518" s="86">
        <f t="shared" si="2375"/>
        <v>0</v>
      </c>
      <c r="BL518" s="86">
        <f t="shared" si="2375"/>
        <v>0</v>
      </c>
      <c r="BM518" s="86">
        <f t="shared" si="2375"/>
        <v>0</v>
      </c>
      <c r="BN518" s="86">
        <f t="shared" si="2375"/>
        <v>0</v>
      </c>
      <c r="BO518" s="86">
        <f t="shared" si="2375"/>
        <v>0</v>
      </c>
      <c r="BV518" s="169"/>
      <c r="BW518" s="169"/>
      <c r="BX518" s="169"/>
      <c r="BY518" s="169"/>
      <c r="BZ518" s="169"/>
      <c r="CA518" s="169"/>
      <c r="CB518" s="169"/>
      <c r="CC518" s="169"/>
      <c r="CD518" s="169"/>
      <c r="CE518" s="169"/>
      <c r="CF518" s="169"/>
      <c r="CG518" s="169"/>
      <c r="CH518" s="169"/>
      <c r="CI518" s="169"/>
      <c r="CJ518" s="169"/>
      <c r="CK518" s="169"/>
      <c r="CL518" s="169"/>
      <c r="CM518" s="169"/>
      <c r="CN518" s="169"/>
      <c r="CO518" s="169"/>
      <c r="CP518" s="169"/>
      <c r="CQ518" s="169"/>
      <c r="CR518" s="169"/>
      <c r="CS518" s="169"/>
      <c r="CT518" s="169"/>
      <c r="CU518" s="169"/>
      <c r="CV518" s="169"/>
      <c r="CW518" s="169"/>
      <c r="CX518" s="169"/>
      <c r="CY518" s="169"/>
      <c r="CZ518" s="169"/>
      <c r="DA518" s="169"/>
      <c r="DB518" s="169"/>
      <c r="DC518" s="169"/>
      <c r="DD518" s="169"/>
      <c r="DE518" s="169"/>
      <c r="DF518" s="169"/>
      <c r="DG518" s="169"/>
      <c r="DH518" s="169"/>
      <c r="DI518" s="169"/>
      <c r="DJ518" s="169"/>
      <c r="DK518" s="169"/>
      <c r="DL518" s="169"/>
      <c r="DM518" s="169"/>
      <c r="DN518" s="169"/>
      <c r="DO518" s="169"/>
      <c r="DP518" s="169"/>
      <c r="DQ518" s="169"/>
      <c r="DR518" s="169"/>
      <c r="DS518" s="169"/>
      <c r="DT518" s="169"/>
      <c r="DU518" s="169"/>
      <c r="DV518" s="169"/>
      <c r="DW518" s="169"/>
      <c r="DX518" s="169"/>
      <c r="DY518" s="169"/>
      <c r="DZ518" s="169"/>
      <c r="EA518" s="169"/>
      <c r="EB518" s="169"/>
      <c r="EC518" s="169"/>
      <c r="ED518" s="169"/>
    </row>
    <row r="519" spans="2:139" hidden="1" outlineLevel="1">
      <c r="B519" s="728" t="s">
        <v>845</v>
      </c>
      <c r="C519" s="60"/>
      <c r="D519" s="686" t="s">
        <v>1122</v>
      </c>
      <c r="E519" s="667" t="s">
        <v>1312</v>
      </c>
      <c r="F519" s="699"/>
      <c r="G519" s="86">
        <f t="shared" ref="G519:AO519" si="2376">IF(G447="","",G447*G483/1000)</f>
        <v>0</v>
      </c>
      <c r="H519" s="86">
        <f t="shared" si="2376"/>
        <v>0</v>
      </c>
      <c r="I519" s="86">
        <f t="shared" si="2376"/>
        <v>0</v>
      </c>
      <c r="J519" s="86">
        <f t="shared" si="2376"/>
        <v>0</v>
      </c>
      <c r="K519" s="86">
        <f t="shared" si="2376"/>
        <v>0</v>
      </c>
      <c r="L519" s="86">
        <f t="shared" si="2376"/>
        <v>0</v>
      </c>
      <c r="M519" s="86">
        <f t="shared" si="2376"/>
        <v>0</v>
      </c>
      <c r="N519" s="86">
        <f t="shared" si="2376"/>
        <v>0</v>
      </c>
      <c r="O519" s="86">
        <f t="shared" si="2376"/>
        <v>0</v>
      </c>
      <c r="P519" s="86">
        <f t="shared" si="2376"/>
        <v>0</v>
      </c>
      <c r="Q519" s="86">
        <f t="shared" si="2376"/>
        <v>0</v>
      </c>
      <c r="R519" s="86">
        <f t="shared" si="2376"/>
        <v>0</v>
      </c>
      <c r="S519" s="86">
        <f t="shared" si="2376"/>
        <v>0</v>
      </c>
      <c r="T519" s="86">
        <f t="shared" si="2376"/>
        <v>0</v>
      </c>
      <c r="U519" s="86">
        <f t="shared" si="2376"/>
        <v>0</v>
      </c>
      <c r="V519" s="86">
        <f t="shared" si="2376"/>
        <v>0</v>
      </c>
      <c r="W519" s="86">
        <f t="shared" si="2376"/>
        <v>0</v>
      </c>
      <c r="X519" s="86">
        <f t="shared" si="2376"/>
        <v>0</v>
      </c>
      <c r="Y519" s="86">
        <f t="shared" si="2376"/>
        <v>0</v>
      </c>
      <c r="Z519" s="86">
        <f t="shared" si="2376"/>
        <v>0</v>
      </c>
      <c r="AA519" s="86">
        <f t="shared" si="2376"/>
        <v>0</v>
      </c>
      <c r="AB519" s="86">
        <f t="shared" si="2376"/>
        <v>0</v>
      </c>
      <c r="AC519" s="86">
        <f t="shared" si="2376"/>
        <v>0</v>
      </c>
      <c r="AD519" s="86">
        <f t="shared" si="2376"/>
        <v>0</v>
      </c>
      <c r="AE519" s="86">
        <f t="shared" si="2376"/>
        <v>0</v>
      </c>
      <c r="AF519" s="86">
        <f t="shared" si="2376"/>
        <v>0</v>
      </c>
      <c r="AG519" s="86">
        <f t="shared" si="2376"/>
        <v>0</v>
      </c>
      <c r="AH519" s="86">
        <f t="shared" si="2376"/>
        <v>0</v>
      </c>
      <c r="AI519" s="86">
        <f t="shared" si="2376"/>
        <v>0</v>
      </c>
      <c r="AJ519" s="86">
        <f t="shared" si="2376"/>
        <v>0</v>
      </c>
      <c r="AK519" s="86">
        <f t="shared" si="2376"/>
        <v>0</v>
      </c>
      <c r="AL519" s="86">
        <f t="shared" si="2376"/>
        <v>0</v>
      </c>
      <c r="AM519" s="86">
        <f t="shared" si="2376"/>
        <v>0</v>
      </c>
      <c r="AN519" s="86">
        <f t="shared" si="2376"/>
        <v>0</v>
      </c>
      <c r="AO519" s="86">
        <f t="shared" si="2376"/>
        <v>0</v>
      </c>
      <c r="AP519" s="86">
        <f t="shared" ref="AP519:BO519" si="2377">IF(AP447="","",AP447*AP483/1000)</f>
        <v>0</v>
      </c>
      <c r="AQ519" s="86">
        <f t="shared" si="2377"/>
        <v>0</v>
      </c>
      <c r="AR519" s="86">
        <f t="shared" si="2377"/>
        <v>0</v>
      </c>
      <c r="AS519" s="86">
        <f t="shared" si="2377"/>
        <v>0</v>
      </c>
      <c r="AT519" s="86">
        <f t="shared" si="2377"/>
        <v>0</v>
      </c>
      <c r="AU519" s="86">
        <f t="shared" si="2377"/>
        <v>0</v>
      </c>
      <c r="AV519" s="86">
        <f t="shared" si="2377"/>
        <v>0</v>
      </c>
      <c r="AW519" s="86">
        <f t="shared" si="2377"/>
        <v>0</v>
      </c>
      <c r="AX519" s="86">
        <f t="shared" si="2377"/>
        <v>0</v>
      </c>
      <c r="AY519" s="86">
        <f t="shared" si="2377"/>
        <v>0</v>
      </c>
      <c r="AZ519" s="86">
        <f t="shared" si="2377"/>
        <v>0</v>
      </c>
      <c r="BA519" s="86">
        <f t="shared" si="2377"/>
        <v>0</v>
      </c>
      <c r="BB519" s="86">
        <f t="shared" si="2377"/>
        <v>0</v>
      </c>
      <c r="BC519" s="86">
        <f t="shared" si="2377"/>
        <v>0</v>
      </c>
      <c r="BD519" s="86">
        <f t="shared" si="2377"/>
        <v>0</v>
      </c>
      <c r="BE519" s="86">
        <f t="shared" si="2377"/>
        <v>0</v>
      </c>
      <c r="BF519" s="86">
        <f t="shared" si="2377"/>
        <v>0</v>
      </c>
      <c r="BG519" s="86">
        <f t="shared" si="2377"/>
        <v>0</v>
      </c>
      <c r="BH519" s="86">
        <f t="shared" si="2377"/>
        <v>0</v>
      </c>
      <c r="BI519" s="86">
        <f t="shared" si="2377"/>
        <v>0</v>
      </c>
      <c r="BJ519" s="86">
        <f t="shared" si="2377"/>
        <v>0</v>
      </c>
      <c r="BK519" s="86">
        <f t="shared" si="2377"/>
        <v>0</v>
      </c>
      <c r="BL519" s="86">
        <f t="shared" si="2377"/>
        <v>0</v>
      </c>
      <c r="BM519" s="86">
        <f t="shared" si="2377"/>
        <v>0</v>
      </c>
      <c r="BN519" s="86">
        <f t="shared" si="2377"/>
        <v>0</v>
      </c>
      <c r="BO519" s="86">
        <f t="shared" si="2377"/>
        <v>0</v>
      </c>
      <c r="BV519" s="169"/>
      <c r="BW519" s="169"/>
      <c r="BX519" s="169"/>
      <c r="BY519" s="169"/>
      <c r="BZ519" s="169"/>
      <c r="CA519" s="169"/>
      <c r="CB519" s="169"/>
      <c r="CC519" s="169"/>
      <c r="CD519" s="169"/>
      <c r="CE519" s="169"/>
      <c r="CF519" s="169"/>
      <c r="CG519" s="169"/>
      <c r="CH519" s="169"/>
      <c r="CI519" s="169"/>
      <c r="CJ519" s="169"/>
      <c r="CK519" s="169"/>
      <c r="CL519" s="169"/>
      <c r="CM519" s="169"/>
      <c r="CN519" s="169"/>
      <c r="CO519" s="169"/>
      <c r="CP519" s="169"/>
      <c r="CQ519" s="169"/>
      <c r="CR519" s="169"/>
      <c r="CS519" s="169"/>
      <c r="CT519" s="169"/>
      <c r="CU519" s="169"/>
      <c r="CV519" s="169"/>
      <c r="CW519" s="169"/>
      <c r="CX519" s="169"/>
      <c r="CY519" s="169"/>
      <c r="CZ519" s="169"/>
      <c r="DA519" s="169"/>
      <c r="DB519" s="169"/>
      <c r="DC519" s="169"/>
      <c r="DD519" s="169"/>
      <c r="DE519" s="169"/>
      <c r="DF519" s="169"/>
      <c r="DG519" s="169"/>
      <c r="DH519" s="169"/>
      <c r="DI519" s="169"/>
      <c r="DJ519" s="169"/>
      <c r="DK519" s="169"/>
      <c r="DL519" s="169"/>
      <c r="DM519" s="169"/>
      <c r="DN519" s="169"/>
      <c r="DO519" s="169"/>
      <c r="DP519" s="169"/>
      <c r="DQ519" s="169"/>
      <c r="DR519" s="169"/>
      <c r="DS519" s="169"/>
      <c r="DT519" s="169"/>
      <c r="DU519" s="169"/>
      <c r="DV519" s="169"/>
      <c r="DW519" s="169"/>
      <c r="DX519" s="169"/>
      <c r="DY519" s="169"/>
      <c r="DZ519" s="169"/>
      <c r="EA519" s="169"/>
      <c r="EB519" s="169"/>
      <c r="EC519" s="169"/>
      <c r="ED519" s="169"/>
    </row>
    <row r="520" spans="2:139" hidden="1" outlineLevel="1">
      <c r="B520" s="786" t="s">
        <v>1189</v>
      </c>
      <c r="C520" s="59" t="s">
        <v>261</v>
      </c>
      <c r="D520" s="640"/>
      <c r="E520" s="667" t="s">
        <v>1312</v>
      </c>
      <c r="F520" s="699"/>
      <c r="G520" s="155">
        <f t="shared" ref="G520:BO520" si="2378">G521</f>
        <v>0</v>
      </c>
      <c r="H520" s="155">
        <f t="shared" si="2378"/>
        <v>0</v>
      </c>
      <c r="I520" s="155">
        <f t="shared" si="2378"/>
        <v>0</v>
      </c>
      <c r="J520" s="155">
        <f t="shared" si="2378"/>
        <v>0</v>
      </c>
      <c r="K520" s="155">
        <f t="shared" si="2378"/>
        <v>0</v>
      </c>
      <c r="L520" s="155">
        <f t="shared" si="2378"/>
        <v>0</v>
      </c>
      <c r="M520" s="155">
        <f t="shared" si="2378"/>
        <v>0</v>
      </c>
      <c r="N520" s="155">
        <f t="shared" si="2378"/>
        <v>0</v>
      </c>
      <c r="O520" s="155">
        <f t="shared" si="2378"/>
        <v>0</v>
      </c>
      <c r="P520" s="155">
        <f t="shared" si="2378"/>
        <v>0</v>
      </c>
      <c r="Q520" s="155">
        <f t="shared" si="2378"/>
        <v>0</v>
      </c>
      <c r="R520" s="155">
        <f t="shared" si="2378"/>
        <v>0</v>
      </c>
      <c r="S520" s="155">
        <f t="shared" si="2378"/>
        <v>0</v>
      </c>
      <c r="T520" s="155">
        <f t="shared" si="2378"/>
        <v>0</v>
      </c>
      <c r="U520" s="155">
        <f t="shared" si="2378"/>
        <v>0</v>
      </c>
      <c r="V520" s="155">
        <f t="shared" si="2378"/>
        <v>0</v>
      </c>
      <c r="W520" s="155">
        <f t="shared" si="2378"/>
        <v>0</v>
      </c>
      <c r="X520" s="155">
        <f t="shared" si="2378"/>
        <v>0</v>
      </c>
      <c r="Y520" s="155">
        <f t="shared" si="2378"/>
        <v>0</v>
      </c>
      <c r="Z520" s="155">
        <f t="shared" si="2378"/>
        <v>0</v>
      </c>
      <c r="AA520" s="155">
        <f t="shared" si="2378"/>
        <v>0</v>
      </c>
      <c r="AB520" s="155">
        <f t="shared" si="2378"/>
        <v>0</v>
      </c>
      <c r="AC520" s="155">
        <f t="shared" si="2378"/>
        <v>0</v>
      </c>
      <c r="AD520" s="155">
        <f t="shared" si="2378"/>
        <v>0</v>
      </c>
      <c r="AE520" s="155">
        <f t="shared" si="2378"/>
        <v>0</v>
      </c>
      <c r="AF520" s="155">
        <f t="shared" si="2378"/>
        <v>0</v>
      </c>
      <c r="AG520" s="155">
        <f t="shared" si="2378"/>
        <v>0</v>
      </c>
      <c r="AH520" s="155">
        <f t="shared" si="2378"/>
        <v>0</v>
      </c>
      <c r="AI520" s="155">
        <f t="shared" si="2378"/>
        <v>0</v>
      </c>
      <c r="AJ520" s="155">
        <f t="shared" si="2378"/>
        <v>0</v>
      </c>
      <c r="AK520" s="155">
        <f t="shared" si="2378"/>
        <v>0</v>
      </c>
      <c r="AL520" s="155">
        <f t="shared" si="2378"/>
        <v>0</v>
      </c>
      <c r="AM520" s="155">
        <f t="shared" si="2378"/>
        <v>0</v>
      </c>
      <c r="AN520" s="155">
        <f t="shared" si="2378"/>
        <v>0</v>
      </c>
      <c r="AO520" s="155">
        <f t="shared" si="2378"/>
        <v>0</v>
      </c>
      <c r="AP520" s="155">
        <f t="shared" si="2378"/>
        <v>0</v>
      </c>
      <c r="AQ520" s="155">
        <f t="shared" si="2378"/>
        <v>0</v>
      </c>
      <c r="AR520" s="155">
        <f t="shared" si="2378"/>
        <v>0</v>
      </c>
      <c r="AS520" s="155">
        <f t="shared" si="2378"/>
        <v>0</v>
      </c>
      <c r="AT520" s="155">
        <f t="shared" si="2378"/>
        <v>0</v>
      </c>
      <c r="AU520" s="155">
        <f t="shared" si="2378"/>
        <v>0</v>
      </c>
      <c r="AV520" s="155">
        <f t="shared" si="2378"/>
        <v>0</v>
      </c>
      <c r="AW520" s="155">
        <f t="shared" si="2378"/>
        <v>0</v>
      </c>
      <c r="AX520" s="155">
        <f t="shared" si="2378"/>
        <v>0</v>
      </c>
      <c r="AY520" s="155">
        <f t="shared" si="2378"/>
        <v>0</v>
      </c>
      <c r="AZ520" s="155">
        <f t="shared" si="2378"/>
        <v>0</v>
      </c>
      <c r="BA520" s="155">
        <f t="shared" si="2378"/>
        <v>0</v>
      </c>
      <c r="BB520" s="155">
        <f t="shared" si="2378"/>
        <v>0</v>
      </c>
      <c r="BC520" s="155">
        <f t="shared" si="2378"/>
        <v>0</v>
      </c>
      <c r="BD520" s="155">
        <f t="shared" si="2378"/>
        <v>0</v>
      </c>
      <c r="BE520" s="155">
        <f t="shared" si="2378"/>
        <v>0</v>
      </c>
      <c r="BF520" s="155">
        <f t="shared" si="2378"/>
        <v>0</v>
      </c>
      <c r="BG520" s="155">
        <f t="shared" si="2378"/>
        <v>0</v>
      </c>
      <c r="BH520" s="155">
        <f t="shared" si="2378"/>
        <v>0</v>
      </c>
      <c r="BI520" s="155">
        <f t="shared" si="2378"/>
        <v>0</v>
      </c>
      <c r="BJ520" s="155">
        <f t="shared" si="2378"/>
        <v>0</v>
      </c>
      <c r="BK520" s="155">
        <f t="shared" si="2378"/>
        <v>0</v>
      </c>
      <c r="BL520" s="155">
        <f t="shared" si="2378"/>
        <v>0</v>
      </c>
      <c r="BM520" s="155">
        <f t="shared" si="2378"/>
        <v>0</v>
      </c>
      <c r="BN520" s="155">
        <f t="shared" si="2378"/>
        <v>0</v>
      </c>
      <c r="BO520" s="155">
        <f t="shared" si="2378"/>
        <v>0</v>
      </c>
      <c r="BV520" s="1168"/>
      <c r="BW520" s="1168"/>
      <c r="BX520" s="1168"/>
      <c r="BY520" s="1168"/>
      <c r="BZ520" s="1168"/>
      <c r="CA520" s="1168"/>
      <c r="CB520" s="1168"/>
      <c r="CC520" s="1168"/>
      <c r="CD520" s="1168"/>
      <c r="CE520" s="1168"/>
      <c r="CF520" s="1168"/>
      <c r="CG520" s="1168"/>
      <c r="CH520" s="1168"/>
      <c r="CI520" s="1168"/>
      <c r="CJ520" s="1168"/>
      <c r="CK520" s="1168"/>
      <c r="CL520" s="1168"/>
      <c r="CM520" s="1168"/>
      <c r="CN520" s="1168"/>
      <c r="CO520" s="1168"/>
      <c r="CP520" s="1168"/>
      <c r="CQ520" s="1168"/>
      <c r="CR520" s="1168"/>
      <c r="CS520" s="1168"/>
      <c r="CT520" s="1168"/>
      <c r="CU520" s="1168"/>
      <c r="CV520" s="1168"/>
      <c r="CW520" s="1168"/>
      <c r="CX520" s="1168"/>
      <c r="CY520" s="1168"/>
      <c r="CZ520" s="1168"/>
      <c r="DA520" s="1168"/>
      <c r="DB520" s="1168"/>
      <c r="DC520" s="1168"/>
      <c r="DD520" s="1168"/>
      <c r="DE520" s="1168"/>
      <c r="DF520" s="1168"/>
      <c r="DG520" s="1168"/>
      <c r="DH520" s="1168"/>
      <c r="DI520" s="1168"/>
      <c r="DJ520" s="1168"/>
      <c r="DK520" s="1168"/>
      <c r="DL520" s="1168"/>
      <c r="DM520" s="1168"/>
      <c r="DN520" s="1168"/>
      <c r="DO520" s="1168"/>
      <c r="DP520" s="1168"/>
      <c r="DQ520" s="1168"/>
      <c r="DR520" s="1168"/>
      <c r="DS520" s="1168"/>
      <c r="DT520" s="1168"/>
      <c r="DU520" s="1168"/>
      <c r="DV520" s="1168"/>
      <c r="DW520" s="1168"/>
      <c r="DX520" s="1168"/>
      <c r="DY520" s="1168"/>
      <c r="DZ520" s="1168"/>
      <c r="EA520" s="1168"/>
      <c r="EB520" s="1168"/>
      <c r="EC520" s="1168"/>
      <c r="ED520" s="1168"/>
    </row>
    <row r="521" spans="2:139" hidden="1" outlineLevel="1">
      <c r="B521" s="728" t="s">
        <v>767</v>
      </c>
      <c r="C521" s="687"/>
      <c r="D521" s="669" t="s">
        <v>587</v>
      </c>
      <c r="E521" s="667" t="s">
        <v>1312</v>
      </c>
      <c r="F521" s="699"/>
      <c r="G521" s="86">
        <f t="shared" ref="G521:AO521" si="2379">IF(G449="","",G449*G485/1000)</f>
        <v>0</v>
      </c>
      <c r="H521" s="86">
        <f t="shared" si="2379"/>
        <v>0</v>
      </c>
      <c r="I521" s="86">
        <f t="shared" si="2379"/>
        <v>0</v>
      </c>
      <c r="J521" s="86">
        <f t="shared" si="2379"/>
        <v>0</v>
      </c>
      <c r="K521" s="86">
        <f t="shared" si="2379"/>
        <v>0</v>
      </c>
      <c r="L521" s="86">
        <f t="shared" si="2379"/>
        <v>0</v>
      </c>
      <c r="M521" s="86">
        <f t="shared" si="2379"/>
        <v>0</v>
      </c>
      <c r="N521" s="86">
        <f t="shared" si="2379"/>
        <v>0</v>
      </c>
      <c r="O521" s="86">
        <f t="shared" si="2379"/>
        <v>0</v>
      </c>
      <c r="P521" s="86">
        <f t="shared" si="2379"/>
        <v>0</v>
      </c>
      <c r="Q521" s="86">
        <f t="shared" si="2379"/>
        <v>0</v>
      </c>
      <c r="R521" s="86">
        <f t="shared" si="2379"/>
        <v>0</v>
      </c>
      <c r="S521" s="86">
        <f t="shared" si="2379"/>
        <v>0</v>
      </c>
      <c r="T521" s="86">
        <f t="shared" si="2379"/>
        <v>0</v>
      </c>
      <c r="U521" s="86">
        <f t="shared" si="2379"/>
        <v>0</v>
      </c>
      <c r="V521" s="86">
        <f t="shared" si="2379"/>
        <v>0</v>
      </c>
      <c r="W521" s="86">
        <f t="shared" si="2379"/>
        <v>0</v>
      </c>
      <c r="X521" s="86">
        <f t="shared" si="2379"/>
        <v>0</v>
      </c>
      <c r="Y521" s="86">
        <f t="shared" si="2379"/>
        <v>0</v>
      </c>
      <c r="Z521" s="86">
        <f t="shared" si="2379"/>
        <v>0</v>
      </c>
      <c r="AA521" s="86">
        <f t="shared" si="2379"/>
        <v>0</v>
      </c>
      <c r="AB521" s="86">
        <f t="shared" si="2379"/>
        <v>0</v>
      </c>
      <c r="AC521" s="86">
        <f t="shared" si="2379"/>
        <v>0</v>
      </c>
      <c r="AD521" s="86">
        <f t="shared" si="2379"/>
        <v>0</v>
      </c>
      <c r="AE521" s="86">
        <f t="shared" si="2379"/>
        <v>0</v>
      </c>
      <c r="AF521" s="86">
        <f t="shared" si="2379"/>
        <v>0</v>
      </c>
      <c r="AG521" s="86">
        <f t="shared" si="2379"/>
        <v>0</v>
      </c>
      <c r="AH521" s="86">
        <f t="shared" si="2379"/>
        <v>0</v>
      </c>
      <c r="AI521" s="86">
        <f t="shared" si="2379"/>
        <v>0</v>
      </c>
      <c r="AJ521" s="86">
        <f t="shared" si="2379"/>
        <v>0</v>
      </c>
      <c r="AK521" s="86">
        <f t="shared" si="2379"/>
        <v>0</v>
      </c>
      <c r="AL521" s="86">
        <f t="shared" si="2379"/>
        <v>0</v>
      </c>
      <c r="AM521" s="86">
        <f t="shared" si="2379"/>
        <v>0</v>
      </c>
      <c r="AN521" s="86">
        <f t="shared" si="2379"/>
        <v>0</v>
      </c>
      <c r="AO521" s="86">
        <f t="shared" si="2379"/>
        <v>0</v>
      </c>
      <c r="AP521" s="86">
        <f t="shared" ref="AP521:BO521" si="2380">IF(AP449="","",AP449*AP485/1000)</f>
        <v>0</v>
      </c>
      <c r="AQ521" s="86">
        <f t="shared" si="2380"/>
        <v>0</v>
      </c>
      <c r="AR521" s="86">
        <f t="shared" si="2380"/>
        <v>0</v>
      </c>
      <c r="AS521" s="86">
        <f t="shared" si="2380"/>
        <v>0</v>
      </c>
      <c r="AT521" s="86">
        <f t="shared" si="2380"/>
        <v>0</v>
      </c>
      <c r="AU521" s="86">
        <f t="shared" si="2380"/>
        <v>0</v>
      </c>
      <c r="AV521" s="86">
        <f t="shared" si="2380"/>
        <v>0</v>
      </c>
      <c r="AW521" s="86">
        <f t="shared" si="2380"/>
        <v>0</v>
      </c>
      <c r="AX521" s="86">
        <f t="shared" si="2380"/>
        <v>0</v>
      </c>
      <c r="AY521" s="86">
        <f t="shared" si="2380"/>
        <v>0</v>
      </c>
      <c r="AZ521" s="86">
        <f t="shared" si="2380"/>
        <v>0</v>
      </c>
      <c r="BA521" s="86">
        <f t="shared" si="2380"/>
        <v>0</v>
      </c>
      <c r="BB521" s="86">
        <f t="shared" si="2380"/>
        <v>0</v>
      </c>
      <c r="BC521" s="86">
        <f t="shared" si="2380"/>
        <v>0</v>
      </c>
      <c r="BD521" s="86">
        <f t="shared" si="2380"/>
        <v>0</v>
      </c>
      <c r="BE521" s="86">
        <f t="shared" si="2380"/>
        <v>0</v>
      </c>
      <c r="BF521" s="86">
        <f t="shared" si="2380"/>
        <v>0</v>
      </c>
      <c r="BG521" s="86">
        <f t="shared" si="2380"/>
        <v>0</v>
      </c>
      <c r="BH521" s="86">
        <f t="shared" si="2380"/>
        <v>0</v>
      </c>
      <c r="BI521" s="86">
        <f t="shared" si="2380"/>
        <v>0</v>
      </c>
      <c r="BJ521" s="86">
        <f t="shared" si="2380"/>
        <v>0</v>
      </c>
      <c r="BK521" s="86">
        <f t="shared" si="2380"/>
        <v>0</v>
      </c>
      <c r="BL521" s="86">
        <f t="shared" si="2380"/>
        <v>0</v>
      </c>
      <c r="BM521" s="86">
        <f t="shared" si="2380"/>
        <v>0</v>
      </c>
      <c r="BN521" s="86">
        <f t="shared" si="2380"/>
        <v>0</v>
      </c>
      <c r="BO521" s="86">
        <f t="shared" si="2380"/>
        <v>0</v>
      </c>
      <c r="BV521" s="169"/>
      <c r="BW521" s="169"/>
      <c r="BX521" s="169"/>
      <c r="BY521" s="169"/>
      <c r="BZ521" s="169"/>
      <c r="CA521" s="169"/>
      <c r="CB521" s="169"/>
      <c r="CC521" s="169"/>
      <c r="CD521" s="169"/>
      <c r="CE521" s="169"/>
      <c r="CF521" s="169"/>
      <c r="CG521" s="169"/>
      <c r="CH521" s="169"/>
      <c r="CI521" s="169"/>
      <c r="CJ521" s="169"/>
      <c r="CK521" s="169"/>
      <c r="CL521" s="169"/>
      <c r="CM521" s="169"/>
      <c r="CN521" s="169"/>
      <c r="CO521" s="169"/>
      <c r="CP521" s="169"/>
      <c r="CQ521" s="169"/>
      <c r="CR521" s="169"/>
      <c r="CS521" s="169"/>
      <c r="CT521" s="169"/>
      <c r="CU521" s="169"/>
      <c r="CV521" s="169"/>
      <c r="CW521" s="169"/>
      <c r="CX521" s="169"/>
      <c r="CY521" s="169"/>
      <c r="CZ521" s="169"/>
      <c r="DA521" s="169"/>
      <c r="DB521" s="169"/>
      <c r="DC521" s="169"/>
      <c r="DD521" s="169"/>
      <c r="DE521" s="169"/>
      <c r="DF521" s="169"/>
      <c r="DG521" s="169"/>
      <c r="DH521" s="169"/>
      <c r="DI521" s="169"/>
      <c r="DJ521" s="169"/>
      <c r="DK521" s="169"/>
      <c r="DL521" s="169"/>
      <c r="DM521" s="169"/>
      <c r="DN521" s="169"/>
      <c r="DO521" s="169"/>
      <c r="DP521" s="169"/>
      <c r="DQ521" s="169"/>
      <c r="DR521" s="169"/>
      <c r="DS521" s="169"/>
      <c r="DT521" s="169"/>
      <c r="DU521" s="169"/>
      <c r="DV521" s="169"/>
      <c r="DW521" s="169"/>
      <c r="DX521" s="169"/>
      <c r="DY521" s="169"/>
      <c r="DZ521" s="169"/>
      <c r="EA521" s="169"/>
      <c r="EB521" s="169"/>
      <c r="EC521" s="169"/>
      <c r="ED521" s="169"/>
    </row>
    <row r="522" spans="2:139" hidden="1" outlineLevel="1">
      <c r="B522" s="786" t="s">
        <v>768</v>
      </c>
      <c r="C522" s="59" t="s">
        <v>1339</v>
      </c>
      <c r="D522" s="640"/>
      <c r="E522" s="667" t="s">
        <v>1312</v>
      </c>
      <c r="F522" s="699"/>
      <c r="G522" s="155">
        <f t="shared" ref="G522:BO522" si="2381">G523</f>
        <v>0</v>
      </c>
      <c r="H522" s="155">
        <f t="shared" si="2381"/>
        <v>0</v>
      </c>
      <c r="I522" s="155">
        <f t="shared" si="2381"/>
        <v>0</v>
      </c>
      <c r="J522" s="155">
        <f t="shared" si="2381"/>
        <v>0</v>
      </c>
      <c r="K522" s="155">
        <f t="shared" si="2381"/>
        <v>0</v>
      </c>
      <c r="L522" s="155">
        <f t="shared" si="2381"/>
        <v>0</v>
      </c>
      <c r="M522" s="155">
        <f t="shared" si="2381"/>
        <v>0</v>
      </c>
      <c r="N522" s="155">
        <f t="shared" si="2381"/>
        <v>0</v>
      </c>
      <c r="O522" s="155">
        <f t="shared" si="2381"/>
        <v>0</v>
      </c>
      <c r="P522" s="155">
        <f t="shared" si="2381"/>
        <v>0</v>
      </c>
      <c r="Q522" s="155">
        <f t="shared" si="2381"/>
        <v>0</v>
      </c>
      <c r="R522" s="155">
        <f t="shared" si="2381"/>
        <v>0</v>
      </c>
      <c r="S522" s="155">
        <f t="shared" si="2381"/>
        <v>0</v>
      </c>
      <c r="T522" s="155">
        <f t="shared" si="2381"/>
        <v>0</v>
      </c>
      <c r="U522" s="155">
        <f t="shared" si="2381"/>
        <v>0</v>
      </c>
      <c r="V522" s="155">
        <f t="shared" si="2381"/>
        <v>0</v>
      </c>
      <c r="W522" s="155">
        <f t="shared" si="2381"/>
        <v>0</v>
      </c>
      <c r="X522" s="155">
        <f t="shared" si="2381"/>
        <v>0</v>
      </c>
      <c r="Y522" s="155">
        <f t="shared" si="2381"/>
        <v>0</v>
      </c>
      <c r="Z522" s="155">
        <f t="shared" si="2381"/>
        <v>0</v>
      </c>
      <c r="AA522" s="155">
        <f t="shared" si="2381"/>
        <v>0</v>
      </c>
      <c r="AB522" s="155">
        <f t="shared" si="2381"/>
        <v>0</v>
      </c>
      <c r="AC522" s="155">
        <f t="shared" si="2381"/>
        <v>0</v>
      </c>
      <c r="AD522" s="155">
        <f t="shared" si="2381"/>
        <v>0</v>
      </c>
      <c r="AE522" s="155">
        <f t="shared" si="2381"/>
        <v>0</v>
      </c>
      <c r="AF522" s="155">
        <f t="shared" si="2381"/>
        <v>0</v>
      </c>
      <c r="AG522" s="155">
        <f t="shared" si="2381"/>
        <v>0</v>
      </c>
      <c r="AH522" s="155">
        <f t="shared" si="2381"/>
        <v>0</v>
      </c>
      <c r="AI522" s="155">
        <f t="shared" si="2381"/>
        <v>0</v>
      </c>
      <c r="AJ522" s="155">
        <f t="shared" si="2381"/>
        <v>0</v>
      </c>
      <c r="AK522" s="155">
        <f t="shared" si="2381"/>
        <v>0</v>
      </c>
      <c r="AL522" s="155">
        <f t="shared" si="2381"/>
        <v>0</v>
      </c>
      <c r="AM522" s="155">
        <f t="shared" si="2381"/>
        <v>0</v>
      </c>
      <c r="AN522" s="155">
        <f t="shared" si="2381"/>
        <v>0</v>
      </c>
      <c r="AO522" s="155">
        <f t="shared" si="2381"/>
        <v>0</v>
      </c>
      <c r="AP522" s="155">
        <f t="shared" si="2381"/>
        <v>0</v>
      </c>
      <c r="AQ522" s="155">
        <f t="shared" si="2381"/>
        <v>0</v>
      </c>
      <c r="AR522" s="155">
        <f t="shared" si="2381"/>
        <v>0</v>
      </c>
      <c r="AS522" s="155">
        <f t="shared" si="2381"/>
        <v>0</v>
      </c>
      <c r="AT522" s="155">
        <f t="shared" si="2381"/>
        <v>0</v>
      </c>
      <c r="AU522" s="155">
        <f t="shared" si="2381"/>
        <v>0</v>
      </c>
      <c r="AV522" s="155">
        <f t="shared" si="2381"/>
        <v>0</v>
      </c>
      <c r="AW522" s="155">
        <f t="shared" si="2381"/>
        <v>0</v>
      </c>
      <c r="AX522" s="155">
        <f t="shared" si="2381"/>
        <v>0</v>
      </c>
      <c r="AY522" s="155">
        <f t="shared" si="2381"/>
        <v>0</v>
      </c>
      <c r="AZ522" s="155">
        <f t="shared" si="2381"/>
        <v>0</v>
      </c>
      <c r="BA522" s="155">
        <f t="shared" si="2381"/>
        <v>0</v>
      </c>
      <c r="BB522" s="155">
        <f t="shared" si="2381"/>
        <v>0</v>
      </c>
      <c r="BC522" s="155">
        <f t="shared" si="2381"/>
        <v>0</v>
      </c>
      <c r="BD522" s="155">
        <f t="shared" si="2381"/>
        <v>0</v>
      </c>
      <c r="BE522" s="155">
        <f t="shared" si="2381"/>
        <v>0</v>
      </c>
      <c r="BF522" s="155">
        <f t="shared" si="2381"/>
        <v>0</v>
      </c>
      <c r="BG522" s="155">
        <f t="shared" si="2381"/>
        <v>0</v>
      </c>
      <c r="BH522" s="155">
        <f t="shared" si="2381"/>
        <v>0</v>
      </c>
      <c r="BI522" s="155">
        <f t="shared" si="2381"/>
        <v>0</v>
      </c>
      <c r="BJ522" s="155">
        <f t="shared" si="2381"/>
        <v>0</v>
      </c>
      <c r="BK522" s="155">
        <f t="shared" si="2381"/>
        <v>0</v>
      </c>
      <c r="BL522" s="155">
        <f t="shared" si="2381"/>
        <v>0</v>
      </c>
      <c r="BM522" s="155">
        <f t="shared" si="2381"/>
        <v>0</v>
      </c>
      <c r="BN522" s="155">
        <f t="shared" si="2381"/>
        <v>0</v>
      </c>
      <c r="BO522" s="155">
        <f t="shared" si="2381"/>
        <v>0</v>
      </c>
      <c r="BV522" s="1168"/>
      <c r="BW522" s="1168"/>
      <c r="BX522" s="1168"/>
      <c r="BY522" s="1168"/>
      <c r="BZ522" s="1168"/>
      <c r="CA522" s="1168"/>
      <c r="CB522" s="1168"/>
      <c r="CC522" s="1168"/>
      <c r="CD522" s="1168"/>
      <c r="CE522" s="1168"/>
      <c r="CF522" s="1168"/>
      <c r="CG522" s="1168"/>
      <c r="CH522" s="1168"/>
      <c r="CI522" s="1168"/>
      <c r="CJ522" s="1168"/>
      <c r="CK522" s="1168"/>
      <c r="CL522" s="1168"/>
      <c r="CM522" s="1168"/>
      <c r="CN522" s="1168"/>
      <c r="CO522" s="1168"/>
      <c r="CP522" s="1168"/>
      <c r="CQ522" s="1168"/>
      <c r="CR522" s="1168"/>
      <c r="CS522" s="1168"/>
      <c r="CT522" s="1168"/>
      <c r="CU522" s="1168"/>
      <c r="CV522" s="1168"/>
      <c r="CW522" s="1168"/>
      <c r="CX522" s="1168"/>
      <c r="CY522" s="1168"/>
      <c r="CZ522" s="1168"/>
      <c r="DA522" s="1168"/>
      <c r="DB522" s="1168"/>
      <c r="DC522" s="1168"/>
      <c r="DD522" s="1168"/>
      <c r="DE522" s="1168"/>
      <c r="DF522" s="1168"/>
      <c r="DG522" s="1168"/>
      <c r="DH522" s="1168"/>
      <c r="DI522" s="1168"/>
      <c r="DJ522" s="1168"/>
      <c r="DK522" s="1168"/>
      <c r="DL522" s="1168"/>
      <c r="DM522" s="1168"/>
      <c r="DN522" s="1168"/>
      <c r="DO522" s="1168"/>
      <c r="DP522" s="1168"/>
      <c r="DQ522" s="1168"/>
      <c r="DR522" s="1168"/>
      <c r="DS522" s="1168"/>
      <c r="DT522" s="1168"/>
      <c r="DU522" s="1168"/>
      <c r="DV522" s="1168"/>
      <c r="DW522" s="1168"/>
      <c r="DX522" s="1168"/>
      <c r="DY522" s="1168"/>
      <c r="DZ522" s="1168"/>
      <c r="EA522" s="1168"/>
      <c r="EB522" s="1168"/>
      <c r="EC522" s="1168"/>
      <c r="ED522" s="1168"/>
    </row>
    <row r="523" spans="2:139" hidden="1" outlineLevel="1">
      <c r="B523" s="728" t="s">
        <v>769</v>
      </c>
      <c r="C523" s="61"/>
      <c r="D523" s="640" t="s">
        <v>799</v>
      </c>
      <c r="E523" s="667" t="s">
        <v>1312</v>
      </c>
      <c r="F523" s="699"/>
      <c r="G523" s="86">
        <f t="shared" ref="G523:AO523" si="2382">IF(G451="","",G451*G487/1000)</f>
        <v>0</v>
      </c>
      <c r="H523" s="86">
        <f t="shared" si="2382"/>
        <v>0</v>
      </c>
      <c r="I523" s="86">
        <f t="shared" si="2382"/>
        <v>0</v>
      </c>
      <c r="J523" s="86">
        <f t="shared" si="2382"/>
        <v>0</v>
      </c>
      <c r="K523" s="86">
        <f t="shared" si="2382"/>
        <v>0</v>
      </c>
      <c r="L523" s="86">
        <f t="shared" si="2382"/>
        <v>0</v>
      </c>
      <c r="M523" s="86">
        <f t="shared" si="2382"/>
        <v>0</v>
      </c>
      <c r="N523" s="86">
        <f t="shared" si="2382"/>
        <v>0</v>
      </c>
      <c r="O523" s="86">
        <f t="shared" si="2382"/>
        <v>0</v>
      </c>
      <c r="P523" s="86">
        <f t="shared" si="2382"/>
        <v>0</v>
      </c>
      <c r="Q523" s="86">
        <f t="shared" si="2382"/>
        <v>0</v>
      </c>
      <c r="R523" s="86">
        <f t="shared" si="2382"/>
        <v>0</v>
      </c>
      <c r="S523" s="86">
        <f t="shared" si="2382"/>
        <v>0</v>
      </c>
      <c r="T523" s="86">
        <f t="shared" si="2382"/>
        <v>0</v>
      </c>
      <c r="U523" s="86">
        <f t="shared" si="2382"/>
        <v>0</v>
      </c>
      <c r="V523" s="86">
        <f t="shared" si="2382"/>
        <v>0</v>
      </c>
      <c r="W523" s="86">
        <f t="shared" si="2382"/>
        <v>0</v>
      </c>
      <c r="X523" s="86">
        <f t="shared" si="2382"/>
        <v>0</v>
      </c>
      <c r="Y523" s="86">
        <f t="shared" si="2382"/>
        <v>0</v>
      </c>
      <c r="Z523" s="86">
        <f t="shared" si="2382"/>
        <v>0</v>
      </c>
      <c r="AA523" s="86">
        <f t="shared" si="2382"/>
        <v>0</v>
      </c>
      <c r="AB523" s="86">
        <f t="shared" si="2382"/>
        <v>0</v>
      </c>
      <c r="AC523" s="86">
        <f t="shared" si="2382"/>
        <v>0</v>
      </c>
      <c r="AD523" s="86">
        <f t="shared" si="2382"/>
        <v>0</v>
      </c>
      <c r="AE523" s="86">
        <f t="shared" si="2382"/>
        <v>0</v>
      </c>
      <c r="AF523" s="86">
        <f t="shared" si="2382"/>
        <v>0</v>
      </c>
      <c r="AG523" s="86">
        <f t="shared" si="2382"/>
        <v>0</v>
      </c>
      <c r="AH523" s="86">
        <f t="shared" si="2382"/>
        <v>0</v>
      </c>
      <c r="AI523" s="86">
        <f t="shared" si="2382"/>
        <v>0</v>
      </c>
      <c r="AJ523" s="86">
        <f t="shared" si="2382"/>
        <v>0</v>
      </c>
      <c r="AK523" s="86">
        <f t="shared" si="2382"/>
        <v>0</v>
      </c>
      <c r="AL523" s="86">
        <f t="shared" si="2382"/>
        <v>0</v>
      </c>
      <c r="AM523" s="86">
        <f t="shared" si="2382"/>
        <v>0</v>
      </c>
      <c r="AN523" s="86">
        <f t="shared" si="2382"/>
        <v>0</v>
      </c>
      <c r="AO523" s="86">
        <f t="shared" si="2382"/>
        <v>0</v>
      </c>
      <c r="AP523" s="86">
        <f t="shared" ref="AP523:BO523" si="2383">IF(AP451="","",AP451*AP487/1000)</f>
        <v>0</v>
      </c>
      <c r="AQ523" s="86">
        <f t="shared" si="2383"/>
        <v>0</v>
      </c>
      <c r="AR523" s="86">
        <f t="shared" si="2383"/>
        <v>0</v>
      </c>
      <c r="AS523" s="86">
        <f t="shared" si="2383"/>
        <v>0</v>
      </c>
      <c r="AT523" s="86">
        <f t="shared" si="2383"/>
        <v>0</v>
      </c>
      <c r="AU523" s="86">
        <f t="shared" si="2383"/>
        <v>0</v>
      </c>
      <c r="AV523" s="86">
        <f t="shared" si="2383"/>
        <v>0</v>
      </c>
      <c r="AW523" s="86">
        <f t="shared" si="2383"/>
        <v>0</v>
      </c>
      <c r="AX523" s="86">
        <f t="shared" si="2383"/>
        <v>0</v>
      </c>
      <c r="AY523" s="86">
        <f t="shared" si="2383"/>
        <v>0</v>
      </c>
      <c r="AZ523" s="86">
        <f t="shared" si="2383"/>
        <v>0</v>
      </c>
      <c r="BA523" s="86">
        <f t="shared" si="2383"/>
        <v>0</v>
      </c>
      <c r="BB523" s="86">
        <f t="shared" si="2383"/>
        <v>0</v>
      </c>
      <c r="BC523" s="86">
        <f t="shared" si="2383"/>
        <v>0</v>
      </c>
      <c r="BD523" s="86">
        <f t="shared" si="2383"/>
        <v>0</v>
      </c>
      <c r="BE523" s="86">
        <f t="shared" si="2383"/>
        <v>0</v>
      </c>
      <c r="BF523" s="86">
        <f t="shared" si="2383"/>
        <v>0</v>
      </c>
      <c r="BG523" s="86">
        <f t="shared" si="2383"/>
        <v>0</v>
      </c>
      <c r="BH523" s="86">
        <f t="shared" si="2383"/>
        <v>0</v>
      </c>
      <c r="BI523" s="86">
        <f t="shared" si="2383"/>
        <v>0</v>
      </c>
      <c r="BJ523" s="86">
        <f t="shared" si="2383"/>
        <v>0</v>
      </c>
      <c r="BK523" s="86">
        <f t="shared" si="2383"/>
        <v>0</v>
      </c>
      <c r="BL523" s="86">
        <f t="shared" si="2383"/>
        <v>0</v>
      </c>
      <c r="BM523" s="86">
        <f t="shared" si="2383"/>
        <v>0</v>
      </c>
      <c r="BN523" s="86">
        <f t="shared" si="2383"/>
        <v>0</v>
      </c>
      <c r="BO523" s="86">
        <f t="shared" si="2383"/>
        <v>0</v>
      </c>
      <c r="BV523" s="169"/>
      <c r="BW523" s="169"/>
      <c r="BX523" s="169"/>
      <c r="BY523" s="169"/>
      <c r="BZ523" s="169"/>
      <c r="CA523" s="169"/>
      <c r="CB523" s="169"/>
      <c r="CC523" s="169"/>
      <c r="CD523" s="169"/>
      <c r="CE523" s="169"/>
      <c r="CF523" s="169"/>
      <c r="CG523" s="169"/>
      <c r="CH523" s="169"/>
      <c r="CI523" s="169"/>
      <c r="CJ523" s="169"/>
      <c r="CK523" s="169"/>
      <c r="CL523" s="169"/>
      <c r="CM523" s="169"/>
      <c r="CN523" s="169"/>
      <c r="CO523" s="169"/>
      <c r="CP523" s="169"/>
      <c r="CQ523" s="169"/>
      <c r="CR523" s="169"/>
      <c r="CS523" s="169"/>
      <c r="CT523" s="169"/>
      <c r="CU523" s="169"/>
      <c r="CV523" s="169"/>
      <c r="CW523" s="169"/>
      <c r="CX523" s="169"/>
      <c r="CY523" s="169"/>
      <c r="CZ523" s="169"/>
      <c r="DA523" s="169"/>
      <c r="DB523" s="169"/>
      <c r="DC523" s="169"/>
      <c r="DD523" s="169"/>
      <c r="DE523" s="169"/>
      <c r="DF523" s="169"/>
      <c r="DG523" s="169"/>
      <c r="DH523" s="169"/>
      <c r="DI523" s="169"/>
      <c r="DJ523" s="169"/>
      <c r="DK523" s="169"/>
      <c r="DL523" s="169"/>
      <c r="DM523" s="169"/>
      <c r="DN523" s="169"/>
      <c r="DO523" s="169"/>
      <c r="DP523" s="169"/>
      <c r="DQ523" s="169"/>
      <c r="DR523" s="169"/>
      <c r="DS523" s="169"/>
      <c r="DT523" s="169"/>
      <c r="DU523" s="169"/>
      <c r="DV523" s="169"/>
      <c r="DW523" s="169"/>
      <c r="DX523" s="169"/>
      <c r="DY523" s="169"/>
      <c r="DZ523" s="169"/>
      <c r="EA523" s="169"/>
      <c r="EB523" s="169"/>
      <c r="EC523" s="169"/>
      <c r="ED523" s="169"/>
    </row>
    <row r="524" spans="2:139" collapsed="1">
      <c r="B524" s="728">
        <v>324</v>
      </c>
      <c r="C524" s="59" t="s">
        <v>280</v>
      </c>
      <c r="D524" s="640"/>
      <c r="E524" s="667"/>
      <c r="F524" s="699"/>
      <c r="G524" s="1006"/>
      <c r="H524" s="1007"/>
      <c r="I524" s="1007"/>
      <c r="J524" s="1007"/>
      <c r="K524" s="1007"/>
      <c r="L524" s="1007"/>
      <c r="M524" s="1007"/>
      <c r="N524" s="1007"/>
      <c r="O524" s="1007"/>
      <c r="P524" s="1007"/>
      <c r="Q524" s="1007"/>
      <c r="R524" s="1007"/>
      <c r="S524" s="1007"/>
      <c r="T524" s="1007"/>
      <c r="U524" s="1007"/>
      <c r="V524" s="1007"/>
      <c r="W524" s="1007"/>
      <c r="X524" s="1007"/>
      <c r="Y524" s="1007"/>
      <c r="Z524" s="1007"/>
      <c r="AA524" s="1007"/>
      <c r="AB524" s="1007"/>
      <c r="AC524" s="1007"/>
      <c r="AD524" s="1007"/>
      <c r="AE524" s="1007"/>
      <c r="AF524" s="1007"/>
      <c r="AG524" s="1007"/>
      <c r="AH524" s="1007"/>
      <c r="AI524" s="1007"/>
      <c r="AJ524" s="1007"/>
      <c r="AK524" s="1007"/>
      <c r="AL524" s="1007"/>
      <c r="AM524" s="1007"/>
      <c r="AN524" s="1007"/>
      <c r="AO524" s="1007"/>
      <c r="AP524" s="1007"/>
      <c r="AQ524" s="1007"/>
      <c r="AR524" s="1007"/>
      <c r="AS524" s="1007"/>
      <c r="AT524" s="1007"/>
      <c r="AU524" s="1007"/>
      <c r="AV524" s="1007"/>
      <c r="AW524" s="1007"/>
      <c r="AX524" s="1007"/>
      <c r="AY524" s="1007"/>
      <c r="AZ524" s="1007"/>
      <c r="BA524" s="1007"/>
      <c r="BB524" s="1007"/>
      <c r="BC524" s="1007"/>
      <c r="BD524" s="1007"/>
      <c r="BE524" s="1007"/>
      <c r="BF524" s="1007"/>
      <c r="BG524" s="1007"/>
      <c r="BH524" s="1007"/>
      <c r="BI524" s="1007"/>
      <c r="BJ524" s="1007"/>
      <c r="BK524" s="1007"/>
      <c r="BL524" s="1007"/>
      <c r="BM524" s="1007"/>
      <c r="BN524" s="1007"/>
      <c r="BO524" s="1007"/>
      <c r="BV524" s="169"/>
      <c r="BW524" s="978"/>
      <c r="BX524" s="978"/>
      <c r="BY524" s="978"/>
      <c r="BZ524" s="978"/>
      <c r="CA524" s="978"/>
      <c r="CB524" s="978"/>
      <c r="CC524" s="978"/>
      <c r="CD524" s="978"/>
      <c r="CE524" s="978"/>
      <c r="CF524" s="978"/>
      <c r="CG524" s="978"/>
      <c r="CH524" s="978"/>
      <c r="CI524" s="978"/>
      <c r="CJ524" s="978"/>
      <c r="CK524" s="978"/>
      <c r="CL524" s="978"/>
      <c r="CM524" s="978"/>
      <c r="CN524" s="978"/>
      <c r="CO524" s="978"/>
      <c r="CP524" s="978"/>
      <c r="CQ524" s="978"/>
      <c r="CR524" s="978"/>
      <c r="CS524" s="978"/>
      <c r="CT524" s="978"/>
      <c r="CU524" s="978"/>
      <c r="CV524" s="978"/>
      <c r="CW524" s="978"/>
      <c r="CX524" s="978"/>
      <c r="CY524" s="978"/>
      <c r="CZ524" s="978"/>
      <c r="DA524" s="978"/>
      <c r="DB524" s="978"/>
      <c r="DC524" s="978"/>
      <c r="DD524" s="978"/>
      <c r="DE524" s="978"/>
      <c r="DF524" s="978"/>
      <c r="DG524" s="978"/>
      <c r="DH524" s="978"/>
      <c r="DI524" s="978"/>
      <c r="DJ524" s="978"/>
      <c r="DK524" s="978"/>
      <c r="DL524" s="978"/>
      <c r="DM524" s="978"/>
      <c r="DN524" s="978"/>
      <c r="DO524" s="978"/>
      <c r="DP524" s="978"/>
      <c r="DQ524" s="978"/>
      <c r="DR524" s="978"/>
      <c r="DS524" s="978"/>
      <c r="DT524" s="978"/>
      <c r="DU524" s="978"/>
      <c r="DV524" s="978"/>
      <c r="DW524" s="978"/>
      <c r="DX524" s="978"/>
      <c r="DY524" s="978"/>
      <c r="DZ524" s="978"/>
      <c r="EA524" s="978"/>
      <c r="EB524" s="978"/>
      <c r="EC524" s="978"/>
      <c r="ED524" s="978"/>
    </row>
    <row r="525" spans="2:139" s="15" customFormat="1" hidden="1" outlineLevel="1">
      <c r="B525" s="728" t="s">
        <v>106</v>
      </c>
      <c r="C525" s="58" t="s">
        <v>1337</v>
      </c>
      <c r="D525" s="685"/>
      <c r="E525" s="667" t="s">
        <v>1312</v>
      </c>
      <c r="F525" s="692"/>
      <c r="G525" s="155">
        <f t="shared" ref="G525:AO525" si="2384">IF(COUNTBLANK(G526:G531)=6,"",SUM(G526:G531))</f>
        <v>0</v>
      </c>
      <c r="H525" s="155">
        <f t="shared" si="2384"/>
        <v>0</v>
      </c>
      <c r="I525" s="155">
        <f t="shared" si="2384"/>
        <v>0</v>
      </c>
      <c r="J525" s="155">
        <f t="shared" si="2384"/>
        <v>0</v>
      </c>
      <c r="K525" s="155">
        <f t="shared" si="2384"/>
        <v>0</v>
      </c>
      <c r="L525" s="155">
        <f t="shared" si="2384"/>
        <v>0</v>
      </c>
      <c r="M525" s="155">
        <f t="shared" si="2384"/>
        <v>0</v>
      </c>
      <c r="N525" s="155">
        <f t="shared" si="2384"/>
        <v>0</v>
      </c>
      <c r="O525" s="155">
        <f t="shared" si="2384"/>
        <v>0</v>
      </c>
      <c r="P525" s="155">
        <f t="shared" si="2384"/>
        <v>0</v>
      </c>
      <c r="Q525" s="155">
        <f t="shared" si="2384"/>
        <v>0</v>
      </c>
      <c r="R525" s="155">
        <f t="shared" si="2384"/>
        <v>0</v>
      </c>
      <c r="S525" s="155">
        <f t="shared" si="2384"/>
        <v>0</v>
      </c>
      <c r="T525" s="155">
        <f t="shared" si="2384"/>
        <v>0</v>
      </c>
      <c r="U525" s="155">
        <f t="shared" si="2384"/>
        <v>0</v>
      </c>
      <c r="V525" s="155">
        <f t="shared" si="2384"/>
        <v>0</v>
      </c>
      <c r="W525" s="155">
        <f t="shared" si="2384"/>
        <v>0</v>
      </c>
      <c r="X525" s="155">
        <f t="shared" si="2384"/>
        <v>0</v>
      </c>
      <c r="Y525" s="155">
        <f t="shared" si="2384"/>
        <v>0</v>
      </c>
      <c r="Z525" s="155">
        <f t="shared" si="2384"/>
        <v>0</v>
      </c>
      <c r="AA525" s="155">
        <f t="shared" si="2384"/>
        <v>0</v>
      </c>
      <c r="AB525" s="155">
        <f t="shared" si="2384"/>
        <v>0</v>
      </c>
      <c r="AC525" s="155">
        <f t="shared" si="2384"/>
        <v>0</v>
      </c>
      <c r="AD525" s="155">
        <f t="shared" si="2384"/>
        <v>0</v>
      </c>
      <c r="AE525" s="155">
        <f t="shared" si="2384"/>
        <v>0</v>
      </c>
      <c r="AF525" s="155">
        <f t="shared" si="2384"/>
        <v>0</v>
      </c>
      <c r="AG525" s="155">
        <f t="shared" si="2384"/>
        <v>0</v>
      </c>
      <c r="AH525" s="155">
        <f t="shared" si="2384"/>
        <v>0</v>
      </c>
      <c r="AI525" s="155">
        <f t="shared" si="2384"/>
        <v>0</v>
      </c>
      <c r="AJ525" s="155">
        <f t="shared" si="2384"/>
        <v>0</v>
      </c>
      <c r="AK525" s="155">
        <f t="shared" si="2384"/>
        <v>0</v>
      </c>
      <c r="AL525" s="155">
        <f t="shared" si="2384"/>
        <v>0</v>
      </c>
      <c r="AM525" s="155">
        <f t="shared" si="2384"/>
        <v>0</v>
      </c>
      <c r="AN525" s="155">
        <f t="shared" si="2384"/>
        <v>0</v>
      </c>
      <c r="AO525" s="155">
        <f t="shared" si="2384"/>
        <v>0</v>
      </c>
      <c r="AP525" s="155">
        <f t="shared" ref="AP525:BO525" si="2385">IF(COUNTBLANK(AP526:AP531)=6,"",SUM(AP526:AP531))</f>
        <v>0</v>
      </c>
      <c r="AQ525" s="155">
        <f t="shared" si="2385"/>
        <v>0</v>
      </c>
      <c r="AR525" s="155">
        <f t="shared" si="2385"/>
        <v>0</v>
      </c>
      <c r="AS525" s="155">
        <f t="shared" si="2385"/>
        <v>0</v>
      </c>
      <c r="AT525" s="155">
        <f t="shared" si="2385"/>
        <v>0</v>
      </c>
      <c r="AU525" s="155">
        <f t="shared" si="2385"/>
        <v>0</v>
      </c>
      <c r="AV525" s="155">
        <f t="shared" si="2385"/>
        <v>0</v>
      </c>
      <c r="AW525" s="155">
        <f t="shared" si="2385"/>
        <v>0</v>
      </c>
      <c r="AX525" s="155">
        <f t="shared" si="2385"/>
        <v>0</v>
      </c>
      <c r="AY525" s="155">
        <f t="shared" si="2385"/>
        <v>0</v>
      </c>
      <c r="AZ525" s="155">
        <f t="shared" si="2385"/>
        <v>0</v>
      </c>
      <c r="BA525" s="155">
        <f t="shared" si="2385"/>
        <v>0</v>
      </c>
      <c r="BB525" s="155">
        <f t="shared" si="2385"/>
        <v>0</v>
      </c>
      <c r="BC525" s="155">
        <f t="shared" si="2385"/>
        <v>0</v>
      </c>
      <c r="BD525" s="155">
        <f t="shared" si="2385"/>
        <v>0</v>
      </c>
      <c r="BE525" s="155">
        <f t="shared" si="2385"/>
        <v>0</v>
      </c>
      <c r="BF525" s="155">
        <f t="shared" si="2385"/>
        <v>0</v>
      </c>
      <c r="BG525" s="155">
        <f t="shared" si="2385"/>
        <v>0</v>
      </c>
      <c r="BH525" s="155">
        <f t="shared" si="2385"/>
        <v>0</v>
      </c>
      <c r="BI525" s="155">
        <f t="shared" si="2385"/>
        <v>0</v>
      </c>
      <c r="BJ525" s="155">
        <f t="shared" si="2385"/>
        <v>0</v>
      </c>
      <c r="BK525" s="155">
        <f t="shared" si="2385"/>
        <v>0</v>
      </c>
      <c r="BL525" s="155">
        <f t="shared" si="2385"/>
        <v>0</v>
      </c>
      <c r="BM525" s="155">
        <f t="shared" si="2385"/>
        <v>0</v>
      </c>
      <c r="BN525" s="155">
        <f t="shared" si="2385"/>
        <v>0</v>
      </c>
      <c r="BO525" s="155">
        <f t="shared" si="2385"/>
        <v>0</v>
      </c>
      <c r="BV525" s="1168"/>
      <c r="BW525" s="1168"/>
      <c r="BX525" s="1168"/>
      <c r="BY525" s="1168"/>
      <c r="BZ525" s="1168"/>
      <c r="CA525" s="1168"/>
      <c r="CB525" s="1168"/>
      <c r="CC525" s="1168"/>
      <c r="CD525" s="1168"/>
      <c r="CE525" s="1168"/>
      <c r="CF525" s="1168"/>
      <c r="CG525" s="1168"/>
      <c r="CH525" s="1168"/>
      <c r="CI525" s="1168"/>
      <c r="CJ525" s="1168"/>
      <c r="CK525" s="1168"/>
      <c r="CL525" s="1168"/>
      <c r="CM525" s="1168"/>
      <c r="CN525" s="1168"/>
      <c r="CO525" s="1168"/>
      <c r="CP525" s="1168"/>
      <c r="CQ525" s="1168"/>
      <c r="CR525" s="1168"/>
      <c r="CS525" s="1168"/>
      <c r="CT525" s="1168"/>
      <c r="CU525" s="1168"/>
      <c r="CV525" s="1168"/>
      <c r="CW525" s="1168"/>
      <c r="CX525" s="1168"/>
      <c r="CY525" s="1168"/>
      <c r="CZ525" s="1168"/>
      <c r="DA525" s="1168"/>
      <c r="DB525" s="1168"/>
      <c r="DC525" s="1168"/>
      <c r="DD525" s="1168"/>
      <c r="DE525" s="1168"/>
      <c r="DF525" s="1168"/>
      <c r="DG525" s="1168"/>
      <c r="DH525" s="1168"/>
      <c r="DI525" s="1168"/>
      <c r="DJ525" s="1168"/>
      <c r="DK525" s="1168"/>
      <c r="DL525" s="1168"/>
      <c r="DM525" s="1168"/>
      <c r="DN525" s="1168"/>
      <c r="DO525" s="1168"/>
      <c r="DP525" s="1168"/>
      <c r="DQ525" s="1168"/>
      <c r="DR525" s="1168"/>
      <c r="DS525" s="1168"/>
      <c r="DT525" s="1168"/>
      <c r="DU525" s="1168"/>
      <c r="DV525" s="1168"/>
      <c r="DW525" s="1168"/>
      <c r="DX525" s="1168"/>
      <c r="DY525" s="1168"/>
      <c r="DZ525" s="1168"/>
      <c r="EA525" s="1168"/>
      <c r="EB525" s="1168"/>
      <c r="EC525" s="1168"/>
      <c r="ED525" s="1168"/>
      <c r="EE525" s="1077"/>
      <c r="EF525" s="1077"/>
      <c r="EG525" s="1077"/>
      <c r="EH525" s="1077"/>
      <c r="EI525" s="1077"/>
    </row>
    <row r="526" spans="2:139" hidden="1" outlineLevel="1">
      <c r="B526" s="728" t="s">
        <v>846</v>
      </c>
      <c r="C526" s="60"/>
      <c r="D526" s="686" t="s">
        <v>1148</v>
      </c>
      <c r="E526" s="667" t="s">
        <v>1312</v>
      </c>
      <c r="F526" s="692"/>
      <c r="G526" s="86">
        <f t="shared" ref="G526:AO526" si="2386">IF(G454="","",G454*G490/1000)</f>
        <v>0</v>
      </c>
      <c r="H526" s="86">
        <f t="shared" si="2386"/>
        <v>0</v>
      </c>
      <c r="I526" s="86">
        <f t="shared" si="2386"/>
        <v>0</v>
      </c>
      <c r="J526" s="86">
        <f t="shared" si="2386"/>
        <v>0</v>
      </c>
      <c r="K526" s="86">
        <f t="shared" si="2386"/>
        <v>0</v>
      </c>
      <c r="L526" s="86">
        <f t="shared" si="2386"/>
        <v>0</v>
      </c>
      <c r="M526" s="86">
        <f t="shared" si="2386"/>
        <v>0</v>
      </c>
      <c r="N526" s="86">
        <f t="shared" si="2386"/>
        <v>0</v>
      </c>
      <c r="O526" s="86">
        <f t="shared" si="2386"/>
        <v>0</v>
      </c>
      <c r="P526" s="86">
        <f t="shared" si="2386"/>
        <v>0</v>
      </c>
      <c r="Q526" s="86">
        <f t="shared" si="2386"/>
        <v>0</v>
      </c>
      <c r="R526" s="86">
        <f t="shared" si="2386"/>
        <v>0</v>
      </c>
      <c r="S526" s="86">
        <f t="shared" si="2386"/>
        <v>0</v>
      </c>
      <c r="T526" s="86">
        <f t="shared" si="2386"/>
        <v>0</v>
      </c>
      <c r="U526" s="86">
        <f t="shared" si="2386"/>
        <v>0</v>
      </c>
      <c r="V526" s="86">
        <f t="shared" si="2386"/>
        <v>0</v>
      </c>
      <c r="W526" s="86">
        <f t="shared" si="2386"/>
        <v>0</v>
      </c>
      <c r="X526" s="86">
        <f t="shared" si="2386"/>
        <v>0</v>
      </c>
      <c r="Y526" s="86">
        <f t="shared" si="2386"/>
        <v>0</v>
      </c>
      <c r="Z526" s="86">
        <f t="shared" si="2386"/>
        <v>0</v>
      </c>
      <c r="AA526" s="86">
        <f t="shared" si="2386"/>
        <v>0</v>
      </c>
      <c r="AB526" s="86">
        <f t="shared" si="2386"/>
        <v>0</v>
      </c>
      <c r="AC526" s="86">
        <f t="shared" si="2386"/>
        <v>0</v>
      </c>
      <c r="AD526" s="86">
        <f t="shared" si="2386"/>
        <v>0</v>
      </c>
      <c r="AE526" s="86">
        <f t="shared" si="2386"/>
        <v>0</v>
      </c>
      <c r="AF526" s="86">
        <f t="shared" si="2386"/>
        <v>0</v>
      </c>
      <c r="AG526" s="86">
        <f t="shared" si="2386"/>
        <v>0</v>
      </c>
      <c r="AH526" s="86">
        <f t="shared" si="2386"/>
        <v>0</v>
      </c>
      <c r="AI526" s="86">
        <f t="shared" si="2386"/>
        <v>0</v>
      </c>
      <c r="AJ526" s="86">
        <f t="shared" si="2386"/>
        <v>0</v>
      </c>
      <c r="AK526" s="86">
        <f t="shared" si="2386"/>
        <v>0</v>
      </c>
      <c r="AL526" s="86">
        <f t="shared" si="2386"/>
        <v>0</v>
      </c>
      <c r="AM526" s="86">
        <f t="shared" si="2386"/>
        <v>0</v>
      </c>
      <c r="AN526" s="86">
        <f t="shared" si="2386"/>
        <v>0</v>
      </c>
      <c r="AO526" s="86">
        <f t="shared" si="2386"/>
        <v>0</v>
      </c>
      <c r="AP526" s="86">
        <f t="shared" ref="AP526:BO526" si="2387">IF(AP454="","",AP454*AP490/1000)</f>
        <v>0</v>
      </c>
      <c r="AQ526" s="86">
        <f t="shared" si="2387"/>
        <v>0</v>
      </c>
      <c r="AR526" s="86">
        <f t="shared" si="2387"/>
        <v>0</v>
      </c>
      <c r="AS526" s="86">
        <f t="shared" si="2387"/>
        <v>0</v>
      </c>
      <c r="AT526" s="86">
        <f t="shared" si="2387"/>
        <v>0</v>
      </c>
      <c r="AU526" s="86">
        <f t="shared" si="2387"/>
        <v>0</v>
      </c>
      <c r="AV526" s="86">
        <f t="shared" si="2387"/>
        <v>0</v>
      </c>
      <c r="AW526" s="86">
        <f t="shared" si="2387"/>
        <v>0</v>
      </c>
      <c r="AX526" s="86">
        <f t="shared" si="2387"/>
        <v>0</v>
      </c>
      <c r="AY526" s="86">
        <f t="shared" si="2387"/>
        <v>0</v>
      </c>
      <c r="AZ526" s="86">
        <f t="shared" si="2387"/>
        <v>0</v>
      </c>
      <c r="BA526" s="86">
        <f t="shared" si="2387"/>
        <v>0</v>
      </c>
      <c r="BB526" s="86">
        <f t="shared" si="2387"/>
        <v>0</v>
      </c>
      <c r="BC526" s="86">
        <f t="shared" si="2387"/>
        <v>0</v>
      </c>
      <c r="BD526" s="86">
        <f t="shared" si="2387"/>
        <v>0</v>
      </c>
      <c r="BE526" s="86">
        <f t="shared" si="2387"/>
        <v>0</v>
      </c>
      <c r="BF526" s="86">
        <f t="shared" si="2387"/>
        <v>0</v>
      </c>
      <c r="BG526" s="86">
        <f t="shared" si="2387"/>
        <v>0</v>
      </c>
      <c r="BH526" s="86">
        <f t="shared" si="2387"/>
        <v>0</v>
      </c>
      <c r="BI526" s="86">
        <f t="shared" si="2387"/>
        <v>0</v>
      </c>
      <c r="BJ526" s="86">
        <f t="shared" si="2387"/>
        <v>0</v>
      </c>
      <c r="BK526" s="86">
        <f t="shared" si="2387"/>
        <v>0</v>
      </c>
      <c r="BL526" s="86">
        <f t="shared" si="2387"/>
        <v>0</v>
      </c>
      <c r="BM526" s="86">
        <f t="shared" si="2387"/>
        <v>0</v>
      </c>
      <c r="BN526" s="86">
        <f t="shared" si="2387"/>
        <v>0</v>
      </c>
      <c r="BO526" s="86">
        <f t="shared" si="2387"/>
        <v>0</v>
      </c>
      <c r="BV526" s="169"/>
      <c r="BW526" s="169"/>
      <c r="BX526" s="169"/>
      <c r="BY526" s="169"/>
      <c r="BZ526" s="169"/>
      <c r="CA526" s="169"/>
      <c r="CB526" s="169"/>
      <c r="CC526" s="169"/>
      <c r="CD526" s="169"/>
      <c r="CE526" s="169"/>
      <c r="CF526" s="169"/>
      <c r="CG526" s="169"/>
      <c r="CH526" s="169"/>
      <c r="CI526" s="169"/>
      <c r="CJ526" s="169"/>
      <c r="CK526" s="169"/>
      <c r="CL526" s="169"/>
      <c r="CM526" s="169"/>
      <c r="CN526" s="169"/>
      <c r="CO526" s="169"/>
      <c r="CP526" s="169"/>
      <c r="CQ526" s="169"/>
      <c r="CR526" s="169"/>
      <c r="CS526" s="169"/>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c r="DO526" s="169"/>
      <c r="DP526" s="169"/>
      <c r="DQ526" s="169"/>
      <c r="DR526" s="169"/>
      <c r="DS526" s="169"/>
      <c r="DT526" s="169"/>
      <c r="DU526" s="169"/>
      <c r="DV526" s="169"/>
      <c r="DW526" s="169"/>
      <c r="DX526" s="169"/>
      <c r="DY526" s="169"/>
      <c r="DZ526" s="169"/>
      <c r="EA526" s="169"/>
      <c r="EB526" s="169"/>
      <c r="EC526" s="169"/>
      <c r="ED526" s="169"/>
    </row>
    <row r="527" spans="2:139" hidden="1" outlineLevel="1">
      <c r="B527" s="728" t="s">
        <v>847</v>
      </c>
      <c r="C527" s="60"/>
      <c r="D527" s="686" t="s">
        <v>776</v>
      </c>
      <c r="E527" s="667" t="s">
        <v>1312</v>
      </c>
      <c r="F527" s="692"/>
      <c r="G527" s="86">
        <f t="shared" ref="G527:AO527" si="2388">IF(G455="","",G455*G491/1000)</f>
        <v>0</v>
      </c>
      <c r="H527" s="86">
        <f t="shared" si="2388"/>
        <v>0</v>
      </c>
      <c r="I527" s="86">
        <f t="shared" si="2388"/>
        <v>0</v>
      </c>
      <c r="J527" s="86">
        <f t="shared" si="2388"/>
        <v>0</v>
      </c>
      <c r="K527" s="86">
        <f t="shared" si="2388"/>
        <v>0</v>
      </c>
      <c r="L527" s="86">
        <f t="shared" si="2388"/>
        <v>0</v>
      </c>
      <c r="M527" s="86">
        <f t="shared" si="2388"/>
        <v>0</v>
      </c>
      <c r="N527" s="86">
        <f t="shared" si="2388"/>
        <v>0</v>
      </c>
      <c r="O527" s="86">
        <f t="shared" si="2388"/>
        <v>0</v>
      </c>
      <c r="P527" s="86">
        <f t="shared" si="2388"/>
        <v>0</v>
      </c>
      <c r="Q527" s="86">
        <f t="shared" si="2388"/>
        <v>0</v>
      </c>
      <c r="R527" s="86">
        <f t="shared" si="2388"/>
        <v>0</v>
      </c>
      <c r="S527" s="86">
        <f t="shared" si="2388"/>
        <v>0</v>
      </c>
      <c r="T527" s="86">
        <f t="shared" si="2388"/>
        <v>0</v>
      </c>
      <c r="U527" s="86">
        <f t="shared" si="2388"/>
        <v>0</v>
      </c>
      <c r="V527" s="86">
        <f t="shared" si="2388"/>
        <v>0</v>
      </c>
      <c r="W527" s="86">
        <f t="shared" si="2388"/>
        <v>0</v>
      </c>
      <c r="X527" s="86">
        <f t="shared" si="2388"/>
        <v>0</v>
      </c>
      <c r="Y527" s="86">
        <f t="shared" si="2388"/>
        <v>0</v>
      </c>
      <c r="Z527" s="86">
        <f t="shared" si="2388"/>
        <v>0</v>
      </c>
      <c r="AA527" s="86">
        <f t="shared" si="2388"/>
        <v>0</v>
      </c>
      <c r="AB527" s="86">
        <f t="shared" si="2388"/>
        <v>0</v>
      </c>
      <c r="AC527" s="86">
        <f t="shared" si="2388"/>
        <v>0</v>
      </c>
      <c r="AD527" s="86">
        <f t="shared" si="2388"/>
        <v>0</v>
      </c>
      <c r="AE527" s="86">
        <f t="shared" si="2388"/>
        <v>0</v>
      </c>
      <c r="AF527" s="86">
        <f t="shared" si="2388"/>
        <v>0</v>
      </c>
      <c r="AG527" s="86">
        <f t="shared" si="2388"/>
        <v>0</v>
      </c>
      <c r="AH527" s="86">
        <f t="shared" si="2388"/>
        <v>0</v>
      </c>
      <c r="AI527" s="86">
        <f t="shared" si="2388"/>
        <v>0</v>
      </c>
      <c r="AJ527" s="86">
        <f t="shared" si="2388"/>
        <v>0</v>
      </c>
      <c r="AK527" s="86">
        <f t="shared" si="2388"/>
        <v>0</v>
      </c>
      <c r="AL527" s="86">
        <f t="shared" si="2388"/>
        <v>0</v>
      </c>
      <c r="AM527" s="86">
        <f t="shared" si="2388"/>
        <v>0</v>
      </c>
      <c r="AN527" s="86">
        <f t="shared" si="2388"/>
        <v>0</v>
      </c>
      <c r="AO527" s="86">
        <f t="shared" si="2388"/>
        <v>0</v>
      </c>
      <c r="AP527" s="86">
        <f t="shared" ref="AP527:BO527" si="2389">IF(AP455="","",AP455*AP491/1000)</f>
        <v>0</v>
      </c>
      <c r="AQ527" s="86">
        <f t="shared" si="2389"/>
        <v>0</v>
      </c>
      <c r="AR527" s="86">
        <f t="shared" si="2389"/>
        <v>0</v>
      </c>
      <c r="AS527" s="86">
        <f t="shared" si="2389"/>
        <v>0</v>
      </c>
      <c r="AT527" s="86">
        <f t="shared" si="2389"/>
        <v>0</v>
      </c>
      <c r="AU527" s="86">
        <f t="shared" si="2389"/>
        <v>0</v>
      </c>
      <c r="AV527" s="86">
        <f t="shared" si="2389"/>
        <v>0</v>
      </c>
      <c r="AW527" s="86">
        <f t="shared" si="2389"/>
        <v>0</v>
      </c>
      <c r="AX527" s="86">
        <f t="shared" si="2389"/>
        <v>0</v>
      </c>
      <c r="AY527" s="86">
        <f t="shared" si="2389"/>
        <v>0</v>
      </c>
      <c r="AZ527" s="86">
        <f t="shared" si="2389"/>
        <v>0</v>
      </c>
      <c r="BA527" s="86">
        <f t="shared" si="2389"/>
        <v>0</v>
      </c>
      <c r="BB527" s="86">
        <f t="shared" si="2389"/>
        <v>0</v>
      </c>
      <c r="BC527" s="86">
        <f t="shared" si="2389"/>
        <v>0</v>
      </c>
      <c r="BD527" s="86">
        <f t="shared" si="2389"/>
        <v>0</v>
      </c>
      <c r="BE527" s="86">
        <f t="shared" si="2389"/>
        <v>0</v>
      </c>
      <c r="BF527" s="86">
        <f t="shared" si="2389"/>
        <v>0</v>
      </c>
      <c r="BG527" s="86">
        <f t="shared" si="2389"/>
        <v>0</v>
      </c>
      <c r="BH527" s="86">
        <f t="shared" si="2389"/>
        <v>0</v>
      </c>
      <c r="BI527" s="86">
        <f t="shared" si="2389"/>
        <v>0</v>
      </c>
      <c r="BJ527" s="86">
        <f t="shared" si="2389"/>
        <v>0</v>
      </c>
      <c r="BK527" s="86">
        <f t="shared" si="2389"/>
        <v>0</v>
      </c>
      <c r="BL527" s="86">
        <f t="shared" si="2389"/>
        <v>0</v>
      </c>
      <c r="BM527" s="86">
        <f t="shared" si="2389"/>
        <v>0</v>
      </c>
      <c r="BN527" s="86">
        <f t="shared" si="2389"/>
        <v>0</v>
      </c>
      <c r="BO527" s="86">
        <f t="shared" si="2389"/>
        <v>0</v>
      </c>
      <c r="BV527" s="169"/>
      <c r="BW527" s="169"/>
      <c r="BX527" s="169"/>
      <c r="BY527" s="169"/>
      <c r="BZ527" s="169"/>
      <c r="CA527" s="169"/>
      <c r="CB527" s="169"/>
      <c r="CC527" s="169"/>
      <c r="CD527" s="169"/>
      <c r="CE527" s="169"/>
      <c r="CF527" s="169"/>
      <c r="CG527" s="169"/>
      <c r="CH527" s="169"/>
      <c r="CI527" s="169"/>
      <c r="CJ527" s="169"/>
      <c r="CK527" s="169"/>
      <c r="CL527" s="169"/>
      <c r="CM527" s="169"/>
      <c r="CN527" s="169"/>
      <c r="CO527" s="169"/>
      <c r="CP527" s="169"/>
      <c r="CQ527" s="169"/>
      <c r="CR527" s="169"/>
      <c r="CS527" s="169"/>
      <c r="CT527" s="169"/>
      <c r="CU527" s="169"/>
      <c r="CV527" s="169"/>
      <c r="CW527" s="169"/>
      <c r="CX527" s="169"/>
      <c r="CY527" s="169"/>
      <c r="CZ527" s="169"/>
      <c r="DA527" s="169"/>
      <c r="DB527" s="169"/>
      <c r="DC527" s="169"/>
      <c r="DD527" s="169"/>
      <c r="DE527" s="169"/>
      <c r="DF527" s="169"/>
      <c r="DG527" s="169"/>
      <c r="DH527" s="169"/>
      <c r="DI527" s="169"/>
      <c r="DJ527" s="169"/>
      <c r="DK527" s="169"/>
      <c r="DL527" s="169"/>
      <c r="DM527" s="169"/>
      <c r="DN527" s="169"/>
      <c r="DO527" s="169"/>
      <c r="DP527" s="169"/>
      <c r="DQ527" s="169"/>
      <c r="DR527" s="169"/>
      <c r="DS527" s="169"/>
      <c r="DT527" s="169"/>
      <c r="DU527" s="169"/>
      <c r="DV527" s="169"/>
      <c r="DW527" s="169"/>
      <c r="DX527" s="169"/>
      <c r="DY527" s="169"/>
      <c r="DZ527" s="169"/>
      <c r="EA527" s="169"/>
      <c r="EB527" s="169"/>
      <c r="EC527" s="169"/>
      <c r="ED527" s="169"/>
    </row>
    <row r="528" spans="2:139" hidden="1" outlineLevel="1">
      <c r="B528" s="728" t="s">
        <v>848</v>
      </c>
      <c r="C528" s="60"/>
      <c r="D528" s="686" t="s">
        <v>1120</v>
      </c>
      <c r="E528" s="667" t="s">
        <v>1312</v>
      </c>
      <c r="F528" s="692"/>
      <c r="G528" s="86">
        <f t="shared" ref="G528:AO528" si="2390">IF(G456="","",G456*G492/1000)</f>
        <v>0</v>
      </c>
      <c r="H528" s="86">
        <f t="shared" si="2390"/>
        <v>0</v>
      </c>
      <c r="I528" s="86">
        <f t="shared" si="2390"/>
        <v>0</v>
      </c>
      <c r="J528" s="86">
        <f t="shared" si="2390"/>
        <v>0</v>
      </c>
      <c r="K528" s="86">
        <f t="shared" si="2390"/>
        <v>0</v>
      </c>
      <c r="L528" s="86">
        <f t="shared" si="2390"/>
        <v>0</v>
      </c>
      <c r="M528" s="86">
        <f t="shared" si="2390"/>
        <v>0</v>
      </c>
      <c r="N528" s="86">
        <f t="shared" si="2390"/>
        <v>0</v>
      </c>
      <c r="O528" s="86">
        <f t="shared" si="2390"/>
        <v>0</v>
      </c>
      <c r="P528" s="86">
        <f t="shared" si="2390"/>
        <v>0</v>
      </c>
      <c r="Q528" s="86">
        <f t="shared" si="2390"/>
        <v>0</v>
      </c>
      <c r="R528" s="86">
        <f t="shared" si="2390"/>
        <v>0</v>
      </c>
      <c r="S528" s="86">
        <f t="shared" si="2390"/>
        <v>0</v>
      </c>
      <c r="T528" s="86">
        <f t="shared" si="2390"/>
        <v>0</v>
      </c>
      <c r="U528" s="86">
        <f t="shared" si="2390"/>
        <v>0</v>
      </c>
      <c r="V528" s="86">
        <f t="shared" si="2390"/>
        <v>0</v>
      </c>
      <c r="W528" s="86">
        <f t="shared" si="2390"/>
        <v>0</v>
      </c>
      <c r="X528" s="86">
        <f t="shared" si="2390"/>
        <v>0</v>
      </c>
      <c r="Y528" s="86">
        <f t="shared" si="2390"/>
        <v>0</v>
      </c>
      <c r="Z528" s="86">
        <f t="shared" si="2390"/>
        <v>0</v>
      </c>
      <c r="AA528" s="86">
        <f t="shared" si="2390"/>
        <v>0</v>
      </c>
      <c r="AB528" s="86">
        <f t="shared" si="2390"/>
        <v>0</v>
      </c>
      <c r="AC528" s="86">
        <f t="shared" si="2390"/>
        <v>0</v>
      </c>
      <c r="AD528" s="86">
        <f t="shared" si="2390"/>
        <v>0</v>
      </c>
      <c r="AE528" s="86">
        <f t="shared" si="2390"/>
        <v>0</v>
      </c>
      <c r="AF528" s="86">
        <f t="shared" si="2390"/>
        <v>0</v>
      </c>
      <c r="AG528" s="86">
        <f t="shared" si="2390"/>
        <v>0</v>
      </c>
      <c r="AH528" s="86">
        <f t="shared" si="2390"/>
        <v>0</v>
      </c>
      <c r="AI528" s="86">
        <f t="shared" si="2390"/>
        <v>0</v>
      </c>
      <c r="AJ528" s="86">
        <f t="shared" si="2390"/>
        <v>0</v>
      </c>
      <c r="AK528" s="86">
        <f t="shared" si="2390"/>
        <v>0</v>
      </c>
      <c r="AL528" s="86">
        <f t="shared" si="2390"/>
        <v>0</v>
      </c>
      <c r="AM528" s="86">
        <f t="shared" si="2390"/>
        <v>0</v>
      </c>
      <c r="AN528" s="86">
        <f t="shared" si="2390"/>
        <v>0</v>
      </c>
      <c r="AO528" s="86">
        <f t="shared" si="2390"/>
        <v>0</v>
      </c>
      <c r="AP528" s="86">
        <f t="shared" ref="AP528:BO528" si="2391">IF(AP456="","",AP456*AP492/1000)</f>
        <v>0</v>
      </c>
      <c r="AQ528" s="86">
        <f t="shared" si="2391"/>
        <v>0</v>
      </c>
      <c r="AR528" s="86">
        <f t="shared" si="2391"/>
        <v>0</v>
      </c>
      <c r="AS528" s="86">
        <f t="shared" si="2391"/>
        <v>0</v>
      </c>
      <c r="AT528" s="86">
        <f t="shared" si="2391"/>
        <v>0</v>
      </c>
      <c r="AU528" s="86">
        <f t="shared" si="2391"/>
        <v>0</v>
      </c>
      <c r="AV528" s="86">
        <f t="shared" si="2391"/>
        <v>0</v>
      </c>
      <c r="AW528" s="86">
        <f t="shared" si="2391"/>
        <v>0</v>
      </c>
      <c r="AX528" s="86">
        <f t="shared" si="2391"/>
        <v>0</v>
      </c>
      <c r="AY528" s="86">
        <f t="shared" si="2391"/>
        <v>0</v>
      </c>
      <c r="AZ528" s="86">
        <f t="shared" si="2391"/>
        <v>0</v>
      </c>
      <c r="BA528" s="86">
        <f t="shared" si="2391"/>
        <v>0</v>
      </c>
      <c r="BB528" s="86">
        <f t="shared" si="2391"/>
        <v>0</v>
      </c>
      <c r="BC528" s="86">
        <f t="shared" si="2391"/>
        <v>0</v>
      </c>
      <c r="BD528" s="86">
        <f t="shared" si="2391"/>
        <v>0</v>
      </c>
      <c r="BE528" s="86">
        <f t="shared" si="2391"/>
        <v>0</v>
      </c>
      <c r="BF528" s="86">
        <f t="shared" si="2391"/>
        <v>0</v>
      </c>
      <c r="BG528" s="86">
        <f t="shared" si="2391"/>
        <v>0</v>
      </c>
      <c r="BH528" s="86">
        <f t="shared" si="2391"/>
        <v>0</v>
      </c>
      <c r="BI528" s="86">
        <f t="shared" si="2391"/>
        <v>0</v>
      </c>
      <c r="BJ528" s="86">
        <f t="shared" si="2391"/>
        <v>0</v>
      </c>
      <c r="BK528" s="86">
        <f t="shared" si="2391"/>
        <v>0</v>
      </c>
      <c r="BL528" s="86">
        <f t="shared" si="2391"/>
        <v>0</v>
      </c>
      <c r="BM528" s="86">
        <f t="shared" si="2391"/>
        <v>0</v>
      </c>
      <c r="BN528" s="86">
        <f t="shared" si="2391"/>
        <v>0</v>
      </c>
      <c r="BO528" s="86">
        <f t="shared" si="2391"/>
        <v>0</v>
      </c>
      <c r="BV528" s="169"/>
      <c r="BW528" s="169"/>
      <c r="BX528" s="169"/>
      <c r="BY528" s="169"/>
      <c r="BZ528" s="169"/>
      <c r="CA528" s="169"/>
      <c r="CB528" s="169"/>
      <c r="CC528" s="169"/>
      <c r="CD528" s="169"/>
      <c r="CE528" s="169"/>
      <c r="CF528" s="169"/>
      <c r="CG528" s="169"/>
      <c r="CH528" s="169"/>
      <c r="CI528" s="169"/>
      <c r="CJ528" s="169"/>
      <c r="CK528" s="169"/>
      <c r="CL528" s="169"/>
      <c r="CM528" s="169"/>
      <c r="CN528" s="169"/>
      <c r="CO528" s="169"/>
      <c r="CP528" s="169"/>
      <c r="CQ528" s="169"/>
      <c r="CR528" s="169"/>
      <c r="CS528" s="169"/>
      <c r="CT528" s="169"/>
      <c r="CU528" s="169"/>
      <c r="CV528" s="169"/>
      <c r="CW528" s="169"/>
      <c r="CX528" s="169"/>
      <c r="CY528" s="169"/>
      <c r="CZ528" s="169"/>
      <c r="DA528" s="169"/>
      <c r="DB528" s="169"/>
      <c r="DC528" s="169"/>
      <c r="DD528" s="169"/>
      <c r="DE528" s="169"/>
      <c r="DF528" s="169"/>
      <c r="DG528" s="169"/>
      <c r="DH528" s="169"/>
      <c r="DI528" s="169"/>
      <c r="DJ528" s="169"/>
      <c r="DK528" s="169"/>
      <c r="DL528" s="169"/>
      <c r="DM528" s="169"/>
      <c r="DN528" s="169"/>
      <c r="DO528" s="169"/>
      <c r="DP528" s="169"/>
      <c r="DQ528" s="169"/>
      <c r="DR528" s="169"/>
      <c r="DS528" s="169"/>
      <c r="DT528" s="169"/>
      <c r="DU528" s="169"/>
      <c r="DV528" s="169"/>
      <c r="DW528" s="169"/>
      <c r="DX528" s="169"/>
      <c r="DY528" s="169"/>
      <c r="DZ528" s="169"/>
      <c r="EA528" s="169"/>
      <c r="EB528" s="169"/>
      <c r="EC528" s="169"/>
      <c r="ED528" s="169"/>
    </row>
    <row r="529" spans="1:139" hidden="1" outlineLevel="1">
      <c r="B529" s="728" t="s">
        <v>1237</v>
      </c>
      <c r="C529" s="60"/>
      <c r="D529" s="686" t="s">
        <v>1121</v>
      </c>
      <c r="E529" s="667" t="s">
        <v>1312</v>
      </c>
      <c r="F529" s="692"/>
      <c r="G529" s="86">
        <f t="shared" ref="G529:AO529" si="2392">IF(G457="","",G457*G493/1000)</f>
        <v>0</v>
      </c>
      <c r="H529" s="86">
        <f t="shared" si="2392"/>
        <v>0</v>
      </c>
      <c r="I529" s="86">
        <f t="shared" si="2392"/>
        <v>0</v>
      </c>
      <c r="J529" s="86">
        <f t="shared" si="2392"/>
        <v>0</v>
      </c>
      <c r="K529" s="86">
        <f t="shared" si="2392"/>
        <v>0</v>
      </c>
      <c r="L529" s="86">
        <f t="shared" si="2392"/>
        <v>0</v>
      </c>
      <c r="M529" s="86">
        <f t="shared" si="2392"/>
        <v>0</v>
      </c>
      <c r="N529" s="86">
        <f t="shared" si="2392"/>
        <v>0</v>
      </c>
      <c r="O529" s="86">
        <f t="shared" si="2392"/>
        <v>0</v>
      </c>
      <c r="P529" s="86">
        <f t="shared" si="2392"/>
        <v>0</v>
      </c>
      <c r="Q529" s="86">
        <f t="shared" si="2392"/>
        <v>0</v>
      </c>
      <c r="R529" s="86">
        <f t="shared" si="2392"/>
        <v>0</v>
      </c>
      <c r="S529" s="86">
        <f t="shared" si="2392"/>
        <v>0</v>
      </c>
      <c r="T529" s="86">
        <f t="shared" si="2392"/>
        <v>0</v>
      </c>
      <c r="U529" s="86">
        <f t="shared" si="2392"/>
        <v>0</v>
      </c>
      <c r="V529" s="86">
        <f t="shared" si="2392"/>
        <v>0</v>
      </c>
      <c r="W529" s="86">
        <f t="shared" si="2392"/>
        <v>0</v>
      </c>
      <c r="X529" s="86">
        <f t="shared" si="2392"/>
        <v>0</v>
      </c>
      <c r="Y529" s="86">
        <f t="shared" si="2392"/>
        <v>0</v>
      </c>
      <c r="Z529" s="86">
        <f t="shared" si="2392"/>
        <v>0</v>
      </c>
      <c r="AA529" s="86">
        <f t="shared" si="2392"/>
        <v>0</v>
      </c>
      <c r="AB529" s="86">
        <f t="shared" si="2392"/>
        <v>0</v>
      </c>
      <c r="AC529" s="86">
        <f t="shared" si="2392"/>
        <v>0</v>
      </c>
      <c r="AD529" s="86">
        <f t="shared" si="2392"/>
        <v>0</v>
      </c>
      <c r="AE529" s="86">
        <f t="shared" si="2392"/>
        <v>0</v>
      </c>
      <c r="AF529" s="86">
        <f t="shared" si="2392"/>
        <v>0</v>
      </c>
      <c r="AG529" s="86">
        <f t="shared" si="2392"/>
        <v>0</v>
      </c>
      <c r="AH529" s="86">
        <f t="shared" si="2392"/>
        <v>0</v>
      </c>
      <c r="AI529" s="86">
        <f t="shared" si="2392"/>
        <v>0</v>
      </c>
      <c r="AJ529" s="86">
        <f t="shared" si="2392"/>
        <v>0</v>
      </c>
      <c r="AK529" s="86">
        <f t="shared" si="2392"/>
        <v>0</v>
      </c>
      <c r="AL529" s="86">
        <f t="shared" si="2392"/>
        <v>0</v>
      </c>
      <c r="AM529" s="86">
        <f t="shared" si="2392"/>
        <v>0</v>
      </c>
      <c r="AN529" s="86">
        <f t="shared" si="2392"/>
        <v>0</v>
      </c>
      <c r="AO529" s="86">
        <f t="shared" si="2392"/>
        <v>0</v>
      </c>
      <c r="AP529" s="86">
        <f t="shared" ref="AP529:BO529" si="2393">IF(AP457="","",AP457*AP493/1000)</f>
        <v>0</v>
      </c>
      <c r="AQ529" s="86">
        <f t="shared" si="2393"/>
        <v>0</v>
      </c>
      <c r="AR529" s="86">
        <f t="shared" si="2393"/>
        <v>0</v>
      </c>
      <c r="AS529" s="86">
        <f t="shared" si="2393"/>
        <v>0</v>
      </c>
      <c r="AT529" s="86">
        <f t="shared" si="2393"/>
        <v>0</v>
      </c>
      <c r="AU529" s="86">
        <f t="shared" si="2393"/>
        <v>0</v>
      </c>
      <c r="AV529" s="86">
        <f t="shared" si="2393"/>
        <v>0</v>
      </c>
      <c r="AW529" s="86">
        <f t="shared" si="2393"/>
        <v>0</v>
      </c>
      <c r="AX529" s="86">
        <f t="shared" si="2393"/>
        <v>0</v>
      </c>
      <c r="AY529" s="86">
        <f t="shared" si="2393"/>
        <v>0</v>
      </c>
      <c r="AZ529" s="86">
        <f t="shared" si="2393"/>
        <v>0</v>
      </c>
      <c r="BA529" s="86">
        <f t="shared" si="2393"/>
        <v>0</v>
      </c>
      <c r="BB529" s="86">
        <f t="shared" si="2393"/>
        <v>0</v>
      </c>
      <c r="BC529" s="86">
        <f t="shared" si="2393"/>
        <v>0</v>
      </c>
      <c r="BD529" s="86">
        <f t="shared" si="2393"/>
        <v>0</v>
      </c>
      <c r="BE529" s="86">
        <f t="shared" si="2393"/>
        <v>0</v>
      </c>
      <c r="BF529" s="86">
        <f t="shared" si="2393"/>
        <v>0</v>
      </c>
      <c r="BG529" s="86">
        <f t="shared" si="2393"/>
        <v>0</v>
      </c>
      <c r="BH529" s="86">
        <f t="shared" si="2393"/>
        <v>0</v>
      </c>
      <c r="BI529" s="86">
        <f t="shared" si="2393"/>
        <v>0</v>
      </c>
      <c r="BJ529" s="86">
        <f t="shared" si="2393"/>
        <v>0</v>
      </c>
      <c r="BK529" s="86">
        <f t="shared" si="2393"/>
        <v>0</v>
      </c>
      <c r="BL529" s="86">
        <f t="shared" si="2393"/>
        <v>0</v>
      </c>
      <c r="BM529" s="86">
        <f t="shared" si="2393"/>
        <v>0</v>
      </c>
      <c r="BN529" s="86">
        <f t="shared" si="2393"/>
        <v>0</v>
      </c>
      <c r="BO529" s="86">
        <f t="shared" si="2393"/>
        <v>0</v>
      </c>
      <c r="BV529" s="169"/>
      <c r="BW529" s="169"/>
      <c r="BX529" s="169"/>
      <c r="BY529" s="169"/>
      <c r="BZ529" s="169"/>
      <c r="CA529" s="169"/>
      <c r="CB529" s="169"/>
      <c r="CC529" s="169"/>
      <c r="CD529" s="169"/>
      <c r="CE529" s="169"/>
      <c r="CF529" s="169"/>
      <c r="CG529" s="169"/>
      <c r="CH529" s="169"/>
      <c r="CI529" s="169"/>
      <c r="CJ529" s="169"/>
      <c r="CK529" s="169"/>
      <c r="CL529" s="169"/>
      <c r="CM529" s="169"/>
      <c r="CN529" s="169"/>
      <c r="CO529" s="169"/>
      <c r="CP529" s="169"/>
      <c r="CQ529" s="169"/>
      <c r="CR529" s="169"/>
      <c r="CS529" s="169"/>
      <c r="CT529" s="169"/>
      <c r="CU529" s="169"/>
      <c r="CV529" s="169"/>
      <c r="CW529" s="169"/>
      <c r="CX529" s="169"/>
      <c r="CY529" s="169"/>
      <c r="CZ529" s="169"/>
      <c r="DA529" s="169"/>
      <c r="DB529" s="169"/>
      <c r="DC529" s="169"/>
      <c r="DD529" s="169"/>
      <c r="DE529" s="169"/>
      <c r="DF529" s="169"/>
      <c r="DG529" s="169"/>
      <c r="DH529" s="169"/>
      <c r="DI529" s="169"/>
      <c r="DJ529" s="169"/>
      <c r="DK529" s="169"/>
      <c r="DL529" s="169"/>
      <c r="DM529" s="169"/>
      <c r="DN529" s="169"/>
      <c r="DO529" s="169"/>
      <c r="DP529" s="169"/>
      <c r="DQ529" s="169"/>
      <c r="DR529" s="169"/>
      <c r="DS529" s="169"/>
      <c r="DT529" s="169"/>
      <c r="DU529" s="169"/>
      <c r="DV529" s="169"/>
      <c r="DW529" s="169"/>
      <c r="DX529" s="169"/>
      <c r="DY529" s="169"/>
      <c r="DZ529" s="169"/>
      <c r="EA529" s="169"/>
      <c r="EB529" s="169"/>
      <c r="EC529" s="169"/>
      <c r="ED529" s="169"/>
    </row>
    <row r="530" spans="1:139" hidden="1" outlineLevel="1">
      <c r="B530" s="786" t="s">
        <v>1028</v>
      </c>
      <c r="C530" s="60"/>
      <c r="D530" s="669" t="s">
        <v>1119</v>
      </c>
      <c r="E530" s="667" t="s">
        <v>1312</v>
      </c>
      <c r="F530" s="699"/>
      <c r="G530" s="86">
        <f t="shared" ref="G530:AO530" si="2394">IF(G458="","",G458*G494/1000)</f>
        <v>0</v>
      </c>
      <c r="H530" s="86">
        <f t="shared" si="2394"/>
        <v>0</v>
      </c>
      <c r="I530" s="86">
        <f t="shared" si="2394"/>
        <v>0</v>
      </c>
      <c r="J530" s="86">
        <f t="shared" si="2394"/>
        <v>0</v>
      </c>
      <c r="K530" s="86">
        <f t="shared" si="2394"/>
        <v>0</v>
      </c>
      <c r="L530" s="86">
        <f t="shared" si="2394"/>
        <v>0</v>
      </c>
      <c r="M530" s="86">
        <f t="shared" si="2394"/>
        <v>0</v>
      </c>
      <c r="N530" s="86">
        <f t="shared" si="2394"/>
        <v>0</v>
      </c>
      <c r="O530" s="86">
        <f t="shared" si="2394"/>
        <v>0</v>
      </c>
      <c r="P530" s="86">
        <f t="shared" si="2394"/>
        <v>0</v>
      </c>
      <c r="Q530" s="86">
        <f t="shared" si="2394"/>
        <v>0</v>
      </c>
      <c r="R530" s="86">
        <f t="shared" si="2394"/>
        <v>0</v>
      </c>
      <c r="S530" s="86">
        <f t="shared" si="2394"/>
        <v>0</v>
      </c>
      <c r="T530" s="86">
        <f t="shared" si="2394"/>
        <v>0</v>
      </c>
      <c r="U530" s="86">
        <f t="shared" si="2394"/>
        <v>0</v>
      </c>
      <c r="V530" s="86">
        <f t="shared" si="2394"/>
        <v>0</v>
      </c>
      <c r="W530" s="86">
        <f t="shared" si="2394"/>
        <v>0</v>
      </c>
      <c r="X530" s="86">
        <f t="shared" si="2394"/>
        <v>0</v>
      </c>
      <c r="Y530" s="86">
        <f t="shared" si="2394"/>
        <v>0</v>
      </c>
      <c r="Z530" s="86">
        <f t="shared" si="2394"/>
        <v>0</v>
      </c>
      <c r="AA530" s="86">
        <f t="shared" si="2394"/>
        <v>0</v>
      </c>
      <c r="AB530" s="86">
        <f t="shared" si="2394"/>
        <v>0</v>
      </c>
      <c r="AC530" s="86">
        <f t="shared" si="2394"/>
        <v>0</v>
      </c>
      <c r="AD530" s="86">
        <f t="shared" si="2394"/>
        <v>0</v>
      </c>
      <c r="AE530" s="86">
        <f t="shared" si="2394"/>
        <v>0</v>
      </c>
      <c r="AF530" s="86">
        <f t="shared" si="2394"/>
        <v>0</v>
      </c>
      <c r="AG530" s="86">
        <f t="shared" si="2394"/>
        <v>0</v>
      </c>
      <c r="AH530" s="86">
        <f t="shared" si="2394"/>
        <v>0</v>
      </c>
      <c r="AI530" s="86">
        <f t="shared" si="2394"/>
        <v>0</v>
      </c>
      <c r="AJ530" s="86">
        <f t="shared" si="2394"/>
        <v>0</v>
      </c>
      <c r="AK530" s="86">
        <f t="shared" si="2394"/>
        <v>0</v>
      </c>
      <c r="AL530" s="86">
        <f t="shared" si="2394"/>
        <v>0</v>
      </c>
      <c r="AM530" s="86">
        <f t="shared" si="2394"/>
        <v>0</v>
      </c>
      <c r="AN530" s="86">
        <f t="shared" si="2394"/>
        <v>0</v>
      </c>
      <c r="AO530" s="86">
        <f t="shared" si="2394"/>
        <v>0</v>
      </c>
      <c r="AP530" s="86">
        <f t="shared" ref="AP530:BO530" si="2395">IF(AP458="","",AP458*AP494/1000)</f>
        <v>0</v>
      </c>
      <c r="AQ530" s="86">
        <f t="shared" si="2395"/>
        <v>0</v>
      </c>
      <c r="AR530" s="86">
        <f t="shared" si="2395"/>
        <v>0</v>
      </c>
      <c r="AS530" s="86">
        <f t="shared" si="2395"/>
        <v>0</v>
      </c>
      <c r="AT530" s="86">
        <f t="shared" si="2395"/>
        <v>0</v>
      </c>
      <c r="AU530" s="86">
        <f t="shared" si="2395"/>
        <v>0</v>
      </c>
      <c r="AV530" s="86">
        <f t="shared" si="2395"/>
        <v>0</v>
      </c>
      <c r="AW530" s="86">
        <f t="shared" si="2395"/>
        <v>0</v>
      </c>
      <c r="AX530" s="86">
        <f t="shared" si="2395"/>
        <v>0</v>
      </c>
      <c r="AY530" s="86">
        <f t="shared" si="2395"/>
        <v>0</v>
      </c>
      <c r="AZ530" s="86">
        <f t="shared" si="2395"/>
        <v>0</v>
      </c>
      <c r="BA530" s="86">
        <f t="shared" si="2395"/>
        <v>0</v>
      </c>
      <c r="BB530" s="86">
        <f t="shared" si="2395"/>
        <v>0</v>
      </c>
      <c r="BC530" s="86">
        <f t="shared" si="2395"/>
        <v>0</v>
      </c>
      <c r="BD530" s="86">
        <f t="shared" si="2395"/>
        <v>0</v>
      </c>
      <c r="BE530" s="86">
        <f t="shared" si="2395"/>
        <v>0</v>
      </c>
      <c r="BF530" s="86">
        <f t="shared" si="2395"/>
        <v>0</v>
      </c>
      <c r="BG530" s="86">
        <f t="shared" si="2395"/>
        <v>0</v>
      </c>
      <c r="BH530" s="86">
        <f t="shared" si="2395"/>
        <v>0</v>
      </c>
      <c r="BI530" s="86">
        <f t="shared" si="2395"/>
        <v>0</v>
      </c>
      <c r="BJ530" s="86">
        <f t="shared" si="2395"/>
        <v>0</v>
      </c>
      <c r="BK530" s="86">
        <f t="shared" si="2395"/>
        <v>0</v>
      </c>
      <c r="BL530" s="86">
        <f t="shared" si="2395"/>
        <v>0</v>
      </c>
      <c r="BM530" s="86">
        <f t="shared" si="2395"/>
        <v>0</v>
      </c>
      <c r="BN530" s="86">
        <f t="shared" si="2395"/>
        <v>0</v>
      </c>
      <c r="BO530" s="86">
        <f t="shared" si="2395"/>
        <v>0</v>
      </c>
      <c r="BV530" s="169"/>
      <c r="BW530" s="169"/>
      <c r="BX530" s="169"/>
      <c r="BY530" s="169"/>
      <c r="BZ530" s="169"/>
      <c r="CA530" s="169"/>
      <c r="CB530" s="169"/>
      <c r="CC530" s="169"/>
      <c r="CD530" s="169"/>
      <c r="CE530" s="169"/>
      <c r="CF530" s="169"/>
      <c r="CG530" s="169"/>
      <c r="CH530" s="169"/>
      <c r="CI530" s="169"/>
      <c r="CJ530" s="169"/>
      <c r="CK530" s="169"/>
      <c r="CL530" s="169"/>
      <c r="CM530" s="169"/>
      <c r="CN530" s="169"/>
      <c r="CO530" s="169"/>
      <c r="CP530" s="169"/>
      <c r="CQ530" s="169"/>
      <c r="CR530" s="169"/>
      <c r="CS530" s="169"/>
      <c r="CT530" s="169"/>
      <c r="CU530" s="169"/>
      <c r="CV530" s="169"/>
      <c r="CW530" s="169"/>
      <c r="CX530" s="169"/>
      <c r="CY530" s="169"/>
      <c r="CZ530" s="169"/>
      <c r="DA530" s="169"/>
      <c r="DB530" s="169"/>
      <c r="DC530" s="169"/>
      <c r="DD530" s="169"/>
      <c r="DE530" s="169"/>
      <c r="DF530" s="169"/>
      <c r="DG530" s="169"/>
      <c r="DH530" s="169"/>
      <c r="DI530" s="169"/>
      <c r="DJ530" s="169"/>
      <c r="DK530" s="169"/>
      <c r="DL530" s="169"/>
      <c r="DM530" s="169"/>
      <c r="DN530" s="169"/>
      <c r="DO530" s="169"/>
      <c r="DP530" s="169"/>
      <c r="DQ530" s="169"/>
      <c r="DR530" s="169"/>
      <c r="DS530" s="169"/>
      <c r="DT530" s="169"/>
      <c r="DU530" s="169"/>
      <c r="DV530" s="169"/>
      <c r="DW530" s="169"/>
      <c r="DX530" s="169"/>
      <c r="DY530" s="169"/>
      <c r="DZ530" s="169"/>
      <c r="EA530" s="169"/>
      <c r="EB530" s="169"/>
      <c r="EC530" s="169"/>
      <c r="ED530" s="169"/>
    </row>
    <row r="531" spans="1:139" hidden="1" outlineLevel="1">
      <c r="B531" s="786" t="s">
        <v>1086</v>
      </c>
      <c r="C531" s="60"/>
      <c r="D531" s="686" t="s">
        <v>1306</v>
      </c>
      <c r="E531" s="667" t="s">
        <v>1312</v>
      </c>
      <c r="F531" s="699"/>
      <c r="G531" s="86">
        <f t="shared" ref="G531:AO531" si="2396">IF(G459="","",G459*G495/1000)</f>
        <v>0</v>
      </c>
      <c r="H531" s="86">
        <f t="shared" si="2396"/>
        <v>0</v>
      </c>
      <c r="I531" s="86">
        <f t="shared" si="2396"/>
        <v>0</v>
      </c>
      <c r="J531" s="86">
        <f t="shared" si="2396"/>
        <v>0</v>
      </c>
      <c r="K531" s="86">
        <f t="shared" si="2396"/>
        <v>0</v>
      </c>
      <c r="L531" s="86">
        <f t="shared" si="2396"/>
        <v>0</v>
      </c>
      <c r="M531" s="86">
        <f t="shared" si="2396"/>
        <v>0</v>
      </c>
      <c r="N531" s="86">
        <f t="shared" si="2396"/>
        <v>0</v>
      </c>
      <c r="O531" s="86">
        <f t="shared" si="2396"/>
        <v>0</v>
      </c>
      <c r="P531" s="86">
        <f t="shared" si="2396"/>
        <v>0</v>
      </c>
      <c r="Q531" s="86">
        <f t="shared" si="2396"/>
        <v>0</v>
      </c>
      <c r="R531" s="86">
        <f t="shared" si="2396"/>
        <v>0</v>
      </c>
      <c r="S531" s="86">
        <f t="shared" si="2396"/>
        <v>0</v>
      </c>
      <c r="T531" s="86">
        <f t="shared" si="2396"/>
        <v>0</v>
      </c>
      <c r="U531" s="86">
        <f t="shared" si="2396"/>
        <v>0</v>
      </c>
      <c r="V531" s="86">
        <f t="shared" si="2396"/>
        <v>0</v>
      </c>
      <c r="W531" s="86">
        <f t="shared" si="2396"/>
        <v>0</v>
      </c>
      <c r="X531" s="86">
        <f t="shared" si="2396"/>
        <v>0</v>
      </c>
      <c r="Y531" s="86">
        <f t="shared" si="2396"/>
        <v>0</v>
      </c>
      <c r="Z531" s="86">
        <f t="shared" si="2396"/>
        <v>0</v>
      </c>
      <c r="AA531" s="86">
        <f t="shared" si="2396"/>
        <v>0</v>
      </c>
      <c r="AB531" s="86">
        <f t="shared" si="2396"/>
        <v>0</v>
      </c>
      <c r="AC531" s="86">
        <f t="shared" si="2396"/>
        <v>0</v>
      </c>
      <c r="AD531" s="86">
        <f t="shared" si="2396"/>
        <v>0</v>
      </c>
      <c r="AE531" s="86">
        <f t="shared" si="2396"/>
        <v>0</v>
      </c>
      <c r="AF531" s="86">
        <f t="shared" si="2396"/>
        <v>0</v>
      </c>
      <c r="AG531" s="86">
        <f t="shared" si="2396"/>
        <v>0</v>
      </c>
      <c r="AH531" s="86">
        <f t="shared" si="2396"/>
        <v>0</v>
      </c>
      <c r="AI531" s="86">
        <f t="shared" si="2396"/>
        <v>0</v>
      </c>
      <c r="AJ531" s="86">
        <f t="shared" si="2396"/>
        <v>0</v>
      </c>
      <c r="AK531" s="86">
        <f t="shared" si="2396"/>
        <v>0</v>
      </c>
      <c r="AL531" s="86">
        <f t="shared" si="2396"/>
        <v>0</v>
      </c>
      <c r="AM531" s="86">
        <f t="shared" si="2396"/>
        <v>0</v>
      </c>
      <c r="AN531" s="86">
        <f t="shared" si="2396"/>
        <v>0</v>
      </c>
      <c r="AO531" s="86">
        <f t="shared" si="2396"/>
        <v>0</v>
      </c>
      <c r="AP531" s="86">
        <f t="shared" ref="AP531:BO531" si="2397">IF(AP459="","",AP459*AP495/1000)</f>
        <v>0</v>
      </c>
      <c r="AQ531" s="86">
        <f t="shared" si="2397"/>
        <v>0</v>
      </c>
      <c r="AR531" s="86">
        <f t="shared" si="2397"/>
        <v>0</v>
      </c>
      <c r="AS531" s="86">
        <f t="shared" si="2397"/>
        <v>0</v>
      </c>
      <c r="AT531" s="86">
        <f t="shared" si="2397"/>
        <v>0</v>
      </c>
      <c r="AU531" s="86">
        <f t="shared" si="2397"/>
        <v>0</v>
      </c>
      <c r="AV531" s="86">
        <f t="shared" si="2397"/>
        <v>0</v>
      </c>
      <c r="AW531" s="86">
        <f t="shared" si="2397"/>
        <v>0</v>
      </c>
      <c r="AX531" s="86">
        <f t="shared" si="2397"/>
        <v>0</v>
      </c>
      <c r="AY531" s="86">
        <f t="shared" si="2397"/>
        <v>0</v>
      </c>
      <c r="AZ531" s="86">
        <f t="shared" si="2397"/>
        <v>0</v>
      </c>
      <c r="BA531" s="86">
        <f t="shared" si="2397"/>
        <v>0</v>
      </c>
      <c r="BB531" s="86">
        <f t="shared" si="2397"/>
        <v>0</v>
      </c>
      <c r="BC531" s="86">
        <f t="shared" si="2397"/>
        <v>0</v>
      </c>
      <c r="BD531" s="86">
        <f t="shared" si="2397"/>
        <v>0</v>
      </c>
      <c r="BE531" s="86">
        <f t="shared" si="2397"/>
        <v>0</v>
      </c>
      <c r="BF531" s="86">
        <f t="shared" si="2397"/>
        <v>0</v>
      </c>
      <c r="BG531" s="86">
        <f t="shared" si="2397"/>
        <v>0</v>
      </c>
      <c r="BH531" s="86">
        <f t="shared" si="2397"/>
        <v>0</v>
      </c>
      <c r="BI531" s="86">
        <f t="shared" si="2397"/>
        <v>0</v>
      </c>
      <c r="BJ531" s="86">
        <f t="shared" si="2397"/>
        <v>0</v>
      </c>
      <c r="BK531" s="86">
        <f t="shared" si="2397"/>
        <v>0</v>
      </c>
      <c r="BL531" s="86">
        <f t="shared" si="2397"/>
        <v>0</v>
      </c>
      <c r="BM531" s="86">
        <f t="shared" si="2397"/>
        <v>0</v>
      </c>
      <c r="BN531" s="86">
        <f t="shared" si="2397"/>
        <v>0</v>
      </c>
      <c r="BO531" s="86">
        <f t="shared" si="2397"/>
        <v>0</v>
      </c>
      <c r="BV531" s="169"/>
      <c r="BW531" s="169"/>
      <c r="BX531" s="169"/>
      <c r="BY531" s="169"/>
      <c r="BZ531" s="169"/>
      <c r="CA531" s="169"/>
      <c r="CB531" s="169"/>
      <c r="CC531" s="169"/>
      <c r="CD531" s="169"/>
      <c r="CE531" s="169"/>
      <c r="CF531" s="169"/>
      <c r="CG531" s="169"/>
      <c r="CH531" s="169"/>
      <c r="CI531" s="169"/>
      <c r="CJ531" s="169"/>
      <c r="CK531" s="169"/>
      <c r="CL531" s="169"/>
      <c r="CM531" s="169"/>
      <c r="CN531" s="169"/>
      <c r="CO531" s="169"/>
      <c r="CP531" s="169"/>
      <c r="CQ531" s="169"/>
      <c r="CR531" s="169"/>
      <c r="CS531" s="169"/>
      <c r="CT531" s="169"/>
      <c r="CU531" s="169"/>
      <c r="CV531" s="169"/>
      <c r="CW531" s="169"/>
      <c r="CX531" s="169"/>
      <c r="CY531" s="169"/>
      <c r="CZ531" s="169"/>
      <c r="DA531" s="169"/>
      <c r="DB531" s="169"/>
      <c r="DC531" s="169"/>
      <c r="DD531" s="169"/>
      <c r="DE531" s="169"/>
      <c r="DF531" s="169"/>
      <c r="DG531" s="169"/>
      <c r="DH531" s="169"/>
      <c r="DI531" s="169"/>
      <c r="DJ531" s="169"/>
      <c r="DK531" s="169"/>
      <c r="DL531" s="169"/>
      <c r="DM531" s="169"/>
      <c r="DN531" s="169"/>
      <c r="DO531" s="169"/>
      <c r="DP531" s="169"/>
      <c r="DQ531" s="169"/>
      <c r="DR531" s="169"/>
      <c r="DS531" s="169"/>
      <c r="DT531" s="169"/>
      <c r="DU531" s="169"/>
      <c r="DV531" s="169"/>
      <c r="DW531" s="169"/>
      <c r="DX531" s="169"/>
      <c r="DY531" s="169"/>
      <c r="DZ531" s="169"/>
      <c r="EA531" s="169"/>
      <c r="EB531" s="169"/>
      <c r="EC531" s="169"/>
      <c r="ED531" s="169"/>
    </row>
    <row r="532" spans="1:139" hidden="1" outlineLevel="1">
      <c r="B532" s="786" t="s">
        <v>96</v>
      </c>
      <c r="C532" s="59" t="s">
        <v>261</v>
      </c>
      <c r="D532" s="640"/>
      <c r="E532" s="667" t="s">
        <v>1312</v>
      </c>
      <c r="F532" s="699"/>
      <c r="G532" s="155">
        <f t="shared" ref="G532:BO532" si="2398">G533</f>
        <v>0</v>
      </c>
      <c r="H532" s="155">
        <f t="shared" si="2398"/>
        <v>0</v>
      </c>
      <c r="I532" s="155">
        <f t="shared" si="2398"/>
        <v>0</v>
      </c>
      <c r="J532" s="155">
        <f t="shared" si="2398"/>
        <v>0</v>
      </c>
      <c r="K532" s="155">
        <f t="shared" si="2398"/>
        <v>0</v>
      </c>
      <c r="L532" s="155">
        <f t="shared" si="2398"/>
        <v>0</v>
      </c>
      <c r="M532" s="155">
        <f t="shared" si="2398"/>
        <v>0</v>
      </c>
      <c r="N532" s="155">
        <f t="shared" si="2398"/>
        <v>0</v>
      </c>
      <c r="O532" s="155">
        <f t="shared" si="2398"/>
        <v>0</v>
      </c>
      <c r="P532" s="155">
        <f t="shared" si="2398"/>
        <v>0</v>
      </c>
      <c r="Q532" s="155">
        <f t="shared" si="2398"/>
        <v>0</v>
      </c>
      <c r="R532" s="155">
        <f t="shared" si="2398"/>
        <v>0</v>
      </c>
      <c r="S532" s="155">
        <f t="shared" si="2398"/>
        <v>0</v>
      </c>
      <c r="T532" s="155">
        <f t="shared" si="2398"/>
        <v>0</v>
      </c>
      <c r="U532" s="155">
        <f t="shared" si="2398"/>
        <v>0</v>
      </c>
      <c r="V532" s="155">
        <f t="shared" si="2398"/>
        <v>0</v>
      </c>
      <c r="W532" s="155">
        <f t="shared" si="2398"/>
        <v>0</v>
      </c>
      <c r="X532" s="155">
        <f t="shared" si="2398"/>
        <v>0</v>
      </c>
      <c r="Y532" s="155">
        <f t="shared" si="2398"/>
        <v>0</v>
      </c>
      <c r="Z532" s="155">
        <f t="shared" si="2398"/>
        <v>0</v>
      </c>
      <c r="AA532" s="155">
        <f t="shared" si="2398"/>
        <v>0</v>
      </c>
      <c r="AB532" s="155">
        <f t="shared" si="2398"/>
        <v>0</v>
      </c>
      <c r="AC532" s="155">
        <f t="shared" si="2398"/>
        <v>0</v>
      </c>
      <c r="AD532" s="155">
        <f t="shared" si="2398"/>
        <v>0</v>
      </c>
      <c r="AE532" s="155">
        <f t="shared" si="2398"/>
        <v>0</v>
      </c>
      <c r="AF532" s="155">
        <f t="shared" si="2398"/>
        <v>0</v>
      </c>
      <c r="AG532" s="155">
        <f t="shared" si="2398"/>
        <v>0</v>
      </c>
      <c r="AH532" s="155">
        <f t="shared" si="2398"/>
        <v>0</v>
      </c>
      <c r="AI532" s="155">
        <f t="shared" si="2398"/>
        <v>0</v>
      </c>
      <c r="AJ532" s="155">
        <f t="shared" si="2398"/>
        <v>0</v>
      </c>
      <c r="AK532" s="155">
        <f t="shared" si="2398"/>
        <v>0</v>
      </c>
      <c r="AL532" s="155">
        <f t="shared" si="2398"/>
        <v>0</v>
      </c>
      <c r="AM532" s="155">
        <f t="shared" si="2398"/>
        <v>0</v>
      </c>
      <c r="AN532" s="155">
        <f t="shared" si="2398"/>
        <v>0</v>
      </c>
      <c r="AO532" s="155">
        <f t="shared" si="2398"/>
        <v>0</v>
      </c>
      <c r="AP532" s="155">
        <f t="shared" si="2398"/>
        <v>0</v>
      </c>
      <c r="AQ532" s="155">
        <f t="shared" si="2398"/>
        <v>0</v>
      </c>
      <c r="AR532" s="155">
        <f t="shared" si="2398"/>
        <v>0</v>
      </c>
      <c r="AS532" s="155">
        <f t="shared" si="2398"/>
        <v>0</v>
      </c>
      <c r="AT532" s="155">
        <f t="shared" si="2398"/>
        <v>0</v>
      </c>
      <c r="AU532" s="155">
        <f t="shared" si="2398"/>
        <v>0</v>
      </c>
      <c r="AV532" s="155">
        <f t="shared" si="2398"/>
        <v>0</v>
      </c>
      <c r="AW532" s="155">
        <f t="shared" si="2398"/>
        <v>0</v>
      </c>
      <c r="AX532" s="155">
        <f t="shared" si="2398"/>
        <v>0</v>
      </c>
      <c r="AY532" s="155">
        <f t="shared" si="2398"/>
        <v>0</v>
      </c>
      <c r="AZ532" s="155">
        <f t="shared" si="2398"/>
        <v>0</v>
      </c>
      <c r="BA532" s="155">
        <f t="shared" si="2398"/>
        <v>0</v>
      </c>
      <c r="BB532" s="155">
        <f t="shared" si="2398"/>
        <v>0</v>
      </c>
      <c r="BC532" s="155">
        <f t="shared" si="2398"/>
        <v>0</v>
      </c>
      <c r="BD532" s="155">
        <f t="shared" si="2398"/>
        <v>0</v>
      </c>
      <c r="BE532" s="155">
        <f t="shared" si="2398"/>
        <v>0</v>
      </c>
      <c r="BF532" s="155">
        <f t="shared" si="2398"/>
        <v>0</v>
      </c>
      <c r="BG532" s="155">
        <f t="shared" si="2398"/>
        <v>0</v>
      </c>
      <c r="BH532" s="155">
        <f t="shared" si="2398"/>
        <v>0</v>
      </c>
      <c r="BI532" s="155">
        <f t="shared" si="2398"/>
        <v>0</v>
      </c>
      <c r="BJ532" s="155">
        <f t="shared" si="2398"/>
        <v>0</v>
      </c>
      <c r="BK532" s="155">
        <f t="shared" si="2398"/>
        <v>0</v>
      </c>
      <c r="BL532" s="155">
        <f t="shared" si="2398"/>
        <v>0</v>
      </c>
      <c r="BM532" s="155">
        <f t="shared" si="2398"/>
        <v>0</v>
      </c>
      <c r="BN532" s="155">
        <f t="shared" si="2398"/>
        <v>0</v>
      </c>
      <c r="BO532" s="155">
        <f t="shared" si="2398"/>
        <v>0</v>
      </c>
      <c r="BV532" s="1168"/>
      <c r="BW532" s="1168"/>
      <c r="BX532" s="1168"/>
      <c r="BY532" s="1168"/>
      <c r="BZ532" s="1168"/>
      <c r="CA532" s="1168"/>
      <c r="CB532" s="1168"/>
      <c r="CC532" s="1168"/>
      <c r="CD532" s="1168"/>
      <c r="CE532" s="1168"/>
      <c r="CF532" s="1168"/>
      <c r="CG532" s="1168"/>
      <c r="CH532" s="1168"/>
      <c r="CI532" s="1168"/>
      <c r="CJ532" s="1168"/>
      <c r="CK532" s="1168"/>
      <c r="CL532" s="1168"/>
      <c r="CM532" s="1168"/>
      <c r="CN532" s="1168"/>
      <c r="CO532" s="1168"/>
      <c r="CP532" s="1168"/>
      <c r="CQ532" s="1168"/>
      <c r="CR532" s="1168"/>
      <c r="CS532" s="1168"/>
      <c r="CT532" s="1168"/>
      <c r="CU532" s="1168"/>
      <c r="CV532" s="1168"/>
      <c r="CW532" s="1168"/>
      <c r="CX532" s="1168"/>
      <c r="CY532" s="1168"/>
      <c r="CZ532" s="1168"/>
      <c r="DA532" s="1168"/>
      <c r="DB532" s="1168"/>
      <c r="DC532" s="1168"/>
      <c r="DD532" s="1168"/>
      <c r="DE532" s="1168"/>
      <c r="DF532" s="1168"/>
      <c r="DG532" s="1168"/>
      <c r="DH532" s="1168"/>
      <c r="DI532" s="1168"/>
      <c r="DJ532" s="1168"/>
      <c r="DK532" s="1168"/>
      <c r="DL532" s="1168"/>
      <c r="DM532" s="1168"/>
      <c r="DN532" s="1168"/>
      <c r="DO532" s="1168"/>
      <c r="DP532" s="1168"/>
      <c r="DQ532" s="1168"/>
      <c r="DR532" s="1168"/>
      <c r="DS532" s="1168"/>
      <c r="DT532" s="1168"/>
      <c r="DU532" s="1168"/>
      <c r="DV532" s="1168"/>
      <c r="DW532" s="1168"/>
      <c r="DX532" s="1168"/>
      <c r="DY532" s="1168"/>
      <c r="DZ532" s="1168"/>
      <c r="EA532" s="1168"/>
      <c r="EB532" s="1168"/>
      <c r="EC532" s="1168"/>
      <c r="ED532" s="1168"/>
    </row>
    <row r="533" spans="1:139" hidden="1" outlineLevel="1">
      <c r="A533" s="762"/>
      <c r="B533" s="728" t="s">
        <v>1199</v>
      </c>
      <c r="C533" s="60"/>
      <c r="D533" s="669" t="s">
        <v>587</v>
      </c>
      <c r="E533" s="667" t="s">
        <v>1312</v>
      </c>
      <c r="F533" s="699"/>
      <c r="G533" s="86">
        <f t="shared" ref="G533:AO533" si="2399">IF(G461="","",G461*G497/1000)</f>
        <v>0</v>
      </c>
      <c r="H533" s="86">
        <f t="shared" si="2399"/>
        <v>0</v>
      </c>
      <c r="I533" s="86">
        <f t="shared" si="2399"/>
        <v>0</v>
      </c>
      <c r="J533" s="86">
        <f t="shared" si="2399"/>
        <v>0</v>
      </c>
      <c r="K533" s="86">
        <f t="shared" si="2399"/>
        <v>0</v>
      </c>
      <c r="L533" s="86">
        <f t="shared" si="2399"/>
        <v>0</v>
      </c>
      <c r="M533" s="86">
        <f t="shared" si="2399"/>
        <v>0</v>
      </c>
      <c r="N533" s="86">
        <f t="shared" si="2399"/>
        <v>0</v>
      </c>
      <c r="O533" s="86">
        <f t="shared" si="2399"/>
        <v>0</v>
      </c>
      <c r="P533" s="86">
        <f t="shared" si="2399"/>
        <v>0</v>
      </c>
      <c r="Q533" s="86">
        <f t="shared" si="2399"/>
        <v>0</v>
      </c>
      <c r="R533" s="86">
        <f t="shared" si="2399"/>
        <v>0</v>
      </c>
      <c r="S533" s="86">
        <f t="shared" si="2399"/>
        <v>0</v>
      </c>
      <c r="T533" s="86">
        <f t="shared" si="2399"/>
        <v>0</v>
      </c>
      <c r="U533" s="86">
        <f t="shared" si="2399"/>
        <v>0</v>
      </c>
      <c r="V533" s="86">
        <f t="shared" si="2399"/>
        <v>0</v>
      </c>
      <c r="W533" s="86">
        <f t="shared" si="2399"/>
        <v>0</v>
      </c>
      <c r="X533" s="86">
        <f t="shared" si="2399"/>
        <v>0</v>
      </c>
      <c r="Y533" s="86">
        <f t="shared" si="2399"/>
        <v>0</v>
      </c>
      <c r="Z533" s="86">
        <f t="shared" si="2399"/>
        <v>0</v>
      </c>
      <c r="AA533" s="86">
        <f t="shared" si="2399"/>
        <v>0</v>
      </c>
      <c r="AB533" s="86">
        <f t="shared" si="2399"/>
        <v>0</v>
      </c>
      <c r="AC533" s="86">
        <f t="shared" si="2399"/>
        <v>0</v>
      </c>
      <c r="AD533" s="86">
        <f t="shared" si="2399"/>
        <v>0</v>
      </c>
      <c r="AE533" s="86">
        <f t="shared" si="2399"/>
        <v>0</v>
      </c>
      <c r="AF533" s="86">
        <f t="shared" si="2399"/>
        <v>0</v>
      </c>
      <c r="AG533" s="86">
        <f t="shared" si="2399"/>
        <v>0</v>
      </c>
      <c r="AH533" s="86">
        <f t="shared" si="2399"/>
        <v>0</v>
      </c>
      <c r="AI533" s="86">
        <f t="shared" si="2399"/>
        <v>0</v>
      </c>
      <c r="AJ533" s="86">
        <f t="shared" si="2399"/>
        <v>0</v>
      </c>
      <c r="AK533" s="86">
        <f t="shared" si="2399"/>
        <v>0</v>
      </c>
      <c r="AL533" s="86">
        <f t="shared" si="2399"/>
        <v>0</v>
      </c>
      <c r="AM533" s="86">
        <f t="shared" si="2399"/>
        <v>0</v>
      </c>
      <c r="AN533" s="86">
        <f t="shared" si="2399"/>
        <v>0</v>
      </c>
      <c r="AO533" s="86">
        <f t="shared" si="2399"/>
        <v>0</v>
      </c>
      <c r="AP533" s="86">
        <f t="shared" ref="AP533:BO533" si="2400">IF(AP461="","",AP461*AP497/1000)</f>
        <v>0</v>
      </c>
      <c r="AQ533" s="86">
        <f t="shared" si="2400"/>
        <v>0</v>
      </c>
      <c r="AR533" s="86">
        <f t="shared" si="2400"/>
        <v>0</v>
      </c>
      <c r="AS533" s="86">
        <f t="shared" si="2400"/>
        <v>0</v>
      </c>
      <c r="AT533" s="86">
        <f t="shared" si="2400"/>
        <v>0</v>
      </c>
      <c r="AU533" s="86">
        <f t="shared" si="2400"/>
        <v>0</v>
      </c>
      <c r="AV533" s="86">
        <f t="shared" si="2400"/>
        <v>0</v>
      </c>
      <c r="AW533" s="86">
        <f t="shared" si="2400"/>
        <v>0</v>
      </c>
      <c r="AX533" s="86">
        <f t="shared" si="2400"/>
        <v>0</v>
      </c>
      <c r="AY533" s="86">
        <f t="shared" si="2400"/>
        <v>0</v>
      </c>
      <c r="AZ533" s="86">
        <f t="shared" si="2400"/>
        <v>0</v>
      </c>
      <c r="BA533" s="86">
        <f t="shared" si="2400"/>
        <v>0</v>
      </c>
      <c r="BB533" s="86">
        <f t="shared" si="2400"/>
        <v>0</v>
      </c>
      <c r="BC533" s="86">
        <f t="shared" si="2400"/>
        <v>0</v>
      </c>
      <c r="BD533" s="86">
        <f t="shared" si="2400"/>
        <v>0</v>
      </c>
      <c r="BE533" s="86">
        <f t="shared" si="2400"/>
        <v>0</v>
      </c>
      <c r="BF533" s="86">
        <f t="shared" si="2400"/>
        <v>0</v>
      </c>
      <c r="BG533" s="86">
        <f t="shared" si="2400"/>
        <v>0</v>
      </c>
      <c r="BH533" s="86">
        <f t="shared" si="2400"/>
        <v>0</v>
      </c>
      <c r="BI533" s="86">
        <f t="shared" si="2400"/>
        <v>0</v>
      </c>
      <c r="BJ533" s="86">
        <f t="shared" si="2400"/>
        <v>0</v>
      </c>
      <c r="BK533" s="86">
        <f t="shared" si="2400"/>
        <v>0</v>
      </c>
      <c r="BL533" s="86">
        <f t="shared" si="2400"/>
        <v>0</v>
      </c>
      <c r="BM533" s="86">
        <f t="shared" si="2400"/>
        <v>0</v>
      </c>
      <c r="BN533" s="86">
        <f t="shared" si="2400"/>
        <v>0</v>
      </c>
      <c r="BO533" s="86">
        <f t="shared" si="2400"/>
        <v>0</v>
      </c>
      <c r="BV533" s="169"/>
      <c r="BW533" s="169"/>
      <c r="BX533" s="169"/>
      <c r="BY533" s="169"/>
      <c r="BZ533" s="169"/>
      <c r="CA533" s="169"/>
      <c r="CB533" s="169"/>
      <c r="CC533" s="169"/>
      <c r="CD533" s="169"/>
      <c r="CE533" s="169"/>
      <c r="CF533" s="169"/>
      <c r="CG533" s="169"/>
      <c r="CH533" s="169"/>
      <c r="CI533" s="169"/>
      <c r="CJ533" s="169"/>
      <c r="CK533" s="169"/>
      <c r="CL533" s="169"/>
      <c r="CM533" s="169"/>
      <c r="CN533" s="169"/>
      <c r="CO533" s="169"/>
      <c r="CP533" s="169"/>
      <c r="CQ533" s="169"/>
      <c r="CR533" s="169"/>
      <c r="CS533" s="169"/>
      <c r="CT533" s="169"/>
      <c r="CU533" s="169"/>
      <c r="CV533" s="169"/>
      <c r="CW533" s="169"/>
      <c r="CX533" s="169"/>
      <c r="CY533" s="169"/>
      <c r="CZ533" s="169"/>
      <c r="DA533" s="169"/>
      <c r="DB533" s="169"/>
      <c r="DC533" s="169"/>
      <c r="DD533" s="169"/>
      <c r="DE533" s="169"/>
      <c r="DF533" s="169"/>
      <c r="DG533" s="169"/>
      <c r="DH533" s="169"/>
      <c r="DI533" s="169"/>
      <c r="DJ533" s="169"/>
      <c r="DK533" s="169"/>
      <c r="DL533" s="169"/>
      <c r="DM533" s="169"/>
      <c r="DN533" s="169"/>
      <c r="DO533" s="169"/>
      <c r="DP533" s="169"/>
      <c r="DQ533" s="169"/>
      <c r="DR533" s="169"/>
      <c r="DS533" s="169"/>
      <c r="DT533" s="169"/>
      <c r="DU533" s="169"/>
      <c r="DV533" s="169"/>
      <c r="DW533" s="169"/>
      <c r="DX533" s="169"/>
      <c r="DY533" s="169"/>
      <c r="DZ533" s="169"/>
      <c r="EA533" s="169"/>
      <c r="EB533" s="169"/>
      <c r="EC533" s="169"/>
      <c r="ED533" s="169"/>
    </row>
    <row r="534" spans="1:139" hidden="1" outlineLevel="1">
      <c r="B534" s="786" t="s">
        <v>1200</v>
      </c>
      <c r="C534" s="59" t="s">
        <v>1339</v>
      </c>
      <c r="D534" s="640"/>
      <c r="E534" s="667" t="s">
        <v>1312</v>
      </c>
      <c r="F534" s="699"/>
      <c r="G534" s="155">
        <f t="shared" ref="G534:BO534" si="2401">G535</f>
        <v>0</v>
      </c>
      <c r="H534" s="155">
        <f t="shared" si="2401"/>
        <v>0</v>
      </c>
      <c r="I534" s="155">
        <f t="shared" si="2401"/>
        <v>0</v>
      </c>
      <c r="J534" s="155">
        <f t="shared" si="2401"/>
        <v>0</v>
      </c>
      <c r="K534" s="155">
        <f t="shared" si="2401"/>
        <v>0</v>
      </c>
      <c r="L534" s="155">
        <f t="shared" si="2401"/>
        <v>0</v>
      </c>
      <c r="M534" s="155">
        <f t="shared" si="2401"/>
        <v>0</v>
      </c>
      <c r="N534" s="155">
        <f t="shared" si="2401"/>
        <v>0</v>
      </c>
      <c r="O534" s="155">
        <f t="shared" si="2401"/>
        <v>0</v>
      </c>
      <c r="P534" s="155">
        <f t="shared" si="2401"/>
        <v>0</v>
      </c>
      <c r="Q534" s="155">
        <f t="shared" si="2401"/>
        <v>0</v>
      </c>
      <c r="R534" s="155">
        <f t="shared" si="2401"/>
        <v>0</v>
      </c>
      <c r="S534" s="155">
        <f t="shared" si="2401"/>
        <v>0</v>
      </c>
      <c r="T534" s="155">
        <f t="shared" si="2401"/>
        <v>0</v>
      </c>
      <c r="U534" s="155">
        <f t="shared" si="2401"/>
        <v>0</v>
      </c>
      <c r="V534" s="155">
        <f t="shared" si="2401"/>
        <v>0</v>
      </c>
      <c r="W534" s="155">
        <f t="shared" si="2401"/>
        <v>0</v>
      </c>
      <c r="X534" s="155">
        <f t="shared" si="2401"/>
        <v>0</v>
      </c>
      <c r="Y534" s="155">
        <f t="shared" si="2401"/>
        <v>0</v>
      </c>
      <c r="Z534" s="155">
        <f t="shared" si="2401"/>
        <v>0</v>
      </c>
      <c r="AA534" s="155">
        <f t="shared" si="2401"/>
        <v>0</v>
      </c>
      <c r="AB534" s="155">
        <f t="shared" si="2401"/>
        <v>0</v>
      </c>
      <c r="AC534" s="155">
        <f t="shared" si="2401"/>
        <v>0</v>
      </c>
      <c r="AD534" s="155">
        <f t="shared" si="2401"/>
        <v>0</v>
      </c>
      <c r="AE534" s="155">
        <f t="shared" si="2401"/>
        <v>0</v>
      </c>
      <c r="AF534" s="155">
        <f t="shared" si="2401"/>
        <v>0</v>
      </c>
      <c r="AG534" s="155">
        <f t="shared" si="2401"/>
        <v>0</v>
      </c>
      <c r="AH534" s="155">
        <f t="shared" si="2401"/>
        <v>0</v>
      </c>
      <c r="AI534" s="155">
        <f t="shared" si="2401"/>
        <v>0</v>
      </c>
      <c r="AJ534" s="155">
        <f t="shared" si="2401"/>
        <v>0</v>
      </c>
      <c r="AK534" s="155">
        <f t="shared" si="2401"/>
        <v>0</v>
      </c>
      <c r="AL534" s="155">
        <f t="shared" si="2401"/>
        <v>0</v>
      </c>
      <c r="AM534" s="155">
        <f t="shared" si="2401"/>
        <v>0</v>
      </c>
      <c r="AN534" s="155">
        <f t="shared" si="2401"/>
        <v>0</v>
      </c>
      <c r="AO534" s="155">
        <f t="shared" si="2401"/>
        <v>0</v>
      </c>
      <c r="AP534" s="155">
        <f t="shared" si="2401"/>
        <v>0</v>
      </c>
      <c r="AQ534" s="155">
        <f t="shared" si="2401"/>
        <v>0</v>
      </c>
      <c r="AR534" s="155">
        <f t="shared" si="2401"/>
        <v>0</v>
      </c>
      <c r="AS534" s="155">
        <f t="shared" si="2401"/>
        <v>0</v>
      </c>
      <c r="AT534" s="155">
        <f t="shared" si="2401"/>
        <v>0</v>
      </c>
      <c r="AU534" s="155">
        <f t="shared" si="2401"/>
        <v>0</v>
      </c>
      <c r="AV534" s="155">
        <f t="shared" si="2401"/>
        <v>0</v>
      </c>
      <c r="AW534" s="155">
        <f t="shared" si="2401"/>
        <v>0</v>
      </c>
      <c r="AX534" s="155">
        <f t="shared" si="2401"/>
        <v>0</v>
      </c>
      <c r="AY534" s="155">
        <f t="shared" si="2401"/>
        <v>0</v>
      </c>
      <c r="AZ534" s="155">
        <f t="shared" si="2401"/>
        <v>0</v>
      </c>
      <c r="BA534" s="155">
        <f t="shared" si="2401"/>
        <v>0</v>
      </c>
      <c r="BB534" s="155">
        <f t="shared" si="2401"/>
        <v>0</v>
      </c>
      <c r="BC534" s="155">
        <f t="shared" si="2401"/>
        <v>0</v>
      </c>
      <c r="BD534" s="155">
        <f t="shared" si="2401"/>
        <v>0</v>
      </c>
      <c r="BE534" s="155">
        <f t="shared" si="2401"/>
        <v>0</v>
      </c>
      <c r="BF534" s="155">
        <f t="shared" si="2401"/>
        <v>0</v>
      </c>
      <c r="BG534" s="155">
        <f t="shared" si="2401"/>
        <v>0</v>
      </c>
      <c r="BH534" s="155">
        <f t="shared" si="2401"/>
        <v>0</v>
      </c>
      <c r="BI534" s="155">
        <f t="shared" si="2401"/>
        <v>0</v>
      </c>
      <c r="BJ534" s="155">
        <f t="shared" si="2401"/>
        <v>0</v>
      </c>
      <c r="BK534" s="155">
        <f t="shared" si="2401"/>
        <v>0</v>
      </c>
      <c r="BL534" s="155">
        <f t="shared" si="2401"/>
        <v>0</v>
      </c>
      <c r="BM534" s="155">
        <f t="shared" si="2401"/>
        <v>0</v>
      </c>
      <c r="BN534" s="155">
        <f t="shared" si="2401"/>
        <v>0</v>
      </c>
      <c r="BO534" s="155">
        <f t="shared" si="2401"/>
        <v>0</v>
      </c>
      <c r="BV534" s="1168"/>
      <c r="BW534" s="1168"/>
      <c r="BX534" s="1168"/>
      <c r="BY534" s="1168"/>
      <c r="BZ534" s="1168"/>
      <c r="CA534" s="1168"/>
      <c r="CB534" s="1168"/>
      <c r="CC534" s="1168"/>
      <c r="CD534" s="1168"/>
      <c r="CE534" s="1168"/>
      <c r="CF534" s="1168"/>
      <c r="CG534" s="1168"/>
      <c r="CH534" s="1168"/>
      <c r="CI534" s="1168"/>
      <c r="CJ534" s="1168"/>
      <c r="CK534" s="1168"/>
      <c r="CL534" s="1168"/>
      <c r="CM534" s="1168"/>
      <c r="CN534" s="1168"/>
      <c r="CO534" s="1168"/>
      <c r="CP534" s="1168"/>
      <c r="CQ534" s="1168"/>
      <c r="CR534" s="1168"/>
      <c r="CS534" s="1168"/>
      <c r="CT534" s="1168"/>
      <c r="CU534" s="1168"/>
      <c r="CV534" s="1168"/>
      <c r="CW534" s="1168"/>
      <c r="CX534" s="1168"/>
      <c r="CY534" s="1168"/>
      <c r="CZ534" s="1168"/>
      <c r="DA534" s="1168"/>
      <c r="DB534" s="1168"/>
      <c r="DC534" s="1168"/>
      <c r="DD534" s="1168"/>
      <c r="DE534" s="1168"/>
      <c r="DF534" s="1168"/>
      <c r="DG534" s="1168"/>
      <c r="DH534" s="1168"/>
      <c r="DI534" s="1168"/>
      <c r="DJ534" s="1168"/>
      <c r="DK534" s="1168"/>
      <c r="DL534" s="1168"/>
      <c r="DM534" s="1168"/>
      <c r="DN534" s="1168"/>
      <c r="DO534" s="1168"/>
      <c r="DP534" s="1168"/>
      <c r="DQ534" s="1168"/>
      <c r="DR534" s="1168"/>
      <c r="DS534" s="1168"/>
      <c r="DT534" s="1168"/>
      <c r="DU534" s="1168"/>
      <c r="DV534" s="1168"/>
      <c r="DW534" s="1168"/>
      <c r="DX534" s="1168"/>
      <c r="DY534" s="1168"/>
      <c r="DZ534" s="1168"/>
      <c r="EA534" s="1168"/>
      <c r="EB534" s="1168"/>
      <c r="EC534" s="1168"/>
      <c r="ED534" s="1168"/>
    </row>
    <row r="535" spans="1:139" hidden="1" outlineLevel="1">
      <c r="B535" s="728" t="s">
        <v>1238</v>
      </c>
      <c r="C535" s="60"/>
      <c r="D535" s="640" t="s">
        <v>799</v>
      </c>
      <c r="E535" s="667" t="s">
        <v>1312</v>
      </c>
      <c r="F535" s="692"/>
      <c r="G535" s="86">
        <f t="shared" ref="G535:AO535" si="2402">IF(G463="","",G463*G499/1000)</f>
        <v>0</v>
      </c>
      <c r="H535" s="86">
        <f t="shared" si="2402"/>
        <v>0</v>
      </c>
      <c r="I535" s="86">
        <f t="shared" si="2402"/>
        <v>0</v>
      </c>
      <c r="J535" s="86">
        <f t="shared" si="2402"/>
        <v>0</v>
      </c>
      <c r="K535" s="86">
        <f t="shared" si="2402"/>
        <v>0</v>
      </c>
      <c r="L535" s="86">
        <f t="shared" si="2402"/>
        <v>0</v>
      </c>
      <c r="M535" s="86">
        <f t="shared" si="2402"/>
        <v>0</v>
      </c>
      <c r="N535" s="86">
        <f t="shared" si="2402"/>
        <v>0</v>
      </c>
      <c r="O535" s="86">
        <f t="shared" si="2402"/>
        <v>0</v>
      </c>
      <c r="P535" s="86">
        <f t="shared" si="2402"/>
        <v>0</v>
      </c>
      <c r="Q535" s="86">
        <f t="shared" si="2402"/>
        <v>0</v>
      </c>
      <c r="R535" s="86">
        <f t="shared" si="2402"/>
        <v>0</v>
      </c>
      <c r="S535" s="86">
        <f t="shared" si="2402"/>
        <v>0</v>
      </c>
      <c r="T535" s="86">
        <f t="shared" si="2402"/>
        <v>0</v>
      </c>
      <c r="U535" s="86">
        <f t="shared" si="2402"/>
        <v>0</v>
      </c>
      <c r="V535" s="86">
        <f t="shared" si="2402"/>
        <v>0</v>
      </c>
      <c r="W535" s="86">
        <f t="shared" si="2402"/>
        <v>0</v>
      </c>
      <c r="X535" s="86">
        <f t="shared" si="2402"/>
        <v>0</v>
      </c>
      <c r="Y535" s="86">
        <f t="shared" si="2402"/>
        <v>0</v>
      </c>
      <c r="Z535" s="86">
        <f t="shared" si="2402"/>
        <v>0</v>
      </c>
      <c r="AA535" s="86">
        <f t="shared" si="2402"/>
        <v>0</v>
      </c>
      <c r="AB535" s="86">
        <f t="shared" si="2402"/>
        <v>0</v>
      </c>
      <c r="AC535" s="86">
        <f t="shared" si="2402"/>
        <v>0</v>
      </c>
      <c r="AD535" s="86">
        <f t="shared" si="2402"/>
        <v>0</v>
      </c>
      <c r="AE535" s="86">
        <f t="shared" si="2402"/>
        <v>0</v>
      </c>
      <c r="AF535" s="86">
        <f t="shared" si="2402"/>
        <v>0</v>
      </c>
      <c r="AG535" s="86">
        <f t="shared" si="2402"/>
        <v>0</v>
      </c>
      <c r="AH535" s="86">
        <f t="shared" si="2402"/>
        <v>0</v>
      </c>
      <c r="AI535" s="86">
        <f t="shared" si="2402"/>
        <v>0</v>
      </c>
      <c r="AJ535" s="86">
        <f t="shared" si="2402"/>
        <v>0</v>
      </c>
      <c r="AK535" s="86">
        <f t="shared" si="2402"/>
        <v>0</v>
      </c>
      <c r="AL535" s="86">
        <f t="shared" si="2402"/>
        <v>0</v>
      </c>
      <c r="AM535" s="86">
        <f t="shared" si="2402"/>
        <v>0</v>
      </c>
      <c r="AN535" s="86">
        <f t="shared" si="2402"/>
        <v>0</v>
      </c>
      <c r="AO535" s="86">
        <f t="shared" si="2402"/>
        <v>0</v>
      </c>
      <c r="AP535" s="86">
        <f t="shared" ref="AP535:BO535" si="2403">IF(AP463="","",AP463*AP499/1000)</f>
        <v>0</v>
      </c>
      <c r="AQ535" s="86">
        <f t="shared" si="2403"/>
        <v>0</v>
      </c>
      <c r="AR535" s="86">
        <f t="shared" si="2403"/>
        <v>0</v>
      </c>
      <c r="AS535" s="86">
        <f t="shared" si="2403"/>
        <v>0</v>
      </c>
      <c r="AT535" s="86">
        <f t="shared" si="2403"/>
        <v>0</v>
      </c>
      <c r="AU535" s="86">
        <f t="shared" si="2403"/>
        <v>0</v>
      </c>
      <c r="AV535" s="86">
        <f t="shared" si="2403"/>
        <v>0</v>
      </c>
      <c r="AW535" s="86">
        <f t="shared" si="2403"/>
        <v>0</v>
      </c>
      <c r="AX535" s="86">
        <f t="shared" si="2403"/>
        <v>0</v>
      </c>
      <c r="AY535" s="86">
        <f t="shared" si="2403"/>
        <v>0</v>
      </c>
      <c r="AZ535" s="86">
        <f t="shared" si="2403"/>
        <v>0</v>
      </c>
      <c r="BA535" s="86">
        <f t="shared" si="2403"/>
        <v>0</v>
      </c>
      <c r="BB535" s="86">
        <f t="shared" si="2403"/>
        <v>0</v>
      </c>
      <c r="BC535" s="86">
        <f t="shared" si="2403"/>
        <v>0</v>
      </c>
      <c r="BD535" s="86">
        <f t="shared" si="2403"/>
        <v>0</v>
      </c>
      <c r="BE535" s="86">
        <f t="shared" si="2403"/>
        <v>0</v>
      </c>
      <c r="BF535" s="86">
        <f t="shared" si="2403"/>
        <v>0</v>
      </c>
      <c r="BG535" s="86">
        <f t="shared" si="2403"/>
        <v>0</v>
      </c>
      <c r="BH535" s="86">
        <f t="shared" si="2403"/>
        <v>0</v>
      </c>
      <c r="BI535" s="86">
        <f t="shared" si="2403"/>
        <v>0</v>
      </c>
      <c r="BJ535" s="86">
        <f t="shared" si="2403"/>
        <v>0</v>
      </c>
      <c r="BK535" s="86">
        <f t="shared" si="2403"/>
        <v>0</v>
      </c>
      <c r="BL535" s="86">
        <f t="shared" si="2403"/>
        <v>0</v>
      </c>
      <c r="BM535" s="86">
        <f t="shared" si="2403"/>
        <v>0</v>
      </c>
      <c r="BN535" s="86">
        <f t="shared" si="2403"/>
        <v>0</v>
      </c>
      <c r="BO535" s="86">
        <f t="shared" si="2403"/>
        <v>0</v>
      </c>
      <c r="BV535" s="169"/>
      <c r="BW535" s="169"/>
      <c r="BX535" s="169"/>
      <c r="BY535" s="169"/>
      <c r="BZ535" s="169"/>
      <c r="CA535" s="169"/>
      <c r="CB535" s="169"/>
      <c r="CC535" s="169"/>
      <c r="CD535" s="169"/>
      <c r="CE535" s="169"/>
      <c r="CF535" s="169"/>
      <c r="CG535" s="169"/>
      <c r="CH535" s="169"/>
      <c r="CI535" s="169"/>
      <c r="CJ535" s="169"/>
      <c r="CK535" s="169"/>
      <c r="CL535" s="169"/>
      <c r="CM535" s="169"/>
      <c r="CN535" s="169"/>
      <c r="CO535" s="169"/>
      <c r="CP535" s="169"/>
      <c r="CQ535" s="169"/>
      <c r="CR535" s="169"/>
      <c r="CS535" s="169"/>
      <c r="CT535" s="169"/>
      <c r="CU535" s="169"/>
      <c r="CV535" s="169"/>
      <c r="CW535" s="169"/>
      <c r="CX535" s="169"/>
      <c r="CY535" s="169"/>
      <c r="CZ535" s="169"/>
      <c r="DA535" s="169"/>
      <c r="DB535" s="169"/>
      <c r="DC535" s="169"/>
      <c r="DD535" s="169"/>
      <c r="DE535" s="169"/>
      <c r="DF535" s="169"/>
      <c r="DG535" s="169"/>
      <c r="DH535" s="169"/>
      <c r="DI535" s="169"/>
      <c r="DJ535" s="169"/>
      <c r="DK535" s="169"/>
      <c r="DL535" s="169"/>
      <c r="DM535" s="169"/>
      <c r="DN535" s="169"/>
      <c r="DO535" s="169"/>
      <c r="DP535" s="169"/>
      <c r="DQ535" s="169"/>
      <c r="DR535" s="169"/>
      <c r="DS535" s="169"/>
      <c r="DT535" s="169"/>
      <c r="DU535" s="169"/>
      <c r="DV535" s="169"/>
      <c r="DW535" s="169"/>
      <c r="DX535" s="169"/>
      <c r="DY535" s="169"/>
      <c r="DZ535" s="169"/>
      <c r="EA535" s="169"/>
      <c r="EB535" s="169"/>
      <c r="EC535" s="169"/>
      <c r="ED535" s="169"/>
    </row>
    <row r="536" spans="1:139" ht="13.5" collapsed="1" thickBot="1">
      <c r="G536" s="856"/>
      <c r="H536" s="856"/>
      <c r="I536" s="856"/>
      <c r="J536" s="856"/>
      <c r="K536" s="856"/>
      <c r="L536" s="856"/>
      <c r="M536" s="856"/>
      <c r="N536" s="856"/>
      <c r="O536" s="856"/>
      <c r="P536" s="856"/>
      <c r="Q536" s="856"/>
      <c r="R536" s="856"/>
      <c r="S536" s="856"/>
      <c r="T536" s="856"/>
      <c r="U536" s="856"/>
      <c r="V536" s="856"/>
      <c r="W536" s="856"/>
      <c r="X536" s="856"/>
      <c r="Y536" s="856"/>
      <c r="Z536" s="856"/>
      <c r="AA536" s="856"/>
      <c r="AB536" s="856"/>
      <c r="AC536" s="856"/>
      <c r="AD536" s="856"/>
      <c r="AE536" s="856"/>
      <c r="AF536" s="856"/>
      <c r="AG536" s="856"/>
      <c r="AH536" s="856"/>
      <c r="AI536" s="856"/>
      <c r="AJ536" s="856"/>
      <c r="AK536" s="856"/>
      <c r="AL536" s="856"/>
      <c r="AM536" s="856"/>
      <c r="AN536" s="856"/>
      <c r="AO536" s="856"/>
      <c r="AP536" s="856"/>
      <c r="AQ536" s="856"/>
      <c r="AR536" s="856"/>
      <c r="AS536" s="856"/>
      <c r="AT536" s="856"/>
      <c r="AU536" s="856"/>
      <c r="AV536" s="856"/>
      <c r="AW536" s="856"/>
      <c r="AX536" s="856"/>
      <c r="AY536" s="856"/>
      <c r="AZ536" s="856"/>
      <c r="BA536" s="856"/>
      <c r="BB536" s="856"/>
      <c r="BC536" s="856"/>
      <c r="BD536" s="856"/>
      <c r="BE536" s="856"/>
      <c r="BF536" s="856"/>
      <c r="BG536" s="856"/>
      <c r="BH536" s="856"/>
      <c r="BI536" s="856"/>
      <c r="BJ536" s="856"/>
      <c r="BK536" s="856"/>
      <c r="BL536" s="856"/>
      <c r="BM536" s="856"/>
      <c r="BN536" s="856"/>
      <c r="BO536" s="856"/>
      <c r="BV536" s="1119"/>
      <c r="BW536" s="1119"/>
      <c r="BX536" s="1119"/>
      <c r="BY536" s="1119"/>
      <c r="BZ536" s="1119"/>
      <c r="CA536" s="1119"/>
      <c r="CB536" s="1119"/>
      <c r="CC536" s="1119"/>
      <c r="CD536" s="1119"/>
      <c r="CE536" s="1119"/>
      <c r="CF536" s="1119"/>
      <c r="CG536" s="1119"/>
      <c r="CH536" s="1119"/>
      <c r="CI536" s="1119"/>
      <c r="CJ536" s="1119"/>
      <c r="CK536" s="1119"/>
      <c r="CL536" s="1119"/>
      <c r="CM536" s="1119"/>
      <c r="CN536" s="1119"/>
      <c r="CO536" s="1119"/>
      <c r="CP536" s="1119"/>
      <c r="CQ536" s="1119"/>
      <c r="CR536" s="1119"/>
      <c r="CS536" s="1119"/>
      <c r="CT536" s="1119"/>
      <c r="CU536" s="1119"/>
      <c r="CV536" s="1119"/>
      <c r="CW536" s="1119"/>
      <c r="CX536" s="1119"/>
      <c r="CY536" s="1119"/>
      <c r="CZ536" s="1119"/>
      <c r="DA536" s="1119"/>
      <c r="DB536" s="1119"/>
      <c r="DC536" s="1119"/>
      <c r="DD536" s="1119"/>
      <c r="DE536" s="1119"/>
      <c r="DF536" s="1119"/>
      <c r="DG536" s="1119"/>
      <c r="DH536" s="1119"/>
      <c r="DI536" s="1119"/>
      <c r="DJ536" s="1119"/>
      <c r="DK536" s="1119"/>
      <c r="DL536" s="1119"/>
      <c r="DM536" s="1119"/>
      <c r="DN536" s="1119"/>
      <c r="DO536" s="1119"/>
      <c r="DP536" s="1119"/>
      <c r="DQ536" s="1119"/>
      <c r="DR536" s="1119"/>
      <c r="DS536" s="1119"/>
      <c r="DT536" s="1119"/>
      <c r="DU536" s="1119"/>
      <c r="DV536" s="1119"/>
      <c r="DW536" s="1119"/>
      <c r="DX536" s="1119"/>
      <c r="DY536" s="1119"/>
      <c r="DZ536" s="1119"/>
      <c r="EA536" s="1119"/>
      <c r="EB536" s="1119"/>
      <c r="EC536" s="1119"/>
      <c r="ED536" s="1119"/>
    </row>
    <row r="537" spans="1:139" ht="15" thickBot="1">
      <c r="B537" s="17" t="s">
        <v>811</v>
      </c>
      <c r="C537" s="781"/>
      <c r="D537" s="781"/>
      <c r="E537" s="813"/>
      <c r="F537" s="814"/>
      <c r="G537" s="147">
        <f t="shared" ref="G537:BO537" si="2404">G$7</f>
        <v>1990</v>
      </c>
      <c r="H537" s="147">
        <f t="shared" si="2404"/>
        <v>1991</v>
      </c>
      <c r="I537" s="147">
        <f t="shared" si="2404"/>
        <v>1992</v>
      </c>
      <c r="J537" s="147">
        <f t="shared" si="2404"/>
        <v>1993</v>
      </c>
      <c r="K537" s="147">
        <f t="shared" si="2404"/>
        <v>1994</v>
      </c>
      <c r="L537" s="147">
        <f t="shared" si="2404"/>
        <v>1995</v>
      </c>
      <c r="M537" s="147">
        <f t="shared" si="2404"/>
        <v>1996</v>
      </c>
      <c r="N537" s="147">
        <f t="shared" si="2404"/>
        <v>1997</v>
      </c>
      <c r="O537" s="147">
        <f t="shared" si="2404"/>
        <v>1998</v>
      </c>
      <c r="P537" s="147">
        <f t="shared" si="2404"/>
        <v>1999</v>
      </c>
      <c r="Q537" s="147">
        <f t="shared" si="2404"/>
        <v>2000</v>
      </c>
      <c r="R537" s="147">
        <f t="shared" si="2404"/>
        <v>2001</v>
      </c>
      <c r="S537" s="147">
        <f t="shared" si="2404"/>
        <v>2002</v>
      </c>
      <c r="T537" s="147">
        <f t="shared" si="2404"/>
        <v>2003</v>
      </c>
      <c r="U537" s="147">
        <f t="shared" si="2404"/>
        <v>2004</v>
      </c>
      <c r="V537" s="147">
        <f t="shared" si="2404"/>
        <v>2005</v>
      </c>
      <c r="W537" s="147">
        <f t="shared" si="2404"/>
        <v>2006</v>
      </c>
      <c r="X537" s="147">
        <f t="shared" si="2404"/>
        <v>2007</v>
      </c>
      <c r="Y537" s="147">
        <f t="shared" si="2404"/>
        <v>2008</v>
      </c>
      <c r="Z537" s="147">
        <f t="shared" si="2404"/>
        <v>2009</v>
      </c>
      <c r="AA537" s="147">
        <f t="shared" si="2404"/>
        <v>2010</v>
      </c>
      <c r="AB537" s="147">
        <f t="shared" si="2404"/>
        <v>2011</v>
      </c>
      <c r="AC537" s="147">
        <f t="shared" si="2404"/>
        <v>2012</v>
      </c>
      <c r="AD537" s="147">
        <f t="shared" si="2404"/>
        <v>2013</v>
      </c>
      <c r="AE537" s="147">
        <f t="shared" si="2404"/>
        <v>2014</v>
      </c>
      <c r="AF537" s="147">
        <f t="shared" si="2404"/>
        <v>2015</v>
      </c>
      <c r="AG537" s="147">
        <f t="shared" si="2404"/>
        <v>2016</v>
      </c>
      <c r="AH537" s="147">
        <f t="shared" si="2404"/>
        <v>2017</v>
      </c>
      <c r="AI537" s="147">
        <f t="shared" si="2404"/>
        <v>2018</v>
      </c>
      <c r="AJ537" s="147">
        <f t="shared" si="2404"/>
        <v>2019</v>
      </c>
      <c r="AK537" s="147">
        <f t="shared" si="2404"/>
        <v>2020</v>
      </c>
      <c r="AL537" s="147">
        <f t="shared" si="2404"/>
        <v>2021</v>
      </c>
      <c r="AM537" s="147">
        <f t="shared" si="2404"/>
        <v>2022</v>
      </c>
      <c r="AN537" s="147">
        <f t="shared" si="2404"/>
        <v>2023</v>
      </c>
      <c r="AO537" s="147">
        <f t="shared" si="2404"/>
        <v>2024</v>
      </c>
      <c r="AP537" s="147">
        <f t="shared" si="2404"/>
        <v>2025</v>
      </c>
      <c r="AQ537" s="147">
        <f t="shared" si="2404"/>
        <v>2026</v>
      </c>
      <c r="AR537" s="147">
        <f t="shared" si="2404"/>
        <v>2027</v>
      </c>
      <c r="AS537" s="147">
        <f t="shared" si="2404"/>
        <v>2028</v>
      </c>
      <c r="AT537" s="147">
        <f t="shared" si="2404"/>
        <v>2029</v>
      </c>
      <c r="AU537" s="147">
        <f t="shared" si="2404"/>
        <v>2030</v>
      </c>
      <c r="AV537" s="147">
        <f t="shared" si="2404"/>
        <v>2031</v>
      </c>
      <c r="AW537" s="147">
        <f t="shared" si="2404"/>
        <v>2032</v>
      </c>
      <c r="AX537" s="147">
        <f t="shared" si="2404"/>
        <v>2033</v>
      </c>
      <c r="AY537" s="147">
        <f t="shared" si="2404"/>
        <v>2034</v>
      </c>
      <c r="AZ537" s="147">
        <f t="shared" si="2404"/>
        <v>2035</v>
      </c>
      <c r="BA537" s="147">
        <f t="shared" si="2404"/>
        <v>2036</v>
      </c>
      <c r="BB537" s="147">
        <f t="shared" si="2404"/>
        <v>2037</v>
      </c>
      <c r="BC537" s="147">
        <f t="shared" si="2404"/>
        <v>2038</v>
      </c>
      <c r="BD537" s="147">
        <f t="shared" si="2404"/>
        <v>2039</v>
      </c>
      <c r="BE537" s="147">
        <f t="shared" si="2404"/>
        <v>2040</v>
      </c>
      <c r="BF537" s="147">
        <f t="shared" si="2404"/>
        <v>2041</v>
      </c>
      <c r="BG537" s="147">
        <f t="shared" si="2404"/>
        <v>2042</v>
      </c>
      <c r="BH537" s="147">
        <f t="shared" si="2404"/>
        <v>2043</v>
      </c>
      <c r="BI537" s="147">
        <f t="shared" si="2404"/>
        <v>2044</v>
      </c>
      <c r="BJ537" s="147">
        <f t="shared" si="2404"/>
        <v>2045</v>
      </c>
      <c r="BK537" s="147">
        <f t="shared" si="2404"/>
        <v>2046</v>
      </c>
      <c r="BL537" s="147">
        <f t="shared" si="2404"/>
        <v>2047</v>
      </c>
      <c r="BM537" s="147">
        <f t="shared" si="2404"/>
        <v>2048</v>
      </c>
      <c r="BN537" s="147">
        <f t="shared" si="2404"/>
        <v>2049</v>
      </c>
      <c r="BO537" s="147">
        <f t="shared" si="2404"/>
        <v>2050</v>
      </c>
      <c r="BV537" s="1132"/>
      <c r="BW537" s="1132"/>
      <c r="BX537" s="1132"/>
      <c r="BY537" s="1132"/>
      <c r="BZ537" s="1132"/>
      <c r="CA537" s="1132"/>
      <c r="CB537" s="1132"/>
      <c r="CC537" s="1132"/>
      <c r="CD537" s="1132"/>
      <c r="CE537" s="1132"/>
      <c r="CF537" s="1132"/>
      <c r="CG537" s="1132"/>
      <c r="CH537" s="1132"/>
      <c r="CI537" s="1132"/>
      <c r="CJ537" s="1132"/>
      <c r="CK537" s="1132"/>
      <c r="CL537" s="1132"/>
      <c r="CM537" s="1132"/>
      <c r="CN537" s="1132"/>
      <c r="CO537" s="1132"/>
      <c r="CP537" s="1132"/>
      <c r="CQ537" s="1132"/>
      <c r="CR537" s="1132"/>
      <c r="CS537" s="1132"/>
      <c r="CT537" s="1132"/>
      <c r="CU537" s="1132"/>
      <c r="CV537" s="1132"/>
      <c r="CW537" s="1132"/>
      <c r="CX537" s="1132"/>
      <c r="CY537" s="1132"/>
      <c r="CZ537" s="1132"/>
      <c r="DA537" s="1132"/>
      <c r="DB537" s="1132"/>
      <c r="DC537" s="1132"/>
      <c r="DD537" s="1132"/>
      <c r="DE537" s="1132"/>
      <c r="DF537" s="1132"/>
      <c r="DG537" s="1132"/>
      <c r="DH537" s="1132"/>
      <c r="DI537" s="1132"/>
      <c r="DJ537" s="1132"/>
      <c r="DK537" s="1132"/>
      <c r="DL537" s="1132"/>
      <c r="DM537" s="1132"/>
      <c r="DN537" s="1132"/>
      <c r="DO537" s="1132"/>
      <c r="DP537" s="1132"/>
      <c r="DQ537" s="1132"/>
      <c r="DR537" s="1132"/>
      <c r="DS537" s="1132"/>
      <c r="DT537" s="1132"/>
      <c r="DU537" s="1132"/>
      <c r="DV537" s="1132"/>
      <c r="DW537" s="1132"/>
      <c r="DX537" s="1132"/>
      <c r="DY537" s="1132"/>
      <c r="DZ537" s="1132"/>
      <c r="EA537" s="1132"/>
      <c r="EB537" s="1132"/>
      <c r="EC537" s="1132"/>
      <c r="ED537" s="1132"/>
    </row>
    <row r="538" spans="1:139" s="15" customFormat="1" ht="12.75" customHeight="1">
      <c r="B538" s="786">
        <v>331</v>
      </c>
      <c r="C538" s="58" t="s">
        <v>1149</v>
      </c>
      <c r="D538" s="689"/>
      <c r="E538" s="667" t="s">
        <v>151</v>
      </c>
      <c r="F538" s="690"/>
      <c r="G538" s="158">
        <f t="shared" ref="G538:AO538" si="2405">IF(COUNTBLANK(G539:G541)=3,"",SUM(G539:G541))</f>
        <v>0</v>
      </c>
      <c r="H538" s="158">
        <f t="shared" si="2405"/>
        <v>0</v>
      </c>
      <c r="I538" s="158">
        <f t="shared" si="2405"/>
        <v>0</v>
      </c>
      <c r="J538" s="158">
        <f t="shared" si="2405"/>
        <v>0</v>
      </c>
      <c r="K538" s="158">
        <f t="shared" si="2405"/>
        <v>0</v>
      </c>
      <c r="L538" s="158">
        <f t="shared" si="2405"/>
        <v>0</v>
      </c>
      <c r="M538" s="158">
        <f t="shared" si="2405"/>
        <v>0</v>
      </c>
      <c r="N538" s="158">
        <f t="shared" si="2405"/>
        <v>0</v>
      </c>
      <c r="O538" s="158">
        <f t="shared" si="2405"/>
        <v>0</v>
      </c>
      <c r="P538" s="158">
        <f t="shared" si="2405"/>
        <v>0</v>
      </c>
      <c r="Q538" s="158">
        <f t="shared" si="2405"/>
        <v>0</v>
      </c>
      <c r="R538" s="158">
        <f t="shared" si="2405"/>
        <v>0</v>
      </c>
      <c r="S538" s="158">
        <f t="shared" si="2405"/>
        <v>0</v>
      </c>
      <c r="T538" s="158">
        <f t="shared" si="2405"/>
        <v>0</v>
      </c>
      <c r="U538" s="158">
        <f t="shared" si="2405"/>
        <v>0</v>
      </c>
      <c r="V538" s="158">
        <f t="shared" si="2405"/>
        <v>0</v>
      </c>
      <c r="W538" s="158">
        <f t="shared" si="2405"/>
        <v>0</v>
      </c>
      <c r="X538" s="158">
        <f t="shared" si="2405"/>
        <v>0</v>
      </c>
      <c r="Y538" s="158">
        <f t="shared" si="2405"/>
        <v>0</v>
      </c>
      <c r="Z538" s="158">
        <f t="shared" si="2405"/>
        <v>0</v>
      </c>
      <c r="AA538" s="158">
        <f t="shared" si="2405"/>
        <v>0</v>
      </c>
      <c r="AB538" s="158">
        <f t="shared" si="2405"/>
        <v>0</v>
      </c>
      <c r="AC538" s="158">
        <f t="shared" si="2405"/>
        <v>0</v>
      </c>
      <c r="AD538" s="158">
        <f t="shared" si="2405"/>
        <v>0</v>
      </c>
      <c r="AE538" s="158">
        <f t="shared" si="2405"/>
        <v>0</v>
      </c>
      <c r="AF538" s="158">
        <f t="shared" si="2405"/>
        <v>0</v>
      </c>
      <c r="AG538" s="158">
        <f t="shared" si="2405"/>
        <v>0</v>
      </c>
      <c r="AH538" s="158">
        <f t="shared" si="2405"/>
        <v>0</v>
      </c>
      <c r="AI538" s="158">
        <f t="shared" si="2405"/>
        <v>0</v>
      </c>
      <c r="AJ538" s="158">
        <f t="shared" si="2405"/>
        <v>0</v>
      </c>
      <c r="AK538" s="158">
        <f t="shared" si="2405"/>
        <v>0</v>
      </c>
      <c r="AL538" s="158">
        <f t="shared" si="2405"/>
        <v>0</v>
      </c>
      <c r="AM538" s="158">
        <f t="shared" si="2405"/>
        <v>0</v>
      </c>
      <c r="AN538" s="158">
        <f t="shared" si="2405"/>
        <v>0</v>
      </c>
      <c r="AO538" s="158">
        <f t="shared" si="2405"/>
        <v>0</v>
      </c>
      <c r="AP538" s="158">
        <f t="shared" ref="AP538:BO538" si="2406">IF(COUNTBLANK(AP539:AP541)=3,"",SUM(AP539:AP541))</f>
        <v>0</v>
      </c>
      <c r="AQ538" s="158">
        <f t="shared" si="2406"/>
        <v>0</v>
      </c>
      <c r="AR538" s="158">
        <f t="shared" si="2406"/>
        <v>0</v>
      </c>
      <c r="AS538" s="158">
        <f t="shared" si="2406"/>
        <v>0</v>
      </c>
      <c r="AT538" s="158">
        <f t="shared" si="2406"/>
        <v>0</v>
      </c>
      <c r="AU538" s="158">
        <f t="shared" si="2406"/>
        <v>0</v>
      </c>
      <c r="AV538" s="158">
        <f t="shared" si="2406"/>
        <v>0</v>
      </c>
      <c r="AW538" s="158">
        <f t="shared" si="2406"/>
        <v>0</v>
      </c>
      <c r="AX538" s="158">
        <f t="shared" si="2406"/>
        <v>0</v>
      </c>
      <c r="AY538" s="158">
        <f t="shared" si="2406"/>
        <v>0</v>
      </c>
      <c r="AZ538" s="158">
        <f t="shared" si="2406"/>
        <v>0</v>
      </c>
      <c r="BA538" s="158">
        <f t="shared" si="2406"/>
        <v>0</v>
      </c>
      <c r="BB538" s="158">
        <f t="shared" si="2406"/>
        <v>0</v>
      </c>
      <c r="BC538" s="158">
        <f t="shared" si="2406"/>
        <v>0</v>
      </c>
      <c r="BD538" s="158">
        <f t="shared" si="2406"/>
        <v>0</v>
      </c>
      <c r="BE538" s="158">
        <f t="shared" si="2406"/>
        <v>0</v>
      </c>
      <c r="BF538" s="158">
        <f t="shared" si="2406"/>
        <v>0</v>
      </c>
      <c r="BG538" s="158">
        <f t="shared" si="2406"/>
        <v>0</v>
      </c>
      <c r="BH538" s="158">
        <f t="shared" si="2406"/>
        <v>0</v>
      </c>
      <c r="BI538" s="158">
        <f t="shared" si="2406"/>
        <v>0</v>
      </c>
      <c r="BJ538" s="158">
        <f t="shared" si="2406"/>
        <v>0</v>
      </c>
      <c r="BK538" s="158">
        <f t="shared" si="2406"/>
        <v>0</v>
      </c>
      <c r="BL538" s="158">
        <f t="shared" si="2406"/>
        <v>0</v>
      </c>
      <c r="BM538" s="158">
        <f t="shared" si="2406"/>
        <v>0</v>
      </c>
      <c r="BN538" s="158">
        <f t="shared" si="2406"/>
        <v>0</v>
      </c>
      <c r="BO538" s="158">
        <f t="shared" si="2406"/>
        <v>0</v>
      </c>
      <c r="BV538" s="1170"/>
      <c r="BW538" s="1170"/>
      <c r="BX538" s="1170"/>
      <c r="BY538" s="1170"/>
      <c r="BZ538" s="1170"/>
      <c r="CA538" s="1170"/>
      <c r="CB538" s="1170"/>
      <c r="CC538" s="1170"/>
      <c r="CD538" s="1170"/>
      <c r="CE538" s="1170"/>
      <c r="CF538" s="1170"/>
      <c r="CG538" s="1170"/>
      <c r="CH538" s="1170"/>
      <c r="CI538" s="1170"/>
      <c r="CJ538" s="1170"/>
      <c r="CK538" s="1170"/>
      <c r="CL538" s="1170"/>
      <c r="CM538" s="1170"/>
      <c r="CN538" s="1170"/>
      <c r="CO538" s="1170"/>
      <c r="CP538" s="1170"/>
      <c r="CQ538" s="1170"/>
      <c r="CR538" s="1170"/>
      <c r="CS538" s="1170"/>
      <c r="CT538" s="1170"/>
      <c r="CU538" s="1170"/>
      <c r="CV538" s="1170"/>
      <c r="CW538" s="1170"/>
      <c r="CX538" s="1170"/>
      <c r="CY538" s="1170"/>
      <c r="CZ538" s="1170"/>
      <c r="DA538" s="1170"/>
      <c r="DB538" s="1170"/>
      <c r="DC538" s="1170"/>
      <c r="DD538" s="1170"/>
      <c r="DE538" s="1170"/>
      <c r="DF538" s="1170"/>
      <c r="DG538" s="1170"/>
      <c r="DH538" s="1170"/>
      <c r="DI538" s="1170"/>
      <c r="DJ538" s="1170"/>
      <c r="DK538" s="1170"/>
      <c r="DL538" s="1170"/>
      <c r="DM538" s="1170"/>
      <c r="DN538" s="1170"/>
      <c r="DO538" s="1170"/>
      <c r="DP538" s="1170"/>
      <c r="DQ538" s="1170"/>
      <c r="DR538" s="1170"/>
      <c r="DS538" s="1170"/>
      <c r="DT538" s="1170"/>
      <c r="DU538" s="1170"/>
      <c r="DV538" s="1170"/>
      <c r="DW538" s="1170"/>
      <c r="DX538" s="1170"/>
      <c r="DY538" s="1170"/>
      <c r="DZ538" s="1170"/>
      <c r="EA538" s="1170"/>
      <c r="EB538" s="1170"/>
      <c r="EC538" s="1170"/>
      <c r="ED538" s="1170"/>
      <c r="EE538" s="1077"/>
      <c r="EF538" s="1077"/>
      <c r="EG538" s="1077"/>
      <c r="EH538" s="1077"/>
      <c r="EI538" s="1077"/>
    </row>
    <row r="539" spans="1:139" ht="12.75" customHeight="1">
      <c r="B539" s="728" t="s">
        <v>849</v>
      </c>
      <c r="C539" s="60"/>
      <c r="D539" s="686" t="s">
        <v>397</v>
      </c>
      <c r="E539" s="667" t="s">
        <v>151</v>
      </c>
      <c r="F539" s="692"/>
      <c r="G539" s="86">
        <f t="shared" ref="G539:AO539" si="2407">IF(OR(G503="",G506=""),"",G503*G$352+G507*G367*(1-G375))</f>
        <v>0</v>
      </c>
      <c r="H539" s="86">
        <f t="shared" si="2407"/>
        <v>0</v>
      </c>
      <c r="I539" s="86">
        <f t="shared" si="2407"/>
        <v>0</v>
      </c>
      <c r="J539" s="86">
        <f t="shared" si="2407"/>
        <v>0</v>
      </c>
      <c r="K539" s="86">
        <f t="shared" si="2407"/>
        <v>0</v>
      </c>
      <c r="L539" s="86">
        <f t="shared" si="2407"/>
        <v>0</v>
      </c>
      <c r="M539" s="86">
        <f t="shared" si="2407"/>
        <v>0</v>
      </c>
      <c r="N539" s="86">
        <f t="shared" si="2407"/>
        <v>0</v>
      </c>
      <c r="O539" s="86">
        <f t="shared" si="2407"/>
        <v>0</v>
      </c>
      <c r="P539" s="86">
        <f t="shared" si="2407"/>
        <v>0</v>
      </c>
      <c r="Q539" s="86">
        <f t="shared" si="2407"/>
        <v>0</v>
      </c>
      <c r="R539" s="86">
        <f t="shared" si="2407"/>
        <v>0</v>
      </c>
      <c r="S539" s="86">
        <f t="shared" si="2407"/>
        <v>0</v>
      </c>
      <c r="T539" s="86">
        <f t="shared" si="2407"/>
        <v>0</v>
      </c>
      <c r="U539" s="86">
        <f t="shared" si="2407"/>
        <v>0</v>
      </c>
      <c r="V539" s="86">
        <f t="shared" si="2407"/>
        <v>0</v>
      </c>
      <c r="W539" s="86">
        <f t="shared" si="2407"/>
        <v>0</v>
      </c>
      <c r="X539" s="86">
        <f t="shared" si="2407"/>
        <v>0</v>
      </c>
      <c r="Y539" s="86">
        <f t="shared" si="2407"/>
        <v>0</v>
      </c>
      <c r="Z539" s="86">
        <f t="shared" si="2407"/>
        <v>0</v>
      </c>
      <c r="AA539" s="86">
        <f t="shared" si="2407"/>
        <v>0</v>
      </c>
      <c r="AB539" s="86">
        <f t="shared" si="2407"/>
        <v>0</v>
      </c>
      <c r="AC539" s="86">
        <f t="shared" si="2407"/>
        <v>0</v>
      </c>
      <c r="AD539" s="86">
        <f t="shared" si="2407"/>
        <v>0</v>
      </c>
      <c r="AE539" s="86">
        <f t="shared" si="2407"/>
        <v>0</v>
      </c>
      <c r="AF539" s="86">
        <f t="shared" si="2407"/>
        <v>0</v>
      </c>
      <c r="AG539" s="86">
        <f t="shared" si="2407"/>
        <v>0</v>
      </c>
      <c r="AH539" s="86">
        <f t="shared" si="2407"/>
        <v>0</v>
      </c>
      <c r="AI539" s="86">
        <f t="shared" si="2407"/>
        <v>0</v>
      </c>
      <c r="AJ539" s="86">
        <f t="shared" si="2407"/>
        <v>0</v>
      </c>
      <c r="AK539" s="86">
        <f t="shared" si="2407"/>
        <v>0</v>
      </c>
      <c r="AL539" s="86">
        <f t="shared" si="2407"/>
        <v>0</v>
      </c>
      <c r="AM539" s="86">
        <f t="shared" si="2407"/>
        <v>0</v>
      </c>
      <c r="AN539" s="86">
        <f t="shared" si="2407"/>
        <v>0</v>
      </c>
      <c r="AO539" s="86">
        <f t="shared" si="2407"/>
        <v>0</v>
      </c>
      <c r="AP539" s="86">
        <f t="shared" ref="AP539:BO539" si="2408">IF(OR(AP503="",AP506=""),"",AP503*AP$352+AP507*AP367*(1-AP375))</f>
        <v>0</v>
      </c>
      <c r="AQ539" s="86">
        <f t="shared" si="2408"/>
        <v>0</v>
      </c>
      <c r="AR539" s="86">
        <f t="shared" si="2408"/>
        <v>0</v>
      </c>
      <c r="AS539" s="86">
        <f t="shared" si="2408"/>
        <v>0</v>
      </c>
      <c r="AT539" s="86">
        <f t="shared" si="2408"/>
        <v>0</v>
      </c>
      <c r="AU539" s="86">
        <f t="shared" si="2408"/>
        <v>0</v>
      </c>
      <c r="AV539" s="86">
        <f t="shared" si="2408"/>
        <v>0</v>
      </c>
      <c r="AW539" s="86">
        <f t="shared" si="2408"/>
        <v>0</v>
      </c>
      <c r="AX539" s="86">
        <f t="shared" si="2408"/>
        <v>0</v>
      </c>
      <c r="AY539" s="86">
        <f t="shared" si="2408"/>
        <v>0</v>
      </c>
      <c r="AZ539" s="86">
        <f t="shared" si="2408"/>
        <v>0</v>
      </c>
      <c r="BA539" s="86">
        <f t="shared" si="2408"/>
        <v>0</v>
      </c>
      <c r="BB539" s="86">
        <f t="shared" si="2408"/>
        <v>0</v>
      </c>
      <c r="BC539" s="86">
        <f t="shared" si="2408"/>
        <v>0</v>
      </c>
      <c r="BD539" s="86">
        <f t="shared" si="2408"/>
        <v>0</v>
      </c>
      <c r="BE539" s="86">
        <f t="shared" si="2408"/>
        <v>0</v>
      </c>
      <c r="BF539" s="86">
        <f t="shared" si="2408"/>
        <v>0</v>
      </c>
      <c r="BG539" s="86">
        <f t="shared" si="2408"/>
        <v>0</v>
      </c>
      <c r="BH539" s="86">
        <f t="shared" si="2408"/>
        <v>0</v>
      </c>
      <c r="BI539" s="86">
        <f t="shared" si="2408"/>
        <v>0</v>
      </c>
      <c r="BJ539" s="86">
        <f t="shared" si="2408"/>
        <v>0</v>
      </c>
      <c r="BK539" s="86">
        <f t="shared" si="2408"/>
        <v>0</v>
      </c>
      <c r="BL539" s="86">
        <f t="shared" si="2408"/>
        <v>0</v>
      </c>
      <c r="BM539" s="86">
        <f t="shared" si="2408"/>
        <v>0</v>
      </c>
      <c r="BN539" s="86">
        <f t="shared" si="2408"/>
        <v>0</v>
      </c>
      <c r="BO539" s="86">
        <f t="shared" si="2408"/>
        <v>0</v>
      </c>
      <c r="BV539" s="169"/>
      <c r="BW539" s="169"/>
      <c r="BX539" s="169"/>
      <c r="BY539" s="169"/>
      <c r="BZ539" s="169"/>
      <c r="CA539" s="169"/>
      <c r="CB539" s="169"/>
      <c r="CC539" s="169"/>
      <c r="CD539" s="169"/>
      <c r="CE539" s="169"/>
      <c r="CF539" s="169"/>
      <c r="CG539" s="169"/>
      <c r="CH539" s="169"/>
      <c r="CI539" s="169"/>
      <c r="CJ539" s="169"/>
      <c r="CK539" s="169"/>
      <c r="CL539" s="169"/>
      <c r="CM539" s="169"/>
      <c r="CN539" s="169"/>
      <c r="CO539" s="169"/>
      <c r="CP539" s="169"/>
      <c r="CQ539" s="169"/>
      <c r="CR539" s="169"/>
      <c r="CS539" s="169"/>
      <c r="CT539" s="169"/>
      <c r="CU539" s="169"/>
      <c r="CV539" s="169"/>
      <c r="CW539" s="169"/>
      <c r="CX539" s="169"/>
      <c r="CY539" s="169"/>
      <c r="CZ539" s="169"/>
      <c r="DA539" s="169"/>
      <c r="DB539" s="169"/>
      <c r="DC539" s="169"/>
      <c r="DD539" s="169"/>
      <c r="DE539" s="169"/>
      <c r="DF539" s="169"/>
      <c r="DG539" s="169"/>
      <c r="DH539" s="169"/>
      <c r="DI539" s="169"/>
      <c r="DJ539" s="169"/>
      <c r="DK539" s="169"/>
      <c r="DL539" s="169"/>
      <c r="DM539" s="169"/>
      <c r="DN539" s="169"/>
      <c r="DO539" s="169"/>
      <c r="DP539" s="169"/>
      <c r="DQ539" s="169"/>
      <c r="DR539" s="169"/>
      <c r="DS539" s="169"/>
      <c r="DT539" s="169"/>
      <c r="DU539" s="169"/>
      <c r="DV539" s="169"/>
      <c r="DW539" s="169"/>
      <c r="DX539" s="169"/>
      <c r="DY539" s="169"/>
      <c r="DZ539" s="169"/>
      <c r="EA539" s="169"/>
      <c r="EB539" s="169"/>
      <c r="EC539" s="169"/>
      <c r="ED539" s="169"/>
    </row>
    <row r="540" spans="1:139" ht="12.75" customHeight="1">
      <c r="B540" s="728" t="s">
        <v>1277</v>
      </c>
      <c r="C540" s="60"/>
      <c r="D540" s="686" t="s">
        <v>32</v>
      </c>
      <c r="E540" s="667" t="s">
        <v>151</v>
      </c>
      <c r="F540" s="692"/>
      <c r="G540" s="86">
        <f t="shared" ref="G540:AO540" si="2409">IF(G504="","",G504*G356)</f>
        <v>0</v>
      </c>
      <c r="H540" s="86">
        <f t="shared" si="2409"/>
        <v>0</v>
      </c>
      <c r="I540" s="86">
        <f t="shared" si="2409"/>
        <v>0</v>
      </c>
      <c r="J540" s="86">
        <f t="shared" si="2409"/>
        <v>0</v>
      </c>
      <c r="K540" s="86">
        <f t="shared" si="2409"/>
        <v>0</v>
      </c>
      <c r="L540" s="86">
        <f t="shared" si="2409"/>
        <v>0</v>
      </c>
      <c r="M540" s="86">
        <f t="shared" si="2409"/>
        <v>0</v>
      </c>
      <c r="N540" s="86">
        <f t="shared" si="2409"/>
        <v>0</v>
      </c>
      <c r="O540" s="86">
        <f t="shared" si="2409"/>
        <v>0</v>
      </c>
      <c r="P540" s="86">
        <f t="shared" si="2409"/>
        <v>0</v>
      </c>
      <c r="Q540" s="86">
        <f t="shared" si="2409"/>
        <v>0</v>
      </c>
      <c r="R540" s="86">
        <f t="shared" si="2409"/>
        <v>0</v>
      </c>
      <c r="S540" s="86">
        <f t="shared" si="2409"/>
        <v>0</v>
      </c>
      <c r="T540" s="86">
        <f t="shared" si="2409"/>
        <v>0</v>
      </c>
      <c r="U540" s="86">
        <f t="shared" si="2409"/>
        <v>0</v>
      </c>
      <c r="V540" s="86">
        <f t="shared" si="2409"/>
        <v>0</v>
      </c>
      <c r="W540" s="86">
        <f t="shared" si="2409"/>
        <v>0</v>
      </c>
      <c r="X540" s="86">
        <f t="shared" si="2409"/>
        <v>0</v>
      </c>
      <c r="Y540" s="86">
        <f t="shared" si="2409"/>
        <v>0</v>
      </c>
      <c r="Z540" s="86">
        <f t="shared" si="2409"/>
        <v>0</v>
      </c>
      <c r="AA540" s="86">
        <f t="shared" si="2409"/>
        <v>0</v>
      </c>
      <c r="AB540" s="86">
        <f t="shared" si="2409"/>
        <v>0</v>
      </c>
      <c r="AC540" s="86">
        <f t="shared" si="2409"/>
        <v>0</v>
      </c>
      <c r="AD540" s="86">
        <f t="shared" si="2409"/>
        <v>0</v>
      </c>
      <c r="AE540" s="86">
        <f t="shared" si="2409"/>
        <v>0</v>
      </c>
      <c r="AF540" s="86">
        <f t="shared" si="2409"/>
        <v>0</v>
      </c>
      <c r="AG540" s="86">
        <f t="shared" si="2409"/>
        <v>0</v>
      </c>
      <c r="AH540" s="86">
        <f t="shared" si="2409"/>
        <v>0</v>
      </c>
      <c r="AI540" s="86">
        <f t="shared" si="2409"/>
        <v>0</v>
      </c>
      <c r="AJ540" s="86">
        <f t="shared" si="2409"/>
        <v>0</v>
      </c>
      <c r="AK540" s="86">
        <f t="shared" si="2409"/>
        <v>0</v>
      </c>
      <c r="AL540" s="86">
        <f t="shared" si="2409"/>
        <v>0</v>
      </c>
      <c r="AM540" s="86">
        <f t="shared" si="2409"/>
        <v>0</v>
      </c>
      <c r="AN540" s="86">
        <f t="shared" si="2409"/>
        <v>0</v>
      </c>
      <c r="AO540" s="86">
        <f t="shared" si="2409"/>
        <v>0</v>
      </c>
      <c r="AP540" s="86">
        <f t="shared" ref="AP540:BO540" si="2410">IF(AP504="","",AP504*AP356)</f>
        <v>0</v>
      </c>
      <c r="AQ540" s="86">
        <f t="shared" si="2410"/>
        <v>0</v>
      </c>
      <c r="AR540" s="86">
        <f t="shared" si="2410"/>
        <v>0</v>
      </c>
      <c r="AS540" s="86">
        <f t="shared" si="2410"/>
        <v>0</v>
      </c>
      <c r="AT540" s="86">
        <f t="shared" si="2410"/>
        <v>0</v>
      </c>
      <c r="AU540" s="86">
        <f t="shared" si="2410"/>
        <v>0</v>
      </c>
      <c r="AV540" s="86">
        <f t="shared" si="2410"/>
        <v>0</v>
      </c>
      <c r="AW540" s="86">
        <f t="shared" si="2410"/>
        <v>0</v>
      </c>
      <c r="AX540" s="86">
        <f t="shared" si="2410"/>
        <v>0</v>
      </c>
      <c r="AY540" s="86">
        <f t="shared" si="2410"/>
        <v>0</v>
      </c>
      <c r="AZ540" s="86">
        <f t="shared" si="2410"/>
        <v>0</v>
      </c>
      <c r="BA540" s="86">
        <f t="shared" si="2410"/>
        <v>0</v>
      </c>
      <c r="BB540" s="86">
        <f t="shared" si="2410"/>
        <v>0</v>
      </c>
      <c r="BC540" s="86">
        <f t="shared" si="2410"/>
        <v>0</v>
      </c>
      <c r="BD540" s="86">
        <f t="shared" si="2410"/>
        <v>0</v>
      </c>
      <c r="BE540" s="86">
        <f t="shared" si="2410"/>
        <v>0</v>
      </c>
      <c r="BF540" s="86">
        <f t="shared" si="2410"/>
        <v>0</v>
      </c>
      <c r="BG540" s="86">
        <f t="shared" si="2410"/>
        <v>0</v>
      </c>
      <c r="BH540" s="86">
        <f t="shared" si="2410"/>
        <v>0</v>
      </c>
      <c r="BI540" s="86">
        <f t="shared" si="2410"/>
        <v>0</v>
      </c>
      <c r="BJ540" s="86">
        <f t="shared" si="2410"/>
        <v>0</v>
      </c>
      <c r="BK540" s="86">
        <f t="shared" si="2410"/>
        <v>0</v>
      </c>
      <c r="BL540" s="86">
        <f t="shared" si="2410"/>
        <v>0</v>
      </c>
      <c r="BM540" s="86">
        <f t="shared" si="2410"/>
        <v>0</v>
      </c>
      <c r="BN540" s="86">
        <f t="shared" si="2410"/>
        <v>0</v>
      </c>
      <c r="BO540" s="86">
        <f t="shared" si="2410"/>
        <v>0</v>
      </c>
      <c r="BV540" s="169"/>
      <c r="BW540" s="169"/>
      <c r="BX540" s="169"/>
      <c r="BY540" s="169"/>
      <c r="BZ540" s="169"/>
      <c r="CA540" s="169"/>
      <c r="CB540" s="169"/>
      <c r="CC540" s="169"/>
      <c r="CD540" s="169"/>
      <c r="CE540" s="169"/>
      <c r="CF540" s="169"/>
      <c r="CG540" s="169"/>
      <c r="CH540" s="169"/>
      <c r="CI540" s="169"/>
      <c r="CJ540" s="169"/>
      <c r="CK540" s="169"/>
      <c r="CL540" s="169"/>
      <c r="CM540" s="169"/>
      <c r="CN540" s="169"/>
      <c r="CO540" s="169"/>
      <c r="CP540" s="169"/>
      <c r="CQ540" s="169"/>
      <c r="CR540" s="169"/>
      <c r="CS540" s="169"/>
      <c r="CT540" s="169"/>
      <c r="CU540" s="169"/>
      <c r="CV540" s="169"/>
      <c r="CW540" s="169"/>
      <c r="CX540" s="169"/>
      <c r="CY540" s="169"/>
      <c r="CZ540" s="169"/>
      <c r="DA540" s="169"/>
      <c r="DB540" s="169"/>
      <c r="DC540" s="169"/>
      <c r="DD540" s="169"/>
      <c r="DE540" s="169"/>
      <c r="DF540" s="169"/>
      <c r="DG540" s="169"/>
      <c r="DH540" s="169"/>
      <c r="DI540" s="169"/>
      <c r="DJ540" s="169"/>
      <c r="DK540" s="169"/>
      <c r="DL540" s="169"/>
      <c r="DM540" s="169"/>
      <c r="DN540" s="169"/>
      <c r="DO540" s="169"/>
      <c r="DP540" s="169"/>
      <c r="DQ540" s="169"/>
      <c r="DR540" s="169"/>
      <c r="DS540" s="169"/>
      <c r="DT540" s="169"/>
      <c r="DU540" s="169"/>
      <c r="DV540" s="169"/>
      <c r="DW540" s="169"/>
      <c r="DX540" s="169"/>
      <c r="DY540" s="169"/>
      <c r="DZ540" s="169"/>
      <c r="EA540" s="169"/>
      <c r="EB540" s="169"/>
      <c r="EC540" s="169"/>
      <c r="ED540" s="169"/>
    </row>
    <row r="541" spans="1:139" ht="12.75" customHeight="1">
      <c r="B541" s="728" t="s">
        <v>1046</v>
      </c>
      <c r="C541" s="668"/>
      <c r="D541" s="669" t="s">
        <v>1306</v>
      </c>
      <c r="E541" s="667" t="s">
        <v>151</v>
      </c>
      <c r="F541" s="692"/>
      <c r="G541" s="86">
        <f t="shared" ref="G541:AO541" si="2411">IF(G505="","",G505*G$357)</f>
        <v>0</v>
      </c>
      <c r="H541" s="86">
        <f t="shared" si="2411"/>
        <v>0</v>
      </c>
      <c r="I541" s="86">
        <f t="shared" si="2411"/>
        <v>0</v>
      </c>
      <c r="J541" s="86">
        <f t="shared" si="2411"/>
        <v>0</v>
      </c>
      <c r="K541" s="86">
        <f t="shared" si="2411"/>
        <v>0</v>
      </c>
      <c r="L541" s="86">
        <f t="shared" si="2411"/>
        <v>0</v>
      </c>
      <c r="M541" s="86">
        <f t="shared" si="2411"/>
        <v>0</v>
      </c>
      <c r="N541" s="86">
        <f t="shared" si="2411"/>
        <v>0</v>
      </c>
      <c r="O541" s="86">
        <f t="shared" si="2411"/>
        <v>0</v>
      </c>
      <c r="P541" s="86">
        <f t="shared" si="2411"/>
        <v>0</v>
      </c>
      <c r="Q541" s="86">
        <f t="shared" si="2411"/>
        <v>0</v>
      </c>
      <c r="R541" s="86">
        <f t="shared" si="2411"/>
        <v>0</v>
      </c>
      <c r="S541" s="86">
        <f t="shared" si="2411"/>
        <v>0</v>
      </c>
      <c r="T541" s="86">
        <f t="shared" si="2411"/>
        <v>0</v>
      </c>
      <c r="U541" s="86">
        <f t="shared" si="2411"/>
        <v>0</v>
      </c>
      <c r="V541" s="86">
        <f t="shared" si="2411"/>
        <v>0</v>
      </c>
      <c r="W541" s="86">
        <f t="shared" si="2411"/>
        <v>0</v>
      </c>
      <c r="X541" s="86">
        <f t="shared" si="2411"/>
        <v>0</v>
      </c>
      <c r="Y541" s="86">
        <f t="shared" si="2411"/>
        <v>0</v>
      </c>
      <c r="Z541" s="86">
        <f t="shared" si="2411"/>
        <v>0</v>
      </c>
      <c r="AA541" s="86">
        <f t="shared" si="2411"/>
        <v>0</v>
      </c>
      <c r="AB541" s="86">
        <f t="shared" si="2411"/>
        <v>0</v>
      </c>
      <c r="AC541" s="86">
        <f t="shared" si="2411"/>
        <v>0</v>
      </c>
      <c r="AD541" s="86">
        <f t="shared" si="2411"/>
        <v>0</v>
      </c>
      <c r="AE541" s="86">
        <f t="shared" si="2411"/>
        <v>0</v>
      </c>
      <c r="AF541" s="86">
        <f t="shared" si="2411"/>
        <v>0</v>
      </c>
      <c r="AG541" s="86">
        <f t="shared" si="2411"/>
        <v>0</v>
      </c>
      <c r="AH541" s="86">
        <f t="shared" si="2411"/>
        <v>0</v>
      </c>
      <c r="AI541" s="86">
        <f t="shared" si="2411"/>
        <v>0</v>
      </c>
      <c r="AJ541" s="86">
        <f t="shared" si="2411"/>
        <v>0</v>
      </c>
      <c r="AK541" s="86">
        <f t="shared" si="2411"/>
        <v>0</v>
      </c>
      <c r="AL541" s="86">
        <f t="shared" si="2411"/>
        <v>0</v>
      </c>
      <c r="AM541" s="86">
        <f t="shared" si="2411"/>
        <v>0</v>
      </c>
      <c r="AN541" s="86">
        <f t="shared" si="2411"/>
        <v>0</v>
      </c>
      <c r="AO541" s="86">
        <f t="shared" si="2411"/>
        <v>0</v>
      </c>
      <c r="AP541" s="86">
        <f t="shared" ref="AP541:BO541" si="2412">IF(AP505="","",AP505*AP$357)</f>
        <v>0</v>
      </c>
      <c r="AQ541" s="86">
        <f t="shared" si="2412"/>
        <v>0</v>
      </c>
      <c r="AR541" s="86">
        <f t="shared" si="2412"/>
        <v>0</v>
      </c>
      <c r="AS541" s="86">
        <f t="shared" si="2412"/>
        <v>0</v>
      </c>
      <c r="AT541" s="86">
        <f t="shared" si="2412"/>
        <v>0</v>
      </c>
      <c r="AU541" s="86">
        <f t="shared" si="2412"/>
        <v>0</v>
      </c>
      <c r="AV541" s="86">
        <f t="shared" si="2412"/>
        <v>0</v>
      </c>
      <c r="AW541" s="86">
        <f t="shared" si="2412"/>
        <v>0</v>
      </c>
      <c r="AX541" s="86">
        <f t="shared" si="2412"/>
        <v>0</v>
      </c>
      <c r="AY541" s="86">
        <f t="shared" si="2412"/>
        <v>0</v>
      </c>
      <c r="AZ541" s="86">
        <f t="shared" si="2412"/>
        <v>0</v>
      </c>
      <c r="BA541" s="86">
        <f t="shared" si="2412"/>
        <v>0</v>
      </c>
      <c r="BB541" s="86">
        <f t="shared" si="2412"/>
        <v>0</v>
      </c>
      <c r="BC541" s="86">
        <f t="shared" si="2412"/>
        <v>0</v>
      </c>
      <c r="BD541" s="86">
        <f t="shared" si="2412"/>
        <v>0</v>
      </c>
      <c r="BE541" s="86">
        <f t="shared" si="2412"/>
        <v>0</v>
      </c>
      <c r="BF541" s="86">
        <f t="shared" si="2412"/>
        <v>0</v>
      </c>
      <c r="BG541" s="86">
        <f t="shared" si="2412"/>
        <v>0</v>
      </c>
      <c r="BH541" s="86">
        <f t="shared" si="2412"/>
        <v>0</v>
      </c>
      <c r="BI541" s="86">
        <f t="shared" si="2412"/>
        <v>0</v>
      </c>
      <c r="BJ541" s="86">
        <f t="shared" si="2412"/>
        <v>0</v>
      </c>
      <c r="BK541" s="86">
        <f t="shared" si="2412"/>
        <v>0</v>
      </c>
      <c r="BL541" s="86">
        <f t="shared" si="2412"/>
        <v>0</v>
      </c>
      <c r="BM541" s="86">
        <f t="shared" si="2412"/>
        <v>0</v>
      </c>
      <c r="BN541" s="86">
        <f t="shared" si="2412"/>
        <v>0</v>
      </c>
      <c r="BO541" s="86">
        <f t="shared" si="2412"/>
        <v>0</v>
      </c>
      <c r="BV541" s="169"/>
      <c r="BW541" s="169"/>
      <c r="BX541" s="169"/>
      <c r="BY541" s="169"/>
      <c r="BZ541" s="169"/>
      <c r="CA541" s="169"/>
      <c r="CB541" s="169"/>
      <c r="CC541" s="169"/>
      <c r="CD541" s="169"/>
      <c r="CE541" s="169"/>
      <c r="CF541" s="169"/>
      <c r="CG541" s="169"/>
      <c r="CH541" s="169"/>
      <c r="CI541" s="169"/>
      <c r="CJ541" s="169"/>
      <c r="CK541" s="169"/>
      <c r="CL541" s="169"/>
      <c r="CM541" s="169"/>
      <c r="CN541" s="169"/>
      <c r="CO541" s="169"/>
      <c r="CP541" s="169"/>
      <c r="CQ541" s="169"/>
      <c r="CR541" s="169"/>
      <c r="CS541" s="169"/>
      <c r="CT541" s="169"/>
      <c r="CU541" s="169"/>
      <c r="CV541" s="169"/>
      <c r="CW541" s="169"/>
      <c r="CX541" s="169"/>
      <c r="CY541" s="169"/>
      <c r="CZ541" s="169"/>
      <c r="DA541" s="169"/>
      <c r="DB541" s="169"/>
      <c r="DC541" s="169"/>
      <c r="DD541" s="169"/>
      <c r="DE541" s="169"/>
      <c r="DF541" s="169"/>
      <c r="DG541" s="169"/>
      <c r="DH541" s="169"/>
      <c r="DI541" s="169"/>
      <c r="DJ541" s="169"/>
      <c r="DK541" s="169"/>
      <c r="DL541" s="169"/>
      <c r="DM541" s="169"/>
      <c r="DN541" s="169"/>
      <c r="DO541" s="169"/>
      <c r="DP541" s="169"/>
      <c r="DQ541" s="169"/>
      <c r="DR541" s="169"/>
      <c r="DS541" s="169"/>
      <c r="DT541" s="169"/>
      <c r="DU541" s="169"/>
      <c r="DV541" s="169"/>
      <c r="DW541" s="169"/>
      <c r="DX541" s="169"/>
      <c r="DY541" s="169"/>
      <c r="DZ541" s="169"/>
      <c r="EA541" s="169"/>
      <c r="EB541" s="169"/>
      <c r="EC541" s="169"/>
      <c r="ED541" s="169"/>
    </row>
    <row r="542" spans="1:139" ht="12.75" customHeight="1">
      <c r="B542" s="728" t="s">
        <v>1181</v>
      </c>
      <c r="C542" s="58" t="s">
        <v>1180</v>
      </c>
      <c r="D542" s="689"/>
      <c r="E542" s="667" t="s">
        <v>151</v>
      </c>
      <c r="F542" s="692"/>
      <c r="G542" s="936">
        <f t="shared" ref="G542:BO542" si="2413">G543</f>
        <v>0</v>
      </c>
      <c r="H542" s="936">
        <f t="shared" si="2413"/>
        <v>0</v>
      </c>
      <c r="I542" s="936">
        <f t="shared" si="2413"/>
        <v>0</v>
      </c>
      <c r="J542" s="936">
        <f t="shared" si="2413"/>
        <v>0</v>
      </c>
      <c r="K542" s="936">
        <f t="shared" si="2413"/>
        <v>0</v>
      </c>
      <c r="L542" s="936">
        <f t="shared" si="2413"/>
        <v>0</v>
      </c>
      <c r="M542" s="936">
        <f t="shared" si="2413"/>
        <v>0</v>
      </c>
      <c r="N542" s="936">
        <f t="shared" si="2413"/>
        <v>0</v>
      </c>
      <c r="O542" s="936">
        <f t="shared" si="2413"/>
        <v>0</v>
      </c>
      <c r="P542" s="936">
        <f t="shared" si="2413"/>
        <v>0</v>
      </c>
      <c r="Q542" s="936">
        <f t="shared" si="2413"/>
        <v>0</v>
      </c>
      <c r="R542" s="936">
        <f t="shared" si="2413"/>
        <v>0</v>
      </c>
      <c r="S542" s="936">
        <f t="shared" si="2413"/>
        <v>0</v>
      </c>
      <c r="T542" s="936">
        <f t="shared" si="2413"/>
        <v>0</v>
      </c>
      <c r="U542" s="936">
        <f t="shared" si="2413"/>
        <v>0</v>
      </c>
      <c r="V542" s="936">
        <f t="shared" si="2413"/>
        <v>0</v>
      </c>
      <c r="W542" s="936">
        <f t="shared" si="2413"/>
        <v>0</v>
      </c>
      <c r="X542" s="936">
        <f t="shared" si="2413"/>
        <v>0</v>
      </c>
      <c r="Y542" s="936">
        <f t="shared" si="2413"/>
        <v>0</v>
      </c>
      <c r="Z542" s="936">
        <f t="shared" si="2413"/>
        <v>0</v>
      </c>
      <c r="AA542" s="936">
        <f t="shared" si="2413"/>
        <v>0</v>
      </c>
      <c r="AB542" s="936">
        <f t="shared" si="2413"/>
        <v>0</v>
      </c>
      <c r="AC542" s="936">
        <f t="shared" si="2413"/>
        <v>0</v>
      </c>
      <c r="AD542" s="936">
        <f t="shared" si="2413"/>
        <v>0</v>
      </c>
      <c r="AE542" s="936">
        <f t="shared" si="2413"/>
        <v>0</v>
      </c>
      <c r="AF542" s="936">
        <f t="shared" si="2413"/>
        <v>0</v>
      </c>
      <c r="AG542" s="936">
        <f t="shared" si="2413"/>
        <v>0</v>
      </c>
      <c r="AH542" s="936">
        <f t="shared" si="2413"/>
        <v>0</v>
      </c>
      <c r="AI542" s="936">
        <f t="shared" si="2413"/>
        <v>0</v>
      </c>
      <c r="AJ542" s="936">
        <f t="shared" si="2413"/>
        <v>0</v>
      </c>
      <c r="AK542" s="936">
        <f t="shared" si="2413"/>
        <v>0</v>
      </c>
      <c r="AL542" s="936">
        <f t="shared" si="2413"/>
        <v>0</v>
      </c>
      <c r="AM542" s="936">
        <f t="shared" si="2413"/>
        <v>0</v>
      </c>
      <c r="AN542" s="936">
        <f t="shared" si="2413"/>
        <v>0</v>
      </c>
      <c r="AO542" s="936">
        <f t="shared" si="2413"/>
        <v>0</v>
      </c>
      <c r="AP542" s="936">
        <f t="shared" si="2413"/>
        <v>0</v>
      </c>
      <c r="AQ542" s="936">
        <f t="shared" si="2413"/>
        <v>0</v>
      </c>
      <c r="AR542" s="936">
        <f t="shared" si="2413"/>
        <v>0</v>
      </c>
      <c r="AS542" s="936">
        <f t="shared" si="2413"/>
        <v>0</v>
      </c>
      <c r="AT542" s="936">
        <f t="shared" si="2413"/>
        <v>0</v>
      </c>
      <c r="AU542" s="936">
        <f t="shared" si="2413"/>
        <v>0</v>
      </c>
      <c r="AV542" s="936">
        <f t="shared" si="2413"/>
        <v>0</v>
      </c>
      <c r="AW542" s="936">
        <f t="shared" si="2413"/>
        <v>0</v>
      </c>
      <c r="AX542" s="936">
        <f t="shared" si="2413"/>
        <v>0</v>
      </c>
      <c r="AY542" s="936">
        <f t="shared" si="2413"/>
        <v>0</v>
      </c>
      <c r="AZ542" s="936">
        <f t="shared" si="2413"/>
        <v>0</v>
      </c>
      <c r="BA542" s="936">
        <f t="shared" si="2413"/>
        <v>0</v>
      </c>
      <c r="BB542" s="936">
        <f t="shared" si="2413"/>
        <v>0</v>
      </c>
      <c r="BC542" s="936">
        <f t="shared" si="2413"/>
        <v>0</v>
      </c>
      <c r="BD542" s="936">
        <f t="shared" si="2413"/>
        <v>0</v>
      </c>
      <c r="BE542" s="936">
        <f t="shared" si="2413"/>
        <v>0</v>
      </c>
      <c r="BF542" s="936">
        <f t="shared" si="2413"/>
        <v>0</v>
      </c>
      <c r="BG542" s="936">
        <f t="shared" si="2413"/>
        <v>0</v>
      </c>
      <c r="BH542" s="936">
        <f t="shared" si="2413"/>
        <v>0</v>
      </c>
      <c r="BI542" s="936">
        <f t="shared" si="2413"/>
        <v>0</v>
      </c>
      <c r="BJ542" s="936">
        <f t="shared" si="2413"/>
        <v>0</v>
      </c>
      <c r="BK542" s="936">
        <f t="shared" si="2413"/>
        <v>0</v>
      </c>
      <c r="BL542" s="936">
        <f t="shared" si="2413"/>
        <v>0</v>
      </c>
      <c r="BM542" s="936">
        <f t="shared" si="2413"/>
        <v>0</v>
      </c>
      <c r="BN542" s="936">
        <f t="shared" si="2413"/>
        <v>0</v>
      </c>
      <c r="BO542" s="936">
        <f t="shared" si="2413"/>
        <v>0</v>
      </c>
      <c r="BV542" s="1168"/>
      <c r="BW542" s="1168"/>
      <c r="BX542" s="1168"/>
      <c r="BY542" s="1168"/>
      <c r="BZ542" s="1168"/>
      <c r="CA542" s="1168"/>
      <c r="CB542" s="1168"/>
      <c r="CC542" s="1168"/>
      <c r="CD542" s="1168"/>
      <c r="CE542" s="1168"/>
      <c r="CF542" s="1168"/>
      <c r="CG542" s="1168"/>
      <c r="CH542" s="1168"/>
      <c r="CI542" s="1168"/>
      <c r="CJ542" s="1168"/>
      <c r="CK542" s="1168"/>
      <c r="CL542" s="1168"/>
      <c r="CM542" s="1168"/>
      <c r="CN542" s="1168"/>
      <c r="CO542" s="1168"/>
      <c r="CP542" s="1168"/>
      <c r="CQ542" s="1168"/>
      <c r="CR542" s="1168"/>
      <c r="CS542" s="1168"/>
      <c r="CT542" s="1168"/>
      <c r="CU542" s="1168"/>
      <c r="CV542" s="1168"/>
      <c r="CW542" s="1168"/>
      <c r="CX542" s="1168"/>
      <c r="CY542" s="1168"/>
      <c r="CZ542" s="1168"/>
      <c r="DA542" s="1168"/>
      <c r="DB542" s="1168"/>
      <c r="DC542" s="1168"/>
      <c r="DD542" s="1168"/>
      <c r="DE542" s="1168"/>
      <c r="DF542" s="1168"/>
      <c r="DG542" s="1168"/>
      <c r="DH542" s="1168"/>
      <c r="DI542" s="1168"/>
      <c r="DJ542" s="1168"/>
      <c r="DK542" s="1168"/>
      <c r="DL542" s="1168"/>
      <c r="DM542" s="1168"/>
      <c r="DN542" s="1168"/>
      <c r="DO542" s="1168"/>
      <c r="DP542" s="1168"/>
      <c r="DQ542" s="1168"/>
      <c r="DR542" s="1168"/>
      <c r="DS542" s="1168"/>
      <c r="DT542" s="1168"/>
      <c r="DU542" s="1168"/>
      <c r="DV542" s="1168"/>
      <c r="DW542" s="1168"/>
      <c r="DX542" s="1168"/>
      <c r="DY542" s="1168"/>
      <c r="DZ542" s="1168"/>
      <c r="EA542" s="1168"/>
      <c r="EB542" s="1168"/>
      <c r="EC542" s="1168"/>
      <c r="ED542" s="1168"/>
    </row>
    <row r="543" spans="1:139" ht="12.75" customHeight="1">
      <c r="B543" s="728" t="s">
        <v>1182</v>
      </c>
      <c r="C543" s="60"/>
      <c r="D543" s="686" t="s">
        <v>398</v>
      </c>
      <c r="E543" s="667" t="s">
        <v>151</v>
      </c>
      <c r="F543" s="692"/>
      <c r="G543" s="86">
        <f t="shared" ref="G543:AO543" si="2414">IF(G507="","",G507*G367*G375)</f>
        <v>0</v>
      </c>
      <c r="H543" s="86">
        <f t="shared" si="2414"/>
        <v>0</v>
      </c>
      <c r="I543" s="86">
        <f t="shared" si="2414"/>
        <v>0</v>
      </c>
      <c r="J543" s="86">
        <f t="shared" si="2414"/>
        <v>0</v>
      </c>
      <c r="K543" s="86">
        <f t="shared" si="2414"/>
        <v>0</v>
      </c>
      <c r="L543" s="86">
        <f t="shared" si="2414"/>
        <v>0</v>
      </c>
      <c r="M543" s="86">
        <f t="shared" si="2414"/>
        <v>0</v>
      </c>
      <c r="N543" s="86">
        <f t="shared" si="2414"/>
        <v>0</v>
      </c>
      <c r="O543" s="86">
        <f t="shared" si="2414"/>
        <v>0</v>
      </c>
      <c r="P543" s="86">
        <f t="shared" si="2414"/>
        <v>0</v>
      </c>
      <c r="Q543" s="86">
        <f t="shared" si="2414"/>
        <v>0</v>
      </c>
      <c r="R543" s="86">
        <f t="shared" si="2414"/>
        <v>0</v>
      </c>
      <c r="S543" s="86">
        <f t="shared" si="2414"/>
        <v>0</v>
      </c>
      <c r="T543" s="86">
        <f t="shared" si="2414"/>
        <v>0</v>
      </c>
      <c r="U543" s="86">
        <f t="shared" si="2414"/>
        <v>0</v>
      </c>
      <c r="V543" s="86">
        <f t="shared" si="2414"/>
        <v>0</v>
      </c>
      <c r="W543" s="86">
        <f t="shared" si="2414"/>
        <v>0</v>
      </c>
      <c r="X543" s="86">
        <f t="shared" si="2414"/>
        <v>0</v>
      </c>
      <c r="Y543" s="86">
        <f t="shared" si="2414"/>
        <v>0</v>
      </c>
      <c r="Z543" s="86">
        <f t="shared" si="2414"/>
        <v>0</v>
      </c>
      <c r="AA543" s="86">
        <f t="shared" si="2414"/>
        <v>0</v>
      </c>
      <c r="AB543" s="86">
        <f t="shared" si="2414"/>
        <v>0</v>
      </c>
      <c r="AC543" s="86">
        <f t="shared" si="2414"/>
        <v>0</v>
      </c>
      <c r="AD543" s="86">
        <f t="shared" si="2414"/>
        <v>0</v>
      </c>
      <c r="AE543" s="86">
        <f t="shared" si="2414"/>
        <v>0</v>
      </c>
      <c r="AF543" s="86">
        <f t="shared" si="2414"/>
        <v>0</v>
      </c>
      <c r="AG543" s="86">
        <f t="shared" si="2414"/>
        <v>0</v>
      </c>
      <c r="AH543" s="86">
        <f t="shared" si="2414"/>
        <v>0</v>
      </c>
      <c r="AI543" s="86">
        <f t="shared" si="2414"/>
        <v>0</v>
      </c>
      <c r="AJ543" s="86">
        <f t="shared" si="2414"/>
        <v>0</v>
      </c>
      <c r="AK543" s="86">
        <f t="shared" si="2414"/>
        <v>0</v>
      </c>
      <c r="AL543" s="86">
        <f t="shared" si="2414"/>
        <v>0</v>
      </c>
      <c r="AM543" s="86">
        <f t="shared" si="2414"/>
        <v>0</v>
      </c>
      <c r="AN543" s="86">
        <f t="shared" si="2414"/>
        <v>0</v>
      </c>
      <c r="AO543" s="86">
        <f t="shared" si="2414"/>
        <v>0</v>
      </c>
      <c r="AP543" s="86">
        <f t="shared" ref="AP543:BO543" si="2415">IF(AP507="","",AP507*AP367*AP375)</f>
        <v>0</v>
      </c>
      <c r="AQ543" s="86">
        <f t="shared" si="2415"/>
        <v>0</v>
      </c>
      <c r="AR543" s="86">
        <f t="shared" si="2415"/>
        <v>0</v>
      </c>
      <c r="AS543" s="86">
        <f t="shared" si="2415"/>
        <v>0</v>
      </c>
      <c r="AT543" s="86">
        <f t="shared" si="2415"/>
        <v>0</v>
      </c>
      <c r="AU543" s="86">
        <f t="shared" si="2415"/>
        <v>0</v>
      </c>
      <c r="AV543" s="86">
        <f t="shared" si="2415"/>
        <v>0</v>
      </c>
      <c r="AW543" s="86">
        <f t="shared" si="2415"/>
        <v>0</v>
      </c>
      <c r="AX543" s="86">
        <f t="shared" si="2415"/>
        <v>0</v>
      </c>
      <c r="AY543" s="86">
        <f t="shared" si="2415"/>
        <v>0</v>
      </c>
      <c r="AZ543" s="86">
        <f t="shared" si="2415"/>
        <v>0</v>
      </c>
      <c r="BA543" s="86">
        <f t="shared" si="2415"/>
        <v>0</v>
      </c>
      <c r="BB543" s="86">
        <f t="shared" si="2415"/>
        <v>0</v>
      </c>
      <c r="BC543" s="86">
        <f t="shared" si="2415"/>
        <v>0</v>
      </c>
      <c r="BD543" s="86">
        <f t="shared" si="2415"/>
        <v>0</v>
      </c>
      <c r="BE543" s="86">
        <f t="shared" si="2415"/>
        <v>0</v>
      </c>
      <c r="BF543" s="86">
        <f t="shared" si="2415"/>
        <v>0</v>
      </c>
      <c r="BG543" s="86">
        <f t="shared" si="2415"/>
        <v>0</v>
      </c>
      <c r="BH543" s="86">
        <f t="shared" si="2415"/>
        <v>0</v>
      </c>
      <c r="BI543" s="86">
        <f t="shared" si="2415"/>
        <v>0</v>
      </c>
      <c r="BJ543" s="86">
        <f t="shared" si="2415"/>
        <v>0</v>
      </c>
      <c r="BK543" s="86">
        <f t="shared" si="2415"/>
        <v>0</v>
      </c>
      <c r="BL543" s="86">
        <f t="shared" si="2415"/>
        <v>0</v>
      </c>
      <c r="BM543" s="86">
        <f t="shared" si="2415"/>
        <v>0</v>
      </c>
      <c r="BN543" s="86">
        <f t="shared" si="2415"/>
        <v>0</v>
      </c>
      <c r="BO543" s="86">
        <f t="shared" si="2415"/>
        <v>0</v>
      </c>
      <c r="BV543" s="169"/>
      <c r="BW543" s="169"/>
      <c r="BX543" s="169"/>
      <c r="BY543" s="169"/>
      <c r="BZ543" s="169"/>
      <c r="CA543" s="169"/>
      <c r="CB543" s="169"/>
      <c r="CC543" s="169"/>
      <c r="CD543" s="169"/>
      <c r="CE543" s="169"/>
      <c r="CF543" s="169"/>
      <c r="CG543" s="169"/>
      <c r="CH543" s="169"/>
      <c r="CI543" s="169"/>
      <c r="CJ543" s="169"/>
      <c r="CK543" s="169"/>
      <c r="CL543" s="169"/>
      <c r="CM543" s="169"/>
      <c r="CN543" s="169"/>
      <c r="CO543" s="169"/>
      <c r="CP543" s="169"/>
      <c r="CQ543" s="169"/>
      <c r="CR543" s="169"/>
      <c r="CS543" s="169"/>
      <c r="CT543" s="169"/>
      <c r="CU543" s="169"/>
      <c r="CV543" s="169"/>
      <c r="CW543" s="169"/>
      <c r="CX543" s="169"/>
      <c r="CY543" s="169"/>
      <c r="CZ543" s="169"/>
      <c r="DA543" s="169"/>
      <c r="DB543" s="169"/>
      <c r="DC543" s="169"/>
      <c r="DD543" s="169"/>
      <c r="DE543" s="169"/>
      <c r="DF543" s="169"/>
      <c r="DG543" s="169"/>
      <c r="DH543" s="169"/>
      <c r="DI543" s="169"/>
      <c r="DJ543" s="169"/>
      <c r="DK543" s="169"/>
      <c r="DL543" s="169"/>
      <c r="DM543" s="169"/>
      <c r="DN543" s="169"/>
      <c r="DO543" s="169"/>
      <c r="DP543" s="169"/>
      <c r="DQ543" s="169"/>
      <c r="DR543" s="169"/>
      <c r="DS543" s="169"/>
      <c r="DT543" s="169"/>
      <c r="DU543" s="169"/>
      <c r="DV543" s="169"/>
      <c r="DW543" s="169"/>
      <c r="DX543" s="169"/>
      <c r="DY543" s="169"/>
      <c r="DZ543" s="169"/>
      <c r="EA543" s="169"/>
      <c r="EB543" s="169"/>
      <c r="EC543" s="169"/>
      <c r="ED543" s="169"/>
    </row>
    <row r="544" spans="1:139" s="15" customFormat="1" ht="12.75" customHeight="1">
      <c r="B544" s="728">
        <v>332</v>
      </c>
      <c r="C544" s="59" t="s">
        <v>69</v>
      </c>
      <c r="D544" s="686"/>
      <c r="E544" s="667" t="s">
        <v>151</v>
      </c>
      <c r="F544" s="692"/>
      <c r="G544" s="155">
        <f t="shared" ref="G544:AO544" si="2416">IF(COUNTBLANK(G545:G547)=3,"",SUM(G545:G547))</f>
        <v>0</v>
      </c>
      <c r="H544" s="155">
        <f t="shared" si="2416"/>
        <v>0</v>
      </c>
      <c r="I544" s="155">
        <f t="shared" si="2416"/>
        <v>0</v>
      </c>
      <c r="J544" s="155">
        <f t="shared" si="2416"/>
        <v>0</v>
      </c>
      <c r="K544" s="155">
        <f t="shared" si="2416"/>
        <v>0</v>
      </c>
      <c r="L544" s="155">
        <f t="shared" si="2416"/>
        <v>0</v>
      </c>
      <c r="M544" s="155">
        <f t="shared" si="2416"/>
        <v>0</v>
      </c>
      <c r="N544" s="155">
        <f t="shared" si="2416"/>
        <v>0</v>
      </c>
      <c r="O544" s="155">
        <f t="shared" si="2416"/>
        <v>0</v>
      </c>
      <c r="P544" s="155">
        <f t="shared" si="2416"/>
        <v>0</v>
      </c>
      <c r="Q544" s="155">
        <f t="shared" si="2416"/>
        <v>0</v>
      </c>
      <c r="R544" s="155">
        <f t="shared" si="2416"/>
        <v>0</v>
      </c>
      <c r="S544" s="155">
        <f t="shared" si="2416"/>
        <v>0</v>
      </c>
      <c r="T544" s="155">
        <f t="shared" si="2416"/>
        <v>0</v>
      </c>
      <c r="U544" s="155">
        <f t="shared" si="2416"/>
        <v>0</v>
      </c>
      <c r="V544" s="155">
        <f t="shared" si="2416"/>
        <v>0</v>
      </c>
      <c r="W544" s="155">
        <f t="shared" si="2416"/>
        <v>0</v>
      </c>
      <c r="X544" s="155">
        <f t="shared" si="2416"/>
        <v>0</v>
      </c>
      <c r="Y544" s="155">
        <f t="shared" si="2416"/>
        <v>0</v>
      </c>
      <c r="Z544" s="155">
        <f t="shared" si="2416"/>
        <v>0</v>
      </c>
      <c r="AA544" s="155">
        <f t="shared" si="2416"/>
        <v>0</v>
      </c>
      <c r="AB544" s="155">
        <f t="shared" si="2416"/>
        <v>0</v>
      </c>
      <c r="AC544" s="155">
        <f t="shared" si="2416"/>
        <v>0</v>
      </c>
      <c r="AD544" s="155">
        <f t="shared" si="2416"/>
        <v>0</v>
      </c>
      <c r="AE544" s="155">
        <f t="shared" si="2416"/>
        <v>0</v>
      </c>
      <c r="AF544" s="155">
        <f t="shared" si="2416"/>
        <v>0</v>
      </c>
      <c r="AG544" s="155">
        <f t="shared" si="2416"/>
        <v>0</v>
      </c>
      <c r="AH544" s="155">
        <f t="shared" si="2416"/>
        <v>0</v>
      </c>
      <c r="AI544" s="155">
        <f t="shared" si="2416"/>
        <v>0</v>
      </c>
      <c r="AJ544" s="155">
        <f t="shared" si="2416"/>
        <v>0</v>
      </c>
      <c r="AK544" s="155">
        <f t="shared" si="2416"/>
        <v>0</v>
      </c>
      <c r="AL544" s="155">
        <f t="shared" si="2416"/>
        <v>0</v>
      </c>
      <c r="AM544" s="155">
        <f t="shared" si="2416"/>
        <v>0</v>
      </c>
      <c r="AN544" s="155">
        <f t="shared" si="2416"/>
        <v>0</v>
      </c>
      <c r="AO544" s="155">
        <f t="shared" si="2416"/>
        <v>0</v>
      </c>
      <c r="AP544" s="155">
        <f t="shared" ref="AP544:BO544" si="2417">IF(COUNTBLANK(AP545:AP547)=3,"",SUM(AP545:AP547))</f>
        <v>0</v>
      </c>
      <c r="AQ544" s="155">
        <f t="shared" si="2417"/>
        <v>0</v>
      </c>
      <c r="AR544" s="155">
        <f t="shared" si="2417"/>
        <v>0</v>
      </c>
      <c r="AS544" s="155">
        <f t="shared" si="2417"/>
        <v>0</v>
      </c>
      <c r="AT544" s="155">
        <f t="shared" si="2417"/>
        <v>0</v>
      </c>
      <c r="AU544" s="155">
        <f t="shared" si="2417"/>
        <v>0</v>
      </c>
      <c r="AV544" s="155">
        <f t="shared" si="2417"/>
        <v>0</v>
      </c>
      <c r="AW544" s="155">
        <f t="shared" si="2417"/>
        <v>0</v>
      </c>
      <c r="AX544" s="155">
        <f t="shared" si="2417"/>
        <v>0</v>
      </c>
      <c r="AY544" s="155">
        <f t="shared" si="2417"/>
        <v>0</v>
      </c>
      <c r="AZ544" s="155">
        <f t="shared" si="2417"/>
        <v>0</v>
      </c>
      <c r="BA544" s="155">
        <f t="shared" si="2417"/>
        <v>0</v>
      </c>
      <c r="BB544" s="155">
        <f t="shared" si="2417"/>
        <v>0</v>
      </c>
      <c r="BC544" s="155">
        <f t="shared" si="2417"/>
        <v>0</v>
      </c>
      <c r="BD544" s="155">
        <f t="shared" si="2417"/>
        <v>0</v>
      </c>
      <c r="BE544" s="155">
        <f t="shared" si="2417"/>
        <v>0</v>
      </c>
      <c r="BF544" s="155">
        <f t="shared" si="2417"/>
        <v>0</v>
      </c>
      <c r="BG544" s="155">
        <f t="shared" si="2417"/>
        <v>0</v>
      </c>
      <c r="BH544" s="155">
        <f t="shared" si="2417"/>
        <v>0</v>
      </c>
      <c r="BI544" s="155">
        <f t="shared" si="2417"/>
        <v>0</v>
      </c>
      <c r="BJ544" s="155">
        <f t="shared" si="2417"/>
        <v>0</v>
      </c>
      <c r="BK544" s="155">
        <f t="shared" si="2417"/>
        <v>0</v>
      </c>
      <c r="BL544" s="155">
        <f t="shared" si="2417"/>
        <v>0</v>
      </c>
      <c r="BM544" s="155">
        <f t="shared" si="2417"/>
        <v>0</v>
      </c>
      <c r="BN544" s="155">
        <f t="shared" si="2417"/>
        <v>0</v>
      </c>
      <c r="BO544" s="155">
        <f t="shared" si="2417"/>
        <v>0</v>
      </c>
      <c r="BV544" s="1168"/>
      <c r="BW544" s="1168"/>
      <c r="BX544" s="1168"/>
      <c r="BY544" s="1168"/>
      <c r="BZ544" s="1168"/>
      <c r="CA544" s="1168"/>
      <c r="CB544" s="1168"/>
      <c r="CC544" s="1168"/>
      <c r="CD544" s="1168"/>
      <c r="CE544" s="1168"/>
      <c r="CF544" s="1168"/>
      <c r="CG544" s="1168"/>
      <c r="CH544" s="1168"/>
      <c r="CI544" s="1168"/>
      <c r="CJ544" s="1168"/>
      <c r="CK544" s="1168"/>
      <c r="CL544" s="1168"/>
      <c r="CM544" s="1168"/>
      <c r="CN544" s="1168"/>
      <c r="CO544" s="1168"/>
      <c r="CP544" s="1168"/>
      <c r="CQ544" s="1168"/>
      <c r="CR544" s="1168"/>
      <c r="CS544" s="1168"/>
      <c r="CT544" s="1168"/>
      <c r="CU544" s="1168"/>
      <c r="CV544" s="1168"/>
      <c r="CW544" s="1168"/>
      <c r="CX544" s="1168"/>
      <c r="CY544" s="1168"/>
      <c r="CZ544" s="1168"/>
      <c r="DA544" s="1168"/>
      <c r="DB544" s="1168"/>
      <c r="DC544" s="1168"/>
      <c r="DD544" s="1168"/>
      <c r="DE544" s="1168"/>
      <c r="DF544" s="1168"/>
      <c r="DG544" s="1168"/>
      <c r="DH544" s="1168"/>
      <c r="DI544" s="1168"/>
      <c r="DJ544" s="1168"/>
      <c r="DK544" s="1168"/>
      <c r="DL544" s="1168"/>
      <c r="DM544" s="1168"/>
      <c r="DN544" s="1168"/>
      <c r="DO544" s="1168"/>
      <c r="DP544" s="1168"/>
      <c r="DQ544" s="1168"/>
      <c r="DR544" s="1168"/>
      <c r="DS544" s="1168"/>
      <c r="DT544" s="1168"/>
      <c r="DU544" s="1168"/>
      <c r="DV544" s="1168"/>
      <c r="DW544" s="1168"/>
      <c r="DX544" s="1168"/>
      <c r="DY544" s="1168"/>
      <c r="DZ544" s="1168"/>
      <c r="EA544" s="1168"/>
      <c r="EB544" s="1168"/>
      <c r="EC544" s="1168"/>
      <c r="ED544" s="1168"/>
      <c r="EE544" s="1077"/>
      <c r="EF544" s="1077"/>
      <c r="EG544" s="1077"/>
      <c r="EH544" s="1077"/>
      <c r="EI544" s="1077"/>
    </row>
    <row r="545" spans="1:139" ht="12.75" customHeight="1">
      <c r="B545" s="728" t="s">
        <v>1280</v>
      </c>
      <c r="C545" s="60"/>
      <c r="D545" s="686" t="s">
        <v>1120</v>
      </c>
      <c r="E545" s="667" t="s">
        <v>151</v>
      </c>
      <c r="F545" s="692"/>
      <c r="G545" s="86">
        <f t="shared" ref="G545:AO545" si="2418">IF(G509="","",G509*G$352)</f>
        <v>0</v>
      </c>
      <c r="H545" s="86">
        <f t="shared" si="2418"/>
        <v>0</v>
      </c>
      <c r="I545" s="86">
        <f t="shared" si="2418"/>
        <v>0</v>
      </c>
      <c r="J545" s="86">
        <f t="shared" si="2418"/>
        <v>0</v>
      </c>
      <c r="K545" s="86">
        <f t="shared" si="2418"/>
        <v>0</v>
      </c>
      <c r="L545" s="86">
        <f t="shared" si="2418"/>
        <v>0</v>
      </c>
      <c r="M545" s="86">
        <f t="shared" si="2418"/>
        <v>0</v>
      </c>
      <c r="N545" s="86">
        <f t="shared" si="2418"/>
        <v>0</v>
      </c>
      <c r="O545" s="86">
        <f t="shared" si="2418"/>
        <v>0</v>
      </c>
      <c r="P545" s="86">
        <f t="shared" si="2418"/>
        <v>0</v>
      </c>
      <c r="Q545" s="86">
        <f t="shared" si="2418"/>
        <v>0</v>
      </c>
      <c r="R545" s="86">
        <f t="shared" si="2418"/>
        <v>0</v>
      </c>
      <c r="S545" s="86">
        <f t="shared" si="2418"/>
        <v>0</v>
      </c>
      <c r="T545" s="86">
        <f t="shared" si="2418"/>
        <v>0</v>
      </c>
      <c r="U545" s="86">
        <f t="shared" si="2418"/>
        <v>0</v>
      </c>
      <c r="V545" s="86">
        <f t="shared" si="2418"/>
        <v>0</v>
      </c>
      <c r="W545" s="86">
        <f t="shared" si="2418"/>
        <v>0</v>
      </c>
      <c r="X545" s="86">
        <f t="shared" si="2418"/>
        <v>0</v>
      </c>
      <c r="Y545" s="86">
        <f t="shared" si="2418"/>
        <v>0</v>
      </c>
      <c r="Z545" s="86">
        <f t="shared" si="2418"/>
        <v>0</v>
      </c>
      <c r="AA545" s="86">
        <f t="shared" si="2418"/>
        <v>0</v>
      </c>
      <c r="AB545" s="86">
        <f t="shared" si="2418"/>
        <v>0</v>
      </c>
      <c r="AC545" s="86">
        <f t="shared" si="2418"/>
        <v>0</v>
      </c>
      <c r="AD545" s="86">
        <f t="shared" si="2418"/>
        <v>0</v>
      </c>
      <c r="AE545" s="86">
        <f t="shared" si="2418"/>
        <v>0</v>
      </c>
      <c r="AF545" s="86">
        <f t="shared" si="2418"/>
        <v>0</v>
      </c>
      <c r="AG545" s="86">
        <f t="shared" si="2418"/>
        <v>0</v>
      </c>
      <c r="AH545" s="86">
        <f t="shared" si="2418"/>
        <v>0</v>
      </c>
      <c r="AI545" s="86">
        <f t="shared" si="2418"/>
        <v>0</v>
      </c>
      <c r="AJ545" s="86">
        <f t="shared" si="2418"/>
        <v>0</v>
      </c>
      <c r="AK545" s="86">
        <f t="shared" si="2418"/>
        <v>0</v>
      </c>
      <c r="AL545" s="86">
        <f t="shared" si="2418"/>
        <v>0</v>
      </c>
      <c r="AM545" s="86">
        <f t="shared" si="2418"/>
        <v>0</v>
      </c>
      <c r="AN545" s="86">
        <f t="shared" si="2418"/>
        <v>0</v>
      </c>
      <c r="AO545" s="86">
        <f t="shared" si="2418"/>
        <v>0</v>
      </c>
      <c r="AP545" s="86">
        <f t="shared" ref="AP545:BO545" si="2419">IF(AP509="","",AP509*AP$352)</f>
        <v>0</v>
      </c>
      <c r="AQ545" s="86">
        <f t="shared" si="2419"/>
        <v>0</v>
      </c>
      <c r="AR545" s="86">
        <f t="shared" si="2419"/>
        <v>0</v>
      </c>
      <c r="AS545" s="86">
        <f t="shared" si="2419"/>
        <v>0</v>
      </c>
      <c r="AT545" s="86">
        <f t="shared" si="2419"/>
        <v>0</v>
      </c>
      <c r="AU545" s="86">
        <f t="shared" si="2419"/>
        <v>0</v>
      </c>
      <c r="AV545" s="86">
        <f t="shared" si="2419"/>
        <v>0</v>
      </c>
      <c r="AW545" s="86">
        <f t="shared" si="2419"/>
        <v>0</v>
      </c>
      <c r="AX545" s="86">
        <f t="shared" si="2419"/>
        <v>0</v>
      </c>
      <c r="AY545" s="86">
        <f t="shared" si="2419"/>
        <v>0</v>
      </c>
      <c r="AZ545" s="86">
        <f t="shared" si="2419"/>
        <v>0</v>
      </c>
      <c r="BA545" s="86">
        <f t="shared" si="2419"/>
        <v>0</v>
      </c>
      <c r="BB545" s="86">
        <f t="shared" si="2419"/>
        <v>0</v>
      </c>
      <c r="BC545" s="86">
        <f t="shared" si="2419"/>
        <v>0</v>
      </c>
      <c r="BD545" s="86">
        <f t="shared" si="2419"/>
        <v>0</v>
      </c>
      <c r="BE545" s="86">
        <f t="shared" si="2419"/>
        <v>0</v>
      </c>
      <c r="BF545" s="86">
        <f t="shared" si="2419"/>
        <v>0</v>
      </c>
      <c r="BG545" s="86">
        <f t="shared" si="2419"/>
        <v>0</v>
      </c>
      <c r="BH545" s="86">
        <f t="shared" si="2419"/>
        <v>0</v>
      </c>
      <c r="BI545" s="86">
        <f t="shared" si="2419"/>
        <v>0</v>
      </c>
      <c r="BJ545" s="86">
        <f t="shared" si="2419"/>
        <v>0</v>
      </c>
      <c r="BK545" s="86">
        <f t="shared" si="2419"/>
        <v>0</v>
      </c>
      <c r="BL545" s="86">
        <f t="shared" si="2419"/>
        <v>0</v>
      </c>
      <c r="BM545" s="86">
        <f t="shared" si="2419"/>
        <v>0</v>
      </c>
      <c r="BN545" s="86">
        <f t="shared" si="2419"/>
        <v>0</v>
      </c>
      <c r="BO545" s="86">
        <f t="shared" si="2419"/>
        <v>0</v>
      </c>
      <c r="BV545" s="169"/>
      <c r="BW545" s="169"/>
      <c r="BX545" s="169"/>
      <c r="BY545" s="169"/>
      <c r="BZ545" s="169"/>
      <c r="CA545" s="169"/>
      <c r="CB545" s="169"/>
      <c r="CC545" s="169"/>
      <c r="CD545" s="169"/>
      <c r="CE545" s="169"/>
      <c r="CF545" s="169"/>
      <c r="CG545" s="169"/>
      <c r="CH545" s="169"/>
      <c r="CI545" s="169"/>
      <c r="CJ545" s="169"/>
      <c r="CK545" s="169"/>
      <c r="CL545" s="169"/>
      <c r="CM545" s="169"/>
      <c r="CN545" s="169"/>
      <c r="CO545" s="169"/>
      <c r="CP545" s="169"/>
      <c r="CQ545" s="169"/>
      <c r="CR545" s="169"/>
      <c r="CS545" s="169"/>
      <c r="CT545" s="169"/>
      <c r="CU545" s="169"/>
      <c r="CV545" s="169"/>
      <c r="CW545" s="169"/>
      <c r="CX545" s="169"/>
      <c r="CY545" s="169"/>
      <c r="CZ545" s="169"/>
      <c r="DA545" s="169"/>
      <c r="DB545" s="169"/>
      <c r="DC545" s="169"/>
      <c r="DD545" s="169"/>
      <c r="DE545" s="169"/>
      <c r="DF545" s="169"/>
      <c r="DG545" s="169"/>
      <c r="DH545" s="169"/>
      <c r="DI545" s="169"/>
      <c r="DJ545" s="169"/>
      <c r="DK545" s="169"/>
      <c r="DL545" s="169"/>
      <c r="DM545" s="169"/>
      <c r="DN545" s="169"/>
      <c r="DO545" s="169"/>
      <c r="DP545" s="169"/>
      <c r="DQ545" s="169"/>
      <c r="DR545" s="169"/>
      <c r="DS545" s="169"/>
      <c r="DT545" s="169"/>
      <c r="DU545" s="169"/>
      <c r="DV545" s="169"/>
      <c r="DW545" s="169"/>
      <c r="DX545" s="169"/>
      <c r="DY545" s="169"/>
      <c r="DZ545" s="169"/>
      <c r="EA545" s="169"/>
      <c r="EB545" s="169"/>
      <c r="EC545" s="169"/>
      <c r="ED545" s="169"/>
    </row>
    <row r="546" spans="1:139" ht="12.75" customHeight="1">
      <c r="B546" s="728" t="s">
        <v>1281</v>
      </c>
      <c r="C546" s="60"/>
      <c r="D546" s="686" t="s">
        <v>73</v>
      </c>
      <c r="E546" s="667" t="s">
        <v>151</v>
      </c>
      <c r="F546" s="692"/>
      <c r="G546" s="86">
        <f t="shared" ref="G546:AO546" si="2420">IF(G510="","",G510*G$353)</f>
        <v>0</v>
      </c>
      <c r="H546" s="86">
        <f t="shared" si="2420"/>
        <v>0</v>
      </c>
      <c r="I546" s="86">
        <f t="shared" si="2420"/>
        <v>0</v>
      </c>
      <c r="J546" s="86">
        <f t="shared" si="2420"/>
        <v>0</v>
      </c>
      <c r="K546" s="86">
        <f t="shared" si="2420"/>
        <v>0</v>
      </c>
      <c r="L546" s="86">
        <f t="shared" si="2420"/>
        <v>0</v>
      </c>
      <c r="M546" s="86">
        <f t="shared" si="2420"/>
        <v>0</v>
      </c>
      <c r="N546" s="86">
        <f t="shared" si="2420"/>
        <v>0</v>
      </c>
      <c r="O546" s="86">
        <f t="shared" si="2420"/>
        <v>0</v>
      </c>
      <c r="P546" s="86">
        <f t="shared" si="2420"/>
        <v>0</v>
      </c>
      <c r="Q546" s="86">
        <f t="shared" si="2420"/>
        <v>0</v>
      </c>
      <c r="R546" s="86">
        <f t="shared" si="2420"/>
        <v>0</v>
      </c>
      <c r="S546" s="86">
        <f t="shared" si="2420"/>
        <v>0</v>
      </c>
      <c r="T546" s="86">
        <f t="shared" si="2420"/>
        <v>0</v>
      </c>
      <c r="U546" s="86">
        <f t="shared" si="2420"/>
        <v>0</v>
      </c>
      <c r="V546" s="86">
        <f t="shared" si="2420"/>
        <v>0</v>
      </c>
      <c r="W546" s="86">
        <f t="shared" si="2420"/>
        <v>0</v>
      </c>
      <c r="X546" s="86">
        <f t="shared" si="2420"/>
        <v>0</v>
      </c>
      <c r="Y546" s="86">
        <f t="shared" si="2420"/>
        <v>0</v>
      </c>
      <c r="Z546" s="86">
        <f t="shared" si="2420"/>
        <v>0</v>
      </c>
      <c r="AA546" s="86">
        <f t="shared" si="2420"/>
        <v>0</v>
      </c>
      <c r="AB546" s="86">
        <f t="shared" si="2420"/>
        <v>0</v>
      </c>
      <c r="AC546" s="86">
        <f t="shared" si="2420"/>
        <v>0</v>
      </c>
      <c r="AD546" s="86">
        <f t="shared" si="2420"/>
        <v>0</v>
      </c>
      <c r="AE546" s="86">
        <f t="shared" si="2420"/>
        <v>0</v>
      </c>
      <c r="AF546" s="86">
        <f t="shared" si="2420"/>
        <v>0</v>
      </c>
      <c r="AG546" s="86">
        <f t="shared" si="2420"/>
        <v>0</v>
      </c>
      <c r="AH546" s="86">
        <f t="shared" si="2420"/>
        <v>0</v>
      </c>
      <c r="AI546" s="86">
        <f t="shared" si="2420"/>
        <v>0</v>
      </c>
      <c r="AJ546" s="86">
        <f t="shared" si="2420"/>
        <v>0</v>
      </c>
      <c r="AK546" s="86">
        <f t="shared" si="2420"/>
        <v>0</v>
      </c>
      <c r="AL546" s="86">
        <f t="shared" si="2420"/>
        <v>0</v>
      </c>
      <c r="AM546" s="86">
        <f t="shared" si="2420"/>
        <v>0</v>
      </c>
      <c r="AN546" s="86">
        <f t="shared" si="2420"/>
        <v>0</v>
      </c>
      <c r="AO546" s="86">
        <f t="shared" si="2420"/>
        <v>0</v>
      </c>
      <c r="AP546" s="86">
        <f t="shared" ref="AP546:BO546" si="2421">IF(AP510="","",AP510*AP$353)</f>
        <v>0</v>
      </c>
      <c r="AQ546" s="86">
        <f t="shared" si="2421"/>
        <v>0</v>
      </c>
      <c r="AR546" s="86">
        <f t="shared" si="2421"/>
        <v>0</v>
      </c>
      <c r="AS546" s="86">
        <f t="shared" si="2421"/>
        <v>0</v>
      </c>
      <c r="AT546" s="86">
        <f t="shared" si="2421"/>
        <v>0</v>
      </c>
      <c r="AU546" s="86">
        <f t="shared" si="2421"/>
        <v>0</v>
      </c>
      <c r="AV546" s="86">
        <f t="shared" si="2421"/>
        <v>0</v>
      </c>
      <c r="AW546" s="86">
        <f t="shared" si="2421"/>
        <v>0</v>
      </c>
      <c r="AX546" s="86">
        <f t="shared" si="2421"/>
        <v>0</v>
      </c>
      <c r="AY546" s="86">
        <f t="shared" si="2421"/>
        <v>0</v>
      </c>
      <c r="AZ546" s="86">
        <f t="shared" si="2421"/>
        <v>0</v>
      </c>
      <c r="BA546" s="86">
        <f t="shared" si="2421"/>
        <v>0</v>
      </c>
      <c r="BB546" s="86">
        <f t="shared" si="2421"/>
        <v>0</v>
      </c>
      <c r="BC546" s="86">
        <f t="shared" si="2421"/>
        <v>0</v>
      </c>
      <c r="BD546" s="86">
        <f t="shared" si="2421"/>
        <v>0</v>
      </c>
      <c r="BE546" s="86">
        <f t="shared" si="2421"/>
        <v>0</v>
      </c>
      <c r="BF546" s="86">
        <f t="shared" si="2421"/>
        <v>0</v>
      </c>
      <c r="BG546" s="86">
        <f t="shared" si="2421"/>
        <v>0</v>
      </c>
      <c r="BH546" s="86">
        <f t="shared" si="2421"/>
        <v>0</v>
      </c>
      <c r="BI546" s="86">
        <f t="shared" si="2421"/>
        <v>0</v>
      </c>
      <c r="BJ546" s="86">
        <f t="shared" si="2421"/>
        <v>0</v>
      </c>
      <c r="BK546" s="86">
        <f t="shared" si="2421"/>
        <v>0</v>
      </c>
      <c r="BL546" s="86">
        <f t="shared" si="2421"/>
        <v>0</v>
      </c>
      <c r="BM546" s="86">
        <f t="shared" si="2421"/>
        <v>0</v>
      </c>
      <c r="BN546" s="86">
        <f t="shared" si="2421"/>
        <v>0</v>
      </c>
      <c r="BO546" s="86">
        <f t="shared" si="2421"/>
        <v>0</v>
      </c>
      <c r="BV546" s="169"/>
      <c r="BW546" s="169"/>
      <c r="BX546" s="169"/>
      <c r="BY546" s="169"/>
      <c r="BZ546" s="169"/>
      <c r="CA546" s="169"/>
      <c r="CB546" s="169"/>
      <c r="CC546" s="169"/>
      <c r="CD546" s="169"/>
      <c r="CE546" s="169"/>
      <c r="CF546" s="169"/>
      <c r="CG546" s="169"/>
      <c r="CH546" s="169"/>
      <c r="CI546" s="169"/>
      <c r="CJ546" s="169"/>
      <c r="CK546" s="169"/>
      <c r="CL546" s="169"/>
      <c r="CM546" s="169"/>
      <c r="CN546" s="169"/>
      <c r="CO546" s="169"/>
      <c r="CP546" s="169"/>
      <c r="CQ546" s="169"/>
      <c r="CR546" s="169"/>
      <c r="CS546" s="169"/>
      <c r="CT546" s="169"/>
      <c r="CU546" s="169"/>
      <c r="CV546" s="169"/>
      <c r="CW546" s="169"/>
      <c r="CX546" s="169"/>
      <c r="CY546" s="169"/>
      <c r="CZ546" s="169"/>
      <c r="DA546" s="169"/>
      <c r="DB546" s="169"/>
      <c r="DC546" s="169"/>
      <c r="DD546" s="169"/>
      <c r="DE546" s="169"/>
      <c r="DF546" s="169"/>
      <c r="DG546" s="169"/>
      <c r="DH546" s="169"/>
      <c r="DI546" s="169"/>
      <c r="DJ546" s="169"/>
      <c r="DK546" s="169"/>
      <c r="DL546" s="169"/>
      <c r="DM546" s="169"/>
      <c r="DN546" s="169"/>
      <c r="DO546" s="169"/>
      <c r="DP546" s="169"/>
      <c r="DQ546" s="169"/>
      <c r="DR546" s="169"/>
      <c r="DS546" s="169"/>
      <c r="DT546" s="169"/>
      <c r="DU546" s="169"/>
      <c r="DV546" s="169"/>
      <c r="DW546" s="169"/>
      <c r="DX546" s="169"/>
      <c r="DY546" s="169"/>
      <c r="DZ546" s="169"/>
      <c r="EA546" s="169"/>
      <c r="EB546" s="169"/>
      <c r="EC546" s="169"/>
      <c r="ED546" s="169"/>
    </row>
    <row r="547" spans="1:139" ht="12.75" customHeight="1">
      <c r="B547" s="728" t="s">
        <v>1310</v>
      </c>
      <c r="C547" s="60"/>
      <c r="D547" s="686" t="s">
        <v>1306</v>
      </c>
      <c r="E547" s="667" t="s">
        <v>151</v>
      </c>
      <c r="F547" s="692"/>
      <c r="G547" s="86">
        <f t="shared" ref="G547:AO547" si="2422">IF(G511="","",G511*G$358)</f>
        <v>0</v>
      </c>
      <c r="H547" s="86">
        <f t="shared" si="2422"/>
        <v>0</v>
      </c>
      <c r="I547" s="86">
        <f t="shared" si="2422"/>
        <v>0</v>
      </c>
      <c r="J547" s="86">
        <f t="shared" si="2422"/>
        <v>0</v>
      </c>
      <c r="K547" s="86">
        <f t="shared" si="2422"/>
        <v>0</v>
      </c>
      <c r="L547" s="86">
        <f t="shared" si="2422"/>
        <v>0</v>
      </c>
      <c r="M547" s="86">
        <f t="shared" si="2422"/>
        <v>0</v>
      </c>
      <c r="N547" s="86">
        <f t="shared" si="2422"/>
        <v>0</v>
      </c>
      <c r="O547" s="86">
        <f t="shared" si="2422"/>
        <v>0</v>
      </c>
      <c r="P547" s="86">
        <f t="shared" si="2422"/>
        <v>0</v>
      </c>
      <c r="Q547" s="86">
        <f t="shared" si="2422"/>
        <v>0</v>
      </c>
      <c r="R547" s="86">
        <f t="shared" si="2422"/>
        <v>0</v>
      </c>
      <c r="S547" s="86">
        <f t="shared" si="2422"/>
        <v>0</v>
      </c>
      <c r="T547" s="86">
        <f t="shared" si="2422"/>
        <v>0</v>
      </c>
      <c r="U547" s="86">
        <f t="shared" si="2422"/>
        <v>0</v>
      </c>
      <c r="V547" s="86">
        <f t="shared" si="2422"/>
        <v>0</v>
      </c>
      <c r="W547" s="86">
        <f t="shared" si="2422"/>
        <v>0</v>
      </c>
      <c r="X547" s="86">
        <f t="shared" si="2422"/>
        <v>0</v>
      </c>
      <c r="Y547" s="86">
        <f t="shared" si="2422"/>
        <v>0</v>
      </c>
      <c r="Z547" s="86">
        <f t="shared" si="2422"/>
        <v>0</v>
      </c>
      <c r="AA547" s="86">
        <f t="shared" si="2422"/>
        <v>0</v>
      </c>
      <c r="AB547" s="86">
        <f t="shared" si="2422"/>
        <v>0</v>
      </c>
      <c r="AC547" s="86">
        <f t="shared" si="2422"/>
        <v>0</v>
      </c>
      <c r="AD547" s="86">
        <f t="shared" si="2422"/>
        <v>0</v>
      </c>
      <c r="AE547" s="86">
        <f t="shared" si="2422"/>
        <v>0</v>
      </c>
      <c r="AF547" s="86">
        <f t="shared" si="2422"/>
        <v>0</v>
      </c>
      <c r="AG547" s="86">
        <f t="shared" si="2422"/>
        <v>0</v>
      </c>
      <c r="AH547" s="86">
        <f t="shared" si="2422"/>
        <v>0</v>
      </c>
      <c r="AI547" s="86">
        <f t="shared" si="2422"/>
        <v>0</v>
      </c>
      <c r="AJ547" s="86">
        <f t="shared" si="2422"/>
        <v>0</v>
      </c>
      <c r="AK547" s="86">
        <f t="shared" si="2422"/>
        <v>0</v>
      </c>
      <c r="AL547" s="86">
        <f t="shared" si="2422"/>
        <v>0</v>
      </c>
      <c r="AM547" s="86">
        <f t="shared" si="2422"/>
        <v>0</v>
      </c>
      <c r="AN547" s="86">
        <f t="shared" si="2422"/>
        <v>0</v>
      </c>
      <c r="AO547" s="86">
        <f t="shared" si="2422"/>
        <v>0</v>
      </c>
      <c r="AP547" s="86">
        <f t="shared" ref="AP547:BO547" si="2423">IF(AP511="","",AP511*AP$358)</f>
        <v>0</v>
      </c>
      <c r="AQ547" s="86">
        <f t="shared" si="2423"/>
        <v>0</v>
      </c>
      <c r="AR547" s="86">
        <f t="shared" si="2423"/>
        <v>0</v>
      </c>
      <c r="AS547" s="86">
        <f t="shared" si="2423"/>
        <v>0</v>
      </c>
      <c r="AT547" s="86">
        <f t="shared" si="2423"/>
        <v>0</v>
      </c>
      <c r="AU547" s="86">
        <f t="shared" si="2423"/>
        <v>0</v>
      </c>
      <c r="AV547" s="86">
        <f t="shared" si="2423"/>
        <v>0</v>
      </c>
      <c r="AW547" s="86">
        <f t="shared" si="2423"/>
        <v>0</v>
      </c>
      <c r="AX547" s="86">
        <f t="shared" si="2423"/>
        <v>0</v>
      </c>
      <c r="AY547" s="86">
        <f t="shared" si="2423"/>
        <v>0</v>
      </c>
      <c r="AZ547" s="86">
        <f t="shared" si="2423"/>
        <v>0</v>
      </c>
      <c r="BA547" s="86">
        <f t="shared" si="2423"/>
        <v>0</v>
      </c>
      <c r="BB547" s="86">
        <f t="shared" si="2423"/>
        <v>0</v>
      </c>
      <c r="BC547" s="86">
        <f t="shared" si="2423"/>
        <v>0</v>
      </c>
      <c r="BD547" s="86">
        <f t="shared" si="2423"/>
        <v>0</v>
      </c>
      <c r="BE547" s="86">
        <f t="shared" si="2423"/>
        <v>0</v>
      </c>
      <c r="BF547" s="86">
        <f t="shared" si="2423"/>
        <v>0</v>
      </c>
      <c r="BG547" s="86">
        <f t="shared" si="2423"/>
        <v>0</v>
      </c>
      <c r="BH547" s="86">
        <f t="shared" si="2423"/>
        <v>0</v>
      </c>
      <c r="BI547" s="86">
        <f t="shared" si="2423"/>
        <v>0</v>
      </c>
      <c r="BJ547" s="86">
        <f t="shared" si="2423"/>
        <v>0</v>
      </c>
      <c r="BK547" s="86">
        <f t="shared" si="2423"/>
        <v>0</v>
      </c>
      <c r="BL547" s="86">
        <f t="shared" si="2423"/>
        <v>0</v>
      </c>
      <c r="BM547" s="86">
        <f t="shared" si="2423"/>
        <v>0</v>
      </c>
      <c r="BN547" s="86">
        <f t="shared" si="2423"/>
        <v>0</v>
      </c>
      <c r="BO547" s="86">
        <f t="shared" si="2423"/>
        <v>0</v>
      </c>
      <c r="BV547" s="169"/>
      <c r="BW547" s="169"/>
      <c r="BX547" s="169"/>
      <c r="BY547" s="169"/>
      <c r="BZ547" s="169"/>
      <c r="CA547" s="169"/>
      <c r="CB547" s="169"/>
      <c r="CC547" s="169"/>
      <c r="CD547" s="169"/>
      <c r="CE547" s="169"/>
      <c r="CF547" s="169"/>
      <c r="CG547" s="169"/>
      <c r="CH547" s="169"/>
      <c r="CI547" s="169"/>
      <c r="CJ547" s="169"/>
      <c r="CK547" s="169"/>
      <c r="CL547" s="169"/>
      <c r="CM547" s="169"/>
      <c r="CN547" s="169"/>
      <c r="CO547" s="169"/>
      <c r="CP547" s="169"/>
      <c r="CQ547" s="169"/>
      <c r="CR547" s="169"/>
      <c r="CS547" s="169"/>
      <c r="CT547" s="169"/>
      <c r="CU547" s="169"/>
      <c r="CV547" s="169"/>
      <c r="CW547" s="169"/>
      <c r="CX547" s="169"/>
      <c r="CY547" s="169"/>
      <c r="CZ547" s="169"/>
      <c r="DA547" s="169"/>
      <c r="DB547" s="169"/>
      <c r="DC547" s="169"/>
      <c r="DD547" s="169"/>
      <c r="DE547" s="169"/>
      <c r="DF547" s="169"/>
      <c r="DG547" s="169"/>
      <c r="DH547" s="169"/>
      <c r="DI547" s="169"/>
      <c r="DJ547" s="169"/>
      <c r="DK547" s="169"/>
      <c r="DL547" s="169"/>
      <c r="DM547" s="169"/>
      <c r="DN547" s="169"/>
      <c r="DO547" s="169"/>
      <c r="DP547" s="169"/>
      <c r="DQ547" s="169"/>
      <c r="DR547" s="169"/>
      <c r="DS547" s="169"/>
      <c r="DT547" s="169"/>
      <c r="DU547" s="169"/>
      <c r="DV547" s="169"/>
      <c r="DW547" s="169"/>
      <c r="DX547" s="169"/>
      <c r="DY547" s="169"/>
      <c r="DZ547" s="169"/>
      <c r="EA547" s="169"/>
      <c r="EB547" s="169"/>
      <c r="EC547" s="169"/>
      <c r="ED547" s="169"/>
    </row>
    <row r="548" spans="1:139" s="15" customFormat="1" hidden="1" outlineLevel="1">
      <c r="B548" s="728">
        <v>333</v>
      </c>
      <c r="C548" s="59" t="s">
        <v>842</v>
      </c>
      <c r="D548" s="686"/>
      <c r="E548" s="812"/>
      <c r="F548" s="829"/>
      <c r="G548" s="143"/>
      <c r="H548" s="212"/>
      <c r="I548" s="212"/>
      <c r="J548" s="212"/>
      <c r="K548" s="212"/>
      <c r="L548" s="212"/>
      <c r="M548" s="212"/>
      <c r="N548" s="212"/>
      <c r="O548" s="212"/>
      <c r="P548" s="212"/>
      <c r="Q548" s="212"/>
      <c r="R548" s="212"/>
      <c r="S548" s="212"/>
      <c r="T548" s="212"/>
      <c r="U548" s="212"/>
      <c r="V548" s="212"/>
      <c r="W548" s="212"/>
      <c r="X548" s="212"/>
      <c r="Y548" s="212"/>
      <c r="Z548" s="212"/>
      <c r="AA548" s="212"/>
      <c r="AB548" s="212"/>
      <c r="AC548" s="212"/>
      <c r="AD548" s="212"/>
      <c r="AE548" s="212"/>
      <c r="AF548" s="212"/>
      <c r="AG548" s="212"/>
      <c r="AH548" s="212"/>
      <c r="AI548" s="212"/>
      <c r="AJ548" s="212"/>
      <c r="AK548" s="212"/>
      <c r="AL548" s="212"/>
      <c r="AM548" s="212"/>
      <c r="AN548" s="212"/>
      <c r="AO548" s="212"/>
      <c r="AP548" s="212"/>
      <c r="AQ548" s="212"/>
      <c r="AR548" s="212"/>
      <c r="AS548" s="212"/>
      <c r="AT548" s="212"/>
      <c r="AU548" s="212"/>
      <c r="AV548" s="212"/>
      <c r="AW548" s="212"/>
      <c r="AX548" s="212"/>
      <c r="AY548" s="212"/>
      <c r="AZ548" s="212"/>
      <c r="BA548" s="212"/>
      <c r="BB548" s="212"/>
      <c r="BC548" s="212"/>
      <c r="BD548" s="212"/>
      <c r="BE548" s="212"/>
      <c r="BF548" s="212"/>
      <c r="BG548" s="212"/>
      <c r="BH548" s="212"/>
      <c r="BI548" s="212"/>
      <c r="BJ548" s="212"/>
      <c r="BK548" s="212"/>
      <c r="BL548" s="212"/>
      <c r="BM548" s="212"/>
      <c r="BN548" s="212"/>
      <c r="BO548" s="212"/>
      <c r="BV548" s="1174"/>
      <c r="BW548" s="1168"/>
      <c r="BX548" s="1168"/>
      <c r="BY548" s="1168"/>
      <c r="BZ548" s="1168"/>
      <c r="CA548" s="1168"/>
      <c r="CB548" s="1168"/>
      <c r="CC548" s="1168"/>
      <c r="CD548" s="1168"/>
      <c r="CE548" s="1168"/>
      <c r="CF548" s="1168"/>
      <c r="CG548" s="1168"/>
      <c r="CH548" s="1168"/>
      <c r="CI548" s="1168"/>
      <c r="CJ548" s="1168"/>
      <c r="CK548" s="1168"/>
      <c r="CL548" s="1168"/>
      <c r="CM548" s="1168"/>
      <c r="CN548" s="1168"/>
      <c r="CO548" s="1168"/>
      <c r="CP548" s="1168"/>
      <c r="CQ548" s="1168"/>
      <c r="CR548" s="1168"/>
      <c r="CS548" s="1168"/>
      <c r="CT548" s="1168"/>
      <c r="CU548" s="1168"/>
      <c r="CV548" s="1168"/>
      <c r="CW548" s="1168"/>
      <c r="CX548" s="1168"/>
      <c r="CY548" s="1168"/>
      <c r="CZ548" s="1168"/>
      <c r="DA548" s="1168"/>
      <c r="DB548" s="1168"/>
      <c r="DC548" s="1168"/>
      <c r="DD548" s="1168"/>
      <c r="DE548" s="1168"/>
      <c r="DF548" s="1168"/>
      <c r="DG548" s="1168"/>
      <c r="DH548" s="1168"/>
      <c r="DI548" s="1168"/>
      <c r="DJ548" s="1168"/>
      <c r="DK548" s="1168"/>
      <c r="DL548" s="1168"/>
      <c r="DM548" s="1168"/>
      <c r="DN548" s="1168"/>
      <c r="DO548" s="1168"/>
      <c r="DP548" s="1168"/>
      <c r="DQ548" s="1168"/>
      <c r="DR548" s="1168"/>
      <c r="DS548" s="1168"/>
      <c r="DT548" s="1168"/>
      <c r="DU548" s="1168"/>
      <c r="DV548" s="1168"/>
      <c r="DW548" s="1168"/>
      <c r="DX548" s="1168"/>
      <c r="DY548" s="1168"/>
      <c r="DZ548" s="1168"/>
      <c r="EA548" s="1168"/>
      <c r="EB548" s="1168"/>
      <c r="EC548" s="1168"/>
      <c r="ED548" s="1168"/>
      <c r="EE548" s="1077"/>
      <c r="EF548" s="1077"/>
      <c r="EG548" s="1077"/>
      <c r="EH548" s="1077"/>
      <c r="EI548" s="1077"/>
    </row>
    <row r="549" spans="1:139" s="15" customFormat="1" ht="12.75" hidden="1" customHeight="1" outlineLevel="1">
      <c r="B549" s="728" t="s">
        <v>47</v>
      </c>
      <c r="C549" s="58" t="s">
        <v>1337</v>
      </c>
      <c r="D549" s="686"/>
      <c r="E549" s="667" t="s">
        <v>151</v>
      </c>
      <c r="F549" s="699"/>
      <c r="G549" s="155">
        <f t="shared" ref="G549:AO549" si="2424">IF(COUNTBLANK(G550:G555)=6,"",SUM(G550:G555))</f>
        <v>0</v>
      </c>
      <c r="H549" s="155">
        <f t="shared" si="2424"/>
        <v>0</v>
      </c>
      <c r="I549" s="155">
        <f t="shared" si="2424"/>
        <v>0</v>
      </c>
      <c r="J549" s="155">
        <f t="shared" si="2424"/>
        <v>0</v>
      </c>
      <c r="K549" s="155">
        <f t="shared" si="2424"/>
        <v>0</v>
      </c>
      <c r="L549" s="155">
        <f t="shared" si="2424"/>
        <v>0</v>
      </c>
      <c r="M549" s="155">
        <f t="shared" si="2424"/>
        <v>0</v>
      </c>
      <c r="N549" s="155">
        <f t="shared" si="2424"/>
        <v>0</v>
      </c>
      <c r="O549" s="155">
        <f t="shared" si="2424"/>
        <v>0</v>
      </c>
      <c r="P549" s="155">
        <f t="shared" si="2424"/>
        <v>0</v>
      </c>
      <c r="Q549" s="155">
        <f t="shared" si="2424"/>
        <v>0</v>
      </c>
      <c r="R549" s="155">
        <f t="shared" si="2424"/>
        <v>0</v>
      </c>
      <c r="S549" s="155">
        <f t="shared" si="2424"/>
        <v>0</v>
      </c>
      <c r="T549" s="155">
        <f t="shared" si="2424"/>
        <v>0</v>
      </c>
      <c r="U549" s="155">
        <f t="shared" si="2424"/>
        <v>0</v>
      </c>
      <c r="V549" s="155">
        <f t="shared" si="2424"/>
        <v>0</v>
      </c>
      <c r="W549" s="155">
        <f t="shared" si="2424"/>
        <v>0</v>
      </c>
      <c r="X549" s="155">
        <f t="shared" si="2424"/>
        <v>0</v>
      </c>
      <c r="Y549" s="155">
        <f t="shared" si="2424"/>
        <v>0</v>
      </c>
      <c r="Z549" s="155">
        <f t="shared" si="2424"/>
        <v>0</v>
      </c>
      <c r="AA549" s="155">
        <f t="shared" si="2424"/>
        <v>0</v>
      </c>
      <c r="AB549" s="155">
        <f t="shared" si="2424"/>
        <v>0</v>
      </c>
      <c r="AC549" s="155">
        <f t="shared" si="2424"/>
        <v>0</v>
      </c>
      <c r="AD549" s="155">
        <f t="shared" si="2424"/>
        <v>0</v>
      </c>
      <c r="AE549" s="155">
        <f t="shared" si="2424"/>
        <v>0</v>
      </c>
      <c r="AF549" s="155">
        <f t="shared" si="2424"/>
        <v>0</v>
      </c>
      <c r="AG549" s="155">
        <f t="shared" si="2424"/>
        <v>0</v>
      </c>
      <c r="AH549" s="155">
        <f t="shared" si="2424"/>
        <v>0</v>
      </c>
      <c r="AI549" s="155">
        <f t="shared" si="2424"/>
        <v>0</v>
      </c>
      <c r="AJ549" s="155">
        <f t="shared" si="2424"/>
        <v>0</v>
      </c>
      <c r="AK549" s="155">
        <f t="shared" si="2424"/>
        <v>0</v>
      </c>
      <c r="AL549" s="155">
        <f t="shared" si="2424"/>
        <v>0</v>
      </c>
      <c r="AM549" s="155">
        <f t="shared" si="2424"/>
        <v>0</v>
      </c>
      <c r="AN549" s="155">
        <f t="shared" si="2424"/>
        <v>0</v>
      </c>
      <c r="AO549" s="155">
        <f t="shared" si="2424"/>
        <v>0</v>
      </c>
      <c r="AP549" s="155">
        <f t="shared" ref="AP549:BO549" si="2425">IF(COUNTBLANK(AP550:AP555)=6,"",SUM(AP550:AP555))</f>
        <v>0</v>
      </c>
      <c r="AQ549" s="155">
        <f t="shared" si="2425"/>
        <v>0</v>
      </c>
      <c r="AR549" s="155">
        <f t="shared" si="2425"/>
        <v>0</v>
      </c>
      <c r="AS549" s="155">
        <f t="shared" si="2425"/>
        <v>0</v>
      </c>
      <c r="AT549" s="155">
        <f t="shared" si="2425"/>
        <v>0</v>
      </c>
      <c r="AU549" s="155">
        <f t="shared" si="2425"/>
        <v>0</v>
      </c>
      <c r="AV549" s="155">
        <f t="shared" si="2425"/>
        <v>0</v>
      </c>
      <c r="AW549" s="155">
        <f t="shared" si="2425"/>
        <v>0</v>
      </c>
      <c r="AX549" s="155">
        <f t="shared" si="2425"/>
        <v>0</v>
      </c>
      <c r="AY549" s="155">
        <f t="shared" si="2425"/>
        <v>0</v>
      </c>
      <c r="AZ549" s="155">
        <f t="shared" si="2425"/>
        <v>0</v>
      </c>
      <c r="BA549" s="155">
        <f t="shared" si="2425"/>
        <v>0</v>
      </c>
      <c r="BB549" s="155">
        <f t="shared" si="2425"/>
        <v>0</v>
      </c>
      <c r="BC549" s="155">
        <f t="shared" si="2425"/>
        <v>0</v>
      </c>
      <c r="BD549" s="155">
        <f t="shared" si="2425"/>
        <v>0</v>
      </c>
      <c r="BE549" s="155">
        <f t="shared" si="2425"/>
        <v>0</v>
      </c>
      <c r="BF549" s="155">
        <f t="shared" si="2425"/>
        <v>0</v>
      </c>
      <c r="BG549" s="155">
        <f t="shared" si="2425"/>
        <v>0</v>
      </c>
      <c r="BH549" s="155">
        <f t="shared" si="2425"/>
        <v>0</v>
      </c>
      <c r="BI549" s="155">
        <f t="shared" si="2425"/>
        <v>0</v>
      </c>
      <c r="BJ549" s="155">
        <f t="shared" si="2425"/>
        <v>0</v>
      </c>
      <c r="BK549" s="155">
        <f t="shared" si="2425"/>
        <v>0</v>
      </c>
      <c r="BL549" s="155">
        <f t="shared" si="2425"/>
        <v>0</v>
      </c>
      <c r="BM549" s="155">
        <f t="shared" si="2425"/>
        <v>0</v>
      </c>
      <c r="BN549" s="155">
        <f t="shared" si="2425"/>
        <v>0</v>
      </c>
      <c r="BO549" s="155">
        <f t="shared" si="2425"/>
        <v>0</v>
      </c>
      <c r="BV549" s="1168"/>
      <c r="BW549" s="1168"/>
      <c r="BX549" s="1168"/>
      <c r="BY549" s="1168"/>
      <c r="BZ549" s="1168"/>
      <c r="CA549" s="1168"/>
      <c r="CB549" s="1168"/>
      <c r="CC549" s="1168"/>
      <c r="CD549" s="1168"/>
      <c r="CE549" s="1168"/>
      <c r="CF549" s="1168"/>
      <c r="CG549" s="1168"/>
      <c r="CH549" s="1168"/>
      <c r="CI549" s="1168"/>
      <c r="CJ549" s="1168"/>
      <c r="CK549" s="1168"/>
      <c r="CL549" s="1168"/>
      <c r="CM549" s="1168"/>
      <c r="CN549" s="1168"/>
      <c r="CO549" s="1168"/>
      <c r="CP549" s="1168"/>
      <c r="CQ549" s="1168"/>
      <c r="CR549" s="1168"/>
      <c r="CS549" s="1168"/>
      <c r="CT549" s="1168"/>
      <c r="CU549" s="1168"/>
      <c r="CV549" s="1168"/>
      <c r="CW549" s="1168"/>
      <c r="CX549" s="1168"/>
      <c r="CY549" s="1168"/>
      <c r="CZ549" s="1168"/>
      <c r="DA549" s="1168"/>
      <c r="DB549" s="1168"/>
      <c r="DC549" s="1168"/>
      <c r="DD549" s="1168"/>
      <c r="DE549" s="1168"/>
      <c r="DF549" s="1168"/>
      <c r="DG549" s="1168"/>
      <c r="DH549" s="1168"/>
      <c r="DI549" s="1168"/>
      <c r="DJ549" s="1168"/>
      <c r="DK549" s="1168"/>
      <c r="DL549" s="1168"/>
      <c r="DM549" s="1168"/>
      <c r="DN549" s="1168"/>
      <c r="DO549" s="1168"/>
      <c r="DP549" s="1168"/>
      <c r="DQ549" s="1168"/>
      <c r="DR549" s="1168"/>
      <c r="DS549" s="1168"/>
      <c r="DT549" s="1168"/>
      <c r="DU549" s="1168"/>
      <c r="DV549" s="1168"/>
      <c r="DW549" s="1168"/>
      <c r="DX549" s="1168"/>
      <c r="DY549" s="1168"/>
      <c r="DZ549" s="1168"/>
      <c r="EA549" s="1168"/>
      <c r="EB549" s="1168"/>
      <c r="EC549" s="1168"/>
      <c r="ED549" s="1168"/>
      <c r="EE549" s="1077"/>
      <c r="EF549" s="1077"/>
      <c r="EG549" s="1077"/>
      <c r="EH549" s="1077"/>
      <c r="EI549" s="1077"/>
    </row>
    <row r="550" spans="1:139" ht="12.75" hidden="1" customHeight="1" outlineLevel="1">
      <c r="B550" s="728" t="s">
        <v>1282</v>
      </c>
      <c r="C550" s="60"/>
      <c r="D550" s="686" t="s">
        <v>1148</v>
      </c>
      <c r="E550" s="667" t="s">
        <v>151</v>
      </c>
      <c r="F550" s="699"/>
      <c r="G550" s="86">
        <f t="shared" ref="G550:AO550" si="2426">IF(G514="","",G514*G$349)</f>
        <v>0</v>
      </c>
      <c r="H550" s="86">
        <f t="shared" si="2426"/>
        <v>0</v>
      </c>
      <c r="I550" s="86">
        <f t="shared" si="2426"/>
        <v>0</v>
      </c>
      <c r="J550" s="86">
        <f t="shared" si="2426"/>
        <v>0</v>
      </c>
      <c r="K550" s="86">
        <f t="shared" si="2426"/>
        <v>0</v>
      </c>
      <c r="L550" s="86">
        <f t="shared" si="2426"/>
        <v>0</v>
      </c>
      <c r="M550" s="86">
        <f t="shared" si="2426"/>
        <v>0</v>
      </c>
      <c r="N550" s="86">
        <f t="shared" si="2426"/>
        <v>0</v>
      </c>
      <c r="O550" s="86">
        <f t="shared" si="2426"/>
        <v>0</v>
      </c>
      <c r="P550" s="86">
        <f t="shared" si="2426"/>
        <v>0</v>
      </c>
      <c r="Q550" s="86">
        <f t="shared" si="2426"/>
        <v>0</v>
      </c>
      <c r="R550" s="86">
        <f t="shared" si="2426"/>
        <v>0</v>
      </c>
      <c r="S550" s="86">
        <f t="shared" si="2426"/>
        <v>0</v>
      </c>
      <c r="T550" s="86">
        <f t="shared" si="2426"/>
        <v>0</v>
      </c>
      <c r="U550" s="86">
        <f t="shared" si="2426"/>
        <v>0</v>
      </c>
      <c r="V550" s="86">
        <f t="shared" si="2426"/>
        <v>0</v>
      </c>
      <c r="W550" s="86">
        <f t="shared" si="2426"/>
        <v>0</v>
      </c>
      <c r="X550" s="86">
        <f t="shared" si="2426"/>
        <v>0</v>
      </c>
      <c r="Y550" s="86">
        <f t="shared" si="2426"/>
        <v>0</v>
      </c>
      <c r="Z550" s="86">
        <f t="shared" si="2426"/>
        <v>0</v>
      </c>
      <c r="AA550" s="86">
        <f t="shared" si="2426"/>
        <v>0</v>
      </c>
      <c r="AB550" s="86">
        <f t="shared" si="2426"/>
        <v>0</v>
      </c>
      <c r="AC550" s="86">
        <f t="shared" si="2426"/>
        <v>0</v>
      </c>
      <c r="AD550" s="86">
        <f t="shared" si="2426"/>
        <v>0</v>
      </c>
      <c r="AE550" s="86">
        <f t="shared" si="2426"/>
        <v>0</v>
      </c>
      <c r="AF550" s="86">
        <f t="shared" si="2426"/>
        <v>0</v>
      </c>
      <c r="AG550" s="86">
        <f t="shared" si="2426"/>
        <v>0</v>
      </c>
      <c r="AH550" s="86">
        <f t="shared" si="2426"/>
        <v>0</v>
      </c>
      <c r="AI550" s="86">
        <f t="shared" si="2426"/>
        <v>0</v>
      </c>
      <c r="AJ550" s="86">
        <f t="shared" si="2426"/>
        <v>0</v>
      </c>
      <c r="AK550" s="86">
        <f t="shared" si="2426"/>
        <v>0</v>
      </c>
      <c r="AL550" s="86">
        <f t="shared" si="2426"/>
        <v>0</v>
      </c>
      <c r="AM550" s="86">
        <f t="shared" si="2426"/>
        <v>0</v>
      </c>
      <c r="AN550" s="86">
        <f t="shared" si="2426"/>
        <v>0</v>
      </c>
      <c r="AO550" s="86">
        <f t="shared" si="2426"/>
        <v>0</v>
      </c>
      <c r="AP550" s="86">
        <f t="shared" ref="AP550:BO550" si="2427">IF(AP514="","",AP514*AP$349)</f>
        <v>0</v>
      </c>
      <c r="AQ550" s="86">
        <f t="shared" si="2427"/>
        <v>0</v>
      </c>
      <c r="AR550" s="86">
        <f t="shared" si="2427"/>
        <v>0</v>
      </c>
      <c r="AS550" s="86">
        <f t="shared" si="2427"/>
        <v>0</v>
      </c>
      <c r="AT550" s="86">
        <f t="shared" si="2427"/>
        <v>0</v>
      </c>
      <c r="AU550" s="86">
        <f t="shared" si="2427"/>
        <v>0</v>
      </c>
      <c r="AV550" s="86">
        <f t="shared" si="2427"/>
        <v>0</v>
      </c>
      <c r="AW550" s="86">
        <f t="shared" si="2427"/>
        <v>0</v>
      </c>
      <c r="AX550" s="86">
        <f t="shared" si="2427"/>
        <v>0</v>
      </c>
      <c r="AY550" s="86">
        <f t="shared" si="2427"/>
        <v>0</v>
      </c>
      <c r="AZ550" s="86">
        <f t="shared" si="2427"/>
        <v>0</v>
      </c>
      <c r="BA550" s="86">
        <f t="shared" si="2427"/>
        <v>0</v>
      </c>
      <c r="BB550" s="86">
        <f t="shared" si="2427"/>
        <v>0</v>
      </c>
      <c r="BC550" s="86">
        <f t="shared" si="2427"/>
        <v>0</v>
      </c>
      <c r="BD550" s="86">
        <f t="shared" si="2427"/>
        <v>0</v>
      </c>
      <c r="BE550" s="86">
        <f t="shared" si="2427"/>
        <v>0</v>
      </c>
      <c r="BF550" s="86">
        <f t="shared" si="2427"/>
        <v>0</v>
      </c>
      <c r="BG550" s="86">
        <f t="shared" si="2427"/>
        <v>0</v>
      </c>
      <c r="BH550" s="86">
        <f t="shared" si="2427"/>
        <v>0</v>
      </c>
      <c r="BI550" s="86">
        <f t="shared" si="2427"/>
        <v>0</v>
      </c>
      <c r="BJ550" s="86">
        <f t="shared" si="2427"/>
        <v>0</v>
      </c>
      <c r="BK550" s="86">
        <f t="shared" si="2427"/>
        <v>0</v>
      </c>
      <c r="BL550" s="86">
        <f t="shared" si="2427"/>
        <v>0</v>
      </c>
      <c r="BM550" s="86">
        <f t="shared" si="2427"/>
        <v>0</v>
      </c>
      <c r="BN550" s="86">
        <f t="shared" si="2427"/>
        <v>0</v>
      </c>
      <c r="BO550" s="86">
        <f t="shared" si="2427"/>
        <v>0</v>
      </c>
      <c r="BV550" s="169"/>
      <c r="BW550" s="169"/>
      <c r="BX550" s="169"/>
      <c r="BY550" s="169"/>
      <c r="BZ550" s="169"/>
      <c r="CA550" s="169"/>
      <c r="CB550" s="169"/>
      <c r="CC550" s="169"/>
      <c r="CD550" s="169"/>
      <c r="CE550" s="169"/>
      <c r="CF550" s="169"/>
      <c r="CG550" s="169"/>
      <c r="CH550" s="169"/>
      <c r="CI550" s="169"/>
      <c r="CJ550" s="169"/>
      <c r="CK550" s="169"/>
      <c r="CL550" s="169"/>
      <c r="CM550" s="169"/>
      <c r="CN550" s="169"/>
      <c r="CO550" s="169"/>
      <c r="CP550" s="169"/>
      <c r="CQ550" s="169"/>
      <c r="CR550" s="169"/>
      <c r="CS550" s="169"/>
      <c r="CT550" s="169"/>
      <c r="CU550" s="169"/>
      <c r="CV550" s="169"/>
      <c r="CW550" s="169"/>
      <c r="CX550" s="169"/>
      <c r="CY550" s="169"/>
      <c r="CZ550" s="169"/>
      <c r="DA550" s="169"/>
      <c r="DB550" s="169"/>
      <c r="DC550" s="169"/>
      <c r="DD550" s="169"/>
      <c r="DE550" s="169"/>
      <c r="DF550" s="169"/>
      <c r="DG550" s="169"/>
      <c r="DH550" s="169"/>
      <c r="DI550" s="169"/>
      <c r="DJ550" s="169"/>
      <c r="DK550" s="169"/>
      <c r="DL550" s="169"/>
      <c r="DM550" s="169"/>
      <c r="DN550" s="169"/>
      <c r="DO550" s="169"/>
      <c r="DP550" s="169"/>
      <c r="DQ550" s="169"/>
      <c r="DR550" s="169"/>
      <c r="DS550" s="169"/>
      <c r="DT550" s="169"/>
      <c r="DU550" s="169"/>
      <c r="DV550" s="169"/>
      <c r="DW550" s="169"/>
      <c r="DX550" s="169"/>
      <c r="DY550" s="169"/>
      <c r="DZ550" s="169"/>
      <c r="EA550" s="169"/>
      <c r="EB550" s="169"/>
      <c r="EC550" s="169"/>
      <c r="ED550" s="169"/>
    </row>
    <row r="551" spans="1:139" ht="12.75" hidden="1" customHeight="1" outlineLevel="1">
      <c r="B551" s="728" t="s">
        <v>24</v>
      </c>
      <c r="C551" s="60"/>
      <c r="D551" s="686" t="s">
        <v>1119</v>
      </c>
      <c r="E551" s="667" t="s">
        <v>151</v>
      </c>
      <c r="F551" s="699"/>
      <c r="G551" s="86">
        <f t="shared" ref="G551:AO551" si="2428">IF(G515="","",G515*G$350)</f>
        <v>0</v>
      </c>
      <c r="H551" s="86">
        <f t="shared" si="2428"/>
        <v>0</v>
      </c>
      <c r="I551" s="86">
        <f t="shared" si="2428"/>
        <v>0</v>
      </c>
      <c r="J551" s="86">
        <f t="shared" si="2428"/>
        <v>0</v>
      </c>
      <c r="K551" s="86">
        <f t="shared" si="2428"/>
        <v>0</v>
      </c>
      <c r="L551" s="86">
        <f t="shared" si="2428"/>
        <v>0</v>
      </c>
      <c r="M551" s="86">
        <f t="shared" si="2428"/>
        <v>0</v>
      </c>
      <c r="N551" s="86">
        <f t="shared" si="2428"/>
        <v>0</v>
      </c>
      <c r="O551" s="86">
        <f t="shared" si="2428"/>
        <v>0</v>
      </c>
      <c r="P551" s="86">
        <f t="shared" si="2428"/>
        <v>0</v>
      </c>
      <c r="Q551" s="86">
        <f t="shared" si="2428"/>
        <v>0</v>
      </c>
      <c r="R551" s="86">
        <f t="shared" si="2428"/>
        <v>0</v>
      </c>
      <c r="S551" s="86">
        <f t="shared" si="2428"/>
        <v>0</v>
      </c>
      <c r="T551" s="86">
        <f t="shared" si="2428"/>
        <v>0</v>
      </c>
      <c r="U551" s="86">
        <f t="shared" si="2428"/>
        <v>0</v>
      </c>
      <c r="V551" s="86">
        <f t="shared" si="2428"/>
        <v>0</v>
      </c>
      <c r="W551" s="86">
        <f t="shared" si="2428"/>
        <v>0</v>
      </c>
      <c r="X551" s="86">
        <f t="shared" si="2428"/>
        <v>0</v>
      </c>
      <c r="Y551" s="86">
        <f t="shared" si="2428"/>
        <v>0</v>
      </c>
      <c r="Z551" s="86">
        <f t="shared" si="2428"/>
        <v>0</v>
      </c>
      <c r="AA551" s="86">
        <f t="shared" si="2428"/>
        <v>0</v>
      </c>
      <c r="AB551" s="86">
        <f t="shared" si="2428"/>
        <v>0</v>
      </c>
      <c r="AC551" s="86">
        <f t="shared" si="2428"/>
        <v>0</v>
      </c>
      <c r="AD551" s="86">
        <f t="shared" si="2428"/>
        <v>0</v>
      </c>
      <c r="AE551" s="86">
        <f t="shared" si="2428"/>
        <v>0</v>
      </c>
      <c r="AF551" s="86">
        <f t="shared" si="2428"/>
        <v>0</v>
      </c>
      <c r="AG551" s="86">
        <f t="shared" si="2428"/>
        <v>0</v>
      </c>
      <c r="AH551" s="86">
        <f t="shared" si="2428"/>
        <v>0</v>
      </c>
      <c r="AI551" s="86">
        <f t="shared" si="2428"/>
        <v>0</v>
      </c>
      <c r="AJ551" s="86">
        <f t="shared" si="2428"/>
        <v>0</v>
      </c>
      <c r="AK551" s="86">
        <f t="shared" si="2428"/>
        <v>0</v>
      </c>
      <c r="AL551" s="86">
        <f t="shared" si="2428"/>
        <v>0</v>
      </c>
      <c r="AM551" s="86">
        <f t="shared" si="2428"/>
        <v>0</v>
      </c>
      <c r="AN551" s="86">
        <f t="shared" si="2428"/>
        <v>0</v>
      </c>
      <c r="AO551" s="86">
        <f t="shared" si="2428"/>
        <v>0</v>
      </c>
      <c r="AP551" s="86">
        <f t="shared" ref="AP551:BO551" si="2429">IF(AP515="","",AP515*AP$350)</f>
        <v>0</v>
      </c>
      <c r="AQ551" s="86">
        <f t="shared" si="2429"/>
        <v>0</v>
      </c>
      <c r="AR551" s="86">
        <f t="shared" si="2429"/>
        <v>0</v>
      </c>
      <c r="AS551" s="86">
        <f t="shared" si="2429"/>
        <v>0</v>
      </c>
      <c r="AT551" s="86">
        <f t="shared" si="2429"/>
        <v>0</v>
      </c>
      <c r="AU551" s="86">
        <f t="shared" si="2429"/>
        <v>0</v>
      </c>
      <c r="AV551" s="86">
        <f t="shared" si="2429"/>
        <v>0</v>
      </c>
      <c r="AW551" s="86">
        <f t="shared" si="2429"/>
        <v>0</v>
      </c>
      <c r="AX551" s="86">
        <f t="shared" si="2429"/>
        <v>0</v>
      </c>
      <c r="AY551" s="86">
        <f t="shared" si="2429"/>
        <v>0</v>
      </c>
      <c r="AZ551" s="86">
        <f t="shared" si="2429"/>
        <v>0</v>
      </c>
      <c r="BA551" s="86">
        <f t="shared" si="2429"/>
        <v>0</v>
      </c>
      <c r="BB551" s="86">
        <f t="shared" si="2429"/>
        <v>0</v>
      </c>
      <c r="BC551" s="86">
        <f t="shared" si="2429"/>
        <v>0</v>
      </c>
      <c r="BD551" s="86">
        <f t="shared" si="2429"/>
        <v>0</v>
      </c>
      <c r="BE551" s="86">
        <f t="shared" si="2429"/>
        <v>0</v>
      </c>
      <c r="BF551" s="86">
        <f t="shared" si="2429"/>
        <v>0</v>
      </c>
      <c r="BG551" s="86">
        <f t="shared" si="2429"/>
        <v>0</v>
      </c>
      <c r="BH551" s="86">
        <f t="shared" si="2429"/>
        <v>0</v>
      </c>
      <c r="BI551" s="86">
        <f t="shared" si="2429"/>
        <v>0</v>
      </c>
      <c r="BJ551" s="86">
        <f t="shared" si="2429"/>
        <v>0</v>
      </c>
      <c r="BK551" s="86">
        <f t="shared" si="2429"/>
        <v>0</v>
      </c>
      <c r="BL551" s="86">
        <f t="shared" si="2429"/>
        <v>0</v>
      </c>
      <c r="BM551" s="86">
        <f t="shared" si="2429"/>
        <v>0</v>
      </c>
      <c r="BN551" s="86">
        <f t="shared" si="2429"/>
        <v>0</v>
      </c>
      <c r="BO551" s="86">
        <f t="shared" si="2429"/>
        <v>0</v>
      </c>
      <c r="BV551" s="169"/>
      <c r="BW551" s="169"/>
      <c r="BX551" s="169"/>
      <c r="BY551" s="169"/>
      <c r="BZ551" s="169"/>
      <c r="CA551" s="169"/>
      <c r="CB551" s="169"/>
      <c r="CC551" s="169"/>
      <c r="CD551" s="169"/>
      <c r="CE551" s="169"/>
      <c r="CF551" s="169"/>
      <c r="CG551" s="169"/>
      <c r="CH551" s="169"/>
      <c r="CI551" s="169"/>
      <c r="CJ551" s="169"/>
      <c r="CK551" s="169"/>
      <c r="CL551" s="169"/>
      <c r="CM551" s="169"/>
      <c r="CN551" s="169"/>
      <c r="CO551" s="169"/>
      <c r="CP551" s="169"/>
      <c r="CQ551" s="169"/>
      <c r="CR551" s="169"/>
      <c r="CS551" s="169"/>
      <c r="CT551" s="169"/>
      <c r="CU551" s="169"/>
      <c r="CV551" s="169"/>
      <c r="CW551" s="169"/>
      <c r="CX551" s="169"/>
      <c r="CY551" s="169"/>
      <c r="CZ551" s="169"/>
      <c r="DA551" s="169"/>
      <c r="DB551" s="169"/>
      <c r="DC551" s="169"/>
      <c r="DD551" s="169"/>
      <c r="DE551" s="169"/>
      <c r="DF551" s="169"/>
      <c r="DG551" s="169"/>
      <c r="DH551" s="169"/>
      <c r="DI551" s="169"/>
      <c r="DJ551" s="169"/>
      <c r="DK551" s="169"/>
      <c r="DL551" s="169"/>
      <c r="DM551" s="169"/>
      <c r="DN551" s="169"/>
      <c r="DO551" s="169"/>
      <c r="DP551" s="169"/>
      <c r="DQ551" s="169"/>
      <c r="DR551" s="169"/>
      <c r="DS551" s="169"/>
      <c r="DT551" s="169"/>
      <c r="DU551" s="169"/>
      <c r="DV551" s="169"/>
      <c r="DW551" s="169"/>
      <c r="DX551" s="169"/>
      <c r="DY551" s="169"/>
      <c r="DZ551" s="169"/>
      <c r="EA551" s="169"/>
      <c r="EB551" s="169"/>
      <c r="EC551" s="169"/>
      <c r="ED551" s="169"/>
    </row>
    <row r="552" spans="1:139" ht="12.75" hidden="1" customHeight="1" outlineLevel="1">
      <c r="B552" s="728" t="s">
        <v>25</v>
      </c>
      <c r="C552" s="60"/>
      <c r="D552" s="686" t="s">
        <v>776</v>
      </c>
      <c r="E552" s="667" t="s">
        <v>151</v>
      </c>
      <c r="F552" s="699"/>
      <c r="G552" s="86">
        <f t="shared" ref="G552:AO552" si="2430">IF(G516="","",G516*G$351)</f>
        <v>0</v>
      </c>
      <c r="H552" s="86">
        <f t="shared" si="2430"/>
        <v>0</v>
      </c>
      <c r="I552" s="86">
        <f t="shared" si="2430"/>
        <v>0</v>
      </c>
      <c r="J552" s="86">
        <f t="shared" si="2430"/>
        <v>0</v>
      </c>
      <c r="K552" s="86">
        <f t="shared" si="2430"/>
        <v>0</v>
      </c>
      <c r="L552" s="86">
        <f t="shared" si="2430"/>
        <v>0</v>
      </c>
      <c r="M552" s="86">
        <f t="shared" si="2430"/>
        <v>0</v>
      </c>
      <c r="N552" s="86">
        <f t="shared" si="2430"/>
        <v>0</v>
      </c>
      <c r="O552" s="86">
        <f t="shared" si="2430"/>
        <v>0</v>
      </c>
      <c r="P552" s="86">
        <f t="shared" si="2430"/>
        <v>0</v>
      </c>
      <c r="Q552" s="86">
        <f t="shared" si="2430"/>
        <v>0</v>
      </c>
      <c r="R552" s="86">
        <f t="shared" si="2430"/>
        <v>0</v>
      </c>
      <c r="S552" s="86">
        <f t="shared" si="2430"/>
        <v>0</v>
      </c>
      <c r="T552" s="86">
        <f t="shared" si="2430"/>
        <v>0</v>
      </c>
      <c r="U552" s="86">
        <f t="shared" si="2430"/>
        <v>0</v>
      </c>
      <c r="V552" s="86">
        <f t="shared" si="2430"/>
        <v>0</v>
      </c>
      <c r="W552" s="86">
        <f t="shared" si="2430"/>
        <v>0</v>
      </c>
      <c r="X552" s="86">
        <f t="shared" si="2430"/>
        <v>0</v>
      </c>
      <c r="Y552" s="86">
        <f t="shared" si="2430"/>
        <v>0</v>
      </c>
      <c r="Z552" s="86">
        <f t="shared" si="2430"/>
        <v>0</v>
      </c>
      <c r="AA552" s="86">
        <f t="shared" si="2430"/>
        <v>0</v>
      </c>
      <c r="AB552" s="86">
        <f t="shared" si="2430"/>
        <v>0</v>
      </c>
      <c r="AC552" s="86">
        <f t="shared" si="2430"/>
        <v>0</v>
      </c>
      <c r="AD552" s="86">
        <f t="shared" si="2430"/>
        <v>0</v>
      </c>
      <c r="AE552" s="86">
        <f t="shared" si="2430"/>
        <v>0</v>
      </c>
      <c r="AF552" s="86">
        <f t="shared" si="2430"/>
        <v>0</v>
      </c>
      <c r="AG552" s="86">
        <f t="shared" si="2430"/>
        <v>0</v>
      </c>
      <c r="AH552" s="86">
        <f t="shared" si="2430"/>
        <v>0</v>
      </c>
      <c r="AI552" s="86">
        <f t="shared" si="2430"/>
        <v>0</v>
      </c>
      <c r="AJ552" s="86">
        <f t="shared" si="2430"/>
        <v>0</v>
      </c>
      <c r="AK552" s="86">
        <f t="shared" si="2430"/>
        <v>0</v>
      </c>
      <c r="AL552" s="86">
        <f t="shared" si="2430"/>
        <v>0</v>
      </c>
      <c r="AM552" s="86">
        <f t="shared" si="2430"/>
        <v>0</v>
      </c>
      <c r="AN552" s="86">
        <f t="shared" si="2430"/>
        <v>0</v>
      </c>
      <c r="AO552" s="86">
        <f t="shared" si="2430"/>
        <v>0</v>
      </c>
      <c r="AP552" s="86">
        <f t="shared" ref="AP552:BO552" si="2431">IF(AP516="","",AP516*AP$351)</f>
        <v>0</v>
      </c>
      <c r="AQ552" s="86">
        <f t="shared" si="2431"/>
        <v>0</v>
      </c>
      <c r="AR552" s="86">
        <f t="shared" si="2431"/>
        <v>0</v>
      </c>
      <c r="AS552" s="86">
        <f t="shared" si="2431"/>
        <v>0</v>
      </c>
      <c r="AT552" s="86">
        <f t="shared" si="2431"/>
        <v>0</v>
      </c>
      <c r="AU552" s="86">
        <f t="shared" si="2431"/>
        <v>0</v>
      </c>
      <c r="AV552" s="86">
        <f t="shared" si="2431"/>
        <v>0</v>
      </c>
      <c r="AW552" s="86">
        <f t="shared" si="2431"/>
        <v>0</v>
      </c>
      <c r="AX552" s="86">
        <f t="shared" si="2431"/>
        <v>0</v>
      </c>
      <c r="AY552" s="86">
        <f t="shared" si="2431"/>
        <v>0</v>
      </c>
      <c r="AZ552" s="86">
        <f t="shared" si="2431"/>
        <v>0</v>
      </c>
      <c r="BA552" s="86">
        <f t="shared" si="2431"/>
        <v>0</v>
      </c>
      <c r="BB552" s="86">
        <f t="shared" si="2431"/>
        <v>0</v>
      </c>
      <c r="BC552" s="86">
        <f t="shared" si="2431"/>
        <v>0</v>
      </c>
      <c r="BD552" s="86">
        <f t="shared" si="2431"/>
        <v>0</v>
      </c>
      <c r="BE552" s="86">
        <f t="shared" si="2431"/>
        <v>0</v>
      </c>
      <c r="BF552" s="86">
        <f t="shared" si="2431"/>
        <v>0</v>
      </c>
      <c r="BG552" s="86">
        <f t="shared" si="2431"/>
        <v>0</v>
      </c>
      <c r="BH552" s="86">
        <f t="shared" si="2431"/>
        <v>0</v>
      </c>
      <c r="BI552" s="86">
        <f t="shared" si="2431"/>
        <v>0</v>
      </c>
      <c r="BJ552" s="86">
        <f t="shared" si="2431"/>
        <v>0</v>
      </c>
      <c r="BK552" s="86">
        <f t="shared" si="2431"/>
        <v>0</v>
      </c>
      <c r="BL552" s="86">
        <f t="shared" si="2431"/>
        <v>0</v>
      </c>
      <c r="BM552" s="86">
        <f t="shared" si="2431"/>
        <v>0</v>
      </c>
      <c r="BN552" s="86">
        <f t="shared" si="2431"/>
        <v>0</v>
      </c>
      <c r="BO552" s="86">
        <f t="shared" si="2431"/>
        <v>0</v>
      </c>
      <c r="BV552" s="169"/>
      <c r="BW552" s="169"/>
      <c r="BX552" s="169"/>
      <c r="BY552" s="169"/>
      <c r="BZ552" s="169"/>
      <c r="CA552" s="169"/>
      <c r="CB552" s="169"/>
      <c r="CC552" s="169"/>
      <c r="CD552" s="169"/>
      <c r="CE552" s="169"/>
      <c r="CF552" s="169"/>
      <c r="CG552" s="169"/>
      <c r="CH552" s="169"/>
      <c r="CI552" s="169"/>
      <c r="CJ552" s="169"/>
      <c r="CK552" s="169"/>
      <c r="CL552" s="169"/>
      <c r="CM552" s="169"/>
      <c r="CN552" s="169"/>
      <c r="CO552" s="169"/>
      <c r="CP552" s="169"/>
      <c r="CQ552" s="169"/>
      <c r="CR552" s="169"/>
      <c r="CS552" s="169"/>
      <c r="CT552" s="169"/>
      <c r="CU552" s="169"/>
      <c r="CV552" s="169"/>
      <c r="CW552" s="169"/>
      <c r="CX552" s="169"/>
      <c r="CY552" s="169"/>
      <c r="CZ552" s="169"/>
      <c r="DA552" s="169"/>
      <c r="DB552" s="169"/>
      <c r="DC552" s="169"/>
      <c r="DD552" s="169"/>
      <c r="DE552" s="169"/>
      <c r="DF552" s="169"/>
      <c r="DG552" s="169"/>
      <c r="DH552" s="169"/>
      <c r="DI552" s="169"/>
      <c r="DJ552" s="169"/>
      <c r="DK552" s="169"/>
      <c r="DL552" s="169"/>
      <c r="DM552" s="169"/>
      <c r="DN552" s="169"/>
      <c r="DO552" s="169"/>
      <c r="DP552" s="169"/>
      <c r="DQ552" s="169"/>
      <c r="DR552" s="169"/>
      <c r="DS552" s="169"/>
      <c r="DT552" s="169"/>
      <c r="DU552" s="169"/>
      <c r="DV552" s="169"/>
      <c r="DW552" s="169"/>
      <c r="DX552" s="169"/>
      <c r="DY552" s="169"/>
      <c r="DZ552" s="169"/>
      <c r="EA552" s="169"/>
      <c r="EB552" s="169"/>
      <c r="EC552" s="169"/>
      <c r="ED552" s="169"/>
    </row>
    <row r="553" spans="1:139" ht="12.75" hidden="1" customHeight="1" outlineLevel="1">
      <c r="B553" s="728" t="s">
        <v>26</v>
      </c>
      <c r="C553" s="60"/>
      <c r="D553" s="686" t="s">
        <v>1120</v>
      </c>
      <c r="E553" s="667" t="s">
        <v>151</v>
      </c>
      <c r="F553" s="699"/>
      <c r="G553" s="86">
        <f t="shared" ref="G553:AO553" si="2432">IF(G517="","",G517*G$352)</f>
        <v>0</v>
      </c>
      <c r="H553" s="86">
        <f t="shared" si="2432"/>
        <v>0</v>
      </c>
      <c r="I553" s="86">
        <f t="shared" si="2432"/>
        <v>0</v>
      </c>
      <c r="J553" s="86">
        <f t="shared" si="2432"/>
        <v>0</v>
      </c>
      <c r="K553" s="86">
        <f t="shared" si="2432"/>
        <v>0</v>
      </c>
      <c r="L553" s="86">
        <f t="shared" si="2432"/>
        <v>0</v>
      </c>
      <c r="M553" s="86">
        <f t="shared" si="2432"/>
        <v>0</v>
      </c>
      <c r="N553" s="86">
        <f t="shared" si="2432"/>
        <v>0</v>
      </c>
      <c r="O553" s="86">
        <f t="shared" si="2432"/>
        <v>0</v>
      </c>
      <c r="P553" s="86">
        <f t="shared" si="2432"/>
        <v>0</v>
      </c>
      <c r="Q553" s="86">
        <f t="shared" si="2432"/>
        <v>0</v>
      </c>
      <c r="R553" s="86">
        <f t="shared" si="2432"/>
        <v>0</v>
      </c>
      <c r="S553" s="86">
        <f t="shared" si="2432"/>
        <v>0</v>
      </c>
      <c r="T553" s="86">
        <f t="shared" si="2432"/>
        <v>0</v>
      </c>
      <c r="U553" s="86">
        <f t="shared" si="2432"/>
        <v>0</v>
      </c>
      <c r="V553" s="86">
        <f t="shared" si="2432"/>
        <v>0</v>
      </c>
      <c r="W553" s="86">
        <f t="shared" si="2432"/>
        <v>0</v>
      </c>
      <c r="X553" s="86">
        <f t="shared" si="2432"/>
        <v>0</v>
      </c>
      <c r="Y553" s="86">
        <f t="shared" si="2432"/>
        <v>0</v>
      </c>
      <c r="Z553" s="86">
        <f t="shared" si="2432"/>
        <v>0</v>
      </c>
      <c r="AA553" s="86">
        <f t="shared" si="2432"/>
        <v>0</v>
      </c>
      <c r="AB553" s="86">
        <f t="shared" si="2432"/>
        <v>0</v>
      </c>
      <c r="AC553" s="86">
        <f t="shared" si="2432"/>
        <v>0</v>
      </c>
      <c r="AD553" s="86">
        <f t="shared" si="2432"/>
        <v>0</v>
      </c>
      <c r="AE553" s="86">
        <f t="shared" si="2432"/>
        <v>0</v>
      </c>
      <c r="AF553" s="86">
        <f t="shared" si="2432"/>
        <v>0</v>
      </c>
      <c r="AG553" s="86">
        <f t="shared" si="2432"/>
        <v>0</v>
      </c>
      <c r="AH553" s="86">
        <f t="shared" si="2432"/>
        <v>0</v>
      </c>
      <c r="AI553" s="86">
        <f t="shared" si="2432"/>
        <v>0</v>
      </c>
      <c r="AJ553" s="86">
        <f t="shared" si="2432"/>
        <v>0</v>
      </c>
      <c r="AK553" s="86">
        <f t="shared" si="2432"/>
        <v>0</v>
      </c>
      <c r="AL553" s="86">
        <f t="shared" si="2432"/>
        <v>0</v>
      </c>
      <c r="AM553" s="86">
        <f t="shared" si="2432"/>
        <v>0</v>
      </c>
      <c r="AN553" s="86">
        <f t="shared" si="2432"/>
        <v>0</v>
      </c>
      <c r="AO553" s="86">
        <f t="shared" si="2432"/>
        <v>0</v>
      </c>
      <c r="AP553" s="86">
        <f t="shared" ref="AP553:BO553" si="2433">IF(AP517="","",AP517*AP$352)</f>
        <v>0</v>
      </c>
      <c r="AQ553" s="86">
        <f t="shared" si="2433"/>
        <v>0</v>
      </c>
      <c r="AR553" s="86">
        <f t="shared" si="2433"/>
        <v>0</v>
      </c>
      <c r="AS553" s="86">
        <f t="shared" si="2433"/>
        <v>0</v>
      </c>
      <c r="AT553" s="86">
        <f t="shared" si="2433"/>
        <v>0</v>
      </c>
      <c r="AU553" s="86">
        <f t="shared" si="2433"/>
        <v>0</v>
      </c>
      <c r="AV553" s="86">
        <f t="shared" si="2433"/>
        <v>0</v>
      </c>
      <c r="AW553" s="86">
        <f t="shared" si="2433"/>
        <v>0</v>
      </c>
      <c r="AX553" s="86">
        <f t="shared" si="2433"/>
        <v>0</v>
      </c>
      <c r="AY553" s="86">
        <f t="shared" si="2433"/>
        <v>0</v>
      </c>
      <c r="AZ553" s="86">
        <f t="shared" si="2433"/>
        <v>0</v>
      </c>
      <c r="BA553" s="86">
        <f t="shared" si="2433"/>
        <v>0</v>
      </c>
      <c r="BB553" s="86">
        <f t="shared" si="2433"/>
        <v>0</v>
      </c>
      <c r="BC553" s="86">
        <f t="shared" si="2433"/>
        <v>0</v>
      </c>
      <c r="BD553" s="86">
        <f t="shared" si="2433"/>
        <v>0</v>
      </c>
      <c r="BE553" s="86">
        <f t="shared" si="2433"/>
        <v>0</v>
      </c>
      <c r="BF553" s="86">
        <f t="shared" si="2433"/>
        <v>0</v>
      </c>
      <c r="BG553" s="86">
        <f t="shared" si="2433"/>
        <v>0</v>
      </c>
      <c r="BH553" s="86">
        <f t="shared" si="2433"/>
        <v>0</v>
      </c>
      <c r="BI553" s="86">
        <f t="shared" si="2433"/>
        <v>0</v>
      </c>
      <c r="BJ553" s="86">
        <f t="shared" si="2433"/>
        <v>0</v>
      </c>
      <c r="BK553" s="86">
        <f t="shared" si="2433"/>
        <v>0</v>
      </c>
      <c r="BL553" s="86">
        <f t="shared" si="2433"/>
        <v>0</v>
      </c>
      <c r="BM553" s="86">
        <f t="shared" si="2433"/>
        <v>0</v>
      </c>
      <c r="BN553" s="86">
        <f t="shared" si="2433"/>
        <v>0</v>
      </c>
      <c r="BO553" s="86">
        <f t="shared" si="2433"/>
        <v>0</v>
      </c>
      <c r="BV553" s="169"/>
      <c r="BW553" s="169"/>
      <c r="BX553" s="169"/>
      <c r="BY553" s="169"/>
      <c r="BZ553" s="169"/>
      <c r="CA553" s="169"/>
      <c r="CB553" s="169"/>
      <c r="CC553" s="169"/>
      <c r="CD553" s="169"/>
      <c r="CE553" s="169"/>
      <c r="CF553" s="169"/>
      <c r="CG553" s="169"/>
      <c r="CH553" s="169"/>
      <c r="CI553" s="169"/>
      <c r="CJ553" s="169"/>
      <c r="CK553" s="169"/>
      <c r="CL553" s="169"/>
      <c r="CM553" s="169"/>
      <c r="CN553" s="169"/>
      <c r="CO553" s="169"/>
      <c r="CP553" s="169"/>
      <c r="CQ553" s="169"/>
      <c r="CR553" s="169"/>
      <c r="CS553" s="169"/>
      <c r="CT553" s="169"/>
      <c r="CU553" s="169"/>
      <c r="CV553" s="169"/>
      <c r="CW553" s="169"/>
      <c r="CX553" s="169"/>
      <c r="CY553" s="169"/>
      <c r="CZ553" s="169"/>
      <c r="DA553" s="169"/>
      <c r="DB553" s="169"/>
      <c r="DC553" s="169"/>
      <c r="DD553" s="169"/>
      <c r="DE553" s="169"/>
      <c r="DF553" s="169"/>
      <c r="DG553" s="169"/>
      <c r="DH553" s="169"/>
      <c r="DI553" s="169"/>
      <c r="DJ553" s="169"/>
      <c r="DK553" s="169"/>
      <c r="DL553" s="169"/>
      <c r="DM553" s="169"/>
      <c r="DN553" s="169"/>
      <c r="DO553" s="169"/>
      <c r="DP553" s="169"/>
      <c r="DQ553" s="169"/>
      <c r="DR553" s="169"/>
      <c r="DS553" s="169"/>
      <c r="DT553" s="169"/>
      <c r="DU553" s="169"/>
      <c r="DV553" s="169"/>
      <c r="DW553" s="169"/>
      <c r="DX553" s="169"/>
      <c r="DY553" s="169"/>
      <c r="DZ553" s="169"/>
      <c r="EA553" s="169"/>
      <c r="EB553" s="169"/>
      <c r="EC553" s="169"/>
      <c r="ED553" s="169"/>
    </row>
    <row r="554" spans="1:139" ht="12.75" hidden="1" customHeight="1" outlineLevel="1">
      <c r="B554" s="728" t="s">
        <v>27</v>
      </c>
      <c r="C554" s="60"/>
      <c r="D554" s="686" t="s">
        <v>1121</v>
      </c>
      <c r="E554" s="667" t="s">
        <v>151</v>
      </c>
      <c r="F554" s="699"/>
      <c r="G554" s="86">
        <f t="shared" ref="G554:AO554" si="2434">IF(G518="","",G518*G$353)</f>
        <v>0</v>
      </c>
      <c r="H554" s="86">
        <f t="shared" si="2434"/>
        <v>0</v>
      </c>
      <c r="I554" s="86">
        <f t="shared" si="2434"/>
        <v>0</v>
      </c>
      <c r="J554" s="86">
        <f t="shared" si="2434"/>
        <v>0</v>
      </c>
      <c r="K554" s="86">
        <f t="shared" si="2434"/>
        <v>0</v>
      </c>
      <c r="L554" s="86">
        <f t="shared" si="2434"/>
        <v>0</v>
      </c>
      <c r="M554" s="86">
        <f t="shared" si="2434"/>
        <v>0</v>
      </c>
      <c r="N554" s="86">
        <f t="shared" si="2434"/>
        <v>0</v>
      </c>
      <c r="O554" s="86">
        <f t="shared" si="2434"/>
        <v>0</v>
      </c>
      <c r="P554" s="86">
        <f t="shared" si="2434"/>
        <v>0</v>
      </c>
      <c r="Q554" s="86">
        <f t="shared" si="2434"/>
        <v>0</v>
      </c>
      <c r="R554" s="86">
        <f t="shared" si="2434"/>
        <v>0</v>
      </c>
      <c r="S554" s="86">
        <f t="shared" si="2434"/>
        <v>0</v>
      </c>
      <c r="T554" s="86">
        <f t="shared" si="2434"/>
        <v>0</v>
      </c>
      <c r="U554" s="86">
        <f t="shared" si="2434"/>
        <v>0</v>
      </c>
      <c r="V554" s="86">
        <f t="shared" si="2434"/>
        <v>0</v>
      </c>
      <c r="W554" s="86">
        <f t="shared" si="2434"/>
        <v>0</v>
      </c>
      <c r="X554" s="86">
        <f t="shared" si="2434"/>
        <v>0</v>
      </c>
      <c r="Y554" s="86">
        <f t="shared" si="2434"/>
        <v>0</v>
      </c>
      <c r="Z554" s="86">
        <f t="shared" si="2434"/>
        <v>0</v>
      </c>
      <c r="AA554" s="86">
        <f t="shared" si="2434"/>
        <v>0</v>
      </c>
      <c r="AB554" s="86">
        <f t="shared" si="2434"/>
        <v>0</v>
      </c>
      <c r="AC554" s="86">
        <f t="shared" si="2434"/>
        <v>0</v>
      </c>
      <c r="AD554" s="86">
        <f t="shared" si="2434"/>
        <v>0</v>
      </c>
      <c r="AE554" s="86">
        <f t="shared" si="2434"/>
        <v>0</v>
      </c>
      <c r="AF554" s="86">
        <f t="shared" si="2434"/>
        <v>0</v>
      </c>
      <c r="AG554" s="86">
        <f t="shared" si="2434"/>
        <v>0</v>
      </c>
      <c r="AH554" s="86">
        <f t="shared" si="2434"/>
        <v>0</v>
      </c>
      <c r="AI554" s="86">
        <f t="shared" si="2434"/>
        <v>0</v>
      </c>
      <c r="AJ554" s="86">
        <f t="shared" si="2434"/>
        <v>0</v>
      </c>
      <c r="AK554" s="86">
        <f t="shared" si="2434"/>
        <v>0</v>
      </c>
      <c r="AL554" s="86">
        <f t="shared" si="2434"/>
        <v>0</v>
      </c>
      <c r="AM554" s="86">
        <f t="shared" si="2434"/>
        <v>0</v>
      </c>
      <c r="AN554" s="86">
        <f t="shared" si="2434"/>
        <v>0</v>
      </c>
      <c r="AO554" s="86">
        <f t="shared" si="2434"/>
        <v>0</v>
      </c>
      <c r="AP554" s="86">
        <f t="shared" ref="AP554:BO554" si="2435">IF(AP518="","",AP518*AP$353)</f>
        <v>0</v>
      </c>
      <c r="AQ554" s="86">
        <f t="shared" si="2435"/>
        <v>0</v>
      </c>
      <c r="AR554" s="86">
        <f t="shared" si="2435"/>
        <v>0</v>
      </c>
      <c r="AS554" s="86">
        <f t="shared" si="2435"/>
        <v>0</v>
      </c>
      <c r="AT554" s="86">
        <f t="shared" si="2435"/>
        <v>0</v>
      </c>
      <c r="AU554" s="86">
        <f t="shared" si="2435"/>
        <v>0</v>
      </c>
      <c r="AV554" s="86">
        <f t="shared" si="2435"/>
        <v>0</v>
      </c>
      <c r="AW554" s="86">
        <f t="shared" si="2435"/>
        <v>0</v>
      </c>
      <c r="AX554" s="86">
        <f t="shared" si="2435"/>
        <v>0</v>
      </c>
      <c r="AY554" s="86">
        <f t="shared" si="2435"/>
        <v>0</v>
      </c>
      <c r="AZ554" s="86">
        <f t="shared" si="2435"/>
        <v>0</v>
      </c>
      <c r="BA554" s="86">
        <f t="shared" si="2435"/>
        <v>0</v>
      </c>
      <c r="BB554" s="86">
        <f t="shared" si="2435"/>
        <v>0</v>
      </c>
      <c r="BC554" s="86">
        <f t="shared" si="2435"/>
        <v>0</v>
      </c>
      <c r="BD554" s="86">
        <f t="shared" si="2435"/>
        <v>0</v>
      </c>
      <c r="BE554" s="86">
        <f t="shared" si="2435"/>
        <v>0</v>
      </c>
      <c r="BF554" s="86">
        <f t="shared" si="2435"/>
        <v>0</v>
      </c>
      <c r="BG554" s="86">
        <f t="shared" si="2435"/>
        <v>0</v>
      </c>
      <c r="BH554" s="86">
        <f t="shared" si="2435"/>
        <v>0</v>
      </c>
      <c r="BI554" s="86">
        <f t="shared" si="2435"/>
        <v>0</v>
      </c>
      <c r="BJ554" s="86">
        <f t="shared" si="2435"/>
        <v>0</v>
      </c>
      <c r="BK554" s="86">
        <f t="shared" si="2435"/>
        <v>0</v>
      </c>
      <c r="BL554" s="86">
        <f t="shared" si="2435"/>
        <v>0</v>
      </c>
      <c r="BM554" s="86">
        <f t="shared" si="2435"/>
        <v>0</v>
      </c>
      <c r="BN554" s="86">
        <f t="shared" si="2435"/>
        <v>0</v>
      </c>
      <c r="BO554" s="86">
        <f t="shared" si="2435"/>
        <v>0</v>
      </c>
      <c r="BV554" s="169"/>
      <c r="BW554" s="169"/>
      <c r="BX554" s="169"/>
      <c r="BY554" s="169"/>
      <c r="BZ554" s="169"/>
      <c r="CA554" s="169"/>
      <c r="CB554" s="169"/>
      <c r="CC554" s="169"/>
      <c r="CD554" s="169"/>
      <c r="CE554" s="169"/>
      <c r="CF554" s="169"/>
      <c r="CG554" s="169"/>
      <c r="CH554" s="169"/>
      <c r="CI554" s="169"/>
      <c r="CJ554" s="169"/>
      <c r="CK554" s="169"/>
      <c r="CL554" s="169"/>
      <c r="CM554" s="169"/>
      <c r="CN554" s="169"/>
      <c r="CO554" s="169"/>
      <c r="CP554" s="169"/>
      <c r="CQ554" s="169"/>
      <c r="CR554" s="169"/>
      <c r="CS554" s="169"/>
      <c r="CT554" s="169"/>
      <c r="CU554" s="169"/>
      <c r="CV554" s="169"/>
      <c r="CW554" s="169"/>
      <c r="CX554" s="169"/>
      <c r="CY554" s="169"/>
      <c r="CZ554" s="169"/>
      <c r="DA554" s="169"/>
      <c r="DB554" s="169"/>
      <c r="DC554" s="169"/>
      <c r="DD554" s="169"/>
      <c r="DE554" s="169"/>
      <c r="DF554" s="169"/>
      <c r="DG554" s="169"/>
      <c r="DH554" s="169"/>
      <c r="DI554" s="169"/>
      <c r="DJ554" s="169"/>
      <c r="DK554" s="169"/>
      <c r="DL554" s="169"/>
      <c r="DM554" s="169"/>
      <c r="DN554" s="169"/>
      <c r="DO554" s="169"/>
      <c r="DP554" s="169"/>
      <c r="DQ554" s="169"/>
      <c r="DR554" s="169"/>
      <c r="DS554" s="169"/>
      <c r="DT554" s="169"/>
      <c r="DU554" s="169"/>
      <c r="DV554" s="169"/>
      <c r="DW554" s="169"/>
      <c r="DX554" s="169"/>
      <c r="DY554" s="169"/>
      <c r="DZ554" s="169"/>
      <c r="EA554" s="169"/>
      <c r="EB554" s="169"/>
      <c r="EC554" s="169"/>
      <c r="ED554" s="169"/>
    </row>
    <row r="555" spans="1:139" ht="12.75" hidden="1" customHeight="1" outlineLevel="1">
      <c r="B555" s="728" t="s">
        <v>28</v>
      </c>
      <c r="C555" s="60"/>
      <c r="D555" s="686" t="s">
        <v>1122</v>
      </c>
      <c r="E555" s="667" t="s">
        <v>151</v>
      </c>
      <c r="F555" s="699"/>
      <c r="G555" s="86">
        <f t="shared" ref="G555:AO555" si="2436">IF(G519="","",G519*G$354)</f>
        <v>0</v>
      </c>
      <c r="H555" s="86">
        <f t="shared" si="2436"/>
        <v>0</v>
      </c>
      <c r="I555" s="86">
        <f t="shared" si="2436"/>
        <v>0</v>
      </c>
      <c r="J555" s="86">
        <f t="shared" si="2436"/>
        <v>0</v>
      </c>
      <c r="K555" s="86">
        <f t="shared" si="2436"/>
        <v>0</v>
      </c>
      <c r="L555" s="86">
        <f t="shared" si="2436"/>
        <v>0</v>
      </c>
      <c r="M555" s="86">
        <f t="shared" si="2436"/>
        <v>0</v>
      </c>
      <c r="N555" s="86">
        <f t="shared" si="2436"/>
        <v>0</v>
      </c>
      <c r="O555" s="86">
        <f t="shared" si="2436"/>
        <v>0</v>
      </c>
      <c r="P555" s="86">
        <f t="shared" si="2436"/>
        <v>0</v>
      </c>
      <c r="Q555" s="86">
        <f t="shared" si="2436"/>
        <v>0</v>
      </c>
      <c r="R555" s="86">
        <f t="shared" si="2436"/>
        <v>0</v>
      </c>
      <c r="S555" s="86">
        <f t="shared" si="2436"/>
        <v>0</v>
      </c>
      <c r="T555" s="86">
        <f t="shared" si="2436"/>
        <v>0</v>
      </c>
      <c r="U555" s="86">
        <f t="shared" si="2436"/>
        <v>0</v>
      </c>
      <c r="V555" s="86">
        <f t="shared" si="2436"/>
        <v>0</v>
      </c>
      <c r="W555" s="86">
        <f t="shared" si="2436"/>
        <v>0</v>
      </c>
      <c r="X555" s="86">
        <f t="shared" si="2436"/>
        <v>0</v>
      </c>
      <c r="Y555" s="86">
        <f t="shared" si="2436"/>
        <v>0</v>
      </c>
      <c r="Z555" s="86">
        <f t="shared" si="2436"/>
        <v>0</v>
      </c>
      <c r="AA555" s="86">
        <f t="shared" si="2436"/>
        <v>0</v>
      </c>
      <c r="AB555" s="86">
        <f t="shared" si="2436"/>
        <v>0</v>
      </c>
      <c r="AC555" s="86">
        <f t="shared" si="2436"/>
        <v>0</v>
      </c>
      <c r="AD555" s="86">
        <f t="shared" si="2436"/>
        <v>0</v>
      </c>
      <c r="AE555" s="86">
        <f t="shared" si="2436"/>
        <v>0</v>
      </c>
      <c r="AF555" s="86">
        <f t="shared" si="2436"/>
        <v>0</v>
      </c>
      <c r="AG555" s="86">
        <f t="shared" si="2436"/>
        <v>0</v>
      </c>
      <c r="AH555" s="86">
        <f t="shared" si="2436"/>
        <v>0</v>
      </c>
      <c r="AI555" s="86">
        <f t="shared" si="2436"/>
        <v>0</v>
      </c>
      <c r="AJ555" s="86">
        <f t="shared" si="2436"/>
        <v>0</v>
      </c>
      <c r="AK555" s="86">
        <f t="shared" si="2436"/>
        <v>0</v>
      </c>
      <c r="AL555" s="86">
        <f t="shared" si="2436"/>
        <v>0</v>
      </c>
      <c r="AM555" s="86">
        <f t="shared" si="2436"/>
        <v>0</v>
      </c>
      <c r="AN555" s="86">
        <f t="shared" si="2436"/>
        <v>0</v>
      </c>
      <c r="AO555" s="86">
        <f t="shared" si="2436"/>
        <v>0</v>
      </c>
      <c r="AP555" s="86">
        <f t="shared" ref="AP555:BO555" si="2437">IF(AP519="","",AP519*AP$354)</f>
        <v>0</v>
      </c>
      <c r="AQ555" s="86">
        <f t="shared" si="2437"/>
        <v>0</v>
      </c>
      <c r="AR555" s="86">
        <f t="shared" si="2437"/>
        <v>0</v>
      </c>
      <c r="AS555" s="86">
        <f t="shared" si="2437"/>
        <v>0</v>
      </c>
      <c r="AT555" s="86">
        <f t="shared" si="2437"/>
        <v>0</v>
      </c>
      <c r="AU555" s="86">
        <f t="shared" si="2437"/>
        <v>0</v>
      </c>
      <c r="AV555" s="86">
        <f t="shared" si="2437"/>
        <v>0</v>
      </c>
      <c r="AW555" s="86">
        <f t="shared" si="2437"/>
        <v>0</v>
      </c>
      <c r="AX555" s="86">
        <f t="shared" si="2437"/>
        <v>0</v>
      </c>
      <c r="AY555" s="86">
        <f t="shared" si="2437"/>
        <v>0</v>
      </c>
      <c r="AZ555" s="86">
        <f t="shared" si="2437"/>
        <v>0</v>
      </c>
      <c r="BA555" s="86">
        <f t="shared" si="2437"/>
        <v>0</v>
      </c>
      <c r="BB555" s="86">
        <f t="shared" si="2437"/>
        <v>0</v>
      </c>
      <c r="BC555" s="86">
        <f t="shared" si="2437"/>
        <v>0</v>
      </c>
      <c r="BD555" s="86">
        <f t="shared" si="2437"/>
        <v>0</v>
      </c>
      <c r="BE555" s="86">
        <f t="shared" si="2437"/>
        <v>0</v>
      </c>
      <c r="BF555" s="86">
        <f t="shared" si="2437"/>
        <v>0</v>
      </c>
      <c r="BG555" s="86">
        <f t="shared" si="2437"/>
        <v>0</v>
      </c>
      <c r="BH555" s="86">
        <f t="shared" si="2437"/>
        <v>0</v>
      </c>
      <c r="BI555" s="86">
        <f t="shared" si="2437"/>
        <v>0</v>
      </c>
      <c r="BJ555" s="86">
        <f t="shared" si="2437"/>
        <v>0</v>
      </c>
      <c r="BK555" s="86">
        <f t="shared" si="2437"/>
        <v>0</v>
      </c>
      <c r="BL555" s="86">
        <f t="shared" si="2437"/>
        <v>0</v>
      </c>
      <c r="BM555" s="86">
        <f t="shared" si="2437"/>
        <v>0</v>
      </c>
      <c r="BN555" s="86">
        <f t="shared" si="2437"/>
        <v>0</v>
      </c>
      <c r="BO555" s="86">
        <f t="shared" si="2437"/>
        <v>0</v>
      </c>
      <c r="BV555" s="169"/>
      <c r="BW555" s="169"/>
      <c r="BX555" s="169"/>
      <c r="BY555" s="169"/>
      <c r="BZ555" s="169"/>
      <c r="CA555" s="169"/>
      <c r="CB555" s="169"/>
      <c r="CC555" s="169"/>
      <c r="CD555" s="169"/>
      <c r="CE555" s="169"/>
      <c r="CF555" s="169"/>
      <c r="CG555" s="169"/>
      <c r="CH555" s="169"/>
      <c r="CI555" s="169"/>
      <c r="CJ555" s="169"/>
      <c r="CK555" s="169"/>
      <c r="CL555" s="169"/>
      <c r="CM555" s="169"/>
      <c r="CN555" s="169"/>
      <c r="CO555" s="169"/>
      <c r="CP555" s="169"/>
      <c r="CQ555" s="169"/>
      <c r="CR555" s="169"/>
      <c r="CS555" s="169"/>
      <c r="CT555" s="169"/>
      <c r="CU555" s="169"/>
      <c r="CV555" s="169"/>
      <c r="CW555" s="169"/>
      <c r="CX555" s="169"/>
      <c r="CY555" s="169"/>
      <c r="CZ555" s="169"/>
      <c r="DA555" s="169"/>
      <c r="DB555" s="169"/>
      <c r="DC555" s="169"/>
      <c r="DD555" s="169"/>
      <c r="DE555" s="169"/>
      <c r="DF555" s="169"/>
      <c r="DG555" s="169"/>
      <c r="DH555" s="169"/>
      <c r="DI555" s="169"/>
      <c r="DJ555" s="169"/>
      <c r="DK555" s="169"/>
      <c r="DL555" s="169"/>
      <c r="DM555" s="169"/>
      <c r="DN555" s="169"/>
      <c r="DO555" s="169"/>
      <c r="DP555" s="169"/>
      <c r="DQ555" s="169"/>
      <c r="DR555" s="169"/>
      <c r="DS555" s="169"/>
      <c r="DT555" s="169"/>
      <c r="DU555" s="169"/>
      <c r="DV555" s="169"/>
      <c r="DW555" s="169"/>
      <c r="DX555" s="169"/>
      <c r="DY555" s="169"/>
      <c r="DZ555" s="169"/>
      <c r="EA555" s="169"/>
      <c r="EB555" s="169"/>
      <c r="EC555" s="169"/>
      <c r="ED555" s="169"/>
    </row>
    <row r="556" spans="1:139" ht="12.75" hidden="1" customHeight="1" outlineLevel="1">
      <c r="B556" s="786" t="s">
        <v>1190</v>
      </c>
      <c r="C556" s="59" t="s">
        <v>1089</v>
      </c>
      <c r="D556" s="640"/>
      <c r="E556" s="667" t="s">
        <v>151</v>
      </c>
      <c r="F556" s="690"/>
      <c r="G556" s="154">
        <f t="shared" ref="G556:BO556" si="2438">G557</f>
        <v>0</v>
      </c>
      <c r="H556" s="154">
        <f t="shared" si="2438"/>
        <v>0</v>
      </c>
      <c r="I556" s="154">
        <f t="shared" si="2438"/>
        <v>0</v>
      </c>
      <c r="J556" s="154">
        <f t="shared" si="2438"/>
        <v>0</v>
      </c>
      <c r="K556" s="154">
        <f t="shared" si="2438"/>
        <v>0</v>
      </c>
      <c r="L556" s="154">
        <f t="shared" si="2438"/>
        <v>0</v>
      </c>
      <c r="M556" s="154">
        <f t="shared" si="2438"/>
        <v>0</v>
      </c>
      <c r="N556" s="154">
        <f t="shared" si="2438"/>
        <v>0</v>
      </c>
      <c r="O556" s="154">
        <f t="shared" si="2438"/>
        <v>0</v>
      </c>
      <c r="P556" s="154">
        <f t="shared" si="2438"/>
        <v>0</v>
      </c>
      <c r="Q556" s="154">
        <f t="shared" si="2438"/>
        <v>0</v>
      </c>
      <c r="R556" s="154">
        <f t="shared" si="2438"/>
        <v>0</v>
      </c>
      <c r="S556" s="154">
        <f t="shared" si="2438"/>
        <v>0</v>
      </c>
      <c r="T556" s="154">
        <f t="shared" si="2438"/>
        <v>0</v>
      </c>
      <c r="U556" s="154">
        <f t="shared" si="2438"/>
        <v>0</v>
      </c>
      <c r="V556" s="154">
        <f t="shared" si="2438"/>
        <v>0</v>
      </c>
      <c r="W556" s="154">
        <f t="shared" si="2438"/>
        <v>0</v>
      </c>
      <c r="X556" s="154">
        <f t="shared" si="2438"/>
        <v>0</v>
      </c>
      <c r="Y556" s="154">
        <f t="shared" si="2438"/>
        <v>0</v>
      </c>
      <c r="Z556" s="154">
        <f t="shared" si="2438"/>
        <v>0</v>
      </c>
      <c r="AA556" s="154">
        <f t="shared" si="2438"/>
        <v>0</v>
      </c>
      <c r="AB556" s="154">
        <f t="shared" si="2438"/>
        <v>0</v>
      </c>
      <c r="AC556" s="154">
        <f t="shared" si="2438"/>
        <v>0</v>
      </c>
      <c r="AD556" s="154">
        <f t="shared" si="2438"/>
        <v>0</v>
      </c>
      <c r="AE556" s="154">
        <f t="shared" si="2438"/>
        <v>0</v>
      </c>
      <c r="AF556" s="154">
        <f t="shared" si="2438"/>
        <v>0</v>
      </c>
      <c r="AG556" s="154">
        <f t="shared" si="2438"/>
        <v>0</v>
      </c>
      <c r="AH556" s="154">
        <f t="shared" si="2438"/>
        <v>0</v>
      </c>
      <c r="AI556" s="154">
        <f t="shared" si="2438"/>
        <v>0</v>
      </c>
      <c r="AJ556" s="154">
        <f t="shared" si="2438"/>
        <v>0</v>
      </c>
      <c r="AK556" s="154">
        <f t="shared" si="2438"/>
        <v>0</v>
      </c>
      <c r="AL556" s="154">
        <f t="shared" si="2438"/>
        <v>0</v>
      </c>
      <c r="AM556" s="154">
        <f t="shared" si="2438"/>
        <v>0</v>
      </c>
      <c r="AN556" s="154">
        <f t="shared" si="2438"/>
        <v>0</v>
      </c>
      <c r="AO556" s="154">
        <f t="shared" si="2438"/>
        <v>0</v>
      </c>
      <c r="AP556" s="154">
        <f t="shared" si="2438"/>
        <v>0</v>
      </c>
      <c r="AQ556" s="154">
        <f t="shared" si="2438"/>
        <v>0</v>
      </c>
      <c r="AR556" s="154">
        <f t="shared" si="2438"/>
        <v>0</v>
      </c>
      <c r="AS556" s="154">
        <f t="shared" si="2438"/>
        <v>0</v>
      </c>
      <c r="AT556" s="154">
        <f t="shared" si="2438"/>
        <v>0</v>
      </c>
      <c r="AU556" s="154">
        <f t="shared" si="2438"/>
        <v>0</v>
      </c>
      <c r="AV556" s="154">
        <f t="shared" si="2438"/>
        <v>0</v>
      </c>
      <c r="AW556" s="154">
        <f t="shared" si="2438"/>
        <v>0</v>
      </c>
      <c r="AX556" s="154">
        <f t="shared" si="2438"/>
        <v>0</v>
      </c>
      <c r="AY556" s="154">
        <f t="shared" si="2438"/>
        <v>0</v>
      </c>
      <c r="AZ556" s="154">
        <f t="shared" si="2438"/>
        <v>0</v>
      </c>
      <c r="BA556" s="154">
        <f t="shared" si="2438"/>
        <v>0</v>
      </c>
      <c r="BB556" s="154">
        <f t="shared" si="2438"/>
        <v>0</v>
      </c>
      <c r="BC556" s="154">
        <f t="shared" si="2438"/>
        <v>0</v>
      </c>
      <c r="BD556" s="154">
        <f t="shared" si="2438"/>
        <v>0</v>
      </c>
      <c r="BE556" s="154">
        <f t="shared" si="2438"/>
        <v>0</v>
      </c>
      <c r="BF556" s="154">
        <f t="shared" si="2438"/>
        <v>0</v>
      </c>
      <c r="BG556" s="154">
        <f t="shared" si="2438"/>
        <v>0</v>
      </c>
      <c r="BH556" s="154">
        <f t="shared" si="2438"/>
        <v>0</v>
      </c>
      <c r="BI556" s="154">
        <f t="shared" si="2438"/>
        <v>0</v>
      </c>
      <c r="BJ556" s="154">
        <f t="shared" si="2438"/>
        <v>0</v>
      </c>
      <c r="BK556" s="154">
        <f t="shared" si="2438"/>
        <v>0</v>
      </c>
      <c r="BL556" s="154">
        <f t="shared" si="2438"/>
        <v>0</v>
      </c>
      <c r="BM556" s="154">
        <f t="shared" si="2438"/>
        <v>0</v>
      </c>
      <c r="BN556" s="154">
        <f t="shared" si="2438"/>
        <v>0</v>
      </c>
      <c r="BO556" s="154">
        <f t="shared" si="2438"/>
        <v>0</v>
      </c>
      <c r="BV556" s="1166"/>
      <c r="BW556" s="1166"/>
      <c r="BX556" s="1166"/>
      <c r="BY556" s="1166"/>
      <c r="BZ556" s="1166"/>
      <c r="CA556" s="1166"/>
      <c r="CB556" s="1166"/>
      <c r="CC556" s="1166"/>
      <c r="CD556" s="1166"/>
      <c r="CE556" s="1166"/>
      <c r="CF556" s="1166"/>
      <c r="CG556" s="1166"/>
      <c r="CH556" s="1166"/>
      <c r="CI556" s="1166"/>
      <c r="CJ556" s="1166"/>
      <c r="CK556" s="1166"/>
      <c r="CL556" s="1166"/>
      <c r="CM556" s="1166"/>
      <c r="CN556" s="1166"/>
      <c r="CO556" s="1166"/>
      <c r="CP556" s="1166"/>
      <c r="CQ556" s="1166"/>
      <c r="CR556" s="1166"/>
      <c r="CS556" s="1166"/>
      <c r="CT556" s="1166"/>
      <c r="CU556" s="1166"/>
      <c r="CV556" s="1166"/>
      <c r="CW556" s="1166"/>
      <c r="CX556" s="1166"/>
      <c r="CY556" s="1166"/>
      <c r="CZ556" s="1166"/>
      <c r="DA556" s="1166"/>
      <c r="DB556" s="1166"/>
      <c r="DC556" s="1166"/>
      <c r="DD556" s="1166"/>
      <c r="DE556" s="1166"/>
      <c r="DF556" s="1166"/>
      <c r="DG556" s="1166"/>
      <c r="DH556" s="1166"/>
      <c r="DI556" s="1166"/>
      <c r="DJ556" s="1166"/>
      <c r="DK556" s="1166"/>
      <c r="DL556" s="1166"/>
      <c r="DM556" s="1166"/>
      <c r="DN556" s="1166"/>
      <c r="DO556" s="1166"/>
      <c r="DP556" s="1166"/>
      <c r="DQ556" s="1166"/>
      <c r="DR556" s="1166"/>
      <c r="DS556" s="1166"/>
      <c r="DT556" s="1166"/>
      <c r="DU556" s="1166"/>
      <c r="DV556" s="1166"/>
      <c r="DW556" s="1166"/>
      <c r="DX556" s="1166"/>
      <c r="DY556" s="1166"/>
      <c r="DZ556" s="1166"/>
      <c r="EA556" s="1166"/>
      <c r="EB556" s="1166"/>
      <c r="EC556" s="1166"/>
      <c r="ED556" s="1166"/>
    </row>
    <row r="557" spans="1:139" ht="12.75" hidden="1" customHeight="1" outlineLevel="1">
      <c r="A557" s="762"/>
      <c r="B557" s="728" t="s">
        <v>44</v>
      </c>
      <c r="C557" s="687"/>
      <c r="D557" s="669" t="s">
        <v>497</v>
      </c>
      <c r="E557" s="667" t="s">
        <v>151</v>
      </c>
      <c r="F557" s="690"/>
      <c r="G557" s="87">
        <f t="shared" ref="G557:AO557" si="2439">IF(G521="","",G521*G$368*(1-G376))</f>
        <v>0</v>
      </c>
      <c r="H557" s="87">
        <f t="shared" si="2439"/>
        <v>0</v>
      </c>
      <c r="I557" s="87">
        <f t="shared" si="2439"/>
        <v>0</v>
      </c>
      <c r="J557" s="87">
        <f t="shared" si="2439"/>
        <v>0</v>
      </c>
      <c r="K557" s="87">
        <f t="shared" si="2439"/>
        <v>0</v>
      </c>
      <c r="L557" s="87">
        <f t="shared" si="2439"/>
        <v>0</v>
      </c>
      <c r="M557" s="87">
        <f t="shared" si="2439"/>
        <v>0</v>
      </c>
      <c r="N557" s="87">
        <f t="shared" si="2439"/>
        <v>0</v>
      </c>
      <c r="O557" s="87">
        <f t="shared" si="2439"/>
        <v>0</v>
      </c>
      <c r="P557" s="87">
        <f t="shared" si="2439"/>
        <v>0</v>
      </c>
      <c r="Q557" s="87">
        <f t="shared" si="2439"/>
        <v>0</v>
      </c>
      <c r="R557" s="87">
        <f t="shared" si="2439"/>
        <v>0</v>
      </c>
      <c r="S557" s="87">
        <f t="shared" si="2439"/>
        <v>0</v>
      </c>
      <c r="T557" s="87">
        <f t="shared" si="2439"/>
        <v>0</v>
      </c>
      <c r="U557" s="87">
        <f t="shared" si="2439"/>
        <v>0</v>
      </c>
      <c r="V557" s="87">
        <f t="shared" si="2439"/>
        <v>0</v>
      </c>
      <c r="W557" s="87">
        <f t="shared" si="2439"/>
        <v>0</v>
      </c>
      <c r="X557" s="87">
        <f t="shared" si="2439"/>
        <v>0</v>
      </c>
      <c r="Y557" s="87">
        <f t="shared" si="2439"/>
        <v>0</v>
      </c>
      <c r="Z557" s="87">
        <f t="shared" si="2439"/>
        <v>0</v>
      </c>
      <c r="AA557" s="87">
        <f t="shared" si="2439"/>
        <v>0</v>
      </c>
      <c r="AB557" s="87">
        <f t="shared" si="2439"/>
        <v>0</v>
      </c>
      <c r="AC557" s="87">
        <f t="shared" si="2439"/>
        <v>0</v>
      </c>
      <c r="AD557" s="87">
        <f t="shared" si="2439"/>
        <v>0</v>
      </c>
      <c r="AE557" s="87">
        <f t="shared" si="2439"/>
        <v>0</v>
      </c>
      <c r="AF557" s="87">
        <f t="shared" si="2439"/>
        <v>0</v>
      </c>
      <c r="AG557" s="87">
        <f t="shared" si="2439"/>
        <v>0</v>
      </c>
      <c r="AH557" s="87">
        <f t="shared" si="2439"/>
        <v>0</v>
      </c>
      <c r="AI557" s="87">
        <f t="shared" si="2439"/>
        <v>0</v>
      </c>
      <c r="AJ557" s="87">
        <f t="shared" si="2439"/>
        <v>0</v>
      </c>
      <c r="AK557" s="87">
        <f t="shared" si="2439"/>
        <v>0</v>
      </c>
      <c r="AL557" s="87">
        <f t="shared" si="2439"/>
        <v>0</v>
      </c>
      <c r="AM557" s="87">
        <f t="shared" si="2439"/>
        <v>0</v>
      </c>
      <c r="AN557" s="87">
        <f t="shared" si="2439"/>
        <v>0</v>
      </c>
      <c r="AO557" s="87">
        <f t="shared" si="2439"/>
        <v>0</v>
      </c>
      <c r="AP557" s="87">
        <f t="shared" ref="AP557:BO557" si="2440">IF(AP521="","",AP521*AP$368*(1-AP376))</f>
        <v>0</v>
      </c>
      <c r="AQ557" s="87">
        <f t="shared" si="2440"/>
        <v>0</v>
      </c>
      <c r="AR557" s="87">
        <f t="shared" si="2440"/>
        <v>0</v>
      </c>
      <c r="AS557" s="87">
        <f t="shared" si="2440"/>
        <v>0</v>
      </c>
      <c r="AT557" s="87">
        <f t="shared" si="2440"/>
        <v>0</v>
      </c>
      <c r="AU557" s="87">
        <f t="shared" si="2440"/>
        <v>0</v>
      </c>
      <c r="AV557" s="87">
        <f t="shared" si="2440"/>
        <v>0</v>
      </c>
      <c r="AW557" s="87">
        <f t="shared" si="2440"/>
        <v>0</v>
      </c>
      <c r="AX557" s="87">
        <f t="shared" si="2440"/>
        <v>0</v>
      </c>
      <c r="AY557" s="87">
        <f t="shared" si="2440"/>
        <v>0</v>
      </c>
      <c r="AZ557" s="87">
        <f t="shared" si="2440"/>
        <v>0</v>
      </c>
      <c r="BA557" s="87">
        <f t="shared" si="2440"/>
        <v>0</v>
      </c>
      <c r="BB557" s="87">
        <f t="shared" si="2440"/>
        <v>0</v>
      </c>
      <c r="BC557" s="87">
        <f t="shared" si="2440"/>
        <v>0</v>
      </c>
      <c r="BD557" s="87">
        <f t="shared" si="2440"/>
        <v>0</v>
      </c>
      <c r="BE557" s="87">
        <f t="shared" si="2440"/>
        <v>0</v>
      </c>
      <c r="BF557" s="87">
        <f t="shared" si="2440"/>
        <v>0</v>
      </c>
      <c r="BG557" s="87">
        <f t="shared" si="2440"/>
        <v>0</v>
      </c>
      <c r="BH557" s="87">
        <f t="shared" si="2440"/>
        <v>0</v>
      </c>
      <c r="BI557" s="87">
        <f t="shared" si="2440"/>
        <v>0</v>
      </c>
      <c r="BJ557" s="87">
        <f t="shared" si="2440"/>
        <v>0</v>
      </c>
      <c r="BK557" s="87">
        <f t="shared" si="2440"/>
        <v>0</v>
      </c>
      <c r="BL557" s="87">
        <f t="shared" si="2440"/>
        <v>0</v>
      </c>
      <c r="BM557" s="87">
        <f t="shared" si="2440"/>
        <v>0</v>
      </c>
      <c r="BN557" s="87">
        <f t="shared" si="2440"/>
        <v>0</v>
      </c>
      <c r="BO557" s="87">
        <f t="shared" si="2440"/>
        <v>0</v>
      </c>
      <c r="BV557" s="802"/>
      <c r="BW557" s="802"/>
      <c r="BX557" s="802"/>
      <c r="BY557" s="802"/>
      <c r="BZ557" s="802"/>
      <c r="CA557" s="802"/>
      <c r="CB557" s="802"/>
      <c r="CC557" s="802"/>
      <c r="CD557" s="802"/>
      <c r="CE557" s="802"/>
      <c r="CF557" s="802"/>
      <c r="CG557" s="802"/>
      <c r="CH557" s="802"/>
      <c r="CI557" s="802"/>
      <c r="CJ557" s="802"/>
      <c r="CK557" s="802"/>
      <c r="CL557" s="802"/>
      <c r="CM557" s="802"/>
      <c r="CN557" s="802"/>
      <c r="CO557" s="802"/>
      <c r="CP557" s="802"/>
      <c r="CQ557" s="802"/>
      <c r="CR557" s="802"/>
      <c r="CS557" s="802"/>
      <c r="CT557" s="802"/>
      <c r="CU557" s="802"/>
      <c r="CV557" s="802"/>
      <c r="CW557" s="802"/>
      <c r="CX557" s="802"/>
      <c r="CY557" s="802"/>
      <c r="CZ557" s="802"/>
      <c r="DA557" s="802"/>
      <c r="DB557" s="802"/>
      <c r="DC557" s="802"/>
      <c r="DD557" s="802"/>
      <c r="DE557" s="802"/>
      <c r="DF557" s="802"/>
      <c r="DG557" s="802"/>
      <c r="DH557" s="802"/>
      <c r="DI557" s="802"/>
      <c r="DJ557" s="802"/>
      <c r="DK557" s="802"/>
      <c r="DL557" s="802"/>
      <c r="DM557" s="802"/>
      <c r="DN557" s="802"/>
      <c r="DO557" s="802"/>
      <c r="DP557" s="802"/>
      <c r="DQ557" s="802"/>
      <c r="DR557" s="802"/>
      <c r="DS557" s="802"/>
      <c r="DT557" s="802"/>
      <c r="DU557" s="802"/>
      <c r="DV557" s="802"/>
      <c r="DW557" s="802"/>
      <c r="DX557" s="802"/>
      <c r="DY557" s="802"/>
      <c r="DZ557" s="802"/>
      <c r="EA557" s="802"/>
      <c r="EB557" s="802"/>
      <c r="EC557" s="802"/>
      <c r="ED557" s="802"/>
    </row>
    <row r="558" spans="1:139" ht="12.75" hidden="1" customHeight="1" outlineLevel="1">
      <c r="A558" s="762"/>
      <c r="B558" s="728" t="s">
        <v>45</v>
      </c>
      <c r="C558" s="59" t="s">
        <v>399</v>
      </c>
      <c r="D558" s="689"/>
      <c r="E558" s="667" t="s">
        <v>151</v>
      </c>
      <c r="F558" s="690"/>
      <c r="G558" s="154">
        <f t="shared" ref="G558:BO558" si="2441">G559</f>
        <v>0</v>
      </c>
      <c r="H558" s="154">
        <f t="shared" si="2441"/>
        <v>0</v>
      </c>
      <c r="I558" s="154">
        <f t="shared" si="2441"/>
        <v>0</v>
      </c>
      <c r="J558" s="154">
        <f t="shared" si="2441"/>
        <v>0</v>
      </c>
      <c r="K558" s="154">
        <f t="shared" si="2441"/>
        <v>0</v>
      </c>
      <c r="L558" s="154">
        <f t="shared" si="2441"/>
        <v>0</v>
      </c>
      <c r="M558" s="154">
        <f t="shared" si="2441"/>
        <v>0</v>
      </c>
      <c r="N558" s="154">
        <f t="shared" si="2441"/>
        <v>0</v>
      </c>
      <c r="O558" s="154">
        <f t="shared" si="2441"/>
        <v>0</v>
      </c>
      <c r="P558" s="154">
        <f t="shared" si="2441"/>
        <v>0</v>
      </c>
      <c r="Q558" s="154">
        <f t="shared" si="2441"/>
        <v>0</v>
      </c>
      <c r="R558" s="154">
        <f t="shared" si="2441"/>
        <v>0</v>
      </c>
      <c r="S558" s="154">
        <f t="shared" si="2441"/>
        <v>0</v>
      </c>
      <c r="T558" s="154">
        <f t="shared" si="2441"/>
        <v>0</v>
      </c>
      <c r="U558" s="154">
        <f t="shared" si="2441"/>
        <v>0</v>
      </c>
      <c r="V558" s="154">
        <f t="shared" si="2441"/>
        <v>0</v>
      </c>
      <c r="W558" s="154">
        <f t="shared" si="2441"/>
        <v>0</v>
      </c>
      <c r="X558" s="154">
        <f t="shared" si="2441"/>
        <v>0</v>
      </c>
      <c r="Y558" s="154">
        <f t="shared" si="2441"/>
        <v>0</v>
      </c>
      <c r="Z558" s="154">
        <f t="shared" si="2441"/>
        <v>0</v>
      </c>
      <c r="AA558" s="154">
        <f t="shared" si="2441"/>
        <v>0</v>
      </c>
      <c r="AB558" s="154">
        <f t="shared" si="2441"/>
        <v>0</v>
      </c>
      <c r="AC558" s="154">
        <f t="shared" si="2441"/>
        <v>0</v>
      </c>
      <c r="AD558" s="154">
        <f t="shared" si="2441"/>
        <v>0</v>
      </c>
      <c r="AE558" s="154">
        <f t="shared" si="2441"/>
        <v>0</v>
      </c>
      <c r="AF558" s="154">
        <f t="shared" si="2441"/>
        <v>0</v>
      </c>
      <c r="AG558" s="154">
        <f t="shared" si="2441"/>
        <v>0</v>
      </c>
      <c r="AH558" s="154">
        <f t="shared" si="2441"/>
        <v>0</v>
      </c>
      <c r="AI558" s="154">
        <f t="shared" si="2441"/>
        <v>0</v>
      </c>
      <c r="AJ558" s="154">
        <f t="shared" si="2441"/>
        <v>0</v>
      </c>
      <c r="AK558" s="154">
        <f t="shared" si="2441"/>
        <v>0</v>
      </c>
      <c r="AL558" s="154">
        <f t="shared" si="2441"/>
        <v>0</v>
      </c>
      <c r="AM558" s="154">
        <f t="shared" si="2441"/>
        <v>0</v>
      </c>
      <c r="AN558" s="154">
        <f t="shared" si="2441"/>
        <v>0</v>
      </c>
      <c r="AO558" s="154">
        <f t="shared" si="2441"/>
        <v>0</v>
      </c>
      <c r="AP558" s="154">
        <f t="shared" si="2441"/>
        <v>0</v>
      </c>
      <c r="AQ558" s="154">
        <f t="shared" si="2441"/>
        <v>0</v>
      </c>
      <c r="AR558" s="154">
        <f t="shared" si="2441"/>
        <v>0</v>
      </c>
      <c r="AS558" s="154">
        <f t="shared" si="2441"/>
        <v>0</v>
      </c>
      <c r="AT558" s="154">
        <f t="shared" si="2441"/>
        <v>0</v>
      </c>
      <c r="AU558" s="154">
        <f t="shared" si="2441"/>
        <v>0</v>
      </c>
      <c r="AV558" s="154">
        <f t="shared" si="2441"/>
        <v>0</v>
      </c>
      <c r="AW558" s="154">
        <f t="shared" si="2441"/>
        <v>0</v>
      </c>
      <c r="AX558" s="154">
        <f t="shared" si="2441"/>
        <v>0</v>
      </c>
      <c r="AY558" s="154">
        <f t="shared" si="2441"/>
        <v>0</v>
      </c>
      <c r="AZ558" s="154">
        <f t="shared" si="2441"/>
        <v>0</v>
      </c>
      <c r="BA558" s="154">
        <f t="shared" si="2441"/>
        <v>0</v>
      </c>
      <c r="BB558" s="154">
        <f t="shared" si="2441"/>
        <v>0</v>
      </c>
      <c r="BC558" s="154">
        <f t="shared" si="2441"/>
        <v>0</v>
      </c>
      <c r="BD558" s="154">
        <f t="shared" si="2441"/>
        <v>0</v>
      </c>
      <c r="BE558" s="154">
        <f t="shared" si="2441"/>
        <v>0</v>
      </c>
      <c r="BF558" s="154">
        <f t="shared" si="2441"/>
        <v>0</v>
      </c>
      <c r="BG558" s="154">
        <f t="shared" si="2441"/>
        <v>0</v>
      </c>
      <c r="BH558" s="154">
        <f t="shared" si="2441"/>
        <v>0</v>
      </c>
      <c r="BI558" s="154">
        <f t="shared" si="2441"/>
        <v>0</v>
      </c>
      <c r="BJ558" s="154">
        <f t="shared" si="2441"/>
        <v>0</v>
      </c>
      <c r="BK558" s="154">
        <f t="shared" si="2441"/>
        <v>0</v>
      </c>
      <c r="BL558" s="154">
        <f t="shared" si="2441"/>
        <v>0</v>
      </c>
      <c r="BM558" s="154">
        <f t="shared" si="2441"/>
        <v>0</v>
      </c>
      <c r="BN558" s="154">
        <f t="shared" si="2441"/>
        <v>0</v>
      </c>
      <c r="BO558" s="154">
        <f t="shared" si="2441"/>
        <v>0</v>
      </c>
      <c r="BV558" s="1166"/>
      <c r="BW558" s="1166"/>
      <c r="BX558" s="1166"/>
      <c r="BY558" s="1166"/>
      <c r="BZ558" s="1166"/>
      <c r="CA558" s="1166"/>
      <c r="CB558" s="1166"/>
      <c r="CC558" s="1166"/>
      <c r="CD558" s="1166"/>
      <c r="CE558" s="1166"/>
      <c r="CF558" s="1166"/>
      <c r="CG558" s="1166"/>
      <c r="CH558" s="1166"/>
      <c r="CI558" s="1166"/>
      <c r="CJ558" s="1166"/>
      <c r="CK558" s="1166"/>
      <c r="CL558" s="1166"/>
      <c r="CM558" s="1166"/>
      <c r="CN558" s="1166"/>
      <c r="CO558" s="1166"/>
      <c r="CP558" s="1166"/>
      <c r="CQ558" s="1166"/>
      <c r="CR558" s="1166"/>
      <c r="CS558" s="1166"/>
      <c r="CT558" s="1166"/>
      <c r="CU558" s="1166"/>
      <c r="CV558" s="1166"/>
      <c r="CW558" s="1166"/>
      <c r="CX558" s="1166"/>
      <c r="CY558" s="1166"/>
      <c r="CZ558" s="1166"/>
      <c r="DA558" s="1166"/>
      <c r="DB558" s="1166"/>
      <c r="DC558" s="1166"/>
      <c r="DD558" s="1166"/>
      <c r="DE558" s="1166"/>
      <c r="DF558" s="1166"/>
      <c r="DG558" s="1166"/>
      <c r="DH558" s="1166"/>
      <c r="DI558" s="1166"/>
      <c r="DJ558" s="1166"/>
      <c r="DK558" s="1166"/>
      <c r="DL558" s="1166"/>
      <c r="DM558" s="1166"/>
      <c r="DN558" s="1166"/>
      <c r="DO558" s="1166"/>
      <c r="DP558" s="1166"/>
      <c r="DQ558" s="1166"/>
      <c r="DR558" s="1166"/>
      <c r="DS558" s="1166"/>
      <c r="DT558" s="1166"/>
      <c r="DU558" s="1166"/>
      <c r="DV558" s="1166"/>
      <c r="DW558" s="1166"/>
      <c r="DX558" s="1166"/>
      <c r="DY558" s="1166"/>
      <c r="DZ558" s="1166"/>
      <c r="EA558" s="1166"/>
      <c r="EB558" s="1166"/>
      <c r="EC558" s="1166"/>
      <c r="ED558" s="1166"/>
    </row>
    <row r="559" spans="1:139" ht="12.75" hidden="1" customHeight="1" outlineLevel="1">
      <c r="A559" s="762"/>
      <c r="B559" s="728" t="s">
        <v>46</v>
      </c>
      <c r="C559" s="719"/>
      <c r="D559" s="640" t="s">
        <v>192</v>
      </c>
      <c r="E559" s="667" t="s">
        <v>151</v>
      </c>
      <c r="F559" s="690"/>
      <c r="G559" s="87">
        <f t="shared" ref="G559:AO559" si="2442">IF(G523="","",(G523*G385)+(G521*G368*G376))</f>
        <v>0</v>
      </c>
      <c r="H559" s="87">
        <f t="shared" si="2442"/>
        <v>0</v>
      </c>
      <c r="I559" s="87">
        <f t="shared" si="2442"/>
        <v>0</v>
      </c>
      <c r="J559" s="87">
        <f t="shared" si="2442"/>
        <v>0</v>
      </c>
      <c r="K559" s="87">
        <f t="shared" si="2442"/>
        <v>0</v>
      </c>
      <c r="L559" s="87">
        <f t="shared" si="2442"/>
        <v>0</v>
      </c>
      <c r="M559" s="87">
        <f t="shared" si="2442"/>
        <v>0</v>
      </c>
      <c r="N559" s="87">
        <f t="shared" si="2442"/>
        <v>0</v>
      </c>
      <c r="O559" s="87">
        <f t="shared" si="2442"/>
        <v>0</v>
      </c>
      <c r="P559" s="87">
        <f t="shared" si="2442"/>
        <v>0</v>
      </c>
      <c r="Q559" s="87">
        <f t="shared" si="2442"/>
        <v>0</v>
      </c>
      <c r="R559" s="87">
        <f t="shared" si="2442"/>
        <v>0</v>
      </c>
      <c r="S559" s="87">
        <f t="shared" si="2442"/>
        <v>0</v>
      </c>
      <c r="T559" s="87">
        <f t="shared" si="2442"/>
        <v>0</v>
      </c>
      <c r="U559" s="87">
        <f t="shared" si="2442"/>
        <v>0</v>
      </c>
      <c r="V559" s="87">
        <f t="shared" si="2442"/>
        <v>0</v>
      </c>
      <c r="W559" s="87">
        <f t="shared" si="2442"/>
        <v>0</v>
      </c>
      <c r="X559" s="87">
        <f t="shared" si="2442"/>
        <v>0</v>
      </c>
      <c r="Y559" s="87">
        <f t="shared" si="2442"/>
        <v>0</v>
      </c>
      <c r="Z559" s="87">
        <f t="shared" si="2442"/>
        <v>0</v>
      </c>
      <c r="AA559" s="87">
        <f t="shared" si="2442"/>
        <v>0</v>
      </c>
      <c r="AB559" s="87">
        <f t="shared" si="2442"/>
        <v>0</v>
      </c>
      <c r="AC559" s="87">
        <f t="shared" si="2442"/>
        <v>0</v>
      </c>
      <c r="AD559" s="87">
        <f t="shared" si="2442"/>
        <v>0</v>
      </c>
      <c r="AE559" s="87">
        <f t="shared" si="2442"/>
        <v>0</v>
      </c>
      <c r="AF559" s="87">
        <f t="shared" si="2442"/>
        <v>0</v>
      </c>
      <c r="AG559" s="87">
        <f t="shared" si="2442"/>
        <v>0</v>
      </c>
      <c r="AH559" s="87">
        <f t="shared" si="2442"/>
        <v>0</v>
      </c>
      <c r="AI559" s="87">
        <f t="shared" si="2442"/>
        <v>0</v>
      </c>
      <c r="AJ559" s="87">
        <f t="shared" si="2442"/>
        <v>0</v>
      </c>
      <c r="AK559" s="87">
        <f t="shared" si="2442"/>
        <v>0</v>
      </c>
      <c r="AL559" s="87">
        <f t="shared" si="2442"/>
        <v>0</v>
      </c>
      <c r="AM559" s="87">
        <f t="shared" si="2442"/>
        <v>0</v>
      </c>
      <c r="AN559" s="87">
        <f t="shared" si="2442"/>
        <v>0</v>
      </c>
      <c r="AO559" s="87">
        <f t="shared" si="2442"/>
        <v>0</v>
      </c>
      <c r="AP559" s="87">
        <f t="shared" ref="AP559:BO559" si="2443">IF(AP523="","",(AP523*AP385)+(AP521*AP368*AP376))</f>
        <v>0</v>
      </c>
      <c r="AQ559" s="87">
        <f t="shared" si="2443"/>
        <v>0</v>
      </c>
      <c r="AR559" s="87">
        <f t="shared" si="2443"/>
        <v>0</v>
      </c>
      <c r="AS559" s="87">
        <f t="shared" si="2443"/>
        <v>0</v>
      </c>
      <c r="AT559" s="87">
        <f t="shared" si="2443"/>
        <v>0</v>
      </c>
      <c r="AU559" s="87">
        <f t="shared" si="2443"/>
        <v>0</v>
      </c>
      <c r="AV559" s="87">
        <f t="shared" si="2443"/>
        <v>0</v>
      </c>
      <c r="AW559" s="87">
        <f t="shared" si="2443"/>
        <v>0</v>
      </c>
      <c r="AX559" s="87">
        <f t="shared" si="2443"/>
        <v>0</v>
      </c>
      <c r="AY559" s="87">
        <f t="shared" si="2443"/>
        <v>0</v>
      </c>
      <c r="AZ559" s="87">
        <f t="shared" si="2443"/>
        <v>0</v>
      </c>
      <c r="BA559" s="87">
        <f t="shared" si="2443"/>
        <v>0</v>
      </c>
      <c r="BB559" s="87">
        <f t="shared" si="2443"/>
        <v>0</v>
      </c>
      <c r="BC559" s="87">
        <f t="shared" si="2443"/>
        <v>0</v>
      </c>
      <c r="BD559" s="87">
        <f t="shared" si="2443"/>
        <v>0</v>
      </c>
      <c r="BE559" s="87">
        <f t="shared" si="2443"/>
        <v>0</v>
      </c>
      <c r="BF559" s="87">
        <f t="shared" si="2443"/>
        <v>0</v>
      </c>
      <c r="BG559" s="87">
        <f t="shared" si="2443"/>
        <v>0</v>
      </c>
      <c r="BH559" s="87">
        <f t="shared" si="2443"/>
        <v>0</v>
      </c>
      <c r="BI559" s="87">
        <f t="shared" si="2443"/>
        <v>0</v>
      </c>
      <c r="BJ559" s="87">
        <f t="shared" si="2443"/>
        <v>0</v>
      </c>
      <c r="BK559" s="87">
        <f t="shared" si="2443"/>
        <v>0</v>
      </c>
      <c r="BL559" s="87">
        <f t="shared" si="2443"/>
        <v>0</v>
      </c>
      <c r="BM559" s="87">
        <f t="shared" si="2443"/>
        <v>0</v>
      </c>
      <c r="BN559" s="87">
        <f t="shared" si="2443"/>
        <v>0</v>
      </c>
      <c r="BO559" s="87">
        <f t="shared" si="2443"/>
        <v>0</v>
      </c>
      <c r="BV559" s="802"/>
      <c r="BW559" s="802"/>
      <c r="BX559" s="802"/>
      <c r="BY559" s="802"/>
      <c r="BZ559" s="802"/>
      <c r="CA559" s="802"/>
      <c r="CB559" s="802"/>
      <c r="CC559" s="802"/>
      <c r="CD559" s="802"/>
      <c r="CE559" s="802"/>
      <c r="CF559" s="802"/>
      <c r="CG559" s="802"/>
      <c r="CH559" s="802"/>
      <c r="CI559" s="802"/>
      <c r="CJ559" s="802"/>
      <c r="CK559" s="802"/>
      <c r="CL559" s="802"/>
      <c r="CM559" s="802"/>
      <c r="CN559" s="802"/>
      <c r="CO559" s="802"/>
      <c r="CP559" s="802"/>
      <c r="CQ559" s="802"/>
      <c r="CR559" s="802"/>
      <c r="CS559" s="802"/>
      <c r="CT559" s="802"/>
      <c r="CU559" s="802"/>
      <c r="CV559" s="802"/>
      <c r="CW559" s="802"/>
      <c r="CX559" s="802"/>
      <c r="CY559" s="802"/>
      <c r="CZ559" s="802"/>
      <c r="DA559" s="802"/>
      <c r="DB559" s="802"/>
      <c r="DC559" s="802"/>
      <c r="DD559" s="802"/>
      <c r="DE559" s="802"/>
      <c r="DF559" s="802"/>
      <c r="DG559" s="802"/>
      <c r="DH559" s="802"/>
      <c r="DI559" s="802"/>
      <c r="DJ559" s="802"/>
      <c r="DK559" s="802"/>
      <c r="DL559" s="802"/>
      <c r="DM559" s="802"/>
      <c r="DN559" s="802"/>
      <c r="DO559" s="802"/>
      <c r="DP559" s="802"/>
      <c r="DQ559" s="802"/>
      <c r="DR559" s="802"/>
      <c r="DS559" s="802"/>
      <c r="DT559" s="802"/>
      <c r="DU559" s="802"/>
      <c r="DV559" s="802"/>
      <c r="DW559" s="802"/>
      <c r="DX559" s="802"/>
      <c r="DY559" s="802"/>
      <c r="DZ559" s="802"/>
      <c r="EA559" s="802"/>
      <c r="EB559" s="802"/>
      <c r="EC559" s="802"/>
      <c r="ED559" s="802"/>
    </row>
    <row r="560" spans="1:139" collapsed="1">
      <c r="A560" s="762"/>
      <c r="B560" s="728">
        <v>334</v>
      </c>
      <c r="C560" s="59" t="s">
        <v>280</v>
      </c>
      <c r="D560" s="640"/>
      <c r="E560" s="670"/>
      <c r="F560" s="690"/>
      <c r="G560" s="1008"/>
      <c r="H560" s="1009"/>
      <c r="I560" s="1009"/>
      <c r="J560" s="1009"/>
      <c r="K560" s="1009"/>
      <c r="L560" s="1009"/>
      <c r="M560" s="1009"/>
      <c r="N560" s="1009"/>
      <c r="O560" s="1009"/>
      <c r="P560" s="1009"/>
      <c r="Q560" s="1009"/>
      <c r="R560" s="1009"/>
      <c r="S560" s="1009"/>
      <c r="T560" s="1009"/>
      <c r="U560" s="1009"/>
      <c r="V560" s="1009"/>
      <c r="W560" s="1009"/>
      <c r="X560" s="1009"/>
      <c r="Y560" s="1009"/>
      <c r="Z560" s="1009"/>
      <c r="AA560" s="1009"/>
      <c r="AB560" s="1009"/>
      <c r="AC560" s="1009"/>
      <c r="AD560" s="1009"/>
      <c r="AE560" s="1009"/>
      <c r="AF560" s="1009"/>
      <c r="AG560" s="1009"/>
      <c r="AH560" s="1009"/>
      <c r="AI560" s="1009"/>
      <c r="AJ560" s="1009"/>
      <c r="AK560" s="1009"/>
      <c r="AL560" s="1009"/>
      <c r="AM560" s="1009"/>
      <c r="AN560" s="1009"/>
      <c r="AO560" s="1009"/>
      <c r="AP560" s="1009"/>
      <c r="AQ560" s="1009"/>
      <c r="AR560" s="1009"/>
      <c r="AS560" s="1009"/>
      <c r="AT560" s="1009"/>
      <c r="AU560" s="1009"/>
      <c r="AV560" s="1009"/>
      <c r="AW560" s="1009"/>
      <c r="AX560" s="1009"/>
      <c r="AY560" s="1009"/>
      <c r="AZ560" s="1009"/>
      <c r="BA560" s="1009"/>
      <c r="BB560" s="1009"/>
      <c r="BC560" s="1009"/>
      <c r="BD560" s="1009"/>
      <c r="BE560" s="1009"/>
      <c r="BF560" s="1009"/>
      <c r="BG560" s="1009"/>
      <c r="BH560" s="1009"/>
      <c r="BI560" s="1009"/>
      <c r="BJ560" s="1009"/>
      <c r="BK560" s="1009"/>
      <c r="BL560" s="1009"/>
      <c r="BM560" s="1009"/>
      <c r="BN560" s="1009"/>
      <c r="BO560" s="1009"/>
      <c r="BV560" s="802"/>
      <c r="BW560" s="1142"/>
      <c r="BX560" s="1142"/>
      <c r="BY560" s="1142"/>
      <c r="BZ560" s="1142"/>
      <c r="CA560" s="1142"/>
      <c r="CB560" s="1142"/>
      <c r="CC560" s="1142"/>
      <c r="CD560" s="1142"/>
      <c r="CE560" s="1142"/>
      <c r="CF560" s="1142"/>
      <c r="CG560" s="1142"/>
      <c r="CH560" s="1142"/>
      <c r="CI560" s="1142"/>
      <c r="CJ560" s="1142"/>
      <c r="CK560" s="1142"/>
      <c r="CL560" s="1142"/>
      <c r="CM560" s="1142"/>
      <c r="CN560" s="1142"/>
      <c r="CO560" s="1142"/>
      <c r="CP560" s="1142"/>
      <c r="CQ560" s="1142"/>
      <c r="CR560" s="1142"/>
      <c r="CS560" s="1142"/>
      <c r="CT560" s="1142"/>
      <c r="CU560" s="1142"/>
      <c r="CV560" s="1142"/>
      <c r="CW560" s="1142"/>
      <c r="CX560" s="1142"/>
      <c r="CY560" s="1142"/>
      <c r="CZ560" s="1142"/>
      <c r="DA560" s="1142"/>
      <c r="DB560" s="1142"/>
      <c r="DC560" s="1142"/>
      <c r="DD560" s="1142"/>
      <c r="DE560" s="1142"/>
      <c r="DF560" s="1142"/>
      <c r="DG560" s="1142"/>
      <c r="DH560" s="1142"/>
      <c r="DI560" s="1142"/>
      <c r="DJ560" s="1142"/>
      <c r="DK560" s="1142"/>
      <c r="DL560" s="1142"/>
      <c r="DM560" s="1142"/>
      <c r="DN560" s="1142"/>
      <c r="DO560" s="1142"/>
      <c r="DP560" s="1142"/>
      <c r="DQ560" s="1142"/>
      <c r="DR560" s="1142"/>
      <c r="DS560" s="1142"/>
      <c r="DT560" s="1142"/>
      <c r="DU560" s="1142"/>
      <c r="DV560" s="1142"/>
      <c r="DW560" s="1142"/>
      <c r="DX560" s="1142"/>
      <c r="DY560" s="1142"/>
      <c r="DZ560" s="1142"/>
      <c r="EA560" s="1142"/>
      <c r="EB560" s="1142"/>
      <c r="EC560" s="1142"/>
      <c r="ED560" s="1142"/>
    </row>
    <row r="561" spans="1:139" s="15" customFormat="1" ht="12.75" hidden="1" customHeight="1" outlineLevel="1">
      <c r="A561" s="160"/>
      <c r="B561" s="728" t="s">
        <v>107</v>
      </c>
      <c r="C561" s="58" t="s">
        <v>1337</v>
      </c>
      <c r="D561" s="685"/>
      <c r="E561" s="667" t="s">
        <v>151</v>
      </c>
      <c r="F561" s="692"/>
      <c r="G561" s="155">
        <f t="shared" ref="G561:AO561" si="2444">IF(COUNTBLANK(G562:G567)=6,"",SUM(G562:G567))</f>
        <v>0</v>
      </c>
      <c r="H561" s="155">
        <f t="shared" si="2444"/>
        <v>0</v>
      </c>
      <c r="I561" s="155">
        <f t="shared" si="2444"/>
        <v>0</v>
      </c>
      <c r="J561" s="155">
        <f t="shared" si="2444"/>
        <v>0</v>
      </c>
      <c r="K561" s="155">
        <f t="shared" si="2444"/>
        <v>0</v>
      </c>
      <c r="L561" s="155">
        <f t="shared" si="2444"/>
        <v>0</v>
      </c>
      <c r="M561" s="155">
        <f t="shared" si="2444"/>
        <v>0</v>
      </c>
      <c r="N561" s="155">
        <f t="shared" si="2444"/>
        <v>0</v>
      </c>
      <c r="O561" s="155">
        <f t="shared" si="2444"/>
        <v>0</v>
      </c>
      <c r="P561" s="155">
        <f t="shared" si="2444"/>
        <v>0</v>
      </c>
      <c r="Q561" s="155">
        <f t="shared" si="2444"/>
        <v>0</v>
      </c>
      <c r="R561" s="155">
        <f t="shared" si="2444"/>
        <v>0</v>
      </c>
      <c r="S561" s="155">
        <f t="shared" si="2444"/>
        <v>0</v>
      </c>
      <c r="T561" s="155">
        <f t="shared" si="2444"/>
        <v>0</v>
      </c>
      <c r="U561" s="155">
        <f t="shared" si="2444"/>
        <v>0</v>
      </c>
      <c r="V561" s="155">
        <f t="shared" si="2444"/>
        <v>0</v>
      </c>
      <c r="W561" s="155">
        <f t="shared" si="2444"/>
        <v>0</v>
      </c>
      <c r="X561" s="155">
        <f t="shared" si="2444"/>
        <v>0</v>
      </c>
      <c r="Y561" s="155">
        <f t="shared" si="2444"/>
        <v>0</v>
      </c>
      <c r="Z561" s="155">
        <f t="shared" si="2444"/>
        <v>0</v>
      </c>
      <c r="AA561" s="155">
        <f t="shared" si="2444"/>
        <v>0</v>
      </c>
      <c r="AB561" s="155">
        <f t="shared" si="2444"/>
        <v>0</v>
      </c>
      <c r="AC561" s="155">
        <f t="shared" si="2444"/>
        <v>0</v>
      </c>
      <c r="AD561" s="155">
        <f t="shared" si="2444"/>
        <v>0</v>
      </c>
      <c r="AE561" s="155">
        <f t="shared" si="2444"/>
        <v>0</v>
      </c>
      <c r="AF561" s="155">
        <f t="shared" si="2444"/>
        <v>0</v>
      </c>
      <c r="AG561" s="155">
        <f t="shared" si="2444"/>
        <v>0</v>
      </c>
      <c r="AH561" s="155">
        <f t="shared" si="2444"/>
        <v>0</v>
      </c>
      <c r="AI561" s="155">
        <f t="shared" si="2444"/>
        <v>0</v>
      </c>
      <c r="AJ561" s="155">
        <f t="shared" si="2444"/>
        <v>0</v>
      </c>
      <c r="AK561" s="155">
        <f t="shared" si="2444"/>
        <v>0</v>
      </c>
      <c r="AL561" s="155">
        <f t="shared" si="2444"/>
        <v>0</v>
      </c>
      <c r="AM561" s="155">
        <f t="shared" si="2444"/>
        <v>0</v>
      </c>
      <c r="AN561" s="155">
        <f t="shared" si="2444"/>
        <v>0</v>
      </c>
      <c r="AO561" s="155">
        <f t="shared" si="2444"/>
        <v>0</v>
      </c>
      <c r="AP561" s="155">
        <f t="shared" ref="AP561:BO561" si="2445">IF(COUNTBLANK(AP562:AP567)=6,"",SUM(AP562:AP567))</f>
        <v>0</v>
      </c>
      <c r="AQ561" s="155">
        <f t="shared" si="2445"/>
        <v>0</v>
      </c>
      <c r="AR561" s="155">
        <f t="shared" si="2445"/>
        <v>0</v>
      </c>
      <c r="AS561" s="155">
        <f t="shared" si="2445"/>
        <v>0</v>
      </c>
      <c r="AT561" s="155">
        <f t="shared" si="2445"/>
        <v>0</v>
      </c>
      <c r="AU561" s="155">
        <f t="shared" si="2445"/>
        <v>0</v>
      </c>
      <c r="AV561" s="155">
        <f t="shared" si="2445"/>
        <v>0</v>
      </c>
      <c r="AW561" s="155">
        <f t="shared" si="2445"/>
        <v>0</v>
      </c>
      <c r="AX561" s="155">
        <f t="shared" si="2445"/>
        <v>0</v>
      </c>
      <c r="AY561" s="155">
        <f t="shared" si="2445"/>
        <v>0</v>
      </c>
      <c r="AZ561" s="155">
        <f t="shared" si="2445"/>
        <v>0</v>
      </c>
      <c r="BA561" s="155">
        <f t="shared" si="2445"/>
        <v>0</v>
      </c>
      <c r="BB561" s="155">
        <f t="shared" si="2445"/>
        <v>0</v>
      </c>
      <c r="BC561" s="155">
        <f t="shared" si="2445"/>
        <v>0</v>
      </c>
      <c r="BD561" s="155">
        <f t="shared" si="2445"/>
        <v>0</v>
      </c>
      <c r="BE561" s="155">
        <f t="shared" si="2445"/>
        <v>0</v>
      </c>
      <c r="BF561" s="155">
        <f t="shared" si="2445"/>
        <v>0</v>
      </c>
      <c r="BG561" s="155">
        <f t="shared" si="2445"/>
        <v>0</v>
      </c>
      <c r="BH561" s="155">
        <f t="shared" si="2445"/>
        <v>0</v>
      </c>
      <c r="BI561" s="155">
        <f t="shared" si="2445"/>
        <v>0</v>
      </c>
      <c r="BJ561" s="155">
        <f t="shared" si="2445"/>
        <v>0</v>
      </c>
      <c r="BK561" s="155">
        <f t="shared" si="2445"/>
        <v>0</v>
      </c>
      <c r="BL561" s="155">
        <f t="shared" si="2445"/>
        <v>0</v>
      </c>
      <c r="BM561" s="155">
        <f t="shared" si="2445"/>
        <v>0</v>
      </c>
      <c r="BN561" s="155">
        <f t="shared" si="2445"/>
        <v>0</v>
      </c>
      <c r="BO561" s="155">
        <f t="shared" si="2445"/>
        <v>0</v>
      </c>
      <c r="BV561" s="1168"/>
      <c r="BW561" s="1168"/>
      <c r="BX561" s="1168"/>
      <c r="BY561" s="1168"/>
      <c r="BZ561" s="1168"/>
      <c r="CA561" s="1168"/>
      <c r="CB561" s="1168"/>
      <c r="CC561" s="1168"/>
      <c r="CD561" s="1168"/>
      <c r="CE561" s="1168"/>
      <c r="CF561" s="1168"/>
      <c r="CG561" s="1168"/>
      <c r="CH561" s="1168"/>
      <c r="CI561" s="1168"/>
      <c r="CJ561" s="1168"/>
      <c r="CK561" s="1168"/>
      <c r="CL561" s="1168"/>
      <c r="CM561" s="1168"/>
      <c r="CN561" s="1168"/>
      <c r="CO561" s="1168"/>
      <c r="CP561" s="1168"/>
      <c r="CQ561" s="1168"/>
      <c r="CR561" s="1168"/>
      <c r="CS561" s="1168"/>
      <c r="CT561" s="1168"/>
      <c r="CU561" s="1168"/>
      <c r="CV561" s="1168"/>
      <c r="CW561" s="1168"/>
      <c r="CX561" s="1168"/>
      <c r="CY561" s="1168"/>
      <c r="CZ561" s="1168"/>
      <c r="DA561" s="1168"/>
      <c r="DB561" s="1168"/>
      <c r="DC561" s="1168"/>
      <c r="DD561" s="1168"/>
      <c r="DE561" s="1168"/>
      <c r="DF561" s="1168"/>
      <c r="DG561" s="1168"/>
      <c r="DH561" s="1168"/>
      <c r="DI561" s="1168"/>
      <c r="DJ561" s="1168"/>
      <c r="DK561" s="1168"/>
      <c r="DL561" s="1168"/>
      <c r="DM561" s="1168"/>
      <c r="DN561" s="1168"/>
      <c r="DO561" s="1168"/>
      <c r="DP561" s="1168"/>
      <c r="DQ561" s="1168"/>
      <c r="DR561" s="1168"/>
      <c r="DS561" s="1168"/>
      <c r="DT561" s="1168"/>
      <c r="DU561" s="1168"/>
      <c r="DV561" s="1168"/>
      <c r="DW561" s="1168"/>
      <c r="DX561" s="1168"/>
      <c r="DY561" s="1168"/>
      <c r="DZ561" s="1168"/>
      <c r="EA561" s="1168"/>
      <c r="EB561" s="1168"/>
      <c r="EC561" s="1168"/>
      <c r="ED561" s="1168"/>
      <c r="EE561" s="1077"/>
      <c r="EF561" s="1077"/>
      <c r="EG561" s="1077"/>
      <c r="EH561" s="1077"/>
      <c r="EI561" s="1077"/>
    </row>
    <row r="562" spans="1:139" ht="12.75" hidden="1" customHeight="1" outlineLevel="1">
      <c r="A562" s="762"/>
      <c r="B562" s="728" t="s">
        <v>29</v>
      </c>
      <c r="C562" s="60"/>
      <c r="D562" s="686" t="s">
        <v>1148</v>
      </c>
      <c r="E562" s="667" t="s">
        <v>151</v>
      </c>
      <c r="F562" s="692"/>
      <c r="G562" s="86">
        <f t="shared" ref="G562:AO562" si="2446">IF(G526="","",G526*G$349)</f>
        <v>0</v>
      </c>
      <c r="H562" s="86">
        <f t="shared" si="2446"/>
        <v>0</v>
      </c>
      <c r="I562" s="86">
        <f t="shared" si="2446"/>
        <v>0</v>
      </c>
      <c r="J562" s="86">
        <f t="shared" si="2446"/>
        <v>0</v>
      </c>
      <c r="K562" s="86">
        <f t="shared" si="2446"/>
        <v>0</v>
      </c>
      <c r="L562" s="86">
        <f t="shared" si="2446"/>
        <v>0</v>
      </c>
      <c r="M562" s="86">
        <f t="shared" si="2446"/>
        <v>0</v>
      </c>
      <c r="N562" s="86">
        <f t="shared" si="2446"/>
        <v>0</v>
      </c>
      <c r="O562" s="86">
        <f t="shared" si="2446"/>
        <v>0</v>
      </c>
      <c r="P562" s="86">
        <f t="shared" si="2446"/>
        <v>0</v>
      </c>
      <c r="Q562" s="86">
        <f t="shared" si="2446"/>
        <v>0</v>
      </c>
      <c r="R562" s="86">
        <f t="shared" si="2446"/>
        <v>0</v>
      </c>
      <c r="S562" s="86">
        <f t="shared" si="2446"/>
        <v>0</v>
      </c>
      <c r="T562" s="86">
        <f t="shared" si="2446"/>
        <v>0</v>
      </c>
      <c r="U562" s="86">
        <f t="shared" si="2446"/>
        <v>0</v>
      </c>
      <c r="V562" s="86">
        <f t="shared" si="2446"/>
        <v>0</v>
      </c>
      <c r="W562" s="86">
        <f t="shared" si="2446"/>
        <v>0</v>
      </c>
      <c r="X562" s="86">
        <f t="shared" si="2446"/>
        <v>0</v>
      </c>
      <c r="Y562" s="86">
        <f t="shared" si="2446"/>
        <v>0</v>
      </c>
      <c r="Z562" s="86">
        <f t="shared" si="2446"/>
        <v>0</v>
      </c>
      <c r="AA562" s="86">
        <f t="shared" si="2446"/>
        <v>0</v>
      </c>
      <c r="AB562" s="86">
        <f t="shared" si="2446"/>
        <v>0</v>
      </c>
      <c r="AC562" s="86">
        <f t="shared" si="2446"/>
        <v>0</v>
      </c>
      <c r="AD562" s="86">
        <f t="shared" si="2446"/>
        <v>0</v>
      </c>
      <c r="AE562" s="86">
        <f t="shared" si="2446"/>
        <v>0</v>
      </c>
      <c r="AF562" s="86">
        <f t="shared" si="2446"/>
        <v>0</v>
      </c>
      <c r="AG562" s="86">
        <f t="shared" si="2446"/>
        <v>0</v>
      </c>
      <c r="AH562" s="86">
        <f t="shared" si="2446"/>
        <v>0</v>
      </c>
      <c r="AI562" s="86">
        <f t="shared" si="2446"/>
        <v>0</v>
      </c>
      <c r="AJ562" s="86">
        <f t="shared" si="2446"/>
        <v>0</v>
      </c>
      <c r="AK562" s="86">
        <f t="shared" si="2446"/>
        <v>0</v>
      </c>
      <c r="AL562" s="86">
        <f t="shared" si="2446"/>
        <v>0</v>
      </c>
      <c r="AM562" s="86">
        <f t="shared" si="2446"/>
        <v>0</v>
      </c>
      <c r="AN562" s="86">
        <f t="shared" si="2446"/>
        <v>0</v>
      </c>
      <c r="AO562" s="86">
        <f t="shared" si="2446"/>
        <v>0</v>
      </c>
      <c r="AP562" s="86">
        <f t="shared" ref="AP562:BO562" si="2447">IF(AP526="","",AP526*AP$349)</f>
        <v>0</v>
      </c>
      <c r="AQ562" s="86">
        <f t="shared" si="2447"/>
        <v>0</v>
      </c>
      <c r="AR562" s="86">
        <f t="shared" si="2447"/>
        <v>0</v>
      </c>
      <c r="AS562" s="86">
        <f t="shared" si="2447"/>
        <v>0</v>
      </c>
      <c r="AT562" s="86">
        <f t="shared" si="2447"/>
        <v>0</v>
      </c>
      <c r="AU562" s="86">
        <f t="shared" si="2447"/>
        <v>0</v>
      </c>
      <c r="AV562" s="86">
        <f t="shared" si="2447"/>
        <v>0</v>
      </c>
      <c r="AW562" s="86">
        <f t="shared" si="2447"/>
        <v>0</v>
      </c>
      <c r="AX562" s="86">
        <f t="shared" si="2447"/>
        <v>0</v>
      </c>
      <c r="AY562" s="86">
        <f t="shared" si="2447"/>
        <v>0</v>
      </c>
      <c r="AZ562" s="86">
        <f t="shared" si="2447"/>
        <v>0</v>
      </c>
      <c r="BA562" s="86">
        <f t="shared" si="2447"/>
        <v>0</v>
      </c>
      <c r="BB562" s="86">
        <f t="shared" si="2447"/>
        <v>0</v>
      </c>
      <c r="BC562" s="86">
        <f t="shared" si="2447"/>
        <v>0</v>
      </c>
      <c r="BD562" s="86">
        <f t="shared" si="2447"/>
        <v>0</v>
      </c>
      <c r="BE562" s="86">
        <f t="shared" si="2447"/>
        <v>0</v>
      </c>
      <c r="BF562" s="86">
        <f t="shared" si="2447"/>
        <v>0</v>
      </c>
      <c r="BG562" s="86">
        <f t="shared" si="2447"/>
        <v>0</v>
      </c>
      <c r="BH562" s="86">
        <f t="shared" si="2447"/>
        <v>0</v>
      </c>
      <c r="BI562" s="86">
        <f t="shared" si="2447"/>
        <v>0</v>
      </c>
      <c r="BJ562" s="86">
        <f t="shared" si="2447"/>
        <v>0</v>
      </c>
      <c r="BK562" s="86">
        <f t="shared" si="2447"/>
        <v>0</v>
      </c>
      <c r="BL562" s="86">
        <f t="shared" si="2447"/>
        <v>0</v>
      </c>
      <c r="BM562" s="86">
        <f t="shared" si="2447"/>
        <v>0</v>
      </c>
      <c r="BN562" s="86">
        <f t="shared" si="2447"/>
        <v>0</v>
      </c>
      <c r="BO562" s="86">
        <f t="shared" si="2447"/>
        <v>0</v>
      </c>
      <c r="BV562" s="169"/>
      <c r="BW562" s="169"/>
      <c r="BX562" s="169"/>
      <c r="BY562" s="169"/>
      <c r="BZ562" s="169"/>
      <c r="CA562" s="169"/>
      <c r="CB562" s="169"/>
      <c r="CC562" s="169"/>
      <c r="CD562" s="169"/>
      <c r="CE562" s="169"/>
      <c r="CF562" s="169"/>
      <c r="CG562" s="169"/>
      <c r="CH562" s="169"/>
      <c r="CI562" s="169"/>
      <c r="CJ562" s="169"/>
      <c r="CK562" s="169"/>
      <c r="CL562" s="169"/>
      <c r="CM562" s="169"/>
      <c r="CN562" s="169"/>
      <c r="CO562" s="169"/>
      <c r="CP562" s="169"/>
      <c r="CQ562" s="169"/>
      <c r="CR562" s="169"/>
      <c r="CS562" s="169"/>
      <c r="CT562" s="169"/>
      <c r="CU562" s="169"/>
      <c r="CV562" s="169"/>
      <c r="CW562" s="169"/>
      <c r="CX562" s="169"/>
      <c r="CY562" s="169"/>
      <c r="CZ562" s="169"/>
      <c r="DA562" s="169"/>
      <c r="DB562" s="169"/>
      <c r="DC562" s="169"/>
      <c r="DD562" s="169"/>
      <c r="DE562" s="169"/>
      <c r="DF562" s="169"/>
      <c r="DG562" s="169"/>
      <c r="DH562" s="169"/>
      <c r="DI562" s="169"/>
      <c r="DJ562" s="169"/>
      <c r="DK562" s="169"/>
      <c r="DL562" s="169"/>
      <c r="DM562" s="169"/>
      <c r="DN562" s="169"/>
      <c r="DO562" s="169"/>
      <c r="DP562" s="169"/>
      <c r="DQ562" s="169"/>
      <c r="DR562" s="169"/>
      <c r="DS562" s="169"/>
      <c r="DT562" s="169"/>
      <c r="DU562" s="169"/>
      <c r="DV562" s="169"/>
      <c r="DW562" s="169"/>
      <c r="DX562" s="169"/>
      <c r="DY562" s="169"/>
      <c r="DZ562" s="169"/>
      <c r="EA562" s="169"/>
      <c r="EB562" s="169"/>
      <c r="EC562" s="169"/>
      <c r="ED562" s="169"/>
    </row>
    <row r="563" spans="1:139" ht="12.75" hidden="1" customHeight="1" outlineLevel="1">
      <c r="A563" s="762"/>
      <c r="B563" s="728" t="s">
        <v>30</v>
      </c>
      <c r="C563" s="60"/>
      <c r="D563" s="686" t="s">
        <v>776</v>
      </c>
      <c r="E563" s="667" t="s">
        <v>151</v>
      </c>
      <c r="F563" s="692"/>
      <c r="G563" s="86">
        <f t="shared" ref="G563:AO563" si="2448">IF(G527="","",G527*G$351)</f>
        <v>0</v>
      </c>
      <c r="H563" s="86">
        <f t="shared" si="2448"/>
        <v>0</v>
      </c>
      <c r="I563" s="86">
        <f t="shared" si="2448"/>
        <v>0</v>
      </c>
      <c r="J563" s="86">
        <f t="shared" si="2448"/>
        <v>0</v>
      </c>
      <c r="K563" s="86">
        <f t="shared" si="2448"/>
        <v>0</v>
      </c>
      <c r="L563" s="86">
        <f t="shared" si="2448"/>
        <v>0</v>
      </c>
      <c r="M563" s="86">
        <f t="shared" si="2448"/>
        <v>0</v>
      </c>
      <c r="N563" s="86">
        <f t="shared" si="2448"/>
        <v>0</v>
      </c>
      <c r="O563" s="86">
        <f t="shared" si="2448"/>
        <v>0</v>
      </c>
      <c r="P563" s="86">
        <f t="shared" si="2448"/>
        <v>0</v>
      </c>
      <c r="Q563" s="86">
        <f t="shared" si="2448"/>
        <v>0</v>
      </c>
      <c r="R563" s="86">
        <f t="shared" si="2448"/>
        <v>0</v>
      </c>
      <c r="S563" s="86">
        <f t="shared" si="2448"/>
        <v>0</v>
      </c>
      <c r="T563" s="86">
        <f t="shared" si="2448"/>
        <v>0</v>
      </c>
      <c r="U563" s="86">
        <f t="shared" si="2448"/>
        <v>0</v>
      </c>
      <c r="V563" s="86">
        <f t="shared" si="2448"/>
        <v>0</v>
      </c>
      <c r="W563" s="86">
        <f t="shared" si="2448"/>
        <v>0</v>
      </c>
      <c r="X563" s="86">
        <f t="shared" si="2448"/>
        <v>0</v>
      </c>
      <c r="Y563" s="86">
        <f t="shared" si="2448"/>
        <v>0</v>
      </c>
      <c r="Z563" s="86">
        <f t="shared" si="2448"/>
        <v>0</v>
      </c>
      <c r="AA563" s="86">
        <f t="shared" si="2448"/>
        <v>0</v>
      </c>
      <c r="AB563" s="86">
        <f t="shared" si="2448"/>
        <v>0</v>
      </c>
      <c r="AC563" s="86">
        <f t="shared" si="2448"/>
        <v>0</v>
      </c>
      <c r="AD563" s="86">
        <f t="shared" si="2448"/>
        <v>0</v>
      </c>
      <c r="AE563" s="86">
        <f t="shared" si="2448"/>
        <v>0</v>
      </c>
      <c r="AF563" s="86">
        <f t="shared" si="2448"/>
        <v>0</v>
      </c>
      <c r="AG563" s="86">
        <f t="shared" si="2448"/>
        <v>0</v>
      </c>
      <c r="AH563" s="86">
        <f t="shared" si="2448"/>
        <v>0</v>
      </c>
      <c r="AI563" s="86">
        <f t="shared" si="2448"/>
        <v>0</v>
      </c>
      <c r="AJ563" s="86">
        <f t="shared" si="2448"/>
        <v>0</v>
      </c>
      <c r="AK563" s="86">
        <f t="shared" si="2448"/>
        <v>0</v>
      </c>
      <c r="AL563" s="86">
        <f t="shared" si="2448"/>
        <v>0</v>
      </c>
      <c r="AM563" s="86">
        <f t="shared" si="2448"/>
        <v>0</v>
      </c>
      <c r="AN563" s="86">
        <f t="shared" si="2448"/>
        <v>0</v>
      </c>
      <c r="AO563" s="86">
        <f t="shared" si="2448"/>
        <v>0</v>
      </c>
      <c r="AP563" s="86">
        <f t="shared" ref="AP563:BO563" si="2449">IF(AP527="","",AP527*AP$351)</f>
        <v>0</v>
      </c>
      <c r="AQ563" s="86">
        <f t="shared" si="2449"/>
        <v>0</v>
      </c>
      <c r="AR563" s="86">
        <f t="shared" si="2449"/>
        <v>0</v>
      </c>
      <c r="AS563" s="86">
        <f t="shared" si="2449"/>
        <v>0</v>
      </c>
      <c r="AT563" s="86">
        <f t="shared" si="2449"/>
        <v>0</v>
      </c>
      <c r="AU563" s="86">
        <f t="shared" si="2449"/>
        <v>0</v>
      </c>
      <c r="AV563" s="86">
        <f t="shared" si="2449"/>
        <v>0</v>
      </c>
      <c r="AW563" s="86">
        <f t="shared" si="2449"/>
        <v>0</v>
      </c>
      <c r="AX563" s="86">
        <f t="shared" si="2449"/>
        <v>0</v>
      </c>
      <c r="AY563" s="86">
        <f t="shared" si="2449"/>
        <v>0</v>
      </c>
      <c r="AZ563" s="86">
        <f t="shared" si="2449"/>
        <v>0</v>
      </c>
      <c r="BA563" s="86">
        <f t="shared" si="2449"/>
        <v>0</v>
      </c>
      <c r="BB563" s="86">
        <f t="shared" si="2449"/>
        <v>0</v>
      </c>
      <c r="BC563" s="86">
        <f t="shared" si="2449"/>
        <v>0</v>
      </c>
      <c r="BD563" s="86">
        <f t="shared" si="2449"/>
        <v>0</v>
      </c>
      <c r="BE563" s="86">
        <f t="shared" si="2449"/>
        <v>0</v>
      </c>
      <c r="BF563" s="86">
        <f t="shared" si="2449"/>
        <v>0</v>
      </c>
      <c r="BG563" s="86">
        <f t="shared" si="2449"/>
        <v>0</v>
      </c>
      <c r="BH563" s="86">
        <f t="shared" si="2449"/>
        <v>0</v>
      </c>
      <c r="BI563" s="86">
        <f t="shared" si="2449"/>
        <v>0</v>
      </c>
      <c r="BJ563" s="86">
        <f t="shared" si="2449"/>
        <v>0</v>
      </c>
      <c r="BK563" s="86">
        <f t="shared" si="2449"/>
        <v>0</v>
      </c>
      <c r="BL563" s="86">
        <f t="shared" si="2449"/>
        <v>0</v>
      </c>
      <c r="BM563" s="86">
        <f t="shared" si="2449"/>
        <v>0</v>
      </c>
      <c r="BN563" s="86">
        <f t="shared" si="2449"/>
        <v>0</v>
      </c>
      <c r="BO563" s="86">
        <f t="shared" si="2449"/>
        <v>0</v>
      </c>
      <c r="BV563" s="169"/>
      <c r="BW563" s="169"/>
      <c r="BX563" s="169"/>
      <c r="BY563" s="169"/>
      <c r="BZ563" s="169"/>
      <c r="CA563" s="169"/>
      <c r="CB563" s="169"/>
      <c r="CC563" s="169"/>
      <c r="CD563" s="169"/>
      <c r="CE563" s="169"/>
      <c r="CF563" s="169"/>
      <c r="CG563" s="169"/>
      <c r="CH563" s="169"/>
      <c r="CI563" s="169"/>
      <c r="CJ563" s="169"/>
      <c r="CK563" s="169"/>
      <c r="CL563" s="169"/>
      <c r="CM563" s="169"/>
      <c r="CN563" s="169"/>
      <c r="CO563" s="169"/>
      <c r="CP563" s="169"/>
      <c r="CQ563" s="169"/>
      <c r="CR563" s="169"/>
      <c r="CS563" s="169"/>
      <c r="CT563" s="169"/>
      <c r="CU563" s="169"/>
      <c r="CV563" s="169"/>
      <c r="CW563" s="169"/>
      <c r="CX563" s="169"/>
      <c r="CY563" s="169"/>
      <c r="CZ563" s="169"/>
      <c r="DA563" s="169"/>
      <c r="DB563" s="169"/>
      <c r="DC563" s="169"/>
      <c r="DD563" s="169"/>
      <c r="DE563" s="169"/>
      <c r="DF563" s="169"/>
      <c r="DG563" s="169"/>
      <c r="DH563" s="169"/>
      <c r="DI563" s="169"/>
      <c r="DJ563" s="169"/>
      <c r="DK563" s="169"/>
      <c r="DL563" s="169"/>
      <c r="DM563" s="169"/>
      <c r="DN563" s="169"/>
      <c r="DO563" s="169"/>
      <c r="DP563" s="169"/>
      <c r="DQ563" s="169"/>
      <c r="DR563" s="169"/>
      <c r="DS563" s="169"/>
      <c r="DT563" s="169"/>
      <c r="DU563" s="169"/>
      <c r="DV563" s="169"/>
      <c r="DW563" s="169"/>
      <c r="DX563" s="169"/>
      <c r="DY563" s="169"/>
      <c r="DZ563" s="169"/>
      <c r="EA563" s="169"/>
      <c r="EB563" s="169"/>
      <c r="EC563" s="169"/>
      <c r="ED563" s="169"/>
    </row>
    <row r="564" spans="1:139" ht="12.75" hidden="1" customHeight="1" outlineLevel="1">
      <c r="A564" s="762"/>
      <c r="B564" s="728" t="s">
        <v>31</v>
      </c>
      <c r="C564" s="60"/>
      <c r="D564" s="686" t="s">
        <v>1120</v>
      </c>
      <c r="E564" s="667" t="s">
        <v>151</v>
      </c>
      <c r="F564" s="692"/>
      <c r="G564" s="86">
        <f t="shared" ref="G564:AO564" si="2450">IF(G528="","",G528*G$352)</f>
        <v>0</v>
      </c>
      <c r="H564" s="86">
        <f t="shared" si="2450"/>
        <v>0</v>
      </c>
      <c r="I564" s="86">
        <f t="shared" si="2450"/>
        <v>0</v>
      </c>
      <c r="J564" s="86">
        <f t="shared" si="2450"/>
        <v>0</v>
      </c>
      <c r="K564" s="86">
        <f t="shared" si="2450"/>
        <v>0</v>
      </c>
      <c r="L564" s="86">
        <f t="shared" si="2450"/>
        <v>0</v>
      </c>
      <c r="M564" s="86">
        <f t="shared" si="2450"/>
        <v>0</v>
      </c>
      <c r="N564" s="86">
        <f t="shared" si="2450"/>
        <v>0</v>
      </c>
      <c r="O564" s="86">
        <f t="shared" si="2450"/>
        <v>0</v>
      </c>
      <c r="P564" s="86">
        <f t="shared" si="2450"/>
        <v>0</v>
      </c>
      <c r="Q564" s="86">
        <f t="shared" si="2450"/>
        <v>0</v>
      </c>
      <c r="R564" s="86">
        <f t="shared" si="2450"/>
        <v>0</v>
      </c>
      <c r="S564" s="86">
        <f t="shared" si="2450"/>
        <v>0</v>
      </c>
      <c r="T564" s="86">
        <f t="shared" si="2450"/>
        <v>0</v>
      </c>
      <c r="U564" s="86">
        <f t="shared" si="2450"/>
        <v>0</v>
      </c>
      <c r="V564" s="86">
        <f t="shared" si="2450"/>
        <v>0</v>
      </c>
      <c r="W564" s="86">
        <f t="shared" si="2450"/>
        <v>0</v>
      </c>
      <c r="X564" s="86">
        <f t="shared" si="2450"/>
        <v>0</v>
      </c>
      <c r="Y564" s="86">
        <f t="shared" si="2450"/>
        <v>0</v>
      </c>
      <c r="Z564" s="86">
        <f t="shared" si="2450"/>
        <v>0</v>
      </c>
      <c r="AA564" s="86">
        <f t="shared" si="2450"/>
        <v>0</v>
      </c>
      <c r="AB564" s="86">
        <f t="shared" si="2450"/>
        <v>0</v>
      </c>
      <c r="AC564" s="86">
        <f t="shared" si="2450"/>
        <v>0</v>
      </c>
      <c r="AD564" s="86">
        <f t="shared" si="2450"/>
        <v>0</v>
      </c>
      <c r="AE564" s="86">
        <f t="shared" si="2450"/>
        <v>0</v>
      </c>
      <c r="AF564" s="86">
        <f t="shared" si="2450"/>
        <v>0</v>
      </c>
      <c r="AG564" s="86">
        <f t="shared" si="2450"/>
        <v>0</v>
      </c>
      <c r="AH564" s="86">
        <f t="shared" si="2450"/>
        <v>0</v>
      </c>
      <c r="AI564" s="86">
        <f t="shared" si="2450"/>
        <v>0</v>
      </c>
      <c r="AJ564" s="86">
        <f t="shared" si="2450"/>
        <v>0</v>
      </c>
      <c r="AK564" s="86">
        <f t="shared" si="2450"/>
        <v>0</v>
      </c>
      <c r="AL564" s="86">
        <f t="shared" si="2450"/>
        <v>0</v>
      </c>
      <c r="AM564" s="86">
        <f t="shared" si="2450"/>
        <v>0</v>
      </c>
      <c r="AN564" s="86">
        <f t="shared" si="2450"/>
        <v>0</v>
      </c>
      <c r="AO564" s="86">
        <f t="shared" si="2450"/>
        <v>0</v>
      </c>
      <c r="AP564" s="86">
        <f t="shared" ref="AP564:BO564" si="2451">IF(AP528="","",AP528*AP$352)</f>
        <v>0</v>
      </c>
      <c r="AQ564" s="86">
        <f t="shared" si="2451"/>
        <v>0</v>
      </c>
      <c r="AR564" s="86">
        <f t="shared" si="2451"/>
        <v>0</v>
      </c>
      <c r="AS564" s="86">
        <f t="shared" si="2451"/>
        <v>0</v>
      </c>
      <c r="AT564" s="86">
        <f t="shared" si="2451"/>
        <v>0</v>
      </c>
      <c r="AU564" s="86">
        <f t="shared" si="2451"/>
        <v>0</v>
      </c>
      <c r="AV564" s="86">
        <f t="shared" si="2451"/>
        <v>0</v>
      </c>
      <c r="AW564" s="86">
        <f t="shared" si="2451"/>
        <v>0</v>
      </c>
      <c r="AX564" s="86">
        <f t="shared" si="2451"/>
        <v>0</v>
      </c>
      <c r="AY564" s="86">
        <f t="shared" si="2451"/>
        <v>0</v>
      </c>
      <c r="AZ564" s="86">
        <f t="shared" si="2451"/>
        <v>0</v>
      </c>
      <c r="BA564" s="86">
        <f t="shared" si="2451"/>
        <v>0</v>
      </c>
      <c r="BB564" s="86">
        <f t="shared" si="2451"/>
        <v>0</v>
      </c>
      <c r="BC564" s="86">
        <f t="shared" si="2451"/>
        <v>0</v>
      </c>
      <c r="BD564" s="86">
        <f t="shared" si="2451"/>
        <v>0</v>
      </c>
      <c r="BE564" s="86">
        <f t="shared" si="2451"/>
        <v>0</v>
      </c>
      <c r="BF564" s="86">
        <f t="shared" si="2451"/>
        <v>0</v>
      </c>
      <c r="BG564" s="86">
        <f t="shared" si="2451"/>
        <v>0</v>
      </c>
      <c r="BH564" s="86">
        <f t="shared" si="2451"/>
        <v>0</v>
      </c>
      <c r="BI564" s="86">
        <f t="shared" si="2451"/>
        <v>0</v>
      </c>
      <c r="BJ564" s="86">
        <f t="shared" si="2451"/>
        <v>0</v>
      </c>
      <c r="BK564" s="86">
        <f t="shared" si="2451"/>
        <v>0</v>
      </c>
      <c r="BL564" s="86">
        <f t="shared" si="2451"/>
        <v>0</v>
      </c>
      <c r="BM564" s="86">
        <f t="shared" si="2451"/>
        <v>0</v>
      </c>
      <c r="BN564" s="86">
        <f t="shared" si="2451"/>
        <v>0</v>
      </c>
      <c r="BO564" s="86">
        <f t="shared" si="2451"/>
        <v>0</v>
      </c>
      <c r="BV564" s="169"/>
      <c r="BW564" s="169"/>
      <c r="BX564" s="169"/>
      <c r="BY564" s="169"/>
      <c r="BZ564" s="169"/>
      <c r="CA564" s="169"/>
      <c r="CB564" s="169"/>
      <c r="CC564" s="169"/>
      <c r="CD564" s="169"/>
      <c r="CE564" s="169"/>
      <c r="CF564" s="169"/>
      <c r="CG564" s="169"/>
      <c r="CH564" s="169"/>
      <c r="CI564" s="169"/>
      <c r="CJ564" s="169"/>
      <c r="CK564" s="169"/>
      <c r="CL564" s="169"/>
      <c r="CM564" s="169"/>
      <c r="CN564" s="169"/>
      <c r="CO564" s="169"/>
      <c r="CP564" s="169"/>
      <c r="CQ564" s="169"/>
      <c r="CR564" s="169"/>
      <c r="CS564" s="169"/>
      <c r="CT564" s="169"/>
      <c r="CU564" s="169"/>
      <c r="CV564" s="169"/>
      <c r="CW564" s="169"/>
      <c r="CX564" s="169"/>
      <c r="CY564" s="169"/>
      <c r="CZ564" s="169"/>
      <c r="DA564" s="169"/>
      <c r="DB564" s="169"/>
      <c r="DC564" s="169"/>
      <c r="DD564" s="169"/>
      <c r="DE564" s="169"/>
      <c r="DF564" s="169"/>
      <c r="DG564" s="169"/>
      <c r="DH564" s="169"/>
      <c r="DI564" s="169"/>
      <c r="DJ564" s="169"/>
      <c r="DK564" s="169"/>
      <c r="DL564" s="169"/>
      <c r="DM564" s="169"/>
      <c r="DN564" s="169"/>
      <c r="DO564" s="169"/>
      <c r="DP564" s="169"/>
      <c r="DQ564" s="169"/>
      <c r="DR564" s="169"/>
      <c r="DS564" s="169"/>
      <c r="DT564" s="169"/>
      <c r="DU564" s="169"/>
      <c r="DV564" s="169"/>
      <c r="DW564" s="169"/>
      <c r="DX564" s="169"/>
      <c r="DY564" s="169"/>
      <c r="DZ564" s="169"/>
      <c r="EA564" s="169"/>
      <c r="EB564" s="169"/>
      <c r="EC564" s="169"/>
      <c r="ED564" s="169"/>
    </row>
    <row r="565" spans="1:139" ht="12.75" hidden="1" customHeight="1" outlineLevel="1">
      <c r="A565" s="762"/>
      <c r="B565" s="728" t="s">
        <v>1239</v>
      </c>
      <c r="C565" s="60"/>
      <c r="D565" s="686" t="s">
        <v>1121</v>
      </c>
      <c r="E565" s="667" t="s">
        <v>151</v>
      </c>
      <c r="F565" s="692"/>
      <c r="G565" s="86">
        <f t="shared" ref="G565:AO565" si="2452">IF(G529="","",G529*G$353)</f>
        <v>0</v>
      </c>
      <c r="H565" s="86">
        <f t="shared" si="2452"/>
        <v>0</v>
      </c>
      <c r="I565" s="86">
        <f t="shared" si="2452"/>
        <v>0</v>
      </c>
      <c r="J565" s="86">
        <f t="shared" si="2452"/>
        <v>0</v>
      </c>
      <c r="K565" s="86">
        <f t="shared" si="2452"/>
        <v>0</v>
      </c>
      <c r="L565" s="86">
        <f t="shared" si="2452"/>
        <v>0</v>
      </c>
      <c r="M565" s="86">
        <f t="shared" si="2452"/>
        <v>0</v>
      </c>
      <c r="N565" s="86">
        <f t="shared" si="2452"/>
        <v>0</v>
      </c>
      <c r="O565" s="86">
        <f t="shared" si="2452"/>
        <v>0</v>
      </c>
      <c r="P565" s="86">
        <f t="shared" si="2452"/>
        <v>0</v>
      </c>
      <c r="Q565" s="86">
        <f t="shared" si="2452"/>
        <v>0</v>
      </c>
      <c r="R565" s="86">
        <f t="shared" si="2452"/>
        <v>0</v>
      </c>
      <c r="S565" s="86">
        <f t="shared" si="2452"/>
        <v>0</v>
      </c>
      <c r="T565" s="86">
        <f t="shared" si="2452"/>
        <v>0</v>
      </c>
      <c r="U565" s="86">
        <f t="shared" si="2452"/>
        <v>0</v>
      </c>
      <c r="V565" s="86">
        <f t="shared" si="2452"/>
        <v>0</v>
      </c>
      <c r="W565" s="86">
        <f t="shared" si="2452"/>
        <v>0</v>
      </c>
      <c r="X565" s="86">
        <f t="shared" si="2452"/>
        <v>0</v>
      </c>
      <c r="Y565" s="86">
        <f t="shared" si="2452"/>
        <v>0</v>
      </c>
      <c r="Z565" s="86">
        <f t="shared" si="2452"/>
        <v>0</v>
      </c>
      <c r="AA565" s="86">
        <f t="shared" si="2452"/>
        <v>0</v>
      </c>
      <c r="AB565" s="86">
        <f t="shared" si="2452"/>
        <v>0</v>
      </c>
      <c r="AC565" s="86">
        <f t="shared" si="2452"/>
        <v>0</v>
      </c>
      <c r="AD565" s="86">
        <f t="shared" si="2452"/>
        <v>0</v>
      </c>
      <c r="AE565" s="86">
        <f t="shared" si="2452"/>
        <v>0</v>
      </c>
      <c r="AF565" s="86">
        <f t="shared" si="2452"/>
        <v>0</v>
      </c>
      <c r="AG565" s="86">
        <f t="shared" si="2452"/>
        <v>0</v>
      </c>
      <c r="AH565" s="86">
        <f t="shared" si="2452"/>
        <v>0</v>
      </c>
      <c r="AI565" s="86">
        <f t="shared" si="2452"/>
        <v>0</v>
      </c>
      <c r="AJ565" s="86">
        <f t="shared" si="2452"/>
        <v>0</v>
      </c>
      <c r="AK565" s="86">
        <f t="shared" si="2452"/>
        <v>0</v>
      </c>
      <c r="AL565" s="86">
        <f t="shared" si="2452"/>
        <v>0</v>
      </c>
      <c r="AM565" s="86">
        <f t="shared" si="2452"/>
        <v>0</v>
      </c>
      <c r="AN565" s="86">
        <f t="shared" si="2452"/>
        <v>0</v>
      </c>
      <c r="AO565" s="86">
        <f t="shared" si="2452"/>
        <v>0</v>
      </c>
      <c r="AP565" s="86">
        <f t="shared" ref="AP565:BO565" si="2453">IF(AP529="","",AP529*AP$353)</f>
        <v>0</v>
      </c>
      <c r="AQ565" s="86">
        <f t="shared" si="2453"/>
        <v>0</v>
      </c>
      <c r="AR565" s="86">
        <f t="shared" si="2453"/>
        <v>0</v>
      </c>
      <c r="AS565" s="86">
        <f t="shared" si="2453"/>
        <v>0</v>
      </c>
      <c r="AT565" s="86">
        <f t="shared" si="2453"/>
        <v>0</v>
      </c>
      <c r="AU565" s="86">
        <f t="shared" si="2453"/>
        <v>0</v>
      </c>
      <c r="AV565" s="86">
        <f t="shared" si="2453"/>
        <v>0</v>
      </c>
      <c r="AW565" s="86">
        <f t="shared" si="2453"/>
        <v>0</v>
      </c>
      <c r="AX565" s="86">
        <f t="shared" si="2453"/>
        <v>0</v>
      </c>
      <c r="AY565" s="86">
        <f t="shared" si="2453"/>
        <v>0</v>
      </c>
      <c r="AZ565" s="86">
        <f t="shared" si="2453"/>
        <v>0</v>
      </c>
      <c r="BA565" s="86">
        <f t="shared" si="2453"/>
        <v>0</v>
      </c>
      <c r="BB565" s="86">
        <f t="shared" si="2453"/>
        <v>0</v>
      </c>
      <c r="BC565" s="86">
        <f t="shared" si="2453"/>
        <v>0</v>
      </c>
      <c r="BD565" s="86">
        <f t="shared" si="2453"/>
        <v>0</v>
      </c>
      <c r="BE565" s="86">
        <f t="shared" si="2453"/>
        <v>0</v>
      </c>
      <c r="BF565" s="86">
        <f t="shared" si="2453"/>
        <v>0</v>
      </c>
      <c r="BG565" s="86">
        <f t="shared" si="2453"/>
        <v>0</v>
      </c>
      <c r="BH565" s="86">
        <f t="shared" si="2453"/>
        <v>0</v>
      </c>
      <c r="BI565" s="86">
        <f t="shared" si="2453"/>
        <v>0</v>
      </c>
      <c r="BJ565" s="86">
        <f t="shared" si="2453"/>
        <v>0</v>
      </c>
      <c r="BK565" s="86">
        <f t="shared" si="2453"/>
        <v>0</v>
      </c>
      <c r="BL565" s="86">
        <f t="shared" si="2453"/>
        <v>0</v>
      </c>
      <c r="BM565" s="86">
        <f t="shared" si="2453"/>
        <v>0</v>
      </c>
      <c r="BN565" s="86">
        <f t="shared" si="2453"/>
        <v>0</v>
      </c>
      <c r="BO565" s="86">
        <f t="shared" si="2453"/>
        <v>0</v>
      </c>
      <c r="BV565" s="169"/>
      <c r="BW565" s="169"/>
      <c r="BX565" s="169"/>
      <c r="BY565" s="169"/>
      <c r="BZ565" s="169"/>
      <c r="CA565" s="169"/>
      <c r="CB565" s="169"/>
      <c r="CC565" s="169"/>
      <c r="CD565" s="169"/>
      <c r="CE565" s="169"/>
      <c r="CF565" s="169"/>
      <c r="CG565" s="169"/>
      <c r="CH565" s="169"/>
      <c r="CI565" s="169"/>
      <c r="CJ565" s="169"/>
      <c r="CK565" s="169"/>
      <c r="CL565" s="169"/>
      <c r="CM565" s="169"/>
      <c r="CN565" s="169"/>
      <c r="CO565" s="169"/>
      <c r="CP565" s="169"/>
      <c r="CQ565" s="169"/>
      <c r="CR565" s="169"/>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c r="DO565" s="169"/>
      <c r="DP565" s="169"/>
      <c r="DQ565" s="169"/>
      <c r="DR565" s="169"/>
      <c r="DS565" s="169"/>
      <c r="DT565" s="169"/>
      <c r="DU565" s="169"/>
      <c r="DV565" s="169"/>
      <c r="DW565" s="169"/>
      <c r="DX565" s="169"/>
      <c r="DY565" s="169"/>
      <c r="DZ565" s="169"/>
      <c r="EA565" s="169"/>
      <c r="EB565" s="169"/>
      <c r="EC565" s="169"/>
      <c r="ED565" s="169"/>
    </row>
    <row r="566" spans="1:139" ht="12.75" hidden="1" customHeight="1" outlineLevel="1">
      <c r="A566" s="762"/>
      <c r="B566" s="786" t="s">
        <v>1027</v>
      </c>
      <c r="C566" s="60"/>
      <c r="D566" s="669" t="s">
        <v>1119</v>
      </c>
      <c r="E566" s="667" t="s">
        <v>151</v>
      </c>
      <c r="F566" s="692"/>
      <c r="G566" s="86">
        <f t="shared" ref="G566:AO566" si="2454">IF(G530="","",G530*G$350)</f>
        <v>0</v>
      </c>
      <c r="H566" s="86">
        <f t="shared" si="2454"/>
        <v>0</v>
      </c>
      <c r="I566" s="86">
        <f t="shared" si="2454"/>
        <v>0</v>
      </c>
      <c r="J566" s="86">
        <f t="shared" si="2454"/>
        <v>0</v>
      </c>
      <c r="K566" s="86">
        <f t="shared" si="2454"/>
        <v>0</v>
      </c>
      <c r="L566" s="86">
        <f t="shared" si="2454"/>
        <v>0</v>
      </c>
      <c r="M566" s="86">
        <f t="shared" si="2454"/>
        <v>0</v>
      </c>
      <c r="N566" s="86">
        <f t="shared" si="2454"/>
        <v>0</v>
      </c>
      <c r="O566" s="86">
        <f t="shared" si="2454"/>
        <v>0</v>
      </c>
      <c r="P566" s="86">
        <f t="shared" si="2454"/>
        <v>0</v>
      </c>
      <c r="Q566" s="86">
        <f t="shared" si="2454"/>
        <v>0</v>
      </c>
      <c r="R566" s="86">
        <f t="shared" si="2454"/>
        <v>0</v>
      </c>
      <c r="S566" s="86">
        <f t="shared" si="2454"/>
        <v>0</v>
      </c>
      <c r="T566" s="86">
        <f t="shared" si="2454"/>
        <v>0</v>
      </c>
      <c r="U566" s="86">
        <f t="shared" si="2454"/>
        <v>0</v>
      </c>
      <c r="V566" s="86">
        <f t="shared" si="2454"/>
        <v>0</v>
      </c>
      <c r="W566" s="86">
        <f t="shared" si="2454"/>
        <v>0</v>
      </c>
      <c r="X566" s="86">
        <f t="shared" si="2454"/>
        <v>0</v>
      </c>
      <c r="Y566" s="86">
        <f t="shared" si="2454"/>
        <v>0</v>
      </c>
      <c r="Z566" s="86">
        <f t="shared" si="2454"/>
        <v>0</v>
      </c>
      <c r="AA566" s="86">
        <f t="shared" si="2454"/>
        <v>0</v>
      </c>
      <c r="AB566" s="86">
        <f t="shared" si="2454"/>
        <v>0</v>
      </c>
      <c r="AC566" s="86">
        <f t="shared" si="2454"/>
        <v>0</v>
      </c>
      <c r="AD566" s="86">
        <f t="shared" si="2454"/>
        <v>0</v>
      </c>
      <c r="AE566" s="86">
        <f t="shared" si="2454"/>
        <v>0</v>
      </c>
      <c r="AF566" s="86">
        <f t="shared" si="2454"/>
        <v>0</v>
      </c>
      <c r="AG566" s="86">
        <f t="shared" si="2454"/>
        <v>0</v>
      </c>
      <c r="AH566" s="86">
        <f t="shared" si="2454"/>
        <v>0</v>
      </c>
      <c r="AI566" s="86">
        <f t="shared" si="2454"/>
        <v>0</v>
      </c>
      <c r="AJ566" s="86">
        <f t="shared" si="2454"/>
        <v>0</v>
      </c>
      <c r="AK566" s="86">
        <f t="shared" si="2454"/>
        <v>0</v>
      </c>
      <c r="AL566" s="86">
        <f t="shared" si="2454"/>
        <v>0</v>
      </c>
      <c r="AM566" s="86">
        <f t="shared" si="2454"/>
        <v>0</v>
      </c>
      <c r="AN566" s="86">
        <f t="shared" si="2454"/>
        <v>0</v>
      </c>
      <c r="AO566" s="86">
        <f t="shared" si="2454"/>
        <v>0</v>
      </c>
      <c r="AP566" s="86">
        <f t="shared" ref="AP566:BO566" si="2455">IF(AP530="","",AP530*AP$350)</f>
        <v>0</v>
      </c>
      <c r="AQ566" s="86">
        <f t="shared" si="2455"/>
        <v>0</v>
      </c>
      <c r="AR566" s="86">
        <f t="shared" si="2455"/>
        <v>0</v>
      </c>
      <c r="AS566" s="86">
        <f t="shared" si="2455"/>
        <v>0</v>
      </c>
      <c r="AT566" s="86">
        <f t="shared" si="2455"/>
        <v>0</v>
      </c>
      <c r="AU566" s="86">
        <f t="shared" si="2455"/>
        <v>0</v>
      </c>
      <c r="AV566" s="86">
        <f t="shared" si="2455"/>
        <v>0</v>
      </c>
      <c r="AW566" s="86">
        <f t="shared" si="2455"/>
        <v>0</v>
      </c>
      <c r="AX566" s="86">
        <f t="shared" si="2455"/>
        <v>0</v>
      </c>
      <c r="AY566" s="86">
        <f t="shared" si="2455"/>
        <v>0</v>
      </c>
      <c r="AZ566" s="86">
        <f t="shared" si="2455"/>
        <v>0</v>
      </c>
      <c r="BA566" s="86">
        <f t="shared" si="2455"/>
        <v>0</v>
      </c>
      <c r="BB566" s="86">
        <f t="shared" si="2455"/>
        <v>0</v>
      </c>
      <c r="BC566" s="86">
        <f t="shared" si="2455"/>
        <v>0</v>
      </c>
      <c r="BD566" s="86">
        <f t="shared" si="2455"/>
        <v>0</v>
      </c>
      <c r="BE566" s="86">
        <f t="shared" si="2455"/>
        <v>0</v>
      </c>
      <c r="BF566" s="86">
        <f t="shared" si="2455"/>
        <v>0</v>
      </c>
      <c r="BG566" s="86">
        <f t="shared" si="2455"/>
        <v>0</v>
      </c>
      <c r="BH566" s="86">
        <f t="shared" si="2455"/>
        <v>0</v>
      </c>
      <c r="BI566" s="86">
        <f t="shared" si="2455"/>
        <v>0</v>
      </c>
      <c r="BJ566" s="86">
        <f t="shared" si="2455"/>
        <v>0</v>
      </c>
      <c r="BK566" s="86">
        <f t="shared" si="2455"/>
        <v>0</v>
      </c>
      <c r="BL566" s="86">
        <f t="shared" si="2455"/>
        <v>0</v>
      </c>
      <c r="BM566" s="86">
        <f t="shared" si="2455"/>
        <v>0</v>
      </c>
      <c r="BN566" s="86">
        <f t="shared" si="2455"/>
        <v>0</v>
      </c>
      <c r="BO566" s="86">
        <f t="shared" si="2455"/>
        <v>0</v>
      </c>
      <c r="BV566" s="169"/>
      <c r="BW566" s="169"/>
      <c r="BX566" s="169"/>
      <c r="BY566" s="169"/>
      <c r="BZ566" s="169"/>
      <c r="CA566" s="169"/>
      <c r="CB566" s="169"/>
      <c r="CC566" s="169"/>
      <c r="CD566" s="169"/>
      <c r="CE566" s="169"/>
      <c r="CF566" s="169"/>
      <c r="CG566" s="169"/>
      <c r="CH566" s="169"/>
      <c r="CI566" s="169"/>
      <c r="CJ566" s="169"/>
      <c r="CK566" s="169"/>
      <c r="CL566" s="169"/>
      <c r="CM566" s="169"/>
      <c r="CN566" s="169"/>
      <c r="CO566" s="169"/>
      <c r="CP566" s="169"/>
      <c r="CQ566" s="169"/>
      <c r="CR566" s="169"/>
      <c r="CS566" s="169"/>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c r="DO566" s="169"/>
      <c r="DP566" s="169"/>
      <c r="DQ566" s="169"/>
      <c r="DR566" s="169"/>
      <c r="DS566" s="169"/>
      <c r="DT566" s="169"/>
      <c r="DU566" s="169"/>
      <c r="DV566" s="169"/>
      <c r="DW566" s="169"/>
      <c r="DX566" s="169"/>
      <c r="DY566" s="169"/>
      <c r="DZ566" s="169"/>
      <c r="EA566" s="169"/>
      <c r="EB566" s="169"/>
      <c r="EC566" s="169"/>
      <c r="ED566" s="169"/>
    </row>
    <row r="567" spans="1:139" ht="12.75" hidden="1" customHeight="1" outlineLevel="1">
      <c r="A567" s="762"/>
      <c r="B567" s="786" t="s">
        <v>1087</v>
      </c>
      <c r="C567" s="60"/>
      <c r="D567" s="686" t="s">
        <v>1306</v>
      </c>
      <c r="E567" s="667" t="s">
        <v>151</v>
      </c>
      <c r="F567" s="692"/>
      <c r="G567" s="86">
        <f t="shared" ref="G567:AO567" si="2456">IF(G531="","",G531*G$359)</f>
        <v>0</v>
      </c>
      <c r="H567" s="86">
        <f t="shared" si="2456"/>
        <v>0</v>
      </c>
      <c r="I567" s="86">
        <f t="shared" si="2456"/>
        <v>0</v>
      </c>
      <c r="J567" s="86">
        <f t="shared" si="2456"/>
        <v>0</v>
      </c>
      <c r="K567" s="86">
        <f t="shared" si="2456"/>
        <v>0</v>
      </c>
      <c r="L567" s="86">
        <f t="shared" si="2456"/>
        <v>0</v>
      </c>
      <c r="M567" s="86">
        <f t="shared" si="2456"/>
        <v>0</v>
      </c>
      <c r="N567" s="86">
        <f t="shared" si="2456"/>
        <v>0</v>
      </c>
      <c r="O567" s="86">
        <f t="shared" si="2456"/>
        <v>0</v>
      </c>
      <c r="P567" s="86">
        <f t="shared" si="2456"/>
        <v>0</v>
      </c>
      <c r="Q567" s="86">
        <f t="shared" si="2456"/>
        <v>0</v>
      </c>
      <c r="R567" s="86">
        <f t="shared" si="2456"/>
        <v>0</v>
      </c>
      <c r="S567" s="86">
        <f t="shared" si="2456"/>
        <v>0</v>
      </c>
      <c r="T567" s="86">
        <f t="shared" si="2456"/>
        <v>0</v>
      </c>
      <c r="U567" s="86">
        <f t="shared" si="2456"/>
        <v>0</v>
      </c>
      <c r="V567" s="86">
        <f t="shared" si="2456"/>
        <v>0</v>
      </c>
      <c r="W567" s="86">
        <f t="shared" si="2456"/>
        <v>0</v>
      </c>
      <c r="X567" s="86">
        <f t="shared" si="2456"/>
        <v>0</v>
      </c>
      <c r="Y567" s="86">
        <f t="shared" si="2456"/>
        <v>0</v>
      </c>
      <c r="Z567" s="86">
        <f t="shared" si="2456"/>
        <v>0</v>
      </c>
      <c r="AA567" s="86">
        <f t="shared" si="2456"/>
        <v>0</v>
      </c>
      <c r="AB567" s="86">
        <f t="shared" si="2456"/>
        <v>0</v>
      </c>
      <c r="AC567" s="86">
        <f t="shared" si="2456"/>
        <v>0</v>
      </c>
      <c r="AD567" s="86">
        <f t="shared" si="2456"/>
        <v>0</v>
      </c>
      <c r="AE567" s="86">
        <f t="shared" si="2456"/>
        <v>0</v>
      </c>
      <c r="AF567" s="86">
        <f t="shared" si="2456"/>
        <v>0</v>
      </c>
      <c r="AG567" s="86">
        <f t="shared" si="2456"/>
        <v>0</v>
      </c>
      <c r="AH567" s="86">
        <f t="shared" si="2456"/>
        <v>0</v>
      </c>
      <c r="AI567" s="86">
        <f t="shared" si="2456"/>
        <v>0</v>
      </c>
      <c r="AJ567" s="86">
        <f t="shared" si="2456"/>
        <v>0</v>
      </c>
      <c r="AK567" s="86">
        <f t="shared" si="2456"/>
        <v>0</v>
      </c>
      <c r="AL567" s="86">
        <f t="shared" si="2456"/>
        <v>0</v>
      </c>
      <c r="AM567" s="86">
        <f t="shared" si="2456"/>
        <v>0</v>
      </c>
      <c r="AN567" s="86">
        <f t="shared" si="2456"/>
        <v>0</v>
      </c>
      <c r="AO567" s="86">
        <f t="shared" si="2456"/>
        <v>0</v>
      </c>
      <c r="AP567" s="86">
        <f t="shared" ref="AP567:BO567" si="2457">IF(AP531="","",AP531*AP$359)</f>
        <v>0</v>
      </c>
      <c r="AQ567" s="86">
        <f t="shared" si="2457"/>
        <v>0</v>
      </c>
      <c r="AR567" s="86">
        <f t="shared" si="2457"/>
        <v>0</v>
      </c>
      <c r="AS567" s="86">
        <f t="shared" si="2457"/>
        <v>0</v>
      </c>
      <c r="AT567" s="86">
        <f t="shared" si="2457"/>
        <v>0</v>
      </c>
      <c r="AU567" s="86">
        <f t="shared" si="2457"/>
        <v>0</v>
      </c>
      <c r="AV567" s="86">
        <f t="shared" si="2457"/>
        <v>0</v>
      </c>
      <c r="AW567" s="86">
        <f t="shared" si="2457"/>
        <v>0</v>
      </c>
      <c r="AX567" s="86">
        <f t="shared" si="2457"/>
        <v>0</v>
      </c>
      <c r="AY567" s="86">
        <f t="shared" si="2457"/>
        <v>0</v>
      </c>
      <c r="AZ567" s="86">
        <f t="shared" si="2457"/>
        <v>0</v>
      </c>
      <c r="BA567" s="86">
        <f t="shared" si="2457"/>
        <v>0</v>
      </c>
      <c r="BB567" s="86">
        <f t="shared" si="2457"/>
        <v>0</v>
      </c>
      <c r="BC567" s="86">
        <f t="shared" si="2457"/>
        <v>0</v>
      </c>
      <c r="BD567" s="86">
        <f t="shared" si="2457"/>
        <v>0</v>
      </c>
      <c r="BE567" s="86">
        <f t="shared" si="2457"/>
        <v>0</v>
      </c>
      <c r="BF567" s="86">
        <f t="shared" si="2457"/>
        <v>0</v>
      </c>
      <c r="BG567" s="86">
        <f t="shared" si="2457"/>
        <v>0</v>
      </c>
      <c r="BH567" s="86">
        <f t="shared" si="2457"/>
        <v>0</v>
      </c>
      <c r="BI567" s="86">
        <f t="shared" si="2457"/>
        <v>0</v>
      </c>
      <c r="BJ567" s="86">
        <f t="shared" si="2457"/>
        <v>0</v>
      </c>
      <c r="BK567" s="86">
        <f t="shared" si="2457"/>
        <v>0</v>
      </c>
      <c r="BL567" s="86">
        <f t="shared" si="2457"/>
        <v>0</v>
      </c>
      <c r="BM567" s="86">
        <f t="shared" si="2457"/>
        <v>0</v>
      </c>
      <c r="BN567" s="86">
        <f t="shared" si="2457"/>
        <v>0</v>
      </c>
      <c r="BO567" s="86">
        <f t="shared" si="2457"/>
        <v>0</v>
      </c>
      <c r="BV567" s="169"/>
      <c r="BW567" s="169"/>
      <c r="BX567" s="169"/>
      <c r="BY567" s="169"/>
      <c r="BZ567" s="169"/>
      <c r="CA567" s="169"/>
      <c r="CB567" s="169"/>
      <c r="CC567" s="169"/>
      <c r="CD567" s="169"/>
      <c r="CE567" s="169"/>
      <c r="CF567" s="169"/>
      <c r="CG567" s="169"/>
      <c r="CH567" s="169"/>
      <c r="CI567" s="169"/>
      <c r="CJ567" s="169"/>
      <c r="CK567" s="169"/>
      <c r="CL567" s="169"/>
      <c r="CM567" s="169"/>
      <c r="CN567" s="169"/>
      <c r="CO567" s="169"/>
      <c r="CP567" s="169"/>
      <c r="CQ567" s="169"/>
      <c r="CR567" s="169"/>
      <c r="CS567" s="169"/>
      <c r="CT567" s="169"/>
      <c r="CU567" s="169"/>
      <c r="CV567" s="169"/>
      <c r="CW567" s="169"/>
      <c r="CX567" s="169"/>
      <c r="CY567" s="169"/>
      <c r="CZ567" s="169"/>
      <c r="DA567" s="169"/>
      <c r="DB567" s="169"/>
      <c r="DC567" s="169"/>
      <c r="DD567" s="169"/>
      <c r="DE567" s="169"/>
      <c r="DF567" s="169"/>
      <c r="DG567" s="169"/>
      <c r="DH567" s="169"/>
      <c r="DI567" s="169"/>
      <c r="DJ567" s="169"/>
      <c r="DK567" s="169"/>
      <c r="DL567" s="169"/>
      <c r="DM567" s="169"/>
      <c r="DN567" s="169"/>
      <c r="DO567" s="169"/>
      <c r="DP567" s="169"/>
      <c r="DQ567" s="169"/>
      <c r="DR567" s="169"/>
      <c r="DS567" s="169"/>
      <c r="DT567" s="169"/>
      <c r="DU567" s="169"/>
      <c r="DV567" s="169"/>
      <c r="DW567" s="169"/>
      <c r="DX567" s="169"/>
      <c r="DY567" s="169"/>
      <c r="DZ567" s="169"/>
      <c r="EA567" s="169"/>
      <c r="EB567" s="169"/>
      <c r="EC567" s="169"/>
      <c r="ED567" s="169"/>
    </row>
    <row r="568" spans="1:139" ht="12.75" hidden="1" customHeight="1" outlineLevel="1">
      <c r="A568" s="762"/>
      <c r="B568" s="728" t="s">
        <v>97</v>
      </c>
      <c r="C568" s="59" t="s">
        <v>1089</v>
      </c>
      <c r="D568" s="686"/>
      <c r="E568" s="667" t="s">
        <v>151</v>
      </c>
      <c r="F568" s="692"/>
      <c r="G568" s="155">
        <f t="shared" ref="G568:BO568" si="2458">G569</f>
        <v>0</v>
      </c>
      <c r="H568" s="155">
        <f t="shared" si="2458"/>
        <v>0</v>
      </c>
      <c r="I568" s="155">
        <f t="shared" si="2458"/>
        <v>0</v>
      </c>
      <c r="J568" s="155">
        <f t="shared" si="2458"/>
        <v>0</v>
      </c>
      <c r="K568" s="155">
        <f t="shared" si="2458"/>
        <v>0</v>
      </c>
      <c r="L568" s="155">
        <f t="shared" si="2458"/>
        <v>0</v>
      </c>
      <c r="M568" s="155">
        <f t="shared" si="2458"/>
        <v>0</v>
      </c>
      <c r="N568" s="155">
        <f t="shared" si="2458"/>
        <v>0</v>
      </c>
      <c r="O568" s="155">
        <f t="shared" si="2458"/>
        <v>0</v>
      </c>
      <c r="P568" s="155">
        <f t="shared" si="2458"/>
        <v>0</v>
      </c>
      <c r="Q568" s="155">
        <f t="shared" si="2458"/>
        <v>0</v>
      </c>
      <c r="R568" s="155">
        <f t="shared" si="2458"/>
        <v>0</v>
      </c>
      <c r="S568" s="155">
        <f t="shared" si="2458"/>
        <v>0</v>
      </c>
      <c r="T568" s="155">
        <f t="shared" si="2458"/>
        <v>0</v>
      </c>
      <c r="U568" s="155">
        <f t="shared" si="2458"/>
        <v>0</v>
      </c>
      <c r="V568" s="155">
        <f t="shared" si="2458"/>
        <v>0</v>
      </c>
      <c r="W568" s="155">
        <f t="shared" si="2458"/>
        <v>0</v>
      </c>
      <c r="X568" s="155">
        <f t="shared" si="2458"/>
        <v>0</v>
      </c>
      <c r="Y568" s="155">
        <f t="shared" si="2458"/>
        <v>0</v>
      </c>
      <c r="Z568" s="155">
        <f t="shared" si="2458"/>
        <v>0</v>
      </c>
      <c r="AA568" s="155">
        <f t="shared" si="2458"/>
        <v>0</v>
      </c>
      <c r="AB568" s="155">
        <f t="shared" si="2458"/>
        <v>0</v>
      </c>
      <c r="AC568" s="155">
        <f t="shared" si="2458"/>
        <v>0</v>
      </c>
      <c r="AD568" s="155">
        <f t="shared" si="2458"/>
        <v>0</v>
      </c>
      <c r="AE568" s="155">
        <f t="shared" si="2458"/>
        <v>0</v>
      </c>
      <c r="AF568" s="155">
        <f t="shared" si="2458"/>
        <v>0</v>
      </c>
      <c r="AG568" s="155">
        <f t="shared" si="2458"/>
        <v>0</v>
      </c>
      <c r="AH568" s="155">
        <f t="shared" si="2458"/>
        <v>0</v>
      </c>
      <c r="AI568" s="155">
        <f t="shared" si="2458"/>
        <v>0</v>
      </c>
      <c r="AJ568" s="155">
        <f t="shared" si="2458"/>
        <v>0</v>
      </c>
      <c r="AK568" s="155">
        <f t="shared" si="2458"/>
        <v>0</v>
      </c>
      <c r="AL568" s="155">
        <f t="shared" si="2458"/>
        <v>0</v>
      </c>
      <c r="AM568" s="155">
        <f t="shared" si="2458"/>
        <v>0</v>
      </c>
      <c r="AN568" s="155">
        <f t="shared" si="2458"/>
        <v>0</v>
      </c>
      <c r="AO568" s="155">
        <f t="shared" si="2458"/>
        <v>0</v>
      </c>
      <c r="AP568" s="155">
        <f t="shared" si="2458"/>
        <v>0</v>
      </c>
      <c r="AQ568" s="155">
        <f t="shared" si="2458"/>
        <v>0</v>
      </c>
      <c r="AR568" s="155">
        <f t="shared" si="2458"/>
        <v>0</v>
      </c>
      <c r="AS568" s="155">
        <f t="shared" si="2458"/>
        <v>0</v>
      </c>
      <c r="AT568" s="155">
        <f t="shared" si="2458"/>
        <v>0</v>
      </c>
      <c r="AU568" s="155">
        <f t="shared" si="2458"/>
        <v>0</v>
      </c>
      <c r="AV568" s="155">
        <f t="shared" si="2458"/>
        <v>0</v>
      </c>
      <c r="AW568" s="155">
        <f t="shared" si="2458"/>
        <v>0</v>
      </c>
      <c r="AX568" s="155">
        <f t="shared" si="2458"/>
        <v>0</v>
      </c>
      <c r="AY568" s="155">
        <f t="shared" si="2458"/>
        <v>0</v>
      </c>
      <c r="AZ568" s="155">
        <f t="shared" si="2458"/>
        <v>0</v>
      </c>
      <c r="BA568" s="155">
        <f t="shared" si="2458"/>
        <v>0</v>
      </c>
      <c r="BB568" s="155">
        <f t="shared" si="2458"/>
        <v>0</v>
      </c>
      <c r="BC568" s="155">
        <f t="shared" si="2458"/>
        <v>0</v>
      </c>
      <c r="BD568" s="155">
        <f t="shared" si="2458"/>
        <v>0</v>
      </c>
      <c r="BE568" s="155">
        <f t="shared" si="2458"/>
        <v>0</v>
      </c>
      <c r="BF568" s="155">
        <f t="shared" si="2458"/>
        <v>0</v>
      </c>
      <c r="BG568" s="155">
        <f t="shared" si="2458"/>
        <v>0</v>
      </c>
      <c r="BH568" s="155">
        <f t="shared" si="2458"/>
        <v>0</v>
      </c>
      <c r="BI568" s="155">
        <f t="shared" si="2458"/>
        <v>0</v>
      </c>
      <c r="BJ568" s="155">
        <f t="shared" si="2458"/>
        <v>0</v>
      </c>
      <c r="BK568" s="155">
        <f t="shared" si="2458"/>
        <v>0</v>
      </c>
      <c r="BL568" s="155">
        <f t="shared" si="2458"/>
        <v>0</v>
      </c>
      <c r="BM568" s="155">
        <f t="shared" si="2458"/>
        <v>0</v>
      </c>
      <c r="BN568" s="155">
        <f t="shared" si="2458"/>
        <v>0</v>
      </c>
      <c r="BO568" s="155">
        <f t="shared" si="2458"/>
        <v>0</v>
      </c>
      <c r="BV568" s="1168"/>
      <c r="BW568" s="1168"/>
      <c r="BX568" s="1168"/>
      <c r="BY568" s="1168"/>
      <c r="BZ568" s="1168"/>
      <c r="CA568" s="1168"/>
      <c r="CB568" s="1168"/>
      <c r="CC568" s="1168"/>
      <c r="CD568" s="1168"/>
      <c r="CE568" s="1168"/>
      <c r="CF568" s="1168"/>
      <c r="CG568" s="1168"/>
      <c r="CH568" s="1168"/>
      <c r="CI568" s="1168"/>
      <c r="CJ568" s="1168"/>
      <c r="CK568" s="1168"/>
      <c r="CL568" s="1168"/>
      <c r="CM568" s="1168"/>
      <c r="CN568" s="1168"/>
      <c r="CO568" s="1168"/>
      <c r="CP568" s="1168"/>
      <c r="CQ568" s="1168"/>
      <c r="CR568" s="1168"/>
      <c r="CS568" s="1168"/>
      <c r="CT568" s="1168"/>
      <c r="CU568" s="1168"/>
      <c r="CV568" s="1168"/>
      <c r="CW568" s="1168"/>
      <c r="CX568" s="1168"/>
      <c r="CY568" s="1168"/>
      <c r="CZ568" s="1168"/>
      <c r="DA568" s="1168"/>
      <c r="DB568" s="1168"/>
      <c r="DC568" s="1168"/>
      <c r="DD568" s="1168"/>
      <c r="DE568" s="1168"/>
      <c r="DF568" s="1168"/>
      <c r="DG568" s="1168"/>
      <c r="DH568" s="1168"/>
      <c r="DI568" s="1168"/>
      <c r="DJ568" s="1168"/>
      <c r="DK568" s="1168"/>
      <c r="DL568" s="1168"/>
      <c r="DM568" s="1168"/>
      <c r="DN568" s="1168"/>
      <c r="DO568" s="1168"/>
      <c r="DP568" s="1168"/>
      <c r="DQ568" s="1168"/>
      <c r="DR568" s="1168"/>
      <c r="DS568" s="1168"/>
      <c r="DT568" s="1168"/>
      <c r="DU568" s="1168"/>
      <c r="DV568" s="1168"/>
      <c r="DW568" s="1168"/>
      <c r="DX568" s="1168"/>
      <c r="DY568" s="1168"/>
      <c r="DZ568" s="1168"/>
      <c r="EA568" s="1168"/>
      <c r="EB568" s="1168"/>
      <c r="EC568" s="1168"/>
      <c r="ED568" s="1168"/>
    </row>
    <row r="569" spans="1:139" ht="12.75" hidden="1" customHeight="1" outlineLevel="1">
      <c r="A569" s="762"/>
      <c r="B569" s="728" t="s">
        <v>48</v>
      </c>
      <c r="C569" s="60"/>
      <c r="D569" s="669" t="s">
        <v>497</v>
      </c>
      <c r="E569" s="667" t="s">
        <v>151</v>
      </c>
      <c r="F569" s="690"/>
      <c r="G569" s="87">
        <f t="shared" ref="G569:AO569" si="2459">IF(G533="","",G533*G$368*(1-G376))</f>
        <v>0</v>
      </c>
      <c r="H569" s="87">
        <f t="shared" si="2459"/>
        <v>0</v>
      </c>
      <c r="I569" s="87">
        <f t="shared" si="2459"/>
        <v>0</v>
      </c>
      <c r="J569" s="87">
        <f t="shared" si="2459"/>
        <v>0</v>
      </c>
      <c r="K569" s="87">
        <f t="shared" si="2459"/>
        <v>0</v>
      </c>
      <c r="L569" s="87">
        <f t="shared" si="2459"/>
        <v>0</v>
      </c>
      <c r="M569" s="87">
        <f t="shared" si="2459"/>
        <v>0</v>
      </c>
      <c r="N569" s="87">
        <f t="shared" si="2459"/>
        <v>0</v>
      </c>
      <c r="O569" s="87">
        <f t="shared" si="2459"/>
        <v>0</v>
      </c>
      <c r="P569" s="87">
        <f t="shared" si="2459"/>
        <v>0</v>
      </c>
      <c r="Q569" s="87">
        <f t="shared" si="2459"/>
        <v>0</v>
      </c>
      <c r="R569" s="87">
        <f t="shared" si="2459"/>
        <v>0</v>
      </c>
      <c r="S569" s="87">
        <f t="shared" si="2459"/>
        <v>0</v>
      </c>
      <c r="T569" s="87">
        <f t="shared" si="2459"/>
        <v>0</v>
      </c>
      <c r="U569" s="87">
        <f t="shared" si="2459"/>
        <v>0</v>
      </c>
      <c r="V569" s="87">
        <f t="shared" si="2459"/>
        <v>0</v>
      </c>
      <c r="W569" s="87">
        <f t="shared" si="2459"/>
        <v>0</v>
      </c>
      <c r="X569" s="87">
        <f t="shared" si="2459"/>
        <v>0</v>
      </c>
      <c r="Y569" s="87">
        <f t="shared" si="2459"/>
        <v>0</v>
      </c>
      <c r="Z569" s="87">
        <f t="shared" si="2459"/>
        <v>0</v>
      </c>
      <c r="AA569" s="87">
        <f t="shared" si="2459"/>
        <v>0</v>
      </c>
      <c r="AB569" s="87">
        <f t="shared" si="2459"/>
        <v>0</v>
      </c>
      <c r="AC569" s="87">
        <f t="shared" si="2459"/>
        <v>0</v>
      </c>
      <c r="AD569" s="87">
        <f t="shared" si="2459"/>
        <v>0</v>
      </c>
      <c r="AE569" s="87">
        <f t="shared" si="2459"/>
        <v>0</v>
      </c>
      <c r="AF569" s="87">
        <f t="shared" si="2459"/>
        <v>0</v>
      </c>
      <c r="AG569" s="87">
        <f t="shared" si="2459"/>
        <v>0</v>
      </c>
      <c r="AH569" s="87">
        <f t="shared" si="2459"/>
        <v>0</v>
      </c>
      <c r="AI569" s="87">
        <f t="shared" si="2459"/>
        <v>0</v>
      </c>
      <c r="AJ569" s="87">
        <f t="shared" si="2459"/>
        <v>0</v>
      </c>
      <c r="AK569" s="87">
        <f t="shared" si="2459"/>
        <v>0</v>
      </c>
      <c r="AL569" s="87">
        <f t="shared" si="2459"/>
        <v>0</v>
      </c>
      <c r="AM569" s="87">
        <f t="shared" si="2459"/>
        <v>0</v>
      </c>
      <c r="AN569" s="87">
        <f t="shared" si="2459"/>
        <v>0</v>
      </c>
      <c r="AO569" s="87">
        <f t="shared" si="2459"/>
        <v>0</v>
      </c>
      <c r="AP569" s="87">
        <f t="shared" ref="AP569:BO569" si="2460">IF(AP533="","",AP533*AP$368*(1-AP376))</f>
        <v>0</v>
      </c>
      <c r="AQ569" s="87">
        <f t="shared" si="2460"/>
        <v>0</v>
      </c>
      <c r="AR569" s="87">
        <f t="shared" si="2460"/>
        <v>0</v>
      </c>
      <c r="AS569" s="87">
        <f t="shared" si="2460"/>
        <v>0</v>
      </c>
      <c r="AT569" s="87">
        <f t="shared" si="2460"/>
        <v>0</v>
      </c>
      <c r="AU569" s="87">
        <f t="shared" si="2460"/>
        <v>0</v>
      </c>
      <c r="AV569" s="87">
        <f t="shared" si="2460"/>
        <v>0</v>
      </c>
      <c r="AW569" s="87">
        <f t="shared" si="2460"/>
        <v>0</v>
      </c>
      <c r="AX569" s="87">
        <f t="shared" si="2460"/>
        <v>0</v>
      </c>
      <c r="AY569" s="87">
        <f t="shared" si="2460"/>
        <v>0</v>
      </c>
      <c r="AZ569" s="87">
        <f t="shared" si="2460"/>
        <v>0</v>
      </c>
      <c r="BA569" s="87">
        <f t="shared" si="2460"/>
        <v>0</v>
      </c>
      <c r="BB569" s="87">
        <f t="shared" si="2460"/>
        <v>0</v>
      </c>
      <c r="BC569" s="87">
        <f t="shared" si="2460"/>
        <v>0</v>
      </c>
      <c r="BD569" s="87">
        <f t="shared" si="2460"/>
        <v>0</v>
      </c>
      <c r="BE569" s="87">
        <f t="shared" si="2460"/>
        <v>0</v>
      </c>
      <c r="BF569" s="87">
        <f t="shared" si="2460"/>
        <v>0</v>
      </c>
      <c r="BG569" s="87">
        <f t="shared" si="2460"/>
        <v>0</v>
      </c>
      <c r="BH569" s="87">
        <f t="shared" si="2460"/>
        <v>0</v>
      </c>
      <c r="BI569" s="87">
        <f t="shared" si="2460"/>
        <v>0</v>
      </c>
      <c r="BJ569" s="87">
        <f t="shared" si="2460"/>
        <v>0</v>
      </c>
      <c r="BK569" s="87">
        <f t="shared" si="2460"/>
        <v>0</v>
      </c>
      <c r="BL569" s="87">
        <f t="shared" si="2460"/>
        <v>0</v>
      </c>
      <c r="BM569" s="87">
        <f t="shared" si="2460"/>
        <v>0</v>
      </c>
      <c r="BN569" s="87">
        <f t="shared" si="2460"/>
        <v>0</v>
      </c>
      <c r="BO569" s="87">
        <f t="shared" si="2460"/>
        <v>0</v>
      </c>
      <c r="BV569" s="802"/>
      <c r="BW569" s="802"/>
      <c r="BX569" s="802"/>
      <c r="BY569" s="802"/>
      <c r="BZ569" s="802"/>
      <c r="CA569" s="802"/>
      <c r="CB569" s="802"/>
      <c r="CC569" s="802"/>
      <c r="CD569" s="802"/>
      <c r="CE569" s="802"/>
      <c r="CF569" s="802"/>
      <c r="CG569" s="802"/>
      <c r="CH569" s="802"/>
      <c r="CI569" s="802"/>
      <c r="CJ569" s="802"/>
      <c r="CK569" s="802"/>
      <c r="CL569" s="802"/>
      <c r="CM569" s="802"/>
      <c r="CN569" s="802"/>
      <c r="CO569" s="802"/>
      <c r="CP569" s="802"/>
      <c r="CQ569" s="802"/>
      <c r="CR569" s="802"/>
      <c r="CS569" s="802"/>
      <c r="CT569" s="802"/>
      <c r="CU569" s="802"/>
      <c r="CV569" s="802"/>
      <c r="CW569" s="802"/>
      <c r="CX569" s="802"/>
      <c r="CY569" s="802"/>
      <c r="CZ569" s="802"/>
      <c r="DA569" s="802"/>
      <c r="DB569" s="802"/>
      <c r="DC569" s="802"/>
      <c r="DD569" s="802"/>
      <c r="DE569" s="802"/>
      <c r="DF569" s="802"/>
      <c r="DG569" s="802"/>
      <c r="DH569" s="802"/>
      <c r="DI569" s="802"/>
      <c r="DJ569" s="802"/>
      <c r="DK569" s="802"/>
      <c r="DL569" s="802"/>
      <c r="DM569" s="802"/>
      <c r="DN569" s="802"/>
      <c r="DO569" s="802"/>
      <c r="DP569" s="802"/>
      <c r="DQ569" s="802"/>
      <c r="DR569" s="802"/>
      <c r="DS569" s="802"/>
      <c r="DT569" s="802"/>
      <c r="DU569" s="802"/>
      <c r="DV569" s="802"/>
      <c r="DW569" s="802"/>
      <c r="DX569" s="802"/>
      <c r="DY569" s="802"/>
      <c r="DZ569" s="802"/>
      <c r="EA569" s="802"/>
      <c r="EB569" s="802"/>
      <c r="EC569" s="802"/>
      <c r="ED569" s="802"/>
    </row>
    <row r="570" spans="1:139" ht="12.75" hidden="1" customHeight="1" outlineLevel="1">
      <c r="A570" s="762"/>
      <c r="B570" s="728" t="s">
        <v>49</v>
      </c>
      <c r="C570" s="59" t="s">
        <v>399</v>
      </c>
      <c r="D570" s="689"/>
      <c r="E570" s="667" t="s">
        <v>151</v>
      </c>
      <c r="F570" s="692"/>
      <c r="G570" s="155">
        <f t="shared" ref="G570:BO570" si="2461">G571</f>
        <v>0</v>
      </c>
      <c r="H570" s="155">
        <f t="shared" si="2461"/>
        <v>0</v>
      </c>
      <c r="I570" s="155">
        <f t="shared" si="2461"/>
        <v>0</v>
      </c>
      <c r="J570" s="155">
        <f t="shared" si="2461"/>
        <v>0</v>
      </c>
      <c r="K570" s="155">
        <f t="shared" si="2461"/>
        <v>0</v>
      </c>
      <c r="L570" s="155">
        <f t="shared" si="2461"/>
        <v>0</v>
      </c>
      <c r="M570" s="155">
        <f t="shared" si="2461"/>
        <v>0</v>
      </c>
      <c r="N570" s="155">
        <f t="shared" si="2461"/>
        <v>0</v>
      </c>
      <c r="O570" s="155">
        <f t="shared" si="2461"/>
        <v>0</v>
      </c>
      <c r="P570" s="155">
        <f t="shared" si="2461"/>
        <v>0</v>
      </c>
      <c r="Q570" s="155">
        <f t="shared" si="2461"/>
        <v>0</v>
      </c>
      <c r="R570" s="155">
        <f t="shared" si="2461"/>
        <v>0</v>
      </c>
      <c r="S570" s="155">
        <f t="shared" si="2461"/>
        <v>0</v>
      </c>
      <c r="T570" s="155">
        <f t="shared" si="2461"/>
        <v>0</v>
      </c>
      <c r="U570" s="155">
        <f t="shared" si="2461"/>
        <v>0</v>
      </c>
      <c r="V570" s="155">
        <f t="shared" si="2461"/>
        <v>0</v>
      </c>
      <c r="W570" s="155">
        <f t="shared" si="2461"/>
        <v>0</v>
      </c>
      <c r="X570" s="155">
        <f t="shared" si="2461"/>
        <v>0</v>
      </c>
      <c r="Y570" s="155">
        <f t="shared" si="2461"/>
        <v>0</v>
      </c>
      <c r="Z570" s="155">
        <f t="shared" si="2461"/>
        <v>0</v>
      </c>
      <c r="AA570" s="155">
        <f t="shared" si="2461"/>
        <v>0</v>
      </c>
      <c r="AB570" s="155">
        <f t="shared" si="2461"/>
        <v>0</v>
      </c>
      <c r="AC570" s="155">
        <f t="shared" si="2461"/>
        <v>0</v>
      </c>
      <c r="AD570" s="155">
        <f t="shared" si="2461"/>
        <v>0</v>
      </c>
      <c r="AE570" s="155">
        <f t="shared" si="2461"/>
        <v>0</v>
      </c>
      <c r="AF570" s="155">
        <f t="shared" si="2461"/>
        <v>0</v>
      </c>
      <c r="AG570" s="155">
        <f t="shared" si="2461"/>
        <v>0</v>
      </c>
      <c r="AH570" s="155">
        <f t="shared" si="2461"/>
        <v>0</v>
      </c>
      <c r="AI570" s="155">
        <f t="shared" si="2461"/>
        <v>0</v>
      </c>
      <c r="AJ570" s="155">
        <f t="shared" si="2461"/>
        <v>0</v>
      </c>
      <c r="AK570" s="155">
        <f t="shared" si="2461"/>
        <v>0</v>
      </c>
      <c r="AL570" s="155">
        <f t="shared" si="2461"/>
        <v>0</v>
      </c>
      <c r="AM570" s="155">
        <f t="shared" si="2461"/>
        <v>0</v>
      </c>
      <c r="AN570" s="155">
        <f t="shared" si="2461"/>
        <v>0</v>
      </c>
      <c r="AO570" s="155">
        <f t="shared" si="2461"/>
        <v>0</v>
      </c>
      <c r="AP570" s="155">
        <f t="shared" si="2461"/>
        <v>0</v>
      </c>
      <c r="AQ570" s="155">
        <f t="shared" si="2461"/>
        <v>0</v>
      </c>
      <c r="AR570" s="155">
        <f t="shared" si="2461"/>
        <v>0</v>
      </c>
      <c r="AS570" s="155">
        <f t="shared" si="2461"/>
        <v>0</v>
      </c>
      <c r="AT570" s="155">
        <f t="shared" si="2461"/>
        <v>0</v>
      </c>
      <c r="AU570" s="155">
        <f t="shared" si="2461"/>
        <v>0</v>
      </c>
      <c r="AV570" s="155">
        <f t="shared" si="2461"/>
        <v>0</v>
      </c>
      <c r="AW570" s="155">
        <f t="shared" si="2461"/>
        <v>0</v>
      </c>
      <c r="AX570" s="155">
        <f t="shared" si="2461"/>
        <v>0</v>
      </c>
      <c r="AY570" s="155">
        <f t="shared" si="2461"/>
        <v>0</v>
      </c>
      <c r="AZ570" s="155">
        <f t="shared" si="2461"/>
        <v>0</v>
      </c>
      <c r="BA570" s="155">
        <f t="shared" si="2461"/>
        <v>0</v>
      </c>
      <c r="BB570" s="155">
        <f t="shared" si="2461"/>
        <v>0</v>
      </c>
      <c r="BC570" s="155">
        <f t="shared" si="2461"/>
        <v>0</v>
      </c>
      <c r="BD570" s="155">
        <f t="shared" si="2461"/>
        <v>0</v>
      </c>
      <c r="BE570" s="155">
        <f t="shared" si="2461"/>
        <v>0</v>
      </c>
      <c r="BF570" s="155">
        <f t="shared" si="2461"/>
        <v>0</v>
      </c>
      <c r="BG570" s="155">
        <f t="shared" si="2461"/>
        <v>0</v>
      </c>
      <c r="BH570" s="155">
        <f t="shared" si="2461"/>
        <v>0</v>
      </c>
      <c r="BI570" s="155">
        <f t="shared" si="2461"/>
        <v>0</v>
      </c>
      <c r="BJ570" s="155">
        <f t="shared" si="2461"/>
        <v>0</v>
      </c>
      <c r="BK570" s="155">
        <f t="shared" si="2461"/>
        <v>0</v>
      </c>
      <c r="BL570" s="155">
        <f t="shared" si="2461"/>
        <v>0</v>
      </c>
      <c r="BM570" s="155">
        <f t="shared" si="2461"/>
        <v>0</v>
      </c>
      <c r="BN570" s="155">
        <f t="shared" si="2461"/>
        <v>0</v>
      </c>
      <c r="BO570" s="155">
        <f t="shared" si="2461"/>
        <v>0</v>
      </c>
      <c r="BV570" s="1168"/>
      <c r="BW570" s="1168"/>
      <c r="BX570" s="1168"/>
      <c r="BY570" s="1168"/>
      <c r="BZ570" s="1168"/>
      <c r="CA570" s="1168"/>
      <c r="CB570" s="1168"/>
      <c r="CC570" s="1168"/>
      <c r="CD570" s="1168"/>
      <c r="CE570" s="1168"/>
      <c r="CF570" s="1168"/>
      <c r="CG570" s="1168"/>
      <c r="CH570" s="1168"/>
      <c r="CI570" s="1168"/>
      <c r="CJ570" s="1168"/>
      <c r="CK570" s="1168"/>
      <c r="CL570" s="1168"/>
      <c r="CM570" s="1168"/>
      <c r="CN570" s="1168"/>
      <c r="CO570" s="1168"/>
      <c r="CP570" s="1168"/>
      <c r="CQ570" s="1168"/>
      <c r="CR570" s="1168"/>
      <c r="CS570" s="1168"/>
      <c r="CT570" s="1168"/>
      <c r="CU570" s="1168"/>
      <c r="CV570" s="1168"/>
      <c r="CW570" s="1168"/>
      <c r="CX570" s="1168"/>
      <c r="CY570" s="1168"/>
      <c r="CZ570" s="1168"/>
      <c r="DA570" s="1168"/>
      <c r="DB570" s="1168"/>
      <c r="DC570" s="1168"/>
      <c r="DD570" s="1168"/>
      <c r="DE570" s="1168"/>
      <c r="DF570" s="1168"/>
      <c r="DG570" s="1168"/>
      <c r="DH570" s="1168"/>
      <c r="DI570" s="1168"/>
      <c r="DJ570" s="1168"/>
      <c r="DK570" s="1168"/>
      <c r="DL570" s="1168"/>
      <c r="DM570" s="1168"/>
      <c r="DN570" s="1168"/>
      <c r="DO570" s="1168"/>
      <c r="DP570" s="1168"/>
      <c r="DQ570" s="1168"/>
      <c r="DR570" s="1168"/>
      <c r="DS570" s="1168"/>
      <c r="DT570" s="1168"/>
      <c r="DU570" s="1168"/>
      <c r="DV570" s="1168"/>
      <c r="DW570" s="1168"/>
      <c r="DX570" s="1168"/>
      <c r="DY570" s="1168"/>
      <c r="DZ570" s="1168"/>
      <c r="EA570" s="1168"/>
      <c r="EB570" s="1168"/>
      <c r="EC570" s="1168"/>
      <c r="ED570" s="1168"/>
    </row>
    <row r="571" spans="1:139" ht="12.75" hidden="1" customHeight="1" outlineLevel="1">
      <c r="B571" s="728" t="s">
        <v>1016</v>
      </c>
      <c r="C571" s="60"/>
      <c r="D571" s="640" t="s">
        <v>192</v>
      </c>
      <c r="E571" s="667" t="s">
        <v>151</v>
      </c>
      <c r="F571" s="692"/>
      <c r="G571" s="86">
        <f t="shared" ref="G571:AO571" si="2462">IF(G535="","",(G535*G$385)+(G533*G368*G376))</f>
        <v>0</v>
      </c>
      <c r="H571" s="86">
        <f t="shared" si="2462"/>
        <v>0</v>
      </c>
      <c r="I571" s="86">
        <f t="shared" si="2462"/>
        <v>0</v>
      </c>
      <c r="J571" s="86">
        <f t="shared" si="2462"/>
        <v>0</v>
      </c>
      <c r="K571" s="86">
        <f t="shared" si="2462"/>
        <v>0</v>
      </c>
      <c r="L571" s="86">
        <f t="shared" si="2462"/>
        <v>0</v>
      </c>
      <c r="M571" s="86">
        <f t="shared" si="2462"/>
        <v>0</v>
      </c>
      <c r="N571" s="86">
        <f t="shared" si="2462"/>
        <v>0</v>
      </c>
      <c r="O571" s="86">
        <f t="shared" si="2462"/>
        <v>0</v>
      </c>
      <c r="P571" s="86">
        <f t="shared" si="2462"/>
        <v>0</v>
      </c>
      <c r="Q571" s="86">
        <f t="shared" si="2462"/>
        <v>0</v>
      </c>
      <c r="R571" s="86">
        <f t="shared" si="2462"/>
        <v>0</v>
      </c>
      <c r="S571" s="86">
        <f t="shared" si="2462"/>
        <v>0</v>
      </c>
      <c r="T571" s="86">
        <f t="shared" si="2462"/>
        <v>0</v>
      </c>
      <c r="U571" s="86">
        <f t="shared" si="2462"/>
        <v>0</v>
      </c>
      <c r="V571" s="86">
        <f t="shared" si="2462"/>
        <v>0</v>
      </c>
      <c r="W571" s="86">
        <f t="shared" si="2462"/>
        <v>0</v>
      </c>
      <c r="X571" s="86">
        <f t="shared" si="2462"/>
        <v>0</v>
      </c>
      <c r="Y571" s="86">
        <f t="shared" si="2462"/>
        <v>0</v>
      </c>
      <c r="Z571" s="86">
        <f t="shared" si="2462"/>
        <v>0</v>
      </c>
      <c r="AA571" s="86">
        <f t="shared" si="2462"/>
        <v>0</v>
      </c>
      <c r="AB571" s="86">
        <f t="shared" si="2462"/>
        <v>0</v>
      </c>
      <c r="AC571" s="86">
        <f t="shared" si="2462"/>
        <v>0</v>
      </c>
      <c r="AD571" s="86">
        <f t="shared" si="2462"/>
        <v>0</v>
      </c>
      <c r="AE571" s="86">
        <f t="shared" si="2462"/>
        <v>0</v>
      </c>
      <c r="AF571" s="86">
        <f t="shared" si="2462"/>
        <v>0</v>
      </c>
      <c r="AG571" s="86">
        <f t="shared" si="2462"/>
        <v>0</v>
      </c>
      <c r="AH571" s="86">
        <f t="shared" si="2462"/>
        <v>0</v>
      </c>
      <c r="AI571" s="86">
        <f t="shared" si="2462"/>
        <v>0</v>
      </c>
      <c r="AJ571" s="86">
        <f t="shared" si="2462"/>
        <v>0</v>
      </c>
      <c r="AK571" s="86">
        <f t="shared" si="2462"/>
        <v>0</v>
      </c>
      <c r="AL571" s="86">
        <f t="shared" si="2462"/>
        <v>0</v>
      </c>
      <c r="AM571" s="86">
        <f t="shared" si="2462"/>
        <v>0</v>
      </c>
      <c r="AN571" s="86">
        <f t="shared" si="2462"/>
        <v>0</v>
      </c>
      <c r="AO571" s="86">
        <f t="shared" si="2462"/>
        <v>0</v>
      </c>
      <c r="AP571" s="86">
        <f t="shared" ref="AP571:BO571" si="2463">IF(AP535="","",(AP535*AP$385)+(AP533*AP368*AP376))</f>
        <v>0</v>
      </c>
      <c r="AQ571" s="86">
        <f t="shared" si="2463"/>
        <v>0</v>
      </c>
      <c r="AR571" s="86">
        <f t="shared" si="2463"/>
        <v>0</v>
      </c>
      <c r="AS571" s="86">
        <f t="shared" si="2463"/>
        <v>0</v>
      </c>
      <c r="AT571" s="86">
        <f t="shared" si="2463"/>
        <v>0</v>
      </c>
      <c r="AU571" s="86">
        <f t="shared" si="2463"/>
        <v>0</v>
      </c>
      <c r="AV571" s="86">
        <f t="shared" si="2463"/>
        <v>0</v>
      </c>
      <c r="AW571" s="86">
        <f t="shared" si="2463"/>
        <v>0</v>
      </c>
      <c r="AX571" s="86">
        <f t="shared" si="2463"/>
        <v>0</v>
      </c>
      <c r="AY571" s="86">
        <f t="shared" si="2463"/>
        <v>0</v>
      </c>
      <c r="AZ571" s="86">
        <f t="shared" si="2463"/>
        <v>0</v>
      </c>
      <c r="BA571" s="86">
        <f t="shared" si="2463"/>
        <v>0</v>
      </c>
      <c r="BB571" s="86">
        <f t="shared" si="2463"/>
        <v>0</v>
      </c>
      <c r="BC571" s="86">
        <f t="shared" si="2463"/>
        <v>0</v>
      </c>
      <c r="BD571" s="86">
        <f t="shared" si="2463"/>
        <v>0</v>
      </c>
      <c r="BE571" s="86">
        <f t="shared" si="2463"/>
        <v>0</v>
      </c>
      <c r="BF571" s="86">
        <f t="shared" si="2463"/>
        <v>0</v>
      </c>
      <c r="BG571" s="86">
        <f t="shared" si="2463"/>
        <v>0</v>
      </c>
      <c r="BH571" s="86">
        <f t="shared" si="2463"/>
        <v>0</v>
      </c>
      <c r="BI571" s="86">
        <f t="shared" si="2463"/>
        <v>0</v>
      </c>
      <c r="BJ571" s="86">
        <f t="shared" si="2463"/>
        <v>0</v>
      </c>
      <c r="BK571" s="86">
        <f t="shared" si="2463"/>
        <v>0</v>
      </c>
      <c r="BL571" s="86">
        <f t="shared" si="2463"/>
        <v>0</v>
      </c>
      <c r="BM571" s="86">
        <f t="shared" si="2463"/>
        <v>0</v>
      </c>
      <c r="BN571" s="86">
        <f t="shared" si="2463"/>
        <v>0</v>
      </c>
      <c r="BO571" s="86">
        <f t="shared" si="2463"/>
        <v>0</v>
      </c>
      <c r="BV571" s="169"/>
      <c r="BW571" s="169"/>
      <c r="BX571" s="169"/>
      <c r="BY571" s="169"/>
      <c r="BZ571" s="169"/>
      <c r="CA571" s="169"/>
      <c r="CB571" s="169"/>
      <c r="CC571" s="169"/>
      <c r="CD571" s="169"/>
      <c r="CE571" s="169"/>
      <c r="CF571" s="169"/>
      <c r="CG571" s="169"/>
      <c r="CH571" s="169"/>
      <c r="CI571" s="169"/>
      <c r="CJ571" s="169"/>
      <c r="CK571" s="169"/>
      <c r="CL571" s="169"/>
      <c r="CM571" s="169"/>
      <c r="CN571" s="169"/>
      <c r="CO571" s="169"/>
      <c r="CP571" s="169"/>
      <c r="CQ571" s="169"/>
      <c r="CR571" s="169"/>
      <c r="CS571" s="169"/>
      <c r="CT571" s="169"/>
      <c r="CU571" s="169"/>
      <c r="CV571" s="169"/>
      <c r="CW571" s="169"/>
      <c r="CX571" s="169"/>
      <c r="CY571" s="169"/>
      <c r="CZ571" s="169"/>
      <c r="DA571" s="169"/>
      <c r="DB571" s="169"/>
      <c r="DC571" s="169"/>
      <c r="DD571" s="169"/>
      <c r="DE571" s="169"/>
      <c r="DF571" s="169"/>
      <c r="DG571" s="169"/>
      <c r="DH571" s="169"/>
      <c r="DI571" s="169"/>
      <c r="DJ571" s="169"/>
      <c r="DK571" s="169"/>
      <c r="DL571" s="169"/>
      <c r="DM571" s="169"/>
      <c r="DN571" s="169"/>
      <c r="DO571" s="169"/>
      <c r="DP571" s="169"/>
      <c r="DQ571" s="169"/>
      <c r="DR571" s="169"/>
      <c r="DS571" s="169"/>
      <c r="DT571" s="169"/>
      <c r="DU571" s="169"/>
      <c r="DV571" s="169"/>
      <c r="DW571" s="169"/>
      <c r="DX571" s="169"/>
      <c r="DY571" s="169"/>
      <c r="DZ571" s="169"/>
      <c r="EA571" s="169"/>
      <c r="EB571" s="169"/>
      <c r="EC571" s="169"/>
      <c r="ED571" s="169"/>
    </row>
    <row r="572" spans="1:139" collapsed="1"/>
    <row r="613" spans="4:75">
      <c r="D613" s="764"/>
      <c r="E613" s="763"/>
      <c r="F613" s="809"/>
      <c r="G613" s="764"/>
      <c r="H613" s="763"/>
      <c r="BV613" s="1112"/>
      <c r="BW613" s="1105"/>
    </row>
  </sheetData>
  <sheetProtection password="8E85" sheet="1" objects="1" scenarios="1" selectLockedCells="1"/>
  <mergeCells count="10">
    <mergeCell ref="A1:D1"/>
    <mergeCell ref="E1:P1"/>
    <mergeCell ref="C36:D36"/>
    <mergeCell ref="C32:D32"/>
    <mergeCell ref="E33:F33"/>
    <mergeCell ref="B195:F195"/>
    <mergeCell ref="B189:F189"/>
    <mergeCell ref="B172:F172"/>
    <mergeCell ref="B183:F183"/>
    <mergeCell ref="B180:F180"/>
  </mergeCells>
  <phoneticPr fontId="0" type="noConversion"/>
  <conditionalFormatting sqref="BV349:ED349 G349:BO349">
    <cfRule type="expression" dxfId="116" priority="37" stopIfTrue="1">
      <formula>ISERROR(MATCH(G$349,CoalEmi,))</formula>
    </cfRule>
  </conditionalFormatting>
  <conditionalFormatting sqref="BV350:ED350 G350:BO350">
    <cfRule type="expression" dxfId="115" priority="38" stopIfTrue="1">
      <formula>ISERROR(MATCH(G$350,PetCoEmi,))</formula>
    </cfRule>
  </conditionalFormatting>
  <conditionalFormatting sqref="BV351:ED351 G351:BO351">
    <cfRule type="expression" dxfId="114" priority="39" stopIfTrue="1">
      <formula>ISERROR(MATCH(G$351,HeavyEmi,))</formula>
    </cfRule>
  </conditionalFormatting>
  <conditionalFormatting sqref="BV352:ED352 G352:BO352">
    <cfRule type="expression" dxfId="113" priority="40" stopIfTrue="1">
      <formula>ISERROR(MATCH(G$352,DieselEmi,))</formula>
    </cfRule>
  </conditionalFormatting>
  <conditionalFormatting sqref="BV353:ED353 G353:BO353">
    <cfRule type="expression" dxfId="112" priority="41" stopIfTrue="1">
      <formula>ISERROR(MATCH(G$353,GasEmi,))</formula>
    </cfRule>
  </conditionalFormatting>
  <conditionalFormatting sqref="BV354:ED354 G354:BO354">
    <cfRule type="expression" dxfId="111" priority="42" stopIfTrue="1">
      <formula>ISERROR(MATCH(G$354,ShaleEmi,))</formula>
    </cfRule>
  </conditionalFormatting>
  <conditionalFormatting sqref="BV355:ED355 G355:BO355">
    <cfRule type="expression" dxfId="110" priority="43" stopIfTrue="1">
      <formula>ISERROR(MATCH(G$355,LigniteEmi,))</formula>
    </cfRule>
  </conditionalFormatting>
  <conditionalFormatting sqref="BV356:ED356 G356:BO356">
    <cfRule type="expression" dxfId="109" priority="44" stopIfTrue="1">
      <formula>ISERROR(MATCH(G$356,GasolineEmi,))</formula>
    </cfRule>
  </conditionalFormatting>
  <conditionalFormatting sqref="BV361:ED361 G361:BO361">
    <cfRule type="expression" dxfId="108" priority="45" stopIfTrue="1">
      <formula>ISERROR(MATCH(G$361,WasteOilEmi,))</formula>
    </cfRule>
  </conditionalFormatting>
  <conditionalFormatting sqref="BV362:ED362 G362:BO362">
    <cfRule type="expression" dxfId="107" priority="46" stopIfTrue="1">
      <formula>ISERROR(MATCH(G$362,TyresEmi,))</formula>
    </cfRule>
  </conditionalFormatting>
  <conditionalFormatting sqref="BV363:ED363 G363:BO363">
    <cfRule type="expression" dxfId="106" priority="47" stopIfTrue="1">
      <formula>ISERROR(MATCH(G$363,PlasticsEmi,))</formula>
    </cfRule>
  </conditionalFormatting>
  <conditionalFormatting sqref="BV364:ED364 G364:BO364">
    <cfRule type="expression" dxfId="105" priority="48" stopIfTrue="1">
      <formula>ISERROR(MATCH(G$364,SolventEmi,))</formula>
    </cfRule>
  </conditionalFormatting>
  <conditionalFormatting sqref="BV365:ED365 G365:BO365">
    <cfRule type="expression" dxfId="104" priority="49" stopIfTrue="1">
      <formula>ISERROR(MATCH(G$365,SawDustEmi,))</formula>
    </cfRule>
  </conditionalFormatting>
  <conditionalFormatting sqref="BV366:ED366 G366:BO366">
    <cfRule type="expression" dxfId="103" priority="50" stopIfTrue="1">
      <formula>ISERROR(MATCH(G$366,IndWasteEmi,))</formula>
    </cfRule>
  </conditionalFormatting>
  <conditionalFormatting sqref="BV368:ED368 G368:BO368">
    <cfRule type="expression" dxfId="102" priority="51" stopIfTrue="1">
      <formula>ISERROR(MATCH(G$368,OthFossEmi,))</formula>
    </cfRule>
  </conditionalFormatting>
  <conditionalFormatting sqref="BV378:ED378 G378:BO378">
    <cfRule type="expression" dxfId="101" priority="52" stopIfTrue="1">
      <formula>ISERROR(MATCH(G$378,SludgeEmi,))</formula>
    </cfRule>
  </conditionalFormatting>
  <conditionalFormatting sqref="BV379:ED379 G379:BO379">
    <cfRule type="expression" dxfId="100" priority="53" stopIfTrue="1">
      <formula>ISERROR(MATCH(G$379,WoodEmi,))</formula>
    </cfRule>
  </conditionalFormatting>
  <conditionalFormatting sqref="BV380:ED380 G380:BO380">
    <cfRule type="expression" dxfId="99" priority="54" stopIfTrue="1">
      <formula>ISERROR(MATCH(G$380,PaperEmi,))</formula>
    </cfRule>
  </conditionalFormatting>
  <conditionalFormatting sqref="BV381:ED381 G381:BO381">
    <cfRule type="expression" dxfId="98" priority="55" stopIfTrue="1">
      <formula>ISERROR(MATCH(G$381,MealEmi,))</formula>
    </cfRule>
  </conditionalFormatting>
  <conditionalFormatting sqref="BV382:ED382 G382:BO382">
    <cfRule type="expression" dxfId="97" priority="56" stopIfTrue="1">
      <formula>ISERROR(MATCH(G$382,BMealEmi,))</formula>
    </cfRule>
  </conditionalFormatting>
  <conditionalFormatting sqref="BV383:ED383 G383:BO383">
    <cfRule type="expression" dxfId="96" priority="57" stopIfTrue="1">
      <formula>ISERROR(MATCH(G$383,FatEmi,))</formula>
    </cfRule>
  </conditionalFormatting>
  <conditionalFormatting sqref="BV384:ED384 G384:BO384">
    <cfRule type="expression" dxfId="95" priority="58" stopIfTrue="1">
      <formula>ISERROR(MATCH(G$384,AgriEmi,))</formula>
    </cfRule>
  </conditionalFormatting>
  <conditionalFormatting sqref="BV385:ED385 G385:BO385">
    <cfRule type="expression" dxfId="94" priority="59" stopIfTrue="1">
      <formula>ISERROR(MATCH(G$385,OthBioEmi,))</formula>
    </cfRule>
  </conditionalFormatting>
  <conditionalFormatting sqref="BV370:ED370 G370:BO370">
    <cfRule type="expression" dxfId="93" priority="60" stopIfTrue="1">
      <formula>ISERROR(MATCH(G$370,TyresBio,))</formula>
    </cfRule>
  </conditionalFormatting>
  <conditionalFormatting sqref="G296:BO296 G478:BO478 G490:BO490">
    <cfRule type="cellIs" dxfId="92" priority="61" stopIfTrue="1" operator="equal">
      <formula>G$270</formula>
    </cfRule>
    <cfRule type="cellIs" dxfId="91" priority="62" stopIfTrue="1" operator="notEqual">
      <formula>G$270</formula>
    </cfRule>
  </conditionalFormatting>
  <conditionalFormatting sqref="G297:BO297 G479:BO479 G494:BO494">
    <cfRule type="cellIs" dxfId="90" priority="63" stopIfTrue="1" operator="equal">
      <formula>G$271</formula>
    </cfRule>
    <cfRule type="cellIs" dxfId="89" priority="64" stopIfTrue="1" operator="notEqual">
      <formula>G$271</formula>
    </cfRule>
  </conditionalFormatting>
  <conditionalFormatting sqref="G298:BO298 G480:BO480 G491:BO491">
    <cfRule type="cellIs" dxfId="88" priority="65" stopIfTrue="1" operator="equal">
      <formula>G$272</formula>
    </cfRule>
    <cfRule type="cellIs" dxfId="87" priority="66" stopIfTrue="1" operator="notEqual">
      <formula>G$272</formula>
    </cfRule>
  </conditionalFormatting>
  <conditionalFormatting sqref="G299:BO299 G467:BO467 G473:BO473 G481:BO481 G492:BO492">
    <cfRule type="cellIs" dxfId="86" priority="67" stopIfTrue="1" operator="equal">
      <formula>G$273</formula>
    </cfRule>
    <cfRule type="cellIs" dxfId="85" priority="68" stopIfTrue="1" operator="notEqual">
      <formula>G$273</formula>
    </cfRule>
  </conditionalFormatting>
  <conditionalFormatting sqref="G300:BO300 G474:BO474 G482:BO482 G493:BO493">
    <cfRule type="cellIs" dxfId="84" priority="69" stopIfTrue="1" operator="equal">
      <formula>G$274</formula>
    </cfRule>
    <cfRule type="cellIs" dxfId="83" priority="70" stopIfTrue="1" operator="notEqual">
      <formula>G$274</formula>
    </cfRule>
  </conditionalFormatting>
  <conditionalFormatting sqref="G301:BO301 G483:BO483">
    <cfRule type="cellIs" dxfId="82" priority="71" stopIfTrue="1" operator="equal">
      <formula>G$275</formula>
    </cfRule>
    <cfRule type="cellIs" dxfId="81" priority="72" stopIfTrue="1" operator="notEqual">
      <formula>G$275</formula>
    </cfRule>
  </conditionalFormatting>
  <conditionalFormatting sqref="BV1">
    <cfRule type="cellIs" dxfId="80" priority="73" stopIfTrue="1" operator="equal">
      <formula>"Paste here"</formula>
    </cfRule>
  </conditionalFormatting>
  <dataValidations xWindow="936" yWindow="768" count="14">
    <dataValidation type="decimal" operator="greaterThanOrEqual" allowBlank="1" showInputMessage="1" showErrorMessage="1" sqref="G108 BV100:ED104 BV471:ED471 BV499:ED499 BV485:ED485 BV467:ED469 BV497:ED497 BV487:ED487 BV490:ED495 BV478:ED483 BV473:ED475 BV442:ED447 BV437:ED439 BV435:ED435 BV303:ED303 BV231:ED237 BV266:ED266 BV449:ED449 BV296:ED301 BV286:ED293 BV278:ED284 BV264:ED264 BV454:ED459 BV257:ED262 BV247:ED254 BV431:ED433 BV305:ED305 BV369:ED369 BV461:ED461 BV451:ED451 BV239:ED245 BV357:ED359 BV371:ED376 BV463:ED463 BV40:ED42 BV270:ED276 BV71:ED73 BV108:ED109 BV367:ED367 BV90:ED92 BV59:ED60 BV95:ED97 BV49:ED54 G371:BO376 G367:BO367 G497:BO497 G59:BO60 G40:BO42 G49:BO54 G303:BO303 G71:BO73 G305:BO305 G257:BO262 G296:BO301 G451:BO451 G90:BO92 G100:BO104 G437:BO439 G449:BO449 G95:BO97 G278:BO284 G286:BO293 H108:BO109 G231:BO237 G442:BO447 G239:BO245 G264:BO264 G266:BO266 G270:BO276 G435:BO435 G247:BO254 G485:BO485 G490:BO495 G357:BO359 G369:BO369 G431:BO433 G463:BO463 G461:BO461 G478:BO483 G473:BO475 G471:BO471 G454:BO459 G467:BO469 G487:BO487 G499:BO499">
      <formula1>0</formula1>
    </dataValidation>
    <dataValidation type="decimal" allowBlank="1" showInputMessage="1" showErrorMessage="1" sqref="BV43:ED45 BV61:ED61 BV55:ED55 G55:BO55 G43:BO45 G61:BO61">
      <formula1>-10000000</formula1>
      <formula2>10000000</formula2>
    </dataValidation>
    <dataValidation type="list" allowBlank="1" showErrorMessage="1" sqref="BV34:ED34 G34:BO34">
      <formula1>Def_Method</formula1>
    </dataValidation>
    <dataValidation type="list" allowBlank="1" showInputMessage="1" showErrorMessage="1" sqref="BV15:ED15 G15:BO15">
      <formula1>Def_PlantType</formula1>
    </dataValidation>
    <dataValidation type="list" allowBlank="1" showInputMessage="1" showErrorMessage="1" sqref="E22:E31">
      <formula1>Def_yes_no</formula1>
    </dataValidation>
    <dataValidation type="list" allowBlank="1" showInputMessage="1" showErrorMessage="1" sqref="BV17:ED17 G17:BO17">
      <formula1>Def_Verification</formula1>
    </dataValidation>
    <dataValidation type="list" allowBlank="1" showInputMessage="1" showErrorMessage="1" sqref="BV14:ED14 G14:BO14">
      <formula1>Def_ClinkerCap</formula1>
    </dataValidation>
    <dataValidation type="list" allowBlank="1" showInputMessage="1" showErrorMessage="1" sqref="BV13:ED13 G13:BO13">
      <formula1>Def_KilnType</formula1>
    </dataValidation>
    <dataValidation type="list" allowBlank="1" showInputMessage="1" showErrorMessage="1" sqref="BV10:ED10 G10:BO10">
      <formula1>CountryDef</formula1>
    </dataValidation>
    <dataValidation type="list" allowBlank="1" showInputMessage="1" showErrorMessage="1" sqref="BV11:ED11 G11:BO11">
      <formula1>Def_Continent</formula1>
    </dataValidation>
    <dataValidation type="list" allowBlank="1" showInputMessage="1" showErrorMessage="1" sqref="BV12:ED12 G12:BO12">
      <formula1>Def_Annex</formula1>
    </dataValidation>
    <dataValidation type="list" allowBlank="1" showInputMessage="1" showErrorMessage="1" sqref="E32">
      <formula1>Year</formula1>
    </dataValidation>
    <dataValidation type="decimal" allowBlank="1" showInputMessage="1" showErrorMessage="1" sqref="BV16:ED16 G16:BO16">
      <formula1>0</formula1>
      <formula2>1</formula2>
    </dataValidation>
    <dataValidation operator="greaterThanOrEqual" allowBlank="1" showInputMessage="1" showErrorMessage="1" sqref="G109"/>
  </dataValidations>
  <pageMargins left="0.39370078740157483" right="0.23622047244094491" top="0.47244094488188981" bottom="0.51181102362204722" header="0.39370078740157483" footer="0.35433070866141736"/>
  <pageSetup paperSize="9" scale="49" fitToWidth="3" fitToHeight="7" orientation="landscape" cellComments="asDisplayed" r:id="rId1"/>
  <headerFooter alignWithMargins="0">
    <oddFooter>&amp;L&amp;8&amp;F\&amp;A&amp;CPage &amp;P of &amp;N&amp;RDate: &amp;D; Time: &amp;T</oddFooter>
  </headerFooter>
  <rowBreaks count="7" manualBreakCount="7">
    <brk id="80" max="36" man="1"/>
    <brk id="168" max="36" man="1"/>
    <brk id="225" max="36" man="1"/>
    <brk id="305" max="36" man="1"/>
    <brk id="385" max="36" man="1"/>
    <brk id="464" max="36" man="1"/>
    <brk id="536" max="36" man="1"/>
  </rowBreaks>
  <drawing r:id="rId2"/>
  <legacyDrawing r:id="rId3"/>
  <controls>
    <mc:AlternateContent xmlns:mc="http://schemas.openxmlformats.org/markup-compatibility/2006">
      <mc:Choice Requires="x14">
        <control shapeId="149579" r:id="rId4" name="takeLastBoundaries">
          <controlPr defaultSize="0" autoLine="0" r:id="rId5">
            <anchor moveWithCells="1">
              <from>
                <xdr:col>4</xdr:col>
                <xdr:colOff>9525</xdr:colOff>
                <xdr:row>32</xdr:row>
                <xdr:rowOff>9525</xdr:rowOff>
              </from>
              <to>
                <xdr:col>6</xdr:col>
                <xdr:colOff>19050</xdr:colOff>
                <xdr:row>33</xdr:row>
                <xdr:rowOff>9525</xdr:rowOff>
              </to>
            </anchor>
          </controlPr>
        </control>
      </mc:Choice>
      <mc:Fallback>
        <control shapeId="149579" r:id="rId4" name="takeLastBoundaries"/>
      </mc:Fallback>
    </mc:AlternateContent>
    <mc:AlternateContent xmlns:mc="http://schemas.openxmlformats.org/markup-compatibility/2006">
      <mc:Choice Requires="x14">
        <control shapeId="149578" r:id="rId6" name="copyPlantSheetTransfer">
          <controlPr defaultSize="0" autoLine="0" r:id="rId7">
            <anchor moveWithCells="1">
              <from>
                <xdr:col>3</xdr:col>
                <xdr:colOff>1885950</xdr:colOff>
                <xdr:row>7</xdr:row>
                <xdr:rowOff>9525</xdr:rowOff>
              </from>
              <to>
                <xdr:col>4</xdr:col>
                <xdr:colOff>0</xdr:colOff>
                <xdr:row>8</xdr:row>
                <xdr:rowOff>9525</xdr:rowOff>
              </to>
            </anchor>
          </controlPr>
        </control>
      </mc:Choice>
      <mc:Fallback>
        <control shapeId="149578" r:id="rId6" name="copyPlantSheetTransfer"/>
      </mc:Fallback>
    </mc:AlternateContent>
    <mc:AlternateContent xmlns:mc="http://schemas.openxmlformats.org/markup-compatibility/2006">
      <mc:Choice Requires="x14">
        <control shapeId="149541" r:id="rId8" name="CopyPlantSheet">
          <controlPr defaultSize="0" autoFill="0" autoLine="0" r:id="rId9">
            <anchor moveWithCells="1">
              <from>
                <xdr:col>4</xdr:col>
                <xdr:colOff>9525</xdr:colOff>
                <xdr:row>7</xdr:row>
                <xdr:rowOff>9525</xdr:rowOff>
              </from>
              <to>
                <xdr:col>6</xdr:col>
                <xdr:colOff>19050</xdr:colOff>
                <xdr:row>8</xdr:row>
                <xdr:rowOff>9525</xdr:rowOff>
              </to>
            </anchor>
          </controlPr>
        </control>
      </mc:Choice>
      <mc:Fallback>
        <control shapeId="149541" r:id="rId8" name="CopyPlantSheet"/>
      </mc:Fallback>
    </mc:AlternateContent>
    <mc:AlternateContent xmlns:mc="http://schemas.openxmlformats.org/markup-compatibility/2006">
      <mc:Choice Requires="x14">
        <control shapeId="149505" r:id="rId10" name="CreateCalcinationSheet">
          <controlPr locked="0" defaultSize="0" disabled="1" autoLine="0" r:id="rId11">
            <anchor moveWithCells="1" sizeWithCells="1">
              <from>
                <xdr:col>4</xdr:col>
                <xdr:colOff>9525</xdr:colOff>
                <xdr:row>35</xdr:row>
                <xdr:rowOff>9525</xdr:rowOff>
              </from>
              <to>
                <xdr:col>6</xdr:col>
                <xdr:colOff>9525</xdr:colOff>
                <xdr:row>36</xdr:row>
                <xdr:rowOff>9525</xdr:rowOff>
              </to>
            </anchor>
          </controlPr>
        </control>
      </mc:Choice>
      <mc:Fallback>
        <control shapeId="149505" r:id="rId10" name="CreateCalcinationSheet"/>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BN54"/>
  <sheetViews>
    <sheetView showGridLines="0" zoomScaleNormal="100" zoomScaleSheetLayoutView="100" workbookViewId="0">
      <selection activeCell="F6" sqref="F6"/>
    </sheetView>
  </sheetViews>
  <sheetFormatPr baseColWidth="10" defaultColWidth="9.140625" defaultRowHeight="12.75" customHeight="1" outlineLevelCol="1"/>
  <cols>
    <col min="1" max="2" width="4.7109375" style="41" customWidth="1"/>
    <col min="3" max="3" width="14.7109375" style="41" customWidth="1"/>
    <col min="4" max="4" width="68.85546875" style="41" customWidth="1"/>
    <col min="5" max="5" width="17.7109375" style="615" customWidth="1"/>
    <col min="6" max="6" width="9.7109375" style="41" customWidth="1"/>
    <col min="7" max="7" width="9.7109375" style="615" customWidth="1"/>
    <col min="8" max="20" width="9.7109375" style="41" customWidth="1"/>
    <col min="21" max="31" width="9.7109375" style="41" customWidth="1" outlineLevel="1"/>
    <col min="32" max="73" width="9.7109375" style="41" customWidth="1"/>
    <col min="74" max="16384" width="9.140625" style="41"/>
  </cols>
  <sheetData>
    <row r="1" spans="1:66" s="79" customFormat="1" ht="90" customHeight="1" thickBot="1">
      <c r="A1" s="1220" t="s">
        <v>1440</v>
      </c>
      <c r="B1" s="1221"/>
      <c r="C1" s="1221"/>
      <c r="D1" s="1221"/>
      <c r="E1" s="899" t="s">
        <v>942</v>
      </c>
      <c r="F1" s="900"/>
      <c r="G1" s="900"/>
      <c r="H1" s="901"/>
      <c r="I1" s="901"/>
      <c r="J1" s="901"/>
      <c r="K1" s="901"/>
      <c r="L1" s="901"/>
      <c r="M1" s="902"/>
      <c r="N1" s="902"/>
      <c r="O1" s="903"/>
      <c r="P1" s="903"/>
      <c r="Q1" s="903"/>
      <c r="R1" s="903"/>
      <c r="S1" s="903"/>
      <c r="T1" s="903"/>
      <c r="U1" s="903"/>
      <c r="V1" s="903"/>
      <c r="W1" s="903"/>
      <c r="X1" s="903"/>
      <c r="Y1" s="903"/>
      <c r="Z1" s="903"/>
      <c r="AA1" s="903"/>
      <c r="AB1" s="903"/>
      <c r="AC1" s="903"/>
      <c r="AD1" s="903"/>
      <c r="AE1" s="903"/>
      <c r="AF1" s="903"/>
      <c r="AG1" s="903"/>
      <c r="AH1" s="903"/>
      <c r="AI1" s="903"/>
      <c r="AJ1" s="903"/>
      <c r="AK1" s="903"/>
      <c r="AL1" s="903"/>
      <c r="AM1" s="903"/>
      <c r="AN1" s="903"/>
      <c r="AO1" s="903"/>
      <c r="AP1" s="903"/>
      <c r="AQ1" s="903"/>
      <c r="AR1" s="903"/>
      <c r="AS1" s="903"/>
      <c r="AT1" s="903"/>
      <c r="AU1" s="903"/>
      <c r="AV1" s="903"/>
      <c r="AW1" s="903"/>
      <c r="AX1" s="903"/>
      <c r="AY1" s="903"/>
      <c r="AZ1" s="903"/>
      <c r="BA1" s="903"/>
      <c r="BB1" s="903"/>
      <c r="BC1" s="903"/>
      <c r="BD1" s="903"/>
      <c r="BE1" s="903"/>
      <c r="BF1" s="903"/>
      <c r="BG1" s="903"/>
      <c r="BH1" s="903"/>
      <c r="BI1" s="903"/>
      <c r="BJ1" s="903"/>
      <c r="BK1" s="903"/>
      <c r="BL1" s="903"/>
      <c r="BM1" s="903"/>
      <c r="BN1" s="904"/>
    </row>
    <row r="2" spans="1:66" ht="12.75" customHeight="1" thickBot="1">
      <c r="A2" s="9"/>
      <c r="B2" s="10"/>
      <c r="C2" s="10"/>
      <c r="D2" s="10"/>
      <c r="E2" s="11"/>
      <c r="F2" s="10"/>
      <c r="G2" s="11"/>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row>
    <row r="3" spans="1:66" ht="12.75" customHeight="1" thickBot="1">
      <c r="A3" s="9"/>
      <c r="B3" s="64" t="s">
        <v>775</v>
      </c>
      <c r="C3" s="8"/>
      <c r="D3" s="8"/>
      <c r="E3" s="1094">
        <f>'Read Me'!B4</f>
        <v>41617</v>
      </c>
      <c r="F3" s="10"/>
      <c r="G3" s="11"/>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row>
    <row r="4" spans="1:66" ht="12.75" customHeight="1" thickBot="1">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row>
    <row r="5" spans="1:66" ht="12.75" customHeight="1" thickBot="1">
      <c r="B5" s="12" t="s">
        <v>560</v>
      </c>
      <c r="C5" s="616"/>
      <c r="D5" s="616"/>
      <c r="E5" s="617"/>
      <c r="F5" s="616"/>
      <c r="G5" s="616"/>
      <c r="H5" s="616"/>
      <c r="I5" s="616"/>
      <c r="J5" s="616"/>
      <c r="K5" s="616"/>
      <c r="L5" s="616"/>
      <c r="M5" s="616"/>
      <c r="N5" s="616"/>
      <c r="O5" s="617"/>
      <c r="P5" s="617"/>
      <c r="Q5" s="617"/>
      <c r="R5" s="617"/>
      <c r="S5" s="617"/>
      <c r="T5" s="617"/>
      <c r="U5" s="617"/>
      <c r="V5" s="617"/>
      <c r="W5" s="617"/>
      <c r="X5" s="617"/>
      <c r="Y5" s="617"/>
      <c r="Z5" s="617"/>
      <c r="AA5" s="617"/>
      <c r="AB5" s="617"/>
      <c r="AC5" s="617"/>
      <c r="AD5" s="617"/>
      <c r="AE5" s="617"/>
      <c r="AF5" s="617"/>
      <c r="AG5" s="617"/>
      <c r="AH5" s="617"/>
      <c r="AI5" s="617"/>
      <c r="AJ5" s="617"/>
      <c r="AK5" s="617"/>
      <c r="AL5" s="617"/>
      <c r="AM5" s="617"/>
      <c r="AN5" s="617"/>
      <c r="AO5" s="617"/>
      <c r="AP5" s="617"/>
      <c r="AQ5" s="617"/>
      <c r="AR5" s="617"/>
      <c r="AS5" s="617"/>
      <c r="AT5" s="617"/>
      <c r="AU5" s="617"/>
      <c r="AV5" s="617"/>
      <c r="AW5" s="617"/>
      <c r="AX5" s="617"/>
      <c r="AY5" s="617"/>
      <c r="AZ5" s="617"/>
      <c r="BA5" s="617"/>
      <c r="BB5" s="617"/>
      <c r="BC5" s="617"/>
      <c r="BD5" s="617"/>
      <c r="BE5" s="617"/>
      <c r="BF5" s="617"/>
      <c r="BG5" s="617"/>
      <c r="BH5" s="617"/>
      <c r="BI5" s="617"/>
      <c r="BJ5" s="617"/>
      <c r="BK5" s="617"/>
      <c r="BL5" s="617"/>
      <c r="BM5" s="617"/>
      <c r="BN5" s="618"/>
    </row>
    <row r="6" spans="1:66" ht="12.75" customHeight="1">
      <c r="B6" s="641">
        <v>1</v>
      </c>
      <c r="C6" s="619" t="s">
        <v>431</v>
      </c>
      <c r="D6" s="753"/>
      <c r="E6" s="664"/>
      <c r="F6" s="621"/>
      <c r="G6" s="622"/>
      <c r="H6" s="622"/>
      <c r="I6" s="622"/>
      <c r="J6" s="622"/>
      <c r="K6" s="622"/>
      <c r="L6" s="622"/>
      <c r="M6" s="622"/>
      <c r="N6" s="622"/>
      <c r="O6" s="623"/>
      <c r="P6" s="623"/>
      <c r="Q6" s="623"/>
      <c r="R6" s="623"/>
      <c r="S6" s="623"/>
      <c r="T6" s="623"/>
      <c r="U6" s="623"/>
      <c r="V6" s="623"/>
      <c r="W6" s="623"/>
      <c r="X6" s="623"/>
      <c r="Y6" s="623"/>
      <c r="Z6" s="623"/>
      <c r="AA6" s="623"/>
      <c r="AB6" s="623"/>
      <c r="AC6" s="623"/>
      <c r="AD6" s="623"/>
      <c r="AE6" s="623"/>
      <c r="AF6" s="623"/>
      <c r="AG6" s="623"/>
      <c r="AH6" s="623"/>
      <c r="AI6" s="623"/>
      <c r="AJ6" s="623"/>
      <c r="AK6" s="623"/>
      <c r="AL6" s="623"/>
      <c r="AM6" s="623"/>
      <c r="AN6" s="623"/>
      <c r="AO6" s="623"/>
      <c r="AP6" s="623"/>
      <c r="AQ6" s="623"/>
      <c r="AR6" s="623"/>
      <c r="AS6" s="623"/>
      <c r="AT6" s="623"/>
      <c r="AU6" s="623"/>
      <c r="AV6" s="623"/>
      <c r="AW6" s="623"/>
      <c r="AX6" s="623"/>
      <c r="AY6" s="623"/>
      <c r="AZ6" s="623"/>
      <c r="BA6" s="623"/>
      <c r="BB6" s="623"/>
      <c r="BC6" s="623"/>
      <c r="BD6" s="623"/>
      <c r="BE6" s="623"/>
      <c r="BF6" s="623"/>
      <c r="BG6" s="623"/>
      <c r="BH6" s="623"/>
      <c r="BI6" s="623"/>
      <c r="BJ6" s="623"/>
      <c r="BK6" s="623"/>
      <c r="BL6" s="623"/>
      <c r="BM6" s="623"/>
      <c r="BN6" s="663"/>
    </row>
    <row r="7" spans="1:66" ht="12.75" customHeight="1">
      <c r="B7" s="611">
        <v>2</v>
      </c>
      <c r="C7" s="624" t="s">
        <v>432</v>
      </c>
      <c r="D7" s="625"/>
      <c r="E7" s="754"/>
      <c r="F7" s="755"/>
      <c r="G7" s="626"/>
      <c r="H7" s="626"/>
      <c r="I7" s="626"/>
      <c r="J7" s="626"/>
      <c r="K7" s="626"/>
      <c r="L7" s="626"/>
      <c r="M7" s="626"/>
      <c r="N7" s="626"/>
      <c r="O7" s="627"/>
      <c r="P7" s="627"/>
      <c r="Q7" s="627"/>
      <c r="R7" s="627"/>
      <c r="S7" s="627"/>
      <c r="T7" s="627"/>
      <c r="U7" s="627"/>
      <c r="V7" s="627"/>
      <c r="W7" s="627"/>
      <c r="X7" s="627"/>
      <c r="Y7" s="627"/>
      <c r="Z7" s="627"/>
      <c r="AA7" s="627"/>
      <c r="AB7" s="627"/>
      <c r="AC7" s="627"/>
      <c r="AD7" s="627"/>
      <c r="AE7" s="627"/>
      <c r="AF7" s="627"/>
      <c r="AG7" s="627"/>
      <c r="AH7" s="627"/>
      <c r="AI7" s="627"/>
      <c r="AJ7" s="627"/>
      <c r="AK7" s="627"/>
      <c r="AL7" s="627"/>
      <c r="AM7" s="627"/>
      <c r="AN7" s="627"/>
      <c r="AO7" s="627"/>
      <c r="AP7" s="627"/>
      <c r="AQ7" s="627"/>
      <c r="AR7" s="627"/>
      <c r="AS7" s="627"/>
      <c r="AT7" s="627"/>
      <c r="AU7" s="627"/>
      <c r="AV7" s="627"/>
      <c r="AW7" s="627"/>
      <c r="AX7" s="627"/>
      <c r="AY7" s="627"/>
      <c r="AZ7" s="627"/>
      <c r="BA7" s="627"/>
      <c r="BB7" s="627"/>
      <c r="BC7" s="627"/>
      <c r="BD7" s="627"/>
      <c r="BE7" s="627"/>
      <c r="BF7" s="627"/>
      <c r="BG7" s="627"/>
      <c r="BH7" s="627"/>
      <c r="BI7" s="627"/>
      <c r="BJ7" s="627"/>
      <c r="BK7" s="627"/>
      <c r="BL7" s="627"/>
      <c r="BM7" s="627"/>
      <c r="BN7" s="628"/>
    </row>
    <row r="8" spans="1:66" ht="12.75" customHeight="1">
      <c r="B8" s="611">
        <v>3</v>
      </c>
      <c r="C8" s="624" t="s">
        <v>433</v>
      </c>
      <c r="D8" s="625"/>
      <c r="E8" s="754"/>
      <c r="F8" s="755"/>
      <c r="G8" s="626"/>
      <c r="H8" s="626"/>
      <c r="I8" s="626"/>
      <c r="J8" s="626"/>
      <c r="K8" s="626"/>
      <c r="L8" s="626"/>
      <c r="M8" s="626"/>
      <c r="N8" s="626"/>
      <c r="O8" s="627"/>
      <c r="P8" s="627"/>
      <c r="Q8" s="627"/>
      <c r="R8" s="627"/>
      <c r="S8" s="627"/>
      <c r="T8" s="627"/>
      <c r="U8" s="627"/>
      <c r="V8" s="627"/>
      <c r="W8" s="627"/>
      <c r="X8" s="627"/>
      <c r="Y8" s="627"/>
      <c r="Z8" s="627"/>
      <c r="AA8" s="627"/>
      <c r="AB8" s="627"/>
      <c r="AC8" s="627"/>
      <c r="AD8" s="627"/>
      <c r="AE8" s="627"/>
      <c r="AF8" s="627"/>
      <c r="AG8" s="627"/>
      <c r="AH8" s="627"/>
      <c r="AI8" s="627"/>
      <c r="AJ8" s="627"/>
      <c r="AK8" s="627"/>
      <c r="AL8" s="627"/>
      <c r="AM8" s="627"/>
      <c r="AN8" s="627"/>
      <c r="AO8" s="627"/>
      <c r="AP8" s="627"/>
      <c r="AQ8" s="627"/>
      <c r="AR8" s="627"/>
      <c r="AS8" s="627"/>
      <c r="AT8" s="627"/>
      <c r="AU8" s="627"/>
      <c r="AV8" s="627"/>
      <c r="AW8" s="627"/>
      <c r="AX8" s="627"/>
      <c r="AY8" s="627"/>
      <c r="AZ8" s="627"/>
      <c r="BA8" s="627"/>
      <c r="BB8" s="627"/>
      <c r="BC8" s="627"/>
      <c r="BD8" s="627"/>
      <c r="BE8" s="627"/>
      <c r="BF8" s="627"/>
      <c r="BG8" s="627"/>
      <c r="BH8" s="627"/>
      <c r="BI8" s="627"/>
      <c r="BJ8" s="627"/>
      <c r="BK8" s="627"/>
      <c r="BL8" s="627"/>
      <c r="BM8" s="627"/>
      <c r="BN8" s="628"/>
    </row>
    <row r="9" spans="1:66" ht="12.75" customHeight="1" thickBot="1">
      <c r="B9" s="553"/>
      <c r="C9" s="80"/>
      <c r="D9" s="80"/>
      <c r="E9" s="553"/>
      <c r="F9" s="80"/>
      <c r="G9" s="629"/>
      <c r="H9" s="629"/>
      <c r="I9" s="629"/>
      <c r="J9" s="629"/>
      <c r="K9" s="629"/>
      <c r="L9" s="629"/>
      <c r="M9" s="629"/>
      <c r="N9" s="629"/>
      <c r="O9" s="630"/>
      <c r="P9" s="630"/>
      <c r="Q9" s="630"/>
      <c r="R9" s="630"/>
      <c r="S9" s="630"/>
      <c r="T9" s="630"/>
      <c r="U9" s="630"/>
      <c r="V9" s="630"/>
      <c r="W9" s="630"/>
      <c r="X9" s="630"/>
      <c r="Y9" s="630"/>
      <c r="Z9" s="630"/>
      <c r="AA9" s="630"/>
      <c r="AB9" s="630"/>
      <c r="AC9" s="630"/>
      <c r="AD9" s="630"/>
      <c r="AE9" s="630"/>
      <c r="AF9" s="630"/>
      <c r="AG9" s="630"/>
      <c r="AH9" s="630"/>
      <c r="AI9" s="630"/>
      <c r="AJ9" s="630"/>
      <c r="AK9" s="630"/>
      <c r="AL9" s="630"/>
      <c r="AM9" s="630"/>
      <c r="AN9" s="630"/>
      <c r="AO9" s="630"/>
      <c r="AP9" s="630"/>
      <c r="AQ9" s="630"/>
      <c r="AR9" s="630"/>
      <c r="AS9" s="630"/>
      <c r="AT9" s="630"/>
      <c r="AU9" s="630"/>
      <c r="AV9" s="630"/>
      <c r="AW9" s="630"/>
      <c r="AX9" s="630"/>
      <c r="AY9" s="630"/>
      <c r="AZ9" s="630"/>
      <c r="BA9" s="630"/>
      <c r="BB9" s="630"/>
      <c r="BC9" s="630"/>
      <c r="BD9" s="630"/>
      <c r="BE9" s="630"/>
      <c r="BF9" s="630"/>
      <c r="BG9" s="630"/>
      <c r="BH9" s="630"/>
      <c r="BI9" s="630"/>
      <c r="BJ9" s="630"/>
      <c r="BK9" s="630"/>
      <c r="BL9" s="630"/>
      <c r="BM9" s="630"/>
      <c r="BN9" s="630"/>
    </row>
    <row r="10" spans="1:66" ht="12.75" customHeight="1" thickBot="1">
      <c r="B10" s="12" t="s">
        <v>1430</v>
      </c>
      <c r="C10" s="616"/>
      <c r="D10" s="616"/>
      <c r="E10" s="617"/>
      <c r="F10" s="616"/>
      <c r="G10" s="616"/>
      <c r="H10" s="616"/>
      <c r="I10" s="616"/>
      <c r="J10" s="167"/>
      <c r="K10" s="616"/>
      <c r="L10" s="616"/>
      <c r="M10" s="616"/>
      <c r="N10" s="631"/>
      <c r="O10" s="632"/>
      <c r="P10" s="12" t="s">
        <v>698</v>
      </c>
      <c r="Q10" s="617"/>
      <c r="R10" s="617"/>
      <c r="S10" s="617"/>
      <c r="T10" s="618"/>
      <c r="AP10" s="1176"/>
      <c r="AQ10" s="1176"/>
      <c r="AR10" s="1176"/>
      <c r="AS10" s="1176"/>
      <c r="AT10" s="1176"/>
      <c r="AU10" s="1176"/>
      <c r="AV10" s="1176"/>
      <c r="AW10" s="1176"/>
      <c r="AX10" s="1176"/>
      <c r="AY10" s="1176"/>
      <c r="AZ10" s="1176"/>
      <c r="BA10" s="1176"/>
      <c r="BB10" s="1176"/>
      <c r="BC10" s="1176"/>
      <c r="BD10" s="1176"/>
      <c r="BE10" s="1176"/>
      <c r="BF10" s="1176"/>
      <c r="BG10" s="1176"/>
      <c r="BH10" s="1176"/>
      <c r="BI10" s="1176"/>
      <c r="BJ10" s="1176"/>
      <c r="BK10" s="1176"/>
      <c r="BL10" s="1176"/>
      <c r="BM10" s="1176"/>
      <c r="BN10" s="1176"/>
    </row>
    <row r="11" spans="1:66" ht="12.75" customHeight="1">
      <c r="B11" s="647" t="s">
        <v>978</v>
      </c>
      <c r="C11" s="633"/>
      <c r="D11" s="633"/>
      <c r="E11" s="634"/>
      <c r="F11" s="633"/>
      <c r="G11" s="756"/>
      <c r="H11" s="756"/>
      <c r="I11" s="756"/>
      <c r="J11" s="756"/>
      <c r="K11" s="756"/>
      <c r="L11" s="756"/>
      <c r="M11" s="756"/>
      <c r="N11" s="756"/>
      <c r="P11" s="611">
        <v>11</v>
      </c>
      <c r="Q11" s="619" t="s">
        <v>226</v>
      </c>
      <c r="R11" s="753"/>
      <c r="S11" s="620" t="s">
        <v>522</v>
      </c>
      <c r="T11" s="635">
        <v>100.0869</v>
      </c>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row>
    <row r="12" spans="1:66" ht="12.75" customHeight="1">
      <c r="B12" s="648" t="s">
        <v>943</v>
      </c>
      <c r="C12" s="610"/>
      <c r="D12" s="610"/>
      <c r="E12" s="610"/>
      <c r="F12" s="80"/>
      <c r="G12" s="80"/>
      <c r="H12" s="80"/>
      <c r="I12" s="80"/>
      <c r="J12" s="629"/>
      <c r="K12" s="629"/>
      <c r="L12" s="629"/>
      <c r="M12" s="629"/>
      <c r="N12" s="629"/>
      <c r="P12" s="611">
        <f>P11+1</f>
        <v>12</v>
      </c>
      <c r="Q12" s="624" t="s">
        <v>227</v>
      </c>
      <c r="R12" s="625"/>
      <c r="S12" s="620" t="s">
        <v>522</v>
      </c>
      <c r="T12" s="636">
        <v>84.313899000000006</v>
      </c>
      <c r="AP12" s="1176"/>
      <c r="AQ12" s="1176"/>
      <c r="AR12" s="1176"/>
      <c r="AS12" s="1176"/>
      <c r="AT12" s="1176"/>
      <c r="AU12" s="1176"/>
      <c r="AV12" s="1176"/>
      <c r="AW12" s="1176"/>
      <c r="AX12" s="1176"/>
      <c r="AY12" s="1176"/>
      <c r="AZ12" s="1176"/>
      <c r="BA12" s="1176"/>
      <c r="BB12" s="1176"/>
      <c r="BC12" s="1176"/>
      <c r="BD12" s="1176"/>
      <c r="BE12" s="1176"/>
      <c r="BF12" s="1176"/>
      <c r="BG12" s="1176"/>
      <c r="BH12" s="1176"/>
      <c r="BI12" s="1176"/>
      <c r="BJ12" s="1176"/>
      <c r="BK12" s="1176"/>
      <c r="BL12" s="1176"/>
      <c r="BM12" s="1176"/>
      <c r="BN12" s="1176"/>
    </row>
    <row r="13" spans="1:66" ht="12.75" customHeight="1">
      <c r="B13" s="610" t="s">
        <v>944</v>
      </c>
      <c r="C13" s="610"/>
      <c r="D13" s="610"/>
      <c r="E13" s="757"/>
      <c r="F13" s="80"/>
      <c r="G13" s="80"/>
      <c r="H13" s="80"/>
      <c r="I13" s="80"/>
      <c r="J13" s="629"/>
      <c r="K13" s="629"/>
      <c r="L13" s="629"/>
      <c r="M13" s="629"/>
      <c r="N13" s="629"/>
      <c r="P13" s="611">
        <f>P12+1</f>
        <v>13</v>
      </c>
      <c r="Q13" s="624" t="s">
        <v>699</v>
      </c>
      <c r="R13" s="625"/>
      <c r="S13" s="620" t="s">
        <v>522</v>
      </c>
      <c r="T13" s="636">
        <v>56.077399999999997</v>
      </c>
      <c r="AP13" s="1176"/>
      <c r="AQ13" s="1176"/>
      <c r="AR13" s="1176"/>
      <c r="AS13" s="1176"/>
      <c r="AT13" s="1176"/>
      <c r="AU13" s="1176"/>
      <c r="AV13" s="1176"/>
      <c r="AW13" s="1176"/>
      <c r="AX13" s="1176"/>
      <c r="AY13" s="1176"/>
      <c r="AZ13" s="1176"/>
      <c r="BA13" s="1176"/>
      <c r="BB13" s="1176"/>
      <c r="BC13" s="1176"/>
      <c r="BD13" s="1176"/>
      <c r="BE13" s="1176"/>
      <c r="BF13" s="1176"/>
      <c r="BG13" s="1176"/>
      <c r="BH13" s="1176"/>
      <c r="BI13" s="1176"/>
      <c r="BJ13" s="1176"/>
      <c r="BK13" s="1176"/>
      <c r="BL13" s="1176"/>
      <c r="BM13" s="1176"/>
      <c r="BN13" s="1176"/>
    </row>
    <row r="14" spans="1:66" ht="12.75" customHeight="1">
      <c r="B14" s="610" t="s">
        <v>712</v>
      </c>
      <c r="C14" s="610"/>
      <c r="D14" s="610"/>
      <c r="E14" s="610"/>
      <c r="F14" s="80"/>
      <c r="G14" s="80"/>
      <c r="H14" s="80"/>
      <c r="I14" s="80"/>
      <c r="J14" s="629"/>
      <c r="K14" s="629"/>
      <c r="L14" s="629"/>
      <c r="M14" s="629"/>
      <c r="N14" s="629"/>
      <c r="P14" s="611">
        <f>P13+1</f>
        <v>14</v>
      </c>
      <c r="Q14" s="624" t="s">
        <v>521</v>
      </c>
      <c r="R14" s="625"/>
      <c r="S14" s="620" t="s">
        <v>522</v>
      </c>
      <c r="T14" s="636">
        <v>40.304400000000001</v>
      </c>
      <c r="AP14" s="1176"/>
      <c r="AQ14" s="1176"/>
      <c r="AR14" s="1176"/>
      <c r="AS14" s="1176"/>
      <c r="AT14" s="1176"/>
      <c r="AU14" s="1176"/>
      <c r="AV14" s="1176"/>
      <c r="AW14" s="1176"/>
      <c r="AX14" s="1176"/>
      <c r="AY14" s="1176"/>
      <c r="AZ14" s="1176"/>
      <c r="BA14" s="1176"/>
      <c r="BB14" s="1176"/>
      <c r="BC14" s="1176"/>
      <c r="BD14" s="1176"/>
      <c r="BE14" s="1176"/>
      <c r="BF14" s="1176"/>
      <c r="BG14" s="1176"/>
      <c r="BH14" s="1176"/>
      <c r="BI14" s="1176"/>
      <c r="BJ14" s="1176"/>
      <c r="BK14" s="1176"/>
      <c r="BL14" s="1176"/>
      <c r="BM14" s="1176"/>
      <c r="BN14" s="1176"/>
    </row>
    <row r="15" spans="1:66" ht="12.75" customHeight="1">
      <c r="B15" s="610" t="s">
        <v>183</v>
      </c>
      <c r="C15" s="610"/>
      <c r="D15" s="610"/>
      <c r="E15" s="610"/>
      <c r="F15" s="80"/>
      <c r="G15" s="80"/>
      <c r="H15" s="80"/>
      <c r="I15" s="80"/>
      <c r="J15" s="629"/>
      <c r="K15" s="629"/>
      <c r="L15" s="629"/>
      <c r="M15" s="629"/>
      <c r="N15" s="629"/>
      <c r="P15" s="611"/>
      <c r="Q15" s="624"/>
      <c r="R15" s="625"/>
      <c r="S15" s="620"/>
      <c r="T15" s="636"/>
      <c r="AP15" s="1176"/>
      <c r="AQ15" s="1176"/>
      <c r="AR15" s="1176"/>
      <c r="AS15" s="1176"/>
      <c r="AT15" s="1176"/>
      <c r="AU15" s="1176"/>
      <c r="AV15" s="1176"/>
      <c r="AW15" s="1176"/>
      <c r="AX15" s="1176"/>
      <c r="AY15" s="1176"/>
      <c r="AZ15" s="1176"/>
      <c r="BA15" s="1176"/>
      <c r="BB15" s="1176"/>
      <c r="BC15" s="1176"/>
      <c r="BD15" s="1176"/>
      <c r="BE15" s="1176"/>
      <c r="BF15" s="1176"/>
      <c r="BG15" s="1176"/>
      <c r="BH15" s="1176"/>
      <c r="BI15" s="1176"/>
      <c r="BJ15" s="1176"/>
      <c r="BK15" s="1176"/>
      <c r="BL15" s="1176"/>
      <c r="BM15" s="1176"/>
      <c r="BN15" s="1176"/>
    </row>
    <row r="16" spans="1:66" ht="12.75" customHeight="1">
      <c r="A16" s="610"/>
      <c r="B16" s="648" t="s">
        <v>713</v>
      </c>
      <c r="C16" s="610"/>
      <c r="D16" s="610"/>
      <c r="E16" s="610"/>
      <c r="F16" s="80"/>
      <c r="G16" s="80"/>
      <c r="H16" s="80"/>
      <c r="I16" s="80"/>
      <c r="J16" s="629"/>
      <c r="K16" s="629"/>
      <c r="L16" s="629"/>
      <c r="M16" s="629"/>
      <c r="N16" s="629"/>
      <c r="P16" s="611">
        <f>P14+1</f>
        <v>15</v>
      </c>
      <c r="Q16" s="624" t="s">
        <v>228</v>
      </c>
      <c r="R16" s="625"/>
      <c r="S16" s="620" t="s">
        <v>522</v>
      </c>
      <c r="T16" s="636">
        <v>44.009500000000003</v>
      </c>
      <c r="AP16" s="1176"/>
      <c r="AQ16" s="1176"/>
      <c r="AR16" s="1176"/>
      <c r="AS16" s="1176"/>
      <c r="AT16" s="1176"/>
      <c r="AU16" s="1176"/>
      <c r="AV16" s="1176"/>
      <c r="AW16" s="1176"/>
      <c r="AX16" s="1176"/>
      <c r="AY16" s="1176"/>
      <c r="AZ16" s="1176"/>
      <c r="BA16" s="1176"/>
      <c r="BB16" s="1176"/>
      <c r="BC16" s="1176"/>
      <c r="BD16" s="1176"/>
      <c r="BE16" s="1176"/>
      <c r="BF16" s="1176"/>
      <c r="BG16" s="1176"/>
      <c r="BH16" s="1176"/>
      <c r="BI16" s="1176"/>
      <c r="BJ16" s="1176"/>
      <c r="BK16" s="1176"/>
      <c r="BL16" s="1176"/>
      <c r="BM16" s="1176"/>
      <c r="BN16" s="1176"/>
    </row>
    <row r="17" spans="1:66" ht="12.75" customHeight="1">
      <c r="B17" s="79" t="s">
        <v>186</v>
      </c>
      <c r="C17" s="610"/>
      <c r="D17" s="610"/>
      <c r="E17" s="610"/>
      <c r="F17" s="80"/>
      <c r="G17" s="80"/>
      <c r="H17" s="80"/>
      <c r="I17" s="80"/>
      <c r="J17" s="629"/>
      <c r="K17" s="629"/>
      <c r="L17" s="629"/>
      <c r="M17" s="629"/>
      <c r="N17" s="629"/>
      <c r="P17" s="611">
        <f>P16+1</f>
        <v>16</v>
      </c>
      <c r="Q17" s="624" t="s">
        <v>1020</v>
      </c>
      <c r="R17" s="625"/>
      <c r="S17" s="620" t="s">
        <v>522</v>
      </c>
      <c r="T17" s="636">
        <v>40.078000000000003</v>
      </c>
      <c r="AP17" s="1176"/>
      <c r="AQ17" s="1176"/>
      <c r="AR17" s="1176"/>
      <c r="AS17" s="1176"/>
      <c r="AT17" s="1176"/>
      <c r="AU17" s="1176"/>
      <c r="AV17" s="1176"/>
      <c r="AW17" s="1176"/>
      <c r="AX17" s="1176"/>
      <c r="AY17" s="1176"/>
      <c r="AZ17" s="1176"/>
      <c r="BA17" s="1176"/>
      <c r="BB17" s="1176"/>
      <c r="BC17" s="1176"/>
      <c r="BD17" s="1176"/>
      <c r="BE17" s="1176"/>
      <c r="BF17" s="1176"/>
      <c r="BG17" s="1176"/>
      <c r="BH17" s="1176"/>
      <c r="BI17" s="1176"/>
      <c r="BJ17" s="1176"/>
      <c r="BK17" s="1176"/>
      <c r="BL17" s="1176"/>
      <c r="BM17" s="1176"/>
      <c r="BN17" s="1176"/>
    </row>
    <row r="18" spans="1:66" ht="12.75" customHeight="1">
      <c r="B18" s="79" t="s">
        <v>446</v>
      </c>
      <c r="C18" s="610"/>
      <c r="D18" s="610"/>
      <c r="E18" s="610"/>
      <c r="F18" s="80"/>
      <c r="G18" s="80"/>
      <c r="H18" s="80"/>
      <c r="I18" s="80"/>
      <c r="J18" s="629"/>
      <c r="K18" s="629"/>
      <c r="L18" s="629"/>
      <c r="M18" s="629"/>
      <c r="N18" s="629"/>
      <c r="P18" s="611">
        <f>P17+1</f>
        <v>17</v>
      </c>
      <c r="Q18" s="624" t="s">
        <v>1021</v>
      </c>
      <c r="R18" s="625"/>
      <c r="S18" s="620" t="s">
        <v>522</v>
      </c>
      <c r="T18" s="636">
        <v>24.305</v>
      </c>
      <c r="AP18" s="1176"/>
      <c r="AQ18" s="1176"/>
      <c r="AR18" s="1176"/>
      <c r="AS18" s="1176"/>
      <c r="AT18" s="1176"/>
      <c r="AU18" s="1176"/>
      <c r="AV18" s="1176"/>
      <c r="AW18" s="1176"/>
      <c r="AX18" s="1176"/>
      <c r="AY18" s="1176"/>
      <c r="AZ18" s="1176"/>
      <c r="BA18" s="1176"/>
      <c r="BB18" s="1176"/>
      <c r="BC18" s="1176"/>
      <c r="BD18" s="1176"/>
      <c r="BE18" s="1176"/>
      <c r="BF18" s="1176"/>
      <c r="BG18" s="1176"/>
      <c r="BH18" s="1176"/>
      <c r="BI18" s="1176"/>
      <c r="BJ18" s="1176"/>
      <c r="BK18" s="1176"/>
      <c r="BL18" s="1176"/>
      <c r="BM18" s="1176"/>
      <c r="BN18" s="1176"/>
    </row>
    <row r="19" spans="1:66" s="79" customFormat="1" ht="12.75" customHeight="1">
      <c r="B19" s="648"/>
      <c r="C19" s="610"/>
      <c r="D19" s="610"/>
      <c r="E19" s="610"/>
      <c r="F19" s="80"/>
      <c r="G19" s="80"/>
      <c r="H19" s="80"/>
      <c r="I19" s="80"/>
      <c r="J19" s="80"/>
      <c r="K19" s="80"/>
      <c r="L19" s="80"/>
      <c r="M19" s="80"/>
      <c r="N19" s="80"/>
      <c r="P19" s="553"/>
      <c r="Q19" s="80"/>
      <c r="R19" s="80"/>
      <c r="S19" s="553"/>
      <c r="T19" s="758"/>
    </row>
    <row r="20" spans="1:66" s="79" customFormat="1" ht="12.75" customHeight="1">
      <c r="B20" s="759" t="s">
        <v>1217</v>
      </c>
      <c r="C20" s="610"/>
      <c r="D20" s="610"/>
      <c r="E20" s="610"/>
      <c r="F20" s="80"/>
      <c r="G20" s="80"/>
      <c r="H20" s="80"/>
      <c r="I20" s="80"/>
      <c r="J20" s="80"/>
      <c r="K20" s="80"/>
      <c r="L20" s="80"/>
      <c r="M20" s="80"/>
      <c r="N20" s="80"/>
      <c r="P20" s="553"/>
      <c r="Q20" s="80"/>
      <c r="R20" s="80"/>
      <c r="S20" s="553"/>
      <c r="T20" s="758"/>
    </row>
    <row r="21" spans="1:66" s="79" customFormat="1" ht="12.75" customHeight="1">
      <c r="B21" s="79" t="s">
        <v>345</v>
      </c>
      <c r="C21" s="610"/>
      <c r="D21" s="610"/>
      <c r="E21" s="610"/>
      <c r="F21" s="80"/>
      <c r="G21" s="80"/>
      <c r="H21" s="80"/>
      <c r="I21" s="80"/>
      <c r="J21" s="80"/>
      <c r="K21" s="80"/>
      <c r="L21" s="80"/>
      <c r="M21" s="80"/>
      <c r="N21" s="80"/>
      <c r="P21" s="553"/>
      <c r="Q21" s="80"/>
      <c r="R21" s="80"/>
      <c r="S21" s="553"/>
      <c r="T21" s="758"/>
    </row>
    <row r="22" spans="1:66" s="79" customFormat="1" ht="12.75" customHeight="1">
      <c r="B22" s="79" t="s">
        <v>346</v>
      </c>
      <c r="C22" s="610"/>
      <c r="D22" s="610"/>
      <c r="E22" s="610"/>
      <c r="F22" s="80"/>
      <c r="G22" s="80"/>
      <c r="H22" s="80"/>
      <c r="I22" s="80"/>
      <c r="J22" s="80"/>
      <c r="K22" s="80"/>
      <c r="L22" s="80"/>
      <c r="M22" s="80"/>
      <c r="N22" s="80"/>
      <c r="P22" s="553"/>
      <c r="Q22" s="80"/>
      <c r="R22" s="80"/>
      <c r="S22" s="553"/>
      <c r="T22" s="758"/>
    </row>
    <row r="23" spans="1:66" s="79" customFormat="1" ht="12.75" customHeight="1">
      <c r="C23" s="610"/>
      <c r="D23" s="610"/>
      <c r="E23" s="610"/>
      <c r="F23" s="80"/>
      <c r="G23" s="80"/>
      <c r="H23" s="80"/>
      <c r="I23" s="80"/>
      <c r="J23" s="80"/>
      <c r="K23" s="80"/>
      <c r="L23" s="80"/>
      <c r="M23" s="80"/>
      <c r="N23" s="80"/>
      <c r="P23" s="553"/>
      <c r="Q23" s="80"/>
      <c r="R23" s="80"/>
      <c r="S23" s="553"/>
      <c r="T23" s="758"/>
    </row>
    <row r="24" spans="1:66" s="79" customFormat="1" ht="12.75" customHeight="1">
      <c r="B24" s="79" t="s">
        <v>1168</v>
      </c>
      <c r="C24" s="610"/>
      <c r="D24" s="610"/>
      <c r="E24" s="610"/>
      <c r="F24" s="80"/>
      <c r="G24" s="80"/>
      <c r="H24" s="80"/>
      <c r="I24" s="80"/>
      <c r="J24" s="80"/>
      <c r="K24" s="80"/>
      <c r="L24" s="80"/>
      <c r="M24" s="80"/>
      <c r="N24" s="80"/>
      <c r="P24" s="553"/>
      <c r="Q24" s="80"/>
      <c r="R24" s="80"/>
      <c r="S24" s="553"/>
      <c r="T24" s="758"/>
    </row>
    <row r="25" spans="1:66" s="79" customFormat="1" ht="12.75" customHeight="1" thickBot="1">
      <c r="B25" s="648"/>
      <c r="C25" s="610"/>
      <c r="D25" s="610"/>
      <c r="E25" s="610"/>
      <c r="F25" s="80"/>
      <c r="G25" s="80"/>
      <c r="H25" s="80"/>
      <c r="I25" s="80"/>
      <c r="J25" s="80"/>
      <c r="K25" s="80"/>
      <c r="L25" s="80"/>
      <c r="M25" s="80"/>
      <c r="N25" s="80"/>
      <c r="P25" s="553"/>
      <c r="Q25" s="80"/>
      <c r="R25" s="80"/>
      <c r="S25" s="553"/>
      <c r="T25" s="758"/>
    </row>
    <row r="26" spans="1:66" ht="12.75" customHeight="1" thickBot="1">
      <c r="A26" s="12"/>
      <c r="B26" s="616"/>
      <c r="C26" s="616"/>
      <c r="D26" s="616"/>
      <c r="E26" s="617"/>
      <c r="F26" s="616"/>
      <c r="G26" s="617"/>
      <c r="H26" s="617"/>
      <c r="I26" s="617"/>
      <c r="J26" s="617"/>
      <c r="K26" s="617"/>
      <c r="L26" s="617"/>
      <c r="M26" s="617"/>
      <c r="N26" s="617"/>
      <c r="O26" s="617"/>
      <c r="P26" s="617"/>
      <c r="Q26" s="617"/>
      <c r="R26" s="617"/>
      <c r="S26" s="617"/>
      <c r="T26" s="617"/>
      <c r="U26" s="617"/>
      <c r="V26" s="617"/>
      <c r="W26" s="617"/>
      <c r="X26" s="617"/>
      <c r="Y26" s="617"/>
      <c r="Z26" s="617"/>
      <c r="AA26" s="617"/>
      <c r="AB26" s="617"/>
      <c r="AC26" s="617"/>
      <c r="AD26" s="617"/>
      <c r="AE26" s="617"/>
      <c r="AF26" s="617"/>
      <c r="AG26" s="617"/>
      <c r="AH26" s="617"/>
      <c r="AI26" s="617"/>
      <c r="AJ26" s="617"/>
      <c r="AK26" s="617"/>
      <c r="AL26" s="617"/>
      <c r="AM26" s="617"/>
      <c r="AN26" s="617"/>
      <c r="AO26" s="617"/>
      <c r="AP26" s="617"/>
      <c r="AQ26" s="617"/>
      <c r="AR26" s="617"/>
      <c r="AS26" s="617"/>
      <c r="AT26" s="617"/>
      <c r="AU26" s="617"/>
      <c r="AV26" s="617"/>
      <c r="AW26" s="617"/>
      <c r="AX26" s="617"/>
      <c r="AY26" s="617"/>
      <c r="AZ26" s="617"/>
      <c r="BA26" s="617"/>
      <c r="BB26" s="617"/>
      <c r="BC26" s="617"/>
      <c r="BD26" s="617"/>
      <c r="BE26" s="617"/>
      <c r="BF26" s="617"/>
      <c r="BG26" s="617"/>
      <c r="BH26" s="617"/>
      <c r="BI26" s="617"/>
      <c r="BJ26" s="617"/>
      <c r="BK26" s="617"/>
      <c r="BL26" s="617"/>
      <c r="BM26" s="617"/>
      <c r="BN26" s="618"/>
    </row>
    <row r="27" spans="1:66" ht="12.75" customHeight="1" thickBot="1">
      <c r="A27" s="15"/>
      <c r="AP27" s="1176"/>
      <c r="AQ27" s="1176"/>
      <c r="AR27" s="1176"/>
      <c r="AS27" s="1176"/>
      <c r="AT27" s="1176"/>
      <c r="AU27" s="1176"/>
      <c r="AV27" s="1176"/>
      <c r="AW27" s="1176"/>
      <c r="AX27" s="1176"/>
      <c r="AY27" s="1176"/>
      <c r="AZ27" s="1176"/>
      <c r="BA27" s="1176"/>
      <c r="BB27" s="1176"/>
      <c r="BC27" s="1176"/>
      <c r="BD27" s="1176"/>
      <c r="BE27" s="1176"/>
      <c r="BF27" s="1176"/>
      <c r="BG27" s="1176"/>
      <c r="BH27" s="1176"/>
      <c r="BI27" s="1176"/>
      <c r="BJ27" s="1176"/>
      <c r="BK27" s="1176"/>
      <c r="BL27" s="1176"/>
      <c r="BM27" s="1176"/>
      <c r="BN27" s="1176"/>
    </row>
    <row r="28" spans="1:66" ht="12.75" customHeight="1" thickBot="1">
      <c r="B28" s="17" t="s">
        <v>1022</v>
      </c>
      <c r="C28" s="613"/>
      <c r="D28" s="613"/>
      <c r="E28" s="637"/>
      <c r="F28" s="594">
        <v>1990</v>
      </c>
      <c r="G28" s="45">
        <f t="shared" ref="G28:AE28" si="0">F28+1</f>
        <v>1991</v>
      </c>
      <c r="H28" s="45">
        <f t="shared" si="0"/>
        <v>1992</v>
      </c>
      <c r="I28" s="45">
        <f t="shared" si="0"/>
        <v>1993</v>
      </c>
      <c r="J28" s="45">
        <f t="shared" si="0"/>
        <v>1994</v>
      </c>
      <c r="K28" s="45">
        <f t="shared" si="0"/>
        <v>1995</v>
      </c>
      <c r="L28" s="45">
        <f t="shared" si="0"/>
        <v>1996</v>
      </c>
      <c r="M28" s="45">
        <f t="shared" si="0"/>
        <v>1997</v>
      </c>
      <c r="N28" s="45">
        <f t="shared" si="0"/>
        <v>1998</v>
      </c>
      <c r="O28" s="45">
        <f t="shared" si="0"/>
        <v>1999</v>
      </c>
      <c r="P28" s="45">
        <f t="shared" si="0"/>
        <v>2000</v>
      </c>
      <c r="Q28" s="45">
        <f t="shared" si="0"/>
        <v>2001</v>
      </c>
      <c r="R28" s="45">
        <f t="shared" si="0"/>
        <v>2002</v>
      </c>
      <c r="S28" s="45">
        <f t="shared" si="0"/>
        <v>2003</v>
      </c>
      <c r="T28" s="45">
        <f t="shared" si="0"/>
        <v>2004</v>
      </c>
      <c r="U28" s="45">
        <f t="shared" si="0"/>
        <v>2005</v>
      </c>
      <c r="V28" s="45">
        <f t="shared" si="0"/>
        <v>2006</v>
      </c>
      <c r="W28" s="45">
        <f t="shared" si="0"/>
        <v>2007</v>
      </c>
      <c r="X28" s="45">
        <f t="shared" si="0"/>
        <v>2008</v>
      </c>
      <c r="Y28" s="45">
        <f t="shared" si="0"/>
        <v>2009</v>
      </c>
      <c r="Z28" s="45">
        <f t="shared" si="0"/>
        <v>2010</v>
      </c>
      <c r="AA28" s="45">
        <f t="shared" si="0"/>
        <v>2011</v>
      </c>
      <c r="AB28" s="45">
        <f t="shared" si="0"/>
        <v>2012</v>
      </c>
      <c r="AC28" s="45">
        <f t="shared" si="0"/>
        <v>2013</v>
      </c>
      <c r="AD28" s="45">
        <f t="shared" si="0"/>
        <v>2014</v>
      </c>
      <c r="AE28" s="45">
        <f t="shared" si="0"/>
        <v>2015</v>
      </c>
      <c r="AF28" s="45">
        <f t="shared" ref="AF28:AO28" si="1">AE28+1</f>
        <v>2016</v>
      </c>
      <c r="AG28" s="45">
        <f t="shared" si="1"/>
        <v>2017</v>
      </c>
      <c r="AH28" s="45">
        <f t="shared" si="1"/>
        <v>2018</v>
      </c>
      <c r="AI28" s="45">
        <f t="shared" si="1"/>
        <v>2019</v>
      </c>
      <c r="AJ28" s="45">
        <f t="shared" si="1"/>
        <v>2020</v>
      </c>
      <c r="AK28" s="45">
        <f t="shared" si="1"/>
        <v>2021</v>
      </c>
      <c r="AL28" s="45">
        <f t="shared" si="1"/>
        <v>2022</v>
      </c>
      <c r="AM28" s="45">
        <f t="shared" si="1"/>
        <v>2023</v>
      </c>
      <c r="AN28" s="45">
        <f t="shared" si="1"/>
        <v>2024</v>
      </c>
      <c r="AO28" s="45">
        <f t="shared" si="1"/>
        <v>2025</v>
      </c>
      <c r="AP28" s="45">
        <f t="shared" ref="AP28" si="2">AO28+1</f>
        <v>2026</v>
      </c>
      <c r="AQ28" s="45">
        <f t="shared" ref="AQ28" si="3">AP28+1</f>
        <v>2027</v>
      </c>
      <c r="AR28" s="45">
        <f t="shared" ref="AR28" si="4">AQ28+1</f>
        <v>2028</v>
      </c>
      <c r="AS28" s="45">
        <f t="shared" ref="AS28" si="5">AR28+1</f>
        <v>2029</v>
      </c>
      <c r="AT28" s="45">
        <f t="shared" ref="AT28" si="6">AS28+1</f>
        <v>2030</v>
      </c>
      <c r="AU28" s="45">
        <f t="shared" ref="AU28" si="7">AT28+1</f>
        <v>2031</v>
      </c>
      <c r="AV28" s="45">
        <f t="shared" ref="AV28" si="8">AU28+1</f>
        <v>2032</v>
      </c>
      <c r="AW28" s="45">
        <f t="shared" ref="AW28" si="9">AV28+1</f>
        <v>2033</v>
      </c>
      <c r="AX28" s="45">
        <f t="shared" ref="AX28" si="10">AW28+1</f>
        <v>2034</v>
      </c>
      <c r="AY28" s="45">
        <f t="shared" ref="AY28" si="11">AX28+1</f>
        <v>2035</v>
      </c>
      <c r="AZ28" s="45">
        <f t="shared" ref="AZ28" si="12">AY28+1</f>
        <v>2036</v>
      </c>
      <c r="BA28" s="45">
        <f t="shared" ref="BA28" si="13">AZ28+1</f>
        <v>2037</v>
      </c>
      <c r="BB28" s="45">
        <f t="shared" ref="BB28" si="14">BA28+1</f>
        <v>2038</v>
      </c>
      <c r="BC28" s="45">
        <f t="shared" ref="BC28" si="15">BB28+1</f>
        <v>2039</v>
      </c>
      <c r="BD28" s="45">
        <f t="shared" ref="BD28" si="16">BC28+1</f>
        <v>2040</v>
      </c>
      <c r="BE28" s="45">
        <f t="shared" ref="BE28" si="17">BD28+1</f>
        <v>2041</v>
      </c>
      <c r="BF28" s="45">
        <f t="shared" ref="BF28" si="18">BE28+1</f>
        <v>2042</v>
      </c>
      <c r="BG28" s="45">
        <f t="shared" ref="BG28" si="19">BF28+1</f>
        <v>2043</v>
      </c>
      <c r="BH28" s="45">
        <f t="shared" ref="BH28" si="20">BG28+1</f>
        <v>2044</v>
      </c>
      <c r="BI28" s="45">
        <f t="shared" ref="BI28" si="21">BH28+1</f>
        <v>2045</v>
      </c>
      <c r="BJ28" s="45">
        <f t="shared" ref="BJ28" si="22">BI28+1</f>
        <v>2046</v>
      </c>
      <c r="BK28" s="45">
        <f t="shared" ref="BK28" si="23">BJ28+1</f>
        <v>2047</v>
      </c>
      <c r="BL28" s="45">
        <f t="shared" ref="BL28" si="24">BK28+1</f>
        <v>2048</v>
      </c>
      <c r="BM28" s="45">
        <f t="shared" ref="BM28" si="25">BL28+1</f>
        <v>2049</v>
      </c>
      <c r="BN28" s="45">
        <f t="shared" ref="BN28" si="26">BM28+1</f>
        <v>2050</v>
      </c>
    </row>
    <row r="29" spans="1:66" ht="12.75" customHeight="1">
      <c r="B29" s="611">
        <v>500</v>
      </c>
      <c r="C29" s="612" t="s">
        <v>103</v>
      </c>
      <c r="D29" s="638"/>
      <c r="E29" s="639" t="s">
        <v>1315</v>
      </c>
      <c r="F29" s="604"/>
      <c r="G29" s="604"/>
      <c r="H29" s="604"/>
      <c r="I29" s="604"/>
      <c r="J29" s="604"/>
      <c r="K29" s="604"/>
      <c r="L29" s="604"/>
      <c r="M29" s="604"/>
      <c r="N29" s="604"/>
      <c r="O29" s="604"/>
      <c r="P29" s="604"/>
      <c r="Q29" s="604"/>
      <c r="R29" s="604"/>
      <c r="S29" s="604"/>
      <c r="T29" s="604"/>
      <c r="U29" s="604"/>
      <c r="V29" s="604"/>
      <c r="W29" s="604"/>
      <c r="X29" s="604"/>
      <c r="Y29" s="604"/>
      <c r="Z29" s="604"/>
      <c r="AA29" s="604"/>
      <c r="AB29" s="604"/>
      <c r="AC29" s="604"/>
      <c r="AD29" s="604"/>
      <c r="AE29" s="604"/>
      <c r="AF29" s="604"/>
      <c r="AG29" s="604"/>
      <c r="AH29" s="604"/>
      <c r="AI29" s="604"/>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c r="BF29" s="604"/>
      <c r="BG29" s="604"/>
      <c r="BH29" s="604"/>
      <c r="BI29" s="604"/>
      <c r="BJ29" s="604"/>
      <c r="BK29" s="604"/>
      <c r="BL29" s="604"/>
      <c r="BM29" s="604"/>
      <c r="BN29" s="604"/>
    </row>
    <row r="30" spans="1:66" s="79" customFormat="1" ht="12.75" customHeight="1">
      <c r="B30" s="611">
        <v>501</v>
      </c>
      <c r="C30" s="60" t="s">
        <v>1326</v>
      </c>
      <c r="D30" s="640"/>
      <c r="E30" s="639" t="s">
        <v>1389</v>
      </c>
      <c r="F30" s="605"/>
      <c r="G30" s="605"/>
      <c r="H30" s="605"/>
      <c r="I30" s="605"/>
      <c r="J30" s="605"/>
      <c r="K30" s="605"/>
      <c r="L30" s="605"/>
      <c r="M30" s="605"/>
      <c r="N30" s="605"/>
      <c r="O30" s="605"/>
      <c r="P30" s="605"/>
      <c r="Q30" s="605"/>
      <c r="R30" s="605"/>
      <c r="S30" s="605"/>
      <c r="T30" s="605"/>
      <c r="U30" s="605"/>
      <c r="V30" s="605"/>
      <c r="W30" s="605"/>
      <c r="X30" s="605"/>
      <c r="Y30" s="605"/>
      <c r="Z30" s="605"/>
      <c r="AA30" s="605"/>
      <c r="AB30" s="605"/>
      <c r="AC30" s="605"/>
      <c r="AD30" s="605"/>
      <c r="AE30" s="605"/>
      <c r="AF30" s="605"/>
      <c r="AG30" s="605"/>
      <c r="AH30" s="605"/>
      <c r="AI30" s="605"/>
      <c r="AJ30" s="605"/>
      <c r="AK30" s="605"/>
      <c r="AL30" s="605"/>
      <c r="AM30" s="605"/>
      <c r="AN30" s="605"/>
      <c r="AO30" s="605"/>
      <c r="AP30" s="605"/>
      <c r="AQ30" s="605"/>
      <c r="AR30" s="605"/>
      <c r="AS30" s="605"/>
      <c r="AT30" s="605"/>
      <c r="AU30" s="605"/>
      <c r="AV30" s="605"/>
      <c r="AW30" s="605"/>
      <c r="AX30" s="605"/>
      <c r="AY30" s="605"/>
      <c r="AZ30" s="605"/>
      <c r="BA30" s="605"/>
      <c r="BB30" s="605"/>
      <c r="BC30" s="605"/>
      <c r="BD30" s="605"/>
      <c r="BE30" s="605"/>
      <c r="BF30" s="605"/>
      <c r="BG30" s="605"/>
      <c r="BH30" s="605"/>
      <c r="BI30" s="605"/>
      <c r="BJ30" s="605"/>
      <c r="BK30" s="605"/>
      <c r="BL30" s="605"/>
      <c r="BM30" s="605"/>
      <c r="BN30" s="605"/>
    </row>
    <row r="31" spans="1:66" s="79" customFormat="1" ht="12.75" customHeight="1">
      <c r="B31" s="611">
        <v>502</v>
      </c>
      <c r="C31" s="60" t="s">
        <v>1327</v>
      </c>
      <c r="D31" s="640"/>
      <c r="E31" s="639" t="s">
        <v>1389</v>
      </c>
      <c r="F31" s="605"/>
      <c r="G31" s="605"/>
      <c r="H31" s="605"/>
      <c r="I31" s="605"/>
      <c r="J31" s="605"/>
      <c r="K31" s="605"/>
      <c r="L31" s="605"/>
      <c r="M31" s="605"/>
      <c r="N31" s="605"/>
      <c r="O31" s="605"/>
      <c r="P31" s="605"/>
      <c r="Q31" s="605"/>
      <c r="R31" s="605"/>
      <c r="S31" s="605"/>
      <c r="T31" s="605"/>
      <c r="U31" s="605"/>
      <c r="V31" s="605"/>
      <c r="W31" s="605"/>
      <c r="X31" s="605"/>
      <c r="Y31" s="605"/>
      <c r="Z31" s="605"/>
      <c r="AA31" s="605"/>
      <c r="AB31" s="605"/>
      <c r="AC31" s="605"/>
      <c r="AD31" s="605"/>
      <c r="AE31" s="605"/>
      <c r="AF31" s="605"/>
      <c r="AG31" s="605"/>
      <c r="AH31" s="605"/>
      <c r="AI31" s="605"/>
      <c r="AJ31" s="605"/>
      <c r="AK31" s="605"/>
      <c r="AL31" s="605"/>
      <c r="AM31" s="605"/>
      <c r="AN31" s="605"/>
      <c r="AO31" s="605"/>
      <c r="AP31" s="605"/>
      <c r="AQ31" s="605"/>
      <c r="AR31" s="605"/>
      <c r="AS31" s="605"/>
      <c r="AT31" s="605"/>
      <c r="AU31" s="605"/>
      <c r="AV31" s="605"/>
      <c r="AW31" s="605"/>
      <c r="AX31" s="605"/>
      <c r="AY31" s="605"/>
      <c r="AZ31" s="605"/>
      <c r="BA31" s="605"/>
      <c r="BB31" s="605"/>
      <c r="BC31" s="605"/>
      <c r="BD31" s="605"/>
      <c r="BE31" s="605"/>
      <c r="BF31" s="605"/>
      <c r="BG31" s="605"/>
      <c r="BH31" s="605"/>
      <c r="BI31" s="605"/>
      <c r="BJ31" s="605"/>
      <c r="BK31" s="605"/>
      <c r="BL31" s="605"/>
      <c r="BM31" s="605"/>
      <c r="BN31" s="605"/>
    </row>
    <row r="32" spans="1:66" s="79" customFormat="1" ht="12.75" customHeight="1">
      <c r="B32" s="611">
        <v>503</v>
      </c>
      <c r="C32" s="668" t="s">
        <v>348</v>
      </c>
      <c r="D32" s="640"/>
      <c r="E32" s="639" t="s">
        <v>1315</v>
      </c>
      <c r="F32" s="654">
        <f t="shared" ref="F32:AE32" si="27">F29*(1-F30)</f>
        <v>0</v>
      </c>
      <c r="G32" s="654">
        <f t="shared" si="27"/>
        <v>0</v>
      </c>
      <c r="H32" s="654">
        <f t="shared" si="27"/>
        <v>0</v>
      </c>
      <c r="I32" s="654">
        <f t="shared" si="27"/>
        <v>0</v>
      </c>
      <c r="J32" s="654">
        <f t="shared" si="27"/>
        <v>0</v>
      </c>
      <c r="K32" s="654">
        <f t="shared" si="27"/>
        <v>0</v>
      </c>
      <c r="L32" s="654">
        <f t="shared" si="27"/>
        <v>0</v>
      </c>
      <c r="M32" s="654">
        <f t="shared" si="27"/>
        <v>0</v>
      </c>
      <c r="N32" s="654">
        <f t="shared" si="27"/>
        <v>0</v>
      </c>
      <c r="O32" s="654">
        <f t="shared" si="27"/>
        <v>0</v>
      </c>
      <c r="P32" s="654">
        <f t="shared" si="27"/>
        <v>0</v>
      </c>
      <c r="Q32" s="654">
        <f t="shared" si="27"/>
        <v>0</v>
      </c>
      <c r="R32" s="654">
        <f t="shared" si="27"/>
        <v>0</v>
      </c>
      <c r="S32" s="654">
        <f t="shared" si="27"/>
        <v>0</v>
      </c>
      <c r="T32" s="654">
        <f t="shared" si="27"/>
        <v>0</v>
      </c>
      <c r="U32" s="654">
        <f t="shared" si="27"/>
        <v>0</v>
      </c>
      <c r="V32" s="654">
        <f t="shared" si="27"/>
        <v>0</v>
      </c>
      <c r="W32" s="654">
        <f t="shared" si="27"/>
        <v>0</v>
      </c>
      <c r="X32" s="654">
        <f t="shared" si="27"/>
        <v>0</v>
      </c>
      <c r="Y32" s="654">
        <f t="shared" si="27"/>
        <v>0</v>
      </c>
      <c r="Z32" s="654">
        <f t="shared" si="27"/>
        <v>0</v>
      </c>
      <c r="AA32" s="654">
        <f t="shared" si="27"/>
        <v>0</v>
      </c>
      <c r="AB32" s="654">
        <f t="shared" si="27"/>
        <v>0</v>
      </c>
      <c r="AC32" s="654">
        <f t="shared" si="27"/>
        <v>0</v>
      </c>
      <c r="AD32" s="654">
        <f t="shared" si="27"/>
        <v>0</v>
      </c>
      <c r="AE32" s="654">
        <f t="shared" si="27"/>
        <v>0</v>
      </c>
      <c r="AF32" s="654">
        <f t="shared" ref="AF32:AO32" si="28">AF29*(1-AF30)</f>
        <v>0</v>
      </c>
      <c r="AG32" s="654">
        <f t="shared" si="28"/>
        <v>0</v>
      </c>
      <c r="AH32" s="654">
        <f t="shared" si="28"/>
        <v>0</v>
      </c>
      <c r="AI32" s="654">
        <f t="shared" si="28"/>
        <v>0</v>
      </c>
      <c r="AJ32" s="654">
        <f t="shared" si="28"/>
        <v>0</v>
      </c>
      <c r="AK32" s="654">
        <f t="shared" si="28"/>
        <v>0</v>
      </c>
      <c r="AL32" s="654">
        <f t="shared" si="28"/>
        <v>0</v>
      </c>
      <c r="AM32" s="654">
        <f t="shared" si="28"/>
        <v>0</v>
      </c>
      <c r="AN32" s="654">
        <f t="shared" si="28"/>
        <v>0</v>
      </c>
      <c r="AO32" s="654">
        <f t="shared" si="28"/>
        <v>0</v>
      </c>
      <c r="AP32" s="654">
        <f t="shared" ref="AP32:BL32" si="29">AP29*(1-AP30)</f>
        <v>0</v>
      </c>
      <c r="AQ32" s="654">
        <f t="shared" si="29"/>
        <v>0</v>
      </c>
      <c r="AR32" s="654">
        <f t="shared" si="29"/>
        <v>0</v>
      </c>
      <c r="AS32" s="654">
        <f t="shared" si="29"/>
        <v>0</v>
      </c>
      <c r="AT32" s="654">
        <f t="shared" si="29"/>
        <v>0</v>
      </c>
      <c r="AU32" s="654">
        <f t="shared" si="29"/>
        <v>0</v>
      </c>
      <c r="AV32" s="654">
        <f t="shared" si="29"/>
        <v>0</v>
      </c>
      <c r="AW32" s="654">
        <f t="shared" si="29"/>
        <v>0</v>
      </c>
      <c r="AX32" s="654">
        <f t="shared" si="29"/>
        <v>0</v>
      </c>
      <c r="AY32" s="654">
        <f t="shared" si="29"/>
        <v>0</v>
      </c>
      <c r="AZ32" s="654">
        <f t="shared" si="29"/>
        <v>0</v>
      </c>
      <c r="BA32" s="654">
        <f t="shared" si="29"/>
        <v>0</v>
      </c>
      <c r="BB32" s="654">
        <f t="shared" si="29"/>
        <v>0</v>
      </c>
      <c r="BC32" s="654">
        <f t="shared" si="29"/>
        <v>0</v>
      </c>
      <c r="BD32" s="654">
        <f t="shared" si="29"/>
        <v>0</v>
      </c>
      <c r="BE32" s="654">
        <f t="shared" si="29"/>
        <v>0</v>
      </c>
      <c r="BF32" s="654">
        <f t="shared" si="29"/>
        <v>0</v>
      </c>
      <c r="BG32" s="654">
        <f t="shared" si="29"/>
        <v>0</v>
      </c>
      <c r="BH32" s="654">
        <f t="shared" si="29"/>
        <v>0</v>
      </c>
      <c r="BI32" s="654">
        <f t="shared" si="29"/>
        <v>0</v>
      </c>
      <c r="BJ32" s="654">
        <f t="shared" si="29"/>
        <v>0</v>
      </c>
      <c r="BK32" s="654">
        <f t="shared" si="29"/>
        <v>0</v>
      </c>
      <c r="BL32" s="654">
        <f t="shared" si="29"/>
        <v>0</v>
      </c>
      <c r="BM32" s="654">
        <f t="shared" ref="BM32:BN32" si="30">BM29*(1-BM30)</f>
        <v>0</v>
      </c>
      <c r="BN32" s="654">
        <f t="shared" si="30"/>
        <v>0</v>
      </c>
    </row>
    <row r="33" spans="1:66" s="79" customFormat="1" ht="12.75" customHeight="1">
      <c r="B33" s="611">
        <v>504</v>
      </c>
      <c r="C33" s="60" t="s">
        <v>1328</v>
      </c>
      <c r="D33" s="640"/>
      <c r="E33" s="639" t="s">
        <v>151</v>
      </c>
      <c r="F33" s="654">
        <f t="shared" ref="F33:AE33" si="31">F29*(1-F30)*F31</f>
        <v>0</v>
      </c>
      <c r="G33" s="654">
        <f t="shared" si="31"/>
        <v>0</v>
      </c>
      <c r="H33" s="654">
        <f t="shared" si="31"/>
        <v>0</v>
      </c>
      <c r="I33" s="654">
        <f t="shared" si="31"/>
        <v>0</v>
      </c>
      <c r="J33" s="654">
        <f t="shared" si="31"/>
        <v>0</v>
      </c>
      <c r="K33" s="654">
        <f t="shared" si="31"/>
        <v>0</v>
      </c>
      <c r="L33" s="654">
        <f t="shared" si="31"/>
        <v>0</v>
      </c>
      <c r="M33" s="654">
        <f t="shared" si="31"/>
        <v>0</v>
      </c>
      <c r="N33" s="654">
        <f t="shared" si="31"/>
        <v>0</v>
      </c>
      <c r="O33" s="654">
        <f t="shared" si="31"/>
        <v>0</v>
      </c>
      <c r="P33" s="654">
        <f t="shared" si="31"/>
        <v>0</v>
      </c>
      <c r="Q33" s="654">
        <f t="shared" si="31"/>
        <v>0</v>
      </c>
      <c r="R33" s="654">
        <f t="shared" si="31"/>
        <v>0</v>
      </c>
      <c r="S33" s="654">
        <f t="shared" si="31"/>
        <v>0</v>
      </c>
      <c r="T33" s="654">
        <f t="shared" si="31"/>
        <v>0</v>
      </c>
      <c r="U33" s="654">
        <f t="shared" si="31"/>
        <v>0</v>
      </c>
      <c r="V33" s="654">
        <f t="shared" si="31"/>
        <v>0</v>
      </c>
      <c r="W33" s="654">
        <f t="shared" si="31"/>
        <v>0</v>
      </c>
      <c r="X33" s="654">
        <f t="shared" si="31"/>
        <v>0</v>
      </c>
      <c r="Y33" s="654">
        <f t="shared" si="31"/>
        <v>0</v>
      </c>
      <c r="Z33" s="654">
        <f t="shared" si="31"/>
        <v>0</v>
      </c>
      <c r="AA33" s="654">
        <f t="shared" si="31"/>
        <v>0</v>
      </c>
      <c r="AB33" s="654">
        <f t="shared" si="31"/>
        <v>0</v>
      </c>
      <c r="AC33" s="654">
        <f t="shared" si="31"/>
        <v>0</v>
      </c>
      <c r="AD33" s="654">
        <f t="shared" si="31"/>
        <v>0</v>
      </c>
      <c r="AE33" s="654">
        <f t="shared" si="31"/>
        <v>0</v>
      </c>
      <c r="AF33" s="654">
        <f t="shared" ref="AF33:AO33" si="32">AF29*(1-AF30)*AF31</f>
        <v>0</v>
      </c>
      <c r="AG33" s="654">
        <f t="shared" si="32"/>
        <v>0</v>
      </c>
      <c r="AH33" s="654">
        <f t="shared" si="32"/>
        <v>0</v>
      </c>
      <c r="AI33" s="654">
        <f t="shared" si="32"/>
        <v>0</v>
      </c>
      <c r="AJ33" s="654">
        <f t="shared" si="32"/>
        <v>0</v>
      </c>
      <c r="AK33" s="654">
        <f t="shared" si="32"/>
        <v>0</v>
      </c>
      <c r="AL33" s="654">
        <f t="shared" si="32"/>
        <v>0</v>
      </c>
      <c r="AM33" s="654">
        <f t="shared" si="32"/>
        <v>0</v>
      </c>
      <c r="AN33" s="654">
        <f t="shared" si="32"/>
        <v>0</v>
      </c>
      <c r="AO33" s="654">
        <f t="shared" si="32"/>
        <v>0</v>
      </c>
      <c r="AP33" s="654">
        <f t="shared" ref="AP33:BL33" si="33">AP29*(1-AP30)*AP31</f>
        <v>0</v>
      </c>
      <c r="AQ33" s="654">
        <f t="shared" si="33"/>
        <v>0</v>
      </c>
      <c r="AR33" s="654">
        <f t="shared" si="33"/>
        <v>0</v>
      </c>
      <c r="AS33" s="654">
        <f t="shared" si="33"/>
        <v>0</v>
      </c>
      <c r="AT33" s="654">
        <f t="shared" si="33"/>
        <v>0</v>
      </c>
      <c r="AU33" s="654">
        <f t="shared" si="33"/>
        <v>0</v>
      </c>
      <c r="AV33" s="654">
        <f t="shared" si="33"/>
        <v>0</v>
      </c>
      <c r="AW33" s="654">
        <f t="shared" si="33"/>
        <v>0</v>
      </c>
      <c r="AX33" s="654">
        <f t="shared" si="33"/>
        <v>0</v>
      </c>
      <c r="AY33" s="654">
        <f t="shared" si="33"/>
        <v>0</v>
      </c>
      <c r="AZ33" s="654">
        <f t="shared" si="33"/>
        <v>0</v>
      </c>
      <c r="BA33" s="654">
        <f t="shared" si="33"/>
        <v>0</v>
      </c>
      <c r="BB33" s="654">
        <f t="shared" si="33"/>
        <v>0</v>
      </c>
      <c r="BC33" s="654">
        <f t="shared" si="33"/>
        <v>0</v>
      </c>
      <c r="BD33" s="654">
        <f t="shared" si="33"/>
        <v>0</v>
      </c>
      <c r="BE33" s="654">
        <f t="shared" si="33"/>
        <v>0</v>
      </c>
      <c r="BF33" s="654">
        <f t="shared" si="33"/>
        <v>0</v>
      </c>
      <c r="BG33" s="654">
        <f t="shared" si="33"/>
        <v>0</v>
      </c>
      <c r="BH33" s="654">
        <f t="shared" si="33"/>
        <v>0</v>
      </c>
      <c r="BI33" s="654">
        <f t="shared" si="33"/>
        <v>0</v>
      </c>
      <c r="BJ33" s="654">
        <f t="shared" si="33"/>
        <v>0</v>
      </c>
      <c r="BK33" s="654">
        <f t="shared" si="33"/>
        <v>0</v>
      </c>
      <c r="BL33" s="654">
        <f t="shared" si="33"/>
        <v>0</v>
      </c>
      <c r="BM33" s="654">
        <f t="shared" ref="BM33:BN33" si="34">BM29*(1-BM30)*BM31</f>
        <v>0</v>
      </c>
      <c r="BN33" s="654">
        <f t="shared" si="34"/>
        <v>0</v>
      </c>
    </row>
    <row r="34" spans="1:66" s="79" customFormat="1" ht="12.75" customHeight="1">
      <c r="B34" s="611">
        <v>505</v>
      </c>
      <c r="C34" s="60" t="s">
        <v>1329</v>
      </c>
      <c r="D34" s="640"/>
      <c r="E34" s="639" t="s">
        <v>1330</v>
      </c>
      <c r="F34" s="652" t="str">
        <f t="shared" ref="F34:AE34" si="35">IF(F32=0,"",F33/F32)</f>
        <v/>
      </c>
      <c r="G34" s="652" t="str">
        <f t="shared" si="35"/>
        <v/>
      </c>
      <c r="H34" s="652" t="str">
        <f t="shared" si="35"/>
        <v/>
      </c>
      <c r="I34" s="652" t="str">
        <f t="shared" si="35"/>
        <v/>
      </c>
      <c r="J34" s="652" t="str">
        <f t="shared" si="35"/>
        <v/>
      </c>
      <c r="K34" s="652" t="str">
        <f t="shared" si="35"/>
        <v/>
      </c>
      <c r="L34" s="652" t="str">
        <f t="shared" si="35"/>
        <v/>
      </c>
      <c r="M34" s="652" t="str">
        <f t="shared" si="35"/>
        <v/>
      </c>
      <c r="N34" s="652" t="str">
        <f t="shared" si="35"/>
        <v/>
      </c>
      <c r="O34" s="652" t="str">
        <f t="shared" si="35"/>
        <v/>
      </c>
      <c r="P34" s="652" t="str">
        <f t="shared" si="35"/>
        <v/>
      </c>
      <c r="Q34" s="652" t="str">
        <f t="shared" si="35"/>
        <v/>
      </c>
      <c r="R34" s="652" t="str">
        <f t="shared" si="35"/>
        <v/>
      </c>
      <c r="S34" s="652" t="str">
        <f t="shared" si="35"/>
        <v/>
      </c>
      <c r="T34" s="652" t="str">
        <f t="shared" si="35"/>
        <v/>
      </c>
      <c r="U34" s="652" t="str">
        <f t="shared" si="35"/>
        <v/>
      </c>
      <c r="V34" s="652" t="str">
        <f t="shared" si="35"/>
        <v/>
      </c>
      <c r="W34" s="652" t="str">
        <f t="shared" si="35"/>
        <v/>
      </c>
      <c r="X34" s="652" t="str">
        <f t="shared" si="35"/>
        <v/>
      </c>
      <c r="Y34" s="652" t="str">
        <f t="shared" si="35"/>
        <v/>
      </c>
      <c r="Z34" s="652" t="str">
        <f t="shared" si="35"/>
        <v/>
      </c>
      <c r="AA34" s="652" t="str">
        <f t="shared" si="35"/>
        <v/>
      </c>
      <c r="AB34" s="652" t="str">
        <f t="shared" si="35"/>
        <v/>
      </c>
      <c r="AC34" s="652" t="str">
        <f t="shared" si="35"/>
        <v/>
      </c>
      <c r="AD34" s="652" t="str">
        <f t="shared" si="35"/>
        <v/>
      </c>
      <c r="AE34" s="652" t="str">
        <f t="shared" si="35"/>
        <v/>
      </c>
      <c r="AF34" s="652" t="str">
        <f t="shared" ref="AF34:AO34" si="36">IF(AF32=0,"",AF33/AF32)</f>
        <v/>
      </c>
      <c r="AG34" s="652" t="str">
        <f t="shared" si="36"/>
        <v/>
      </c>
      <c r="AH34" s="652" t="str">
        <f t="shared" si="36"/>
        <v/>
      </c>
      <c r="AI34" s="652" t="str">
        <f t="shared" si="36"/>
        <v/>
      </c>
      <c r="AJ34" s="652" t="str">
        <f t="shared" si="36"/>
        <v/>
      </c>
      <c r="AK34" s="652" t="str">
        <f t="shared" si="36"/>
        <v/>
      </c>
      <c r="AL34" s="652" t="str">
        <f t="shared" si="36"/>
        <v/>
      </c>
      <c r="AM34" s="652" t="str">
        <f t="shared" si="36"/>
        <v/>
      </c>
      <c r="AN34" s="652" t="str">
        <f t="shared" si="36"/>
        <v/>
      </c>
      <c r="AO34" s="652" t="str">
        <f t="shared" si="36"/>
        <v/>
      </c>
      <c r="AP34" s="652" t="str">
        <f t="shared" ref="AP34:BL34" si="37">IF(AP32=0,"",AP33/AP32)</f>
        <v/>
      </c>
      <c r="AQ34" s="652" t="str">
        <f t="shared" si="37"/>
        <v/>
      </c>
      <c r="AR34" s="652" t="str">
        <f t="shared" si="37"/>
        <v/>
      </c>
      <c r="AS34" s="652" t="str">
        <f t="shared" si="37"/>
        <v/>
      </c>
      <c r="AT34" s="652" t="str">
        <f t="shared" si="37"/>
        <v/>
      </c>
      <c r="AU34" s="652" t="str">
        <f t="shared" si="37"/>
        <v/>
      </c>
      <c r="AV34" s="652" t="str">
        <f t="shared" si="37"/>
        <v/>
      </c>
      <c r="AW34" s="652" t="str">
        <f t="shared" si="37"/>
        <v/>
      </c>
      <c r="AX34" s="652" t="str">
        <f t="shared" si="37"/>
        <v/>
      </c>
      <c r="AY34" s="652" t="str">
        <f t="shared" si="37"/>
        <v/>
      </c>
      <c r="AZ34" s="652" t="str">
        <f t="shared" si="37"/>
        <v/>
      </c>
      <c r="BA34" s="652" t="str">
        <f t="shared" si="37"/>
        <v/>
      </c>
      <c r="BB34" s="652" t="str">
        <f t="shared" si="37"/>
        <v/>
      </c>
      <c r="BC34" s="652" t="str">
        <f t="shared" si="37"/>
        <v/>
      </c>
      <c r="BD34" s="652" t="str">
        <f t="shared" si="37"/>
        <v/>
      </c>
      <c r="BE34" s="652" t="str">
        <f t="shared" si="37"/>
        <v/>
      </c>
      <c r="BF34" s="652" t="str">
        <f t="shared" si="37"/>
        <v/>
      </c>
      <c r="BG34" s="652" t="str">
        <f t="shared" si="37"/>
        <v/>
      </c>
      <c r="BH34" s="652" t="str">
        <f t="shared" si="37"/>
        <v/>
      </c>
      <c r="BI34" s="652" t="str">
        <f t="shared" si="37"/>
        <v/>
      </c>
      <c r="BJ34" s="652" t="str">
        <f t="shared" si="37"/>
        <v/>
      </c>
      <c r="BK34" s="652" t="str">
        <f t="shared" si="37"/>
        <v/>
      </c>
      <c r="BL34" s="652" t="str">
        <f t="shared" si="37"/>
        <v/>
      </c>
      <c r="BM34" s="652" t="str">
        <f t="shared" ref="BM34:BN34" si="38">IF(BM32=0,"",BM33/BM32)</f>
        <v/>
      </c>
      <c r="BN34" s="652" t="str">
        <f t="shared" si="38"/>
        <v/>
      </c>
    </row>
    <row r="35" spans="1:66" s="79" customFormat="1" ht="12.75" customHeight="1" thickBot="1">
      <c r="B35" s="553"/>
      <c r="C35" s="80"/>
      <c r="D35" s="80"/>
      <c r="E35" s="553"/>
      <c r="F35" s="760"/>
      <c r="G35" s="760"/>
      <c r="H35" s="760"/>
      <c r="I35" s="760"/>
      <c r="J35" s="760"/>
      <c r="K35" s="760"/>
      <c r="L35" s="760"/>
      <c r="M35" s="760"/>
      <c r="N35" s="760"/>
      <c r="O35" s="761"/>
      <c r="P35" s="761"/>
      <c r="Q35" s="761"/>
      <c r="R35" s="761"/>
      <c r="S35" s="761"/>
      <c r="T35" s="761"/>
      <c r="U35" s="761"/>
      <c r="V35" s="761"/>
      <c r="W35" s="761"/>
      <c r="X35" s="761"/>
      <c r="Y35" s="761"/>
      <c r="Z35" s="761"/>
      <c r="AA35" s="761"/>
      <c r="AB35" s="761"/>
      <c r="AC35" s="761"/>
      <c r="AD35" s="761"/>
      <c r="AE35" s="761"/>
      <c r="AF35" s="761"/>
      <c r="AG35" s="761"/>
      <c r="AH35" s="761"/>
      <c r="AI35" s="761"/>
      <c r="AJ35" s="761"/>
      <c r="AK35" s="761"/>
      <c r="AL35" s="761"/>
      <c r="AM35" s="761"/>
      <c r="AN35" s="761"/>
      <c r="AO35" s="761"/>
      <c r="AP35" s="761"/>
      <c r="AQ35" s="761"/>
      <c r="AR35" s="761"/>
      <c r="AS35" s="761"/>
      <c r="AT35" s="761"/>
      <c r="AU35" s="761"/>
      <c r="AV35" s="761"/>
      <c r="AW35" s="761"/>
      <c r="AX35" s="761"/>
      <c r="AY35" s="761"/>
      <c r="AZ35" s="761"/>
      <c r="BA35" s="761"/>
      <c r="BB35" s="761"/>
      <c r="BC35" s="761"/>
      <c r="BD35" s="761"/>
      <c r="BE35" s="761"/>
      <c r="BF35" s="761"/>
      <c r="BG35" s="761"/>
      <c r="BH35" s="761"/>
      <c r="BI35" s="761"/>
      <c r="BJ35" s="761"/>
      <c r="BK35" s="761"/>
      <c r="BL35" s="761"/>
      <c r="BM35" s="761"/>
      <c r="BN35" s="761"/>
    </row>
    <row r="36" spans="1:66" ht="12.75" customHeight="1" thickBot="1">
      <c r="A36" s="12"/>
      <c r="B36" s="616"/>
      <c r="C36" s="616"/>
      <c r="D36" s="616"/>
      <c r="E36" s="617"/>
      <c r="F36" s="616"/>
      <c r="G36" s="617"/>
      <c r="H36" s="617"/>
      <c r="I36" s="617"/>
      <c r="J36" s="617"/>
      <c r="K36" s="617"/>
      <c r="L36" s="617"/>
      <c r="M36" s="617"/>
      <c r="N36" s="617"/>
      <c r="O36" s="617"/>
      <c r="P36" s="617"/>
      <c r="Q36" s="617"/>
      <c r="R36" s="617"/>
      <c r="S36" s="617"/>
      <c r="T36" s="617"/>
      <c r="U36" s="617"/>
      <c r="V36" s="617"/>
      <c r="W36" s="617"/>
      <c r="X36" s="617"/>
      <c r="Y36" s="617"/>
      <c r="Z36" s="617"/>
      <c r="AA36" s="617"/>
      <c r="AB36" s="617"/>
      <c r="AC36" s="617"/>
      <c r="AD36" s="617"/>
      <c r="AE36" s="617"/>
      <c r="AF36" s="617"/>
      <c r="AG36" s="617"/>
      <c r="AH36" s="617"/>
      <c r="AI36" s="617"/>
      <c r="AJ36" s="617"/>
      <c r="AK36" s="617"/>
      <c r="AL36" s="617"/>
      <c r="AM36" s="617"/>
      <c r="AN36" s="617"/>
      <c r="AO36" s="617"/>
      <c r="AP36" s="617"/>
      <c r="AQ36" s="617"/>
      <c r="AR36" s="617"/>
      <c r="AS36" s="617"/>
      <c r="AT36" s="617"/>
      <c r="AU36" s="617"/>
      <c r="AV36" s="617"/>
      <c r="AW36" s="617"/>
      <c r="AX36" s="617"/>
      <c r="AY36" s="617"/>
      <c r="AZ36" s="617"/>
      <c r="BA36" s="617"/>
      <c r="BB36" s="617"/>
      <c r="BC36" s="617"/>
      <c r="BD36" s="617"/>
      <c r="BE36" s="617"/>
      <c r="BF36" s="617"/>
      <c r="BG36" s="617"/>
      <c r="BH36" s="617"/>
      <c r="BI36" s="617"/>
      <c r="BJ36" s="617"/>
      <c r="BK36" s="617"/>
      <c r="BL36" s="617"/>
      <c r="BM36" s="617"/>
      <c r="BN36" s="618"/>
    </row>
    <row r="37" spans="1:66" s="79" customFormat="1" ht="12.75" customHeight="1" thickBot="1">
      <c r="B37" s="553"/>
      <c r="C37" s="80"/>
      <c r="D37" s="80"/>
      <c r="E37" s="553"/>
      <c r="F37" s="656"/>
      <c r="G37" s="656"/>
      <c r="H37" s="656"/>
      <c r="I37" s="656"/>
      <c r="J37" s="656"/>
      <c r="K37" s="656"/>
      <c r="L37" s="656"/>
      <c r="M37" s="656"/>
      <c r="N37" s="656"/>
      <c r="O37" s="656"/>
      <c r="P37" s="656"/>
      <c r="Q37" s="656"/>
      <c r="R37" s="656"/>
      <c r="S37" s="656"/>
      <c r="T37" s="656"/>
      <c r="U37" s="656"/>
      <c r="V37" s="656"/>
      <c r="W37" s="656"/>
      <c r="X37" s="656"/>
      <c r="Y37" s="656"/>
      <c r="Z37" s="656"/>
      <c r="AA37" s="656"/>
      <c r="AB37" s="656"/>
      <c r="AC37" s="656"/>
      <c r="AD37" s="656"/>
      <c r="AE37" s="656"/>
      <c r="AF37" s="656"/>
      <c r="AG37" s="656"/>
      <c r="AH37" s="656"/>
      <c r="AI37" s="656"/>
      <c r="AJ37" s="656"/>
      <c r="AK37" s="656"/>
      <c r="AL37" s="656"/>
      <c r="AM37" s="656"/>
      <c r="AN37" s="656"/>
      <c r="AO37" s="656"/>
      <c r="AP37" s="656"/>
      <c r="AQ37" s="656"/>
      <c r="AR37" s="656"/>
      <c r="AS37" s="656"/>
      <c r="AT37" s="656"/>
      <c r="AU37" s="656"/>
      <c r="AV37" s="656"/>
      <c r="AW37" s="656"/>
      <c r="AX37" s="656"/>
      <c r="AY37" s="656"/>
      <c r="AZ37" s="656"/>
      <c r="BA37" s="656"/>
      <c r="BB37" s="656"/>
      <c r="BC37" s="656"/>
      <c r="BD37" s="656"/>
      <c r="BE37" s="656"/>
      <c r="BF37" s="656"/>
      <c r="BG37" s="656"/>
      <c r="BH37" s="656"/>
      <c r="BI37" s="656"/>
      <c r="BJ37" s="656"/>
      <c r="BK37" s="656"/>
      <c r="BL37" s="656"/>
      <c r="BM37" s="656"/>
      <c r="BN37" s="656"/>
    </row>
    <row r="38" spans="1:66" ht="12.75" customHeight="1" thickBot="1">
      <c r="B38" s="17" t="s">
        <v>1335</v>
      </c>
      <c r="C38" s="613"/>
      <c r="D38" s="613"/>
      <c r="E38" s="637"/>
      <c r="F38" s="45">
        <f t="shared" ref="F38:BN38" si="39">F$28</f>
        <v>1990</v>
      </c>
      <c r="G38" s="45">
        <f t="shared" si="39"/>
        <v>1991</v>
      </c>
      <c r="H38" s="45">
        <f t="shared" si="39"/>
        <v>1992</v>
      </c>
      <c r="I38" s="45">
        <f t="shared" si="39"/>
        <v>1993</v>
      </c>
      <c r="J38" s="45">
        <f t="shared" si="39"/>
        <v>1994</v>
      </c>
      <c r="K38" s="45">
        <f t="shared" si="39"/>
        <v>1995</v>
      </c>
      <c r="L38" s="45">
        <f t="shared" si="39"/>
        <v>1996</v>
      </c>
      <c r="M38" s="45">
        <f t="shared" si="39"/>
        <v>1997</v>
      </c>
      <c r="N38" s="45">
        <f t="shared" si="39"/>
        <v>1998</v>
      </c>
      <c r="O38" s="45">
        <f t="shared" si="39"/>
        <v>1999</v>
      </c>
      <c r="P38" s="45">
        <f t="shared" si="39"/>
        <v>2000</v>
      </c>
      <c r="Q38" s="45">
        <f t="shared" si="39"/>
        <v>2001</v>
      </c>
      <c r="R38" s="45">
        <f t="shared" si="39"/>
        <v>2002</v>
      </c>
      <c r="S38" s="45">
        <f t="shared" si="39"/>
        <v>2003</v>
      </c>
      <c r="T38" s="45">
        <f t="shared" si="39"/>
        <v>2004</v>
      </c>
      <c r="U38" s="45">
        <f t="shared" si="39"/>
        <v>2005</v>
      </c>
      <c r="V38" s="45">
        <f t="shared" si="39"/>
        <v>2006</v>
      </c>
      <c r="W38" s="45">
        <f t="shared" si="39"/>
        <v>2007</v>
      </c>
      <c r="X38" s="45">
        <f t="shared" si="39"/>
        <v>2008</v>
      </c>
      <c r="Y38" s="45">
        <f t="shared" si="39"/>
        <v>2009</v>
      </c>
      <c r="Z38" s="45">
        <f t="shared" si="39"/>
        <v>2010</v>
      </c>
      <c r="AA38" s="45">
        <f t="shared" si="39"/>
        <v>2011</v>
      </c>
      <c r="AB38" s="45">
        <f t="shared" si="39"/>
        <v>2012</v>
      </c>
      <c r="AC38" s="45">
        <f t="shared" si="39"/>
        <v>2013</v>
      </c>
      <c r="AD38" s="45">
        <f t="shared" si="39"/>
        <v>2014</v>
      </c>
      <c r="AE38" s="45">
        <f t="shared" si="39"/>
        <v>2015</v>
      </c>
      <c r="AF38" s="45">
        <f t="shared" si="39"/>
        <v>2016</v>
      </c>
      <c r="AG38" s="45">
        <f t="shared" si="39"/>
        <v>2017</v>
      </c>
      <c r="AH38" s="45">
        <f t="shared" si="39"/>
        <v>2018</v>
      </c>
      <c r="AI38" s="45">
        <f t="shared" si="39"/>
        <v>2019</v>
      </c>
      <c r="AJ38" s="45">
        <f t="shared" si="39"/>
        <v>2020</v>
      </c>
      <c r="AK38" s="45">
        <f t="shared" si="39"/>
        <v>2021</v>
      </c>
      <c r="AL38" s="45">
        <f t="shared" si="39"/>
        <v>2022</v>
      </c>
      <c r="AM38" s="45">
        <f t="shared" si="39"/>
        <v>2023</v>
      </c>
      <c r="AN38" s="45">
        <f t="shared" si="39"/>
        <v>2024</v>
      </c>
      <c r="AO38" s="45">
        <f t="shared" si="39"/>
        <v>2025</v>
      </c>
      <c r="AP38" s="45">
        <f t="shared" si="39"/>
        <v>2026</v>
      </c>
      <c r="AQ38" s="45">
        <f t="shared" si="39"/>
        <v>2027</v>
      </c>
      <c r="AR38" s="45">
        <f t="shared" si="39"/>
        <v>2028</v>
      </c>
      <c r="AS38" s="45">
        <f t="shared" si="39"/>
        <v>2029</v>
      </c>
      <c r="AT38" s="45">
        <f t="shared" si="39"/>
        <v>2030</v>
      </c>
      <c r="AU38" s="45">
        <f t="shared" si="39"/>
        <v>2031</v>
      </c>
      <c r="AV38" s="45">
        <f t="shared" si="39"/>
        <v>2032</v>
      </c>
      <c r="AW38" s="45">
        <f t="shared" si="39"/>
        <v>2033</v>
      </c>
      <c r="AX38" s="45">
        <f t="shared" si="39"/>
        <v>2034</v>
      </c>
      <c r="AY38" s="45">
        <f t="shared" si="39"/>
        <v>2035</v>
      </c>
      <c r="AZ38" s="45">
        <f t="shared" si="39"/>
        <v>2036</v>
      </c>
      <c r="BA38" s="45">
        <f t="shared" si="39"/>
        <v>2037</v>
      </c>
      <c r="BB38" s="45">
        <f t="shared" si="39"/>
        <v>2038</v>
      </c>
      <c r="BC38" s="45">
        <f t="shared" si="39"/>
        <v>2039</v>
      </c>
      <c r="BD38" s="45">
        <f t="shared" si="39"/>
        <v>2040</v>
      </c>
      <c r="BE38" s="45">
        <f t="shared" si="39"/>
        <v>2041</v>
      </c>
      <c r="BF38" s="45">
        <f t="shared" si="39"/>
        <v>2042</v>
      </c>
      <c r="BG38" s="45">
        <f t="shared" si="39"/>
        <v>2043</v>
      </c>
      <c r="BH38" s="45">
        <f t="shared" si="39"/>
        <v>2044</v>
      </c>
      <c r="BI38" s="45">
        <f t="shared" si="39"/>
        <v>2045</v>
      </c>
      <c r="BJ38" s="45">
        <f t="shared" si="39"/>
        <v>2046</v>
      </c>
      <c r="BK38" s="45">
        <f t="shared" si="39"/>
        <v>2047</v>
      </c>
      <c r="BL38" s="45">
        <f t="shared" si="39"/>
        <v>2048</v>
      </c>
      <c r="BM38" s="45">
        <f t="shared" si="39"/>
        <v>2049</v>
      </c>
      <c r="BN38" s="45">
        <f t="shared" si="39"/>
        <v>2050</v>
      </c>
    </row>
    <row r="39" spans="1:66" ht="12.75" customHeight="1">
      <c r="B39" s="611">
        <v>510</v>
      </c>
      <c r="C39" s="60" t="s">
        <v>1331</v>
      </c>
      <c r="D39" s="638"/>
      <c r="E39" s="639" t="s">
        <v>1315</v>
      </c>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row>
    <row r="40" spans="1:66" s="79" customFormat="1" ht="12.75" customHeight="1">
      <c r="B40" s="611">
        <v>511</v>
      </c>
      <c r="C40" s="60" t="s">
        <v>1332</v>
      </c>
      <c r="D40" s="640"/>
      <c r="E40" s="639" t="s">
        <v>1389</v>
      </c>
      <c r="F40" s="605"/>
      <c r="G40" s="605"/>
      <c r="H40" s="605"/>
      <c r="I40" s="605"/>
      <c r="J40" s="605"/>
      <c r="K40" s="605"/>
      <c r="L40" s="605"/>
      <c r="M40" s="605"/>
      <c r="N40" s="605"/>
      <c r="O40" s="605"/>
      <c r="P40" s="605"/>
      <c r="Q40" s="605"/>
      <c r="R40" s="605"/>
      <c r="S40" s="605"/>
      <c r="T40" s="605"/>
      <c r="U40" s="605"/>
      <c r="V40" s="605"/>
      <c r="W40" s="605"/>
      <c r="X40" s="605"/>
      <c r="Y40" s="605"/>
      <c r="Z40" s="605"/>
      <c r="AA40" s="605"/>
      <c r="AB40" s="605"/>
      <c r="AC40" s="605"/>
      <c r="AD40" s="605"/>
      <c r="AE40" s="605"/>
      <c r="AF40" s="605"/>
      <c r="AG40" s="605"/>
      <c r="AH40" s="605"/>
      <c r="AI40" s="605"/>
      <c r="AJ40" s="605"/>
      <c r="AK40" s="605"/>
      <c r="AL40" s="605"/>
      <c r="AM40" s="605"/>
      <c r="AN40" s="605"/>
      <c r="AO40" s="605"/>
      <c r="AP40" s="605"/>
      <c r="AQ40" s="605"/>
      <c r="AR40" s="605"/>
      <c r="AS40" s="605"/>
      <c r="AT40" s="605"/>
      <c r="AU40" s="605"/>
      <c r="AV40" s="605"/>
      <c r="AW40" s="605"/>
      <c r="AX40" s="605"/>
      <c r="AY40" s="605"/>
      <c r="AZ40" s="605"/>
      <c r="BA40" s="605"/>
      <c r="BB40" s="605"/>
      <c r="BC40" s="605"/>
      <c r="BD40" s="605"/>
      <c r="BE40" s="605"/>
      <c r="BF40" s="605"/>
      <c r="BG40" s="605"/>
      <c r="BH40" s="605"/>
      <c r="BI40" s="605"/>
      <c r="BJ40" s="605"/>
      <c r="BK40" s="605"/>
      <c r="BL40" s="605"/>
      <c r="BM40" s="605"/>
      <c r="BN40" s="605"/>
    </row>
    <row r="41" spans="1:66" s="79" customFormat="1" ht="12.75" customHeight="1">
      <c r="B41" s="611">
        <v>512</v>
      </c>
      <c r="C41" s="60" t="s">
        <v>1333</v>
      </c>
      <c r="D41" s="640"/>
      <c r="E41" s="639" t="s">
        <v>430</v>
      </c>
      <c r="F41" s="653" t="e">
        <f>1-((F40*(1-F31))/((1-F40)*F31))</f>
        <v>#DIV/0!</v>
      </c>
      <c r="G41" s="653" t="e">
        <f t="shared" ref="G41:AE41" si="40">1-((G40*(1-G31))/((1-G40)*G31))</f>
        <v>#DIV/0!</v>
      </c>
      <c r="H41" s="653" t="e">
        <f t="shared" si="40"/>
        <v>#DIV/0!</v>
      </c>
      <c r="I41" s="653" t="e">
        <f t="shared" si="40"/>
        <v>#DIV/0!</v>
      </c>
      <c r="J41" s="653" t="e">
        <f t="shared" si="40"/>
        <v>#DIV/0!</v>
      </c>
      <c r="K41" s="653" t="e">
        <f t="shared" si="40"/>
        <v>#DIV/0!</v>
      </c>
      <c r="L41" s="653" t="e">
        <f t="shared" si="40"/>
        <v>#DIV/0!</v>
      </c>
      <c r="M41" s="653" t="e">
        <f t="shared" si="40"/>
        <v>#DIV/0!</v>
      </c>
      <c r="N41" s="653" t="e">
        <f t="shared" si="40"/>
        <v>#DIV/0!</v>
      </c>
      <c r="O41" s="653" t="e">
        <f t="shared" si="40"/>
        <v>#DIV/0!</v>
      </c>
      <c r="P41" s="653" t="e">
        <f t="shared" si="40"/>
        <v>#DIV/0!</v>
      </c>
      <c r="Q41" s="653" t="e">
        <f t="shared" si="40"/>
        <v>#DIV/0!</v>
      </c>
      <c r="R41" s="653" t="e">
        <f t="shared" si="40"/>
        <v>#DIV/0!</v>
      </c>
      <c r="S41" s="653" t="e">
        <f t="shared" si="40"/>
        <v>#DIV/0!</v>
      </c>
      <c r="T41" s="653" t="e">
        <f t="shared" si="40"/>
        <v>#DIV/0!</v>
      </c>
      <c r="U41" s="653" t="e">
        <f t="shared" si="40"/>
        <v>#DIV/0!</v>
      </c>
      <c r="V41" s="653" t="e">
        <f t="shared" si="40"/>
        <v>#DIV/0!</v>
      </c>
      <c r="W41" s="653" t="e">
        <f t="shared" si="40"/>
        <v>#DIV/0!</v>
      </c>
      <c r="X41" s="653" t="e">
        <f t="shared" si="40"/>
        <v>#DIV/0!</v>
      </c>
      <c r="Y41" s="653" t="e">
        <f t="shared" si="40"/>
        <v>#DIV/0!</v>
      </c>
      <c r="Z41" s="653" t="e">
        <f t="shared" si="40"/>
        <v>#DIV/0!</v>
      </c>
      <c r="AA41" s="653" t="e">
        <f t="shared" si="40"/>
        <v>#DIV/0!</v>
      </c>
      <c r="AB41" s="653" t="e">
        <f t="shared" si="40"/>
        <v>#DIV/0!</v>
      </c>
      <c r="AC41" s="653" t="e">
        <f t="shared" si="40"/>
        <v>#DIV/0!</v>
      </c>
      <c r="AD41" s="653" t="e">
        <f t="shared" si="40"/>
        <v>#DIV/0!</v>
      </c>
      <c r="AE41" s="653" t="e">
        <f t="shared" si="40"/>
        <v>#DIV/0!</v>
      </c>
      <c r="AF41" s="653" t="e">
        <f t="shared" ref="AF41:AO41" si="41">1-((AF40*(1-AF31))/((1-AF40)*AF31))</f>
        <v>#DIV/0!</v>
      </c>
      <c r="AG41" s="653" t="e">
        <f t="shared" si="41"/>
        <v>#DIV/0!</v>
      </c>
      <c r="AH41" s="653" t="e">
        <f t="shared" si="41"/>
        <v>#DIV/0!</v>
      </c>
      <c r="AI41" s="653" t="e">
        <f t="shared" si="41"/>
        <v>#DIV/0!</v>
      </c>
      <c r="AJ41" s="653" t="e">
        <f t="shared" si="41"/>
        <v>#DIV/0!</v>
      </c>
      <c r="AK41" s="653" t="e">
        <f t="shared" si="41"/>
        <v>#DIV/0!</v>
      </c>
      <c r="AL41" s="653" t="e">
        <f t="shared" si="41"/>
        <v>#DIV/0!</v>
      </c>
      <c r="AM41" s="653" t="e">
        <f t="shared" si="41"/>
        <v>#DIV/0!</v>
      </c>
      <c r="AN41" s="653" t="e">
        <f t="shared" si="41"/>
        <v>#DIV/0!</v>
      </c>
      <c r="AO41" s="653" t="e">
        <f t="shared" si="41"/>
        <v>#DIV/0!</v>
      </c>
      <c r="AP41" s="653" t="e">
        <f t="shared" ref="AP41:BL41" si="42">1-((AP40*(1-AP31))/((1-AP40)*AP31))</f>
        <v>#DIV/0!</v>
      </c>
      <c r="AQ41" s="653" t="e">
        <f t="shared" si="42"/>
        <v>#DIV/0!</v>
      </c>
      <c r="AR41" s="653" t="e">
        <f t="shared" si="42"/>
        <v>#DIV/0!</v>
      </c>
      <c r="AS41" s="653" t="e">
        <f t="shared" si="42"/>
        <v>#DIV/0!</v>
      </c>
      <c r="AT41" s="653" t="e">
        <f t="shared" si="42"/>
        <v>#DIV/0!</v>
      </c>
      <c r="AU41" s="653" t="e">
        <f t="shared" si="42"/>
        <v>#DIV/0!</v>
      </c>
      <c r="AV41" s="653" t="e">
        <f t="shared" si="42"/>
        <v>#DIV/0!</v>
      </c>
      <c r="AW41" s="653" t="e">
        <f t="shared" si="42"/>
        <v>#DIV/0!</v>
      </c>
      <c r="AX41" s="653" t="e">
        <f t="shared" si="42"/>
        <v>#DIV/0!</v>
      </c>
      <c r="AY41" s="653" t="e">
        <f t="shared" si="42"/>
        <v>#DIV/0!</v>
      </c>
      <c r="AZ41" s="653" t="e">
        <f t="shared" si="42"/>
        <v>#DIV/0!</v>
      </c>
      <c r="BA41" s="653" t="e">
        <f t="shared" si="42"/>
        <v>#DIV/0!</v>
      </c>
      <c r="BB41" s="653" t="e">
        <f t="shared" si="42"/>
        <v>#DIV/0!</v>
      </c>
      <c r="BC41" s="653" t="e">
        <f t="shared" si="42"/>
        <v>#DIV/0!</v>
      </c>
      <c r="BD41" s="653" t="e">
        <f t="shared" si="42"/>
        <v>#DIV/0!</v>
      </c>
      <c r="BE41" s="653" t="e">
        <f t="shared" si="42"/>
        <v>#DIV/0!</v>
      </c>
      <c r="BF41" s="653" t="e">
        <f t="shared" si="42"/>
        <v>#DIV/0!</v>
      </c>
      <c r="BG41" s="653" t="e">
        <f t="shared" si="42"/>
        <v>#DIV/0!</v>
      </c>
      <c r="BH41" s="653" t="e">
        <f t="shared" si="42"/>
        <v>#DIV/0!</v>
      </c>
      <c r="BI41" s="653" t="e">
        <f t="shared" si="42"/>
        <v>#DIV/0!</v>
      </c>
      <c r="BJ41" s="653" t="e">
        <f t="shared" si="42"/>
        <v>#DIV/0!</v>
      </c>
      <c r="BK41" s="653" t="e">
        <f t="shared" si="42"/>
        <v>#DIV/0!</v>
      </c>
      <c r="BL41" s="653" t="e">
        <f t="shared" si="42"/>
        <v>#DIV/0!</v>
      </c>
      <c r="BM41" s="653" t="e">
        <f t="shared" ref="BM41:BN41" si="43">1-((BM40*(1-BM31))/((1-BM40)*BM31))</f>
        <v>#DIV/0!</v>
      </c>
      <c r="BN41" s="653" t="e">
        <f t="shared" si="43"/>
        <v>#DIV/0!</v>
      </c>
    </row>
    <row r="42" spans="1:66" s="79" customFormat="1" ht="12.75" customHeight="1">
      <c r="B42" s="611">
        <v>513</v>
      </c>
      <c r="C42" s="60" t="s">
        <v>990</v>
      </c>
      <c r="D42" s="640"/>
      <c r="E42" s="639" t="s">
        <v>1334</v>
      </c>
      <c r="F42" s="652" t="e">
        <f t="shared" ref="F42:AE42" si="44">F31*F41/(1-F31*F41)</f>
        <v>#DIV/0!</v>
      </c>
      <c r="G42" s="652" t="e">
        <f t="shared" si="44"/>
        <v>#DIV/0!</v>
      </c>
      <c r="H42" s="652" t="e">
        <f t="shared" si="44"/>
        <v>#DIV/0!</v>
      </c>
      <c r="I42" s="652" t="e">
        <f t="shared" si="44"/>
        <v>#DIV/0!</v>
      </c>
      <c r="J42" s="652" t="e">
        <f t="shared" si="44"/>
        <v>#DIV/0!</v>
      </c>
      <c r="K42" s="652" t="e">
        <f t="shared" si="44"/>
        <v>#DIV/0!</v>
      </c>
      <c r="L42" s="652" t="e">
        <f t="shared" si="44"/>
        <v>#DIV/0!</v>
      </c>
      <c r="M42" s="652" t="e">
        <f t="shared" si="44"/>
        <v>#DIV/0!</v>
      </c>
      <c r="N42" s="652" t="e">
        <f t="shared" si="44"/>
        <v>#DIV/0!</v>
      </c>
      <c r="O42" s="652" t="e">
        <f t="shared" si="44"/>
        <v>#DIV/0!</v>
      </c>
      <c r="P42" s="652" t="e">
        <f t="shared" si="44"/>
        <v>#DIV/0!</v>
      </c>
      <c r="Q42" s="652" t="e">
        <f t="shared" si="44"/>
        <v>#DIV/0!</v>
      </c>
      <c r="R42" s="652" t="e">
        <f t="shared" si="44"/>
        <v>#DIV/0!</v>
      </c>
      <c r="S42" s="652" t="e">
        <f t="shared" si="44"/>
        <v>#DIV/0!</v>
      </c>
      <c r="T42" s="652" t="e">
        <f t="shared" si="44"/>
        <v>#DIV/0!</v>
      </c>
      <c r="U42" s="652" t="e">
        <f t="shared" si="44"/>
        <v>#DIV/0!</v>
      </c>
      <c r="V42" s="652" t="e">
        <f t="shared" si="44"/>
        <v>#DIV/0!</v>
      </c>
      <c r="W42" s="652" t="e">
        <f t="shared" si="44"/>
        <v>#DIV/0!</v>
      </c>
      <c r="X42" s="652" t="e">
        <f t="shared" si="44"/>
        <v>#DIV/0!</v>
      </c>
      <c r="Y42" s="652" t="e">
        <f t="shared" si="44"/>
        <v>#DIV/0!</v>
      </c>
      <c r="Z42" s="652" t="e">
        <f t="shared" si="44"/>
        <v>#DIV/0!</v>
      </c>
      <c r="AA42" s="652" t="e">
        <f t="shared" si="44"/>
        <v>#DIV/0!</v>
      </c>
      <c r="AB42" s="652" t="e">
        <f t="shared" si="44"/>
        <v>#DIV/0!</v>
      </c>
      <c r="AC42" s="652" t="e">
        <f t="shared" si="44"/>
        <v>#DIV/0!</v>
      </c>
      <c r="AD42" s="652" t="e">
        <f t="shared" si="44"/>
        <v>#DIV/0!</v>
      </c>
      <c r="AE42" s="652" t="e">
        <f t="shared" si="44"/>
        <v>#DIV/0!</v>
      </c>
      <c r="AF42" s="652" t="e">
        <f t="shared" ref="AF42:AO42" si="45">AF31*AF41/(1-AF31*AF41)</f>
        <v>#DIV/0!</v>
      </c>
      <c r="AG42" s="652" t="e">
        <f t="shared" si="45"/>
        <v>#DIV/0!</v>
      </c>
      <c r="AH42" s="652" t="e">
        <f t="shared" si="45"/>
        <v>#DIV/0!</v>
      </c>
      <c r="AI42" s="652" t="e">
        <f t="shared" si="45"/>
        <v>#DIV/0!</v>
      </c>
      <c r="AJ42" s="652" t="e">
        <f t="shared" si="45"/>
        <v>#DIV/0!</v>
      </c>
      <c r="AK42" s="652" t="e">
        <f t="shared" si="45"/>
        <v>#DIV/0!</v>
      </c>
      <c r="AL42" s="652" t="e">
        <f t="shared" si="45"/>
        <v>#DIV/0!</v>
      </c>
      <c r="AM42" s="652" t="e">
        <f t="shared" si="45"/>
        <v>#DIV/0!</v>
      </c>
      <c r="AN42" s="652" t="e">
        <f t="shared" si="45"/>
        <v>#DIV/0!</v>
      </c>
      <c r="AO42" s="652" t="e">
        <f t="shared" si="45"/>
        <v>#DIV/0!</v>
      </c>
      <c r="AP42" s="652" t="e">
        <f t="shared" ref="AP42:BL42" si="46">AP31*AP41/(1-AP31*AP41)</f>
        <v>#DIV/0!</v>
      </c>
      <c r="AQ42" s="652" t="e">
        <f t="shared" si="46"/>
        <v>#DIV/0!</v>
      </c>
      <c r="AR42" s="652" t="e">
        <f t="shared" si="46"/>
        <v>#DIV/0!</v>
      </c>
      <c r="AS42" s="652" t="e">
        <f t="shared" si="46"/>
        <v>#DIV/0!</v>
      </c>
      <c r="AT42" s="652" t="e">
        <f t="shared" si="46"/>
        <v>#DIV/0!</v>
      </c>
      <c r="AU42" s="652" t="e">
        <f t="shared" si="46"/>
        <v>#DIV/0!</v>
      </c>
      <c r="AV42" s="652" t="e">
        <f t="shared" si="46"/>
        <v>#DIV/0!</v>
      </c>
      <c r="AW42" s="652" t="e">
        <f t="shared" si="46"/>
        <v>#DIV/0!</v>
      </c>
      <c r="AX42" s="652" t="e">
        <f t="shared" si="46"/>
        <v>#DIV/0!</v>
      </c>
      <c r="AY42" s="652" t="e">
        <f t="shared" si="46"/>
        <v>#DIV/0!</v>
      </c>
      <c r="AZ42" s="652" t="e">
        <f t="shared" si="46"/>
        <v>#DIV/0!</v>
      </c>
      <c r="BA42" s="652" t="e">
        <f t="shared" si="46"/>
        <v>#DIV/0!</v>
      </c>
      <c r="BB42" s="652" t="e">
        <f t="shared" si="46"/>
        <v>#DIV/0!</v>
      </c>
      <c r="BC42" s="652" t="e">
        <f t="shared" si="46"/>
        <v>#DIV/0!</v>
      </c>
      <c r="BD42" s="652" t="e">
        <f t="shared" si="46"/>
        <v>#DIV/0!</v>
      </c>
      <c r="BE42" s="652" t="e">
        <f t="shared" si="46"/>
        <v>#DIV/0!</v>
      </c>
      <c r="BF42" s="652" t="e">
        <f t="shared" si="46"/>
        <v>#DIV/0!</v>
      </c>
      <c r="BG42" s="652" t="e">
        <f t="shared" si="46"/>
        <v>#DIV/0!</v>
      </c>
      <c r="BH42" s="652" t="e">
        <f t="shared" si="46"/>
        <v>#DIV/0!</v>
      </c>
      <c r="BI42" s="652" t="e">
        <f t="shared" si="46"/>
        <v>#DIV/0!</v>
      </c>
      <c r="BJ42" s="652" t="e">
        <f t="shared" si="46"/>
        <v>#DIV/0!</v>
      </c>
      <c r="BK42" s="652" t="e">
        <f t="shared" si="46"/>
        <v>#DIV/0!</v>
      </c>
      <c r="BL42" s="652" t="e">
        <f t="shared" si="46"/>
        <v>#DIV/0!</v>
      </c>
      <c r="BM42" s="652" t="e">
        <f t="shared" ref="BM42:BN42" si="47">BM31*BM41/(1-BM31*BM41)</f>
        <v>#DIV/0!</v>
      </c>
      <c r="BN42" s="652" t="e">
        <f t="shared" si="47"/>
        <v>#DIV/0!</v>
      </c>
    </row>
    <row r="43" spans="1:66" ht="12.75" customHeight="1">
      <c r="B43" s="611">
        <v>514</v>
      </c>
      <c r="C43" s="60" t="s">
        <v>1107</v>
      </c>
      <c r="D43" s="640"/>
      <c r="E43" s="639" t="s">
        <v>151</v>
      </c>
      <c r="F43" s="654">
        <f>IF(F39=0,0,F39*F42)</f>
        <v>0</v>
      </c>
      <c r="G43" s="654">
        <f t="shared" ref="G43:AE43" si="48">IF(G39=0,0,G39*G42)</f>
        <v>0</v>
      </c>
      <c r="H43" s="654">
        <f t="shared" si="48"/>
        <v>0</v>
      </c>
      <c r="I43" s="654">
        <f t="shared" si="48"/>
        <v>0</v>
      </c>
      <c r="J43" s="654">
        <f t="shared" si="48"/>
        <v>0</v>
      </c>
      <c r="K43" s="654">
        <f t="shared" si="48"/>
        <v>0</v>
      </c>
      <c r="L43" s="654">
        <f t="shared" si="48"/>
        <v>0</v>
      </c>
      <c r="M43" s="654">
        <f t="shared" si="48"/>
        <v>0</v>
      </c>
      <c r="N43" s="654">
        <f t="shared" si="48"/>
        <v>0</v>
      </c>
      <c r="O43" s="654">
        <f t="shared" si="48"/>
        <v>0</v>
      </c>
      <c r="P43" s="654">
        <f t="shared" si="48"/>
        <v>0</v>
      </c>
      <c r="Q43" s="654">
        <f t="shared" si="48"/>
        <v>0</v>
      </c>
      <c r="R43" s="654">
        <f t="shared" si="48"/>
        <v>0</v>
      </c>
      <c r="S43" s="654">
        <f t="shared" si="48"/>
        <v>0</v>
      </c>
      <c r="T43" s="654">
        <f t="shared" si="48"/>
        <v>0</v>
      </c>
      <c r="U43" s="654">
        <f t="shared" si="48"/>
        <v>0</v>
      </c>
      <c r="V43" s="654">
        <f t="shared" si="48"/>
        <v>0</v>
      </c>
      <c r="W43" s="654">
        <f t="shared" si="48"/>
        <v>0</v>
      </c>
      <c r="X43" s="654">
        <f t="shared" si="48"/>
        <v>0</v>
      </c>
      <c r="Y43" s="654">
        <f t="shared" si="48"/>
        <v>0</v>
      </c>
      <c r="Z43" s="654">
        <f t="shared" si="48"/>
        <v>0</v>
      </c>
      <c r="AA43" s="654">
        <f t="shared" si="48"/>
        <v>0</v>
      </c>
      <c r="AB43" s="654">
        <f t="shared" si="48"/>
        <v>0</v>
      </c>
      <c r="AC43" s="654">
        <f t="shared" si="48"/>
        <v>0</v>
      </c>
      <c r="AD43" s="654">
        <f t="shared" si="48"/>
        <v>0</v>
      </c>
      <c r="AE43" s="654">
        <f t="shared" si="48"/>
        <v>0</v>
      </c>
      <c r="AF43" s="654">
        <f t="shared" ref="AF43:AO43" si="49">IF(AF39=0,0,AF39*AF42)</f>
        <v>0</v>
      </c>
      <c r="AG43" s="654">
        <f t="shared" si="49"/>
        <v>0</v>
      </c>
      <c r="AH43" s="654">
        <f t="shared" si="49"/>
        <v>0</v>
      </c>
      <c r="AI43" s="654">
        <f t="shared" si="49"/>
        <v>0</v>
      </c>
      <c r="AJ43" s="654">
        <f t="shared" si="49"/>
        <v>0</v>
      </c>
      <c r="AK43" s="654">
        <f t="shared" si="49"/>
        <v>0</v>
      </c>
      <c r="AL43" s="654">
        <f t="shared" si="49"/>
        <v>0</v>
      </c>
      <c r="AM43" s="654">
        <f t="shared" si="49"/>
        <v>0</v>
      </c>
      <c r="AN43" s="654">
        <f t="shared" si="49"/>
        <v>0</v>
      </c>
      <c r="AO43" s="654">
        <f t="shared" si="49"/>
        <v>0</v>
      </c>
      <c r="AP43" s="654">
        <f t="shared" ref="AP43:BL43" si="50">IF(AP39=0,0,AP39*AP42)</f>
        <v>0</v>
      </c>
      <c r="AQ43" s="654">
        <f t="shared" si="50"/>
        <v>0</v>
      </c>
      <c r="AR43" s="654">
        <f t="shared" si="50"/>
        <v>0</v>
      </c>
      <c r="AS43" s="654">
        <f t="shared" si="50"/>
        <v>0</v>
      </c>
      <c r="AT43" s="654">
        <f t="shared" si="50"/>
        <v>0</v>
      </c>
      <c r="AU43" s="654">
        <f t="shared" si="50"/>
        <v>0</v>
      </c>
      <c r="AV43" s="654">
        <f t="shared" si="50"/>
        <v>0</v>
      </c>
      <c r="AW43" s="654">
        <f t="shared" si="50"/>
        <v>0</v>
      </c>
      <c r="AX43" s="654">
        <f t="shared" si="50"/>
        <v>0</v>
      </c>
      <c r="AY43" s="654">
        <f t="shared" si="50"/>
        <v>0</v>
      </c>
      <c r="AZ43" s="654">
        <f t="shared" si="50"/>
        <v>0</v>
      </c>
      <c r="BA43" s="654">
        <f t="shared" si="50"/>
        <v>0</v>
      </c>
      <c r="BB43" s="654">
        <f t="shared" si="50"/>
        <v>0</v>
      </c>
      <c r="BC43" s="654">
        <f t="shared" si="50"/>
        <v>0</v>
      </c>
      <c r="BD43" s="654">
        <f t="shared" si="50"/>
        <v>0</v>
      </c>
      <c r="BE43" s="654">
        <f t="shared" si="50"/>
        <v>0</v>
      </c>
      <c r="BF43" s="654">
        <f t="shared" si="50"/>
        <v>0</v>
      </c>
      <c r="BG43" s="654">
        <f t="shared" si="50"/>
        <v>0</v>
      </c>
      <c r="BH43" s="654">
        <f t="shared" si="50"/>
        <v>0</v>
      </c>
      <c r="BI43" s="654">
        <f t="shared" si="50"/>
        <v>0</v>
      </c>
      <c r="BJ43" s="654">
        <f t="shared" si="50"/>
        <v>0</v>
      </c>
      <c r="BK43" s="654">
        <f t="shared" si="50"/>
        <v>0</v>
      </c>
      <c r="BL43" s="654">
        <f t="shared" si="50"/>
        <v>0</v>
      </c>
      <c r="BM43" s="654">
        <f t="shared" ref="BM43:BN43" si="51">IF(BM39=0,0,BM39*BM42)</f>
        <v>0</v>
      </c>
      <c r="BN43" s="654">
        <f t="shared" si="51"/>
        <v>0</v>
      </c>
    </row>
    <row r="44" spans="1:66" s="79" customFormat="1" ht="12.75" customHeight="1" thickBot="1">
      <c r="B44" s="553"/>
      <c r="C44" s="80"/>
      <c r="D44" s="80"/>
      <c r="E44" s="553"/>
      <c r="F44" s="656"/>
      <c r="G44" s="656"/>
      <c r="H44" s="656"/>
      <c r="I44" s="656"/>
      <c r="J44" s="656"/>
      <c r="K44" s="656"/>
      <c r="L44" s="656"/>
      <c r="M44" s="656"/>
      <c r="N44" s="656"/>
      <c r="O44" s="656"/>
      <c r="P44" s="656"/>
      <c r="Q44" s="656"/>
      <c r="R44" s="656"/>
      <c r="S44" s="656"/>
      <c r="T44" s="656"/>
      <c r="U44" s="656"/>
      <c r="V44" s="656"/>
      <c r="W44" s="656"/>
      <c r="X44" s="656"/>
      <c r="Y44" s="656"/>
      <c r="Z44" s="656"/>
      <c r="AA44" s="656"/>
      <c r="AB44" s="656"/>
      <c r="AC44" s="656"/>
      <c r="AD44" s="656"/>
      <c r="AE44" s="656"/>
      <c r="AF44" s="656"/>
      <c r="AG44" s="656"/>
      <c r="AH44" s="656"/>
      <c r="AI44" s="656"/>
      <c r="AJ44" s="656"/>
      <c r="AK44" s="656"/>
      <c r="AL44" s="656"/>
      <c r="AM44" s="656"/>
      <c r="AN44" s="656"/>
      <c r="AO44" s="656"/>
      <c r="AP44" s="656"/>
      <c r="AQ44" s="656"/>
      <c r="AR44" s="656"/>
      <c r="AS44" s="656"/>
      <c r="AT44" s="656"/>
      <c r="AU44" s="656"/>
      <c r="AV44" s="656"/>
      <c r="AW44" s="656"/>
      <c r="AX44" s="656"/>
      <c r="AY44" s="656"/>
      <c r="AZ44" s="656"/>
      <c r="BA44" s="656"/>
      <c r="BB44" s="656"/>
      <c r="BC44" s="656"/>
      <c r="BD44" s="656"/>
      <c r="BE44" s="656"/>
      <c r="BF44" s="656"/>
      <c r="BG44" s="656"/>
      <c r="BH44" s="656"/>
      <c r="BI44" s="656"/>
      <c r="BJ44" s="656"/>
      <c r="BK44" s="656"/>
      <c r="BL44" s="656"/>
      <c r="BM44" s="656"/>
      <c r="BN44" s="656"/>
    </row>
    <row r="45" spans="1:66" ht="12.75" customHeight="1" thickBot="1">
      <c r="A45" s="12"/>
      <c r="B45" s="616"/>
      <c r="C45" s="616"/>
      <c r="D45" s="616"/>
      <c r="E45" s="617"/>
      <c r="F45" s="616"/>
      <c r="G45" s="617"/>
      <c r="H45" s="617"/>
      <c r="I45" s="617"/>
      <c r="J45" s="617"/>
      <c r="K45" s="617"/>
      <c r="L45" s="617"/>
      <c r="M45" s="617"/>
      <c r="N45" s="617"/>
      <c r="O45" s="617"/>
      <c r="P45" s="617"/>
      <c r="Q45" s="617"/>
      <c r="R45" s="617"/>
      <c r="S45" s="617"/>
      <c r="T45" s="617"/>
      <c r="U45" s="617"/>
      <c r="V45" s="617"/>
      <c r="W45" s="617"/>
      <c r="X45" s="617"/>
      <c r="Y45" s="617"/>
      <c r="Z45" s="617"/>
      <c r="AA45" s="617"/>
      <c r="AB45" s="617"/>
      <c r="AC45" s="617"/>
      <c r="AD45" s="617"/>
      <c r="AE45" s="617"/>
      <c r="AF45" s="617"/>
      <c r="AG45" s="617"/>
      <c r="AH45" s="617"/>
      <c r="AI45" s="617"/>
      <c r="AJ45" s="617"/>
      <c r="AK45" s="617"/>
      <c r="AL45" s="617"/>
      <c r="AM45" s="617"/>
      <c r="AN45" s="617"/>
      <c r="AO45" s="617"/>
      <c r="AP45" s="617"/>
      <c r="AQ45" s="617"/>
      <c r="AR45" s="617"/>
      <c r="AS45" s="617"/>
      <c r="AT45" s="617"/>
      <c r="AU45" s="617"/>
      <c r="AV45" s="617"/>
      <c r="AW45" s="617"/>
      <c r="AX45" s="617"/>
      <c r="AY45" s="617"/>
      <c r="AZ45" s="617"/>
      <c r="BA45" s="617"/>
      <c r="BB45" s="617"/>
      <c r="BC45" s="617"/>
      <c r="BD45" s="617"/>
      <c r="BE45" s="617"/>
      <c r="BF45" s="617"/>
      <c r="BG45" s="617"/>
      <c r="BH45" s="617"/>
      <c r="BI45" s="617"/>
      <c r="BJ45" s="617"/>
      <c r="BK45" s="617"/>
      <c r="BL45" s="617"/>
      <c r="BM45" s="617"/>
      <c r="BN45" s="618"/>
    </row>
    <row r="46" spans="1:66" s="79" customFormat="1" ht="12.75" customHeight="1" thickBot="1">
      <c r="B46" s="553"/>
      <c r="C46" s="80"/>
      <c r="D46" s="80"/>
      <c r="E46" s="553"/>
      <c r="F46" s="656"/>
      <c r="G46" s="656"/>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c r="AG46" s="656"/>
      <c r="AH46" s="656"/>
      <c r="AI46" s="656"/>
      <c r="AJ46" s="656"/>
      <c r="AK46" s="656"/>
      <c r="AL46" s="656"/>
      <c r="AM46" s="656"/>
      <c r="AN46" s="656"/>
      <c r="AO46" s="656"/>
      <c r="AP46" s="656"/>
      <c r="AQ46" s="656"/>
      <c r="AR46" s="656"/>
      <c r="AS46" s="656"/>
      <c r="AT46" s="656"/>
      <c r="AU46" s="656"/>
      <c r="AV46" s="656"/>
      <c r="AW46" s="656"/>
      <c r="AX46" s="656"/>
      <c r="AY46" s="656"/>
      <c r="AZ46" s="656"/>
      <c r="BA46" s="656"/>
      <c r="BB46" s="656"/>
      <c r="BC46" s="656"/>
      <c r="BD46" s="656"/>
      <c r="BE46" s="656"/>
      <c r="BF46" s="656"/>
      <c r="BG46" s="656"/>
      <c r="BH46" s="656"/>
      <c r="BI46" s="656"/>
      <c r="BJ46" s="656"/>
      <c r="BK46" s="656"/>
      <c r="BL46" s="656"/>
      <c r="BM46" s="656"/>
      <c r="BN46" s="656"/>
    </row>
    <row r="47" spans="1:66" ht="12.75" customHeight="1" thickBot="1">
      <c r="B47" s="17" t="s">
        <v>1025</v>
      </c>
      <c r="C47" s="613"/>
      <c r="D47" s="613"/>
      <c r="E47" s="637"/>
      <c r="F47" s="45">
        <f t="shared" ref="F47:BN47" si="52">F$28</f>
        <v>1990</v>
      </c>
      <c r="G47" s="45">
        <f t="shared" si="52"/>
        <v>1991</v>
      </c>
      <c r="H47" s="45">
        <f t="shared" si="52"/>
        <v>1992</v>
      </c>
      <c r="I47" s="45">
        <f t="shared" si="52"/>
        <v>1993</v>
      </c>
      <c r="J47" s="45">
        <f t="shared" si="52"/>
        <v>1994</v>
      </c>
      <c r="K47" s="45">
        <f t="shared" si="52"/>
        <v>1995</v>
      </c>
      <c r="L47" s="45">
        <f t="shared" si="52"/>
        <v>1996</v>
      </c>
      <c r="M47" s="45">
        <f t="shared" si="52"/>
        <v>1997</v>
      </c>
      <c r="N47" s="45">
        <f t="shared" si="52"/>
        <v>1998</v>
      </c>
      <c r="O47" s="45">
        <f t="shared" si="52"/>
        <v>1999</v>
      </c>
      <c r="P47" s="45">
        <f t="shared" si="52"/>
        <v>2000</v>
      </c>
      <c r="Q47" s="45">
        <f t="shared" si="52"/>
        <v>2001</v>
      </c>
      <c r="R47" s="45">
        <f t="shared" si="52"/>
        <v>2002</v>
      </c>
      <c r="S47" s="45">
        <f t="shared" si="52"/>
        <v>2003</v>
      </c>
      <c r="T47" s="45">
        <f t="shared" si="52"/>
        <v>2004</v>
      </c>
      <c r="U47" s="45">
        <f t="shared" si="52"/>
        <v>2005</v>
      </c>
      <c r="V47" s="45">
        <f t="shared" si="52"/>
        <v>2006</v>
      </c>
      <c r="W47" s="45">
        <f t="shared" si="52"/>
        <v>2007</v>
      </c>
      <c r="X47" s="45">
        <f t="shared" si="52"/>
        <v>2008</v>
      </c>
      <c r="Y47" s="45">
        <f t="shared" si="52"/>
        <v>2009</v>
      </c>
      <c r="Z47" s="45">
        <f t="shared" si="52"/>
        <v>2010</v>
      </c>
      <c r="AA47" s="45">
        <f t="shared" si="52"/>
        <v>2011</v>
      </c>
      <c r="AB47" s="45">
        <f t="shared" si="52"/>
        <v>2012</v>
      </c>
      <c r="AC47" s="45">
        <f t="shared" si="52"/>
        <v>2013</v>
      </c>
      <c r="AD47" s="45">
        <f t="shared" si="52"/>
        <v>2014</v>
      </c>
      <c r="AE47" s="45">
        <f t="shared" si="52"/>
        <v>2015</v>
      </c>
      <c r="AF47" s="45">
        <f t="shared" si="52"/>
        <v>2016</v>
      </c>
      <c r="AG47" s="45">
        <f t="shared" si="52"/>
        <v>2017</v>
      </c>
      <c r="AH47" s="45">
        <f t="shared" si="52"/>
        <v>2018</v>
      </c>
      <c r="AI47" s="45">
        <f t="shared" si="52"/>
        <v>2019</v>
      </c>
      <c r="AJ47" s="45">
        <f t="shared" si="52"/>
        <v>2020</v>
      </c>
      <c r="AK47" s="45">
        <f t="shared" si="52"/>
        <v>2021</v>
      </c>
      <c r="AL47" s="45">
        <f t="shared" si="52"/>
        <v>2022</v>
      </c>
      <c r="AM47" s="45">
        <f t="shared" si="52"/>
        <v>2023</v>
      </c>
      <c r="AN47" s="45">
        <f t="shared" si="52"/>
        <v>2024</v>
      </c>
      <c r="AO47" s="45">
        <f t="shared" si="52"/>
        <v>2025</v>
      </c>
      <c r="AP47" s="45">
        <f t="shared" si="52"/>
        <v>2026</v>
      </c>
      <c r="AQ47" s="45">
        <f t="shared" si="52"/>
        <v>2027</v>
      </c>
      <c r="AR47" s="45">
        <f t="shared" si="52"/>
        <v>2028</v>
      </c>
      <c r="AS47" s="45">
        <f t="shared" si="52"/>
        <v>2029</v>
      </c>
      <c r="AT47" s="45">
        <f t="shared" si="52"/>
        <v>2030</v>
      </c>
      <c r="AU47" s="45">
        <f t="shared" si="52"/>
        <v>2031</v>
      </c>
      <c r="AV47" s="45">
        <f t="shared" si="52"/>
        <v>2032</v>
      </c>
      <c r="AW47" s="45">
        <f t="shared" si="52"/>
        <v>2033</v>
      </c>
      <c r="AX47" s="45">
        <f t="shared" si="52"/>
        <v>2034</v>
      </c>
      <c r="AY47" s="45">
        <f t="shared" si="52"/>
        <v>2035</v>
      </c>
      <c r="AZ47" s="45">
        <f t="shared" si="52"/>
        <v>2036</v>
      </c>
      <c r="BA47" s="45">
        <f t="shared" si="52"/>
        <v>2037</v>
      </c>
      <c r="BB47" s="45">
        <f t="shared" si="52"/>
        <v>2038</v>
      </c>
      <c r="BC47" s="45">
        <f t="shared" si="52"/>
        <v>2039</v>
      </c>
      <c r="BD47" s="45">
        <f t="shared" si="52"/>
        <v>2040</v>
      </c>
      <c r="BE47" s="45">
        <f t="shared" si="52"/>
        <v>2041</v>
      </c>
      <c r="BF47" s="45">
        <f t="shared" si="52"/>
        <v>2042</v>
      </c>
      <c r="BG47" s="45">
        <f t="shared" si="52"/>
        <v>2043</v>
      </c>
      <c r="BH47" s="45">
        <f t="shared" si="52"/>
        <v>2044</v>
      </c>
      <c r="BI47" s="45">
        <f t="shared" si="52"/>
        <v>2045</v>
      </c>
      <c r="BJ47" s="45">
        <f t="shared" si="52"/>
        <v>2046</v>
      </c>
      <c r="BK47" s="45">
        <f t="shared" si="52"/>
        <v>2047</v>
      </c>
      <c r="BL47" s="45">
        <f t="shared" si="52"/>
        <v>2048</v>
      </c>
      <c r="BM47" s="45">
        <f t="shared" si="52"/>
        <v>2049</v>
      </c>
      <c r="BN47" s="45">
        <f t="shared" si="52"/>
        <v>2050</v>
      </c>
    </row>
    <row r="48" spans="1:66" ht="12.75" customHeight="1">
      <c r="B48" s="611">
        <v>520</v>
      </c>
      <c r="C48" s="612" t="s">
        <v>1108</v>
      </c>
      <c r="D48" s="638"/>
      <c r="E48" s="639" t="s">
        <v>151</v>
      </c>
      <c r="F48" s="655">
        <f t="shared" ref="F48:AE48" si="53">F33</f>
        <v>0</v>
      </c>
      <c r="G48" s="655">
        <f t="shared" si="53"/>
        <v>0</v>
      </c>
      <c r="H48" s="655">
        <f t="shared" si="53"/>
        <v>0</v>
      </c>
      <c r="I48" s="655">
        <f t="shared" si="53"/>
        <v>0</v>
      </c>
      <c r="J48" s="655">
        <f t="shared" si="53"/>
        <v>0</v>
      </c>
      <c r="K48" s="655">
        <f t="shared" si="53"/>
        <v>0</v>
      </c>
      <c r="L48" s="655">
        <f t="shared" si="53"/>
        <v>0</v>
      </c>
      <c r="M48" s="655">
        <f t="shared" si="53"/>
        <v>0</v>
      </c>
      <c r="N48" s="655">
        <f t="shared" si="53"/>
        <v>0</v>
      </c>
      <c r="O48" s="655">
        <f t="shared" si="53"/>
        <v>0</v>
      </c>
      <c r="P48" s="655">
        <f t="shared" si="53"/>
        <v>0</v>
      </c>
      <c r="Q48" s="655">
        <f t="shared" si="53"/>
        <v>0</v>
      </c>
      <c r="R48" s="655">
        <f t="shared" si="53"/>
        <v>0</v>
      </c>
      <c r="S48" s="655">
        <f t="shared" si="53"/>
        <v>0</v>
      </c>
      <c r="T48" s="655">
        <f t="shared" si="53"/>
        <v>0</v>
      </c>
      <c r="U48" s="655">
        <f t="shared" si="53"/>
        <v>0</v>
      </c>
      <c r="V48" s="655">
        <f t="shared" si="53"/>
        <v>0</v>
      </c>
      <c r="W48" s="655">
        <f t="shared" si="53"/>
        <v>0</v>
      </c>
      <c r="X48" s="655">
        <f t="shared" si="53"/>
        <v>0</v>
      </c>
      <c r="Y48" s="655">
        <f t="shared" si="53"/>
        <v>0</v>
      </c>
      <c r="Z48" s="655">
        <f t="shared" si="53"/>
        <v>0</v>
      </c>
      <c r="AA48" s="655">
        <f t="shared" si="53"/>
        <v>0</v>
      </c>
      <c r="AB48" s="655">
        <f t="shared" si="53"/>
        <v>0</v>
      </c>
      <c r="AC48" s="655">
        <f t="shared" si="53"/>
        <v>0</v>
      </c>
      <c r="AD48" s="655">
        <f t="shared" si="53"/>
        <v>0</v>
      </c>
      <c r="AE48" s="655">
        <f t="shared" si="53"/>
        <v>0</v>
      </c>
      <c r="AF48" s="655">
        <f t="shared" ref="AF48:AO48" si="54">AF33</f>
        <v>0</v>
      </c>
      <c r="AG48" s="655">
        <f t="shared" si="54"/>
        <v>0</v>
      </c>
      <c r="AH48" s="655">
        <f t="shared" si="54"/>
        <v>0</v>
      </c>
      <c r="AI48" s="655">
        <f t="shared" si="54"/>
        <v>0</v>
      </c>
      <c r="AJ48" s="655">
        <f t="shared" si="54"/>
        <v>0</v>
      </c>
      <c r="AK48" s="655">
        <f t="shared" si="54"/>
        <v>0</v>
      </c>
      <c r="AL48" s="655">
        <f t="shared" si="54"/>
        <v>0</v>
      </c>
      <c r="AM48" s="655">
        <f t="shared" si="54"/>
        <v>0</v>
      </c>
      <c r="AN48" s="655">
        <f t="shared" si="54"/>
        <v>0</v>
      </c>
      <c r="AO48" s="655">
        <f t="shared" si="54"/>
        <v>0</v>
      </c>
      <c r="AP48" s="655">
        <f t="shared" ref="AP48:BL48" si="55">AP33</f>
        <v>0</v>
      </c>
      <c r="AQ48" s="655">
        <f t="shared" si="55"/>
        <v>0</v>
      </c>
      <c r="AR48" s="655">
        <f t="shared" si="55"/>
        <v>0</v>
      </c>
      <c r="AS48" s="655">
        <f t="shared" si="55"/>
        <v>0</v>
      </c>
      <c r="AT48" s="655">
        <f t="shared" si="55"/>
        <v>0</v>
      </c>
      <c r="AU48" s="655">
        <f t="shared" si="55"/>
        <v>0</v>
      </c>
      <c r="AV48" s="655">
        <f t="shared" si="55"/>
        <v>0</v>
      </c>
      <c r="AW48" s="655">
        <f t="shared" si="55"/>
        <v>0</v>
      </c>
      <c r="AX48" s="655">
        <f t="shared" si="55"/>
        <v>0</v>
      </c>
      <c r="AY48" s="655">
        <f t="shared" si="55"/>
        <v>0</v>
      </c>
      <c r="AZ48" s="655">
        <f t="shared" si="55"/>
        <v>0</v>
      </c>
      <c r="BA48" s="655">
        <f t="shared" si="55"/>
        <v>0</v>
      </c>
      <c r="BB48" s="655">
        <f t="shared" si="55"/>
        <v>0</v>
      </c>
      <c r="BC48" s="655">
        <f t="shared" si="55"/>
        <v>0</v>
      </c>
      <c r="BD48" s="655">
        <f t="shared" si="55"/>
        <v>0</v>
      </c>
      <c r="BE48" s="655">
        <f t="shared" si="55"/>
        <v>0</v>
      </c>
      <c r="BF48" s="655">
        <f t="shared" si="55"/>
        <v>0</v>
      </c>
      <c r="BG48" s="655">
        <f t="shared" si="55"/>
        <v>0</v>
      </c>
      <c r="BH48" s="655">
        <f t="shared" si="55"/>
        <v>0</v>
      </c>
      <c r="BI48" s="655">
        <f t="shared" si="55"/>
        <v>0</v>
      </c>
      <c r="BJ48" s="655">
        <f t="shared" si="55"/>
        <v>0</v>
      </c>
      <c r="BK48" s="655">
        <f t="shared" si="55"/>
        <v>0</v>
      </c>
      <c r="BL48" s="655">
        <f t="shared" si="55"/>
        <v>0</v>
      </c>
      <c r="BM48" s="655">
        <f t="shared" ref="BM48:BN48" si="56">BM33</f>
        <v>0</v>
      </c>
      <c r="BN48" s="655">
        <f t="shared" si="56"/>
        <v>0</v>
      </c>
    </row>
    <row r="49" spans="1:66" ht="12.75" customHeight="1">
      <c r="B49" s="611">
        <v>521</v>
      </c>
      <c r="C49" s="668" t="s">
        <v>1107</v>
      </c>
      <c r="D49" s="640"/>
      <c r="E49" s="639" t="s">
        <v>151</v>
      </c>
      <c r="F49" s="654">
        <f t="shared" ref="F49:AE49" si="57">F43</f>
        <v>0</v>
      </c>
      <c r="G49" s="654">
        <f t="shared" si="57"/>
        <v>0</v>
      </c>
      <c r="H49" s="654">
        <f t="shared" si="57"/>
        <v>0</v>
      </c>
      <c r="I49" s="654">
        <f t="shared" si="57"/>
        <v>0</v>
      </c>
      <c r="J49" s="654">
        <f t="shared" si="57"/>
        <v>0</v>
      </c>
      <c r="K49" s="654">
        <f t="shared" si="57"/>
        <v>0</v>
      </c>
      <c r="L49" s="654">
        <f t="shared" si="57"/>
        <v>0</v>
      </c>
      <c r="M49" s="654">
        <f t="shared" si="57"/>
        <v>0</v>
      </c>
      <c r="N49" s="654">
        <f t="shared" si="57"/>
        <v>0</v>
      </c>
      <c r="O49" s="654">
        <f t="shared" si="57"/>
        <v>0</v>
      </c>
      <c r="P49" s="654">
        <f t="shared" si="57"/>
        <v>0</v>
      </c>
      <c r="Q49" s="654">
        <f t="shared" si="57"/>
        <v>0</v>
      </c>
      <c r="R49" s="654">
        <f t="shared" si="57"/>
        <v>0</v>
      </c>
      <c r="S49" s="654">
        <f t="shared" si="57"/>
        <v>0</v>
      </c>
      <c r="T49" s="654">
        <f t="shared" si="57"/>
        <v>0</v>
      </c>
      <c r="U49" s="654">
        <f t="shared" si="57"/>
        <v>0</v>
      </c>
      <c r="V49" s="654">
        <f t="shared" si="57"/>
        <v>0</v>
      </c>
      <c r="W49" s="654">
        <f t="shared" si="57"/>
        <v>0</v>
      </c>
      <c r="X49" s="654">
        <f t="shared" si="57"/>
        <v>0</v>
      </c>
      <c r="Y49" s="654">
        <f t="shared" si="57"/>
        <v>0</v>
      </c>
      <c r="Z49" s="654">
        <f t="shared" si="57"/>
        <v>0</v>
      </c>
      <c r="AA49" s="654">
        <f t="shared" si="57"/>
        <v>0</v>
      </c>
      <c r="AB49" s="654">
        <f t="shared" si="57"/>
        <v>0</v>
      </c>
      <c r="AC49" s="654">
        <f t="shared" si="57"/>
        <v>0</v>
      </c>
      <c r="AD49" s="654">
        <f t="shared" si="57"/>
        <v>0</v>
      </c>
      <c r="AE49" s="654">
        <f t="shared" si="57"/>
        <v>0</v>
      </c>
      <c r="AF49" s="654">
        <f t="shared" ref="AF49:AO49" si="58">AF43</f>
        <v>0</v>
      </c>
      <c r="AG49" s="654">
        <f t="shared" si="58"/>
        <v>0</v>
      </c>
      <c r="AH49" s="654">
        <f t="shared" si="58"/>
        <v>0</v>
      </c>
      <c r="AI49" s="654">
        <f t="shared" si="58"/>
        <v>0</v>
      </c>
      <c r="AJ49" s="654">
        <f t="shared" si="58"/>
        <v>0</v>
      </c>
      <c r="AK49" s="654">
        <f t="shared" si="58"/>
        <v>0</v>
      </c>
      <c r="AL49" s="654">
        <f t="shared" si="58"/>
        <v>0</v>
      </c>
      <c r="AM49" s="654">
        <f t="shared" si="58"/>
        <v>0</v>
      </c>
      <c r="AN49" s="654">
        <f t="shared" si="58"/>
        <v>0</v>
      </c>
      <c r="AO49" s="654">
        <f t="shared" si="58"/>
        <v>0</v>
      </c>
      <c r="AP49" s="654">
        <f t="shared" ref="AP49:BL49" si="59">AP43</f>
        <v>0</v>
      </c>
      <c r="AQ49" s="654">
        <f t="shared" si="59"/>
        <v>0</v>
      </c>
      <c r="AR49" s="654">
        <f t="shared" si="59"/>
        <v>0</v>
      </c>
      <c r="AS49" s="654">
        <f t="shared" si="59"/>
        <v>0</v>
      </c>
      <c r="AT49" s="654">
        <f t="shared" si="59"/>
        <v>0</v>
      </c>
      <c r="AU49" s="654">
        <f t="shared" si="59"/>
        <v>0</v>
      </c>
      <c r="AV49" s="654">
        <f t="shared" si="59"/>
        <v>0</v>
      </c>
      <c r="AW49" s="654">
        <f t="shared" si="59"/>
        <v>0</v>
      </c>
      <c r="AX49" s="654">
        <f t="shared" si="59"/>
        <v>0</v>
      </c>
      <c r="AY49" s="654">
        <f t="shared" si="59"/>
        <v>0</v>
      </c>
      <c r="AZ49" s="654">
        <f t="shared" si="59"/>
        <v>0</v>
      </c>
      <c r="BA49" s="654">
        <f t="shared" si="59"/>
        <v>0</v>
      </c>
      <c r="BB49" s="654">
        <f t="shared" si="59"/>
        <v>0</v>
      </c>
      <c r="BC49" s="654">
        <f t="shared" si="59"/>
        <v>0</v>
      </c>
      <c r="BD49" s="654">
        <f t="shared" si="59"/>
        <v>0</v>
      </c>
      <c r="BE49" s="654">
        <f t="shared" si="59"/>
        <v>0</v>
      </c>
      <c r="BF49" s="654">
        <f t="shared" si="59"/>
        <v>0</v>
      </c>
      <c r="BG49" s="654">
        <f t="shared" si="59"/>
        <v>0</v>
      </c>
      <c r="BH49" s="654">
        <f t="shared" si="59"/>
        <v>0</v>
      </c>
      <c r="BI49" s="654">
        <f t="shared" si="59"/>
        <v>0</v>
      </c>
      <c r="BJ49" s="654">
        <f t="shared" si="59"/>
        <v>0</v>
      </c>
      <c r="BK49" s="654">
        <f t="shared" si="59"/>
        <v>0</v>
      </c>
      <c r="BL49" s="654">
        <f t="shared" si="59"/>
        <v>0</v>
      </c>
      <c r="BM49" s="654">
        <f t="shared" ref="BM49:BN49" si="60">BM43</f>
        <v>0</v>
      </c>
      <c r="BN49" s="654">
        <f t="shared" si="60"/>
        <v>0</v>
      </c>
    </row>
    <row r="50" spans="1:66" ht="12.75" customHeight="1">
      <c r="B50" s="611">
        <v>522</v>
      </c>
      <c r="C50" s="60" t="s">
        <v>1109</v>
      </c>
      <c r="D50" s="640"/>
      <c r="E50" s="639" t="s">
        <v>151</v>
      </c>
      <c r="F50" s="654">
        <f t="shared" ref="F50:AE50" si="61">SUM(F48:F49)</f>
        <v>0</v>
      </c>
      <c r="G50" s="654">
        <f t="shared" si="61"/>
        <v>0</v>
      </c>
      <c r="H50" s="654">
        <f t="shared" si="61"/>
        <v>0</v>
      </c>
      <c r="I50" s="654">
        <f t="shared" si="61"/>
        <v>0</v>
      </c>
      <c r="J50" s="654">
        <f t="shared" si="61"/>
        <v>0</v>
      </c>
      <c r="K50" s="654">
        <f t="shared" si="61"/>
        <v>0</v>
      </c>
      <c r="L50" s="654">
        <f t="shared" si="61"/>
        <v>0</v>
      </c>
      <c r="M50" s="654">
        <f t="shared" si="61"/>
        <v>0</v>
      </c>
      <c r="N50" s="654">
        <f t="shared" si="61"/>
        <v>0</v>
      </c>
      <c r="O50" s="654">
        <f t="shared" si="61"/>
        <v>0</v>
      </c>
      <c r="P50" s="654">
        <f t="shared" si="61"/>
        <v>0</v>
      </c>
      <c r="Q50" s="654">
        <f t="shared" si="61"/>
        <v>0</v>
      </c>
      <c r="R50" s="654">
        <f t="shared" si="61"/>
        <v>0</v>
      </c>
      <c r="S50" s="654">
        <f t="shared" si="61"/>
        <v>0</v>
      </c>
      <c r="T50" s="654">
        <f t="shared" si="61"/>
        <v>0</v>
      </c>
      <c r="U50" s="654">
        <f t="shared" si="61"/>
        <v>0</v>
      </c>
      <c r="V50" s="654">
        <f t="shared" si="61"/>
        <v>0</v>
      </c>
      <c r="W50" s="654">
        <f t="shared" si="61"/>
        <v>0</v>
      </c>
      <c r="X50" s="654">
        <f t="shared" si="61"/>
        <v>0</v>
      </c>
      <c r="Y50" s="654">
        <f t="shared" si="61"/>
        <v>0</v>
      </c>
      <c r="Z50" s="654">
        <f t="shared" si="61"/>
        <v>0</v>
      </c>
      <c r="AA50" s="654">
        <f t="shared" si="61"/>
        <v>0</v>
      </c>
      <c r="AB50" s="654">
        <f t="shared" si="61"/>
        <v>0</v>
      </c>
      <c r="AC50" s="654">
        <f t="shared" si="61"/>
        <v>0</v>
      </c>
      <c r="AD50" s="654">
        <f t="shared" si="61"/>
        <v>0</v>
      </c>
      <c r="AE50" s="654">
        <f t="shared" si="61"/>
        <v>0</v>
      </c>
      <c r="AF50" s="654">
        <f t="shared" ref="AF50:AO50" si="62">SUM(AF48:AF49)</f>
        <v>0</v>
      </c>
      <c r="AG50" s="654">
        <f t="shared" si="62"/>
        <v>0</v>
      </c>
      <c r="AH50" s="654">
        <f t="shared" si="62"/>
        <v>0</v>
      </c>
      <c r="AI50" s="654">
        <f t="shared" si="62"/>
        <v>0</v>
      </c>
      <c r="AJ50" s="654">
        <f t="shared" si="62"/>
        <v>0</v>
      </c>
      <c r="AK50" s="654">
        <f t="shared" si="62"/>
        <v>0</v>
      </c>
      <c r="AL50" s="654">
        <f t="shared" si="62"/>
        <v>0</v>
      </c>
      <c r="AM50" s="654">
        <f t="shared" si="62"/>
        <v>0</v>
      </c>
      <c r="AN50" s="654">
        <f t="shared" si="62"/>
        <v>0</v>
      </c>
      <c r="AO50" s="654">
        <f t="shared" si="62"/>
        <v>0</v>
      </c>
      <c r="AP50" s="654">
        <f t="shared" ref="AP50:BL50" si="63">SUM(AP48:AP49)</f>
        <v>0</v>
      </c>
      <c r="AQ50" s="654">
        <f t="shared" si="63"/>
        <v>0</v>
      </c>
      <c r="AR50" s="654">
        <f t="shared" si="63"/>
        <v>0</v>
      </c>
      <c r="AS50" s="654">
        <f t="shared" si="63"/>
        <v>0</v>
      </c>
      <c r="AT50" s="654">
        <f t="shared" si="63"/>
        <v>0</v>
      </c>
      <c r="AU50" s="654">
        <f t="shared" si="63"/>
        <v>0</v>
      </c>
      <c r="AV50" s="654">
        <f t="shared" si="63"/>
        <v>0</v>
      </c>
      <c r="AW50" s="654">
        <f t="shared" si="63"/>
        <v>0</v>
      </c>
      <c r="AX50" s="654">
        <f t="shared" si="63"/>
        <v>0</v>
      </c>
      <c r="AY50" s="654">
        <f t="shared" si="63"/>
        <v>0</v>
      </c>
      <c r="AZ50" s="654">
        <f t="shared" si="63"/>
        <v>0</v>
      </c>
      <c r="BA50" s="654">
        <f t="shared" si="63"/>
        <v>0</v>
      </c>
      <c r="BB50" s="654">
        <f t="shared" si="63"/>
        <v>0</v>
      </c>
      <c r="BC50" s="654">
        <f t="shared" si="63"/>
        <v>0</v>
      </c>
      <c r="BD50" s="654">
        <f t="shared" si="63"/>
        <v>0</v>
      </c>
      <c r="BE50" s="654">
        <f t="shared" si="63"/>
        <v>0</v>
      </c>
      <c r="BF50" s="654">
        <f t="shared" si="63"/>
        <v>0</v>
      </c>
      <c r="BG50" s="654">
        <f t="shared" si="63"/>
        <v>0</v>
      </c>
      <c r="BH50" s="654">
        <f t="shared" si="63"/>
        <v>0</v>
      </c>
      <c r="BI50" s="654">
        <f t="shared" si="63"/>
        <v>0</v>
      </c>
      <c r="BJ50" s="654">
        <f t="shared" si="63"/>
        <v>0</v>
      </c>
      <c r="BK50" s="654">
        <f t="shared" si="63"/>
        <v>0</v>
      </c>
      <c r="BL50" s="654">
        <f t="shared" si="63"/>
        <v>0</v>
      </c>
      <c r="BM50" s="654">
        <f t="shared" ref="BM50:BN50" si="64">SUM(BM48:BM49)</f>
        <v>0</v>
      </c>
      <c r="BN50" s="654">
        <f t="shared" si="64"/>
        <v>0</v>
      </c>
    </row>
    <row r="51" spans="1:66" s="79" customFormat="1" ht="12.75" customHeight="1" thickBot="1">
      <c r="B51" s="553"/>
      <c r="C51" s="80"/>
      <c r="D51" s="80"/>
      <c r="E51" s="553"/>
      <c r="F51" s="656"/>
      <c r="G51" s="656"/>
      <c r="H51" s="656"/>
      <c r="I51" s="656"/>
      <c r="J51" s="656"/>
      <c r="K51" s="656"/>
      <c r="L51" s="656"/>
      <c r="M51" s="656"/>
      <c r="N51" s="656"/>
      <c r="O51" s="656"/>
      <c r="P51" s="656"/>
      <c r="Q51" s="656"/>
      <c r="R51" s="656"/>
      <c r="S51" s="656"/>
      <c r="T51" s="656"/>
      <c r="U51" s="656"/>
      <c r="V51" s="656"/>
      <c r="W51" s="656"/>
      <c r="X51" s="656"/>
      <c r="Y51" s="656"/>
      <c r="Z51" s="656"/>
      <c r="AA51" s="656"/>
      <c r="AB51" s="656"/>
      <c r="AC51" s="656"/>
      <c r="AD51" s="656"/>
      <c r="AE51" s="656"/>
      <c r="AF51" s="656"/>
      <c r="AG51" s="656"/>
      <c r="AH51" s="656"/>
      <c r="AI51" s="656"/>
      <c r="AJ51" s="656"/>
      <c r="AK51" s="656"/>
      <c r="AL51" s="656"/>
      <c r="AM51" s="656"/>
      <c r="AN51" s="656"/>
      <c r="AO51" s="656"/>
      <c r="AP51" s="656"/>
      <c r="AQ51" s="656"/>
      <c r="AR51" s="656"/>
      <c r="AS51" s="656"/>
      <c r="AT51" s="656"/>
      <c r="AU51" s="656"/>
      <c r="AV51" s="656"/>
      <c r="AW51" s="656"/>
      <c r="AX51" s="656"/>
      <c r="AY51" s="656"/>
      <c r="AZ51" s="656"/>
      <c r="BA51" s="656"/>
      <c r="BB51" s="656"/>
      <c r="BC51" s="656"/>
      <c r="BD51" s="656"/>
      <c r="BE51" s="656"/>
      <c r="BF51" s="656"/>
      <c r="BG51" s="656"/>
      <c r="BH51" s="656"/>
      <c r="BI51" s="656"/>
      <c r="BJ51" s="656"/>
      <c r="BK51" s="656"/>
      <c r="BL51" s="656"/>
      <c r="BM51" s="656"/>
      <c r="BN51" s="656"/>
    </row>
    <row r="52" spans="1:66" ht="12.75" customHeight="1" thickBot="1">
      <c r="A52" s="12"/>
      <c r="B52" s="523" t="s">
        <v>1039</v>
      </c>
      <c r="C52" s="616"/>
      <c r="D52" s="616"/>
      <c r="E52" s="617"/>
      <c r="F52" s="616"/>
      <c r="G52" s="617"/>
      <c r="H52" s="617"/>
      <c r="I52" s="617"/>
      <c r="J52" s="617"/>
      <c r="K52" s="617"/>
      <c r="L52" s="617"/>
      <c r="M52" s="617"/>
      <c r="N52" s="617"/>
      <c r="O52" s="617"/>
      <c r="P52" s="617"/>
      <c r="Q52" s="617"/>
      <c r="R52" s="617"/>
      <c r="S52" s="617"/>
      <c r="T52" s="617"/>
      <c r="U52" s="617"/>
      <c r="V52" s="617"/>
      <c r="W52" s="617"/>
      <c r="X52" s="617"/>
      <c r="Y52" s="617"/>
      <c r="Z52" s="617"/>
      <c r="AA52" s="617"/>
      <c r="AB52" s="617"/>
      <c r="AC52" s="617"/>
      <c r="AD52" s="617"/>
      <c r="AE52" s="617"/>
      <c r="AF52" s="617"/>
      <c r="AG52" s="617"/>
      <c r="AH52" s="617"/>
      <c r="AI52" s="617"/>
      <c r="AJ52" s="617"/>
      <c r="AK52" s="617"/>
      <c r="AL52" s="617"/>
      <c r="AM52" s="617"/>
      <c r="AN52" s="617"/>
      <c r="AO52" s="617"/>
      <c r="AP52" s="617"/>
      <c r="AQ52" s="617"/>
      <c r="AR52" s="617"/>
      <c r="AS52" s="617"/>
      <c r="AT52" s="617"/>
      <c r="AU52" s="617"/>
      <c r="AV52" s="617"/>
      <c r="AW52" s="617"/>
      <c r="AX52" s="617"/>
      <c r="AY52" s="617"/>
      <c r="AZ52" s="617"/>
      <c r="BA52" s="617"/>
      <c r="BB52" s="617"/>
      <c r="BC52" s="617"/>
      <c r="BD52" s="617"/>
      <c r="BE52" s="617"/>
      <c r="BF52" s="617"/>
      <c r="BG52" s="617"/>
      <c r="BH52" s="617"/>
      <c r="BI52" s="617"/>
      <c r="BJ52" s="617"/>
      <c r="BK52" s="617"/>
      <c r="BL52" s="617"/>
      <c r="BM52" s="617"/>
      <c r="BN52" s="618"/>
    </row>
    <row r="53" spans="1:66" s="79" customFormat="1" ht="12.75" customHeight="1">
      <c r="B53" s="641">
        <v>525</v>
      </c>
      <c r="C53" s="657" t="s">
        <v>1</v>
      </c>
      <c r="D53" s="669"/>
      <c r="E53" s="665" t="s">
        <v>1315</v>
      </c>
      <c r="F53" s="659">
        <f t="shared" ref="F53:AE53" si="65">F32</f>
        <v>0</v>
      </c>
      <c r="G53" s="659">
        <f t="shared" si="65"/>
        <v>0</v>
      </c>
      <c r="H53" s="659">
        <f t="shared" si="65"/>
        <v>0</v>
      </c>
      <c r="I53" s="659">
        <f t="shared" si="65"/>
        <v>0</v>
      </c>
      <c r="J53" s="659">
        <f t="shared" si="65"/>
        <v>0</v>
      </c>
      <c r="K53" s="659">
        <f t="shared" si="65"/>
        <v>0</v>
      </c>
      <c r="L53" s="659">
        <f t="shared" si="65"/>
        <v>0</v>
      </c>
      <c r="M53" s="659">
        <f t="shared" si="65"/>
        <v>0</v>
      </c>
      <c r="N53" s="659">
        <f t="shared" si="65"/>
        <v>0</v>
      </c>
      <c r="O53" s="659">
        <f t="shared" si="65"/>
        <v>0</v>
      </c>
      <c r="P53" s="659">
        <f t="shared" si="65"/>
        <v>0</v>
      </c>
      <c r="Q53" s="659">
        <f t="shared" si="65"/>
        <v>0</v>
      </c>
      <c r="R53" s="659">
        <f t="shared" si="65"/>
        <v>0</v>
      </c>
      <c r="S53" s="659">
        <f t="shared" si="65"/>
        <v>0</v>
      </c>
      <c r="T53" s="659">
        <f t="shared" si="65"/>
        <v>0</v>
      </c>
      <c r="U53" s="659">
        <f t="shared" si="65"/>
        <v>0</v>
      </c>
      <c r="V53" s="659">
        <f t="shared" si="65"/>
        <v>0</v>
      </c>
      <c r="W53" s="659">
        <f t="shared" si="65"/>
        <v>0</v>
      </c>
      <c r="X53" s="659">
        <f t="shared" si="65"/>
        <v>0</v>
      </c>
      <c r="Y53" s="659">
        <f t="shared" si="65"/>
        <v>0</v>
      </c>
      <c r="Z53" s="659">
        <f t="shared" si="65"/>
        <v>0</v>
      </c>
      <c r="AA53" s="659">
        <f t="shared" si="65"/>
        <v>0</v>
      </c>
      <c r="AB53" s="659">
        <f t="shared" si="65"/>
        <v>0</v>
      </c>
      <c r="AC53" s="659">
        <f t="shared" si="65"/>
        <v>0</v>
      </c>
      <c r="AD53" s="659">
        <f t="shared" si="65"/>
        <v>0</v>
      </c>
      <c r="AE53" s="659">
        <f t="shared" si="65"/>
        <v>0</v>
      </c>
      <c r="AF53" s="659">
        <f t="shared" ref="AF53:AO53" si="66">AF32</f>
        <v>0</v>
      </c>
      <c r="AG53" s="659">
        <f t="shared" si="66"/>
        <v>0</v>
      </c>
      <c r="AH53" s="659">
        <f t="shared" si="66"/>
        <v>0</v>
      </c>
      <c r="AI53" s="659">
        <f t="shared" si="66"/>
        <v>0</v>
      </c>
      <c r="AJ53" s="659">
        <f t="shared" si="66"/>
        <v>0</v>
      </c>
      <c r="AK53" s="659">
        <f t="shared" si="66"/>
        <v>0</v>
      </c>
      <c r="AL53" s="659">
        <f t="shared" si="66"/>
        <v>0</v>
      </c>
      <c r="AM53" s="659">
        <f t="shared" si="66"/>
        <v>0</v>
      </c>
      <c r="AN53" s="659">
        <f t="shared" si="66"/>
        <v>0</v>
      </c>
      <c r="AO53" s="659">
        <f t="shared" si="66"/>
        <v>0</v>
      </c>
      <c r="AP53" s="659">
        <f t="shared" ref="AP53:BL53" si="67">AP32</f>
        <v>0</v>
      </c>
      <c r="AQ53" s="659">
        <f t="shared" si="67"/>
        <v>0</v>
      </c>
      <c r="AR53" s="659">
        <f t="shared" si="67"/>
        <v>0</v>
      </c>
      <c r="AS53" s="659">
        <f t="shared" si="67"/>
        <v>0</v>
      </c>
      <c r="AT53" s="659">
        <f t="shared" si="67"/>
        <v>0</v>
      </c>
      <c r="AU53" s="659">
        <f t="shared" si="67"/>
        <v>0</v>
      </c>
      <c r="AV53" s="659">
        <f t="shared" si="67"/>
        <v>0</v>
      </c>
      <c r="AW53" s="659">
        <f t="shared" si="67"/>
        <v>0</v>
      </c>
      <c r="AX53" s="659">
        <f t="shared" si="67"/>
        <v>0</v>
      </c>
      <c r="AY53" s="659">
        <f t="shared" si="67"/>
        <v>0</v>
      </c>
      <c r="AZ53" s="659">
        <f t="shared" si="67"/>
        <v>0</v>
      </c>
      <c r="BA53" s="659">
        <f t="shared" si="67"/>
        <v>0</v>
      </c>
      <c r="BB53" s="659">
        <f t="shared" si="67"/>
        <v>0</v>
      </c>
      <c r="BC53" s="659">
        <f t="shared" si="67"/>
        <v>0</v>
      </c>
      <c r="BD53" s="659">
        <f t="shared" si="67"/>
        <v>0</v>
      </c>
      <c r="BE53" s="659">
        <f t="shared" si="67"/>
        <v>0</v>
      </c>
      <c r="BF53" s="659">
        <f t="shared" si="67"/>
        <v>0</v>
      </c>
      <c r="BG53" s="659">
        <f t="shared" si="67"/>
        <v>0</v>
      </c>
      <c r="BH53" s="659">
        <f t="shared" si="67"/>
        <v>0</v>
      </c>
      <c r="BI53" s="659">
        <f t="shared" si="67"/>
        <v>0</v>
      </c>
      <c r="BJ53" s="659">
        <f t="shared" si="67"/>
        <v>0</v>
      </c>
      <c r="BK53" s="659">
        <f t="shared" si="67"/>
        <v>0</v>
      </c>
      <c r="BL53" s="659">
        <f t="shared" si="67"/>
        <v>0</v>
      </c>
      <c r="BM53" s="659">
        <f t="shared" ref="BM53:BN53" si="68">BM32</f>
        <v>0</v>
      </c>
      <c r="BN53" s="659">
        <f t="shared" si="68"/>
        <v>0</v>
      </c>
    </row>
    <row r="54" spans="1:66" ht="12.75" customHeight="1">
      <c r="B54" s="611">
        <v>526</v>
      </c>
      <c r="C54" s="614" t="s">
        <v>2</v>
      </c>
      <c r="D54" s="640"/>
      <c r="E54" s="639" t="s">
        <v>151</v>
      </c>
      <c r="F54" s="654">
        <f t="shared" ref="F54:AE54" si="69">F50</f>
        <v>0</v>
      </c>
      <c r="G54" s="654">
        <f t="shared" si="69"/>
        <v>0</v>
      </c>
      <c r="H54" s="654">
        <f t="shared" si="69"/>
        <v>0</v>
      </c>
      <c r="I54" s="654">
        <f t="shared" si="69"/>
        <v>0</v>
      </c>
      <c r="J54" s="654">
        <f t="shared" si="69"/>
        <v>0</v>
      </c>
      <c r="K54" s="654">
        <f t="shared" si="69"/>
        <v>0</v>
      </c>
      <c r="L54" s="654">
        <f t="shared" si="69"/>
        <v>0</v>
      </c>
      <c r="M54" s="654">
        <f t="shared" si="69"/>
        <v>0</v>
      </c>
      <c r="N54" s="654">
        <f t="shared" si="69"/>
        <v>0</v>
      </c>
      <c r="O54" s="654">
        <f t="shared" si="69"/>
        <v>0</v>
      </c>
      <c r="P54" s="654">
        <f t="shared" si="69"/>
        <v>0</v>
      </c>
      <c r="Q54" s="654">
        <f t="shared" si="69"/>
        <v>0</v>
      </c>
      <c r="R54" s="654">
        <f t="shared" si="69"/>
        <v>0</v>
      </c>
      <c r="S54" s="654">
        <f t="shared" si="69"/>
        <v>0</v>
      </c>
      <c r="T54" s="654">
        <f t="shared" si="69"/>
        <v>0</v>
      </c>
      <c r="U54" s="654">
        <f t="shared" si="69"/>
        <v>0</v>
      </c>
      <c r="V54" s="654">
        <f t="shared" si="69"/>
        <v>0</v>
      </c>
      <c r="W54" s="654">
        <f t="shared" si="69"/>
        <v>0</v>
      </c>
      <c r="X54" s="654">
        <f t="shared" si="69"/>
        <v>0</v>
      </c>
      <c r="Y54" s="654">
        <f t="shared" si="69"/>
        <v>0</v>
      </c>
      <c r="Z54" s="654">
        <f t="shared" si="69"/>
        <v>0</v>
      </c>
      <c r="AA54" s="654">
        <f t="shared" si="69"/>
        <v>0</v>
      </c>
      <c r="AB54" s="654">
        <f t="shared" si="69"/>
        <v>0</v>
      </c>
      <c r="AC54" s="654">
        <f t="shared" si="69"/>
        <v>0</v>
      </c>
      <c r="AD54" s="654">
        <f t="shared" si="69"/>
        <v>0</v>
      </c>
      <c r="AE54" s="654">
        <f t="shared" si="69"/>
        <v>0</v>
      </c>
      <c r="AF54" s="654">
        <f t="shared" ref="AF54:AO54" si="70">AF50</f>
        <v>0</v>
      </c>
      <c r="AG54" s="654">
        <f t="shared" si="70"/>
        <v>0</v>
      </c>
      <c r="AH54" s="654">
        <f t="shared" si="70"/>
        <v>0</v>
      </c>
      <c r="AI54" s="654">
        <f t="shared" si="70"/>
        <v>0</v>
      </c>
      <c r="AJ54" s="654">
        <f t="shared" si="70"/>
        <v>0</v>
      </c>
      <c r="AK54" s="654">
        <f t="shared" si="70"/>
        <v>0</v>
      </c>
      <c r="AL54" s="654">
        <f t="shared" si="70"/>
        <v>0</v>
      </c>
      <c r="AM54" s="654">
        <f t="shared" si="70"/>
        <v>0</v>
      </c>
      <c r="AN54" s="654">
        <f t="shared" si="70"/>
        <v>0</v>
      </c>
      <c r="AO54" s="654">
        <f t="shared" si="70"/>
        <v>0</v>
      </c>
      <c r="AP54" s="654">
        <f t="shared" ref="AP54:BL54" si="71">AP50</f>
        <v>0</v>
      </c>
      <c r="AQ54" s="654">
        <f t="shared" si="71"/>
        <v>0</v>
      </c>
      <c r="AR54" s="654">
        <f t="shared" si="71"/>
        <v>0</v>
      </c>
      <c r="AS54" s="654">
        <f t="shared" si="71"/>
        <v>0</v>
      </c>
      <c r="AT54" s="654">
        <f t="shared" si="71"/>
        <v>0</v>
      </c>
      <c r="AU54" s="654">
        <f t="shared" si="71"/>
        <v>0</v>
      </c>
      <c r="AV54" s="654">
        <f t="shared" si="71"/>
        <v>0</v>
      </c>
      <c r="AW54" s="654">
        <f t="shared" si="71"/>
        <v>0</v>
      </c>
      <c r="AX54" s="654">
        <f t="shared" si="71"/>
        <v>0</v>
      </c>
      <c r="AY54" s="654">
        <f t="shared" si="71"/>
        <v>0</v>
      </c>
      <c r="AZ54" s="654">
        <f t="shared" si="71"/>
        <v>0</v>
      </c>
      <c r="BA54" s="654">
        <f t="shared" si="71"/>
        <v>0</v>
      </c>
      <c r="BB54" s="654">
        <f t="shared" si="71"/>
        <v>0</v>
      </c>
      <c r="BC54" s="654">
        <f t="shared" si="71"/>
        <v>0</v>
      </c>
      <c r="BD54" s="654">
        <f t="shared" si="71"/>
        <v>0</v>
      </c>
      <c r="BE54" s="654">
        <f t="shared" si="71"/>
        <v>0</v>
      </c>
      <c r="BF54" s="654">
        <f t="shared" si="71"/>
        <v>0</v>
      </c>
      <c r="BG54" s="654">
        <f t="shared" si="71"/>
        <v>0</v>
      </c>
      <c r="BH54" s="654">
        <f t="shared" si="71"/>
        <v>0</v>
      </c>
      <c r="BI54" s="654">
        <f t="shared" si="71"/>
        <v>0</v>
      </c>
      <c r="BJ54" s="654">
        <f t="shared" si="71"/>
        <v>0</v>
      </c>
      <c r="BK54" s="654">
        <f t="shared" si="71"/>
        <v>0</v>
      </c>
      <c r="BL54" s="654">
        <f t="shared" si="71"/>
        <v>0</v>
      </c>
      <c r="BM54" s="654">
        <f t="shared" ref="BM54:BN54" si="72">BM50</f>
        <v>0</v>
      </c>
      <c r="BN54" s="654">
        <f t="shared" si="72"/>
        <v>0</v>
      </c>
    </row>
  </sheetData>
  <sheetProtection selectLockedCells="1"/>
  <mergeCells count="1">
    <mergeCell ref="A1:D1"/>
  </mergeCells>
  <phoneticPr fontId="0" type="noConversion"/>
  <dataValidations count="4">
    <dataValidation type="decimal" allowBlank="1" showInputMessage="1" showErrorMessage="1" sqref="F31:BN31 F42:BN42">
      <formula1>0</formula1>
      <formula2>1</formula2>
    </dataValidation>
    <dataValidation type="decimal" operator="greaterThanOrEqual" allowBlank="1" showInputMessage="1" showErrorMessage="1" sqref="F39 P39:BN39 F29 P29:BN29">
      <formula1>0</formula1>
    </dataValidation>
    <dataValidation type="decimal" errorStyle="warning" allowBlank="1" showInputMessage="1" showErrorMessage="1" errorTitle="Dust return correction" error="Falsche Eingabe" sqref="F30 P30:BN30">
      <formula1>0</formula1>
      <formula2>0.5</formula2>
    </dataValidation>
    <dataValidation type="decimal" operator="lessThanOrEqual" allowBlank="1" showInputMessage="1" showErrorMessage="1" error="Line 511  must be &lt;= line 502" sqref="F40:BN40">
      <formula1>F31</formula1>
    </dataValidation>
  </dataValidations>
  <pageMargins left="0.39370078740157483" right="0.39370078740157483" top="0.39370078740157483" bottom="0.44" header="0.39370078740157483" footer="0.35433070866141736"/>
  <pageSetup paperSize="9" scale="39" orientation="landscape" cellComments="asDisplayed" r:id="rId1"/>
  <headerFooter alignWithMargins="0">
    <oddFooter>&amp;L&amp;8&amp;F\&amp;A&amp;CPage &amp;P of &amp;N&amp;RDate: &amp;D; Time: &amp;T</oddFooter>
  </headerFooter>
  <ignoredErrors>
    <ignoredError sqref="F41"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N132"/>
  <sheetViews>
    <sheetView showGridLines="0" zoomScaleNormal="100" zoomScaleSheetLayoutView="75" workbookViewId="0">
      <selection activeCell="F6" sqref="F6"/>
    </sheetView>
  </sheetViews>
  <sheetFormatPr baseColWidth="10" defaultColWidth="9.140625" defaultRowHeight="12.75" customHeight="1" outlineLevelRow="1" outlineLevelCol="1"/>
  <cols>
    <col min="1" max="2" width="4.7109375" style="763" customWidth="1"/>
    <col min="3" max="3" width="14.7109375" style="763" customWidth="1"/>
    <col min="4" max="4" width="70" style="763" customWidth="1"/>
    <col min="5" max="5" width="17.7109375" style="764" customWidth="1"/>
    <col min="6" max="6" width="9.7109375" style="763" customWidth="1"/>
    <col min="7" max="7" width="9.7109375" style="764" customWidth="1"/>
    <col min="8" max="20" width="9.7109375" style="763" customWidth="1"/>
    <col min="21" max="31" width="9.7109375" style="763" customWidth="1" outlineLevel="1"/>
    <col min="32" max="88" width="9.7109375" style="763" customWidth="1"/>
    <col min="89" max="16384" width="9.140625" style="763"/>
  </cols>
  <sheetData>
    <row r="1" spans="1:66" s="762" customFormat="1" ht="90" customHeight="1" thickBot="1">
      <c r="A1" s="1220" t="s">
        <v>1440</v>
      </c>
      <c r="B1" s="1221"/>
      <c r="C1" s="1221"/>
      <c r="D1" s="1221"/>
      <c r="E1" s="899" t="s">
        <v>3</v>
      </c>
      <c r="F1" s="900"/>
      <c r="G1" s="900"/>
      <c r="H1" s="901"/>
      <c r="I1" s="901"/>
      <c r="J1" s="901"/>
      <c r="K1" s="901"/>
      <c r="L1" s="901"/>
      <c r="M1" s="902"/>
      <c r="N1" s="902"/>
      <c r="O1" s="903"/>
      <c r="P1" s="903"/>
      <c r="Q1" s="903"/>
      <c r="R1" s="903"/>
      <c r="S1" s="903"/>
      <c r="T1" s="903"/>
      <c r="U1" s="903"/>
      <c r="V1" s="903"/>
      <c r="W1" s="903"/>
      <c r="X1" s="903"/>
      <c r="Y1" s="903"/>
      <c r="Z1" s="903"/>
      <c r="AA1" s="903"/>
      <c r="AB1" s="903"/>
      <c r="AC1" s="903"/>
      <c r="AD1" s="903"/>
      <c r="AE1" s="903"/>
      <c r="AF1" s="903"/>
      <c r="AG1" s="903"/>
      <c r="AH1" s="903"/>
      <c r="AI1" s="903"/>
      <c r="AJ1" s="903"/>
      <c r="AK1" s="903"/>
      <c r="AL1" s="903"/>
      <c r="AM1" s="903"/>
      <c r="AN1" s="903"/>
      <c r="AO1" s="903"/>
      <c r="AP1" s="903"/>
      <c r="AQ1" s="903"/>
      <c r="AR1" s="903"/>
      <c r="AS1" s="903"/>
      <c r="AT1" s="903"/>
      <c r="AU1" s="903"/>
      <c r="AV1" s="903"/>
      <c r="AW1" s="903"/>
      <c r="AX1" s="903"/>
      <c r="AY1" s="903"/>
      <c r="AZ1" s="903"/>
      <c r="BA1" s="903"/>
      <c r="BB1" s="903"/>
      <c r="BC1" s="903"/>
      <c r="BD1" s="903"/>
      <c r="BE1" s="903"/>
      <c r="BF1" s="903"/>
      <c r="BG1" s="903"/>
      <c r="BH1" s="903"/>
      <c r="BI1" s="903"/>
      <c r="BJ1" s="903"/>
      <c r="BK1" s="903"/>
      <c r="BL1" s="903"/>
      <c r="BM1" s="903"/>
      <c r="BN1" s="904"/>
    </row>
    <row r="2" spans="1:66" ht="12.75" customHeight="1" thickBot="1">
      <c r="A2" s="9"/>
      <c r="B2" s="10"/>
      <c r="C2" s="10"/>
      <c r="D2" s="10"/>
      <c r="E2" s="11"/>
      <c r="F2" s="10"/>
      <c r="G2" s="11"/>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row>
    <row r="3" spans="1:66" ht="12.75" customHeight="1" thickBot="1">
      <c r="A3" s="9"/>
      <c r="B3" s="64" t="s">
        <v>775</v>
      </c>
      <c r="C3" s="8"/>
      <c r="D3" s="8"/>
      <c r="E3" s="1094">
        <f>'Read Me'!B4</f>
        <v>41617</v>
      </c>
      <c r="F3" s="10"/>
      <c r="G3" s="11"/>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row>
    <row r="4" spans="1:66" ht="12.75" customHeight="1" thickBot="1">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row>
    <row r="5" spans="1:66" ht="12.75" customHeight="1" thickBot="1">
      <c r="B5" s="12" t="s">
        <v>560</v>
      </c>
      <c r="C5" s="765"/>
      <c r="D5" s="765"/>
      <c r="E5" s="779"/>
      <c r="F5" s="765"/>
      <c r="G5" s="765"/>
      <c r="H5" s="765"/>
      <c r="I5" s="765"/>
      <c r="J5" s="765"/>
      <c r="K5" s="765"/>
      <c r="L5" s="765"/>
      <c r="M5" s="765"/>
      <c r="N5" s="765"/>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79"/>
      <c r="AQ5" s="779"/>
      <c r="AR5" s="779"/>
      <c r="AS5" s="779"/>
      <c r="AT5" s="779"/>
      <c r="AU5" s="779"/>
      <c r="AV5" s="779"/>
      <c r="AW5" s="779"/>
      <c r="AX5" s="779"/>
      <c r="AY5" s="779"/>
      <c r="AZ5" s="779"/>
      <c r="BA5" s="779"/>
      <c r="BB5" s="779"/>
      <c r="BC5" s="779"/>
      <c r="BD5" s="779"/>
      <c r="BE5" s="779"/>
      <c r="BF5" s="779"/>
      <c r="BG5" s="779"/>
      <c r="BH5" s="779"/>
      <c r="BI5" s="779"/>
      <c r="BJ5" s="779"/>
      <c r="BK5" s="779"/>
      <c r="BL5" s="779"/>
      <c r="BM5" s="779"/>
      <c r="BN5" s="790"/>
    </row>
    <row r="6" spans="1:66" ht="12.75" customHeight="1">
      <c r="B6" s="766">
        <v>1</v>
      </c>
      <c r="C6" s="767" t="s">
        <v>431</v>
      </c>
      <c r="D6" s="768"/>
      <c r="E6" s="1182"/>
      <c r="F6" s="775"/>
      <c r="G6" s="775"/>
      <c r="H6" s="775"/>
      <c r="I6" s="775"/>
      <c r="J6" s="775"/>
      <c r="K6" s="775"/>
      <c r="L6" s="775"/>
      <c r="M6" s="775"/>
      <c r="N6" s="775"/>
      <c r="O6" s="776"/>
      <c r="P6" s="776"/>
      <c r="Q6" s="776"/>
      <c r="R6" s="776"/>
      <c r="S6" s="776"/>
      <c r="T6" s="776"/>
      <c r="U6" s="776"/>
      <c r="V6" s="776"/>
      <c r="W6" s="776"/>
      <c r="X6" s="776"/>
      <c r="Y6" s="776"/>
      <c r="Z6" s="776"/>
      <c r="AA6" s="776"/>
      <c r="AB6" s="776"/>
      <c r="AC6" s="776"/>
      <c r="AD6" s="776"/>
      <c r="AE6" s="776"/>
      <c r="AF6" s="776"/>
      <c r="AG6" s="776"/>
      <c r="AH6" s="776"/>
      <c r="AI6" s="776"/>
      <c r="AJ6" s="776"/>
      <c r="AK6" s="776"/>
      <c r="AL6" s="776"/>
      <c r="AM6" s="776"/>
      <c r="AN6" s="776"/>
      <c r="AO6" s="776"/>
      <c r="AP6" s="776"/>
      <c r="AQ6" s="776"/>
      <c r="AR6" s="776"/>
      <c r="AS6" s="776"/>
      <c r="AT6" s="776"/>
      <c r="AU6" s="776"/>
      <c r="AV6" s="776"/>
      <c r="AW6" s="776"/>
      <c r="AX6" s="776"/>
      <c r="AY6" s="776"/>
      <c r="AZ6" s="776"/>
      <c r="BA6" s="776"/>
      <c r="BB6" s="776"/>
      <c r="BC6" s="776"/>
      <c r="BD6" s="776"/>
      <c r="BE6" s="776"/>
      <c r="BF6" s="776"/>
      <c r="BG6" s="776"/>
      <c r="BH6" s="776"/>
      <c r="BI6" s="776"/>
      <c r="BJ6" s="776"/>
      <c r="BK6" s="776"/>
      <c r="BL6" s="776"/>
      <c r="BM6" s="776"/>
      <c r="BN6" s="1083"/>
    </row>
    <row r="7" spans="1:66" ht="12.75" customHeight="1">
      <c r="B7" s="772">
        <v>2</v>
      </c>
      <c r="C7" s="729" t="s">
        <v>432</v>
      </c>
      <c r="D7" s="773"/>
      <c r="E7" s="1084"/>
      <c r="F7" s="769"/>
      <c r="G7" s="769"/>
      <c r="H7" s="769"/>
      <c r="I7" s="769"/>
      <c r="J7" s="769"/>
      <c r="K7" s="769"/>
      <c r="L7" s="769"/>
      <c r="M7" s="769"/>
      <c r="N7" s="769"/>
      <c r="O7" s="770"/>
      <c r="P7" s="770"/>
      <c r="Q7" s="770"/>
      <c r="R7" s="770"/>
      <c r="S7" s="770"/>
      <c r="T7" s="770"/>
      <c r="U7" s="770"/>
      <c r="V7" s="770"/>
      <c r="W7" s="770"/>
      <c r="X7" s="770"/>
      <c r="Y7" s="770"/>
      <c r="Z7" s="770"/>
      <c r="AA7" s="770"/>
      <c r="AB7" s="770"/>
      <c r="AC7" s="770"/>
      <c r="AD7" s="770"/>
      <c r="AE7" s="770"/>
      <c r="AF7" s="770"/>
      <c r="AG7" s="770"/>
      <c r="AH7" s="770"/>
      <c r="AI7" s="770"/>
      <c r="AJ7" s="770"/>
      <c r="AK7" s="770"/>
      <c r="AL7" s="770"/>
      <c r="AM7" s="770"/>
      <c r="AN7" s="770"/>
      <c r="AO7" s="770"/>
      <c r="AP7" s="770"/>
      <c r="AQ7" s="770"/>
      <c r="AR7" s="770"/>
      <c r="AS7" s="770"/>
      <c r="AT7" s="770"/>
      <c r="AU7" s="770"/>
      <c r="AV7" s="770"/>
      <c r="AW7" s="770"/>
      <c r="AX7" s="770"/>
      <c r="AY7" s="770"/>
      <c r="AZ7" s="770"/>
      <c r="BA7" s="770"/>
      <c r="BB7" s="770"/>
      <c r="BC7" s="770"/>
      <c r="BD7" s="770"/>
      <c r="BE7" s="770"/>
      <c r="BF7" s="770"/>
      <c r="BG7" s="770"/>
      <c r="BH7" s="770"/>
      <c r="BI7" s="770"/>
      <c r="BJ7" s="770"/>
      <c r="BK7" s="770"/>
      <c r="BL7" s="770"/>
      <c r="BM7" s="770"/>
      <c r="BN7" s="771"/>
    </row>
    <row r="8" spans="1:66" ht="12.75" customHeight="1">
      <c r="B8" s="772">
        <v>3</v>
      </c>
      <c r="C8" s="729" t="s">
        <v>433</v>
      </c>
      <c r="D8" s="773"/>
      <c r="E8" s="1084"/>
      <c r="F8" s="769"/>
      <c r="G8" s="769"/>
      <c r="H8" s="769"/>
      <c r="I8" s="769"/>
      <c r="J8" s="769"/>
      <c r="K8" s="769"/>
      <c r="L8" s="769"/>
      <c r="M8" s="769"/>
      <c r="N8" s="769"/>
      <c r="O8" s="770"/>
      <c r="P8" s="770"/>
      <c r="Q8" s="770"/>
      <c r="R8" s="770"/>
      <c r="S8" s="770"/>
      <c r="T8" s="770"/>
      <c r="U8" s="770"/>
      <c r="V8" s="770"/>
      <c r="W8" s="770"/>
      <c r="X8" s="770"/>
      <c r="Y8" s="770"/>
      <c r="Z8" s="770"/>
      <c r="AA8" s="770"/>
      <c r="AB8" s="770"/>
      <c r="AC8" s="770"/>
      <c r="AD8" s="770"/>
      <c r="AE8" s="770"/>
      <c r="AF8" s="770"/>
      <c r="AG8" s="770"/>
      <c r="AH8" s="770"/>
      <c r="AI8" s="770"/>
      <c r="AJ8" s="770"/>
      <c r="AK8" s="770"/>
      <c r="AL8" s="770"/>
      <c r="AM8" s="770"/>
      <c r="AN8" s="770"/>
      <c r="AO8" s="770"/>
      <c r="AP8" s="770"/>
      <c r="AQ8" s="770"/>
      <c r="AR8" s="770"/>
      <c r="AS8" s="770"/>
      <c r="AT8" s="770"/>
      <c r="AU8" s="770"/>
      <c r="AV8" s="770"/>
      <c r="AW8" s="770"/>
      <c r="AX8" s="770"/>
      <c r="AY8" s="770"/>
      <c r="AZ8" s="770"/>
      <c r="BA8" s="770"/>
      <c r="BB8" s="770"/>
      <c r="BC8" s="770"/>
      <c r="BD8" s="770"/>
      <c r="BE8" s="770"/>
      <c r="BF8" s="770"/>
      <c r="BG8" s="770"/>
      <c r="BH8" s="770"/>
      <c r="BI8" s="770"/>
      <c r="BJ8" s="770"/>
      <c r="BK8" s="770"/>
      <c r="BL8" s="770"/>
      <c r="BM8" s="770"/>
      <c r="BN8" s="771"/>
    </row>
    <row r="9" spans="1:66" ht="12.75" customHeight="1" thickBot="1">
      <c r="B9" s="553"/>
      <c r="C9" s="80"/>
      <c r="D9" s="80"/>
      <c r="E9" s="553"/>
      <c r="F9" s="80"/>
      <c r="G9" s="777"/>
      <c r="H9" s="777"/>
      <c r="I9" s="777"/>
      <c r="J9" s="777"/>
      <c r="K9" s="777"/>
      <c r="L9" s="777"/>
      <c r="M9" s="777"/>
      <c r="N9" s="777"/>
      <c r="O9" s="778"/>
      <c r="P9" s="778"/>
      <c r="Q9" s="778"/>
      <c r="R9" s="778"/>
      <c r="S9" s="778"/>
      <c r="T9" s="778"/>
      <c r="U9" s="778"/>
      <c r="V9" s="778"/>
      <c r="W9" s="778"/>
      <c r="X9" s="778"/>
      <c r="Y9" s="778"/>
      <c r="Z9" s="778"/>
      <c r="AA9" s="778"/>
      <c r="AB9" s="778"/>
      <c r="AC9" s="778"/>
      <c r="AD9" s="778"/>
      <c r="AE9" s="778"/>
      <c r="AF9" s="778"/>
      <c r="AG9" s="778"/>
      <c r="AH9" s="778"/>
      <c r="AI9" s="778"/>
      <c r="AJ9" s="778"/>
      <c r="AK9" s="778"/>
      <c r="AL9" s="778"/>
      <c r="AM9" s="778"/>
      <c r="AN9" s="778"/>
      <c r="AO9" s="778"/>
      <c r="AP9" s="778"/>
      <c r="AQ9" s="778"/>
      <c r="AR9" s="778"/>
      <c r="AS9" s="778"/>
      <c r="AT9" s="778"/>
      <c r="AU9" s="778"/>
      <c r="AV9" s="778"/>
      <c r="AW9" s="778"/>
      <c r="AX9" s="778"/>
      <c r="AY9" s="778"/>
      <c r="AZ9" s="778"/>
      <c r="BA9" s="778"/>
      <c r="BB9" s="778"/>
      <c r="BC9" s="778"/>
      <c r="BD9" s="778"/>
      <c r="BE9" s="778"/>
      <c r="BF9" s="778"/>
      <c r="BG9" s="778"/>
      <c r="BH9" s="778"/>
      <c r="BI9" s="778"/>
      <c r="BJ9" s="778"/>
      <c r="BK9" s="778"/>
      <c r="BL9" s="778"/>
      <c r="BM9" s="778"/>
      <c r="BN9" s="778"/>
    </row>
    <row r="10" spans="1:66" ht="12.75" customHeight="1" thickBot="1">
      <c r="B10" s="12" t="s">
        <v>634</v>
      </c>
      <c r="C10" s="765"/>
      <c r="D10" s="765"/>
      <c r="E10" s="779"/>
      <c r="F10" s="765"/>
      <c r="G10" s="765"/>
      <c r="H10" s="765"/>
      <c r="I10" s="765"/>
      <c r="J10" s="167"/>
      <c r="K10" s="765"/>
      <c r="L10" s="765"/>
      <c r="M10" s="765"/>
      <c r="N10" s="765"/>
      <c r="O10" s="780"/>
      <c r="P10" s="167" t="s">
        <v>698</v>
      </c>
      <c r="Q10" s="779"/>
      <c r="R10" s="779"/>
      <c r="S10" s="779"/>
      <c r="T10" s="779"/>
      <c r="U10" s="781"/>
      <c r="V10" s="781"/>
      <c r="W10" s="781"/>
      <c r="X10" s="781"/>
      <c r="Y10" s="781"/>
      <c r="Z10" s="781"/>
      <c r="AA10" s="781"/>
      <c r="AB10" s="781"/>
      <c r="AC10" s="781"/>
      <c r="AD10" s="781"/>
      <c r="AE10" s="781"/>
      <c r="AF10" s="781"/>
      <c r="AG10" s="781"/>
      <c r="AH10" s="781"/>
      <c r="AI10" s="781"/>
      <c r="AJ10" s="781"/>
      <c r="AK10" s="781"/>
      <c r="AL10" s="781"/>
      <c r="AM10" s="781"/>
      <c r="AN10" s="781"/>
      <c r="AO10" s="781"/>
      <c r="AP10" s="781"/>
      <c r="AQ10" s="781"/>
      <c r="AR10" s="781"/>
      <c r="AS10" s="781"/>
      <c r="AT10" s="781"/>
      <c r="AU10" s="781"/>
      <c r="AV10" s="781"/>
      <c r="AW10" s="781"/>
      <c r="AX10" s="781"/>
      <c r="AY10" s="781"/>
      <c r="AZ10" s="781"/>
      <c r="BA10" s="781"/>
      <c r="BB10" s="781"/>
      <c r="BC10" s="781"/>
      <c r="BD10" s="781"/>
      <c r="BE10" s="781"/>
      <c r="BF10" s="781"/>
      <c r="BG10" s="781"/>
      <c r="BH10" s="781"/>
      <c r="BI10" s="781"/>
      <c r="BJ10" s="781"/>
      <c r="BK10" s="781"/>
      <c r="BL10" s="781"/>
      <c r="BM10" s="781"/>
      <c r="BN10" s="782"/>
    </row>
    <row r="11" spans="1:66" ht="12.75" customHeight="1">
      <c r="B11" s="783" t="s">
        <v>657</v>
      </c>
      <c r="C11" s="784"/>
      <c r="D11" s="784"/>
      <c r="E11" s="785"/>
      <c r="F11" s="784"/>
      <c r="G11" s="784"/>
      <c r="H11" s="784"/>
      <c r="I11" s="784"/>
      <c r="J11" s="784"/>
      <c r="K11" s="784"/>
      <c r="L11" s="784"/>
      <c r="M11" s="784"/>
      <c r="N11" s="784"/>
      <c r="O11" s="762"/>
      <c r="P11" s="786">
        <v>11</v>
      </c>
      <c r="Q11" s="767" t="s">
        <v>226</v>
      </c>
      <c r="R11" s="787"/>
      <c r="S11" s="774" t="s">
        <v>522</v>
      </c>
      <c r="T11" s="662">
        <v>100.0869</v>
      </c>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row>
    <row r="12" spans="1:66" ht="12.75" customHeight="1">
      <c r="B12" s="648" t="s">
        <v>636</v>
      </c>
      <c r="C12" s="610"/>
      <c r="D12" s="610"/>
      <c r="E12" s="610"/>
      <c r="F12" s="80"/>
      <c r="G12" s="784"/>
      <c r="H12" s="784"/>
      <c r="I12" s="784"/>
      <c r="J12" s="784"/>
      <c r="K12" s="784"/>
      <c r="L12" s="784"/>
      <c r="M12" s="784"/>
      <c r="N12" s="784"/>
      <c r="O12" s="762"/>
      <c r="P12" s="728">
        <f>P11+1</f>
        <v>12</v>
      </c>
      <c r="Q12" s="729" t="s">
        <v>227</v>
      </c>
      <c r="R12" s="773"/>
      <c r="S12" s="774" t="s">
        <v>522</v>
      </c>
      <c r="T12" s="636">
        <v>84.313899000000006</v>
      </c>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row>
    <row r="13" spans="1:66" ht="12.75" customHeight="1">
      <c r="B13" s="610" t="s">
        <v>944</v>
      </c>
      <c r="C13" s="610"/>
      <c r="D13" s="610"/>
      <c r="E13" s="757"/>
      <c r="F13" s="80"/>
      <c r="G13" s="784"/>
      <c r="H13" s="784"/>
      <c r="I13" s="784"/>
      <c r="J13" s="784"/>
      <c r="K13" s="784"/>
      <c r="L13" s="784"/>
      <c r="M13" s="784"/>
      <c r="N13" s="784"/>
      <c r="O13" s="762"/>
      <c r="P13" s="728">
        <f>P12+1</f>
        <v>13</v>
      </c>
      <c r="Q13" s="729" t="s">
        <v>699</v>
      </c>
      <c r="R13" s="773"/>
      <c r="S13" s="774" t="s">
        <v>522</v>
      </c>
      <c r="T13" s="636">
        <v>56.077399999999997</v>
      </c>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row>
    <row r="14" spans="1:66" ht="12.75" customHeight="1">
      <c r="B14" s="610" t="s">
        <v>637</v>
      </c>
      <c r="C14" s="610"/>
      <c r="D14" s="610"/>
      <c r="E14" s="610"/>
      <c r="F14" s="80"/>
      <c r="G14" s="784"/>
      <c r="H14" s="784"/>
      <c r="I14" s="784"/>
      <c r="J14" s="784"/>
      <c r="K14" s="784"/>
      <c r="L14" s="784"/>
      <c r="M14" s="784"/>
      <c r="N14" s="784"/>
      <c r="O14" s="762"/>
      <c r="P14" s="728">
        <f>P13+1</f>
        <v>14</v>
      </c>
      <c r="Q14" s="729" t="s">
        <v>521</v>
      </c>
      <c r="R14" s="773"/>
      <c r="S14" s="774" t="s">
        <v>522</v>
      </c>
      <c r="T14" s="636">
        <v>40.304400000000001</v>
      </c>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row>
    <row r="15" spans="1:66" ht="12.75" customHeight="1">
      <c r="B15" s="610" t="s">
        <v>677</v>
      </c>
      <c r="C15" s="610"/>
      <c r="D15" s="610"/>
      <c r="E15" s="610"/>
      <c r="F15" s="80"/>
      <c r="G15" s="784"/>
      <c r="H15" s="784"/>
      <c r="I15" s="784"/>
      <c r="J15" s="784"/>
      <c r="K15" s="784"/>
      <c r="L15" s="784"/>
      <c r="M15" s="784"/>
      <c r="N15" s="784"/>
      <c r="O15" s="762"/>
      <c r="P15" s="728"/>
      <c r="Q15" s="729"/>
      <c r="R15" s="773"/>
      <c r="S15" s="774"/>
      <c r="T15" s="636"/>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row>
    <row r="16" spans="1:66" ht="12.75" customHeight="1">
      <c r="B16" s="648" t="s">
        <v>678</v>
      </c>
      <c r="C16" s="610"/>
      <c r="D16" s="610"/>
      <c r="E16" s="610"/>
      <c r="F16" s="80"/>
      <c r="G16" s="784"/>
      <c r="H16" s="784"/>
      <c r="I16" s="784"/>
      <c r="J16" s="784"/>
      <c r="K16" s="784"/>
      <c r="L16" s="784"/>
      <c r="M16" s="784"/>
      <c r="N16" s="784"/>
      <c r="O16" s="762"/>
      <c r="P16" s="728">
        <f>P14+1</f>
        <v>15</v>
      </c>
      <c r="Q16" s="729" t="s">
        <v>228</v>
      </c>
      <c r="R16" s="773"/>
      <c r="S16" s="774" t="s">
        <v>522</v>
      </c>
      <c r="T16" s="636">
        <v>44.009500000000003</v>
      </c>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row>
    <row r="17" spans="2:66" ht="12.75" customHeight="1">
      <c r="B17" s="79"/>
      <c r="C17" s="610"/>
      <c r="D17" s="610"/>
      <c r="E17" s="610"/>
      <c r="F17" s="80"/>
      <c r="G17" s="784"/>
      <c r="H17" s="784"/>
      <c r="I17" s="784"/>
      <c r="J17" s="784"/>
      <c r="K17" s="784"/>
      <c r="L17" s="784"/>
      <c r="M17" s="784"/>
      <c r="N17" s="784"/>
      <c r="O17" s="762"/>
      <c r="P17" s="728">
        <f>P16+1</f>
        <v>16</v>
      </c>
      <c r="Q17" s="729" t="s">
        <v>1020</v>
      </c>
      <c r="R17" s="773"/>
      <c r="S17" s="774" t="s">
        <v>522</v>
      </c>
      <c r="T17" s="636">
        <v>40.078000000000003</v>
      </c>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row>
    <row r="18" spans="2:66" ht="12.75" customHeight="1">
      <c r="B18" s="79" t="s">
        <v>447</v>
      </c>
      <c r="C18" s="610"/>
      <c r="D18" s="610"/>
      <c r="E18" s="610"/>
      <c r="F18" s="80"/>
      <c r="G18" s="784"/>
      <c r="H18" s="784"/>
      <c r="I18" s="784"/>
      <c r="J18" s="784"/>
      <c r="K18" s="784"/>
      <c r="L18" s="784"/>
      <c r="M18" s="784"/>
      <c r="N18" s="784"/>
      <c r="O18" s="762"/>
      <c r="P18" s="728">
        <f>P17+1</f>
        <v>17</v>
      </c>
      <c r="Q18" s="729" t="s">
        <v>1021</v>
      </c>
      <c r="R18" s="773"/>
      <c r="S18" s="774" t="s">
        <v>522</v>
      </c>
      <c r="T18" s="636">
        <v>24.305</v>
      </c>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row>
    <row r="19" spans="2:66" s="762" customFormat="1" ht="12.75" customHeight="1">
      <c r="B19" s="79"/>
      <c r="C19" s="610"/>
      <c r="D19" s="610"/>
      <c r="E19" s="610"/>
      <c r="F19" s="80"/>
      <c r="G19" s="784"/>
      <c r="H19" s="784"/>
      <c r="I19" s="784"/>
      <c r="J19" s="784"/>
      <c r="K19" s="784"/>
      <c r="L19" s="784"/>
      <c r="M19" s="784"/>
      <c r="N19" s="784"/>
      <c r="P19" s="785"/>
      <c r="Q19" s="784"/>
      <c r="R19" s="784"/>
      <c r="S19" s="785"/>
      <c r="T19" s="1097"/>
    </row>
    <row r="20" spans="2:66" s="762" customFormat="1" ht="12.75" customHeight="1">
      <c r="B20" s="759" t="s">
        <v>184</v>
      </c>
      <c r="C20" s="610"/>
      <c r="D20" s="610"/>
      <c r="E20" s="610"/>
      <c r="F20" s="80"/>
      <c r="G20" s="784"/>
      <c r="H20" s="784"/>
      <c r="I20" s="784"/>
      <c r="J20" s="784"/>
      <c r="K20" s="784"/>
      <c r="L20" s="784"/>
      <c r="M20" s="784"/>
      <c r="N20" s="784"/>
      <c r="P20" s="785"/>
      <c r="Q20" s="784"/>
      <c r="R20" s="784"/>
      <c r="S20" s="785"/>
      <c r="T20" s="1097"/>
    </row>
    <row r="21" spans="2:66" s="762" customFormat="1" ht="12.75" customHeight="1">
      <c r="B21" s="79" t="s">
        <v>1098</v>
      </c>
      <c r="C21" s="610"/>
      <c r="D21" s="610"/>
      <c r="E21" s="610"/>
      <c r="F21" s="80"/>
      <c r="G21" s="784"/>
      <c r="H21" s="784"/>
      <c r="I21" s="784"/>
      <c r="J21" s="784"/>
      <c r="K21" s="784"/>
      <c r="L21" s="784"/>
      <c r="M21" s="784"/>
      <c r="N21" s="784"/>
      <c r="P21" s="785"/>
      <c r="Q21" s="784"/>
      <c r="R21" s="784"/>
      <c r="S21" s="785"/>
      <c r="T21" s="1097"/>
    </row>
    <row r="22" spans="2:66" s="762" customFormat="1" ht="12.75" customHeight="1">
      <c r="B22" s="79"/>
      <c r="C22" s="610"/>
      <c r="D22" s="610"/>
      <c r="E22" s="610"/>
      <c r="F22" s="80"/>
      <c r="G22" s="784"/>
      <c r="H22" s="784"/>
      <c r="I22" s="784"/>
      <c r="J22" s="784"/>
      <c r="K22" s="784"/>
      <c r="L22" s="784"/>
      <c r="M22" s="784"/>
      <c r="N22" s="784"/>
      <c r="P22" s="785"/>
      <c r="Q22" s="784"/>
      <c r="R22" s="784"/>
      <c r="S22" s="785"/>
      <c r="T22" s="1097"/>
    </row>
    <row r="23" spans="2:66" s="762" customFormat="1" ht="12.75" customHeight="1">
      <c r="B23" s="610" t="s">
        <v>1099</v>
      </c>
      <c r="C23" s="80"/>
      <c r="D23" s="80"/>
      <c r="E23" s="553"/>
      <c r="F23" s="80"/>
      <c r="G23" s="784"/>
      <c r="H23" s="784"/>
      <c r="I23" s="784"/>
      <c r="J23" s="784"/>
      <c r="K23" s="784"/>
      <c r="L23" s="784"/>
      <c r="M23" s="784"/>
      <c r="N23" s="784"/>
      <c r="O23" s="785"/>
      <c r="P23" s="785"/>
      <c r="Q23" s="785"/>
      <c r="R23" s="785"/>
      <c r="S23" s="785"/>
      <c r="T23" s="785"/>
      <c r="U23" s="785"/>
      <c r="V23" s="785"/>
      <c r="W23" s="785"/>
      <c r="X23" s="785"/>
      <c r="Y23" s="785"/>
      <c r="Z23" s="785"/>
      <c r="AA23" s="785"/>
      <c r="AB23" s="785"/>
      <c r="AC23" s="785"/>
      <c r="AD23" s="785"/>
      <c r="AE23" s="785"/>
      <c r="AF23" s="785"/>
      <c r="AG23" s="785"/>
      <c r="AH23" s="785"/>
      <c r="AI23" s="785"/>
      <c r="AJ23" s="785"/>
      <c r="AK23" s="785"/>
      <c r="AL23" s="785"/>
      <c r="AM23" s="785"/>
      <c r="AN23" s="785"/>
      <c r="AO23" s="785"/>
      <c r="AP23" s="785"/>
      <c r="AQ23" s="785"/>
      <c r="AR23" s="785"/>
      <c r="AS23" s="785"/>
      <c r="AT23" s="785"/>
      <c r="AU23" s="785"/>
      <c r="AV23" s="785"/>
      <c r="AW23" s="785"/>
      <c r="AX23" s="785"/>
      <c r="AY23" s="785"/>
      <c r="AZ23" s="785"/>
      <c r="BA23" s="785"/>
      <c r="BB23" s="785"/>
      <c r="BC23" s="785"/>
      <c r="BD23" s="785"/>
      <c r="BE23" s="785"/>
      <c r="BF23" s="785"/>
      <c r="BG23" s="785"/>
      <c r="BH23" s="785"/>
      <c r="BI23" s="785"/>
      <c r="BJ23" s="785"/>
      <c r="BK23" s="785"/>
      <c r="BL23" s="785"/>
      <c r="BM23" s="785"/>
      <c r="BN23" s="785"/>
    </row>
    <row r="24" spans="2:66" s="762" customFormat="1" ht="12.75" customHeight="1">
      <c r="B24" s="610" t="s">
        <v>263</v>
      </c>
      <c r="C24" s="80"/>
      <c r="D24" s="80"/>
      <c r="E24" s="553"/>
      <c r="F24" s="80"/>
      <c r="G24" s="784"/>
      <c r="H24" s="784"/>
      <c r="I24" s="784"/>
      <c r="J24" s="784"/>
      <c r="K24" s="784"/>
      <c r="L24" s="784"/>
      <c r="M24" s="784"/>
      <c r="N24" s="784"/>
      <c r="O24" s="785"/>
      <c r="P24" s="785"/>
      <c r="Q24" s="785"/>
      <c r="R24" s="785"/>
      <c r="S24" s="785"/>
      <c r="T24" s="785"/>
      <c r="U24" s="785"/>
      <c r="V24" s="785"/>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785"/>
      <c r="BA24" s="785"/>
      <c r="BB24" s="785"/>
      <c r="BC24" s="785"/>
      <c r="BD24" s="785"/>
      <c r="BE24" s="785"/>
      <c r="BF24" s="785"/>
      <c r="BG24" s="785"/>
      <c r="BH24" s="785"/>
      <c r="BI24" s="785"/>
      <c r="BJ24" s="785"/>
      <c r="BK24" s="785"/>
      <c r="BL24" s="785"/>
      <c r="BM24" s="785"/>
      <c r="BN24" s="785"/>
    </row>
    <row r="25" spans="2:66" s="762" customFormat="1" ht="12.75" customHeight="1">
      <c r="B25" s="610" t="s">
        <v>264</v>
      </c>
      <c r="C25" s="80"/>
      <c r="D25" s="80"/>
      <c r="E25" s="553"/>
      <c r="F25" s="80"/>
      <c r="G25" s="784"/>
      <c r="H25" s="784"/>
      <c r="I25" s="784"/>
      <c r="J25" s="784"/>
      <c r="K25" s="784"/>
      <c r="L25" s="784"/>
      <c r="M25" s="784"/>
      <c r="N25" s="784"/>
      <c r="O25" s="785"/>
      <c r="P25" s="785"/>
      <c r="Q25" s="785"/>
      <c r="R25" s="785"/>
      <c r="S25" s="785"/>
      <c r="T25" s="785"/>
      <c r="U25" s="785"/>
      <c r="V25" s="785"/>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785"/>
      <c r="BA25" s="785"/>
      <c r="BB25" s="785"/>
      <c r="BC25" s="785"/>
      <c r="BD25" s="785"/>
      <c r="BE25" s="785"/>
      <c r="BF25" s="785"/>
      <c r="BG25" s="785"/>
      <c r="BH25" s="785"/>
      <c r="BI25" s="785"/>
      <c r="BJ25" s="785"/>
      <c r="BK25" s="785"/>
      <c r="BL25" s="785"/>
      <c r="BM25" s="785"/>
      <c r="BN25" s="785"/>
    </row>
    <row r="26" spans="2:66" s="762" customFormat="1" ht="12.75" customHeight="1">
      <c r="B26" s="610"/>
      <c r="C26" s="80"/>
      <c r="D26" s="80"/>
      <c r="E26" s="553"/>
      <c r="F26" s="80"/>
      <c r="G26" s="784"/>
      <c r="H26" s="784"/>
      <c r="I26" s="784"/>
      <c r="J26" s="784"/>
      <c r="K26" s="784"/>
      <c r="L26" s="784"/>
      <c r="M26" s="784"/>
      <c r="N26" s="784"/>
      <c r="O26" s="785"/>
      <c r="P26" s="785"/>
      <c r="Q26" s="785"/>
      <c r="R26" s="785"/>
      <c r="S26" s="785"/>
      <c r="T26" s="785"/>
      <c r="U26" s="785"/>
      <c r="V26" s="785"/>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785"/>
      <c r="BA26" s="785"/>
      <c r="BB26" s="785"/>
      <c r="BC26" s="785"/>
      <c r="BD26" s="785"/>
      <c r="BE26" s="785"/>
      <c r="BF26" s="785"/>
      <c r="BG26" s="785"/>
      <c r="BH26" s="785"/>
      <c r="BI26" s="785"/>
      <c r="BJ26" s="785"/>
      <c r="BK26" s="785"/>
      <c r="BL26" s="785"/>
      <c r="BM26" s="785"/>
      <c r="BN26" s="785"/>
    </row>
    <row r="27" spans="2:66" s="762" customFormat="1" ht="12.75" customHeight="1">
      <c r="B27" s="610" t="s">
        <v>265</v>
      </c>
      <c r="C27" s="80"/>
      <c r="D27" s="80"/>
      <c r="E27" s="553"/>
      <c r="F27" s="80"/>
      <c r="G27" s="784"/>
      <c r="H27" s="784"/>
      <c r="I27" s="784"/>
      <c r="J27" s="784"/>
      <c r="K27" s="784"/>
      <c r="L27" s="784"/>
      <c r="M27" s="784"/>
      <c r="N27" s="784"/>
      <c r="O27" s="785"/>
      <c r="P27" s="785"/>
      <c r="Q27" s="785"/>
      <c r="R27" s="785"/>
      <c r="S27" s="785"/>
      <c r="T27" s="785"/>
      <c r="U27" s="785"/>
      <c r="V27" s="785"/>
      <c r="W27" s="785"/>
      <c r="X27" s="785"/>
      <c r="Y27" s="785"/>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785"/>
      <c r="BA27" s="785"/>
      <c r="BB27" s="785"/>
      <c r="BC27" s="785"/>
      <c r="BD27" s="785"/>
      <c r="BE27" s="785"/>
      <c r="BF27" s="785"/>
      <c r="BG27" s="785"/>
      <c r="BH27" s="785"/>
      <c r="BI27" s="785"/>
      <c r="BJ27" s="785"/>
      <c r="BK27" s="785"/>
      <c r="BL27" s="785"/>
      <c r="BM27" s="785"/>
      <c r="BN27" s="785"/>
    </row>
    <row r="28" spans="2:66" s="762" customFormat="1" ht="12.75" customHeight="1">
      <c r="B28" s="79"/>
      <c r="C28" s="610"/>
      <c r="D28" s="610"/>
      <c r="E28" s="610"/>
      <c r="F28" s="80"/>
      <c r="G28" s="784"/>
      <c r="H28" s="784"/>
      <c r="I28" s="784"/>
      <c r="J28" s="784"/>
      <c r="K28" s="784"/>
      <c r="L28" s="784"/>
      <c r="M28" s="784"/>
      <c r="N28" s="784"/>
      <c r="P28" s="785"/>
      <c r="Q28" s="784"/>
      <c r="R28" s="784"/>
      <c r="S28" s="785"/>
      <c r="T28" s="1097"/>
    </row>
    <row r="29" spans="2:66" s="762" customFormat="1" ht="12.75" customHeight="1">
      <c r="B29" s="79" t="s">
        <v>266</v>
      </c>
      <c r="C29" s="610"/>
      <c r="D29" s="610"/>
      <c r="E29" s="610"/>
      <c r="F29" s="80"/>
      <c r="G29" s="784"/>
      <c r="H29" s="784"/>
      <c r="I29" s="784"/>
      <c r="J29" s="784"/>
      <c r="K29" s="784"/>
      <c r="L29" s="784"/>
      <c r="M29" s="63"/>
      <c r="N29" s="784"/>
      <c r="P29" s="785"/>
      <c r="Q29" s="784"/>
      <c r="R29" s="784"/>
      <c r="S29" s="785"/>
      <c r="T29" s="1097"/>
    </row>
    <row r="30" spans="2:66" s="762" customFormat="1" ht="12.75" customHeight="1">
      <c r="B30" s="79" t="s">
        <v>267</v>
      </c>
      <c r="C30" s="610"/>
      <c r="D30" s="610"/>
      <c r="E30" s="610"/>
      <c r="F30" s="80"/>
      <c r="G30" s="784"/>
      <c r="H30" s="784"/>
      <c r="I30" s="784"/>
      <c r="J30" s="784"/>
      <c r="K30" s="784"/>
      <c r="L30" s="784"/>
      <c r="M30" s="63"/>
      <c r="N30" s="784"/>
      <c r="P30" s="785"/>
      <c r="Q30" s="784"/>
      <c r="R30" s="784"/>
      <c r="S30" s="785"/>
      <c r="T30" s="1097"/>
    </row>
    <row r="31" spans="2:66" s="762" customFormat="1" ht="12.75" customHeight="1">
      <c r="B31" s="79" t="s">
        <v>325</v>
      </c>
      <c r="C31" s="610"/>
      <c r="D31" s="610"/>
      <c r="E31" s="610"/>
      <c r="F31" s="80"/>
      <c r="G31" s="784"/>
      <c r="H31" s="784"/>
      <c r="I31" s="784"/>
      <c r="J31" s="784"/>
      <c r="K31" s="784"/>
      <c r="L31" s="784"/>
      <c r="M31" s="63"/>
      <c r="N31" s="784"/>
      <c r="P31" s="785"/>
      <c r="Q31" s="784"/>
      <c r="R31" s="784"/>
      <c r="S31" s="785"/>
      <c r="T31" s="1097"/>
    </row>
    <row r="32" spans="2:66" s="762" customFormat="1" ht="12.75" customHeight="1">
      <c r="B32" s="79" t="s">
        <v>326</v>
      </c>
      <c r="C32" s="610"/>
      <c r="D32" s="610"/>
      <c r="E32" s="610"/>
      <c r="F32" s="80"/>
      <c r="G32" s="784"/>
      <c r="H32" s="784"/>
      <c r="I32" s="784"/>
      <c r="J32" s="784"/>
      <c r="K32" s="784"/>
      <c r="L32" s="784"/>
      <c r="M32" s="63"/>
      <c r="N32" s="784"/>
      <c r="P32" s="785"/>
      <c r="Q32" s="784"/>
      <c r="R32" s="784"/>
      <c r="S32" s="785"/>
      <c r="T32" s="1097"/>
    </row>
    <row r="33" spans="1:66" s="762" customFormat="1" ht="12.75" customHeight="1">
      <c r="B33" s="79"/>
      <c r="C33" s="610"/>
      <c r="D33" s="610"/>
      <c r="E33" s="610"/>
      <c r="F33" s="80"/>
      <c r="G33" s="784"/>
      <c r="H33" s="784"/>
      <c r="I33" s="784"/>
      <c r="J33" s="784"/>
      <c r="K33" s="784"/>
      <c r="L33" s="784"/>
      <c r="M33" s="63"/>
      <c r="N33" s="784"/>
      <c r="P33" s="785"/>
      <c r="Q33" s="784"/>
      <c r="R33" s="784"/>
      <c r="S33" s="785"/>
      <c r="T33" s="1097"/>
    </row>
    <row r="34" spans="1:66" s="762" customFormat="1" ht="12.75" customHeight="1">
      <c r="B34" s="79" t="s">
        <v>1197</v>
      </c>
      <c r="C34" s="610"/>
      <c r="D34" s="610"/>
      <c r="E34" s="610"/>
      <c r="F34" s="80"/>
      <c r="G34" s="784"/>
      <c r="H34" s="784"/>
      <c r="I34" s="784"/>
      <c r="J34" s="784"/>
      <c r="K34" s="784"/>
      <c r="L34" s="784"/>
      <c r="M34" s="63"/>
      <c r="N34" s="784"/>
      <c r="P34" s="785"/>
      <c r="Q34" s="784"/>
      <c r="R34" s="784"/>
      <c r="S34" s="785"/>
      <c r="T34" s="1097"/>
    </row>
    <row r="35" spans="1:66" s="762" customFormat="1" ht="12.75" customHeight="1" thickBot="1">
      <c r="B35" s="788"/>
      <c r="C35" s="783"/>
      <c r="D35" s="783"/>
      <c r="E35" s="783"/>
      <c r="F35" s="784"/>
      <c r="G35" s="784"/>
      <c r="H35" s="784"/>
      <c r="I35" s="784"/>
      <c r="J35" s="784"/>
      <c r="K35" s="784"/>
      <c r="L35" s="784"/>
      <c r="M35" s="784"/>
      <c r="N35" s="784"/>
      <c r="P35" s="785"/>
      <c r="Q35" s="784"/>
      <c r="R35" s="784"/>
      <c r="S35" s="785"/>
      <c r="T35" s="789"/>
    </row>
    <row r="36" spans="1:66" ht="12.75" customHeight="1" thickBot="1">
      <c r="A36" s="12"/>
      <c r="B36" s="765"/>
      <c r="C36" s="765"/>
      <c r="D36" s="765"/>
      <c r="E36" s="779"/>
      <c r="F36" s="765"/>
      <c r="G36" s="779"/>
      <c r="H36" s="779"/>
      <c r="I36" s="779"/>
      <c r="J36" s="779"/>
      <c r="K36" s="779"/>
      <c r="L36" s="779"/>
      <c r="M36" s="779"/>
      <c r="N36" s="779"/>
      <c r="O36" s="779"/>
      <c r="P36" s="779"/>
      <c r="Q36" s="779"/>
      <c r="R36" s="779"/>
      <c r="S36" s="779"/>
      <c r="T36" s="779"/>
      <c r="U36" s="779"/>
      <c r="V36" s="779"/>
      <c r="W36" s="779"/>
      <c r="X36" s="779"/>
      <c r="Y36" s="779"/>
      <c r="Z36" s="779"/>
      <c r="AA36" s="779"/>
      <c r="AB36" s="779"/>
      <c r="AC36" s="779"/>
      <c r="AD36" s="779"/>
      <c r="AE36" s="779"/>
      <c r="AF36" s="779"/>
      <c r="AG36" s="779"/>
      <c r="AH36" s="779"/>
      <c r="AI36" s="779"/>
      <c r="AJ36" s="779"/>
      <c r="AK36" s="779"/>
      <c r="AL36" s="779"/>
      <c r="AM36" s="779"/>
      <c r="AN36" s="779"/>
      <c r="AO36" s="779"/>
      <c r="AP36" s="779"/>
      <c r="AQ36" s="779"/>
      <c r="AR36" s="779"/>
      <c r="AS36" s="779"/>
      <c r="AT36" s="779"/>
      <c r="AU36" s="779"/>
      <c r="AV36" s="779"/>
      <c r="AW36" s="779"/>
      <c r="AX36" s="779"/>
      <c r="AY36" s="779"/>
      <c r="AZ36" s="779"/>
      <c r="BA36" s="779"/>
      <c r="BB36" s="779"/>
      <c r="BC36" s="779"/>
      <c r="BD36" s="779"/>
      <c r="BE36" s="779"/>
      <c r="BF36" s="779"/>
      <c r="BG36" s="779"/>
      <c r="BH36" s="779"/>
      <c r="BI36" s="779"/>
      <c r="BJ36" s="779"/>
      <c r="BK36" s="779"/>
      <c r="BL36" s="779"/>
      <c r="BM36" s="779"/>
      <c r="BN36" s="790"/>
    </row>
    <row r="37" spans="1:66" ht="12.75" customHeight="1" thickBot="1">
      <c r="A37" s="15"/>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row>
    <row r="38" spans="1:66" ht="12.75" customHeight="1" thickBot="1">
      <c r="B38" s="17" t="s">
        <v>1022</v>
      </c>
      <c r="C38" s="781"/>
      <c r="D38" s="781"/>
      <c r="E38" s="791"/>
      <c r="F38" s="594">
        <v>1990</v>
      </c>
      <c r="G38" s="45">
        <f t="shared" ref="G38:AE38" si="0">F38+1</f>
        <v>1991</v>
      </c>
      <c r="H38" s="45">
        <f t="shared" si="0"/>
        <v>1992</v>
      </c>
      <c r="I38" s="45">
        <f t="shared" si="0"/>
        <v>1993</v>
      </c>
      <c r="J38" s="45">
        <f t="shared" si="0"/>
        <v>1994</v>
      </c>
      <c r="K38" s="45">
        <f t="shared" si="0"/>
        <v>1995</v>
      </c>
      <c r="L38" s="45">
        <f t="shared" si="0"/>
        <v>1996</v>
      </c>
      <c r="M38" s="45">
        <f t="shared" si="0"/>
        <v>1997</v>
      </c>
      <c r="N38" s="45">
        <f t="shared" si="0"/>
        <v>1998</v>
      </c>
      <c r="O38" s="45">
        <f t="shared" si="0"/>
        <v>1999</v>
      </c>
      <c r="P38" s="45">
        <f t="shared" si="0"/>
        <v>2000</v>
      </c>
      <c r="Q38" s="45">
        <f t="shared" si="0"/>
        <v>2001</v>
      </c>
      <c r="R38" s="45">
        <f t="shared" si="0"/>
        <v>2002</v>
      </c>
      <c r="S38" s="45">
        <f t="shared" si="0"/>
        <v>2003</v>
      </c>
      <c r="T38" s="45">
        <f t="shared" si="0"/>
        <v>2004</v>
      </c>
      <c r="U38" s="45">
        <f t="shared" si="0"/>
        <v>2005</v>
      </c>
      <c r="V38" s="45">
        <f t="shared" si="0"/>
        <v>2006</v>
      </c>
      <c r="W38" s="45">
        <f t="shared" si="0"/>
        <v>2007</v>
      </c>
      <c r="X38" s="45">
        <f t="shared" si="0"/>
        <v>2008</v>
      </c>
      <c r="Y38" s="45">
        <f t="shared" si="0"/>
        <v>2009</v>
      </c>
      <c r="Z38" s="45">
        <f t="shared" si="0"/>
        <v>2010</v>
      </c>
      <c r="AA38" s="45">
        <f t="shared" si="0"/>
        <v>2011</v>
      </c>
      <c r="AB38" s="45">
        <f t="shared" si="0"/>
        <v>2012</v>
      </c>
      <c r="AC38" s="45">
        <f t="shared" si="0"/>
        <v>2013</v>
      </c>
      <c r="AD38" s="45">
        <f t="shared" si="0"/>
        <v>2014</v>
      </c>
      <c r="AE38" s="45">
        <f t="shared" si="0"/>
        <v>2015</v>
      </c>
      <c r="AF38" s="45">
        <f t="shared" ref="AF38:AO38" si="1">AE38+1</f>
        <v>2016</v>
      </c>
      <c r="AG38" s="45">
        <f t="shared" si="1"/>
        <v>2017</v>
      </c>
      <c r="AH38" s="45">
        <f t="shared" si="1"/>
        <v>2018</v>
      </c>
      <c r="AI38" s="45">
        <f t="shared" si="1"/>
        <v>2019</v>
      </c>
      <c r="AJ38" s="45">
        <f t="shared" si="1"/>
        <v>2020</v>
      </c>
      <c r="AK38" s="45">
        <f t="shared" si="1"/>
        <v>2021</v>
      </c>
      <c r="AL38" s="45">
        <f t="shared" si="1"/>
        <v>2022</v>
      </c>
      <c r="AM38" s="45">
        <f t="shared" si="1"/>
        <v>2023</v>
      </c>
      <c r="AN38" s="45">
        <f t="shared" si="1"/>
        <v>2024</v>
      </c>
      <c r="AO38" s="45">
        <f t="shared" si="1"/>
        <v>2025</v>
      </c>
      <c r="AP38" s="45">
        <f t="shared" ref="AP38" si="2">AO38+1</f>
        <v>2026</v>
      </c>
      <c r="AQ38" s="45">
        <f t="shared" ref="AQ38" si="3">AP38+1</f>
        <v>2027</v>
      </c>
      <c r="AR38" s="45">
        <f t="shared" ref="AR38" si="4">AQ38+1</f>
        <v>2028</v>
      </c>
      <c r="AS38" s="45">
        <f t="shared" ref="AS38" si="5">AR38+1</f>
        <v>2029</v>
      </c>
      <c r="AT38" s="45">
        <f t="shared" ref="AT38" si="6">AS38+1</f>
        <v>2030</v>
      </c>
      <c r="AU38" s="45">
        <f t="shared" ref="AU38" si="7">AT38+1</f>
        <v>2031</v>
      </c>
      <c r="AV38" s="45">
        <f t="shared" ref="AV38" si="8">AU38+1</f>
        <v>2032</v>
      </c>
      <c r="AW38" s="45">
        <f t="shared" ref="AW38" si="9">AV38+1</f>
        <v>2033</v>
      </c>
      <c r="AX38" s="45">
        <f t="shared" ref="AX38" si="10">AW38+1</f>
        <v>2034</v>
      </c>
      <c r="AY38" s="45">
        <f t="shared" ref="AY38" si="11">AX38+1</f>
        <v>2035</v>
      </c>
      <c r="AZ38" s="45">
        <f t="shared" ref="AZ38" si="12">AY38+1</f>
        <v>2036</v>
      </c>
      <c r="BA38" s="45">
        <f t="shared" ref="BA38" si="13">AZ38+1</f>
        <v>2037</v>
      </c>
      <c r="BB38" s="45">
        <f t="shared" ref="BB38" si="14">BA38+1</f>
        <v>2038</v>
      </c>
      <c r="BC38" s="45">
        <f t="shared" ref="BC38" si="15">BB38+1</f>
        <v>2039</v>
      </c>
      <c r="BD38" s="45">
        <f t="shared" ref="BD38" si="16">BC38+1</f>
        <v>2040</v>
      </c>
      <c r="BE38" s="45">
        <f t="shared" ref="BE38" si="17">BD38+1</f>
        <v>2041</v>
      </c>
      <c r="BF38" s="45">
        <f t="shared" ref="BF38" si="18">BE38+1</f>
        <v>2042</v>
      </c>
      <c r="BG38" s="45">
        <f t="shared" ref="BG38" si="19">BF38+1</f>
        <v>2043</v>
      </c>
      <c r="BH38" s="45">
        <f t="shared" ref="BH38" si="20">BG38+1</f>
        <v>2044</v>
      </c>
      <c r="BI38" s="45">
        <f t="shared" ref="BI38" si="21">BH38+1</f>
        <v>2045</v>
      </c>
      <c r="BJ38" s="45">
        <f t="shared" ref="BJ38" si="22">BI38+1</f>
        <v>2046</v>
      </c>
      <c r="BK38" s="45">
        <f t="shared" ref="BK38" si="23">BJ38+1</f>
        <v>2047</v>
      </c>
      <c r="BL38" s="45">
        <f t="shared" ref="BL38" si="24">BK38+1</f>
        <v>2048</v>
      </c>
      <c r="BM38" s="45">
        <f t="shared" ref="BM38:BN38" si="25">BL38+1</f>
        <v>2049</v>
      </c>
      <c r="BN38" s="45">
        <f t="shared" si="25"/>
        <v>2050</v>
      </c>
    </row>
    <row r="39" spans="1:66" ht="12.75" customHeight="1">
      <c r="B39" s="772">
        <v>600</v>
      </c>
      <c r="C39" s="792" t="s">
        <v>543</v>
      </c>
      <c r="D39" s="793"/>
      <c r="E39" s="794" t="s">
        <v>1386</v>
      </c>
      <c r="F39" s="604"/>
      <c r="G39" s="604"/>
      <c r="H39" s="604"/>
      <c r="I39" s="604"/>
      <c r="J39" s="604"/>
      <c r="K39" s="604"/>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4"/>
      <c r="AX39" s="604"/>
      <c r="AY39" s="604"/>
      <c r="AZ39" s="604"/>
      <c r="BA39" s="604"/>
      <c r="BB39" s="604"/>
      <c r="BC39" s="604"/>
      <c r="BD39" s="604"/>
      <c r="BE39" s="604"/>
      <c r="BF39" s="604"/>
      <c r="BG39" s="604"/>
      <c r="BH39" s="604"/>
      <c r="BI39" s="604"/>
      <c r="BJ39" s="604"/>
      <c r="BK39" s="604"/>
      <c r="BL39" s="604"/>
      <c r="BM39" s="604"/>
      <c r="BN39" s="604"/>
    </row>
    <row r="40" spans="1:66" s="762" customFormat="1" ht="12.75" customHeight="1">
      <c r="B40" s="772">
        <v>601</v>
      </c>
      <c r="C40" s="725" t="s">
        <v>333</v>
      </c>
      <c r="D40" s="701"/>
      <c r="E40" s="639" t="s">
        <v>1389</v>
      </c>
      <c r="F40" s="605"/>
      <c r="G40" s="605"/>
      <c r="H40" s="605"/>
      <c r="I40" s="605"/>
      <c r="J40" s="605"/>
      <c r="K40" s="605"/>
      <c r="L40" s="605"/>
      <c r="M40" s="605"/>
      <c r="N40" s="605"/>
      <c r="O40" s="605"/>
      <c r="P40" s="605"/>
      <c r="Q40" s="605"/>
      <c r="R40" s="605"/>
      <c r="S40" s="605"/>
      <c r="T40" s="605"/>
      <c r="U40" s="605"/>
      <c r="V40" s="605"/>
      <c r="W40" s="605"/>
      <c r="X40" s="605"/>
      <c r="Y40" s="605"/>
      <c r="Z40" s="605"/>
      <c r="AA40" s="605"/>
      <c r="AB40" s="605"/>
      <c r="AC40" s="605"/>
      <c r="AD40" s="605"/>
      <c r="AE40" s="605"/>
      <c r="AF40" s="605"/>
      <c r="AG40" s="605"/>
      <c r="AH40" s="605"/>
      <c r="AI40" s="605"/>
      <c r="AJ40" s="605"/>
      <c r="AK40" s="605"/>
      <c r="AL40" s="605"/>
      <c r="AM40" s="605"/>
      <c r="AN40" s="605"/>
      <c r="AO40" s="605"/>
      <c r="AP40" s="605"/>
      <c r="AQ40" s="605"/>
      <c r="AR40" s="605"/>
      <c r="AS40" s="605"/>
      <c r="AT40" s="605"/>
      <c r="AU40" s="605"/>
      <c r="AV40" s="605"/>
      <c r="AW40" s="605"/>
      <c r="AX40" s="605"/>
      <c r="AY40" s="605"/>
      <c r="AZ40" s="605"/>
      <c r="BA40" s="605"/>
      <c r="BB40" s="605"/>
      <c r="BC40" s="605"/>
      <c r="BD40" s="605"/>
      <c r="BE40" s="605"/>
      <c r="BF40" s="605"/>
      <c r="BG40" s="605"/>
      <c r="BH40" s="605"/>
      <c r="BI40" s="605"/>
      <c r="BJ40" s="605"/>
      <c r="BK40" s="605"/>
      <c r="BL40" s="605"/>
      <c r="BM40" s="605"/>
      <c r="BN40" s="605"/>
    </row>
    <row r="41" spans="1:66" s="762" customFormat="1" ht="12.75" customHeight="1">
      <c r="B41" s="772">
        <v>602</v>
      </c>
      <c r="C41" s="725" t="s">
        <v>659</v>
      </c>
      <c r="D41" s="701"/>
      <c r="E41" s="639" t="s">
        <v>1389</v>
      </c>
      <c r="F41" s="605"/>
      <c r="G41" s="605"/>
      <c r="H41" s="605"/>
      <c r="I41" s="605"/>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605"/>
      <c r="AJ41" s="605"/>
      <c r="AK41" s="605"/>
      <c r="AL41" s="605"/>
      <c r="AM41" s="605"/>
      <c r="AN41" s="605"/>
      <c r="AO41" s="605"/>
      <c r="AP41" s="605"/>
      <c r="AQ41" s="605"/>
      <c r="AR41" s="605"/>
      <c r="AS41" s="605"/>
      <c r="AT41" s="605"/>
      <c r="AU41" s="605"/>
      <c r="AV41" s="605"/>
      <c r="AW41" s="605"/>
      <c r="AX41" s="605"/>
      <c r="AY41" s="605"/>
      <c r="AZ41" s="605"/>
      <c r="BA41" s="605"/>
      <c r="BB41" s="605"/>
      <c r="BC41" s="605"/>
      <c r="BD41" s="605"/>
      <c r="BE41" s="605"/>
      <c r="BF41" s="605"/>
      <c r="BG41" s="605"/>
      <c r="BH41" s="605"/>
      <c r="BI41" s="605"/>
      <c r="BJ41" s="605"/>
      <c r="BK41" s="605"/>
      <c r="BL41" s="605"/>
      <c r="BM41" s="605"/>
      <c r="BN41" s="605"/>
    </row>
    <row r="42" spans="1:66" s="762" customFormat="1" ht="12.75" customHeight="1">
      <c r="B42" s="772">
        <v>603</v>
      </c>
      <c r="C42" s="795" t="s">
        <v>348</v>
      </c>
      <c r="D42" s="701"/>
      <c r="E42" s="794" t="s">
        <v>1315</v>
      </c>
      <c r="F42" s="796">
        <f t="shared" ref="F42:AE42" si="26">F39*(1-F40)</f>
        <v>0</v>
      </c>
      <c r="G42" s="796">
        <f t="shared" si="26"/>
        <v>0</v>
      </c>
      <c r="H42" s="796">
        <f t="shared" si="26"/>
        <v>0</v>
      </c>
      <c r="I42" s="796">
        <f t="shared" si="26"/>
        <v>0</v>
      </c>
      <c r="J42" s="796">
        <f t="shared" si="26"/>
        <v>0</v>
      </c>
      <c r="K42" s="796">
        <f t="shared" si="26"/>
        <v>0</v>
      </c>
      <c r="L42" s="796">
        <f t="shared" si="26"/>
        <v>0</v>
      </c>
      <c r="M42" s="796">
        <f t="shared" si="26"/>
        <v>0</v>
      </c>
      <c r="N42" s="796">
        <f t="shared" si="26"/>
        <v>0</v>
      </c>
      <c r="O42" s="796">
        <f t="shared" si="26"/>
        <v>0</v>
      </c>
      <c r="P42" s="796">
        <f t="shared" si="26"/>
        <v>0</v>
      </c>
      <c r="Q42" s="796">
        <f t="shared" si="26"/>
        <v>0</v>
      </c>
      <c r="R42" s="796">
        <f t="shared" si="26"/>
        <v>0</v>
      </c>
      <c r="S42" s="796">
        <f t="shared" si="26"/>
        <v>0</v>
      </c>
      <c r="T42" s="796">
        <f t="shared" si="26"/>
        <v>0</v>
      </c>
      <c r="U42" s="796">
        <f t="shared" si="26"/>
        <v>0</v>
      </c>
      <c r="V42" s="796">
        <f t="shared" si="26"/>
        <v>0</v>
      </c>
      <c r="W42" s="796">
        <f t="shared" si="26"/>
        <v>0</v>
      </c>
      <c r="X42" s="796">
        <f t="shared" si="26"/>
        <v>0</v>
      </c>
      <c r="Y42" s="796">
        <f t="shared" si="26"/>
        <v>0</v>
      </c>
      <c r="Z42" s="796">
        <f t="shared" si="26"/>
        <v>0</v>
      </c>
      <c r="AA42" s="796">
        <f t="shared" si="26"/>
        <v>0</v>
      </c>
      <c r="AB42" s="796">
        <f t="shared" si="26"/>
        <v>0</v>
      </c>
      <c r="AC42" s="796">
        <f t="shared" si="26"/>
        <v>0</v>
      </c>
      <c r="AD42" s="796">
        <f t="shared" si="26"/>
        <v>0</v>
      </c>
      <c r="AE42" s="796">
        <f t="shared" si="26"/>
        <v>0</v>
      </c>
      <c r="AF42" s="796">
        <f t="shared" ref="AF42:AO42" si="27">AF39*(1-AF40)</f>
        <v>0</v>
      </c>
      <c r="AG42" s="796">
        <f t="shared" si="27"/>
        <v>0</v>
      </c>
      <c r="AH42" s="796">
        <f t="shared" si="27"/>
        <v>0</v>
      </c>
      <c r="AI42" s="796">
        <f t="shared" si="27"/>
        <v>0</v>
      </c>
      <c r="AJ42" s="796">
        <f t="shared" si="27"/>
        <v>0</v>
      </c>
      <c r="AK42" s="796">
        <f t="shared" si="27"/>
        <v>0</v>
      </c>
      <c r="AL42" s="796">
        <f t="shared" si="27"/>
        <v>0</v>
      </c>
      <c r="AM42" s="796">
        <f t="shared" si="27"/>
        <v>0</v>
      </c>
      <c r="AN42" s="796">
        <f t="shared" si="27"/>
        <v>0</v>
      </c>
      <c r="AO42" s="796">
        <f t="shared" si="27"/>
        <v>0</v>
      </c>
      <c r="AP42" s="796">
        <f t="shared" ref="AP42:BN42" si="28">AP39*(1-AP40)</f>
        <v>0</v>
      </c>
      <c r="AQ42" s="796">
        <f t="shared" si="28"/>
        <v>0</v>
      </c>
      <c r="AR42" s="796">
        <f t="shared" si="28"/>
        <v>0</v>
      </c>
      <c r="AS42" s="796">
        <f t="shared" si="28"/>
        <v>0</v>
      </c>
      <c r="AT42" s="796">
        <f t="shared" si="28"/>
        <v>0</v>
      </c>
      <c r="AU42" s="796">
        <f t="shared" si="28"/>
        <v>0</v>
      </c>
      <c r="AV42" s="796">
        <f t="shared" si="28"/>
        <v>0</v>
      </c>
      <c r="AW42" s="796">
        <f t="shared" si="28"/>
        <v>0</v>
      </c>
      <c r="AX42" s="796">
        <f t="shared" si="28"/>
        <v>0</v>
      </c>
      <c r="AY42" s="796">
        <f t="shared" si="28"/>
        <v>0</v>
      </c>
      <c r="AZ42" s="796">
        <f t="shared" si="28"/>
        <v>0</v>
      </c>
      <c r="BA42" s="796">
        <f t="shared" si="28"/>
        <v>0</v>
      </c>
      <c r="BB42" s="796">
        <f t="shared" si="28"/>
        <v>0</v>
      </c>
      <c r="BC42" s="796">
        <f t="shared" si="28"/>
        <v>0</v>
      </c>
      <c r="BD42" s="796">
        <f t="shared" si="28"/>
        <v>0</v>
      </c>
      <c r="BE42" s="796">
        <f t="shared" si="28"/>
        <v>0</v>
      </c>
      <c r="BF42" s="796">
        <f t="shared" si="28"/>
        <v>0</v>
      </c>
      <c r="BG42" s="796">
        <f t="shared" si="28"/>
        <v>0</v>
      </c>
      <c r="BH42" s="796">
        <f t="shared" si="28"/>
        <v>0</v>
      </c>
      <c r="BI42" s="796">
        <f t="shared" si="28"/>
        <v>0</v>
      </c>
      <c r="BJ42" s="796">
        <f t="shared" si="28"/>
        <v>0</v>
      </c>
      <c r="BK42" s="796">
        <f t="shared" si="28"/>
        <v>0</v>
      </c>
      <c r="BL42" s="796">
        <f t="shared" si="28"/>
        <v>0</v>
      </c>
      <c r="BM42" s="796">
        <f t="shared" si="28"/>
        <v>0</v>
      </c>
      <c r="BN42" s="796">
        <f t="shared" si="28"/>
        <v>0</v>
      </c>
    </row>
    <row r="43" spans="1:66" ht="12.75" customHeight="1">
      <c r="B43" s="772">
        <v>604</v>
      </c>
      <c r="C43" s="725" t="s">
        <v>660</v>
      </c>
      <c r="D43" s="701"/>
      <c r="E43" s="639" t="s">
        <v>151</v>
      </c>
      <c r="F43" s="654">
        <f t="shared" ref="F43:AE43" si="29">F42*F41</f>
        <v>0</v>
      </c>
      <c r="G43" s="654">
        <f t="shared" si="29"/>
        <v>0</v>
      </c>
      <c r="H43" s="654">
        <f t="shared" si="29"/>
        <v>0</v>
      </c>
      <c r="I43" s="654">
        <f t="shared" si="29"/>
        <v>0</v>
      </c>
      <c r="J43" s="654">
        <f t="shared" si="29"/>
        <v>0</v>
      </c>
      <c r="K43" s="654">
        <f t="shared" si="29"/>
        <v>0</v>
      </c>
      <c r="L43" s="654">
        <f t="shared" si="29"/>
        <v>0</v>
      </c>
      <c r="M43" s="654">
        <f t="shared" si="29"/>
        <v>0</v>
      </c>
      <c r="N43" s="654">
        <f t="shared" si="29"/>
        <v>0</v>
      </c>
      <c r="O43" s="654">
        <f t="shared" si="29"/>
        <v>0</v>
      </c>
      <c r="P43" s="654">
        <f t="shared" si="29"/>
        <v>0</v>
      </c>
      <c r="Q43" s="654">
        <f t="shared" si="29"/>
        <v>0</v>
      </c>
      <c r="R43" s="654">
        <f t="shared" si="29"/>
        <v>0</v>
      </c>
      <c r="S43" s="654">
        <f t="shared" si="29"/>
        <v>0</v>
      </c>
      <c r="T43" s="654">
        <f t="shared" si="29"/>
        <v>0</v>
      </c>
      <c r="U43" s="654">
        <f t="shared" si="29"/>
        <v>0</v>
      </c>
      <c r="V43" s="654">
        <f t="shared" si="29"/>
        <v>0</v>
      </c>
      <c r="W43" s="654">
        <f t="shared" si="29"/>
        <v>0</v>
      </c>
      <c r="X43" s="654">
        <f t="shared" si="29"/>
        <v>0</v>
      </c>
      <c r="Y43" s="654">
        <f t="shared" si="29"/>
        <v>0</v>
      </c>
      <c r="Z43" s="654">
        <f t="shared" si="29"/>
        <v>0</v>
      </c>
      <c r="AA43" s="654">
        <f t="shared" si="29"/>
        <v>0</v>
      </c>
      <c r="AB43" s="654">
        <f t="shared" si="29"/>
        <v>0</v>
      </c>
      <c r="AC43" s="654">
        <f t="shared" si="29"/>
        <v>0</v>
      </c>
      <c r="AD43" s="654">
        <f t="shared" si="29"/>
        <v>0</v>
      </c>
      <c r="AE43" s="654">
        <f t="shared" si="29"/>
        <v>0</v>
      </c>
      <c r="AF43" s="654">
        <f t="shared" ref="AF43:AO43" si="30">AF42*AF41</f>
        <v>0</v>
      </c>
      <c r="AG43" s="654">
        <f t="shared" si="30"/>
        <v>0</v>
      </c>
      <c r="AH43" s="654">
        <f t="shared" si="30"/>
        <v>0</v>
      </c>
      <c r="AI43" s="654">
        <f t="shared" si="30"/>
        <v>0</v>
      </c>
      <c r="AJ43" s="654">
        <f t="shared" si="30"/>
        <v>0</v>
      </c>
      <c r="AK43" s="654">
        <f t="shared" si="30"/>
        <v>0</v>
      </c>
      <c r="AL43" s="654">
        <f t="shared" si="30"/>
        <v>0</v>
      </c>
      <c r="AM43" s="654">
        <f t="shared" si="30"/>
        <v>0</v>
      </c>
      <c r="AN43" s="654">
        <f t="shared" si="30"/>
        <v>0</v>
      </c>
      <c r="AO43" s="654">
        <f t="shared" si="30"/>
        <v>0</v>
      </c>
      <c r="AP43" s="654">
        <f t="shared" ref="AP43:BN43" si="31">AP42*AP41</f>
        <v>0</v>
      </c>
      <c r="AQ43" s="654">
        <f t="shared" si="31"/>
        <v>0</v>
      </c>
      <c r="AR43" s="654">
        <f t="shared" si="31"/>
        <v>0</v>
      </c>
      <c r="AS43" s="654">
        <f t="shared" si="31"/>
        <v>0</v>
      </c>
      <c r="AT43" s="654">
        <f t="shared" si="31"/>
        <v>0</v>
      </c>
      <c r="AU43" s="654">
        <f t="shared" si="31"/>
        <v>0</v>
      </c>
      <c r="AV43" s="654">
        <f t="shared" si="31"/>
        <v>0</v>
      </c>
      <c r="AW43" s="654">
        <f t="shared" si="31"/>
        <v>0</v>
      </c>
      <c r="AX43" s="654">
        <f t="shared" si="31"/>
        <v>0</v>
      </c>
      <c r="AY43" s="654">
        <f t="shared" si="31"/>
        <v>0</v>
      </c>
      <c r="AZ43" s="654">
        <f t="shared" si="31"/>
        <v>0</v>
      </c>
      <c r="BA43" s="654">
        <f t="shared" si="31"/>
        <v>0</v>
      </c>
      <c r="BB43" s="654">
        <f t="shared" si="31"/>
        <v>0</v>
      </c>
      <c r="BC43" s="654">
        <f t="shared" si="31"/>
        <v>0</v>
      </c>
      <c r="BD43" s="654">
        <f t="shared" si="31"/>
        <v>0</v>
      </c>
      <c r="BE43" s="654">
        <f t="shared" si="31"/>
        <v>0</v>
      </c>
      <c r="BF43" s="654">
        <f t="shared" si="31"/>
        <v>0</v>
      </c>
      <c r="BG43" s="654">
        <f t="shared" si="31"/>
        <v>0</v>
      </c>
      <c r="BH43" s="654">
        <f t="shared" si="31"/>
        <v>0</v>
      </c>
      <c r="BI43" s="654">
        <f t="shared" si="31"/>
        <v>0</v>
      </c>
      <c r="BJ43" s="654">
        <f t="shared" si="31"/>
        <v>0</v>
      </c>
      <c r="BK43" s="654">
        <f t="shared" si="31"/>
        <v>0</v>
      </c>
      <c r="BL43" s="654">
        <f t="shared" si="31"/>
        <v>0</v>
      </c>
      <c r="BM43" s="654">
        <f t="shared" si="31"/>
        <v>0</v>
      </c>
      <c r="BN43" s="654">
        <f t="shared" si="31"/>
        <v>0</v>
      </c>
    </row>
    <row r="44" spans="1:66" s="762" customFormat="1" ht="12.75" customHeight="1">
      <c r="B44" s="772">
        <v>605</v>
      </c>
      <c r="C44" s="725" t="s">
        <v>334</v>
      </c>
      <c r="D44" s="701"/>
      <c r="E44" s="794" t="s">
        <v>140</v>
      </c>
      <c r="F44" s="652" t="str">
        <f t="shared" ref="F44:AE44" si="32">IF(F42=0,"",F43/F42)</f>
        <v/>
      </c>
      <c r="G44" s="652" t="str">
        <f t="shared" si="32"/>
        <v/>
      </c>
      <c r="H44" s="652" t="str">
        <f t="shared" si="32"/>
        <v/>
      </c>
      <c r="I44" s="652" t="str">
        <f t="shared" si="32"/>
        <v/>
      </c>
      <c r="J44" s="652" t="str">
        <f t="shared" si="32"/>
        <v/>
      </c>
      <c r="K44" s="652" t="str">
        <f t="shared" si="32"/>
        <v/>
      </c>
      <c r="L44" s="652" t="str">
        <f t="shared" si="32"/>
        <v/>
      </c>
      <c r="M44" s="652" t="str">
        <f t="shared" si="32"/>
        <v/>
      </c>
      <c r="N44" s="652" t="str">
        <f t="shared" si="32"/>
        <v/>
      </c>
      <c r="O44" s="652" t="str">
        <f t="shared" si="32"/>
        <v/>
      </c>
      <c r="P44" s="652" t="str">
        <f t="shared" si="32"/>
        <v/>
      </c>
      <c r="Q44" s="652" t="str">
        <f t="shared" si="32"/>
        <v/>
      </c>
      <c r="R44" s="652" t="str">
        <f t="shared" si="32"/>
        <v/>
      </c>
      <c r="S44" s="652" t="str">
        <f t="shared" si="32"/>
        <v/>
      </c>
      <c r="T44" s="652" t="str">
        <f t="shared" si="32"/>
        <v/>
      </c>
      <c r="U44" s="652" t="str">
        <f t="shared" si="32"/>
        <v/>
      </c>
      <c r="V44" s="652" t="str">
        <f t="shared" si="32"/>
        <v/>
      </c>
      <c r="W44" s="652" t="str">
        <f t="shared" si="32"/>
        <v/>
      </c>
      <c r="X44" s="652" t="str">
        <f t="shared" si="32"/>
        <v/>
      </c>
      <c r="Y44" s="652" t="str">
        <f t="shared" si="32"/>
        <v/>
      </c>
      <c r="Z44" s="652" t="str">
        <f t="shared" si="32"/>
        <v/>
      </c>
      <c r="AA44" s="652" t="str">
        <f t="shared" si="32"/>
        <v/>
      </c>
      <c r="AB44" s="652" t="str">
        <f t="shared" si="32"/>
        <v/>
      </c>
      <c r="AC44" s="652" t="str">
        <f t="shared" si="32"/>
        <v/>
      </c>
      <c r="AD44" s="652" t="str">
        <f t="shared" si="32"/>
        <v/>
      </c>
      <c r="AE44" s="652" t="str">
        <f t="shared" si="32"/>
        <v/>
      </c>
      <c r="AF44" s="652" t="str">
        <f t="shared" ref="AF44:AO44" si="33">IF(AF42=0,"",AF43/AF42)</f>
        <v/>
      </c>
      <c r="AG44" s="652" t="str">
        <f t="shared" si="33"/>
        <v/>
      </c>
      <c r="AH44" s="652" t="str">
        <f t="shared" si="33"/>
        <v/>
      </c>
      <c r="AI44" s="652" t="str">
        <f t="shared" si="33"/>
        <v/>
      </c>
      <c r="AJ44" s="652" t="str">
        <f t="shared" si="33"/>
        <v/>
      </c>
      <c r="AK44" s="652" t="str">
        <f t="shared" si="33"/>
        <v/>
      </c>
      <c r="AL44" s="652" t="str">
        <f t="shared" si="33"/>
        <v/>
      </c>
      <c r="AM44" s="652" t="str">
        <f t="shared" si="33"/>
        <v/>
      </c>
      <c r="AN44" s="652" t="str">
        <f t="shared" si="33"/>
        <v/>
      </c>
      <c r="AO44" s="652" t="str">
        <f t="shared" si="33"/>
        <v/>
      </c>
      <c r="AP44" s="652" t="str">
        <f t="shared" ref="AP44:BN44" si="34">IF(AP42=0,"",AP43/AP42)</f>
        <v/>
      </c>
      <c r="AQ44" s="652" t="str">
        <f t="shared" si="34"/>
        <v/>
      </c>
      <c r="AR44" s="652" t="str">
        <f t="shared" si="34"/>
        <v/>
      </c>
      <c r="AS44" s="652" t="str">
        <f t="shared" si="34"/>
        <v/>
      </c>
      <c r="AT44" s="652" t="str">
        <f t="shared" si="34"/>
        <v/>
      </c>
      <c r="AU44" s="652" t="str">
        <f t="shared" si="34"/>
        <v/>
      </c>
      <c r="AV44" s="652" t="str">
        <f t="shared" si="34"/>
        <v/>
      </c>
      <c r="AW44" s="652" t="str">
        <f t="shared" si="34"/>
        <v/>
      </c>
      <c r="AX44" s="652" t="str">
        <f t="shared" si="34"/>
        <v/>
      </c>
      <c r="AY44" s="652" t="str">
        <f t="shared" si="34"/>
        <v/>
      </c>
      <c r="AZ44" s="652" t="str">
        <f t="shared" si="34"/>
        <v/>
      </c>
      <c r="BA44" s="652" t="str">
        <f t="shared" si="34"/>
        <v/>
      </c>
      <c r="BB44" s="652" t="str">
        <f t="shared" si="34"/>
        <v/>
      </c>
      <c r="BC44" s="652" t="str">
        <f t="shared" si="34"/>
        <v/>
      </c>
      <c r="BD44" s="652" t="str">
        <f t="shared" si="34"/>
        <v/>
      </c>
      <c r="BE44" s="652" t="str">
        <f t="shared" si="34"/>
        <v/>
      </c>
      <c r="BF44" s="652" t="str">
        <f t="shared" si="34"/>
        <v/>
      </c>
      <c r="BG44" s="652" t="str">
        <f t="shared" si="34"/>
        <v/>
      </c>
      <c r="BH44" s="652" t="str">
        <f t="shared" si="34"/>
        <v/>
      </c>
      <c r="BI44" s="652" t="str">
        <f t="shared" si="34"/>
        <v/>
      </c>
      <c r="BJ44" s="652" t="str">
        <f t="shared" si="34"/>
        <v/>
      </c>
      <c r="BK44" s="652" t="str">
        <f t="shared" si="34"/>
        <v/>
      </c>
      <c r="BL44" s="652" t="str">
        <f t="shared" si="34"/>
        <v/>
      </c>
      <c r="BM44" s="652" t="str">
        <f t="shared" si="34"/>
        <v/>
      </c>
      <c r="BN44" s="652" t="str">
        <f t="shared" si="34"/>
        <v/>
      </c>
    </row>
    <row r="45" spans="1:66" s="762" customFormat="1" ht="12.75" customHeight="1" thickBot="1">
      <c r="B45" s="783"/>
      <c r="C45" s="784"/>
      <c r="D45" s="784"/>
      <c r="E45" s="785"/>
      <c r="F45" s="797"/>
      <c r="G45" s="797"/>
      <c r="H45" s="797"/>
      <c r="I45" s="797"/>
      <c r="J45" s="797"/>
      <c r="K45" s="797"/>
      <c r="L45" s="797"/>
      <c r="M45" s="797"/>
      <c r="N45" s="797"/>
      <c r="O45" s="798"/>
      <c r="P45" s="798"/>
      <c r="Q45" s="798"/>
      <c r="R45" s="798"/>
      <c r="S45" s="798"/>
      <c r="T45" s="798"/>
      <c r="U45" s="798"/>
      <c r="V45" s="798"/>
      <c r="W45" s="798"/>
      <c r="X45" s="798"/>
      <c r="Y45" s="798"/>
      <c r="Z45" s="798"/>
      <c r="AA45" s="798"/>
      <c r="AB45" s="798"/>
      <c r="AC45" s="798"/>
      <c r="AD45" s="798"/>
      <c r="AE45" s="798"/>
      <c r="AF45" s="798"/>
      <c r="AG45" s="798"/>
      <c r="AH45" s="798"/>
      <c r="AI45" s="798"/>
      <c r="AJ45" s="798"/>
      <c r="AK45" s="798"/>
      <c r="AL45" s="798"/>
      <c r="AM45" s="798"/>
      <c r="AN45" s="798"/>
      <c r="AO45" s="798"/>
      <c r="AP45" s="798"/>
      <c r="AQ45" s="798"/>
      <c r="AR45" s="798"/>
      <c r="AS45" s="798"/>
      <c r="AT45" s="798"/>
      <c r="AU45" s="798"/>
      <c r="AV45" s="798"/>
      <c r="AW45" s="798"/>
      <c r="AX45" s="798"/>
      <c r="AY45" s="798"/>
      <c r="AZ45" s="798"/>
      <c r="BA45" s="798"/>
      <c r="BB45" s="798"/>
      <c r="BC45" s="798"/>
      <c r="BD45" s="798"/>
      <c r="BE45" s="798"/>
      <c r="BF45" s="798"/>
      <c r="BG45" s="798"/>
      <c r="BH45" s="798"/>
      <c r="BI45" s="798"/>
      <c r="BJ45" s="798"/>
      <c r="BK45" s="798"/>
      <c r="BL45" s="798"/>
      <c r="BM45" s="798"/>
      <c r="BN45" s="798"/>
    </row>
    <row r="46" spans="1:66" ht="12.75" customHeight="1" thickBot="1">
      <c r="A46" s="12"/>
      <c r="B46" s="765"/>
      <c r="C46" s="765"/>
      <c r="D46" s="765"/>
      <c r="E46" s="779"/>
      <c r="F46" s="765"/>
      <c r="G46" s="779"/>
      <c r="H46" s="779"/>
      <c r="I46" s="779"/>
      <c r="J46" s="779"/>
      <c r="K46" s="779"/>
      <c r="L46" s="779"/>
      <c r="M46" s="779"/>
      <c r="N46" s="779"/>
      <c r="O46" s="779"/>
      <c r="P46" s="779"/>
      <c r="Q46" s="779"/>
      <c r="R46" s="779"/>
      <c r="S46" s="779"/>
      <c r="T46" s="779"/>
      <c r="U46" s="779"/>
      <c r="V46" s="779"/>
      <c r="W46" s="779"/>
      <c r="X46" s="779"/>
      <c r="Y46" s="779"/>
      <c r="Z46" s="779"/>
      <c r="AA46" s="779"/>
      <c r="AB46" s="779"/>
      <c r="AC46" s="779"/>
      <c r="AD46" s="779"/>
      <c r="AE46" s="779"/>
      <c r="AF46" s="779"/>
      <c r="AG46" s="779"/>
      <c r="AH46" s="779"/>
      <c r="AI46" s="779"/>
      <c r="AJ46" s="779"/>
      <c r="AK46" s="779"/>
      <c r="AL46" s="779"/>
      <c r="AM46" s="779"/>
      <c r="AN46" s="779"/>
      <c r="AO46" s="779"/>
      <c r="AP46" s="779"/>
      <c r="AQ46" s="779"/>
      <c r="AR46" s="779"/>
      <c r="AS46" s="779"/>
      <c r="AT46" s="779"/>
      <c r="AU46" s="779"/>
      <c r="AV46" s="779"/>
      <c r="AW46" s="779"/>
      <c r="AX46" s="779"/>
      <c r="AY46" s="779"/>
      <c r="AZ46" s="779"/>
      <c r="BA46" s="779"/>
      <c r="BB46" s="779"/>
      <c r="BC46" s="779"/>
      <c r="BD46" s="779"/>
      <c r="BE46" s="779"/>
      <c r="BF46" s="779"/>
      <c r="BG46" s="779"/>
      <c r="BH46" s="779"/>
      <c r="BI46" s="779"/>
      <c r="BJ46" s="779"/>
      <c r="BK46" s="779"/>
      <c r="BL46" s="779"/>
      <c r="BM46" s="779"/>
      <c r="BN46" s="790"/>
    </row>
    <row r="47" spans="1:66" s="762" customFormat="1" ht="12.75" customHeight="1" thickBot="1">
      <c r="B47" s="785"/>
      <c r="C47" s="784"/>
      <c r="D47" s="784"/>
      <c r="E47" s="785"/>
      <c r="F47" s="656"/>
      <c r="G47" s="656"/>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c r="AG47" s="656"/>
      <c r="AH47" s="656"/>
      <c r="AI47" s="656"/>
      <c r="AJ47" s="656"/>
      <c r="AK47" s="656"/>
      <c r="AL47" s="656"/>
      <c r="AM47" s="656"/>
      <c r="AN47" s="656"/>
      <c r="AO47" s="656"/>
      <c r="AP47" s="656"/>
      <c r="AQ47" s="656"/>
      <c r="AR47" s="656"/>
      <c r="AS47" s="656"/>
      <c r="AT47" s="656"/>
      <c r="AU47" s="656"/>
      <c r="AV47" s="656"/>
      <c r="AW47" s="656"/>
      <c r="AX47" s="656"/>
      <c r="AY47" s="656"/>
      <c r="AZ47" s="656"/>
      <c r="BA47" s="656"/>
      <c r="BB47" s="656"/>
      <c r="BC47" s="656"/>
      <c r="BD47" s="656"/>
      <c r="BE47" s="656"/>
      <c r="BF47" s="656"/>
      <c r="BG47" s="656"/>
      <c r="BH47" s="656"/>
      <c r="BI47" s="656"/>
      <c r="BJ47" s="656"/>
      <c r="BK47" s="656"/>
      <c r="BL47" s="656"/>
      <c r="BM47" s="656"/>
      <c r="BN47" s="656"/>
    </row>
    <row r="48" spans="1:66" ht="12.75" customHeight="1" thickBot="1">
      <c r="B48" s="17" t="s">
        <v>1265</v>
      </c>
      <c r="C48" s="781"/>
      <c r="D48" s="781"/>
      <c r="E48" s="791"/>
      <c r="F48" s="45">
        <f t="shared" ref="F48:BN48" si="35">F$38</f>
        <v>1990</v>
      </c>
      <c r="G48" s="45">
        <f t="shared" si="35"/>
        <v>1991</v>
      </c>
      <c r="H48" s="45">
        <f t="shared" si="35"/>
        <v>1992</v>
      </c>
      <c r="I48" s="45">
        <f t="shared" si="35"/>
        <v>1993</v>
      </c>
      <c r="J48" s="45">
        <f t="shared" si="35"/>
        <v>1994</v>
      </c>
      <c r="K48" s="45">
        <f t="shared" si="35"/>
        <v>1995</v>
      </c>
      <c r="L48" s="45">
        <f t="shared" si="35"/>
        <v>1996</v>
      </c>
      <c r="M48" s="45">
        <f t="shared" si="35"/>
        <v>1997</v>
      </c>
      <c r="N48" s="45">
        <f t="shared" si="35"/>
        <v>1998</v>
      </c>
      <c r="O48" s="45">
        <f t="shared" si="35"/>
        <v>1999</v>
      </c>
      <c r="P48" s="45">
        <f t="shared" si="35"/>
        <v>2000</v>
      </c>
      <c r="Q48" s="45">
        <f t="shared" si="35"/>
        <v>2001</v>
      </c>
      <c r="R48" s="45">
        <f t="shared" si="35"/>
        <v>2002</v>
      </c>
      <c r="S48" s="45">
        <f t="shared" si="35"/>
        <v>2003</v>
      </c>
      <c r="T48" s="45">
        <f t="shared" si="35"/>
        <v>2004</v>
      </c>
      <c r="U48" s="45">
        <f t="shared" si="35"/>
        <v>2005</v>
      </c>
      <c r="V48" s="45">
        <f t="shared" si="35"/>
        <v>2006</v>
      </c>
      <c r="W48" s="45">
        <f t="shared" si="35"/>
        <v>2007</v>
      </c>
      <c r="X48" s="45">
        <f t="shared" si="35"/>
        <v>2008</v>
      </c>
      <c r="Y48" s="45">
        <f t="shared" si="35"/>
        <v>2009</v>
      </c>
      <c r="Z48" s="45">
        <f t="shared" si="35"/>
        <v>2010</v>
      </c>
      <c r="AA48" s="45">
        <f t="shared" si="35"/>
        <v>2011</v>
      </c>
      <c r="AB48" s="45">
        <f t="shared" si="35"/>
        <v>2012</v>
      </c>
      <c r="AC48" s="45">
        <f t="shared" si="35"/>
        <v>2013</v>
      </c>
      <c r="AD48" s="45">
        <f t="shared" si="35"/>
        <v>2014</v>
      </c>
      <c r="AE48" s="45">
        <f t="shared" si="35"/>
        <v>2015</v>
      </c>
      <c r="AF48" s="45">
        <f t="shared" si="35"/>
        <v>2016</v>
      </c>
      <c r="AG48" s="45">
        <f t="shared" si="35"/>
        <v>2017</v>
      </c>
      <c r="AH48" s="45">
        <f t="shared" si="35"/>
        <v>2018</v>
      </c>
      <c r="AI48" s="45">
        <f t="shared" si="35"/>
        <v>2019</v>
      </c>
      <c r="AJ48" s="45">
        <f t="shared" si="35"/>
        <v>2020</v>
      </c>
      <c r="AK48" s="45">
        <f t="shared" si="35"/>
        <v>2021</v>
      </c>
      <c r="AL48" s="45">
        <f t="shared" si="35"/>
        <v>2022</v>
      </c>
      <c r="AM48" s="45">
        <f t="shared" si="35"/>
        <v>2023</v>
      </c>
      <c r="AN48" s="45">
        <f t="shared" si="35"/>
        <v>2024</v>
      </c>
      <c r="AO48" s="45">
        <f t="shared" si="35"/>
        <v>2025</v>
      </c>
      <c r="AP48" s="45">
        <f t="shared" si="35"/>
        <v>2026</v>
      </c>
      <c r="AQ48" s="45">
        <f t="shared" si="35"/>
        <v>2027</v>
      </c>
      <c r="AR48" s="45">
        <f t="shared" si="35"/>
        <v>2028</v>
      </c>
      <c r="AS48" s="45">
        <f t="shared" si="35"/>
        <v>2029</v>
      </c>
      <c r="AT48" s="45">
        <f t="shared" si="35"/>
        <v>2030</v>
      </c>
      <c r="AU48" s="45">
        <f t="shared" si="35"/>
        <v>2031</v>
      </c>
      <c r="AV48" s="45">
        <f t="shared" si="35"/>
        <v>2032</v>
      </c>
      <c r="AW48" s="45">
        <f t="shared" si="35"/>
        <v>2033</v>
      </c>
      <c r="AX48" s="45">
        <f t="shared" si="35"/>
        <v>2034</v>
      </c>
      <c r="AY48" s="45">
        <f t="shared" si="35"/>
        <v>2035</v>
      </c>
      <c r="AZ48" s="45">
        <f t="shared" si="35"/>
        <v>2036</v>
      </c>
      <c r="BA48" s="45">
        <f t="shared" si="35"/>
        <v>2037</v>
      </c>
      <c r="BB48" s="45">
        <f t="shared" si="35"/>
        <v>2038</v>
      </c>
      <c r="BC48" s="45">
        <f t="shared" si="35"/>
        <v>2039</v>
      </c>
      <c r="BD48" s="45">
        <f t="shared" si="35"/>
        <v>2040</v>
      </c>
      <c r="BE48" s="45">
        <f t="shared" si="35"/>
        <v>2041</v>
      </c>
      <c r="BF48" s="45">
        <f t="shared" si="35"/>
        <v>2042</v>
      </c>
      <c r="BG48" s="45">
        <f t="shared" si="35"/>
        <v>2043</v>
      </c>
      <c r="BH48" s="45">
        <f t="shared" si="35"/>
        <v>2044</v>
      </c>
      <c r="BI48" s="45">
        <f t="shared" si="35"/>
        <v>2045</v>
      </c>
      <c r="BJ48" s="45">
        <f t="shared" si="35"/>
        <v>2046</v>
      </c>
      <c r="BK48" s="45">
        <f t="shared" si="35"/>
        <v>2047</v>
      </c>
      <c r="BL48" s="45">
        <f t="shared" si="35"/>
        <v>2048</v>
      </c>
      <c r="BM48" s="45">
        <f t="shared" si="35"/>
        <v>2049</v>
      </c>
      <c r="BN48" s="45">
        <f t="shared" si="35"/>
        <v>2050</v>
      </c>
    </row>
    <row r="49" spans="2:66" ht="12.75" customHeight="1">
      <c r="B49" s="772">
        <v>610</v>
      </c>
      <c r="C49" s="725" t="s">
        <v>544</v>
      </c>
      <c r="D49" s="793"/>
      <c r="E49" s="794" t="s">
        <v>1386</v>
      </c>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row>
    <row r="50" spans="2:66" s="762" customFormat="1" ht="12.75" customHeight="1">
      <c r="B50" s="772">
        <v>611</v>
      </c>
      <c r="C50" s="725" t="s">
        <v>661</v>
      </c>
      <c r="D50" s="701"/>
      <c r="E50" s="639" t="s">
        <v>1389</v>
      </c>
      <c r="F50" s="605"/>
      <c r="G50" s="605"/>
      <c r="H50" s="605"/>
      <c r="I50" s="605"/>
      <c r="J50" s="605"/>
      <c r="K50" s="605"/>
      <c r="L50" s="605"/>
      <c r="M50" s="605"/>
      <c r="N50" s="605"/>
      <c r="O50" s="605"/>
      <c r="P50" s="605"/>
      <c r="Q50" s="605"/>
      <c r="R50" s="605"/>
      <c r="S50" s="605"/>
      <c r="T50" s="605"/>
      <c r="U50" s="605"/>
      <c r="V50" s="605"/>
      <c r="W50" s="605"/>
      <c r="X50" s="605"/>
      <c r="Y50" s="605"/>
      <c r="Z50" s="605"/>
      <c r="AA50" s="605"/>
      <c r="AB50" s="605"/>
      <c r="AC50" s="605"/>
      <c r="AD50" s="605"/>
      <c r="AE50" s="605"/>
      <c r="AF50" s="605"/>
      <c r="AG50" s="605"/>
      <c r="AH50" s="605"/>
      <c r="AI50" s="605"/>
      <c r="AJ50" s="605"/>
      <c r="AK50" s="605"/>
      <c r="AL50" s="605"/>
      <c r="AM50" s="605"/>
      <c r="AN50" s="605"/>
      <c r="AO50" s="605"/>
      <c r="AP50" s="605"/>
      <c r="AQ50" s="605"/>
      <c r="AR50" s="605"/>
      <c r="AS50" s="605"/>
      <c r="AT50" s="605"/>
      <c r="AU50" s="605"/>
      <c r="AV50" s="605"/>
      <c r="AW50" s="605"/>
      <c r="AX50" s="605"/>
      <c r="AY50" s="605"/>
      <c r="AZ50" s="605"/>
      <c r="BA50" s="605"/>
      <c r="BB50" s="605"/>
      <c r="BC50" s="605"/>
      <c r="BD50" s="605"/>
      <c r="BE50" s="605"/>
      <c r="BF50" s="605"/>
      <c r="BG50" s="605"/>
      <c r="BH50" s="605"/>
      <c r="BI50" s="605"/>
      <c r="BJ50" s="605"/>
      <c r="BK50" s="605"/>
      <c r="BL50" s="605"/>
      <c r="BM50" s="605"/>
      <c r="BN50" s="605"/>
    </row>
    <row r="51" spans="2:66" ht="12.75" customHeight="1">
      <c r="B51" s="772">
        <v>612</v>
      </c>
      <c r="C51" s="725" t="s">
        <v>541</v>
      </c>
      <c r="D51" s="701"/>
      <c r="E51" s="639" t="s">
        <v>151</v>
      </c>
      <c r="F51" s="654">
        <f t="shared" ref="F51:AE51" si="36">F49*F50</f>
        <v>0</v>
      </c>
      <c r="G51" s="654">
        <f t="shared" si="36"/>
        <v>0</v>
      </c>
      <c r="H51" s="654">
        <f t="shared" si="36"/>
        <v>0</v>
      </c>
      <c r="I51" s="654">
        <f t="shared" si="36"/>
        <v>0</v>
      </c>
      <c r="J51" s="654">
        <f t="shared" si="36"/>
        <v>0</v>
      </c>
      <c r="K51" s="654">
        <f t="shared" si="36"/>
        <v>0</v>
      </c>
      <c r="L51" s="654">
        <f t="shared" si="36"/>
        <v>0</v>
      </c>
      <c r="M51" s="654">
        <f t="shared" si="36"/>
        <v>0</v>
      </c>
      <c r="N51" s="654">
        <f t="shared" si="36"/>
        <v>0</v>
      </c>
      <c r="O51" s="654">
        <f t="shared" si="36"/>
        <v>0</v>
      </c>
      <c r="P51" s="654">
        <f t="shared" si="36"/>
        <v>0</v>
      </c>
      <c r="Q51" s="654">
        <f t="shared" si="36"/>
        <v>0</v>
      </c>
      <c r="R51" s="654">
        <f t="shared" si="36"/>
        <v>0</v>
      </c>
      <c r="S51" s="654">
        <f t="shared" si="36"/>
        <v>0</v>
      </c>
      <c r="T51" s="654">
        <f t="shared" si="36"/>
        <v>0</v>
      </c>
      <c r="U51" s="654">
        <f t="shared" si="36"/>
        <v>0</v>
      </c>
      <c r="V51" s="654">
        <f t="shared" si="36"/>
        <v>0</v>
      </c>
      <c r="W51" s="654">
        <f t="shared" si="36"/>
        <v>0</v>
      </c>
      <c r="X51" s="654">
        <f t="shared" si="36"/>
        <v>0</v>
      </c>
      <c r="Y51" s="654">
        <f t="shared" si="36"/>
        <v>0</v>
      </c>
      <c r="Z51" s="654">
        <f t="shared" si="36"/>
        <v>0</v>
      </c>
      <c r="AA51" s="654">
        <f t="shared" si="36"/>
        <v>0</v>
      </c>
      <c r="AB51" s="654">
        <f t="shared" si="36"/>
        <v>0</v>
      </c>
      <c r="AC51" s="654">
        <f t="shared" si="36"/>
        <v>0</v>
      </c>
      <c r="AD51" s="654">
        <f t="shared" si="36"/>
        <v>0</v>
      </c>
      <c r="AE51" s="654">
        <f t="shared" si="36"/>
        <v>0</v>
      </c>
      <c r="AF51" s="654">
        <f t="shared" ref="AF51:AO51" si="37">AF49*AF50</f>
        <v>0</v>
      </c>
      <c r="AG51" s="654">
        <f t="shared" si="37"/>
        <v>0</v>
      </c>
      <c r="AH51" s="654">
        <f t="shared" si="37"/>
        <v>0</v>
      </c>
      <c r="AI51" s="654">
        <f t="shared" si="37"/>
        <v>0</v>
      </c>
      <c r="AJ51" s="654">
        <f t="shared" si="37"/>
        <v>0</v>
      </c>
      <c r="AK51" s="654">
        <f t="shared" si="37"/>
        <v>0</v>
      </c>
      <c r="AL51" s="654">
        <f t="shared" si="37"/>
        <v>0</v>
      </c>
      <c r="AM51" s="654">
        <f t="shared" si="37"/>
        <v>0</v>
      </c>
      <c r="AN51" s="654">
        <f t="shared" si="37"/>
        <v>0</v>
      </c>
      <c r="AO51" s="654">
        <f t="shared" si="37"/>
        <v>0</v>
      </c>
      <c r="AP51" s="654">
        <f t="shared" ref="AP51:BN51" si="38">AP49*AP50</f>
        <v>0</v>
      </c>
      <c r="AQ51" s="654">
        <f t="shared" si="38"/>
        <v>0</v>
      </c>
      <c r="AR51" s="654">
        <f t="shared" si="38"/>
        <v>0</v>
      </c>
      <c r="AS51" s="654">
        <f t="shared" si="38"/>
        <v>0</v>
      </c>
      <c r="AT51" s="654">
        <f t="shared" si="38"/>
        <v>0</v>
      </c>
      <c r="AU51" s="654">
        <f t="shared" si="38"/>
        <v>0</v>
      </c>
      <c r="AV51" s="654">
        <f t="shared" si="38"/>
        <v>0</v>
      </c>
      <c r="AW51" s="654">
        <f t="shared" si="38"/>
        <v>0</v>
      </c>
      <c r="AX51" s="654">
        <f t="shared" si="38"/>
        <v>0</v>
      </c>
      <c r="AY51" s="654">
        <f t="shared" si="38"/>
        <v>0</v>
      </c>
      <c r="AZ51" s="654">
        <f t="shared" si="38"/>
        <v>0</v>
      </c>
      <c r="BA51" s="654">
        <f t="shared" si="38"/>
        <v>0</v>
      </c>
      <c r="BB51" s="654">
        <f t="shared" si="38"/>
        <v>0</v>
      </c>
      <c r="BC51" s="654">
        <f t="shared" si="38"/>
        <v>0</v>
      </c>
      <c r="BD51" s="654">
        <f t="shared" si="38"/>
        <v>0</v>
      </c>
      <c r="BE51" s="654">
        <f t="shared" si="38"/>
        <v>0</v>
      </c>
      <c r="BF51" s="654">
        <f t="shared" si="38"/>
        <v>0</v>
      </c>
      <c r="BG51" s="654">
        <f t="shared" si="38"/>
        <v>0</v>
      </c>
      <c r="BH51" s="654">
        <f t="shared" si="38"/>
        <v>0</v>
      </c>
      <c r="BI51" s="654">
        <f t="shared" si="38"/>
        <v>0</v>
      </c>
      <c r="BJ51" s="654">
        <f t="shared" si="38"/>
        <v>0</v>
      </c>
      <c r="BK51" s="654">
        <f t="shared" si="38"/>
        <v>0</v>
      </c>
      <c r="BL51" s="654">
        <f t="shared" si="38"/>
        <v>0</v>
      </c>
      <c r="BM51" s="654">
        <f t="shared" si="38"/>
        <v>0</v>
      </c>
      <c r="BN51" s="654">
        <f t="shared" si="38"/>
        <v>0</v>
      </c>
    </row>
    <row r="52" spans="2:66" s="762" customFormat="1" ht="12.75" customHeight="1" thickBot="1">
      <c r="C52" s="784"/>
      <c r="D52" s="784"/>
      <c r="E52" s="785"/>
      <c r="F52" s="656"/>
      <c r="G52" s="656"/>
      <c r="H52" s="656"/>
      <c r="I52" s="656"/>
      <c r="J52" s="656"/>
      <c r="K52" s="656"/>
      <c r="L52" s="656"/>
      <c r="M52" s="656"/>
      <c r="N52" s="656"/>
      <c r="O52" s="656"/>
      <c r="P52" s="656"/>
      <c r="Q52" s="656"/>
      <c r="R52" s="656"/>
      <c r="S52" s="656"/>
      <c r="T52" s="656"/>
      <c r="U52" s="656"/>
      <c r="V52" s="656"/>
      <c r="W52" s="656"/>
      <c r="X52" s="656"/>
      <c r="Y52" s="656"/>
      <c r="Z52" s="656"/>
      <c r="AA52" s="656"/>
      <c r="AB52" s="656"/>
      <c r="AC52" s="656"/>
      <c r="AD52" s="656"/>
      <c r="AE52" s="656"/>
      <c r="AF52" s="656"/>
      <c r="AG52" s="656"/>
      <c r="AH52" s="656"/>
      <c r="AI52" s="656"/>
      <c r="AJ52" s="656"/>
      <c r="AK52" s="656"/>
      <c r="AL52" s="656"/>
      <c r="AM52" s="656"/>
      <c r="AN52" s="656"/>
      <c r="AO52" s="656"/>
      <c r="AP52" s="656"/>
      <c r="AQ52" s="656"/>
      <c r="AR52" s="656"/>
      <c r="AS52" s="656"/>
      <c r="AT52" s="656"/>
      <c r="AU52" s="656"/>
      <c r="AV52" s="656"/>
      <c r="AW52" s="656"/>
      <c r="AX52" s="656"/>
      <c r="AY52" s="656"/>
      <c r="AZ52" s="656"/>
      <c r="BA52" s="656"/>
      <c r="BB52" s="656"/>
      <c r="BC52" s="656"/>
      <c r="BD52" s="656"/>
      <c r="BE52" s="656"/>
      <c r="BF52" s="656"/>
      <c r="BG52" s="656"/>
      <c r="BH52" s="656"/>
      <c r="BI52" s="656"/>
      <c r="BJ52" s="656"/>
      <c r="BK52" s="656"/>
      <c r="BL52" s="656"/>
      <c r="BM52" s="656"/>
      <c r="BN52" s="656"/>
    </row>
    <row r="53" spans="2:66" ht="12.75" customHeight="1" outlineLevel="1" thickBot="1">
      <c r="B53" s="17" t="s">
        <v>1266</v>
      </c>
      <c r="C53" s="781"/>
      <c r="D53" s="781"/>
      <c r="E53" s="791"/>
      <c r="F53" s="45">
        <f t="shared" ref="F53:BN53" si="39">F$38</f>
        <v>1990</v>
      </c>
      <c r="G53" s="45">
        <f t="shared" si="39"/>
        <v>1991</v>
      </c>
      <c r="H53" s="45">
        <f t="shared" si="39"/>
        <v>1992</v>
      </c>
      <c r="I53" s="45">
        <f t="shared" si="39"/>
        <v>1993</v>
      </c>
      <c r="J53" s="45">
        <f t="shared" si="39"/>
        <v>1994</v>
      </c>
      <c r="K53" s="45">
        <f t="shared" si="39"/>
        <v>1995</v>
      </c>
      <c r="L53" s="45">
        <f t="shared" si="39"/>
        <v>1996</v>
      </c>
      <c r="M53" s="45">
        <f t="shared" si="39"/>
        <v>1997</v>
      </c>
      <c r="N53" s="45">
        <f t="shared" si="39"/>
        <v>1998</v>
      </c>
      <c r="O53" s="45">
        <f t="shared" si="39"/>
        <v>1999</v>
      </c>
      <c r="P53" s="45">
        <f t="shared" si="39"/>
        <v>2000</v>
      </c>
      <c r="Q53" s="45">
        <f t="shared" si="39"/>
        <v>2001</v>
      </c>
      <c r="R53" s="45">
        <f t="shared" si="39"/>
        <v>2002</v>
      </c>
      <c r="S53" s="45">
        <f t="shared" si="39"/>
        <v>2003</v>
      </c>
      <c r="T53" s="45">
        <f t="shared" si="39"/>
        <v>2004</v>
      </c>
      <c r="U53" s="45">
        <f t="shared" si="39"/>
        <v>2005</v>
      </c>
      <c r="V53" s="45">
        <f t="shared" si="39"/>
        <v>2006</v>
      </c>
      <c r="W53" s="45">
        <f t="shared" si="39"/>
        <v>2007</v>
      </c>
      <c r="X53" s="45">
        <f t="shared" si="39"/>
        <v>2008</v>
      </c>
      <c r="Y53" s="45">
        <f t="shared" si="39"/>
        <v>2009</v>
      </c>
      <c r="Z53" s="45">
        <f t="shared" si="39"/>
        <v>2010</v>
      </c>
      <c r="AA53" s="45">
        <f t="shared" si="39"/>
        <v>2011</v>
      </c>
      <c r="AB53" s="45">
        <f t="shared" si="39"/>
        <v>2012</v>
      </c>
      <c r="AC53" s="45">
        <f t="shared" si="39"/>
        <v>2013</v>
      </c>
      <c r="AD53" s="45">
        <f t="shared" si="39"/>
        <v>2014</v>
      </c>
      <c r="AE53" s="45">
        <f t="shared" si="39"/>
        <v>2015</v>
      </c>
      <c r="AF53" s="45">
        <f t="shared" si="39"/>
        <v>2016</v>
      </c>
      <c r="AG53" s="45">
        <f t="shared" si="39"/>
        <v>2017</v>
      </c>
      <c r="AH53" s="45">
        <f t="shared" si="39"/>
        <v>2018</v>
      </c>
      <c r="AI53" s="45">
        <f t="shared" si="39"/>
        <v>2019</v>
      </c>
      <c r="AJ53" s="45">
        <f t="shared" si="39"/>
        <v>2020</v>
      </c>
      <c r="AK53" s="45">
        <f t="shared" si="39"/>
        <v>2021</v>
      </c>
      <c r="AL53" s="45">
        <f t="shared" si="39"/>
        <v>2022</v>
      </c>
      <c r="AM53" s="45">
        <f t="shared" si="39"/>
        <v>2023</v>
      </c>
      <c r="AN53" s="45">
        <f t="shared" si="39"/>
        <v>2024</v>
      </c>
      <c r="AO53" s="45">
        <f t="shared" si="39"/>
        <v>2025</v>
      </c>
      <c r="AP53" s="45">
        <f t="shared" si="39"/>
        <v>2026</v>
      </c>
      <c r="AQ53" s="45">
        <f t="shared" si="39"/>
        <v>2027</v>
      </c>
      <c r="AR53" s="45">
        <f t="shared" si="39"/>
        <v>2028</v>
      </c>
      <c r="AS53" s="45">
        <f t="shared" si="39"/>
        <v>2029</v>
      </c>
      <c r="AT53" s="45">
        <f t="shared" si="39"/>
        <v>2030</v>
      </c>
      <c r="AU53" s="45">
        <f t="shared" si="39"/>
        <v>2031</v>
      </c>
      <c r="AV53" s="45">
        <f t="shared" si="39"/>
        <v>2032</v>
      </c>
      <c r="AW53" s="45">
        <f t="shared" si="39"/>
        <v>2033</v>
      </c>
      <c r="AX53" s="45">
        <f t="shared" si="39"/>
        <v>2034</v>
      </c>
      <c r="AY53" s="45">
        <f t="shared" si="39"/>
        <v>2035</v>
      </c>
      <c r="AZ53" s="45">
        <f t="shared" si="39"/>
        <v>2036</v>
      </c>
      <c r="BA53" s="45">
        <f t="shared" si="39"/>
        <v>2037</v>
      </c>
      <c r="BB53" s="45">
        <f t="shared" si="39"/>
        <v>2038</v>
      </c>
      <c r="BC53" s="45">
        <f t="shared" si="39"/>
        <v>2039</v>
      </c>
      <c r="BD53" s="45">
        <f t="shared" si="39"/>
        <v>2040</v>
      </c>
      <c r="BE53" s="45">
        <f t="shared" si="39"/>
        <v>2041</v>
      </c>
      <c r="BF53" s="45">
        <f t="shared" si="39"/>
        <v>2042</v>
      </c>
      <c r="BG53" s="45">
        <f t="shared" si="39"/>
        <v>2043</v>
      </c>
      <c r="BH53" s="45">
        <f t="shared" si="39"/>
        <v>2044</v>
      </c>
      <c r="BI53" s="45">
        <f t="shared" si="39"/>
        <v>2045</v>
      </c>
      <c r="BJ53" s="45">
        <f t="shared" si="39"/>
        <v>2046</v>
      </c>
      <c r="BK53" s="45">
        <f t="shared" si="39"/>
        <v>2047</v>
      </c>
      <c r="BL53" s="45">
        <f t="shared" si="39"/>
        <v>2048</v>
      </c>
      <c r="BM53" s="45">
        <f t="shared" si="39"/>
        <v>2049</v>
      </c>
      <c r="BN53" s="45">
        <f t="shared" si="39"/>
        <v>2050</v>
      </c>
    </row>
    <row r="54" spans="2:66" ht="12.75" customHeight="1" outlineLevel="1">
      <c r="B54" s="772">
        <f>B49+3</f>
        <v>613</v>
      </c>
      <c r="C54" s="725" t="s">
        <v>544</v>
      </c>
      <c r="D54" s="793"/>
      <c r="E54" s="794" t="s">
        <v>1386</v>
      </c>
      <c r="F54" s="171"/>
      <c r="G54" s="171"/>
      <c r="H54" s="171"/>
      <c r="I54" s="171"/>
      <c r="J54" s="171"/>
      <c r="K54" s="171"/>
      <c r="L54" s="171"/>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row>
    <row r="55" spans="2:66" s="762" customFormat="1" ht="12.75" customHeight="1" outlineLevel="1">
      <c r="B55" s="772">
        <f>B50+3</f>
        <v>614</v>
      </c>
      <c r="C55" s="725" t="s">
        <v>661</v>
      </c>
      <c r="D55" s="701"/>
      <c r="E55" s="639" t="s">
        <v>1389</v>
      </c>
      <c r="F55" s="605"/>
      <c r="G55" s="605"/>
      <c r="H55" s="605"/>
      <c r="I55" s="605"/>
      <c r="J55" s="605"/>
      <c r="K55" s="605"/>
      <c r="L55" s="605"/>
      <c r="M55" s="605"/>
      <c r="N55" s="605"/>
      <c r="O55" s="605"/>
      <c r="P55" s="605"/>
      <c r="Q55" s="605"/>
      <c r="R55" s="605"/>
      <c r="S55" s="605"/>
      <c r="T55" s="605"/>
      <c r="U55" s="605"/>
      <c r="V55" s="605"/>
      <c r="W55" s="605"/>
      <c r="X55" s="605"/>
      <c r="Y55" s="605"/>
      <c r="Z55" s="605"/>
      <c r="AA55" s="605"/>
      <c r="AB55" s="605"/>
      <c r="AC55" s="605"/>
      <c r="AD55" s="605"/>
      <c r="AE55" s="605"/>
      <c r="AF55" s="605"/>
      <c r="AG55" s="605"/>
      <c r="AH55" s="605"/>
      <c r="AI55" s="605"/>
      <c r="AJ55" s="605"/>
      <c r="AK55" s="605"/>
      <c r="AL55" s="605"/>
      <c r="AM55" s="605"/>
      <c r="AN55" s="605"/>
      <c r="AO55" s="605"/>
      <c r="AP55" s="605"/>
      <c r="AQ55" s="605"/>
      <c r="AR55" s="605"/>
      <c r="AS55" s="605"/>
      <c r="AT55" s="605"/>
      <c r="AU55" s="605"/>
      <c r="AV55" s="605"/>
      <c r="AW55" s="605"/>
      <c r="AX55" s="605"/>
      <c r="AY55" s="605"/>
      <c r="AZ55" s="605"/>
      <c r="BA55" s="605"/>
      <c r="BB55" s="605"/>
      <c r="BC55" s="605"/>
      <c r="BD55" s="605"/>
      <c r="BE55" s="605"/>
      <c r="BF55" s="605"/>
      <c r="BG55" s="605"/>
      <c r="BH55" s="605"/>
      <c r="BI55" s="605"/>
      <c r="BJ55" s="605"/>
      <c r="BK55" s="605"/>
      <c r="BL55" s="605"/>
      <c r="BM55" s="605"/>
      <c r="BN55" s="605"/>
    </row>
    <row r="56" spans="2:66" ht="12.75" customHeight="1" outlineLevel="1">
      <c r="B56" s="772">
        <f>B51+3</f>
        <v>615</v>
      </c>
      <c r="C56" s="725" t="s">
        <v>541</v>
      </c>
      <c r="D56" s="701"/>
      <c r="E56" s="639" t="s">
        <v>151</v>
      </c>
      <c r="F56" s="654">
        <f t="shared" ref="F56:AE56" si="40">F54*F55</f>
        <v>0</v>
      </c>
      <c r="G56" s="654">
        <f t="shared" si="40"/>
        <v>0</v>
      </c>
      <c r="H56" s="654">
        <f t="shared" si="40"/>
        <v>0</v>
      </c>
      <c r="I56" s="654">
        <f t="shared" si="40"/>
        <v>0</v>
      </c>
      <c r="J56" s="654">
        <f t="shared" si="40"/>
        <v>0</v>
      </c>
      <c r="K56" s="654">
        <f t="shared" si="40"/>
        <v>0</v>
      </c>
      <c r="L56" s="654">
        <f t="shared" si="40"/>
        <v>0</v>
      </c>
      <c r="M56" s="654">
        <f t="shared" si="40"/>
        <v>0</v>
      </c>
      <c r="N56" s="654">
        <f t="shared" si="40"/>
        <v>0</v>
      </c>
      <c r="O56" s="654">
        <f t="shared" si="40"/>
        <v>0</v>
      </c>
      <c r="P56" s="654">
        <f t="shared" si="40"/>
        <v>0</v>
      </c>
      <c r="Q56" s="654">
        <f t="shared" si="40"/>
        <v>0</v>
      </c>
      <c r="R56" s="654">
        <f t="shared" si="40"/>
        <v>0</v>
      </c>
      <c r="S56" s="654">
        <f t="shared" si="40"/>
        <v>0</v>
      </c>
      <c r="T56" s="654">
        <f t="shared" si="40"/>
        <v>0</v>
      </c>
      <c r="U56" s="654">
        <f t="shared" si="40"/>
        <v>0</v>
      </c>
      <c r="V56" s="654">
        <f t="shared" si="40"/>
        <v>0</v>
      </c>
      <c r="W56" s="654">
        <f t="shared" si="40"/>
        <v>0</v>
      </c>
      <c r="X56" s="654">
        <f t="shared" si="40"/>
        <v>0</v>
      </c>
      <c r="Y56" s="654">
        <f t="shared" si="40"/>
        <v>0</v>
      </c>
      <c r="Z56" s="654">
        <f t="shared" si="40"/>
        <v>0</v>
      </c>
      <c r="AA56" s="654">
        <f t="shared" si="40"/>
        <v>0</v>
      </c>
      <c r="AB56" s="654">
        <f t="shared" si="40"/>
        <v>0</v>
      </c>
      <c r="AC56" s="654">
        <f t="shared" si="40"/>
        <v>0</v>
      </c>
      <c r="AD56" s="654">
        <f t="shared" si="40"/>
        <v>0</v>
      </c>
      <c r="AE56" s="654">
        <f t="shared" si="40"/>
        <v>0</v>
      </c>
      <c r="AF56" s="654">
        <f t="shared" ref="AF56:AO56" si="41">AF54*AF55</f>
        <v>0</v>
      </c>
      <c r="AG56" s="654">
        <f t="shared" si="41"/>
        <v>0</v>
      </c>
      <c r="AH56" s="654">
        <f t="shared" si="41"/>
        <v>0</v>
      </c>
      <c r="AI56" s="654">
        <f t="shared" si="41"/>
        <v>0</v>
      </c>
      <c r="AJ56" s="654">
        <f t="shared" si="41"/>
        <v>0</v>
      </c>
      <c r="AK56" s="654">
        <f t="shared" si="41"/>
        <v>0</v>
      </c>
      <c r="AL56" s="654">
        <f t="shared" si="41"/>
        <v>0</v>
      </c>
      <c r="AM56" s="654">
        <f t="shared" si="41"/>
        <v>0</v>
      </c>
      <c r="AN56" s="654">
        <f t="shared" si="41"/>
        <v>0</v>
      </c>
      <c r="AO56" s="654">
        <f t="shared" si="41"/>
        <v>0</v>
      </c>
      <c r="AP56" s="654">
        <f t="shared" ref="AP56:BN56" si="42">AP54*AP55</f>
        <v>0</v>
      </c>
      <c r="AQ56" s="654">
        <f t="shared" si="42"/>
        <v>0</v>
      </c>
      <c r="AR56" s="654">
        <f t="shared" si="42"/>
        <v>0</v>
      </c>
      <c r="AS56" s="654">
        <f t="shared" si="42"/>
        <v>0</v>
      </c>
      <c r="AT56" s="654">
        <f t="shared" si="42"/>
        <v>0</v>
      </c>
      <c r="AU56" s="654">
        <f t="shared" si="42"/>
        <v>0</v>
      </c>
      <c r="AV56" s="654">
        <f t="shared" si="42"/>
        <v>0</v>
      </c>
      <c r="AW56" s="654">
        <f t="shared" si="42"/>
        <v>0</v>
      </c>
      <c r="AX56" s="654">
        <f t="shared" si="42"/>
        <v>0</v>
      </c>
      <c r="AY56" s="654">
        <f t="shared" si="42"/>
        <v>0</v>
      </c>
      <c r="AZ56" s="654">
        <f t="shared" si="42"/>
        <v>0</v>
      </c>
      <c r="BA56" s="654">
        <f t="shared" si="42"/>
        <v>0</v>
      </c>
      <c r="BB56" s="654">
        <f t="shared" si="42"/>
        <v>0</v>
      </c>
      <c r="BC56" s="654">
        <f t="shared" si="42"/>
        <v>0</v>
      </c>
      <c r="BD56" s="654">
        <f t="shared" si="42"/>
        <v>0</v>
      </c>
      <c r="BE56" s="654">
        <f t="shared" si="42"/>
        <v>0</v>
      </c>
      <c r="BF56" s="654">
        <f t="shared" si="42"/>
        <v>0</v>
      </c>
      <c r="BG56" s="654">
        <f t="shared" si="42"/>
        <v>0</v>
      </c>
      <c r="BH56" s="654">
        <f t="shared" si="42"/>
        <v>0</v>
      </c>
      <c r="BI56" s="654">
        <f t="shared" si="42"/>
        <v>0</v>
      </c>
      <c r="BJ56" s="654">
        <f t="shared" si="42"/>
        <v>0</v>
      </c>
      <c r="BK56" s="654">
        <f t="shared" si="42"/>
        <v>0</v>
      </c>
      <c r="BL56" s="654">
        <f t="shared" si="42"/>
        <v>0</v>
      </c>
      <c r="BM56" s="654">
        <f t="shared" si="42"/>
        <v>0</v>
      </c>
      <c r="BN56" s="654">
        <f t="shared" si="42"/>
        <v>0</v>
      </c>
    </row>
    <row r="57" spans="2:66" s="762" customFormat="1" ht="12.75" customHeight="1" thickBot="1">
      <c r="B57" s="785"/>
      <c r="C57" s="784"/>
      <c r="D57" s="784"/>
      <c r="E57" s="785"/>
      <c r="F57" s="656"/>
      <c r="G57" s="656"/>
      <c r="H57" s="656"/>
      <c r="I57" s="656"/>
      <c r="J57" s="656"/>
      <c r="K57" s="656"/>
      <c r="L57" s="656"/>
      <c r="M57" s="656"/>
      <c r="N57" s="656"/>
      <c r="O57" s="656"/>
      <c r="P57" s="656"/>
      <c r="Q57" s="656"/>
      <c r="R57" s="656"/>
      <c r="S57" s="656"/>
      <c r="T57" s="656"/>
      <c r="U57" s="656"/>
      <c r="V57" s="656"/>
      <c r="W57" s="656"/>
      <c r="X57" s="656"/>
      <c r="Y57" s="656"/>
      <c r="Z57" s="656"/>
      <c r="AA57" s="656"/>
      <c r="AB57" s="656"/>
      <c r="AC57" s="656"/>
      <c r="AD57" s="656"/>
      <c r="AE57" s="656"/>
      <c r="AF57" s="656"/>
      <c r="AG57" s="656"/>
      <c r="AH57" s="656"/>
      <c r="AI57" s="656"/>
      <c r="AJ57" s="656"/>
      <c r="AK57" s="656"/>
      <c r="AL57" s="656"/>
      <c r="AM57" s="656"/>
      <c r="AN57" s="656"/>
      <c r="AO57" s="656"/>
      <c r="AP57" s="656"/>
      <c r="AQ57" s="656"/>
      <c r="AR57" s="656"/>
      <c r="AS57" s="656"/>
      <c r="AT57" s="656"/>
      <c r="AU57" s="656"/>
      <c r="AV57" s="656"/>
      <c r="AW57" s="656"/>
      <c r="AX57" s="656"/>
      <c r="AY57" s="656"/>
      <c r="AZ57" s="656"/>
      <c r="BA57" s="656"/>
      <c r="BB57" s="656"/>
      <c r="BC57" s="656"/>
      <c r="BD57" s="656"/>
      <c r="BE57" s="656"/>
      <c r="BF57" s="656"/>
      <c r="BG57" s="656"/>
      <c r="BH57" s="656"/>
      <c r="BI57" s="656"/>
      <c r="BJ57" s="656"/>
      <c r="BK57" s="656"/>
      <c r="BL57" s="656"/>
      <c r="BM57" s="656"/>
      <c r="BN57" s="656"/>
    </row>
    <row r="58" spans="2:66" ht="12.75" customHeight="1" outlineLevel="1" thickBot="1">
      <c r="B58" s="17" t="s">
        <v>1267</v>
      </c>
      <c r="C58" s="781"/>
      <c r="D58" s="781"/>
      <c r="E58" s="791"/>
      <c r="F58" s="45">
        <f t="shared" ref="F58:BN58" si="43">F$38</f>
        <v>1990</v>
      </c>
      <c r="G58" s="45">
        <f t="shared" si="43"/>
        <v>1991</v>
      </c>
      <c r="H58" s="45">
        <f t="shared" si="43"/>
        <v>1992</v>
      </c>
      <c r="I58" s="45">
        <f t="shared" si="43"/>
        <v>1993</v>
      </c>
      <c r="J58" s="45">
        <f t="shared" si="43"/>
        <v>1994</v>
      </c>
      <c r="K58" s="45">
        <f t="shared" si="43"/>
        <v>1995</v>
      </c>
      <c r="L58" s="45">
        <f t="shared" si="43"/>
        <v>1996</v>
      </c>
      <c r="M58" s="45">
        <f t="shared" si="43"/>
        <v>1997</v>
      </c>
      <c r="N58" s="45">
        <f t="shared" si="43"/>
        <v>1998</v>
      </c>
      <c r="O58" s="45">
        <f t="shared" si="43"/>
        <v>1999</v>
      </c>
      <c r="P58" s="45">
        <f t="shared" si="43"/>
        <v>2000</v>
      </c>
      <c r="Q58" s="45">
        <f t="shared" si="43"/>
        <v>2001</v>
      </c>
      <c r="R58" s="45">
        <f t="shared" si="43"/>
        <v>2002</v>
      </c>
      <c r="S58" s="45">
        <f t="shared" si="43"/>
        <v>2003</v>
      </c>
      <c r="T58" s="45">
        <f t="shared" si="43"/>
        <v>2004</v>
      </c>
      <c r="U58" s="45">
        <f t="shared" si="43"/>
        <v>2005</v>
      </c>
      <c r="V58" s="45">
        <f t="shared" si="43"/>
        <v>2006</v>
      </c>
      <c r="W58" s="45">
        <f t="shared" si="43"/>
        <v>2007</v>
      </c>
      <c r="X58" s="45">
        <f t="shared" si="43"/>
        <v>2008</v>
      </c>
      <c r="Y58" s="45">
        <f t="shared" si="43"/>
        <v>2009</v>
      </c>
      <c r="Z58" s="45">
        <f t="shared" si="43"/>
        <v>2010</v>
      </c>
      <c r="AA58" s="45">
        <f t="shared" si="43"/>
        <v>2011</v>
      </c>
      <c r="AB58" s="45">
        <f t="shared" si="43"/>
        <v>2012</v>
      </c>
      <c r="AC58" s="45">
        <f t="shared" si="43"/>
        <v>2013</v>
      </c>
      <c r="AD58" s="45">
        <f t="shared" si="43"/>
        <v>2014</v>
      </c>
      <c r="AE58" s="45">
        <f t="shared" si="43"/>
        <v>2015</v>
      </c>
      <c r="AF58" s="45">
        <f t="shared" si="43"/>
        <v>2016</v>
      </c>
      <c r="AG58" s="45">
        <f t="shared" si="43"/>
        <v>2017</v>
      </c>
      <c r="AH58" s="45">
        <f t="shared" si="43"/>
        <v>2018</v>
      </c>
      <c r="AI58" s="45">
        <f t="shared" si="43"/>
        <v>2019</v>
      </c>
      <c r="AJ58" s="45">
        <f t="shared" si="43"/>
        <v>2020</v>
      </c>
      <c r="AK58" s="45">
        <f t="shared" si="43"/>
        <v>2021</v>
      </c>
      <c r="AL58" s="45">
        <f t="shared" si="43"/>
        <v>2022</v>
      </c>
      <c r="AM58" s="45">
        <f t="shared" si="43"/>
        <v>2023</v>
      </c>
      <c r="AN58" s="45">
        <f t="shared" si="43"/>
        <v>2024</v>
      </c>
      <c r="AO58" s="45">
        <f t="shared" si="43"/>
        <v>2025</v>
      </c>
      <c r="AP58" s="45">
        <f t="shared" si="43"/>
        <v>2026</v>
      </c>
      <c r="AQ58" s="45">
        <f t="shared" si="43"/>
        <v>2027</v>
      </c>
      <c r="AR58" s="45">
        <f t="shared" si="43"/>
        <v>2028</v>
      </c>
      <c r="AS58" s="45">
        <f t="shared" si="43"/>
        <v>2029</v>
      </c>
      <c r="AT58" s="45">
        <f t="shared" si="43"/>
        <v>2030</v>
      </c>
      <c r="AU58" s="45">
        <f t="shared" si="43"/>
        <v>2031</v>
      </c>
      <c r="AV58" s="45">
        <f t="shared" si="43"/>
        <v>2032</v>
      </c>
      <c r="AW58" s="45">
        <f t="shared" si="43"/>
        <v>2033</v>
      </c>
      <c r="AX58" s="45">
        <f t="shared" si="43"/>
        <v>2034</v>
      </c>
      <c r="AY58" s="45">
        <f t="shared" si="43"/>
        <v>2035</v>
      </c>
      <c r="AZ58" s="45">
        <f t="shared" si="43"/>
        <v>2036</v>
      </c>
      <c r="BA58" s="45">
        <f t="shared" si="43"/>
        <v>2037</v>
      </c>
      <c r="BB58" s="45">
        <f t="shared" si="43"/>
        <v>2038</v>
      </c>
      <c r="BC58" s="45">
        <f t="shared" si="43"/>
        <v>2039</v>
      </c>
      <c r="BD58" s="45">
        <f t="shared" si="43"/>
        <v>2040</v>
      </c>
      <c r="BE58" s="45">
        <f t="shared" si="43"/>
        <v>2041</v>
      </c>
      <c r="BF58" s="45">
        <f t="shared" si="43"/>
        <v>2042</v>
      </c>
      <c r="BG58" s="45">
        <f t="shared" si="43"/>
        <v>2043</v>
      </c>
      <c r="BH58" s="45">
        <f t="shared" si="43"/>
        <v>2044</v>
      </c>
      <c r="BI58" s="45">
        <f t="shared" si="43"/>
        <v>2045</v>
      </c>
      <c r="BJ58" s="45">
        <f t="shared" si="43"/>
        <v>2046</v>
      </c>
      <c r="BK58" s="45">
        <f t="shared" si="43"/>
        <v>2047</v>
      </c>
      <c r="BL58" s="45">
        <f t="shared" si="43"/>
        <v>2048</v>
      </c>
      <c r="BM58" s="45">
        <f t="shared" si="43"/>
        <v>2049</v>
      </c>
      <c r="BN58" s="45">
        <f t="shared" si="43"/>
        <v>2050</v>
      </c>
    </row>
    <row r="59" spans="2:66" ht="12.75" customHeight="1" outlineLevel="1">
      <c r="B59" s="772">
        <f>B54+3</f>
        <v>616</v>
      </c>
      <c r="C59" s="725" t="s">
        <v>544</v>
      </c>
      <c r="D59" s="793"/>
      <c r="E59" s="794" t="s">
        <v>1386</v>
      </c>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row>
    <row r="60" spans="2:66" s="762" customFormat="1" ht="12.75" customHeight="1" outlineLevel="1">
      <c r="B60" s="772">
        <f>B55+3</f>
        <v>617</v>
      </c>
      <c r="C60" s="725" t="s">
        <v>661</v>
      </c>
      <c r="D60" s="701"/>
      <c r="E60" s="639" t="s">
        <v>1389</v>
      </c>
      <c r="F60" s="605"/>
      <c r="G60" s="605"/>
      <c r="H60" s="605"/>
      <c r="I60" s="605"/>
      <c r="J60" s="605"/>
      <c r="K60" s="605"/>
      <c r="L60" s="605"/>
      <c r="M60" s="605"/>
      <c r="N60" s="605"/>
      <c r="O60" s="605"/>
      <c r="P60" s="605"/>
      <c r="Q60" s="605"/>
      <c r="R60" s="605"/>
      <c r="S60" s="605"/>
      <c r="T60" s="605"/>
      <c r="U60" s="605"/>
      <c r="V60" s="605"/>
      <c r="W60" s="605"/>
      <c r="X60" s="605"/>
      <c r="Y60" s="605"/>
      <c r="Z60" s="605"/>
      <c r="AA60" s="605"/>
      <c r="AB60" s="605"/>
      <c r="AC60" s="605"/>
      <c r="AD60" s="605"/>
      <c r="AE60" s="605"/>
      <c r="AF60" s="605"/>
      <c r="AG60" s="605"/>
      <c r="AH60" s="605"/>
      <c r="AI60" s="605"/>
      <c r="AJ60" s="605"/>
      <c r="AK60" s="605"/>
      <c r="AL60" s="605"/>
      <c r="AM60" s="605"/>
      <c r="AN60" s="605"/>
      <c r="AO60" s="605"/>
      <c r="AP60" s="605"/>
      <c r="AQ60" s="605"/>
      <c r="AR60" s="605"/>
      <c r="AS60" s="605"/>
      <c r="AT60" s="605"/>
      <c r="AU60" s="605"/>
      <c r="AV60" s="605"/>
      <c r="AW60" s="605"/>
      <c r="AX60" s="605"/>
      <c r="AY60" s="605"/>
      <c r="AZ60" s="605"/>
      <c r="BA60" s="605"/>
      <c r="BB60" s="605"/>
      <c r="BC60" s="605"/>
      <c r="BD60" s="605"/>
      <c r="BE60" s="605"/>
      <c r="BF60" s="605"/>
      <c r="BG60" s="605"/>
      <c r="BH60" s="605"/>
      <c r="BI60" s="605"/>
      <c r="BJ60" s="605"/>
      <c r="BK60" s="605"/>
      <c r="BL60" s="605"/>
      <c r="BM60" s="605"/>
      <c r="BN60" s="605"/>
    </row>
    <row r="61" spans="2:66" ht="12.75" customHeight="1" outlineLevel="1">
      <c r="B61" s="772">
        <f>B56+3</f>
        <v>618</v>
      </c>
      <c r="C61" s="725" t="s">
        <v>541</v>
      </c>
      <c r="D61" s="701"/>
      <c r="E61" s="639" t="s">
        <v>151</v>
      </c>
      <c r="F61" s="654">
        <f t="shared" ref="F61:AE61" si="44">F59*F60</f>
        <v>0</v>
      </c>
      <c r="G61" s="654">
        <f t="shared" si="44"/>
        <v>0</v>
      </c>
      <c r="H61" s="654">
        <f t="shared" si="44"/>
        <v>0</v>
      </c>
      <c r="I61" s="654">
        <f t="shared" si="44"/>
        <v>0</v>
      </c>
      <c r="J61" s="654">
        <f t="shared" si="44"/>
        <v>0</v>
      </c>
      <c r="K61" s="654">
        <f t="shared" si="44"/>
        <v>0</v>
      </c>
      <c r="L61" s="654">
        <f t="shared" si="44"/>
        <v>0</v>
      </c>
      <c r="M61" s="654">
        <f t="shared" si="44"/>
        <v>0</v>
      </c>
      <c r="N61" s="654">
        <f t="shared" si="44"/>
        <v>0</v>
      </c>
      <c r="O61" s="654">
        <f t="shared" si="44"/>
        <v>0</v>
      </c>
      <c r="P61" s="654">
        <f t="shared" si="44"/>
        <v>0</v>
      </c>
      <c r="Q61" s="654">
        <f t="shared" si="44"/>
        <v>0</v>
      </c>
      <c r="R61" s="654">
        <f t="shared" si="44"/>
        <v>0</v>
      </c>
      <c r="S61" s="654">
        <f t="shared" si="44"/>
        <v>0</v>
      </c>
      <c r="T61" s="654">
        <f t="shared" si="44"/>
        <v>0</v>
      </c>
      <c r="U61" s="654">
        <f t="shared" si="44"/>
        <v>0</v>
      </c>
      <c r="V61" s="654">
        <f t="shared" si="44"/>
        <v>0</v>
      </c>
      <c r="W61" s="654">
        <f t="shared" si="44"/>
        <v>0</v>
      </c>
      <c r="X61" s="654">
        <f t="shared" si="44"/>
        <v>0</v>
      </c>
      <c r="Y61" s="654">
        <f t="shared" si="44"/>
        <v>0</v>
      </c>
      <c r="Z61" s="654">
        <f t="shared" si="44"/>
        <v>0</v>
      </c>
      <c r="AA61" s="654">
        <f t="shared" si="44"/>
        <v>0</v>
      </c>
      <c r="AB61" s="654">
        <f t="shared" si="44"/>
        <v>0</v>
      </c>
      <c r="AC61" s="654">
        <f t="shared" si="44"/>
        <v>0</v>
      </c>
      <c r="AD61" s="654">
        <f t="shared" si="44"/>
        <v>0</v>
      </c>
      <c r="AE61" s="654">
        <f t="shared" si="44"/>
        <v>0</v>
      </c>
      <c r="AF61" s="654">
        <f t="shared" ref="AF61:AO61" si="45">AF59*AF60</f>
        <v>0</v>
      </c>
      <c r="AG61" s="654">
        <f t="shared" si="45"/>
        <v>0</v>
      </c>
      <c r="AH61" s="654">
        <f t="shared" si="45"/>
        <v>0</v>
      </c>
      <c r="AI61" s="654">
        <f t="shared" si="45"/>
        <v>0</v>
      </c>
      <c r="AJ61" s="654">
        <f t="shared" si="45"/>
        <v>0</v>
      </c>
      <c r="AK61" s="654">
        <f t="shared" si="45"/>
        <v>0</v>
      </c>
      <c r="AL61" s="654">
        <f t="shared" si="45"/>
        <v>0</v>
      </c>
      <c r="AM61" s="654">
        <f t="shared" si="45"/>
        <v>0</v>
      </c>
      <c r="AN61" s="654">
        <f t="shared" si="45"/>
        <v>0</v>
      </c>
      <c r="AO61" s="654">
        <f t="shared" si="45"/>
        <v>0</v>
      </c>
      <c r="AP61" s="654">
        <f t="shared" ref="AP61:BN61" si="46">AP59*AP60</f>
        <v>0</v>
      </c>
      <c r="AQ61" s="654">
        <f t="shared" si="46"/>
        <v>0</v>
      </c>
      <c r="AR61" s="654">
        <f t="shared" si="46"/>
        <v>0</v>
      </c>
      <c r="AS61" s="654">
        <f t="shared" si="46"/>
        <v>0</v>
      </c>
      <c r="AT61" s="654">
        <f t="shared" si="46"/>
        <v>0</v>
      </c>
      <c r="AU61" s="654">
        <f t="shared" si="46"/>
        <v>0</v>
      </c>
      <c r="AV61" s="654">
        <f t="shared" si="46"/>
        <v>0</v>
      </c>
      <c r="AW61" s="654">
        <f t="shared" si="46"/>
        <v>0</v>
      </c>
      <c r="AX61" s="654">
        <f t="shared" si="46"/>
        <v>0</v>
      </c>
      <c r="AY61" s="654">
        <f t="shared" si="46"/>
        <v>0</v>
      </c>
      <c r="AZ61" s="654">
        <f t="shared" si="46"/>
        <v>0</v>
      </c>
      <c r="BA61" s="654">
        <f t="shared" si="46"/>
        <v>0</v>
      </c>
      <c r="BB61" s="654">
        <f t="shared" si="46"/>
        <v>0</v>
      </c>
      <c r="BC61" s="654">
        <f t="shared" si="46"/>
        <v>0</v>
      </c>
      <c r="BD61" s="654">
        <f t="shared" si="46"/>
        <v>0</v>
      </c>
      <c r="BE61" s="654">
        <f t="shared" si="46"/>
        <v>0</v>
      </c>
      <c r="BF61" s="654">
        <f t="shared" si="46"/>
        <v>0</v>
      </c>
      <c r="BG61" s="654">
        <f t="shared" si="46"/>
        <v>0</v>
      </c>
      <c r="BH61" s="654">
        <f t="shared" si="46"/>
        <v>0</v>
      </c>
      <c r="BI61" s="654">
        <f t="shared" si="46"/>
        <v>0</v>
      </c>
      <c r="BJ61" s="654">
        <f t="shared" si="46"/>
        <v>0</v>
      </c>
      <c r="BK61" s="654">
        <f t="shared" si="46"/>
        <v>0</v>
      </c>
      <c r="BL61" s="654">
        <f t="shared" si="46"/>
        <v>0</v>
      </c>
      <c r="BM61" s="654">
        <f t="shared" si="46"/>
        <v>0</v>
      </c>
      <c r="BN61" s="654">
        <f t="shared" si="46"/>
        <v>0</v>
      </c>
    </row>
    <row r="62" spans="2:66" s="762" customFormat="1" ht="12.75" customHeight="1" thickBot="1">
      <c r="B62" s="785"/>
      <c r="C62" s="784"/>
      <c r="D62" s="784"/>
      <c r="E62" s="785"/>
      <c r="F62" s="656"/>
      <c r="G62" s="656"/>
      <c r="H62" s="656"/>
      <c r="I62" s="656"/>
      <c r="J62" s="656"/>
      <c r="K62" s="656"/>
      <c r="L62" s="656"/>
      <c r="M62" s="656"/>
      <c r="N62" s="656"/>
      <c r="O62" s="656"/>
      <c r="P62" s="656"/>
      <c r="Q62" s="656"/>
      <c r="R62" s="656"/>
      <c r="S62" s="656"/>
      <c r="T62" s="656"/>
      <c r="U62" s="656"/>
      <c r="V62" s="656"/>
      <c r="W62" s="656"/>
      <c r="X62" s="656"/>
      <c r="Y62" s="656"/>
      <c r="Z62" s="656"/>
      <c r="AA62" s="656"/>
      <c r="AB62" s="656"/>
      <c r="AC62" s="656"/>
      <c r="AD62" s="656"/>
      <c r="AE62" s="656"/>
      <c r="AF62" s="656"/>
      <c r="AG62" s="656"/>
      <c r="AH62" s="656"/>
      <c r="AI62" s="656"/>
      <c r="AJ62" s="656"/>
      <c r="AK62" s="656"/>
      <c r="AL62" s="656"/>
      <c r="AM62" s="656"/>
      <c r="AN62" s="656"/>
      <c r="AO62" s="656"/>
      <c r="AP62" s="656"/>
      <c r="AQ62" s="656"/>
      <c r="AR62" s="656"/>
      <c r="AS62" s="656"/>
      <c r="AT62" s="656"/>
      <c r="AU62" s="656"/>
      <c r="AV62" s="656"/>
      <c r="AW62" s="656"/>
      <c r="AX62" s="656"/>
      <c r="AY62" s="656"/>
      <c r="AZ62" s="656"/>
      <c r="BA62" s="656"/>
      <c r="BB62" s="656"/>
      <c r="BC62" s="656"/>
      <c r="BD62" s="656"/>
      <c r="BE62" s="656"/>
      <c r="BF62" s="656"/>
      <c r="BG62" s="656"/>
      <c r="BH62" s="656"/>
      <c r="BI62" s="656"/>
      <c r="BJ62" s="656"/>
      <c r="BK62" s="656"/>
      <c r="BL62" s="656"/>
      <c r="BM62" s="656"/>
      <c r="BN62" s="656"/>
    </row>
    <row r="63" spans="2:66" ht="12.75" customHeight="1" outlineLevel="1" thickBot="1">
      <c r="B63" s="17" t="s">
        <v>1268</v>
      </c>
      <c r="C63" s="781"/>
      <c r="D63" s="781"/>
      <c r="E63" s="791"/>
      <c r="F63" s="45">
        <f t="shared" ref="F63:BN63" si="47">F$38</f>
        <v>1990</v>
      </c>
      <c r="G63" s="45">
        <f t="shared" si="47"/>
        <v>1991</v>
      </c>
      <c r="H63" s="45">
        <f t="shared" si="47"/>
        <v>1992</v>
      </c>
      <c r="I63" s="45">
        <f t="shared" si="47"/>
        <v>1993</v>
      </c>
      <c r="J63" s="45">
        <f t="shared" si="47"/>
        <v>1994</v>
      </c>
      <c r="K63" s="45">
        <f t="shared" si="47"/>
        <v>1995</v>
      </c>
      <c r="L63" s="45">
        <f t="shared" si="47"/>
        <v>1996</v>
      </c>
      <c r="M63" s="45">
        <f t="shared" si="47"/>
        <v>1997</v>
      </c>
      <c r="N63" s="45">
        <f t="shared" si="47"/>
        <v>1998</v>
      </c>
      <c r="O63" s="45">
        <f t="shared" si="47"/>
        <v>1999</v>
      </c>
      <c r="P63" s="45">
        <f t="shared" si="47"/>
        <v>2000</v>
      </c>
      <c r="Q63" s="45">
        <f t="shared" si="47"/>
        <v>2001</v>
      </c>
      <c r="R63" s="45">
        <f t="shared" si="47"/>
        <v>2002</v>
      </c>
      <c r="S63" s="45">
        <f t="shared" si="47"/>
        <v>2003</v>
      </c>
      <c r="T63" s="45">
        <f t="shared" si="47"/>
        <v>2004</v>
      </c>
      <c r="U63" s="45">
        <f t="shared" si="47"/>
        <v>2005</v>
      </c>
      <c r="V63" s="45">
        <f t="shared" si="47"/>
        <v>2006</v>
      </c>
      <c r="W63" s="45">
        <f t="shared" si="47"/>
        <v>2007</v>
      </c>
      <c r="X63" s="45">
        <f t="shared" si="47"/>
        <v>2008</v>
      </c>
      <c r="Y63" s="45">
        <f t="shared" si="47"/>
        <v>2009</v>
      </c>
      <c r="Z63" s="45">
        <f t="shared" si="47"/>
        <v>2010</v>
      </c>
      <c r="AA63" s="45">
        <f t="shared" si="47"/>
        <v>2011</v>
      </c>
      <c r="AB63" s="45">
        <f t="shared" si="47"/>
        <v>2012</v>
      </c>
      <c r="AC63" s="45">
        <f t="shared" si="47"/>
        <v>2013</v>
      </c>
      <c r="AD63" s="45">
        <f t="shared" si="47"/>
        <v>2014</v>
      </c>
      <c r="AE63" s="45">
        <f t="shared" si="47"/>
        <v>2015</v>
      </c>
      <c r="AF63" s="45">
        <f t="shared" si="47"/>
        <v>2016</v>
      </c>
      <c r="AG63" s="45">
        <f t="shared" si="47"/>
        <v>2017</v>
      </c>
      <c r="AH63" s="45">
        <f t="shared" si="47"/>
        <v>2018</v>
      </c>
      <c r="AI63" s="45">
        <f t="shared" si="47"/>
        <v>2019</v>
      </c>
      <c r="AJ63" s="45">
        <f t="shared" si="47"/>
        <v>2020</v>
      </c>
      <c r="AK63" s="45">
        <f t="shared" si="47"/>
        <v>2021</v>
      </c>
      <c r="AL63" s="45">
        <f t="shared" si="47"/>
        <v>2022</v>
      </c>
      <c r="AM63" s="45">
        <f t="shared" si="47"/>
        <v>2023</v>
      </c>
      <c r="AN63" s="45">
        <f t="shared" si="47"/>
        <v>2024</v>
      </c>
      <c r="AO63" s="45">
        <f t="shared" si="47"/>
        <v>2025</v>
      </c>
      <c r="AP63" s="45">
        <f t="shared" si="47"/>
        <v>2026</v>
      </c>
      <c r="AQ63" s="45">
        <f t="shared" si="47"/>
        <v>2027</v>
      </c>
      <c r="AR63" s="45">
        <f t="shared" si="47"/>
        <v>2028</v>
      </c>
      <c r="AS63" s="45">
        <f t="shared" si="47"/>
        <v>2029</v>
      </c>
      <c r="AT63" s="45">
        <f t="shared" si="47"/>
        <v>2030</v>
      </c>
      <c r="AU63" s="45">
        <f t="shared" si="47"/>
        <v>2031</v>
      </c>
      <c r="AV63" s="45">
        <f t="shared" si="47"/>
        <v>2032</v>
      </c>
      <c r="AW63" s="45">
        <f t="shared" si="47"/>
        <v>2033</v>
      </c>
      <c r="AX63" s="45">
        <f t="shared" si="47"/>
        <v>2034</v>
      </c>
      <c r="AY63" s="45">
        <f t="shared" si="47"/>
        <v>2035</v>
      </c>
      <c r="AZ63" s="45">
        <f t="shared" si="47"/>
        <v>2036</v>
      </c>
      <c r="BA63" s="45">
        <f t="shared" si="47"/>
        <v>2037</v>
      </c>
      <c r="BB63" s="45">
        <f t="shared" si="47"/>
        <v>2038</v>
      </c>
      <c r="BC63" s="45">
        <f t="shared" si="47"/>
        <v>2039</v>
      </c>
      <c r="BD63" s="45">
        <f t="shared" si="47"/>
        <v>2040</v>
      </c>
      <c r="BE63" s="45">
        <f t="shared" si="47"/>
        <v>2041</v>
      </c>
      <c r="BF63" s="45">
        <f t="shared" si="47"/>
        <v>2042</v>
      </c>
      <c r="BG63" s="45">
        <f t="shared" si="47"/>
        <v>2043</v>
      </c>
      <c r="BH63" s="45">
        <f t="shared" si="47"/>
        <v>2044</v>
      </c>
      <c r="BI63" s="45">
        <f t="shared" si="47"/>
        <v>2045</v>
      </c>
      <c r="BJ63" s="45">
        <f t="shared" si="47"/>
        <v>2046</v>
      </c>
      <c r="BK63" s="45">
        <f t="shared" si="47"/>
        <v>2047</v>
      </c>
      <c r="BL63" s="45">
        <f t="shared" si="47"/>
        <v>2048</v>
      </c>
      <c r="BM63" s="45">
        <f t="shared" si="47"/>
        <v>2049</v>
      </c>
      <c r="BN63" s="45">
        <f t="shared" si="47"/>
        <v>2050</v>
      </c>
    </row>
    <row r="64" spans="2:66" ht="12.75" customHeight="1" outlineLevel="1">
      <c r="B64" s="772">
        <f>B59+3</f>
        <v>619</v>
      </c>
      <c r="C64" s="725" t="s">
        <v>544</v>
      </c>
      <c r="D64" s="793"/>
      <c r="E64" s="794" t="s">
        <v>1386</v>
      </c>
      <c r="F64" s="171"/>
      <c r="G64" s="171"/>
      <c r="H64" s="171"/>
      <c r="I64" s="171"/>
      <c r="J64" s="171"/>
      <c r="K64" s="171"/>
      <c r="L64" s="171"/>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row>
    <row r="65" spans="2:66" s="762" customFormat="1" ht="12.75" customHeight="1" outlineLevel="1">
      <c r="B65" s="772">
        <f>B60+3</f>
        <v>620</v>
      </c>
      <c r="C65" s="725" t="s">
        <v>661</v>
      </c>
      <c r="D65" s="701"/>
      <c r="E65" s="639" t="s">
        <v>1389</v>
      </c>
      <c r="F65" s="605"/>
      <c r="G65" s="605"/>
      <c r="H65" s="605"/>
      <c r="I65" s="605"/>
      <c r="J65" s="605"/>
      <c r="K65" s="605"/>
      <c r="L65" s="605"/>
      <c r="M65" s="605"/>
      <c r="N65" s="605"/>
      <c r="O65" s="605"/>
      <c r="P65" s="605"/>
      <c r="Q65" s="605"/>
      <c r="R65" s="605"/>
      <c r="S65" s="605"/>
      <c r="T65" s="605"/>
      <c r="U65" s="605"/>
      <c r="V65" s="605"/>
      <c r="W65" s="605"/>
      <c r="X65" s="605"/>
      <c r="Y65" s="605"/>
      <c r="Z65" s="605"/>
      <c r="AA65" s="605"/>
      <c r="AB65" s="605"/>
      <c r="AC65" s="605"/>
      <c r="AD65" s="605"/>
      <c r="AE65" s="605"/>
      <c r="AF65" s="605"/>
      <c r="AG65" s="605"/>
      <c r="AH65" s="605"/>
      <c r="AI65" s="605"/>
      <c r="AJ65" s="605"/>
      <c r="AK65" s="605"/>
      <c r="AL65" s="605"/>
      <c r="AM65" s="605"/>
      <c r="AN65" s="605"/>
      <c r="AO65" s="605"/>
      <c r="AP65" s="605"/>
      <c r="AQ65" s="605"/>
      <c r="AR65" s="605"/>
      <c r="AS65" s="605"/>
      <c r="AT65" s="605"/>
      <c r="AU65" s="605"/>
      <c r="AV65" s="605"/>
      <c r="AW65" s="605"/>
      <c r="AX65" s="605"/>
      <c r="AY65" s="605"/>
      <c r="AZ65" s="605"/>
      <c r="BA65" s="605"/>
      <c r="BB65" s="605"/>
      <c r="BC65" s="605"/>
      <c r="BD65" s="605"/>
      <c r="BE65" s="605"/>
      <c r="BF65" s="605"/>
      <c r="BG65" s="605"/>
      <c r="BH65" s="605"/>
      <c r="BI65" s="605"/>
      <c r="BJ65" s="605"/>
      <c r="BK65" s="605"/>
      <c r="BL65" s="605"/>
      <c r="BM65" s="605"/>
      <c r="BN65" s="605"/>
    </row>
    <row r="66" spans="2:66" ht="12.75" customHeight="1" outlineLevel="1">
      <c r="B66" s="772">
        <f>B61+3</f>
        <v>621</v>
      </c>
      <c r="C66" s="725" t="s">
        <v>541</v>
      </c>
      <c r="D66" s="701"/>
      <c r="E66" s="639" t="s">
        <v>151</v>
      </c>
      <c r="F66" s="654">
        <f t="shared" ref="F66:AE66" si="48">F64*F65</f>
        <v>0</v>
      </c>
      <c r="G66" s="654">
        <f t="shared" si="48"/>
        <v>0</v>
      </c>
      <c r="H66" s="654">
        <f t="shared" si="48"/>
        <v>0</v>
      </c>
      <c r="I66" s="654">
        <f t="shared" si="48"/>
        <v>0</v>
      </c>
      <c r="J66" s="654">
        <f t="shared" si="48"/>
        <v>0</v>
      </c>
      <c r="K66" s="654">
        <f t="shared" si="48"/>
        <v>0</v>
      </c>
      <c r="L66" s="654">
        <f t="shared" si="48"/>
        <v>0</v>
      </c>
      <c r="M66" s="654">
        <f t="shared" si="48"/>
        <v>0</v>
      </c>
      <c r="N66" s="654">
        <f t="shared" si="48"/>
        <v>0</v>
      </c>
      <c r="O66" s="654">
        <f t="shared" si="48"/>
        <v>0</v>
      </c>
      <c r="P66" s="654">
        <f t="shared" si="48"/>
        <v>0</v>
      </c>
      <c r="Q66" s="654">
        <f t="shared" si="48"/>
        <v>0</v>
      </c>
      <c r="R66" s="654">
        <f t="shared" si="48"/>
        <v>0</v>
      </c>
      <c r="S66" s="654">
        <f t="shared" si="48"/>
        <v>0</v>
      </c>
      <c r="T66" s="654">
        <f t="shared" si="48"/>
        <v>0</v>
      </c>
      <c r="U66" s="654">
        <f t="shared" si="48"/>
        <v>0</v>
      </c>
      <c r="V66" s="654">
        <f t="shared" si="48"/>
        <v>0</v>
      </c>
      <c r="W66" s="654">
        <f t="shared" si="48"/>
        <v>0</v>
      </c>
      <c r="X66" s="654">
        <f t="shared" si="48"/>
        <v>0</v>
      </c>
      <c r="Y66" s="654">
        <f t="shared" si="48"/>
        <v>0</v>
      </c>
      <c r="Z66" s="654">
        <f t="shared" si="48"/>
        <v>0</v>
      </c>
      <c r="AA66" s="654">
        <f t="shared" si="48"/>
        <v>0</v>
      </c>
      <c r="AB66" s="654">
        <f t="shared" si="48"/>
        <v>0</v>
      </c>
      <c r="AC66" s="654">
        <f t="shared" si="48"/>
        <v>0</v>
      </c>
      <c r="AD66" s="654">
        <f t="shared" si="48"/>
        <v>0</v>
      </c>
      <c r="AE66" s="654">
        <f t="shared" si="48"/>
        <v>0</v>
      </c>
      <c r="AF66" s="654">
        <f t="shared" ref="AF66:AO66" si="49">AF64*AF65</f>
        <v>0</v>
      </c>
      <c r="AG66" s="654">
        <f t="shared" si="49"/>
        <v>0</v>
      </c>
      <c r="AH66" s="654">
        <f t="shared" si="49"/>
        <v>0</v>
      </c>
      <c r="AI66" s="654">
        <f t="shared" si="49"/>
        <v>0</v>
      </c>
      <c r="AJ66" s="654">
        <f t="shared" si="49"/>
        <v>0</v>
      </c>
      <c r="AK66" s="654">
        <f t="shared" si="49"/>
        <v>0</v>
      </c>
      <c r="AL66" s="654">
        <f t="shared" si="49"/>
        <v>0</v>
      </c>
      <c r="AM66" s="654">
        <f t="shared" si="49"/>
        <v>0</v>
      </c>
      <c r="AN66" s="654">
        <f t="shared" si="49"/>
        <v>0</v>
      </c>
      <c r="AO66" s="654">
        <f t="shared" si="49"/>
        <v>0</v>
      </c>
      <c r="AP66" s="654">
        <f t="shared" ref="AP66:BN66" si="50">AP64*AP65</f>
        <v>0</v>
      </c>
      <c r="AQ66" s="654">
        <f t="shared" si="50"/>
        <v>0</v>
      </c>
      <c r="AR66" s="654">
        <f t="shared" si="50"/>
        <v>0</v>
      </c>
      <c r="AS66" s="654">
        <f t="shared" si="50"/>
        <v>0</v>
      </c>
      <c r="AT66" s="654">
        <f t="shared" si="50"/>
        <v>0</v>
      </c>
      <c r="AU66" s="654">
        <f t="shared" si="50"/>
        <v>0</v>
      </c>
      <c r="AV66" s="654">
        <f t="shared" si="50"/>
        <v>0</v>
      </c>
      <c r="AW66" s="654">
        <f t="shared" si="50"/>
        <v>0</v>
      </c>
      <c r="AX66" s="654">
        <f t="shared" si="50"/>
        <v>0</v>
      </c>
      <c r="AY66" s="654">
        <f t="shared" si="50"/>
        <v>0</v>
      </c>
      <c r="AZ66" s="654">
        <f t="shared" si="50"/>
        <v>0</v>
      </c>
      <c r="BA66" s="654">
        <f t="shared" si="50"/>
        <v>0</v>
      </c>
      <c r="BB66" s="654">
        <f t="shared" si="50"/>
        <v>0</v>
      </c>
      <c r="BC66" s="654">
        <f t="shared" si="50"/>
        <v>0</v>
      </c>
      <c r="BD66" s="654">
        <f t="shared" si="50"/>
        <v>0</v>
      </c>
      <c r="BE66" s="654">
        <f t="shared" si="50"/>
        <v>0</v>
      </c>
      <c r="BF66" s="654">
        <f t="shared" si="50"/>
        <v>0</v>
      </c>
      <c r="BG66" s="654">
        <f t="shared" si="50"/>
        <v>0</v>
      </c>
      <c r="BH66" s="654">
        <f t="shared" si="50"/>
        <v>0</v>
      </c>
      <c r="BI66" s="654">
        <f t="shared" si="50"/>
        <v>0</v>
      </c>
      <c r="BJ66" s="654">
        <f t="shared" si="50"/>
        <v>0</v>
      </c>
      <c r="BK66" s="654">
        <f t="shared" si="50"/>
        <v>0</v>
      </c>
      <c r="BL66" s="654">
        <f t="shared" si="50"/>
        <v>0</v>
      </c>
      <c r="BM66" s="654">
        <f t="shared" si="50"/>
        <v>0</v>
      </c>
      <c r="BN66" s="654">
        <f t="shared" si="50"/>
        <v>0</v>
      </c>
    </row>
    <row r="67" spans="2:66" s="762" customFormat="1" ht="12.75" customHeight="1" thickBot="1">
      <c r="B67" s="785"/>
      <c r="C67" s="784"/>
      <c r="D67" s="784"/>
      <c r="E67" s="785"/>
      <c r="F67" s="656"/>
      <c r="G67" s="656"/>
      <c r="H67" s="656"/>
      <c r="I67" s="656"/>
      <c r="J67" s="656"/>
      <c r="K67" s="656"/>
      <c r="L67" s="656"/>
      <c r="M67" s="656"/>
      <c r="N67" s="656"/>
      <c r="O67" s="656"/>
      <c r="P67" s="656"/>
      <c r="Q67" s="656"/>
      <c r="R67" s="656"/>
      <c r="S67" s="656"/>
      <c r="T67" s="656"/>
      <c r="U67" s="656"/>
      <c r="V67" s="656"/>
      <c r="W67" s="656"/>
      <c r="X67" s="656"/>
      <c r="Y67" s="656"/>
      <c r="Z67" s="656"/>
      <c r="AA67" s="656"/>
      <c r="AB67" s="656"/>
      <c r="AC67" s="656"/>
      <c r="AD67" s="656"/>
      <c r="AE67" s="656"/>
      <c r="AF67" s="656"/>
      <c r="AG67" s="656"/>
      <c r="AH67" s="656"/>
      <c r="AI67" s="656"/>
      <c r="AJ67" s="656"/>
      <c r="AK67" s="656"/>
      <c r="AL67" s="656"/>
      <c r="AM67" s="656"/>
      <c r="AN67" s="656"/>
      <c r="AO67" s="656"/>
      <c r="AP67" s="656"/>
      <c r="AQ67" s="656"/>
      <c r="AR67" s="656"/>
      <c r="AS67" s="656"/>
      <c r="AT67" s="656"/>
      <c r="AU67" s="656"/>
      <c r="AV67" s="656"/>
      <c r="AW67" s="656"/>
      <c r="AX67" s="656"/>
      <c r="AY67" s="656"/>
      <c r="AZ67" s="656"/>
      <c r="BA67" s="656"/>
      <c r="BB67" s="656"/>
      <c r="BC67" s="656"/>
      <c r="BD67" s="656"/>
      <c r="BE67" s="656"/>
      <c r="BF67" s="656"/>
      <c r="BG67" s="656"/>
      <c r="BH67" s="656"/>
      <c r="BI67" s="656"/>
      <c r="BJ67" s="656"/>
      <c r="BK67" s="656"/>
      <c r="BL67" s="656"/>
      <c r="BM67" s="656"/>
      <c r="BN67" s="656"/>
    </row>
    <row r="68" spans="2:66" ht="12.75" customHeight="1" outlineLevel="1" thickBot="1">
      <c r="B68" s="17" t="s">
        <v>1269</v>
      </c>
      <c r="C68" s="781"/>
      <c r="D68" s="781"/>
      <c r="E68" s="791"/>
      <c r="F68" s="45">
        <f t="shared" ref="F68:BN68" si="51">F$38</f>
        <v>1990</v>
      </c>
      <c r="G68" s="45">
        <f t="shared" si="51"/>
        <v>1991</v>
      </c>
      <c r="H68" s="45">
        <f t="shared" si="51"/>
        <v>1992</v>
      </c>
      <c r="I68" s="45">
        <f t="shared" si="51"/>
        <v>1993</v>
      </c>
      <c r="J68" s="45">
        <f t="shared" si="51"/>
        <v>1994</v>
      </c>
      <c r="K68" s="45">
        <f t="shared" si="51"/>
        <v>1995</v>
      </c>
      <c r="L68" s="45">
        <f t="shared" si="51"/>
        <v>1996</v>
      </c>
      <c r="M68" s="45">
        <f t="shared" si="51"/>
        <v>1997</v>
      </c>
      <c r="N68" s="45">
        <f t="shared" si="51"/>
        <v>1998</v>
      </c>
      <c r="O68" s="45">
        <f t="shared" si="51"/>
        <v>1999</v>
      </c>
      <c r="P68" s="45">
        <f t="shared" si="51"/>
        <v>2000</v>
      </c>
      <c r="Q68" s="45">
        <f t="shared" si="51"/>
        <v>2001</v>
      </c>
      <c r="R68" s="45">
        <f t="shared" si="51"/>
        <v>2002</v>
      </c>
      <c r="S68" s="45">
        <f t="shared" si="51"/>
        <v>2003</v>
      </c>
      <c r="T68" s="45">
        <f t="shared" si="51"/>
        <v>2004</v>
      </c>
      <c r="U68" s="45">
        <f t="shared" si="51"/>
        <v>2005</v>
      </c>
      <c r="V68" s="45">
        <f t="shared" si="51"/>
        <v>2006</v>
      </c>
      <c r="W68" s="45">
        <f t="shared" si="51"/>
        <v>2007</v>
      </c>
      <c r="X68" s="45">
        <f t="shared" si="51"/>
        <v>2008</v>
      </c>
      <c r="Y68" s="45">
        <f t="shared" si="51"/>
        <v>2009</v>
      </c>
      <c r="Z68" s="45">
        <f t="shared" si="51"/>
        <v>2010</v>
      </c>
      <c r="AA68" s="45">
        <f t="shared" si="51"/>
        <v>2011</v>
      </c>
      <c r="AB68" s="45">
        <f t="shared" si="51"/>
        <v>2012</v>
      </c>
      <c r="AC68" s="45">
        <f t="shared" si="51"/>
        <v>2013</v>
      </c>
      <c r="AD68" s="45">
        <f t="shared" si="51"/>
        <v>2014</v>
      </c>
      <c r="AE68" s="45">
        <f t="shared" si="51"/>
        <v>2015</v>
      </c>
      <c r="AF68" s="45">
        <f t="shared" si="51"/>
        <v>2016</v>
      </c>
      <c r="AG68" s="45">
        <f t="shared" si="51"/>
        <v>2017</v>
      </c>
      <c r="AH68" s="45">
        <f t="shared" si="51"/>
        <v>2018</v>
      </c>
      <c r="AI68" s="45">
        <f t="shared" si="51"/>
        <v>2019</v>
      </c>
      <c r="AJ68" s="45">
        <f t="shared" si="51"/>
        <v>2020</v>
      </c>
      <c r="AK68" s="45">
        <f t="shared" si="51"/>
        <v>2021</v>
      </c>
      <c r="AL68" s="45">
        <f t="shared" si="51"/>
        <v>2022</v>
      </c>
      <c r="AM68" s="45">
        <f t="shared" si="51"/>
        <v>2023</v>
      </c>
      <c r="AN68" s="45">
        <f t="shared" si="51"/>
        <v>2024</v>
      </c>
      <c r="AO68" s="45">
        <f t="shared" si="51"/>
        <v>2025</v>
      </c>
      <c r="AP68" s="45">
        <f t="shared" si="51"/>
        <v>2026</v>
      </c>
      <c r="AQ68" s="45">
        <f t="shared" si="51"/>
        <v>2027</v>
      </c>
      <c r="AR68" s="45">
        <f t="shared" si="51"/>
        <v>2028</v>
      </c>
      <c r="AS68" s="45">
        <f t="shared" si="51"/>
        <v>2029</v>
      </c>
      <c r="AT68" s="45">
        <f t="shared" si="51"/>
        <v>2030</v>
      </c>
      <c r="AU68" s="45">
        <f t="shared" si="51"/>
        <v>2031</v>
      </c>
      <c r="AV68" s="45">
        <f t="shared" si="51"/>
        <v>2032</v>
      </c>
      <c r="AW68" s="45">
        <f t="shared" si="51"/>
        <v>2033</v>
      </c>
      <c r="AX68" s="45">
        <f t="shared" si="51"/>
        <v>2034</v>
      </c>
      <c r="AY68" s="45">
        <f t="shared" si="51"/>
        <v>2035</v>
      </c>
      <c r="AZ68" s="45">
        <f t="shared" si="51"/>
        <v>2036</v>
      </c>
      <c r="BA68" s="45">
        <f t="shared" si="51"/>
        <v>2037</v>
      </c>
      <c r="BB68" s="45">
        <f t="shared" si="51"/>
        <v>2038</v>
      </c>
      <c r="BC68" s="45">
        <f t="shared" si="51"/>
        <v>2039</v>
      </c>
      <c r="BD68" s="45">
        <f t="shared" si="51"/>
        <v>2040</v>
      </c>
      <c r="BE68" s="45">
        <f t="shared" si="51"/>
        <v>2041</v>
      </c>
      <c r="BF68" s="45">
        <f t="shared" si="51"/>
        <v>2042</v>
      </c>
      <c r="BG68" s="45">
        <f t="shared" si="51"/>
        <v>2043</v>
      </c>
      <c r="BH68" s="45">
        <f t="shared" si="51"/>
        <v>2044</v>
      </c>
      <c r="BI68" s="45">
        <f t="shared" si="51"/>
        <v>2045</v>
      </c>
      <c r="BJ68" s="45">
        <f t="shared" si="51"/>
        <v>2046</v>
      </c>
      <c r="BK68" s="45">
        <f t="shared" si="51"/>
        <v>2047</v>
      </c>
      <c r="BL68" s="45">
        <f t="shared" si="51"/>
        <v>2048</v>
      </c>
      <c r="BM68" s="45">
        <f t="shared" si="51"/>
        <v>2049</v>
      </c>
      <c r="BN68" s="45">
        <f t="shared" si="51"/>
        <v>2050</v>
      </c>
    </row>
    <row r="69" spans="2:66" ht="12.75" customHeight="1" outlineLevel="1">
      <c r="B69" s="772">
        <f>B64+3</f>
        <v>622</v>
      </c>
      <c r="C69" s="725" t="s">
        <v>544</v>
      </c>
      <c r="D69" s="793"/>
      <c r="E69" s="794" t="s">
        <v>1386</v>
      </c>
      <c r="F69" s="171"/>
      <c r="G69" s="171"/>
      <c r="H69" s="171"/>
      <c r="I69" s="171"/>
      <c r="J69" s="171"/>
      <c r="K69" s="171"/>
      <c r="L69" s="171"/>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c r="BI69" s="171"/>
      <c r="BJ69" s="171"/>
      <c r="BK69" s="171"/>
      <c r="BL69" s="171"/>
      <c r="BM69" s="171"/>
      <c r="BN69" s="171"/>
    </row>
    <row r="70" spans="2:66" s="762" customFormat="1" ht="12.75" customHeight="1" outlineLevel="1">
      <c r="B70" s="772">
        <f>B65+3</f>
        <v>623</v>
      </c>
      <c r="C70" s="725" t="s">
        <v>661</v>
      </c>
      <c r="D70" s="701"/>
      <c r="E70" s="639" t="s">
        <v>1389</v>
      </c>
      <c r="F70" s="605"/>
      <c r="G70" s="605"/>
      <c r="H70" s="605"/>
      <c r="I70" s="605"/>
      <c r="J70" s="605"/>
      <c r="K70" s="605"/>
      <c r="L70" s="605"/>
      <c r="M70" s="605"/>
      <c r="N70" s="605"/>
      <c r="O70" s="605"/>
      <c r="P70" s="605"/>
      <c r="Q70" s="605"/>
      <c r="R70" s="605"/>
      <c r="S70" s="605"/>
      <c r="T70" s="605"/>
      <c r="U70" s="605"/>
      <c r="V70" s="605"/>
      <c r="W70" s="605"/>
      <c r="X70" s="605"/>
      <c r="Y70" s="605"/>
      <c r="Z70" s="605"/>
      <c r="AA70" s="605"/>
      <c r="AB70" s="605"/>
      <c r="AC70" s="605"/>
      <c r="AD70" s="605"/>
      <c r="AE70" s="605"/>
      <c r="AF70" s="605"/>
      <c r="AG70" s="605"/>
      <c r="AH70" s="605"/>
      <c r="AI70" s="605"/>
      <c r="AJ70" s="605"/>
      <c r="AK70" s="605"/>
      <c r="AL70" s="605"/>
      <c r="AM70" s="605"/>
      <c r="AN70" s="605"/>
      <c r="AO70" s="605"/>
      <c r="AP70" s="605"/>
      <c r="AQ70" s="605"/>
      <c r="AR70" s="605"/>
      <c r="AS70" s="605"/>
      <c r="AT70" s="605"/>
      <c r="AU70" s="605"/>
      <c r="AV70" s="605"/>
      <c r="AW70" s="605"/>
      <c r="AX70" s="605"/>
      <c r="AY70" s="605"/>
      <c r="AZ70" s="605"/>
      <c r="BA70" s="605"/>
      <c r="BB70" s="605"/>
      <c r="BC70" s="605"/>
      <c r="BD70" s="605"/>
      <c r="BE70" s="605"/>
      <c r="BF70" s="605"/>
      <c r="BG70" s="605"/>
      <c r="BH70" s="605"/>
      <c r="BI70" s="605"/>
      <c r="BJ70" s="605"/>
      <c r="BK70" s="605"/>
      <c r="BL70" s="605"/>
      <c r="BM70" s="605"/>
      <c r="BN70" s="605"/>
    </row>
    <row r="71" spans="2:66" ht="12.75" customHeight="1" outlineLevel="1">
      <c r="B71" s="772">
        <f>B66+3</f>
        <v>624</v>
      </c>
      <c r="C71" s="725" t="s">
        <v>541</v>
      </c>
      <c r="D71" s="701"/>
      <c r="E71" s="639" t="s">
        <v>151</v>
      </c>
      <c r="F71" s="654">
        <f t="shared" ref="F71:AE71" si="52">F69*F70</f>
        <v>0</v>
      </c>
      <c r="G71" s="654">
        <f t="shared" si="52"/>
        <v>0</v>
      </c>
      <c r="H71" s="654">
        <f t="shared" si="52"/>
        <v>0</v>
      </c>
      <c r="I71" s="654">
        <f t="shared" si="52"/>
        <v>0</v>
      </c>
      <c r="J71" s="654">
        <f t="shared" si="52"/>
        <v>0</v>
      </c>
      <c r="K71" s="654">
        <f t="shared" si="52"/>
        <v>0</v>
      </c>
      <c r="L71" s="654">
        <f t="shared" si="52"/>
        <v>0</v>
      </c>
      <c r="M71" s="654">
        <f t="shared" si="52"/>
        <v>0</v>
      </c>
      <c r="N71" s="654">
        <f t="shared" si="52"/>
        <v>0</v>
      </c>
      <c r="O71" s="654">
        <f t="shared" si="52"/>
        <v>0</v>
      </c>
      <c r="P71" s="654">
        <f t="shared" si="52"/>
        <v>0</v>
      </c>
      <c r="Q71" s="654">
        <f t="shared" si="52"/>
        <v>0</v>
      </c>
      <c r="R71" s="654">
        <f t="shared" si="52"/>
        <v>0</v>
      </c>
      <c r="S71" s="654">
        <f t="shared" si="52"/>
        <v>0</v>
      </c>
      <c r="T71" s="654">
        <f t="shared" si="52"/>
        <v>0</v>
      </c>
      <c r="U71" s="654">
        <f t="shared" si="52"/>
        <v>0</v>
      </c>
      <c r="V71" s="654">
        <f t="shared" si="52"/>
        <v>0</v>
      </c>
      <c r="W71" s="654">
        <f t="shared" si="52"/>
        <v>0</v>
      </c>
      <c r="X71" s="654">
        <f t="shared" si="52"/>
        <v>0</v>
      </c>
      <c r="Y71" s="654">
        <f t="shared" si="52"/>
        <v>0</v>
      </c>
      <c r="Z71" s="654">
        <f t="shared" si="52"/>
        <v>0</v>
      </c>
      <c r="AA71" s="654">
        <f t="shared" si="52"/>
        <v>0</v>
      </c>
      <c r="AB71" s="654">
        <f t="shared" si="52"/>
        <v>0</v>
      </c>
      <c r="AC71" s="654">
        <f t="shared" si="52"/>
        <v>0</v>
      </c>
      <c r="AD71" s="654">
        <f t="shared" si="52"/>
        <v>0</v>
      </c>
      <c r="AE71" s="654">
        <f t="shared" si="52"/>
        <v>0</v>
      </c>
      <c r="AF71" s="654">
        <f t="shared" ref="AF71:AO71" si="53">AF69*AF70</f>
        <v>0</v>
      </c>
      <c r="AG71" s="654">
        <f t="shared" si="53"/>
        <v>0</v>
      </c>
      <c r="AH71" s="654">
        <f t="shared" si="53"/>
        <v>0</v>
      </c>
      <c r="AI71" s="654">
        <f t="shared" si="53"/>
        <v>0</v>
      </c>
      <c r="AJ71" s="654">
        <f t="shared" si="53"/>
        <v>0</v>
      </c>
      <c r="AK71" s="654">
        <f t="shared" si="53"/>
        <v>0</v>
      </c>
      <c r="AL71" s="654">
        <f t="shared" si="53"/>
        <v>0</v>
      </c>
      <c r="AM71" s="654">
        <f t="shared" si="53"/>
        <v>0</v>
      </c>
      <c r="AN71" s="654">
        <f t="shared" si="53"/>
        <v>0</v>
      </c>
      <c r="AO71" s="654">
        <f t="shared" si="53"/>
        <v>0</v>
      </c>
      <c r="AP71" s="654">
        <f t="shared" ref="AP71:BN71" si="54">AP69*AP70</f>
        <v>0</v>
      </c>
      <c r="AQ71" s="654">
        <f t="shared" si="54"/>
        <v>0</v>
      </c>
      <c r="AR71" s="654">
        <f t="shared" si="54"/>
        <v>0</v>
      </c>
      <c r="AS71" s="654">
        <f t="shared" si="54"/>
        <v>0</v>
      </c>
      <c r="AT71" s="654">
        <f t="shared" si="54"/>
        <v>0</v>
      </c>
      <c r="AU71" s="654">
        <f t="shared" si="54"/>
        <v>0</v>
      </c>
      <c r="AV71" s="654">
        <f t="shared" si="54"/>
        <v>0</v>
      </c>
      <c r="AW71" s="654">
        <f t="shared" si="54"/>
        <v>0</v>
      </c>
      <c r="AX71" s="654">
        <f t="shared" si="54"/>
        <v>0</v>
      </c>
      <c r="AY71" s="654">
        <f t="shared" si="54"/>
        <v>0</v>
      </c>
      <c r="AZ71" s="654">
        <f t="shared" si="54"/>
        <v>0</v>
      </c>
      <c r="BA71" s="654">
        <f t="shared" si="54"/>
        <v>0</v>
      </c>
      <c r="BB71" s="654">
        <f t="shared" si="54"/>
        <v>0</v>
      </c>
      <c r="BC71" s="654">
        <f t="shared" si="54"/>
        <v>0</v>
      </c>
      <c r="BD71" s="654">
        <f t="shared" si="54"/>
        <v>0</v>
      </c>
      <c r="BE71" s="654">
        <f t="shared" si="54"/>
        <v>0</v>
      </c>
      <c r="BF71" s="654">
        <f t="shared" si="54"/>
        <v>0</v>
      </c>
      <c r="BG71" s="654">
        <f t="shared" si="54"/>
        <v>0</v>
      </c>
      <c r="BH71" s="654">
        <f t="shared" si="54"/>
        <v>0</v>
      </c>
      <c r="BI71" s="654">
        <f t="shared" si="54"/>
        <v>0</v>
      </c>
      <c r="BJ71" s="654">
        <f t="shared" si="54"/>
        <v>0</v>
      </c>
      <c r="BK71" s="654">
        <f t="shared" si="54"/>
        <v>0</v>
      </c>
      <c r="BL71" s="654">
        <f t="shared" si="54"/>
        <v>0</v>
      </c>
      <c r="BM71" s="654">
        <f t="shared" si="54"/>
        <v>0</v>
      </c>
      <c r="BN71" s="654">
        <f t="shared" si="54"/>
        <v>0</v>
      </c>
    </row>
    <row r="72" spans="2:66" s="762" customFormat="1" ht="12.75" customHeight="1" thickBot="1">
      <c r="B72" s="785"/>
      <c r="C72" s="784"/>
      <c r="D72" s="784"/>
      <c r="E72" s="785"/>
      <c r="F72" s="656"/>
      <c r="G72" s="656"/>
      <c r="H72" s="656"/>
      <c r="I72" s="656"/>
      <c r="J72" s="656"/>
      <c r="K72" s="656"/>
      <c r="L72" s="656"/>
      <c r="M72" s="656"/>
      <c r="N72" s="656"/>
      <c r="O72" s="656"/>
      <c r="P72" s="656"/>
      <c r="Q72" s="656"/>
      <c r="R72" s="656"/>
      <c r="S72" s="656"/>
      <c r="T72" s="656"/>
      <c r="U72" s="656"/>
      <c r="V72" s="656"/>
      <c r="W72" s="656"/>
      <c r="X72" s="656"/>
      <c r="Y72" s="656"/>
      <c r="Z72" s="656"/>
      <c r="AA72" s="656"/>
      <c r="AB72" s="656"/>
      <c r="AC72" s="656"/>
      <c r="AD72" s="656"/>
      <c r="AE72" s="656"/>
      <c r="AF72" s="656"/>
      <c r="AG72" s="656"/>
      <c r="AH72" s="656"/>
      <c r="AI72" s="656"/>
      <c r="AJ72" s="656"/>
      <c r="AK72" s="656"/>
      <c r="AL72" s="656"/>
      <c r="AM72" s="656"/>
      <c r="AN72" s="656"/>
      <c r="AO72" s="656"/>
      <c r="AP72" s="656"/>
      <c r="AQ72" s="656"/>
      <c r="AR72" s="656"/>
      <c r="AS72" s="656"/>
      <c r="AT72" s="656"/>
      <c r="AU72" s="656"/>
      <c r="AV72" s="656"/>
      <c r="AW72" s="656"/>
      <c r="AX72" s="656"/>
      <c r="AY72" s="656"/>
      <c r="AZ72" s="656"/>
      <c r="BA72" s="656"/>
      <c r="BB72" s="656"/>
      <c r="BC72" s="656"/>
      <c r="BD72" s="656"/>
      <c r="BE72" s="656"/>
      <c r="BF72" s="656"/>
      <c r="BG72" s="656"/>
      <c r="BH72" s="656"/>
      <c r="BI72" s="656"/>
      <c r="BJ72" s="656"/>
      <c r="BK72" s="656"/>
      <c r="BL72" s="656"/>
      <c r="BM72" s="656"/>
      <c r="BN72" s="656"/>
    </row>
    <row r="73" spans="2:66" ht="12.75" customHeight="1" outlineLevel="1" thickBot="1">
      <c r="B73" s="17" t="s">
        <v>673</v>
      </c>
      <c r="C73" s="781"/>
      <c r="D73" s="781"/>
      <c r="E73" s="791"/>
      <c r="F73" s="45">
        <f t="shared" ref="F73:BN73" si="55">F$38</f>
        <v>1990</v>
      </c>
      <c r="G73" s="45">
        <f t="shared" si="55"/>
        <v>1991</v>
      </c>
      <c r="H73" s="45">
        <f t="shared" si="55"/>
        <v>1992</v>
      </c>
      <c r="I73" s="45">
        <f t="shared" si="55"/>
        <v>1993</v>
      </c>
      <c r="J73" s="45">
        <f t="shared" si="55"/>
        <v>1994</v>
      </c>
      <c r="K73" s="45">
        <f t="shared" si="55"/>
        <v>1995</v>
      </c>
      <c r="L73" s="45">
        <f t="shared" si="55"/>
        <v>1996</v>
      </c>
      <c r="M73" s="45">
        <f t="shared" si="55"/>
        <v>1997</v>
      </c>
      <c r="N73" s="45">
        <f t="shared" si="55"/>
        <v>1998</v>
      </c>
      <c r="O73" s="45">
        <f t="shared" si="55"/>
        <v>1999</v>
      </c>
      <c r="P73" s="45">
        <f t="shared" si="55"/>
        <v>2000</v>
      </c>
      <c r="Q73" s="45">
        <f t="shared" si="55"/>
        <v>2001</v>
      </c>
      <c r="R73" s="45">
        <f t="shared" si="55"/>
        <v>2002</v>
      </c>
      <c r="S73" s="45">
        <f t="shared" si="55"/>
        <v>2003</v>
      </c>
      <c r="T73" s="45">
        <f t="shared" si="55"/>
        <v>2004</v>
      </c>
      <c r="U73" s="45">
        <f t="shared" si="55"/>
        <v>2005</v>
      </c>
      <c r="V73" s="45">
        <f t="shared" si="55"/>
        <v>2006</v>
      </c>
      <c r="W73" s="45">
        <f t="shared" si="55"/>
        <v>2007</v>
      </c>
      <c r="X73" s="45">
        <f t="shared" si="55"/>
        <v>2008</v>
      </c>
      <c r="Y73" s="45">
        <f t="shared" si="55"/>
        <v>2009</v>
      </c>
      <c r="Z73" s="45">
        <f t="shared" si="55"/>
        <v>2010</v>
      </c>
      <c r="AA73" s="45">
        <f t="shared" si="55"/>
        <v>2011</v>
      </c>
      <c r="AB73" s="45">
        <f t="shared" si="55"/>
        <v>2012</v>
      </c>
      <c r="AC73" s="45">
        <f t="shared" si="55"/>
        <v>2013</v>
      </c>
      <c r="AD73" s="45">
        <f t="shared" si="55"/>
        <v>2014</v>
      </c>
      <c r="AE73" s="45">
        <f t="shared" si="55"/>
        <v>2015</v>
      </c>
      <c r="AF73" s="45">
        <f t="shared" si="55"/>
        <v>2016</v>
      </c>
      <c r="AG73" s="45">
        <f t="shared" si="55"/>
        <v>2017</v>
      </c>
      <c r="AH73" s="45">
        <f t="shared" si="55"/>
        <v>2018</v>
      </c>
      <c r="AI73" s="45">
        <f t="shared" si="55"/>
        <v>2019</v>
      </c>
      <c r="AJ73" s="45">
        <f t="shared" si="55"/>
        <v>2020</v>
      </c>
      <c r="AK73" s="45">
        <f t="shared" si="55"/>
        <v>2021</v>
      </c>
      <c r="AL73" s="45">
        <f t="shared" si="55"/>
        <v>2022</v>
      </c>
      <c r="AM73" s="45">
        <f t="shared" si="55"/>
        <v>2023</v>
      </c>
      <c r="AN73" s="45">
        <f t="shared" si="55"/>
        <v>2024</v>
      </c>
      <c r="AO73" s="45">
        <f t="shared" si="55"/>
        <v>2025</v>
      </c>
      <c r="AP73" s="45">
        <f t="shared" si="55"/>
        <v>2026</v>
      </c>
      <c r="AQ73" s="45">
        <f t="shared" si="55"/>
        <v>2027</v>
      </c>
      <c r="AR73" s="45">
        <f t="shared" si="55"/>
        <v>2028</v>
      </c>
      <c r="AS73" s="45">
        <f t="shared" si="55"/>
        <v>2029</v>
      </c>
      <c r="AT73" s="45">
        <f t="shared" si="55"/>
        <v>2030</v>
      </c>
      <c r="AU73" s="45">
        <f t="shared" si="55"/>
        <v>2031</v>
      </c>
      <c r="AV73" s="45">
        <f t="shared" si="55"/>
        <v>2032</v>
      </c>
      <c r="AW73" s="45">
        <f t="shared" si="55"/>
        <v>2033</v>
      </c>
      <c r="AX73" s="45">
        <f t="shared" si="55"/>
        <v>2034</v>
      </c>
      <c r="AY73" s="45">
        <f t="shared" si="55"/>
        <v>2035</v>
      </c>
      <c r="AZ73" s="45">
        <f t="shared" si="55"/>
        <v>2036</v>
      </c>
      <c r="BA73" s="45">
        <f t="shared" si="55"/>
        <v>2037</v>
      </c>
      <c r="BB73" s="45">
        <f t="shared" si="55"/>
        <v>2038</v>
      </c>
      <c r="BC73" s="45">
        <f t="shared" si="55"/>
        <v>2039</v>
      </c>
      <c r="BD73" s="45">
        <f t="shared" si="55"/>
        <v>2040</v>
      </c>
      <c r="BE73" s="45">
        <f t="shared" si="55"/>
        <v>2041</v>
      </c>
      <c r="BF73" s="45">
        <f t="shared" si="55"/>
        <v>2042</v>
      </c>
      <c r="BG73" s="45">
        <f t="shared" si="55"/>
        <v>2043</v>
      </c>
      <c r="BH73" s="45">
        <f t="shared" si="55"/>
        <v>2044</v>
      </c>
      <c r="BI73" s="45">
        <f t="shared" si="55"/>
        <v>2045</v>
      </c>
      <c r="BJ73" s="45">
        <f t="shared" si="55"/>
        <v>2046</v>
      </c>
      <c r="BK73" s="45">
        <f t="shared" si="55"/>
        <v>2047</v>
      </c>
      <c r="BL73" s="45">
        <f t="shared" si="55"/>
        <v>2048</v>
      </c>
      <c r="BM73" s="45">
        <f t="shared" si="55"/>
        <v>2049</v>
      </c>
      <c r="BN73" s="45">
        <f t="shared" si="55"/>
        <v>2050</v>
      </c>
    </row>
    <row r="74" spans="2:66" ht="12.75" customHeight="1" outlineLevel="1">
      <c r="B74" s="772">
        <f>B69+3</f>
        <v>625</v>
      </c>
      <c r="C74" s="725" t="s">
        <v>544</v>
      </c>
      <c r="D74" s="793"/>
      <c r="E74" s="794" t="s">
        <v>1386</v>
      </c>
      <c r="F74" s="171"/>
      <c r="G74" s="171"/>
      <c r="H74" s="171"/>
      <c r="I74" s="171"/>
      <c r="J74" s="171"/>
      <c r="K74" s="171"/>
      <c r="L74" s="171"/>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c r="BI74" s="171"/>
      <c r="BJ74" s="171"/>
      <c r="BK74" s="171"/>
      <c r="BL74" s="171"/>
      <c r="BM74" s="171"/>
      <c r="BN74" s="171"/>
    </row>
    <row r="75" spans="2:66" s="762" customFormat="1" ht="12.75" customHeight="1" outlineLevel="1">
      <c r="B75" s="772">
        <f>B70+3</f>
        <v>626</v>
      </c>
      <c r="C75" s="725" t="s">
        <v>661</v>
      </c>
      <c r="D75" s="701"/>
      <c r="E75" s="639" t="s">
        <v>1389</v>
      </c>
      <c r="F75" s="605"/>
      <c r="G75" s="605"/>
      <c r="H75" s="605"/>
      <c r="I75" s="605"/>
      <c r="J75" s="605"/>
      <c r="K75" s="605"/>
      <c r="L75" s="605"/>
      <c r="M75" s="605"/>
      <c r="N75" s="605"/>
      <c r="O75" s="605"/>
      <c r="P75" s="605"/>
      <c r="Q75" s="605"/>
      <c r="R75" s="605"/>
      <c r="S75" s="605"/>
      <c r="T75" s="605"/>
      <c r="U75" s="605"/>
      <c r="V75" s="605"/>
      <c r="W75" s="605"/>
      <c r="X75" s="605"/>
      <c r="Y75" s="605"/>
      <c r="Z75" s="605"/>
      <c r="AA75" s="605"/>
      <c r="AB75" s="605"/>
      <c r="AC75" s="605"/>
      <c r="AD75" s="605"/>
      <c r="AE75" s="605"/>
      <c r="AF75" s="605"/>
      <c r="AG75" s="605"/>
      <c r="AH75" s="605"/>
      <c r="AI75" s="605"/>
      <c r="AJ75" s="605"/>
      <c r="AK75" s="605"/>
      <c r="AL75" s="605"/>
      <c r="AM75" s="605"/>
      <c r="AN75" s="605"/>
      <c r="AO75" s="605"/>
      <c r="AP75" s="605"/>
      <c r="AQ75" s="605"/>
      <c r="AR75" s="605"/>
      <c r="AS75" s="605"/>
      <c r="AT75" s="605"/>
      <c r="AU75" s="605"/>
      <c r="AV75" s="605"/>
      <c r="AW75" s="605"/>
      <c r="AX75" s="605"/>
      <c r="AY75" s="605"/>
      <c r="AZ75" s="605"/>
      <c r="BA75" s="605"/>
      <c r="BB75" s="605"/>
      <c r="BC75" s="605"/>
      <c r="BD75" s="605"/>
      <c r="BE75" s="605"/>
      <c r="BF75" s="605"/>
      <c r="BG75" s="605"/>
      <c r="BH75" s="605"/>
      <c r="BI75" s="605"/>
      <c r="BJ75" s="605"/>
      <c r="BK75" s="605"/>
      <c r="BL75" s="605"/>
      <c r="BM75" s="605"/>
      <c r="BN75" s="605"/>
    </row>
    <row r="76" spans="2:66" ht="12.75" customHeight="1" outlineLevel="1">
      <c r="B76" s="772">
        <f>B71+3</f>
        <v>627</v>
      </c>
      <c r="C76" s="725" t="s">
        <v>541</v>
      </c>
      <c r="D76" s="701"/>
      <c r="E76" s="639" t="s">
        <v>151</v>
      </c>
      <c r="F76" s="654">
        <f t="shared" ref="F76:AE76" si="56">F74*F75</f>
        <v>0</v>
      </c>
      <c r="G76" s="654">
        <f t="shared" si="56"/>
        <v>0</v>
      </c>
      <c r="H76" s="654">
        <f t="shared" si="56"/>
        <v>0</v>
      </c>
      <c r="I76" s="654">
        <f t="shared" si="56"/>
        <v>0</v>
      </c>
      <c r="J76" s="654">
        <f t="shared" si="56"/>
        <v>0</v>
      </c>
      <c r="K76" s="654">
        <f t="shared" si="56"/>
        <v>0</v>
      </c>
      <c r="L76" s="654">
        <f t="shared" si="56"/>
        <v>0</v>
      </c>
      <c r="M76" s="654">
        <f t="shared" si="56"/>
        <v>0</v>
      </c>
      <c r="N76" s="654">
        <f t="shared" si="56"/>
        <v>0</v>
      </c>
      <c r="O76" s="654">
        <f t="shared" si="56"/>
        <v>0</v>
      </c>
      <c r="P76" s="654">
        <f t="shared" si="56"/>
        <v>0</v>
      </c>
      <c r="Q76" s="654">
        <f t="shared" si="56"/>
        <v>0</v>
      </c>
      <c r="R76" s="654">
        <f t="shared" si="56"/>
        <v>0</v>
      </c>
      <c r="S76" s="654">
        <f t="shared" si="56"/>
        <v>0</v>
      </c>
      <c r="T76" s="654">
        <f t="shared" si="56"/>
        <v>0</v>
      </c>
      <c r="U76" s="654">
        <f t="shared" si="56"/>
        <v>0</v>
      </c>
      <c r="V76" s="654">
        <f t="shared" si="56"/>
        <v>0</v>
      </c>
      <c r="W76" s="654">
        <f t="shared" si="56"/>
        <v>0</v>
      </c>
      <c r="X76" s="654">
        <f t="shared" si="56"/>
        <v>0</v>
      </c>
      <c r="Y76" s="654">
        <f t="shared" si="56"/>
        <v>0</v>
      </c>
      <c r="Z76" s="654">
        <f t="shared" si="56"/>
        <v>0</v>
      </c>
      <c r="AA76" s="654">
        <f t="shared" si="56"/>
        <v>0</v>
      </c>
      <c r="AB76" s="654">
        <f t="shared" si="56"/>
        <v>0</v>
      </c>
      <c r="AC76" s="654">
        <f t="shared" si="56"/>
        <v>0</v>
      </c>
      <c r="AD76" s="654">
        <f t="shared" si="56"/>
        <v>0</v>
      </c>
      <c r="AE76" s="654">
        <f t="shared" si="56"/>
        <v>0</v>
      </c>
      <c r="AF76" s="654">
        <f t="shared" ref="AF76:AO76" si="57">AF74*AF75</f>
        <v>0</v>
      </c>
      <c r="AG76" s="654">
        <f t="shared" si="57"/>
        <v>0</v>
      </c>
      <c r="AH76" s="654">
        <f t="shared" si="57"/>
        <v>0</v>
      </c>
      <c r="AI76" s="654">
        <f t="shared" si="57"/>
        <v>0</v>
      </c>
      <c r="AJ76" s="654">
        <f t="shared" si="57"/>
        <v>0</v>
      </c>
      <c r="AK76" s="654">
        <f t="shared" si="57"/>
        <v>0</v>
      </c>
      <c r="AL76" s="654">
        <f t="shared" si="57"/>
        <v>0</v>
      </c>
      <c r="AM76" s="654">
        <f t="shared" si="57"/>
        <v>0</v>
      </c>
      <c r="AN76" s="654">
        <f t="shared" si="57"/>
        <v>0</v>
      </c>
      <c r="AO76" s="654">
        <f t="shared" si="57"/>
        <v>0</v>
      </c>
      <c r="AP76" s="654">
        <f t="shared" ref="AP76:BN76" si="58">AP74*AP75</f>
        <v>0</v>
      </c>
      <c r="AQ76" s="654">
        <f t="shared" si="58"/>
        <v>0</v>
      </c>
      <c r="AR76" s="654">
        <f t="shared" si="58"/>
        <v>0</v>
      </c>
      <c r="AS76" s="654">
        <f t="shared" si="58"/>
        <v>0</v>
      </c>
      <c r="AT76" s="654">
        <f t="shared" si="58"/>
        <v>0</v>
      </c>
      <c r="AU76" s="654">
        <f t="shared" si="58"/>
        <v>0</v>
      </c>
      <c r="AV76" s="654">
        <f t="shared" si="58"/>
        <v>0</v>
      </c>
      <c r="AW76" s="654">
        <f t="shared" si="58"/>
        <v>0</v>
      </c>
      <c r="AX76" s="654">
        <f t="shared" si="58"/>
        <v>0</v>
      </c>
      <c r="AY76" s="654">
        <f t="shared" si="58"/>
        <v>0</v>
      </c>
      <c r="AZ76" s="654">
        <f t="shared" si="58"/>
        <v>0</v>
      </c>
      <c r="BA76" s="654">
        <f t="shared" si="58"/>
        <v>0</v>
      </c>
      <c r="BB76" s="654">
        <f t="shared" si="58"/>
        <v>0</v>
      </c>
      <c r="BC76" s="654">
        <f t="shared" si="58"/>
        <v>0</v>
      </c>
      <c r="BD76" s="654">
        <f t="shared" si="58"/>
        <v>0</v>
      </c>
      <c r="BE76" s="654">
        <f t="shared" si="58"/>
        <v>0</v>
      </c>
      <c r="BF76" s="654">
        <f t="shared" si="58"/>
        <v>0</v>
      </c>
      <c r="BG76" s="654">
        <f t="shared" si="58"/>
        <v>0</v>
      </c>
      <c r="BH76" s="654">
        <f t="shared" si="58"/>
        <v>0</v>
      </c>
      <c r="BI76" s="654">
        <f t="shared" si="58"/>
        <v>0</v>
      </c>
      <c r="BJ76" s="654">
        <f t="shared" si="58"/>
        <v>0</v>
      </c>
      <c r="BK76" s="654">
        <f t="shared" si="58"/>
        <v>0</v>
      </c>
      <c r="BL76" s="654">
        <f t="shared" si="58"/>
        <v>0</v>
      </c>
      <c r="BM76" s="654">
        <f t="shared" si="58"/>
        <v>0</v>
      </c>
      <c r="BN76" s="654">
        <f t="shared" si="58"/>
        <v>0</v>
      </c>
    </row>
    <row r="77" spans="2:66" s="762" customFormat="1" ht="12.75" customHeight="1" thickBot="1">
      <c r="B77" s="785"/>
      <c r="C77" s="784"/>
      <c r="D77" s="784"/>
      <c r="E77" s="785"/>
      <c r="F77" s="656"/>
      <c r="G77" s="656"/>
      <c r="H77" s="656"/>
      <c r="I77" s="656"/>
      <c r="J77" s="656"/>
      <c r="K77" s="656"/>
      <c r="L77" s="656"/>
      <c r="M77" s="656"/>
      <c r="N77" s="656"/>
      <c r="O77" s="656"/>
      <c r="P77" s="656"/>
      <c r="Q77" s="656"/>
      <c r="R77" s="656"/>
      <c r="S77" s="656"/>
      <c r="T77" s="656"/>
      <c r="U77" s="656"/>
      <c r="V77" s="656"/>
      <c r="W77" s="656"/>
      <c r="X77" s="656"/>
      <c r="Y77" s="656"/>
      <c r="Z77" s="656"/>
      <c r="AA77" s="656"/>
      <c r="AB77" s="656"/>
      <c r="AC77" s="656"/>
      <c r="AD77" s="656"/>
      <c r="AE77" s="656"/>
      <c r="AF77" s="656"/>
      <c r="AG77" s="656"/>
      <c r="AH77" s="656"/>
      <c r="AI77" s="656"/>
      <c r="AJ77" s="656"/>
      <c r="AK77" s="656"/>
      <c r="AL77" s="656"/>
      <c r="AM77" s="656"/>
      <c r="AN77" s="656"/>
      <c r="AO77" s="656"/>
      <c r="AP77" s="656"/>
      <c r="AQ77" s="656"/>
      <c r="AR77" s="656"/>
      <c r="AS77" s="656"/>
      <c r="AT77" s="656"/>
      <c r="AU77" s="656"/>
      <c r="AV77" s="656"/>
      <c r="AW77" s="656"/>
      <c r="AX77" s="656"/>
      <c r="AY77" s="656"/>
      <c r="AZ77" s="656"/>
      <c r="BA77" s="656"/>
      <c r="BB77" s="656"/>
      <c r="BC77" s="656"/>
      <c r="BD77" s="656"/>
      <c r="BE77" s="656"/>
      <c r="BF77" s="656"/>
      <c r="BG77" s="656"/>
      <c r="BH77" s="656"/>
      <c r="BI77" s="656"/>
      <c r="BJ77" s="656"/>
      <c r="BK77" s="656"/>
      <c r="BL77" s="656"/>
      <c r="BM77" s="656"/>
      <c r="BN77" s="656"/>
    </row>
    <row r="78" spans="2:66" ht="12.75" customHeight="1" outlineLevel="1" thickBot="1">
      <c r="B78" s="17" t="s">
        <v>639</v>
      </c>
      <c r="C78" s="781"/>
      <c r="D78" s="781"/>
      <c r="E78" s="791"/>
      <c r="F78" s="45">
        <f t="shared" ref="F78:BN78" si="59">F$38</f>
        <v>1990</v>
      </c>
      <c r="G78" s="45">
        <f t="shared" si="59"/>
        <v>1991</v>
      </c>
      <c r="H78" s="45">
        <f t="shared" si="59"/>
        <v>1992</v>
      </c>
      <c r="I78" s="45">
        <f t="shared" si="59"/>
        <v>1993</v>
      </c>
      <c r="J78" s="45">
        <f t="shared" si="59"/>
        <v>1994</v>
      </c>
      <c r="K78" s="45">
        <f t="shared" si="59"/>
        <v>1995</v>
      </c>
      <c r="L78" s="45">
        <f t="shared" si="59"/>
        <v>1996</v>
      </c>
      <c r="M78" s="45">
        <f t="shared" si="59"/>
        <v>1997</v>
      </c>
      <c r="N78" s="45">
        <f t="shared" si="59"/>
        <v>1998</v>
      </c>
      <c r="O78" s="45">
        <f t="shared" si="59"/>
        <v>1999</v>
      </c>
      <c r="P78" s="45">
        <f t="shared" si="59"/>
        <v>2000</v>
      </c>
      <c r="Q78" s="45">
        <f t="shared" si="59"/>
        <v>2001</v>
      </c>
      <c r="R78" s="45">
        <f t="shared" si="59"/>
        <v>2002</v>
      </c>
      <c r="S78" s="45">
        <f t="shared" si="59"/>
        <v>2003</v>
      </c>
      <c r="T78" s="45">
        <f t="shared" si="59"/>
        <v>2004</v>
      </c>
      <c r="U78" s="45">
        <f t="shared" si="59"/>
        <v>2005</v>
      </c>
      <c r="V78" s="45">
        <f t="shared" si="59"/>
        <v>2006</v>
      </c>
      <c r="W78" s="45">
        <f t="shared" si="59"/>
        <v>2007</v>
      </c>
      <c r="X78" s="45">
        <f t="shared" si="59"/>
        <v>2008</v>
      </c>
      <c r="Y78" s="45">
        <f t="shared" si="59"/>
        <v>2009</v>
      </c>
      <c r="Z78" s="45">
        <f t="shared" si="59"/>
        <v>2010</v>
      </c>
      <c r="AA78" s="45">
        <f t="shared" si="59"/>
        <v>2011</v>
      </c>
      <c r="AB78" s="45">
        <f t="shared" si="59"/>
        <v>2012</v>
      </c>
      <c r="AC78" s="45">
        <f t="shared" si="59"/>
        <v>2013</v>
      </c>
      <c r="AD78" s="45">
        <f t="shared" si="59"/>
        <v>2014</v>
      </c>
      <c r="AE78" s="45">
        <f t="shared" si="59"/>
        <v>2015</v>
      </c>
      <c r="AF78" s="45">
        <f t="shared" si="59"/>
        <v>2016</v>
      </c>
      <c r="AG78" s="45">
        <f t="shared" si="59"/>
        <v>2017</v>
      </c>
      <c r="AH78" s="45">
        <f t="shared" si="59"/>
        <v>2018</v>
      </c>
      <c r="AI78" s="45">
        <f t="shared" si="59"/>
        <v>2019</v>
      </c>
      <c r="AJ78" s="45">
        <f t="shared" si="59"/>
        <v>2020</v>
      </c>
      <c r="AK78" s="45">
        <f t="shared" si="59"/>
        <v>2021</v>
      </c>
      <c r="AL78" s="45">
        <f t="shared" si="59"/>
        <v>2022</v>
      </c>
      <c r="AM78" s="45">
        <f t="shared" si="59"/>
        <v>2023</v>
      </c>
      <c r="AN78" s="45">
        <f t="shared" si="59"/>
        <v>2024</v>
      </c>
      <c r="AO78" s="45">
        <f t="shared" si="59"/>
        <v>2025</v>
      </c>
      <c r="AP78" s="45">
        <f t="shared" si="59"/>
        <v>2026</v>
      </c>
      <c r="AQ78" s="45">
        <f t="shared" si="59"/>
        <v>2027</v>
      </c>
      <c r="AR78" s="45">
        <f t="shared" si="59"/>
        <v>2028</v>
      </c>
      <c r="AS78" s="45">
        <f t="shared" si="59"/>
        <v>2029</v>
      </c>
      <c r="AT78" s="45">
        <f t="shared" si="59"/>
        <v>2030</v>
      </c>
      <c r="AU78" s="45">
        <f t="shared" si="59"/>
        <v>2031</v>
      </c>
      <c r="AV78" s="45">
        <f t="shared" si="59"/>
        <v>2032</v>
      </c>
      <c r="AW78" s="45">
        <f t="shared" si="59"/>
        <v>2033</v>
      </c>
      <c r="AX78" s="45">
        <f t="shared" si="59"/>
        <v>2034</v>
      </c>
      <c r="AY78" s="45">
        <f t="shared" si="59"/>
        <v>2035</v>
      </c>
      <c r="AZ78" s="45">
        <f t="shared" si="59"/>
        <v>2036</v>
      </c>
      <c r="BA78" s="45">
        <f t="shared" si="59"/>
        <v>2037</v>
      </c>
      <c r="BB78" s="45">
        <f t="shared" si="59"/>
        <v>2038</v>
      </c>
      <c r="BC78" s="45">
        <f t="shared" si="59"/>
        <v>2039</v>
      </c>
      <c r="BD78" s="45">
        <f t="shared" si="59"/>
        <v>2040</v>
      </c>
      <c r="BE78" s="45">
        <f t="shared" si="59"/>
        <v>2041</v>
      </c>
      <c r="BF78" s="45">
        <f t="shared" si="59"/>
        <v>2042</v>
      </c>
      <c r="BG78" s="45">
        <f t="shared" si="59"/>
        <v>2043</v>
      </c>
      <c r="BH78" s="45">
        <f t="shared" si="59"/>
        <v>2044</v>
      </c>
      <c r="BI78" s="45">
        <f t="shared" si="59"/>
        <v>2045</v>
      </c>
      <c r="BJ78" s="45">
        <f t="shared" si="59"/>
        <v>2046</v>
      </c>
      <c r="BK78" s="45">
        <f t="shared" si="59"/>
        <v>2047</v>
      </c>
      <c r="BL78" s="45">
        <f t="shared" si="59"/>
        <v>2048</v>
      </c>
      <c r="BM78" s="45">
        <f t="shared" si="59"/>
        <v>2049</v>
      </c>
      <c r="BN78" s="45">
        <f t="shared" si="59"/>
        <v>2050</v>
      </c>
    </row>
    <row r="79" spans="2:66" ht="12.75" customHeight="1" outlineLevel="1">
      <c r="B79" s="772">
        <f>B74+3</f>
        <v>628</v>
      </c>
      <c r="C79" s="725" t="s">
        <v>544</v>
      </c>
      <c r="D79" s="793"/>
      <c r="E79" s="794" t="s">
        <v>1386</v>
      </c>
      <c r="F79" s="171"/>
      <c r="G79" s="171"/>
      <c r="H79" s="171"/>
      <c r="I79" s="171"/>
      <c r="J79" s="171"/>
      <c r="K79" s="171"/>
      <c r="L79" s="171"/>
      <c r="M79" s="171"/>
      <c r="N79" s="171"/>
      <c r="O79" s="171"/>
      <c r="P79" s="171"/>
      <c r="Q79" s="171"/>
      <c r="R79" s="171"/>
      <c r="S79" s="171"/>
      <c r="T79" s="171"/>
      <c r="U79" s="171"/>
      <c r="V79" s="171"/>
      <c r="W79" s="171"/>
      <c r="X79" s="171"/>
      <c r="Y79" s="171"/>
      <c r="Z79" s="171"/>
      <c r="AA79" s="171"/>
      <c r="AB79" s="171"/>
      <c r="AC79" s="171"/>
      <c r="AD79" s="171"/>
      <c r="AE79" s="171"/>
      <c r="AF79" s="171"/>
      <c r="AG79" s="171"/>
      <c r="AH79" s="171"/>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row>
    <row r="80" spans="2:66" s="762" customFormat="1" ht="12.75" customHeight="1" outlineLevel="1">
      <c r="B80" s="772">
        <f>B75+3</f>
        <v>629</v>
      </c>
      <c r="C80" s="725" t="s">
        <v>661</v>
      </c>
      <c r="D80" s="701"/>
      <c r="E80" s="639" t="s">
        <v>1389</v>
      </c>
      <c r="F80" s="605"/>
      <c r="G80" s="605"/>
      <c r="H80" s="605"/>
      <c r="I80" s="605"/>
      <c r="J80" s="605"/>
      <c r="K80" s="605"/>
      <c r="L80" s="605"/>
      <c r="M80" s="605"/>
      <c r="N80" s="605"/>
      <c r="O80" s="605"/>
      <c r="P80" s="605"/>
      <c r="Q80" s="605"/>
      <c r="R80" s="605"/>
      <c r="S80" s="605"/>
      <c r="T80" s="605"/>
      <c r="U80" s="605"/>
      <c r="V80" s="605"/>
      <c r="W80" s="605"/>
      <c r="X80" s="605"/>
      <c r="Y80" s="605"/>
      <c r="Z80" s="605"/>
      <c r="AA80" s="605"/>
      <c r="AB80" s="605"/>
      <c r="AC80" s="605"/>
      <c r="AD80" s="605"/>
      <c r="AE80" s="605"/>
      <c r="AF80" s="605"/>
      <c r="AG80" s="605"/>
      <c r="AH80" s="605"/>
      <c r="AI80" s="605"/>
      <c r="AJ80" s="605"/>
      <c r="AK80" s="605"/>
      <c r="AL80" s="605"/>
      <c r="AM80" s="605"/>
      <c r="AN80" s="605"/>
      <c r="AO80" s="605"/>
      <c r="AP80" s="605"/>
      <c r="AQ80" s="605"/>
      <c r="AR80" s="605"/>
      <c r="AS80" s="605"/>
      <c r="AT80" s="605"/>
      <c r="AU80" s="605"/>
      <c r="AV80" s="605"/>
      <c r="AW80" s="605"/>
      <c r="AX80" s="605"/>
      <c r="AY80" s="605"/>
      <c r="AZ80" s="605"/>
      <c r="BA80" s="605"/>
      <c r="BB80" s="605"/>
      <c r="BC80" s="605"/>
      <c r="BD80" s="605"/>
      <c r="BE80" s="605"/>
      <c r="BF80" s="605"/>
      <c r="BG80" s="605"/>
      <c r="BH80" s="605"/>
      <c r="BI80" s="605"/>
      <c r="BJ80" s="605"/>
      <c r="BK80" s="605"/>
      <c r="BL80" s="605"/>
      <c r="BM80" s="605"/>
      <c r="BN80" s="605"/>
    </row>
    <row r="81" spans="2:66" ht="12.75" customHeight="1" outlineLevel="1">
      <c r="B81" s="772">
        <f>B76+3</f>
        <v>630</v>
      </c>
      <c r="C81" s="725" t="s">
        <v>541</v>
      </c>
      <c r="D81" s="701"/>
      <c r="E81" s="639" t="s">
        <v>151</v>
      </c>
      <c r="F81" s="654">
        <f t="shared" ref="F81:AE81" si="60">F79*F80</f>
        <v>0</v>
      </c>
      <c r="G81" s="654">
        <f t="shared" si="60"/>
        <v>0</v>
      </c>
      <c r="H81" s="654">
        <f t="shared" si="60"/>
        <v>0</v>
      </c>
      <c r="I81" s="654">
        <f t="shared" si="60"/>
        <v>0</v>
      </c>
      <c r="J81" s="654">
        <f t="shared" si="60"/>
        <v>0</v>
      </c>
      <c r="K81" s="654">
        <f t="shared" si="60"/>
        <v>0</v>
      </c>
      <c r="L81" s="654">
        <f t="shared" si="60"/>
        <v>0</v>
      </c>
      <c r="M81" s="654">
        <f t="shared" si="60"/>
        <v>0</v>
      </c>
      <c r="N81" s="654">
        <f t="shared" si="60"/>
        <v>0</v>
      </c>
      <c r="O81" s="654">
        <f t="shared" si="60"/>
        <v>0</v>
      </c>
      <c r="P81" s="654">
        <f t="shared" si="60"/>
        <v>0</v>
      </c>
      <c r="Q81" s="654">
        <f t="shared" si="60"/>
        <v>0</v>
      </c>
      <c r="R81" s="654">
        <f t="shared" si="60"/>
        <v>0</v>
      </c>
      <c r="S81" s="654">
        <f t="shared" si="60"/>
        <v>0</v>
      </c>
      <c r="T81" s="654">
        <f t="shared" si="60"/>
        <v>0</v>
      </c>
      <c r="U81" s="654">
        <f t="shared" si="60"/>
        <v>0</v>
      </c>
      <c r="V81" s="654">
        <f t="shared" si="60"/>
        <v>0</v>
      </c>
      <c r="W81" s="654">
        <f t="shared" si="60"/>
        <v>0</v>
      </c>
      <c r="X81" s="654">
        <f t="shared" si="60"/>
        <v>0</v>
      </c>
      <c r="Y81" s="654">
        <f t="shared" si="60"/>
        <v>0</v>
      </c>
      <c r="Z81" s="654">
        <f t="shared" si="60"/>
        <v>0</v>
      </c>
      <c r="AA81" s="654">
        <f t="shared" si="60"/>
        <v>0</v>
      </c>
      <c r="AB81" s="654">
        <f t="shared" si="60"/>
        <v>0</v>
      </c>
      <c r="AC81" s="654">
        <f t="shared" si="60"/>
        <v>0</v>
      </c>
      <c r="AD81" s="654">
        <f t="shared" si="60"/>
        <v>0</v>
      </c>
      <c r="AE81" s="654">
        <f t="shared" si="60"/>
        <v>0</v>
      </c>
      <c r="AF81" s="654">
        <f t="shared" ref="AF81:AO81" si="61">AF79*AF80</f>
        <v>0</v>
      </c>
      <c r="AG81" s="654">
        <f t="shared" si="61"/>
        <v>0</v>
      </c>
      <c r="AH81" s="654">
        <f t="shared" si="61"/>
        <v>0</v>
      </c>
      <c r="AI81" s="654">
        <f t="shared" si="61"/>
        <v>0</v>
      </c>
      <c r="AJ81" s="654">
        <f t="shared" si="61"/>
        <v>0</v>
      </c>
      <c r="AK81" s="654">
        <f t="shared" si="61"/>
        <v>0</v>
      </c>
      <c r="AL81" s="654">
        <f t="shared" si="61"/>
        <v>0</v>
      </c>
      <c r="AM81" s="654">
        <f t="shared" si="61"/>
        <v>0</v>
      </c>
      <c r="AN81" s="654">
        <f t="shared" si="61"/>
        <v>0</v>
      </c>
      <c r="AO81" s="654">
        <f t="shared" si="61"/>
        <v>0</v>
      </c>
      <c r="AP81" s="654">
        <f t="shared" ref="AP81:BN81" si="62">AP79*AP80</f>
        <v>0</v>
      </c>
      <c r="AQ81" s="654">
        <f t="shared" si="62"/>
        <v>0</v>
      </c>
      <c r="AR81" s="654">
        <f t="shared" si="62"/>
        <v>0</v>
      </c>
      <c r="AS81" s="654">
        <f t="shared" si="62"/>
        <v>0</v>
      </c>
      <c r="AT81" s="654">
        <f t="shared" si="62"/>
        <v>0</v>
      </c>
      <c r="AU81" s="654">
        <f t="shared" si="62"/>
        <v>0</v>
      </c>
      <c r="AV81" s="654">
        <f t="shared" si="62"/>
        <v>0</v>
      </c>
      <c r="AW81" s="654">
        <f t="shared" si="62"/>
        <v>0</v>
      </c>
      <c r="AX81" s="654">
        <f t="shared" si="62"/>
        <v>0</v>
      </c>
      <c r="AY81" s="654">
        <f t="shared" si="62"/>
        <v>0</v>
      </c>
      <c r="AZ81" s="654">
        <f t="shared" si="62"/>
        <v>0</v>
      </c>
      <c r="BA81" s="654">
        <f t="shared" si="62"/>
        <v>0</v>
      </c>
      <c r="BB81" s="654">
        <f t="shared" si="62"/>
        <v>0</v>
      </c>
      <c r="BC81" s="654">
        <f t="shared" si="62"/>
        <v>0</v>
      </c>
      <c r="BD81" s="654">
        <f t="shared" si="62"/>
        <v>0</v>
      </c>
      <c r="BE81" s="654">
        <f t="shared" si="62"/>
        <v>0</v>
      </c>
      <c r="BF81" s="654">
        <f t="shared" si="62"/>
        <v>0</v>
      </c>
      <c r="BG81" s="654">
        <f t="shared" si="62"/>
        <v>0</v>
      </c>
      <c r="BH81" s="654">
        <f t="shared" si="62"/>
        <v>0</v>
      </c>
      <c r="BI81" s="654">
        <f t="shared" si="62"/>
        <v>0</v>
      </c>
      <c r="BJ81" s="654">
        <f t="shared" si="62"/>
        <v>0</v>
      </c>
      <c r="BK81" s="654">
        <f t="shared" si="62"/>
        <v>0</v>
      </c>
      <c r="BL81" s="654">
        <f t="shared" si="62"/>
        <v>0</v>
      </c>
      <c r="BM81" s="654">
        <f t="shared" si="62"/>
        <v>0</v>
      </c>
      <c r="BN81" s="654">
        <f t="shared" si="62"/>
        <v>0</v>
      </c>
    </row>
    <row r="82" spans="2:66" s="762" customFormat="1" ht="12.75" customHeight="1" thickBot="1">
      <c r="B82" s="785"/>
      <c r="C82" s="784"/>
      <c r="D82" s="784"/>
      <c r="E82" s="785"/>
      <c r="F82" s="656"/>
      <c r="G82" s="656"/>
      <c r="H82" s="656"/>
      <c r="I82" s="656"/>
      <c r="J82" s="656"/>
      <c r="K82" s="656"/>
      <c r="L82" s="656"/>
      <c r="M82" s="656"/>
      <c r="N82" s="656"/>
      <c r="O82" s="656"/>
      <c r="P82" s="656"/>
      <c r="Q82" s="656"/>
      <c r="R82" s="656"/>
      <c r="S82" s="656"/>
      <c r="T82" s="656"/>
      <c r="U82" s="656"/>
      <c r="V82" s="656"/>
      <c r="W82" s="656"/>
      <c r="X82" s="656"/>
      <c r="Y82" s="656"/>
      <c r="Z82" s="656"/>
      <c r="AA82" s="656"/>
      <c r="AB82" s="656"/>
      <c r="AC82" s="656"/>
      <c r="AD82" s="656"/>
      <c r="AE82" s="656"/>
      <c r="AF82" s="656"/>
      <c r="AG82" s="656"/>
      <c r="AH82" s="656"/>
      <c r="AI82" s="656"/>
      <c r="AJ82" s="656"/>
      <c r="AK82" s="656"/>
      <c r="AL82" s="656"/>
      <c r="AM82" s="656"/>
      <c r="AN82" s="656"/>
      <c r="AO82" s="656"/>
      <c r="AP82" s="656"/>
      <c r="AQ82" s="656"/>
      <c r="AR82" s="656"/>
      <c r="AS82" s="656"/>
      <c r="AT82" s="656"/>
      <c r="AU82" s="656"/>
      <c r="AV82" s="656"/>
      <c r="AW82" s="656"/>
      <c r="AX82" s="656"/>
      <c r="AY82" s="656"/>
      <c r="AZ82" s="656"/>
      <c r="BA82" s="656"/>
      <c r="BB82" s="656"/>
      <c r="BC82" s="656"/>
      <c r="BD82" s="656"/>
      <c r="BE82" s="656"/>
      <c r="BF82" s="656"/>
      <c r="BG82" s="656"/>
      <c r="BH82" s="656"/>
      <c r="BI82" s="656"/>
      <c r="BJ82" s="656"/>
      <c r="BK82" s="656"/>
      <c r="BL82" s="656"/>
      <c r="BM82" s="656"/>
      <c r="BN82" s="656"/>
    </row>
    <row r="83" spans="2:66" ht="12.75" customHeight="1" outlineLevel="1" thickBot="1">
      <c r="B83" s="17" t="s">
        <v>640</v>
      </c>
      <c r="C83" s="781"/>
      <c r="D83" s="781"/>
      <c r="E83" s="791"/>
      <c r="F83" s="45">
        <f t="shared" ref="F83:BN83" si="63">F$38</f>
        <v>1990</v>
      </c>
      <c r="G83" s="45">
        <f t="shared" si="63"/>
        <v>1991</v>
      </c>
      <c r="H83" s="45">
        <f t="shared" si="63"/>
        <v>1992</v>
      </c>
      <c r="I83" s="45">
        <f t="shared" si="63"/>
        <v>1993</v>
      </c>
      <c r="J83" s="45">
        <f t="shared" si="63"/>
        <v>1994</v>
      </c>
      <c r="K83" s="45">
        <f t="shared" si="63"/>
        <v>1995</v>
      </c>
      <c r="L83" s="45">
        <f t="shared" si="63"/>
        <v>1996</v>
      </c>
      <c r="M83" s="45">
        <f t="shared" si="63"/>
        <v>1997</v>
      </c>
      <c r="N83" s="45">
        <f t="shared" si="63"/>
        <v>1998</v>
      </c>
      <c r="O83" s="45">
        <f t="shared" si="63"/>
        <v>1999</v>
      </c>
      <c r="P83" s="45">
        <f t="shared" si="63"/>
        <v>2000</v>
      </c>
      <c r="Q83" s="45">
        <f t="shared" si="63"/>
        <v>2001</v>
      </c>
      <c r="R83" s="45">
        <f t="shared" si="63"/>
        <v>2002</v>
      </c>
      <c r="S83" s="45">
        <f t="shared" si="63"/>
        <v>2003</v>
      </c>
      <c r="T83" s="45">
        <f t="shared" si="63"/>
        <v>2004</v>
      </c>
      <c r="U83" s="45">
        <f t="shared" si="63"/>
        <v>2005</v>
      </c>
      <c r="V83" s="45">
        <f t="shared" si="63"/>
        <v>2006</v>
      </c>
      <c r="W83" s="45">
        <f t="shared" si="63"/>
        <v>2007</v>
      </c>
      <c r="X83" s="45">
        <f t="shared" si="63"/>
        <v>2008</v>
      </c>
      <c r="Y83" s="45">
        <f t="shared" si="63"/>
        <v>2009</v>
      </c>
      <c r="Z83" s="45">
        <f t="shared" si="63"/>
        <v>2010</v>
      </c>
      <c r="AA83" s="45">
        <f t="shared" si="63"/>
        <v>2011</v>
      </c>
      <c r="AB83" s="45">
        <f t="shared" si="63"/>
        <v>2012</v>
      </c>
      <c r="AC83" s="45">
        <f t="shared" si="63"/>
        <v>2013</v>
      </c>
      <c r="AD83" s="45">
        <f t="shared" si="63"/>
        <v>2014</v>
      </c>
      <c r="AE83" s="45">
        <f t="shared" si="63"/>
        <v>2015</v>
      </c>
      <c r="AF83" s="45">
        <f t="shared" si="63"/>
        <v>2016</v>
      </c>
      <c r="AG83" s="45">
        <f t="shared" si="63"/>
        <v>2017</v>
      </c>
      <c r="AH83" s="45">
        <f t="shared" si="63"/>
        <v>2018</v>
      </c>
      <c r="AI83" s="45">
        <f t="shared" si="63"/>
        <v>2019</v>
      </c>
      <c r="AJ83" s="45">
        <f t="shared" si="63"/>
        <v>2020</v>
      </c>
      <c r="AK83" s="45">
        <f t="shared" si="63"/>
        <v>2021</v>
      </c>
      <c r="AL83" s="45">
        <f t="shared" si="63"/>
        <v>2022</v>
      </c>
      <c r="AM83" s="45">
        <f t="shared" si="63"/>
        <v>2023</v>
      </c>
      <c r="AN83" s="45">
        <f t="shared" si="63"/>
        <v>2024</v>
      </c>
      <c r="AO83" s="45">
        <f t="shared" si="63"/>
        <v>2025</v>
      </c>
      <c r="AP83" s="45">
        <f t="shared" si="63"/>
        <v>2026</v>
      </c>
      <c r="AQ83" s="45">
        <f t="shared" si="63"/>
        <v>2027</v>
      </c>
      <c r="AR83" s="45">
        <f t="shared" si="63"/>
        <v>2028</v>
      </c>
      <c r="AS83" s="45">
        <f t="shared" si="63"/>
        <v>2029</v>
      </c>
      <c r="AT83" s="45">
        <f t="shared" si="63"/>
        <v>2030</v>
      </c>
      <c r="AU83" s="45">
        <f t="shared" si="63"/>
        <v>2031</v>
      </c>
      <c r="AV83" s="45">
        <f t="shared" si="63"/>
        <v>2032</v>
      </c>
      <c r="AW83" s="45">
        <f t="shared" si="63"/>
        <v>2033</v>
      </c>
      <c r="AX83" s="45">
        <f t="shared" si="63"/>
        <v>2034</v>
      </c>
      <c r="AY83" s="45">
        <f t="shared" si="63"/>
        <v>2035</v>
      </c>
      <c r="AZ83" s="45">
        <f t="shared" si="63"/>
        <v>2036</v>
      </c>
      <c r="BA83" s="45">
        <f t="shared" si="63"/>
        <v>2037</v>
      </c>
      <c r="BB83" s="45">
        <f t="shared" si="63"/>
        <v>2038</v>
      </c>
      <c r="BC83" s="45">
        <f t="shared" si="63"/>
        <v>2039</v>
      </c>
      <c r="BD83" s="45">
        <f t="shared" si="63"/>
        <v>2040</v>
      </c>
      <c r="BE83" s="45">
        <f t="shared" si="63"/>
        <v>2041</v>
      </c>
      <c r="BF83" s="45">
        <f t="shared" si="63"/>
        <v>2042</v>
      </c>
      <c r="BG83" s="45">
        <f t="shared" si="63"/>
        <v>2043</v>
      </c>
      <c r="BH83" s="45">
        <f t="shared" si="63"/>
        <v>2044</v>
      </c>
      <c r="BI83" s="45">
        <f t="shared" si="63"/>
        <v>2045</v>
      </c>
      <c r="BJ83" s="45">
        <f t="shared" si="63"/>
        <v>2046</v>
      </c>
      <c r="BK83" s="45">
        <f t="shared" si="63"/>
        <v>2047</v>
      </c>
      <c r="BL83" s="45">
        <f t="shared" si="63"/>
        <v>2048</v>
      </c>
      <c r="BM83" s="45">
        <f t="shared" si="63"/>
        <v>2049</v>
      </c>
      <c r="BN83" s="45">
        <f t="shared" si="63"/>
        <v>2050</v>
      </c>
    </row>
    <row r="84" spans="2:66" ht="12.75" customHeight="1" outlineLevel="1">
      <c r="B84" s="772">
        <f>B79+3</f>
        <v>631</v>
      </c>
      <c r="C84" s="725" t="s">
        <v>544</v>
      </c>
      <c r="D84" s="793"/>
      <c r="E84" s="794" t="s">
        <v>1386</v>
      </c>
      <c r="F84" s="171"/>
      <c r="G84" s="171"/>
      <c r="H84" s="171"/>
      <c r="I84" s="171"/>
      <c r="J84" s="171"/>
      <c r="K84" s="171"/>
      <c r="L84" s="171"/>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row>
    <row r="85" spans="2:66" s="762" customFormat="1" ht="12.75" customHeight="1" outlineLevel="1">
      <c r="B85" s="772">
        <f>B80+3</f>
        <v>632</v>
      </c>
      <c r="C85" s="725" t="s">
        <v>661</v>
      </c>
      <c r="D85" s="701"/>
      <c r="E85" s="639" t="s">
        <v>1389</v>
      </c>
      <c r="F85" s="605"/>
      <c r="G85" s="605"/>
      <c r="H85" s="605"/>
      <c r="I85" s="605"/>
      <c r="J85" s="605"/>
      <c r="K85" s="605"/>
      <c r="L85" s="605"/>
      <c r="M85" s="605"/>
      <c r="N85" s="605"/>
      <c r="O85" s="605"/>
      <c r="P85" s="605"/>
      <c r="Q85" s="605"/>
      <c r="R85" s="605"/>
      <c r="S85" s="605"/>
      <c r="T85" s="605"/>
      <c r="U85" s="605"/>
      <c r="V85" s="605"/>
      <c r="W85" s="605"/>
      <c r="X85" s="605"/>
      <c r="Y85" s="605"/>
      <c r="Z85" s="605"/>
      <c r="AA85" s="605"/>
      <c r="AB85" s="605"/>
      <c r="AC85" s="605"/>
      <c r="AD85" s="605"/>
      <c r="AE85" s="605"/>
      <c r="AF85" s="605"/>
      <c r="AG85" s="605"/>
      <c r="AH85" s="605"/>
      <c r="AI85" s="605"/>
      <c r="AJ85" s="605"/>
      <c r="AK85" s="605"/>
      <c r="AL85" s="605"/>
      <c r="AM85" s="605"/>
      <c r="AN85" s="605"/>
      <c r="AO85" s="605"/>
      <c r="AP85" s="605"/>
      <c r="AQ85" s="605"/>
      <c r="AR85" s="605"/>
      <c r="AS85" s="605"/>
      <c r="AT85" s="605"/>
      <c r="AU85" s="605"/>
      <c r="AV85" s="605"/>
      <c r="AW85" s="605"/>
      <c r="AX85" s="605"/>
      <c r="AY85" s="605"/>
      <c r="AZ85" s="605"/>
      <c r="BA85" s="605"/>
      <c r="BB85" s="605"/>
      <c r="BC85" s="605"/>
      <c r="BD85" s="605"/>
      <c r="BE85" s="605"/>
      <c r="BF85" s="605"/>
      <c r="BG85" s="605"/>
      <c r="BH85" s="605"/>
      <c r="BI85" s="605"/>
      <c r="BJ85" s="605"/>
      <c r="BK85" s="605"/>
      <c r="BL85" s="605"/>
      <c r="BM85" s="605"/>
      <c r="BN85" s="605"/>
    </row>
    <row r="86" spans="2:66" ht="12.75" customHeight="1" outlineLevel="1">
      <c r="B86" s="772">
        <f>B81+3</f>
        <v>633</v>
      </c>
      <c r="C86" s="725" t="s">
        <v>541</v>
      </c>
      <c r="D86" s="701"/>
      <c r="E86" s="639" t="s">
        <v>151</v>
      </c>
      <c r="F86" s="654">
        <f t="shared" ref="F86:AE86" si="64">F84*F85</f>
        <v>0</v>
      </c>
      <c r="G86" s="654">
        <f t="shared" si="64"/>
        <v>0</v>
      </c>
      <c r="H86" s="654">
        <f t="shared" si="64"/>
        <v>0</v>
      </c>
      <c r="I86" s="654">
        <f t="shared" si="64"/>
        <v>0</v>
      </c>
      <c r="J86" s="654">
        <f t="shared" si="64"/>
        <v>0</v>
      </c>
      <c r="K86" s="654">
        <f t="shared" si="64"/>
        <v>0</v>
      </c>
      <c r="L86" s="654">
        <f t="shared" si="64"/>
        <v>0</v>
      </c>
      <c r="M86" s="654">
        <f t="shared" si="64"/>
        <v>0</v>
      </c>
      <c r="N86" s="654">
        <f t="shared" si="64"/>
        <v>0</v>
      </c>
      <c r="O86" s="654">
        <f t="shared" si="64"/>
        <v>0</v>
      </c>
      <c r="P86" s="654">
        <f t="shared" si="64"/>
        <v>0</v>
      </c>
      <c r="Q86" s="654">
        <f t="shared" si="64"/>
        <v>0</v>
      </c>
      <c r="R86" s="654">
        <f t="shared" si="64"/>
        <v>0</v>
      </c>
      <c r="S86" s="654">
        <f t="shared" si="64"/>
        <v>0</v>
      </c>
      <c r="T86" s="654">
        <f t="shared" si="64"/>
        <v>0</v>
      </c>
      <c r="U86" s="654">
        <f t="shared" si="64"/>
        <v>0</v>
      </c>
      <c r="V86" s="654">
        <f t="shared" si="64"/>
        <v>0</v>
      </c>
      <c r="W86" s="654">
        <f t="shared" si="64"/>
        <v>0</v>
      </c>
      <c r="X86" s="654">
        <f t="shared" si="64"/>
        <v>0</v>
      </c>
      <c r="Y86" s="654">
        <f t="shared" si="64"/>
        <v>0</v>
      </c>
      <c r="Z86" s="654">
        <f t="shared" si="64"/>
        <v>0</v>
      </c>
      <c r="AA86" s="654">
        <f t="shared" si="64"/>
        <v>0</v>
      </c>
      <c r="AB86" s="654">
        <f t="shared" si="64"/>
        <v>0</v>
      </c>
      <c r="AC86" s="654">
        <f t="shared" si="64"/>
        <v>0</v>
      </c>
      <c r="AD86" s="654">
        <f t="shared" si="64"/>
        <v>0</v>
      </c>
      <c r="AE86" s="654">
        <f t="shared" si="64"/>
        <v>0</v>
      </c>
      <c r="AF86" s="654">
        <f t="shared" ref="AF86:AO86" si="65">AF84*AF85</f>
        <v>0</v>
      </c>
      <c r="AG86" s="654">
        <f t="shared" si="65"/>
        <v>0</v>
      </c>
      <c r="AH86" s="654">
        <f t="shared" si="65"/>
        <v>0</v>
      </c>
      <c r="AI86" s="654">
        <f t="shared" si="65"/>
        <v>0</v>
      </c>
      <c r="AJ86" s="654">
        <f t="shared" si="65"/>
        <v>0</v>
      </c>
      <c r="AK86" s="654">
        <f t="shared" si="65"/>
        <v>0</v>
      </c>
      <c r="AL86" s="654">
        <f t="shared" si="65"/>
        <v>0</v>
      </c>
      <c r="AM86" s="654">
        <f t="shared" si="65"/>
        <v>0</v>
      </c>
      <c r="AN86" s="654">
        <f t="shared" si="65"/>
        <v>0</v>
      </c>
      <c r="AO86" s="654">
        <f t="shared" si="65"/>
        <v>0</v>
      </c>
      <c r="AP86" s="654">
        <f t="shared" ref="AP86:BN86" si="66">AP84*AP85</f>
        <v>0</v>
      </c>
      <c r="AQ86" s="654">
        <f t="shared" si="66"/>
        <v>0</v>
      </c>
      <c r="AR86" s="654">
        <f t="shared" si="66"/>
        <v>0</v>
      </c>
      <c r="AS86" s="654">
        <f t="shared" si="66"/>
        <v>0</v>
      </c>
      <c r="AT86" s="654">
        <f t="shared" si="66"/>
        <v>0</v>
      </c>
      <c r="AU86" s="654">
        <f t="shared" si="66"/>
        <v>0</v>
      </c>
      <c r="AV86" s="654">
        <f t="shared" si="66"/>
        <v>0</v>
      </c>
      <c r="AW86" s="654">
        <f t="shared" si="66"/>
        <v>0</v>
      </c>
      <c r="AX86" s="654">
        <f t="shared" si="66"/>
        <v>0</v>
      </c>
      <c r="AY86" s="654">
        <f t="shared" si="66"/>
        <v>0</v>
      </c>
      <c r="AZ86" s="654">
        <f t="shared" si="66"/>
        <v>0</v>
      </c>
      <c r="BA86" s="654">
        <f t="shared" si="66"/>
        <v>0</v>
      </c>
      <c r="BB86" s="654">
        <f t="shared" si="66"/>
        <v>0</v>
      </c>
      <c r="BC86" s="654">
        <f t="shared" si="66"/>
        <v>0</v>
      </c>
      <c r="BD86" s="654">
        <f t="shared" si="66"/>
        <v>0</v>
      </c>
      <c r="BE86" s="654">
        <f t="shared" si="66"/>
        <v>0</v>
      </c>
      <c r="BF86" s="654">
        <f t="shared" si="66"/>
        <v>0</v>
      </c>
      <c r="BG86" s="654">
        <f t="shared" si="66"/>
        <v>0</v>
      </c>
      <c r="BH86" s="654">
        <f t="shared" si="66"/>
        <v>0</v>
      </c>
      <c r="BI86" s="654">
        <f t="shared" si="66"/>
        <v>0</v>
      </c>
      <c r="BJ86" s="654">
        <f t="shared" si="66"/>
        <v>0</v>
      </c>
      <c r="BK86" s="654">
        <f t="shared" si="66"/>
        <v>0</v>
      </c>
      <c r="BL86" s="654">
        <f t="shared" si="66"/>
        <v>0</v>
      </c>
      <c r="BM86" s="654">
        <f t="shared" si="66"/>
        <v>0</v>
      </c>
      <c r="BN86" s="654">
        <f t="shared" si="66"/>
        <v>0</v>
      </c>
    </row>
    <row r="87" spans="2:66" s="762" customFormat="1" ht="12.75" customHeight="1" thickBot="1">
      <c r="B87" s="785"/>
      <c r="C87" s="784"/>
      <c r="D87" s="784"/>
      <c r="E87" s="785"/>
      <c r="F87" s="656"/>
      <c r="G87" s="656"/>
      <c r="H87" s="656"/>
      <c r="I87" s="656"/>
      <c r="J87" s="656"/>
      <c r="K87" s="656"/>
      <c r="L87" s="656"/>
      <c r="M87" s="656"/>
      <c r="N87" s="656"/>
      <c r="O87" s="656"/>
      <c r="P87" s="656"/>
      <c r="Q87" s="656"/>
      <c r="R87" s="656"/>
      <c r="S87" s="656"/>
      <c r="T87" s="656"/>
      <c r="U87" s="656"/>
      <c r="V87" s="656"/>
      <c r="W87" s="656"/>
      <c r="X87" s="656"/>
      <c r="Y87" s="656"/>
      <c r="Z87" s="656"/>
      <c r="AA87" s="656"/>
      <c r="AB87" s="656"/>
      <c r="AC87" s="656"/>
      <c r="AD87" s="656"/>
      <c r="AE87" s="656"/>
      <c r="AF87" s="656"/>
      <c r="AG87" s="656"/>
      <c r="AH87" s="656"/>
      <c r="AI87" s="656"/>
      <c r="AJ87" s="656"/>
      <c r="AK87" s="656"/>
      <c r="AL87" s="656"/>
      <c r="AM87" s="656"/>
      <c r="AN87" s="656"/>
      <c r="AO87" s="656"/>
      <c r="AP87" s="656"/>
      <c r="AQ87" s="656"/>
      <c r="AR87" s="656"/>
      <c r="AS87" s="656"/>
      <c r="AT87" s="656"/>
      <c r="AU87" s="656"/>
      <c r="AV87" s="656"/>
      <c r="AW87" s="656"/>
      <c r="AX87" s="656"/>
      <c r="AY87" s="656"/>
      <c r="AZ87" s="656"/>
      <c r="BA87" s="656"/>
      <c r="BB87" s="656"/>
      <c r="BC87" s="656"/>
      <c r="BD87" s="656"/>
      <c r="BE87" s="656"/>
      <c r="BF87" s="656"/>
      <c r="BG87" s="656"/>
      <c r="BH87" s="656"/>
      <c r="BI87" s="656"/>
      <c r="BJ87" s="656"/>
      <c r="BK87" s="656"/>
      <c r="BL87" s="656"/>
      <c r="BM87" s="656"/>
      <c r="BN87" s="656"/>
    </row>
    <row r="88" spans="2:66" ht="12.75" customHeight="1" outlineLevel="1" thickBot="1">
      <c r="B88" s="17" t="s">
        <v>641</v>
      </c>
      <c r="C88" s="781"/>
      <c r="D88" s="781"/>
      <c r="E88" s="791"/>
      <c r="F88" s="45">
        <f t="shared" ref="F88:BN88" si="67">F$38</f>
        <v>1990</v>
      </c>
      <c r="G88" s="45">
        <f t="shared" si="67"/>
        <v>1991</v>
      </c>
      <c r="H88" s="45">
        <f t="shared" si="67"/>
        <v>1992</v>
      </c>
      <c r="I88" s="45">
        <f t="shared" si="67"/>
        <v>1993</v>
      </c>
      <c r="J88" s="45">
        <f t="shared" si="67"/>
        <v>1994</v>
      </c>
      <c r="K88" s="45">
        <f t="shared" si="67"/>
        <v>1995</v>
      </c>
      <c r="L88" s="45">
        <f t="shared" si="67"/>
        <v>1996</v>
      </c>
      <c r="M88" s="45">
        <f t="shared" si="67"/>
        <v>1997</v>
      </c>
      <c r="N88" s="45">
        <f t="shared" si="67"/>
        <v>1998</v>
      </c>
      <c r="O88" s="45">
        <f t="shared" si="67"/>
        <v>1999</v>
      </c>
      <c r="P88" s="45">
        <f t="shared" si="67"/>
        <v>2000</v>
      </c>
      <c r="Q88" s="45">
        <f t="shared" si="67"/>
        <v>2001</v>
      </c>
      <c r="R88" s="45">
        <f t="shared" si="67"/>
        <v>2002</v>
      </c>
      <c r="S88" s="45">
        <f t="shared" si="67"/>
        <v>2003</v>
      </c>
      <c r="T88" s="45">
        <f t="shared" si="67"/>
        <v>2004</v>
      </c>
      <c r="U88" s="45">
        <f t="shared" si="67"/>
        <v>2005</v>
      </c>
      <c r="V88" s="45">
        <f t="shared" si="67"/>
        <v>2006</v>
      </c>
      <c r="W88" s="45">
        <f t="shared" si="67"/>
        <v>2007</v>
      </c>
      <c r="X88" s="45">
        <f t="shared" si="67"/>
        <v>2008</v>
      </c>
      <c r="Y88" s="45">
        <f t="shared" si="67"/>
        <v>2009</v>
      </c>
      <c r="Z88" s="45">
        <f t="shared" si="67"/>
        <v>2010</v>
      </c>
      <c r="AA88" s="45">
        <f t="shared" si="67"/>
        <v>2011</v>
      </c>
      <c r="AB88" s="45">
        <f t="shared" si="67"/>
        <v>2012</v>
      </c>
      <c r="AC88" s="45">
        <f t="shared" si="67"/>
        <v>2013</v>
      </c>
      <c r="AD88" s="45">
        <f t="shared" si="67"/>
        <v>2014</v>
      </c>
      <c r="AE88" s="45">
        <f t="shared" si="67"/>
        <v>2015</v>
      </c>
      <c r="AF88" s="45">
        <f t="shared" si="67"/>
        <v>2016</v>
      </c>
      <c r="AG88" s="45">
        <f t="shared" si="67"/>
        <v>2017</v>
      </c>
      <c r="AH88" s="45">
        <f t="shared" si="67"/>
        <v>2018</v>
      </c>
      <c r="AI88" s="45">
        <f t="shared" si="67"/>
        <v>2019</v>
      </c>
      <c r="AJ88" s="45">
        <f t="shared" si="67"/>
        <v>2020</v>
      </c>
      <c r="AK88" s="45">
        <f t="shared" si="67"/>
        <v>2021</v>
      </c>
      <c r="AL88" s="45">
        <f t="shared" si="67"/>
        <v>2022</v>
      </c>
      <c r="AM88" s="45">
        <f t="shared" si="67"/>
        <v>2023</v>
      </c>
      <c r="AN88" s="45">
        <f t="shared" si="67"/>
        <v>2024</v>
      </c>
      <c r="AO88" s="45">
        <f t="shared" si="67"/>
        <v>2025</v>
      </c>
      <c r="AP88" s="45">
        <f t="shared" si="67"/>
        <v>2026</v>
      </c>
      <c r="AQ88" s="45">
        <f t="shared" si="67"/>
        <v>2027</v>
      </c>
      <c r="AR88" s="45">
        <f t="shared" si="67"/>
        <v>2028</v>
      </c>
      <c r="AS88" s="45">
        <f t="shared" si="67"/>
        <v>2029</v>
      </c>
      <c r="AT88" s="45">
        <f t="shared" si="67"/>
        <v>2030</v>
      </c>
      <c r="AU88" s="45">
        <f t="shared" si="67"/>
        <v>2031</v>
      </c>
      <c r="AV88" s="45">
        <f t="shared" si="67"/>
        <v>2032</v>
      </c>
      <c r="AW88" s="45">
        <f t="shared" si="67"/>
        <v>2033</v>
      </c>
      <c r="AX88" s="45">
        <f t="shared" si="67"/>
        <v>2034</v>
      </c>
      <c r="AY88" s="45">
        <f t="shared" si="67"/>
        <v>2035</v>
      </c>
      <c r="AZ88" s="45">
        <f t="shared" si="67"/>
        <v>2036</v>
      </c>
      <c r="BA88" s="45">
        <f t="shared" si="67"/>
        <v>2037</v>
      </c>
      <c r="BB88" s="45">
        <f t="shared" si="67"/>
        <v>2038</v>
      </c>
      <c r="BC88" s="45">
        <f t="shared" si="67"/>
        <v>2039</v>
      </c>
      <c r="BD88" s="45">
        <f t="shared" si="67"/>
        <v>2040</v>
      </c>
      <c r="BE88" s="45">
        <f t="shared" si="67"/>
        <v>2041</v>
      </c>
      <c r="BF88" s="45">
        <f t="shared" si="67"/>
        <v>2042</v>
      </c>
      <c r="BG88" s="45">
        <f t="shared" si="67"/>
        <v>2043</v>
      </c>
      <c r="BH88" s="45">
        <f t="shared" si="67"/>
        <v>2044</v>
      </c>
      <c r="BI88" s="45">
        <f t="shared" si="67"/>
        <v>2045</v>
      </c>
      <c r="BJ88" s="45">
        <f t="shared" si="67"/>
        <v>2046</v>
      </c>
      <c r="BK88" s="45">
        <f t="shared" si="67"/>
        <v>2047</v>
      </c>
      <c r="BL88" s="45">
        <f t="shared" si="67"/>
        <v>2048</v>
      </c>
      <c r="BM88" s="45">
        <f t="shared" si="67"/>
        <v>2049</v>
      </c>
      <c r="BN88" s="45">
        <f t="shared" si="67"/>
        <v>2050</v>
      </c>
    </row>
    <row r="89" spans="2:66" ht="12.75" customHeight="1" outlineLevel="1">
      <c r="B89" s="772">
        <f>B84+3</f>
        <v>634</v>
      </c>
      <c r="C89" s="725" t="s">
        <v>544</v>
      </c>
      <c r="D89" s="793"/>
      <c r="E89" s="794" t="s">
        <v>1386</v>
      </c>
      <c r="F89" s="171"/>
      <c r="G89" s="171"/>
      <c r="H89" s="171"/>
      <c r="I89" s="171"/>
      <c r="J89" s="171"/>
      <c r="K89" s="171"/>
      <c r="L89" s="171"/>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row>
    <row r="90" spans="2:66" s="762" customFormat="1" ht="12.75" customHeight="1" outlineLevel="1">
      <c r="B90" s="772">
        <f>B85+3</f>
        <v>635</v>
      </c>
      <c r="C90" s="725" t="s">
        <v>661</v>
      </c>
      <c r="D90" s="701"/>
      <c r="E90" s="639" t="s">
        <v>1389</v>
      </c>
      <c r="F90" s="605"/>
      <c r="G90" s="605"/>
      <c r="H90" s="605"/>
      <c r="I90" s="605"/>
      <c r="J90" s="605"/>
      <c r="K90" s="605"/>
      <c r="L90" s="605"/>
      <c r="M90" s="605"/>
      <c r="N90" s="605"/>
      <c r="O90" s="605"/>
      <c r="P90" s="605"/>
      <c r="Q90" s="605"/>
      <c r="R90" s="605"/>
      <c r="S90" s="605"/>
      <c r="T90" s="605"/>
      <c r="U90" s="605"/>
      <c r="V90" s="605"/>
      <c r="W90" s="605"/>
      <c r="X90" s="605"/>
      <c r="Y90" s="605"/>
      <c r="Z90" s="605"/>
      <c r="AA90" s="605"/>
      <c r="AB90" s="605"/>
      <c r="AC90" s="605"/>
      <c r="AD90" s="605"/>
      <c r="AE90" s="605"/>
      <c r="AF90" s="605"/>
      <c r="AG90" s="605"/>
      <c r="AH90" s="605"/>
      <c r="AI90" s="605"/>
      <c r="AJ90" s="605"/>
      <c r="AK90" s="605"/>
      <c r="AL90" s="605"/>
      <c r="AM90" s="605"/>
      <c r="AN90" s="605"/>
      <c r="AO90" s="605"/>
      <c r="AP90" s="605"/>
      <c r="AQ90" s="605"/>
      <c r="AR90" s="605"/>
      <c r="AS90" s="605"/>
      <c r="AT90" s="605"/>
      <c r="AU90" s="605"/>
      <c r="AV90" s="605"/>
      <c r="AW90" s="605"/>
      <c r="AX90" s="605"/>
      <c r="AY90" s="605"/>
      <c r="AZ90" s="605"/>
      <c r="BA90" s="605"/>
      <c r="BB90" s="605"/>
      <c r="BC90" s="605"/>
      <c r="BD90" s="605"/>
      <c r="BE90" s="605"/>
      <c r="BF90" s="605"/>
      <c r="BG90" s="605"/>
      <c r="BH90" s="605"/>
      <c r="BI90" s="605"/>
      <c r="BJ90" s="605"/>
      <c r="BK90" s="605"/>
      <c r="BL90" s="605"/>
      <c r="BM90" s="605"/>
      <c r="BN90" s="605"/>
    </row>
    <row r="91" spans="2:66" ht="12.75" customHeight="1" outlineLevel="1">
      <c r="B91" s="772">
        <f>B86+3</f>
        <v>636</v>
      </c>
      <c r="C91" s="725" t="s">
        <v>541</v>
      </c>
      <c r="D91" s="701"/>
      <c r="E91" s="639" t="s">
        <v>151</v>
      </c>
      <c r="F91" s="654">
        <f t="shared" ref="F91:AE91" si="68">F89*F90</f>
        <v>0</v>
      </c>
      <c r="G91" s="654">
        <f t="shared" si="68"/>
        <v>0</v>
      </c>
      <c r="H91" s="654">
        <f t="shared" si="68"/>
        <v>0</v>
      </c>
      <c r="I91" s="654">
        <f t="shared" si="68"/>
        <v>0</v>
      </c>
      <c r="J91" s="654">
        <f t="shared" si="68"/>
        <v>0</v>
      </c>
      <c r="K91" s="654">
        <f t="shared" si="68"/>
        <v>0</v>
      </c>
      <c r="L91" s="654">
        <f t="shared" si="68"/>
        <v>0</v>
      </c>
      <c r="M91" s="654">
        <f t="shared" si="68"/>
        <v>0</v>
      </c>
      <c r="N91" s="654">
        <f t="shared" si="68"/>
        <v>0</v>
      </c>
      <c r="O91" s="654">
        <f t="shared" si="68"/>
        <v>0</v>
      </c>
      <c r="P91" s="654">
        <f t="shared" si="68"/>
        <v>0</v>
      </c>
      <c r="Q91" s="654">
        <f t="shared" si="68"/>
        <v>0</v>
      </c>
      <c r="R91" s="654">
        <f t="shared" si="68"/>
        <v>0</v>
      </c>
      <c r="S91" s="654">
        <f t="shared" si="68"/>
        <v>0</v>
      </c>
      <c r="T91" s="654">
        <f t="shared" si="68"/>
        <v>0</v>
      </c>
      <c r="U91" s="654">
        <f t="shared" si="68"/>
        <v>0</v>
      </c>
      <c r="V91" s="654">
        <f t="shared" si="68"/>
        <v>0</v>
      </c>
      <c r="W91" s="654">
        <f t="shared" si="68"/>
        <v>0</v>
      </c>
      <c r="X91" s="654">
        <f t="shared" si="68"/>
        <v>0</v>
      </c>
      <c r="Y91" s="654">
        <f t="shared" si="68"/>
        <v>0</v>
      </c>
      <c r="Z91" s="654">
        <f t="shared" si="68"/>
        <v>0</v>
      </c>
      <c r="AA91" s="654">
        <f t="shared" si="68"/>
        <v>0</v>
      </c>
      <c r="AB91" s="654">
        <f t="shared" si="68"/>
        <v>0</v>
      </c>
      <c r="AC91" s="654">
        <f t="shared" si="68"/>
        <v>0</v>
      </c>
      <c r="AD91" s="654">
        <f t="shared" si="68"/>
        <v>0</v>
      </c>
      <c r="AE91" s="654">
        <f t="shared" si="68"/>
        <v>0</v>
      </c>
      <c r="AF91" s="654">
        <f t="shared" ref="AF91:AO91" si="69">AF89*AF90</f>
        <v>0</v>
      </c>
      <c r="AG91" s="654">
        <f t="shared" si="69"/>
        <v>0</v>
      </c>
      <c r="AH91" s="654">
        <f t="shared" si="69"/>
        <v>0</v>
      </c>
      <c r="AI91" s="654">
        <f t="shared" si="69"/>
        <v>0</v>
      </c>
      <c r="AJ91" s="654">
        <f t="shared" si="69"/>
        <v>0</v>
      </c>
      <c r="AK91" s="654">
        <f t="shared" si="69"/>
        <v>0</v>
      </c>
      <c r="AL91" s="654">
        <f t="shared" si="69"/>
        <v>0</v>
      </c>
      <c r="AM91" s="654">
        <f t="shared" si="69"/>
        <v>0</v>
      </c>
      <c r="AN91" s="654">
        <f t="shared" si="69"/>
        <v>0</v>
      </c>
      <c r="AO91" s="654">
        <f t="shared" si="69"/>
        <v>0</v>
      </c>
      <c r="AP91" s="654">
        <f t="shared" ref="AP91:BN91" si="70">AP89*AP90</f>
        <v>0</v>
      </c>
      <c r="AQ91" s="654">
        <f t="shared" si="70"/>
        <v>0</v>
      </c>
      <c r="AR91" s="654">
        <f t="shared" si="70"/>
        <v>0</v>
      </c>
      <c r="AS91" s="654">
        <f t="shared" si="70"/>
        <v>0</v>
      </c>
      <c r="AT91" s="654">
        <f t="shared" si="70"/>
        <v>0</v>
      </c>
      <c r="AU91" s="654">
        <f t="shared" si="70"/>
        <v>0</v>
      </c>
      <c r="AV91" s="654">
        <f t="shared" si="70"/>
        <v>0</v>
      </c>
      <c r="AW91" s="654">
        <f t="shared" si="70"/>
        <v>0</v>
      </c>
      <c r="AX91" s="654">
        <f t="shared" si="70"/>
        <v>0</v>
      </c>
      <c r="AY91" s="654">
        <f t="shared" si="70"/>
        <v>0</v>
      </c>
      <c r="AZ91" s="654">
        <f t="shared" si="70"/>
        <v>0</v>
      </c>
      <c r="BA91" s="654">
        <f t="shared" si="70"/>
        <v>0</v>
      </c>
      <c r="BB91" s="654">
        <f t="shared" si="70"/>
        <v>0</v>
      </c>
      <c r="BC91" s="654">
        <f t="shared" si="70"/>
        <v>0</v>
      </c>
      <c r="BD91" s="654">
        <f t="shared" si="70"/>
        <v>0</v>
      </c>
      <c r="BE91" s="654">
        <f t="shared" si="70"/>
        <v>0</v>
      </c>
      <c r="BF91" s="654">
        <f t="shared" si="70"/>
        <v>0</v>
      </c>
      <c r="BG91" s="654">
        <f t="shared" si="70"/>
        <v>0</v>
      </c>
      <c r="BH91" s="654">
        <f t="shared" si="70"/>
        <v>0</v>
      </c>
      <c r="BI91" s="654">
        <f t="shared" si="70"/>
        <v>0</v>
      </c>
      <c r="BJ91" s="654">
        <f t="shared" si="70"/>
        <v>0</v>
      </c>
      <c r="BK91" s="654">
        <f t="shared" si="70"/>
        <v>0</v>
      </c>
      <c r="BL91" s="654">
        <f t="shared" si="70"/>
        <v>0</v>
      </c>
      <c r="BM91" s="654">
        <f t="shared" si="70"/>
        <v>0</v>
      </c>
      <c r="BN91" s="654">
        <f t="shared" si="70"/>
        <v>0</v>
      </c>
    </row>
    <row r="92" spans="2:66" s="762" customFormat="1" ht="12.75" customHeight="1" thickBot="1">
      <c r="B92" s="785"/>
      <c r="C92" s="784"/>
      <c r="D92" s="784"/>
      <c r="E92" s="785"/>
      <c r="F92" s="656"/>
      <c r="G92" s="656"/>
      <c r="H92" s="656"/>
      <c r="I92" s="656"/>
      <c r="J92" s="656"/>
      <c r="K92" s="656"/>
      <c r="L92" s="656"/>
      <c r="M92" s="656"/>
      <c r="N92" s="656"/>
      <c r="O92" s="656"/>
      <c r="P92" s="656"/>
      <c r="Q92" s="656"/>
      <c r="R92" s="656"/>
      <c r="S92" s="656"/>
      <c r="T92" s="656"/>
      <c r="U92" s="656"/>
      <c r="V92" s="656"/>
      <c r="W92" s="656"/>
      <c r="X92" s="656"/>
      <c r="Y92" s="656"/>
      <c r="Z92" s="656"/>
      <c r="AA92" s="656"/>
      <c r="AB92" s="656"/>
      <c r="AC92" s="656"/>
      <c r="AD92" s="656"/>
      <c r="AE92" s="656"/>
      <c r="AF92" s="656"/>
      <c r="AG92" s="656"/>
      <c r="AH92" s="656"/>
      <c r="AI92" s="656"/>
      <c r="AJ92" s="656"/>
      <c r="AK92" s="656"/>
      <c r="AL92" s="656"/>
      <c r="AM92" s="656"/>
      <c r="AN92" s="656"/>
      <c r="AO92" s="656"/>
      <c r="AP92" s="656"/>
      <c r="AQ92" s="656"/>
      <c r="AR92" s="656"/>
      <c r="AS92" s="656"/>
      <c r="AT92" s="656"/>
      <c r="AU92" s="656"/>
      <c r="AV92" s="656"/>
      <c r="AW92" s="656"/>
      <c r="AX92" s="656"/>
      <c r="AY92" s="656"/>
      <c r="AZ92" s="656"/>
      <c r="BA92" s="656"/>
      <c r="BB92" s="656"/>
      <c r="BC92" s="656"/>
      <c r="BD92" s="656"/>
      <c r="BE92" s="656"/>
      <c r="BF92" s="656"/>
      <c r="BG92" s="656"/>
      <c r="BH92" s="656"/>
      <c r="BI92" s="656"/>
      <c r="BJ92" s="656"/>
      <c r="BK92" s="656"/>
      <c r="BL92" s="656"/>
      <c r="BM92" s="656"/>
      <c r="BN92" s="656"/>
    </row>
    <row r="93" spans="2:66" ht="12.75" customHeight="1" outlineLevel="1" thickBot="1">
      <c r="B93" s="17" t="s">
        <v>642</v>
      </c>
      <c r="C93" s="781"/>
      <c r="D93" s="781"/>
      <c r="E93" s="791"/>
      <c r="F93" s="45">
        <f t="shared" ref="F93:BN93" si="71">F$38</f>
        <v>1990</v>
      </c>
      <c r="G93" s="45">
        <f t="shared" si="71"/>
        <v>1991</v>
      </c>
      <c r="H93" s="45">
        <f t="shared" si="71"/>
        <v>1992</v>
      </c>
      <c r="I93" s="45">
        <f t="shared" si="71"/>
        <v>1993</v>
      </c>
      <c r="J93" s="45">
        <f t="shared" si="71"/>
        <v>1994</v>
      </c>
      <c r="K93" s="45">
        <f t="shared" si="71"/>
        <v>1995</v>
      </c>
      <c r="L93" s="45">
        <f t="shared" si="71"/>
        <v>1996</v>
      </c>
      <c r="M93" s="45">
        <f t="shared" si="71"/>
        <v>1997</v>
      </c>
      <c r="N93" s="45">
        <f t="shared" si="71"/>
        <v>1998</v>
      </c>
      <c r="O93" s="45">
        <f t="shared" si="71"/>
        <v>1999</v>
      </c>
      <c r="P93" s="45">
        <f t="shared" si="71"/>
        <v>2000</v>
      </c>
      <c r="Q93" s="45">
        <f t="shared" si="71"/>
        <v>2001</v>
      </c>
      <c r="R93" s="45">
        <f t="shared" si="71"/>
        <v>2002</v>
      </c>
      <c r="S93" s="45">
        <f t="shared" si="71"/>
        <v>2003</v>
      </c>
      <c r="T93" s="45">
        <f t="shared" si="71"/>
        <v>2004</v>
      </c>
      <c r="U93" s="45">
        <f t="shared" si="71"/>
        <v>2005</v>
      </c>
      <c r="V93" s="45">
        <f t="shared" si="71"/>
        <v>2006</v>
      </c>
      <c r="W93" s="45">
        <f t="shared" si="71"/>
        <v>2007</v>
      </c>
      <c r="X93" s="45">
        <f t="shared" si="71"/>
        <v>2008</v>
      </c>
      <c r="Y93" s="45">
        <f t="shared" si="71"/>
        <v>2009</v>
      </c>
      <c r="Z93" s="45">
        <f t="shared" si="71"/>
        <v>2010</v>
      </c>
      <c r="AA93" s="45">
        <f t="shared" si="71"/>
        <v>2011</v>
      </c>
      <c r="AB93" s="45">
        <f t="shared" si="71"/>
        <v>2012</v>
      </c>
      <c r="AC93" s="45">
        <f t="shared" si="71"/>
        <v>2013</v>
      </c>
      <c r="AD93" s="45">
        <f t="shared" si="71"/>
        <v>2014</v>
      </c>
      <c r="AE93" s="45">
        <f t="shared" si="71"/>
        <v>2015</v>
      </c>
      <c r="AF93" s="45">
        <f t="shared" si="71"/>
        <v>2016</v>
      </c>
      <c r="AG93" s="45">
        <f t="shared" si="71"/>
        <v>2017</v>
      </c>
      <c r="AH93" s="45">
        <f t="shared" si="71"/>
        <v>2018</v>
      </c>
      <c r="AI93" s="45">
        <f t="shared" si="71"/>
        <v>2019</v>
      </c>
      <c r="AJ93" s="45">
        <f t="shared" si="71"/>
        <v>2020</v>
      </c>
      <c r="AK93" s="45">
        <f t="shared" si="71"/>
        <v>2021</v>
      </c>
      <c r="AL93" s="45">
        <f t="shared" si="71"/>
        <v>2022</v>
      </c>
      <c r="AM93" s="45">
        <f t="shared" si="71"/>
        <v>2023</v>
      </c>
      <c r="AN93" s="45">
        <f t="shared" si="71"/>
        <v>2024</v>
      </c>
      <c r="AO93" s="45">
        <f t="shared" si="71"/>
        <v>2025</v>
      </c>
      <c r="AP93" s="45">
        <f t="shared" si="71"/>
        <v>2026</v>
      </c>
      <c r="AQ93" s="45">
        <f t="shared" si="71"/>
        <v>2027</v>
      </c>
      <c r="AR93" s="45">
        <f t="shared" si="71"/>
        <v>2028</v>
      </c>
      <c r="AS93" s="45">
        <f t="shared" si="71"/>
        <v>2029</v>
      </c>
      <c r="AT93" s="45">
        <f t="shared" si="71"/>
        <v>2030</v>
      </c>
      <c r="AU93" s="45">
        <f t="shared" si="71"/>
        <v>2031</v>
      </c>
      <c r="AV93" s="45">
        <f t="shared" si="71"/>
        <v>2032</v>
      </c>
      <c r="AW93" s="45">
        <f t="shared" si="71"/>
        <v>2033</v>
      </c>
      <c r="AX93" s="45">
        <f t="shared" si="71"/>
        <v>2034</v>
      </c>
      <c r="AY93" s="45">
        <f t="shared" si="71"/>
        <v>2035</v>
      </c>
      <c r="AZ93" s="45">
        <f t="shared" si="71"/>
        <v>2036</v>
      </c>
      <c r="BA93" s="45">
        <f t="shared" si="71"/>
        <v>2037</v>
      </c>
      <c r="BB93" s="45">
        <f t="shared" si="71"/>
        <v>2038</v>
      </c>
      <c r="BC93" s="45">
        <f t="shared" si="71"/>
        <v>2039</v>
      </c>
      <c r="BD93" s="45">
        <f t="shared" si="71"/>
        <v>2040</v>
      </c>
      <c r="BE93" s="45">
        <f t="shared" si="71"/>
        <v>2041</v>
      </c>
      <c r="BF93" s="45">
        <f t="shared" si="71"/>
        <v>2042</v>
      </c>
      <c r="BG93" s="45">
        <f t="shared" si="71"/>
        <v>2043</v>
      </c>
      <c r="BH93" s="45">
        <f t="shared" si="71"/>
        <v>2044</v>
      </c>
      <c r="BI93" s="45">
        <f t="shared" si="71"/>
        <v>2045</v>
      </c>
      <c r="BJ93" s="45">
        <f t="shared" si="71"/>
        <v>2046</v>
      </c>
      <c r="BK93" s="45">
        <f t="shared" si="71"/>
        <v>2047</v>
      </c>
      <c r="BL93" s="45">
        <f t="shared" si="71"/>
        <v>2048</v>
      </c>
      <c r="BM93" s="45">
        <f t="shared" si="71"/>
        <v>2049</v>
      </c>
      <c r="BN93" s="45">
        <f t="shared" si="71"/>
        <v>2050</v>
      </c>
    </row>
    <row r="94" spans="2:66" ht="12.75" customHeight="1" outlineLevel="1">
      <c r="B94" s="772">
        <f>B89+3</f>
        <v>637</v>
      </c>
      <c r="C94" s="725" t="s">
        <v>544</v>
      </c>
      <c r="D94" s="793"/>
      <c r="E94" s="794" t="s">
        <v>1386</v>
      </c>
      <c r="F94" s="171"/>
      <c r="G94" s="171"/>
      <c r="H94" s="171"/>
      <c r="I94" s="171"/>
      <c r="J94" s="171"/>
      <c r="K94" s="171"/>
      <c r="L94" s="171"/>
      <c r="M94" s="171"/>
      <c r="N94" s="171"/>
      <c r="O94" s="171"/>
      <c r="P94" s="171"/>
      <c r="Q94" s="171"/>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row>
    <row r="95" spans="2:66" s="762" customFormat="1" ht="12.75" customHeight="1" outlineLevel="1">
      <c r="B95" s="772">
        <f>B90+3</f>
        <v>638</v>
      </c>
      <c r="C95" s="725" t="s">
        <v>661</v>
      </c>
      <c r="D95" s="701"/>
      <c r="E95" s="639" t="s">
        <v>1389</v>
      </c>
      <c r="F95" s="605"/>
      <c r="G95" s="605"/>
      <c r="H95" s="605"/>
      <c r="I95" s="605"/>
      <c r="J95" s="605"/>
      <c r="K95" s="605"/>
      <c r="L95" s="605"/>
      <c r="M95" s="605"/>
      <c r="N95" s="605"/>
      <c r="O95" s="605"/>
      <c r="P95" s="605"/>
      <c r="Q95" s="605"/>
      <c r="R95" s="605"/>
      <c r="S95" s="605"/>
      <c r="T95" s="605"/>
      <c r="U95" s="605"/>
      <c r="V95" s="605"/>
      <c r="W95" s="605"/>
      <c r="X95" s="605"/>
      <c r="Y95" s="605"/>
      <c r="Z95" s="605"/>
      <c r="AA95" s="605"/>
      <c r="AB95" s="605"/>
      <c r="AC95" s="605"/>
      <c r="AD95" s="605"/>
      <c r="AE95" s="605"/>
      <c r="AF95" s="605"/>
      <c r="AG95" s="605"/>
      <c r="AH95" s="605"/>
      <c r="AI95" s="605"/>
      <c r="AJ95" s="605"/>
      <c r="AK95" s="605"/>
      <c r="AL95" s="605"/>
      <c r="AM95" s="605"/>
      <c r="AN95" s="605"/>
      <c r="AO95" s="605"/>
      <c r="AP95" s="605"/>
      <c r="AQ95" s="605"/>
      <c r="AR95" s="605"/>
      <c r="AS95" s="605"/>
      <c r="AT95" s="605"/>
      <c r="AU95" s="605"/>
      <c r="AV95" s="605"/>
      <c r="AW95" s="605"/>
      <c r="AX95" s="605"/>
      <c r="AY95" s="605"/>
      <c r="AZ95" s="605"/>
      <c r="BA95" s="605"/>
      <c r="BB95" s="605"/>
      <c r="BC95" s="605"/>
      <c r="BD95" s="605"/>
      <c r="BE95" s="605"/>
      <c r="BF95" s="605"/>
      <c r="BG95" s="605"/>
      <c r="BH95" s="605"/>
      <c r="BI95" s="605"/>
      <c r="BJ95" s="605"/>
      <c r="BK95" s="605"/>
      <c r="BL95" s="605"/>
      <c r="BM95" s="605"/>
      <c r="BN95" s="605"/>
    </row>
    <row r="96" spans="2:66" ht="12.75" customHeight="1" outlineLevel="1">
      <c r="B96" s="772">
        <f>B91+3</f>
        <v>639</v>
      </c>
      <c r="C96" s="725" t="s">
        <v>541</v>
      </c>
      <c r="D96" s="701"/>
      <c r="E96" s="639" t="s">
        <v>151</v>
      </c>
      <c r="F96" s="654">
        <f t="shared" ref="F96:AE96" si="72">F94*F95</f>
        <v>0</v>
      </c>
      <c r="G96" s="654">
        <f t="shared" si="72"/>
        <v>0</v>
      </c>
      <c r="H96" s="654">
        <f t="shared" si="72"/>
        <v>0</v>
      </c>
      <c r="I96" s="654">
        <f t="shared" si="72"/>
        <v>0</v>
      </c>
      <c r="J96" s="654">
        <f t="shared" si="72"/>
        <v>0</v>
      </c>
      <c r="K96" s="654">
        <f t="shared" si="72"/>
        <v>0</v>
      </c>
      <c r="L96" s="654">
        <f t="shared" si="72"/>
        <v>0</v>
      </c>
      <c r="M96" s="654">
        <f t="shared" si="72"/>
        <v>0</v>
      </c>
      <c r="N96" s="654">
        <f t="shared" si="72"/>
        <v>0</v>
      </c>
      <c r="O96" s="654">
        <f t="shared" si="72"/>
        <v>0</v>
      </c>
      <c r="P96" s="654">
        <f t="shared" si="72"/>
        <v>0</v>
      </c>
      <c r="Q96" s="654">
        <f t="shared" si="72"/>
        <v>0</v>
      </c>
      <c r="R96" s="654">
        <f t="shared" si="72"/>
        <v>0</v>
      </c>
      <c r="S96" s="654">
        <f t="shared" si="72"/>
        <v>0</v>
      </c>
      <c r="T96" s="654">
        <f t="shared" si="72"/>
        <v>0</v>
      </c>
      <c r="U96" s="654">
        <f t="shared" si="72"/>
        <v>0</v>
      </c>
      <c r="V96" s="654">
        <f t="shared" si="72"/>
        <v>0</v>
      </c>
      <c r="W96" s="654">
        <f t="shared" si="72"/>
        <v>0</v>
      </c>
      <c r="X96" s="654">
        <f t="shared" si="72"/>
        <v>0</v>
      </c>
      <c r="Y96" s="654">
        <f t="shared" si="72"/>
        <v>0</v>
      </c>
      <c r="Z96" s="654">
        <f t="shared" si="72"/>
        <v>0</v>
      </c>
      <c r="AA96" s="654">
        <f t="shared" si="72"/>
        <v>0</v>
      </c>
      <c r="AB96" s="654">
        <f t="shared" si="72"/>
        <v>0</v>
      </c>
      <c r="AC96" s="654">
        <f t="shared" si="72"/>
        <v>0</v>
      </c>
      <c r="AD96" s="654">
        <f t="shared" si="72"/>
        <v>0</v>
      </c>
      <c r="AE96" s="654">
        <f t="shared" si="72"/>
        <v>0</v>
      </c>
      <c r="AF96" s="654">
        <f t="shared" ref="AF96:AO96" si="73">AF94*AF95</f>
        <v>0</v>
      </c>
      <c r="AG96" s="654">
        <f t="shared" si="73"/>
        <v>0</v>
      </c>
      <c r="AH96" s="654">
        <f t="shared" si="73"/>
        <v>0</v>
      </c>
      <c r="AI96" s="654">
        <f t="shared" si="73"/>
        <v>0</v>
      </c>
      <c r="AJ96" s="654">
        <f t="shared" si="73"/>
        <v>0</v>
      </c>
      <c r="AK96" s="654">
        <f t="shared" si="73"/>
        <v>0</v>
      </c>
      <c r="AL96" s="654">
        <f t="shared" si="73"/>
        <v>0</v>
      </c>
      <c r="AM96" s="654">
        <f t="shared" si="73"/>
        <v>0</v>
      </c>
      <c r="AN96" s="654">
        <f t="shared" si="73"/>
        <v>0</v>
      </c>
      <c r="AO96" s="654">
        <f t="shared" si="73"/>
        <v>0</v>
      </c>
      <c r="AP96" s="654">
        <f t="shared" ref="AP96:BN96" si="74">AP94*AP95</f>
        <v>0</v>
      </c>
      <c r="AQ96" s="654">
        <f t="shared" si="74"/>
        <v>0</v>
      </c>
      <c r="AR96" s="654">
        <f t="shared" si="74"/>
        <v>0</v>
      </c>
      <c r="AS96" s="654">
        <f t="shared" si="74"/>
        <v>0</v>
      </c>
      <c r="AT96" s="654">
        <f t="shared" si="74"/>
        <v>0</v>
      </c>
      <c r="AU96" s="654">
        <f t="shared" si="74"/>
        <v>0</v>
      </c>
      <c r="AV96" s="654">
        <f t="shared" si="74"/>
        <v>0</v>
      </c>
      <c r="AW96" s="654">
        <f t="shared" si="74"/>
        <v>0</v>
      </c>
      <c r="AX96" s="654">
        <f t="shared" si="74"/>
        <v>0</v>
      </c>
      <c r="AY96" s="654">
        <f t="shared" si="74"/>
        <v>0</v>
      </c>
      <c r="AZ96" s="654">
        <f t="shared" si="74"/>
        <v>0</v>
      </c>
      <c r="BA96" s="654">
        <f t="shared" si="74"/>
        <v>0</v>
      </c>
      <c r="BB96" s="654">
        <f t="shared" si="74"/>
        <v>0</v>
      </c>
      <c r="BC96" s="654">
        <f t="shared" si="74"/>
        <v>0</v>
      </c>
      <c r="BD96" s="654">
        <f t="shared" si="74"/>
        <v>0</v>
      </c>
      <c r="BE96" s="654">
        <f t="shared" si="74"/>
        <v>0</v>
      </c>
      <c r="BF96" s="654">
        <f t="shared" si="74"/>
        <v>0</v>
      </c>
      <c r="BG96" s="654">
        <f t="shared" si="74"/>
        <v>0</v>
      </c>
      <c r="BH96" s="654">
        <f t="shared" si="74"/>
        <v>0</v>
      </c>
      <c r="BI96" s="654">
        <f t="shared" si="74"/>
        <v>0</v>
      </c>
      <c r="BJ96" s="654">
        <f t="shared" si="74"/>
        <v>0</v>
      </c>
      <c r="BK96" s="654">
        <f t="shared" si="74"/>
        <v>0</v>
      </c>
      <c r="BL96" s="654">
        <f t="shared" si="74"/>
        <v>0</v>
      </c>
      <c r="BM96" s="654">
        <f t="shared" si="74"/>
        <v>0</v>
      </c>
      <c r="BN96" s="654">
        <f t="shared" si="74"/>
        <v>0</v>
      </c>
    </row>
    <row r="97" spans="1:66" s="762" customFormat="1" ht="12.75" customHeight="1">
      <c r="B97" s="583" t="s">
        <v>1262</v>
      </c>
      <c r="C97" s="784"/>
      <c r="D97" s="784"/>
      <c r="E97" s="785"/>
      <c r="F97" s="656"/>
      <c r="G97" s="656"/>
      <c r="H97" s="656"/>
      <c r="I97" s="656"/>
      <c r="J97" s="656"/>
      <c r="K97" s="656"/>
      <c r="L97" s="656"/>
      <c r="M97" s="656"/>
      <c r="N97" s="656"/>
      <c r="O97" s="656"/>
      <c r="P97" s="656"/>
      <c r="Q97" s="656"/>
      <c r="R97" s="656"/>
      <c r="S97" s="656"/>
      <c r="T97" s="656"/>
      <c r="U97" s="656"/>
      <c r="V97" s="656"/>
      <c r="W97" s="656"/>
      <c r="X97" s="656"/>
      <c r="Y97" s="656"/>
      <c r="Z97" s="656"/>
      <c r="AA97" s="656"/>
      <c r="AB97" s="656"/>
      <c r="AC97" s="656"/>
      <c r="AD97" s="656"/>
      <c r="AE97" s="656"/>
      <c r="AF97" s="656"/>
      <c r="AG97" s="656"/>
      <c r="AH97" s="656"/>
      <c r="AI97" s="656"/>
      <c r="AJ97" s="656"/>
      <c r="AK97" s="656"/>
      <c r="AL97" s="656"/>
      <c r="AM97" s="656"/>
      <c r="AN97" s="656"/>
      <c r="AO97" s="656"/>
      <c r="AP97" s="656"/>
      <c r="AQ97" s="656"/>
      <c r="AR97" s="656"/>
      <c r="AS97" s="656"/>
      <c r="AT97" s="656"/>
      <c r="AU97" s="656"/>
      <c r="AV97" s="656"/>
      <c r="AW97" s="656"/>
      <c r="AX97" s="656"/>
      <c r="AY97" s="656"/>
      <c r="AZ97" s="656"/>
      <c r="BA97" s="656"/>
      <c r="BB97" s="656"/>
      <c r="BC97" s="656"/>
      <c r="BD97" s="656"/>
      <c r="BE97" s="656"/>
      <c r="BF97" s="656"/>
      <c r="BG97" s="656"/>
      <c r="BH97" s="656"/>
      <c r="BI97" s="656"/>
      <c r="BJ97" s="656"/>
      <c r="BK97" s="656"/>
      <c r="BL97" s="656"/>
      <c r="BM97" s="656"/>
      <c r="BN97" s="656"/>
    </row>
    <row r="98" spans="1:66" s="762" customFormat="1" ht="12.75" customHeight="1" thickBot="1">
      <c r="B98" s="583"/>
      <c r="C98" s="784"/>
      <c r="D98" s="784"/>
      <c r="E98" s="785"/>
      <c r="F98" s="656"/>
      <c r="G98" s="656"/>
      <c r="H98" s="656"/>
      <c r="I98" s="656"/>
      <c r="J98" s="656"/>
      <c r="K98" s="656"/>
      <c r="L98" s="656"/>
      <c r="M98" s="656"/>
      <c r="N98" s="656"/>
      <c r="O98" s="656"/>
      <c r="P98" s="656"/>
      <c r="Q98" s="656"/>
      <c r="R98" s="656"/>
      <c r="S98" s="656"/>
      <c r="T98" s="656"/>
      <c r="U98" s="656"/>
      <c r="V98" s="656"/>
      <c r="W98" s="656"/>
      <c r="X98" s="656"/>
      <c r="Y98" s="656"/>
      <c r="Z98" s="656"/>
      <c r="AA98" s="656"/>
      <c r="AB98" s="656"/>
      <c r="AC98" s="656"/>
      <c r="AD98" s="656"/>
      <c r="AE98" s="656"/>
      <c r="AF98" s="656"/>
      <c r="AG98" s="656"/>
      <c r="AH98" s="656"/>
      <c r="AI98" s="656"/>
      <c r="AJ98" s="656"/>
      <c r="AK98" s="656"/>
      <c r="AL98" s="656"/>
      <c r="AM98" s="656"/>
      <c r="AN98" s="656"/>
      <c r="AO98" s="656"/>
      <c r="AP98" s="656"/>
      <c r="AQ98" s="656"/>
      <c r="AR98" s="656"/>
      <c r="AS98" s="656"/>
      <c r="AT98" s="656"/>
      <c r="AU98" s="656"/>
      <c r="AV98" s="656"/>
      <c r="AW98" s="656"/>
      <c r="AX98" s="656"/>
      <c r="AY98" s="656"/>
      <c r="AZ98" s="656"/>
      <c r="BA98" s="656"/>
      <c r="BB98" s="656"/>
      <c r="BC98" s="656"/>
      <c r="BD98" s="656"/>
      <c r="BE98" s="656"/>
      <c r="BF98" s="656"/>
      <c r="BG98" s="656"/>
      <c r="BH98" s="656"/>
      <c r="BI98" s="656"/>
      <c r="BJ98" s="656"/>
      <c r="BK98" s="656"/>
      <c r="BL98" s="656"/>
      <c r="BM98" s="656"/>
      <c r="BN98" s="656"/>
    </row>
    <row r="99" spans="1:66" ht="12.75" customHeight="1" thickBot="1">
      <c r="A99" s="12"/>
      <c r="B99" s="765"/>
      <c r="C99" s="765"/>
      <c r="D99" s="765"/>
      <c r="E99" s="779"/>
      <c r="F99" s="765"/>
      <c r="G99" s="779"/>
      <c r="H99" s="779"/>
      <c r="I99" s="779"/>
      <c r="J99" s="779"/>
      <c r="K99" s="779"/>
      <c r="L99" s="779"/>
      <c r="M99" s="779"/>
      <c r="N99" s="779"/>
      <c r="O99" s="779"/>
      <c r="P99" s="779"/>
      <c r="Q99" s="779"/>
      <c r="R99" s="779"/>
      <c r="S99" s="779"/>
      <c r="T99" s="779"/>
      <c r="U99" s="779"/>
      <c r="V99" s="779"/>
      <c r="W99" s="779"/>
      <c r="X99" s="779"/>
      <c r="Y99" s="779"/>
      <c r="Z99" s="779"/>
      <c r="AA99" s="779"/>
      <c r="AB99" s="779"/>
      <c r="AC99" s="779"/>
      <c r="AD99" s="779"/>
      <c r="AE99" s="779"/>
      <c r="AF99" s="779"/>
      <c r="AG99" s="779"/>
      <c r="AH99" s="779"/>
      <c r="AI99" s="779"/>
      <c r="AJ99" s="779"/>
      <c r="AK99" s="779"/>
      <c r="AL99" s="779"/>
      <c r="AM99" s="779"/>
      <c r="AN99" s="779"/>
      <c r="AO99" s="779"/>
      <c r="AP99" s="779"/>
      <c r="AQ99" s="779"/>
      <c r="AR99" s="779"/>
      <c r="AS99" s="779"/>
      <c r="AT99" s="779"/>
      <c r="AU99" s="779"/>
      <c r="AV99" s="779"/>
      <c r="AW99" s="779"/>
      <c r="AX99" s="779"/>
      <c r="AY99" s="779"/>
      <c r="AZ99" s="779"/>
      <c r="BA99" s="779"/>
      <c r="BB99" s="779"/>
      <c r="BC99" s="779"/>
      <c r="BD99" s="779"/>
      <c r="BE99" s="779"/>
      <c r="BF99" s="779"/>
      <c r="BG99" s="779"/>
      <c r="BH99" s="779"/>
      <c r="BI99" s="779"/>
      <c r="BJ99" s="779"/>
      <c r="BK99" s="779"/>
      <c r="BL99" s="779"/>
      <c r="BM99" s="779"/>
      <c r="BN99" s="790"/>
    </row>
    <row r="100" spans="1:66" s="762" customFormat="1" ht="12.75" customHeight="1" thickBot="1">
      <c r="B100" s="785"/>
      <c r="C100" s="784"/>
      <c r="D100" s="784"/>
      <c r="E100" s="785"/>
      <c r="F100" s="656"/>
      <c r="G100" s="606"/>
      <c r="H100" s="606"/>
      <c r="I100" s="606"/>
      <c r="J100" s="606"/>
      <c r="K100" s="606"/>
      <c r="L100" s="606"/>
      <c r="M100" s="606"/>
      <c r="N100" s="606"/>
      <c r="O100" s="606"/>
      <c r="P100" s="606"/>
      <c r="Q100" s="606"/>
      <c r="R100" s="606"/>
      <c r="S100" s="606"/>
      <c r="T100" s="606"/>
      <c r="U100" s="606"/>
      <c r="V100" s="606"/>
      <c r="W100" s="606"/>
      <c r="X100" s="606"/>
      <c r="Y100" s="606"/>
      <c r="Z100" s="606"/>
      <c r="AA100" s="606"/>
      <c r="AB100" s="606"/>
      <c r="AC100" s="606"/>
      <c r="AD100" s="606"/>
      <c r="AE100" s="606"/>
      <c r="AF100" s="606"/>
      <c r="AG100" s="606"/>
      <c r="AH100" s="606"/>
      <c r="AI100" s="606"/>
      <c r="AJ100" s="656"/>
      <c r="AK100" s="656"/>
      <c r="AL100" s="656"/>
      <c r="AM100" s="656"/>
      <c r="AN100" s="656"/>
      <c r="AO100" s="656"/>
      <c r="AP100" s="656"/>
      <c r="AQ100" s="656"/>
      <c r="AR100" s="656"/>
      <c r="AS100" s="656"/>
      <c r="AT100" s="656"/>
      <c r="AU100" s="656"/>
      <c r="AV100" s="656"/>
      <c r="AW100" s="656"/>
      <c r="AX100" s="656"/>
      <c r="AY100" s="656"/>
      <c r="AZ100" s="656"/>
      <c r="BA100" s="656"/>
      <c r="BB100" s="656"/>
      <c r="BC100" s="656"/>
      <c r="BD100" s="656"/>
      <c r="BE100" s="656"/>
      <c r="BF100" s="656"/>
      <c r="BG100" s="656"/>
      <c r="BH100" s="656"/>
      <c r="BI100" s="656"/>
      <c r="BJ100" s="656"/>
      <c r="BK100" s="656"/>
      <c r="BL100" s="656"/>
      <c r="BM100" s="656"/>
      <c r="BN100" s="656"/>
    </row>
    <row r="101" spans="1:66" ht="12.75" customHeight="1" thickBot="1">
      <c r="B101" s="17" t="s">
        <v>1263</v>
      </c>
      <c r="C101" s="781"/>
      <c r="D101" s="781"/>
      <c r="E101" s="791"/>
      <c r="F101" s="45">
        <f t="shared" ref="F101:BN101" si="75">F$38</f>
        <v>1990</v>
      </c>
      <c r="G101" s="45">
        <f t="shared" si="75"/>
        <v>1991</v>
      </c>
      <c r="H101" s="45">
        <f t="shared" si="75"/>
        <v>1992</v>
      </c>
      <c r="I101" s="45">
        <f t="shared" si="75"/>
        <v>1993</v>
      </c>
      <c r="J101" s="45">
        <f t="shared" si="75"/>
        <v>1994</v>
      </c>
      <c r="K101" s="45">
        <f t="shared" si="75"/>
        <v>1995</v>
      </c>
      <c r="L101" s="45">
        <f t="shared" si="75"/>
        <v>1996</v>
      </c>
      <c r="M101" s="45">
        <f t="shared" si="75"/>
        <v>1997</v>
      </c>
      <c r="N101" s="45">
        <f t="shared" si="75"/>
        <v>1998</v>
      </c>
      <c r="O101" s="45">
        <f t="shared" si="75"/>
        <v>1999</v>
      </c>
      <c r="P101" s="45">
        <f t="shared" si="75"/>
        <v>2000</v>
      </c>
      <c r="Q101" s="45">
        <f t="shared" si="75"/>
        <v>2001</v>
      </c>
      <c r="R101" s="45">
        <f t="shared" si="75"/>
        <v>2002</v>
      </c>
      <c r="S101" s="45">
        <f t="shared" si="75"/>
        <v>2003</v>
      </c>
      <c r="T101" s="45">
        <f t="shared" si="75"/>
        <v>2004</v>
      </c>
      <c r="U101" s="45">
        <f t="shared" si="75"/>
        <v>2005</v>
      </c>
      <c r="V101" s="45">
        <f t="shared" si="75"/>
        <v>2006</v>
      </c>
      <c r="W101" s="45">
        <f t="shared" si="75"/>
        <v>2007</v>
      </c>
      <c r="X101" s="45">
        <f t="shared" si="75"/>
        <v>2008</v>
      </c>
      <c r="Y101" s="45">
        <f t="shared" si="75"/>
        <v>2009</v>
      </c>
      <c r="Z101" s="45">
        <f t="shared" si="75"/>
        <v>2010</v>
      </c>
      <c r="AA101" s="45">
        <f t="shared" si="75"/>
        <v>2011</v>
      </c>
      <c r="AB101" s="45">
        <f t="shared" si="75"/>
        <v>2012</v>
      </c>
      <c r="AC101" s="45">
        <f t="shared" si="75"/>
        <v>2013</v>
      </c>
      <c r="AD101" s="45">
        <f t="shared" si="75"/>
        <v>2014</v>
      </c>
      <c r="AE101" s="45">
        <f t="shared" si="75"/>
        <v>2015</v>
      </c>
      <c r="AF101" s="45">
        <f t="shared" si="75"/>
        <v>2016</v>
      </c>
      <c r="AG101" s="45">
        <f t="shared" si="75"/>
        <v>2017</v>
      </c>
      <c r="AH101" s="45">
        <f t="shared" si="75"/>
        <v>2018</v>
      </c>
      <c r="AI101" s="45">
        <f t="shared" si="75"/>
        <v>2019</v>
      </c>
      <c r="AJ101" s="45">
        <f t="shared" si="75"/>
        <v>2020</v>
      </c>
      <c r="AK101" s="45">
        <f t="shared" si="75"/>
        <v>2021</v>
      </c>
      <c r="AL101" s="45">
        <f t="shared" si="75"/>
        <v>2022</v>
      </c>
      <c r="AM101" s="45">
        <f t="shared" si="75"/>
        <v>2023</v>
      </c>
      <c r="AN101" s="45">
        <f t="shared" si="75"/>
        <v>2024</v>
      </c>
      <c r="AO101" s="45">
        <f t="shared" si="75"/>
        <v>2025</v>
      </c>
      <c r="AP101" s="45">
        <f t="shared" si="75"/>
        <v>2026</v>
      </c>
      <c r="AQ101" s="45">
        <f t="shared" si="75"/>
        <v>2027</v>
      </c>
      <c r="AR101" s="45">
        <f t="shared" si="75"/>
        <v>2028</v>
      </c>
      <c r="AS101" s="45">
        <f t="shared" si="75"/>
        <v>2029</v>
      </c>
      <c r="AT101" s="45">
        <f t="shared" si="75"/>
        <v>2030</v>
      </c>
      <c r="AU101" s="45">
        <f t="shared" si="75"/>
        <v>2031</v>
      </c>
      <c r="AV101" s="45">
        <f t="shared" si="75"/>
        <v>2032</v>
      </c>
      <c r="AW101" s="45">
        <f t="shared" si="75"/>
        <v>2033</v>
      </c>
      <c r="AX101" s="45">
        <f t="shared" si="75"/>
        <v>2034</v>
      </c>
      <c r="AY101" s="45">
        <f t="shared" si="75"/>
        <v>2035</v>
      </c>
      <c r="AZ101" s="45">
        <f t="shared" si="75"/>
        <v>2036</v>
      </c>
      <c r="BA101" s="45">
        <f t="shared" si="75"/>
        <v>2037</v>
      </c>
      <c r="BB101" s="45">
        <f t="shared" si="75"/>
        <v>2038</v>
      </c>
      <c r="BC101" s="45">
        <f t="shared" si="75"/>
        <v>2039</v>
      </c>
      <c r="BD101" s="45">
        <f t="shared" si="75"/>
        <v>2040</v>
      </c>
      <c r="BE101" s="45">
        <f t="shared" si="75"/>
        <v>2041</v>
      </c>
      <c r="BF101" s="45">
        <f t="shared" si="75"/>
        <v>2042</v>
      </c>
      <c r="BG101" s="45">
        <f t="shared" si="75"/>
        <v>2043</v>
      </c>
      <c r="BH101" s="45">
        <f t="shared" si="75"/>
        <v>2044</v>
      </c>
      <c r="BI101" s="45">
        <f t="shared" si="75"/>
        <v>2045</v>
      </c>
      <c r="BJ101" s="45">
        <f t="shared" si="75"/>
        <v>2046</v>
      </c>
      <c r="BK101" s="45">
        <f t="shared" si="75"/>
        <v>2047</v>
      </c>
      <c r="BL101" s="45">
        <f t="shared" si="75"/>
        <v>2048</v>
      </c>
      <c r="BM101" s="45">
        <f t="shared" si="75"/>
        <v>2049</v>
      </c>
      <c r="BN101" s="45">
        <f t="shared" si="75"/>
        <v>2050</v>
      </c>
    </row>
    <row r="102" spans="1:66" ht="12.75" customHeight="1">
      <c r="B102" s="772">
        <v>650</v>
      </c>
      <c r="C102" s="725" t="s">
        <v>1264</v>
      </c>
      <c r="D102" s="793"/>
      <c r="E102" s="794" t="s">
        <v>1386</v>
      </c>
      <c r="F102" s="171"/>
      <c r="G102" s="171"/>
      <c r="H102" s="171"/>
      <c r="I102" s="171"/>
      <c r="J102" s="171"/>
      <c r="K102" s="171"/>
      <c r="L102" s="171"/>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c r="AP102" s="171"/>
      <c r="AQ102" s="171"/>
      <c r="AR102" s="171"/>
      <c r="AS102" s="171"/>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row>
    <row r="103" spans="1:66" s="762" customFormat="1" ht="12.75" customHeight="1">
      <c r="B103" s="772">
        <v>651</v>
      </c>
      <c r="C103" s="725" t="s">
        <v>246</v>
      </c>
      <c r="D103" s="701"/>
      <c r="E103" s="639" t="s">
        <v>1389</v>
      </c>
      <c r="F103" s="605"/>
      <c r="G103" s="605"/>
      <c r="H103" s="605"/>
      <c r="I103" s="605"/>
      <c r="J103" s="605"/>
      <c r="K103" s="605"/>
      <c r="L103" s="605"/>
      <c r="M103" s="605"/>
      <c r="N103" s="605"/>
      <c r="O103" s="605"/>
      <c r="P103" s="605"/>
      <c r="Q103" s="605"/>
      <c r="R103" s="605"/>
      <c r="S103" s="605"/>
      <c r="T103" s="605"/>
      <c r="U103" s="605"/>
      <c r="V103" s="605"/>
      <c r="W103" s="605"/>
      <c r="X103" s="605"/>
      <c r="Y103" s="605"/>
      <c r="Z103" s="605"/>
      <c r="AA103" s="605"/>
      <c r="AB103" s="605"/>
      <c r="AC103" s="605"/>
      <c r="AD103" s="605"/>
      <c r="AE103" s="605"/>
      <c r="AF103" s="605"/>
      <c r="AG103" s="605"/>
      <c r="AH103" s="605"/>
      <c r="AI103" s="605"/>
      <c r="AJ103" s="605"/>
      <c r="AK103" s="605"/>
      <c r="AL103" s="605"/>
      <c r="AM103" s="605"/>
      <c r="AN103" s="605"/>
      <c r="AO103" s="605"/>
      <c r="AP103" s="605"/>
      <c r="AQ103" s="605"/>
      <c r="AR103" s="605"/>
      <c r="AS103" s="605"/>
      <c r="AT103" s="605"/>
      <c r="AU103" s="605"/>
      <c r="AV103" s="605"/>
      <c r="AW103" s="605"/>
      <c r="AX103" s="605"/>
      <c r="AY103" s="605"/>
      <c r="AZ103" s="605"/>
      <c r="BA103" s="605"/>
      <c r="BB103" s="605"/>
      <c r="BC103" s="605"/>
      <c r="BD103" s="605"/>
      <c r="BE103" s="605"/>
      <c r="BF103" s="605"/>
      <c r="BG103" s="605"/>
      <c r="BH103" s="605"/>
      <c r="BI103" s="605"/>
      <c r="BJ103" s="605"/>
      <c r="BK103" s="605"/>
      <c r="BL103" s="605"/>
      <c r="BM103" s="605"/>
      <c r="BN103" s="605"/>
    </row>
    <row r="104" spans="1:66" ht="12.75" customHeight="1">
      <c r="B104" s="772">
        <v>652</v>
      </c>
      <c r="C104" s="725" t="s">
        <v>335</v>
      </c>
      <c r="D104" s="701"/>
      <c r="E104" s="639" t="s">
        <v>151</v>
      </c>
      <c r="F104" s="654">
        <f t="shared" ref="F104:AE104" si="76">F102*F103</f>
        <v>0</v>
      </c>
      <c r="G104" s="654">
        <f t="shared" si="76"/>
        <v>0</v>
      </c>
      <c r="H104" s="654">
        <f t="shared" si="76"/>
        <v>0</v>
      </c>
      <c r="I104" s="654">
        <f t="shared" si="76"/>
        <v>0</v>
      </c>
      <c r="J104" s="654">
        <f t="shared" si="76"/>
        <v>0</v>
      </c>
      <c r="K104" s="654">
        <f t="shared" si="76"/>
        <v>0</v>
      </c>
      <c r="L104" s="654">
        <f t="shared" si="76"/>
        <v>0</v>
      </c>
      <c r="M104" s="654">
        <f t="shared" si="76"/>
        <v>0</v>
      </c>
      <c r="N104" s="654">
        <f t="shared" si="76"/>
        <v>0</v>
      </c>
      <c r="O104" s="654">
        <f t="shared" si="76"/>
        <v>0</v>
      </c>
      <c r="P104" s="654">
        <f t="shared" si="76"/>
        <v>0</v>
      </c>
      <c r="Q104" s="654">
        <f t="shared" si="76"/>
        <v>0</v>
      </c>
      <c r="R104" s="654">
        <f t="shared" si="76"/>
        <v>0</v>
      </c>
      <c r="S104" s="654">
        <f t="shared" si="76"/>
        <v>0</v>
      </c>
      <c r="T104" s="654">
        <f t="shared" si="76"/>
        <v>0</v>
      </c>
      <c r="U104" s="654">
        <f t="shared" si="76"/>
        <v>0</v>
      </c>
      <c r="V104" s="654">
        <f t="shared" si="76"/>
        <v>0</v>
      </c>
      <c r="W104" s="654">
        <f t="shared" si="76"/>
        <v>0</v>
      </c>
      <c r="X104" s="654">
        <f t="shared" si="76"/>
        <v>0</v>
      </c>
      <c r="Y104" s="654">
        <f t="shared" si="76"/>
        <v>0</v>
      </c>
      <c r="Z104" s="654">
        <f t="shared" si="76"/>
        <v>0</v>
      </c>
      <c r="AA104" s="654">
        <f t="shared" si="76"/>
        <v>0</v>
      </c>
      <c r="AB104" s="654">
        <f t="shared" si="76"/>
        <v>0</v>
      </c>
      <c r="AC104" s="654">
        <f t="shared" si="76"/>
        <v>0</v>
      </c>
      <c r="AD104" s="654">
        <f t="shared" si="76"/>
        <v>0</v>
      </c>
      <c r="AE104" s="654">
        <f t="shared" si="76"/>
        <v>0</v>
      </c>
      <c r="AF104" s="654">
        <f t="shared" ref="AF104:AO104" si="77">AF102*AF103</f>
        <v>0</v>
      </c>
      <c r="AG104" s="654">
        <f t="shared" si="77"/>
        <v>0</v>
      </c>
      <c r="AH104" s="654">
        <f t="shared" si="77"/>
        <v>0</v>
      </c>
      <c r="AI104" s="654">
        <f t="shared" si="77"/>
        <v>0</v>
      </c>
      <c r="AJ104" s="654">
        <f t="shared" si="77"/>
        <v>0</v>
      </c>
      <c r="AK104" s="654">
        <f t="shared" si="77"/>
        <v>0</v>
      </c>
      <c r="AL104" s="654">
        <f t="shared" si="77"/>
        <v>0</v>
      </c>
      <c r="AM104" s="654">
        <f t="shared" si="77"/>
        <v>0</v>
      </c>
      <c r="AN104" s="654">
        <f t="shared" si="77"/>
        <v>0</v>
      </c>
      <c r="AO104" s="654">
        <f t="shared" si="77"/>
        <v>0</v>
      </c>
      <c r="AP104" s="654">
        <f t="shared" ref="AP104:BN104" si="78">AP102*AP103</f>
        <v>0</v>
      </c>
      <c r="AQ104" s="654">
        <f t="shared" si="78"/>
        <v>0</v>
      </c>
      <c r="AR104" s="654">
        <f t="shared" si="78"/>
        <v>0</v>
      </c>
      <c r="AS104" s="654">
        <f t="shared" si="78"/>
        <v>0</v>
      </c>
      <c r="AT104" s="654">
        <f t="shared" si="78"/>
        <v>0</v>
      </c>
      <c r="AU104" s="654">
        <f t="shared" si="78"/>
        <v>0</v>
      </c>
      <c r="AV104" s="654">
        <f t="shared" si="78"/>
        <v>0</v>
      </c>
      <c r="AW104" s="654">
        <f t="shared" si="78"/>
        <v>0</v>
      </c>
      <c r="AX104" s="654">
        <f t="shared" si="78"/>
        <v>0</v>
      </c>
      <c r="AY104" s="654">
        <f t="shared" si="78"/>
        <v>0</v>
      </c>
      <c r="AZ104" s="654">
        <f t="shared" si="78"/>
        <v>0</v>
      </c>
      <c r="BA104" s="654">
        <f t="shared" si="78"/>
        <v>0</v>
      </c>
      <c r="BB104" s="654">
        <f t="shared" si="78"/>
        <v>0</v>
      </c>
      <c r="BC104" s="654">
        <f t="shared" si="78"/>
        <v>0</v>
      </c>
      <c r="BD104" s="654">
        <f t="shared" si="78"/>
        <v>0</v>
      </c>
      <c r="BE104" s="654">
        <f t="shared" si="78"/>
        <v>0</v>
      </c>
      <c r="BF104" s="654">
        <f t="shared" si="78"/>
        <v>0</v>
      </c>
      <c r="BG104" s="654">
        <f t="shared" si="78"/>
        <v>0</v>
      </c>
      <c r="BH104" s="654">
        <f t="shared" si="78"/>
        <v>0</v>
      </c>
      <c r="BI104" s="654">
        <f t="shared" si="78"/>
        <v>0</v>
      </c>
      <c r="BJ104" s="654">
        <f t="shared" si="78"/>
        <v>0</v>
      </c>
      <c r="BK104" s="654">
        <f t="shared" si="78"/>
        <v>0</v>
      </c>
      <c r="BL104" s="654">
        <f t="shared" si="78"/>
        <v>0</v>
      </c>
      <c r="BM104" s="654">
        <f t="shared" si="78"/>
        <v>0</v>
      </c>
      <c r="BN104" s="654">
        <f t="shared" si="78"/>
        <v>0</v>
      </c>
    </row>
    <row r="105" spans="1:66" s="762" customFormat="1" ht="12.75" customHeight="1" thickBot="1">
      <c r="B105" s="785"/>
      <c r="C105" s="784"/>
      <c r="D105" s="784"/>
      <c r="E105" s="785"/>
      <c r="F105" s="656"/>
      <c r="G105" s="606"/>
      <c r="H105" s="606"/>
      <c r="I105" s="606"/>
      <c r="J105" s="606"/>
      <c r="K105" s="606"/>
      <c r="L105" s="606"/>
      <c r="M105" s="606"/>
      <c r="N105" s="606"/>
      <c r="O105" s="606"/>
      <c r="P105" s="606"/>
      <c r="Q105" s="606"/>
      <c r="R105" s="606"/>
      <c r="S105" s="606"/>
      <c r="T105" s="606"/>
      <c r="U105" s="606"/>
      <c r="V105" s="606"/>
      <c r="W105" s="606"/>
      <c r="X105" s="606"/>
      <c r="Y105" s="606"/>
      <c r="Z105" s="606"/>
      <c r="AA105" s="606"/>
      <c r="AB105" s="606"/>
      <c r="AC105" s="606"/>
      <c r="AD105" s="606"/>
      <c r="AE105" s="606"/>
      <c r="AF105" s="606"/>
      <c r="AG105" s="606"/>
      <c r="AH105" s="606"/>
      <c r="AI105" s="606"/>
      <c r="AJ105" s="656"/>
      <c r="AK105" s="656"/>
      <c r="AL105" s="656"/>
      <c r="AM105" s="656"/>
      <c r="AN105" s="656"/>
      <c r="AO105" s="656"/>
      <c r="AP105" s="656"/>
      <c r="AQ105" s="656"/>
      <c r="AR105" s="656"/>
      <c r="AS105" s="656"/>
      <c r="AT105" s="656"/>
      <c r="AU105" s="656"/>
      <c r="AV105" s="656"/>
      <c r="AW105" s="656"/>
      <c r="AX105" s="656"/>
      <c r="AY105" s="656"/>
      <c r="AZ105" s="656"/>
      <c r="BA105" s="656"/>
      <c r="BB105" s="656"/>
      <c r="BC105" s="656"/>
      <c r="BD105" s="656"/>
      <c r="BE105" s="656"/>
      <c r="BF105" s="656"/>
      <c r="BG105" s="656"/>
      <c r="BH105" s="656"/>
      <c r="BI105" s="656"/>
      <c r="BJ105" s="656"/>
      <c r="BK105" s="656"/>
      <c r="BL105" s="656"/>
      <c r="BM105" s="656"/>
      <c r="BN105" s="656"/>
    </row>
    <row r="106" spans="1:66" ht="12.75" customHeight="1" thickBot="1">
      <c r="B106" s="17" t="s">
        <v>1335</v>
      </c>
      <c r="C106" s="781"/>
      <c r="D106" s="781"/>
      <c r="E106" s="791"/>
      <c r="F106" s="45">
        <f t="shared" ref="F106:BN106" si="79">F$38</f>
        <v>1990</v>
      </c>
      <c r="G106" s="45">
        <f t="shared" si="79"/>
        <v>1991</v>
      </c>
      <c r="H106" s="45">
        <f t="shared" si="79"/>
        <v>1992</v>
      </c>
      <c r="I106" s="45">
        <f t="shared" si="79"/>
        <v>1993</v>
      </c>
      <c r="J106" s="45">
        <f t="shared" si="79"/>
        <v>1994</v>
      </c>
      <c r="K106" s="45">
        <f t="shared" si="79"/>
        <v>1995</v>
      </c>
      <c r="L106" s="45">
        <f t="shared" si="79"/>
        <v>1996</v>
      </c>
      <c r="M106" s="45">
        <f t="shared" si="79"/>
        <v>1997</v>
      </c>
      <c r="N106" s="45">
        <f t="shared" si="79"/>
        <v>1998</v>
      </c>
      <c r="O106" s="45">
        <f t="shared" si="79"/>
        <v>1999</v>
      </c>
      <c r="P106" s="45">
        <f t="shared" si="79"/>
        <v>2000</v>
      </c>
      <c r="Q106" s="45">
        <f t="shared" si="79"/>
        <v>2001</v>
      </c>
      <c r="R106" s="45">
        <f t="shared" si="79"/>
        <v>2002</v>
      </c>
      <c r="S106" s="45">
        <f t="shared" si="79"/>
        <v>2003</v>
      </c>
      <c r="T106" s="45">
        <f t="shared" si="79"/>
        <v>2004</v>
      </c>
      <c r="U106" s="45">
        <f t="shared" si="79"/>
        <v>2005</v>
      </c>
      <c r="V106" s="45">
        <f t="shared" si="79"/>
        <v>2006</v>
      </c>
      <c r="W106" s="45">
        <f t="shared" si="79"/>
        <v>2007</v>
      </c>
      <c r="X106" s="45">
        <f t="shared" si="79"/>
        <v>2008</v>
      </c>
      <c r="Y106" s="45">
        <f t="shared" si="79"/>
        <v>2009</v>
      </c>
      <c r="Z106" s="45">
        <f t="shared" si="79"/>
        <v>2010</v>
      </c>
      <c r="AA106" s="45">
        <f t="shared" si="79"/>
        <v>2011</v>
      </c>
      <c r="AB106" s="45">
        <f t="shared" si="79"/>
        <v>2012</v>
      </c>
      <c r="AC106" s="45">
        <f t="shared" si="79"/>
        <v>2013</v>
      </c>
      <c r="AD106" s="45">
        <f t="shared" si="79"/>
        <v>2014</v>
      </c>
      <c r="AE106" s="45">
        <f t="shared" si="79"/>
        <v>2015</v>
      </c>
      <c r="AF106" s="45">
        <f t="shared" si="79"/>
        <v>2016</v>
      </c>
      <c r="AG106" s="45">
        <f t="shared" si="79"/>
        <v>2017</v>
      </c>
      <c r="AH106" s="45">
        <f t="shared" si="79"/>
        <v>2018</v>
      </c>
      <c r="AI106" s="45">
        <f t="shared" si="79"/>
        <v>2019</v>
      </c>
      <c r="AJ106" s="45">
        <f t="shared" si="79"/>
        <v>2020</v>
      </c>
      <c r="AK106" s="45">
        <f t="shared" si="79"/>
        <v>2021</v>
      </c>
      <c r="AL106" s="45">
        <f t="shared" si="79"/>
        <v>2022</v>
      </c>
      <c r="AM106" s="45">
        <f t="shared" si="79"/>
        <v>2023</v>
      </c>
      <c r="AN106" s="45">
        <f t="shared" si="79"/>
        <v>2024</v>
      </c>
      <c r="AO106" s="45">
        <f t="shared" si="79"/>
        <v>2025</v>
      </c>
      <c r="AP106" s="45">
        <f t="shared" si="79"/>
        <v>2026</v>
      </c>
      <c r="AQ106" s="45">
        <f t="shared" si="79"/>
        <v>2027</v>
      </c>
      <c r="AR106" s="45">
        <f t="shared" si="79"/>
        <v>2028</v>
      </c>
      <c r="AS106" s="45">
        <f t="shared" si="79"/>
        <v>2029</v>
      </c>
      <c r="AT106" s="45">
        <f t="shared" si="79"/>
        <v>2030</v>
      </c>
      <c r="AU106" s="45">
        <f t="shared" si="79"/>
        <v>2031</v>
      </c>
      <c r="AV106" s="45">
        <f t="shared" si="79"/>
        <v>2032</v>
      </c>
      <c r="AW106" s="45">
        <f t="shared" si="79"/>
        <v>2033</v>
      </c>
      <c r="AX106" s="45">
        <f t="shared" si="79"/>
        <v>2034</v>
      </c>
      <c r="AY106" s="45">
        <f t="shared" si="79"/>
        <v>2035</v>
      </c>
      <c r="AZ106" s="45">
        <f t="shared" si="79"/>
        <v>2036</v>
      </c>
      <c r="BA106" s="45">
        <f t="shared" si="79"/>
        <v>2037</v>
      </c>
      <c r="BB106" s="45">
        <f t="shared" si="79"/>
        <v>2038</v>
      </c>
      <c r="BC106" s="45">
        <f t="shared" si="79"/>
        <v>2039</v>
      </c>
      <c r="BD106" s="45">
        <f t="shared" si="79"/>
        <v>2040</v>
      </c>
      <c r="BE106" s="45">
        <f t="shared" si="79"/>
        <v>2041</v>
      </c>
      <c r="BF106" s="45">
        <f t="shared" si="79"/>
        <v>2042</v>
      </c>
      <c r="BG106" s="45">
        <f t="shared" si="79"/>
        <v>2043</v>
      </c>
      <c r="BH106" s="45">
        <f t="shared" si="79"/>
        <v>2044</v>
      </c>
      <c r="BI106" s="45">
        <f t="shared" si="79"/>
        <v>2045</v>
      </c>
      <c r="BJ106" s="45">
        <f t="shared" si="79"/>
        <v>2046</v>
      </c>
      <c r="BK106" s="45">
        <f t="shared" si="79"/>
        <v>2047</v>
      </c>
      <c r="BL106" s="45">
        <f t="shared" si="79"/>
        <v>2048</v>
      </c>
      <c r="BM106" s="45">
        <f t="shared" si="79"/>
        <v>2049</v>
      </c>
      <c r="BN106" s="45">
        <f t="shared" si="79"/>
        <v>2050</v>
      </c>
    </row>
    <row r="107" spans="1:66" ht="12.75" customHeight="1">
      <c r="B107" s="772">
        <v>655</v>
      </c>
      <c r="C107" s="725" t="s">
        <v>1335</v>
      </c>
      <c r="D107" s="793"/>
      <c r="E107" s="794" t="s">
        <v>1386</v>
      </c>
      <c r="F107" s="171"/>
      <c r="G107" s="171"/>
      <c r="H107" s="171"/>
      <c r="I107" s="171"/>
      <c r="J107" s="171"/>
      <c r="K107" s="171"/>
      <c r="L107" s="171"/>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c r="BI107" s="171"/>
      <c r="BJ107" s="171"/>
      <c r="BK107" s="171"/>
      <c r="BL107" s="171"/>
      <c r="BM107" s="171"/>
      <c r="BN107" s="171"/>
    </row>
    <row r="108" spans="1:66" s="762" customFormat="1" ht="12.75" customHeight="1">
      <c r="B108" s="772">
        <v>656</v>
      </c>
      <c r="C108" s="725" t="s">
        <v>1399</v>
      </c>
      <c r="D108" s="701"/>
      <c r="E108" s="639" t="s">
        <v>1389</v>
      </c>
      <c r="F108" s="605"/>
      <c r="G108" s="605"/>
      <c r="H108" s="605"/>
      <c r="I108" s="605"/>
      <c r="J108" s="605"/>
      <c r="K108" s="605"/>
      <c r="L108" s="605"/>
      <c r="M108" s="605"/>
      <c r="N108" s="605"/>
      <c r="O108" s="605"/>
      <c r="P108" s="605"/>
      <c r="Q108" s="605"/>
      <c r="R108" s="605"/>
      <c r="S108" s="605"/>
      <c r="T108" s="605"/>
      <c r="U108" s="605"/>
      <c r="V108" s="605"/>
      <c r="W108" s="605"/>
      <c r="X108" s="605"/>
      <c r="Y108" s="605"/>
      <c r="Z108" s="605"/>
      <c r="AA108" s="605"/>
      <c r="AB108" s="605"/>
      <c r="AC108" s="605"/>
      <c r="AD108" s="605"/>
      <c r="AE108" s="605"/>
      <c r="AF108" s="605"/>
      <c r="AG108" s="605"/>
      <c r="AH108" s="605"/>
      <c r="AI108" s="605"/>
      <c r="AJ108" s="605"/>
      <c r="AK108" s="605"/>
      <c r="AL108" s="605"/>
      <c r="AM108" s="605"/>
      <c r="AN108" s="605"/>
      <c r="AO108" s="605"/>
      <c r="AP108" s="605"/>
      <c r="AQ108" s="605"/>
      <c r="AR108" s="605"/>
      <c r="AS108" s="605"/>
      <c r="AT108" s="605"/>
      <c r="AU108" s="605"/>
      <c r="AV108" s="605"/>
      <c r="AW108" s="605"/>
      <c r="AX108" s="605"/>
      <c r="AY108" s="605"/>
      <c r="AZ108" s="605"/>
      <c r="BA108" s="605"/>
      <c r="BB108" s="605"/>
      <c r="BC108" s="605"/>
      <c r="BD108" s="605"/>
      <c r="BE108" s="605"/>
      <c r="BF108" s="605"/>
      <c r="BG108" s="605"/>
      <c r="BH108" s="605"/>
      <c r="BI108" s="605"/>
      <c r="BJ108" s="605"/>
      <c r="BK108" s="605"/>
      <c r="BL108" s="605"/>
      <c r="BM108" s="605"/>
      <c r="BN108" s="605"/>
    </row>
    <row r="109" spans="1:66" s="762" customFormat="1" ht="12.75" customHeight="1">
      <c r="B109" s="772">
        <v>657</v>
      </c>
      <c r="C109" s="725" t="s">
        <v>1023</v>
      </c>
      <c r="D109" s="701"/>
      <c r="E109" s="794" t="s">
        <v>430</v>
      </c>
      <c r="F109" s="653" t="e">
        <f t="shared" ref="F109:AE109" si="80">1-((F108*(1-F41))/((1-F108)*F41))</f>
        <v>#DIV/0!</v>
      </c>
      <c r="G109" s="653" t="e">
        <f t="shared" si="80"/>
        <v>#DIV/0!</v>
      </c>
      <c r="H109" s="653" t="e">
        <f t="shared" si="80"/>
        <v>#DIV/0!</v>
      </c>
      <c r="I109" s="653" t="e">
        <f t="shared" si="80"/>
        <v>#DIV/0!</v>
      </c>
      <c r="J109" s="653" t="e">
        <f t="shared" si="80"/>
        <v>#DIV/0!</v>
      </c>
      <c r="K109" s="653" t="e">
        <f t="shared" si="80"/>
        <v>#DIV/0!</v>
      </c>
      <c r="L109" s="653" t="e">
        <f t="shared" si="80"/>
        <v>#DIV/0!</v>
      </c>
      <c r="M109" s="653" t="e">
        <f t="shared" si="80"/>
        <v>#DIV/0!</v>
      </c>
      <c r="N109" s="653" t="e">
        <f t="shared" si="80"/>
        <v>#DIV/0!</v>
      </c>
      <c r="O109" s="653" t="e">
        <f t="shared" si="80"/>
        <v>#DIV/0!</v>
      </c>
      <c r="P109" s="653" t="e">
        <f t="shared" si="80"/>
        <v>#DIV/0!</v>
      </c>
      <c r="Q109" s="653" t="e">
        <f t="shared" si="80"/>
        <v>#DIV/0!</v>
      </c>
      <c r="R109" s="653" t="e">
        <f t="shared" si="80"/>
        <v>#DIV/0!</v>
      </c>
      <c r="S109" s="653" t="e">
        <f t="shared" si="80"/>
        <v>#DIV/0!</v>
      </c>
      <c r="T109" s="653" t="e">
        <f t="shared" si="80"/>
        <v>#DIV/0!</v>
      </c>
      <c r="U109" s="653" t="e">
        <f t="shared" si="80"/>
        <v>#DIV/0!</v>
      </c>
      <c r="V109" s="653" t="e">
        <f t="shared" si="80"/>
        <v>#DIV/0!</v>
      </c>
      <c r="W109" s="653" t="e">
        <f t="shared" si="80"/>
        <v>#DIV/0!</v>
      </c>
      <c r="X109" s="653" t="e">
        <f t="shared" si="80"/>
        <v>#DIV/0!</v>
      </c>
      <c r="Y109" s="653" t="e">
        <f t="shared" si="80"/>
        <v>#DIV/0!</v>
      </c>
      <c r="Z109" s="653" t="e">
        <f t="shared" si="80"/>
        <v>#DIV/0!</v>
      </c>
      <c r="AA109" s="653" t="e">
        <f t="shared" si="80"/>
        <v>#DIV/0!</v>
      </c>
      <c r="AB109" s="653" t="e">
        <f t="shared" si="80"/>
        <v>#DIV/0!</v>
      </c>
      <c r="AC109" s="653" t="e">
        <f t="shared" si="80"/>
        <v>#DIV/0!</v>
      </c>
      <c r="AD109" s="653" t="e">
        <f t="shared" si="80"/>
        <v>#DIV/0!</v>
      </c>
      <c r="AE109" s="653" t="e">
        <f t="shared" si="80"/>
        <v>#DIV/0!</v>
      </c>
      <c r="AF109" s="653" t="e">
        <f t="shared" ref="AF109:AO109" si="81">1-((AF108*(1-AF41))/((1-AF108)*AF41))</f>
        <v>#DIV/0!</v>
      </c>
      <c r="AG109" s="653" t="e">
        <f t="shared" si="81"/>
        <v>#DIV/0!</v>
      </c>
      <c r="AH109" s="653" t="e">
        <f t="shared" si="81"/>
        <v>#DIV/0!</v>
      </c>
      <c r="AI109" s="653" t="e">
        <f t="shared" si="81"/>
        <v>#DIV/0!</v>
      </c>
      <c r="AJ109" s="653" t="e">
        <f t="shared" si="81"/>
        <v>#DIV/0!</v>
      </c>
      <c r="AK109" s="653" t="e">
        <f t="shared" si="81"/>
        <v>#DIV/0!</v>
      </c>
      <c r="AL109" s="653" t="e">
        <f t="shared" si="81"/>
        <v>#DIV/0!</v>
      </c>
      <c r="AM109" s="653" t="e">
        <f t="shared" si="81"/>
        <v>#DIV/0!</v>
      </c>
      <c r="AN109" s="653" t="e">
        <f t="shared" si="81"/>
        <v>#DIV/0!</v>
      </c>
      <c r="AO109" s="653" t="e">
        <f t="shared" si="81"/>
        <v>#DIV/0!</v>
      </c>
      <c r="AP109" s="653" t="e">
        <f t="shared" ref="AP109:BN109" si="82">1-((AP108*(1-AP41))/((1-AP108)*AP41))</f>
        <v>#DIV/0!</v>
      </c>
      <c r="AQ109" s="653" t="e">
        <f t="shared" si="82"/>
        <v>#DIV/0!</v>
      </c>
      <c r="AR109" s="653" t="e">
        <f t="shared" si="82"/>
        <v>#DIV/0!</v>
      </c>
      <c r="AS109" s="653" t="e">
        <f t="shared" si="82"/>
        <v>#DIV/0!</v>
      </c>
      <c r="AT109" s="653" t="e">
        <f t="shared" si="82"/>
        <v>#DIV/0!</v>
      </c>
      <c r="AU109" s="653" t="e">
        <f t="shared" si="82"/>
        <v>#DIV/0!</v>
      </c>
      <c r="AV109" s="653" t="e">
        <f t="shared" si="82"/>
        <v>#DIV/0!</v>
      </c>
      <c r="AW109" s="653" t="e">
        <f t="shared" si="82"/>
        <v>#DIV/0!</v>
      </c>
      <c r="AX109" s="653" t="e">
        <f t="shared" si="82"/>
        <v>#DIV/0!</v>
      </c>
      <c r="AY109" s="653" t="e">
        <f t="shared" si="82"/>
        <v>#DIV/0!</v>
      </c>
      <c r="AZ109" s="653" t="e">
        <f t="shared" si="82"/>
        <v>#DIV/0!</v>
      </c>
      <c r="BA109" s="653" t="e">
        <f t="shared" si="82"/>
        <v>#DIV/0!</v>
      </c>
      <c r="BB109" s="653" t="e">
        <f t="shared" si="82"/>
        <v>#DIV/0!</v>
      </c>
      <c r="BC109" s="653" t="e">
        <f t="shared" si="82"/>
        <v>#DIV/0!</v>
      </c>
      <c r="BD109" s="653" t="e">
        <f t="shared" si="82"/>
        <v>#DIV/0!</v>
      </c>
      <c r="BE109" s="653" t="e">
        <f t="shared" si="82"/>
        <v>#DIV/0!</v>
      </c>
      <c r="BF109" s="653" t="e">
        <f t="shared" si="82"/>
        <v>#DIV/0!</v>
      </c>
      <c r="BG109" s="653" t="e">
        <f t="shared" si="82"/>
        <v>#DIV/0!</v>
      </c>
      <c r="BH109" s="653" t="e">
        <f t="shared" si="82"/>
        <v>#DIV/0!</v>
      </c>
      <c r="BI109" s="653" t="e">
        <f t="shared" si="82"/>
        <v>#DIV/0!</v>
      </c>
      <c r="BJ109" s="653" t="e">
        <f t="shared" si="82"/>
        <v>#DIV/0!</v>
      </c>
      <c r="BK109" s="653" t="e">
        <f t="shared" si="82"/>
        <v>#DIV/0!</v>
      </c>
      <c r="BL109" s="653" t="e">
        <f t="shared" si="82"/>
        <v>#DIV/0!</v>
      </c>
      <c r="BM109" s="653" t="e">
        <f t="shared" si="82"/>
        <v>#DIV/0!</v>
      </c>
      <c r="BN109" s="653" t="e">
        <f t="shared" si="82"/>
        <v>#DIV/0!</v>
      </c>
    </row>
    <row r="110" spans="1:66" s="762" customFormat="1" ht="12.75" customHeight="1">
      <c r="B110" s="772">
        <v>658</v>
      </c>
      <c r="C110" s="725" t="s">
        <v>1024</v>
      </c>
      <c r="D110" s="701"/>
      <c r="E110" s="794" t="s">
        <v>141</v>
      </c>
      <c r="F110" s="652" t="e">
        <f t="shared" ref="F110:AE110" si="83">F41*F109/(1-F41*F109)</f>
        <v>#DIV/0!</v>
      </c>
      <c r="G110" s="652" t="e">
        <f t="shared" si="83"/>
        <v>#DIV/0!</v>
      </c>
      <c r="H110" s="652" t="e">
        <f t="shared" si="83"/>
        <v>#DIV/0!</v>
      </c>
      <c r="I110" s="652" t="e">
        <f t="shared" si="83"/>
        <v>#DIV/0!</v>
      </c>
      <c r="J110" s="652" t="e">
        <f t="shared" si="83"/>
        <v>#DIV/0!</v>
      </c>
      <c r="K110" s="652" t="e">
        <f t="shared" si="83"/>
        <v>#DIV/0!</v>
      </c>
      <c r="L110" s="652" t="e">
        <f t="shared" si="83"/>
        <v>#DIV/0!</v>
      </c>
      <c r="M110" s="652" t="e">
        <f t="shared" si="83"/>
        <v>#DIV/0!</v>
      </c>
      <c r="N110" s="652" t="e">
        <f t="shared" si="83"/>
        <v>#DIV/0!</v>
      </c>
      <c r="O110" s="652" t="e">
        <f t="shared" si="83"/>
        <v>#DIV/0!</v>
      </c>
      <c r="P110" s="652" t="e">
        <f t="shared" si="83"/>
        <v>#DIV/0!</v>
      </c>
      <c r="Q110" s="652" t="e">
        <f t="shared" si="83"/>
        <v>#DIV/0!</v>
      </c>
      <c r="R110" s="652" t="e">
        <f t="shared" si="83"/>
        <v>#DIV/0!</v>
      </c>
      <c r="S110" s="652" t="e">
        <f t="shared" si="83"/>
        <v>#DIV/0!</v>
      </c>
      <c r="T110" s="652" t="e">
        <f t="shared" si="83"/>
        <v>#DIV/0!</v>
      </c>
      <c r="U110" s="652" t="e">
        <f t="shared" si="83"/>
        <v>#DIV/0!</v>
      </c>
      <c r="V110" s="652" t="e">
        <f t="shared" si="83"/>
        <v>#DIV/0!</v>
      </c>
      <c r="W110" s="652" t="e">
        <f t="shared" si="83"/>
        <v>#DIV/0!</v>
      </c>
      <c r="X110" s="652" t="e">
        <f t="shared" si="83"/>
        <v>#DIV/0!</v>
      </c>
      <c r="Y110" s="652" t="e">
        <f t="shared" si="83"/>
        <v>#DIV/0!</v>
      </c>
      <c r="Z110" s="652" t="e">
        <f t="shared" si="83"/>
        <v>#DIV/0!</v>
      </c>
      <c r="AA110" s="652" t="e">
        <f t="shared" si="83"/>
        <v>#DIV/0!</v>
      </c>
      <c r="AB110" s="652" t="e">
        <f t="shared" si="83"/>
        <v>#DIV/0!</v>
      </c>
      <c r="AC110" s="652" t="e">
        <f t="shared" si="83"/>
        <v>#DIV/0!</v>
      </c>
      <c r="AD110" s="652" t="e">
        <f t="shared" si="83"/>
        <v>#DIV/0!</v>
      </c>
      <c r="AE110" s="652" t="e">
        <f t="shared" si="83"/>
        <v>#DIV/0!</v>
      </c>
      <c r="AF110" s="652" t="e">
        <f t="shared" ref="AF110:AO110" si="84">AF41*AF109/(1-AF41*AF109)</f>
        <v>#DIV/0!</v>
      </c>
      <c r="AG110" s="652" t="e">
        <f t="shared" si="84"/>
        <v>#DIV/0!</v>
      </c>
      <c r="AH110" s="652" t="e">
        <f t="shared" si="84"/>
        <v>#DIV/0!</v>
      </c>
      <c r="AI110" s="652" t="e">
        <f t="shared" si="84"/>
        <v>#DIV/0!</v>
      </c>
      <c r="AJ110" s="652" t="e">
        <f t="shared" si="84"/>
        <v>#DIV/0!</v>
      </c>
      <c r="AK110" s="652" t="e">
        <f t="shared" si="84"/>
        <v>#DIV/0!</v>
      </c>
      <c r="AL110" s="652" t="e">
        <f t="shared" si="84"/>
        <v>#DIV/0!</v>
      </c>
      <c r="AM110" s="652" t="e">
        <f t="shared" si="84"/>
        <v>#DIV/0!</v>
      </c>
      <c r="AN110" s="652" t="e">
        <f t="shared" si="84"/>
        <v>#DIV/0!</v>
      </c>
      <c r="AO110" s="652" t="e">
        <f t="shared" si="84"/>
        <v>#DIV/0!</v>
      </c>
      <c r="AP110" s="652" t="e">
        <f t="shared" ref="AP110:BN110" si="85">AP41*AP109/(1-AP41*AP109)</f>
        <v>#DIV/0!</v>
      </c>
      <c r="AQ110" s="652" t="e">
        <f t="shared" si="85"/>
        <v>#DIV/0!</v>
      </c>
      <c r="AR110" s="652" t="e">
        <f t="shared" si="85"/>
        <v>#DIV/0!</v>
      </c>
      <c r="AS110" s="652" t="e">
        <f t="shared" si="85"/>
        <v>#DIV/0!</v>
      </c>
      <c r="AT110" s="652" t="e">
        <f t="shared" si="85"/>
        <v>#DIV/0!</v>
      </c>
      <c r="AU110" s="652" t="e">
        <f t="shared" si="85"/>
        <v>#DIV/0!</v>
      </c>
      <c r="AV110" s="652" t="e">
        <f t="shared" si="85"/>
        <v>#DIV/0!</v>
      </c>
      <c r="AW110" s="652" t="e">
        <f t="shared" si="85"/>
        <v>#DIV/0!</v>
      </c>
      <c r="AX110" s="652" t="e">
        <f t="shared" si="85"/>
        <v>#DIV/0!</v>
      </c>
      <c r="AY110" s="652" t="e">
        <f t="shared" si="85"/>
        <v>#DIV/0!</v>
      </c>
      <c r="AZ110" s="652" t="e">
        <f t="shared" si="85"/>
        <v>#DIV/0!</v>
      </c>
      <c r="BA110" s="652" t="e">
        <f t="shared" si="85"/>
        <v>#DIV/0!</v>
      </c>
      <c r="BB110" s="652" t="e">
        <f t="shared" si="85"/>
        <v>#DIV/0!</v>
      </c>
      <c r="BC110" s="652" t="e">
        <f t="shared" si="85"/>
        <v>#DIV/0!</v>
      </c>
      <c r="BD110" s="652" t="e">
        <f t="shared" si="85"/>
        <v>#DIV/0!</v>
      </c>
      <c r="BE110" s="652" t="e">
        <f t="shared" si="85"/>
        <v>#DIV/0!</v>
      </c>
      <c r="BF110" s="652" t="e">
        <f t="shared" si="85"/>
        <v>#DIV/0!</v>
      </c>
      <c r="BG110" s="652" t="e">
        <f t="shared" si="85"/>
        <v>#DIV/0!</v>
      </c>
      <c r="BH110" s="652" t="e">
        <f t="shared" si="85"/>
        <v>#DIV/0!</v>
      </c>
      <c r="BI110" s="652" t="e">
        <f t="shared" si="85"/>
        <v>#DIV/0!</v>
      </c>
      <c r="BJ110" s="652" t="e">
        <f t="shared" si="85"/>
        <v>#DIV/0!</v>
      </c>
      <c r="BK110" s="652" t="e">
        <f t="shared" si="85"/>
        <v>#DIV/0!</v>
      </c>
      <c r="BL110" s="652" t="e">
        <f t="shared" si="85"/>
        <v>#DIV/0!</v>
      </c>
      <c r="BM110" s="652" t="e">
        <f t="shared" si="85"/>
        <v>#DIV/0!</v>
      </c>
      <c r="BN110" s="652" t="e">
        <f t="shared" si="85"/>
        <v>#DIV/0!</v>
      </c>
    </row>
    <row r="111" spans="1:66" ht="12.75" customHeight="1">
      <c r="B111" s="772">
        <v>659</v>
      </c>
      <c r="C111" s="725" t="s">
        <v>1274</v>
      </c>
      <c r="D111" s="701"/>
      <c r="E111" s="639" t="s">
        <v>151</v>
      </c>
      <c r="F111" s="654">
        <f>IF(F107=0,0,F107*F110)</f>
        <v>0</v>
      </c>
      <c r="G111" s="654">
        <f t="shared" ref="G111:AE111" si="86">IF(G107=0,0,G107*G110)</f>
        <v>0</v>
      </c>
      <c r="H111" s="654">
        <f t="shared" si="86"/>
        <v>0</v>
      </c>
      <c r="I111" s="654">
        <f t="shared" si="86"/>
        <v>0</v>
      </c>
      <c r="J111" s="654">
        <f t="shared" si="86"/>
        <v>0</v>
      </c>
      <c r="K111" s="654">
        <f t="shared" si="86"/>
        <v>0</v>
      </c>
      <c r="L111" s="654">
        <f t="shared" si="86"/>
        <v>0</v>
      </c>
      <c r="M111" s="654">
        <f t="shared" si="86"/>
        <v>0</v>
      </c>
      <c r="N111" s="654">
        <f t="shared" si="86"/>
        <v>0</v>
      </c>
      <c r="O111" s="654">
        <f t="shared" si="86"/>
        <v>0</v>
      </c>
      <c r="P111" s="654">
        <f t="shared" si="86"/>
        <v>0</v>
      </c>
      <c r="Q111" s="654">
        <f t="shared" si="86"/>
        <v>0</v>
      </c>
      <c r="R111" s="654">
        <f t="shared" si="86"/>
        <v>0</v>
      </c>
      <c r="S111" s="654">
        <f t="shared" si="86"/>
        <v>0</v>
      </c>
      <c r="T111" s="654">
        <f t="shared" si="86"/>
        <v>0</v>
      </c>
      <c r="U111" s="654">
        <f t="shared" si="86"/>
        <v>0</v>
      </c>
      <c r="V111" s="654">
        <f t="shared" si="86"/>
        <v>0</v>
      </c>
      <c r="W111" s="654">
        <f t="shared" si="86"/>
        <v>0</v>
      </c>
      <c r="X111" s="654">
        <f t="shared" si="86"/>
        <v>0</v>
      </c>
      <c r="Y111" s="654">
        <f t="shared" si="86"/>
        <v>0</v>
      </c>
      <c r="Z111" s="654">
        <f t="shared" si="86"/>
        <v>0</v>
      </c>
      <c r="AA111" s="654">
        <f t="shared" si="86"/>
        <v>0</v>
      </c>
      <c r="AB111" s="654">
        <f t="shared" si="86"/>
        <v>0</v>
      </c>
      <c r="AC111" s="654">
        <f t="shared" si="86"/>
        <v>0</v>
      </c>
      <c r="AD111" s="654">
        <f t="shared" si="86"/>
        <v>0</v>
      </c>
      <c r="AE111" s="654">
        <f t="shared" si="86"/>
        <v>0</v>
      </c>
      <c r="AF111" s="654">
        <f t="shared" ref="AF111:AO111" si="87">IF(AF107=0,0,AF107*AF110)</f>
        <v>0</v>
      </c>
      <c r="AG111" s="654">
        <f t="shared" si="87"/>
        <v>0</v>
      </c>
      <c r="AH111" s="654">
        <f t="shared" si="87"/>
        <v>0</v>
      </c>
      <c r="AI111" s="654">
        <f t="shared" si="87"/>
        <v>0</v>
      </c>
      <c r="AJ111" s="654">
        <f t="shared" si="87"/>
        <v>0</v>
      </c>
      <c r="AK111" s="654">
        <f t="shared" si="87"/>
        <v>0</v>
      </c>
      <c r="AL111" s="654">
        <f t="shared" si="87"/>
        <v>0</v>
      </c>
      <c r="AM111" s="654">
        <f t="shared" si="87"/>
        <v>0</v>
      </c>
      <c r="AN111" s="654">
        <f t="shared" si="87"/>
        <v>0</v>
      </c>
      <c r="AO111" s="654">
        <f t="shared" si="87"/>
        <v>0</v>
      </c>
      <c r="AP111" s="654">
        <f t="shared" ref="AP111:BN111" si="88">IF(AP107=0,0,AP107*AP110)</f>
        <v>0</v>
      </c>
      <c r="AQ111" s="654">
        <f t="shared" si="88"/>
        <v>0</v>
      </c>
      <c r="AR111" s="654">
        <f t="shared" si="88"/>
        <v>0</v>
      </c>
      <c r="AS111" s="654">
        <f t="shared" si="88"/>
        <v>0</v>
      </c>
      <c r="AT111" s="654">
        <f t="shared" si="88"/>
        <v>0</v>
      </c>
      <c r="AU111" s="654">
        <f t="shared" si="88"/>
        <v>0</v>
      </c>
      <c r="AV111" s="654">
        <f t="shared" si="88"/>
        <v>0</v>
      </c>
      <c r="AW111" s="654">
        <f t="shared" si="88"/>
        <v>0</v>
      </c>
      <c r="AX111" s="654">
        <f t="shared" si="88"/>
        <v>0</v>
      </c>
      <c r="AY111" s="654">
        <f t="shared" si="88"/>
        <v>0</v>
      </c>
      <c r="AZ111" s="654">
        <f t="shared" si="88"/>
        <v>0</v>
      </c>
      <c r="BA111" s="654">
        <f t="shared" si="88"/>
        <v>0</v>
      </c>
      <c r="BB111" s="654">
        <f t="shared" si="88"/>
        <v>0</v>
      </c>
      <c r="BC111" s="654">
        <f t="shared" si="88"/>
        <v>0</v>
      </c>
      <c r="BD111" s="654">
        <f t="shared" si="88"/>
        <v>0</v>
      </c>
      <c r="BE111" s="654">
        <f t="shared" si="88"/>
        <v>0</v>
      </c>
      <c r="BF111" s="654">
        <f t="shared" si="88"/>
        <v>0</v>
      </c>
      <c r="BG111" s="654">
        <f t="shared" si="88"/>
        <v>0</v>
      </c>
      <c r="BH111" s="654">
        <f t="shared" si="88"/>
        <v>0</v>
      </c>
      <c r="BI111" s="654">
        <f t="shared" si="88"/>
        <v>0</v>
      </c>
      <c r="BJ111" s="654">
        <f t="shared" si="88"/>
        <v>0</v>
      </c>
      <c r="BK111" s="654">
        <f t="shared" si="88"/>
        <v>0</v>
      </c>
      <c r="BL111" s="654">
        <f t="shared" si="88"/>
        <v>0</v>
      </c>
      <c r="BM111" s="654">
        <f t="shared" si="88"/>
        <v>0</v>
      </c>
      <c r="BN111" s="654">
        <f t="shared" si="88"/>
        <v>0</v>
      </c>
    </row>
    <row r="112" spans="1:66" s="762" customFormat="1" ht="12.75" customHeight="1" thickBot="1">
      <c r="B112" s="785"/>
      <c r="C112" s="784"/>
      <c r="D112" s="784"/>
      <c r="E112" s="785"/>
      <c r="F112" s="656"/>
      <c r="G112" s="606"/>
      <c r="H112" s="606"/>
      <c r="I112" s="606"/>
      <c r="J112" s="606"/>
      <c r="K112" s="606"/>
      <c r="L112" s="606"/>
      <c r="M112" s="606"/>
      <c r="N112" s="606"/>
      <c r="O112" s="606"/>
      <c r="P112" s="606"/>
      <c r="Q112" s="606"/>
      <c r="R112" s="606"/>
      <c r="S112" s="606"/>
      <c r="T112" s="606"/>
      <c r="U112" s="606"/>
      <c r="V112" s="606"/>
      <c r="W112" s="606"/>
      <c r="X112" s="606"/>
      <c r="Y112" s="606"/>
      <c r="Z112" s="606"/>
      <c r="AA112" s="606"/>
      <c r="AB112" s="606"/>
      <c r="AC112" s="606"/>
      <c r="AD112" s="606"/>
      <c r="AE112" s="606"/>
      <c r="AF112" s="606"/>
      <c r="AG112" s="606"/>
      <c r="AH112" s="606"/>
      <c r="AI112" s="606"/>
      <c r="AJ112" s="656"/>
      <c r="AK112" s="656"/>
      <c r="AL112" s="656"/>
      <c r="AM112" s="656"/>
      <c r="AN112" s="656"/>
      <c r="AO112" s="656"/>
      <c r="AP112" s="656"/>
      <c r="AQ112" s="656"/>
      <c r="AR112" s="656"/>
      <c r="AS112" s="656"/>
      <c r="AT112" s="656"/>
      <c r="AU112" s="656"/>
      <c r="AV112" s="656"/>
      <c r="AW112" s="656"/>
      <c r="AX112" s="656"/>
      <c r="AY112" s="656"/>
      <c r="AZ112" s="656"/>
      <c r="BA112" s="656"/>
      <c r="BB112" s="656"/>
      <c r="BC112" s="656"/>
      <c r="BD112" s="656"/>
      <c r="BE112" s="656"/>
      <c r="BF112" s="656"/>
      <c r="BG112" s="656"/>
      <c r="BH112" s="656"/>
      <c r="BI112" s="656"/>
      <c r="BJ112" s="656"/>
      <c r="BK112" s="656"/>
      <c r="BL112" s="656"/>
      <c r="BM112" s="656"/>
      <c r="BN112" s="656"/>
    </row>
    <row r="113" spans="1:66" ht="12.75" customHeight="1" thickBot="1">
      <c r="A113" s="12"/>
      <c r="B113" s="765"/>
      <c r="C113" s="765"/>
      <c r="D113" s="765"/>
      <c r="E113" s="779"/>
      <c r="F113" s="765"/>
      <c r="G113" s="779"/>
      <c r="H113" s="779"/>
      <c r="I113" s="779"/>
      <c r="J113" s="779"/>
      <c r="K113" s="779"/>
      <c r="L113" s="779"/>
      <c r="M113" s="779"/>
      <c r="N113" s="779"/>
      <c r="O113" s="779"/>
      <c r="P113" s="779"/>
      <c r="Q113" s="779"/>
      <c r="R113" s="779"/>
      <c r="S113" s="779"/>
      <c r="T113" s="779"/>
      <c r="U113" s="779"/>
      <c r="V113" s="779"/>
      <c r="W113" s="779"/>
      <c r="X113" s="779"/>
      <c r="Y113" s="779"/>
      <c r="Z113" s="779"/>
      <c r="AA113" s="779"/>
      <c r="AB113" s="779"/>
      <c r="AC113" s="779"/>
      <c r="AD113" s="779"/>
      <c r="AE113" s="779"/>
      <c r="AF113" s="779"/>
      <c r="AG113" s="779"/>
      <c r="AH113" s="779"/>
      <c r="AI113" s="779"/>
      <c r="AJ113" s="779"/>
      <c r="AK113" s="779"/>
      <c r="AL113" s="779"/>
      <c r="AM113" s="779"/>
      <c r="AN113" s="779"/>
      <c r="AO113" s="779"/>
      <c r="AP113" s="779"/>
      <c r="AQ113" s="779"/>
      <c r="AR113" s="779"/>
      <c r="AS113" s="779"/>
      <c r="AT113" s="779"/>
      <c r="AU113" s="779"/>
      <c r="AV113" s="779"/>
      <c r="AW113" s="779"/>
      <c r="AX113" s="779"/>
      <c r="AY113" s="779"/>
      <c r="AZ113" s="779"/>
      <c r="BA113" s="779"/>
      <c r="BB113" s="779"/>
      <c r="BC113" s="779"/>
      <c r="BD113" s="779"/>
      <c r="BE113" s="779"/>
      <c r="BF113" s="779"/>
      <c r="BG113" s="779"/>
      <c r="BH113" s="779"/>
      <c r="BI113" s="779"/>
      <c r="BJ113" s="779"/>
      <c r="BK113" s="779"/>
      <c r="BL113" s="779"/>
      <c r="BM113" s="779"/>
      <c r="BN113" s="790"/>
    </row>
    <row r="114" spans="1:66" s="762" customFormat="1" ht="12.75" customHeight="1" thickBot="1">
      <c r="B114" s="785"/>
      <c r="C114" s="784"/>
      <c r="D114" s="784"/>
      <c r="E114" s="785"/>
      <c r="F114" s="656"/>
      <c r="G114" s="606"/>
      <c r="H114" s="606"/>
      <c r="I114" s="606"/>
      <c r="J114" s="606"/>
      <c r="K114" s="606"/>
      <c r="L114" s="606"/>
      <c r="M114" s="606"/>
      <c r="N114" s="606"/>
      <c r="O114" s="606"/>
      <c r="P114" s="606"/>
      <c r="Q114" s="606"/>
      <c r="R114" s="606"/>
      <c r="S114" s="606"/>
      <c r="T114" s="606"/>
      <c r="U114" s="606"/>
      <c r="V114" s="606"/>
      <c r="W114" s="606"/>
      <c r="X114" s="606"/>
      <c r="Y114" s="606"/>
      <c r="Z114" s="606"/>
      <c r="AA114" s="606"/>
      <c r="AB114" s="606"/>
      <c r="AC114" s="606"/>
      <c r="AD114" s="606"/>
      <c r="AE114" s="606"/>
      <c r="AF114" s="606"/>
      <c r="AG114" s="606"/>
      <c r="AH114" s="606"/>
      <c r="AI114" s="606"/>
      <c r="AJ114" s="656"/>
      <c r="AK114" s="656"/>
      <c r="AL114" s="656"/>
      <c r="AM114" s="656"/>
      <c r="AN114" s="656"/>
      <c r="AO114" s="656"/>
      <c r="AP114" s="656"/>
      <c r="AQ114" s="656"/>
      <c r="AR114" s="656"/>
      <c r="AS114" s="656"/>
      <c r="AT114" s="656"/>
      <c r="AU114" s="656"/>
      <c r="AV114" s="656"/>
      <c r="AW114" s="656"/>
      <c r="AX114" s="656"/>
      <c r="AY114" s="656"/>
      <c r="AZ114" s="656"/>
      <c r="BA114" s="656"/>
      <c r="BB114" s="656"/>
      <c r="BC114" s="656"/>
      <c r="BD114" s="656"/>
      <c r="BE114" s="656"/>
      <c r="BF114" s="656"/>
      <c r="BG114" s="656"/>
      <c r="BH114" s="656"/>
      <c r="BI114" s="656"/>
      <c r="BJ114" s="656"/>
      <c r="BK114" s="656"/>
      <c r="BL114" s="656"/>
      <c r="BM114" s="656"/>
      <c r="BN114" s="656"/>
    </row>
    <row r="115" spans="1:66" ht="12.75" customHeight="1" thickBot="1">
      <c r="B115" s="17" t="s">
        <v>303</v>
      </c>
      <c r="C115" s="781"/>
      <c r="D115" s="781"/>
      <c r="E115" s="791"/>
      <c r="F115" s="45">
        <f t="shared" ref="F115:BN115" si="89">F$38</f>
        <v>1990</v>
      </c>
      <c r="G115" s="45">
        <f t="shared" si="89"/>
        <v>1991</v>
      </c>
      <c r="H115" s="45">
        <f t="shared" si="89"/>
        <v>1992</v>
      </c>
      <c r="I115" s="45">
        <f t="shared" si="89"/>
        <v>1993</v>
      </c>
      <c r="J115" s="45">
        <f t="shared" si="89"/>
        <v>1994</v>
      </c>
      <c r="K115" s="45">
        <f t="shared" si="89"/>
        <v>1995</v>
      </c>
      <c r="L115" s="45">
        <f t="shared" si="89"/>
        <v>1996</v>
      </c>
      <c r="M115" s="45">
        <f t="shared" si="89"/>
        <v>1997</v>
      </c>
      <c r="N115" s="45">
        <f t="shared" si="89"/>
        <v>1998</v>
      </c>
      <c r="O115" s="45">
        <f t="shared" si="89"/>
        <v>1999</v>
      </c>
      <c r="P115" s="45">
        <f t="shared" si="89"/>
        <v>2000</v>
      </c>
      <c r="Q115" s="45">
        <f t="shared" si="89"/>
        <v>2001</v>
      </c>
      <c r="R115" s="45">
        <f t="shared" si="89"/>
        <v>2002</v>
      </c>
      <c r="S115" s="45">
        <f t="shared" si="89"/>
        <v>2003</v>
      </c>
      <c r="T115" s="45">
        <f t="shared" si="89"/>
        <v>2004</v>
      </c>
      <c r="U115" s="45">
        <f t="shared" si="89"/>
        <v>2005</v>
      </c>
      <c r="V115" s="45">
        <f t="shared" si="89"/>
        <v>2006</v>
      </c>
      <c r="W115" s="45">
        <f t="shared" si="89"/>
        <v>2007</v>
      </c>
      <c r="X115" s="45">
        <f t="shared" si="89"/>
        <v>2008</v>
      </c>
      <c r="Y115" s="45">
        <f t="shared" si="89"/>
        <v>2009</v>
      </c>
      <c r="Z115" s="45">
        <f t="shared" si="89"/>
        <v>2010</v>
      </c>
      <c r="AA115" s="45">
        <f t="shared" si="89"/>
        <v>2011</v>
      </c>
      <c r="AB115" s="45">
        <f t="shared" si="89"/>
        <v>2012</v>
      </c>
      <c r="AC115" s="45">
        <f t="shared" si="89"/>
        <v>2013</v>
      </c>
      <c r="AD115" s="45">
        <f t="shared" si="89"/>
        <v>2014</v>
      </c>
      <c r="AE115" s="45">
        <f t="shared" si="89"/>
        <v>2015</v>
      </c>
      <c r="AF115" s="45">
        <f t="shared" si="89"/>
        <v>2016</v>
      </c>
      <c r="AG115" s="45">
        <f t="shared" si="89"/>
        <v>2017</v>
      </c>
      <c r="AH115" s="45">
        <f t="shared" si="89"/>
        <v>2018</v>
      </c>
      <c r="AI115" s="45">
        <f t="shared" si="89"/>
        <v>2019</v>
      </c>
      <c r="AJ115" s="45">
        <f t="shared" si="89"/>
        <v>2020</v>
      </c>
      <c r="AK115" s="45">
        <f t="shared" si="89"/>
        <v>2021</v>
      </c>
      <c r="AL115" s="45">
        <f t="shared" si="89"/>
        <v>2022</v>
      </c>
      <c r="AM115" s="45">
        <f t="shared" si="89"/>
        <v>2023</v>
      </c>
      <c r="AN115" s="45">
        <f t="shared" si="89"/>
        <v>2024</v>
      </c>
      <c r="AO115" s="45">
        <f t="shared" si="89"/>
        <v>2025</v>
      </c>
      <c r="AP115" s="45">
        <f t="shared" si="89"/>
        <v>2026</v>
      </c>
      <c r="AQ115" s="45">
        <f t="shared" si="89"/>
        <v>2027</v>
      </c>
      <c r="AR115" s="45">
        <f t="shared" si="89"/>
        <v>2028</v>
      </c>
      <c r="AS115" s="45">
        <f t="shared" si="89"/>
        <v>2029</v>
      </c>
      <c r="AT115" s="45">
        <f t="shared" si="89"/>
        <v>2030</v>
      </c>
      <c r="AU115" s="45">
        <f t="shared" si="89"/>
        <v>2031</v>
      </c>
      <c r="AV115" s="45">
        <f t="shared" si="89"/>
        <v>2032</v>
      </c>
      <c r="AW115" s="45">
        <f t="shared" si="89"/>
        <v>2033</v>
      </c>
      <c r="AX115" s="45">
        <f t="shared" si="89"/>
        <v>2034</v>
      </c>
      <c r="AY115" s="45">
        <f t="shared" si="89"/>
        <v>2035</v>
      </c>
      <c r="AZ115" s="45">
        <f t="shared" si="89"/>
        <v>2036</v>
      </c>
      <c r="BA115" s="45">
        <f t="shared" si="89"/>
        <v>2037</v>
      </c>
      <c r="BB115" s="45">
        <f t="shared" si="89"/>
        <v>2038</v>
      </c>
      <c r="BC115" s="45">
        <f t="shared" si="89"/>
        <v>2039</v>
      </c>
      <c r="BD115" s="45">
        <f t="shared" si="89"/>
        <v>2040</v>
      </c>
      <c r="BE115" s="45">
        <f t="shared" si="89"/>
        <v>2041</v>
      </c>
      <c r="BF115" s="45">
        <f t="shared" si="89"/>
        <v>2042</v>
      </c>
      <c r="BG115" s="45">
        <f t="shared" si="89"/>
        <v>2043</v>
      </c>
      <c r="BH115" s="45">
        <f t="shared" si="89"/>
        <v>2044</v>
      </c>
      <c r="BI115" s="45">
        <f t="shared" si="89"/>
        <v>2045</v>
      </c>
      <c r="BJ115" s="45">
        <f t="shared" si="89"/>
        <v>2046</v>
      </c>
      <c r="BK115" s="45">
        <f t="shared" si="89"/>
        <v>2047</v>
      </c>
      <c r="BL115" s="45">
        <f t="shared" si="89"/>
        <v>2048</v>
      </c>
      <c r="BM115" s="45">
        <f t="shared" si="89"/>
        <v>2049</v>
      </c>
      <c r="BN115" s="45">
        <f t="shared" si="89"/>
        <v>2050</v>
      </c>
    </row>
    <row r="116" spans="1:66" ht="12.75" customHeight="1">
      <c r="B116" s="772">
        <v>665</v>
      </c>
      <c r="C116" s="725" t="s">
        <v>545</v>
      </c>
      <c r="D116" s="793"/>
      <c r="E116" s="794" t="s">
        <v>1386</v>
      </c>
      <c r="F116" s="655">
        <f t="shared" ref="F116:AE116" si="90">SUM(F49,F54,F59,F64,F69,F74,F79,F84,F89,F94)</f>
        <v>0</v>
      </c>
      <c r="G116" s="655">
        <f t="shared" si="90"/>
        <v>0</v>
      </c>
      <c r="H116" s="655">
        <f t="shared" si="90"/>
        <v>0</v>
      </c>
      <c r="I116" s="655">
        <f t="shared" si="90"/>
        <v>0</v>
      </c>
      <c r="J116" s="655">
        <f t="shared" si="90"/>
        <v>0</v>
      </c>
      <c r="K116" s="655">
        <f t="shared" si="90"/>
        <v>0</v>
      </c>
      <c r="L116" s="655">
        <f t="shared" si="90"/>
        <v>0</v>
      </c>
      <c r="M116" s="655">
        <f t="shared" si="90"/>
        <v>0</v>
      </c>
      <c r="N116" s="655">
        <f t="shared" si="90"/>
        <v>0</v>
      </c>
      <c r="O116" s="655">
        <f t="shared" si="90"/>
        <v>0</v>
      </c>
      <c r="P116" s="655">
        <f t="shared" si="90"/>
        <v>0</v>
      </c>
      <c r="Q116" s="655">
        <f t="shared" si="90"/>
        <v>0</v>
      </c>
      <c r="R116" s="655">
        <f t="shared" si="90"/>
        <v>0</v>
      </c>
      <c r="S116" s="655">
        <f t="shared" si="90"/>
        <v>0</v>
      </c>
      <c r="T116" s="655">
        <f t="shared" si="90"/>
        <v>0</v>
      </c>
      <c r="U116" s="655">
        <f t="shared" si="90"/>
        <v>0</v>
      </c>
      <c r="V116" s="655">
        <f t="shared" si="90"/>
        <v>0</v>
      </c>
      <c r="W116" s="655">
        <f t="shared" si="90"/>
        <v>0</v>
      </c>
      <c r="X116" s="655">
        <f t="shared" si="90"/>
        <v>0</v>
      </c>
      <c r="Y116" s="655">
        <f t="shared" si="90"/>
        <v>0</v>
      </c>
      <c r="Z116" s="655">
        <f t="shared" si="90"/>
        <v>0</v>
      </c>
      <c r="AA116" s="655">
        <f t="shared" si="90"/>
        <v>0</v>
      </c>
      <c r="AB116" s="655">
        <f t="shared" si="90"/>
        <v>0</v>
      </c>
      <c r="AC116" s="655">
        <f t="shared" si="90"/>
        <v>0</v>
      </c>
      <c r="AD116" s="655">
        <f t="shared" si="90"/>
        <v>0</v>
      </c>
      <c r="AE116" s="655">
        <f t="shared" si="90"/>
        <v>0</v>
      </c>
      <c r="AF116" s="655">
        <f t="shared" ref="AF116:AO116" si="91">SUM(AF49,AF54,AF59,AF64,AF69,AF74,AF79,AF84,AF89,AF94)</f>
        <v>0</v>
      </c>
      <c r="AG116" s="655">
        <f t="shared" si="91"/>
        <v>0</v>
      </c>
      <c r="AH116" s="655">
        <f t="shared" si="91"/>
        <v>0</v>
      </c>
      <c r="AI116" s="655">
        <f t="shared" si="91"/>
        <v>0</v>
      </c>
      <c r="AJ116" s="655">
        <f t="shared" si="91"/>
        <v>0</v>
      </c>
      <c r="AK116" s="655">
        <f t="shared" si="91"/>
        <v>0</v>
      </c>
      <c r="AL116" s="655">
        <f t="shared" si="91"/>
        <v>0</v>
      </c>
      <c r="AM116" s="655">
        <f t="shared" si="91"/>
        <v>0</v>
      </c>
      <c r="AN116" s="655">
        <f t="shared" si="91"/>
        <v>0</v>
      </c>
      <c r="AO116" s="655">
        <f t="shared" si="91"/>
        <v>0</v>
      </c>
      <c r="AP116" s="655">
        <f t="shared" ref="AP116:BN116" si="92">SUM(AP49,AP54,AP59,AP64,AP69,AP74,AP79,AP84,AP89,AP94)</f>
        <v>0</v>
      </c>
      <c r="AQ116" s="655">
        <f t="shared" si="92"/>
        <v>0</v>
      </c>
      <c r="AR116" s="655">
        <f t="shared" si="92"/>
        <v>0</v>
      </c>
      <c r="AS116" s="655">
        <f t="shared" si="92"/>
        <v>0</v>
      </c>
      <c r="AT116" s="655">
        <f t="shared" si="92"/>
        <v>0</v>
      </c>
      <c r="AU116" s="655">
        <f t="shared" si="92"/>
        <v>0</v>
      </c>
      <c r="AV116" s="655">
        <f t="shared" si="92"/>
        <v>0</v>
      </c>
      <c r="AW116" s="655">
        <f t="shared" si="92"/>
        <v>0</v>
      </c>
      <c r="AX116" s="655">
        <f t="shared" si="92"/>
        <v>0</v>
      </c>
      <c r="AY116" s="655">
        <f t="shared" si="92"/>
        <v>0</v>
      </c>
      <c r="AZ116" s="655">
        <f t="shared" si="92"/>
        <v>0</v>
      </c>
      <c r="BA116" s="655">
        <f t="shared" si="92"/>
        <v>0</v>
      </c>
      <c r="BB116" s="655">
        <f t="shared" si="92"/>
        <v>0</v>
      </c>
      <c r="BC116" s="655">
        <f t="shared" si="92"/>
        <v>0</v>
      </c>
      <c r="BD116" s="655">
        <f t="shared" si="92"/>
        <v>0</v>
      </c>
      <c r="BE116" s="655">
        <f t="shared" si="92"/>
        <v>0</v>
      </c>
      <c r="BF116" s="655">
        <f t="shared" si="92"/>
        <v>0</v>
      </c>
      <c r="BG116" s="655">
        <f t="shared" si="92"/>
        <v>0</v>
      </c>
      <c r="BH116" s="655">
        <f t="shared" si="92"/>
        <v>0</v>
      </c>
      <c r="BI116" s="655">
        <f t="shared" si="92"/>
        <v>0</v>
      </c>
      <c r="BJ116" s="655">
        <f t="shared" si="92"/>
        <v>0</v>
      </c>
      <c r="BK116" s="655">
        <f t="shared" si="92"/>
        <v>0</v>
      </c>
      <c r="BL116" s="655">
        <f t="shared" si="92"/>
        <v>0</v>
      </c>
      <c r="BM116" s="655">
        <f t="shared" si="92"/>
        <v>0</v>
      </c>
      <c r="BN116" s="655">
        <f t="shared" si="92"/>
        <v>0</v>
      </c>
    </row>
    <row r="117" spans="1:66" ht="12.75" customHeight="1">
      <c r="B117" s="772">
        <v>666</v>
      </c>
      <c r="C117" s="725" t="s">
        <v>661</v>
      </c>
      <c r="D117" s="701"/>
      <c r="E117" s="639" t="s">
        <v>1389</v>
      </c>
      <c r="F117" s="658" t="str">
        <f t="shared" ref="F117:AE117" si="93">IF(F116&gt;0,F118/F116,"")</f>
        <v/>
      </c>
      <c r="G117" s="658" t="str">
        <f t="shared" si="93"/>
        <v/>
      </c>
      <c r="H117" s="658" t="str">
        <f t="shared" si="93"/>
        <v/>
      </c>
      <c r="I117" s="658" t="str">
        <f t="shared" si="93"/>
        <v/>
      </c>
      <c r="J117" s="658" t="str">
        <f t="shared" si="93"/>
        <v/>
      </c>
      <c r="K117" s="658" t="str">
        <f t="shared" si="93"/>
        <v/>
      </c>
      <c r="L117" s="658" t="str">
        <f t="shared" si="93"/>
        <v/>
      </c>
      <c r="M117" s="658" t="str">
        <f t="shared" si="93"/>
        <v/>
      </c>
      <c r="N117" s="658" t="str">
        <f t="shared" si="93"/>
        <v/>
      </c>
      <c r="O117" s="658" t="str">
        <f t="shared" si="93"/>
        <v/>
      </c>
      <c r="P117" s="658" t="str">
        <f t="shared" si="93"/>
        <v/>
      </c>
      <c r="Q117" s="658" t="str">
        <f t="shared" si="93"/>
        <v/>
      </c>
      <c r="R117" s="658" t="str">
        <f t="shared" si="93"/>
        <v/>
      </c>
      <c r="S117" s="658" t="str">
        <f t="shared" si="93"/>
        <v/>
      </c>
      <c r="T117" s="658" t="str">
        <f t="shared" si="93"/>
        <v/>
      </c>
      <c r="U117" s="658" t="str">
        <f t="shared" si="93"/>
        <v/>
      </c>
      <c r="V117" s="658" t="str">
        <f t="shared" si="93"/>
        <v/>
      </c>
      <c r="W117" s="658" t="str">
        <f t="shared" si="93"/>
        <v/>
      </c>
      <c r="X117" s="658" t="str">
        <f t="shared" si="93"/>
        <v/>
      </c>
      <c r="Y117" s="658" t="str">
        <f t="shared" si="93"/>
        <v/>
      </c>
      <c r="Z117" s="658" t="str">
        <f t="shared" si="93"/>
        <v/>
      </c>
      <c r="AA117" s="658" t="str">
        <f t="shared" si="93"/>
        <v/>
      </c>
      <c r="AB117" s="658" t="str">
        <f t="shared" si="93"/>
        <v/>
      </c>
      <c r="AC117" s="658" t="str">
        <f t="shared" si="93"/>
        <v/>
      </c>
      <c r="AD117" s="658" t="str">
        <f t="shared" si="93"/>
        <v/>
      </c>
      <c r="AE117" s="658" t="str">
        <f t="shared" si="93"/>
        <v/>
      </c>
      <c r="AF117" s="658" t="str">
        <f t="shared" ref="AF117:AO117" si="94">IF(AF116&gt;0,AF118/AF116,"")</f>
        <v/>
      </c>
      <c r="AG117" s="658" t="str">
        <f t="shared" si="94"/>
        <v/>
      </c>
      <c r="AH117" s="658" t="str">
        <f t="shared" si="94"/>
        <v/>
      </c>
      <c r="AI117" s="658" t="str">
        <f t="shared" si="94"/>
        <v/>
      </c>
      <c r="AJ117" s="658" t="str">
        <f t="shared" si="94"/>
        <v/>
      </c>
      <c r="AK117" s="658" t="str">
        <f t="shared" si="94"/>
        <v/>
      </c>
      <c r="AL117" s="658" t="str">
        <f t="shared" si="94"/>
        <v/>
      </c>
      <c r="AM117" s="658" t="str">
        <f t="shared" si="94"/>
        <v/>
      </c>
      <c r="AN117" s="658" t="str">
        <f t="shared" si="94"/>
        <v/>
      </c>
      <c r="AO117" s="658" t="str">
        <f t="shared" si="94"/>
        <v/>
      </c>
      <c r="AP117" s="658" t="str">
        <f t="shared" ref="AP117:BN117" si="95">IF(AP116&gt;0,AP118/AP116,"")</f>
        <v/>
      </c>
      <c r="AQ117" s="658" t="str">
        <f t="shared" si="95"/>
        <v/>
      </c>
      <c r="AR117" s="658" t="str">
        <f t="shared" si="95"/>
        <v/>
      </c>
      <c r="AS117" s="658" t="str">
        <f t="shared" si="95"/>
        <v/>
      </c>
      <c r="AT117" s="658" t="str">
        <f t="shared" si="95"/>
        <v/>
      </c>
      <c r="AU117" s="658" t="str">
        <f t="shared" si="95"/>
        <v/>
      </c>
      <c r="AV117" s="658" t="str">
        <f t="shared" si="95"/>
        <v/>
      </c>
      <c r="AW117" s="658" t="str">
        <f t="shared" si="95"/>
        <v/>
      </c>
      <c r="AX117" s="658" t="str">
        <f t="shared" si="95"/>
        <v/>
      </c>
      <c r="AY117" s="658" t="str">
        <f t="shared" si="95"/>
        <v/>
      </c>
      <c r="AZ117" s="658" t="str">
        <f t="shared" si="95"/>
        <v/>
      </c>
      <c r="BA117" s="658" t="str">
        <f t="shared" si="95"/>
        <v/>
      </c>
      <c r="BB117" s="658" t="str">
        <f t="shared" si="95"/>
        <v/>
      </c>
      <c r="BC117" s="658" t="str">
        <f t="shared" si="95"/>
        <v/>
      </c>
      <c r="BD117" s="658" t="str">
        <f t="shared" si="95"/>
        <v/>
      </c>
      <c r="BE117" s="658" t="str">
        <f t="shared" si="95"/>
        <v/>
      </c>
      <c r="BF117" s="658" t="str">
        <f t="shared" si="95"/>
        <v/>
      </c>
      <c r="BG117" s="658" t="str">
        <f t="shared" si="95"/>
        <v/>
      </c>
      <c r="BH117" s="658" t="str">
        <f t="shared" si="95"/>
        <v/>
      </c>
      <c r="BI117" s="658" t="str">
        <f t="shared" si="95"/>
        <v/>
      </c>
      <c r="BJ117" s="658" t="str">
        <f t="shared" si="95"/>
        <v/>
      </c>
      <c r="BK117" s="658" t="str">
        <f t="shared" si="95"/>
        <v/>
      </c>
      <c r="BL117" s="658" t="str">
        <f t="shared" si="95"/>
        <v/>
      </c>
      <c r="BM117" s="658" t="str">
        <f t="shared" si="95"/>
        <v/>
      </c>
      <c r="BN117" s="658" t="str">
        <f t="shared" si="95"/>
        <v/>
      </c>
    </row>
    <row r="118" spans="1:66" ht="12.75" customHeight="1">
      <c r="B118" s="772">
        <v>667</v>
      </c>
      <c r="C118" s="725" t="s">
        <v>247</v>
      </c>
      <c r="D118" s="701"/>
      <c r="E118" s="639" t="s">
        <v>151</v>
      </c>
      <c r="F118" s="659">
        <f t="shared" ref="F118:AE118" si="96">SUM(F51,F56,F61,F66,F71,F76,F81,F86,F91,F96)</f>
        <v>0</v>
      </c>
      <c r="G118" s="659">
        <f t="shared" si="96"/>
        <v>0</v>
      </c>
      <c r="H118" s="659">
        <f t="shared" si="96"/>
        <v>0</v>
      </c>
      <c r="I118" s="659">
        <f t="shared" si="96"/>
        <v>0</v>
      </c>
      <c r="J118" s="659">
        <f t="shared" si="96"/>
        <v>0</v>
      </c>
      <c r="K118" s="659">
        <f t="shared" si="96"/>
        <v>0</v>
      </c>
      <c r="L118" s="659">
        <f t="shared" si="96"/>
        <v>0</v>
      </c>
      <c r="M118" s="659">
        <f t="shared" si="96"/>
        <v>0</v>
      </c>
      <c r="N118" s="659">
        <f t="shared" si="96"/>
        <v>0</v>
      </c>
      <c r="O118" s="659">
        <f t="shared" si="96"/>
        <v>0</v>
      </c>
      <c r="P118" s="659">
        <f t="shared" si="96"/>
        <v>0</v>
      </c>
      <c r="Q118" s="659">
        <f t="shared" si="96"/>
        <v>0</v>
      </c>
      <c r="R118" s="659">
        <f t="shared" si="96"/>
        <v>0</v>
      </c>
      <c r="S118" s="659">
        <f t="shared" si="96"/>
        <v>0</v>
      </c>
      <c r="T118" s="659">
        <f t="shared" si="96"/>
        <v>0</v>
      </c>
      <c r="U118" s="659">
        <f t="shared" si="96"/>
        <v>0</v>
      </c>
      <c r="V118" s="659">
        <f t="shared" si="96"/>
        <v>0</v>
      </c>
      <c r="W118" s="659">
        <f t="shared" si="96"/>
        <v>0</v>
      </c>
      <c r="X118" s="659">
        <f t="shared" si="96"/>
        <v>0</v>
      </c>
      <c r="Y118" s="659">
        <f t="shared" si="96"/>
        <v>0</v>
      </c>
      <c r="Z118" s="659">
        <f t="shared" si="96"/>
        <v>0</v>
      </c>
      <c r="AA118" s="659">
        <f t="shared" si="96"/>
        <v>0</v>
      </c>
      <c r="AB118" s="659">
        <f t="shared" si="96"/>
        <v>0</v>
      </c>
      <c r="AC118" s="659">
        <f t="shared" si="96"/>
        <v>0</v>
      </c>
      <c r="AD118" s="659">
        <f t="shared" si="96"/>
        <v>0</v>
      </c>
      <c r="AE118" s="659">
        <f t="shared" si="96"/>
        <v>0</v>
      </c>
      <c r="AF118" s="659">
        <f t="shared" ref="AF118:AO118" si="97">SUM(AF51,AF56,AF61,AF66,AF71,AF76,AF81,AF86,AF91,AF96)</f>
        <v>0</v>
      </c>
      <c r="AG118" s="659">
        <f t="shared" si="97"/>
        <v>0</v>
      </c>
      <c r="AH118" s="659">
        <f t="shared" si="97"/>
        <v>0</v>
      </c>
      <c r="AI118" s="659">
        <f t="shared" si="97"/>
        <v>0</v>
      </c>
      <c r="AJ118" s="659">
        <f t="shared" si="97"/>
        <v>0</v>
      </c>
      <c r="AK118" s="659">
        <f t="shared" si="97"/>
        <v>0</v>
      </c>
      <c r="AL118" s="659">
        <f t="shared" si="97"/>
        <v>0</v>
      </c>
      <c r="AM118" s="659">
        <f t="shared" si="97"/>
        <v>0</v>
      </c>
      <c r="AN118" s="659">
        <f t="shared" si="97"/>
        <v>0</v>
      </c>
      <c r="AO118" s="659">
        <f t="shared" si="97"/>
        <v>0</v>
      </c>
      <c r="AP118" s="659">
        <f t="shared" ref="AP118:BN118" si="98">SUM(AP51,AP56,AP61,AP66,AP71,AP76,AP81,AP86,AP91,AP96)</f>
        <v>0</v>
      </c>
      <c r="AQ118" s="659">
        <f t="shared" si="98"/>
        <v>0</v>
      </c>
      <c r="AR118" s="659">
        <f t="shared" si="98"/>
        <v>0</v>
      </c>
      <c r="AS118" s="659">
        <f t="shared" si="98"/>
        <v>0</v>
      </c>
      <c r="AT118" s="659">
        <f t="shared" si="98"/>
        <v>0</v>
      </c>
      <c r="AU118" s="659">
        <f t="shared" si="98"/>
        <v>0</v>
      </c>
      <c r="AV118" s="659">
        <f t="shared" si="98"/>
        <v>0</v>
      </c>
      <c r="AW118" s="659">
        <f t="shared" si="98"/>
        <v>0</v>
      </c>
      <c r="AX118" s="659">
        <f t="shared" si="98"/>
        <v>0</v>
      </c>
      <c r="AY118" s="659">
        <f t="shared" si="98"/>
        <v>0</v>
      </c>
      <c r="AZ118" s="659">
        <f t="shared" si="98"/>
        <v>0</v>
      </c>
      <c r="BA118" s="659">
        <f t="shared" si="98"/>
        <v>0</v>
      </c>
      <c r="BB118" s="659">
        <f t="shared" si="98"/>
        <v>0</v>
      </c>
      <c r="BC118" s="659">
        <f t="shared" si="98"/>
        <v>0</v>
      </c>
      <c r="BD118" s="659">
        <f t="shared" si="98"/>
        <v>0</v>
      </c>
      <c r="BE118" s="659">
        <f t="shared" si="98"/>
        <v>0</v>
      </c>
      <c r="BF118" s="659">
        <f t="shared" si="98"/>
        <v>0</v>
      </c>
      <c r="BG118" s="659">
        <f t="shared" si="98"/>
        <v>0</v>
      </c>
      <c r="BH118" s="659">
        <f t="shared" si="98"/>
        <v>0</v>
      </c>
      <c r="BI118" s="659">
        <f t="shared" si="98"/>
        <v>0</v>
      </c>
      <c r="BJ118" s="659">
        <f t="shared" si="98"/>
        <v>0</v>
      </c>
      <c r="BK118" s="659">
        <f t="shared" si="98"/>
        <v>0</v>
      </c>
      <c r="BL118" s="659">
        <f t="shared" si="98"/>
        <v>0</v>
      </c>
      <c r="BM118" s="659">
        <f t="shared" si="98"/>
        <v>0</v>
      </c>
      <c r="BN118" s="659">
        <f t="shared" si="98"/>
        <v>0</v>
      </c>
    </row>
    <row r="119" spans="1:66" s="762" customFormat="1" ht="12.75" customHeight="1" thickBot="1">
      <c r="B119" s="785"/>
      <c r="C119" s="784"/>
      <c r="D119" s="784"/>
      <c r="E119" s="785"/>
      <c r="F119" s="656"/>
      <c r="G119" s="606"/>
      <c r="H119" s="606"/>
      <c r="I119" s="606"/>
      <c r="J119" s="606"/>
      <c r="K119" s="606"/>
      <c r="L119" s="606"/>
      <c r="M119" s="606"/>
      <c r="N119" s="606"/>
      <c r="O119" s="606"/>
      <c r="P119" s="606"/>
      <c r="Q119" s="606"/>
      <c r="R119" s="606"/>
      <c r="S119" s="606"/>
      <c r="T119" s="606"/>
      <c r="U119" s="606"/>
      <c r="V119" s="606"/>
      <c r="W119" s="606"/>
      <c r="X119" s="606"/>
      <c r="Y119" s="606"/>
      <c r="Z119" s="606"/>
      <c r="AA119" s="606"/>
      <c r="AB119" s="606"/>
      <c r="AC119" s="606"/>
      <c r="AD119" s="606"/>
      <c r="AE119" s="606"/>
      <c r="AF119" s="606"/>
      <c r="AG119" s="606"/>
      <c r="AH119" s="606"/>
      <c r="AI119" s="606"/>
      <c r="AJ119" s="656"/>
      <c r="AK119" s="656"/>
      <c r="AL119" s="656"/>
      <c r="AM119" s="656"/>
      <c r="AN119" s="656"/>
      <c r="AO119" s="656"/>
      <c r="AP119" s="656"/>
      <c r="AQ119" s="656"/>
      <c r="AR119" s="656"/>
      <c r="AS119" s="656"/>
      <c r="AT119" s="656"/>
      <c r="AU119" s="656"/>
      <c r="AV119" s="656"/>
      <c r="AW119" s="656"/>
      <c r="AX119" s="656"/>
      <c r="AY119" s="656"/>
      <c r="AZ119" s="656"/>
      <c r="BA119" s="656"/>
      <c r="BB119" s="656"/>
      <c r="BC119" s="656"/>
      <c r="BD119" s="656"/>
      <c r="BE119" s="656"/>
      <c r="BF119" s="656"/>
      <c r="BG119" s="656"/>
      <c r="BH119" s="656"/>
      <c r="BI119" s="656"/>
      <c r="BJ119" s="656"/>
      <c r="BK119" s="656"/>
      <c r="BL119" s="656"/>
      <c r="BM119" s="656"/>
      <c r="BN119" s="656"/>
    </row>
    <row r="120" spans="1:66" ht="12.75" customHeight="1" thickBot="1">
      <c r="A120" s="12"/>
      <c r="B120" s="765"/>
      <c r="C120" s="765"/>
      <c r="D120" s="765"/>
      <c r="E120" s="779"/>
      <c r="F120" s="765"/>
      <c r="G120" s="779"/>
      <c r="H120" s="779"/>
      <c r="I120" s="779"/>
      <c r="J120" s="779"/>
      <c r="K120" s="779"/>
      <c r="L120" s="779"/>
      <c r="M120" s="779"/>
      <c r="N120" s="779"/>
      <c r="O120" s="779"/>
      <c r="P120" s="779"/>
      <c r="Q120" s="779"/>
      <c r="R120" s="779"/>
      <c r="S120" s="779"/>
      <c r="T120" s="779"/>
      <c r="U120" s="779"/>
      <c r="V120" s="779"/>
      <c r="W120" s="779"/>
      <c r="X120" s="779"/>
      <c r="Y120" s="779"/>
      <c r="Z120" s="779"/>
      <c r="AA120" s="779"/>
      <c r="AB120" s="779"/>
      <c r="AC120" s="779"/>
      <c r="AD120" s="779"/>
      <c r="AE120" s="779"/>
      <c r="AF120" s="779"/>
      <c r="AG120" s="779"/>
      <c r="AH120" s="779"/>
      <c r="AI120" s="779"/>
      <c r="AJ120" s="779"/>
      <c r="AK120" s="779"/>
      <c r="AL120" s="779"/>
      <c r="AM120" s="779"/>
      <c r="AN120" s="779"/>
      <c r="AO120" s="779"/>
      <c r="AP120" s="779"/>
      <c r="AQ120" s="779"/>
      <c r="AR120" s="779"/>
      <c r="AS120" s="779"/>
      <c r="AT120" s="779"/>
      <c r="AU120" s="779"/>
      <c r="AV120" s="779"/>
      <c r="AW120" s="779"/>
      <c r="AX120" s="779"/>
      <c r="AY120" s="779"/>
      <c r="AZ120" s="779"/>
      <c r="BA120" s="779"/>
      <c r="BB120" s="779"/>
      <c r="BC120" s="779"/>
      <c r="BD120" s="779"/>
      <c r="BE120" s="779"/>
      <c r="BF120" s="779"/>
      <c r="BG120" s="779"/>
      <c r="BH120" s="779"/>
      <c r="BI120" s="779"/>
      <c r="BJ120" s="779"/>
      <c r="BK120" s="779"/>
      <c r="BL120" s="779"/>
      <c r="BM120" s="779"/>
      <c r="BN120" s="790"/>
    </row>
    <row r="121" spans="1:66" s="762" customFormat="1" ht="12.75" customHeight="1" thickBot="1">
      <c r="B121" s="785"/>
      <c r="C121" s="784"/>
      <c r="D121" s="784"/>
      <c r="E121" s="785"/>
      <c r="F121" s="656"/>
      <c r="G121" s="606"/>
      <c r="H121" s="606"/>
      <c r="I121" s="606"/>
      <c r="J121" s="606"/>
      <c r="K121" s="606"/>
      <c r="L121" s="606"/>
      <c r="M121" s="606"/>
      <c r="N121" s="606"/>
      <c r="O121" s="606"/>
      <c r="P121" s="606"/>
      <c r="Q121" s="606"/>
      <c r="R121" s="606"/>
      <c r="S121" s="606"/>
      <c r="T121" s="606"/>
      <c r="U121" s="606"/>
      <c r="V121" s="606"/>
      <c r="W121" s="606"/>
      <c r="X121" s="606"/>
      <c r="Y121" s="606"/>
      <c r="Z121" s="606"/>
      <c r="AA121" s="606"/>
      <c r="AB121" s="606"/>
      <c r="AC121" s="606"/>
      <c r="AD121" s="606"/>
      <c r="AE121" s="606"/>
      <c r="AF121" s="606"/>
      <c r="AG121" s="606"/>
      <c r="AH121" s="606"/>
      <c r="AI121" s="606"/>
      <c r="AJ121" s="656"/>
      <c r="AK121" s="656"/>
      <c r="AL121" s="656"/>
      <c r="AM121" s="656"/>
      <c r="AN121" s="656"/>
      <c r="AO121" s="656"/>
      <c r="AP121" s="656"/>
      <c r="AQ121" s="656"/>
      <c r="AR121" s="656"/>
      <c r="AS121" s="656"/>
      <c r="AT121" s="656"/>
      <c r="AU121" s="656"/>
      <c r="AV121" s="656"/>
      <c r="AW121" s="656"/>
      <c r="AX121" s="656"/>
      <c r="AY121" s="656"/>
      <c r="AZ121" s="656"/>
      <c r="BA121" s="656"/>
      <c r="BB121" s="656"/>
      <c r="BC121" s="656"/>
      <c r="BD121" s="656"/>
      <c r="BE121" s="656"/>
      <c r="BF121" s="656"/>
      <c r="BG121" s="656"/>
      <c r="BH121" s="656"/>
      <c r="BI121" s="656"/>
      <c r="BJ121" s="656"/>
      <c r="BK121" s="656"/>
      <c r="BL121" s="656"/>
      <c r="BM121" s="656"/>
      <c r="BN121" s="656"/>
    </row>
    <row r="122" spans="1:66" ht="12.75" customHeight="1" thickBot="1">
      <c r="B122" s="17" t="s">
        <v>1390</v>
      </c>
      <c r="C122" s="781"/>
      <c r="D122" s="781"/>
      <c r="E122" s="791"/>
      <c r="F122" s="45">
        <f t="shared" ref="F122:BN122" si="99">F$38</f>
        <v>1990</v>
      </c>
      <c r="G122" s="45">
        <f t="shared" si="99"/>
        <v>1991</v>
      </c>
      <c r="H122" s="45">
        <f t="shared" si="99"/>
        <v>1992</v>
      </c>
      <c r="I122" s="45">
        <f t="shared" si="99"/>
        <v>1993</v>
      </c>
      <c r="J122" s="45">
        <f t="shared" si="99"/>
        <v>1994</v>
      </c>
      <c r="K122" s="45">
        <f t="shared" si="99"/>
        <v>1995</v>
      </c>
      <c r="L122" s="45">
        <f t="shared" si="99"/>
        <v>1996</v>
      </c>
      <c r="M122" s="45">
        <f t="shared" si="99"/>
        <v>1997</v>
      </c>
      <c r="N122" s="45">
        <f t="shared" si="99"/>
        <v>1998</v>
      </c>
      <c r="O122" s="45">
        <f t="shared" si="99"/>
        <v>1999</v>
      </c>
      <c r="P122" s="45">
        <f t="shared" si="99"/>
        <v>2000</v>
      </c>
      <c r="Q122" s="45">
        <f t="shared" si="99"/>
        <v>2001</v>
      </c>
      <c r="R122" s="45">
        <f t="shared" si="99"/>
        <v>2002</v>
      </c>
      <c r="S122" s="45">
        <f t="shared" si="99"/>
        <v>2003</v>
      </c>
      <c r="T122" s="45">
        <f t="shared" si="99"/>
        <v>2004</v>
      </c>
      <c r="U122" s="45">
        <f t="shared" si="99"/>
        <v>2005</v>
      </c>
      <c r="V122" s="45">
        <f t="shared" si="99"/>
        <v>2006</v>
      </c>
      <c r="W122" s="45">
        <f t="shared" si="99"/>
        <v>2007</v>
      </c>
      <c r="X122" s="45">
        <f t="shared" si="99"/>
        <v>2008</v>
      </c>
      <c r="Y122" s="45">
        <f t="shared" si="99"/>
        <v>2009</v>
      </c>
      <c r="Z122" s="45">
        <f t="shared" si="99"/>
        <v>2010</v>
      </c>
      <c r="AA122" s="45">
        <f t="shared" si="99"/>
        <v>2011</v>
      </c>
      <c r="AB122" s="45">
        <f t="shared" si="99"/>
        <v>2012</v>
      </c>
      <c r="AC122" s="45">
        <f t="shared" si="99"/>
        <v>2013</v>
      </c>
      <c r="AD122" s="45">
        <f t="shared" si="99"/>
        <v>2014</v>
      </c>
      <c r="AE122" s="45">
        <f t="shared" si="99"/>
        <v>2015</v>
      </c>
      <c r="AF122" s="45">
        <f t="shared" si="99"/>
        <v>2016</v>
      </c>
      <c r="AG122" s="45">
        <f t="shared" si="99"/>
        <v>2017</v>
      </c>
      <c r="AH122" s="45">
        <f t="shared" si="99"/>
        <v>2018</v>
      </c>
      <c r="AI122" s="45">
        <f t="shared" si="99"/>
        <v>2019</v>
      </c>
      <c r="AJ122" s="45">
        <f t="shared" si="99"/>
        <v>2020</v>
      </c>
      <c r="AK122" s="45">
        <f t="shared" si="99"/>
        <v>2021</v>
      </c>
      <c r="AL122" s="45">
        <f t="shared" si="99"/>
        <v>2022</v>
      </c>
      <c r="AM122" s="45">
        <f t="shared" si="99"/>
        <v>2023</v>
      </c>
      <c r="AN122" s="45">
        <f t="shared" si="99"/>
        <v>2024</v>
      </c>
      <c r="AO122" s="45">
        <f t="shared" si="99"/>
        <v>2025</v>
      </c>
      <c r="AP122" s="45">
        <f t="shared" si="99"/>
        <v>2026</v>
      </c>
      <c r="AQ122" s="45">
        <f t="shared" si="99"/>
        <v>2027</v>
      </c>
      <c r="AR122" s="45">
        <f t="shared" si="99"/>
        <v>2028</v>
      </c>
      <c r="AS122" s="45">
        <f t="shared" si="99"/>
        <v>2029</v>
      </c>
      <c r="AT122" s="45">
        <f t="shared" si="99"/>
        <v>2030</v>
      </c>
      <c r="AU122" s="45">
        <f t="shared" si="99"/>
        <v>2031</v>
      </c>
      <c r="AV122" s="45">
        <f t="shared" si="99"/>
        <v>2032</v>
      </c>
      <c r="AW122" s="45">
        <f t="shared" si="99"/>
        <v>2033</v>
      </c>
      <c r="AX122" s="45">
        <f t="shared" si="99"/>
        <v>2034</v>
      </c>
      <c r="AY122" s="45">
        <f t="shared" si="99"/>
        <v>2035</v>
      </c>
      <c r="AZ122" s="45">
        <f t="shared" si="99"/>
        <v>2036</v>
      </c>
      <c r="BA122" s="45">
        <f t="shared" si="99"/>
        <v>2037</v>
      </c>
      <c r="BB122" s="45">
        <f t="shared" si="99"/>
        <v>2038</v>
      </c>
      <c r="BC122" s="45">
        <f t="shared" si="99"/>
        <v>2039</v>
      </c>
      <c r="BD122" s="45">
        <f t="shared" si="99"/>
        <v>2040</v>
      </c>
      <c r="BE122" s="45">
        <f t="shared" si="99"/>
        <v>2041</v>
      </c>
      <c r="BF122" s="45">
        <f t="shared" si="99"/>
        <v>2042</v>
      </c>
      <c r="BG122" s="45">
        <f t="shared" si="99"/>
        <v>2043</v>
      </c>
      <c r="BH122" s="45">
        <f t="shared" si="99"/>
        <v>2044</v>
      </c>
      <c r="BI122" s="45">
        <f t="shared" si="99"/>
        <v>2045</v>
      </c>
      <c r="BJ122" s="45">
        <f t="shared" si="99"/>
        <v>2046</v>
      </c>
      <c r="BK122" s="45">
        <f t="shared" si="99"/>
        <v>2047</v>
      </c>
      <c r="BL122" s="45">
        <f t="shared" si="99"/>
        <v>2048</v>
      </c>
      <c r="BM122" s="45">
        <f t="shared" si="99"/>
        <v>2049</v>
      </c>
      <c r="BN122" s="45">
        <f t="shared" si="99"/>
        <v>2050</v>
      </c>
    </row>
    <row r="123" spans="1:66" ht="12.75" customHeight="1">
      <c r="B123" s="772">
        <v>671</v>
      </c>
      <c r="C123" s="792" t="s">
        <v>1275</v>
      </c>
      <c r="D123" s="793"/>
      <c r="E123" s="794" t="s">
        <v>658</v>
      </c>
      <c r="F123" s="655">
        <f t="shared" ref="F123:AE123" si="100">F43</f>
        <v>0</v>
      </c>
      <c r="G123" s="655">
        <f t="shared" si="100"/>
        <v>0</v>
      </c>
      <c r="H123" s="655">
        <f t="shared" si="100"/>
        <v>0</v>
      </c>
      <c r="I123" s="655">
        <f t="shared" si="100"/>
        <v>0</v>
      </c>
      <c r="J123" s="655">
        <f t="shared" si="100"/>
        <v>0</v>
      </c>
      <c r="K123" s="655">
        <f t="shared" si="100"/>
        <v>0</v>
      </c>
      <c r="L123" s="655">
        <f t="shared" si="100"/>
        <v>0</v>
      </c>
      <c r="M123" s="655">
        <f t="shared" si="100"/>
        <v>0</v>
      </c>
      <c r="N123" s="655">
        <f t="shared" si="100"/>
        <v>0</v>
      </c>
      <c r="O123" s="655">
        <f t="shared" si="100"/>
        <v>0</v>
      </c>
      <c r="P123" s="655">
        <f t="shared" si="100"/>
        <v>0</v>
      </c>
      <c r="Q123" s="655">
        <f t="shared" si="100"/>
        <v>0</v>
      </c>
      <c r="R123" s="655">
        <f t="shared" si="100"/>
        <v>0</v>
      </c>
      <c r="S123" s="655">
        <f t="shared" si="100"/>
        <v>0</v>
      </c>
      <c r="T123" s="655">
        <f t="shared" si="100"/>
        <v>0</v>
      </c>
      <c r="U123" s="655">
        <f t="shared" si="100"/>
        <v>0</v>
      </c>
      <c r="V123" s="655">
        <f t="shared" si="100"/>
        <v>0</v>
      </c>
      <c r="W123" s="655">
        <f t="shared" si="100"/>
        <v>0</v>
      </c>
      <c r="X123" s="655">
        <f t="shared" si="100"/>
        <v>0</v>
      </c>
      <c r="Y123" s="655">
        <f t="shared" si="100"/>
        <v>0</v>
      </c>
      <c r="Z123" s="655">
        <f t="shared" si="100"/>
        <v>0</v>
      </c>
      <c r="AA123" s="655">
        <f t="shared" si="100"/>
        <v>0</v>
      </c>
      <c r="AB123" s="655">
        <f t="shared" si="100"/>
        <v>0</v>
      </c>
      <c r="AC123" s="655">
        <f t="shared" si="100"/>
        <v>0</v>
      </c>
      <c r="AD123" s="655">
        <f t="shared" si="100"/>
        <v>0</v>
      </c>
      <c r="AE123" s="655">
        <f t="shared" si="100"/>
        <v>0</v>
      </c>
      <c r="AF123" s="655">
        <f t="shared" ref="AF123:AO123" si="101">AF43</f>
        <v>0</v>
      </c>
      <c r="AG123" s="655">
        <f t="shared" si="101"/>
        <v>0</v>
      </c>
      <c r="AH123" s="655">
        <f t="shared" si="101"/>
        <v>0</v>
      </c>
      <c r="AI123" s="655">
        <f t="shared" si="101"/>
        <v>0</v>
      </c>
      <c r="AJ123" s="655">
        <f t="shared" si="101"/>
        <v>0</v>
      </c>
      <c r="AK123" s="655">
        <f t="shared" si="101"/>
        <v>0</v>
      </c>
      <c r="AL123" s="655">
        <f t="shared" si="101"/>
        <v>0</v>
      </c>
      <c r="AM123" s="655">
        <f t="shared" si="101"/>
        <v>0</v>
      </c>
      <c r="AN123" s="655">
        <f t="shared" si="101"/>
        <v>0</v>
      </c>
      <c r="AO123" s="655">
        <f t="shared" si="101"/>
        <v>0</v>
      </c>
      <c r="AP123" s="655">
        <f t="shared" ref="AP123:BN123" si="102">AP43</f>
        <v>0</v>
      </c>
      <c r="AQ123" s="655">
        <f t="shared" si="102"/>
        <v>0</v>
      </c>
      <c r="AR123" s="655">
        <f t="shared" si="102"/>
        <v>0</v>
      </c>
      <c r="AS123" s="655">
        <f t="shared" si="102"/>
        <v>0</v>
      </c>
      <c r="AT123" s="655">
        <f t="shared" si="102"/>
        <v>0</v>
      </c>
      <c r="AU123" s="655">
        <f t="shared" si="102"/>
        <v>0</v>
      </c>
      <c r="AV123" s="655">
        <f t="shared" si="102"/>
        <v>0</v>
      </c>
      <c r="AW123" s="655">
        <f t="shared" si="102"/>
        <v>0</v>
      </c>
      <c r="AX123" s="655">
        <f t="shared" si="102"/>
        <v>0</v>
      </c>
      <c r="AY123" s="655">
        <f t="shared" si="102"/>
        <v>0</v>
      </c>
      <c r="AZ123" s="655">
        <f t="shared" si="102"/>
        <v>0</v>
      </c>
      <c r="BA123" s="655">
        <f t="shared" si="102"/>
        <v>0</v>
      </c>
      <c r="BB123" s="655">
        <f t="shared" si="102"/>
        <v>0</v>
      </c>
      <c r="BC123" s="655">
        <f t="shared" si="102"/>
        <v>0</v>
      </c>
      <c r="BD123" s="655">
        <f t="shared" si="102"/>
        <v>0</v>
      </c>
      <c r="BE123" s="655">
        <f t="shared" si="102"/>
        <v>0</v>
      </c>
      <c r="BF123" s="655">
        <f t="shared" si="102"/>
        <v>0</v>
      </c>
      <c r="BG123" s="655">
        <f t="shared" si="102"/>
        <v>0</v>
      </c>
      <c r="BH123" s="655">
        <f t="shared" si="102"/>
        <v>0</v>
      </c>
      <c r="BI123" s="655">
        <f t="shared" si="102"/>
        <v>0</v>
      </c>
      <c r="BJ123" s="655">
        <f t="shared" si="102"/>
        <v>0</v>
      </c>
      <c r="BK123" s="655">
        <f t="shared" si="102"/>
        <v>0</v>
      </c>
      <c r="BL123" s="655">
        <f t="shared" si="102"/>
        <v>0</v>
      </c>
      <c r="BM123" s="655">
        <f t="shared" si="102"/>
        <v>0</v>
      </c>
      <c r="BN123" s="655">
        <f t="shared" si="102"/>
        <v>0</v>
      </c>
    </row>
    <row r="124" spans="1:66" ht="12.75" customHeight="1">
      <c r="B124" s="772">
        <v>672</v>
      </c>
      <c r="C124" s="795" t="s">
        <v>1274</v>
      </c>
      <c r="D124" s="708"/>
      <c r="E124" s="794" t="s">
        <v>658</v>
      </c>
      <c r="F124" s="659">
        <f t="shared" ref="F124:AE124" si="103">F111</f>
        <v>0</v>
      </c>
      <c r="G124" s="659">
        <f t="shared" si="103"/>
        <v>0</v>
      </c>
      <c r="H124" s="659">
        <f t="shared" si="103"/>
        <v>0</v>
      </c>
      <c r="I124" s="659">
        <f t="shared" si="103"/>
        <v>0</v>
      </c>
      <c r="J124" s="659">
        <f t="shared" si="103"/>
        <v>0</v>
      </c>
      <c r="K124" s="659">
        <f t="shared" si="103"/>
        <v>0</v>
      </c>
      <c r="L124" s="659">
        <f t="shared" si="103"/>
        <v>0</v>
      </c>
      <c r="M124" s="659">
        <f t="shared" si="103"/>
        <v>0</v>
      </c>
      <c r="N124" s="659">
        <f t="shared" si="103"/>
        <v>0</v>
      </c>
      <c r="O124" s="659">
        <f t="shared" si="103"/>
        <v>0</v>
      </c>
      <c r="P124" s="659">
        <f t="shared" si="103"/>
        <v>0</v>
      </c>
      <c r="Q124" s="659">
        <f t="shared" si="103"/>
        <v>0</v>
      </c>
      <c r="R124" s="659">
        <f t="shared" si="103"/>
        <v>0</v>
      </c>
      <c r="S124" s="659">
        <f t="shared" si="103"/>
        <v>0</v>
      </c>
      <c r="T124" s="659">
        <f t="shared" si="103"/>
        <v>0</v>
      </c>
      <c r="U124" s="659">
        <f t="shared" si="103"/>
        <v>0</v>
      </c>
      <c r="V124" s="659">
        <f t="shared" si="103"/>
        <v>0</v>
      </c>
      <c r="W124" s="659">
        <f t="shared" si="103"/>
        <v>0</v>
      </c>
      <c r="X124" s="659">
        <f t="shared" si="103"/>
        <v>0</v>
      </c>
      <c r="Y124" s="659">
        <f t="shared" si="103"/>
        <v>0</v>
      </c>
      <c r="Z124" s="659">
        <f t="shared" si="103"/>
        <v>0</v>
      </c>
      <c r="AA124" s="659">
        <f t="shared" si="103"/>
        <v>0</v>
      </c>
      <c r="AB124" s="659">
        <f t="shared" si="103"/>
        <v>0</v>
      </c>
      <c r="AC124" s="659">
        <f t="shared" si="103"/>
        <v>0</v>
      </c>
      <c r="AD124" s="659">
        <f t="shared" si="103"/>
        <v>0</v>
      </c>
      <c r="AE124" s="659">
        <f t="shared" si="103"/>
        <v>0</v>
      </c>
      <c r="AF124" s="659">
        <f t="shared" ref="AF124:AO124" si="104">AF111</f>
        <v>0</v>
      </c>
      <c r="AG124" s="659">
        <f t="shared" si="104"/>
        <v>0</v>
      </c>
      <c r="AH124" s="659">
        <f t="shared" si="104"/>
        <v>0</v>
      </c>
      <c r="AI124" s="659">
        <f t="shared" si="104"/>
        <v>0</v>
      </c>
      <c r="AJ124" s="659">
        <f t="shared" si="104"/>
        <v>0</v>
      </c>
      <c r="AK124" s="659">
        <f t="shared" si="104"/>
        <v>0</v>
      </c>
      <c r="AL124" s="659">
        <f t="shared" si="104"/>
        <v>0</v>
      </c>
      <c r="AM124" s="659">
        <f t="shared" si="104"/>
        <v>0</v>
      </c>
      <c r="AN124" s="659">
        <f t="shared" si="104"/>
        <v>0</v>
      </c>
      <c r="AO124" s="659">
        <f t="shared" si="104"/>
        <v>0</v>
      </c>
      <c r="AP124" s="659">
        <f t="shared" ref="AP124:BN124" si="105">AP111</f>
        <v>0</v>
      </c>
      <c r="AQ124" s="659">
        <f t="shared" si="105"/>
        <v>0</v>
      </c>
      <c r="AR124" s="659">
        <f t="shared" si="105"/>
        <v>0</v>
      </c>
      <c r="AS124" s="659">
        <f t="shared" si="105"/>
        <v>0</v>
      </c>
      <c r="AT124" s="659">
        <f t="shared" si="105"/>
        <v>0</v>
      </c>
      <c r="AU124" s="659">
        <f t="shared" si="105"/>
        <v>0</v>
      </c>
      <c r="AV124" s="659">
        <f t="shared" si="105"/>
        <v>0</v>
      </c>
      <c r="AW124" s="659">
        <f t="shared" si="105"/>
        <v>0</v>
      </c>
      <c r="AX124" s="659">
        <f t="shared" si="105"/>
        <v>0</v>
      </c>
      <c r="AY124" s="659">
        <f t="shared" si="105"/>
        <v>0</v>
      </c>
      <c r="AZ124" s="659">
        <f t="shared" si="105"/>
        <v>0</v>
      </c>
      <c r="BA124" s="659">
        <f t="shared" si="105"/>
        <v>0</v>
      </c>
      <c r="BB124" s="659">
        <f t="shared" si="105"/>
        <v>0</v>
      </c>
      <c r="BC124" s="659">
        <f t="shared" si="105"/>
        <v>0</v>
      </c>
      <c r="BD124" s="659">
        <f t="shared" si="105"/>
        <v>0</v>
      </c>
      <c r="BE124" s="659">
        <f t="shared" si="105"/>
        <v>0</v>
      </c>
      <c r="BF124" s="659">
        <f t="shared" si="105"/>
        <v>0</v>
      </c>
      <c r="BG124" s="659">
        <f t="shared" si="105"/>
        <v>0</v>
      </c>
      <c r="BH124" s="659">
        <f t="shared" si="105"/>
        <v>0</v>
      </c>
      <c r="BI124" s="659">
        <f t="shared" si="105"/>
        <v>0</v>
      </c>
      <c r="BJ124" s="659">
        <f t="shared" si="105"/>
        <v>0</v>
      </c>
      <c r="BK124" s="659">
        <f t="shared" si="105"/>
        <v>0</v>
      </c>
      <c r="BL124" s="659">
        <f t="shared" si="105"/>
        <v>0</v>
      </c>
      <c r="BM124" s="659">
        <f t="shared" si="105"/>
        <v>0</v>
      </c>
      <c r="BN124" s="659">
        <f t="shared" si="105"/>
        <v>0</v>
      </c>
    </row>
    <row r="125" spans="1:66" ht="12.75" customHeight="1">
      <c r="B125" s="772">
        <v>673</v>
      </c>
      <c r="C125" s="725" t="s">
        <v>708</v>
      </c>
      <c r="D125" s="701"/>
      <c r="E125" s="794" t="s">
        <v>658</v>
      </c>
      <c r="F125" s="659">
        <f t="shared" ref="F125:AE125" si="106">F104</f>
        <v>0</v>
      </c>
      <c r="G125" s="659">
        <f t="shared" si="106"/>
        <v>0</v>
      </c>
      <c r="H125" s="659">
        <f t="shared" si="106"/>
        <v>0</v>
      </c>
      <c r="I125" s="659">
        <f t="shared" si="106"/>
        <v>0</v>
      </c>
      <c r="J125" s="659">
        <f t="shared" si="106"/>
        <v>0</v>
      </c>
      <c r="K125" s="659">
        <f t="shared" si="106"/>
        <v>0</v>
      </c>
      <c r="L125" s="659">
        <f t="shared" si="106"/>
        <v>0</v>
      </c>
      <c r="M125" s="659">
        <f t="shared" si="106"/>
        <v>0</v>
      </c>
      <c r="N125" s="659">
        <f t="shared" si="106"/>
        <v>0</v>
      </c>
      <c r="O125" s="659">
        <f t="shared" si="106"/>
        <v>0</v>
      </c>
      <c r="P125" s="659">
        <f t="shared" si="106"/>
        <v>0</v>
      </c>
      <c r="Q125" s="659">
        <f t="shared" si="106"/>
        <v>0</v>
      </c>
      <c r="R125" s="659">
        <f t="shared" si="106"/>
        <v>0</v>
      </c>
      <c r="S125" s="659">
        <f t="shared" si="106"/>
        <v>0</v>
      </c>
      <c r="T125" s="659">
        <f t="shared" si="106"/>
        <v>0</v>
      </c>
      <c r="U125" s="659">
        <f t="shared" si="106"/>
        <v>0</v>
      </c>
      <c r="V125" s="659">
        <f t="shared" si="106"/>
        <v>0</v>
      </c>
      <c r="W125" s="659">
        <f t="shared" si="106"/>
        <v>0</v>
      </c>
      <c r="X125" s="659">
        <f t="shared" si="106"/>
        <v>0</v>
      </c>
      <c r="Y125" s="659">
        <f t="shared" si="106"/>
        <v>0</v>
      </c>
      <c r="Z125" s="659">
        <f t="shared" si="106"/>
        <v>0</v>
      </c>
      <c r="AA125" s="659">
        <f t="shared" si="106"/>
        <v>0</v>
      </c>
      <c r="AB125" s="659">
        <f t="shared" si="106"/>
        <v>0</v>
      </c>
      <c r="AC125" s="659">
        <f t="shared" si="106"/>
        <v>0</v>
      </c>
      <c r="AD125" s="659">
        <f t="shared" si="106"/>
        <v>0</v>
      </c>
      <c r="AE125" s="659">
        <f t="shared" si="106"/>
        <v>0</v>
      </c>
      <c r="AF125" s="659">
        <f t="shared" ref="AF125:AO125" si="107">AF104</f>
        <v>0</v>
      </c>
      <c r="AG125" s="659">
        <f t="shared" si="107"/>
        <v>0</v>
      </c>
      <c r="AH125" s="659">
        <f t="shared" si="107"/>
        <v>0</v>
      </c>
      <c r="AI125" s="659">
        <f t="shared" si="107"/>
        <v>0</v>
      </c>
      <c r="AJ125" s="659">
        <f t="shared" si="107"/>
        <v>0</v>
      </c>
      <c r="AK125" s="659">
        <f t="shared" si="107"/>
        <v>0</v>
      </c>
      <c r="AL125" s="659">
        <f t="shared" si="107"/>
        <v>0</v>
      </c>
      <c r="AM125" s="659">
        <f t="shared" si="107"/>
        <v>0</v>
      </c>
      <c r="AN125" s="659">
        <f t="shared" si="107"/>
        <v>0</v>
      </c>
      <c r="AO125" s="659">
        <f t="shared" si="107"/>
        <v>0</v>
      </c>
      <c r="AP125" s="659">
        <f t="shared" ref="AP125:BN125" si="108">AP104</f>
        <v>0</v>
      </c>
      <c r="AQ125" s="659">
        <f t="shared" si="108"/>
        <v>0</v>
      </c>
      <c r="AR125" s="659">
        <f t="shared" si="108"/>
        <v>0</v>
      </c>
      <c r="AS125" s="659">
        <f t="shared" si="108"/>
        <v>0</v>
      </c>
      <c r="AT125" s="659">
        <f t="shared" si="108"/>
        <v>0</v>
      </c>
      <c r="AU125" s="659">
        <f t="shared" si="108"/>
        <v>0</v>
      </c>
      <c r="AV125" s="659">
        <f t="shared" si="108"/>
        <v>0</v>
      </c>
      <c r="AW125" s="659">
        <f t="shared" si="108"/>
        <v>0</v>
      </c>
      <c r="AX125" s="659">
        <f t="shared" si="108"/>
        <v>0</v>
      </c>
      <c r="AY125" s="659">
        <f t="shared" si="108"/>
        <v>0</v>
      </c>
      <c r="AZ125" s="659">
        <f t="shared" si="108"/>
        <v>0</v>
      </c>
      <c r="BA125" s="659">
        <f t="shared" si="108"/>
        <v>0</v>
      </c>
      <c r="BB125" s="659">
        <f t="shared" si="108"/>
        <v>0</v>
      </c>
      <c r="BC125" s="659">
        <f t="shared" si="108"/>
        <v>0</v>
      </c>
      <c r="BD125" s="659">
        <f t="shared" si="108"/>
        <v>0</v>
      </c>
      <c r="BE125" s="659">
        <f t="shared" si="108"/>
        <v>0</v>
      </c>
      <c r="BF125" s="659">
        <f t="shared" si="108"/>
        <v>0</v>
      </c>
      <c r="BG125" s="659">
        <f t="shared" si="108"/>
        <v>0</v>
      </c>
      <c r="BH125" s="659">
        <f t="shared" si="108"/>
        <v>0</v>
      </c>
      <c r="BI125" s="659">
        <f t="shared" si="108"/>
        <v>0</v>
      </c>
      <c r="BJ125" s="659">
        <f t="shared" si="108"/>
        <v>0</v>
      </c>
      <c r="BK125" s="659">
        <f t="shared" si="108"/>
        <v>0</v>
      </c>
      <c r="BL125" s="659">
        <f t="shared" si="108"/>
        <v>0</v>
      </c>
      <c r="BM125" s="659">
        <f t="shared" si="108"/>
        <v>0</v>
      </c>
      <c r="BN125" s="659">
        <f t="shared" si="108"/>
        <v>0</v>
      </c>
    </row>
    <row r="126" spans="1:66" ht="12.75" customHeight="1">
      <c r="B126" s="772">
        <v>674</v>
      </c>
      <c r="C126" s="725" t="s">
        <v>247</v>
      </c>
      <c r="D126" s="701"/>
      <c r="E126" s="794" t="s">
        <v>658</v>
      </c>
      <c r="F126" s="659">
        <f t="shared" ref="F126:AE126" si="109">F118</f>
        <v>0</v>
      </c>
      <c r="G126" s="659">
        <f t="shared" si="109"/>
        <v>0</v>
      </c>
      <c r="H126" s="659">
        <f t="shared" si="109"/>
        <v>0</v>
      </c>
      <c r="I126" s="659">
        <f t="shared" si="109"/>
        <v>0</v>
      </c>
      <c r="J126" s="659">
        <f t="shared" si="109"/>
        <v>0</v>
      </c>
      <c r="K126" s="659">
        <f t="shared" si="109"/>
        <v>0</v>
      </c>
      <c r="L126" s="659">
        <f t="shared" si="109"/>
        <v>0</v>
      </c>
      <c r="M126" s="659">
        <f t="shared" si="109"/>
        <v>0</v>
      </c>
      <c r="N126" s="659">
        <f t="shared" si="109"/>
        <v>0</v>
      </c>
      <c r="O126" s="659">
        <f t="shared" si="109"/>
        <v>0</v>
      </c>
      <c r="P126" s="659">
        <f t="shared" si="109"/>
        <v>0</v>
      </c>
      <c r="Q126" s="659">
        <f t="shared" si="109"/>
        <v>0</v>
      </c>
      <c r="R126" s="659">
        <f t="shared" si="109"/>
        <v>0</v>
      </c>
      <c r="S126" s="659">
        <f t="shared" si="109"/>
        <v>0</v>
      </c>
      <c r="T126" s="659">
        <f t="shared" si="109"/>
        <v>0</v>
      </c>
      <c r="U126" s="659">
        <f t="shared" si="109"/>
        <v>0</v>
      </c>
      <c r="V126" s="659">
        <f t="shared" si="109"/>
        <v>0</v>
      </c>
      <c r="W126" s="659">
        <f t="shared" si="109"/>
        <v>0</v>
      </c>
      <c r="X126" s="659">
        <f t="shared" si="109"/>
        <v>0</v>
      </c>
      <c r="Y126" s="659">
        <f t="shared" si="109"/>
        <v>0</v>
      </c>
      <c r="Z126" s="659">
        <f t="shared" si="109"/>
        <v>0</v>
      </c>
      <c r="AA126" s="659">
        <f t="shared" si="109"/>
        <v>0</v>
      </c>
      <c r="AB126" s="659">
        <f t="shared" si="109"/>
        <v>0</v>
      </c>
      <c r="AC126" s="659">
        <f t="shared" si="109"/>
        <v>0</v>
      </c>
      <c r="AD126" s="659">
        <f t="shared" si="109"/>
        <v>0</v>
      </c>
      <c r="AE126" s="659">
        <f t="shared" si="109"/>
        <v>0</v>
      </c>
      <c r="AF126" s="659">
        <f t="shared" ref="AF126:AO126" si="110">AF118</f>
        <v>0</v>
      </c>
      <c r="AG126" s="659">
        <f t="shared" si="110"/>
        <v>0</v>
      </c>
      <c r="AH126" s="659">
        <f t="shared" si="110"/>
        <v>0</v>
      </c>
      <c r="AI126" s="659">
        <f t="shared" si="110"/>
        <v>0</v>
      </c>
      <c r="AJ126" s="659">
        <f t="shared" si="110"/>
        <v>0</v>
      </c>
      <c r="AK126" s="659">
        <f t="shared" si="110"/>
        <v>0</v>
      </c>
      <c r="AL126" s="659">
        <f t="shared" si="110"/>
        <v>0</v>
      </c>
      <c r="AM126" s="659">
        <f t="shared" si="110"/>
        <v>0</v>
      </c>
      <c r="AN126" s="659">
        <f t="shared" si="110"/>
        <v>0</v>
      </c>
      <c r="AO126" s="659">
        <f t="shared" si="110"/>
        <v>0</v>
      </c>
      <c r="AP126" s="659">
        <f t="shared" ref="AP126:BN126" si="111">AP118</f>
        <v>0</v>
      </c>
      <c r="AQ126" s="659">
        <f t="shared" si="111"/>
        <v>0</v>
      </c>
      <c r="AR126" s="659">
        <f t="shared" si="111"/>
        <v>0</v>
      </c>
      <c r="AS126" s="659">
        <f t="shared" si="111"/>
        <v>0</v>
      </c>
      <c r="AT126" s="659">
        <f t="shared" si="111"/>
        <v>0</v>
      </c>
      <c r="AU126" s="659">
        <f t="shared" si="111"/>
        <v>0</v>
      </c>
      <c r="AV126" s="659">
        <f t="shared" si="111"/>
        <v>0</v>
      </c>
      <c r="AW126" s="659">
        <f t="shared" si="111"/>
        <v>0</v>
      </c>
      <c r="AX126" s="659">
        <f t="shared" si="111"/>
        <v>0</v>
      </c>
      <c r="AY126" s="659">
        <f t="shared" si="111"/>
        <v>0</v>
      </c>
      <c r="AZ126" s="659">
        <f t="shared" si="111"/>
        <v>0</v>
      </c>
      <c r="BA126" s="659">
        <f t="shared" si="111"/>
        <v>0</v>
      </c>
      <c r="BB126" s="659">
        <f t="shared" si="111"/>
        <v>0</v>
      </c>
      <c r="BC126" s="659">
        <f t="shared" si="111"/>
        <v>0</v>
      </c>
      <c r="BD126" s="659">
        <f t="shared" si="111"/>
        <v>0</v>
      </c>
      <c r="BE126" s="659">
        <f t="shared" si="111"/>
        <v>0</v>
      </c>
      <c r="BF126" s="659">
        <f t="shared" si="111"/>
        <v>0</v>
      </c>
      <c r="BG126" s="659">
        <f t="shared" si="111"/>
        <v>0</v>
      </c>
      <c r="BH126" s="659">
        <f t="shared" si="111"/>
        <v>0</v>
      </c>
      <c r="BI126" s="659">
        <f t="shared" si="111"/>
        <v>0</v>
      </c>
      <c r="BJ126" s="659">
        <f t="shared" si="111"/>
        <v>0</v>
      </c>
      <c r="BK126" s="659">
        <f t="shared" si="111"/>
        <v>0</v>
      </c>
      <c r="BL126" s="659">
        <f t="shared" si="111"/>
        <v>0</v>
      </c>
      <c r="BM126" s="659">
        <f t="shared" si="111"/>
        <v>0</v>
      </c>
      <c r="BN126" s="659">
        <f t="shared" si="111"/>
        <v>0</v>
      </c>
    </row>
    <row r="127" spans="1:66" ht="12.75" customHeight="1">
      <c r="B127" s="772">
        <v>676</v>
      </c>
      <c r="C127" s="725" t="s">
        <v>248</v>
      </c>
      <c r="D127" s="701"/>
      <c r="E127" s="794" t="s">
        <v>658</v>
      </c>
      <c r="F127" s="654" t="str">
        <f t="shared" ref="F127:AE127" si="112">IF(F123&gt;0,F123+F124-F125+F126,"")</f>
        <v/>
      </c>
      <c r="G127" s="654" t="str">
        <f t="shared" si="112"/>
        <v/>
      </c>
      <c r="H127" s="654" t="str">
        <f t="shared" si="112"/>
        <v/>
      </c>
      <c r="I127" s="654" t="str">
        <f t="shared" si="112"/>
        <v/>
      </c>
      <c r="J127" s="654" t="str">
        <f t="shared" si="112"/>
        <v/>
      </c>
      <c r="K127" s="654" t="str">
        <f t="shared" si="112"/>
        <v/>
      </c>
      <c r="L127" s="654" t="str">
        <f t="shared" si="112"/>
        <v/>
      </c>
      <c r="M127" s="654" t="str">
        <f t="shared" si="112"/>
        <v/>
      </c>
      <c r="N127" s="654" t="str">
        <f t="shared" si="112"/>
        <v/>
      </c>
      <c r="O127" s="654" t="str">
        <f t="shared" si="112"/>
        <v/>
      </c>
      <c r="P127" s="654" t="str">
        <f t="shared" si="112"/>
        <v/>
      </c>
      <c r="Q127" s="654" t="str">
        <f t="shared" si="112"/>
        <v/>
      </c>
      <c r="R127" s="654" t="str">
        <f t="shared" si="112"/>
        <v/>
      </c>
      <c r="S127" s="654" t="str">
        <f t="shared" si="112"/>
        <v/>
      </c>
      <c r="T127" s="654" t="str">
        <f t="shared" si="112"/>
        <v/>
      </c>
      <c r="U127" s="654" t="str">
        <f t="shared" si="112"/>
        <v/>
      </c>
      <c r="V127" s="654" t="str">
        <f t="shared" si="112"/>
        <v/>
      </c>
      <c r="W127" s="654" t="str">
        <f t="shared" si="112"/>
        <v/>
      </c>
      <c r="X127" s="654" t="str">
        <f t="shared" si="112"/>
        <v/>
      </c>
      <c r="Y127" s="654" t="str">
        <f t="shared" si="112"/>
        <v/>
      </c>
      <c r="Z127" s="654" t="str">
        <f t="shared" si="112"/>
        <v/>
      </c>
      <c r="AA127" s="654" t="str">
        <f t="shared" si="112"/>
        <v/>
      </c>
      <c r="AB127" s="654" t="str">
        <f t="shared" si="112"/>
        <v/>
      </c>
      <c r="AC127" s="654" t="str">
        <f t="shared" si="112"/>
        <v/>
      </c>
      <c r="AD127" s="654" t="str">
        <f t="shared" si="112"/>
        <v/>
      </c>
      <c r="AE127" s="654" t="str">
        <f t="shared" si="112"/>
        <v/>
      </c>
      <c r="AF127" s="654" t="str">
        <f t="shared" ref="AF127:AO127" si="113">IF(AF123&gt;0,AF123+AF124-AF125+AF126,"")</f>
        <v/>
      </c>
      <c r="AG127" s="654" t="str">
        <f t="shared" si="113"/>
        <v/>
      </c>
      <c r="AH127" s="654" t="str">
        <f t="shared" si="113"/>
        <v/>
      </c>
      <c r="AI127" s="654" t="str">
        <f t="shared" si="113"/>
        <v/>
      </c>
      <c r="AJ127" s="654" t="str">
        <f t="shared" si="113"/>
        <v/>
      </c>
      <c r="AK127" s="654" t="str">
        <f t="shared" si="113"/>
        <v/>
      </c>
      <c r="AL127" s="654" t="str">
        <f t="shared" si="113"/>
        <v/>
      </c>
      <c r="AM127" s="654" t="str">
        <f t="shared" si="113"/>
        <v/>
      </c>
      <c r="AN127" s="654" t="str">
        <f t="shared" si="113"/>
        <v/>
      </c>
      <c r="AO127" s="654" t="str">
        <f t="shared" si="113"/>
        <v/>
      </c>
      <c r="AP127" s="654" t="str">
        <f t="shared" ref="AP127:BN127" si="114">IF(AP123&gt;0,AP123+AP124-AP125+AP126,"")</f>
        <v/>
      </c>
      <c r="AQ127" s="654" t="str">
        <f t="shared" si="114"/>
        <v/>
      </c>
      <c r="AR127" s="654" t="str">
        <f t="shared" si="114"/>
        <v/>
      </c>
      <c r="AS127" s="654" t="str">
        <f t="shared" si="114"/>
        <v/>
      </c>
      <c r="AT127" s="654" t="str">
        <f t="shared" si="114"/>
        <v/>
      </c>
      <c r="AU127" s="654" t="str">
        <f t="shared" si="114"/>
        <v/>
      </c>
      <c r="AV127" s="654" t="str">
        <f t="shared" si="114"/>
        <v/>
      </c>
      <c r="AW127" s="654" t="str">
        <f t="shared" si="114"/>
        <v/>
      </c>
      <c r="AX127" s="654" t="str">
        <f t="shared" si="114"/>
        <v/>
      </c>
      <c r="AY127" s="654" t="str">
        <f t="shared" si="114"/>
        <v/>
      </c>
      <c r="AZ127" s="654" t="str">
        <f t="shared" si="114"/>
        <v/>
      </c>
      <c r="BA127" s="654" t="str">
        <f t="shared" si="114"/>
        <v/>
      </c>
      <c r="BB127" s="654" t="str">
        <f t="shared" si="114"/>
        <v/>
      </c>
      <c r="BC127" s="654" t="str">
        <f t="shared" si="114"/>
        <v/>
      </c>
      <c r="BD127" s="654" t="str">
        <f t="shared" si="114"/>
        <v/>
      </c>
      <c r="BE127" s="654" t="str">
        <f t="shared" si="114"/>
        <v/>
      </c>
      <c r="BF127" s="654" t="str">
        <f t="shared" si="114"/>
        <v/>
      </c>
      <c r="BG127" s="654" t="str">
        <f t="shared" si="114"/>
        <v/>
      </c>
      <c r="BH127" s="654" t="str">
        <f t="shared" si="114"/>
        <v/>
      </c>
      <c r="BI127" s="654" t="str">
        <f t="shared" si="114"/>
        <v/>
      </c>
      <c r="BJ127" s="654" t="str">
        <f t="shared" si="114"/>
        <v/>
      </c>
      <c r="BK127" s="654" t="str">
        <f t="shared" si="114"/>
        <v/>
      </c>
      <c r="BL127" s="654" t="str">
        <f t="shared" si="114"/>
        <v/>
      </c>
      <c r="BM127" s="654" t="str">
        <f t="shared" si="114"/>
        <v/>
      </c>
      <c r="BN127" s="654" t="str">
        <f t="shared" si="114"/>
        <v/>
      </c>
    </row>
    <row r="128" spans="1:66" s="762" customFormat="1" ht="12.75" customHeight="1" thickBot="1">
      <c r="B128" s="785"/>
      <c r="C128" s="784"/>
      <c r="D128" s="784"/>
      <c r="E128" s="785"/>
      <c r="F128" s="661"/>
      <c r="G128" s="661"/>
      <c r="H128" s="661"/>
      <c r="I128" s="661"/>
      <c r="J128" s="661"/>
      <c r="K128" s="661"/>
      <c r="L128" s="661"/>
      <c r="M128" s="661"/>
      <c r="N128" s="661"/>
      <c r="O128" s="661"/>
      <c r="P128" s="661"/>
      <c r="Q128" s="661"/>
      <c r="R128" s="661"/>
      <c r="S128" s="661"/>
      <c r="T128" s="661"/>
      <c r="U128" s="661"/>
      <c r="V128" s="661"/>
      <c r="W128" s="661"/>
      <c r="X128" s="661"/>
      <c r="Y128" s="661"/>
      <c r="Z128" s="661"/>
      <c r="AA128" s="661"/>
      <c r="AB128" s="661"/>
      <c r="AC128" s="661"/>
      <c r="AD128" s="661"/>
      <c r="AE128" s="661"/>
      <c r="AF128" s="661"/>
      <c r="AG128" s="661"/>
      <c r="AH128" s="661"/>
      <c r="AI128" s="661"/>
      <c r="AJ128" s="661"/>
      <c r="AK128" s="661"/>
      <c r="AL128" s="661"/>
      <c r="AM128" s="661"/>
      <c r="AN128" s="661"/>
      <c r="AO128" s="661"/>
      <c r="AP128" s="661"/>
      <c r="AQ128" s="661"/>
      <c r="AR128" s="661"/>
      <c r="AS128" s="661"/>
      <c r="AT128" s="661"/>
      <c r="AU128" s="661"/>
      <c r="AV128" s="661"/>
      <c r="AW128" s="661"/>
      <c r="AX128" s="661"/>
      <c r="AY128" s="661"/>
      <c r="AZ128" s="661"/>
      <c r="BA128" s="661"/>
      <c r="BB128" s="661"/>
      <c r="BC128" s="661"/>
      <c r="BD128" s="661"/>
      <c r="BE128" s="661"/>
      <c r="BF128" s="661"/>
      <c r="BG128" s="661"/>
      <c r="BH128" s="661"/>
      <c r="BI128" s="661"/>
      <c r="BJ128" s="661"/>
      <c r="BK128" s="661"/>
      <c r="BL128" s="661"/>
      <c r="BM128" s="661"/>
      <c r="BN128" s="661"/>
    </row>
    <row r="129" spans="1:66" ht="12.75" customHeight="1" thickBot="1">
      <c r="A129" s="12"/>
      <c r="B129" s="523" t="s">
        <v>1040</v>
      </c>
      <c r="C129" s="765"/>
      <c r="D129" s="765"/>
      <c r="E129" s="779"/>
      <c r="F129" s="765"/>
      <c r="G129" s="779"/>
      <c r="H129" s="779"/>
      <c r="I129" s="779"/>
      <c r="J129" s="779"/>
      <c r="K129" s="779"/>
      <c r="L129" s="779"/>
      <c r="M129" s="779"/>
      <c r="N129" s="779"/>
      <c r="O129" s="779"/>
      <c r="P129" s="779"/>
      <c r="Q129" s="779"/>
      <c r="R129" s="779"/>
      <c r="S129" s="779"/>
      <c r="T129" s="779"/>
      <c r="U129" s="779"/>
      <c r="V129" s="779"/>
      <c r="W129" s="779"/>
      <c r="X129" s="779"/>
      <c r="Y129" s="779"/>
      <c r="Z129" s="779"/>
      <c r="AA129" s="779"/>
      <c r="AB129" s="779"/>
      <c r="AC129" s="779"/>
      <c r="AD129" s="779"/>
      <c r="AE129" s="779"/>
      <c r="AF129" s="779"/>
      <c r="AG129" s="779"/>
      <c r="AH129" s="779"/>
      <c r="AI129" s="779"/>
      <c r="AJ129" s="779"/>
      <c r="AK129" s="779"/>
      <c r="AL129" s="779"/>
      <c r="AM129" s="779"/>
      <c r="AN129" s="779"/>
      <c r="AO129" s="779"/>
      <c r="AP129" s="779"/>
      <c r="AQ129" s="779"/>
      <c r="AR129" s="779"/>
      <c r="AS129" s="779"/>
      <c r="AT129" s="779"/>
      <c r="AU129" s="779"/>
      <c r="AV129" s="779"/>
      <c r="AW129" s="779"/>
      <c r="AX129" s="779"/>
      <c r="AY129" s="779"/>
      <c r="AZ129" s="779"/>
      <c r="BA129" s="779"/>
      <c r="BB129" s="779"/>
      <c r="BC129" s="779"/>
      <c r="BD129" s="779"/>
      <c r="BE129" s="779"/>
      <c r="BF129" s="779"/>
      <c r="BG129" s="779"/>
      <c r="BH129" s="779"/>
      <c r="BI129" s="779"/>
      <c r="BJ129" s="779"/>
      <c r="BK129" s="779"/>
      <c r="BL129" s="779"/>
      <c r="BM129" s="779"/>
      <c r="BN129" s="790"/>
    </row>
    <row r="130" spans="1:66" s="762" customFormat="1" ht="12.75" customHeight="1">
      <c r="B130" s="766">
        <v>681</v>
      </c>
      <c r="C130" s="657" t="s">
        <v>1226</v>
      </c>
      <c r="D130" s="708"/>
      <c r="E130" s="799" t="s">
        <v>1315</v>
      </c>
      <c r="F130" s="800">
        <f t="shared" ref="F130:AE130" si="115">F42</f>
        <v>0</v>
      </c>
      <c r="G130" s="800">
        <f t="shared" si="115"/>
        <v>0</v>
      </c>
      <c r="H130" s="800">
        <f t="shared" si="115"/>
        <v>0</v>
      </c>
      <c r="I130" s="800">
        <f t="shared" si="115"/>
        <v>0</v>
      </c>
      <c r="J130" s="800">
        <f t="shared" si="115"/>
        <v>0</v>
      </c>
      <c r="K130" s="800">
        <f t="shared" si="115"/>
        <v>0</v>
      </c>
      <c r="L130" s="800">
        <f t="shared" si="115"/>
        <v>0</v>
      </c>
      <c r="M130" s="800">
        <f t="shared" si="115"/>
        <v>0</v>
      </c>
      <c r="N130" s="800">
        <f t="shared" si="115"/>
        <v>0</v>
      </c>
      <c r="O130" s="800">
        <f t="shared" si="115"/>
        <v>0</v>
      </c>
      <c r="P130" s="800">
        <f t="shared" si="115"/>
        <v>0</v>
      </c>
      <c r="Q130" s="800">
        <f t="shared" si="115"/>
        <v>0</v>
      </c>
      <c r="R130" s="800">
        <f t="shared" si="115"/>
        <v>0</v>
      </c>
      <c r="S130" s="800">
        <f t="shared" si="115"/>
        <v>0</v>
      </c>
      <c r="T130" s="800">
        <f t="shared" si="115"/>
        <v>0</v>
      </c>
      <c r="U130" s="800">
        <f t="shared" si="115"/>
        <v>0</v>
      </c>
      <c r="V130" s="800">
        <f t="shared" si="115"/>
        <v>0</v>
      </c>
      <c r="W130" s="800">
        <f t="shared" si="115"/>
        <v>0</v>
      </c>
      <c r="X130" s="800">
        <f t="shared" si="115"/>
        <v>0</v>
      </c>
      <c r="Y130" s="800">
        <f t="shared" si="115"/>
        <v>0</v>
      </c>
      <c r="Z130" s="800">
        <f t="shared" si="115"/>
        <v>0</v>
      </c>
      <c r="AA130" s="800">
        <f t="shared" si="115"/>
        <v>0</v>
      </c>
      <c r="AB130" s="800">
        <f t="shared" si="115"/>
        <v>0</v>
      </c>
      <c r="AC130" s="800">
        <f t="shared" si="115"/>
        <v>0</v>
      </c>
      <c r="AD130" s="800">
        <f t="shared" si="115"/>
        <v>0</v>
      </c>
      <c r="AE130" s="800">
        <f t="shared" si="115"/>
        <v>0</v>
      </c>
      <c r="AF130" s="800">
        <f t="shared" ref="AF130:AO130" si="116">AF42</f>
        <v>0</v>
      </c>
      <c r="AG130" s="800">
        <f t="shared" si="116"/>
        <v>0</v>
      </c>
      <c r="AH130" s="800">
        <f t="shared" si="116"/>
        <v>0</v>
      </c>
      <c r="AI130" s="800">
        <f t="shared" si="116"/>
        <v>0</v>
      </c>
      <c r="AJ130" s="800">
        <f t="shared" si="116"/>
        <v>0</v>
      </c>
      <c r="AK130" s="800">
        <f t="shared" si="116"/>
        <v>0</v>
      </c>
      <c r="AL130" s="800">
        <f t="shared" si="116"/>
        <v>0</v>
      </c>
      <c r="AM130" s="800">
        <f t="shared" si="116"/>
        <v>0</v>
      </c>
      <c r="AN130" s="800">
        <f t="shared" si="116"/>
        <v>0</v>
      </c>
      <c r="AO130" s="800">
        <f t="shared" si="116"/>
        <v>0</v>
      </c>
      <c r="AP130" s="800">
        <f t="shared" ref="AP130:BN130" si="117">AP42</f>
        <v>0</v>
      </c>
      <c r="AQ130" s="800">
        <f t="shared" si="117"/>
        <v>0</v>
      </c>
      <c r="AR130" s="800">
        <f t="shared" si="117"/>
        <v>0</v>
      </c>
      <c r="AS130" s="800">
        <f t="shared" si="117"/>
        <v>0</v>
      </c>
      <c r="AT130" s="800">
        <f t="shared" si="117"/>
        <v>0</v>
      </c>
      <c r="AU130" s="800">
        <f t="shared" si="117"/>
        <v>0</v>
      </c>
      <c r="AV130" s="800">
        <f t="shared" si="117"/>
        <v>0</v>
      </c>
      <c r="AW130" s="800">
        <f t="shared" si="117"/>
        <v>0</v>
      </c>
      <c r="AX130" s="800">
        <f t="shared" si="117"/>
        <v>0</v>
      </c>
      <c r="AY130" s="800">
        <f t="shared" si="117"/>
        <v>0</v>
      </c>
      <c r="AZ130" s="800">
        <f t="shared" si="117"/>
        <v>0</v>
      </c>
      <c r="BA130" s="800">
        <f t="shared" si="117"/>
        <v>0</v>
      </c>
      <c r="BB130" s="800">
        <f t="shared" si="117"/>
        <v>0</v>
      </c>
      <c r="BC130" s="800">
        <f t="shared" si="117"/>
        <v>0</v>
      </c>
      <c r="BD130" s="800">
        <f t="shared" si="117"/>
        <v>0</v>
      </c>
      <c r="BE130" s="800">
        <f t="shared" si="117"/>
        <v>0</v>
      </c>
      <c r="BF130" s="800">
        <f t="shared" si="117"/>
        <v>0</v>
      </c>
      <c r="BG130" s="800">
        <f t="shared" si="117"/>
        <v>0</v>
      </c>
      <c r="BH130" s="800">
        <f t="shared" si="117"/>
        <v>0</v>
      </c>
      <c r="BI130" s="800">
        <f t="shared" si="117"/>
        <v>0</v>
      </c>
      <c r="BJ130" s="800">
        <f t="shared" si="117"/>
        <v>0</v>
      </c>
      <c r="BK130" s="800">
        <f t="shared" si="117"/>
        <v>0</v>
      </c>
      <c r="BL130" s="800">
        <f t="shared" si="117"/>
        <v>0</v>
      </c>
      <c r="BM130" s="800">
        <f t="shared" si="117"/>
        <v>0</v>
      </c>
      <c r="BN130" s="800">
        <f t="shared" si="117"/>
        <v>0</v>
      </c>
    </row>
    <row r="131" spans="1:66" ht="12.75" customHeight="1">
      <c r="B131" s="772">
        <v>682</v>
      </c>
      <c r="C131" s="614" t="s">
        <v>1227</v>
      </c>
      <c r="D131" s="701"/>
      <c r="E131" s="794" t="s">
        <v>658</v>
      </c>
      <c r="F131" s="660" t="str">
        <f t="shared" ref="F131:AE131" si="118">F127</f>
        <v/>
      </c>
      <c r="G131" s="660" t="str">
        <f t="shared" si="118"/>
        <v/>
      </c>
      <c r="H131" s="660" t="str">
        <f t="shared" si="118"/>
        <v/>
      </c>
      <c r="I131" s="660" t="str">
        <f t="shared" si="118"/>
        <v/>
      </c>
      <c r="J131" s="660" t="str">
        <f t="shared" si="118"/>
        <v/>
      </c>
      <c r="K131" s="660" t="str">
        <f t="shared" si="118"/>
        <v/>
      </c>
      <c r="L131" s="660" t="str">
        <f t="shared" si="118"/>
        <v/>
      </c>
      <c r="M131" s="660" t="str">
        <f t="shared" si="118"/>
        <v/>
      </c>
      <c r="N131" s="660" t="str">
        <f t="shared" si="118"/>
        <v/>
      </c>
      <c r="O131" s="660" t="str">
        <f t="shared" si="118"/>
        <v/>
      </c>
      <c r="P131" s="660" t="str">
        <f t="shared" si="118"/>
        <v/>
      </c>
      <c r="Q131" s="660" t="str">
        <f t="shared" si="118"/>
        <v/>
      </c>
      <c r="R131" s="660" t="str">
        <f t="shared" si="118"/>
        <v/>
      </c>
      <c r="S131" s="660" t="str">
        <f t="shared" si="118"/>
        <v/>
      </c>
      <c r="T131" s="660" t="str">
        <f t="shared" si="118"/>
        <v/>
      </c>
      <c r="U131" s="660" t="str">
        <f t="shared" si="118"/>
        <v/>
      </c>
      <c r="V131" s="660" t="str">
        <f t="shared" si="118"/>
        <v/>
      </c>
      <c r="W131" s="660" t="str">
        <f t="shared" si="118"/>
        <v/>
      </c>
      <c r="X131" s="660" t="str">
        <f t="shared" si="118"/>
        <v/>
      </c>
      <c r="Y131" s="660" t="str">
        <f t="shared" si="118"/>
        <v/>
      </c>
      <c r="Z131" s="660" t="str">
        <f t="shared" si="118"/>
        <v/>
      </c>
      <c r="AA131" s="660" t="str">
        <f t="shared" si="118"/>
        <v/>
      </c>
      <c r="AB131" s="660" t="str">
        <f t="shared" si="118"/>
        <v/>
      </c>
      <c r="AC131" s="660" t="str">
        <f t="shared" si="118"/>
        <v/>
      </c>
      <c r="AD131" s="660" t="str">
        <f t="shared" si="118"/>
        <v/>
      </c>
      <c r="AE131" s="660" t="str">
        <f t="shared" si="118"/>
        <v/>
      </c>
      <c r="AF131" s="660" t="str">
        <f t="shared" ref="AF131:AO131" si="119">AF127</f>
        <v/>
      </c>
      <c r="AG131" s="660" t="str">
        <f t="shared" si="119"/>
        <v/>
      </c>
      <c r="AH131" s="660" t="str">
        <f t="shared" si="119"/>
        <v/>
      </c>
      <c r="AI131" s="660" t="str">
        <f t="shared" si="119"/>
        <v/>
      </c>
      <c r="AJ131" s="660" t="str">
        <f t="shared" si="119"/>
        <v/>
      </c>
      <c r="AK131" s="660" t="str">
        <f t="shared" si="119"/>
        <v/>
      </c>
      <c r="AL131" s="660" t="str">
        <f t="shared" si="119"/>
        <v/>
      </c>
      <c r="AM131" s="660" t="str">
        <f t="shared" si="119"/>
        <v/>
      </c>
      <c r="AN131" s="660" t="str">
        <f t="shared" si="119"/>
        <v/>
      </c>
      <c r="AO131" s="660" t="str">
        <f t="shared" si="119"/>
        <v/>
      </c>
      <c r="AP131" s="660" t="str">
        <f t="shared" ref="AP131:BN131" si="120">AP127</f>
        <v/>
      </c>
      <c r="AQ131" s="660" t="str">
        <f t="shared" si="120"/>
        <v/>
      </c>
      <c r="AR131" s="660" t="str">
        <f t="shared" si="120"/>
        <v/>
      </c>
      <c r="AS131" s="660" t="str">
        <f t="shared" si="120"/>
        <v/>
      </c>
      <c r="AT131" s="660" t="str">
        <f t="shared" si="120"/>
        <v/>
      </c>
      <c r="AU131" s="660" t="str">
        <f t="shared" si="120"/>
        <v/>
      </c>
      <c r="AV131" s="660" t="str">
        <f t="shared" si="120"/>
        <v/>
      </c>
      <c r="AW131" s="660" t="str">
        <f t="shared" si="120"/>
        <v/>
      </c>
      <c r="AX131" s="660" t="str">
        <f t="shared" si="120"/>
        <v/>
      </c>
      <c r="AY131" s="660" t="str">
        <f t="shared" si="120"/>
        <v/>
      </c>
      <c r="AZ131" s="660" t="str">
        <f t="shared" si="120"/>
        <v/>
      </c>
      <c r="BA131" s="660" t="str">
        <f t="shared" si="120"/>
        <v/>
      </c>
      <c r="BB131" s="660" t="str">
        <f t="shared" si="120"/>
        <v/>
      </c>
      <c r="BC131" s="660" t="str">
        <f t="shared" si="120"/>
        <v/>
      </c>
      <c r="BD131" s="660" t="str">
        <f t="shared" si="120"/>
        <v/>
      </c>
      <c r="BE131" s="660" t="str">
        <f t="shared" si="120"/>
        <v/>
      </c>
      <c r="BF131" s="660" t="str">
        <f t="shared" si="120"/>
        <v/>
      </c>
      <c r="BG131" s="660" t="str">
        <f t="shared" si="120"/>
        <v/>
      </c>
      <c r="BH131" s="660" t="str">
        <f t="shared" si="120"/>
        <v/>
      </c>
      <c r="BI131" s="660" t="str">
        <f t="shared" si="120"/>
        <v/>
      </c>
      <c r="BJ131" s="660" t="str">
        <f t="shared" si="120"/>
        <v/>
      </c>
      <c r="BK131" s="660" t="str">
        <f t="shared" si="120"/>
        <v/>
      </c>
      <c r="BL131" s="660" t="str">
        <f t="shared" si="120"/>
        <v/>
      </c>
      <c r="BM131" s="660" t="str">
        <f t="shared" si="120"/>
        <v/>
      </c>
      <c r="BN131" s="660" t="str">
        <f t="shared" si="120"/>
        <v/>
      </c>
    </row>
    <row r="132" spans="1:66" ht="12.75" customHeight="1">
      <c r="E132" s="763"/>
      <c r="G132" s="763"/>
    </row>
  </sheetData>
  <sheetProtection selectLockedCells="1"/>
  <mergeCells count="1">
    <mergeCell ref="A1:D1"/>
  </mergeCells>
  <phoneticPr fontId="0" type="noConversion"/>
  <dataValidations count="4">
    <dataValidation type="decimal" allowBlank="1" showInputMessage="1" showErrorMessage="1" sqref="F95:BN95 F103:BN103 F90:BN90 F85:BN85 F80:BN80 F75:BN75 F70:BN70 F65:BN65 F60:BN60 F55:BN55 F50:BN50 F110:BN110 F44:BN44 F41:BN41">
      <formula1>0</formula1>
      <formula2>1</formula2>
    </dataValidation>
    <dataValidation type="decimal" operator="greaterThanOrEqual" allowBlank="1" showInputMessage="1" showErrorMessage="1" sqref="F102 P107:BN107 F107 P94:BN94 F89 P89:BN89 F84 P84:BN84 F79 P79:BN79 F74 P74:BN74 F69 P69:BN69 F64 P64:BN64 F59 P59:BN59 F54 P54:BN54 F49 P49:BN49 F94 P102:BN102 F39 P39:BN39">
      <formula1>0</formula1>
    </dataValidation>
    <dataValidation type="decimal" errorStyle="warning" allowBlank="1" showInputMessage="1" showErrorMessage="1" errorTitle="Dust return correction" error="Falsche Eingabe" sqref="F40 P40:BN40">
      <formula1>0</formula1>
      <formula2>0.5</formula2>
    </dataValidation>
    <dataValidation type="decimal" operator="lessThanOrEqual" allowBlank="1" showInputMessage="1" showErrorMessage="1" error="Line 656  must be &lt;= line 602" sqref="F108:BN108">
      <formula1>F41</formula1>
    </dataValidation>
  </dataValidations>
  <printOptions headings="1"/>
  <pageMargins left="0.39370078740157483" right="0.39370078740157483" top="0.39370078740157483" bottom="0.44" header="0.39370078740157483" footer="0.35433070866141736"/>
  <pageSetup paperSize="9" scale="87" fitToHeight="3" orientation="landscape" cellComments="asDisplayed" r:id="rId1"/>
  <headerFooter alignWithMargins="0">
    <oddFooter>&amp;L&amp;8&amp;F\&amp;A&amp;CPage &amp;P of &amp;N&amp;RDate: &amp;D; Time: &amp;T</oddFooter>
  </headerFooter>
  <rowBreaks count="1" manualBreakCount="1">
    <brk id="45" max="30"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N112"/>
  <sheetViews>
    <sheetView showGridLines="0" zoomScaleNormal="100" zoomScaleSheetLayoutView="55" workbookViewId="0">
      <selection activeCell="F6" sqref="F6"/>
    </sheetView>
  </sheetViews>
  <sheetFormatPr baseColWidth="10" defaultColWidth="9.140625" defaultRowHeight="12.75" customHeight="1" outlineLevelCol="1"/>
  <cols>
    <col min="1" max="2" width="4.7109375" style="41" customWidth="1"/>
    <col min="3" max="3" width="19.7109375" style="41" customWidth="1"/>
    <col min="4" max="4" width="63.85546875" style="41" customWidth="1"/>
    <col min="5" max="5" width="17.7109375" style="615" customWidth="1"/>
    <col min="6" max="6" width="9.7109375" style="41" customWidth="1"/>
    <col min="7" max="7" width="9.7109375" style="615" customWidth="1"/>
    <col min="8" max="20" width="9.7109375" style="41" customWidth="1"/>
    <col min="21" max="31" width="9.7109375" style="41" customWidth="1" outlineLevel="1"/>
    <col min="32" max="66" width="9.7109375" style="41" customWidth="1"/>
    <col min="67" max="16384" width="9.140625" style="41"/>
  </cols>
  <sheetData>
    <row r="1" spans="1:66" s="79" customFormat="1" ht="90" customHeight="1" thickBot="1">
      <c r="A1" s="1220" t="s">
        <v>1440</v>
      </c>
      <c r="B1" s="1221"/>
      <c r="C1" s="1221"/>
      <c r="D1" s="1221"/>
      <c r="E1" s="899" t="s">
        <v>145</v>
      </c>
      <c r="F1" s="900"/>
      <c r="G1" s="900"/>
      <c r="H1" s="901"/>
      <c r="I1" s="901"/>
      <c r="J1" s="901"/>
      <c r="K1" s="901"/>
      <c r="L1" s="901"/>
      <c r="M1" s="902"/>
      <c r="N1" s="902"/>
      <c r="O1" s="903"/>
      <c r="P1" s="903"/>
      <c r="Q1" s="903"/>
      <c r="R1" s="903"/>
      <c r="S1" s="903"/>
      <c r="T1" s="903"/>
      <c r="U1" s="903"/>
      <c r="V1" s="903"/>
      <c r="W1" s="903"/>
      <c r="X1" s="903"/>
      <c r="Y1" s="903"/>
      <c r="Z1" s="903"/>
      <c r="AA1" s="903"/>
      <c r="AB1" s="903"/>
      <c r="AC1" s="903"/>
      <c r="AD1" s="903"/>
      <c r="AE1" s="903"/>
      <c r="AF1" s="903"/>
      <c r="AG1" s="903"/>
      <c r="AH1" s="903"/>
      <c r="AI1" s="903"/>
      <c r="AJ1" s="903"/>
      <c r="AK1" s="1181"/>
      <c r="AL1" s="1181"/>
      <c r="AM1" s="1181"/>
      <c r="AN1" s="1181"/>
      <c r="AO1" s="1181"/>
      <c r="AP1" s="1181"/>
      <c r="AQ1" s="1181"/>
      <c r="AR1" s="1181"/>
      <c r="AS1" s="1181"/>
      <c r="AT1" s="1181"/>
      <c r="AU1" s="1181"/>
      <c r="AV1" s="1181"/>
      <c r="AW1" s="1181"/>
      <c r="AX1" s="1181"/>
      <c r="AY1" s="1181"/>
      <c r="AZ1" s="1181"/>
      <c r="BA1" s="1181"/>
      <c r="BB1" s="1181"/>
      <c r="BC1" s="1181"/>
      <c r="BD1" s="1181"/>
      <c r="BE1" s="1181"/>
      <c r="BF1" s="1181"/>
      <c r="BG1" s="1181"/>
      <c r="BH1" s="1181"/>
      <c r="BI1" s="1181"/>
      <c r="BJ1" s="1181"/>
      <c r="BK1" s="1181"/>
      <c r="BL1" s="1181"/>
      <c r="BM1" s="1181"/>
      <c r="BN1" s="1181"/>
    </row>
    <row r="2" spans="1:66" ht="12.75" customHeight="1" thickBot="1">
      <c r="A2" s="9"/>
      <c r="B2" s="10"/>
      <c r="C2" s="10"/>
      <c r="D2" s="10"/>
      <c r="E2" s="11"/>
      <c r="F2" s="10"/>
      <c r="G2" s="11"/>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row>
    <row r="3" spans="1:66" ht="12.75" customHeight="1" thickBot="1">
      <c r="A3" s="9"/>
      <c r="B3" s="64" t="s">
        <v>775</v>
      </c>
      <c r="C3" s="8"/>
      <c r="D3" s="8"/>
      <c r="E3" s="1094">
        <f>'Read Me'!B4</f>
        <v>41617</v>
      </c>
      <c r="F3" s="10"/>
      <c r="G3" s="11"/>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row>
    <row r="4" spans="1:66" ht="12.75" customHeight="1" thickBot="1">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row>
    <row r="5" spans="1:66" ht="12.75" customHeight="1">
      <c r="B5" s="1081" t="s">
        <v>560</v>
      </c>
      <c r="C5" s="1082"/>
      <c r="D5" s="1082"/>
      <c r="E5" s="1079"/>
      <c r="F5" s="1082"/>
      <c r="G5" s="1082"/>
      <c r="H5" s="1082"/>
      <c r="I5" s="1082"/>
      <c r="J5" s="1082"/>
      <c r="K5" s="1082"/>
      <c r="L5" s="1082"/>
      <c r="M5" s="1082"/>
      <c r="N5" s="1082"/>
      <c r="O5" s="1079"/>
      <c r="P5" s="1079"/>
      <c r="Q5" s="1079"/>
      <c r="R5" s="1079"/>
      <c r="S5" s="1079"/>
      <c r="T5" s="1079"/>
      <c r="U5" s="1079"/>
      <c r="V5" s="1079"/>
      <c r="W5" s="1079"/>
      <c r="X5" s="1079"/>
      <c r="Y5" s="1079"/>
      <c r="Z5" s="1079"/>
      <c r="AA5" s="1079"/>
      <c r="AB5" s="1079"/>
      <c r="AC5" s="1079"/>
      <c r="AD5" s="1079"/>
      <c r="AE5" s="1079"/>
      <c r="AF5" s="1079"/>
      <c r="AG5" s="1079"/>
      <c r="AH5" s="1079"/>
      <c r="AI5" s="1079"/>
      <c r="AJ5" s="1079"/>
      <c r="AK5" s="1079"/>
      <c r="AL5" s="1079"/>
      <c r="AM5" s="1079"/>
      <c r="AN5" s="1079"/>
      <c r="AO5" s="1079"/>
      <c r="AP5" s="1079"/>
      <c r="AQ5" s="1079"/>
      <c r="AR5" s="1079"/>
      <c r="AS5" s="1079"/>
      <c r="AT5" s="1079"/>
      <c r="AU5" s="1079"/>
      <c r="AV5" s="1079"/>
      <c r="AW5" s="1079"/>
      <c r="AX5" s="1079"/>
      <c r="AY5" s="1079"/>
      <c r="AZ5" s="1079"/>
      <c r="BA5" s="1079"/>
      <c r="BB5" s="1079"/>
      <c r="BC5" s="1079"/>
      <c r="BD5" s="1079"/>
      <c r="BE5" s="1079"/>
      <c r="BF5" s="1079"/>
      <c r="BG5" s="1079"/>
      <c r="BH5" s="1079"/>
      <c r="BI5" s="1079"/>
      <c r="BJ5" s="1079"/>
      <c r="BK5" s="1079"/>
      <c r="BL5" s="1079"/>
      <c r="BM5" s="1079"/>
      <c r="BN5" s="1080"/>
    </row>
    <row r="6" spans="1:66" ht="12.75" customHeight="1">
      <c r="B6" s="611">
        <v>1</v>
      </c>
      <c r="C6" s="624" t="s">
        <v>431</v>
      </c>
      <c r="D6" s="1085"/>
      <c r="E6" s="754"/>
      <c r="F6" s="626"/>
      <c r="G6" s="626"/>
      <c r="H6" s="626"/>
      <c r="I6" s="626"/>
      <c r="J6" s="626"/>
      <c r="K6" s="626"/>
      <c r="L6" s="626"/>
      <c r="M6" s="626"/>
      <c r="N6" s="626"/>
      <c r="O6" s="627"/>
      <c r="P6" s="627"/>
      <c r="Q6" s="627"/>
      <c r="R6" s="627"/>
      <c r="S6" s="627"/>
      <c r="T6" s="627"/>
      <c r="U6" s="627"/>
      <c r="V6" s="627"/>
      <c r="W6" s="627"/>
      <c r="X6" s="627"/>
      <c r="Y6" s="627"/>
      <c r="Z6" s="627"/>
      <c r="AA6" s="627"/>
      <c r="AB6" s="627"/>
      <c r="AC6" s="627"/>
      <c r="AD6" s="627"/>
      <c r="AE6" s="627"/>
      <c r="AF6" s="627"/>
      <c r="AG6" s="627"/>
      <c r="AH6" s="627"/>
      <c r="AI6" s="627"/>
      <c r="AJ6" s="627"/>
      <c r="AK6" s="627"/>
      <c r="AL6" s="627"/>
      <c r="AM6" s="627"/>
      <c r="AN6" s="627"/>
      <c r="AO6" s="627"/>
      <c r="AP6" s="627"/>
      <c r="AQ6" s="627"/>
      <c r="AR6" s="627"/>
      <c r="AS6" s="627"/>
      <c r="AT6" s="627"/>
      <c r="AU6" s="627"/>
      <c r="AV6" s="627"/>
      <c r="AW6" s="627"/>
      <c r="AX6" s="627"/>
      <c r="AY6" s="627"/>
      <c r="AZ6" s="627"/>
      <c r="BA6" s="627"/>
      <c r="BB6" s="627"/>
      <c r="BC6" s="627"/>
      <c r="BD6" s="627"/>
      <c r="BE6" s="627"/>
      <c r="BF6" s="627"/>
      <c r="BG6" s="627"/>
      <c r="BH6" s="627"/>
      <c r="BI6" s="627"/>
      <c r="BJ6" s="627"/>
      <c r="BK6" s="627"/>
      <c r="BL6" s="627"/>
      <c r="BM6" s="627"/>
      <c r="BN6" s="628"/>
    </row>
    <row r="7" spans="1:66" ht="12.75" customHeight="1">
      <c r="B7" s="1086">
        <v>2</v>
      </c>
      <c r="C7" s="1087" t="s">
        <v>432</v>
      </c>
      <c r="D7" s="1088"/>
      <c r="E7" s="754"/>
      <c r="F7" s="1089"/>
      <c r="G7" s="1089"/>
      <c r="H7" s="1089"/>
      <c r="I7" s="1089"/>
      <c r="J7" s="1089"/>
      <c r="K7" s="1089"/>
      <c r="L7" s="1089"/>
      <c r="M7" s="1089"/>
      <c r="N7" s="1089"/>
      <c r="O7" s="1090"/>
      <c r="P7" s="1090"/>
      <c r="Q7" s="1090"/>
      <c r="R7" s="1090"/>
      <c r="S7" s="1090"/>
      <c r="T7" s="1090"/>
      <c r="U7" s="1090"/>
      <c r="V7" s="1090"/>
      <c r="W7" s="1090"/>
      <c r="X7" s="1090"/>
      <c r="Y7" s="1090"/>
      <c r="Z7" s="1090"/>
      <c r="AA7" s="1090"/>
      <c r="AB7" s="1090"/>
      <c r="AC7" s="1090"/>
      <c r="AD7" s="1090"/>
      <c r="AE7" s="1090"/>
      <c r="AF7" s="1090"/>
      <c r="AG7" s="1090"/>
      <c r="AH7" s="1090"/>
      <c r="AI7" s="1090"/>
      <c r="AJ7" s="1090"/>
      <c r="AK7" s="1090"/>
      <c r="AL7" s="1090"/>
      <c r="AM7" s="1090"/>
      <c r="AN7" s="1090"/>
      <c r="AO7" s="1090"/>
      <c r="AP7" s="627"/>
      <c r="AQ7" s="627"/>
      <c r="AR7" s="627"/>
      <c r="AS7" s="627"/>
      <c r="AT7" s="627"/>
      <c r="AU7" s="627"/>
      <c r="AV7" s="627"/>
      <c r="AW7" s="627"/>
      <c r="AX7" s="627"/>
      <c r="AY7" s="627"/>
      <c r="AZ7" s="627"/>
      <c r="BA7" s="627"/>
      <c r="BB7" s="627"/>
      <c r="BC7" s="627"/>
      <c r="BD7" s="627"/>
      <c r="BE7" s="627"/>
      <c r="BF7" s="627"/>
      <c r="BG7" s="627"/>
      <c r="BH7" s="627"/>
      <c r="BI7" s="627"/>
      <c r="BJ7" s="627"/>
      <c r="BK7" s="627"/>
      <c r="BL7" s="627"/>
      <c r="BM7" s="627"/>
      <c r="BN7" s="628"/>
    </row>
    <row r="8" spans="1:66" ht="12.75" customHeight="1">
      <c r="B8" s="611">
        <v>3</v>
      </c>
      <c r="C8" s="624" t="s">
        <v>433</v>
      </c>
      <c r="D8" s="625"/>
      <c r="E8" s="754"/>
      <c r="F8" s="626"/>
      <c r="G8" s="626"/>
      <c r="H8" s="626"/>
      <c r="I8" s="626"/>
      <c r="J8" s="626"/>
      <c r="K8" s="626"/>
      <c r="L8" s="626"/>
      <c r="M8" s="626"/>
      <c r="N8" s="626"/>
      <c r="O8" s="627"/>
      <c r="P8" s="627"/>
      <c r="Q8" s="627"/>
      <c r="R8" s="627"/>
      <c r="S8" s="627"/>
      <c r="T8" s="627"/>
      <c r="U8" s="627"/>
      <c r="V8" s="627"/>
      <c r="W8" s="627"/>
      <c r="X8" s="627"/>
      <c r="Y8" s="627"/>
      <c r="Z8" s="627"/>
      <c r="AA8" s="627"/>
      <c r="AB8" s="627"/>
      <c r="AC8" s="627"/>
      <c r="AD8" s="627"/>
      <c r="AE8" s="627"/>
      <c r="AF8" s="627"/>
      <c r="AG8" s="627"/>
      <c r="AH8" s="627"/>
      <c r="AI8" s="627"/>
      <c r="AJ8" s="627"/>
      <c r="AK8" s="627"/>
      <c r="AL8" s="627"/>
      <c r="AM8" s="627"/>
      <c r="AN8" s="627"/>
      <c r="AO8" s="627"/>
      <c r="AP8" s="627"/>
      <c r="AQ8" s="627"/>
      <c r="AR8" s="627"/>
      <c r="AS8" s="627"/>
      <c r="AT8" s="627"/>
      <c r="AU8" s="627"/>
      <c r="AV8" s="627"/>
      <c r="AW8" s="627"/>
      <c r="AX8" s="627"/>
      <c r="AY8" s="627"/>
      <c r="AZ8" s="627"/>
      <c r="BA8" s="627"/>
      <c r="BB8" s="627"/>
      <c r="BC8" s="627"/>
      <c r="BD8" s="627"/>
      <c r="BE8" s="627"/>
      <c r="BF8" s="627"/>
      <c r="BG8" s="627"/>
      <c r="BH8" s="627"/>
      <c r="BI8" s="627"/>
      <c r="BJ8" s="627"/>
      <c r="BK8" s="627"/>
      <c r="BL8" s="627"/>
      <c r="BM8" s="627"/>
      <c r="BN8" s="628"/>
    </row>
    <row r="9" spans="1:66" ht="12.75" customHeight="1" thickBot="1">
      <c r="B9" s="553"/>
      <c r="C9" s="80"/>
      <c r="D9" s="80"/>
      <c r="E9" s="553"/>
      <c r="F9" s="80"/>
      <c r="G9" s="629"/>
      <c r="H9" s="629"/>
      <c r="I9" s="629"/>
      <c r="J9" s="629"/>
      <c r="K9" s="629"/>
      <c r="L9" s="629"/>
      <c r="M9" s="629"/>
      <c r="N9" s="629"/>
      <c r="O9" s="630"/>
      <c r="P9" s="630"/>
      <c r="Q9" s="630"/>
      <c r="R9" s="630"/>
      <c r="S9" s="630"/>
      <c r="T9" s="630"/>
      <c r="U9" s="630"/>
      <c r="V9" s="630"/>
      <c r="W9" s="630"/>
      <c r="X9" s="630"/>
      <c r="Y9" s="630"/>
      <c r="Z9" s="630"/>
      <c r="AA9" s="630"/>
      <c r="AB9" s="630"/>
      <c r="AC9" s="630"/>
      <c r="AD9" s="630"/>
      <c r="AE9" s="630"/>
      <c r="AF9" s="630"/>
      <c r="AG9" s="630"/>
      <c r="AH9" s="630"/>
      <c r="AI9" s="630"/>
      <c r="AJ9" s="630"/>
      <c r="AK9" s="630"/>
      <c r="AL9" s="630"/>
      <c r="AM9" s="630"/>
      <c r="AN9" s="630"/>
      <c r="AO9" s="630"/>
      <c r="AP9" s="630"/>
      <c r="AQ9" s="630"/>
      <c r="AR9" s="630"/>
      <c r="AS9" s="630"/>
      <c r="AT9" s="630"/>
      <c r="AU9" s="630"/>
      <c r="AV9" s="630"/>
      <c r="AW9" s="630"/>
      <c r="AX9" s="630"/>
      <c r="AY9" s="630"/>
      <c r="AZ9" s="630"/>
      <c r="BA9" s="630"/>
      <c r="BB9" s="630"/>
      <c r="BC9" s="630"/>
      <c r="BD9" s="630"/>
      <c r="BE9" s="630"/>
      <c r="BF9" s="630"/>
      <c r="BG9" s="630"/>
      <c r="BH9" s="630"/>
      <c r="BI9" s="630"/>
      <c r="BJ9" s="630"/>
      <c r="BK9" s="630"/>
      <c r="BL9" s="630"/>
      <c r="BM9" s="630"/>
      <c r="BN9" s="630"/>
    </row>
    <row r="10" spans="1:66" ht="12.75" customHeight="1" thickBot="1">
      <c r="B10" s="12" t="s">
        <v>336</v>
      </c>
      <c r="C10" s="616"/>
      <c r="D10" s="616"/>
      <c r="E10" s="617"/>
      <c r="F10" s="616"/>
      <c r="G10" s="616"/>
      <c r="H10" s="616"/>
      <c r="I10" s="616"/>
      <c r="J10" s="167"/>
      <c r="K10" s="616"/>
      <c r="L10" s="616"/>
      <c r="M10" s="616"/>
      <c r="N10" s="631"/>
      <c r="O10" s="632"/>
      <c r="P10" s="12" t="s">
        <v>698</v>
      </c>
      <c r="Q10" s="617"/>
      <c r="R10" s="617"/>
      <c r="S10" s="617"/>
      <c r="T10" s="618"/>
      <c r="AP10" s="1176"/>
      <c r="AQ10" s="1176"/>
      <c r="AR10" s="1176"/>
      <c r="AS10" s="1176"/>
      <c r="AT10" s="1176"/>
      <c r="AU10" s="1176"/>
      <c r="AV10" s="1176"/>
      <c r="AW10" s="1176"/>
      <c r="AX10" s="1176"/>
      <c r="AY10" s="1176"/>
      <c r="AZ10" s="1176"/>
      <c r="BA10" s="1176"/>
      <c r="BB10" s="1176"/>
      <c r="BC10" s="1176"/>
      <c r="BD10" s="1176"/>
      <c r="BE10" s="1176"/>
      <c r="BF10" s="1176"/>
      <c r="BG10" s="1176"/>
      <c r="BH10" s="1176"/>
      <c r="BI10" s="1176"/>
      <c r="BJ10" s="1176"/>
      <c r="BK10" s="1176"/>
      <c r="BL10" s="1176"/>
      <c r="BM10" s="1176"/>
      <c r="BN10" s="1176"/>
    </row>
    <row r="11" spans="1:66" ht="12.75" customHeight="1">
      <c r="B11" s="647" t="s">
        <v>978</v>
      </c>
      <c r="C11" s="633"/>
      <c r="D11" s="633"/>
      <c r="E11" s="634"/>
      <c r="F11" s="633"/>
      <c r="G11" s="633"/>
      <c r="H11" s="633"/>
      <c r="I11" s="633"/>
      <c r="J11" s="633"/>
      <c r="K11" s="633"/>
      <c r="L11" s="633"/>
      <c r="M11" s="633"/>
      <c r="N11" s="633"/>
      <c r="O11" s="79"/>
      <c r="P11" s="342">
        <v>11</v>
      </c>
      <c r="Q11" s="668" t="s">
        <v>226</v>
      </c>
      <c r="R11" s="669"/>
      <c r="S11" s="665" t="s">
        <v>522</v>
      </c>
      <c r="T11" s="635">
        <v>100.0869</v>
      </c>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79"/>
      <c r="BF11" s="79"/>
      <c r="BG11" s="79"/>
      <c r="BH11" s="79"/>
      <c r="BI11" s="79"/>
      <c r="BJ11" s="79"/>
      <c r="BK11" s="79"/>
      <c r="BL11" s="79"/>
      <c r="BM11" s="79"/>
      <c r="BN11" s="79"/>
    </row>
    <row r="12" spans="1:66" ht="12.75" customHeight="1">
      <c r="B12" s="648" t="s">
        <v>837</v>
      </c>
      <c r="C12" s="610"/>
      <c r="D12" s="610"/>
      <c r="E12" s="610"/>
      <c r="F12" s="80"/>
      <c r="G12" s="80"/>
      <c r="H12" s="80"/>
      <c r="I12" s="80"/>
      <c r="J12" s="80"/>
      <c r="K12" s="80"/>
      <c r="L12" s="80"/>
      <c r="M12" s="80"/>
      <c r="N12" s="80"/>
      <c r="O12" s="79"/>
      <c r="P12" s="342">
        <f t="shared" ref="P12:P17" si="0">P11+1</f>
        <v>12</v>
      </c>
      <c r="Q12" s="60" t="s">
        <v>227</v>
      </c>
      <c r="R12" s="640"/>
      <c r="S12" s="665" t="s">
        <v>522</v>
      </c>
      <c r="T12" s="636">
        <v>84.313899000000006</v>
      </c>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79"/>
      <c r="BF12" s="79"/>
      <c r="BG12" s="79"/>
      <c r="BH12" s="79"/>
      <c r="BI12" s="79"/>
      <c r="BJ12" s="79"/>
      <c r="BK12" s="79"/>
      <c r="BL12" s="79"/>
      <c r="BM12" s="79"/>
      <c r="BN12" s="79"/>
    </row>
    <row r="13" spans="1:66" ht="12.75" customHeight="1">
      <c r="B13" s="648" t="s">
        <v>838</v>
      </c>
      <c r="C13" s="610"/>
      <c r="D13" s="610"/>
      <c r="E13" s="610"/>
      <c r="F13" s="80"/>
      <c r="G13" s="80"/>
      <c r="H13" s="80"/>
      <c r="I13" s="80"/>
      <c r="J13" s="80"/>
      <c r="K13" s="80"/>
      <c r="L13" s="80"/>
      <c r="M13" s="80"/>
      <c r="N13" s="80"/>
      <c r="O13" s="79"/>
      <c r="P13" s="342">
        <f t="shared" si="0"/>
        <v>13</v>
      </c>
      <c r="Q13" s="60" t="s">
        <v>699</v>
      </c>
      <c r="R13" s="640"/>
      <c r="S13" s="665" t="s">
        <v>522</v>
      </c>
      <c r="T13" s="636">
        <v>56.077399999999997</v>
      </c>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row>
    <row r="14" spans="1:66" ht="12.75" customHeight="1">
      <c r="B14" s="610" t="s">
        <v>839</v>
      </c>
      <c r="C14" s="610"/>
      <c r="D14" s="610"/>
      <c r="E14" s="610"/>
      <c r="F14" s="80"/>
      <c r="G14" s="80"/>
      <c r="H14" s="80"/>
      <c r="I14" s="80"/>
      <c r="J14" s="80"/>
      <c r="K14" s="80"/>
      <c r="L14" s="80"/>
      <c r="M14" s="80"/>
      <c r="N14" s="80"/>
      <c r="O14" s="79"/>
      <c r="P14" s="342">
        <f t="shared" si="0"/>
        <v>14</v>
      </c>
      <c r="Q14" s="60" t="s">
        <v>521</v>
      </c>
      <c r="R14" s="640"/>
      <c r="S14" s="665" t="s">
        <v>522</v>
      </c>
      <c r="T14" s="636">
        <v>40.304400000000001</v>
      </c>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c r="BA14" s="79"/>
      <c r="BB14" s="79"/>
      <c r="BC14" s="79"/>
      <c r="BD14" s="79"/>
      <c r="BE14" s="79"/>
      <c r="BF14" s="79"/>
      <c r="BG14" s="79"/>
      <c r="BH14" s="79"/>
      <c r="BI14" s="79"/>
      <c r="BJ14" s="79"/>
      <c r="BK14" s="79"/>
      <c r="BL14" s="79"/>
      <c r="BM14" s="79"/>
      <c r="BN14" s="79"/>
    </row>
    <row r="15" spans="1:66" ht="12.75" customHeight="1">
      <c r="B15" s="648" t="s">
        <v>588</v>
      </c>
      <c r="C15" s="610"/>
      <c r="D15" s="610"/>
      <c r="E15" s="610"/>
      <c r="F15" s="80"/>
      <c r="G15" s="80"/>
      <c r="H15" s="80"/>
      <c r="I15" s="80"/>
      <c r="J15" s="80"/>
      <c r="K15" s="80"/>
      <c r="L15" s="80"/>
      <c r="M15" s="80"/>
      <c r="N15" s="80"/>
      <c r="O15" s="79"/>
      <c r="P15" s="342">
        <f t="shared" si="0"/>
        <v>15</v>
      </c>
      <c r="Q15" s="60" t="s">
        <v>228</v>
      </c>
      <c r="R15" s="640"/>
      <c r="S15" s="665" t="s">
        <v>522</v>
      </c>
      <c r="T15" s="636">
        <v>44.009500000000003</v>
      </c>
      <c r="U15" s="79"/>
      <c r="V15" s="79"/>
      <c r="W15" s="79"/>
      <c r="X15" s="79"/>
      <c r="Y15" s="79"/>
      <c r="Z15" s="79"/>
      <c r="AA15" s="79"/>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c r="BA15" s="79"/>
      <c r="BB15" s="79"/>
      <c r="BC15" s="79"/>
      <c r="BD15" s="79"/>
      <c r="BE15" s="79"/>
      <c r="BF15" s="79"/>
      <c r="BG15" s="79"/>
      <c r="BH15" s="79"/>
      <c r="BI15" s="79"/>
      <c r="BJ15" s="79"/>
      <c r="BK15" s="79"/>
      <c r="BL15" s="79"/>
      <c r="BM15" s="79"/>
      <c r="BN15" s="79"/>
    </row>
    <row r="16" spans="1:66" ht="12.75" customHeight="1">
      <c r="B16" s="610" t="s">
        <v>881</v>
      </c>
      <c r="C16" s="610"/>
      <c r="D16" s="610"/>
      <c r="E16" s="610"/>
      <c r="F16" s="80"/>
      <c r="G16" s="80"/>
      <c r="H16" s="80"/>
      <c r="I16" s="80"/>
      <c r="J16" s="80"/>
      <c r="K16" s="80"/>
      <c r="L16" s="80"/>
      <c r="M16" s="80"/>
      <c r="N16" s="80"/>
      <c r="O16" s="79"/>
      <c r="P16" s="342">
        <f t="shared" si="0"/>
        <v>16</v>
      </c>
      <c r="Q16" s="60" t="s">
        <v>1020</v>
      </c>
      <c r="R16" s="640"/>
      <c r="S16" s="665" t="s">
        <v>522</v>
      </c>
      <c r="T16" s="636">
        <v>40.078000000000003</v>
      </c>
      <c r="U16" s="79"/>
      <c r="V16" s="79"/>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79"/>
      <c r="BA16" s="79"/>
      <c r="BB16" s="79"/>
      <c r="BC16" s="79"/>
      <c r="BD16" s="79"/>
      <c r="BE16" s="79"/>
      <c r="BF16" s="79"/>
      <c r="BG16" s="79"/>
      <c r="BH16" s="79"/>
      <c r="BI16" s="79"/>
      <c r="BJ16" s="79"/>
      <c r="BK16" s="79"/>
      <c r="BL16" s="79"/>
      <c r="BM16" s="79"/>
      <c r="BN16" s="79"/>
    </row>
    <row r="17" spans="1:66" ht="12.75" customHeight="1">
      <c r="B17" s="648" t="s">
        <v>268</v>
      </c>
      <c r="C17" s="610"/>
      <c r="D17" s="610"/>
      <c r="E17" s="610"/>
      <c r="F17" s="80"/>
      <c r="G17" s="80"/>
      <c r="H17" s="80"/>
      <c r="I17" s="80"/>
      <c r="J17" s="80"/>
      <c r="K17" s="80"/>
      <c r="L17" s="80"/>
      <c r="M17" s="80"/>
      <c r="N17" s="80"/>
      <c r="O17" s="79"/>
      <c r="P17" s="342">
        <f t="shared" si="0"/>
        <v>17</v>
      </c>
      <c r="Q17" s="60" t="s">
        <v>1021</v>
      </c>
      <c r="R17" s="640"/>
      <c r="S17" s="665" t="s">
        <v>522</v>
      </c>
      <c r="T17" s="636">
        <v>24.305</v>
      </c>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row>
    <row r="18" spans="1:66" ht="12.75" customHeight="1">
      <c r="B18" s="610" t="s">
        <v>979</v>
      </c>
      <c r="C18" s="610"/>
      <c r="D18" s="610"/>
      <c r="E18" s="610"/>
      <c r="F18" s="629"/>
      <c r="G18" s="629"/>
      <c r="H18" s="629"/>
      <c r="I18" s="629"/>
      <c r="J18" s="629"/>
      <c r="K18" s="629"/>
      <c r="L18" s="629"/>
      <c r="M18" s="629"/>
      <c r="N18" s="629"/>
      <c r="O18" s="630"/>
      <c r="P18" s="630"/>
      <c r="Q18" s="630"/>
      <c r="R18" s="630"/>
      <c r="S18" s="630"/>
      <c r="T18" s="630"/>
      <c r="U18" s="630"/>
      <c r="V18" s="630"/>
      <c r="W18" s="630"/>
      <c r="X18" s="630"/>
      <c r="Y18" s="630"/>
      <c r="Z18" s="630"/>
      <c r="AA18" s="630"/>
      <c r="AB18" s="630"/>
      <c r="AC18" s="630"/>
      <c r="AD18" s="630"/>
      <c r="AE18" s="630"/>
      <c r="AF18" s="630"/>
      <c r="AG18" s="630"/>
      <c r="AH18" s="630"/>
      <c r="AI18" s="630"/>
      <c r="AJ18" s="630"/>
      <c r="AK18" s="630"/>
      <c r="AL18" s="630"/>
      <c r="AM18" s="630"/>
      <c r="AN18" s="630"/>
      <c r="AO18" s="630"/>
      <c r="AP18" s="630"/>
      <c r="AQ18" s="630"/>
      <c r="AR18" s="630"/>
      <c r="AS18" s="630"/>
      <c r="AT18" s="630"/>
      <c r="AU18" s="630"/>
      <c r="AV18" s="630"/>
      <c r="AW18" s="630"/>
      <c r="AX18" s="630"/>
      <c r="AY18" s="630"/>
      <c r="AZ18" s="630"/>
      <c r="BA18" s="630"/>
      <c r="BB18" s="630"/>
      <c r="BC18" s="630"/>
      <c r="BD18" s="630"/>
      <c r="BE18" s="630"/>
      <c r="BF18" s="630"/>
      <c r="BG18" s="630"/>
      <c r="BH18" s="630"/>
      <c r="BI18" s="630"/>
      <c r="BJ18" s="630"/>
      <c r="BK18" s="630"/>
      <c r="BL18" s="630"/>
      <c r="BM18" s="630"/>
      <c r="BN18" s="630"/>
    </row>
    <row r="19" spans="1:66" ht="12.75" customHeight="1">
      <c r="B19" s="610"/>
      <c r="C19" s="610"/>
      <c r="D19" s="610"/>
      <c r="E19" s="610"/>
      <c r="F19" s="629"/>
      <c r="G19" s="629"/>
      <c r="H19" s="629"/>
      <c r="I19" s="629"/>
      <c r="J19" s="629"/>
      <c r="K19" s="629"/>
      <c r="L19" s="629"/>
      <c r="M19" s="629"/>
      <c r="N19" s="629"/>
      <c r="O19" s="630"/>
      <c r="P19" s="630"/>
      <c r="Q19" s="630"/>
      <c r="R19" s="630"/>
      <c r="S19" s="630"/>
      <c r="T19" s="630"/>
      <c r="U19" s="630"/>
      <c r="V19" s="630"/>
      <c r="W19" s="630"/>
      <c r="X19" s="630"/>
      <c r="Y19" s="630"/>
      <c r="Z19" s="630"/>
      <c r="AA19" s="630"/>
      <c r="AB19" s="630"/>
      <c r="AC19" s="630"/>
      <c r="AD19" s="630"/>
      <c r="AE19" s="630"/>
      <c r="AF19" s="630"/>
      <c r="AG19" s="630"/>
      <c r="AH19" s="630"/>
      <c r="AI19" s="630"/>
      <c r="AJ19" s="630"/>
      <c r="AK19" s="630"/>
      <c r="AL19" s="630"/>
      <c r="AM19" s="630"/>
      <c r="AN19" s="630"/>
      <c r="AO19" s="630"/>
      <c r="AP19" s="630"/>
      <c r="AQ19" s="630"/>
      <c r="AR19" s="630"/>
      <c r="AS19" s="630"/>
      <c r="AT19" s="630"/>
      <c r="AU19" s="630"/>
      <c r="AV19" s="630"/>
      <c r="AW19" s="630"/>
      <c r="AX19" s="630"/>
      <c r="AY19" s="630"/>
      <c r="AZ19" s="630"/>
      <c r="BA19" s="630"/>
      <c r="BB19" s="630"/>
      <c r="BC19" s="630"/>
      <c r="BD19" s="630"/>
      <c r="BE19" s="630"/>
      <c r="BF19" s="630"/>
      <c r="BG19" s="630"/>
      <c r="BH19" s="630"/>
      <c r="BI19" s="630"/>
      <c r="BJ19" s="630"/>
      <c r="BK19" s="630"/>
      <c r="BL19" s="630"/>
      <c r="BM19" s="630"/>
      <c r="BN19" s="630"/>
    </row>
    <row r="20" spans="1:66" ht="12.75" customHeight="1">
      <c r="B20" s="610" t="s">
        <v>706</v>
      </c>
      <c r="C20" s="610"/>
      <c r="D20" s="610"/>
      <c r="E20" s="610"/>
      <c r="F20" s="629"/>
      <c r="G20" s="629"/>
      <c r="H20" s="629"/>
      <c r="I20" s="629"/>
      <c r="J20" s="629"/>
      <c r="K20" s="629"/>
      <c r="L20" s="629"/>
      <c r="M20" s="629"/>
      <c r="N20" s="629"/>
      <c r="O20" s="630"/>
      <c r="P20" s="630"/>
      <c r="Q20" s="630"/>
      <c r="R20" s="630"/>
      <c r="S20" s="630"/>
      <c r="T20" s="630"/>
      <c r="U20" s="630"/>
      <c r="V20" s="630"/>
      <c r="W20" s="630"/>
      <c r="X20" s="630"/>
      <c r="Y20" s="630"/>
      <c r="Z20" s="630"/>
      <c r="AA20" s="630"/>
      <c r="AB20" s="630"/>
      <c r="AC20" s="630"/>
      <c r="AD20" s="630"/>
      <c r="AE20" s="630"/>
      <c r="AF20" s="630"/>
      <c r="AG20" s="630"/>
      <c r="AH20" s="630"/>
      <c r="AI20" s="630"/>
      <c r="AJ20" s="630"/>
      <c r="AK20" s="630"/>
      <c r="AL20" s="630"/>
      <c r="AM20" s="630"/>
      <c r="AN20" s="630"/>
      <c r="AO20" s="630"/>
      <c r="AP20" s="630"/>
      <c r="AQ20" s="630"/>
      <c r="AR20" s="630"/>
      <c r="AS20" s="630"/>
      <c r="AT20" s="630"/>
      <c r="AU20" s="630"/>
      <c r="AV20" s="630"/>
      <c r="AW20" s="630"/>
      <c r="AX20" s="630"/>
      <c r="AY20" s="630"/>
      <c r="AZ20" s="630"/>
      <c r="BA20" s="630"/>
      <c r="BB20" s="630"/>
      <c r="BC20" s="630"/>
      <c r="BD20" s="630"/>
      <c r="BE20" s="630"/>
      <c r="BF20" s="630"/>
      <c r="BG20" s="630"/>
      <c r="BH20" s="630"/>
      <c r="BI20" s="630"/>
      <c r="BJ20" s="630"/>
      <c r="BK20" s="630"/>
      <c r="BL20" s="630"/>
      <c r="BM20" s="630"/>
      <c r="BN20" s="630"/>
    </row>
    <row r="21" spans="1:66" ht="12.75" customHeight="1">
      <c r="B21" s="610" t="s">
        <v>707</v>
      </c>
      <c r="C21" s="610"/>
      <c r="D21" s="610"/>
      <c r="E21" s="610"/>
      <c r="F21" s="629"/>
      <c r="G21" s="629"/>
      <c r="H21" s="629"/>
      <c r="I21" s="629"/>
      <c r="J21" s="629"/>
      <c r="K21" s="629"/>
      <c r="L21" s="629"/>
      <c r="M21" s="629"/>
      <c r="N21" s="629"/>
      <c r="O21" s="630"/>
      <c r="P21" s="630"/>
      <c r="Q21" s="630"/>
      <c r="R21" s="630"/>
      <c r="S21" s="630"/>
      <c r="T21" s="630"/>
      <c r="U21" s="630"/>
      <c r="V21" s="630"/>
      <c r="W21" s="630"/>
      <c r="X21" s="630"/>
      <c r="Y21" s="630"/>
      <c r="Z21" s="630"/>
      <c r="AA21" s="630"/>
      <c r="AB21" s="630"/>
      <c r="AC21" s="630"/>
      <c r="AD21" s="630"/>
      <c r="AE21" s="630"/>
      <c r="AF21" s="630"/>
      <c r="AG21" s="630"/>
      <c r="AH21" s="630"/>
      <c r="AI21" s="630"/>
      <c r="AJ21" s="630"/>
      <c r="AK21" s="630"/>
      <c r="AL21" s="630"/>
      <c r="AM21" s="630"/>
      <c r="AN21" s="630"/>
      <c r="AO21" s="630"/>
      <c r="AP21" s="630"/>
      <c r="AQ21" s="630"/>
      <c r="AR21" s="630"/>
      <c r="AS21" s="630"/>
      <c r="AT21" s="630"/>
      <c r="AU21" s="630"/>
      <c r="AV21" s="630"/>
      <c r="AW21" s="630"/>
      <c r="AX21" s="630"/>
      <c r="AY21" s="630"/>
      <c r="AZ21" s="630"/>
      <c r="BA21" s="630"/>
      <c r="BB21" s="630"/>
      <c r="BC21" s="630"/>
      <c r="BD21" s="630"/>
      <c r="BE21" s="630"/>
      <c r="BF21" s="630"/>
      <c r="BG21" s="630"/>
      <c r="BH21" s="630"/>
      <c r="BI21" s="630"/>
      <c r="BJ21" s="630"/>
      <c r="BK21" s="630"/>
      <c r="BL21" s="630"/>
      <c r="BM21" s="630"/>
      <c r="BN21" s="630"/>
    </row>
    <row r="22" spans="1:66" ht="12.75" customHeight="1">
      <c r="B22" s="610"/>
      <c r="C22" s="610"/>
      <c r="D22" s="610"/>
      <c r="E22" s="610"/>
      <c r="F22" s="629"/>
      <c r="G22" s="629"/>
      <c r="H22" s="629"/>
      <c r="I22" s="629"/>
      <c r="J22" s="629"/>
      <c r="K22" s="629"/>
      <c r="L22" s="629"/>
      <c r="M22" s="629"/>
      <c r="N22" s="629"/>
      <c r="O22" s="630"/>
      <c r="P22" s="630"/>
      <c r="Q22" s="630"/>
      <c r="R22" s="630"/>
      <c r="S22" s="630"/>
      <c r="T22" s="630"/>
      <c r="U22" s="630"/>
      <c r="V22" s="630"/>
      <c r="W22" s="630"/>
      <c r="X22" s="630"/>
      <c r="Y22" s="630"/>
      <c r="Z22" s="630"/>
      <c r="AA22" s="630"/>
      <c r="AB22" s="630"/>
      <c r="AC22" s="630"/>
      <c r="AD22" s="630"/>
      <c r="AE22" s="630"/>
      <c r="AF22" s="630"/>
      <c r="AG22" s="630"/>
      <c r="AH22" s="630"/>
      <c r="AI22" s="630"/>
      <c r="AJ22" s="630"/>
      <c r="AK22" s="630"/>
      <c r="AL22" s="630"/>
      <c r="AM22" s="630"/>
      <c r="AN22" s="630"/>
      <c r="AO22" s="630"/>
      <c r="AP22" s="630"/>
      <c r="AQ22" s="630"/>
      <c r="AR22" s="630"/>
      <c r="AS22" s="630"/>
      <c r="AT22" s="630"/>
      <c r="AU22" s="630"/>
      <c r="AV22" s="630"/>
      <c r="AW22" s="630"/>
      <c r="AX22" s="630"/>
      <c r="AY22" s="630"/>
      <c r="AZ22" s="630"/>
      <c r="BA22" s="630"/>
      <c r="BB22" s="630"/>
      <c r="BC22" s="630"/>
      <c r="BD22" s="630"/>
      <c r="BE22" s="630"/>
      <c r="BF22" s="630"/>
      <c r="BG22" s="630"/>
      <c r="BH22" s="630"/>
      <c r="BI22" s="630"/>
      <c r="BJ22" s="630"/>
      <c r="BK22" s="630"/>
      <c r="BL22" s="630"/>
      <c r="BM22" s="630"/>
      <c r="BN22" s="630"/>
    </row>
    <row r="23" spans="1:66" s="79" customFormat="1" ht="12.75" customHeight="1" thickBot="1">
      <c r="B23" s="553"/>
      <c r="C23" s="80"/>
      <c r="D23" s="80"/>
      <c r="E23" s="553"/>
      <c r="F23" s="80"/>
      <c r="G23" s="80"/>
      <c r="H23" s="80"/>
      <c r="I23" s="80"/>
      <c r="J23" s="80"/>
      <c r="K23" s="80"/>
      <c r="L23" s="80"/>
      <c r="M23" s="80"/>
      <c r="N23" s="80"/>
      <c r="O23" s="553"/>
      <c r="P23" s="553"/>
      <c r="Q23" s="553"/>
      <c r="R23" s="553"/>
      <c r="S23" s="553"/>
      <c r="T23" s="553"/>
      <c r="U23" s="553"/>
      <c r="V23" s="553"/>
      <c r="W23" s="553"/>
      <c r="X23" s="553"/>
      <c r="Y23" s="553"/>
      <c r="Z23" s="553"/>
      <c r="AA23" s="553"/>
      <c r="AB23" s="553"/>
      <c r="AC23" s="553"/>
      <c r="AD23" s="553"/>
      <c r="AE23" s="553"/>
      <c r="AF23" s="553"/>
      <c r="AG23" s="553"/>
      <c r="AH23" s="553"/>
      <c r="AI23" s="553"/>
      <c r="AJ23" s="553"/>
      <c r="AK23" s="553"/>
      <c r="AL23" s="553"/>
      <c r="AM23" s="553"/>
      <c r="AN23" s="553"/>
      <c r="AO23" s="553"/>
      <c r="AP23" s="553"/>
      <c r="AQ23" s="553"/>
      <c r="AR23" s="553"/>
      <c r="AS23" s="553"/>
      <c r="AT23" s="553"/>
      <c r="AU23" s="553"/>
      <c r="AV23" s="553"/>
      <c r="AW23" s="553"/>
      <c r="AX23" s="553"/>
      <c r="AY23" s="553"/>
      <c r="AZ23" s="553"/>
      <c r="BA23" s="553"/>
      <c r="BB23" s="553"/>
      <c r="BC23" s="553"/>
      <c r="BD23" s="553"/>
      <c r="BE23" s="553"/>
      <c r="BF23" s="553"/>
      <c r="BG23" s="553"/>
      <c r="BH23" s="553"/>
      <c r="BI23" s="553"/>
      <c r="BJ23" s="553"/>
      <c r="BK23" s="553"/>
      <c r="BL23" s="553"/>
      <c r="BM23" s="553"/>
      <c r="BN23" s="553"/>
    </row>
    <row r="24" spans="1:66" ht="12.75" customHeight="1" thickBot="1">
      <c r="A24" s="12" t="s">
        <v>523</v>
      </c>
      <c r="B24" s="616"/>
      <c r="C24" s="616"/>
      <c r="D24" s="616"/>
      <c r="E24" s="617"/>
      <c r="F24" s="616"/>
      <c r="G24" s="617"/>
      <c r="H24" s="617"/>
      <c r="I24" s="617"/>
      <c r="J24" s="617"/>
      <c r="K24" s="617"/>
      <c r="L24" s="617"/>
      <c r="M24" s="617"/>
      <c r="N24" s="617"/>
      <c r="O24" s="617"/>
      <c r="P24" s="617"/>
      <c r="Q24" s="617"/>
      <c r="R24" s="617"/>
      <c r="S24" s="617"/>
      <c r="T24" s="617"/>
      <c r="U24" s="617"/>
      <c r="V24" s="617"/>
      <c r="W24" s="617"/>
      <c r="X24" s="617"/>
      <c r="Y24" s="617"/>
      <c r="Z24" s="617"/>
      <c r="AA24" s="617"/>
      <c r="AB24" s="617"/>
      <c r="AC24" s="617"/>
      <c r="AD24" s="617"/>
      <c r="AE24" s="617"/>
      <c r="AF24" s="617"/>
      <c r="AG24" s="617"/>
      <c r="AH24" s="617"/>
      <c r="AI24" s="617"/>
      <c r="AJ24" s="617"/>
      <c r="AK24" s="617"/>
      <c r="AL24" s="617"/>
      <c r="AM24" s="617"/>
      <c r="AN24" s="617"/>
      <c r="AO24" s="617"/>
      <c r="AP24" s="617"/>
      <c r="AQ24" s="617"/>
      <c r="AR24" s="617"/>
      <c r="AS24" s="617"/>
      <c r="AT24" s="617"/>
      <c r="AU24" s="617"/>
      <c r="AV24" s="617"/>
      <c r="AW24" s="617"/>
      <c r="AX24" s="617"/>
      <c r="AY24" s="617"/>
      <c r="AZ24" s="617"/>
      <c r="BA24" s="617"/>
      <c r="BB24" s="617"/>
      <c r="BC24" s="617"/>
      <c r="BD24" s="617"/>
      <c r="BE24" s="617"/>
      <c r="BF24" s="617"/>
      <c r="BG24" s="617"/>
      <c r="BH24" s="617"/>
      <c r="BI24" s="617"/>
      <c r="BJ24" s="617"/>
      <c r="BK24" s="617"/>
      <c r="BL24" s="617"/>
      <c r="BM24" s="617"/>
      <c r="BN24" s="618"/>
    </row>
    <row r="25" spans="1:66" ht="12.75" customHeight="1" thickBot="1">
      <c r="A25" s="15"/>
      <c r="AP25" s="1176"/>
      <c r="AQ25" s="1176"/>
      <c r="AR25" s="1176"/>
      <c r="AS25" s="1176"/>
      <c r="AT25" s="1176"/>
      <c r="AU25" s="1176"/>
      <c r="AV25" s="1176"/>
      <c r="AW25" s="1176"/>
      <c r="AX25" s="1176"/>
      <c r="AY25" s="1176"/>
      <c r="AZ25" s="1176"/>
      <c r="BA25" s="1176"/>
      <c r="BB25" s="1176"/>
      <c r="BC25" s="1176"/>
      <c r="BD25" s="1176"/>
      <c r="BE25" s="1176"/>
      <c r="BF25" s="1176"/>
      <c r="BG25" s="1176"/>
      <c r="BH25" s="1176"/>
      <c r="BI25" s="1176"/>
      <c r="BJ25" s="1176"/>
      <c r="BK25" s="1176"/>
      <c r="BL25" s="1176"/>
      <c r="BM25" s="1176"/>
      <c r="BN25" s="1176"/>
    </row>
    <row r="26" spans="1:66" ht="12.75" customHeight="1" thickBot="1">
      <c r="B26" s="17" t="s">
        <v>407</v>
      </c>
      <c r="C26" s="613"/>
      <c r="D26" s="613"/>
      <c r="E26" s="637"/>
      <c r="F26" s="594">
        <v>1990</v>
      </c>
      <c r="G26" s="45">
        <f t="shared" ref="G26:AE26" si="1">F26+1</f>
        <v>1991</v>
      </c>
      <c r="H26" s="45">
        <f t="shared" si="1"/>
        <v>1992</v>
      </c>
      <c r="I26" s="45">
        <f t="shared" si="1"/>
        <v>1993</v>
      </c>
      <c r="J26" s="45">
        <f t="shared" si="1"/>
        <v>1994</v>
      </c>
      <c r="K26" s="45">
        <f t="shared" si="1"/>
        <v>1995</v>
      </c>
      <c r="L26" s="45">
        <f t="shared" si="1"/>
        <v>1996</v>
      </c>
      <c r="M26" s="45">
        <f t="shared" si="1"/>
        <v>1997</v>
      </c>
      <c r="N26" s="45">
        <f t="shared" si="1"/>
        <v>1998</v>
      </c>
      <c r="O26" s="45">
        <f t="shared" si="1"/>
        <v>1999</v>
      </c>
      <c r="P26" s="45">
        <f t="shared" si="1"/>
        <v>2000</v>
      </c>
      <c r="Q26" s="45">
        <f t="shared" si="1"/>
        <v>2001</v>
      </c>
      <c r="R26" s="45">
        <f t="shared" si="1"/>
        <v>2002</v>
      </c>
      <c r="S26" s="45">
        <f t="shared" si="1"/>
        <v>2003</v>
      </c>
      <c r="T26" s="45">
        <f t="shared" si="1"/>
        <v>2004</v>
      </c>
      <c r="U26" s="45">
        <f t="shared" si="1"/>
        <v>2005</v>
      </c>
      <c r="V26" s="45">
        <f t="shared" si="1"/>
        <v>2006</v>
      </c>
      <c r="W26" s="45">
        <f t="shared" si="1"/>
        <v>2007</v>
      </c>
      <c r="X26" s="45">
        <f t="shared" si="1"/>
        <v>2008</v>
      </c>
      <c r="Y26" s="45">
        <f t="shared" si="1"/>
        <v>2009</v>
      </c>
      <c r="Z26" s="45">
        <f t="shared" si="1"/>
        <v>2010</v>
      </c>
      <c r="AA26" s="45">
        <f t="shared" si="1"/>
        <v>2011</v>
      </c>
      <c r="AB26" s="45">
        <f t="shared" si="1"/>
        <v>2012</v>
      </c>
      <c r="AC26" s="45">
        <f t="shared" si="1"/>
        <v>2013</v>
      </c>
      <c r="AD26" s="45">
        <f t="shared" si="1"/>
        <v>2014</v>
      </c>
      <c r="AE26" s="45">
        <f t="shared" si="1"/>
        <v>2015</v>
      </c>
      <c r="AF26" s="45">
        <f t="shared" ref="AF26:AO26" si="2">AE26+1</f>
        <v>2016</v>
      </c>
      <c r="AG26" s="45">
        <f t="shared" si="2"/>
        <v>2017</v>
      </c>
      <c r="AH26" s="45">
        <f t="shared" si="2"/>
        <v>2018</v>
      </c>
      <c r="AI26" s="45">
        <f t="shared" si="2"/>
        <v>2019</v>
      </c>
      <c r="AJ26" s="45">
        <f t="shared" si="2"/>
        <v>2020</v>
      </c>
      <c r="AK26" s="45">
        <f t="shared" si="2"/>
        <v>2021</v>
      </c>
      <c r="AL26" s="45">
        <f t="shared" si="2"/>
        <v>2022</v>
      </c>
      <c r="AM26" s="45">
        <f t="shared" si="2"/>
        <v>2023</v>
      </c>
      <c r="AN26" s="45">
        <f t="shared" si="2"/>
        <v>2024</v>
      </c>
      <c r="AO26" s="45">
        <f t="shared" si="2"/>
        <v>2025</v>
      </c>
      <c r="AP26" s="45">
        <f t="shared" ref="AP26" si="3">AO26+1</f>
        <v>2026</v>
      </c>
      <c r="AQ26" s="45">
        <f t="shared" ref="AQ26" si="4">AP26+1</f>
        <v>2027</v>
      </c>
      <c r="AR26" s="45">
        <f t="shared" ref="AR26" si="5">AQ26+1</f>
        <v>2028</v>
      </c>
      <c r="AS26" s="45">
        <f t="shared" ref="AS26" si="6">AR26+1</f>
        <v>2029</v>
      </c>
      <c r="AT26" s="45">
        <f t="shared" ref="AT26" si="7">AS26+1</f>
        <v>2030</v>
      </c>
      <c r="AU26" s="45">
        <f t="shared" ref="AU26" si="8">AT26+1</f>
        <v>2031</v>
      </c>
      <c r="AV26" s="45">
        <f t="shared" ref="AV26" si="9">AU26+1</f>
        <v>2032</v>
      </c>
      <c r="AW26" s="45">
        <f t="shared" ref="AW26" si="10">AV26+1</f>
        <v>2033</v>
      </c>
      <c r="AX26" s="45">
        <f t="shared" ref="AX26" si="11">AW26+1</f>
        <v>2034</v>
      </c>
      <c r="AY26" s="45">
        <f t="shared" ref="AY26" si="12">AX26+1</f>
        <v>2035</v>
      </c>
      <c r="AZ26" s="45">
        <f t="shared" ref="AZ26" si="13">AY26+1</f>
        <v>2036</v>
      </c>
      <c r="BA26" s="45">
        <f t="shared" ref="BA26" si="14">AZ26+1</f>
        <v>2037</v>
      </c>
      <c r="BB26" s="45">
        <f t="shared" ref="BB26" si="15">BA26+1</f>
        <v>2038</v>
      </c>
      <c r="BC26" s="45">
        <f t="shared" ref="BC26" si="16">BB26+1</f>
        <v>2039</v>
      </c>
      <c r="BD26" s="45">
        <f t="shared" ref="BD26" si="17">BC26+1</f>
        <v>2040</v>
      </c>
      <c r="BE26" s="45">
        <f t="shared" ref="BE26" si="18">BD26+1</f>
        <v>2041</v>
      </c>
      <c r="BF26" s="45">
        <f t="shared" ref="BF26" si="19">BE26+1</f>
        <v>2042</v>
      </c>
      <c r="BG26" s="45">
        <f t="shared" ref="BG26" si="20">BF26+1</f>
        <v>2043</v>
      </c>
      <c r="BH26" s="45">
        <f t="shared" ref="BH26" si="21">BG26+1</f>
        <v>2044</v>
      </c>
      <c r="BI26" s="45">
        <f t="shared" ref="BI26" si="22">BH26+1</f>
        <v>2045</v>
      </c>
      <c r="BJ26" s="45">
        <f t="shared" ref="BJ26" si="23">BI26+1</f>
        <v>2046</v>
      </c>
      <c r="BK26" s="45">
        <f t="shared" ref="BK26" si="24">BJ26+1</f>
        <v>2047</v>
      </c>
      <c r="BL26" s="45">
        <f t="shared" ref="BL26" si="25">BK26+1</f>
        <v>2048</v>
      </c>
      <c r="BM26" s="45">
        <f t="shared" ref="BM26" si="26">BL26+1</f>
        <v>2049</v>
      </c>
      <c r="BN26" s="45">
        <f t="shared" ref="BN26" si="27">BM26+1</f>
        <v>2050</v>
      </c>
    </row>
    <row r="27" spans="1:66" ht="12.75" customHeight="1">
      <c r="B27" s="611">
        <v>700</v>
      </c>
      <c r="C27" s="612" t="s">
        <v>695</v>
      </c>
      <c r="D27" s="638"/>
      <c r="E27" s="639" t="s">
        <v>1315</v>
      </c>
      <c r="F27" s="171"/>
      <c r="G27" s="171"/>
      <c r="H27" s="171"/>
      <c r="I27" s="171"/>
      <c r="J27" s="171"/>
      <c r="K27" s="171"/>
      <c r="L27" s="171"/>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row>
    <row r="28" spans="1:66" ht="12.75" customHeight="1">
      <c r="B28" s="611">
        <f>B27+1</f>
        <v>701</v>
      </c>
      <c r="C28" s="60" t="s">
        <v>697</v>
      </c>
      <c r="D28" s="640"/>
      <c r="E28" s="639" t="s">
        <v>430</v>
      </c>
      <c r="F28" s="605"/>
      <c r="G28" s="605"/>
      <c r="H28" s="605"/>
      <c r="I28" s="605"/>
      <c r="J28" s="605"/>
      <c r="K28" s="605"/>
      <c r="L28" s="605"/>
      <c r="M28" s="605"/>
      <c r="N28" s="605"/>
      <c r="O28" s="605"/>
      <c r="P28" s="607"/>
      <c r="Q28" s="605"/>
      <c r="R28" s="605"/>
      <c r="S28" s="605"/>
      <c r="T28" s="605"/>
      <c r="U28" s="605"/>
      <c r="V28" s="605"/>
      <c r="W28" s="605"/>
      <c r="X28" s="605"/>
      <c r="Y28" s="605"/>
      <c r="Z28" s="605"/>
      <c r="AA28" s="605"/>
      <c r="AB28" s="605"/>
      <c r="AC28" s="605"/>
      <c r="AD28" s="605"/>
      <c r="AE28" s="605"/>
      <c r="AF28" s="605"/>
      <c r="AG28" s="605"/>
      <c r="AH28" s="605"/>
      <c r="AI28" s="605"/>
      <c r="AJ28" s="605"/>
      <c r="AK28" s="605"/>
      <c r="AL28" s="605"/>
      <c r="AM28" s="605"/>
      <c r="AN28" s="605"/>
      <c r="AO28" s="605"/>
      <c r="AP28" s="605"/>
      <c r="AQ28" s="605"/>
      <c r="AR28" s="605"/>
      <c r="AS28" s="605"/>
      <c r="AT28" s="605"/>
      <c r="AU28" s="605"/>
      <c r="AV28" s="605"/>
      <c r="AW28" s="605"/>
      <c r="AX28" s="605"/>
      <c r="AY28" s="605"/>
      <c r="AZ28" s="605"/>
      <c r="BA28" s="605"/>
      <c r="BB28" s="605"/>
      <c r="BC28" s="605"/>
      <c r="BD28" s="605"/>
      <c r="BE28" s="605"/>
      <c r="BF28" s="605"/>
      <c r="BG28" s="605"/>
      <c r="BH28" s="605"/>
      <c r="BI28" s="605"/>
      <c r="BJ28" s="605"/>
      <c r="BK28" s="605"/>
      <c r="BL28" s="605"/>
      <c r="BM28" s="605"/>
      <c r="BN28" s="605"/>
    </row>
    <row r="29" spans="1:66" ht="12.75" customHeight="1">
      <c r="B29" s="611">
        <f>B28+1</f>
        <v>702</v>
      </c>
      <c r="C29" s="60" t="s">
        <v>696</v>
      </c>
      <c r="D29" s="640"/>
      <c r="E29" s="639" t="s">
        <v>430</v>
      </c>
      <c r="F29" s="608"/>
      <c r="G29" s="608"/>
      <c r="H29" s="608"/>
      <c r="I29" s="608"/>
      <c r="J29" s="608"/>
      <c r="K29" s="608"/>
      <c r="L29" s="608"/>
      <c r="M29" s="608"/>
      <c r="N29" s="608"/>
      <c r="O29" s="608"/>
      <c r="P29" s="609"/>
      <c r="Q29" s="608"/>
      <c r="R29" s="608"/>
      <c r="S29" s="608"/>
      <c r="T29" s="608"/>
      <c r="U29" s="608"/>
      <c r="V29" s="608"/>
      <c r="W29" s="608"/>
      <c r="X29" s="608"/>
      <c r="Y29" s="608"/>
      <c r="Z29" s="608"/>
      <c r="AA29" s="608"/>
      <c r="AB29" s="608"/>
      <c r="AC29" s="608"/>
      <c r="AD29" s="608"/>
      <c r="AE29" s="608"/>
      <c r="AF29" s="608"/>
      <c r="AG29" s="608"/>
      <c r="AH29" s="608"/>
      <c r="AI29" s="608"/>
      <c r="AJ29" s="608"/>
      <c r="AK29" s="608"/>
      <c r="AL29" s="608"/>
      <c r="AM29" s="608"/>
      <c r="AN29" s="608"/>
      <c r="AO29" s="608"/>
      <c r="AP29" s="608"/>
      <c r="AQ29" s="608"/>
      <c r="AR29" s="608"/>
      <c r="AS29" s="608"/>
      <c r="AT29" s="608"/>
      <c r="AU29" s="608"/>
      <c r="AV29" s="608"/>
      <c r="AW29" s="608"/>
      <c r="AX29" s="608"/>
      <c r="AY29" s="608"/>
      <c r="AZ29" s="608"/>
      <c r="BA29" s="608"/>
      <c r="BB29" s="608"/>
      <c r="BC29" s="608"/>
      <c r="BD29" s="608"/>
      <c r="BE29" s="608"/>
      <c r="BF29" s="608"/>
      <c r="BG29" s="608"/>
      <c r="BH29" s="608"/>
      <c r="BI29" s="608"/>
      <c r="BJ29" s="608"/>
      <c r="BK29" s="608"/>
      <c r="BL29" s="608"/>
      <c r="BM29" s="608"/>
      <c r="BN29" s="608"/>
    </row>
    <row r="30" spans="1:66" ht="12.75" customHeight="1">
      <c r="B30" s="611">
        <f>B29+1</f>
        <v>703</v>
      </c>
      <c r="C30" s="60" t="s">
        <v>528</v>
      </c>
      <c r="D30" s="640"/>
      <c r="E30" s="639" t="s">
        <v>1315</v>
      </c>
      <c r="F30" s="86">
        <f t="shared" ref="F30:AE30" si="28">F27*F28</f>
        <v>0</v>
      </c>
      <c r="G30" s="86">
        <f t="shared" si="28"/>
        <v>0</v>
      </c>
      <c r="H30" s="86">
        <f t="shared" si="28"/>
        <v>0</v>
      </c>
      <c r="I30" s="86">
        <f t="shared" si="28"/>
        <v>0</v>
      </c>
      <c r="J30" s="86">
        <f t="shared" si="28"/>
        <v>0</v>
      </c>
      <c r="K30" s="86">
        <f t="shared" si="28"/>
        <v>0</v>
      </c>
      <c r="L30" s="86">
        <f t="shared" si="28"/>
        <v>0</v>
      </c>
      <c r="M30" s="86">
        <f t="shared" si="28"/>
        <v>0</v>
      </c>
      <c r="N30" s="86">
        <f t="shared" si="28"/>
        <v>0</v>
      </c>
      <c r="O30" s="86">
        <f t="shared" si="28"/>
        <v>0</v>
      </c>
      <c r="P30" s="86">
        <f t="shared" si="28"/>
        <v>0</v>
      </c>
      <c r="Q30" s="86">
        <f t="shared" si="28"/>
        <v>0</v>
      </c>
      <c r="R30" s="86">
        <f t="shared" si="28"/>
        <v>0</v>
      </c>
      <c r="S30" s="86">
        <f t="shared" si="28"/>
        <v>0</v>
      </c>
      <c r="T30" s="86">
        <f t="shared" si="28"/>
        <v>0</v>
      </c>
      <c r="U30" s="86">
        <f t="shared" si="28"/>
        <v>0</v>
      </c>
      <c r="V30" s="86">
        <f t="shared" si="28"/>
        <v>0</v>
      </c>
      <c r="W30" s="86">
        <f t="shared" si="28"/>
        <v>0</v>
      </c>
      <c r="X30" s="86">
        <f t="shared" si="28"/>
        <v>0</v>
      </c>
      <c r="Y30" s="86">
        <f t="shared" si="28"/>
        <v>0</v>
      </c>
      <c r="Z30" s="86">
        <f t="shared" si="28"/>
        <v>0</v>
      </c>
      <c r="AA30" s="86">
        <f t="shared" si="28"/>
        <v>0</v>
      </c>
      <c r="AB30" s="86">
        <f t="shared" si="28"/>
        <v>0</v>
      </c>
      <c r="AC30" s="86">
        <f t="shared" si="28"/>
        <v>0</v>
      </c>
      <c r="AD30" s="86">
        <f t="shared" si="28"/>
        <v>0</v>
      </c>
      <c r="AE30" s="86">
        <f t="shared" si="28"/>
        <v>0</v>
      </c>
      <c r="AF30" s="86">
        <f t="shared" ref="AF30:AO30" si="29">AF27*AF28</f>
        <v>0</v>
      </c>
      <c r="AG30" s="86">
        <f t="shared" si="29"/>
        <v>0</v>
      </c>
      <c r="AH30" s="86">
        <f t="shared" si="29"/>
        <v>0</v>
      </c>
      <c r="AI30" s="86">
        <f t="shared" si="29"/>
        <v>0</v>
      </c>
      <c r="AJ30" s="86">
        <f t="shared" si="29"/>
        <v>0</v>
      </c>
      <c r="AK30" s="86">
        <f t="shared" si="29"/>
        <v>0</v>
      </c>
      <c r="AL30" s="86">
        <f t="shared" si="29"/>
        <v>0</v>
      </c>
      <c r="AM30" s="86">
        <f t="shared" si="29"/>
        <v>0</v>
      </c>
      <c r="AN30" s="86">
        <f t="shared" si="29"/>
        <v>0</v>
      </c>
      <c r="AO30" s="86">
        <f t="shared" si="29"/>
        <v>0</v>
      </c>
      <c r="AP30" s="86">
        <f t="shared" ref="AP30:BN30" si="30">AP27*AP28</f>
        <v>0</v>
      </c>
      <c r="AQ30" s="86">
        <f t="shared" si="30"/>
        <v>0</v>
      </c>
      <c r="AR30" s="86">
        <f t="shared" si="30"/>
        <v>0</v>
      </c>
      <c r="AS30" s="86">
        <f t="shared" si="30"/>
        <v>0</v>
      </c>
      <c r="AT30" s="86">
        <f t="shared" si="30"/>
        <v>0</v>
      </c>
      <c r="AU30" s="86">
        <f t="shared" si="30"/>
        <v>0</v>
      </c>
      <c r="AV30" s="86">
        <f t="shared" si="30"/>
        <v>0</v>
      </c>
      <c r="AW30" s="86">
        <f t="shared" si="30"/>
        <v>0</v>
      </c>
      <c r="AX30" s="86">
        <f t="shared" si="30"/>
        <v>0</v>
      </c>
      <c r="AY30" s="86">
        <f t="shared" si="30"/>
        <v>0</v>
      </c>
      <c r="AZ30" s="86">
        <f t="shared" si="30"/>
        <v>0</v>
      </c>
      <c r="BA30" s="86">
        <f t="shared" si="30"/>
        <v>0</v>
      </c>
      <c r="BB30" s="86">
        <f t="shared" si="30"/>
        <v>0</v>
      </c>
      <c r="BC30" s="86">
        <f t="shared" si="30"/>
        <v>0</v>
      </c>
      <c r="BD30" s="86">
        <f t="shared" si="30"/>
        <v>0</v>
      </c>
      <c r="BE30" s="86">
        <f t="shared" si="30"/>
        <v>0</v>
      </c>
      <c r="BF30" s="86">
        <f t="shared" si="30"/>
        <v>0</v>
      </c>
      <c r="BG30" s="86">
        <f t="shared" si="30"/>
        <v>0</v>
      </c>
      <c r="BH30" s="86">
        <f t="shared" si="30"/>
        <v>0</v>
      </c>
      <c r="BI30" s="86">
        <f t="shared" si="30"/>
        <v>0</v>
      </c>
      <c r="BJ30" s="86">
        <f t="shared" si="30"/>
        <v>0</v>
      </c>
      <c r="BK30" s="86">
        <f t="shared" si="30"/>
        <v>0</v>
      </c>
      <c r="BL30" s="86">
        <f t="shared" si="30"/>
        <v>0</v>
      </c>
      <c r="BM30" s="86">
        <f t="shared" si="30"/>
        <v>0</v>
      </c>
      <c r="BN30" s="86">
        <f t="shared" si="30"/>
        <v>0</v>
      </c>
    </row>
    <row r="31" spans="1:66" ht="12.75" customHeight="1">
      <c r="B31" s="611">
        <f>B30+1</f>
        <v>704</v>
      </c>
      <c r="C31" s="60" t="s">
        <v>529</v>
      </c>
      <c r="D31" s="640"/>
      <c r="E31" s="639" t="s">
        <v>1315</v>
      </c>
      <c r="F31" s="87">
        <f t="shared" ref="F31:AE31" si="31">F27*F29</f>
        <v>0</v>
      </c>
      <c r="G31" s="87">
        <f t="shared" si="31"/>
        <v>0</v>
      </c>
      <c r="H31" s="87">
        <f t="shared" si="31"/>
        <v>0</v>
      </c>
      <c r="I31" s="87">
        <f t="shared" si="31"/>
        <v>0</v>
      </c>
      <c r="J31" s="87">
        <f t="shared" si="31"/>
        <v>0</v>
      </c>
      <c r="K31" s="87">
        <f t="shared" si="31"/>
        <v>0</v>
      </c>
      <c r="L31" s="87">
        <f t="shared" si="31"/>
        <v>0</v>
      </c>
      <c r="M31" s="87">
        <f t="shared" si="31"/>
        <v>0</v>
      </c>
      <c r="N31" s="87">
        <f t="shared" si="31"/>
        <v>0</v>
      </c>
      <c r="O31" s="87">
        <f t="shared" si="31"/>
        <v>0</v>
      </c>
      <c r="P31" s="87">
        <f t="shared" si="31"/>
        <v>0</v>
      </c>
      <c r="Q31" s="87">
        <f t="shared" si="31"/>
        <v>0</v>
      </c>
      <c r="R31" s="87">
        <f t="shared" si="31"/>
        <v>0</v>
      </c>
      <c r="S31" s="87">
        <f t="shared" si="31"/>
        <v>0</v>
      </c>
      <c r="T31" s="87">
        <f t="shared" si="31"/>
        <v>0</v>
      </c>
      <c r="U31" s="87">
        <f t="shared" si="31"/>
        <v>0</v>
      </c>
      <c r="V31" s="87">
        <f t="shared" si="31"/>
        <v>0</v>
      </c>
      <c r="W31" s="87">
        <f t="shared" si="31"/>
        <v>0</v>
      </c>
      <c r="X31" s="87">
        <f t="shared" si="31"/>
        <v>0</v>
      </c>
      <c r="Y31" s="87">
        <f t="shared" si="31"/>
        <v>0</v>
      </c>
      <c r="Z31" s="87">
        <f t="shared" si="31"/>
        <v>0</v>
      </c>
      <c r="AA31" s="87">
        <f t="shared" si="31"/>
        <v>0</v>
      </c>
      <c r="AB31" s="87">
        <f t="shared" si="31"/>
        <v>0</v>
      </c>
      <c r="AC31" s="87">
        <f t="shared" si="31"/>
        <v>0</v>
      </c>
      <c r="AD31" s="87">
        <f t="shared" si="31"/>
        <v>0</v>
      </c>
      <c r="AE31" s="87">
        <f t="shared" si="31"/>
        <v>0</v>
      </c>
      <c r="AF31" s="87">
        <f t="shared" ref="AF31:AO31" si="32">AF27*AF29</f>
        <v>0</v>
      </c>
      <c r="AG31" s="87">
        <f t="shared" si="32"/>
        <v>0</v>
      </c>
      <c r="AH31" s="87">
        <f t="shared" si="32"/>
        <v>0</v>
      </c>
      <c r="AI31" s="87">
        <f t="shared" si="32"/>
        <v>0</v>
      </c>
      <c r="AJ31" s="87">
        <f t="shared" si="32"/>
        <v>0</v>
      </c>
      <c r="AK31" s="87">
        <f t="shared" si="32"/>
        <v>0</v>
      </c>
      <c r="AL31" s="87">
        <f t="shared" si="32"/>
        <v>0</v>
      </c>
      <c r="AM31" s="87">
        <f t="shared" si="32"/>
        <v>0</v>
      </c>
      <c r="AN31" s="87">
        <f t="shared" si="32"/>
        <v>0</v>
      </c>
      <c r="AO31" s="87">
        <f t="shared" si="32"/>
        <v>0</v>
      </c>
      <c r="AP31" s="87">
        <f t="shared" ref="AP31:BN31" si="33">AP27*AP29</f>
        <v>0</v>
      </c>
      <c r="AQ31" s="87">
        <f t="shared" si="33"/>
        <v>0</v>
      </c>
      <c r="AR31" s="87">
        <f t="shared" si="33"/>
        <v>0</v>
      </c>
      <c r="AS31" s="87">
        <f t="shared" si="33"/>
        <v>0</v>
      </c>
      <c r="AT31" s="87">
        <f t="shared" si="33"/>
        <v>0</v>
      </c>
      <c r="AU31" s="87">
        <f t="shared" si="33"/>
        <v>0</v>
      </c>
      <c r="AV31" s="87">
        <f t="shared" si="33"/>
        <v>0</v>
      </c>
      <c r="AW31" s="87">
        <f t="shared" si="33"/>
        <v>0</v>
      </c>
      <c r="AX31" s="87">
        <f t="shared" si="33"/>
        <v>0</v>
      </c>
      <c r="AY31" s="87">
        <f t="shared" si="33"/>
        <v>0</v>
      </c>
      <c r="AZ31" s="87">
        <f t="shared" si="33"/>
        <v>0</v>
      </c>
      <c r="BA31" s="87">
        <f t="shared" si="33"/>
        <v>0</v>
      </c>
      <c r="BB31" s="87">
        <f t="shared" si="33"/>
        <v>0</v>
      </c>
      <c r="BC31" s="87">
        <f t="shared" si="33"/>
        <v>0</v>
      </c>
      <c r="BD31" s="87">
        <f t="shared" si="33"/>
        <v>0</v>
      </c>
      <c r="BE31" s="87">
        <f t="shared" si="33"/>
        <v>0</v>
      </c>
      <c r="BF31" s="87">
        <f t="shared" si="33"/>
        <v>0</v>
      </c>
      <c r="BG31" s="87">
        <f t="shared" si="33"/>
        <v>0</v>
      </c>
      <c r="BH31" s="87">
        <f t="shared" si="33"/>
        <v>0</v>
      </c>
      <c r="BI31" s="87">
        <f t="shared" si="33"/>
        <v>0</v>
      </c>
      <c r="BJ31" s="87">
        <f t="shared" si="33"/>
        <v>0</v>
      </c>
      <c r="BK31" s="87">
        <f t="shared" si="33"/>
        <v>0</v>
      </c>
      <c r="BL31" s="87">
        <f t="shared" si="33"/>
        <v>0</v>
      </c>
      <c r="BM31" s="87">
        <f t="shared" si="33"/>
        <v>0</v>
      </c>
      <c r="BN31" s="87">
        <f t="shared" si="33"/>
        <v>0</v>
      </c>
    </row>
    <row r="32" spans="1:66" ht="12.75" customHeight="1" thickBot="1">
      <c r="G32" s="41"/>
      <c r="O32" s="615"/>
      <c r="P32" s="615"/>
      <c r="Q32" s="615"/>
      <c r="R32" s="615"/>
      <c r="S32" s="615"/>
      <c r="T32" s="615"/>
      <c r="U32" s="615"/>
      <c r="V32" s="615"/>
      <c r="W32" s="615"/>
      <c r="X32" s="615"/>
      <c r="Y32" s="615"/>
      <c r="Z32" s="615"/>
      <c r="AA32" s="615"/>
      <c r="AB32" s="615"/>
      <c r="AC32" s="615"/>
      <c r="AD32" s="615"/>
      <c r="AE32" s="615"/>
      <c r="AF32" s="615"/>
      <c r="AG32" s="615"/>
      <c r="AH32" s="615"/>
      <c r="AI32" s="615"/>
      <c r="AJ32" s="615"/>
      <c r="AK32" s="615"/>
      <c r="AL32" s="615"/>
      <c r="AM32" s="615"/>
      <c r="AN32" s="615"/>
      <c r="AO32" s="615"/>
      <c r="AP32" s="615"/>
      <c r="AQ32" s="615"/>
      <c r="AR32" s="615"/>
      <c r="AS32" s="615"/>
      <c r="AT32" s="615"/>
      <c r="AU32" s="615"/>
      <c r="AV32" s="615"/>
      <c r="AW32" s="615"/>
      <c r="AX32" s="615"/>
      <c r="AY32" s="615"/>
      <c r="AZ32" s="615"/>
      <c r="BA32" s="615"/>
      <c r="BB32" s="615"/>
      <c r="BC32" s="615"/>
      <c r="BD32" s="615"/>
      <c r="BE32" s="615"/>
      <c r="BF32" s="615"/>
      <c r="BG32" s="615"/>
      <c r="BH32" s="615"/>
      <c r="BI32" s="615"/>
      <c r="BJ32" s="615"/>
      <c r="BK32" s="615"/>
      <c r="BL32" s="615"/>
      <c r="BM32" s="615"/>
      <c r="BN32" s="615"/>
    </row>
    <row r="33" spans="2:66" ht="12.75" customHeight="1" thickBot="1">
      <c r="B33" s="17" t="s">
        <v>590</v>
      </c>
      <c r="C33" s="613"/>
      <c r="D33" s="613"/>
      <c r="E33" s="637"/>
      <c r="F33" s="45">
        <f t="shared" ref="F33:BN33" si="34">F$26</f>
        <v>1990</v>
      </c>
      <c r="G33" s="45">
        <f t="shared" si="34"/>
        <v>1991</v>
      </c>
      <c r="H33" s="45">
        <f t="shared" si="34"/>
        <v>1992</v>
      </c>
      <c r="I33" s="45">
        <f t="shared" si="34"/>
        <v>1993</v>
      </c>
      <c r="J33" s="45">
        <f t="shared" si="34"/>
        <v>1994</v>
      </c>
      <c r="K33" s="45">
        <f t="shared" si="34"/>
        <v>1995</v>
      </c>
      <c r="L33" s="45">
        <f t="shared" si="34"/>
        <v>1996</v>
      </c>
      <c r="M33" s="45">
        <f t="shared" si="34"/>
        <v>1997</v>
      </c>
      <c r="N33" s="45">
        <f t="shared" si="34"/>
        <v>1998</v>
      </c>
      <c r="O33" s="45">
        <f t="shared" si="34"/>
        <v>1999</v>
      </c>
      <c r="P33" s="45">
        <f t="shared" si="34"/>
        <v>2000</v>
      </c>
      <c r="Q33" s="45">
        <f t="shared" si="34"/>
        <v>2001</v>
      </c>
      <c r="R33" s="45">
        <f t="shared" si="34"/>
        <v>2002</v>
      </c>
      <c r="S33" s="45">
        <f t="shared" si="34"/>
        <v>2003</v>
      </c>
      <c r="T33" s="45">
        <f t="shared" si="34"/>
        <v>2004</v>
      </c>
      <c r="U33" s="45">
        <f t="shared" si="34"/>
        <v>2005</v>
      </c>
      <c r="V33" s="45">
        <f t="shared" si="34"/>
        <v>2006</v>
      </c>
      <c r="W33" s="45">
        <f t="shared" si="34"/>
        <v>2007</v>
      </c>
      <c r="X33" s="45">
        <f t="shared" si="34"/>
        <v>2008</v>
      </c>
      <c r="Y33" s="45">
        <f t="shared" si="34"/>
        <v>2009</v>
      </c>
      <c r="Z33" s="45">
        <f t="shared" si="34"/>
        <v>2010</v>
      </c>
      <c r="AA33" s="45">
        <f t="shared" si="34"/>
        <v>2011</v>
      </c>
      <c r="AB33" s="45">
        <f t="shared" si="34"/>
        <v>2012</v>
      </c>
      <c r="AC33" s="45">
        <f t="shared" si="34"/>
        <v>2013</v>
      </c>
      <c r="AD33" s="45">
        <f t="shared" si="34"/>
        <v>2014</v>
      </c>
      <c r="AE33" s="45">
        <f t="shared" si="34"/>
        <v>2015</v>
      </c>
      <c r="AF33" s="45">
        <f t="shared" si="34"/>
        <v>2016</v>
      </c>
      <c r="AG33" s="45">
        <f t="shared" si="34"/>
        <v>2017</v>
      </c>
      <c r="AH33" s="45">
        <f t="shared" si="34"/>
        <v>2018</v>
      </c>
      <c r="AI33" s="45">
        <f t="shared" si="34"/>
        <v>2019</v>
      </c>
      <c r="AJ33" s="45">
        <f t="shared" si="34"/>
        <v>2020</v>
      </c>
      <c r="AK33" s="45">
        <f t="shared" si="34"/>
        <v>2021</v>
      </c>
      <c r="AL33" s="45">
        <f t="shared" si="34"/>
        <v>2022</v>
      </c>
      <c r="AM33" s="45">
        <f t="shared" si="34"/>
        <v>2023</v>
      </c>
      <c r="AN33" s="45">
        <f t="shared" si="34"/>
        <v>2024</v>
      </c>
      <c r="AO33" s="45">
        <f t="shared" si="34"/>
        <v>2025</v>
      </c>
      <c r="AP33" s="45">
        <f t="shared" si="34"/>
        <v>2026</v>
      </c>
      <c r="AQ33" s="45">
        <f t="shared" si="34"/>
        <v>2027</v>
      </c>
      <c r="AR33" s="45">
        <f t="shared" si="34"/>
        <v>2028</v>
      </c>
      <c r="AS33" s="45">
        <f t="shared" si="34"/>
        <v>2029</v>
      </c>
      <c r="AT33" s="45">
        <f t="shared" si="34"/>
        <v>2030</v>
      </c>
      <c r="AU33" s="45">
        <f t="shared" si="34"/>
        <v>2031</v>
      </c>
      <c r="AV33" s="45">
        <f t="shared" si="34"/>
        <v>2032</v>
      </c>
      <c r="AW33" s="45">
        <f t="shared" si="34"/>
        <v>2033</v>
      </c>
      <c r="AX33" s="45">
        <f t="shared" si="34"/>
        <v>2034</v>
      </c>
      <c r="AY33" s="45">
        <f t="shared" si="34"/>
        <v>2035</v>
      </c>
      <c r="AZ33" s="45">
        <f t="shared" si="34"/>
        <v>2036</v>
      </c>
      <c r="BA33" s="45">
        <f t="shared" si="34"/>
        <v>2037</v>
      </c>
      <c r="BB33" s="45">
        <f t="shared" si="34"/>
        <v>2038</v>
      </c>
      <c r="BC33" s="45">
        <f t="shared" si="34"/>
        <v>2039</v>
      </c>
      <c r="BD33" s="45">
        <f t="shared" si="34"/>
        <v>2040</v>
      </c>
      <c r="BE33" s="45">
        <f t="shared" si="34"/>
        <v>2041</v>
      </c>
      <c r="BF33" s="45">
        <f t="shared" si="34"/>
        <v>2042</v>
      </c>
      <c r="BG33" s="45">
        <f t="shared" si="34"/>
        <v>2043</v>
      </c>
      <c r="BH33" s="45">
        <f t="shared" si="34"/>
        <v>2044</v>
      </c>
      <c r="BI33" s="45">
        <f t="shared" si="34"/>
        <v>2045</v>
      </c>
      <c r="BJ33" s="45">
        <f t="shared" si="34"/>
        <v>2046</v>
      </c>
      <c r="BK33" s="45">
        <f t="shared" si="34"/>
        <v>2047</v>
      </c>
      <c r="BL33" s="45">
        <f t="shared" si="34"/>
        <v>2048</v>
      </c>
      <c r="BM33" s="45">
        <f t="shared" si="34"/>
        <v>2049</v>
      </c>
      <c r="BN33" s="45">
        <f t="shared" si="34"/>
        <v>2050</v>
      </c>
    </row>
    <row r="34" spans="2:66" ht="12.75" customHeight="1">
      <c r="B34" s="611">
        <v>705</v>
      </c>
      <c r="C34" s="612" t="s">
        <v>695</v>
      </c>
      <c r="D34" s="638"/>
      <c r="E34" s="639" t="s">
        <v>1315</v>
      </c>
      <c r="F34" s="171"/>
      <c r="G34" s="171"/>
      <c r="H34" s="171"/>
      <c r="I34" s="171"/>
      <c r="J34" s="171"/>
      <c r="K34" s="171"/>
      <c r="L34" s="171"/>
      <c r="M34" s="171"/>
      <c r="N34" s="171"/>
      <c r="O34" s="171"/>
      <c r="P34" s="171"/>
      <c r="Q34" s="171"/>
      <c r="R34" s="171"/>
      <c r="S34" s="171"/>
      <c r="T34" s="171"/>
      <c r="U34" s="171"/>
      <c r="V34" s="171"/>
      <c r="W34" s="171"/>
      <c r="X34" s="171"/>
      <c r="Y34" s="171"/>
      <c r="Z34" s="171"/>
      <c r="AA34" s="171"/>
      <c r="AB34" s="171"/>
      <c r="AC34" s="171"/>
      <c r="AD34" s="171"/>
      <c r="AE34" s="171"/>
      <c r="AF34" s="171"/>
      <c r="AG34" s="171"/>
      <c r="AH34" s="171"/>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row>
    <row r="35" spans="2:66" s="79" customFormat="1" ht="12.75" customHeight="1">
      <c r="B35" s="611">
        <f>B34+1</f>
        <v>706</v>
      </c>
      <c r="C35" s="60" t="s">
        <v>697</v>
      </c>
      <c r="D35" s="640"/>
      <c r="E35" s="639" t="s">
        <v>430</v>
      </c>
      <c r="F35" s="605"/>
      <c r="G35" s="605"/>
      <c r="H35" s="605"/>
      <c r="I35" s="605"/>
      <c r="J35" s="605"/>
      <c r="K35" s="605"/>
      <c r="L35" s="605"/>
      <c r="M35" s="605"/>
      <c r="N35" s="605"/>
      <c r="O35" s="605"/>
      <c r="P35" s="605"/>
      <c r="Q35" s="605"/>
      <c r="R35" s="605"/>
      <c r="S35" s="605"/>
      <c r="T35" s="605"/>
      <c r="U35" s="605"/>
      <c r="V35" s="605"/>
      <c r="W35" s="605"/>
      <c r="X35" s="605"/>
      <c r="Y35" s="605"/>
      <c r="Z35" s="605"/>
      <c r="AA35" s="605"/>
      <c r="AB35" s="605"/>
      <c r="AC35" s="605"/>
      <c r="AD35" s="605"/>
      <c r="AE35" s="605"/>
      <c r="AF35" s="605"/>
      <c r="AG35" s="605"/>
      <c r="AH35" s="605"/>
      <c r="AI35" s="605"/>
      <c r="AJ35" s="605"/>
      <c r="AK35" s="605"/>
      <c r="AL35" s="605"/>
      <c r="AM35" s="605"/>
      <c r="AN35" s="605"/>
      <c r="AO35" s="605"/>
      <c r="AP35" s="605"/>
      <c r="AQ35" s="605"/>
      <c r="AR35" s="605"/>
      <c r="AS35" s="605"/>
      <c r="AT35" s="605"/>
      <c r="AU35" s="605"/>
      <c r="AV35" s="605"/>
      <c r="AW35" s="605"/>
      <c r="AX35" s="605"/>
      <c r="AY35" s="605"/>
      <c r="AZ35" s="605"/>
      <c r="BA35" s="605"/>
      <c r="BB35" s="605"/>
      <c r="BC35" s="605"/>
      <c r="BD35" s="605"/>
      <c r="BE35" s="605"/>
      <c r="BF35" s="605"/>
      <c r="BG35" s="605"/>
      <c r="BH35" s="605"/>
      <c r="BI35" s="605"/>
      <c r="BJ35" s="605"/>
      <c r="BK35" s="605"/>
      <c r="BL35" s="605"/>
      <c r="BM35" s="605"/>
      <c r="BN35" s="605"/>
    </row>
    <row r="36" spans="2:66" ht="12.75" customHeight="1">
      <c r="B36" s="611">
        <f>B35+1</f>
        <v>707</v>
      </c>
      <c r="C36" s="60" t="s">
        <v>696</v>
      </c>
      <c r="D36" s="640"/>
      <c r="E36" s="639" t="s">
        <v>430</v>
      </c>
      <c r="F36" s="608"/>
      <c r="G36" s="608"/>
      <c r="H36" s="608"/>
      <c r="I36" s="608"/>
      <c r="J36" s="608"/>
      <c r="K36" s="608"/>
      <c r="L36" s="608"/>
      <c r="M36" s="608"/>
      <c r="N36" s="608"/>
      <c r="O36" s="608"/>
      <c r="P36" s="608"/>
      <c r="Q36" s="608"/>
      <c r="R36" s="608"/>
      <c r="S36" s="608"/>
      <c r="T36" s="608"/>
      <c r="U36" s="608"/>
      <c r="V36" s="608"/>
      <c r="W36" s="608"/>
      <c r="X36" s="608"/>
      <c r="Y36" s="608"/>
      <c r="Z36" s="608"/>
      <c r="AA36" s="608"/>
      <c r="AB36" s="608"/>
      <c r="AC36" s="608"/>
      <c r="AD36" s="608"/>
      <c r="AE36" s="608"/>
      <c r="AF36" s="608"/>
      <c r="AG36" s="608"/>
      <c r="AH36" s="608"/>
      <c r="AI36" s="608"/>
      <c r="AJ36" s="608"/>
      <c r="AK36" s="608"/>
      <c r="AL36" s="608"/>
      <c r="AM36" s="608"/>
      <c r="AN36" s="608"/>
      <c r="AO36" s="608"/>
      <c r="AP36" s="608"/>
      <c r="AQ36" s="608"/>
      <c r="AR36" s="608"/>
      <c r="AS36" s="608"/>
      <c r="AT36" s="608"/>
      <c r="AU36" s="608"/>
      <c r="AV36" s="608"/>
      <c r="AW36" s="608"/>
      <c r="AX36" s="608"/>
      <c r="AY36" s="608"/>
      <c r="AZ36" s="608"/>
      <c r="BA36" s="608"/>
      <c r="BB36" s="608"/>
      <c r="BC36" s="608"/>
      <c r="BD36" s="608"/>
      <c r="BE36" s="608"/>
      <c r="BF36" s="608"/>
      <c r="BG36" s="608"/>
      <c r="BH36" s="608"/>
      <c r="BI36" s="608"/>
      <c r="BJ36" s="608"/>
      <c r="BK36" s="608"/>
      <c r="BL36" s="608"/>
      <c r="BM36" s="608"/>
      <c r="BN36" s="608"/>
    </row>
    <row r="37" spans="2:66" ht="12.75" customHeight="1">
      <c r="B37" s="611">
        <f>B36+1</f>
        <v>708</v>
      </c>
      <c r="C37" s="60" t="s">
        <v>528</v>
      </c>
      <c r="D37" s="640"/>
      <c r="E37" s="639" t="s">
        <v>1315</v>
      </c>
      <c r="F37" s="86">
        <f t="shared" ref="F37:AE37" si="35">F34*F35</f>
        <v>0</v>
      </c>
      <c r="G37" s="86">
        <f t="shared" si="35"/>
        <v>0</v>
      </c>
      <c r="H37" s="86">
        <f t="shared" si="35"/>
        <v>0</v>
      </c>
      <c r="I37" s="86">
        <f t="shared" si="35"/>
        <v>0</v>
      </c>
      <c r="J37" s="86">
        <f t="shared" si="35"/>
        <v>0</v>
      </c>
      <c r="K37" s="86">
        <f t="shared" si="35"/>
        <v>0</v>
      </c>
      <c r="L37" s="86">
        <f t="shared" si="35"/>
        <v>0</v>
      </c>
      <c r="M37" s="86">
        <f t="shared" si="35"/>
        <v>0</v>
      </c>
      <c r="N37" s="86">
        <f t="shared" si="35"/>
        <v>0</v>
      </c>
      <c r="O37" s="86">
        <f t="shared" si="35"/>
        <v>0</v>
      </c>
      <c r="P37" s="86">
        <f t="shared" si="35"/>
        <v>0</v>
      </c>
      <c r="Q37" s="86">
        <f t="shared" si="35"/>
        <v>0</v>
      </c>
      <c r="R37" s="86">
        <f t="shared" si="35"/>
        <v>0</v>
      </c>
      <c r="S37" s="86">
        <f t="shared" si="35"/>
        <v>0</v>
      </c>
      <c r="T37" s="86">
        <f t="shared" si="35"/>
        <v>0</v>
      </c>
      <c r="U37" s="86">
        <f t="shared" si="35"/>
        <v>0</v>
      </c>
      <c r="V37" s="86">
        <f t="shared" si="35"/>
        <v>0</v>
      </c>
      <c r="W37" s="86">
        <f t="shared" si="35"/>
        <v>0</v>
      </c>
      <c r="X37" s="86">
        <f t="shared" si="35"/>
        <v>0</v>
      </c>
      <c r="Y37" s="86">
        <f t="shared" si="35"/>
        <v>0</v>
      </c>
      <c r="Z37" s="86">
        <f t="shared" si="35"/>
        <v>0</v>
      </c>
      <c r="AA37" s="86">
        <f t="shared" si="35"/>
        <v>0</v>
      </c>
      <c r="AB37" s="86">
        <f t="shared" si="35"/>
        <v>0</v>
      </c>
      <c r="AC37" s="86">
        <f t="shared" si="35"/>
        <v>0</v>
      </c>
      <c r="AD37" s="86">
        <f t="shared" si="35"/>
        <v>0</v>
      </c>
      <c r="AE37" s="86">
        <f t="shared" si="35"/>
        <v>0</v>
      </c>
      <c r="AF37" s="86">
        <f t="shared" ref="AF37:AO37" si="36">AF34*AF35</f>
        <v>0</v>
      </c>
      <c r="AG37" s="86">
        <f t="shared" si="36"/>
        <v>0</v>
      </c>
      <c r="AH37" s="86">
        <f t="shared" si="36"/>
        <v>0</v>
      </c>
      <c r="AI37" s="86">
        <f t="shared" si="36"/>
        <v>0</v>
      </c>
      <c r="AJ37" s="86">
        <f t="shared" si="36"/>
        <v>0</v>
      </c>
      <c r="AK37" s="86">
        <f t="shared" si="36"/>
        <v>0</v>
      </c>
      <c r="AL37" s="86">
        <f t="shared" si="36"/>
        <v>0</v>
      </c>
      <c r="AM37" s="86">
        <f t="shared" si="36"/>
        <v>0</v>
      </c>
      <c r="AN37" s="86">
        <f t="shared" si="36"/>
        <v>0</v>
      </c>
      <c r="AO37" s="86">
        <f t="shared" si="36"/>
        <v>0</v>
      </c>
      <c r="AP37" s="86">
        <f t="shared" ref="AP37:BN37" si="37">AP34*AP35</f>
        <v>0</v>
      </c>
      <c r="AQ37" s="86">
        <f t="shared" si="37"/>
        <v>0</v>
      </c>
      <c r="AR37" s="86">
        <f t="shared" si="37"/>
        <v>0</v>
      </c>
      <c r="AS37" s="86">
        <f t="shared" si="37"/>
        <v>0</v>
      </c>
      <c r="AT37" s="86">
        <f t="shared" si="37"/>
        <v>0</v>
      </c>
      <c r="AU37" s="86">
        <f t="shared" si="37"/>
        <v>0</v>
      </c>
      <c r="AV37" s="86">
        <f t="shared" si="37"/>
        <v>0</v>
      </c>
      <c r="AW37" s="86">
        <f t="shared" si="37"/>
        <v>0</v>
      </c>
      <c r="AX37" s="86">
        <f t="shared" si="37"/>
        <v>0</v>
      </c>
      <c r="AY37" s="86">
        <f t="shared" si="37"/>
        <v>0</v>
      </c>
      <c r="AZ37" s="86">
        <f t="shared" si="37"/>
        <v>0</v>
      </c>
      <c r="BA37" s="86">
        <f t="shared" si="37"/>
        <v>0</v>
      </c>
      <c r="BB37" s="86">
        <f t="shared" si="37"/>
        <v>0</v>
      </c>
      <c r="BC37" s="86">
        <f t="shared" si="37"/>
        <v>0</v>
      </c>
      <c r="BD37" s="86">
        <f t="shared" si="37"/>
        <v>0</v>
      </c>
      <c r="BE37" s="86">
        <f t="shared" si="37"/>
        <v>0</v>
      </c>
      <c r="BF37" s="86">
        <f t="shared" si="37"/>
        <v>0</v>
      </c>
      <c r="BG37" s="86">
        <f t="shared" si="37"/>
        <v>0</v>
      </c>
      <c r="BH37" s="86">
        <f t="shared" si="37"/>
        <v>0</v>
      </c>
      <c r="BI37" s="86">
        <f t="shared" si="37"/>
        <v>0</v>
      </c>
      <c r="BJ37" s="86">
        <f t="shared" si="37"/>
        <v>0</v>
      </c>
      <c r="BK37" s="86">
        <f t="shared" si="37"/>
        <v>0</v>
      </c>
      <c r="BL37" s="86">
        <f t="shared" si="37"/>
        <v>0</v>
      </c>
      <c r="BM37" s="86">
        <f t="shared" si="37"/>
        <v>0</v>
      </c>
      <c r="BN37" s="86">
        <f t="shared" si="37"/>
        <v>0</v>
      </c>
    </row>
    <row r="38" spans="2:66" ht="12.75" customHeight="1">
      <c r="B38" s="611">
        <f>B37+1</f>
        <v>709</v>
      </c>
      <c r="C38" s="60" t="s">
        <v>529</v>
      </c>
      <c r="D38" s="640"/>
      <c r="E38" s="639" t="s">
        <v>1315</v>
      </c>
      <c r="F38" s="87">
        <f t="shared" ref="F38:AE38" si="38">F34*F36</f>
        <v>0</v>
      </c>
      <c r="G38" s="87">
        <f t="shared" si="38"/>
        <v>0</v>
      </c>
      <c r="H38" s="87">
        <f t="shared" si="38"/>
        <v>0</v>
      </c>
      <c r="I38" s="87">
        <f t="shared" si="38"/>
        <v>0</v>
      </c>
      <c r="J38" s="87">
        <f t="shared" si="38"/>
        <v>0</v>
      </c>
      <c r="K38" s="87">
        <f t="shared" si="38"/>
        <v>0</v>
      </c>
      <c r="L38" s="87">
        <f t="shared" si="38"/>
        <v>0</v>
      </c>
      <c r="M38" s="87">
        <f t="shared" si="38"/>
        <v>0</v>
      </c>
      <c r="N38" s="87">
        <f t="shared" si="38"/>
        <v>0</v>
      </c>
      <c r="O38" s="87">
        <f t="shared" si="38"/>
        <v>0</v>
      </c>
      <c r="P38" s="87">
        <f t="shared" si="38"/>
        <v>0</v>
      </c>
      <c r="Q38" s="87">
        <f t="shared" si="38"/>
        <v>0</v>
      </c>
      <c r="R38" s="87">
        <f t="shared" si="38"/>
        <v>0</v>
      </c>
      <c r="S38" s="87">
        <f t="shared" si="38"/>
        <v>0</v>
      </c>
      <c r="T38" s="87">
        <f t="shared" si="38"/>
        <v>0</v>
      </c>
      <c r="U38" s="87">
        <f t="shared" si="38"/>
        <v>0</v>
      </c>
      <c r="V38" s="87">
        <f t="shared" si="38"/>
        <v>0</v>
      </c>
      <c r="W38" s="87">
        <f t="shared" si="38"/>
        <v>0</v>
      </c>
      <c r="X38" s="87">
        <f t="shared" si="38"/>
        <v>0</v>
      </c>
      <c r="Y38" s="87">
        <f t="shared" si="38"/>
        <v>0</v>
      </c>
      <c r="Z38" s="87">
        <f t="shared" si="38"/>
        <v>0</v>
      </c>
      <c r="AA38" s="87">
        <f t="shared" si="38"/>
        <v>0</v>
      </c>
      <c r="AB38" s="87">
        <f t="shared" si="38"/>
        <v>0</v>
      </c>
      <c r="AC38" s="87">
        <f t="shared" si="38"/>
        <v>0</v>
      </c>
      <c r="AD38" s="87">
        <f t="shared" si="38"/>
        <v>0</v>
      </c>
      <c r="AE38" s="87">
        <f t="shared" si="38"/>
        <v>0</v>
      </c>
      <c r="AF38" s="87">
        <f t="shared" ref="AF38:AO38" si="39">AF34*AF36</f>
        <v>0</v>
      </c>
      <c r="AG38" s="87">
        <f t="shared" si="39"/>
        <v>0</v>
      </c>
      <c r="AH38" s="87">
        <f t="shared" si="39"/>
        <v>0</v>
      </c>
      <c r="AI38" s="87">
        <f t="shared" si="39"/>
        <v>0</v>
      </c>
      <c r="AJ38" s="87">
        <f t="shared" si="39"/>
        <v>0</v>
      </c>
      <c r="AK38" s="87">
        <f t="shared" si="39"/>
        <v>0</v>
      </c>
      <c r="AL38" s="87">
        <f t="shared" si="39"/>
        <v>0</v>
      </c>
      <c r="AM38" s="87">
        <f t="shared" si="39"/>
        <v>0</v>
      </c>
      <c r="AN38" s="87">
        <f t="shared" si="39"/>
        <v>0</v>
      </c>
      <c r="AO38" s="87">
        <f t="shared" si="39"/>
        <v>0</v>
      </c>
      <c r="AP38" s="87">
        <f t="shared" ref="AP38:BN38" si="40">AP34*AP36</f>
        <v>0</v>
      </c>
      <c r="AQ38" s="87">
        <f t="shared" si="40"/>
        <v>0</v>
      </c>
      <c r="AR38" s="87">
        <f t="shared" si="40"/>
        <v>0</v>
      </c>
      <c r="AS38" s="87">
        <f t="shared" si="40"/>
        <v>0</v>
      </c>
      <c r="AT38" s="87">
        <f t="shared" si="40"/>
        <v>0</v>
      </c>
      <c r="AU38" s="87">
        <f t="shared" si="40"/>
        <v>0</v>
      </c>
      <c r="AV38" s="87">
        <f t="shared" si="40"/>
        <v>0</v>
      </c>
      <c r="AW38" s="87">
        <f t="shared" si="40"/>
        <v>0</v>
      </c>
      <c r="AX38" s="87">
        <f t="shared" si="40"/>
        <v>0</v>
      </c>
      <c r="AY38" s="87">
        <f t="shared" si="40"/>
        <v>0</v>
      </c>
      <c r="AZ38" s="87">
        <f t="shared" si="40"/>
        <v>0</v>
      </c>
      <c r="BA38" s="87">
        <f t="shared" si="40"/>
        <v>0</v>
      </c>
      <c r="BB38" s="87">
        <f t="shared" si="40"/>
        <v>0</v>
      </c>
      <c r="BC38" s="87">
        <f t="shared" si="40"/>
        <v>0</v>
      </c>
      <c r="BD38" s="87">
        <f t="shared" si="40"/>
        <v>0</v>
      </c>
      <c r="BE38" s="87">
        <f t="shared" si="40"/>
        <v>0</v>
      </c>
      <c r="BF38" s="87">
        <f t="shared" si="40"/>
        <v>0</v>
      </c>
      <c r="BG38" s="87">
        <f t="shared" si="40"/>
        <v>0</v>
      </c>
      <c r="BH38" s="87">
        <f t="shared" si="40"/>
        <v>0</v>
      </c>
      <c r="BI38" s="87">
        <f t="shared" si="40"/>
        <v>0</v>
      </c>
      <c r="BJ38" s="87">
        <f t="shared" si="40"/>
        <v>0</v>
      </c>
      <c r="BK38" s="87">
        <f t="shared" si="40"/>
        <v>0</v>
      </c>
      <c r="BL38" s="87">
        <f t="shared" si="40"/>
        <v>0</v>
      </c>
      <c r="BM38" s="87">
        <f t="shared" si="40"/>
        <v>0</v>
      </c>
      <c r="BN38" s="87">
        <f t="shared" si="40"/>
        <v>0</v>
      </c>
    </row>
    <row r="39" spans="2:66" s="79" customFormat="1" ht="12.75" customHeight="1">
      <c r="B39" s="553"/>
      <c r="C39" s="80"/>
      <c r="D39" s="80"/>
      <c r="E39" s="553"/>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row>
    <row r="40" spans="2:66" s="79" customFormat="1" ht="12.75" customHeight="1">
      <c r="B40" s="610" t="s">
        <v>448</v>
      </c>
      <c r="C40" s="80"/>
      <c r="D40" s="80"/>
      <c r="E40" s="553"/>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row>
    <row r="41" spans="2:66" ht="12.75" customHeight="1" thickBot="1">
      <c r="E41" s="41"/>
      <c r="G41" s="41"/>
      <c r="AP41" s="1176"/>
      <c r="AQ41" s="1176"/>
      <c r="AR41" s="1176"/>
      <c r="AS41" s="1176"/>
      <c r="AT41" s="1176"/>
      <c r="AU41" s="1176"/>
      <c r="AV41" s="1176"/>
      <c r="AW41" s="1176"/>
      <c r="AX41" s="1176"/>
      <c r="AY41" s="1176"/>
      <c r="AZ41" s="1176"/>
      <c r="BA41" s="1176"/>
      <c r="BB41" s="1176"/>
      <c r="BC41" s="1176"/>
      <c r="BD41" s="1176"/>
      <c r="BE41" s="1176"/>
      <c r="BF41" s="1176"/>
      <c r="BG41" s="1176"/>
      <c r="BH41" s="1176"/>
      <c r="BI41" s="1176"/>
      <c r="BJ41" s="1176"/>
      <c r="BK41" s="1176"/>
      <c r="BL41" s="1176"/>
      <c r="BM41" s="1176"/>
      <c r="BN41" s="1176"/>
    </row>
    <row r="42" spans="2:66" ht="12.75" customHeight="1" thickBot="1">
      <c r="B42" s="17" t="s">
        <v>524</v>
      </c>
      <c r="C42" s="613"/>
      <c r="D42" s="613"/>
      <c r="E42" s="637"/>
      <c r="F42" s="45">
        <f t="shared" ref="F42:BN42" si="41">F$26</f>
        <v>1990</v>
      </c>
      <c r="G42" s="45">
        <f t="shared" si="41"/>
        <v>1991</v>
      </c>
      <c r="H42" s="45">
        <f t="shared" si="41"/>
        <v>1992</v>
      </c>
      <c r="I42" s="45">
        <f t="shared" si="41"/>
        <v>1993</v>
      </c>
      <c r="J42" s="45">
        <f t="shared" si="41"/>
        <v>1994</v>
      </c>
      <c r="K42" s="45">
        <f t="shared" si="41"/>
        <v>1995</v>
      </c>
      <c r="L42" s="45">
        <f t="shared" si="41"/>
        <v>1996</v>
      </c>
      <c r="M42" s="45">
        <f t="shared" si="41"/>
        <v>1997</v>
      </c>
      <c r="N42" s="45">
        <f t="shared" si="41"/>
        <v>1998</v>
      </c>
      <c r="O42" s="45">
        <f t="shared" si="41"/>
        <v>1999</v>
      </c>
      <c r="P42" s="45">
        <f t="shared" si="41"/>
        <v>2000</v>
      </c>
      <c r="Q42" s="45">
        <f t="shared" si="41"/>
        <v>2001</v>
      </c>
      <c r="R42" s="45">
        <f t="shared" si="41"/>
        <v>2002</v>
      </c>
      <c r="S42" s="45">
        <f t="shared" si="41"/>
        <v>2003</v>
      </c>
      <c r="T42" s="45">
        <f t="shared" si="41"/>
        <v>2004</v>
      </c>
      <c r="U42" s="45">
        <f t="shared" si="41"/>
        <v>2005</v>
      </c>
      <c r="V42" s="45">
        <f t="shared" si="41"/>
        <v>2006</v>
      </c>
      <c r="W42" s="45">
        <f t="shared" si="41"/>
        <v>2007</v>
      </c>
      <c r="X42" s="45">
        <f t="shared" si="41"/>
        <v>2008</v>
      </c>
      <c r="Y42" s="45">
        <f t="shared" si="41"/>
        <v>2009</v>
      </c>
      <c r="Z42" s="45">
        <f t="shared" si="41"/>
        <v>2010</v>
      </c>
      <c r="AA42" s="45">
        <f t="shared" si="41"/>
        <v>2011</v>
      </c>
      <c r="AB42" s="45">
        <f t="shared" si="41"/>
        <v>2012</v>
      </c>
      <c r="AC42" s="45">
        <f t="shared" si="41"/>
        <v>2013</v>
      </c>
      <c r="AD42" s="45">
        <f t="shared" si="41"/>
        <v>2014</v>
      </c>
      <c r="AE42" s="45">
        <f t="shared" si="41"/>
        <v>2015</v>
      </c>
      <c r="AF42" s="45">
        <f t="shared" si="41"/>
        <v>2016</v>
      </c>
      <c r="AG42" s="45">
        <f t="shared" si="41"/>
        <v>2017</v>
      </c>
      <c r="AH42" s="45">
        <f t="shared" si="41"/>
        <v>2018</v>
      </c>
      <c r="AI42" s="45">
        <f t="shared" si="41"/>
        <v>2019</v>
      </c>
      <c r="AJ42" s="45">
        <f t="shared" si="41"/>
        <v>2020</v>
      </c>
      <c r="AK42" s="45">
        <f t="shared" si="41"/>
        <v>2021</v>
      </c>
      <c r="AL42" s="45">
        <f t="shared" si="41"/>
        <v>2022</v>
      </c>
      <c r="AM42" s="45">
        <f t="shared" si="41"/>
        <v>2023</v>
      </c>
      <c r="AN42" s="45">
        <f t="shared" si="41"/>
        <v>2024</v>
      </c>
      <c r="AO42" s="45">
        <f t="shared" si="41"/>
        <v>2025</v>
      </c>
      <c r="AP42" s="45">
        <f t="shared" si="41"/>
        <v>2026</v>
      </c>
      <c r="AQ42" s="45">
        <f t="shared" si="41"/>
        <v>2027</v>
      </c>
      <c r="AR42" s="45">
        <f t="shared" si="41"/>
        <v>2028</v>
      </c>
      <c r="AS42" s="45">
        <f t="shared" si="41"/>
        <v>2029</v>
      </c>
      <c r="AT42" s="45">
        <f t="shared" si="41"/>
        <v>2030</v>
      </c>
      <c r="AU42" s="45">
        <f t="shared" si="41"/>
        <v>2031</v>
      </c>
      <c r="AV42" s="45">
        <f t="shared" si="41"/>
        <v>2032</v>
      </c>
      <c r="AW42" s="45">
        <f t="shared" si="41"/>
        <v>2033</v>
      </c>
      <c r="AX42" s="45">
        <f t="shared" si="41"/>
        <v>2034</v>
      </c>
      <c r="AY42" s="45">
        <f t="shared" si="41"/>
        <v>2035</v>
      </c>
      <c r="AZ42" s="45">
        <f t="shared" si="41"/>
        <v>2036</v>
      </c>
      <c r="BA42" s="45">
        <f t="shared" si="41"/>
        <v>2037</v>
      </c>
      <c r="BB42" s="45">
        <f t="shared" si="41"/>
        <v>2038</v>
      </c>
      <c r="BC42" s="45">
        <f t="shared" si="41"/>
        <v>2039</v>
      </c>
      <c r="BD42" s="45">
        <f t="shared" si="41"/>
        <v>2040</v>
      </c>
      <c r="BE42" s="45">
        <f t="shared" si="41"/>
        <v>2041</v>
      </c>
      <c r="BF42" s="45">
        <f t="shared" si="41"/>
        <v>2042</v>
      </c>
      <c r="BG42" s="45">
        <f t="shared" si="41"/>
        <v>2043</v>
      </c>
      <c r="BH42" s="45">
        <f t="shared" si="41"/>
        <v>2044</v>
      </c>
      <c r="BI42" s="45">
        <f t="shared" si="41"/>
        <v>2045</v>
      </c>
      <c r="BJ42" s="45">
        <f t="shared" si="41"/>
        <v>2046</v>
      </c>
      <c r="BK42" s="45">
        <f t="shared" si="41"/>
        <v>2047</v>
      </c>
      <c r="BL42" s="45">
        <f t="shared" si="41"/>
        <v>2048</v>
      </c>
      <c r="BM42" s="45">
        <f t="shared" si="41"/>
        <v>2049</v>
      </c>
      <c r="BN42" s="45">
        <f t="shared" si="41"/>
        <v>2050</v>
      </c>
    </row>
    <row r="43" spans="2:66" ht="12.75" customHeight="1">
      <c r="B43" s="611">
        <v>730</v>
      </c>
      <c r="C43" s="612" t="s">
        <v>525</v>
      </c>
      <c r="D43" s="638"/>
      <c r="E43" s="639" t="s">
        <v>1315</v>
      </c>
      <c r="F43" s="90">
        <f t="shared" ref="F43:AE43" si="42">F27+F34</f>
        <v>0</v>
      </c>
      <c r="G43" s="90">
        <f t="shared" si="42"/>
        <v>0</v>
      </c>
      <c r="H43" s="90">
        <f t="shared" si="42"/>
        <v>0</v>
      </c>
      <c r="I43" s="90">
        <f t="shared" si="42"/>
        <v>0</v>
      </c>
      <c r="J43" s="90">
        <f t="shared" si="42"/>
        <v>0</v>
      </c>
      <c r="K43" s="90">
        <f t="shared" si="42"/>
        <v>0</v>
      </c>
      <c r="L43" s="90">
        <f t="shared" si="42"/>
        <v>0</v>
      </c>
      <c r="M43" s="90">
        <f t="shared" si="42"/>
        <v>0</v>
      </c>
      <c r="N43" s="90">
        <f t="shared" si="42"/>
        <v>0</v>
      </c>
      <c r="O43" s="90">
        <f t="shared" si="42"/>
        <v>0</v>
      </c>
      <c r="P43" s="90">
        <f t="shared" si="42"/>
        <v>0</v>
      </c>
      <c r="Q43" s="90">
        <f t="shared" si="42"/>
        <v>0</v>
      </c>
      <c r="R43" s="90">
        <f t="shared" si="42"/>
        <v>0</v>
      </c>
      <c r="S43" s="90">
        <f t="shared" si="42"/>
        <v>0</v>
      </c>
      <c r="T43" s="90">
        <f t="shared" si="42"/>
        <v>0</v>
      </c>
      <c r="U43" s="90">
        <f t="shared" si="42"/>
        <v>0</v>
      </c>
      <c r="V43" s="90">
        <f t="shared" si="42"/>
        <v>0</v>
      </c>
      <c r="W43" s="90">
        <f t="shared" si="42"/>
        <v>0</v>
      </c>
      <c r="X43" s="90">
        <f t="shared" si="42"/>
        <v>0</v>
      </c>
      <c r="Y43" s="90">
        <f t="shared" si="42"/>
        <v>0</v>
      </c>
      <c r="Z43" s="90">
        <f t="shared" si="42"/>
        <v>0</v>
      </c>
      <c r="AA43" s="90">
        <f t="shared" si="42"/>
        <v>0</v>
      </c>
      <c r="AB43" s="90">
        <f t="shared" si="42"/>
        <v>0</v>
      </c>
      <c r="AC43" s="90">
        <f t="shared" si="42"/>
        <v>0</v>
      </c>
      <c r="AD43" s="90">
        <f t="shared" si="42"/>
        <v>0</v>
      </c>
      <c r="AE43" s="90">
        <f t="shared" si="42"/>
        <v>0</v>
      </c>
      <c r="AF43" s="90">
        <f t="shared" ref="AF43:AO43" si="43">AF27+AF34</f>
        <v>0</v>
      </c>
      <c r="AG43" s="90">
        <f t="shared" si="43"/>
        <v>0</v>
      </c>
      <c r="AH43" s="90">
        <f t="shared" si="43"/>
        <v>0</v>
      </c>
      <c r="AI43" s="90">
        <f t="shared" si="43"/>
        <v>0</v>
      </c>
      <c r="AJ43" s="90">
        <f t="shared" si="43"/>
        <v>0</v>
      </c>
      <c r="AK43" s="90">
        <f t="shared" si="43"/>
        <v>0</v>
      </c>
      <c r="AL43" s="90">
        <f t="shared" si="43"/>
        <v>0</v>
      </c>
      <c r="AM43" s="90">
        <f t="shared" si="43"/>
        <v>0</v>
      </c>
      <c r="AN43" s="90">
        <f t="shared" si="43"/>
        <v>0</v>
      </c>
      <c r="AO43" s="90">
        <f t="shared" si="43"/>
        <v>0</v>
      </c>
      <c r="AP43" s="90">
        <f t="shared" ref="AP43:BN43" si="44">AP27+AP34</f>
        <v>0</v>
      </c>
      <c r="AQ43" s="90">
        <f t="shared" si="44"/>
        <v>0</v>
      </c>
      <c r="AR43" s="90">
        <f t="shared" si="44"/>
        <v>0</v>
      </c>
      <c r="AS43" s="90">
        <f t="shared" si="44"/>
        <v>0</v>
      </c>
      <c r="AT43" s="90">
        <f t="shared" si="44"/>
        <v>0</v>
      </c>
      <c r="AU43" s="90">
        <f t="shared" si="44"/>
        <v>0</v>
      </c>
      <c r="AV43" s="90">
        <f t="shared" si="44"/>
        <v>0</v>
      </c>
      <c r="AW43" s="90">
        <f t="shared" si="44"/>
        <v>0</v>
      </c>
      <c r="AX43" s="90">
        <f t="shared" si="44"/>
        <v>0</v>
      </c>
      <c r="AY43" s="90">
        <f t="shared" si="44"/>
        <v>0</v>
      </c>
      <c r="AZ43" s="90">
        <f t="shared" si="44"/>
        <v>0</v>
      </c>
      <c r="BA43" s="90">
        <f t="shared" si="44"/>
        <v>0</v>
      </c>
      <c r="BB43" s="90">
        <f t="shared" si="44"/>
        <v>0</v>
      </c>
      <c r="BC43" s="90">
        <f t="shared" si="44"/>
        <v>0</v>
      </c>
      <c r="BD43" s="90">
        <f t="shared" si="44"/>
        <v>0</v>
      </c>
      <c r="BE43" s="90">
        <f t="shared" si="44"/>
        <v>0</v>
      </c>
      <c r="BF43" s="90">
        <f t="shared" si="44"/>
        <v>0</v>
      </c>
      <c r="BG43" s="90">
        <f t="shared" si="44"/>
        <v>0</v>
      </c>
      <c r="BH43" s="90">
        <f t="shared" si="44"/>
        <v>0</v>
      </c>
      <c r="BI43" s="90">
        <f t="shared" si="44"/>
        <v>0</v>
      </c>
      <c r="BJ43" s="90">
        <f t="shared" si="44"/>
        <v>0</v>
      </c>
      <c r="BK43" s="90">
        <f t="shared" si="44"/>
        <v>0</v>
      </c>
      <c r="BL43" s="90">
        <f t="shared" si="44"/>
        <v>0</v>
      </c>
      <c r="BM43" s="90">
        <f t="shared" si="44"/>
        <v>0</v>
      </c>
      <c r="BN43" s="90">
        <f t="shared" si="44"/>
        <v>0</v>
      </c>
    </row>
    <row r="44" spans="2:66" s="79" customFormat="1" ht="12.75" customHeight="1">
      <c r="B44" s="611">
        <f>B43+1</f>
        <v>731</v>
      </c>
      <c r="C44" s="60" t="s">
        <v>526</v>
      </c>
      <c r="D44" s="640"/>
      <c r="E44" s="639" t="s">
        <v>430</v>
      </c>
      <c r="F44" s="184">
        <f t="shared" ref="F44:AE44" si="45">IF(F43=0,0,F46/F43)</f>
        <v>0</v>
      </c>
      <c r="G44" s="184">
        <f t="shared" si="45"/>
        <v>0</v>
      </c>
      <c r="H44" s="184">
        <f t="shared" si="45"/>
        <v>0</v>
      </c>
      <c r="I44" s="184">
        <f t="shared" si="45"/>
        <v>0</v>
      </c>
      <c r="J44" s="184">
        <f t="shared" si="45"/>
        <v>0</v>
      </c>
      <c r="K44" s="184">
        <f t="shared" si="45"/>
        <v>0</v>
      </c>
      <c r="L44" s="184">
        <f t="shared" si="45"/>
        <v>0</v>
      </c>
      <c r="M44" s="184">
        <f t="shared" si="45"/>
        <v>0</v>
      </c>
      <c r="N44" s="184">
        <f t="shared" si="45"/>
        <v>0</v>
      </c>
      <c r="O44" s="184">
        <f t="shared" si="45"/>
        <v>0</v>
      </c>
      <c r="P44" s="184">
        <f t="shared" si="45"/>
        <v>0</v>
      </c>
      <c r="Q44" s="184">
        <f t="shared" si="45"/>
        <v>0</v>
      </c>
      <c r="R44" s="184">
        <f t="shared" si="45"/>
        <v>0</v>
      </c>
      <c r="S44" s="184">
        <f t="shared" si="45"/>
        <v>0</v>
      </c>
      <c r="T44" s="184">
        <f t="shared" si="45"/>
        <v>0</v>
      </c>
      <c r="U44" s="184">
        <f t="shared" si="45"/>
        <v>0</v>
      </c>
      <c r="V44" s="184">
        <f t="shared" si="45"/>
        <v>0</v>
      </c>
      <c r="W44" s="184">
        <f t="shared" si="45"/>
        <v>0</v>
      </c>
      <c r="X44" s="184">
        <f t="shared" si="45"/>
        <v>0</v>
      </c>
      <c r="Y44" s="184">
        <f t="shared" si="45"/>
        <v>0</v>
      </c>
      <c r="Z44" s="184">
        <f t="shared" si="45"/>
        <v>0</v>
      </c>
      <c r="AA44" s="184">
        <f t="shared" si="45"/>
        <v>0</v>
      </c>
      <c r="AB44" s="184">
        <f t="shared" si="45"/>
        <v>0</v>
      </c>
      <c r="AC44" s="184">
        <f t="shared" si="45"/>
        <v>0</v>
      </c>
      <c r="AD44" s="184">
        <f t="shared" si="45"/>
        <v>0</v>
      </c>
      <c r="AE44" s="184">
        <f t="shared" si="45"/>
        <v>0</v>
      </c>
      <c r="AF44" s="184">
        <f t="shared" ref="AF44:AO44" si="46">IF(AF43=0,0,AF46/AF43)</f>
        <v>0</v>
      </c>
      <c r="AG44" s="184">
        <f t="shared" si="46"/>
        <v>0</v>
      </c>
      <c r="AH44" s="184">
        <f t="shared" si="46"/>
        <v>0</v>
      </c>
      <c r="AI44" s="184">
        <f t="shared" si="46"/>
        <v>0</v>
      </c>
      <c r="AJ44" s="184">
        <f t="shared" si="46"/>
        <v>0</v>
      </c>
      <c r="AK44" s="184">
        <f t="shared" si="46"/>
        <v>0</v>
      </c>
      <c r="AL44" s="184">
        <f t="shared" si="46"/>
        <v>0</v>
      </c>
      <c r="AM44" s="184">
        <f t="shared" si="46"/>
        <v>0</v>
      </c>
      <c r="AN44" s="184">
        <f t="shared" si="46"/>
        <v>0</v>
      </c>
      <c r="AO44" s="184">
        <f t="shared" si="46"/>
        <v>0</v>
      </c>
      <c r="AP44" s="184">
        <f t="shared" ref="AP44:BN44" si="47">IF(AP43=0,0,AP46/AP43)</f>
        <v>0</v>
      </c>
      <c r="AQ44" s="184">
        <f t="shared" si="47"/>
        <v>0</v>
      </c>
      <c r="AR44" s="184">
        <f t="shared" si="47"/>
        <v>0</v>
      </c>
      <c r="AS44" s="184">
        <f t="shared" si="47"/>
        <v>0</v>
      </c>
      <c r="AT44" s="184">
        <f t="shared" si="47"/>
        <v>0</v>
      </c>
      <c r="AU44" s="184">
        <f t="shared" si="47"/>
        <v>0</v>
      </c>
      <c r="AV44" s="184">
        <f t="shared" si="47"/>
        <v>0</v>
      </c>
      <c r="AW44" s="184">
        <f t="shared" si="47"/>
        <v>0</v>
      </c>
      <c r="AX44" s="184">
        <f t="shared" si="47"/>
        <v>0</v>
      </c>
      <c r="AY44" s="184">
        <f t="shared" si="47"/>
        <v>0</v>
      </c>
      <c r="AZ44" s="184">
        <f t="shared" si="47"/>
        <v>0</v>
      </c>
      <c r="BA44" s="184">
        <f t="shared" si="47"/>
        <v>0</v>
      </c>
      <c r="BB44" s="184">
        <f t="shared" si="47"/>
        <v>0</v>
      </c>
      <c r="BC44" s="184">
        <f t="shared" si="47"/>
        <v>0</v>
      </c>
      <c r="BD44" s="184">
        <f t="shared" si="47"/>
        <v>0</v>
      </c>
      <c r="BE44" s="184">
        <f t="shared" si="47"/>
        <v>0</v>
      </c>
      <c r="BF44" s="184">
        <f t="shared" si="47"/>
        <v>0</v>
      </c>
      <c r="BG44" s="184">
        <f t="shared" si="47"/>
        <v>0</v>
      </c>
      <c r="BH44" s="184">
        <f t="shared" si="47"/>
        <v>0</v>
      </c>
      <c r="BI44" s="184">
        <f t="shared" si="47"/>
        <v>0</v>
      </c>
      <c r="BJ44" s="184">
        <f t="shared" si="47"/>
        <v>0</v>
      </c>
      <c r="BK44" s="184">
        <f t="shared" si="47"/>
        <v>0</v>
      </c>
      <c r="BL44" s="184">
        <f t="shared" si="47"/>
        <v>0</v>
      </c>
      <c r="BM44" s="184">
        <f t="shared" si="47"/>
        <v>0</v>
      </c>
      <c r="BN44" s="184">
        <f t="shared" si="47"/>
        <v>0</v>
      </c>
    </row>
    <row r="45" spans="2:66" ht="12.75" customHeight="1">
      <c r="B45" s="611">
        <f>B44+1</f>
        <v>732</v>
      </c>
      <c r="C45" s="60" t="s">
        <v>527</v>
      </c>
      <c r="D45" s="640"/>
      <c r="E45" s="639" t="s">
        <v>430</v>
      </c>
      <c r="F45" s="184">
        <f t="shared" ref="F45:AE45" si="48">IF(F43=0,0,F47/F43)</f>
        <v>0</v>
      </c>
      <c r="G45" s="184">
        <f t="shared" si="48"/>
        <v>0</v>
      </c>
      <c r="H45" s="184">
        <f t="shared" si="48"/>
        <v>0</v>
      </c>
      <c r="I45" s="184">
        <f t="shared" si="48"/>
        <v>0</v>
      </c>
      <c r="J45" s="184">
        <f t="shared" si="48"/>
        <v>0</v>
      </c>
      <c r="K45" s="184">
        <f t="shared" si="48"/>
        <v>0</v>
      </c>
      <c r="L45" s="184">
        <f t="shared" si="48"/>
        <v>0</v>
      </c>
      <c r="M45" s="184">
        <f t="shared" si="48"/>
        <v>0</v>
      </c>
      <c r="N45" s="184">
        <f t="shared" si="48"/>
        <v>0</v>
      </c>
      <c r="O45" s="184">
        <f t="shared" si="48"/>
        <v>0</v>
      </c>
      <c r="P45" s="184">
        <f t="shared" si="48"/>
        <v>0</v>
      </c>
      <c r="Q45" s="184">
        <f t="shared" si="48"/>
        <v>0</v>
      </c>
      <c r="R45" s="184">
        <f t="shared" si="48"/>
        <v>0</v>
      </c>
      <c r="S45" s="184">
        <f t="shared" si="48"/>
        <v>0</v>
      </c>
      <c r="T45" s="184">
        <f t="shared" si="48"/>
        <v>0</v>
      </c>
      <c r="U45" s="184">
        <f t="shared" si="48"/>
        <v>0</v>
      </c>
      <c r="V45" s="184">
        <f t="shared" si="48"/>
        <v>0</v>
      </c>
      <c r="W45" s="184">
        <f t="shared" si="48"/>
        <v>0</v>
      </c>
      <c r="X45" s="184">
        <f t="shared" si="48"/>
        <v>0</v>
      </c>
      <c r="Y45" s="184">
        <f t="shared" si="48"/>
        <v>0</v>
      </c>
      <c r="Z45" s="184">
        <f t="shared" si="48"/>
        <v>0</v>
      </c>
      <c r="AA45" s="184">
        <f t="shared" si="48"/>
        <v>0</v>
      </c>
      <c r="AB45" s="184">
        <f t="shared" si="48"/>
        <v>0</v>
      </c>
      <c r="AC45" s="184">
        <f t="shared" si="48"/>
        <v>0</v>
      </c>
      <c r="AD45" s="184">
        <f t="shared" si="48"/>
        <v>0</v>
      </c>
      <c r="AE45" s="184">
        <f t="shared" si="48"/>
        <v>0</v>
      </c>
      <c r="AF45" s="184">
        <f t="shared" ref="AF45:AO45" si="49">IF(AF43=0,0,AF47/AF43)</f>
        <v>0</v>
      </c>
      <c r="AG45" s="184">
        <f t="shared" si="49"/>
        <v>0</v>
      </c>
      <c r="AH45" s="184">
        <f t="shared" si="49"/>
        <v>0</v>
      </c>
      <c r="AI45" s="184">
        <f t="shared" si="49"/>
        <v>0</v>
      </c>
      <c r="AJ45" s="184">
        <f t="shared" si="49"/>
        <v>0</v>
      </c>
      <c r="AK45" s="184">
        <f t="shared" si="49"/>
        <v>0</v>
      </c>
      <c r="AL45" s="184">
        <f t="shared" si="49"/>
        <v>0</v>
      </c>
      <c r="AM45" s="184">
        <f t="shared" si="49"/>
        <v>0</v>
      </c>
      <c r="AN45" s="184">
        <f t="shared" si="49"/>
        <v>0</v>
      </c>
      <c r="AO45" s="184">
        <f t="shared" si="49"/>
        <v>0</v>
      </c>
      <c r="AP45" s="184">
        <f t="shared" ref="AP45:BN45" si="50">IF(AP43=0,0,AP47/AP43)</f>
        <v>0</v>
      </c>
      <c r="AQ45" s="184">
        <f t="shared" si="50"/>
        <v>0</v>
      </c>
      <c r="AR45" s="184">
        <f t="shared" si="50"/>
        <v>0</v>
      </c>
      <c r="AS45" s="184">
        <f t="shared" si="50"/>
        <v>0</v>
      </c>
      <c r="AT45" s="184">
        <f t="shared" si="50"/>
        <v>0</v>
      </c>
      <c r="AU45" s="184">
        <f t="shared" si="50"/>
        <v>0</v>
      </c>
      <c r="AV45" s="184">
        <f t="shared" si="50"/>
        <v>0</v>
      </c>
      <c r="AW45" s="184">
        <f t="shared" si="50"/>
        <v>0</v>
      </c>
      <c r="AX45" s="184">
        <f t="shared" si="50"/>
        <v>0</v>
      </c>
      <c r="AY45" s="184">
        <f t="shared" si="50"/>
        <v>0</v>
      </c>
      <c r="AZ45" s="184">
        <f t="shared" si="50"/>
        <v>0</v>
      </c>
      <c r="BA45" s="184">
        <f t="shared" si="50"/>
        <v>0</v>
      </c>
      <c r="BB45" s="184">
        <f t="shared" si="50"/>
        <v>0</v>
      </c>
      <c r="BC45" s="184">
        <f t="shared" si="50"/>
        <v>0</v>
      </c>
      <c r="BD45" s="184">
        <f t="shared" si="50"/>
        <v>0</v>
      </c>
      <c r="BE45" s="184">
        <f t="shared" si="50"/>
        <v>0</v>
      </c>
      <c r="BF45" s="184">
        <f t="shared" si="50"/>
        <v>0</v>
      </c>
      <c r="BG45" s="184">
        <f t="shared" si="50"/>
        <v>0</v>
      </c>
      <c r="BH45" s="184">
        <f t="shared" si="50"/>
        <v>0</v>
      </c>
      <c r="BI45" s="184">
        <f t="shared" si="50"/>
        <v>0</v>
      </c>
      <c r="BJ45" s="184">
        <f t="shared" si="50"/>
        <v>0</v>
      </c>
      <c r="BK45" s="184">
        <f t="shared" si="50"/>
        <v>0</v>
      </c>
      <c r="BL45" s="184">
        <f t="shared" si="50"/>
        <v>0</v>
      </c>
      <c r="BM45" s="184">
        <f t="shared" si="50"/>
        <v>0</v>
      </c>
      <c r="BN45" s="184">
        <f t="shared" si="50"/>
        <v>0</v>
      </c>
    </row>
    <row r="46" spans="2:66" ht="12.75" customHeight="1">
      <c r="B46" s="611">
        <f>B45+1</f>
        <v>733</v>
      </c>
      <c r="C46" s="60" t="s">
        <v>530</v>
      </c>
      <c r="D46" s="640"/>
      <c r="E46" s="639" t="s">
        <v>1315</v>
      </c>
      <c r="F46" s="86">
        <f t="shared" ref="F46:AE46" si="51">F30+F37</f>
        <v>0</v>
      </c>
      <c r="G46" s="86">
        <f t="shared" si="51"/>
        <v>0</v>
      </c>
      <c r="H46" s="86">
        <f t="shared" si="51"/>
        <v>0</v>
      </c>
      <c r="I46" s="86">
        <f t="shared" si="51"/>
        <v>0</v>
      </c>
      <c r="J46" s="86">
        <f t="shared" si="51"/>
        <v>0</v>
      </c>
      <c r="K46" s="86">
        <f t="shared" si="51"/>
        <v>0</v>
      </c>
      <c r="L46" s="86">
        <f t="shared" si="51"/>
        <v>0</v>
      </c>
      <c r="M46" s="86">
        <f t="shared" si="51"/>
        <v>0</v>
      </c>
      <c r="N46" s="86">
        <f t="shared" si="51"/>
        <v>0</v>
      </c>
      <c r="O46" s="86">
        <f t="shared" si="51"/>
        <v>0</v>
      </c>
      <c r="P46" s="86">
        <f t="shared" si="51"/>
        <v>0</v>
      </c>
      <c r="Q46" s="86">
        <f t="shared" si="51"/>
        <v>0</v>
      </c>
      <c r="R46" s="86">
        <f t="shared" si="51"/>
        <v>0</v>
      </c>
      <c r="S46" s="86">
        <f t="shared" si="51"/>
        <v>0</v>
      </c>
      <c r="T46" s="86">
        <f t="shared" si="51"/>
        <v>0</v>
      </c>
      <c r="U46" s="86">
        <f t="shared" si="51"/>
        <v>0</v>
      </c>
      <c r="V46" s="86">
        <f t="shared" si="51"/>
        <v>0</v>
      </c>
      <c r="W46" s="86">
        <f t="shared" si="51"/>
        <v>0</v>
      </c>
      <c r="X46" s="86">
        <f t="shared" si="51"/>
        <v>0</v>
      </c>
      <c r="Y46" s="86">
        <f t="shared" si="51"/>
        <v>0</v>
      </c>
      <c r="Z46" s="86">
        <f t="shared" si="51"/>
        <v>0</v>
      </c>
      <c r="AA46" s="86">
        <f t="shared" si="51"/>
        <v>0</v>
      </c>
      <c r="AB46" s="86">
        <f t="shared" si="51"/>
        <v>0</v>
      </c>
      <c r="AC46" s="86">
        <f t="shared" si="51"/>
        <v>0</v>
      </c>
      <c r="AD46" s="86">
        <f t="shared" si="51"/>
        <v>0</v>
      </c>
      <c r="AE46" s="86">
        <f t="shared" si="51"/>
        <v>0</v>
      </c>
      <c r="AF46" s="86">
        <f t="shared" ref="AF46:AJ47" si="52">AF30+AF37</f>
        <v>0</v>
      </c>
      <c r="AG46" s="86">
        <f t="shared" si="52"/>
        <v>0</v>
      </c>
      <c r="AH46" s="86">
        <f t="shared" si="52"/>
        <v>0</v>
      </c>
      <c r="AI46" s="86">
        <f t="shared" si="52"/>
        <v>0</v>
      </c>
      <c r="AJ46" s="86">
        <f t="shared" si="52"/>
        <v>0</v>
      </c>
      <c r="AK46" s="86">
        <f t="shared" ref="AK46:AO47" si="53">AK30+AK37</f>
        <v>0</v>
      </c>
      <c r="AL46" s="86">
        <f t="shared" si="53"/>
        <v>0</v>
      </c>
      <c r="AM46" s="86">
        <f t="shared" si="53"/>
        <v>0</v>
      </c>
      <c r="AN46" s="86">
        <f t="shared" si="53"/>
        <v>0</v>
      </c>
      <c r="AO46" s="86">
        <f t="shared" si="53"/>
        <v>0</v>
      </c>
      <c r="AP46" s="86">
        <f t="shared" ref="AP46:BN46" si="54">AP30+AP37</f>
        <v>0</v>
      </c>
      <c r="AQ46" s="86">
        <f t="shared" si="54"/>
        <v>0</v>
      </c>
      <c r="AR46" s="86">
        <f t="shared" si="54"/>
        <v>0</v>
      </c>
      <c r="AS46" s="86">
        <f t="shared" si="54"/>
        <v>0</v>
      </c>
      <c r="AT46" s="86">
        <f t="shared" si="54"/>
        <v>0</v>
      </c>
      <c r="AU46" s="86">
        <f t="shared" si="54"/>
        <v>0</v>
      </c>
      <c r="AV46" s="86">
        <f t="shared" si="54"/>
        <v>0</v>
      </c>
      <c r="AW46" s="86">
        <f t="shared" si="54"/>
        <v>0</v>
      </c>
      <c r="AX46" s="86">
        <f t="shared" si="54"/>
        <v>0</v>
      </c>
      <c r="AY46" s="86">
        <f t="shared" si="54"/>
        <v>0</v>
      </c>
      <c r="AZ46" s="86">
        <f t="shared" si="54"/>
        <v>0</v>
      </c>
      <c r="BA46" s="86">
        <f t="shared" si="54"/>
        <v>0</v>
      </c>
      <c r="BB46" s="86">
        <f t="shared" si="54"/>
        <v>0</v>
      </c>
      <c r="BC46" s="86">
        <f t="shared" si="54"/>
        <v>0</v>
      </c>
      <c r="BD46" s="86">
        <f t="shared" si="54"/>
        <v>0</v>
      </c>
      <c r="BE46" s="86">
        <f t="shared" si="54"/>
        <v>0</v>
      </c>
      <c r="BF46" s="86">
        <f t="shared" si="54"/>
        <v>0</v>
      </c>
      <c r="BG46" s="86">
        <f t="shared" si="54"/>
        <v>0</v>
      </c>
      <c r="BH46" s="86">
        <f t="shared" si="54"/>
        <v>0</v>
      </c>
      <c r="BI46" s="86">
        <f t="shared" si="54"/>
        <v>0</v>
      </c>
      <c r="BJ46" s="86">
        <f t="shared" si="54"/>
        <v>0</v>
      </c>
      <c r="BK46" s="86">
        <f t="shared" si="54"/>
        <v>0</v>
      </c>
      <c r="BL46" s="86">
        <f t="shared" si="54"/>
        <v>0</v>
      </c>
      <c r="BM46" s="86">
        <f t="shared" si="54"/>
        <v>0</v>
      </c>
      <c r="BN46" s="86">
        <f t="shared" si="54"/>
        <v>0</v>
      </c>
    </row>
    <row r="47" spans="2:66" ht="12.75" customHeight="1">
      <c r="B47" s="611">
        <f>B46+1</f>
        <v>734</v>
      </c>
      <c r="C47" s="60" t="s">
        <v>531</v>
      </c>
      <c r="D47" s="640"/>
      <c r="E47" s="639" t="s">
        <v>1315</v>
      </c>
      <c r="F47" s="86">
        <f t="shared" ref="F47:AE47" si="55">F31+F38</f>
        <v>0</v>
      </c>
      <c r="G47" s="86">
        <f t="shared" si="55"/>
        <v>0</v>
      </c>
      <c r="H47" s="86">
        <f t="shared" si="55"/>
        <v>0</v>
      </c>
      <c r="I47" s="86">
        <f t="shared" si="55"/>
        <v>0</v>
      </c>
      <c r="J47" s="86">
        <f t="shared" si="55"/>
        <v>0</v>
      </c>
      <c r="K47" s="86">
        <f t="shared" si="55"/>
        <v>0</v>
      </c>
      <c r="L47" s="86">
        <f t="shared" si="55"/>
        <v>0</v>
      </c>
      <c r="M47" s="86">
        <f t="shared" si="55"/>
        <v>0</v>
      </c>
      <c r="N47" s="86">
        <f t="shared" si="55"/>
        <v>0</v>
      </c>
      <c r="O47" s="86">
        <f t="shared" si="55"/>
        <v>0</v>
      </c>
      <c r="P47" s="86">
        <f t="shared" si="55"/>
        <v>0</v>
      </c>
      <c r="Q47" s="86">
        <f t="shared" si="55"/>
        <v>0</v>
      </c>
      <c r="R47" s="86">
        <f t="shared" si="55"/>
        <v>0</v>
      </c>
      <c r="S47" s="86">
        <f t="shared" si="55"/>
        <v>0</v>
      </c>
      <c r="T47" s="86">
        <f t="shared" si="55"/>
        <v>0</v>
      </c>
      <c r="U47" s="86">
        <f t="shared" si="55"/>
        <v>0</v>
      </c>
      <c r="V47" s="86">
        <f t="shared" si="55"/>
        <v>0</v>
      </c>
      <c r="W47" s="86">
        <f t="shared" si="55"/>
        <v>0</v>
      </c>
      <c r="X47" s="86">
        <f t="shared" si="55"/>
        <v>0</v>
      </c>
      <c r="Y47" s="86">
        <f t="shared" si="55"/>
        <v>0</v>
      </c>
      <c r="Z47" s="86">
        <f t="shared" si="55"/>
        <v>0</v>
      </c>
      <c r="AA47" s="86">
        <f t="shared" si="55"/>
        <v>0</v>
      </c>
      <c r="AB47" s="86">
        <f t="shared" si="55"/>
        <v>0</v>
      </c>
      <c r="AC47" s="86">
        <f t="shared" si="55"/>
        <v>0</v>
      </c>
      <c r="AD47" s="86">
        <f t="shared" si="55"/>
        <v>0</v>
      </c>
      <c r="AE47" s="86">
        <f t="shared" si="55"/>
        <v>0</v>
      </c>
      <c r="AF47" s="86">
        <f t="shared" si="52"/>
        <v>0</v>
      </c>
      <c r="AG47" s="86">
        <f t="shared" si="52"/>
        <v>0</v>
      </c>
      <c r="AH47" s="86">
        <f t="shared" si="52"/>
        <v>0</v>
      </c>
      <c r="AI47" s="86">
        <f t="shared" si="52"/>
        <v>0</v>
      </c>
      <c r="AJ47" s="86">
        <f t="shared" si="52"/>
        <v>0</v>
      </c>
      <c r="AK47" s="86">
        <f t="shared" si="53"/>
        <v>0</v>
      </c>
      <c r="AL47" s="86">
        <f t="shared" si="53"/>
        <v>0</v>
      </c>
      <c r="AM47" s="86">
        <f t="shared" si="53"/>
        <v>0</v>
      </c>
      <c r="AN47" s="86">
        <f t="shared" si="53"/>
        <v>0</v>
      </c>
      <c r="AO47" s="86">
        <f t="shared" si="53"/>
        <v>0</v>
      </c>
      <c r="AP47" s="86">
        <f t="shared" ref="AP47:BN47" si="56">AP31+AP38</f>
        <v>0</v>
      </c>
      <c r="AQ47" s="86">
        <f t="shared" si="56"/>
        <v>0</v>
      </c>
      <c r="AR47" s="86">
        <f t="shared" si="56"/>
        <v>0</v>
      </c>
      <c r="AS47" s="86">
        <f t="shared" si="56"/>
        <v>0</v>
      </c>
      <c r="AT47" s="86">
        <f t="shared" si="56"/>
        <v>0</v>
      </c>
      <c r="AU47" s="86">
        <f t="shared" si="56"/>
        <v>0</v>
      </c>
      <c r="AV47" s="86">
        <f t="shared" si="56"/>
        <v>0</v>
      </c>
      <c r="AW47" s="86">
        <f t="shared" si="56"/>
        <v>0</v>
      </c>
      <c r="AX47" s="86">
        <f t="shared" si="56"/>
        <v>0</v>
      </c>
      <c r="AY47" s="86">
        <f t="shared" si="56"/>
        <v>0</v>
      </c>
      <c r="AZ47" s="86">
        <f t="shared" si="56"/>
        <v>0</v>
      </c>
      <c r="BA47" s="86">
        <f t="shared" si="56"/>
        <v>0</v>
      </c>
      <c r="BB47" s="86">
        <f t="shared" si="56"/>
        <v>0</v>
      </c>
      <c r="BC47" s="86">
        <f t="shared" si="56"/>
        <v>0</v>
      </c>
      <c r="BD47" s="86">
        <f t="shared" si="56"/>
        <v>0</v>
      </c>
      <c r="BE47" s="86">
        <f t="shared" si="56"/>
        <v>0</v>
      </c>
      <c r="BF47" s="86">
        <f t="shared" si="56"/>
        <v>0</v>
      </c>
      <c r="BG47" s="86">
        <f t="shared" si="56"/>
        <v>0</v>
      </c>
      <c r="BH47" s="86">
        <f t="shared" si="56"/>
        <v>0</v>
      </c>
      <c r="BI47" s="86">
        <f t="shared" si="56"/>
        <v>0</v>
      </c>
      <c r="BJ47" s="86">
        <f t="shared" si="56"/>
        <v>0</v>
      </c>
      <c r="BK47" s="86">
        <f t="shared" si="56"/>
        <v>0</v>
      </c>
      <c r="BL47" s="86">
        <f t="shared" si="56"/>
        <v>0</v>
      </c>
      <c r="BM47" s="86">
        <f t="shared" si="56"/>
        <v>0</v>
      </c>
      <c r="BN47" s="86">
        <f t="shared" si="56"/>
        <v>0</v>
      </c>
    </row>
    <row r="48" spans="2:66" ht="12.75" customHeight="1" thickBot="1">
      <c r="E48" s="41"/>
      <c r="G48" s="41"/>
      <c r="AP48" s="1176"/>
      <c r="AQ48" s="1176"/>
      <c r="AR48" s="1176"/>
      <c r="AS48" s="1176"/>
      <c r="AT48" s="1176"/>
      <c r="AU48" s="1176"/>
      <c r="AV48" s="1176"/>
      <c r="AW48" s="1176"/>
      <c r="AX48" s="1176"/>
      <c r="AY48" s="1176"/>
      <c r="AZ48" s="1176"/>
      <c r="BA48" s="1176"/>
      <c r="BB48" s="1176"/>
      <c r="BC48" s="1176"/>
      <c r="BD48" s="1176"/>
      <c r="BE48" s="1176"/>
      <c r="BF48" s="1176"/>
      <c r="BG48" s="1176"/>
      <c r="BH48" s="1176"/>
      <c r="BI48" s="1176"/>
      <c r="BJ48" s="1176"/>
      <c r="BK48" s="1176"/>
      <c r="BL48" s="1176"/>
      <c r="BM48" s="1176"/>
      <c r="BN48" s="1176"/>
    </row>
    <row r="49" spans="1:66" ht="12.75" customHeight="1" thickBot="1">
      <c r="A49" s="12" t="s">
        <v>1032</v>
      </c>
      <c r="B49" s="616"/>
      <c r="C49" s="616"/>
      <c r="D49" s="616"/>
      <c r="E49" s="617"/>
      <c r="F49" s="616"/>
      <c r="G49" s="617"/>
      <c r="H49" s="617"/>
      <c r="I49" s="617"/>
      <c r="J49" s="617"/>
      <c r="K49" s="617"/>
      <c r="L49" s="617"/>
      <c r="M49" s="617"/>
      <c r="N49" s="617"/>
      <c r="O49" s="617"/>
      <c r="P49" s="617"/>
      <c r="Q49" s="617"/>
      <c r="R49" s="617"/>
      <c r="S49" s="617"/>
      <c r="T49" s="617"/>
      <c r="U49" s="617"/>
      <c r="V49" s="617"/>
      <c r="W49" s="617"/>
      <c r="X49" s="617"/>
      <c r="Y49" s="617"/>
      <c r="Z49" s="617"/>
      <c r="AA49" s="617"/>
      <c r="AB49" s="617"/>
      <c r="AC49" s="617"/>
      <c r="AD49" s="617"/>
      <c r="AE49" s="617"/>
      <c r="AF49" s="617"/>
      <c r="AG49" s="617"/>
      <c r="AH49" s="617"/>
      <c r="AI49" s="617"/>
      <c r="AJ49" s="617"/>
      <c r="AK49" s="617"/>
      <c r="AL49" s="617"/>
      <c r="AM49" s="617"/>
      <c r="AN49" s="617"/>
      <c r="AO49" s="617"/>
      <c r="AP49" s="617"/>
      <c r="AQ49" s="617"/>
      <c r="AR49" s="617"/>
      <c r="AS49" s="617"/>
      <c r="AT49" s="617"/>
      <c r="AU49" s="617"/>
      <c r="AV49" s="617"/>
      <c r="AW49" s="617"/>
      <c r="AX49" s="617"/>
      <c r="AY49" s="617"/>
      <c r="AZ49" s="617"/>
      <c r="BA49" s="617"/>
      <c r="BB49" s="617"/>
      <c r="BC49" s="617"/>
      <c r="BD49" s="617"/>
      <c r="BE49" s="617"/>
      <c r="BF49" s="617"/>
      <c r="BG49" s="617"/>
      <c r="BH49" s="617"/>
      <c r="BI49" s="617"/>
      <c r="BJ49" s="617"/>
      <c r="BK49" s="617"/>
      <c r="BL49" s="617"/>
      <c r="BM49" s="617"/>
      <c r="BN49" s="618"/>
    </row>
    <row r="50" spans="1:66" ht="12.75" customHeight="1" thickBot="1">
      <c r="A50" s="15"/>
      <c r="AP50" s="1176"/>
      <c r="AQ50" s="1176"/>
      <c r="AR50" s="1176"/>
      <c r="AS50" s="1176"/>
      <c r="AT50" s="1176"/>
      <c r="AU50" s="1176"/>
      <c r="AV50" s="1176"/>
      <c r="AW50" s="1176"/>
      <c r="AX50" s="1176"/>
      <c r="AY50" s="1176"/>
      <c r="AZ50" s="1176"/>
      <c r="BA50" s="1176"/>
      <c r="BB50" s="1176"/>
      <c r="BC50" s="1176"/>
      <c r="BD50" s="1176"/>
      <c r="BE50" s="1176"/>
      <c r="BF50" s="1176"/>
      <c r="BG50" s="1176"/>
      <c r="BH50" s="1176"/>
      <c r="BI50" s="1176"/>
      <c r="BJ50" s="1176"/>
      <c r="BK50" s="1176"/>
      <c r="BL50" s="1176"/>
      <c r="BM50" s="1176"/>
      <c r="BN50" s="1176"/>
    </row>
    <row r="51" spans="1:66" ht="12.75" customHeight="1" thickBot="1">
      <c r="B51" s="17" t="s">
        <v>591</v>
      </c>
      <c r="C51" s="613"/>
      <c r="D51" s="613"/>
      <c r="E51" s="637"/>
      <c r="F51" s="45">
        <f t="shared" ref="F51:BN51" si="57">F$26</f>
        <v>1990</v>
      </c>
      <c r="G51" s="45">
        <f t="shared" si="57"/>
        <v>1991</v>
      </c>
      <c r="H51" s="45">
        <f t="shared" si="57"/>
        <v>1992</v>
      </c>
      <c r="I51" s="45">
        <f t="shared" si="57"/>
        <v>1993</v>
      </c>
      <c r="J51" s="45">
        <f t="shared" si="57"/>
        <v>1994</v>
      </c>
      <c r="K51" s="45">
        <f t="shared" si="57"/>
        <v>1995</v>
      </c>
      <c r="L51" s="45">
        <f t="shared" si="57"/>
        <v>1996</v>
      </c>
      <c r="M51" s="45">
        <f t="shared" si="57"/>
        <v>1997</v>
      </c>
      <c r="N51" s="45">
        <f t="shared" si="57"/>
        <v>1998</v>
      </c>
      <c r="O51" s="45">
        <f t="shared" si="57"/>
        <v>1999</v>
      </c>
      <c r="P51" s="45">
        <f t="shared" si="57"/>
        <v>2000</v>
      </c>
      <c r="Q51" s="45">
        <f t="shared" si="57"/>
        <v>2001</v>
      </c>
      <c r="R51" s="45">
        <f t="shared" si="57"/>
        <v>2002</v>
      </c>
      <c r="S51" s="45">
        <f t="shared" si="57"/>
        <v>2003</v>
      </c>
      <c r="T51" s="45">
        <f t="shared" si="57"/>
        <v>2004</v>
      </c>
      <c r="U51" s="45">
        <f t="shared" si="57"/>
        <v>2005</v>
      </c>
      <c r="V51" s="45">
        <f t="shared" si="57"/>
        <v>2006</v>
      </c>
      <c r="W51" s="45">
        <f t="shared" si="57"/>
        <v>2007</v>
      </c>
      <c r="X51" s="45">
        <f t="shared" si="57"/>
        <v>2008</v>
      </c>
      <c r="Y51" s="45">
        <f t="shared" si="57"/>
        <v>2009</v>
      </c>
      <c r="Z51" s="45">
        <f t="shared" si="57"/>
        <v>2010</v>
      </c>
      <c r="AA51" s="45">
        <f t="shared" si="57"/>
        <v>2011</v>
      </c>
      <c r="AB51" s="45">
        <f t="shared" si="57"/>
        <v>2012</v>
      </c>
      <c r="AC51" s="45">
        <f t="shared" si="57"/>
        <v>2013</v>
      </c>
      <c r="AD51" s="45">
        <f t="shared" si="57"/>
        <v>2014</v>
      </c>
      <c r="AE51" s="45">
        <f t="shared" si="57"/>
        <v>2015</v>
      </c>
      <c r="AF51" s="45">
        <f t="shared" si="57"/>
        <v>2016</v>
      </c>
      <c r="AG51" s="45">
        <f t="shared" si="57"/>
        <v>2017</v>
      </c>
      <c r="AH51" s="45">
        <f t="shared" si="57"/>
        <v>2018</v>
      </c>
      <c r="AI51" s="45">
        <f t="shared" si="57"/>
        <v>2019</v>
      </c>
      <c r="AJ51" s="45">
        <f t="shared" si="57"/>
        <v>2020</v>
      </c>
      <c r="AK51" s="45">
        <f t="shared" si="57"/>
        <v>2021</v>
      </c>
      <c r="AL51" s="45">
        <f t="shared" si="57"/>
        <v>2022</v>
      </c>
      <c r="AM51" s="45">
        <f t="shared" si="57"/>
        <v>2023</v>
      </c>
      <c r="AN51" s="45">
        <f t="shared" si="57"/>
        <v>2024</v>
      </c>
      <c r="AO51" s="45">
        <f t="shared" si="57"/>
        <v>2025</v>
      </c>
      <c r="AP51" s="45">
        <f t="shared" si="57"/>
        <v>2026</v>
      </c>
      <c r="AQ51" s="45">
        <f t="shared" si="57"/>
        <v>2027</v>
      </c>
      <c r="AR51" s="45">
        <f t="shared" si="57"/>
        <v>2028</v>
      </c>
      <c r="AS51" s="45">
        <f t="shared" si="57"/>
        <v>2029</v>
      </c>
      <c r="AT51" s="45">
        <f t="shared" si="57"/>
        <v>2030</v>
      </c>
      <c r="AU51" s="45">
        <f t="shared" si="57"/>
        <v>2031</v>
      </c>
      <c r="AV51" s="45">
        <f t="shared" si="57"/>
        <v>2032</v>
      </c>
      <c r="AW51" s="45">
        <f t="shared" si="57"/>
        <v>2033</v>
      </c>
      <c r="AX51" s="45">
        <f t="shared" si="57"/>
        <v>2034</v>
      </c>
      <c r="AY51" s="45">
        <f t="shared" si="57"/>
        <v>2035</v>
      </c>
      <c r="AZ51" s="45">
        <f t="shared" si="57"/>
        <v>2036</v>
      </c>
      <c r="BA51" s="45">
        <f t="shared" si="57"/>
        <v>2037</v>
      </c>
      <c r="BB51" s="45">
        <f t="shared" si="57"/>
        <v>2038</v>
      </c>
      <c r="BC51" s="45">
        <f t="shared" si="57"/>
        <v>2039</v>
      </c>
      <c r="BD51" s="45">
        <f t="shared" si="57"/>
        <v>2040</v>
      </c>
      <c r="BE51" s="45">
        <f t="shared" si="57"/>
        <v>2041</v>
      </c>
      <c r="BF51" s="45">
        <f t="shared" si="57"/>
        <v>2042</v>
      </c>
      <c r="BG51" s="45">
        <f t="shared" si="57"/>
        <v>2043</v>
      </c>
      <c r="BH51" s="45">
        <f t="shared" si="57"/>
        <v>2044</v>
      </c>
      <c r="BI51" s="45">
        <f t="shared" si="57"/>
        <v>2045</v>
      </c>
      <c r="BJ51" s="45">
        <f t="shared" si="57"/>
        <v>2046</v>
      </c>
      <c r="BK51" s="45">
        <f t="shared" si="57"/>
        <v>2047</v>
      </c>
      <c r="BL51" s="45">
        <f t="shared" si="57"/>
        <v>2048</v>
      </c>
      <c r="BM51" s="45">
        <f t="shared" si="57"/>
        <v>2049</v>
      </c>
      <c r="BN51" s="45">
        <f t="shared" si="57"/>
        <v>2050</v>
      </c>
    </row>
    <row r="52" spans="1:66" ht="12.75" customHeight="1">
      <c r="B52" s="611">
        <v>740</v>
      </c>
      <c r="C52" s="612" t="s">
        <v>314</v>
      </c>
      <c r="D52" s="638"/>
      <c r="E52" s="639" t="s">
        <v>1386</v>
      </c>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row>
    <row r="53" spans="1:66" ht="12.75" customHeight="1">
      <c r="B53" s="611">
        <f>B52+1</f>
        <v>741</v>
      </c>
      <c r="C53" s="60" t="s">
        <v>532</v>
      </c>
      <c r="D53" s="640"/>
      <c r="E53" s="639" t="s">
        <v>1389</v>
      </c>
      <c r="F53" s="605"/>
      <c r="G53" s="605"/>
      <c r="H53" s="605"/>
      <c r="I53" s="605"/>
      <c r="J53" s="605"/>
      <c r="K53" s="605"/>
      <c r="L53" s="605"/>
      <c r="M53" s="605"/>
      <c r="N53" s="605"/>
      <c r="O53" s="605"/>
      <c r="P53" s="607"/>
      <c r="Q53" s="605"/>
      <c r="R53" s="605"/>
      <c r="S53" s="605"/>
      <c r="T53" s="605"/>
      <c r="U53" s="605"/>
      <c r="V53" s="605"/>
      <c r="W53" s="605"/>
      <c r="X53" s="605"/>
      <c r="Y53" s="605"/>
      <c r="Z53" s="605"/>
      <c r="AA53" s="605"/>
      <c r="AB53" s="605"/>
      <c r="AC53" s="605"/>
      <c r="AD53" s="605"/>
      <c r="AE53" s="605"/>
      <c r="AF53" s="605"/>
      <c r="AG53" s="605"/>
      <c r="AH53" s="605"/>
      <c r="AI53" s="605"/>
      <c r="AJ53" s="605"/>
      <c r="AK53" s="605"/>
      <c r="AL53" s="605"/>
      <c r="AM53" s="605"/>
      <c r="AN53" s="605"/>
      <c r="AO53" s="605"/>
      <c r="AP53" s="605"/>
      <c r="AQ53" s="605"/>
      <c r="AR53" s="605"/>
      <c r="AS53" s="605"/>
      <c r="AT53" s="605"/>
      <c r="AU53" s="605"/>
      <c r="AV53" s="605"/>
      <c r="AW53" s="605"/>
      <c r="AX53" s="605"/>
      <c r="AY53" s="605"/>
      <c r="AZ53" s="605"/>
      <c r="BA53" s="605"/>
      <c r="BB53" s="605"/>
      <c r="BC53" s="605"/>
      <c r="BD53" s="605"/>
      <c r="BE53" s="605"/>
      <c r="BF53" s="605"/>
      <c r="BG53" s="605"/>
      <c r="BH53" s="605"/>
      <c r="BI53" s="605"/>
      <c r="BJ53" s="605"/>
      <c r="BK53" s="605"/>
      <c r="BL53" s="605"/>
      <c r="BM53" s="605"/>
      <c r="BN53" s="605"/>
    </row>
    <row r="54" spans="1:66" ht="12.75" customHeight="1">
      <c r="B54" s="611">
        <f>B53+1</f>
        <v>742</v>
      </c>
      <c r="C54" s="60" t="s">
        <v>696</v>
      </c>
      <c r="D54" s="640"/>
      <c r="E54" s="639" t="s">
        <v>1389</v>
      </c>
      <c r="F54" s="608"/>
      <c r="G54" s="608"/>
      <c r="H54" s="608"/>
      <c r="I54" s="608"/>
      <c r="J54" s="608"/>
      <c r="K54" s="608"/>
      <c r="L54" s="608"/>
      <c r="M54" s="608"/>
      <c r="N54" s="608"/>
      <c r="O54" s="608"/>
      <c r="P54" s="607"/>
      <c r="Q54" s="608"/>
      <c r="R54" s="608"/>
      <c r="S54" s="608"/>
      <c r="T54" s="608"/>
      <c r="U54" s="608"/>
      <c r="V54" s="608"/>
      <c r="W54" s="608"/>
      <c r="X54" s="608"/>
      <c r="Y54" s="608"/>
      <c r="Z54" s="608"/>
      <c r="AA54" s="608"/>
      <c r="AB54" s="608"/>
      <c r="AC54" s="608"/>
      <c r="AD54" s="608"/>
      <c r="AE54" s="608"/>
      <c r="AF54" s="608"/>
      <c r="AG54" s="608"/>
      <c r="AH54" s="608"/>
      <c r="AI54" s="608"/>
      <c r="AJ54" s="608"/>
      <c r="AK54" s="608"/>
      <c r="AL54" s="608"/>
      <c r="AM54" s="608"/>
      <c r="AN54" s="608"/>
      <c r="AO54" s="608"/>
      <c r="AP54" s="608"/>
      <c r="AQ54" s="608"/>
      <c r="AR54" s="608"/>
      <c r="AS54" s="608"/>
      <c r="AT54" s="608"/>
      <c r="AU54" s="608"/>
      <c r="AV54" s="608"/>
      <c r="AW54" s="608"/>
      <c r="AX54" s="608"/>
      <c r="AY54" s="608"/>
      <c r="AZ54" s="608"/>
      <c r="BA54" s="608"/>
      <c r="BB54" s="608"/>
      <c r="BC54" s="608"/>
      <c r="BD54" s="608"/>
      <c r="BE54" s="608"/>
      <c r="BF54" s="608"/>
      <c r="BG54" s="608"/>
      <c r="BH54" s="608"/>
      <c r="BI54" s="608"/>
      <c r="BJ54" s="608"/>
      <c r="BK54" s="608"/>
      <c r="BL54" s="608"/>
      <c r="BM54" s="608"/>
      <c r="BN54" s="608"/>
    </row>
    <row r="55" spans="1:66" ht="12.75" customHeight="1">
      <c r="B55" s="611">
        <f>B54+1</f>
        <v>743</v>
      </c>
      <c r="C55" s="60" t="s">
        <v>528</v>
      </c>
      <c r="D55" s="640"/>
      <c r="E55" s="639" t="s">
        <v>1315</v>
      </c>
      <c r="F55" s="86">
        <f t="shared" ref="F55:AE55" si="58">F52*F53</f>
        <v>0</v>
      </c>
      <c r="G55" s="86">
        <f t="shared" si="58"/>
        <v>0</v>
      </c>
      <c r="H55" s="86">
        <f t="shared" si="58"/>
        <v>0</v>
      </c>
      <c r="I55" s="86">
        <f t="shared" si="58"/>
        <v>0</v>
      </c>
      <c r="J55" s="86">
        <f t="shared" si="58"/>
        <v>0</v>
      </c>
      <c r="K55" s="86">
        <f t="shared" si="58"/>
        <v>0</v>
      </c>
      <c r="L55" s="86">
        <f t="shared" si="58"/>
        <v>0</v>
      </c>
      <c r="M55" s="86">
        <f t="shared" si="58"/>
        <v>0</v>
      </c>
      <c r="N55" s="86">
        <f t="shared" si="58"/>
        <v>0</v>
      </c>
      <c r="O55" s="86">
        <f t="shared" si="58"/>
        <v>0</v>
      </c>
      <c r="P55" s="86">
        <f t="shared" si="58"/>
        <v>0</v>
      </c>
      <c r="Q55" s="86">
        <f t="shared" si="58"/>
        <v>0</v>
      </c>
      <c r="R55" s="86">
        <f t="shared" si="58"/>
        <v>0</v>
      </c>
      <c r="S55" s="86">
        <f t="shared" si="58"/>
        <v>0</v>
      </c>
      <c r="T55" s="86">
        <f t="shared" si="58"/>
        <v>0</v>
      </c>
      <c r="U55" s="86">
        <f t="shared" si="58"/>
        <v>0</v>
      </c>
      <c r="V55" s="86">
        <f t="shared" si="58"/>
        <v>0</v>
      </c>
      <c r="W55" s="86">
        <f t="shared" si="58"/>
        <v>0</v>
      </c>
      <c r="X55" s="86">
        <f t="shared" si="58"/>
        <v>0</v>
      </c>
      <c r="Y55" s="86">
        <f t="shared" si="58"/>
        <v>0</v>
      </c>
      <c r="Z55" s="86">
        <f t="shared" si="58"/>
        <v>0</v>
      </c>
      <c r="AA55" s="86">
        <f t="shared" si="58"/>
        <v>0</v>
      </c>
      <c r="AB55" s="86">
        <f t="shared" si="58"/>
        <v>0</v>
      </c>
      <c r="AC55" s="86">
        <f t="shared" si="58"/>
        <v>0</v>
      </c>
      <c r="AD55" s="86">
        <f t="shared" si="58"/>
        <v>0</v>
      </c>
      <c r="AE55" s="86">
        <f t="shared" si="58"/>
        <v>0</v>
      </c>
      <c r="AF55" s="86">
        <f t="shared" ref="AF55:AO55" si="59">AF52*AF53</f>
        <v>0</v>
      </c>
      <c r="AG55" s="86">
        <f t="shared" si="59"/>
        <v>0</v>
      </c>
      <c r="AH55" s="86">
        <f t="shared" si="59"/>
        <v>0</v>
      </c>
      <c r="AI55" s="86">
        <f t="shared" si="59"/>
        <v>0</v>
      </c>
      <c r="AJ55" s="86">
        <f t="shared" si="59"/>
        <v>0</v>
      </c>
      <c r="AK55" s="86">
        <f t="shared" si="59"/>
        <v>0</v>
      </c>
      <c r="AL55" s="86">
        <f t="shared" si="59"/>
        <v>0</v>
      </c>
      <c r="AM55" s="86">
        <f t="shared" si="59"/>
        <v>0</v>
      </c>
      <c r="AN55" s="86">
        <f t="shared" si="59"/>
        <v>0</v>
      </c>
      <c r="AO55" s="86">
        <f t="shared" si="59"/>
        <v>0</v>
      </c>
      <c r="AP55" s="86">
        <f t="shared" ref="AP55:BN55" si="60">AP52*AP53</f>
        <v>0</v>
      </c>
      <c r="AQ55" s="86">
        <f t="shared" si="60"/>
        <v>0</v>
      </c>
      <c r="AR55" s="86">
        <f t="shared" si="60"/>
        <v>0</v>
      </c>
      <c r="AS55" s="86">
        <f t="shared" si="60"/>
        <v>0</v>
      </c>
      <c r="AT55" s="86">
        <f t="shared" si="60"/>
        <v>0</v>
      </c>
      <c r="AU55" s="86">
        <f t="shared" si="60"/>
        <v>0</v>
      </c>
      <c r="AV55" s="86">
        <f t="shared" si="60"/>
        <v>0</v>
      </c>
      <c r="AW55" s="86">
        <f t="shared" si="60"/>
        <v>0</v>
      </c>
      <c r="AX55" s="86">
        <f t="shared" si="60"/>
        <v>0</v>
      </c>
      <c r="AY55" s="86">
        <f t="shared" si="60"/>
        <v>0</v>
      </c>
      <c r="AZ55" s="86">
        <f t="shared" si="60"/>
        <v>0</v>
      </c>
      <c r="BA55" s="86">
        <f t="shared" si="60"/>
        <v>0</v>
      </c>
      <c r="BB55" s="86">
        <f t="shared" si="60"/>
        <v>0</v>
      </c>
      <c r="BC55" s="86">
        <f t="shared" si="60"/>
        <v>0</v>
      </c>
      <c r="BD55" s="86">
        <f t="shared" si="60"/>
        <v>0</v>
      </c>
      <c r="BE55" s="86">
        <f t="shared" si="60"/>
        <v>0</v>
      </c>
      <c r="BF55" s="86">
        <f t="shared" si="60"/>
        <v>0</v>
      </c>
      <c r="BG55" s="86">
        <f t="shared" si="60"/>
        <v>0</v>
      </c>
      <c r="BH55" s="86">
        <f t="shared" si="60"/>
        <v>0</v>
      </c>
      <c r="BI55" s="86">
        <f t="shared" si="60"/>
        <v>0</v>
      </c>
      <c r="BJ55" s="86">
        <f t="shared" si="60"/>
        <v>0</v>
      </c>
      <c r="BK55" s="86">
        <f t="shared" si="60"/>
        <v>0</v>
      </c>
      <c r="BL55" s="86">
        <f t="shared" si="60"/>
        <v>0</v>
      </c>
      <c r="BM55" s="86">
        <f t="shared" si="60"/>
        <v>0</v>
      </c>
      <c r="BN55" s="86">
        <f t="shared" si="60"/>
        <v>0</v>
      </c>
    </row>
    <row r="56" spans="1:66" ht="12.75" customHeight="1">
      <c r="B56" s="611">
        <f>B55+1</f>
        <v>744</v>
      </c>
      <c r="C56" s="60" t="s">
        <v>529</v>
      </c>
      <c r="D56" s="640"/>
      <c r="E56" s="639" t="s">
        <v>1315</v>
      </c>
      <c r="F56" s="87">
        <f t="shared" ref="F56:AE56" si="61">F52*F54</f>
        <v>0</v>
      </c>
      <c r="G56" s="87">
        <f t="shared" si="61"/>
        <v>0</v>
      </c>
      <c r="H56" s="87">
        <f t="shared" si="61"/>
        <v>0</v>
      </c>
      <c r="I56" s="87">
        <f t="shared" si="61"/>
        <v>0</v>
      </c>
      <c r="J56" s="87">
        <f t="shared" si="61"/>
        <v>0</v>
      </c>
      <c r="K56" s="87">
        <f t="shared" si="61"/>
        <v>0</v>
      </c>
      <c r="L56" s="87">
        <f t="shared" si="61"/>
        <v>0</v>
      </c>
      <c r="M56" s="87">
        <f t="shared" si="61"/>
        <v>0</v>
      </c>
      <c r="N56" s="87">
        <f t="shared" si="61"/>
        <v>0</v>
      </c>
      <c r="O56" s="87">
        <f t="shared" si="61"/>
        <v>0</v>
      </c>
      <c r="P56" s="87">
        <f t="shared" si="61"/>
        <v>0</v>
      </c>
      <c r="Q56" s="87">
        <f t="shared" si="61"/>
        <v>0</v>
      </c>
      <c r="R56" s="87">
        <f t="shared" si="61"/>
        <v>0</v>
      </c>
      <c r="S56" s="87">
        <f t="shared" si="61"/>
        <v>0</v>
      </c>
      <c r="T56" s="87">
        <f t="shared" si="61"/>
        <v>0</v>
      </c>
      <c r="U56" s="87">
        <f t="shared" si="61"/>
        <v>0</v>
      </c>
      <c r="V56" s="87">
        <f t="shared" si="61"/>
        <v>0</v>
      </c>
      <c r="W56" s="87">
        <f t="shared" si="61"/>
        <v>0</v>
      </c>
      <c r="X56" s="87">
        <f t="shared" si="61"/>
        <v>0</v>
      </c>
      <c r="Y56" s="87">
        <f t="shared" si="61"/>
        <v>0</v>
      </c>
      <c r="Z56" s="87">
        <f t="shared" si="61"/>
        <v>0</v>
      </c>
      <c r="AA56" s="87">
        <f t="shared" si="61"/>
        <v>0</v>
      </c>
      <c r="AB56" s="87">
        <f t="shared" si="61"/>
        <v>0</v>
      </c>
      <c r="AC56" s="87">
        <f t="shared" si="61"/>
        <v>0</v>
      </c>
      <c r="AD56" s="87">
        <f t="shared" si="61"/>
        <v>0</v>
      </c>
      <c r="AE56" s="87">
        <f t="shared" si="61"/>
        <v>0</v>
      </c>
      <c r="AF56" s="87">
        <f t="shared" ref="AF56:AO56" si="62">AF52*AF54</f>
        <v>0</v>
      </c>
      <c r="AG56" s="87">
        <f t="shared" si="62"/>
        <v>0</v>
      </c>
      <c r="AH56" s="87">
        <f t="shared" si="62"/>
        <v>0</v>
      </c>
      <c r="AI56" s="87">
        <f t="shared" si="62"/>
        <v>0</v>
      </c>
      <c r="AJ56" s="87">
        <f t="shared" si="62"/>
        <v>0</v>
      </c>
      <c r="AK56" s="87">
        <f t="shared" si="62"/>
        <v>0</v>
      </c>
      <c r="AL56" s="87">
        <f t="shared" si="62"/>
        <v>0</v>
      </c>
      <c r="AM56" s="87">
        <f t="shared" si="62"/>
        <v>0</v>
      </c>
      <c r="AN56" s="87">
        <f t="shared" si="62"/>
        <v>0</v>
      </c>
      <c r="AO56" s="87">
        <f t="shared" si="62"/>
        <v>0</v>
      </c>
      <c r="AP56" s="87">
        <f t="shared" ref="AP56:BN56" si="63">AP52*AP54</f>
        <v>0</v>
      </c>
      <c r="AQ56" s="87">
        <f t="shared" si="63"/>
        <v>0</v>
      </c>
      <c r="AR56" s="87">
        <f t="shared" si="63"/>
        <v>0</v>
      </c>
      <c r="AS56" s="87">
        <f t="shared" si="63"/>
        <v>0</v>
      </c>
      <c r="AT56" s="87">
        <f t="shared" si="63"/>
        <v>0</v>
      </c>
      <c r="AU56" s="87">
        <f t="shared" si="63"/>
        <v>0</v>
      </c>
      <c r="AV56" s="87">
        <f t="shared" si="63"/>
        <v>0</v>
      </c>
      <c r="AW56" s="87">
        <f t="shared" si="63"/>
        <v>0</v>
      </c>
      <c r="AX56" s="87">
        <f t="shared" si="63"/>
        <v>0</v>
      </c>
      <c r="AY56" s="87">
        <f t="shared" si="63"/>
        <v>0</v>
      </c>
      <c r="AZ56" s="87">
        <f t="shared" si="63"/>
        <v>0</v>
      </c>
      <c r="BA56" s="87">
        <f t="shared" si="63"/>
        <v>0</v>
      </c>
      <c r="BB56" s="87">
        <f t="shared" si="63"/>
        <v>0</v>
      </c>
      <c r="BC56" s="87">
        <f t="shared" si="63"/>
        <v>0</v>
      </c>
      <c r="BD56" s="87">
        <f t="shared" si="63"/>
        <v>0</v>
      </c>
      <c r="BE56" s="87">
        <f t="shared" si="63"/>
        <v>0</v>
      </c>
      <c r="BF56" s="87">
        <f t="shared" si="63"/>
        <v>0</v>
      </c>
      <c r="BG56" s="87">
        <f t="shared" si="63"/>
        <v>0</v>
      </c>
      <c r="BH56" s="87">
        <f t="shared" si="63"/>
        <v>0</v>
      </c>
      <c r="BI56" s="87">
        <f t="shared" si="63"/>
        <v>0</v>
      </c>
      <c r="BJ56" s="87">
        <f t="shared" si="63"/>
        <v>0</v>
      </c>
      <c r="BK56" s="87">
        <f t="shared" si="63"/>
        <v>0</v>
      </c>
      <c r="BL56" s="87">
        <f t="shared" si="63"/>
        <v>0</v>
      </c>
      <c r="BM56" s="87">
        <f t="shared" si="63"/>
        <v>0</v>
      </c>
      <c r="BN56" s="87">
        <f t="shared" si="63"/>
        <v>0</v>
      </c>
    </row>
    <row r="57" spans="1:66" ht="12.75" customHeight="1" thickBot="1">
      <c r="E57" s="41"/>
      <c r="G57" s="41"/>
      <c r="AP57" s="1176"/>
      <c r="AQ57" s="1176"/>
      <c r="AR57" s="1176"/>
      <c r="AS57" s="1176"/>
      <c r="AT57" s="1176"/>
      <c r="AU57" s="1176"/>
      <c r="AV57" s="1176"/>
      <c r="AW57" s="1176"/>
      <c r="AX57" s="1176"/>
      <c r="AY57" s="1176"/>
      <c r="AZ57" s="1176"/>
      <c r="BA57" s="1176"/>
      <c r="BB57" s="1176"/>
      <c r="BC57" s="1176"/>
      <c r="BD57" s="1176"/>
      <c r="BE57" s="1176"/>
      <c r="BF57" s="1176"/>
      <c r="BG57" s="1176"/>
      <c r="BH57" s="1176"/>
      <c r="BI57" s="1176"/>
      <c r="BJ57" s="1176"/>
      <c r="BK57" s="1176"/>
      <c r="BL57" s="1176"/>
      <c r="BM57" s="1176"/>
      <c r="BN57" s="1176"/>
    </row>
    <row r="58" spans="1:66" ht="12.75" customHeight="1" thickBot="1">
      <c r="B58" s="17" t="s">
        <v>592</v>
      </c>
      <c r="C58" s="613"/>
      <c r="D58" s="613"/>
      <c r="E58" s="637"/>
      <c r="F58" s="45">
        <f t="shared" ref="F58:BN58" si="64">F$26</f>
        <v>1990</v>
      </c>
      <c r="G58" s="45">
        <f t="shared" si="64"/>
        <v>1991</v>
      </c>
      <c r="H58" s="45">
        <f t="shared" si="64"/>
        <v>1992</v>
      </c>
      <c r="I58" s="45">
        <f t="shared" si="64"/>
        <v>1993</v>
      </c>
      <c r="J58" s="45">
        <f t="shared" si="64"/>
        <v>1994</v>
      </c>
      <c r="K58" s="45">
        <f t="shared" si="64"/>
        <v>1995</v>
      </c>
      <c r="L58" s="45">
        <f t="shared" si="64"/>
        <v>1996</v>
      </c>
      <c r="M58" s="45">
        <f t="shared" si="64"/>
        <v>1997</v>
      </c>
      <c r="N58" s="45">
        <f t="shared" si="64"/>
        <v>1998</v>
      </c>
      <c r="O58" s="45">
        <f t="shared" si="64"/>
        <v>1999</v>
      </c>
      <c r="P58" s="45">
        <f t="shared" si="64"/>
        <v>2000</v>
      </c>
      <c r="Q58" s="45">
        <f t="shared" si="64"/>
        <v>2001</v>
      </c>
      <c r="R58" s="45">
        <f t="shared" si="64"/>
        <v>2002</v>
      </c>
      <c r="S58" s="45">
        <f t="shared" si="64"/>
        <v>2003</v>
      </c>
      <c r="T58" s="45">
        <f t="shared" si="64"/>
        <v>2004</v>
      </c>
      <c r="U58" s="45">
        <f t="shared" si="64"/>
        <v>2005</v>
      </c>
      <c r="V58" s="45">
        <f t="shared" si="64"/>
        <v>2006</v>
      </c>
      <c r="W58" s="45">
        <f t="shared" si="64"/>
        <v>2007</v>
      </c>
      <c r="X58" s="45">
        <f t="shared" si="64"/>
        <v>2008</v>
      </c>
      <c r="Y58" s="45">
        <f t="shared" si="64"/>
        <v>2009</v>
      </c>
      <c r="Z58" s="45">
        <f t="shared" si="64"/>
        <v>2010</v>
      </c>
      <c r="AA58" s="45">
        <f t="shared" si="64"/>
        <v>2011</v>
      </c>
      <c r="AB58" s="45">
        <f t="shared" si="64"/>
        <v>2012</v>
      </c>
      <c r="AC58" s="45">
        <f t="shared" si="64"/>
        <v>2013</v>
      </c>
      <c r="AD58" s="45">
        <f t="shared" si="64"/>
        <v>2014</v>
      </c>
      <c r="AE58" s="45">
        <f t="shared" si="64"/>
        <v>2015</v>
      </c>
      <c r="AF58" s="45">
        <f t="shared" si="64"/>
        <v>2016</v>
      </c>
      <c r="AG58" s="45">
        <f t="shared" si="64"/>
        <v>2017</v>
      </c>
      <c r="AH58" s="45">
        <f t="shared" si="64"/>
        <v>2018</v>
      </c>
      <c r="AI58" s="45">
        <f t="shared" si="64"/>
        <v>2019</v>
      </c>
      <c r="AJ58" s="45">
        <f t="shared" si="64"/>
        <v>2020</v>
      </c>
      <c r="AK58" s="45">
        <f t="shared" si="64"/>
        <v>2021</v>
      </c>
      <c r="AL58" s="45">
        <f t="shared" si="64"/>
        <v>2022</v>
      </c>
      <c r="AM58" s="45">
        <f t="shared" si="64"/>
        <v>2023</v>
      </c>
      <c r="AN58" s="45">
        <f t="shared" si="64"/>
        <v>2024</v>
      </c>
      <c r="AO58" s="45">
        <f t="shared" si="64"/>
        <v>2025</v>
      </c>
      <c r="AP58" s="45">
        <f t="shared" si="64"/>
        <v>2026</v>
      </c>
      <c r="AQ58" s="45">
        <f t="shared" si="64"/>
        <v>2027</v>
      </c>
      <c r="AR58" s="45">
        <f t="shared" si="64"/>
        <v>2028</v>
      </c>
      <c r="AS58" s="45">
        <f t="shared" si="64"/>
        <v>2029</v>
      </c>
      <c r="AT58" s="45">
        <f t="shared" si="64"/>
        <v>2030</v>
      </c>
      <c r="AU58" s="45">
        <f t="shared" si="64"/>
        <v>2031</v>
      </c>
      <c r="AV58" s="45">
        <f t="shared" si="64"/>
        <v>2032</v>
      </c>
      <c r="AW58" s="45">
        <f t="shared" si="64"/>
        <v>2033</v>
      </c>
      <c r="AX58" s="45">
        <f t="shared" si="64"/>
        <v>2034</v>
      </c>
      <c r="AY58" s="45">
        <f t="shared" si="64"/>
        <v>2035</v>
      </c>
      <c r="AZ58" s="45">
        <f t="shared" si="64"/>
        <v>2036</v>
      </c>
      <c r="BA58" s="45">
        <f t="shared" si="64"/>
        <v>2037</v>
      </c>
      <c r="BB58" s="45">
        <f t="shared" si="64"/>
        <v>2038</v>
      </c>
      <c r="BC58" s="45">
        <f t="shared" si="64"/>
        <v>2039</v>
      </c>
      <c r="BD58" s="45">
        <f t="shared" si="64"/>
        <v>2040</v>
      </c>
      <c r="BE58" s="45">
        <f t="shared" si="64"/>
        <v>2041</v>
      </c>
      <c r="BF58" s="45">
        <f t="shared" si="64"/>
        <v>2042</v>
      </c>
      <c r="BG58" s="45">
        <f t="shared" si="64"/>
        <v>2043</v>
      </c>
      <c r="BH58" s="45">
        <f t="shared" si="64"/>
        <v>2044</v>
      </c>
      <c r="BI58" s="45">
        <f t="shared" si="64"/>
        <v>2045</v>
      </c>
      <c r="BJ58" s="45">
        <f t="shared" si="64"/>
        <v>2046</v>
      </c>
      <c r="BK58" s="45">
        <f t="shared" si="64"/>
        <v>2047</v>
      </c>
      <c r="BL58" s="45">
        <f t="shared" si="64"/>
        <v>2048</v>
      </c>
      <c r="BM58" s="45">
        <f t="shared" si="64"/>
        <v>2049</v>
      </c>
      <c r="BN58" s="45">
        <f t="shared" si="64"/>
        <v>2050</v>
      </c>
    </row>
    <row r="59" spans="1:66" ht="12.75" customHeight="1">
      <c r="B59" s="611">
        <v>745</v>
      </c>
      <c r="C59" s="612" t="s">
        <v>314</v>
      </c>
      <c r="D59" s="638"/>
      <c r="E59" s="639" t="s">
        <v>1386</v>
      </c>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row>
    <row r="60" spans="1:66" ht="12.75" customHeight="1">
      <c r="B60" s="611">
        <f>B59+1</f>
        <v>746</v>
      </c>
      <c r="C60" s="60" t="s">
        <v>532</v>
      </c>
      <c r="D60" s="640"/>
      <c r="E60" s="639" t="s">
        <v>1389</v>
      </c>
      <c r="F60" s="605"/>
      <c r="G60" s="605"/>
      <c r="H60" s="605"/>
      <c r="I60" s="605"/>
      <c r="J60" s="605"/>
      <c r="K60" s="605"/>
      <c r="L60" s="605"/>
      <c r="M60" s="605"/>
      <c r="N60" s="605"/>
      <c r="O60" s="605"/>
      <c r="P60" s="605"/>
      <c r="Q60" s="605"/>
      <c r="R60" s="605"/>
      <c r="S60" s="605"/>
      <c r="T60" s="605"/>
      <c r="U60" s="605"/>
      <c r="V60" s="605"/>
      <c r="W60" s="605"/>
      <c r="X60" s="605"/>
      <c r="Y60" s="605"/>
      <c r="Z60" s="605"/>
      <c r="AA60" s="605"/>
      <c r="AB60" s="605"/>
      <c r="AC60" s="605"/>
      <c r="AD60" s="605"/>
      <c r="AE60" s="605"/>
      <c r="AF60" s="605"/>
      <c r="AG60" s="605"/>
      <c r="AH60" s="605"/>
      <c r="AI60" s="605"/>
      <c r="AJ60" s="605"/>
      <c r="AK60" s="605"/>
      <c r="AL60" s="605"/>
      <c r="AM60" s="605"/>
      <c r="AN60" s="605"/>
      <c r="AO60" s="605"/>
      <c r="AP60" s="605"/>
      <c r="AQ60" s="605"/>
      <c r="AR60" s="605"/>
      <c r="AS60" s="605"/>
      <c r="AT60" s="605"/>
      <c r="AU60" s="605"/>
      <c r="AV60" s="605"/>
      <c r="AW60" s="605"/>
      <c r="AX60" s="605"/>
      <c r="AY60" s="605"/>
      <c r="AZ60" s="605"/>
      <c r="BA60" s="605"/>
      <c r="BB60" s="605"/>
      <c r="BC60" s="605"/>
      <c r="BD60" s="605"/>
      <c r="BE60" s="605"/>
      <c r="BF60" s="605"/>
      <c r="BG60" s="605"/>
      <c r="BH60" s="605"/>
      <c r="BI60" s="605"/>
      <c r="BJ60" s="605"/>
      <c r="BK60" s="605"/>
      <c r="BL60" s="605"/>
      <c r="BM60" s="605"/>
      <c r="BN60" s="605"/>
    </row>
    <row r="61" spans="1:66" ht="12.75" customHeight="1">
      <c r="B61" s="611">
        <f>B60+1</f>
        <v>747</v>
      </c>
      <c r="C61" s="60" t="s">
        <v>696</v>
      </c>
      <c r="D61" s="640"/>
      <c r="E61" s="639" t="s">
        <v>1389</v>
      </c>
      <c r="F61" s="608"/>
      <c r="G61" s="608"/>
      <c r="H61" s="608"/>
      <c r="I61" s="608"/>
      <c r="J61" s="608"/>
      <c r="K61" s="608"/>
      <c r="L61" s="608"/>
      <c r="M61" s="608"/>
      <c r="N61" s="608"/>
      <c r="O61" s="608"/>
      <c r="P61" s="608"/>
      <c r="Q61" s="608"/>
      <c r="R61" s="608"/>
      <c r="S61" s="608"/>
      <c r="T61" s="608"/>
      <c r="U61" s="608"/>
      <c r="V61" s="608"/>
      <c r="W61" s="608"/>
      <c r="X61" s="608"/>
      <c r="Y61" s="608"/>
      <c r="Z61" s="608"/>
      <c r="AA61" s="608"/>
      <c r="AB61" s="608"/>
      <c r="AC61" s="608"/>
      <c r="AD61" s="608"/>
      <c r="AE61" s="608"/>
      <c r="AF61" s="608"/>
      <c r="AG61" s="608"/>
      <c r="AH61" s="608"/>
      <c r="AI61" s="608"/>
      <c r="AJ61" s="608"/>
      <c r="AK61" s="608"/>
      <c r="AL61" s="608"/>
      <c r="AM61" s="608"/>
      <c r="AN61" s="608"/>
      <c r="AO61" s="608"/>
      <c r="AP61" s="608"/>
      <c r="AQ61" s="608"/>
      <c r="AR61" s="608"/>
      <c r="AS61" s="608"/>
      <c r="AT61" s="608"/>
      <c r="AU61" s="608"/>
      <c r="AV61" s="608"/>
      <c r="AW61" s="608"/>
      <c r="AX61" s="608"/>
      <c r="AY61" s="608"/>
      <c r="AZ61" s="608"/>
      <c r="BA61" s="608"/>
      <c r="BB61" s="608"/>
      <c r="BC61" s="608"/>
      <c r="BD61" s="608"/>
      <c r="BE61" s="608"/>
      <c r="BF61" s="608"/>
      <c r="BG61" s="608"/>
      <c r="BH61" s="608"/>
      <c r="BI61" s="608"/>
      <c r="BJ61" s="608"/>
      <c r="BK61" s="608"/>
      <c r="BL61" s="608"/>
      <c r="BM61" s="608"/>
      <c r="BN61" s="608"/>
    </row>
    <row r="62" spans="1:66" ht="12.75" customHeight="1">
      <c r="B62" s="611">
        <f>B61+1</f>
        <v>748</v>
      </c>
      <c r="C62" s="60" t="s">
        <v>528</v>
      </c>
      <c r="D62" s="640"/>
      <c r="E62" s="639" t="s">
        <v>1315</v>
      </c>
      <c r="F62" s="86">
        <f t="shared" ref="F62:AE62" si="65">F59*F60</f>
        <v>0</v>
      </c>
      <c r="G62" s="86">
        <f t="shared" si="65"/>
        <v>0</v>
      </c>
      <c r="H62" s="86">
        <f t="shared" si="65"/>
        <v>0</v>
      </c>
      <c r="I62" s="86">
        <f t="shared" si="65"/>
        <v>0</v>
      </c>
      <c r="J62" s="86">
        <f t="shared" si="65"/>
        <v>0</v>
      </c>
      <c r="K62" s="86">
        <f t="shared" si="65"/>
        <v>0</v>
      </c>
      <c r="L62" s="86">
        <f t="shared" si="65"/>
        <v>0</v>
      </c>
      <c r="M62" s="86">
        <f t="shared" si="65"/>
        <v>0</v>
      </c>
      <c r="N62" s="86">
        <f t="shared" si="65"/>
        <v>0</v>
      </c>
      <c r="O62" s="86">
        <f t="shared" si="65"/>
        <v>0</v>
      </c>
      <c r="P62" s="86">
        <f t="shared" si="65"/>
        <v>0</v>
      </c>
      <c r="Q62" s="86">
        <f t="shared" si="65"/>
        <v>0</v>
      </c>
      <c r="R62" s="86">
        <f t="shared" si="65"/>
        <v>0</v>
      </c>
      <c r="S62" s="86">
        <f t="shared" si="65"/>
        <v>0</v>
      </c>
      <c r="T62" s="86">
        <f t="shared" si="65"/>
        <v>0</v>
      </c>
      <c r="U62" s="86">
        <f t="shared" si="65"/>
        <v>0</v>
      </c>
      <c r="V62" s="86">
        <f t="shared" si="65"/>
        <v>0</v>
      </c>
      <c r="W62" s="86">
        <f t="shared" si="65"/>
        <v>0</v>
      </c>
      <c r="X62" s="86">
        <f t="shared" si="65"/>
        <v>0</v>
      </c>
      <c r="Y62" s="86">
        <f t="shared" si="65"/>
        <v>0</v>
      </c>
      <c r="Z62" s="86">
        <f t="shared" si="65"/>
        <v>0</v>
      </c>
      <c r="AA62" s="86">
        <f t="shared" si="65"/>
        <v>0</v>
      </c>
      <c r="AB62" s="86">
        <f t="shared" si="65"/>
        <v>0</v>
      </c>
      <c r="AC62" s="86">
        <f t="shared" si="65"/>
        <v>0</v>
      </c>
      <c r="AD62" s="86">
        <f t="shared" si="65"/>
        <v>0</v>
      </c>
      <c r="AE62" s="86">
        <f t="shared" si="65"/>
        <v>0</v>
      </c>
      <c r="AF62" s="86">
        <f t="shared" ref="AF62:AO62" si="66">AF59*AF60</f>
        <v>0</v>
      </c>
      <c r="AG62" s="86">
        <f t="shared" si="66"/>
        <v>0</v>
      </c>
      <c r="AH62" s="86">
        <f t="shared" si="66"/>
        <v>0</v>
      </c>
      <c r="AI62" s="86">
        <f t="shared" si="66"/>
        <v>0</v>
      </c>
      <c r="AJ62" s="86">
        <f t="shared" si="66"/>
        <v>0</v>
      </c>
      <c r="AK62" s="86">
        <f t="shared" si="66"/>
        <v>0</v>
      </c>
      <c r="AL62" s="86">
        <f t="shared" si="66"/>
        <v>0</v>
      </c>
      <c r="AM62" s="86">
        <f t="shared" si="66"/>
        <v>0</v>
      </c>
      <c r="AN62" s="86">
        <f t="shared" si="66"/>
        <v>0</v>
      </c>
      <c r="AO62" s="86">
        <f t="shared" si="66"/>
        <v>0</v>
      </c>
      <c r="AP62" s="86">
        <f t="shared" ref="AP62:BN62" si="67">AP59*AP60</f>
        <v>0</v>
      </c>
      <c r="AQ62" s="86">
        <f t="shared" si="67"/>
        <v>0</v>
      </c>
      <c r="AR62" s="86">
        <f t="shared" si="67"/>
        <v>0</v>
      </c>
      <c r="AS62" s="86">
        <f t="shared" si="67"/>
        <v>0</v>
      </c>
      <c r="AT62" s="86">
        <f t="shared" si="67"/>
        <v>0</v>
      </c>
      <c r="AU62" s="86">
        <f t="shared" si="67"/>
        <v>0</v>
      </c>
      <c r="AV62" s="86">
        <f t="shared" si="67"/>
        <v>0</v>
      </c>
      <c r="AW62" s="86">
        <f t="shared" si="67"/>
        <v>0</v>
      </c>
      <c r="AX62" s="86">
        <f t="shared" si="67"/>
        <v>0</v>
      </c>
      <c r="AY62" s="86">
        <f t="shared" si="67"/>
        <v>0</v>
      </c>
      <c r="AZ62" s="86">
        <f t="shared" si="67"/>
        <v>0</v>
      </c>
      <c r="BA62" s="86">
        <f t="shared" si="67"/>
        <v>0</v>
      </c>
      <c r="BB62" s="86">
        <f t="shared" si="67"/>
        <v>0</v>
      </c>
      <c r="BC62" s="86">
        <f t="shared" si="67"/>
        <v>0</v>
      </c>
      <c r="BD62" s="86">
        <f t="shared" si="67"/>
        <v>0</v>
      </c>
      <c r="BE62" s="86">
        <f t="shared" si="67"/>
        <v>0</v>
      </c>
      <c r="BF62" s="86">
        <f t="shared" si="67"/>
        <v>0</v>
      </c>
      <c r="BG62" s="86">
        <f t="shared" si="67"/>
        <v>0</v>
      </c>
      <c r="BH62" s="86">
        <f t="shared" si="67"/>
        <v>0</v>
      </c>
      <c r="BI62" s="86">
        <f t="shared" si="67"/>
        <v>0</v>
      </c>
      <c r="BJ62" s="86">
        <f t="shared" si="67"/>
        <v>0</v>
      </c>
      <c r="BK62" s="86">
        <f t="shared" si="67"/>
        <v>0</v>
      </c>
      <c r="BL62" s="86">
        <f t="shared" si="67"/>
        <v>0</v>
      </c>
      <c r="BM62" s="86">
        <f t="shared" si="67"/>
        <v>0</v>
      </c>
      <c r="BN62" s="86">
        <f t="shared" si="67"/>
        <v>0</v>
      </c>
    </row>
    <row r="63" spans="1:66" ht="12.75" customHeight="1">
      <c r="B63" s="611">
        <f>B62+1</f>
        <v>749</v>
      </c>
      <c r="C63" s="60" t="s">
        <v>529</v>
      </c>
      <c r="D63" s="640"/>
      <c r="E63" s="639" t="s">
        <v>1315</v>
      </c>
      <c r="F63" s="87">
        <f t="shared" ref="F63:AE63" si="68">F59*F61</f>
        <v>0</v>
      </c>
      <c r="G63" s="87">
        <f t="shared" si="68"/>
        <v>0</v>
      </c>
      <c r="H63" s="87">
        <f t="shared" si="68"/>
        <v>0</v>
      </c>
      <c r="I63" s="87">
        <f t="shared" si="68"/>
        <v>0</v>
      </c>
      <c r="J63" s="87">
        <f t="shared" si="68"/>
        <v>0</v>
      </c>
      <c r="K63" s="87">
        <f t="shared" si="68"/>
        <v>0</v>
      </c>
      <c r="L63" s="87">
        <f t="shared" si="68"/>
        <v>0</v>
      </c>
      <c r="M63" s="87">
        <f t="shared" si="68"/>
        <v>0</v>
      </c>
      <c r="N63" s="87">
        <f t="shared" si="68"/>
        <v>0</v>
      </c>
      <c r="O63" s="87">
        <f t="shared" si="68"/>
        <v>0</v>
      </c>
      <c r="P63" s="87">
        <f t="shared" si="68"/>
        <v>0</v>
      </c>
      <c r="Q63" s="87">
        <f t="shared" si="68"/>
        <v>0</v>
      </c>
      <c r="R63" s="87">
        <f t="shared" si="68"/>
        <v>0</v>
      </c>
      <c r="S63" s="87">
        <f t="shared" si="68"/>
        <v>0</v>
      </c>
      <c r="T63" s="87">
        <f t="shared" si="68"/>
        <v>0</v>
      </c>
      <c r="U63" s="87">
        <f t="shared" si="68"/>
        <v>0</v>
      </c>
      <c r="V63" s="87">
        <f t="shared" si="68"/>
        <v>0</v>
      </c>
      <c r="W63" s="87">
        <f t="shared" si="68"/>
        <v>0</v>
      </c>
      <c r="X63" s="87">
        <f t="shared" si="68"/>
        <v>0</v>
      </c>
      <c r="Y63" s="87">
        <f t="shared" si="68"/>
        <v>0</v>
      </c>
      <c r="Z63" s="87">
        <f t="shared" si="68"/>
        <v>0</v>
      </c>
      <c r="AA63" s="87">
        <f t="shared" si="68"/>
        <v>0</v>
      </c>
      <c r="AB63" s="87">
        <f t="shared" si="68"/>
        <v>0</v>
      </c>
      <c r="AC63" s="87">
        <f t="shared" si="68"/>
        <v>0</v>
      </c>
      <c r="AD63" s="87">
        <f t="shared" si="68"/>
        <v>0</v>
      </c>
      <c r="AE63" s="87">
        <f t="shared" si="68"/>
        <v>0</v>
      </c>
      <c r="AF63" s="87">
        <f t="shared" ref="AF63:AO63" si="69">AF59*AF61</f>
        <v>0</v>
      </c>
      <c r="AG63" s="87">
        <f t="shared" si="69"/>
        <v>0</v>
      </c>
      <c r="AH63" s="87">
        <f t="shared" si="69"/>
        <v>0</v>
      </c>
      <c r="AI63" s="87">
        <f t="shared" si="69"/>
        <v>0</v>
      </c>
      <c r="AJ63" s="87">
        <f t="shared" si="69"/>
        <v>0</v>
      </c>
      <c r="AK63" s="87">
        <f t="shared" si="69"/>
        <v>0</v>
      </c>
      <c r="AL63" s="87">
        <f t="shared" si="69"/>
        <v>0</v>
      </c>
      <c r="AM63" s="87">
        <f t="shared" si="69"/>
        <v>0</v>
      </c>
      <c r="AN63" s="87">
        <f t="shared" si="69"/>
        <v>0</v>
      </c>
      <c r="AO63" s="87">
        <f t="shared" si="69"/>
        <v>0</v>
      </c>
      <c r="AP63" s="87">
        <f t="shared" ref="AP63:BN63" si="70">AP59*AP61</f>
        <v>0</v>
      </c>
      <c r="AQ63" s="87">
        <f t="shared" si="70"/>
        <v>0</v>
      </c>
      <c r="AR63" s="87">
        <f t="shared" si="70"/>
        <v>0</v>
      </c>
      <c r="AS63" s="87">
        <f t="shared" si="70"/>
        <v>0</v>
      </c>
      <c r="AT63" s="87">
        <f t="shared" si="70"/>
        <v>0</v>
      </c>
      <c r="AU63" s="87">
        <f t="shared" si="70"/>
        <v>0</v>
      </c>
      <c r="AV63" s="87">
        <f t="shared" si="70"/>
        <v>0</v>
      </c>
      <c r="AW63" s="87">
        <f t="shared" si="70"/>
        <v>0</v>
      </c>
      <c r="AX63" s="87">
        <f t="shared" si="70"/>
        <v>0</v>
      </c>
      <c r="AY63" s="87">
        <f t="shared" si="70"/>
        <v>0</v>
      </c>
      <c r="AZ63" s="87">
        <f t="shared" si="70"/>
        <v>0</v>
      </c>
      <c r="BA63" s="87">
        <f t="shared" si="70"/>
        <v>0</v>
      </c>
      <c r="BB63" s="87">
        <f t="shared" si="70"/>
        <v>0</v>
      </c>
      <c r="BC63" s="87">
        <f t="shared" si="70"/>
        <v>0</v>
      </c>
      <c r="BD63" s="87">
        <f t="shared" si="70"/>
        <v>0</v>
      </c>
      <c r="BE63" s="87">
        <f t="shared" si="70"/>
        <v>0</v>
      </c>
      <c r="BF63" s="87">
        <f t="shared" si="70"/>
        <v>0</v>
      </c>
      <c r="BG63" s="87">
        <f t="shared" si="70"/>
        <v>0</v>
      </c>
      <c r="BH63" s="87">
        <f t="shared" si="70"/>
        <v>0</v>
      </c>
      <c r="BI63" s="87">
        <f t="shared" si="70"/>
        <v>0</v>
      </c>
      <c r="BJ63" s="87">
        <f t="shared" si="70"/>
        <v>0</v>
      </c>
      <c r="BK63" s="87">
        <f t="shared" si="70"/>
        <v>0</v>
      </c>
      <c r="BL63" s="87">
        <f t="shared" si="70"/>
        <v>0</v>
      </c>
      <c r="BM63" s="87">
        <f t="shared" si="70"/>
        <v>0</v>
      </c>
      <c r="BN63" s="87">
        <f t="shared" si="70"/>
        <v>0</v>
      </c>
    </row>
    <row r="64" spans="1:66" ht="12.75" customHeight="1">
      <c r="E64" s="41"/>
      <c r="G64" s="41"/>
      <c r="AP64" s="1176"/>
      <c r="AQ64" s="1176"/>
      <c r="AR64" s="1176"/>
      <c r="AS64" s="1176"/>
      <c r="AT64" s="1176"/>
      <c r="AU64" s="1176"/>
      <c r="AV64" s="1176"/>
      <c r="AW64" s="1176"/>
      <c r="AX64" s="1176"/>
      <c r="AY64" s="1176"/>
      <c r="AZ64" s="1176"/>
      <c r="BA64" s="1176"/>
      <c r="BB64" s="1176"/>
      <c r="BC64" s="1176"/>
      <c r="BD64" s="1176"/>
      <c r="BE64" s="1176"/>
      <c r="BF64" s="1176"/>
      <c r="BG64" s="1176"/>
      <c r="BH64" s="1176"/>
      <c r="BI64" s="1176"/>
      <c r="BJ64" s="1176"/>
      <c r="BK64" s="1176"/>
      <c r="BL64" s="1176"/>
      <c r="BM64" s="1176"/>
      <c r="BN64" s="1176"/>
    </row>
    <row r="65" spans="1:66" ht="12.75" customHeight="1">
      <c r="B65" s="610" t="s">
        <v>449</v>
      </c>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c r="BF65" s="79"/>
      <c r="BG65" s="79"/>
      <c r="BH65" s="79"/>
      <c r="BI65" s="79"/>
      <c r="BJ65" s="79"/>
      <c r="BK65" s="79"/>
      <c r="BL65" s="79"/>
      <c r="BM65" s="79"/>
      <c r="BN65" s="79"/>
    </row>
    <row r="66" spans="1:66" ht="12.75" customHeight="1" thickBot="1">
      <c r="E66" s="41"/>
      <c r="G66" s="41"/>
      <c r="AP66" s="1176"/>
      <c r="AQ66" s="1176"/>
      <c r="AR66" s="1176"/>
      <c r="AS66" s="1176"/>
      <c r="AT66" s="1176"/>
      <c r="AU66" s="1176"/>
      <c r="AV66" s="1176"/>
      <c r="AW66" s="1176"/>
      <c r="AX66" s="1176"/>
      <c r="AY66" s="1176"/>
      <c r="AZ66" s="1176"/>
      <c r="BA66" s="1176"/>
      <c r="BB66" s="1176"/>
      <c r="BC66" s="1176"/>
      <c r="BD66" s="1176"/>
      <c r="BE66" s="1176"/>
      <c r="BF66" s="1176"/>
      <c r="BG66" s="1176"/>
      <c r="BH66" s="1176"/>
      <c r="BI66" s="1176"/>
      <c r="BJ66" s="1176"/>
      <c r="BK66" s="1176"/>
      <c r="BL66" s="1176"/>
      <c r="BM66" s="1176"/>
      <c r="BN66" s="1176"/>
    </row>
    <row r="67" spans="1:66" ht="12.75" customHeight="1" thickBot="1">
      <c r="B67" s="17" t="s">
        <v>594</v>
      </c>
      <c r="C67" s="613"/>
      <c r="D67" s="613"/>
      <c r="E67" s="637"/>
      <c r="F67" s="45">
        <f t="shared" ref="F67:BN67" si="71">F$26</f>
        <v>1990</v>
      </c>
      <c r="G67" s="45">
        <f t="shared" si="71"/>
        <v>1991</v>
      </c>
      <c r="H67" s="45">
        <f t="shared" si="71"/>
        <v>1992</v>
      </c>
      <c r="I67" s="45">
        <f t="shared" si="71"/>
        <v>1993</v>
      </c>
      <c r="J67" s="45">
        <f t="shared" si="71"/>
        <v>1994</v>
      </c>
      <c r="K67" s="45">
        <f t="shared" si="71"/>
        <v>1995</v>
      </c>
      <c r="L67" s="45">
        <f t="shared" si="71"/>
        <v>1996</v>
      </c>
      <c r="M67" s="45">
        <f t="shared" si="71"/>
        <v>1997</v>
      </c>
      <c r="N67" s="45">
        <f t="shared" si="71"/>
        <v>1998</v>
      </c>
      <c r="O67" s="45">
        <f t="shared" si="71"/>
        <v>1999</v>
      </c>
      <c r="P67" s="45">
        <f t="shared" si="71"/>
        <v>2000</v>
      </c>
      <c r="Q67" s="45">
        <f t="shared" si="71"/>
        <v>2001</v>
      </c>
      <c r="R67" s="45">
        <f t="shared" si="71"/>
        <v>2002</v>
      </c>
      <c r="S67" s="45">
        <f t="shared" si="71"/>
        <v>2003</v>
      </c>
      <c r="T67" s="45">
        <f t="shared" si="71"/>
        <v>2004</v>
      </c>
      <c r="U67" s="45">
        <f t="shared" si="71"/>
        <v>2005</v>
      </c>
      <c r="V67" s="45">
        <f t="shared" si="71"/>
        <v>2006</v>
      </c>
      <c r="W67" s="45">
        <f t="shared" si="71"/>
        <v>2007</v>
      </c>
      <c r="X67" s="45">
        <f t="shared" si="71"/>
        <v>2008</v>
      </c>
      <c r="Y67" s="45">
        <f t="shared" si="71"/>
        <v>2009</v>
      </c>
      <c r="Z67" s="45">
        <f t="shared" si="71"/>
        <v>2010</v>
      </c>
      <c r="AA67" s="45">
        <f t="shared" si="71"/>
        <v>2011</v>
      </c>
      <c r="AB67" s="45">
        <f t="shared" si="71"/>
        <v>2012</v>
      </c>
      <c r="AC67" s="45">
        <f t="shared" si="71"/>
        <v>2013</v>
      </c>
      <c r="AD67" s="45">
        <f t="shared" si="71"/>
        <v>2014</v>
      </c>
      <c r="AE67" s="45">
        <f t="shared" si="71"/>
        <v>2015</v>
      </c>
      <c r="AF67" s="45">
        <f t="shared" si="71"/>
        <v>2016</v>
      </c>
      <c r="AG67" s="45">
        <f t="shared" si="71"/>
        <v>2017</v>
      </c>
      <c r="AH67" s="45">
        <f t="shared" si="71"/>
        <v>2018</v>
      </c>
      <c r="AI67" s="45">
        <f t="shared" si="71"/>
        <v>2019</v>
      </c>
      <c r="AJ67" s="45">
        <f t="shared" si="71"/>
        <v>2020</v>
      </c>
      <c r="AK67" s="45">
        <f t="shared" si="71"/>
        <v>2021</v>
      </c>
      <c r="AL67" s="45">
        <f t="shared" si="71"/>
        <v>2022</v>
      </c>
      <c r="AM67" s="45">
        <f t="shared" si="71"/>
        <v>2023</v>
      </c>
      <c r="AN67" s="45">
        <f t="shared" si="71"/>
        <v>2024</v>
      </c>
      <c r="AO67" s="45">
        <f t="shared" si="71"/>
        <v>2025</v>
      </c>
      <c r="AP67" s="45">
        <f t="shared" si="71"/>
        <v>2026</v>
      </c>
      <c r="AQ67" s="45">
        <f t="shared" si="71"/>
        <v>2027</v>
      </c>
      <c r="AR67" s="45">
        <f t="shared" si="71"/>
        <v>2028</v>
      </c>
      <c r="AS67" s="45">
        <f t="shared" si="71"/>
        <v>2029</v>
      </c>
      <c r="AT67" s="45">
        <f t="shared" si="71"/>
        <v>2030</v>
      </c>
      <c r="AU67" s="45">
        <f t="shared" si="71"/>
        <v>2031</v>
      </c>
      <c r="AV67" s="45">
        <f t="shared" si="71"/>
        <v>2032</v>
      </c>
      <c r="AW67" s="45">
        <f t="shared" si="71"/>
        <v>2033</v>
      </c>
      <c r="AX67" s="45">
        <f t="shared" si="71"/>
        <v>2034</v>
      </c>
      <c r="AY67" s="45">
        <f t="shared" si="71"/>
        <v>2035</v>
      </c>
      <c r="AZ67" s="45">
        <f t="shared" si="71"/>
        <v>2036</v>
      </c>
      <c r="BA67" s="45">
        <f t="shared" si="71"/>
        <v>2037</v>
      </c>
      <c r="BB67" s="45">
        <f t="shared" si="71"/>
        <v>2038</v>
      </c>
      <c r="BC67" s="45">
        <f t="shared" si="71"/>
        <v>2039</v>
      </c>
      <c r="BD67" s="45">
        <f t="shared" si="71"/>
        <v>2040</v>
      </c>
      <c r="BE67" s="45">
        <f t="shared" si="71"/>
        <v>2041</v>
      </c>
      <c r="BF67" s="45">
        <f t="shared" si="71"/>
        <v>2042</v>
      </c>
      <c r="BG67" s="45">
        <f t="shared" si="71"/>
        <v>2043</v>
      </c>
      <c r="BH67" s="45">
        <f t="shared" si="71"/>
        <v>2044</v>
      </c>
      <c r="BI67" s="45">
        <f t="shared" si="71"/>
        <v>2045</v>
      </c>
      <c r="BJ67" s="45">
        <f t="shared" si="71"/>
        <v>2046</v>
      </c>
      <c r="BK67" s="45">
        <f t="shared" si="71"/>
        <v>2047</v>
      </c>
      <c r="BL67" s="45">
        <f t="shared" si="71"/>
        <v>2048</v>
      </c>
      <c r="BM67" s="45">
        <f t="shared" si="71"/>
        <v>2049</v>
      </c>
      <c r="BN67" s="45">
        <f t="shared" si="71"/>
        <v>2050</v>
      </c>
    </row>
    <row r="68" spans="1:66" ht="12.75" customHeight="1">
      <c r="B68" s="611">
        <v>770</v>
      </c>
      <c r="C68" s="612" t="s">
        <v>315</v>
      </c>
      <c r="D68" s="638"/>
      <c r="E68" s="639" t="s">
        <v>1386</v>
      </c>
      <c r="F68" s="90">
        <f t="shared" ref="F68:AE68" si="72">F52+F59</f>
        <v>0</v>
      </c>
      <c r="G68" s="90">
        <f t="shared" si="72"/>
        <v>0</v>
      </c>
      <c r="H68" s="90">
        <f t="shared" si="72"/>
        <v>0</v>
      </c>
      <c r="I68" s="90">
        <f t="shared" si="72"/>
        <v>0</v>
      </c>
      <c r="J68" s="90">
        <f t="shared" si="72"/>
        <v>0</v>
      </c>
      <c r="K68" s="90">
        <f t="shared" si="72"/>
        <v>0</v>
      </c>
      <c r="L68" s="90">
        <f t="shared" si="72"/>
        <v>0</v>
      </c>
      <c r="M68" s="90">
        <f t="shared" si="72"/>
        <v>0</v>
      </c>
      <c r="N68" s="90">
        <f t="shared" si="72"/>
        <v>0</v>
      </c>
      <c r="O68" s="90">
        <f t="shared" si="72"/>
        <v>0</v>
      </c>
      <c r="P68" s="90">
        <f t="shared" si="72"/>
        <v>0</v>
      </c>
      <c r="Q68" s="90">
        <f t="shared" si="72"/>
        <v>0</v>
      </c>
      <c r="R68" s="90">
        <f t="shared" si="72"/>
        <v>0</v>
      </c>
      <c r="S68" s="90">
        <f t="shared" si="72"/>
        <v>0</v>
      </c>
      <c r="T68" s="90">
        <f t="shared" si="72"/>
        <v>0</v>
      </c>
      <c r="U68" s="90">
        <f t="shared" si="72"/>
        <v>0</v>
      </c>
      <c r="V68" s="90">
        <f t="shared" si="72"/>
        <v>0</v>
      </c>
      <c r="W68" s="90">
        <f t="shared" si="72"/>
        <v>0</v>
      </c>
      <c r="X68" s="90">
        <f t="shared" si="72"/>
        <v>0</v>
      </c>
      <c r="Y68" s="90">
        <f t="shared" si="72"/>
        <v>0</v>
      </c>
      <c r="Z68" s="90">
        <f t="shared" si="72"/>
        <v>0</v>
      </c>
      <c r="AA68" s="90">
        <f t="shared" si="72"/>
        <v>0</v>
      </c>
      <c r="AB68" s="90">
        <f t="shared" si="72"/>
        <v>0</v>
      </c>
      <c r="AC68" s="90">
        <f t="shared" si="72"/>
        <v>0</v>
      </c>
      <c r="AD68" s="90">
        <f t="shared" si="72"/>
        <v>0</v>
      </c>
      <c r="AE68" s="90">
        <f t="shared" si="72"/>
        <v>0</v>
      </c>
      <c r="AF68" s="90">
        <f t="shared" ref="AF68:AO68" si="73">AF52+AF59</f>
        <v>0</v>
      </c>
      <c r="AG68" s="90">
        <f t="shared" si="73"/>
        <v>0</v>
      </c>
      <c r="AH68" s="90">
        <f t="shared" si="73"/>
        <v>0</v>
      </c>
      <c r="AI68" s="90">
        <f t="shared" si="73"/>
        <v>0</v>
      </c>
      <c r="AJ68" s="90">
        <f t="shared" si="73"/>
        <v>0</v>
      </c>
      <c r="AK68" s="90">
        <f t="shared" si="73"/>
        <v>0</v>
      </c>
      <c r="AL68" s="90">
        <f t="shared" si="73"/>
        <v>0</v>
      </c>
      <c r="AM68" s="90">
        <f t="shared" si="73"/>
        <v>0</v>
      </c>
      <c r="AN68" s="90">
        <f t="shared" si="73"/>
        <v>0</v>
      </c>
      <c r="AO68" s="90">
        <f t="shared" si="73"/>
        <v>0</v>
      </c>
      <c r="AP68" s="90">
        <f t="shared" ref="AP68:BN68" si="74">AP52+AP59</f>
        <v>0</v>
      </c>
      <c r="AQ68" s="90">
        <f t="shared" si="74"/>
        <v>0</v>
      </c>
      <c r="AR68" s="90">
        <f t="shared" si="74"/>
        <v>0</v>
      </c>
      <c r="AS68" s="90">
        <f t="shared" si="74"/>
        <v>0</v>
      </c>
      <c r="AT68" s="90">
        <f t="shared" si="74"/>
        <v>0</v>
      </c>
      <c r="AU68" s="90">
        <f t="shared" si="74"/>
        <v>0</v>
      </c>
      <c r="AV68" s="90">
        <f t="shared" si="74"/>
        <v>0</v>
      </c>
      <c r="AW68" s="90">
        <f t="shared" si="74"/>
        <v>0</v>
      </c>
      <c r="AX68" s="90">
        <f t="shared" si="74"/>
        <v>0</v>
      </c>
      <c r="AY68" s="90">
        <f t="shared" si="74"/>
        <v>0</v>
      </c>
      <c r="AZ68" s="90">
        <f t="shared" si="74"/>
        <v>0</v>
      </c>
      <c r="BA68" s="90">
        <f t="shared" si="74"/>
        <v>0</v>
      </c>
      <c r="BB68" s="90">
        <f t="shared" si="74"/>
        <v>0</v>
      </c>
      <c r="BC68" s="90">
        <f t="shared" si="74"/>
        <v>0</v>
      </c>
      <c r="BD68" s="90">
        <f t="shared" si="74"/>
        <v>0</v>
      </c>
      <c r="BE68" s="90">
        <f t="shared" si="74"/>
        <v>0</v>
      </c>
      <c r="BF68" s="90">
        <f t="shared" si="74"/>
        <v>0</v>
      </c>
      <c r="BG68" s="90">
        <f t="shared" si="74"/>
        <v>0</v>
      </c>
      <c r="BH68" s="90">
        <f t="shared" si="74"/>
        <v>0</v>
      </c>
      <c r="BI68" s="90">
        <f t="shared" si="74"/>
        <v>0</v>
      </c>
      <c r="BJ68" s="90">
        <f t="shared" si="74"/>
        <v>0</v>
      </c>
      <c r="BK68" s="90">
        <f t="shared" si="74"/>
        <v>0</v>
      </c>
      <c r="BL68" s="90">
        <f t="shared" si="74"/>
        <v>0</v>
      </c>
      <c r="BM68" s="90">
        <f t="shared" si="74"/>
        <v>0</v>
      </c>
      <c r="BN68" s="90">
        <f t="shared" si="74"/>
        <v>0</v>
      </c>
    </row>
    <row r="69" spans="1:66" ht="12.75" customHeight="1">
      <c r="B69" s="611">
        <f>B68+1</f>
        <v>771</v>
      </c>
      <c r="C69" s="60" t="s">
        <v>593</v>
      </c>
      <c r="D69" s="640"/>
      <c r="E69" s="639" t="s">
        <v>1389</v>
      </c>
      <c r="F69" s="184">
        <f t="shared" ref="F69:AE69" si="75">IF(F68=0,0,F71/F68)</f>
        <v>0</v>
      </c>
      <c r="G69" s="184">
        <f t="shared" si="75"/>
        <v>0</v>
      </c>
      <c r="H69" s="184">
        <f t="shared" si="75"/>
        <v>0</v>
      </c>
      <c r="I69" s="184">
        <f t="shared" si="75"/>
        <v>0</v>
      </c>
      <c r="J69" s="184">
        <f t="shared" si="75"/>
        <v>0</v>
      </c>
      <c r="K69" s="184">
        <f t="shared" si="75"/>
        <v>0</v>
      </c>
      <c r="L69" s="184">
        <f t="shared" si="75"/>
        <v>0</v>
      </c>
      <c r="M69" s="184">
        <f t="shared" si="75"/>
        <v>0</v>
      </c>
      <c r="N69" s="184">
        <f t="shared" si="75"/>
        <v>0</v>
      </c>
      <c r="O69" s="184">
        <f t="shared" si="75"/>
        <v>0</v>
      </c>
      <c r="P69" s="184">
        <f t="shared" si="75"/>
        <v>0</v>
      </c>
      <c r="Q69" s="184">
        <f t="shared" si="75"/>
        <v>0</v>
      </c>
      <c r="R69" s="184">
        <f t="shared" si="75"/>
        <v>0</v>
      </c>
      <c r="S69" s="184">
        <f t="shared" si="75"/>
        <v>0</v>
      </c>
      <c r="T69" s="184">
        <f t="shared" si="75"/>
        <v>0</v>
      </c>
      <c r="U69" s="184">
        <f t="shared" si="75"/>
        <v>0</v>
      </c>
      <c r="V69" s="184">
        <f t="shared" si="75"/>
        <v>0</v>
      </c>
      <c r="W69" s="184">
        <f t="shared" si="75"/>
        <v>0</v>
      </c>
      <c r="X69" s="184">
        <f t="shared" si="75"/>
        <v>0</v>
      </c>
      <c r="Y69" s="184">
        <f t="shared" si="75"/>
        <v>0</v>
      </c>
      <c r="Z69" s="184">
        <f t="shared" si="75"/>
        <v>0</v>
      </c>
      <c r="AA69" s="184">
        <f t="shared" si="75"/>
        <v>0</v>
      </c>
      <c r="AB69" s="184">
        <f t="shared" si="75"/>
        <v>0</v>
      </c>
      <c r="AC69" s="184">
        <f t="shared" si="75"/>
        <v>0</v>
      </c>
      <c r="AD69" s="184">
        <f t="shared" si="75"/>
        <v>0</v>
      </c>
      <c r="AE69" s="184">
        <f t="shared" si="75"/>
        <v>0</v>
      </c>
      <c r="AF69" s="184">
        <f t="shared" ref="AF69:AO69" si="76">IF(AF68=0,0,AF71/AF68)</f>
        <v>0</v>
      </c>
      <c r="AG69" s="184">
        <f t="shared" si="76"/>
        <v>0</v>
      </c>
      <c r="AH69" s="184">
        <f t="shared" si="76"/>
        <v>0</v>
      </c>
      <c r="AI69" s="184">
        <f t="shared" si="76"/>
        <v>0</v>
      </c>
      <c r="AJ69" s="184">
        <f t="shared" si="76"/>
        <v>0</v>
      </c>
      <c r="AK69" s="184">
        <f t="shared" si="76"/>
        <v>0</v>
      </c>
      <c r="AL69" s="184">
        <f t="shared" si="76"/>
        <v>0</v>
      </c>
      <c r="AM69" s="184">
        <f t="shared" si="76"/>
        <v>0</v>
      </c>
      <c r="AN69" s="184">
        <f t="shared" si="76"/>
        <v>0</v>
      </c>
      <c r="AO69" s="184">
        <f t="shared" si="76"/>
        <v>0</v>
      </c>
      <c r="AP69" s="184">
        <f t="shared" ref="AP69:BN69" si="77">IF(AP68=0,0,AP71/AP68)</f>
        <v>0</v>
      </c>
      <c r="AQ69" s="184">
        <f t="shared" si="77"/>
        <v>0</v>
      </c>
      <c r="AR69" s="184">
        <f t="shared" si="77"/>
        <v>0</v>
      </c>
      <c r="AS69" s="184">
        <f t="shared" si="77"/>
        <v>0</v>
      </c>
      <c r="AT69" s="184">
        <f t="shared" si="77"/>
        <v>0</v>
      </c>
      <c r="AU69" s="184">
        <f t="shared" si="77"/>
        <v>0</v>
      </c>
      <c r="AV69" s="184">
        <f t="shared" si="77"/>
        <v>0</v>
      </c>
      <c r="AW69" s="184">
        <f t="shared" si="77"/>
        <v>0</v>
      </c>
      <c r="AX69" s="184">
        <f t="shared" si="77"/>
        <v>0</v>
      </c>
      <c r="AY69" s="184">
        <f t="shared" si="77"/>
        <v>0</v>
      </c>
      <c r="AZ69" s="184">
        <f t="shared" si="77"/>
        <v>0</v>
      </c>
      <c r="BA69" s="184">
        <f t="shared" si="77"/>
        <v>0</v>
      </c>
      <c r="BB69" s="184">
        <f t="shared" si="77"/>
        <v>0</v>
      </c>
      <c r="BC69" s="184">
        <f t="shared" si="77"/>
        <v>0</v>
      </c>
      <c r="BD69" s="184">
        <f t="shared" si="77"/>
        <v>0</v>
      </c>
      <c r="BE69" s="184">
        <f t="shared" si="77"/>
        <v>0</v>
      </c>
      <c r="BF69" s="184">
        <f t="shared" si="77"/>
        <v>0</v>
      </c>
      <c r="BG69" s="184">
        <f t="shared" si="77"/>
        <v>0</v>
      </c>
      <c r="BH69" s="184">
        <f t="shared" si="77"/>
        <v>0</v>
      </c>
      <c r="BI69" s="184">
        <f t="shared" si="77"/>
        <v>0</v>
      </c>
      <c r="BJ69" s="184">
        <f t="shared" si="77"/>
        <v>0</v>
      </c>
      <c r="BK69" s="184">
        <f t="shared" si="77"/>
        <v>0</v>
      </c>
      <c r="BL69" s="184">
        <f t="shared" si="77"/>
        <v>0</v>
      </c>
      <c r="BM69" s="184">
        <f t="shared" si="77"/>
        <v>0</v>
      </c>
      <c r="BN69" s="184">
        <f t="shared" si="77"/>
        <v>0</v>
      </c>
    </row>
    <row r="70" spans="1:66" ht="12.75" customHeight="1">
      <c r="B70" s="611">
        <f>B69+1</f>
        <v>772</v>
      </c>
      <c r="C70" s="60" t="s">
        <v>527</v>
      </c>
      <c r="D70" s="640"/>
      <c r="E70" s="639" t="s">
        <v>1389</v>
      </c>
      <c r="F70" s="184">
        <f t="shared" ref="F70:AE70" si="78">IF(F68=0,0,F72/F68)</f>
        <v>0</v>
      </c>
      <c r="G70" s="184">
        <f t="shared" si="78"/>
        <v>0</v>
      </c>
      <c r="H70" s="184">
        <f t="shared" si="78"/>
        <v>0</v>
      </c>
      <c r="I70" s="184">
        <f t="shared" si="78"/>
        <v>0</v>
      </c>
      <c r="J70" s="184">
        <f t="shared" si="78"/>
        <v>0</v>
      </c>
      <c r="K70" s="184">
        <f t="shared" si="78"/>
        <v>0</v>
      </c>
      <c r="L70" s="184">
        <f t="shared" si="78"/>
        <v>0</v>
      </c>
      <c r="M70" s="184">
        <f t="shared" si="78"/>
        <v>0</v>
      </c>
      <c r="N70" s="184">
        <f t="shared" si="78"/>
        <v>0</v>
      </c>
      <c r="O70" s="184">
        <f t="shared" si="78"/>
        <v>0</v>
      </c>
      <c r="P70" s="184">
        <f t="shared" si="78"/>
        <v>0</v>
      </c>
      <c r="Q70" s="184">
        <f t="shared" si="78"/>
        <v>0</v>
      </c>
      <c r="R70" s="184">
        <f t="shared" si="78"/>
        <v>0</v>
      </c>
      <c r="S70" s="184">
        <f t="shared" si="78"/>
        <v>0</v>
      </c>
      <c r="T70" s="184">
        <f t="shared" si="78"/>
        <v>0</v>
      </c>
      <c r="U70" s="184">
        <f t="shared" si="78"/>
        <v>0</v>
      </c>
      <c r="V70" s="184">
        <f t="shared" si="78"/>
        <v>0</v>
      </c>
      <c r="W70" s="184">
        <f t="shared" si="78"/>
        <v>0</v>
      </c>
      <c r="X70" s="184">
        <f t="shared" si="78"/>
        <v>0</v>
      </c>
      <c r="Y70" s="184">
        <f t="shared" si="78"/>
        <v>0</v>
      </c>
      <c r="Z70" s="184">
        <f t="shared" si="78"/>
        <v>0</v>
      </c>
      <c r="AA70" s="184">
        <f t="shared" si="78"/>
        <v>0</v>
      </c>
      <c r="AB70" s="184">
        <f t="shared" si="78"/>
        <v>0</v>
      </c>
      <c r="AC70" s="184">
        <f t="shared" si="78"/>
        <v>0</v>
      </c>
      <c r="AD70" s="184">
        <f t="shared" si="78"/>
        <v>0</v>
      </c>
      <c r="AE70" s="184">
        <f t="shared" si="78"/>
        <v>0</v>
      </c>
      <c r="AF70" s="184">
        <f t="shared" ref="AF70:AO70" si="79">IF(AF68=0,0,AF72/AF68)</f>
        <v>0</v>
      </c>
      <c r="AG70" s="184">
        <f t="shared" si="79"/>
        <v>0</v>
      </c>
      <c r="AH70" s="184">
        <f t="shared" si="79"/>
        <v>0</v>
      </c>
      <c r="AI70" s="184">
        <f t="shared" si="79"/>
        <v>0</v>
      </c>
      <c r="AJ70" s="184">
        <f t="shared" si="79"/>
        <v>0</v>
      </c>
      <c r="AK70" s="184">
        <f t="shared" si="79"/>
        <v>0</v>
      </c>
      <c r="AL70" s="184">
        <f t="shared" si="79"/>
        <v>0</v>
      </c>
      <c r="AM70" s="184">
        <f t="shared" si="79"/>
        <v>0</v>
      </c>
      <c r="AN70" s="184">
        <f t="shared" si="79"/>
        <v>0</v>
      </c>
      <c r="AO70" s="184">
        <f t="shared" si="79"/>
        <v>0</v>
      </c>
      <c r="AP70" s="184">
        <f t="shared" ref="AP70:BN70" si="80">IF(AP68=0,0,AP72/AP68)</f>
        <v>0</v>
      </c>
      <c r="AQ70" s="184">
        <f t="shared" si="80"/>
        <v>0</v>
      </c>
      <c r="AR70" s="184">
        <f t="shared" si="80"/>
        <v>0</v>
      </c>
      <c r="AS70" s="184">
        <f t="shared" si="80"/>
        <v>0</v>
      </c>
      <c r="AT70" s="184">
        <f t="shared" si="80"/>
        <v>0</v>
      </c>
      <c r="AU70" s="184">
        <f t="shared" si="80"/>
        <v>0</v>
      </c>
      <c r="AV70" s="184">
        <f t="shared" si="80"/>
        <v>0</v>
      </c>
      <c r="AW70" s="184">
        <f t="shared" si="80"/>
        <v>0</v>
      </c>
      <c r="AX70" s="184">
        <f t="shared" si="80"/>
        <v>0</v>
      </c>
      <c r="AY70" s="184">
        <f t="shared" si="80"/>
        <v>0</v>
      </c>
      <c r="AZ70" s="184">
        <f t="shared" si="80"/>
        <v>0</v>
      </c>
      <c r="BA70" s="184">
        <f t="shared" si="80"/>
        <v>0</v>
      </c>
      <c r="BB70" s="184">
        <f t="shared" si="80"/>
        <v>0</v>
      </c>
      <c r="BC70" s="184">
        <f t="shared" si="80"/>
        <v>0</v>
      </c>
      <c r="BD70" s="184">
        <f t="shared" si="80"/>
        <v>0</v>
      </c>
      <c r="BE70" s="184">
        <f t="shared" si="80"/>
        <v>0</v>
      </c>
      <c r="BF70" s="184">
        <f t="shared" si="80"/>
        <v>0</v>
      </c>
      <c r="BG70" s="184">
        <f t="shared" si="80"/>
        <v>0</v>
      </c>
      <c r="BH70" s="184">
        <f t="shared" si="80"/>
        <v>0</v>
      </c>
      <c r="BI70" s="184">
        <f t="shared" si="80"/>
        <v>0</v>
      </c>
      <c r="BJ70" s="184">
        <f t="shared" si="80"/>
        <v>0</v>
      </c>
      <c r="BK70" s="184">
        <f t="shared" si="80"/>
        <v>0</v>
      </c>
      <c r="BL70" s="184">
        <f t="shared" si="80"/>
        <v>0</v>
      </c>
      <c r="BM70" s="184">
        <f t="shared" si="80"/>
        <v>0</v>
      </c>
      <c r="BN70" s="184">
        <f t="shared" si="80"/>
        <v>0</v>
      </c>
    </row>
    <row r="71" spans="1:66" ht="12.75" customHeight="1">
      <c r="B71" s="611">
        <f>B70+1</f>
        <v>773</v>
      </c>
      <c r="C71" s="60" t="s">
        <v>530</v>
      </c>
      <c r="D71" s="640"/>
      <c r="E71" s="639" t="s">
        <v>1315</v>
      </c>
      <c r="F71" s="86">
        <f t="shared" ref="F71:AE71" si="81">F55+F62</f>
        <v>0</v>
      </c>
      <c r="G71" s="86">
        <f t="shared" si="81"/>
        <v>0</v>
      </c>
      <c r="H71" s="86">
        <f t="shared" si="81"/>
        <v>0</v>
      </c>
      <c r="I71" s="86">
        <f t="shared" si="81"/>
        <v>0</v>
      </c>
      <c r="J71" s="86">
        <f t="shared" si="81"/>
        <v>0</v>
      </c>
      <c r="K71" s="86">
        <f t="shared" si="81"/>
        <v>0</v>
      </c>
      <c r="L71" s="86">
        <f t="shared" si="81"/>
        <v>0</v>
      </c>
      <c r="M71" s="86">
        <f t="shared" si="81"/>
        <v>0</v>
      </c>
      <c r="N71" s="86">
        <f t="shared" si="81"/>
        <v>0</v>
      </c>
      <c r="O71" s="86">
        <f t="shared" si="81"/>
        <v>0</v>
      </c>
      <c r="P71" s="86">
        <f t="shared" si="81"/>
        <v>0</v>
      </c>
      <c r="Q71" s="86">
        <f t="shared" si="81"/>
        <v>0</v>
      </c>
      <c r="R71" s="86">
        <f t="shared" si="81"/>
        <v>0</v>
      </c>
      <c r="S71" s="86">
        <f t="shared" si="81"/>
        <v>0</v>
      </c>
      <c r="T71" s="86">
        <f t="shared" si="81"/>
        <v>0</v>
      </c>
      <c r="U71" s="86">
        <f t="shared" si="81"/>
        <v>0</v>
      </c>
      <c r="V71" s="86">
        <f t="shared" si="81"/>
        <v>0</v>
      </c>
      <c r="W71" s="86">
        <f t="shared" si="81"/>
        <v>0</v>
      </c>
      <c r="X71" s="86">
        <f t="shared" si="81"/>
        <v>0</v>
      </c>
      <c r="Y71" s="86">
        <f t="shared" si="81"/>
        <v>0</v>
      </c>
      <c r="Z71" s="86">
        <f t="shared" si="81"/>
        <v>0</v>
      </c>
      <c r="AA71" s="86">
        <f t="shared" si="81"/>
        <v>0</v>
      </c>
      <c r="AB71" s="86">
        <f t="shared" si="81"/>
        <v>0</v>
      </c>
      <c r="AC71" s="86">
        <f t="shared" si="81"/>
        <v>0</v>
      </c>
      <c r="AD71" s="86">
        <f t="shared" si="81"/>
        <v>0</v>
      </c>
      <c r="AE71" s="86">
        <f t="shared" si="81"/>
        <v>0</v>
      </c>
      <c r="AF71" s="86">
        <f t="shared" ref="AF71:AJ72" si="82">AF55+AF62</f>
        <v>0</v>
      </c>
      <c r="AG71" s="86">
        <f t="shared" si="82"/>
        <v>0</v>
      </c>
      <c r="AH71" s="86">
        <f t="shared" si="82"/>
        <v>0</v>
      </c>
      <c r="AI71" s="86">
        <f t="shared" si="82"/>
        <v>0</v>
      </c>
      <c r="AJ71" s="86">
        <f t="shared" si="82"/>
        <v>0</v>
      </c>
      <c r="AK71" s="86">
        <f t="shared" ref="AK71:AO72" si="83">AK55+AK62</f>
        <v>0</v>
      </c>
      <c r="AL71" s="86">
        <f t="shared" si="83"/>
        <v>0</v>
      </c>
      <c r="AM71" s="86">
        <f t="shared" si="83"/>
        <v>0</v>
      </c>
      <c r="AN71" s="86">
        <f t="shared" si="83"/>
        <v>0</v>
      </c>
      <c r="AO71" s="86">
        <f t="shared" si="83"/>
        <v>0</v>
      </c>
      <c r="AP71" s="86">
        <f t="shared" ref="AP71:BN71" si="84">AP55+AP62</f>
        <v>0</v>
      </c>
      <c r="AQ71" s="86">
        <f t="shared" si="84"/>
        <v>0</v>
      </c>
      <c r="AR71" s="86">
        <f t="shared" si="84"/>
        <v>0</v>
      </c>
      <c r="AS71" s="86">
        <f t="shared" si="84"/>
        <v>0</v>
      </c>
      <c r="AT71" s="86">
        <f t="shared" si="84"/>
        <v>0</v>
      </c>
      <c r="AU71" s="86">
        <f t="shared" si="84"/>
        <v>0</v>
      </c>
      <c r="AV71" s="86">
        <f t="shared" si="84"/>
        <v>0</v>
      </c>
      <c r="AW71" s="86">
        <f t="shared" si="84"/>
        <v>0</v>
      </c>
      <c r="AX71" s="86">
        <f t="shared" si="84"/>
        <v>0</v>
      </c>
      <c r="AY71" s="86">
        <f t="shared" si="84"/>
        <v>0</v>
      </c>
      <c r="AZ71" s="86">
        <f t="shared" si="84"/>
        <v>0</v>
      </c>
      <c r="BA71" s="86">
        <f t="shared" si="84"/>
        <v>0</v>
      </c>
      <c r="BB71" s="86">
        <f t="shared" si="84"/>
        <v>0</v>
      </c>
      <c r="BC71" s="86">
        <f t="shared" si="84"/>
        <v>0</v>
      </c>
      <c r="BD71" s="86">
        <f t="shared" si="84"/>
        <v>0</v>
      </c>
      <c r="BE71" s="86">
        <f t="shared" si="84"/>
        <v>0</v>
      </c>
      <c r="BF71" s="86">
        <f t="shared" si="84"/>
        <v>0</v>
      </c>
      <c r="BG71" s="86">
        <f t="shared" si="84"/>
        <v>0</v>
      </c>
      <c r="BH71" s="86">
        <f t="shared" si="84"/>
        <v>0</v>
      </c>
      <c r="BI71" s="86">
        <f t="shared" si="84"/>
        <v>0</v>
      </c>
      <c r="BJ71" s="86">
        <f t="shared" si="84"/>
        <v>0</v>
      </c>
      <c r="BK71" s="86">
        <f t="shared" si="84"/>
        <v>0</v>
      </c>
      <c r="BL71" s="86">
        <f t="shared" si="84"/>
        <v>0</v>
      </c>
      <c r="BM71" s="86">
        <f t="shared" si="84"/>
        <v>0</v>
      </c>
      <c r="BN71" s="86">
        <f t="shared" si="84"/>
        <v>0</v>
      </c>
    </row>
    <row r="72" spans="1:66" ht="12.75" customHeight="1">
      <c r="B72" s="611">
        <f>B71+1</f>
        <v>774</v>
      </c>
      <c r="C72" s="60" t="s">
        <v>531</v>
      </c>
      <c r="D72" s="640"/>
      <c r="E72" s="639" t="s">
        <v>1315</v>
      </c>
      <c r="F72" s="86">
        <f t="shared" ref="F72:AE72" si="85">F56+F63</f>
        <v>0</v>
      </c>
      <c r="G72" s="86">
        <f t="shared" si="85"/>
        <v>0</v>
      </c>
      <c r="H72" s="86">
        <f t="shared" si="85"/>
        <v>0</v>
      </c>
      <c r="I72" s="86">
        <f t="shared" si="85"/>
        <v>0</v>
      </c>
      <c r="J72" s="86">
        <f t="shared" si="85"/>
        <v>0</v>
      </c>
      <c r="K72" s="86">
        <f t="shared" si="85"/>
        <v>0</v>
      </c>
      <c r="L72" s="86">
        <f t="shared" si="85"/>
        <v>0</v>
      </c>
      <c r="M72" s="86">
        <f t="shared" si="85"/>
        <v>0</v>
      </c>
      <c r="N72" s="86">
        <f t="shared" si="85"/>
        <v>0</v>
      </c>
      <c r="O72" s="86">
        <f t="shared" si="85"/>
        <v>0</v>
      </c>
      <c r="P72" s="86">
        <f t="shared" si="85"/>
        <v>0</v>
      </c>
      <c r="Q72" s="86">
        <f t="shared" si="85"/>
        <v>0</v>
      </c>
      <c r="R72" s="86">
        <f t="shared" si="85"/>
        <v>0</v>
      </c>
      <c r="S72" s="86">
        <f t="shared" si="85"/>
        <v>0</v>
      </c>
      <c r="T72" s="86">
        <f t="shared" si="85"/>
        <v>0</v>
      </c>
      <c r="U72" s="86">
        <f t="shared" si="85"/>
        <v>0</v>
      </c>
      <c r="V72" s="86">
        <f t="shared" si="85"/>
        <v>0</v>
      </c>
      <c r="W72" s="86">
        <f t="shared" si="85"/>
        <v>0</v>
      </c>
      <c r="X72" s="86">
        <f t="shared" si="85"/>
        <v>0</v>
      </c>
      <c r="Y72" s="86">
        <f t="shared" si="85"/>
        <v>0</v>
      </c>
      <c r="Z72" s="86">
        <f t="shared" si="85"/>
        <v>0</v>
      </c>
      <c r="AA72" s="86">
        <f t="shared" si="85"/>
        <v>0</v>
      </c>
      <c r="AB72" s="86">
        <f t="shared" si="85"/>
        <v>0</v>
      </c>
      <c r="AC72" s="86">
        <f t="shared" si="85"/>
        <v>0</v>
      </c>
      <c r="AD72" s="86">
        <f t="shared" si="85"/>
        <v>0</v>
      </c>
      <c r="AE72" s="86">
        <f t="shared" si="85"/>
        <v>0</v>
      </c>
      <c r="AF72" s="86">
        <f t="shared" si="82"/>
        <v>0</v>
      </c>
      <c r="AG72" s="86">
        <f t="shared" si="82"/>
        <v>0</v>
      </c>
      <c r="AH72" s="86">
        <f t="shared" si="82"/>
        <v>0</v>
      </c>
      <c r="AI72" s="86">
        <f t="shared" si="82"/>
        <v>0</v>
      </c>
      <c r="AJ72" s="86">
        <f t="shared" si="82"/>
        <v>0</v>
      </c>
      <c r="AK72" s="86">
        <f t="shared" si="83"/>
        <v>0</v>
      </c>
      <c r="AL72" s="86">
        <f t="shared" si="83"/>
        <v>0</v>
      </c>
      <c r="AM72" s="86">
        <f t="shared" si="83"/>
        <v>0</v>
      </c>
      <c r="AN72" s="86">
        <f t="shared" si="83"/>
        <v>0</v>
      </c>
      <c r="AO72" s="86">
        <f t="shared" si="83"/>
        <v>0</v>
      </c>
      <c r="AP72" s="86">
        <f t="shared" ref="AP72:BN72" si="86">AP56+AP63</f>
        <v>0</v>
      </c>
      <c r="AQ72" s="86">
        <f t="shared" si="86"/>
        <v>0</v>
      </c>
      <c r="AR72" s="86">
        <f t="shared" si="86"/>
        <v>0</v>
      </c>
      <c r="AS72" s="86">
        <f t="shared" si="86"/>
        <v>0</v>
      </c>
      <c r="AT72" s="86">
        <f t="shared" si="86"/>
        <v>0</v>
      </c>
      <c r="AU72" s="86">
        <f t="shared" si="86"/>
        <v>0</v>
      </c>
      <c r="AV72" s="86">
        <f t="shared" si="86"/>
        <v>0</v>
      </c>
      <c r="AW72" s="86">
        <f t="shared" si="86"/>
        <v>0</v>
      </c>
      <c r="AX72" s="86">
        <f t="shared" si="86"/>
        <v>0</v>
      </c>
      <c r="AY72" s="86">
        <f t="shared" si="86"/>
        <v>0</v>
      </c>
      <c r="AZ72" s="86">
        <f t="shared" si="86"/>
        <v>0</v>
      </c>
      <c r="BA72" s="86">
        <f t="shared" si="86"/>
        <v>0</v>
      </c>
      <c r="BB72" s="86">
        <f t="shared" si="86"/>
        <v>0</v>
      </c>
      <c r="BC72" s="86">
        <f t="shared" si="86"/>
        <v>0</v>
      </c>
      <c r="BD72" s="86">
        <f t="shared" si="86"/>
        <v>0</v>
      </c>
      <c r="BE72" s="86">
        <f t="shared" si="86"/>
        <v>0</v>
      </c>
      <c r="BF72" s="86">
        <f t="shared" si="86"/>
        <v>0</v>
      </c>
      <c r="BG72" s="86">
        <f t="shared" si="86"/>
        <v>0</v>
      </c>
      <c r="BH72" s="86">
        <f t="shared" si="86"/>
        <v>0</v>
      </c>
      <c r="BI72" s="86">
        <f t="shared" si="86"/>
        <v>0</v>
      </c>
      <c r="BJ72" s="86">
        <f t="shared" si="86"/>
        <v>0</v>
      </c>
      <c r="BK72" s="86">
        <f t="shared" si="86"/>
        <v>0</v>
      </c>
      <c r="BL72" s="86">
        <f t="shared" si="86"/>
        <v>0</v>
      </c>
      <c r="BM72" s="86">
        <f t="shared" si="86"/>
        <v>0</v>
      </c>
      <c r="BN72" s="86">
        <f t="shared" si="86"/>
        <v>0</v>
      </c>
    </row>
    <row r="73" spans="1:66" ht="12.75" customHeight="1" thickBot="1">
      <c r="A73" s="15"/>
      <c r="AP73" s="1176"/>
      <c r="AQ73" s="1176"/>
      <c r="AR73" s="1176"/>
      <c r="AS73" s="1176"/>
      <c r="AT73" s="1176"/>
      <c r="AU73" s="1176"/>
      <c r="AV73" s="1176"/>
      <c r="AW73" s="1176"/>
      <c r="AX73" s="1176"/>
      <c r="AY73" s="1176"/>
      <c r="AZ73" s="1176"/>
      <c r="BA73" s="1176"/>
      <c r="BB73" s="1176"/>
      <c r="BC73" s="1176"/>
      <c r="BD73" s="1176"/>
      <c r="BE73" s="1176"/>
      <c r="BF73" s="1176"/>
      <c r="BG73" s="1176"/>
      <c r="BH73" s="1176"/>
      <c r="BI73" s="1176"/>
      <c r="BJ73" s="1176"/>
      <c r="BK73" s="1176"/>
      <c r="BL73" s="1176"/>
      <c r="BM73" s="1176"/>
      <c r="BN73" s="1176"/>
    </row>
    <row r="74" spans="1:66" ht="12.75" customHeight="1" thickBot="1">
      <c r="A74" s="12" t="s">
        <v>155</v>
      </c>
      <c r="B74" s="616"/>
      <c r="C74" s="616"/>
      <c r="D74" s="616"/>
      <c r="E74" s="617"/>
      <c r="F74" s="616"/>
      <c r="G74" s="617"/>
      <c r="H74" s="617"/>
      <c r="I74" s="617"/>
      <c r="J74" s="617"/>
      <c r="K74" s="617"/>
      <c r="L74" s="617"/>
      <c r="M74" s="617"/>
      <c r="N74" s="617"/>
      <c r="O74" s="617"/>
      <c r="P74" s="617"/>
      <c r="Q74" s="617"/>
      <c r="R74" s="617"/>
      <c r="S74" s="617"/>
      <c r="T74" s="617"/>
      <c r="U74" s="617"/>
      <c r="V74" s="617"/>
      <c r="W74" s="617"/>
      <c r="X74" s="617"/>
      <c r="Y74" s="617"/>
      <c r="Z74" s="617"/>
      <c r="AA74" s="617"/>
      <c r="AB74" s="617"/>
      <c r="AC74" s="617"/>
      <c r="AD74" s="617"/>
      <c r="AE74" s="617"/>
      <c r="AF74" s="617"/>
      <c r="AG74" s="617"/>
      <c r="AH74" s="617"/>
      <c r="AI74" s="617"/>
      <c r="AJ74" s="617"/>
      <c r="AK74" s="617"/>
      <c r="AL74" s="617"/>
      <c r="AM74" s="617"/>
      <c r="AN74" s="617"/>
      <c r="AO74" s="617"/>
      <c r="AP74" s="617"/>
      <c r="AQ74" s="617"/>
      <c r="AR74" s="617"/>
      <c r="AS74" s="617"/>
      <c r="AT74" s="617"/>
      <c r="AU74" s="617"/>
      <c r="AV74" s="617"/>
      <c r="AW74" s="617"/>
      <c r="AX74" s="617"/>
      <c r="AY74" s="617"/>
      <c r="AZ74" s="617"/>
      <c r="BA74" s="617"/>
      <c r="BB74" s="617"/>
      <c r="BC74" s="617"/>
      <c r="BD74" s="617"/>
      <c r="BE74" s="617"/>
      <c r="BF74" s="617"/>
      <c r="BG74" s="617"/>
      <c r="BH74" s="617"/>
      <c r="BI74" s="617"/>
      <c r="BJ74" s="617"/>
      <c r="BK74" s="617"/>
      <c r="BL74" s="617"/>
      <c r="BM74" s="617"/>
      <c r="BN74" s="618"/>
    </row>
    <row r="75" spans="1:66" ht="12.75" customHeight="1" thickBot="1">
      <c r="A75" s="15"/>
      <c r="AP75" s="1176"/>
      <c r="AQ75" s="1176"/>
      <c r="AR75" s="1176"/>
      <c r="AS75" s="1176"/>
      <c r="AT75" s="1176"/>
      <c r="AU75" s="1176"/>
      <c r="AV75" s="1176"/>
      <c r="AW75" s="1176"/>
      <c r="AX75" s="1176"/>
      <c r="AY75" s="1176"/>
      <c r="AZ75" s="1176"/>
      <c r="BA75" s="1176"/>
      <c r="BB75" s="1176"/>
      <c r="BC75" s="1176"/>
      <c r="BD75" s="1176"/>
      <c r="BE75" s="1176"/>
      <c r="BF75" s="1176"/>
      <c r="BG75" s="1176"/>
      <c r="BH75" s="1176"/>
      <c r="BI75" s="1176"/>
      <c r="BJ75" s="1176"/>
      <c r="BK75" s="1176"/>
      <c r="BL75" s="1176"/>
      <c r="BM75" s="1176"/>
      <c r="BN75" s="1176"/>
    </row>
    <row r="76" spans="1:66" ht="12.75" customHeight="1" thickBot="1">
      <c r="B76" s="17" t="s">
        <v>591</v>
      </c>
      <c r="C76" s="613"/>
      <c r="D76" s="613"/>
      <c r="E76" s="637"/>
      <c r="F76" s="45">
        <f t="shared" ref="F76:BN76" si="87">F$26</f>
        <v>1990</v>
      </c>
      <c r="G76" s="45">
        <f t="shared" si="87"/>
        <v>1991</v>
      </c>
      <c r="H76" s="45">
        <f t="shared" si="87"/>
        <v>1992</v>
      </c>
      <c r="I76" s="45">
        <f t="shared" si="87"/>
        <v>1993</v>
      </c>
      <c r="J76" s="45">
        <f t="shared" si="87"/>
        <v>1994</v>
      </c>
      <c r="K76" s="45">
        <f t="shared" si="87"/>
        <v>1995</v>
      </c>
      <c r="L76" s="45">
        <f t="shared" si="87"/>
        <v>1996</v>
      </c>
      <c r="M76" s="45">
        <f t="shared" si="87"/>
        <v>1997</v>
      </c>
      <c r="N76" s="45">
        <f t="shared" si="87"/>
        <v>1998</v>
      </c>
      <c r="O76" s="45">
        <f t="shared" si="87"/>
        <v>1999</v>
      </c>
      <c r="P76" s="45">
        <f t="shared" si="87"/>
        <v>2000</v>
      </c>
      <c r="Q76" s="45">
        <f t="shared" si="87"/>
        <v>2001</v>
      </c>
      <c r="R76" s="45">
        <f t="shared" si="87"/>
        <v>2002</v>
      </c>
      <c r="S76" s="45">
        <f t="shared" si="87"/>
        <v>2003</v>
      </c>
      <c r="T76" s="45">
        <f t="shared" si="87"/>
        <v>2004</v>
      </c>
      <c r="U76" s="45">
        <f t="shared" si="87"/>
        <v>2005</v>
      </c>
      <c r="V76" s="45">
        <f t="shared" si="87"/>
        <v>2006</v>
      </c>
      <c r="W76" s="45">
        <f t="shared" si="87"/>
        <v>2007</v>
      </c>
      <c r="X76" s="45">
        <f t="shared" si="87"/>
        <v>2008</v>
      </c>
      <c r="Y76" s="45">
        <f t="shared" si="87"/>
        <v>2009</v>
      </c>
      <c r="Z76" s="45">
        <f t="shared" si="87"/>
        <v>2010</v>
      </c>
      <c r="AA76" s="45">
        <f t="shared" si="87"/>
        <v>2011</v>
      </c>
      <c r="AB76" s="45">
        <f t="shared" si="87"/>
        <v>2012</v>
      </c>
      <c r="AC76" s="45">
        <f t="shared" si="87"/>
        <v>2013</v>
      </c>
      <c r="AD76" s="45">
        <f t="shared" si="87"/>
        <v>2014</v>
      </c>
      <c r="AE76" s="45">
        <f t="shared" si="87"/>
        <v>2015</v>
      </c>
      <c r="AF76" s="45">
        <f t="shared" si="87"/>
        <v>2016</v>
      </c>
      <c r="AG76" s="45">
        <f t="shared" si="87"/>
        <v>2017</v>
      </c>
      <c r="AH76" s="45">
        <f t="shared" si="87"/>
        <v>2018</v>
      </c>
      <c r="AI76" s="45">
        <f t="shared" si="87"/>
        <v>2019</v>
      </c>
      <c r="AJ76" s="45">
        <f t="shared" si="87"/>
        <v>2020</v>
      </c>
      <c r="AK76" s="45">
        <f t="shared" si="87"/>
        <v>2021</v>
      </c>
      <c r="AL76" s="45">
        <f t="shared" si="87"/>
        <v>2022</v>
      </c>
      <c r="AM76" s="45">
        <f t="shared" si="87"/>
        <v>2023</v>
      </c>
      <c r="AN76" s="45">
        <f t="shared" si="87"/>
        <v>2024</v>
      </c>
      <c r="AO76" s="45">
        <f t="shared" si="87"/>
        <v>2025</v>
      </c>
      <c r="AP76" s="45">
        <f t="shared" si="87"/>
        <v>2026</v>
      </c>
      <c r="AQ76" s="45">
        <f t="shared" si="87"/>
        <v>2027</v>
      </c>
      <c r="AR76" s="45">
        <f t="shared" si="87"/>
        <v>2028</v>
      </c>
      <c r="AS76" s="45">
        <f t="shared" si="87"/>
        <v>2029</v>
      </c>
      <c r="AT76" s="45">
        <f t="shared" si="87"/>
        <v>2030</v>
      </c>
      <c r="AU76" s="45">
        <f t="shared" si="87"/>
        <v>2031</v>
      </c>
      <c r="AV76" s="45">
        <f t="shared" si="87"/>
        <v>2032</v>
      </c>
      <c r="AW76" s="45">
        <f t="shared" si="87"/>
        <v>2033</v>
      </c>
      <c r="AX76" s="45">
        <f t="shared" si="87"/>
        <v>2034</v>
      </c>
      <c r="AY76" s="45">
        <f t="shared" si="87"/>
        <v>2035</v>
      </c>
      <c r="AZ76" s="45">
        <f t="shared" si="87"/>
        <v>2036</v>
      </c>
      <c r="BA76" s="45">
        <f t="shared" si="87"/>
        <v>2037</v>
      </c>
      <c r="BB76" s="45">
        <f t="shared" si="87"/>
        <v>2038</v>
      </c>
      <c r="BC76" s="45">
        <f t="shared" si="87"/>
        <v>2039</v>
      </c>
      <c r="BD76" s="45">
        <f t="shared" si="87"/>
        <v>2040</v>
      </c>
      <c r="BE76" s="45">
        <f t="shared" si="87"/>
        <v>2041</v>
      </c>
      <c r="BF76" s="45">
        <f t="shared" si="87"/>
        <v>2042</v>
      </c>
      <c r="BG76" s="45">
        <f t="shared" si="87"/>
        <v>2043</v>
      </c>
      <c r="BH76" s="45">
        <f t="shared" si="87"/>
        <v>2044</v>
      </c>
      <c r="BI76" s="45">
        <f t="shared" si="87"/>
        <v>2045</v>
      </c>
      <c r="BJ76" s="45">
        <f t="shared" si="87"/>
        <v>2046</v>
      </c>
      <c r="BK76" s="45">
        <f t="shared" si="87"/>
        <v>2047</v>
      </c>
      <c r="BL76" s="45">
        <f t="shared" si="87"/>
        <v>2048</v>
      </c>
      <c r="BM76" s="45">
        <f t="shared" si="87"/>
        <v>2049</v>
      </c>
      <c r="BN76" s="45">
        <f t="shared" si="87"/>
        <v>2050</v>
      </c>
    </row>
    <row r="77" spans="1:66" ht="12.75" customHeight="1">
      <c r="B77" s="801">
        <v>780</v>
      </c>
      <c r="C77" s="612" t="s">
        <v>316</v>
      </c>
      <c r="D77" s="638"/>
      <c r="E77" s="639" t="s">
        <v>1386</v>
      </c>
      <c r="F77" s="802"/>
      <c r="G77" s="802"/>
      <c r="H77" s="802"/>
      <c r="I77" s="802"/>
      <c r="J77" s="802"/>
      <c r="K77" s="802"/>
      <c r="L77" s="802"/>
      <c r="M77" s="802"/>
      <c r="N77" s="802"/>
      <c r="O77" s="802"/>
      <c r="P77" s="802"/>
      <c r="Q77" s="802"/>
      <c r="R77" s="802"/>
      <c r="S77" s="802"/>
      <c r="T77" s="802"/>
      <c r="U77" s="802"/>
      <c r="V77" s="802"/>
      <c r="W77" s="802"/>
      <c r="X77" s="802"/>
      <c r="Y77" s="802"/>
      <c r="Z77" s="802"/>
      <c r="AA77" s="802"/>
      <c r="AB77" s="802"/>
      <c r="AC77" s="802"/>
      <c r="AD77" s="802"/>
      <c r="AE77" s="802"/>
      <c r="AF77" s="802"/>
      <c r="AG77" s="802"/>
      <c r="AH77" s="802"/>
      <c r="AI77" s="802"/>
      <c r="AJ77" s="802"/>
      <c r="AK77" s="802"/>
      <c r="AL77" s="802"/>
      <c r="AM77" s="802"/>
      <c r="AN77" s="802"/>
      <c r="AO77" s="802"/>
      <c r="AP77" s="802"/>
      <c r="AQ77" s="802"/>
      <c r="AR77" s="802"/>
      <c r="AS77" s="802"/>
      <c r="AT77" s="802"/>
      <c r="AU77" s="802"/>
      <c r="AV77" s="802"/>
      <c r="AW77" s="802"/>
      <c r="AX77" s="802"/>
      <c r="AY77" s="802"/>
      <c r="AZ77" s="802"/>
      <c r="BA77" s="802"/>
      <c r="BB77" s="802"/>
      <c r="BC77" s="802"/>
      <c r="BD77" s="802"/>
      <c r="BE77" s="802"/>
      <c r="BF77" s="802"/>
      <c r="BG77" s="802"/>
      <c r="BH77" s="802"/>
      <c r="BI77" s="802"/>
      <c r="BJ77" s="802"/>
      <c r="BK77" s="802"/>
      <c r="BL77" s="802"/>
      <c r="BM77" s="802"/>
      <c r="BN77" s="802"/>
    </row>
    <row r="78" spans="1:66" ht="12.75" customHeight="1">
      <c r="B78" s="801">
        <f>B77+1</f>
        <v>781</v>
      </c>
      <c r="C78" s="60" t="s">
        <v>156</v>
      </c>
      <c r="D78" s="640"/>
      <c r="E78" s="639" t="s">
        <v>1389</v>
      </c>
      <c r="F78" s="605"/>
      <c r="G78" s="605"/>
      <c r="H78" s="605"/>
      <c r="I78" s="605"/>
      <c r="J78" s="605"/>
      <c r="K78" s="605"/>
      <c r="L78" s="605"/>
      <c r="M78" s="605"/>
      <c r="N78" s="605"/>
      <c r="O78" s="605"/>
      <c r="P78" s="605"/>
      <c r="Q78" s="605"/>
      <c r="R78" s="605"/>
      <c r="S78" s="605"/>
      <c r="T78" s="605"/>
      <c r="U78" s="605"/>
      <c r="V78" s="605"/>
      <c r="W78" s="605"/>
      <c r="X78" s="605"/>
      <c r="Y78" s="605"/>
      <c r="Z78" s="605"/>
      <c r="AA78" s="605"/>
      <c r="AB78" s="605"/>
      <c r="AC78" s="605"/>
      <c r="AD78" s="605"/>
      <c r="AE78" s="605"/>
      <c r="AF78" s="605"/>
      <c r="AG78" s="605"/>
      <c r="AH78" s="605"/>
      <c r="AI78" s="605"/>
      <c r="AJ78" s="605"/>
      <c r="AK78" s="605"/>
      <c r="AL78" s="605"/>
      <c r="AM78" s="605"/>
      <c r="AN78" s="605"/>
      <c r="AO78" s="605"/>
      <c r="AP78" s="605"/>
      <c r="AQ78" s="605"/>
      <c r="AR78" s="605"/>
      <c r="AS78" s="605"/>
      <c r="AT78" s="605"/>
      <c r="AU78" s="605"/>
      <c r="AV78" s="605"/>
      <c r="AW78" s="605"/>
      <c r="AX78" s="605"/>
      <c r="AY78" s="605"/>
      <c r="AZ78" s="605"/>
      <c r="BA78" s="605"/>
      <c r="BB78" s="605"/>
      <c r="BC78" s="605"/>
      <c r="BD78" s="605"/>
      <c r="BE78" s="605"/>
      <c r="BF78" s="605"/>
      <c r="BG78" s="605"/>
      <c r="BH78" s="605"/>
      <c r="BI78" s="605"/>
      <c r="BJ78" s="605"/>
      <c r="BK78" s="605"/>
      <c r="BL78" s="605"/>
      <c r="BM78" s="605"/>
      <c r="BN78" s="605"/>
    </row>
    <row r="79" spans="1:66" ht="12.75" customHeight="1">
      <c r="B79" s="801">
        <f>B78+1</f>
        <v>782</v>
      </c>
      <c r="C79" s="60" t="s">
        <v>157</v>
      </c>
      <c r="D79" s="640"/>
      <c r="E79" s="639" t="s">
        <v>1389</v>
      </c>
      <c r="F79" s="608"/>
      <c r="G79" s="608"/>
      <c r="H79" s="608"/>
      <c r="I79" s="608"/>
      <c r="J79" s="608"/>
      <c r="K79" s="608"/>
      <c r="L79" s="608"/>
      <c r="M79" s="608"/>
      <c r="N79" s="608"/>
      <c r="O79" s="608"/>
      <c r="P79" s="607"/>
      <c r="Q79" s="608"/>
      <c r="R79" s="608"/>
      <c r="S79" s="608"/>
      <c r="T79" s="608"/>
      <c r="U79" s="608"/>
      <c r="V79" s="608"/>
      <c r="W79" s="608"/>
      <c r="X79" s="608"/>
      <c r="Y79" s="608"/>
      <c r="Z79" s="608"/>
      <c r="AA79" s="608"/>
      <c r="AB79" s="608"/>
      <c r="AC79" s="608"/>
      <c r="AD79" s="608"/>
      <c r="AE79" s="608"/>
      <c r="AF79" s="608"/>
      <c r="AG79" s="608"/>
      <c r="AH79" s="608"/>
      <c r="AI79" s="608"/>
      <c r="AJ79" s="608"/>
      <c r="AK79" s="608"/>
      <c r="AL79" s="608"/>
      <c r="AM79" s="608"/>
      <c r="AN79" s="608"/>
      <c r="AO79" s="608"/>
      <c r="AP79" s="608"/>
      <c r="AQ79" s="608"/>
      <c r="AR79" s="608"/>
      <c r="AS79" s="608"/>
      <c r="AT79" s="608"/>
      <c r="AU79" s="608"/>
      <c r="AV79" s="608"/>
      <c r="AW79" s="608"/>
      <c r="AX79" s="608"/>
      <c r="AY79" s="608"/>
      <c r="AZ79" s="608"/>
      <c r="BA79" s="608"/>
      <c r="BB79" s="608"/>
      <c r="BC79" s="608"/>
      <c r="BD79" s="608"/>
      <c r="BE79" s="608"/>
      <c r="BF79" s="608"/>
      <c r="BG79" s="608"/>
      <c r="BH79" s="608"/>
      <c r="BI79" s="608"/>
      <c r="BJ79" s="608"/>
      <c r="BK79" s="608"/>
      <c r="BL79" s="608"/>
      <c r="BM79" s="608"/>
      <c r="BN79" s="608"/>
    </row>
    <row r="80" spans="1:66" ht="12.75" customHeight="1">
      <c r="B80" s="801">
        <f>B79+1</f>
        <v>783</v>
      </c>
      <c r="C80" s="60" t="s">
        <v>158</v>
      </c>
      <c r="D80" s="640"/>
      <c r="E80" s="639" t="s">
        <v>1315</v>
      </c>
      <c r="F80" s="86">
        <f t="shared" ref="F80:AE80" si="88">F77*F78</f>
        <v>0</v>
      </c>
      <c r="G80" s="86">
        <f t="shared" si="88"/>
        <v>0</v>
      </c>
      <c r="H80" s="86">
        <f t="shared" si="88"/>
        <v>0</v>
      </c>
      <c r="I80" s="86">
        <f t="shared" si="88"/>
        <v>0</v>
      </c>
      <c r="J80" s="86">
        <f t="shared" si="88"/>
        <v>0</v>
      </c>
      <c r="K80" s="86">
        <f t="shared" si="88"/>
        <v>0</v>
      </c>
      <c r="L80" s="86">
        <f t="shared" si="88"/>
        <v>0</v>
      </c>
      <c r="M80" s="86">
        <f t="shared" si="88"/>
        <v>0</v>
      </c>
      <c r="N80" s="86">
        <f t="shared" si="88"/>
        <v>0</v>
      </c>
      <c r="O80" s="86">
        <f t="shared" si="88"/>
        <v>0</v>
      </c>
      <c r="P80" s="86">
        <f t="shared" si="88"/>
        <v>0</v>
      </c>
      <c r="Q80" s="86">
        <f t="shared" si="88"/>
        <v>0</v>
      </c>
      <c r="R80" s="86">
        <f t="shared" si="88"/>
        <v>0</v>
      </c>
      <c r="S80" s="86">
        <f t="shared" si="88"/>
        <v>0</v>
      </c>
      <c r="T80" s="86">
        <f t="shared" si="88"/>
        <v>0</v>
      </c>
      <c r="U80" s="86">
        <f t="shared" si="88"/>
        <v>0</v>
      </c>
      <c r="V80" s="86">
        <f t="shared" si="88"/>
        <v>0</v>
      </c>
      <c r="W80" s="86">
        <f t="shared" si="88"/>
        <v>0</v>
      </c>
      <c r="X80" s="86">
        <f t="shared" si="88"/>
        <v>0</v>
      </c>
      <c r="Y80" s="86">
        <f t="shared" si="88"/>
        <v>0</v>
      </c>
      <c r="Z80" s="86">
        <f t="shared" si="88"/>
        <v>0</v>
      </c>
      <c r="AA80" s="86">
        <f t="shared" si="88"/>
        <v>0</v>
      </c>
      <c r="AB80" s="86">
        <f t="shared" si="88"/>
        <v>0</v>
      </c>
      <c r="AC80" s="86">
        <f t="shared" si="88"/>
        <v>0</v>
      </c>
      <c r="AD80" s="86">
        <f t="shared" si="88"/>
        <v>0</v>
      </c>
      <c r="AE80" s="86">
        <f t="shared" si="88"/>
        <v>0</v>
      </c>
      <c r="AF80" s="86">
        <f t="shared" ref="AF80:AO80" si="89">AF77*AF78</f>
        <v>0</v>
      </c>
      <c r="AG80" s="86">
        <f t="shared" si="89"/>
        <v>0</v>
      </c>
      <c r="AH80" s="86">
        <f t="shared" si="89"/>
        <v>0</v>
      </c>
      <c r="AI80" s="86">
        <f t="shared" si="89"/>
        <v>0</v>
      </c>
      <c r="AJ80" s="86">
        <f t="shared" si="89"/>
        <v>0</v>
      </c>
      <c r="AK80" s="86">
        <f t="shared" si="89"/>
        <v>0</v>
      </c>
      <c r="AL80" s="86">
        <f t="shared" si="89"/>
        <v>0</v>
      </c>
      <c r="AM80" s="86">
        <f t="shared" si="89"/>
        <v>0</v>
      </c>
      <c r="AN80" s="86">
        <f t="shared" si="89"/>
        <v>0</v>
      </c>
      <c r="AO80" s="86">
        <f t="shared" si="89"/>
        <v>0</v>
      </c>
      <c r="AP80" s="86">
        <f t="shared" ref="AP80:BN80" si="90">AP77*AP78</f>
        <v>0</v>
      </c>
      <c r="AQ80" s="86">
        <f t="shared" si="90"/>
        <v>0</v>
      </c>
      <c r="AR80" s="86">
        <f t="shared" si="90"/>
        <v>0</v>
      </c>
      <c r="AS80" s="86">
        <f t="shared" si="90"/>
        <v>0</v>
      </c>
      <c r="AT80" s="86">
        <f t="shared" si="90"/>
        <v>0</v>
      </c>
      <c r="AU80" s="86">
        <f t="shared" si="90"/>
        <v>0</v>
      </c>
      <c r="AV80" s="86">
        <f t="shared" si="90"/>
        <v>0</v>
      </c>
      <c r="AW80" s="86">
        <f t="shared" si="90"/>
        <v>0</v>
      </c>
      <c r="AX80" s="86">
        <f t="shared" si="90"/>
        <v>0</v>
      </c>
      <c r="AY80" s="86">
        <f t="shared" si="90"/>
        <v>0</v>
      </c>
      <c r="AZ80" s="86">
        <f t="shared" si="90"/>
        <v>0</v>
      </c>
      <c r="BA80" s="86">
        <f t="shared" si="90"/>
        <v>0</v>
      </c>
      <c r="BB80" s="86">
        <f t="shared" si="90"/>
        <v>0</v>
      </c>
      <c r="BC80" s="86">
        <f t="shared" si="90"/>
        <v>0</v>
      </c>
      <c r="BD80" s="86">
        <f t="shared" si="90"/>
        <v>0</v>
      </c>
      <c r="BE80" s="86">
        <f t="shared" si="90"/>
        <v>0</v>
      </c>
      <c r="BF80" s="86">
        <f t="shared" si="90"/>
        <v>0</v>
      </c>
      <c r="BG80" s="86">
        <f t="shared" si="90"/>
        <v>0</v>
      </c>
      <c r="BH80" s="86">
        <f t="shared" si="90"/>
        <v>0</v>
      </c>
      <c r="BI80" s="86">
        <f t="shared" si="90"/>
        <v>0</v>
      </c>
      <c r="BJ80" s="86">
        <f t="shared" si="90"/>
        <v>0</v>
      </c>
      <c r="BK80" s="86">
        <f t="shared" si="90"/>
        <v>0</v>
      </c>
      <c r="BL80" s="86">
        <f t="shared" si="90"/>
        <v>0</v>
      </c>
      <c r="BM80" s="86">
        <f t="shared" si="90"/>
        <v>0</v>
      </c>
      <c r="BN80" s="86">
        <f t="shared" si="90"/>
        <v>0</v>
      </c>
    </row>
    <row r="81" spans="2:66" ht="12.75" customHeight="1">
      <c r="B81" s="801">
        <f>B80+1</f>
        <v>784</v>
      </c>
      <c r="C81" s="60" t="s">
        <v>159</v>
      </c>
      <c r="D81" s="640"/>
      <c r="E81" s="639" t="s">
        <v>1315</v>
      </c>
      <c r="F81" s="86">
        <f t="shared" ref="F81:AE81" si="91">F77*F79</f>
        <v>0</v>
      </c>
      <c r="G81" s="86">
        <f t="shared" si="91"/>
        <v>0</v>
      </c>
      <c r="H81" s="86">
        <f t="shared" si="91"/>
        <v>0</v>
      </c>
      <c r="I81" s="86">
        <f t="shared" si="91"/>
        <v>0</v>
      </c>
      <c r="J81" s="86">
        <f t="shared" si="91"/>
        <v>0</v>
      </c>
      <c r="K81" s="86">
        <f t="shared" si="91"/>
        <v>0</v>
      </c>
      <c r="L81" s="86">
        <f t="shared" si="91"/>
        <v>0</v>
      </c>
      <c r="M81" s="86">
        <f t="shared" si="91"/>
        <v>0</v>
      </c>
      <c r="N81" s="86">
        <f t="shared" si="91"/>
        <v>0</v>
      </c>
      <c r="O81" s="86">
        <f t="shared" si="91"/>
        <v>0</v>
      </c>
      <c r="P81" s="86">
        <f t="shared" si="91"/>
        <v>0</v>
      </c>
      <c r="Q81" s="86">
        <f t="shared" si="91"/>
        <v>0</v>
      </c>
      <c r="R81" s="86">
        <f t="shared" si="91"/>
        <v>0</v>
      </c>
      <c r="S81" s="86">
        <f t="shared" si="91"/>
        <v>0</v>
      </c>
      <c r="T81" s="86">
        <f t="shared" si="91"/>
        <v>0</v>
      </c>
      <c r="U81" s="86">
        <f t="shared" si="91"/>
        <v>0</v>
      </c>
      <c r="V81" s="86">
        <f t="shared" si="91"/>
        <v>0</v>
      </c>
      <c r="W81" s="86">
        <f t="shared" si="91"/>
        <v>0</v>
      </c>
      <c r="X81" s="86">
        <f t="shared" si="91"/>
        <v>0</v>
      </c>
      <c r="Y81" s="86">
        <f t="shared" si="91"/>
        <v>0</v>
      </c>
      <c r="Z81" s="86">
        <f t="shared" si="91"/>
        <v>0</v>
      </c>
      <c r="AA81" s="86">
        <f t="shared" si="91"/>
        <v>0</v>
      </c>
      <c r="AB81" s="86">
        <f t="shared" si="91"/>
        <v>0</v>
      </c>
      <c r="AC81" s="86">
        <f t="shared" si="91"/>
        <v>0</v>
      </c>
      <c r="AD81" s="86">
        <f t="shared" si="91"/>
        <v>0</v>
      </c>
      <c r="AE81" s="86">
        <f t="shared" si="91"/>
        <v>0</v>
      </c>
      <c r="AF81" s="86">
        <f t="shared" ref="AF81:AO81" si="92">AF77*AF79</f>
        <v>0</v>
      </c>
      <c r="AG81" s="86">
        <f t="shared" si="92"/>
        <v>0</v>
      </c>
      <c r="AH81" s="86">
        <f t="shared" si="92"/>
        <v>0</v>
      </c>
      <c r="AI81" s="86">
        <f t="shared" si="92"/>
        <v>0</v>
      </c>
      <c r="AJ81" s="86">
        <f t="shared" si="92"/>
        <v>0</v>
      </c>
      <c r="AK81" s="86">
        <f t="shared" si="92"/>
        <v>0</v>
      </c>
      <c r="AL81" s="86">
        <f t="shared" si="92"/>
        <v>0</v>
      </c>
      <c r="AM81" s="86">
        <f t="shared" si="92"/>
        <v>0</v>
      </c>
      <c r="AN81" s="86">
        <f t="shared" si="92"/>
        <v>0</v>
      </c>
      <c r="AO81" s="86">
        <f t="shared" si="92"/>
        <v>0</v>
      </c>
      <c r="AP81" s="86">
        <f t="shared" ref="AP81:BN81" si="93">AP77*AP79</f>
        <v>0</v>
      </c>
      <c r="AQ81" s="86">
        <f t="shared" si="93"/>
        <v>0</v>
      </c>
      <c r="AR81" s="86">
        <f t="shared" si="93"/>
        <v>0</v>
      </c>
      <c r="AS81" s="86">
        <f t="shared" si="93"/>
        <v>0</v>
      </c>
      <c r="AT81" s="86">
        <f t="shared" si="93"/>
        <v>0</v>
      </c>
      <c r="AU81" s="86">
        <f t="shared" si="93"/>
        <v>0</v>
      </c>
      <c r="AV81" s="86">
        <f t="shared" si="93"/>
        <v>0</v>
      </c>
      <c r="AW81" s="86">
        <f t="shared" si="93"/>
        <v>0</v>
      </c>
      <c r="AX81" s="86">
        <f t="shared" si="93"/>
        <v>0</v>
      </c>
      <c r="AY81" s="86">
        <f t="shared" si="93"/>
        <v>0</v>
      </c>
      <c r="AZ81" s="86">
        <f t="shared" si="93"/>
        <v>0</v>
      </c>
      <c r="BA81" s="86">
        <f t="shared" si="93"/>
        <v>0</v>
      </c>
      <c r="BB81" s="86">
        <f t="shared" si="93"/>
        <v>0</v>
      </c>
      <c r="BC81" s="86">
        <f t="shared" si="93"/>
        <v>0</v>
      </c>
      <c r="BD81" s="86">
        <f t="shared" si="93"/>
        <v>0</v>
      </c>
      <c r="BE81" s="86">
        <f t="shared" si="93"/>
        <v>0</v>
      </c>
      <c r="BF81" s="86">
        <f t="shared" si="93"/>
        <v>0</v>
      </c>
      <c r="BG81" s="86">
        <f t="shared" si="93"/>
        <v>0</v>
      </c>
      <c r="BH81" s="86">
        <f t="shared" si="93"/>
        <v>0</v>
      </c>
      <c r="BI81" s="86">
        <f t="shared" si="93"/>
        <v>0</v>
      </c>
      <c r="BJ81" s="86">
        <f t="shared" si="93"/>
        <v>0</v>
      </c>
      <c r="BK81" s="86">
        <f t="shared" si="93"/>
        <v>0</v>
      </c>
      <c r="BL81" s="86">
        <f t="shared" si="93"/>
        <v>0</v>
      </c>
      <c r="BM81" s="86">
        <f t="shared" si="93"/>
        <v>0</v>
      </c>
      <c r="BN81" s="86">
        <f t="shared" si="93"/>
        <v>0</v>
      </c>
    </row>
    <row r="82" spans="2:66" ht="12.75" customHeight="1" thickBot="1">
      <c r="E82" s="41"/>
      <c r="G82" s="41"/>
      <c r="AP82" s="1176"/>
      <c r="AQ82" s="1176"/>
      <c r="AR82" s="1176"/>
      <c r="AS82" s="1176"/>
      <c r="AT82" s="1176"/>
      <c r="AU82" s="1176"/>
      <c r="AV82" s="1176"/>
      <c r="AW82" s="1176"/>
      <c r="AX82" s="1176"/>
      <c r="AY82" s="1176"/>
      <c r="AZ82" s="1176"/>
      <c r="BA82" s="1176"/>
      <c r="BB82" s="1176"/>
      <c r="BC82" s="1176"/>
      <c r="BD82" s="1176"/>
      <c r="BE82" s="1176"/>
      <c r="BF82" s="1176"/>
      <c r="BG82" s="1176"/>
      <c r="BH82" s="1176"/>
      <c r="BI82" s="1176"/>
      <c r="BJ82" s="1176"/>
      <c r="BK82" s="1176"/>
      <c r="BL82" s="1176"/>
      <c r="BM82" s="1176"/>
      <c r="BN82" s="1176"/>
    </row>
    <row r="83" spans="2:66" ht="12.75" customHeight="1" thickBot="1">
      <c r="B83" s="17" t="s">
        <v>592</v>
      </c>
      <c r="C83" s="613"/>
      <c r="D83" s="613"/>
      <c r="E83" s="637"/>
      <c r="F83" s="45">
        <f t="shared" ref="F83:BN83" si="94">F$26</f>
        <v>1990</v>
      </c>
      <c r="G83" s="45">
        <f t="shared" si="94"/>
        <v>1991</v>
      </c>
      <c r="H83" s="45">
        <f t="shared" si="94"/>
        <v>1992</v>
      </c>
      <c r="I83" s="45">
        <f t="shared" si="94"/>
        <v>1993</v>
      </c>
      <c r="J83" s="45">
        <f t="shared" si="94"/>
        <v>1994</v>
      </c>
      <c r="K83" s="45">
        <f t="shared" si="94"/>
        <v>1995</v>
      </c>
      <c r="L83" s="45">
        <f t="shared" si="94"/>
        <v>1996</v>
      </c>
      <c r="M83" s="45">
        <f t="shared" si="94"/>
        <v>1997</v>
      </c>
      <c r="N83" s="45">
        <f t="shared" si="94"/>
        <v>1998</v>
      </c>
      <c r="O83" s="45">
        <f t="shared" si="94"/>
        <v>1999</v>
      </c>
      <c r="P83" s="45">
        <f t="shared" si="94"/>
        <v>2000</v>
      </c>
      <c r="Q83" s="45">
        <f t="shared" si="94"/>
        <v>2001</v>
      </c>
      <c r="R83" s="45">
        <f t="shared" si="94"/>
        <v>2002</v>
      </c>
      <c r="S83" s="45">
        <f t="shared" si="94"/>
        <v>2003</v>
      </c>
      <c r="T83" s="45">
        <f t="shared" si="94"/>
        <v>2004</v>
      </c>
      <c r="U83" s="45">
        <f t="shared" si="94"/>
        <v>2005</v>
      </c>
      <c r="V83" s="45">
        <f t="shared" si="94"/>
        <v>2006</v>
      </c>
      <c r="W83" s="45">
        <f t="shared" si="94"/>
        <v>2007</v>
      </c>
      <c r="X83" s="45">
        <f t="shared" si="94"/>
        <v>2008</v>
      </c>
      <c r="Y83" s="45">
        <f t="shared" si="94"/>
        <v>2009</v>
      </c>
      <c r="Z83" s="45">
        <f t="shared" si="94"/>
        <v>2010</v>
      </c>
      <c r="AA83" s="45">
        <f t="shared" si="94"/>
        <v>2011</v>
      </c>
      <c r="AB83" s="45">
        <f t="shared" si="94"/>
        <v>2012</v>
      </c>
      <c r="AC83" s="45">
        <f t="shared" si="94"/>
        <v>2013</v>
      </c>
      <c r="AD83" s="45">
        <f t="shared" si="94"/>
        <v>2014</v>
      </c>
      <c r="AE83" s="45">
        <f t="shared" si="94"/>
        <v>2015</v>
      </c>
      <c r="AF83" s="45">
        <f t="shared" si="94"/>
        <v>2016</v>
      </c>
      <c r="AG83" s="45">
        <f t="shared" si="94"/>
        <v>2017</v>
      </c>
      <c r="AH83" s="45">
        <f t="shared" si="94"/>
        <v>2018</v>
      </c>
      <c r="AI83" s="45">
        <f t="shared" si="94"/>
        <v>2019</v>
      </c>
      <c r="AJ83" s="45">
        <f t="shared" si="94"/>
        <v>2020</v>
      </c>
      <c r="AK83" s="45">
        <f t="shared" si="94"/>
        <v>2021</v>
      </c>
      <c r="AL83" s="45">
        <f t="shared" si="94"/>
        <v>2022</v>
      </c>
      <c r="AM83" s="45">
        <f t="shared" si="94"/>
        <v>2023</v>
      </c>
      <c r="AN83" s="45">
        <f t="shared" si="94"/>
        <v>2024</v>
      </c>
      <c r="AO83" s="45">
        <f t="shared" si="94"/>
        <v>2025</v>
      </c>
      <c r="AP83" s="45">
        <f t="shared" si="94"/>
        <v>2026</v>
      </c>
      <c r="AQ83" s="45">
        <f t="shared" si="94"/>
        <v>2027</v>
      </c>
      <c r="AR83" s="45">
        <f t="shared" si="94"/>
        <v>2028</v>
      </c>
      <c r="AS83" s="45">
        <f t="shared" si="94"/>
        <v>2029</v>
      </c>
      <c r="AT83" s="45">
        <f t="shared" si="94"/>
        <v>2030</v>
      </c>
      <c r="AU83" s="45">
        <f t="shared" si="94"/>
        <v>2031</v>
      </c>
      <c r="AV83" s="45">
        <f t="shared" si="94"/>
        <v>2032</v>
      </c>
      <c r="AW83" s="45">
        <f t="shared" si="94"/>
        <v>2033</v>
      </c>
      <c r="AX83" s="45">
        <f t="shared" si="94"/>
        <v>2034</v>
      </c>
      <c r="AY83" s="45">
        <f t="shared" si="94"/>
        <v>2035</v>
      </c>
      <c r="AZ83" s="45">
        <f t="shared" si="94"/>
        <v>2036</v>
      </c>
      <c r="BA83" s="45">
        <f t="shared" si="94"/>
        <v>2037</v>
      </c>
      <c r="BB83" s="45">
        <f t="shared" si="94"/>
        <v>2038</v>
      </c>
      <c r="BC83" s="45">
        <f t="shared" si="94"/>
        <v>2039</v>
      </c>
      <c r="BD83" s="45">
        <f t="shared" si="94"/>
        <v>2040</v>
      </c>
      <c r="BE83" s="45">
        <f t="shared" si="94"/>
        <v>2041</v>
      </c>
      <c r="BF83" s="45">
        <f t="shared" si="94"/>
        <v>2042</v>
      </c>
      <c r="BG83" s="45">
        <f t="shared" si="94"/>
        <v>2043</v>
      </c>
      <c r="BH83" s="45">
        <f t="shared" si="94"/>
        <v>2044</v>
      </c>
      <c r="BI83" s="45">
        <f t="shared" si="94"/>
        <v>2045</v>
      </c>
      <c r="BJ83" s="45">
        <f t="shared" si="94"/>
        <v>2046</v>
      </c>
      <c r="BK83" s="45">
        <f t="shared" si="94"/>
        <v>2047</v>
      </c>
      <c r="BL83" s="45">
        <f t="shared" si="94"/>
        <v>2048</v>
      </c>
      <c r="BM83" s="45">
        <f t="shared" si="94"/>
        <v>2049</v>
      </c>
      <c r="BN83" s="45">
        <f t="shared" si="94"/>
        <v>2050</v>
      </c>
    </row>
    <row r="84" spans="2:66" ht="12.75" customHeight="1">
      <c r="B84" s="801">
        <v>785</v>
      </c>
      <c r="C84" s="612" t="s">
        <v>316</v>
      </c>
      <c r="D84" s="638"/>
      <c r="E84" s="639" t="s">
        <v>1386</v>
      </c>
      <c r="F84" s="802"/>
      <c r="G84" s="802"/>
      <c r="H84" s="802"/>
      <c r="I84" s="802"/>
      <c r="J84" s="802"/>
      <c r="K84" s="802"/>
      <c r="L84" s="802"/>
      <c r="M84" s="802"/>
      <c r="N84" s="802"/>
      <c r="O84" s="802"/>
      <c r="P84" s="802"/>
      <c r="Q84" s="802"/>
      <c r="R84" s="802"/>
      <c r="S84" s="802"/>
      <c r="T84" s="802"/>
      <c r="U84" s="802"/>
      <c r="V84" s="802"/>
      <c r="W84" s="802"/>
      <c r="X84" s="802"/>
      <c r="Y84" s="802"/>
      <c r="Z84" s="802"/>
      <c r="AA84" s="802"/>
      <c r="AB84" s="802"/>
      <c r="AC84" s="802"/>
      <c r="AD84" s="802"/>
      <c r="AE84" s="802"/>
      <c r="AF84" s="802"/>
      <c r="AG84" s="802"/>
      <c r="AH84" s="802"/>
      <c r="AI84" s="802"/>
      <c r="AJ84" s="802"/>
      <c r="AK84" s="802"/>
      <c r="AL84" s="802"/>
      <c r="AM84" s="802"/>
      <c r="AN84" s="802"/>
      <c r="AO84" s="802"/>
      <c r="AP84" s="802"/>
      <c r="AQ84" s="802"/>
      <c r="AR84" s="802"/>
      <c r="AS84" s="802"/>
      <c r="AT84" s="802"/>
      <c r="AU84" s="802"/>
      <c r="AV84" s="802"/>
      <c r="AW84" s="802"/>
      <c r="AX84" s="802"/>
      <c r="AY84" s="802"/>
      <c r="AZ84" s="802"/>
      <c r="BA84" s="802"/>
      <c r="BB84" s="802"/>
      <c r="BC84" s="802"/>
      <c r="BD84" s="802"/>
      <c r="BE84" s="802"/>
      <c r="BF84" s="802"/>
      <c r="BG84" s="802"/>
      <c r="BH84" s="802"/>
      <c r="BI84" s="802"/>
      <c r="BJ84" s="802"/>
      <c r="BK84" s="802"/>
      <c r="BL84" s="802"/>
      <c r="BM84" s="802"/>
      <c r="BN84" s="802"/>
    </row>
    <row r="85" spans="2:66" ht="12.75" customHeight="1">
      <c r="B85" s="801">
        <f>B84+1</f>
        <v>786</v>
      </c>
      <c r="C85" s="60" t="s">
        <v>156</v>
      </c>
      <c r="D85" s="640"/>
      <c r="E85" s="639" t="s">
        <v>1389</v>
      </c>
      <c r="F85" s="605"/>
      <c r="G85" s="605"/>
      <c r="H85" s="605"/>
      <c r="I85" s="605"/>
      <c r="J85" s="605"/>
      <c r="K85" s="605"/>
      <c r="L85" s="605"/>
      <c r="M85" s="605"/>
      <c r="N85" s="605"/>
      <c r="O85" s="605"/>
      <c r="P85" s="605"/>
      <c r="Q85" s="605"/>
      <c r="R85" s="605"/>
      <c r="S85" s="605"/>
      <c r="T85" s="605"/>
      <c r="U85" s="605"/>
      <c r="V85" s="605"/>
      <c r="W85" s="605"/>
      <c r="X85" s="605"/>
      <c r="Y85" s="605"/>
      <c r="Z85" s="605"/>
      <c r="AA85" s="605"/>
      <c r="AB85" s="605"/>
      <c r="AC85" s="605"/>
      <c r="AD85" s="605"/>
      <c r="AE85" s="605"/>
      <c r="AF85" s="605"/>
      <c r="AG85" s="605"/>
      <c r="AH85" s="605"/>
      <c r="AI85" s="605"/>
      <c r="AJ85" s="605"/>
      <c r="AK85" s="605"/>
      <c r="AL85" s="605"/>
      <c r="AM85" s="605"/>
      <c r="AN85" s="605"/>
      <c r="AO85" s="605"/>
      <c r="AP85" s="605"/>
      <c r="AQ85" s="605"/>
      <c r="AR85" s="605"/>
      <c r="AS85" s="605"/>
      <c r="AT85" s="605"/>
      <c r="AU85" s="605"/>
      <c r="AV85" s="605"/>
      <c r="AW85" s="605"/>
      <c r="AX85" s="605"/>
      <c r="AY85" s="605"/>
      <c r="AZ85" s="605"/>
      <c r="BA85" s="605"/>
      <c r="BB85" s="605"/>
      <c r="BC85" s="605"/>
      <c r="BD85" s="605"/>
      <c r="BE85" s="605"/>
      <c r="BF85" s="605"/>
      <c r="BG85" s="605"/>
      <c r="BH85" s="605"/>
      <c r="BI85" s="605"/>
      <c r="BJ85" s="605"/>
      <c r="BK85" s="605"/>
      <c r="BL85" s="605"/>
      <c r="BM85" s="605"/>
      <c r="BN85" s="605"/>
    </row>
    <row r="86" spans="2:66" ht="12.75" customHeight="1">
      <c r="B86" s="801">
        <f>B85+1</f>
        <v>787</v>
      </c>
      <c r="C86" s="60" t="s">
        <v>157</v>
      </c>
      <c r="D86" s="640"/>
      <c r="E86" s="639" t="s">
        <v>1389</v>
      </c>
      <c r="F86" s="605"/>
      <c r="G86" s="605"/>
      <c r="H86" s="605"/>
      <c r="I86" s="605"/>
      <c r="J86" s="605"/>
      <c r="K86" s="605"/>
      <c r="L86" s="605"/>
      <c r="M86" s="605"/>
      <c r="N86" s="605"/>
      <c r="O86" s="605"/>
      <c r="P86" s="605"/>
      <c r="Q86" s="605"/>
      <c r="R86" s="605"/>
      <c r="S86" s="605"/>
      <c r="T86" s="605"/>
      <c r="U86" s="605"/>
      <c r="V86" s="605"/>
      <c r="W86" s="605"/>
      <c r="X86" s="605"/>
      <c r="Y86" s="605"/>
      <c r="Z86" s="605"/>
      <c r="AA86" s="605"/>
      <c r="AB86" s="605"/>
      <c r="AC86" s="605"/>
      <c r="AD86" s="605"/>
      <c r="AE86" s="605"/>
      <c r="AF86" s="605"/>
      <c r="AG86" s="605"/>
      <c r="AH86" s="605"/>
      <c r="AI86" s="605"/>
      <c r="AJ86" s="605"/>
      <c r="AK86" s="605"/>
      <c r="AL86" s="605"/>
      <c r="AM86" s="605"/>
      <c r="AN86" s="605"/>
      <c r="AO86" s="605"/>
      <c r="AP86" s="605"/>
      <c r="AQ86" s="605"/>
      <c r="AR86" s="605"/>
      <c r="AS86" s="605"/>
      <c r="AT86" s="605"/>
      <c r="AU86" s="605"/>
      <c r="AV86" s="605"/>
      <c r="AW86" s="605"/>
      <c r="AX86" s="605"/>
      <c r="AY86" s="605"/>
      <c r="AZ86" s="605"/>
      <c r="BA86" s="605"/>
      <c r="BB86" s="605"/>
      <c r="BC86" s="605"/>
      <c r="BD86" s="605"/>
      <c r="BE86" s="605"/>
      <c r="BF86" s="605"/>
      <c r="BG86" s="605"/>
      <c r="BH86" s="605"/>
      <c r="BI86" s="605"/>
      <c r="BJ86" s="605"/>
      <c r="BK86" s="605"/>
      <c r="BL86" s="605"/>
      <c r="BM86" s="605"/>
      <c r="BN86" s="605"/>
    </row>
    <row r="87" spans="2:66" ht="12.75" customHeight="1">
      <c r="B87" s="801">
        <f>B86+1</f>
        <v>788</v>
      </c>
      <c r="C87" s="60" t="s">
        <v>160</v>
      </c>
      <c r="D87" s="640"/>
      <c r="E87" s="639" t="s">
        <v>1315</v>
      </c>
      <c r="F87" s="86">
        <f t="shared" ref="F87:AE87" si="95">F84*F85</f>
        <v>0</v>
      </c>
      <c r="G87" s="86">
        <f t="shared" si="95"/>
        <v>0</v>
      </c>
      <c r="H87" s="86">
        <f t="shared" si="95"/>
        <v>0</v>
      </c>
      <c r="I87" s="86">
        <f t="shared" si="95"/>
        <v>0</v>
      </c>
      <c r="J87" s="86">
        <f t="shared" si="95"/>
        <v>0</v>
      </c>
      <c r="K87" s="86">
        <f t="shared" si="95"/>
        <v>0</v>
      </c>
      <c r="L87" s="86">
        <f t="shared" si="95"/>
        <v>0</v>
      </c>
      <c r="M87" s="86">
        <f t="shared" si="95"/>
        <v>0</v>
      </c>
      <c r="N87" s="86">
        <f t="shared" si="95"/>
        <v>0</v>
      </c>
      <c r="O87" s="86">
        <f t="shared" si="95"/>
        <v>0</v>
      </c>
      <c r="P87" s="86">
        <f t="shared" si="95"/>
        <v>0</v>
      </c>
      <c r="Q87" s="86">
        <f t="shared" si="95"/>
        <v>0</v>
      </c>
      <c r="R87" s="86">
        <f t="shared" si="95"/>
        <v>0</v>
      </c>
      <c r="S87" s="86">
        <f t="shared" si="95"/>
        <v>0</v>
      </c>
      <c r="T87" s="86">
        <f t="shared" si="95"/>
        <v>0</v>
      </c>
      <c r="U87" s="86">
        <f t="shared" si="95"/>
        <v>0</v>
      </c>
      <c r="V87" s="86">
        <f t="shared" si="95"/>
        <v>0</v>
      </c>
      <c r="W87" s="86">
        <f t="shared" si="95"/>
        <v>0</v>
      </c>
      <c r="X87" s="86">
        <f t="shared" si="95"/>
        <v>0</v>
      </c>
      <c r="Y87" s="86">
        <f t="shared" si="95"/>
        <v>0</v>
      </c>
      <c r="Z87" s="86">
        <f t="shared" si="95"/>
        <v>0</v>
      </c>
      <c r="AA87" s="86">
        <f t="shared" si="95"/>
        <v>0</v>
      </c>
      <c r="AB87" s="86">
        <f t="shared" si="95"/>
        <v>0</v>
      </c>
      <c r="AC87" s="86">
        <f t="shared" si="95"/>
        <v>0</v>
      </c>
      <c r="AD87" s="86">
        <f t="shared" si="95"/>
        <v>0</v>
      </c>
      <c r="AE87" s="86">
        <f t="shared" si="95"/>
        <v>0</v>
      </c>
      <c r="AF87" s="86">
        <f t="shared" ref="AF87:AO87" si="96">AF84*AF85</f>
        <v>0</v>
      </c>
      <c r="AG87" s="86">
        <f t="shared" si="96"/>
        <v>0</v>
      </c>
      <c r="AH87" s="86">
        <f t="shared" si="96"/>
        <v>0</v>
      </c>
      <c r="AI87" s="86">
        <f t="shared" si="96"/>
        <v>0</v>
      </c>
      <c r="AJ87" s="86">
        <f t="shared" si="96"/>
        <v>0</v>
      </c>
      <c r="AK87" s="86">
        <f t="shared" si="96"/>
        <v>0</v>
      </c>
      <c r="AL87" s="86">
        <f t="shared" si="96"/>
        <v>0</v>
      </c>
      <c r="AM87" s="86">
        <f t="shared" si="96"/>
        <v>0</v>
      </c>
      <c r="AN87" s="86">
        <f t="shared" si="96"/>
        <v>0</v>
      </c>
      <c r="AO87" s="86">
        <f t="shared" si="96"/>
        <v>0</v>
      </c>
      <c r="AP87" s="86">
        <f t="shared" ref="AP87:BN87" si="97">AP84*AP85</f>
        <v>0</v>
      </c>
      <c r="AQ87" s="86">
        <f t="shared" si="97"/>
        <v>0</v>
      </c>
      <c r="AR87" s="86">
        <f t="shared" si="97"/>
        <v>0</v>
      </c>
      <c r="AS87" s="86">
        <f t="shared" si="97"/>
        <v>0</v>
      </c>
      <c r="AT87" s="86">
        <f t="shared" si="97"/>
        <v>0</v>
      </c>
      <c r="AU87" s="86">
        <f t="shared" si="97"/>
        <v>0</v>
      </c>
      <c r="AV87" s="86">
        <f t="shared" si="97"/>
        <v>0</v>
      </c>
      <c r="AW87" s="86">
        <f t="shared" si="97"/>
        <v>0</v>
      </c>
      <c r="AX87" s="86">
        <f t="shared" si="97"/>
        <v>0</v>
      </c>
      <c r="AY87" s="86">
        <f t="shared" si="97"/>
        <v>0</v>
      </c>
      <c r="AZ87" s="86">
        <f t="shared" si="97"/>
        <v>0</v>
      </c>
      <c r="BA87" s="86">
        <f t="shared" si="97"/>
        <v>0</v>
      </c>
      <c r="BB87" s="86">
        <f t="shared" si="97"/>
        <v>0</v>
      </c>
      <c r="BC87" s="86">
        <f t="shared" si="97"/>
        <v>0</v>
      </c>
      <c r="BD87" s="86">
        <f t="shared" si="97"/>
        <v>0</v>
      </c>
      <c r="BE87" s="86">
        <f t="shared" si="97"/>
        <v>0</v>
      </c>
      <c r="BF87" s="86">
        <f t="shared" si="97"/>
        <v>0</v>
      </c>
      <c r="BG87" s="86">
        <f t="shared" si="97"/>
        <v>0</v>
      </c>
      <c r="BH87" s="86">
        <f t="shared" si="97"/>
        <v>0</v>
      </c>
      <c r="BI87" s="86">
        <f t="shared" si="97"/>
        <v>0</v>
      </c>
      <c r="BJ87" s="86">
        <f t="shared" si="97"/>
        <v>0</v>
      </c>
      <c r="BK87" s="86">
        <f t="shared" si="97"/>
        <v>0</v>
      </c>
      <c r="BL87" s="86">
        <f t="shared" si="97"/>
        <v>0</v>
      </c>
      <c r="BM87" s="86">
        <f t="shared" si="97"/>
        <v>0</v>
      </c>
      <c r="BN87" s="86">
        <f t="shared" si="97"/>
        <v>0</v>
      </c>
    </row>
    <row r="88" spans="2:66" ht="12.75" customHeight="1">
      <c r="B88" s="801">
        <f>B87+1</f>
        <v>789</v>
      </c>
      <c r="C88" s="60" t="s">
        <v>161</v>
      </c>
      <c r="D88" s="640"/>
      <c r="E88" s="639" t="s">
        <v>1315</v>
      </c>
      <c r="F88" s="86">
        <f t="shared" ref="F88:AE88" si="98">F84*F86</f>
        <v>0</v>
      </c>
      <c r="G88" s="86">
        <f t="shared" si="98"/>
        <v>0</v>
      </c>
      <c r="H88" s="86">
        <f t="shared" si="98"/>
        <v>0</v>
      </c>
      <c r="I88" s="86">
        <f t="shared" si="98"/>
        <v>0</v>
      </c>
      <c r="J88" s="86">
        <f t="shared" si="98"/>
        <v>0</v>
      </c>
      <c r="K88" s="86">
        <f t="shared" si="98"/>
        <v>0</v>
      </c>
      <c r="L88" s="86">
        <f t="shared" si="98"/>
        <v>0</v>
      </c>
      <c r="M88" s="86">
        <f t="shared" si="98"/>
        <v>0</v>
      </c>
      <c r="N88" s="86">
        <f t="shared" si="98"/>
        <v>0</v>
      </c>
      <c r="O88" s="86">
        <f t="shared" si="98"/>
        <v>0</v>
      </c>
      <c r="P88" s="86">
        <f t="shared" si="98"/>
        <v>0</v>
      </c>
      <c r="Q88" s="86">
        <f t="shared" si="98"/>
        <v>0</v>
      </c>
      <c r="R88" s="86">
        <f t="shared" si="98"/>
        <v>0</v>
      </c>
      <c r="S88" s="86">
        <f t="shared" si="98"/>
        <v>0</v>
      </c>
      <c r="T88" s="86">
        <f t="shared" si="98"/>
        <v>0</v>
      </c>
      <c r="U88" s="86">
        <f t="shared" si="98"/>
        <v>0</v>
      </c>
      <c r="V88" s="86">
        <f t="shared" si="98"/>
        <v>0</v>
      </c>
      <c r="W88" s="86">
        <f t="shared" si="98"/>
        <v>0</v>
      </c>
      <c r="X88" s="86">
        <f t="shared" si="98"/>
        <v>0</v>
      </c>
      <c r="Y88" s="86">
        <f t="shared" si="98"/>
        <v>0</v>
      </c>
      <c r="Z88" s="86">
        <f t="shared" si="98"/>
        <v>0</v>
      </c>
      <c r="AA88" s="86">
        <f t="shared" si="98"/>
        <v>0</v>
      </c>
      <c r="AB88" s="86">
        <f t="shared" si="98"/>
        <v>0</v>
      </c>
      <c r="AC88" s="86">
        <f t="shared" si="98"/>
        <v>0</v>
      </c>
      <c r="AD88" s="86">
        <f t="shared" si="98"/>
        <v>0</v>
      </c>
      <c r="AE88" s="86">
        <f t="shared" si="98"/>
        <v>0</v>
      </c>
      <c r="AF88" s="86">
        <f t="shared" ref="AF88:AO88" si="99">AF84*AF86</f>
        <v>0</v>
      </c>
      <c r="AG88" s="86">
        <f t="shared" si="99"/>
        <v>0</v>
      </c>
      <c r="AH88" s="86">
        <f t="shared" si="99"/>
        <v>0</v>
      </c>
      <c r="AI88" s="86">
        <f t="shared" si="99"/>
        <v>0</v>
      </c>
      <c r="AJ88" s="86">
        <f t="shared" si="99"/>
        <v>0</v>
      </c>
      <c r="AK88" s="86">
        <f t="shared" si="99"/>
        <v>0</v>
      </c>
      <c r="AL88" s="86">
        <f t="shared" si="99"/>
        <v>0</v>
      </c>
      <c r="AM88" s="86">
        <f t="shared" si="99"/>
        <v>0</v>
      </c>
      <c r="AN88" s="86">
        <f t="shared" si="99"/>
        <v>0</v>
      </c>
      <c r="AO88" s="86">
        <f t="shared" si="99"/>
        <v>0</v>
      </c>
      <c r="AP88" s="86">
        <f t="shared" ref="AP88:BN88" si="100">AP84*AP86</f>
        <v>0</v>
      </c>
      <c r="AQ88" s="86">
        <f t="shared" si="100"/>
        <v>0</v>
      </c>
      <c r="AR88" s="86">
        <f t="shared" si="100"/>
        <v>0</v>
      </c>
      <c r="AS88" s="86">
        <f t="shared" si="100"/>
        <v>0</v>
      </c>
      <c r="AT88" s="86">
        <f t="shared" si="100"/>
        <v>0</v>
      </c>
      <c r="AU88" s="86">
        <f t="shared" si="100"/>
        <v>0</v>
      </c>
      <c r="AV88" s="86">
        <f t="shared" si="100"/>
        <v>0</v>
      </c>
      <c r="AW88" s="86">
        <f t="shared" si="100"/>
        <v>0</v>
      </c>
      <c r="AX88" s="86">
        <f t="shared" si="100"/>
        <v>0</v>
      </c>
      <c r="AY88" s="86">
        <f t="shared" si="100"/>
        <v>0</v>
      </c>
      <c r="AZ88" s="86">
        <f t="shared" si="100"/>
        <v>0</v>
      </c>
      <c r="BA88" s="86">
        <f t="shared" si="100"/>
        <v>0</v>
      </c>
      <c r="BB88" s="86">
        <f t="shared" si="100"/>
        <v>0</v>
      </c>
      <c r="BC88" s="86">
        <f t="shared" si="100"/>
        <v>0</v>
      </c>
      <c r="BD88" s="86">
        <f t="shared" si="100"/>
        <v>0</v>
      </c>
      <c r="BE88" s="86">
        <f t="shared" si="100"/>
        <v>0</v>
      </c>
      <c r="BF88" s="86">
        <f t="shared" si="100"/>
        <v>0</v>
      </c>
      <c r="BG88" s="86">
        <f t="shared" si="100"/>
        <v>0</v>
      </c>
      <c r="BH88" s="86">
        <f t="shared" si="100"/>
        <v>0</v>
      </c>
      <c r="BI88" s="86">
        <f t="shared" si="100"/>
        <v>0</v>
      </c>
      <c r="BJ88" s="86">
        <f t="shared" si="100"/>
        <v>0</v>
      </c>
      <c r="BK88" s="86">
        <f t="shared" si="100"/>
        <v>0</v>
      </c>
      <c r="BL88" s="86">
        <f t="shared" si="100"/>
        <v>0</v>
      </c>
      <c r="BM88" s="86">
        <f t="shared" si="100"/>
        <v>0</v>
      </c>
      <c r="BN88" s="86">
        <f t="shared" si="100"/>
        <v>0</v>
      </c>
    </row>
    <row r="89" spans="2:66" ht="12.75" customHeight="1">
      <c r="E89" s="41"/>
      <c r="G89" s="41"/>
      <c r="AP89" s="1176"/>
      <c r="AQ89" s="1176"/>
      <c r="AR89" s="1176"/>
      <c r="AS89" s="1176"/>
      <c r="AT89" s="1176"/>
      <c r="AU89" s="1176"/>
      <c r="AV89" s="1176"/>
      <c r="AW89" s="1176"/>
      <c r="AX89" s="1176"/>
      <c r="AY89" s="1176"/>
      <c r="AZ89" s="1176"/>
      <c r="BA89" s="1176"/>
      <c r="BB89" s="1176"/>
      <c r="BC89" s="1176"/>
      <c r="BD89" s="1176"/>
      <c r="BE89" s="1176"/>
      <c r="BF89" s="1176"/>
      <c r="BG89" s="1176"/>
      <c r="BH89" s="1176"/>
      <c r="BI89" s="1176"/>
      <c r="BJ89" s="1176"/>
      <c r="BK89" s="1176"/>
      <c r="BL89" s="1176"/>
      <c r="BM89" s="1176"/>
      <c r="BN89" s="1176"/>
    </row>
    <row r="90" spans="2:66" ht="12.75" customHeight="1">
      <c r="B90" s="610" t="s">
        <v>450</v>
      </c>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79"/>
      <c r="AU90" s="79"/>
      <c r="AV90" s="79"/>
      <c r="AW90" s="79"/>
      <c r="AX90" s="79"/>
      <c r="AY90" s="79"/>
      <c r="AZ90" s="79"/>
      <c r="BA90" s="79"/>
      <c r="BB90" s="79"/>
      <c r="BC90" s="79"/>
      <c r="BD90" s="79"/>
      <c r="BE90" s="79"/>
      <c r="BF90" s="79"/>
      <c r="BG90" s="79"/>
      <c r="BH90" s="79"/>
      <c r="BI90" s="79"/>
      <c r="BJ90" s="79"/>
      <c r="BK90" s="79"/>
      <c r="BL90" s="79"/>
      <c r="BM90" s="79"/>
      <c r="BN90" s="79"/>
    </row>
    <row r="91" spans="2:66" ht="12.75" customHeight="1" thickBot="1">
      <c r="E91" s="41"/>
      <c r="G91" s="41"/>
      <c r="AP91" s="1176"/>
      <c r="AQ91" s="1176"/>
      <c r="AR91" s="1176"/>
      <c r="AS91" s="1176"/>
      <c r="AT91" s="1176"/>
      <c r="AU91" s="1176"/>
      <c r="AV91" s="1176"/>
      <c r="AW91" s="1176"/>
      <c r="AX91" s="1176"/>
      <c r="AY91" s="1176"/>
      <c r="AZ91" s="1176"/>
      <c r="BA91" s="1176"/>
      <c r="BB91" s="1176"/>
      <c r="BC91" s="1176"/>
      <c r="BD91" s="1176"/>
      <c r="BE91" s="1176"/>
      <c r="BF91" s="1176"/>
      <c r="BG91" s="1176"/>
      <c r="BH91" s="1176"/>
      <c r="BI91" s="1176"/>
      <c r="BJ91" s="1176"/>
      <c r="BK91" s="1176"/>
      <c r="BL91" s="1176"/>
      <c r="BM91" s="1176"/>
      <c r="BN91" s="1176"/>
    </row>
    <row r="92" spans="2:66" ht="12.75" customHeight="1" thickBot="1">
      <c r="B92" s="17" t="s">
        <v>594</v>
      </c>
      <c r="C92" s="613"/>
      <c r="D92" s="613"/>
      <c r="E92" s="637"/>
      <c r="F92" s="45">
        <f t="shared" ref="F92:BN92" si="101">F$26</f>
        <v>1990</v>
      </c>
      <c r="G92" s="45">
        <f t="shared" si="101"/>
        <v>1991</v>
      </c>
      <c r="H92" s="45">
        <f t="shared" si="101"/>
        <v>1992</v>
      </c>
      <c r="I92" s="45">
        <f t="shared" si="101"/>
        <v>1993</v>
      </c>
      <c r="J92" s="45">
        <f t="shared" si="101"/>
        <v>1994</v>
      </c>
      <c r="K92" s="45">
        <f t="shared" si="101"/>
        <v>1995</v>
      </c>
      <c r="L92" s="45">
        <f t="shared" si="101"/>
        <v>1996</v>
      </c>
      <c r="M92" s="45">
        <f t="shared" si="101"/>
        <v>1997</v>
      </c>
      <c r="N92" s="45">
        <f t="shared" si="101"/>
        <v>1998</v>
      </c>
      <c r="O92" s="45">
        <f t="shared" si="101"/>
        <v>1999</v>
      </c>
      <c r="P92" s="45">
        <f t="shared" si="101"/>
        <v>2000</v>
      </c>
      <c r="Q92" s="45">
        <f t="shared" si="101"/>
        <v>2001</v>
      </c>
      <c r="R92" s="45">
        <f t="shared" si="101"/>
        <v>2002</v>
      </c>
      <c r="S92" s="45">
        <f t="shared" si="101"/>
        <v>2003</v>
      </c>
      <c r="T92" s="45">
        <f t="shared" si="101"/>
        <v>2004</v>
      </c>
      <c r="U92" s="45">
        <f t="shared" si="101"/>
        <v>2005</v>
      </c>
      <c r="V92" s="45">
        <f t="shared" si="101"/>
        <v>2006</v>
      </c>
      <c r="W92" s="45">
        <f t="shared" si="101"/>
        <v>2007</v>
      </c>
      <c r="X92" s="45">
        <f t="shared" si="101"/>
        <v>2008</v>
      </c>
      <c r="Y92" s="45">
        <f t="shared" si="101"/>
        <v>2009</v>
      </c>
      <c r="Z92" s="45">
        <f t="shared" si="101"/>
        <v>2010</v>
      </c>
      <c r="AA92" s="45">
        <f t="shared" si="101"/>
        <v>2011</v>
      </c>
      <c r="AB92" s="45">
        <f t="shared" si="101"/>
        <v>2012</v>
      </c>
      <c r="AC92" s="45">
        <f t="shared" si="101"/>
        <v>2013</v>
      </c>
      <c r="AD92" s="45">
        <f t="shared" si="101"/>
        <v>2014</v>
      </c>
      <c r="AE92" s="45">
        <f t="shared" si="101"/>
        <v>2015</v>
      </c>
      <c r="AF92" s="45">
        <f t="shared" si="101"/>
        <v>2016</v>
      </c>
      <c r="AG92" s="45">
        <f t="shared" si="101"/>
        <v>2017</v>
      </c>
      <c r="AH92" s="45">
        <f t="shared" si="101"/>
        <v>2018</v>
      </c>
      <c r="AI92" s="45">
        <f t="shared" si="101"/>
        <v>2019</v>
      </c>
      <c r="AJ92" s="45">
        <f t="shared" si="101"/>
        <v>2020</v>
      </c>
      <c r="AK92" s="45">
        <f t="shared" si="101"/>
        <v>2021</v>
      </c>
      <c r="AL92" s="45">
        <f t="shared" si="101"/>
        <v>2022</v>
      </c>
      <c r="AM92" s="45">
        <f t="shared" si="101"/>
        <v>2023</v>
      </c>
      <c r="AN92" s="45">
        <f t="shared" si="101"/>
        <v>2024</v>
      </c>
      <c r="AO92" s="45">
        <f t="shared" si="101"/>
        <v>2025</v>
      </c>
      <c r="AP92" s="45">
        <f t="shared" si="101"/>
        <v>2026</v>
      </c>
      <c r="AQ92" s="45">
        <f t="shared" si="101"/>
        <v>2027</v>
      </c>
      <c r="AR92" s="45">
        <f t="shared" si="101"/>
        <v>2028</v>
      </c>
      <c r="AS92" s="45">
        <f t="shared" si="101"/>
        <v>2029</v>
      </c>
      <c r="AT92" s="45">
        <f t="shared" si="101"/>
        <v>2030</v>
      </c>
      <c r="AU92" s="45">
        <f t="shared" si="101"/>
        <v>2031</v>
      </c>
      <c r="AV92" s="45">
        <f t="shared" si="101"/>
        <v>2032</v>
      </c>
      <c r="AW92" s="45">
        <f t="shared" si="101"/>
        <v>2033</v>
      </c>
      <c r="AX92" s="45">
        <f t="shared" si="101"/>
        <v>2034</v>
      </c>
      <c r="AY92" s="45">
        <f t="shared" si="101"/>
        <v>2035</v>
      </c>
      <c r="AZ92" s="45">
        <f t="shared" si="101"/>
        <v>2036</v>
      </c>
      <c r="BA92" s="45">
        <f t="shared" si="101"/>
        <v>2037</v>
      </c>
      <c r="BB92" s="45">
        <f t="shared" si="101"/>
        <v>2038</v>
      </c>
      <c r="BC92" s="45">
        <f t="shared" si="101"/>
        <v>2039</v>
      </c>
      <c r="BD92" s="45">
        <f t="shared" si="101"/>
        <v>2040</v>
      </c>
      <c r="BE92" s="45">
        <f t="shared" si="101"/>
        <v>2041</v>
      </c>
      <c r="BF92" s="45">
        <f t="shared" si="101"/>
        <v>2042</v>
      </c>
      <c r="BG92" s="45">
        <f t="shared" si="101"/>
        <v>2043</v>
      </c>
      <c r="BH92" s="45">
        <f t="shared" si="101"/>
        <v>2044</v>
      </c>
      <c r="BI92" s="45">
        <f t="shared" si="101"/>
        <v>2045</v>
      </c>
      <c r="BJ92" s="45">
        <f t="shared" si="101"/>
        <v>2046</v>
      </c>
      <c r="BK92" s="45">
        <f t="shared" si="101"/>
        <v>2047</v>
      </c>
      <c r="BL92" s="45">
        <f t="shared" si="101"/>
        <v>2048</v>
      </c>
      <c r="BM92" s="45">
        <f t="shared" si="101"/>
        <v>2049</v>
      </c>
      <c r="BN92" s="45">
        <f t="shared" si="101"/>
        <v>2050</v>
      </c>
    </row>
    <row r="93" spans="2:66" ht="12.75" customHeight="1">
      <c r="B93" s="801">
        <v>800</v>
      </c>
      <c r="C93" s="612" t="s">
        <v>315</v>
      </c>
      <c r="D93" s="638"/>
      <c r="E93" s="639" t="s">
        <v>1386</v>
      </c>
      <c r="F93" s="90">
        <f t="shared" ref="F93:AE93" si="102">F77+F84</f>
        <v>0</v>
      </c>
      <c r="G93" s="90">
        <f t="shared" si="102"/>
        <v>0</v>
      </c>
      <c r="H93" s="90">
        <f t="shared" si="102"/>
        <v>0</v>
      </c>
      <c r="I93" s="90">
        <f t="shared" si="102"/>
        <v>0</v>
      </c>
      <c r="J93" s="90">
        <f t="shared" si="102"/>
        <v>0</v>
      </c>
      <c r="K93" s="90">
        <f t="shared" si="102"/>
        <v>0</v>
      </c>
      <c r="L93" s="90">
        <f t="shared" si="102"/>
        <v>0</v>
      </c>
      <c r="M93" s="90">
        <f t="shared" si="102"/>
        <v>0</v>
      </c>
      <c r="N93" s="90">
        <f t="shared" si="102"/>
        <v>0</v>
      </c>
      <c r="O93" s="90">
        <f t="shared" si="102"/>
        <v>0</v>
      </c>
      <c r="P93" s="90">
        <f t="shared" si="102"/>
        <v>0</v>
      </c>
      <c r="Q93" s="90">
        <f t="shared" si="102"/>
        <v>0</v>
      </c>
      <c r="R93" s="90">
        <f t="shared" si="102"/>
        <v>0</v>
      </c>
      <c r="S93" s="90">
        <f t="shared" si="102"/>
        <v>0</v>
      </c>
      <c r="T93" s="90">
        <f t="shared" si="102"/>
        <v>0</v>
      </c>
      <c r="U93" s="90">
        <f t="shared" si="102"/>
        <v>0</v>
      </c>
      <c r="V93" s="90">
        <f t="shared" si="102"/>
        <v>0</v>
      </c>
      <c r="W93" s="90">
        <f t="shared" si="102"/>
        <v>0</v>
      </c>
      <c r="X93" s="90">
        <f t="shared" si="102"/>
        <v>0</v>
      </c>
      <c r="Y93" s="90">
        <f t="shared" si="102"/>
        <v>0</v>
      </c>
      <c r="Z93" s="90">
        <f t="shared" si="102"/>
        <v>0</v>
      </c>
      <c r="AA93" s="90">
        <f t="shared" si="102"/>
        <v>0</v>
      </c>
      <c r="AB93" s="90">
        <f t="shared" si="102"/>
        <v>0</v>
      </c>
      <c r="AC93" s="90">
        <f t="shared" si="102"/>
        <v>0</v>
      </c>
      <c r="AD93" s="90">
        <f t="shared" si="102"/>
        <v>0</v>
      </c>
      <c r="AE93" s="90">
        <f t="shared" si="102"/>
        <v>0</v>
      </c>
      <c r="AF93" s="90">
        <f t="shared" ref="AF93:AO93" si="103">AF77+AF84</f>
        <v>0</v>
      </c>
      <c r="AG93" s="90">
        <f t="shared" si="103"/>
        <v>0</v>
      </c>
      <c r="AH93" s="90">
        <f t="shared" si="103"/>
        <v>0</v>
      </c>
      <c r="AI93" s="90">
        <f t="shared" si="103"/>
        <v>0</v>
      </c>
      <c r="AJ93" s="90">
        <f t="shared" si="103"/>
        <v>0</v>
      </c>
      <c r="AK93" s="90">
        <f t="shared" si="103"/>
        <v>0</v>
      </c>
      <c r="AL93" s="90">
        <f t="shared" si="103"/>
        <v>0</v>
      </c>
      <c r="AM93" s="90">
        <f t="shared" si="103"/>
        <v>0</v>
      </c>
      <c r="AN93" s="90">
        <f t="shared" si="103"/>
        <v>0</v>
      </c>
      <c r="AO93" s="90">
        <f t="shared" si="103"/>
        <v>0</v>
      </c>
      <c r="AP93" s="90">
        <f t="shared" ref="AP93:BN93" si="104">AP77+AP84</f>
        <v>0</v>
      </c>
      <c r="AQ93" s="90">
        <f t="shared" si="104"/>
        <v>0</v>
      </c>
      <c r="AR93" s="90">
        <f t="shared" si="104"/>
        <v>0</v>
      </c>
      <c r="AS93" s="90">
        <f t="shared" si="104"/>
        <v>0</v>
      </c>
      <c r="AT93" s="90">
        <f t="shared" si="104"/>
        <v>0</v>
      </c>
      <c r="AU93" s="90">
        <f t="shared" si="104"/>
        <v>0</v>
      </c>
      <c r="AV93" s="90">
        <f t="shared" si="104"/>
        <v>0</v>
      </c>
      <c r="AW93" s="90">
        <f t="shared" si="104"/>
        <v>0</v>
      </c>
      <c r="AX93" s="90">
        <f t="shared" si="104"/>
        <v>0</v>
      </c>
      <c r="AY93" s="90">
        <f t="shared" si="104"/>
        <v>0</v>
      </c>
      <c r="AZ93" s="90">
        <f t="shared" si="104"/>
        <v>0</v>
      </c>
      <c r="BA93" s="90">
        <f t="shared" si="104"/>
        <v>0</v>
      </c>
      <c r="BB93" s="90">
        <f t="shared" si="104"/>
        <v>0</v>
      </c>
      <c r="BC93" s="90">
        <f t="shared" si="104"/>
        <v>0</v>
      </c>
      <c r="BD93" s="90">
        <f t="shared" si="104"/>
        <v>0</v>
      </c>
      <c r="BE93" s="90">
        <f t="shared" si="104"/>
        <v>0</v>
      </c>
      <c r="BF93" s="90">
        <f t="shared" si="104"/>
        <v>0</v>
      </c>
      <c r="BG93" s="90">
        <f t="shared" si="104"/>
        <v>0</v>
      </c>
      <c r="BH93" s="90">
        <f t="shared" si="104"/>
        <v>0</v>
      </c>
      <c r="BI93" s="90">
        <f t="shared" si="104"/>
        <v>0</v>
      </c>
      <c r="BJ93" s="90">
        <f t="shared" si="104"/>
        <v>0</v>
      </c>
      <c r="BK93" s="90">
        <f t="shared" si="104"/>
        <v>0</v>
      </c>
      <c r="BL93" s="90">
        <f t="shared" si="104"/>
        <v>0</v>
      </c>
      <c r="BM93" s="90">
        <f t="shared" si="104"/>
        <v>0</v>
      </c>
      <c r="BN93" s="90">
        <f t="shared" si="104"/>
        <v>0</v>
      </c>
    </row>
    <row r="94" spans="2:66" ht="12.75" customHeight="1">
      <c r="B94" s="801">
        <f>B93+1</f>
        <v>801</v>
      </c>
      <c r="C94" s="60" t="s">
        <v>162</v>
      </c>
      <c r="D94" s="640"/>
      <c r="E94" s="639" t="s">
        <v>1389</v>
      </c>
      <c r="F94" s="184">
        <f t="shared" ref="F94:AE94" si="105">IF(F93=0,0,F96/F93)</f>
        <v>0</v>
      </c>
      <c r="G94" s="184">
        <f t="shared" si="105"/>
        <v>0</v>
      </c>
      <c r="H94" s="184">
        <f t="shared" si="105"/>
        <v>0</v>
      </c>
      <c r="I94" s="184">
        <f t="shared" si="105"/>
        <v>0</v>
      </c>
      <c r="J94" s="184">
        <f t="shared" si="105"/>
        <v>0</v>
      </c>
      <c r="K94" s="184">
        <f t="shared" si="105"/>
        <v>0</v>
      </c>
      <c r="L94" s="184">
        <f t="shared" si="105"/>
        <v>0</v>
      </c>
      <c r="M94" s="184">
        <f t="shared" si="105"/>
        <v>0</v>
      </c>
      <c r="N94" s="184">
        <f t="shared" si="105"/>
        <v>0</v>
      </c>
      <c r="O94" s="184">
        <f t="shared" si="105"/>
        <v>0</v>
      </c>
      <c r="P94" s="184">
        <f t="shared" si="105"/>
        <v>0</v>
      </c>
      <c r="Q94" s="184">
        <f t="shared" si="105"/>
        <v>0</v>
      </c>
      <c r="R94" s="184">
        <f t="shared" si="105"/>
        <v>0</v>
      </c>
      <c r="S94" s="184">
        <f t="shared" si="105"/>
        <v>0</v>
      </c>
      <c r="T94" s="184">
        <f t="shared" si="105"/>
        <v>0</v>
      </c>
      <c r="U94" s="184">
        <f t="shared" si="105"/>
        <v>0</v>
      </c>
      <c r="V94" s="184">
        <f t="shared" si="105"/>
        <v>0</v>
      </c>
      <c r="W94" s="184">
        <f t="shared" si="105"/>
        <v>0</v>
      </c>
      <c r="X94" s="184">
        <f t="shared" si="105"/>
        <v>0</v>
      </c>
      <c r="Y94" s="184">
        <f t="shared" si="105"/>
        <v>0</v>
      </c>
      <c r="Z94" s="184">
        <f t="shared" si="105"/>
        <v>0</v>
      </c>
      <c r="AA94" s="184">
        <f t="shared" si="105"/>
        <v>0</v>
      </c>
      <c r="AB94" s="184">
        <f t="shared" si="105"/>
        <v>0</v>
      </c>
      <c r="AC94" s="184">
        <f t="shared" si="105"/>
        <v>0</v>
      </c>
      <c r="AD94" s="184">
        <f t="shared" si="105"/>
        <v>0</v>
      </c>
      <c r="AE94" s="184">
        <f t="shared" si="105"/>
        <v>0</v>
      </c>
      <c r="AF94" s="184">
        <f t="shared" ref="AF94:AO94" si="106">IF(AF93=0,0,AF96/AF93)</f>
        <v>0</v>
      </c>
      <c r="AG94" s="184">
        <f t="shared" si="106"/>
        <v>0</v>
      </c>
      <c r="AH94" s="184">
        <f t="shared" si="106"/>
        <v>0</v>
      </c>
      <c r="AI94" s="184">
        <f t="shared" si="106"/>
        <v>0</v>
      </c>
      <c r="AJ94" s="184">
        <f t="shared" si="106"/>
        <v>0</v>
      </c>
      <c r="AK94" s="184">
        <f t="shared" si="106"/>
        <v>0</v>
      </c>
      <c r="AL94" s="184">
        <f t="shared" si="106"/>
        <v>0</v>
      </c>
      <c r="AM94" s="184">
        <f t="shared" si="106"/>
        <v>0</v>
      </c>
      <c r="AN94" s="184">
        <f t="shared" si="106"/>
        <v>0</v>
      </c>
      <c r="AO94" s="184">
        <f t="shared" si="106"/>
        <v>0</v>
      </c>
      <c r="AP94" s="184">
        <f t="shared" ref="AP94:BN94" si="107">IF(AP93=0,0,AP96/AP93)</f>
        <v>0</v>
      </c>
      <c r="AQ94" s="184">
        <f t="shared" si="107"/>
        <v>0</v>
      </c>
      <c r="AR94" s="184">
        <f t="shared" si="107"/>
        <v>0</v>
      </c>
      <c r="AS94" s="184">
        <f t="shared" si="107"/>
        <v>0</v>
      </c>
      <c r="AT94" s="184">
        <f t="shared" si="107"/>
        <v>0</v>
      </c>
      <c r="AU94" s="184">
        <f t="shared" si="107"/>
        <v>0</v>
      </c>
      <c r="AV94" s="184">
        <f t="shared" si="107"/>
        <v>0</v>
      </c>
      <c r="AW94" s="184">
        <f t="shared" si="107"/>
        <v>0</v>
      </c>
      <c r="AX94" s="184">
        <f t="shared" si="107"/>
        <v>0</v>
      </c>
      <c r="AY94" s="184">
        <f t="shared" si="107"/>
        <v>0</v>
      </c>
      <c r="AZ94" s="184">
        <f t="shared" si="107"/>
        <v>0</v>
      </c>
      <c r="BA94" s="184">
        <f t="shared" si="107"/>
        <v>0</v>
      </c>
      <c r="BB94" s="184">
        <f t="shared" si="107"/>
        <v>0</v>
      </c>
      <c r="BC94" s="184">
        <f t="shared" si="107"/>
        <v>0</v>
      </c>
      <c r="BD94" s="184">
        <f t="shared" si="107"/>
        <v>0</v>
      </c>
      <c r="BE94" s="184">
        <f t="shared" si="107"/>
        <v>0</v>
      </c>
      <c r="BF94" s="184">
        <f t="shared" si="107"/>
        <v>0</v>
      </c>
      <c r="BG94" s="184">
        <f t="shared" si="107"/>
        <v>0</v>
      </c>
      <c r="BH94" s="184">
        <f t="shared" si="107"/>
        <v>0</v>
      </c>
      <c r="BI94" s="184">
        <f t="shared" si="107"/>
        <v>0</v>
      </c>
      <c r="BJ94" s="184">
        <f t="shared" si="107"/>
        <v>0</v>
      </c>
      <c r="BK94" s="184">
        <f t="shared" si="107"/>
        <v>0</v>
      </c>
      <c r="BL94" s="184">
        <f t="shared" si="107"/>
        <v>0</v>
      </c>
      <c r="BM94" s="184">
        <f t="shared" si="107"/>
        <v>0</v>
      </c>
      <c r="BN94" s="184">
        <f t="shared" si="107"/>
        <v>0</v>
      </c>
    </row>
    <row r="95" spans="2:66" ht="12.75" customHeight="1">
      <c r="B95" s="801">
        <f>B94+1</f>
        <v>802</v>
      </c>
      <c r="C95" s="60" t="s">
        <v>163</v>
      </c>
      <c r="D95" s="640"/>
      <c r="E95" s="639" t="s">
        <v>1389</v>
      </c>
      <c r="F95" s="184">
        <f t="shared" ref="F95:AE95" si="108">IF(F93=0,0,F97/F93)</f>
        <v>0</v>
      </c>
      <c r="G95" s="184">
        <f t="shared" si="108"/>
        <v>0</v>
      </c>
      <c r="H95" s="184">
        <f t="shared" si="108"/>
        <v>0</v>
      </c>
      <c r="I95" s="184">
        <f t="shared" si="108"/>
        <v>0</v>
      </c>
      <c r="J95" s="184">
        <f t="shared" si="108"/>
        <v>0</v>
      </c>
      <c r="K95" s="184">
        <f t="shared" si="108"/>
        <v>0</v>
      </c>
      <c r="L95" s="184">
        <f t="shared" si="108"/>
        <v>0</v>
      </c>
      <c r="M95" s="184">
        <f t="shared" si="108"/>
        <v>0</v>
      </c>
      <c r="N95" s="184">
        <f t="shared" si="108"/>
        <v>0</v>
      </c>
      <c r="O95" s="184">
        <f t="shared" si="108"/>
        <v>0</v>
      </c>
      <c r="P95" s="184">
        <f t="shared" si="108"/>
        <v>0</v>
      </c>
      <c r="Q95" s="184">
        <f t="shared" si="108"/>
        <v>0</v>
      </c>
      <c r="R95" s="184">
        <f t="shared" si="108"/>
        <v>0</v>
      </c>
      <c r="S95" s="184">
        <f t="shared" si="108"/>
        <v>0</v>
      </c>
      <c r="T95" s="184">
        <f t="shared" si="108"/>
        <v>0</v>
      </c>
      <c r="U95" s="184">
        <f t="shared" si="108"/>
        <v>0</v>
      </c>
      <c r="V95" s="184">
        <f t="shared" si="108"/>
        <v>0</v>
      </c>
      <c r="W95" s="184">
        <f t="shared" si="108"/>
        <v>0</v>
      </c>
      <c r="X95" s="184">
        <f t="shared" si="108"/>
        <v>0</v>
      </c>
      <c r="Y95" s="184">
        <f t="shared" si="108"/>
        <v>0</v>
      </c>
      <c r="Z95" s="184">
        <f t="shared" si="108"/>
        <v>0</v>
      </c>
      <c r="AA95" s="184">
        <f t="shared" si="108"/>
        <v>0</v>
      </c>
      <c r="AB95" s="184">
        <f t="shared" si="108"/>
        <v>0</v>
      </c>
      <c r="AC95" s="184">
        <f t="shared" si="108"/>
        <v>0</v>
      </c>
      <c r="AD95" s="184">
        <f t="shared" si="108"/>
        <v>0</v>
      </c>
      <c r="AE95" s="184">
        <f t="shared" si="108"/>
        <v>0</v>
      </c>
      <c r="AF95" s="184">
        <f t="shared" ref="AF95:AO95" si="109">IF(AF93=0,0,AF97/AF93)</f>
        <v>0</v>
      </c>
      <c r="AG95" s="184">
        <f t="shared" si="109"/>
        <v>0</v>
      </c>
      <c r="AH95" s="184">
        <f t="shared" si="109"/>
        <v>0</v>
      </c>
      <c r="AI95" s="184">
        <f t="shared" si="109"/>
        <v>0</v>
      </c>
      <c r="AJ95" s="184">
        <f t="shared" si="109"/>
        <v>0</v>
      </c>
      <c r="AK95" s="184">
        <f t="shared" si="109"/>
        <v>0</v>
      </c>
      <c r="AL95" s="184">
        <f t="shared" si="109"/>
        <v>0</v>
      </c>
      <c r="AM95" s="184">
        <f t="shared" si="109"/>
        <v>0</v>
      </c>
      <c r="AN95" s="184">
        <f t="shared" si="109"/>
        <v>0</v>
      </c>
      <c r="AO95" s="184">
        <f t="shared" si="109"/>
        <v>0</v>
      </c>
      <c r="AP95" s="184">
        <f t="shared" ref="AP95:BN95" si="110">IF(AP93=0,0,AP97/AP93)</f>
        <v>0</v>
      </c>
      <c r="AQ95" s="184">
        <f t="shared" si="110"/>
        <v>0</v>
      </c>
      <c r="AR95" s="184">
        <f t="shared" si="110"/>
        <v>0</v>
      </c>
      <c r="AS95" s="184">
        <f t="shared" si="110"/>
        <v>0</v>
      </c>
      <c r="AT95" s="184">
        <f t="shared" si="110"/>
        <v>0</v>
      </c>
      <c r="AU95" s="184">
        <f t="shared" si="110"/>
        <v>0</v>
      </c>
      <c r="AV95" s="184">
        <f t="shared" si="110"/>
        <v>0</v>
      </c>
      <c r="AW95" s="184">
        <f t="shared" si="110"/>
        <v>0</v>
      </c>
      <c r="AX95" s="184">
        <f t="shared" si="110"/>
        <v>0</v>
      </c>
      <c r="AY95" s="184">
        <f t="shared" si="110"/>
        <v>0</v>
      </c>
      <c r="AZ95" s="184">
        <f t="shared" si="110"/>
        <v>0</v>
      </c>
      <c r="BA95" s="184">
        <f t="shared" si="110"/>
        <v>0</v>
      </c>
      <c r="BB95" s="184">
        <f t="shared" si="110"/>
        <v>0</v>
      </c>
      <c r="BC95" s="184">
        <f t="shared" si="110"/>
        <v>0</v>
      </c>
      <c r="BD95" s="184">
        <f t="shared" si="110"/>
        <v>0</v>
      </c>
      <c r="BE95" s="184">
        <f t="shared" si="110"/>
        <v>0</v>
      </c>
      <c r="BF95" s="184">
        <f t="shared" si="110"/>
        <v>0</v>
      </c>
      <c r="BG95" s="184">
        <f t="shared" si="110"/>
        <v>0</v>
      </c>
      <c r="BH95" s="184">
        <f t="shared" si="110"/>
        <v>0</v>
      </c>
      <c r="BI95" s="184">
        <f t="shared" si="110"/>
        <v>0</v>
      </c>
      <c r="BJ95" s="184">
        <f t="shared" si="110"/>
        <v>0</v>
      </c>
      <c r="BK95" s="184">
        <f t="shared" si="110"/>
        <v>0</v>
      </c>
      <c r="BL95" s="184">
        <f t="shared" si="110"/>
        <v>0</v>
      </c>
      <c r="BM95" s="184">
        <f t="shared" si="110"/>
        <v>0</v>
      </c>
      <c r="BN95" s="184">
        <f t="shared" si="110"/>
        <v>0</v>
      </c>
    </row>
    <row r="96" spans="2:66" ht="12.75" customHeight="1">
      <c r="B96" s="801">
        <f>B95+1</f>
        <v>803</v>
      </c>
      <c r="C96" s="60" t="s">
        <v>164</v>
      </c>
      <c r="D96" s="640"/>
      <c r="E96" s="639" t="s">
        <v>1315</v>
      </c>
      <c r="F96" s="86">
        <f t="shared" ref="F96:AE96" si="111">F80+F87</f>
        <v>0</v>
      </c>
      <c r="G96" s="86">
        <f t="shared" si="111"/>
        <v>0</v>
      </c>
      <c r="H96" s="86">
        <f t="shared" si="111"/>
        <v>0</v>
      </c>
      <c r="I96" s="86">
        <f t="shared" si="111"/>
        <v>0</v>
      </c>
      <c r="J96" s="86">
        <f t="shared" si="111"/>
        <v>0</v>
      </c>
      <c r="K96" s="86">
        <f t="shared" si="111"/>
        <v>0</v>
      </c>
      <c r="L96" s="86">
        <f t="shared" si="111"/>
        <v>0</v>
      </c>
      <c r="M96" s="86">
        <f t="shared" si="111"/>
        <v>0</v>
      </c>
      <c r="N96" s="86">
        <f t="shared" si="111"/>
        <v>0</v>
      </c>
      <c r="O96" s="86">
        <f t="shared" si="111"/>
        <v>0</v>
      </c>
      <c r="P96" s="86">
        <f t="shared" si="111"/>
        <v>0</v>
      </c>
      <c r="Q96" s="86">
        <f t="shared" si="111"/>
        <v>0</v>
      </c>
      <c r="R96" s="86">
        <f t="shared" si="111"/>
        <v>0</v>
      </c>
      <c r="S96" s="86">
        <f t="shared" si="111"/>
        <v>0</v>
      </c>
      <c r="T96" s="86">
        <f t="shared" si="111"/>
        <v>0</v>
      </c>
      <c r="U96" s="86">
        <f t="shared" si="111"/>
        <v>0</v>
      </c>
      <c r="V96" s="86">
        <f t="shared" si="111"/>
        <v>0</v>
      </c>
      <c r="W96" s="86">
        <f t="shared" si="111"/>
        <v>0</v>
      </c>
      <c r="X96" s="86">
        <f t="shared" si="111"/>
        <v>0</v>
      </c>
      <c r="Y96" s="86">
        <f t="shared" si="111"/>
        <v>0</v>
      </c>
      <c r="Z96" s="86">
        <f t="shared" si="111"/>
        <v>0</v>
      </c>
      <c r="AA96" s="86">
        <f t="shared" si="111"/>
        <v>0</v>
      </c>
      <c r="AB96" s="86">
        <f t="shared" si="111"/>
        <v>0</v>
      </c>
      <c r="AC96" s="86">
        <f t="shared" si="111"/>
        <v>0</v>
      </c>
      <c r="AD96" s="86">
        <f t="shared" si="111"/>
        <v>0</v>
      </c>
      <c r="AE96" s="86">
        <f t="shared" si="111"/>
        <v>0</v>
      </c>
      <c r="AF96" s="86">
        <f t="shared" ref="AF96:AJ97" si="112">AF80+AF87</f>
        <v>0</v>
      </c>
      <c r="AG96" s="86">
        <f t="shared" si="112"/>
        <v>0</v>
      </c>
      <c r="AH96" s="86">
        <f t="shared" si="112"/>
        <v>0</v>
      </c>
      <c r="AI96" s="86">
        <f t="shared" si="112"/>
        <v>0</v>
      </c>
      <c r="AJ96" s="86">
        <f t="shared" si="112"/>
        <v>0</v>
      </c>
      <c r="AK96" s="86">
        <f t="shared" ref="AK96:AO97" si="113">AK80+AK87</f>
        <v>0</v>
      </c>
      <c r="AL96" s="86">
        <f t="shared" si="113"/>
        <v>0</v>
      </c>
      <c r="AM96" s="86">
        <f t="shared" si="113"/>
        <v>0</v>
      </c>
      <c r="AN96" s="86">
        <f t="shared" si="113"/>
        <v>0</v>
      </c>
      <c r="AO96" s="86">
        <f t="shared" si="113"/>
        <v>0</v>
      </c>
      <c r="AP96" s="86">
        <f t="shared" ref="AP96:BN96" si="114">AP80+AP87</f>
        <v>0</v>
      </c>
      <c r="AQ96" s="86">
        <f t="shared" si="114"/>
        <v>0</v>
      </c>
      <c r="AR96" s="86">
        <f t="shared" si="114"/>
        <v>0</v>
      </c>
      <c r="AS96" s="86">
        <f t="shared" si="114"/>
        <v>0</v>
      </c>
      <c r="AT96" s="86">
        <f t="shared" si="114"/>
        <v>0</v>
      </c>
      <c r="AU96" s="86">
        <f t="shared" si="114"/>
        <v>0</v>
      </c>
      <c r="AV96" s="86">
        <f t="shared" si="114"/>
        <v>0</v>
      </c>
      <c r="AW96" s="86">
        <f t="shared" si="114"/>
        <v>0</v>
      </c>
      <c r="AX96" s="86">
        <f t="shared" si="114"/>
        <v>0</v>
      </c>
      <c r="AY96" s="86">
        <f t="shared" si="114"/>
        <v>0</v>
      </c>
      <c r="AZ96" s="86">
        <f t="shared" si="114"/>
        <v>0</v>
      </c>
      <c r="BA96" s="86">
        <f t="shared" si="114"/>
        <v>0</v>
      </c>
      <c r="BB96" s="86">
        <f t="shared" si="114"/>
        <v>0</v>
      </c>
      <c r="BC96" s="86">
        <f t="shared" si="114"/>
        <v>0</v>
      </c>
      <c r="BD96" s="86">
        <f t="shared" si="114"/>
        <v>0</v>
      </c>
      <c r="BE96" s="86">
        <f t="shared" si="114"/>
        <v>0</v>
      </c>
      <c r="BF96" s="86">
        <f t="shared" si="114"/>
        <v>0</v>
      </c>
      <c r="BG96" s="86">
        <f t="shared" si="114"/>
        <v>0</v>
      </c>
      <c r="BH96" s="86">
        <f t="shared" si="114"/>
        <v>0</v>
      </c>
      <c r="BI96" s="86">
        <f t="shared" si="114"/>
        <v>0</v>
      </c>
      <c r="BJ96" s="86">
        <f t="shared" si="114"/>
        <v>0</v>
      </c>
      <c r="BK96" s="86">
        <f t="shared" si="114"/>
        <v>0</v>
      </c>
      <c r="BL96" s="86">
        <f t="shared" si="114"/>
        <v>0</v>
      </c>
      <c r="BM96" s="86">
        <f t="shared" si="114"/>
        <v>0</v>
      </c>
      <c r="BN96" s="86">
        <f t="shared" si="114"/>
        <v>0</v>
      </c>
    </row>
    <row r="97" spans="1:66" ht="12.75" customHeight="1">
      <c r="B97" s="801">
        <f>B96+1</f>
        <v>804</v>
      </c>
      <c r="C97" s="60" t="s">
        <v>165</v>
      </c>
      <c r="D97" s="640"/>
      <c r="E97" s="639" t="s">
        <v>1315</v>
      </c>
      <c r="F97" s="86">
        <f t="shared" ref="F97:AE97" si="115">F81+F88</f>
        <v>0</v>
      </c>
      <c r="G97" s="86">
        <f t="shared" si="115"/>
        <v>0</v>
      </c>
      <c r="H97" s="86">
        <f t="shared" si="115"/>
        <v>0</v>
      </c>
      <c r="I97" s="86">
        <f t="shared" si="115"/>
        <v>0</v>
      </c>
      <c r="J97" s="86">
        <f t="shared" si="115"/>
        <v>0</v>
      </c>
      <c r="K97" s="86">
        <f t="shared" si="115"/>
        <v>0</v>
      </c>
      <c r="L97" s="86">
        <f t="shared" si="115"/>
        <v>0</v>
      </c>
      <c r="M97" s="86">
        <f t="shared" si="115"/>
        <v>0</v>
      </c>
      <c r="N97" s="86">
        <f t="shared" si="115"/>
        <v>0</v>
      </c>
      <c r="O97" s="86">
        <f t="shared" si="115"/>
        <v>0</v>
      </c>
      <c r="P97" s="86">
        <f t="shared" si="115"/>
        <v>0</v>
      </c>
      <c r="Q97" s="86">
        <f t="shared" si="115"/>
        <v>0</v>
      </c>
      <c r="R97" s="86">
        <f t="shared" si="115"/>
        <v>0</v>
      </c>
      <c r="S97" s="86">
        <f t="shared" si="115"/>
        <v>0</v>
      </c>
      <c r="T97" s="86">
        <f t="shared" si="115"/>
        <v>0</v>
      </c>
      <c r="U97" s="86">
        <f t="shared" si="115"/>
        <v>0</v>
      </c>
      <c r="V97" s="86">
        <f t="shared" si="115"/>
        <v>0</v>
      </c>
      <c r="W97" s="86">
        <f t="shared" si="115"/>
        <v>0</v>
      </c>
      <c r="X97" s="86">
        <f t="shared" si="115"/>
        <v>0</v>
      </c>
      <c r="Y97" s="86">
        <f t="shared" si="115"/>
        <v>0</v>
      </c>
      <c r="Z97" s="86">
        <f t="shared" si="115"/>
        <v>0</v>
      </c>
      <c r="AA97" s="86">
        <f t="shared" si="115"/>
        <v>0</v>
      </c>
      <c r="AB97" s="86">
        <f t="shared" si="115"/>
        <v>0</v>
      </c>
      <c r="AC97" s="86">
        <f t="shared" si="115"/>
        <v>0</v>
      </c>
      <c r="AD97" s="86">
        <f t="shared" si="115"/>
        <v>0</v>
      </c>
      <c r="AE97" s="86">
        <f t="shared" si="115"/>
        <v>0</v>
      </c>
      <c r="AF97" s="86">
        <f t="shared" si="112"/>
        <v>0</v>
      </c>
      <c r="AG97" s="86">
        <f t="shared" si="112"/>
        <v>0</v>
      </c>
      <c r="AH97" s="86">
        <f t="shared" si="112"/>
        <v>0</v>
      </c>
      <c r="AI97" s="86">
        <f t="shared" si="112"/>
        <v>0</v>
      </c>
      <c r="AJ97" s="86">
        <f t="shared" si="112"/>
        <v>0</v>
      </c>
      <c r="AK97" s="86">
        <f t="shared" si="113"/>
        <v>0</v>
      </c>
      <c r="AL97" s="86">
        <f t="shared" si="113"/>
        <v>0</v>
      </c>
      <c r="AM97" s="86">
        <f t="shared" si="113"/>
        <v>0</v>
      </c>
      <c r="AN97" s="86">
        <f t="shared" si="113"/>
        <v>0</v>
      </c>
      <c r="AO97" s="86">
        <f t="shared" si="113"/>
        <v>0</v>
      </c>
      <c r="AP97" s="86">
        <f t="shared" ref="AP97:BN97" si="116">AP81+AP88</f>
        <v>0</v>
      </c>
      <c r="AQ97" s="86">
        <f t="shared" si="116"/>
        <v>0</v>
      </c>
      <c r="AR97" s="86">
        <f t="shared" si="116"/>
        <v>0</v>
      </c>
      <c r="AS97" s="86">
        <f t="shared" si="116"/>
        <v>0</v>
      </c>
      <c r="AT97" s="86">
        <f t="shared" si="116"/>
        <v>0</v>
      </c>
      <c r="AU97" s="86">
        <f t="shared" si="116"/>
        <v>0</v>
      </c>
      <c r="AV97" s="86">
        <f t="shared" si="116"/>
        <v>0</v>
      </c>
      <c r="AW97" s="86">
        <f t="shared" si="116"/>
        <v>0</v>
      </c>
      <c r="AX97" s="86">
        <f t="shared" si="116"/>
        <v>0</v>
      </c>
      <c r="AY97" s="86">
        <f t="shared" si="116"/>
        <v>0</v>
      </c>
      <c r="AZ97" s="86">
        <f t="shared" si="116"/>
        <v>0</v>
      </c>
      <c r="BA97" s="86">
        <f t="shared" si="116"/>
        <v>0</v>
      </c>
      <c r="BB97" s="86">
        <f t="shared" si="116"/>
        <v>0</v>
      </c>
      <c r="BC97" s="86">
        <f t="shared" si="116"/>
        <v>0</v>
      </c>
      <c r="BD97" s="86">
        <f t="shared" si="116"/>
        <v>0</v>
      </c>
      <c r="BE97" s="86">
        <f t="shared" si="116"/>
        <v>0</v>
      </c>
      <c r="BF97" s="86">
        <f t="shared" si="116"/>
        <v>0</v>
      </c>
      <c r="BG97" s="86">
        <f t="shared" si="116"/>
        <v>0</v>
      </c>
      <c r="BH97" s="86">
        <f t="shared" si="116"/>
        <v>0</v>
      </c>
      <c r="BI97" s="86">
        <f t="shared" si="116"/>
        <v>0</v>
      </c>
      <c r="BJ97" s="86">
        <f t="shared" si="116"/>
        <v>0</v>
      </c>
      <c r="BK97" s="86">
        <f t="shared" si="116"/>
        <v>0</v>
      </c>
      <c r="BL97" s="86">
        <f t="shared" si="116"/>
        <v>0</v>
      </c>
      <c r="BM97" s="86">
        <f t="shared" si="116"/>
        <v>0</v>
      </c>
      <c r="BN97" s="86">
        <f t="shared" si="116"/>
        <v>0</v>
      </c>
    </row>
    <row r="98" spans="1:66" s="79" customFormat="1" ht="12.75" customHeight="1" thickBot="1"/>
    <row r="99" spans="1:66" ht="12.75" customHeight="1" thickBot="1">
      <c r="A99" s="12" t="s">
        <v>148</v>
      </c>
      <c r="B99" s="616"/>
      <c r="C99" s="616"/>
      <c r="D99" s="616"/>
      <c r="E99" s="617"/>
      <c r="F99" s="616"/>
      <c r="G99" s="617"/>
      <c r="H99" s="617"/>
      <c r="I99" s="617"/>
      <c r="J99" s="617"/>
      <c r="K99" s="617"/>
      <c r="L99" s="617"/>
      <c r="M99" s="617"/>
      <c r="N99" s="617"/>
      <c r="O99" s="617"/>
      <c r="P99" s="617"/>
      <c r="Q99" s="617"/>
      <c r="R99" s="617"/>
      <c r="S99" s="617"/>
      <c r="T99" s="617"/>
      <c r="U99" s="617"/>
      <c r="V99" s="617"/>
      <c r="W99" s="617"/>
      <c r="X99" s="617"/>
      <c r="Y99" s="617"/>
      <c r="Z99" s="617"/>
      <c r="AA99" s="617"/>
      <c r="AB99" s="617"/>
      <c r="AC99" s="617"/>
      <c r="AD99" s="617"/>
      <c r="AE99" s="617"/>
      <c r="AF99" s="617"/>
      <c r="AG99" s="617"/>
      <c r="AH99" s="617"/>
      <c r="AI99" s="617"/>
      <c r="AJ99" s="617"/>
      <c r="AK99" s="617"/>
      <c r="AL99" s="617"/>
      <c r="AM99" s="617"/>
      <c r="AN99" s="617"/>
      <c r="AO99" s="617"/>
      <c r="AP99" s="617"/>
      <c r="AQ99" s="617"/>
      <c r="AR99" s="617"/>
      <c r="AS99" s="617"/>
      <c r="AT99" s="617"/>
      <c r="AU99" s="617"/>
      <c r="AV99" s="617"/>
      <c r="AW99" s="617"/>
      <c r="AX99" s="617"/>
      <c r="AY99" s="617"/>
      <c r="AZ99" s="617"/>
      <c r="BA99" s="617"/>
      <c r="BB99" s="617"/>
      <c r="BC99" s="617"/>
      <c r="BD99" s="617"/>
      <c r="BE99" s="617"/>
      <c r="BF99" s="617"/>
      <c r="BG99" s="617"/>
      <c r="BH99" s="617"/>
      <c r="BI99" s="617"/>
      <c r="BJ99" s="617"/>
      <c r="BK99" s="617"/>
      <c r="BL99" s="617"/>
      <c r="BM99" s="617"/>
      <c r="BN99" s="618"/>
    </row>
    <row r="100" spans="1:66" ht="12.75" customHeight="1" thickBot="1">
      <c r="A100" s="15"/>
      <c r="AP100" s="1176"/>
      <c r="AQ100" s="1176"/>
      <c r="AR100" s="1176"/>
      <c r="AS100" s="1176"/>
      <c r="AT100" s="1176"/>
      <c r="AU100" s="1176"/>
      <c r="AV100" s="1176"/>
      <c r="AW100" s="1176"/>
      <c r="AX100" s="1176"/>
      <c r="AY100" s="1176"/>
      <c r="AZ100" s="1176"/>
      <c r="BA100" s="1176"/>
      <c r="BB100" s="1176"/>
      <c r="BC100" s="1176"/>
      <c r="BD100" s="1176"/>
      <c r="BE100" s="1176"/>
      <c r="BF100" s="1176"/>
      <c r="BG100" s="1176"/>
      <c r="BH100" s="1176"/>
      <c r="BI100" s="1176"/>
      <c r="BJ100" s="1176"/>
      <c r="BK100" s="1176"/>
      <c r="BL100" s="1176"/>
      <c r="BM100" s="1176"/>
      <c r="BN100" s="1176"/>
    </row>
    <row r="101" spans="1:66" ht="12.75" customHeight="1" thickBot="1">
      <c r="B101" s="17" t="s">
        <v>149</v>
      </c>
      <c r="C101" s="613"/>
      <c r="D101" s="613"/>
      <c r="E101" s="637"/>
      <c r="F101" s="45">
        <f t="shared" ref="F101:BN101" si="117">F$26</f>
        <v>1990</v>
      </c>
      <c r="G101" s="45">
        <f t="shared" si="117"/>
        <v>1991</v>
      </c>
      <c r="H101" s="45">
        <f t="shared" si="117"/>
        <v>1992</v>
      </c>
      <c r="I101" s="45">
        <f t="shared" si="117"/>
        <v>1993</v>
      </c>
      <c r="J101" s="45">
        <f t="shared" si="117"/>
        <v>1994</v>
      </c>
      <c r="K101" s="45">
        <f t="shared" si="117"/>
        <v>1995</v>
      </c>
      <c r="L101" s="45">
        <f t="shared" si="117"/>
        <v>1996</v>
      </c>
      <c r="M101" s="45">
        <f t="shared" si="117"/>
        <v>1997</v>
      </c>
      <c r="N101" s="45">
        <f t="shared" si="117"/>
        <v>1998</v>
      </c>
      <c r="O101" s="45">
        <f t="shared" si="117"/>
        <v>1999</v>
      </c>
      <c r="P101" s="45">
        <f t="shared" si="117"/>
        <v>2000</v>
      </c>
      <c r="Q101" s="45">
        <f t="shared" si="117"/>
        <v>2001</v>
      </c>
      <c r="R101" s="45">
        <f t="shared" si="117"/>
        <v>2002</v>
      </c>
      <c r="S101" s="45">
        <f t="shared" si="117"/>
        <v>2003</v>
      </c>
      <c r="T101" s="45">
        <f t="shared" si="117"/>
        <v>2004</v>
      </c>
      <c r="U101" s="45">
        <f t="shared" si="117"/>
        <v>2005</v>
      </c>
      <c r="V101" s="45">
        <f t="shared" si="117"/>
        <v>2006</v>
      </c>
      <c r="W101" s="45">
        <f t="shared" si="117"/>
        <v>2007</v>
      </c>
      <c r="X101" s="45">
        <f t="shared" si="117"/>
        <v>2008</v>
      </c>
      <c r="Y101" s="45">
        <f t="shared" si="117"/>
        <v>2009</v>
      </c>
      <c r="Z101" s="45">
        <f t="shared" si="117"/>
        <v>2010</v>
      </c>
      <c r="AA101" s="45">
        <f t="shared" si="117"/>
        <v>2011</v>
      </c>
      <c r="AB101" s="45">
        <f t="shared" si="117"/>
        <v>2012</v>
      </c>
      <c r="AC101" s="45">
        <f t="shared" si="117"/>
        <v>2013</v>
      </c>
      <c r="AD101" s="45">
        <f t="shared" si="117"/>
        <v>2014</v>
      </c>
      <c r="AE101" s="45">
        <f t="shared" si="117"/>
        <v>2015</v>
      </c>
      <c r="AF101" s="45">
        <f t="shared" si="117"/>
        <v>2016</v>
      </c>
      <c r="AG101" s="45">
        <f t="shared" si="117"/>
        <v>2017</v>
      </c>
      <c r="AH101" s="45">
        <f t="shared" si="117"/>
        <v>2018</v>
      </c>
      <c r="AI101" s="45">
        <f t="shared" si="117"/>
        <v>2019</v>
      </c>
      <c r="AJ101" s="45">
        <f t="shared" si="117"/>
        <v>2020</v>
      </c>
      <c r="AK101" s="45">
        <f t="shared" si="117"/>
        <v>2021</v>
      </c>
      <c r="AL101" s="45">
        <f t="shared" si="117"/>
        <v>2022</v>
      </c>
      <c r="AM101" s="45">
        <f t="shared" si="117"/>
        <v>2023</v>
      </c>
      <c r="AN101" s="45">
        <f t="shared" si="117"/>
        <v>2024</v>
      </c>
      <c r="AO101" s="45">
        <f t="shared" si="117"/>
        <v>2025</v>
      </c>
      <c r="AP101" s="45">
        <f t="shared" si="117"/>
        <v>2026</v>
      </c>
      <c r="AQ101" s="45">
        <f t="shared" si="117"/>
        <v>2027</v>
      </c>
      <c r="AR101" s="45">
        <f t="shared" si="117"/>
        <v>2028</v>
      </c>
      <c r="AS101" s="45">
        <f t="shared" si="117"/>
        <v>2029</v>
      </c>
      <c r="AT101" s="45">
        <f t="shared" si="117"/>
        <v>2030</v>
      </c>
      <c r="AU101" s="45">
        <f t="shared" si="117"/>
        <v>2031</v>
      </c>
      <c r="AV101" s="45">
        <f t="shared" si="117"/>
        <v>2032</v>
      </c>
      <c r="AW101" s="45">
        <f t="shared" si="117"/>
        <v>2033</v>
      </c>
      <c r="AX101" s="45">
        <f t="shared" si="117"/>
        <v>2034</v>
      </c>
      <c r="AY101" s="45">
        <f t="shared" si="117"/>
        <v>2035</v>
      </c>
      <c r="AZ101" s="45">
        <f t="shared" si="117"/>
        <v>2036</v>
      </c>
      <c r="BA101" s="45">
        <f t="shared" si="117"/>
        <v>2037</v>
      </c>
      <c r="BB101" s="45">
        <f t="shared" si="117"/>
        <v>2038</v>
      </c>
      <c r="BC101" s="45">
        <f t="shared" si="117"/>
        <v>2039</v>
      </c>
      <c r="BD101" s="45">
        <f t="shared" si="117"/>
        <v>2040</v>
      </c>
      <c r="BE101" s="45">
        <f t="shared" si="117"/>
        <v>2041</v>
      </c>
      <c r="BF101" s="45">
        <f t="shared" si="117"/>
        <v>2042</v>
      </c>
      <c r="BG101" s="45">
        <f t="shared" si="117"/>
        <v>2043</v>
      </c>
      <c r="BH101" s="45">
        <f t="shared" si="117"/>
        <v>2044</v>
      </c>
      <c r="BI101" s="45">
        <f t="shared" si="117"/>
        <v>2045</v>
      </c>
      <c r="BJ101" s="45">
        <f t="shared" si="117"/>
        <v>2046</v>
      </c>
      <c r="BK101" s="45">
        <f t="shared" si="117"/>
        <v>2047</v>
      </c>
      <c r="BL101" s="45">
        <f t="shared" si="117"/>
        <v>2048</v>
      </c>
      <c r="BM101" s="45">
        <f t="shared" si="117"/>
        <v>2049</v>
      </c>
      <c r="BN101" s="45">
        <f t="shared" si="117"/>
        <v>2050</v>
      </c>
    </row>
    <row r="102" spans="1:66" ht="12.75" customHeight="1">
      <c r="B102" s="611">
        <v>810</v>
      </c>
      <c r="C102" s="612" t="s">
        <v>488</v>
      </c>
      <c r="D102" s="638"/>
      <c r="E102" s="639" t="s">
        <v>151</v>
      </c>
      <c r="F102" s="90">
        <f t="shared" ref="F102:AE102" si="118">F46/$T$13*$T$15+F47/$T$14*$T$15</f>
        <v>0</v>
      </c>
      <c r="G102" s="90">
        <f t="shared" si="118"/>
        <v>0</v>
      </c>
      <c r="H102" s="90">
        <f t="shared" si="118"/>
        <v>0</v>
      </c>
      <c r="I102" s="90">
        <f t="shared" si="118"/>
        <v>0</v>
      </c>
      <c r="J102" s="90">
        <f t="shared" si="118"/>
        <v>0</v>
      </c>
      <c r="K102" s="90">
        <f t="shared" si="118"/>
        <v>0</v>
      </c>
      <c r="L102" s="90">
        <f t="shared" si="118"/>
        <v>0</v>
      </c>
      <c r="M102" s="90">
        <f t="shared" si="118"/>
        <v>0</v>
      </c>
      <c r="N102" s="90">
        <f t="shared" si="118"/>
        <v>0</v>
      </c>
      <c r="O102" s="90">
        <f t="shared" si="118"/>
        <v>0</v>
      </c>
      <c r="P102" s="90">
        <f t="shared" si="118"/>
        <v>0</v>
      </c>
      <c r="Q102" s="90">
        <f t="shared" si="118"/>
        <v>0</v>
      </c>
      <c r="R102" s="90">
        <f t="shared" si="118"/>
        <v>0</v>
      </c>
      <c r="S102" s="90">
        <f t="shared" si="118"/>
        <v>0</v>
      </c>
      <c r="T102" s="90">
        <f t="shared" si="118"/>
        <v>0</v>
      </c>
      <c r="U102" s="90">
        <f t="shared" si="118"/>
        <v>0</v>
      </c>
      <c r="V102" s="90">
        <f t="shared" si="118"/>
        <v>0</v>
      </c>
      <c r="W102" s="90">
        <f t="shared" si="118"/>
        <v>0</v>
      </c>
      <c r="X102" s="90">
        <f t="shared" si="118"/>
        <v>0</v>
      </c>
      <c r="Y102" s="90">
        <f t="shared" si="118"/>
        <v>0</v>
      </c>
      <c r="Z102" s="90">
        <f t="shared" si="118"/>
        <v>0</v>
      </c>
      <c r="AA102" s="90">
        <f t="shared" si="118"/>
        <v>0</v>
      </c>
      <c r="AB102" s="90">
        <f t="shared" si="118"/>
        <v>0</v>
      </c>
      <c r="AC102" s="90">
        <f t="shared" si="118"/>
        <v>0</v>
      </c>
      <c r="AD102" s="90">
        <f t="shared" si="118"/>
        <v>0</v>
      </c>
      <c r="AE102" s="90">
        <f t="shared" si="118"/>
        <v>0</v>
      </c>
      <c r="AF102" s="90">
        <f t="shared" ref="AF102:AO102" si="119">AF46/$T$13*$T$15+AF47/$T$14*$T$15</f>
        <v>0</v>
      </c>
      <c r="AG102" s="90">
        <f t="shared" si="119"/>
        <v>0</v>
      </c>
      <c r="AH102" s="90">
        <f t="shared" si="119"/>
        <v>0</v>
      </c>
      <c r="AI102" s="90">
        <f t="shared" si="119"/>
        <v>0</v>
      </c>
      <c r="AJ102" s="90">
        <f t="shared" si="119"/>
        <v>0</v>
      </c>
      <c r="AK102" s="90">
        <f t="shared" si="119"/>
        <v>0</v>
      </c>
      <c r="AL102" s="90">
        <f t="shared" si="119"/>
        <v>0</v>
      </c>
      <c r="AM102" s="90">
        <f t="shared" si="119"/>
        <v>0</v>
      </c>
      <c r="AN102" s="90">
        <f t="shared" si="119"/>
        <v>0</v>
      </c>
      <c r="AO102" s="90">
        <f t="shared" si="119"/>
        <v>0</v>
      </c>
      <c r="AP102" s="90">
        <f t="shared" ref="AP102:BN102" si="120">AP46/$T$13*$T$15+AP47/$T$14*$T$15</f>
        <v>0</v>
      </c>
      <c r="AQ102" s="90">
        <f t="shared" si="120"/>
        <v>0</v>
      </c>
      <c r="AR102" s="90">
        <f t="shared" si="120"/>
        <v>0</v>
      </c>
      <c r="AS102" s="90">
        <f t="shared" si="120"/>
        <v>0</v>
      </c>
      <c r="AT102" s="90">
        <f t="shared" si="120"/>
        <v>0</v>
      </c>
      <c r="AU102" s="90">
        <f t="shared" si="120"/>
        <v>0</v>
      </c>
      <c r="AV102" s="90">
        <f t="shared" si="120"/>
        <v>0</v>
      </c>
      <c r="AW102" s="90">
        <f t="shared" si="120"/>
        <v>0</v>
      </c>
      <c r="AX102" s="90">
        <f t="shared" si="120"/>
        <v>0</v>
      </c>
      <c r="AY102" s="90">
        <f t="shared" si="120"/>
        <v>0</v>
      </c>
      <c r="AZ102" s="90">
        <f t="shared" si="120"/>
        <v>0</v>
      </c>
      <c r="BA102" s="90">
        <f t="shared" si="120"/>
        <v>0</v>
      </c>
      <c r="BB102" s="90">
        <f t="shared" si="120"/>
        <v>0</v>
      </c>
      <c r="BC102" s="90">
        <f t="shared" si="120"/>
        <v>0</v>
      </c>
      <c r="BD102" s="90">
        <f t="shared" si="120"/>
        <v>0</v>
      </c>
      <c r="BE102" s="90">
        <f t="shared" si="120"/>
        <v>0</v>
      </c>
      <c r="BF102" s="90">
        <f t="shared" si="120"/>
        <v>0</v>
      </c>
      <c r="BG102" s="90">
        <f t="shared" si="120"/>
        <v>0</v>
      </c>
      <c r="BH102" s="90">
        <f t="shared" si="120"/>
        <v>0</v>
      </c>
      <c r="BI102" s="90">
        <f t="shared" si="120"/>
        <v>0</v>
      </c>
      <c r="BJ102" s="90">
        <f t="shared" si="120"/>
        <v>0</v>
      </c>
      <c r="BK102" s="90">
        <f t="shared" si="120"/>
        <v>0</v>
      </c>
      <c r="BL102" s="90">
        <f t="shared" si="120"/>
        <v>0</v>
      </c>
      <c r="BM102" s="90">
        <f t="shared" si="120"/>
        <v>0</v>
      </c>
      <c r="BN102" s="90">
        <f t="shared" si="120"/>
        <v>0</v>
      </c>
    </row>
    <row r="103" spans="1:66" ht="12.75" customHeight="1">
      <c r="B103" s="611">
        <f>B102+1</f>
        <v>811</v>
      </c>
      <c r="C103" s="60" t="s">
        <v>1202</v>
      </c>
      <c r="D103" s="640"/>
      <c r="E103" s="639" t="s">
        <v>151</v>
      </c>
      <c r="F103" s="86">
        <f t="shared" ref="F103:AE103" si="121">F71/$T$13*$T$15+F72/$T$14*$T$15</f>
        <v>0</v>
      </c>
      <c r="G103" s="86">
        <f t="shared" si="121"/>
        <v>0</v>
      </c>
      <c r="H103" s="86">
        <f t="shared" si="121"/>
        <v>0</v>
      </c>
      <c r="I103" s="86">
        <f t="shared" si="121"/>
        <v>0</v>
      </c>
      <c r="J103" s="86">
        <f t="shared" si="121"/>
        <v>0</v>
      </c>
      <c r="K103" s="86">
        <f t="shared" si="121"/>
        <v>0</v>
      </c>
      <c r="L103" s="86">
        <f t="shared" si="121"/>
        <v>0</v>
      </c>
      <c r="M103" s="86">
        <f t="shared" si="121"/>
        <v>0</v>
      </c>
      <c r="N103" s="86">
        <f t="shared" si="121"/>
        <v>0</v>
      </c>
      <c r="O103" s="86">
        <f t="shared" si="121"/>
        <v>0</v>
      </c>
      <c r="P103" s="86">
        <f t="shared" si="121"/>
        <v>0</v>
      </c>
      <c r="Q103" s="86">
        <f t="shared" si="121"/>
        <v>0</v>
      </c>
      <c r="R103" s="86">
        <f t="shared" si="121"/>
        <v>0</v>
      </c>
      <c r="S103" s="86">
        <f t="shared" si="121"/>
        <v>0</v>
      </c>
      <c r="T103" s="86">
        <f t="shared" si="121"/>
        <v>0</v>
      </c>
      <c r="U103" s="86">
        <f t="shared" si="121"/>
        <v>0</v>
      </c>
      <c r="V103" s="86">
        <f t="shared" si="121"/>
        <v>0</v>
      </c>
      <c r="W103" s="86">
        <f t="shared" si="121"/>
        <v>0</v>
      </c>
      <c r="X103" s="86">
        <f t="shared" si="121"/>
        <v>0</v>
      </c>
      <c r="Y103" s="86">
        <f t="shared" si="121"/>
        <v>0</v>
      </c>
      <c r="Z103" s="86">
        <f t="shared" si="121"/>
        <v>0</v>
      </c>
      <c r="AA103" s="86">
        <f t="shared" si="121"/>
        <v>0</v>
      </c>
      <c r="AB103" s="86">
        <f t="shared" si="121"/>
        <v>0</v>
      </c>
      <c r="AC103" s="86">
        <f t="shared" si="121"/>
        <v>0</v>
      </c>
      <c r="AD103" s="86">
        <f t="shared" si="121"/>
        <v>0</v>
      </c>
      <c r="AE103" s="86">
        <f t="shared" si="121"/>
        <v>0</v>
      </c>
      <c r="AF103" s="86">
        <f t="shared" ref="AF103:AO103" si="122">AF71/$T$13*$T$15+AF72/$T$14*$T$15</f>
        <v>0</v>
      </c>
      <c r="AG103" s="86">
        <f t="shared" si="122"/>
        <v>0</v>
      </c>
      <c r="AH103" s="86">
        <f t="shared" si="122"/>
        <v>0</v>
      </c>
      <c r="AI103" s="86">
        <f t="shared" si="122"/>
        <v>0</v>
      </c>
      <c r="AJ103" s="86">
        <f t="shared" si="122"/>
        <v>0</v>
      </c>
      <c r="AK103" s="86">
        <f t="shared" si="122"/>
        <v>0</v>
      </c>
      <c r="AL103" s="86">
        <f t="shared" si="122"/>
        <v>0</v>
      </c>
      <c r="AM103" s="86">
        <f t="shared" si="122"/>
        <v>0</v>
      </c>
      <c r="AN103" s="86">
        <f t="shared" si="122"/>
        <v>0</v>
      </c>
      <c r="AO103" s="86">
        <f t="shared" si="122"/>
        <v>0</v>
      </c>
      <c r="AP103" s="86">
        <f t="shared" ref="AP103:BN103" si="123">AP71/$T$13*$T$15+AP72/$T$14*$T$15</f>
        <v>0</v>
      </c>
      <c r="AQ103" s="86">
        <f t="shared" si="123"/>
        <v>0</v>
      </c>
      <c r="AR103" s="86">
        <f t="shared" si="123"/>
        <v>0</v>
      </c>
      <c r="AS103" s="86">
        <f t="shared" si="123"/>
        <v>0</v>
      </c>
      <c r="AT103" s="86">
        <f t="shared" si="123"/>
        <v>0</v>
      </c>
      <c r="AU103" s="86">
        <f t="shared" si="123"/>
        <v>0</v>
      </c>
      <c r="AV103" s="86">
        <f t="shared" si="123"/>
        <v>0</v>
      </c>
      <c r="AW103" s="86">
        <f t="shared" si="123"/>
        <v>0</v>
      </c>
      <c r="AX103" s="86">
        <f t="shared" si="123"/>
        <v>0</v>
      </c>
      <c r="AY103" s="86">
        <f t="shared" si="123"/>
        <v>0</v>
      </c>
      <c r="AZ103" s="86">
        <f t="shared" si="123"/>
        <v>0</v>
      </c>
      <c r="BA103" s="86">
        <f t="shared" si="123"/>
        <v>0</v>
      </c>
      <c r="BB103" s="86">
        <f t="shared" si="123"/>
        <v>0</v>
      </c>
      <c r="BC103" s="86">
        <f t="shared" si="123"/>
        <v>0</v>
      </c>
      <c r="BD103" s="86">
        <f t="shared" si="123"/>
        <v>0</v>
      </c>
      <c r="BE103" s="86">
        <f t="shared" si="123"/>
        <v>0</v>
      </c>
      <c r="BF103" s="86">
        <f t="shared" si="123"/>
        <v>0</v>
      </c>
      <c r="BG103" s="86">
        <f t="shared" si="123"/>
        <v>0</v>
      </c>
      <c r="BH103" s="86">
        <f t="shared" si="123"/>
        <v>0</v>
      </c>
      <c r="BI103" s="86">
        <f t="shared" si="123"/>
        <v>0</v>
      </c>
      <c r="BJ103" s="86">
        <f t="shared" si="123"/>
        <v>0</v>
      </c>
      <c r="BK103" s="86">
        <f t="shared" si="123"/>
        <v>0</v>
      </c>
      <c r="BL103" s="86">
        <f t="shared" si="123"/>
        <v>0</v>
      </c>
      <c r="BM103" s="86">
        <f t="shared" si="123"/>
        <v>0</v>
      </c>
      <c r="BN103" s="86">
        <f t="shared" si="123"/>
        <v>0</v>
      </c>
    </row>
    <row r="104" spans="1:66" ht="12.75" customHeight="1">
      <c r="B104" s="611">
        <f>B103+1</f>
        <v>812</v>
      </c>
      <c r="C104" s="60" t="s">
        <v>166</v>
      </c>
      <c r="D104" s="640"/>
      <c r="E104" s="639" t="s">
        <v>151</v>
      </c>
      <c r="F104" s="86">
        <f t="shared" ref="F104:AE104" si="124">F96/$T$16*$T$15+F97/$T$17*$T$15</f>
        <v>0</v>
      </c>
      <c r="G104" s="86">
        <f t="shared" si="124"/>
        <v>0</v>
      </c>
      <c r="H104" s="86">
        <f t="shared" si="124"/>
        <v>0</v>
      </c>
      <c r="I104" s="86">
        <f t="shared" si="124"/>
        <v>0</v>
      </c>
      <c r="J104" s="86">
        <f t="shared" si="124"/>
        <v>0</v>
      </c>
      <c r="K104" s="86">
        <f t="shared" si="124"/>
        <v>0</v>
      </c>
      <c r="L104" s="86">
        <f t="shared" si="124"/>
        <v>0</v>
      </c>
      <c r="M104" s="86">
        <f t="shared" si="124"/>
        <v>0</v>
      </c>
      <c r="N104" s="86">
        <f t="shared" si="124"/>
        <v>0</v>
      </c>
      <c r="O104" s="86">
        <f t="shared" si="124"/>
        <v>0</v>
      </c>
      <c r="P104" s="86">
        <f t="shared" si="124"/>
        <v>0</v>
      </c>
      <c r="Q104" s="86">
        <f t="shared" si="124"/>
        <v>0</v>
      </c>
      <c r="R104" s="86">
        <f t="shared" si="124"/>
        <v>0</v>
      </c>
      <c r="S104" s="86">
        <f t="shared" si="124"/>
        <v>0</v>
      </c>
      <c r="T104" s="86">
        <f t="shared" si="124"/>
        <v>0</v>
      </c>
      <c r="U104" s="86">
        <f t="shared" si="124"/>
        <v>0</v>
      </c>
      <c r="V104" s="86">
        <f t="shared" si="124"/>
        <v>0</v>
      </c>
      <c r="W104" s="86">
        <f t="shared" si="124"/>
        <v>0</v>
      </c>
      <c r="X104" s="86">
        <f t="shared" si="124"/>
        <v>0</v>
      </c>
      <c r="Y104" s="86">
        <f t="shared" si="124"/>
        <v>0</v>
      </c>
      <c r="Z104" s="86">
        <f t="shared" si="124"/>
        <v>0</v>
      </c>
      <c r="AA104" s="86">
        <f t="shared" si="124"/>
        <v>0</v>
      </c>
      <c r="AB104" s="86">
        <f t="shared" si="124"/>
        <v>0</v>
      </c>
      <c r="AC104" s="86">
        <f t="shared" si="124"/>
        <v>0</v>
      </c>
      <c r="AD104" s="86">
        <f t="shared" si="124"/>
        <v>0</v>
      </c>
      <c r="AE104" s="86">
        <f t="shared" si="124"/>
        <v>0</v>
      </c>
      <c r="AF104" s="86">
        <f t="shared" ref="AF104:AO104" si="125">AF96/$T$16*$T$15+AF97/$T$17*$T$15</f>
        <v>0</v>
      </c>
      <c r="AG104" s="86">
        <f t="shared" si="125"/>
        <v>0</v>
      </c>
      <c r="AH104" s="86">
        <f t="shared" si="125"/>
        <v>0</v>
      </c>
      <c r="AI104" s="86">
        <f t="shared" si="125"/>
        <v>0</v>
      </c>
      <c r="AJ104" s="86">
        <f t="shared" si="125"/>
        <v>0</v>
      </c>
      <c r="AK104" s="86">
        <f t="shared" si="125"/>
        <v>0</v>
      </c>
      <c r="AL104" s="86">
        <f t="shared" si="125"/>
        <v>0</v>
      </c>
      <c r="AM104" s="86">
        <f t="shared" si="125"/>
        <v>0</v>
      </c>
      <c r="AN104" s="86">
        <f t="shared" si="125"/>
        <v>0</v>
      </c>
      <c r="AO104" s="86">
        <f t="shared" si="125"/>
        <v>0</v>
      </c>
      <c r="AP104" s="86">
        <f t="shared" ref="AP104:BN104" si="126">AP96/$T$16*$T$15+AP97/$T$17*$T$15</f>
        <v>0</v>
      </c>
      <c r="AQ104" s="86">
        <f t="shared" si="126"/>
        <v>0</v>
      </c>
      <c r="AR104" s="86">
        <f t="shared" si="126"/>
        <v>0</v>
      </c>
      <c r="AS104" s="86">
        <f t="shared" si="126"/>
        <v>0</v>
      </c>
      <c r="AT104" s="86">
        <f t="shared" si="126"/>
        <v>0</v>
      </c>
      <c r="AU104" s="86">
        <f t="shared" si="126"/>
        <v>0</v>
      </c>
      <c r="AV104" s="86">
        <f t="shared" si="126"/>
        <v>0</v>
      </c>
      <c r="AW104" s="86">
        <f t="shared" si="126"/>
        <v>0</v>
      </c>
      <c r="AX104" s="86">
        <f t="shared" si="126"/>
        <v>0</v>
      </c>
      <c r="AY104" s="86">
        <f t="shared" si="126"/>
        <v>0</v>
      </c>
      <c r="AZ104" s="86">
        <f t="shared" si="126"/>
        <v>0</v>
      </c>
      <c r="BA104" s="86">
        <f t="shared" si="126"/>
        <v>0</v>
      </c>
      <c r="BB104" s="86">
        <f t="shared" si="126"/>
        <v>0</v>
      </c>
      <c r="BC104" s="86">
        <f t="shared" si="126"/>
        <v>0</v>
      </c>
      <c r="BD104" s="86">
        <f t="shared" si="126"/>
        <v>0</v>
      </c>
      <c r="BE104" s="86">
        <f t="shared" si="126"/>
        <v>0</v>
      </c>
      <c r="BF104" s="86">
        <f t="shared" si="126"/>
        <v>0</v>
      </c>
      <c r="BG104" s="86">
        <f t="shared" si="126"/>
        <v>0</v>
      </c>
      <c r="BH104" s="86">
        <f t="shared" si="126"/>
        <v>0</v>
      </c>
      <c r="BI104" s="86">
        <f t="shared" si="126"/>
        <v>0</v>
      </c>
      <c r="BJ104" s="86">
        <f t="shared" si="126"/>
        <v>0</v>
      </c>
      <c r="BK104" s="86">
        <f t="shared" si="126"/>
        <v>0</v>
      </c>
      <c r="BL104" s="86">
        <f t="shared" si="126"/>
        <v>0</v>
      </c>
      <c r="BM104" s="86">
        <f t="shared" si="126"/>
        <v>0</v>
      </c>
      <c r="BN104" s="86">
        <f t="shared" si="126"/>
        <v>0</v>
      </c>
    </row>
    <row r="105" spans="1:66" ht="12.75" customHeight="1">
      <c r="B105" s="611">
        <f>B104+1</f>
        <v>813</v>
      </c>
      <c r="C105" s="60" t="s">
        <v>972</v>
      </c>
      <c r="D105" s="640"/>
      <c r="E105" s="639" t="s">
        <v>151</v>
      </c>
      <c r="F105" s="86">
        <f t="shared" ref="F105:AE105" si="127">F102-F103-F104</f>
        <v>0</v>
      </c>
      <c r="G105" s="86">
        <f t="shared" si="127"/>
        <v>0</v>
      </c>
      <c r="H105" s="86">
        <f t="shared" si="127"/>
        <v>0</v>
      </c>
      <c r="I105" s="86">
        <f t="shared" si="127"/>
        <v>0</v>
      </c>
      <c r="J105" s="86">
        <f t="shared" si="127"/>
        <v>0</v>
      </c>
      <c r="K105" s="86">
        <f t="shared" si="127"/>
        <v>0</v>
      </c>
      <c r="L105" s="86">
        <f t="shared" si="127"/>
        <v>0</v>
      </c>
      <c r="M105" s="86">
        <f t="shared" si="127"/>
        <v>0</v>
      </c>
      <c r="N105" s="86">
        <f t="shared" si="127"/>
        <v>0</v>
      </c>
      <c r="O105" s="86">
        <f t="shared" si="127"/>
        <v>0</v>
      </c>
      <c r="P105" s="86">
        <f t="shared" si="127"/>
        <v>0</v>
      </c>
      <c r="Q105" s="86">
        <f t="shared" si="127"/>
        <v>0</v>
      </c>
      <c r="R105" s="86">
        <f t="shared" si="127"/>
        <v>0</v>
      </c>
      <c r="S105" s="86">
        <f t="shared" si="127"/>
        <v>0</v>
      </c>
      <c r="T105" s="86">
        <f t="shared" si="127"/>
        <v>0</v>
      </c>
      <c r="U105" s="86">
        <f t="shared" si="127"/>
        <v>0</v>
      </c>
      <c r="V105" s="86">
        <f t="shared" si="127"/>
        <v>0</v>
      </c>
      <c r="W105" s="86">
        <f t="shared" si="127"/>
        <v>0</v>
      </c>
      <c r="X105" s="86">
        <f t="shared" si="127"/>
        <v>0</v>
      </c>
      <c r="Y105" s="86">
        <f t="shared" si="127"/>
        <v>0</v>
      </c>
      <c r="Z105" s="86">
        <f t="shared" si="127"/>
        <v>0</v>
      </c>
      <c r="AA105" s="86">
        <f t="shared" si="127"/>
        <v>0</v>
      </c>
      <c r="AB105" s="86">
        <f t="shared" si="127"/>
        <v>0</v>
      </c>
      <c r="AC105" s="86">
        <f t="shared" si="127"/>
        <v>0</v>
      </c>
      <c r="AD105" s="86">
        <f t="shared" si="127"/>
        <v>0</v>
      </c>
      <c r="AE105" s="86">
        <f t="shared" si="127"/>
        <v>0</v>
      </c>
      <c r="AF105" s="86">
        <f t="shared" ref="AF105:AO105" si="128">AF102-AF103-AF104</f>
        <v>0</v>
      </c>
      <c r="AG105" s="86">
        <f t="shared" si="128"/>
        <v>0</v>
      </c>
      <c r="AH105" s="86">
        <f t="shared" si="128"/>
        <v>0</v>
      </c>
      <c r="AI105" s="86">
        <f t="shared" si="128"/>
        <v>0</v>
      </c>
      <c r="AJ105" s="86">
        <f t="shared" si="128"/>
        <v>0</v>
      </c>
      <c r="AK105" s="86">
        <f t="shared" si="128"/>
        <v>0</v>
      </c>
      <c r="AL105" s="86">
        <f t="shared" si="128"/>
        <v>0</v>
      </c>
      <c r="AM105" s="86">
        <f t="shared" si="128"/>
        <v>0</v>
      </c>
      <c r="AN105" s="86">
        <f t="shared" si="128"/>
        <v>0</v>
      </c>
      <c r="AO105" s="86">
        <f t="shared" si="128"/>
        <v>0</v>
      </c>
      <c r="AP105" s="86">
        <f t="shared" ref="AP105:BN105" si="129">AP102-AP103-AP104</f>
        <v>0</v>
      </c>
      <c r="AQ105" s="86">
        <f t="shared" si="129"/>
        <v>0</v>
      </c>
      <c r="AR105" s="86">
        <f t="shared" si="129"/>
        <v>0</v>
      </c>
      <c r="AS105" s="86">
        <f t="shared" si="129"/>
        <v>0</v>
      </c>
      <c r="AT105" s="86">
        <f t="shared" si="129"/>
        <v>0</v>
      </c>
      <c r="AU105" s="86">
        <f t="shared" si="129"/>
        <v>0</v>
      </c>
      <c r="AV105" s="86">
        <f t="shared" si="129"/>
        <v>0</v>
      </c>
      <c r="AW105" s="86">
        <f t="shared" si="129"/>
        <v>0</v>
      </c>
      <c r="AX105" s="86">
        <f t="shared" si="129"/>
        <v>0</v>
      </c>
      <c r="AY105" s="86">
        <f t="shared" si="129"/>
        <v>0</v>
      </c>
      <c r="AZ105" s="86">
        <f t="shared" si="129"/>
        <v>0</v>
      </c>
      <c r="BA105" s="86">
        <f t="shared" si="129"/>
        <v>0</v>
      </c>
      <c r="BB105" s="86">
        <f t="shared" si="129"/>
        <v>0</v>
      </c>
      <c r="BC105" s="86">
        <f t="shared" si="129"/>
        <v>0</v>
      </c>
      <c r="BD105" s="86">
        <f t="shared" si="129"/>
        <v>0</v>
      </c>
      <c r="BE105" s="86">
        <f t="shared" si="129"/>
        <v>0</v>
      </c>
      <c r="BF105" s="86">
        <f t="shared" si="129"/>
        <v>0</v>
      </c>
      <c r="BG105" s="86">
        <f t="shared" si="129"/>
        <v>0</v>
      </c>
      <c r="BH105" s="86">
        <f t="shared" si="129"/>
        <v>0</v>
      </c>
      <c r="BI105" s="86">
        <f t="shared" si="129"/>
        <v>0</v>
      </c>
      <c r="BJ105" s="86">
        <f t="shared" si="129"/>
        <v>0</v>
      </c>
      <c r="BK105" s="86">
        <f t="shared" si="129"/>
        <v>0</v>
      </c>
      <c r="BL105" s="86">
        <f t="shared" si="129"/>
        <v>0</v>
      </c>
      <c r="BM105" s="86">
        <f t="shared" si="129"/>
        <v>0</v>
      </c>
      <c r="BN105" s="86">
        <f t="shared" si="129"/>
        <v>0</v>
      </c>
    </row>
    <row r="106" spans="1:66" ht="12.75" customHeight="1" thickBot="1">
      <c r="E106" s="41"/>
      <c r="G106" s="41"/>
      <c r="AP106" s="1176"/>
      <c r="AQ106" s="1176"/>
      <c r="AR106" s="1176"/>
      <c r="AS106" s="1176"/>
      <c r="AT106" s="1176"/>
      <c r="AU106" s="1176"/>
      <c r="AV106" s="1176"/>
      <c r="AW106" s="1176"/>
      <c r="AX106" s="1176"/>
      <c r="AY106" s="1176"/>
      <c r="AZ106" s="1176"/>
      <c r="BA106" s="1176"/>
      <c r="BB106" s="1176"/>
      <c r="BC106" s="1176"/>
      <c r="BD106" s="1176"/>
      <c r="BE106" s="1176"/>
      <c r="BF106" s="1176"/>
      <c r="BG106" s="1176"/>
      <c r="BH106" s="1176"/>
      <c r="BI106" s="1176"/>
      <c r="BJ106" s="1176"/>
      <c r="BK106" s="1176"/>
      <c r="BL106" s="1176"/>
      <c r="BM106" s="1176"/>
      <c r="BN106" s="1176"/>
    </row>
    <row r="107" spans="1:66" ht="12.75" customHeight="1" thickBot="1">
      <c r="B107" s="17" t="s">
        <v>150</v>
      </c>
      <c r="C107" s="613"/>
      <c r="D107" s="613"/>
      <c r="E107" s="637"/>
      <c r="F107" s="45">
        <f t="shared" ref="F107:BN107" si="130">F$26</f>
        <v>1990</v>
      </c>
      <c r="G107" s="45">
        <f t="shared" si="130"/>
        <v>1991</v>
      </c>
      <c r="H107" s="45">
        <f t="shared" si="130"/>
        <v>1992</v>
      </c>
      <c r="I107" s="45">
        <f t="shared" si="130"/>
        <v>1993</v>
      </c>
      <c r="J107" s="45">
        <f t="shared" si="130"/>
        <v>1994</v>
      </c>
      <c r="K107" s="45">
        <f t="shared" si="130"/>
        <v>1995</v>
      </c>
      <c r="L107" s="45">
        <f t="shared" si="130"/>
        <v>1996</v>
      </c>
      <c r="M107" s="45">
        <f t="shared" si="130"/>
        <v>1997</v>
      </c>
      <c r="N107" s="45">
        <f t="shared" si="130"/>
        <v>1998</v>
      </c>
      <c r="O107" s="45">
        <f t="shared" si="130"/>
        <v>1999</v>
      </c>
      <c r="P107" s="45">
        <f t="shared" si="130"/>
        <v>2000</v>
      </c>
      <c r="Q107" s="45">
        <f t="shared" si="130"/>
        <v>2001</v>
      </c>
      <c r="R107" s="45">
        <f t="shared" si="130"/>
        <v>2002</v>
      </c>
      <c r="S107" s="45">
        <f t="shared" si="130"/>
        <v>2003</v>
      </c>
      <c r="T107" s="45">
        <f t="shared" si="130"/>
        <v>2004</v>
      </c>
      <c r="U107" s="45">
        <f t="shared" si="130"/>
        <v>2005</v>
      </c>
      <c r="V107" s="45">
        <f t="shared" si="130"/>
        <v>2006</v>
      </c>
      <c r="W107" s="45">
        <f t="shared" si="130"/>
        <v>2007</v>
      </c>
      <c r="X107" s="45">
        <f t="shared" si="130"/>
        <v>2008</v>
      </c>
      <c r="Y107" s="45">
        <f t="shared" si="130"/>
        <v>2009</v>
      </c>
      <c r="Z107" s="45">
        <f t="shared" si="130"/>
        <v>2010</v>
      </c>
      <c r="AA107" s="45">
        <f t="shared" si="130"/>
        <v>2011</v>
      </c>
      <c r="AB107" s="45">
        <f t="shared" si="130"/>
        <v>2012</v>
      </c>
      <c r="AC107" s="45">
        <f t="shared" si="130"/>
        <v>2013</v>
      </c>
      <c r="AD107" s="45">
        <f t="shared" si="130"/>
        <v>2014</v>
      </c>
      <c r="AE107" s="45">
        <f t="shared" si="130"/>
        <v>2015</v>
      </c>
      <c r="AF107" s="45">
        <f t="shared" si="130"/>
        <v>2016</v>
      </c>
      <c r="AG107" s="45">
        <f t="shared" si="130"/>
        <v>2017</v>
      </c>
      <c r="AH107" s="45">
        <f t="shared" si="130"/>
        <v>2018</v>
      </c>
      <c r="AI107" s="45">
        <f t="shared" si="130"/>
        <v>2019</v>
      </c>
      <c r="AJ107" s="45">
        <f t="shared" si="130"/>
        <v>2020</v>
      </c>
      <c r="AK107" s="45">
        <f t="shared" si="130"/>
        <v>2021</v>
      </c>
      <c r="AL107" s="45">
        <f t="shared" si="130"/>
        <v>2022</v>
      </c>
      <c r="AM107" s="45">
        <f t="shared" si="130"/>
        <v>2023</v>
      </c>
      <c r="AN107" s="45">
        <f t="shared" si="130"/>
        <v>2024</v>
      </c>
      <c r="AO107" s="45">
        <f t="shared" si="130"/>
        <v>2025</v>
      </c>
      <c r="AP107" s="45">
        <f t="shared" si="130"/>
        <v>2026</v>
      </c>
      <c r="AQ107" s="45">
        <f t="shared" si="130"/>
        <v>2027</v>
      </c>
      <c r="AR107" s="45">
        <f t="shared" si="130"/>
        <v>2028</v>
      </c>
      <c r="AS107" s="45">
        <f t="shared" si="130"/>
        <v>2029</v>
      </c>
      <c r="AT107" s="45">
        <f t="shared" si="130"/>
        <v>2030</v>
      </c>
      <c r="AU107" s="45">
        <f t="shared" si="130"/>
        <v>2031</v>
      </c>
      <c r="AV107" s="45">
        <f t="shared" si="130"/>
        <v>2032</v>
      </c>
      <c r="AW107" s="45">
        <f t="shared" si="130"/>
        <v>2033</v>
      </c>
      <c r="AX107" s="45">
        <f t="shared" si="130"/>
        <v>2034</v>
      </c>
      <c r="AY107" s="45">
        <f t="shared" si="130"/>
        <v>2035</v>
      </c>
      <c r="AZ107" s="45">
        <f t="shared" si="130"/>
        <v>2036</v>
      </c>
      <c r="BA107" s="45">
        <f t="shared" si="130"/>
        <v>2037</v>
      </c>
      <c r="BB107" s="45">
        <f t="shared" si="130"/>
        <v>2038</v>
      </c>
      <c r="BC107" s="45">
        <f t="shared" si="130"/>
        <v>2039</v>
      </c>
      <c r="BD107" s="45">
        <f t="shared" si="130"/>
        <v>2040</v>
      </c>
      <c r="BE107" s="45">
        <f t="shared" si="130"/>
        <v>2041</v>
      </c>
      <c r="BF107" s="45">
        <f t="shared" si="130"/>
        <v>2042</v>
      </c>
      <c r="BG107" s="45">
        <f t="shared" si="130"/>
        <v>2043</v>
      </c>
      <c r="BH107" s="45">
        <f t="shared" si="130"/>
        <v>2044</v>
      </c>
      <c r="BI107" s="45">
        <f t="shared" si="130"/>
        <v>2045</v>
      </c>
      <c r="BJ107" s="45">
        <f t="shared" si="130"/>
        <v>2046</v>
      </c>
      <c r="BK107" s="45">
        <f t="shared" si="130"/>
        <v>2047</v>
      </c>
      <c r="BL107" s="45">
        <f t="shared" si="130"/>
        <v>2048</v>
      </c>
      <c r="BM107" s="45">
        <f t="shared" si="130"/>
        <v>2049</v>
      </c>
      <c r="BN107" s="45">
        <f t="shared" si="130"/>
        <v>2050</v>
      </c>
    </row>
    <row r="108" spans="1:66" ht="12.75" customHeight="1">
      <c r="B108" s="611">
        <v>815</v>
      </c>
      <c r="C108" s="612" t="s">
        <v>595</v>
      </c>
      <c r="D108" s="638"/>
      <c r="E108" s="639" t="s">
        <v>152</v>
      </c>
      <c r="F108" s="90">
        <f t="shared" ref="F108:AE108" si="131">IF(F$43=0,0,F102/F$43*1000)</f>
        <v>0</v>
      </c>
      <c r="G108" s="90">
        <f t="shared" si="131"/>
        <v>0</v>
      </c>
      <c r="H108" s="90">
        <f t="shared" si="131"/>
        <v>0</v>
      </c>
      <c r="I108" s="90">
        <f t="shared" si="131"/>
        <v>0</v>
      </c>
      <c r="J108" s="90">
        <f t="shared" si="131"/>
        <v>0</v>
      </c>
      <c r="K108" s="90">
        <f t="shared" si="131"/>
        <v>0</v>
      </c>
      <c r="L108" s="90">
        <f t="shared" si="131"/>
        <v>0</v>
      </c>
      <c r="M108" s="90">
        <f t="shared" si="131"/>
        <v>0</v>
      </c>
      <c r="N108" s="90">
        <f t="shared" si="131"/>
        <v>0</v>
      </c>
      <c r="O108" s="90">
        <f t="shared" si="131"/>
        <v>0</v>
      </c>
      <c r="P108" s="90">
        <f t="shared" si="131"/>
        <v>0</v>
      </c>
      <c r="Q108" s="90">
        <f t="shared" si="131"/>
        <v>0</v>
      </c>
      <c r="R108" s="90">
        <f t="shared" si="131"/>
        <v>0</v>
      </c>
      <c r="S108" s="90">
        <f t="shared" si="131"/>
        <v>0</v>
      </c>
      <c r="T108" s="90">
        <f t="shared" si="131"/>
        <v>0</v>
      </c>
      <c r="U108" s="90">
        <f t="shared" si="131"/>
        <v>0</v>
      </c>
      <c r="V108" s="90">
        <f t="shared" si="131"/>
        <v>0</v>
      </c>
      <c r="W108" s="90">
        <f t="shared" si="131"/>
        <v>0</v>
      </c>
      <c r="X108" s="90">
        <f t="shared" si="131"/>
        <v>0</v>
      </c>
      <c r="Y108" s="90">
        <f t="shared" si="131"/>
        <v>0</v>
      </c>
      <c r="Z108" s="90">
        <f t="shared" si="131"/>
        <v>0</v>
      </c>
      <c r="AA108" s="90">
        <f t="shared" si="131"/>
        <v>0</v>
      </c>
      <c r="AB108" s="90">
        <f t="shared" si="131"/>
        <v>0</v>
      </c>
      <c r="AC108" s="90">
        <f t="shared" si="131"/>
        <v>0</v>
      </c>
      <c r="AD108" s="90">
        <f t="shared" si="131"/>
        <v>0</v>
      </c>
      <c r="AE108" s="90">
        <f t="shared" si="131"/>
        <v>0</v>
      </c>
      <c r="AF108" s="90">
        <f t="shared" ref="AF108:AO108" si="132">IF(AF$43=0,0,AF102/AF$43*1000)</f>
        <v>0</v>
      </c>
      <c r="AG108" s="90">
        <f t="shared" si="132"/>
        <v>0</v>
      </c>
      <c r="AH108" s="90">
        <f t="shared" si="132"/>
        <v>0</v>
      </c>
      <c r="AI108" s="90">
        <f t="shared" si="132"/>
        <v>0</v>
      </c>
      <c r="AJ108" s="90">
        <f t="shared" si="132"/>
        <v>0</v>
      </c>
      <c r="AK108" s="90">
        <f t="shared" si="132"/>
        <v>0</v>
      </c>
      <c r="AL108" s="90">
        <f t="shared" si="132"/>
        <v>0</v>
      </c>
      <c r="AM108" s="90">
        <f t="shared" si="132"/>
        <v>0</v>
      </c>
      <c r="AN108" s="90">
        <f t="shared" si="132"/>
        <v>0</v>
      </c>
      <c r="AO108" s="90">
        <f t="shared" si="132"/>
        <v>0</v>
      </c>
      <c r="AP108" s="90">
        <f t="shared" ref="AP108:BN108" si="133">IF(AP$43=0,0,AP102/AP$43*1000)</f>
        <v>0</v>
      </c>
      <c r="AQ108" s="90">
        <f t="shared" si="133"/>
        <v>0</v>
      </c>
      <c r="AR108" s="90">
        <f t="shared" si="133"/>
        <v>0</v>
      </c>
      <c r="AS108" s="90">
        <f t="shared" si="133"/>
        <v>0</v>
      </c>
      <c r="AT108" s="90">
        <f t="shared" si="133"/>
        <v>0</v>
      </c>
      <c r="AU108" s="90">
        <f t="shared" si="133"/>
        <v>0</v>
      </c>
      <c r="AV108" s="90">
        <f t="shared" si="133"/>
        <v>0</v>
      </c>
      <c r="AW108" s="90">
        <f t="shared" si="133"/>
        <v>0</v>
      </c>
      <c r="AX108" s="90">
        <f t="shared" si="133"/>
        <v>0</v>
      </c>
      <c r="AY108" s="90">
        <f t="shared" si="133"/>
        <v>0</v>
      </c>
      <c r="AZ108" s="90">
        <f t="shared" si="133"/>
        <v>0</v>
      </c>
      <c r="BA108" s="90">
        <f t="shared" si="133"/>
        <v>0</v>
      </c>
      <c r="BB108" s="90">
        <f t="shared" si="133"/>
        <v>0</v>
      </c>
      <c r="BC108" s="90">
        <f t="shared" si="133"/>
        <v>0</v>
      </c>
      <c r="BD108" s="90">
        <f t="shared" si="133"/>
        <v>0</v>
      </c>
      <c r="BE108" s="90">
        <f t="shared" si="133"/>
        <v>0</v>
      </c>
      <c r="BF108" s="90">
        <f t="shared" si="133"/>
        <v>0</v>
      </c>
      <c r="BG108" s="90">
        <f t="shared" si="133"/>
        <v>0</v>
      </c>
      <c r="BH108" s="90">
        <f t="shared" si="133"/>
        <v>0</v>
      </c>
      <c r="BI108" s="90">
        <f t="shared" si="133"/>
        <v>0</v>
      </c>
      <c r="BJ108" s="90">
        <f t="shared" si="133"/>
        <v>0</v>
      </c>
      <c r="BK108" s="90">
        <f t="shared" si="133"/>
        <v>0</v>
      </c>
      <c r="BL108" s="90">
        <f t="shared" si="133"/>
        <v>0</v>
      </c>
      <c r="BM108" s="90">
        <f t="shared" si="133"/>
        <v>0</v>
      </c>
      <c r="BN108" s="90">
        <f t="shared" si="133"/>
        <v>0</v>
      </c>
    </row>
    <row r="109" spans="1:66" s="79" customFormat="1" ht="12.75" customHeight="1">
      <c r="B109" s="611">
        <v>816</v>
      </c>
      <c r="C109" s="1569" t="s">
        <v>456</v>
      </c>
      <c r="D109" s="1570"/>
      <c r="E109" s="639" t="s">
        <v>152</v>
      </c>
      <c r="F109" s="86">
        <f t="shared" ref="F109:AE109" si="134">IF(F$43=0,0,F105/F$43*1000)</f>
        <v>0</v>
      </c>
      <c r="G109" s="86">
        <f t="shared" si="134"/>
        <v>0</v>
      </c>
      <c r="H109" s="86">
        <f t="shared" si="134"/>
        <v>0</v>
      </c>
      <c r="I109" s="86">
        <f t="shared" si="134"/>
        <v>0</v>
      </c>
      <c r="J109" s="86">
        <f t="shared" si="134"/>
        <v>0</v>
      </c>
      <c r="K109" s="86">
        <f t="shared" si="134"/>
        <v>0</v>
      </c>
      <c r="L109" s="86">
        <f t="shared" si="134"/>
        <v>0</v>
      </c>
      <c r="M109" s="86">
        <f t="shared" si="134"/>
        <v>0</v>
      </c>
      <c r="N109" s="86">
        <f t="shared" si="134"/>
        <v>0</v>
      </c>
      <c r="O109" s="86">
        <f t="shared" si="134"/>
        <v>0</v>
      </c>
      <c r="P109" s="86">
        <f t="shared" si="134"/>
        <v>0</v>
      </c>
      <c r="Q109" s="86">
        <f t="shared" si="134"/>
        <v>0</v>
      </c>
      <c r="R109" s="86">
        <f t="shared" si="134"/>
        <v>0</v>
      </c>
      <c r="S109" s="86">
        <f t="shared" si="134"/>
        <v>0</v>
      </c>
      <c r="T109" s="86">
        <f t="shared" si="134"/>
        <v>0</v>
      </c>
      <c r="U109" s="86">
        <f t="shared" si="134"/>
        <v>0</v>
      </c>
      <c r="V109" s="86">
        <f t="shared" si="134"/>
        <v>0</v>
      </c>
      <c r="W109" s="86">
        <f t="shared" si="134"/>
        <v>0</v>
      </c>
      <c r="X109" s="86">
        <f t="shared" si="134"/>
        <v>0</v>
      </c>
      <c r="Y109" s="86">
        <f t="shared" si="134"/>
        <v>0</v>
      </c>
      <c r="Z109" s="86">
        <f t="shared" si="134"/>
        <v>0</v>
      </c>
      <c r="AA109" s="86">
        <f t="shared" si="134"/>
        <v>0</v>
      </c>
      <c r="AB109" s="86">
        <f t="shared" si="134"/>
        <v>0</v>
      </c>
      <c r="AC109" s="86">
        <f t="shared" si="134"/>
        <v>0</v>
      </c>
      <c r="AD109" s="86">
        <f t="shared" si="134"/>
        <v>0</v>
      </c>
      <c r="AE109" s="86">
        <f t="shared" si="134"/>
        <v>0</v>
      </c>
      <c r="AF109" s="86">
        <f t="shared" ref="AF109:AO109" si="135">IF(AF$43=0,0,AF105/AF$43*1000)</f>
        <v>0</v>
      </c>
      <c r="AG109" s="86">
        <f t="shared" si="135"/>
        <v>0</v>
      </c>
      <c r="AH109" s="86">
        <f t="shared" si="135"/>
        <v>0</v>
      </c>
      <c r="AI109" s="86">
        <f t="shared" si="135"/>
        <v>0</v>
      </c>
      <c r="AJ109" s="86">
        <f t="shared" si="135"/>
        <v>0</v>
      </c>
      <c r="AK109" s="86">
        <f t="shared" si="135"/>
        <v>0</v>
      </c>
      <c r="AL109" s="86">
        <f t="shared" si="135"/>
        <v>0</v>
      </c>
      <c r="AM109" s="86">
        <f t="shared" si="135"/>
        <v>0</v>
      </c>
      <c r="AN109" s="86">
        <f t="shared" si="135"/>
        <v>0</v>
      </c>
      <c r="AO109" s="86">
        <f t="shared" si="135"/>
        <v>0</v>
      </c>
      <c r="AP109" s="86">
        <f t="shared" ref="AP109:BN109" si="136">IF(AP$43=0,0,AP105/AP$43*1000)</f>
        <v>0</v>
      </c>
      <c r="AQ109" s="86">
        <f t="shared" si="136"/>
        <v>0</v>
      </c>
      <c r="AR109" s="86">
        <f t="shared" si="136"/>
        <v>0</v>
      </c>
      <c r="AS109" s="86">
        <f t="shared" si="136"/>
        <v>0</v>
      </c>
      <c r="AT109" s="86">
        <f t="shared" si="136"/>
        <v>0</v>
      </c>
      <c r="AU109" s="86">
        <f t="shared" si="136"/>
        <v>0</v>
      </c>
      <c r="AV109" s="86">
        <f t="shared" si="136"/>
        <v>0</v>
      </c>
      <c r="AW109" s="86">
        <f t="shared" si="136"/>
        <v>0</v>
      </c>
      <c r="AX109" s="86">
        <f t="shared" si="136"/>
        <v>0</v>
      </c>
      <c r="AY109" s="86">
        <f t="shared" si="136"/>
        <v>0</v>
      </c>
      <c r="AZ109" s="86">
        <f t="shared" si="136"/>
        <v>0</v>
      </c>
      <c r="BA109" s="86">
        <f t="shared" si="136"/>
        <v>0</v>
      </c>
      <c r="BB109" s="86">
        <f t="shared" si="136"/>
        <v>0</v>
      </c>
      <c r="BC109" s="86">
        <f t="shared" si="136"/>
        <v>0</v>
      </c>
      <c r="BD109" s="86">
        <f t="shared" si="136"/>
        <v>0</v>
      </c>
      <c r="BE109" s="86">
        <f t="shared" si="136"/>
        <v>0</v>
      </c>
      <c r="BF109" s="86">
        <f t="shared" si="136"/>
        <v>0</v>
      </c>
      <c r="BG109" s="86">
        <f t="shared" si="136"/>
        <v>0</v>
      </c>
      <c r="BH109" s="86">
        <f t="shared" si="136"/>
        <v>0</v>
      </c>
      <c r="BI109" s="86">
        <f t="shared" si="136"/>
        <v>0</v>
      </c>
      <c r="BJ109" s="86">
        <f t="shared" si="136"/>
        <v>0</v>
      </c>
      <c r="BK109" s="86">
        <f t="shared" si="136"/>
        <v>0</v>
      </c>
      <c r="BL109" s="86">
        <f t="shared" si="136"/>
        <v>0</v>
      </c>
      <c r="BM109" s="86">
        <f t="shared" si="136"/>
        <v>0</v>
      </c>
      <c r="BN109" s="86">
        <f t="shared" si="136"/>
        <v>0</v>
      </c>
    </row>
    <row r="110" spans="1:66" s="79" customFormat="1" ht="12.75" customHeight="1" thickBot="1"/>
    <row r="111" spans="1:66" ht="12.75" customHeight="1" thickBot="1">
      <c r="A111" s="17"/>
      <c r="B111" s="523" t="s">
        <v>1041</v>
      </c>
      <c r="C111" s="616"/>
      <c r="D111" s="616"/>
      <c r="E111" s="617"/>
      <c r="F111" s="616"/>
      <c r="G111" s="617"/>
      <c r="H111" s="617"/>
      <c r="I111" s="617"/>
      <c r="J111" s="617"/>
      <c r="K111" s="617"/>
      <c r="L111" s="617"/>
      <c r="M111" s="617"/>
      <c r="N111" s="617"/>
      <c r="O111" s="617"/>
      <c r="P111" s="617"/>
      <c r="Q111" s="617"/>
      <c r="R111" s="617"/>
      <c r="S111" s="617"/>
      <c r="T111" s="617"/>
      <c r="U111" s="617"/>
      <c r="V111" s="617"/>
      <c r="W111" s="617"/>
      <c r="X111" s="617"/>
      <c r="Y111" s="617"/>
      <c r="Z111" s="617"/>
      <c r="AA111" s="617"/>
      <c r="AB111" s="617"/>
      <c r="AC111" s="617"/>
      <c r="AD111" s="617"/>
      <c r="AE111" s="617"/>
      <c r="AF111" s="617"/>
      <c r="AG111" s="617"/>
      <c r="AH111" s="617"/>
      <c r="AI111" s="617"/>
      <c r="AJ111" s="617"/>
      <c r="AK111" s="617"/>
      <c r="AL111" s="617"/>
      <c r="AM111" s="617"/>
      <c r="AN111" s="617"/>
      <c r="AO111" s="617"/>
      <c r="AP111" s="617"/>
      <c r="AQ111" s="617"/>
      <c r="AR111" s="617"/>
      <c r="AS111" s="617"/>
      <c r="AT111" s="617"/>
      <c r="AU111" s="617"/>
      <c r="AV111" s="617"/>
      <c r="AW111" s="617"/>
      <c r="AX111" s="617"/>
      <c r="AY111" s="617"/>
      <c r="AZ111" s="617"/>
      <c r="BA111" s="617"/>
      <c r="BB111" s="617"/>
      <c r="BC111" s="617"/>
      <c r="BD111" s="617"/>
      <c r="BE111" s="617"/>
      <c r="BF111" s="617"/>
      <c r="BG111" s="617"/>
      <c r="BH111" s="617"/>
      <c r="BI111" s="617"/>
      <c r="BJ111" s="617"/>
      <c r="BK111" s="617"/>
      <c r="BL111" s="617"/>
      <c r="BM111" s="617"/>
      <c r="BN111" s="618"/>
    </row>
    <row r="112" spans="1:66" s="79" customFormat="1" ht="12.75" customHeight="1">
      <c r="B112" s="641">
        <v>820</v>
      </c>
      <c r="C112" s="1571" t="s">
        <v>980</v>
      </c>
      <c r="D112" s="1572"/>
      <c r="E112" s="665" t="s">
        <v>152</v>
      </c>
      <c r="F112" s="87">
        <f t="shared" ref="F112:AE112" si="137">F109</f>
        <v>0</v>
      </c>
      <c r="G112" s="87">
        <f t="shared" si="137"/>
        <v>0</v>
      </c>
      <c r="H112" s="87">
        <f t="shared" si="137"/>
        <v>0</v>
      </c>
      <c r="I112" s="87">
        <f t="shared" si="137"/>
        <v>0</v>
      </c>
      <c r="J112" s="87">
        <f t="shared" si="137"/>
        <v>0</v>
      </c>
      <c r="K112" s="87">
        <f t="shared" si="137"/>
        <v>0</v>
      </c>
      <c r="L112" s="87">
        <f t="shared" si="137"/>
        <v>0</v>
      </c>
      <c r="M112" s="87">
        <f t="shared" si="137"/>
        <v>0</v>
      </c>
      <c r="N112" s="87">
        <f t="shared" si="137"/>
        <v>0</v>
      </c>
      <c r="O112" s="87">
        <f t="shared" si="137"/>
        <v>0</v>
      </c>
      <c r="P112" s="87">
        <f t="shared" si="137"/>
        <v>0</v>
      </c>
      <c r="Q112" s="87">
        <f t="shared" si="137"/>
        <v>0</v>
      </c>
      <c r="R112" s="87">
        <f t="shared" si="137"/>
        <v>0</v>
      </c>
      <c r="S112" s="87">
        <f t="shared" si="137"/>
        <v>0</v>
      </c>
      <c r="T112" s="87">
        <f t="shared" si="137"/>
        <v>0</v>
      </c>
      <c r="U112" s="87">
        <f t="shared" si="137"/>
        <v>0</v>
      </c>
      <c r="V112" s="87">
        <f t="shared" si="137"/>
        <v>0</v>
      </c>
      <c r="W112" s="87">
        <f t="shared" si="137"/>
        <v>0</v>
      </c>
      <c r="X112" s="87">
        <f t="shared" si="137"/>
        <v>0</v>
      </c>
      <c r="Y112" s="87">
        <f t="shared" si="137"/>
        <v>0</v>
      </c>
      <c r="Z112" s="87">
        <f t="shared" si="137"/>
        <v>0</v>
      </c>
      <c r="AA112" s="87">
        <f t="shared" si="137"/>
        <v>0</v>
      </c>
      <c r="AB112" s="87">
        <f t="shared" si="137"/>
        <v>0</v>
      </c>
      <c r="AC112" s="87">
        <f t="shared" si="137"/>
        <v>0</v>
      </c>
      <c r="AD112" s="87">
        <f t="shared" si="137"/>
        <v>0</v>
      </c>
      <c r="AE112" s="87">
        <f t="shared" si="137"/>
        <v>0</v>
      </c>
      <c r="AF112" s="87">
        <f t="shared" ref="AF112:AO112" si="138">AF109</f>
        <v>0</v>
      </c>
      <c r="AG112" s="87">
        <f t="shared" si="138"/>
        <v>0</v>
      </c>
      <c r="AH112" s="87">
        <f t="shared" si="138"/>
        <v>0</v>
      </c>
      <c r="AI112" s="87">
        <f t="shared" si="138"/>
        <v>0</v>
      </c>
      <c r="AJ112" s="87">
        <f t="shared" si="138"/>
        <v>0</v>
      </c>
      <c r="AK112" s="87">
        <f t="shared" si="138"/>
        <v>0</v>
      </c>
      <c r="AL112" s="87">
        <f t="shared" si="138"/>
        <v>0</v>
      </c>
      <c r="AM112" s="87">
        <f t="shared" si="138"/>
        <v>0</v>
      </c>
      <c r="AN112" s="87">
        <f t="shared" si="138"/>
        <v>0</v>
      </c>
      <c r="AO112" s="87">
        <f t="shared" si="138"/>
        <v>0</v>
      </c>
      <c r="AP112" s="87">
        <f t="shared" ref="AP112:BN112" si="139">AP109</f>
        <v>0</v>
      </c>
      <c r="AQ112" s="87">
        <f t="shared" si="139"/>
        <v>0</v>
      </c>
      <c r="AR112" s="87">
        <f t="shared" si="139"/>
        <v>0</v>
      </c>
      <c r="AS112" s="87">
        <f t="shared" si="139"/>
        <v>0</v>
      </c>
      <c r="AT112" s="87">
        <f t="shared" si="139"/>
        <v>0</v>
      </c>
      <c r="AU112" s="87">
        <f t="shared" si="139"/>
        <v>0</v>
      </c>
      <c r="AV112" s="87">
        <f t="shared" si="139"/>
        <v>0</v>
      </c>
      <c r="AW112" s="87">
        <f t="shared" si="139"/>
        <v>0</v>
      </c>
      <c r="AX112" s="87">
        <f t="shared" si="139"/>
        <v>0</v>
      </c>
      <c r="AY112" s="87">
        <f t="shared" si="139"/>
        <v>0</v>
      </c>
      <c r="AZ112" s="87">
        <f t="shared" si="139"/>
        <v>0</v>
      </c>
      <c r="BA112" s="87">
        <f t="shared" si="139"/>
        <v>0</v>
      </c>
      <c r="BB112" s="87">
        <f t="shared" si="139"/>
        <v>0</v>
      </c>
      <c r="BC112" s="87">
        <f t="shared" si="139"/>
        <v>0</v>
      </c>
      <c r="BD112" s="87">
        <f t="shared" si="139"/>
        <v>0</v>
      </c>
      <c r="BE112" s="87">
        <f t="shared" si="139"/>
        <v>0</v>
      </c>
      <c r="BF112" s="87">
        <f t="shared" si="139"/>
        <v>0</v>
      </c>
      <c r="BG112" s="87">
        <f t="shared" si="139"/>
        <v>0</v>
      </c>
      <c r="BH112" s="87">
        <f t="shared" si="139"/>
        <v>0</v>
      </c>
      <c r="BI112" s="87">
        <f t="shared" si="139"/>
        <v>0</v>
      </c>
      <c r="BJ112" s="87">
        <f t="shared" si="139"/>
        <v>0</v>
      </c>
      <c r="BK112" s="87">
        <f t="shared" si="139"/>
        <v>0</v>
      </c>
      <c r="BL112" s="87">
        <f t="shared" si="139"/>
        <v>0</v>
      </c>
      <c r="BM112" s="87">
        <f t="shared" si="139"/>
        <v>0</v>
      </c>
      <c r="BN112" s="87">
        <f t="shared" si="139"/>
        <v>0</v>
      </c>
    </row>
  </sheetData>
  <sheetProtection formatCells="0" formatColumns="0" formatRows="0"/>
  <mergeCells count="3">
    <mergeCell ref="C109:D109"/>
    <mergeCell ref="A1:D1"/>
    <mergeCell ref="C112:D112"/>
  </mergeCells>
  <phoneticPr fontId="0" type="noConversion"/>
  <pageMargins left="0.39370078740157483" right="0.39370078740157483" top="0.39370078740157483" bottom="0.44" header="0.39370078740157483" footer="0.35433070866141736"/>
  <pageSetup paperSize="9" scale="26" fitToHeight="2" orientation="portrait" cellComments="asDisplayed" r:id="rId1"/>
  <headerFooter alignWithMargins="0">
    <oddFooter>&amp;L&amp;8&amp;F\&amp;A&amp;CPage &amp;P of &amp;N&amp;RDate: &amp;D; Time: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20">
    <pageSetUpPr fitToPage="1"/>
  </sheetPr>
  <dimension ref="A1:I560"/>
  <sheetViews>
    <sheetView showGridLines="0" zoomScaleNormal="100" zoomScaleSheetLayoutView="75" workbookViewId="0">
      <pane xSplit="6" ySplit="7" topLeftCell="G8" activePane="bottomRight" state="frozen"/>
      <selection activeCell="E3" sqref="E3"/>
      <selection pane="topRight" activeCell="E3" sqref="E3"/>
      <selection pane="bottomLeft" activeCell="E3" sqref="E3"/>
      <selection pane="bottomRight" activeCell="E3" sqref="E3"/>
    </sheetView>
  </sheetViews>
  <sheetFormatPr baseColWidth="10" defaultColWidth="9.140625" defaultRowHeight="12.75"/>
  <cols>
    <col min="1" max="1" width="4.7109375" style="2" customWidth="1"/>
    <col min="2" max="2" width="6.85546875" style="2" customWidth="1"/>
    <col min="3" max="3" width="21.5703125" style="2" customWidth="1"/>
    <col min="4" max="4" width="45.7109375" style="2" customWidth="1"/>
    <col min="5" max="5" width="17.7109375" style="3" customWidth="1"/>
    <col min="6" max="6" width="2.140625" style="138" customWidth="1"/>
    <col min="7" max="7" width="25.7109375" style="3" customWidth="1"/>
    <col min="8" max="8" width="26.42578125" style="3" customWidth="1"/>
    <col min="9" max="9" width="16.5703125" style="2" bestFit="1" customWidth="1"/>
    <col min="10" max="10" width="15.140625" style="2" bestFit="1" customWidth="1"/>
    <col min="11" max="11" width="14.42578125" style="2" bestFit="1" customWidth="1"/>
    <col min="12" max="12" width="13.28515625" style="2" bestFit="1" customWidth="1"/>
    <col min="13" max="13" width="9.7109375" style="2" bestFit="1" customWidth="1"/>
    <col min="14" max="14" width="9.140625" style="2" customWidth="1"/>
    <col min="15" max="15" width="5.140625" style="2" bestFit="1" customWidth="1"/>
    <col min="16" max="16" width="10" style="2" bestFit="1" customWidth="1"/>
    <col min="17" max="17" width="12.85546875" style="2" bestFit="1" customWidth="1"/>
    <col min="18" max="18" width="19.42578125" style="2" bestFit="1" customWidth="1"/>
    <col min="19" max="19" width="14.28515625" style="2" bestFit="1" customWidth="1"/>
    <col min="20" max="20" width="20.85546875" style="2" bestFit="1" customWidth="1"/>
    <col min="21" max="21" width="9.140625" style="2" customWidth="1"/>
    <col min="22" max="22" width="6.28515625" style="2" bestFit="1" customWidth="1"/>
    <col min="23" max="23" width="11.28515625" style="2" bestFit="1" customWidth="1"/>
    <col min="24" max="24" width="15.7109375" style="2" bestFit="1" customWidth="1"/>
    <col min="25" max="25" width="22.140625" style="2" bestFit="1" customWidth="1"/>
    <col min="26" max="26" width="26.28515625" style="2" bestFit="1" customWidth="1"/>
    <col min="27" max="27" width="20.42578125" style="2" bestFit="1" customWidth="1"/>
    <col min="28" max="28" width="23.5703125" style="2" bestFit="1" customWidth="1"/>
    <col min="29" max="29" width="21.85546875" style="2" bestFit="1" customWidth="1"/>
    <col min="30" max="16384" width="9.140625" style="2"/>
  </cols>
  <sheetData>
    <row r="1" spans="1:8" s="130" customFormat="1" ht="36" customHeight="1" thickBot="1">
      <c r="A1" s="1573" t="s">
        <v>568</v>
      </c>
      <c r="B1" s="1574"/>
      <c r="C1" s="1574"/>
      <c r="D1" s="1574"/>
      <c r="E1" s="1515"/>
      <c r="F1" s="1515"/>
      <c r="G1" s="1515"/>
      <c r="H1" s="1515"/>
    </row>
    <row r="2" spans="1:8" ht="13.9" customHeight="1" thickBot="1">
      <c r="A2" s="9"/>
      <c r="B2" s="10"/>
      <c r="C2" s="10"/>
      <c r="D2" s="10"/>
      <c r="E2" s="11"/>
      <c r="F2" s="11"/>
      <c r="G2" s="11"/>
      <c r="H2" s="11"/>
    </row>
    <row r="3" spans="1:8" ht="13.9" customHeight="1" thickBot="1">
      <c r="A3" s="9"/>
      <c r="B3" s="64" t="s">
        <v>775</v>
      </c>
      <c r="C3" s="8"/>
      <c r="D3" s="8"/>
      <c r="E3" s="157">
        <v>40200</v>
      </c>
      <c r="F3" s="216"/>
      <c r="G3" s="11"/>
      <c r="H3" s="11"/>
    </row>
    <row r="4" spans="1:8" ht="13.9" customHeight="1" thickBot="1">
      <c r="A4" s="9"/>
      <c r="B4" s="10"/>
      <c r="C4" s="10"/>
      <c r="D4" s="10"/>
      <c r="E4" s="11"/>
      <c r="F4" s="11"/>
      <c r="G4" s="11"/>
      <c r="H4" s="11"/>
    </row>
    <row r="5" spans="1:8" s="71" customFormat="1" ht="13.5" thickBot="1">
      <c r="A5" s="12" t="s">
        <v>559</v>
      </c>
      <c r="B5" s="13"/>
      <c r="C5" s="13"/>
      <c r="D5" s="13"/>
      <c r="E5" s="14"/>
      <c r="F5" s="14"/>
      <c r="G5" s="14"/>
      <c r="H5" s="14"/>
    </row>
    <row r="6" spans="1:8" ht="13.5" thickBot="1">
      <c r="A6" s="15"/>
    </row>
    <row r="7" spans="1:8" ht="13.5" thickBot="1">
      <c r="B7" s="12" t="s">
        <v>560</v>
      </c>
      <c r="C7" s="13"/>
      <c r="D7" s="13"/>
      <c r="E7" s="14"/>
      <c r="F7" s="14"/>
      <c r="G7" s="408" t="s">
        <v>465</v>
      </c>
      <c r="H7" s="408" t="s">
        <v>467</v>
      </c>
    </row>
    <row r="8" spans="1:8">
      <c r="B8" s="30">
        <v>1</v>
      </c>
      <c r="C8" s="44" t="s">
        <v>431</v>
      </c>
      <c r="D8" s="48"/>
      <c r="E8" s="261"/>
      <c r="F8" s="264"/>
      <c r="G8" s="409"/>
      <c r="H8" s="409"/>
    </row>
    <row r="9" spans="1:8">
      <c r="B9" s="30">
        <v>2</v>
      </c>
      <c r="C9" s="16" t="s">
        <v>432</v>
      </c>
      <c r="D9" s="49"/>
      <c r="E9" s="262"/>
      <c r="F9" s="263"/>
      <c r="G9" s="410"/>
      <c r="H9" s="410"/>
    </row>
    <row r="10" spans="1:8">
      <c r="B10" s="30">
        <v>3</v>
      </c>
      <c r="C10" s="16" t="s">
        <v>433</v>
      </c>
      <c r="D10" s="49"/>
      <c r="E10" s="262"/>
      <c r="F10" s="263"/>
      <c r="G10" s="301"/>
      <c r="H10" s="301"/>
    </row>
    <row r="11" spans="1:8">
      <c r="B11" s="30">
        <v>4</v>
      </c>
      <c r="C11" s="16" t="s">
        <v>784</v>
      </c>
      <c r="D11" s="49"/>
      <c r="E11" s="262"/>
      <c r="F11" s="263"/>
      <c r="G11" s="301"/>
      <c r="H11" s="301"/>
    </row>
    <row r="12" spans="1:8">
      <c r="B12" s="30">
        <v>5</v>
      </c>
      <c r="C12" s="16" t="s">
        <v>632</v>
      </c>
      <c r="D12" s="49"/>
      <c r="E12" s="262"/>
      <c r="F12" s="263"/>
      <c r="G12" s="410"/>
      <c r="H12" s="410"/>
    </row>
    <row r="13" spans="1:8">
      <c r="B13" s="30">
        <v>6</v>
      </c>
      <c r="C13" s="16" t="s">
        <v>561</v>
      </c>
      <c r="D13" s="49"/>
      <c r="E13" s="262"/>
      <c r="F13" s="263"/>
      <c r="G13" s="301"/>
      <c r="H13" s="301"/>
    </row>
    <row r="14" spans="1:8">
      <c r="B14" s="197" t="s">
        <v>1056</v>
      </c>
      <c r="C14" s="214" t="s">
        <v>1343</v>
      </c>
      <c r="D14" s="215"/>
      <c r="E14" s="229" t="s">
        <v>426</v>
      </c>
      <c r="F14" s="263"/>
      <c r="G14" s="301"/>
      <c r="H14" s="301"/>
    </row>
    <row r="15" spans="1:8">
      <c r="B15" s="197" t="s">
        <v>427</v>
      </c>
      <c r="C15" s="214" t="s">
        <v>428</v>
      </c>
      <c r="D15" s="215"/>
      <c r="E15" s="229"/>
      <c r="F15" s="263"/>
      <c r="G15" s="301"/>
      <c r="H15" s="301"/>
    </row>
    <row r="16" spans="1:8">
      <c r="B16" s="30">
        <v>7</v>
      </c>
      <c r="C16" s="16" t="s">
        <v>108</v>
      </c>
      <c r="D16" s="49"/>
      <c r="E16" s="262" t="s">
        <v>430</v>
      </c>
      <c r="F16" s="263"/>
      <c r="G16" s="411"/>
      <c r="H16" s="411"/>
    </row>
    <row r="17" spans="2:8">
      <c r="B17" s="302" t="s">
        <v>496</v>
      </c>
      <c r="C17" s="303" t="s">
        <v>655</v>
      </c>
      <c r="D17" s="49"/>
      <c r="E17" s="262"/>
      <c r="F17" s="263"/>
      <c r="G17" s="412"/>
      <c r="H17" s="412"/>
    </row>
    <row r="18" spans="2:8" ht="13.5" thickBot="1"/>
    <row r="19" spans="2:8" ht="13.5" thickBot="1">
      <c r="B19" s="17" t="s">
        <v>215</v>
      </c>
      <c r="C19" s="18"/>
      <c r="D19" s="18"/>
      <c r="E19" s="267" t="s">
        <v>23</v>
      </c>
      <c r="F19" s="268"/>
      <c r="G19" s="95" t="s">
        <v>465</v>
      </c>
      <c r="H19" s="95" t="s">
        <v>467</v>
      </c>
    </row>
    <row r="20" spans="2:8">
      <c r="B20" s="30" t="s">
        <v>717</v>
      </c>
      <c r="C20" s="16" t="s">
        <v>211</v>
      </c>
      <c r="D20" s="256"/>
      <c r="E20" s="265"/>
      <c r="F20" s="266"/>
      <c r="G20" s="413"/>
      <c r="H20" s="413"/>
    </row>
    <row r="21" spans="2:8">
      <c r="B21" s="30" t="s">
        <v>718</v>
      </c>
      <c r="C21" s="16" t="s">
        <v>212</v>
      </c>
      <c r="D21" s="256"/>
      <c r="E21" s="369"/>
      <c r="F21" s="260"/>
      <c r="G21" s="414"/>
      <c r="H21" s="414"/>
    </row>
    <row r="22" spans="2:8">
      <c r="B22" s="30" t="s">
        <v>719</v>
      </c>
      <c r="C22" s="16" t="s">
        <v>213</v>
      </c>
      <c r="D22" s="256"/>
      <c r="E22" s="369"/>
      <c r="F22" s="260"/>
      <c r="G22" s="414"/>
      <c r="H22" s="414"/>
    </row>
    <row r="23" spans="2:8">
      <c r="B23" s="30" t="s">
        <v>720</v>
      </c>
      <c r="C23" s="16" t="s">
        <v>214</v>
      </c>
      <c r="D23" s="256"/>
      <c r="E23" s="369"/>
      <c r="F23" s="260"/>
      <c r="G23" s="414"/>
      <c r="H23" s="414"/>
    </row>
    <row r="24" spans="2:8">
      <c r="B24" s="30" t="s">
        <v>721</v>
      </c>
      <c r="C24" s="16" t="s">
        <v>725</v>
      </c>
      <c r="D24" s="256"/>
      <c r="E24" s="369"/>
      <c r="F24" s="260"/>
      <c r="G24" s="414"/>
      <c r="H24" s="414"/>
    </row>
    <row r="25" spans="2:8">
      <c r="B25" s="30" t="s">
        <v>722</v>
      </c>
      <c r="C25" s="16" t="s">
        <v>1311</v>
      </c>
      <c r="D25" s="256"/>
      <c r="E25" s="369"/>
      <c r="F25" s="260"/>
      <c r="G25" s="414"/>
      <c r="H25" s="414"/>
    </row>
    <row r="26" spans="2:8">
      <c r="B26" s="30" t="s">
        <v>723</v>
      </c>
      <c r="C26" s="16" t="s">
        <v>280</v>
      </c>
      <c r="D26" s="256"/>
      <c r="E26" s="369"/>
      <c r="F26" s="260"/>
      <c r="G26" s="414"/>
      <c r="H26" s="414"/>
    </row>
    <row r="27" spans="2:8">
      <c r="B27" s="30" t="s">
        <v>724</v>
      </c>
      <c r="C27" s="16" t="s">
        <v>299</v>
      </c>
      <c r="D27" s="256"/>
      <c r="E27" s="369"/>
      <c r="F27" s="260"/>
      <c r="G27" s="414"/>
      <c r="H27" s="414"/>
    </row>
    <row r="28" spans="2:8">
      <c r="B28" s="30" t="s">
        <v>22</v>
      </c>
      <c r="C28" s="16" t="s">
        <v>1033</v>
      </c>
      <c r="D28" s="256"/>
      <c r="E28" s="369"/>
      <c r="F28" s="260"/>
      <c r="G28" s="414"/>
      <c r="H28" s="414"/>
    </row>
    <row r="29" spans="2:8" ht="13.5" thickBot="1">
      <c r="B29" s="122"/>
      <c r="C29" s="123"/>
    </row>
    <row r="30" spans="2:8" ht="13.5" thickBot="1">
      <c r="B30" s="17" t="s">
        <v>562</v>
      </c>
      <c r="C30" s="18"/>
      <c r="D30" s="18"/>
      <c r="E30" s="19"/>
      <c r="F30" s="19"/>
      <c r="G30" s="95" t="s">
        <v>465</v>
      </c>
      <c r="H30" s="95" t="s">
        <v>467</v>
      </c>
    </row>
    <row r="31" spans="2:8">
      <c r="B31" s="30"/>
      <c r="C31" s="134" t="s">
        <v>788</v>
      </c>
      <c r="D31" s="50"/>
      <c r="E31" s="269"/>
      <c r="F31" s="279"/>
      <c r="G31" s="415"/>
      <c r="H31" s="490"/>
    </row>
    <row r="32" spans="2:8">
      <c r="B32" s="30">
        <v>8</v>
      </c>
      <c r="C32" s="22" t="s">
        <v>1366</v>
      </c>
      <c r="D32" s="51"/>
      <c r="E32" s="142" t="s">
        <v>1315</v>
      </c>
      <c r="F32" s="280"/>
      <c r="G32" s="406">
        <v>0</v>
      </c>
      <c r="H32" s="406">
        <v>10000000</v>
      </c>
    </row>
    <row r="33" spans="2:8" ht="12.2" customHeight="1">
      <c r="B33" s="30">
        <v>9</v>
      </c>
      <c r="C33" s="22" t="s">
        <v>563</v>
      </c>
      <c r="D33" s="51"/>
      <c r="E33" s="142" t="s">
        <v>1315</v>
      </c>
      <c r="F33" s="280"/>
      <c r="G33" s="416"/>
      <c r="H33" s="416"/>
    </row>
    <row r="34" spans="2:8" ht="12.2" customHeight="1">
      <c r="B34" s="30">
        <v>10</v>
      </c>
      <c r="C34" s="22" t="s">
        <v>565</v>
      </c>
      <c r="D34" s="51"/>
      <c r="E34" s="142" t="s">
        <v>1315</v>
      </c>
      <c r="F34" s="280"/>
      <c r="G34" s="416"/>
      <c r="H34" s="416"/>
    </row>
    <row r="35" spans="2:8" ht="12.2" customHeight="1">
      <c r="B35" s="83" t="s">
        <v>372</v>
      </c>
      <c r="C35" s="186" t="s">
        <v>421</v>
      </c>
      <c r="D35" s="51"/>
      <c r="E35" s="142" t="s">
        <v>1315</v>
      </c>
      <c r="F35" s="280"/>
      <c r="G35" s="417"/>
      <c r="H35" s="417"/>
    </row>
    <row r="36" spans="2:8" ht="12.2" customHeight="1">
      <c r="B36" s="30">
        <v>11</v>
      </c>
      <c r="C36" s="136" t="s">
        <v>786</v>
      </c>
      <c r="D36" s="46"/>
      <c r="E36" s="142" t="s">
        <v>1315</v>
      </c>
      <c r="F36" s="280"/>
      <c r="G36" s="418"/>
      <c r="H36" s="418"/>
    </row>
    <row r="37" spans="2:8" s="65" customFormat="1" ht="12.2" customHeight="1">
      <c r="B37" s="131"/>
      <c r="C37" s="132"/>
      <c r="D37" s="133"/>
      <c r="E37" s="131"/>
      <c r="F37" s="131"/>
      <c r="G37" s="419"/>
      <c r="H37" s="419"/>
    </row>
    <row r="38" spans="2:8">
      <c r="B38" s="30"/>
      <c r="C38" s="59" t="s">
        <v>317</v>
      </c>
      <c r="D38" s="51"/>
      <c r="E38" s="142"/>
      <c r="F38" s="280"/>
      <c r="G38" s="420"/>
      <c r="H38" s="491"/>
    </row>
    <row r="39" spans="2:8" ht="12.2" customHeight="1">
      <c r="B39" s="30">
        <v>12</v>
      </c>
      <c r="C39" s="22" t="s">
        <v>567</v>
      </c>
      <c r="D39" s="51"/>
      <c r="E39" s="142" t="s">
        <v>1386</v>
      </c>
      <c r="F39" s="280"/>
      <c r="G39" s="403">
        <v>0</v>
      </c>
      <c r="H39" s="403">
        <v>300000</v>
      </c>
    </row>
    <row r="40" spans="2:8" ht="12.2" customHeight="1">
      <c r="B40" s="30">
        <v>13</v>
      </c>
      <c r="C40" s="22" t="s">
        <v>493</v>
      </c>
      <c r="D40" s="51"/>
      <c r="E40" s="142" t="s">
        <v>1386</v>
      </c>
      <c r="F40" s="280"/>
      <c r="G40" s="403">
        <v>0</v>
      </c>
      <c r="H40" s="403">
        <v>500000</v>
      </c>
    </row>
    <row r="41" spans="2:8" ht="12.2" customHeight="1">
      <c r="B41" s="30">
        <v>14</v>
      </c>
      <c r="C41" s="22" t="s">
        <v>494</v>
      </c>
      <c r="D41" s="51"/>
      <c r="E41" s="142" t="s">
        <v>1386</v>
      </c>
      <c r="F41" s="280"/>
      <c r="G41" s="403">
        <v>0</v>
      </c>
      <c r="H41" s="403">
        <v>1000000</v>
      </c>
    </row>
    <row r="42" spans="2:8" ht="12.2" customHeight="1">
      <c r="B42" s="30">
        <v>15</v>
      </c>
      <c r="C42" s="22" t="s">
        <v>787</v>
      </c>
      <c r="D42" s="51"/>
      <c r="E42" s="142" t="s">
        <v>1386</v>
      </c>
      <c r="F42" s="280"/>
      <c r="G42" s="403">
        <v>0</v>
      </c>
      <c r="H42" s="403">
        <v>1000000</v>
      </c>
    </row>
    <row r="43" spans="2:8" ht="12.2" customHeight="1">
      <c r="B43" s="30">
        <v>16</v>
      </c>
      <c r="C43" s="22" t="s">
        <v>495</v>
      </c>
      <c r="D43" s="51"/>
      <c r="E43" s="142" t="s">
        <v>1386</v>
      </c>
      <c r="F43" s="280"/>
      <c r="G43" s="403">
        <v>0</v>
      </c>
      <c r="H43" s="403">
        <v>1000000</v>
      </c>
    </row>
    <row r="44" spans="2:8" ht="12.2" customHeight="1">
      <c r="B44" s="30">
        <v>17</v>
      </c>
      <c r="C44" s="22" t="s">
        <v>1240</v>
      </c>
      <c r="D44" s="51"/>
      <c r="E44" s="142" t="s">
        <v>1386</v>
      </c>
      <c r="F44" s="280"/>
      <c r="G44" s="403">
        <v>0</v>
      </c>
      <c r="H44" s="403">
        <v>300000</v>
      </c>
    </row>
    <row r="45" spans="2:8" ht="12.2" customHeight="1">
      <c r="B45" s="30">
        <v>18</v>
      </c>
      <c r="C45" s="135" t="s">
        <v>791</v>
      </c>
      <c r="D45" s="47"/>
      <c r="E45" s="142" t="s">
        <v>1386</v>
      </c>
      <c r="F45" s="280"/>
      <c r="G45" s="418"/>
      <c r="H45" s="418"/>
    </row>
    <row r="46" spans="2:8" ht="12.2" customHeight="1">
      <c r="B46" s="188" t="s">
        <v>748</v>
      </c>
      <c r="C46" s="240" t="s">
        <v>292</v>
      </c>
      <c r="D46" s="47"/>
      <c r="E46" s="229" t="s">
        <v>1047</v>
      </c>
      <c r="F46" s="281"/>
      <c r="G46" s="421"/>
      <c r="H46" s="421"/>
    </row>
    <row r="47" spans="2:8" s="65" customFormat="1" ht="12.2" customHeight="1">
      <c r="B47" s="66"/>
      <c r="D47" s="139"/>
      <c r="E47" s="66"/>
      <c r="F47" s="66"/>
      <c r="G47" s="81"/>
      <c r="H47" s="81"/>
    </row>
    <row r="48" spans="2:8">
      <c r="B48" s="30"/>
      <c r="C48" s="59" t="s">
        <v>319</v>
      </c>
      <c r="D48" s="51"/>
      <c r="E48" s="142"/>
      <c r="F48" s="280"/>
      <c r="G48" s="420"/>
      <c r="H48" s="491"/>
    </row>
    <row r="49" spans="2:8" ht="12.2" customHeight="1">
      <c r="B49" s="30" t="s">
        <v>873</v>
      </c>
      <c r="C49" s="22" t="s">
        <v>418</v>
      </c>
      <c r="D49" s="51"/>
      <c r="E49" s="142" t="s">
        <v>1386</v>
      </c>
      <c r="F49" s="280"/>
      <c r="G49" s="403">
        <v>0</v>
      </c>
      <c r="H49" s="403">
        <v>3000000</v>
      </c>
    </row>
    <row r="50" spans="2:8" ht="12.2" customHeight="1">
      <c r="B50" s="30" t="s">
        <v>874</v>
      </c>
      <c r="C50" s="22" t="s">
        <v>419</v>
      </c>
      <c r="D50" s="51"/>
      <c r="E50" s="142" t="s">
        <v>1386</v>
      </c>
      <c r="F50" s="280"/>
      <c r="G50" s="403">
        <v>0</v>
      </c>
      <c r="H50" s="403">
        <v>3000000</v>
      </c>
    </row>
    <row r="51" spans="2:8" ht="12.2" customHeight="1">
      <c r="B51" s="30">
        <v>19</v>
      </c>
      <c r="C51" s="22" t="s">
        <v>318</v>
      </c>
      <c r="D51" s="51"/>
      <c r="E51" s="142" t="s">
        <v>1386</v>
      </c>
      <c r="F51" s="280"/>
      <c r="G51" s="418"/>
      <c r="H51" s="418"/>
    </row>
    <row r="52" spans="2:8" s="65" customFormat="1" ht="12.2" customHeight="1">
      <c r="B52" s="131"/>
      <c r="C52" s="132"/>
      <c r="D52" s="133"/>
      <c r="E52" s="131"/>
      <c r="F52" s="131"/>
      <c r="G52" s="422"/>
      <c r="H52" s="422"/>
    </row>
    <row r="53" spans="2:8">
      <c r="B53" s="30"/>
      <c r="C53" s="59" t="s">
        <v>53</v>
      </c>
      <c r="D53" s="51"/>
      <c r="E53" s="142"/>
      <c r="F53" s="280"/>
      <c r="G53" s="423"/>
      <c r="H53" s="492"/>
    </row>
    <row r="54" spans="2:8" ht="12.2" customHeight="1">
      <c r="B54" s="30">
        <v>20</v>
      </c>
      <c r="C54" s="22" t="s">
        <v>300</v>
      </c>
      <c r="D54" s="51"/>
      <c r="E54" s="142" t="s">
        <v>1315</v>
      </c>
      <c r="F54" s="280"/>
      <c r="G54" s="418"/>
      <c r="H54" s="418"/>
    </row>
    <row r="55" spans="2:8" ht="12.2" customHeight="1">
      <c r="B55" s="30">
        <v>21</v>
      </c>
      <c r="C55" s="59" t="s">
        <v>301</v>
      </c>
      <c r="D55" s="72"/>
      <c r="E55" s="142" t="s">
        <v>1315</v>
      </c>
      <c r="F55" s="280"/>
      <c r="G55" s="403">
        <v>0</v>
      </c>
      <c r="H55" s="403">
        <v>15000000</v>
      </c>
    </row>
    <row r="56" spans="2:8" ht="12.2" customHeight="1">
      <c r="B56" s="30" t="s">
        <v>278</v>
      </c>
      <c r="C56" s="217" t="s">
        <v>279</v>
      </c>
      <c r="D56" s="218"/>
      <c r="E56" s="142" t="s">
        <v>1315</v>
      </c>
      <c r="F56" s="280"/>
      <c r="G56" s="403">
        <v>0</v>
      </c>
      <c r="H56" s="403">
        <v>15000000</v>
      </c>
    </row>
    <row r="57" spans="2:8" ht="12.2" customHeight="1">
      <c r="B57" s="239" t="s">
        <v>747</v>
      </c>
      <c r="C57" s="189" t="s">
        <v>1101</v>
      </c>
      <c r="D57" s="72"/>
      <c r="E57" s="229" t="s">
        <v>1315</v>
      </c>
      <c r="F57" s="281"/>
      <c r="G57" s="424"/>
      <c r="H57" s="424"/>
    </row>
    <row r="58" spans="2:8" ht="13.5" thickBot="1"/>
    <row r="59" spans="2:8" ht="13.5" thickBot="1">
      <c r="B59" s="17" t="s">
        <v>420</v>
      </c>
      <c r="C59" s="18"/>
      <c r="D59" s="18"/>
      <c r="E59" s="19"/>
      <c r="F59" s="19"/>
      <c r="G59" s="95" t="s">
        <v>465</v>
      </c>
      <c r="H59" s="95" t="s">
        <v>467</v>
      </c>
    </row>
    <row r="60" spans="2:8">
      <c r="B60" s="30">
        <v>22</v>
      </c>
      <c r="C60" s="20" t="s">
        <v>792</v>
      </c>
      <c r="D60" s="50"/>
      <c r="E60" s="142" t="s">
        <v>1386</v>
      </c>
      <c r="F60" s="280"/>
      <c r="G60" s="425"/>
      <c r="H60" s="425"/>
    </row>
    <row r="61" spans="2:8">
      <c r="B61" s="30">
        <v>23</v>
      </c>
      <c r="C61" s="22" t="s">
        <v>1335</v>
      </c>
      <c r="D61" s="51"/>
      <c r="E61" s="142" t="s">
        <v>1386</v>
      </c>
      <c r="F61" s="280"/>
      <c r="G61" s="425"/>
      <c r="H61" s="425"/>
    </row>
    <row r="62" spans="2:8">
      <c r="B62" s="30">
        <v>24</v>
      </c>
      <c r="C62" s="22" t="s">
        <v>570</v>
      </c>
      <c r="D62" s="51"/>
      <c r="E62" s="142" t="s">
        <v>430</v>
      </c>
      <c r="F62" s="280"/>
      <c r="G62" s="404">
        <v>0</v>
      </c>
      <c r="H62" s="405">
        <v>1</v>
      </c>
    </row>
    <row r="63" spans="2:8" ht="13.5" thickBot="1"/>
    <row r="64" spans="2:8" ht="13.5" thickBot="1">
      <c r="B64" s="193" t="s">
        <v>422</v>
      </c>
      <c r="C64" s="18"/>
      <c r="D64" s="18"/>
      <c r="E64" s="19"/>
      <c r="F64" s="19"/>
      <c r="G64" s="45" t="s">
        <v>465</v>
      </c>
      <c r="H64" s="45" t="s">
        <v>467</v>
      </c>
    </row>
    <row r="65" spans="1:8">
      <c r="B65" s="30">
        <v>25</v>
      </c>
      <c r="C65" s="238" t="s">
        <v>571</v>
      </c>
      <c r="D65" s="52"/>
      <c r="E65" s="178" t="s">
        <v>1312</v>
      </c>
      <c r="F65" s="279"/>
      <c r="G65" s="426"/>
      <c r="H65" s="426"/>
    </row>
    <row r="66" spans="1:8">
      <c r="A66" s="82"/>
      <c r="B66" s="188" t="s">
        <v>98</v>
      </c>
      <c r="C66" s="238" t="s">
        <v>423</v>
      </c>
      <c r="D66" s="219"/>
      <c r="E66" s="270" t="s">
        <v>1312</v>
      </c>
      <c r="F66" s="282"/>
      <c r="G66" s="426"/>
      <c r="H66" s="426"/>
    </row>
    <row r="67" spans="1:8">
      <c r="B67" s="30">
        <v>26</v>
      </c>
      <c r="C67" s="24" t="s">
        <v>800</v>
      </c>
      <c r="D67" s="52"/>
      <c r="E67" s="178" t="s">
        <v>1312</v>
      </c>
      <c r="F67" s="279"/>
      <c r="G67" s="427"/>
      <c r="H67" s="427"/>
    </row>
    <row r="68" spans="1:8">
      <c r="B68" s="188">
        <v>27</v>
      </c>
      <c r="C68" s="186" t="s">
        <v>1299</v>
      </c>
      <c r="D68" s="187"/>
      <c r="E68" s="178" t="s">
        <v>1312</v>
      </c>
      <c r="F68" s="279"/>
      <c r="G68" s="426"/>
      <c r="H68" s="426"/>
    </row>
    <row r="69" spans="1:8">
      <c r="B69" s="188">
        <v>28</v>
      </c>
      <c r="C69" s="186" t="s">
        <v>461</v>
      </c>
      <c r="D69" s="187"/>
      <c r="E69" s="178" t="s">
        <v>1312</v>
      </c>
      <c r="F69" s="279"/>
      <c r="G69" s="426"/>
      <c r="H69" s="426"/>
    </row>
    <row r="70" spans="1:8" ht="13.5" thickBot="1"/>
    <row r="71" spans="1:8" ht="13.5" thickBot="1">
      <c r="B71" s="17" t="s">
        <v>185</v>
      </c>
      <c r="C71" s="18"/>
      <c r="D71" s="18"/>
      <c r="E71" s="19"/>
      <c r="F71" s="19"/>
      <c r="G71" s="45" t="s">
        <v>465</v>
      </c>
      <c r="H71" s="45" t="s">
        <v>467</v>
      </c>
    </row>
    <row r="72" spans="1:8">
      <c r="B72" s="30">
        <v>30</v>
      </c>
      <c r="C72" s="22" t="s">
        <v>1017</v>
      </c>
      <c r="D72" s="51"/>
      <c r="E72" s="178" t="s">
        <v>1312</v>
      </c>
      <c r="F72" s="279"/>
      <c r="G72" s="428"/>
      <c r="H72" s="428"/>
    </row>
    <row r="73" spans="1:8">
      <c r="B73" s="30" t="s">
        <v>879</v>
      </c>
      <c r="C73" s="22" t="s">
        <v>299</v>
      </c>
      <c r="D73" s="51"/>
      <c r="E73" s="178" t="s">
        <v>1312</v>
      </c>
      <c r="F73" s="279"/>
      <c r="G73" s="428"/>
      <c r="H73" s="428"/>
    </row>
    <row r="74" spans="1:8">
      <c r="B74" s="188" t="s">
        <v>370</v>
      </c>
      <c r="C74" s="186" t="s">
        <v>842</v>
      </c>
      <c r="D74" s="51"/>
      <c r="E74" s="270" t="s">
        <v>1312</v>
      </c>
      <c r="F74" s="282"/>
      <c r="G74" s="429"/>
      <c r="H74" s="429"/>
    </row>
    <row r="75" spans="1:8">
      <c r="B75" s="30" t="s">
        <v>61</v>
      </c>
      <c r="C75" s="22" t="s">
        <v>280</v>
      </c>
      <c r="D75" s="51"/>
      <c r="E75" s="178" t="s">
        <v>1312</v>
      </c>
      <c r="F75" s="279"/>
      <c r="G75" s="430"/>
      <c r="H75" s="430"/>
    </row>
    <row r="76" spans="1:8">
      <c r="B76" s="30">
        <v>32</v>
      </c>
      <c r="C76" s="22" t="s">
        <v>851</v>
      </c>
      <c r="D76" s="51"/>
      <c r="E76" s="178" t="s">
        <v>1312</v>
      </c>
      <c r="F76" s="279"/>
      <c r="G76" s="430"/>
      <c r="H76" s="430"/>
    </row>
    <row r="77" spans="1:8" s="82" customFormat="1" ht="13.5" thickBot="1">
      <c r="B77" s="66"/>
      <c r="C77" s="65"/>
      <c r="D77" s="65"/>
      <c r="E77" s="66"/>
      <c r="F77" s="66"/>
      <c r="G77" s="81"/>
      <c r="H77" s="81"/>
    </row>
    <row r="78" spans="1:8" ht="13.5" thickBot="1">
      <c r="B78" s="193" t="s">
        <v>763</v>
      </c>
      <c r="C78" s="18"/>
      <c r="D78" s="18"/>
      <c r="E78" s="19"/>
      <c r="F78" s="19"/>
      <c r="G78" s="95" t="s">
        <v>465</v>
      </c>
      <c r="H78" s="95" t="s">
        <v>467</v>
      </c>
    </row>
    <row r="79" spans="1:8">
      <c r="B79" s="23" t="s">
        <v>875</v>
      </c>
      <c r="C79" s="224" t="s">
        <v>753</v>
      </c>
      <c r="D79" s="51"/>
      <c r="E79" s="142" t="s">
        <v>1313</v>
      </c>
      <c r="F79" s="280"/>
      <c r="G79" s="425"/>
      <c r="H79" s="425"/>
    </row>
    <row r="80" spans="1:8">
      <c r="B80" s="194" t="s">
        <v>705</v>
      </c>
      <c r="C80" s="224" t="s">
        <v>674</v>
      </c>
      <c r="D80" s="51"/>
      <c r="E80" s="229" t="s">
        <v>1313</v>
      </c>
      <c r="F80" s="281"/>
      <c r="G80" s="425"/>
      <c r="H80" s="425"/>
    </row>
    <row r="81" spans="1:8">
      <c r="B81" s="194" t="s">
        <v>238</v>
      </c>
      <c r="C81" s="186" t="s">
        <v>675</v>
      </c>
      <c r="D81" s="187"/>
      <c r="E81" s="229" t="s">
        <v>1313</v>
      </c>
      <c r="F81" s="281"/>
      <c r="G81" s="425"/>
      <c r="H81" s="425"/>
    </row>
    <row r="82" spans="1:8">
      <c r="A82" s="82"/>
      <c r="B82" s="194" t="s">
        <v>239</v>
      </c>
      <c r="C82" s="186" t="s">
        <v>1427</v>
      </c>
      <c r="D82" s="187"/>
      <c r="E82" s="229" t="s">
        <v>1313</v>
      </c>
      <c r="F82" s="281"/>
      <c r="G82" s="397"/>
      <c r="H82" s="397"/>
    </row>
    <row r="83" spans="1:8">
      <c r="B83" s="194" t="s">
        <v>761</v>
      </c>
      <c r="C83" s="186" t="s">
        <v>1428</v>
      </c>
      <c r="D83" s="187"/>
      <c r="E83" s="229" t="s">
        <v>852</v>
      </c>
      <c r="F83" s="281"/>
      <c r="G83" s="397"/>
      <c r="H83" s="397"/>
    </row>
    <row r="84" spans="1:8">
      <c r="B84" s="23" t="s">
        <v>876</v>
      </c>
      <c r="C84" s="224" t="s">
        <v>1278</v>
      </c>
      <c r="D84" s="51"/>
      <c r="E84" s="229" t="s">
        <v>1313</v>
      </c>
      <c r="F84" s="281"/>
      <c r="G84" s="431"/>
      <c r="H84" s="431"/>
    </row>
    <row r="85" spans="1:8">
      <c r="B85" s="23" t="s">
        <v>754</v>
      </c>
      <c r="C85" s="224" t="s">
        <v>674</v>
      </c>
      <c r="D85" s="51"/>
      <c r="E85" s="142" t="s">
        <v>1313</v>
      </c>
      <c r="F85" s="280"/>
      <c r="G85" s="425"/>
      <c r="H85" s="425"/>
    </row>
    <row r="86" spans="1:8">
      <c r="B86" s="23" t="s">
        <v>546</v>
      </c>
      <c r="C86" s="186" t="s">
        <v>675</v>
      </c>
      <c r="D86" s="51"/>
      <c r="E86" s="142" t="s">
        <v>1313</v>
      </c>
      <c r="F86" s="280"/>
      <c r="G86" s="432"/>
      <c r="H86" s="432"/>
    </row>
    <row r="87" spans="1:8">
      <c r="B87" s="194" t="s">
        <v>755</v>
      </c>
      <c r="C87" s="186" t="s">
        <v>1429</v>
      </c>
      <c r="D87" s="187"/>
      <c r="E87" s="229" t="s">
        <v>1313</v>
      </c>
      <c r="F87" s="281"/>
      <c r="G87" s="397"/>
      <c r="H87" s="397"/>
    </row>
    <row r="88" spans="1:8">
      <c r="B88" s="194" t="s">
        <v>877</v>
      </c>
      <c r="C88" s="186" t="s">
        <v>794</v>
      </c>
      <c r="D88" s="187"/>
      <c r="E88" s="229" t="s">
        <v>1313</v>
      </c>
      <c r="F88" s="281"/>
      <c r="G88" s="433"/>
      <c r="H88" s="433"/>
    </row>
    <row r="89" spans="1:8">
      <c r="B89" s="23" t="s">
        <v>756</v>
      </c>
      <c r="C89" s="186" t="s">
        <v>601</v>
      </c>
      <c r="D89" s="51"/>
      <c r="E89" s="142" t="s">
        <v>1313</v>
      </c>
      <c r="F89" s="280"/>
      <c r="G89" s="431"/>
      <c r="H89" s="431"/>
    </row>
    <row r="90" spans="1:8">
      <c r="B90" s="23" t="s">
        <v>757</v>
      </c>
      <c r="C90" s="186" t="s">
        <v>602</v>
      </c>
      <c r="D90" s="51"/>
      <c r="E90" s="142" t="s">
        <v>1313</v>
      </c>
      <c r="F90" s="280"/>
      <c r="G90" s="431"/>
      <c r="H90" s="431"/>
    </row>
    <row r="91" spans="1:8">
      <c r="B91" s="23" t="s">
        <v>758</v>
      </c>
      <c r="C91" s="186" t="s">
        <v>1235</v>
      </c>
      <c r="D91" s="51"/>
      <c r="E91" s="142" t="s">
        <v>1313</v>
      </c>
      <c r="F91" s="280"/>
      <c r="G91" s="431"/>
      <c r="H91" s="431"/>
    </row>
    <row r="92" spans="1:8">
      <c r="B92" s="23" t="s">
        <v>878</v>
      </c>
      <c r="C92" s="22" t="s">
        <v>853</v>
      </c>
      <c r="D92" s="51"/>
      <c r="E92" s="142" t="s">
        <v>852</v>
      </c>
      <c r="F92" s="280"/>
      <c r="G92" s="333"/>
      <c r="H92" s="333"/>
    </row>
    <row r="93" spans="1:8">
      <c r="B93" s="194" t="s">
        <v>612</v>
      </c>
      <c r="C93" s="186" t="s">
        <v>762</v>
      </c>
      <c r="D93" s="243"/>
      <c r="E93" s="229" t="s">
        <v>1313</v>
      </c>
      <c r="F93" s="281"/>
      <c r="G93" s="431"/>
      <c r="H93" s="431"/>
    </row>
    <row r="94" spans="1:8">
      <c r="B94" s="23">
        <v>33</v>
      </c>
      <c r="C94" s="22" t="s">
        <v>760</v>
      </c>
      <c r="D94" s="51"/>
      <c r="E94" s="142" t="s">
        <v>1313</v>
      </c>
      <c r="F94" s="280"/>
      <c r="G94" s="397"/>
      <c r="H94" s="397"/>
    </row>
    <row r="95" spans="1:8" ht="13.5" thickBot="1"/>
    <row r="96" spans="1:8" ht="13.5" thickBot="1">
      <c r="B96" s="193" t="s">
        <v>237</v>
      </c>
      <c r="C96" s="18"/>
      <c r="D96" s="18"/>
      <c r="E96" s="19"/>
      <c r="F96" s="19"/>
      <c r="G96" s="95" t="s">
        <v>465</v>
      </c>
      <c r="H96" s="95" t="s">
        <v>467</v>
      </c>
    </row>
    <row r="97" spans="1:8">
      <c r="B97" s="30">
        <v>34</v>
      </c>
      <c r="C97" s="22" t="s">
        <v>1009</v>
      </c>
      <c r="D97" s="51"/>
      <c r="E97" s="178" t="s">
        <v>1314</v>
      </c>
      <c r="F97" s="279"/>
      <c r="G97" s="434"/>
      <c r="H97" s="434"/>
    </row>
    <row r="98" spans="1:8">
      <c r="B98" s="192" t="s">
        <v>600</v>
      </c>
      <c r="C98" s="186" t="s">
        <v>236</v>
      </c>
      <c r="D98" s="51"/>
      <c r="E98" s="270" t="s">
        <v>1314</v>
      </c>
      <c r="F98" s="282"/>
      <c r="G98" s="435"/>
      <c r="H98" s="435"/>
    </row>
    <row r="99" spans="1:8" ht="13.5" thickBot="1"/>
    <row r="100" spans="1:8" s="71" customFormat="1" ht="13.5" thickBot="1">
      <c r="A100" s="25" t="s">
        <v>297</v>
      </c>
      <c r="B100" s="26"/>
      <c r="C100" s="26"/>
      <c r="D100" s="26"/>
      <c r="E100" s="27"/>
      <c r="F100" s="27"/>
      <c r="G100" s="27"/>
      <c r="H100" s="27"/>
    </row>
    <row r="101" spans="1:8" ht="13.5" customHeight="1" thickBot="1">
      <c r="A101" s="15"/>
    </row>
    <row r="102" spans="1:8" ht="13.5" customHeight="1" thickBot="1">
      <c r="A102" s="25" t="s">
        <v>109</v>
      </c>
      <c r="B102" s="68"/>
      <c r="C102" s="68"/>
      <c r="D102" s="68"/>
      <c r="E102" s="68"/>
      <c r="F102" s="69"/>
    </row>
    <row r="103" spans="1:8" ht="13.5" customHeight="1" thickBot="1">
      <c r="B103" s="25" t="s">
        <v>143</v>
      </c>
      <c r="C103" s="26"/>
      <c r="D103" s="26"/>
      <c r="E103" s="27"/>
      <c r="F103" s="27"/>
      <c r="G103" s="436" t="s">
        <v>465</v>
      </c>
      <c r="H103" s="436" t="s">
        <v>467</v>
      </c>
    </row>
    <row r="104" spans="1:8" ht="13.5" customHeight="1">
      <c r="B104" s="30" t="s">
        <v>1376</v>
      </c>
      <c r="C104" s="28" t="s">
        <v>596</v>
      </c>
      <c r="D104" s="54"/>
      <c r="E104" s="271" t="s">
        <v>1316</v>
      </c>
      <c r="F104" s="283"/>
      <c r="G104" s="316">
        <v>460</v>
      </c>
      <c r="H104" s="347">
        <v>570</v>
      </c>
    </row>
    <row r="105" spans="1:8" ht="13.5" customHeight="1">
      <c r="B105" s="30" t="s">
        <v>1377</v>
      </c>
      <c r="C105" s="29" t="s">
        <v>1379</v>
      </c>
      <c r="D105" s="54"/>
      <c r="E105" s="271" t="s">
        <v>1389</v>
      </c>
      <c r="F105" s="283"/>
      <c r="G105" s="437">
        <v>2E-3</v>
      </c>
      <c r="H105" s="437">
        <v>2E-3</v>
      </c>
    </row>
    <row r="106" spans="1:8" ht="13.5" customHeight="1">
      <c r="B106" s="30" t="s">
        <v>1381</v>
      </c>
      <c r="C106" s="29" t="s">
        <v>1382</v>
      </c>
      <c r="D106" s="54"/>
      <c r="E106" s="271" t="s">
        <v>1383</v>
      </c>
      <c r="F106" s="283"/>
      <c r="G106" s="438">
        <v>1.55</v>
      </c>
      <c r="H106" s="438">
        <v>1.55</v>
      </c>
    </row>
    <row r="107" spans="1:8" ht="13.5" customHeight="1">
      <c r="B107" s="30" t="s">
        <v>1384</v>
      </c>
      <c r="C107" s="29" t="s">
        <v>1385</v>
      </c>
      <c r="D107" s="54"/>
      <c r="E107" s="271" t="s">
        <v>1386</v>
      </c>
      <c r="F107" s="283"/>
      <c r="G107" s="439"/>
      <c r="H107" s="439"/>
    </row>
    <row r="108" spans="1:8" ht="13.5" customHeight="1">
      <c r="B108" s="30">
        <v>36</v>
      </c>
      <c r="C108" s="29" t="s">
        <v>487</v>
      </c>
      <c r="D108" s="54"/>
      <c r="E108" s="271" t="s">
        <v>1317</v>
      </c>
      <c r="F108" s="283"/>
      <c r="G108" s="440"/>
      <c r="H108" s="440"/>
    </row>
    <row r="109" spans="1:8" ht="13.5" customHeight="1">
      <c r="B109" s="30">
        <v>37</v>
      </c>
      <c r="C109" s="31" t="s">
        <v>1378</v>
      </c>
      <c r="D109" s="54"/>
      <c r="E109" s="271" t="s">
        <v>1317</v>
      </c>
      <c r="F109" s="283"/>
      <c r="G109" s="439"/>
      <c r="H109" s="439"/>
    </row>
    <row r="110" spans="1:8" ht="13.5" customHeight="1">
      <c r="B110" s="30" t="s">
        <v>486</v>
      </c>
      <c r="C110" s="29" t="s">
        <v>1375</v>
      </c>
      <c r="D110" s="54"/>
      <c r="E110" s="271" t="s">
        <v>1317</v>
      </c>
      <c r="F110" s="283"/>
      <c r="G110" s="439"/>
      <c r="H110" s="439"/>
    </row>
    <row r="111" spans="1:8">
      <c r="B111" s="30" t="s">
        <v>485</v>
      </c>
      <c r="C111" s="29" t="s">
        <v>1380</v>
      </c>
      <c r="D111" s="54"/>
      <c r="E111" s="271" t="s">
        <v>1317</v>
      </c>
      <c r="F111" s="283"/>
      <c r="G111" s="375"/>
      <c r="H111" s="376"/>
    </row>
    <row r="112" spans="1:8" ht="25.5">
      <c r="B112" s="30">
        <v>39</v>
      </c>
      <c r="C112" s="29" t="s">
        <v>1019</v>
      </c>
      <c r="D112" s="54"/>
      <c r="E112" s="271" t="s">
        <v>1317</v>
      </c>
      <c r="F112" s="283"/>
      <c r="G112" s="375" t="s">
        <v>534</v>
      </c>
      <c r="H112" s="376" t="s">
        <v>535</v>
      </c>
    </row>
    <row r="113" spans="1:8" ht="13.5" customHeight="1" thickBot="1"/>
    <row r="114" spans="1:8" ht="13.5" customHeight="1" thickBot="1">
      <c r="B114" s="25" t="s">
        <v>60</v>
      </c>
      <c r="C114" s="26"/>
      <c r="D114" s="26"/>
      <c r="E114" s="27"/>
      <c r="F114" s="27"/>
      <c r="G114" s="436" t="s">
        <v>465</v>
      </c>
      <c r="H114" s="436" t="s">
        <v>467</v>
      </c>
    </row>
    <row r="115" spans="1:8" ht="13.5" customHeight="1">
      <c r="B115" s="30">
        <v>40</v>
      </c>
      <c r="C115" s="28" t="s">
        <v>1362</v>
      </c>
      <c r="D115" s="53"/>
      <c r="E115" s="271" t="s">
        <v>1317</v>
      </c>
      <c r="F115" s="284"/>
      <c r="G115" s="441"/>
      <c r="H115" s="441"/>
    </row>
    <row r="116" spans="1:8" ht="13.5" customHeight="1">
      <c r="B116" s="30">
        <v>41</v>
      </c>
      <c r="C116" s="29" t="s">
        <v>1363</v>
      </c>
      <c r="D116" s="54"/>
      <c r="E116" s="271" t="s">
        <v>1317</v>
      </c>
      <c r="F116" s="283"/>
      <c r="G116" s="433"/>
      <c r="H116" s="433"/>
    </row>
    <row r="117" spans="1:8" ht="13.5" customHeight="1">
      <c r="B117" s="30">
        <v>43</v>
      </c>
      <c r="C117" s="29" t="s">
        <v>860</v>
      </c>
      <c r="D117" s="54"/>
      <c r="E117" s="271" t="s">
        <v>1317</v>
      </c>
      <c r="F117" s="283"/>
      <c r="G117" s="439"/>
      <c r="H117" s="439"/>
    </row>
    <row r="118" spans="1:8" ht="13.5" customHeight="1" thickBot="1"/>
    <row r="119" spans="1:8" ht="13.5" customHeight="1" thickBot="1">
      <c r="B119" s="25" t="s">
        <v>57</v>
      </c>
      <c r="C119" s="26"/>
      <c r="D119" s="26"/>
      <c r="E119" s="27"/>
      <c r="F119" s="27"/>
      <c r="G119" s="436" t="s">
        <v>465</v>
      </c>
      <c r="H119" s="436" t="s">
        <v>467</v>
      </c>
    </row>
    <row r="120" spans="1:8" ht="13.5" customHeight="1">
      <c r="B120" s="30">
        <v>44</v>
      </c>
      <c r="C120" s="29" t="s">
        <v>39</v>
      </c>
      <c r="D120" s="54"/>
      <c r="E120" s="271" t="s">
        <v>1317</v>
      </c>
      <c r="F120" s="284"/>
      <c r="G120" s="442"/>
      <c r="H120" s="442"/>
    </row>
    <row r="121" spans="1:8" ht="13.5" customHeight="1">
      <c r="B121" s="30" t="s">
        <v>371</v>
      </c>
      <c r="C121" s="29" t="s">
        <v>37</v>
      </c>
      <c r="D121" s="54"/>
      <c r="E121" s="271" t="s">
        <v>1317</v>
      </c>
      <c r="F121" s="283"/>
      <c r="G121" s="443"/>
      <c r="H121" s="443"/>
    </row>
    <row r="122" spans="1:8" ht="13.5" customHeight="1">
      <c r="B122" s="188" t="s">
        <v>367</v>
      </c>
      <c r="C122" s="237" t="s">
        <v>843</v>
      </c>
      <c r="D122" s="54"/>
      <c r="E122" s="271" t="s">
        <v>1317</v>
      </c>
      <c r="F122" s="283"/>
      <c r="G122" s="383"/>
      <c r="H122" s="383"/>
    </row>
    <row r="123" spans="1:8" ht="13.5" customHeight="1">
      <c r="B123" s="30" t="s">
        <v>58</v>
      </c>
      <c r="C123" s="29" t="s">
        <v>1336</v>
      </c>
      <c r="D123" s="54"/>
      <c r="E123" s="271" t="s">
        <v>1317</v>
      </c>
      <c r="F123" s="283"/>
      <c r="G123" s="444"/>
      <c r="H123" s="444"/>
    </row>
    <row r="124" spans="1:8" ht="13.5" customHeight="1">
      <c r="B124" s="30">
        <v>46</v>
      </c>
      <c r="C124" s="29" t="s">
        <v>62</v>
      </c>
      <c r="D124" s="54"/>
      <c r="E124" s="271" t="s">
        <v>1317</v>
      </c>
      <c r="F124" s="283"/>
      <c r="G124" s="439"/>
      <c r="H124" s="439"/>
    </row>
    <row r="125" spans="1:8" ht="13.5" customHeight="1" thickBot="1"/>
    <row r="126" spans="1:8" s="82" customFormat="1" ht="13.5" customHeight="1" thickBot="1">
      <c r="A126" s="161"/>
      <c r="B126" s="25" t="s">
        <v>110</v>
      </c>
      <c r="C126" s="162"/>
      <c r="D126" s="162"/>
      <c r="E126" s="163"/>
      <c r="F126" s="163"/>
      <c r="G126" s="436" t="s">
        <v>465</v>
      </c>
      <c r="H126" s="436" t="s">
        <v>467</v>
      </c>
    </row>
    <row r="127" spans="1:8" s="82" customFormat="1" ht="13.5" customHeight="1">
      <c r="A127" s="161"/>
      <c r="B127" s="164">
        <v>48</v>
      </c>
      <c r="C127" s="126" t="s">
        <v>624</v>
      </c>
      <c r="D127" s="165"/>
      <c r="E127" s="271" t="s">
        <v>1317</v>
      </c>
      <c r="F127" s="284"/>
      <c r="G127" s="445"/>
      <c r="H127" s="445"/>
    </row>
    <row r="128" spans="1:8" s="82" customFormat="1" ht="13.5" customHeight="1" thickBot="1">
      <c r="A128" s="161"/>
      <c r="B128" s="248"/>
      <c r="C128" s="127"/>
      <c r="D128" s="249"/>
      <c r="E128" s="248"/>
      <c r="F128" s="248"/>
      <c r="G128" s="446"/>
      <c r="H128" s="446"/>
    </row>
    <row r="129" spans="1:9" ht="13.5" customHeight="1" thickBot="1">
      <c r="A129" s="25" t="s">
        <v>807</v>
      </c>
      <c r="B129" s="68"/>
      <c r="C129" s="68"/>
      <c r="D129" s="68"/>
      <c r="E129" s="68"/>
      <c r="F129" s="69"/>
      <c r="G129" s="436" t="s">
        <v>465</v>
      </c>
      <c r="H129" s="436" t="s">
        <v>467</v>
      </c>
    </row>
    <row r="130" spans="1:9" ht="13.5" customHeight="1">
      <c r="A130" s="161"/>
      <c r="B130" s="250" t="s">
        <v>54</v>
      </c>
      <c r="C130" s="125" t="s">
        <v>858</v>
      </c>
      <c r="D130" s="242"/>
      <c r="E130" s="272" t="s">
        <v>1317</v>
      </c>
      <c r="F130" s="285"/>
      <c r="G130" s="444"/>
      <c r="H130" s="444"/>
    </row>
    <row r="131" spans="1:9" ht="13.5" customHeight="1">
      <c r="A131" s="161"/>
      <c r="B131" s="250" t="s">
        <v>55</v>
      </c>
      <c r="C131" s="125" t="s">
        <v>633</v>
      </c>
      <c r="D131" s="242"/>
      <c r="E131" s="272" t="s">
        <v>1319</v>
      </c>
      <c r="F131" s="285"/>
      <c r="G131" s="447">
        <v>865</v>
      </c>
      <c r="H131" s="447">
        <v>865</v>
      </c>
      <c r="I131" s="2" t="s">
        <v>304</v>
      </c>
    </row>
    <row r="132" spans="1:9" ht="13.5" customHeight="1">
      <c r="A132" s="161"/>
      <c r="B132" s="250" t="s">
        <v>56</v>
      </c>
      <c r="C132" s="159" t="s">
        <v>402</v>
      </c>
      <c r="D132" s="242"/>
      <c r="E132" s="272" t="s">
        <v>1317</v>
      </c>
      <c r="F132" s="285"/>
      <c r="G132" s="444"/>
      <c r="H132" s="444"/>
    </row>
    <row r="133" spans="1:9" ht="13.5" customHeight="1">
      <c r="A133" s="161"/>
      <c r="B133" s="250" t="s">
        <v>417</v>
      </c>
      <c r="C133" s="125" t="s">
        <v>785</v>
      </c>
      <c r="D133" s="242"/>
      <c r="E133" s="272" t="s">
        <v>1317</v>
      </c>
      <c r="F133" s="285"/>
      <c r="G133" s="444"/>
      <c r="H133" s="444"/>
    </row>
    <row r="134" spans="1:9" s="82" customFormat="1" ht="13.5" customHeight="1" thickBot="1">
      <c r="A134" s="161"/>
      <c r="B134" s="248"/>
      <c r="C134" s="80"/>
      <c r="D134" s="249"/>
      <c r="E134" s="248"/>
      <c r="F134" s="248"/>
      <c r="G134" s="446"/>
      <c r="H134" s="446"/>
    </row>
    <row r="135" spans="1:9" s="82" customFormat="1" ht="13.5" customHeight="1" thickBot="1">
      <c r="A135" s="25" t="s">
        <v>344</v>
      </c>
      <c r="B135" s="25"/>
      <c r="C135" s="162"/>
      <c r="D135" s="162"/>
      <c r="E135" s="163"/>
      <c r="F135" s="163"/>
      <c r="G135" s="436" t="s">
        <v>465</v>
      </c>
      <c r="H135" s="436" t="s">
        <v>467</v>
      </c>
    </row>
    <row r="136" spans="1:9" ht="26.25" thickBot="1">
      <c r="A136" s="161"/>
      <c r="B136" s="250">
        <v>50</v>
      </c>
      <c r="C136" s="126" t="s">
        <v>17</v>
      </c>
      <c r="D136" s="251"/>
      <c r="E136" s="304" t="s">
        <v>1317</v>
      </c>
      <c r="F136" s="306"/>
      <c r="G136" s="377" t="s">
        <v>536</v>
      </c>
      <c r="H136" s="378" t="s">
        <v>537</v>
      </c>
    </row>
    <row r="137" spans="1:9" s="82" customFormat="1" ht="13.5" customHeight="1" thickBot="1">
      <c r="A137" s="161"/>
      <c r="B137" s="248"/>
      <c r="C137" s="80"/>
      <c r="D137" s="249"/>
      <c r="E137" s="248"/>
      <c r="F137" s="248"/>
      <c r="G137" s="446"/>
      <c r="H137" s="446"/>
    </row>
    <row r="138" spans="1:9" s="71" customFormat="1" ht="13.5" customHeight="1" thickBot="1">
      <c r="A138" s="32" t="s">
        <v>40</v>
      </c>
      <c r="B138" s="33"/>
      <c r="C138" s="33"/>
      <c r="D138" s="33"/>
      <c r="E138" s="34"/>
      <c r="F138" s="34"/>
      <c r="G138" s="34"/>
      <c r="H138" s="34"/>
    </row>
    <row r="139" spans="1:9" ht="13.5" thickBot="1"/>
    <row r="140" spans="1:9" ht="13.5" customHeight="1" thickBot="1">
      <c r="B140" s="32" t="s">
        <v>295</v>
      </c>
      <c r="C140" s="33"/>
      <c r="D140" s="33"/>
      <c r="E140" s="34"/>
      <c r="F140" s="34"/>
      <c r="G140" s="448" t="s">
        <v>465</v>
      </c>
      <c r="H140" s="448" t="s">
        <v>467</v>
      </c>
    </row>
    <row r="141" spans="1:9" ht="13.5" customHeight="1">
      <c r="B141" s="30">
        <v>59</v>
      </c>
      <c r="C141" s="124" t="s">
        <v>41</v>
      </c>
      <c r="D141" s="55"/>
      <c r="E141" s="257" t="s">
        <v>1317</v>
      </c>
      <c r="F141" s="286"/>
      <c r="G141" s="380" t="s">
        <v>670</v>
      </c>
      <c r="H141" s="390" t="s">
        <v>669</v>
      </c>
    </row>
    <row r="142" spans="1:9" ht="13.5" customHeight="1">
      <c r="B142" s="192" t="s">
        <v>1303</v>
      </c>
      <c r="C142" s="195" t="s">
        <v>1066</v>
      </c>
      <c r="D142" s="196"/>
      <c r="E142" s="273" t="s">
        <v>1317</v>
      </c>
      <c r="F142" s="287"/>
      <c r="G142" s="383"/>
      <c r="H142" s="383"/>
    </row>
    <row r="143" spans="1:9" ht="13.5" customHeight="1">
      <c r="B143" s="192" t="s">
        <v>880</v>
      </c>
      <c r="C143" s="73"/>
      <c r="D143" s="55" t="s">
        <v>364</v>
      </c>
      <c r="E143" s="257" t="s">
        <v>1317</v>
      </c>
      <c r="F143" s="286"/>
      <c r="G143" s="439"/>
      <c r="H143" s="439"/>
    </row>
    <row r="144" spans="1:9" ht="13.5" customHeight="1">
      <c r="B144" s="192" t="s">
        <v>363</v>
      </c>
      <c r="C144" s="73"/>
      <c r="D144" s="55" t="s">
        <v>859</v>
      </c>
      <c r="E144" s="257" t="s">
        <v>1317</v>
      </c>
      <c r="F144" s="286"/>
      <c r="G144" s="383"/>
      <c r="H144" s="383"/>
    </row>
    <row r="145" spans="1:9" s="41" customFormat="1" ht="13.5" customHeight="1">
      <c r="B145" s="30">
        <v>60</v>
      </c>
      <c r="C145" s="36" t="s">
        <v>43</v>
      </c>
      <c r="D145" s="42" t="s">
        <v>621</v>
      </c>
      <c r="E145" s="274" t="s">
        <v>1319</v>
      </c>
      <c r="F145" s="288"/>
      <c r="G145" s="317">
        <v>475</v>
      </c>
      <c r="H145" s="379">
        <v>1600</v>
      </c>
      <c r="I145" s="79"/>
    </row>
    <row r="146" spans="1:9" s="41" customFormat="1" ht="25.5">
      <c r="B146" s="30">
        <v>62</v>
      </c>
      <c r="C146" s="36"/>
      <c r="D146" s="42" t="s">
        <v>620</v>
      </c>
      <c r="E146" s="274" t="s">
        <v>142</v>
      </c>
      <c r="F146" s="288"/>
      <c r="G146" s="316" t="s">
        <v>51</v>
      </c>
      <c r="H146" s="379" t="s">
        <v>662</v>
      </c>
      <c r="I146" s="79"/>
    </row>
    <row r="147" spans="1:9" s="41" customFormat="1" ht="13.5" customHeight="1">
      <c r="B147" s="30" t="s">
        <v>365</v>
      </c>
      <c r="C147" s="36"/>
      <c r="D147" s="74" t="s">
        <v>364</v>
      </c>
      <c r="E147" s="274" t="s">
        <v>142</v>
      </c>
      <c r="F147" s="288"/>
      <c r="G147" s="426"/>
      <c r="H147" s="426"/>
      <c r="I147" s="79"/>
    </row>
    <row r="148" spans="1:9" s="41" customFormat="1" ht="13.5" customHeight="1">
      <c r="B148" s="30" t="s">
        <v>366</v>
      </c>
      <c r="C148" s="36"/>
      <c r="D148" s="74" t="s">
        <v>859</v>
      </c>
      <c r="E148" s="274" t="s">
        <v>142</v>
      </c>
      <c r="F148" s="288"/>
      <c r="G148" s="383"/>
      <c r="H148" s="383"/>
      <c r="I148" s="79"/>
    </row>
    <row r="149" spans="1:9" s="41" customFormat="1" ht="13.5" customHeight="1">
      <c r="B149" s="188">
        <v>63</v>
      </c>
      <c r="C149" s="36" t="s">
        <v>43</v>
      </c>
      <c r="D149" s="42" t="s">
        <v>38</v>
      </c>
      <c r="E149" s="274" t="s">
        <v>142</v>
      </c>
      <c r="F149" s="288"/>
      <c r="G149" s="449"/>
      <c r="H149" s="449"/>
    </row>
    <row r="150" spans="1:9" ht="13.5" customHeight="1" thickBot="1"/>
    <row r="151" spans="1:9" s="79" customFormat="1" ht="13.5" customHeight="1" thickBot="1">
      <c r="B151" s="254" t="s">
        <v>36</v>
      </c>
      <c r="C151" s="33"/>
      <c r="D151" s="33"/>
      <c r="E151" s="34"/>
      <c r="F151" s="34"/>
      <c r="G151" s="448" t="s">
        <v>465</v>
      </c>
      <c r="H151" s="448" t="s">
        <v>467</v>
      </c>
    </row>
    <row r="152" spans="1:9" s="79" customFormat="1" ht="13.5" customHeight="1">
      <c r="B152" s="30">
        <v>71</v>
      </c>
      <c r="C152" s="124" t="s">
        <v>42</v>
      </c>
      <c r="D152" s="55"/>
      <c r="E152" s="257" t="s">
        <v>1317</v>
      </c>
      <c r="F152" s="286"/>
      <c r="G152" s="1575" t="s">
        <v>663</v>
      </c>
      <c r="H152" s="1576"/>
    </row>
    <row r="153" spans="1:9" s="79" customFormat="1">
      <c r="B153" s="30">
        <v>73</v>
      </c>
      <c r="C153" s="36" t="s">
        <v>50</v>
      </c>
      <c r="D153" s="42" t="s">
        <v>621</v>
      </c>
      <c r="E153" s="274" t="s">
        <v>1319</v>
      </c>
      <c r="F153" s="288"/>
      <c r="G153" s="317">
        <v>475</v>
      </c>
      <c r="H153" s="379" t="s">
        <v>664</v>
      </c>
    </row>
    <row r="154" spans="1:9" s="79" customFormat="1" ht="26.25" thickBot="1">
      <c r="B154" s="30">
        <v>74</v>
      </c>
      <c r="C154" s="36"/>
      <c r="D154" s="42" t="s">
        <v>620</v>
      </c>
      <c r="E154" s="274" t="s">
        <v>142</v>
      </c>
      <c r="F154" s="288"/>
      <c r="G154" s="381" t="s">
        <v>665</v>
      </c>
      <c r="H154" s="384" t="s">
        <v>666</v>
      </c>
    </row>
    <row r="155" spans="1:9" s="79" customFormat="1" ht="13.5" customHeight="1">
      <c r="B155" s="66"/>
      <c r="C155" s="80"/>
      <c r="D155" s="80"/>
      <c r="E155" s="66"/>
      <c r="F155" s="66"/>
      <c r="G155" s="81"/>
      <c r="H155" s="81"/>
    </row>
    <row r="156" spans="1:9" s="79" customFormat="1" ht="13.5" customHeight="1">
      <c r="B156" s="30">
        <v>77</v>
      </c>
      <c r="C156" s="36" t="s">
        <v>1100</v>
      </c>
      <c r="D156" s="74"/>
      <c r="E156" s="274" t="s">
        <v>1010</v>
      </c>
      <c r="F156" s="288"/>
      <c r="G156" s="450"/>
      <c r="H156" s="450"/>
    </row>
    <row r="157" spans="1:9" s="79" customFormat="1" ht="13.5" customHeight="1" thickBot="1">
      <c r="B157" s="66"/>
      <c r="C157" s="80"/>
      <c r="D157" s="80"/>
      <c r="E157" s="66"/>
      <c r="F157" s="66"/>
      <c r="G157" s="81"/>
      <c r="H157" s="81"/>
    </row>
    <row r="158" spans="1:9" s="79" customFormat="1" ht="13.5" customHeight="1" thickBot="1">
      <c r="B158" s="32" t="s">
        <v>64</v>
      </c>
      <c r="C158" s="33"/>
      <c r="D158" s="33"/>
      <c r="E158" s="34"/>
      <c r="F158" s="34"/>
      <c r="G158" s="448" t="s">
        <v>465</v>
      </c>
      <c r="H158" s="448" t="s">
        <v>467</v>
      </c>
    </row>
    <row r="159" spans="1:9" ht="13.5" customHeight="1">
      <c r="A159" s="161"/>
      <c r="B159" s="250" t="s">
        <v>403</v>
      </c>
      <c r="C159" s="129" t="s">
        <v>406</v>
      </c>
      <c r="D159" s="252"/>
      <c r="E159" s="305" t="s">
        <v>142</v>
      </c>
      <c r="F159" s="307"/>
      <c r="G159" s="444"/>
      <c r="H159" s="444"/>
    </row>
    <row r="160" spans="1:9" ht="13.5" customHeight="1">
      <c r="A160" s="161"/>
      <c r="B160" s="250" t="s">
        <v>404</v>
      </c>
      <c r="C160" s="129" t="s">
        <v>405</v>
      </c>
      <c r="D160" s="253"/>
      <c r="E160" s="305" t="s">
        <v>142</v>
      </c>
      <c r="F160" s="307"/>
      <c r="G160" s="444"/>
      <c r="H160" s="444"/>
    </row>
    <row r="161" spans="1:8" ht="13.5" customHeight="1" thickBot="1">
      <c r="A161" s="161"/>
      <c r="B161" s="250">
        <v>83</v>
      </c>
      <c r="C161" s="129" t="s">
        <v>296</v>
      </c>
      <c r="D161" s="253"/>
      <c r="E161" s="305" t="s">
        <v>142</v>
      </c>
      <c r="F161" s="307"/>
      <c r="G161" s="385">
        <v>0</v>
      </c>
      <c r="H161" s="386" t="s">
        <v>667</v>
      </c>
    </row>
    <row r="162" spans="1:8" ht="13.5" customHeight="1" thickBot="1"/>
    <row r="163" spans="1:8" ht="13.5" customHeight="1" thickBot="1">
      <c r="B163" s="32" t="s">
        <v>806</v>
      </c>
      <c r="C163" s="33"/>
      <c r="D163" s="33"/>
      <c r="E163" s="34"/>
      <c r="F163" s="35"/>
      <c r="G163" s="448" t="s">
        <v>465</v>
      </c>
      <c r="H163" s="448" t="s">
        <v>467</v>
      </c>
    </row>
    <row r="164" spans="1:8" ht="13.5" customHeight="1">
      <c r="B164" s="40">
        <v>91</v>
      </c>
      <c r="C164" s="43" t="s">
        <v>429</v>
      </c>
      <c r="D164" s="55"/>
      <c r="E164" s="257" t="s">
        <v>430</v>
      </c>
      <c r="F164" s="286"/>
      <c r="G164" s="451"/>
      <c r="H164" s="451"/>
    </row>
    <row r="165" spans="1:8" ht="13.5" customHeight="1">
      <c r="A165" s="70"/>
      <c r="B165" s="30">
        <v>92</v>
      </c>
      <c r="C165" s="36" t="s">
        <v>373</v>
      </c>
      <c r="D165" s="42"/>
      <c r="E165" s="275" t="s">
        <v>430</v>
      </c>
      <c r="F165" s="289"/>
      <c r="G165" s="387">
        <v>0</v>
      </c>
      <c r="H165" s="387">
        <v>0.97</v>
      </c>
    </row>
    <row r="166" spans="1:8" ht="13.5" customHeight="1">
      <c r="A166" s="71"/>
      <c r="B166" s="37"/>
      <c r="C166" s="41"/>
      <c r="D166" s="128"/>
      <c r="E166" s="38"/>
      <c r="F166" s="38"/>
      <c r="G166" s="452"/>
      <c r="H166" s="452"/>
    </row>
    <row r="167" spans="1:8" ht="13.5" customHeight="1">
      <c r="A167" s="70"/>
      <c r="B167" s="30">
        <v>93</v>
      </c>
      <c r="C167" s="36" t="s">
        <v>1224</v>
      </c>
      <c r="D167" s="42"/>
      <c r="E167" s="275" t="s">
        <v>1318</v>
      </c>
      <c r="F167" s="289"/>
      <c r="G167" s="316">
        <v>2800</v>
      </c>
      <c r="H167" s="316">
        <v>9000</v>
      </c>
    </row>
    <row r="168" spans="1:8" ht="13.5" customHeight="1">
      <c r="B168" s="30">
        <v>94</v>
      </c>
      <c r="C168" s="36" t="s">
        <v>408</v>
      </c>
      <c r="D168" s="42"/>
      <c r="E168" s="275" t="s">
        <v>430</v>
      </c>
      <c r="F168" s="289"/>
      <c r="G168" s="453"/>
      <c r="H168" s="453"/>
    </row>
    <row r="169" spans="1:8" ht="13.5" customHeight="1">
      <c r="B169" s="30">
        <v>95</v>
      </c>
      <c r="C169" s="36" t="s">
        <v>222</v>
      </c>
      <c r="D169" s="42"/>
      <c r="E169" s="275" t="s">
        <v>430</v>
      </c>
      <c r="F169" s="289"/>
      <c r="G169" s="387">
        <v>0</v>
      </c>
      <c r="H169" s="387">
        <v>1</v>
      </c>
    </row>
    <row r="170" spans="1:8" ht="13.5" customHeight="1">
      <c r="A170" s="70"/>
      <c r="B170" s="188">
        <v>96</v>
      </c>
      <c r="C170" s="36" t="s">
        <v>589</v>
      </c>
      <c r="D170" s="42"/>
      <c r="E170" s="275" t="s">
        <v>430</v>
      </c>
      <c r="F170" s="289"/>
      <c r="G170" s="453"/>
      <c r="H170" s="453"/>
    </row>
    <row r="171" spans="1:8" ht="13.5" customHeight="1">
      <c r="A171" s="65"/>
      <c r="B171" s="188" t="s">
        <v>1222</v>
      </c>
      <c r="C171" s="213" t="s">
        <v>146</v>
      </c>
      <c r="D171" s="42"/>
      <c r="E171" s="276" t="s">
        <v>349</v>
      </c>
      <c r="F171" s="290"/>
      <c r="G171" s="387">
        <v>0</v>
      </c>
      <c r="H171" s="508" t="s">
        <v>668</v>
      </c>
    </row>
    <row r="172" spans="1:8" ht="13.5" customHeight="1">
      <c r="A172" s="65"/>
      <c r="B172" s="188" t="s">
        <v>1191</v>
      </c>
      <c r="C172" s="246" t="s">
        <v>1194</v>
      </c>
      <c r="D172" s="42"/>
      <c r="E172" s="276" t="s">
        <v>430</v>
      </c>
      <c r="F172" s="290"/>
      <c r="G172" s="453"/>
      <c r="H172" s="453"/>
    </row>
    <row r="173" spans="1:8" ht="13.5" customHeight="1">
      <c r="A173" s="65"/>
      <c r="B173" s="188" t="s">
        <v>1192</v>
      </c>
      <c r="C173" s="245" t="s">
        <v>1195</v>
      </c>
      <c r="D173" s="247"/>
      <c r="E173" s="276" t="s">
        <v>430</v>
      </c>
      <c r="F173" s="290"/>
      <c r="G173" s="453"/>
      <c r="H173" s="453"/>
    </row>
    <row r="174" spans="1:8" ht="13.5" customHeight="1">
      <c r="A174" s="65"/>
      <c r="B174" s="188" t="s">
        <v>1193</v>
      </c>
      <c r="C174" s="245" t="s">
        <v>1196</v>
      </c>
      <c r="D174" s="247"/>
      <c r="E174" s="276" t="s">
        <v>430</v>
      </c>
      <c r="F174" s="290"/>
      <c r="G174" s="453"/>
      <c r="H174" s="453"/>
    </row>
    <row r="175" spans="1:8" ht="13.5" customHeight="1">
      <c r="A175" s="71"/>
      <c r="B175" s="37"/>
      <c r="D175" s="222"/>
      <c r="E175" s="38"/>
      <c r="F175" s="38"/>
      <c r="G175" s="452"/>
      <c r="H175" s="452"/>
    </row>
    <row r="176" spans="1:8" ht="13.5" customHeight="1">
      <c r="A176" s="70"/>
      <c r="B176" s="30">
        <v>97</v>
      </c>
      <c r="C176" s="36" t="s">
        <v>829</v>
      </c>
      <c r="D176" s="39"/>
      <c r="E176" s="275" t="s">
        <v>1436</v>
      </c>
      <c r="F176" s="289"/>
      <c r="G176" s="407">
        <v>80</v>
      </c>
      <c r="H176" s="407">
        <v>250</v>
      </c>
    </row>
    <row r="177" spans="1:8" ht="13.5" customHeight="1">
      <c r="A177" s="70"/>
      <c r="B177" s="188">
        <v>98</v>
      </c>
      <c r="C177" s="213" t="s">
        <v>1341</v>
      </c>
      <c r="D177" s="39"/>
      <c r="E177" s="276" t="s">
        <v>598</v>
      </c>
      <c r="F177" s="290"/>
      <c r="G177" s="407"/>
      <c r="H177" s="407"/>
    </row>
    <row r="178" spans="1:8" ht="13.5" customHeight="1">
      <c r="A178" s="71"/>
      <c r="B178" s="188" t="s">
        <v>1284</v>
      </c>
      <c r="C178" s="213" t="s">
        <v>1285</v>
      </c>
      <c r="D178" s="39"/>
      <c r="E178" s="276" t="s">
        <v>1286</v>
      </c>
      <c r="F178" s="289"/>
      <c r="G178" s="454"/>
      <c r="H178" s="454"/>
    </row>
    <row r="179" spans="1:8" ht="13.5" customHeight="1">
      <c r="A179" s="71"/>
      <c r="B179" s="188" t="s">
        <v>1283</v>
      </c>
      <c r="C179" s="213" t="s">
        <v>822</v>
      </c>
      <c r="D179" s="39"/>
      <c r="E179" s="276" t="s">
        <v>1318</v>
      </c>
      <c r="F179" s="290"/>
      <c r="G179" s="407"/>
      <c r="H179" s="407"/>
    </row>
    <row r="180" spans="1:8" ht="13.5" thickBot="1"/>
    <row r="181" spans="1:8" s="71" customFormat="1" ht="13.5" thickBot="1">
      <c r="A181" s="12" t="s">
        <v>298</v>
      </c>
      <c r="B181" s="13"/>
      <c r="C181" s="13"/>
      <c r="D181" s="13"/>
      <c r="E181" s="14"/>
      <c r="F181" s="14"/>
      <c r="G181" s="14"/>
      <c r="H181" s="14"/>
    </row>
    <row r="182" spans="1:8" ht="13.5" thickBot="1"/>
    <row r="183" spans="1:8" s="65" customFormat="1" ht="13.5" thickBot="1">
      <c r="A183" s="2"/>
      <c r="B183" s="17" t="s">
        <v>857</v>
      </c>
      <c r="C183" s="18"/>
      <c r="D183" s="18"/>
      <c r="E183" s="19"/>
      <c r="F183" s="19"/>
      <c r="G183" s="95" t="s">
        <v>465</v>
      </c>
      <c r="H183" s="95" t="s">
        <v>467</v>
      </c>
    </row>
    <row r="184" spans="1:8" ht="13.5" thickBot="1">
      <c r="B184" s="30">
        <v>101</v>
      </c>
      <c r="C184" s="59" t="s">
        <v>438</v>
      </c>
      <c r="D184" s="51"/>
      <c r="E184" s="142"/>
      <c r="F184" s="180"/>
      <c r="G184" s="455"/>
      <c r="H184" s="459"/>
    </row>
    <row r="185" spans="1:8">
      <c r="B185" s="30">
        <v>102</v>
      </c>
      <c r="C185" s="57"/>
      <c r="D185" s="52" t="s">
        <v>796</v>
      </c>
      <c r="E185" s="178" t="s">
        <v>1315</v>
      </c>
      <c r="F185" s="279"/>
      <c r="G185" s="391">
        <v>0</v>
      </c>
      <c r="H185" s="392">
        <v>300000</v>
      </c>
    </row>
    <row r="186" spans="1:8">
      <c r="B186" s="30">
        <v>103</v>
      </c>
      <c r="C186" s="56"/>
      <c r="D186" s="52" t="s">
        <v>1119</v>
      </c>
      <c r="E186" s="178" t="s">
        <v>1315</v>
      </c>
      <c r="F186" s="279"/>
      <c r="G186" s="393">
        <v>0</v>
      </c>
      <c r="H186" s="394">
        <v>300000</v>
      </c>
    </row>
    <row r="187" spans="1:8">
      <c r="B187" s="30">
        <v>104</v>
      </c>
      <c r="C187" s="57"/>
      <c r="D187" s="52" t="s">
        <v>776</v>
      </c>
      <c r="E187" s="178" t="s">
        <v>1315</v>
      </c>
      <c r="F187" s="279"/>
      <c r="G187" s="393">
        <v>0</v>
      </c>
      <c r="H187" s="394">
        <v>300000</v>
      </c>
    </row>
    <row r="188" spans="1:8">
      <c r="B188" s="30">
        <v>105</v>
      </c>
      <c r="C188" s="56"/>
      <c r="D188" s="52" t="s">
        <v>1120</v>
      </c>
      <c r="E188" s="178" t="s">
        <v>1315</v>
      </c>
      <c r="F188" s="279"/>
      <c r="G188" s="393">
        <v>0</v>
      </c>
      <c r="H188" s="394">
        <v>100000</v>
      </c>
    </row>
    <row r="189" spans="1:8">
      <c r="B189" s="30">
        <v>106</v>
      </c>
      <c r="C189" s="56"/>
      <c r="D189" s="52" t="s">
        <v>1121</v>
      </c>
      <c r="E189" s="178" t="s">
        <v>20</v>
      </c>
      <c r="F189" s="279"/>
      <c r="G189" s="393">
        <v>0</v>
      </c>
      <c r="H189" s="394">
        <v>300000</v>
      </c>
    </row>
    <row r="190" spans="1:8">
      <c r="B190" s="30">
        <v>107</v>
      </c>
      <c r="C190" s="56"/>
      <c r="D190" s="52" t="s">
        <v>1122</v>
      </c>
      <c r="E190" s="178" t="s">
        <v>1315</v>
      </c>
      <c r="F190" s="279"/>
      <c r="G190" s="393">
        <v>0</v>
      </c>
      <c r="H190" s="394">
        <v>100000</v>
      </c>
    </row>
    <row r="191" spans="1:8">
      <c r="B191" s="30" t="s">
        <v>1051</v>
      </c>
      <c r="C191" s="56"/>
      <c r="D191" s="52" t="s">
        <v>1052</v>
      </c>
      <c r="E191" s="178" t="s">
        <v>1315</v>
      </c>
      <c r="F191" s="279"/>
      <c r="G191" s="393">
        <v>0</v>
      </c>
      <c r="H191" s="394">
        <v>300000</v>
      </c>
    </row>
    <row r="192" spans="1:8">
      <c r="B192" s="30">
        <v>108</v>
      </c>
      <c r="C192" s="59" t="s">
        <v>1304</v>
      </c>
      <c r="D192" s="51"/>
      <c r="E192" s="178"/>
      <c r="F192" s="280"/>
      <c r="G192" s="456"/>
      <c r="H192" s="493"/>
    </row>
    <row r="193" spans="2:8">
      <c r="B193" s="30">
        <v>109</v>
      </c>
      <c r="C193" s="56"/>
      <c r="D193" s="52" t="s">
        <v>1123</v>
      </c>
      <c r="E193" s="178" t="s">
        <v>1315</v>
      </c>
      <c r="F193" s="279"/>
      <c r="G193" s="393">
        <v>0</v>
      </c>
      <c r="H193" s="394">
        <v>100000</v>
      </c>
    </row>
    <row r="194" spans="2:8">
      <c r="B194" s="30">
        <v>110</v>
      </c>
      <c r="C194" s="57"/>
      <c r="D194" s="52" t="s">
        <v>777</v>
      </c>
      <c r="E194" s="178" t="s">
        <v>1315</v>
      </c>
      <c r="F194" s="279"/>
      <c r="G194" s="393">
        <v>0</v>
      </c>
      <c r="H194" s="394">
        <v>100000</v>
      </c>
    </row>
    <row r="195" spans="2:8">
      <c r="B195" s="30">
        <v>111</v>
      </c>
      <c r="C195" s="56"/>
      <c r="D195" s="191" t="s">
        <v>795</v>
      </c>
      <c r="E195" s="178" t="s">
        <v>1315</v>
      </c>
      <c r="F195" s="279"/>
      <c r="G195" s="393">
        <v>0</v>
      </c>
      <c r="H195" s="394">
        <v>100000</v>
      </c>
    </row>
    <row r="196" spans="2:8">
      <c r="B196" s="30">
        <v>112</v>
      </c>
      <c r="C196" s="57"/>
      <c r="D196" s="52" t="s">
        <v>1125</v>
      </c>
      <c r="E196" s="178" t="s">
        <v>1315</v>
      </c>
      <c r="F196" s="279"/>
      <c r="G196" s="393">
        <v>0</v>
      </c>
      <c r="H196" s="394">
        <v>100000</v>
      </c>
    </row>
    <row r="197" spans="2:8">
      <c r="B197" s="30">
        <v>113</v>
      </c>
      <c r="C197" s="56"/>
      <c r="D197" s="52" t="s">
        <v>1126</v>
      </c>
      <c r="E197" s="178" t="s">
        <v>1315</v>
      </c>
      <c r="F197" s="279"/>
      <c r="G197" s="393">
        <v>0</v>
      </c>
      <c r="H197" s="394">
        <v>100000</v>
      </c>
    </row>
    <row r="198" spans="2:8">
      <c r="B198" s="30" t="s">
        <v>835</v>
      </c>
      <c r="C198" s="56"/>
      <c r="D198" s="52" t="s">
        <v>831</v>
      </c>
      <c r="E198" s="178" t="s">
        <v>1315</v>
      </c>
      <c r="F198" s="279"/>
      <c r="G198" s="393">
        <v>0</v>
      </c>
      <c r="H198" s="394">
        <v>100000</v>
      </c>
    </row>
    <row r="199" spans="2:8">
      <c r="B199" s="30">
        <v>114</v>
      </c>
      <c r="C199" s="57"/>
      <c r="D199" s="52" t="s">
        <v>774</v>
      </c>
      <c r="E199" s="178" t="s">
        <v>1315</v>
      </c>
      <c r="F199" s="279"/>
      <c r="G199" s="393">
        <v>0</v>
      </c>
      <c r="H199" s="394">
        <v>100000</v>
      </c>
    </row>
    <row r="200" spans="2:8">
      <c r="B200" s="30">
        <v>115</v>
      </c>
      <c r="C200" s="59" t="s">
        <v>1305</v>
      </c>
      <c r="D200" s="51"/>
      <c r="E200" s="178"/>
      <c r="F200" s="280"/>
      <c r="G200" s="456"/>
      <c r="H200" s="493"/>
    </row>
    <row r="201" spans="2:8">
      <c r="B201" s="30">
        <v>116</v>
      </c>
      <c r="C201" s="60"/>
      <c r="D201" s="51" t="s">
        <v>770</v>
      </c>
      <c r="E201" s="178" t="s">
        <v>1315</v>
      </c>
      <c r="F201" s="279"/>
      <c r="G201" s="393">
        <v>0</v>
      </c>
      <c r="H201" s="394">
        <v>100000</v>
      </c>
    </row>
    <row r="202" spans="2:8">
      <c r="B202" s="30">
        <v>117</v>
      </c>
      <c r="C202" s="61"/>
      <c r="D202" s="51" t="s">
        <v>1128</v>
      </c>
      <c r="E202" s="178" t="s">
        <v>1315</v>
      </c>
      <c r="F202" s="279"/>
      <c r="G202" s="393">
        <v>0</v>
      </c>
      <c r="H202" s="394">
        <v>100000</v>
      </c>
    </row>
    <row r="203" spans="2:8">
      <c r="B203" s="30">
        <v>118</v>
      </c>
      <c r="C203" s="60"/>
      <c r="D203" s="51" t="s">
        <v>1127</v>
      </c>
      <c r="E203" s="178" t="s">
        <v>1315</v>
      </c>
      <c r="F203" s="279"/>
      <c r="G203" s="393">
        <v>0</v>
      </c>
      <c r="H203" s="394">
        <v>100000</v>
      </c>
    </row>
    <row r="204" spans="2:8">
      <c r="B204" s="30">
        <v>119</v>
      </c>
      <c r="C204" s="60"/>
      <c r="D204" s="51" t="s">
        <v>771</v>
      </c>
      <c r="E204" s="178" t="s">
        <v>1315</v>
      </c>
      <c r="F204" s="279"/>
      <c r="G204" s="393">
        <v>0</v>
      </c>
      <c r="H204" s="394">
        <v>100000</v>
      </c>
    </row>
    <row r="205" spans="2:8">
      <c r="B205" s="30">
        <v>120</v>
      </c>
      <c r="C205" s="60"/>
      <c r="D205" s="51" t="s">
        <v>797</v>
      </c>
      <c r="E205" s="178" t="s">
        <v>1315</v>
      </c>
      <c r="F205" s="279"/>
      <c r="G205" s="393">
        <v>0</v>
      </c>
      <c r="H205" s="394">
        <v>100000</v>
      </c>
    </row>
    <row r="206" spans="2:8">
      <c r="B206" s="30">
        <v>121</v>
      </c>
      <c r="C206" s="60"/>
      <c r="D206" s="51" t="s">
        <v>798</v>
      </c>
      <c r="E206" s="178" t="s">
        <v>1315</v>
      </c>
      <c r="F206" s="279"/>
      <c r="G206" s="393">
        <v>0</v>
      </c>
      <c r="H206" s="394">
        <v>100000</v>
      </c>
    </row>
    <row r="207" spans="2:8">
      <c r="B207" s="30">
        <v>122</v>
      </c>
      <c r="C207" s="60"/>
      <c r="D207" s="51" t="s">
        <v>772</v>
      </c>
      <c r="E207" s="178" t="s">
        <v>1315</v>
      </c>
      <c r="F207" s="279"/>
      <c r="G207" s="393">
        <v>0</v>
      </c>
      <c r="H207" s="394">
        <v>100000</v>
      </c>
    </row>
    <row r="208" spans="2:8" ht="13.5" thickBot="1">
      <c r="B208" s="199">
        <v>123</v>
      </c>
      <c r="C208" s="200"/>
      <c r="D208" s="181" t="s">
        <v>799</v>
      </c>
      <c r="E208" s="258" t="s">
        <v>1315</v>
      </c>
      <c r="F208" s="291"/>
      <c r="G208" s="395">
        <v>0</v>
      </c>
      <c r="H208" s="396">
        <v>100000</v>
      </c>
    </row>
    <row r="209" spans="2:8" ht="13.5" thickBot="1">
      <c r="B209" s="193" t="s">
        <v>16</v>
      </c>
      <c r="C209" s="18"/>
      <c r="D209" s="203"/>
      <c r="E209" s="277"/>
      <c r="F209" s="259"/>
      <c r="G209" s="457" t="s">
        <v>465</v>
      </c>
      <c r="H209" s="457" t="s">
        <v>467</v>
      </c>
    </row>
    <row r="210" spans="2:8">
      <c r="B210" s="230">
        <v>124</v>
      </c>
      <c r="C210" s="223" t="s">
        <v>800</v>
      </c>
      <c r="D210" s="236"/>
      <c r="E210" s="202"/>
      <c r="F210" s="292"/>
      <c r="G210" s="458"/>
      <c r="H210" s="494"/>
    </row>
    <row r="211" spans="2:8">
      <c r="B211" s="188" t="s">
        <v>815</v>
      </c>
      <c r="C211" s="224"/>
      <c r="D211" s="210" t="s">
        <v>796</v>
      </c>
      <c r="E211" s="225" t="s">
        <v>1315</v>
      </c>
      <c r="F211" s="293"/>
      <c r="G211" s="397">
        <v>0</v>
      </c>
      <c r="H211" s="398">
        <v>100000</v>
      </c>
    </row>
    <row r="212" spans="2:8">
      <c r="B212" s="188" t="s">
        <v>816</v>
      </c>
      <c r="C212" s="224"/>
      <c r="D212" s="210" t="s">
        <v>1119</v>
      </c>
      <c r="E212" s="225" t="s">
        <v>1315</v>
      </c>
      <c r="F212" s="293"/>
      <c r="G212" s="397">
        <v>0</v>
      </c>
      <c r="H212" s="398">
        <v>100000</v>
      </c>
    </row>
    <row r="213" spans="2:8">
      <c r="B213" s="188" t="s">
        <v>817</v>
      </c>
      <c r="C213" s="224"/>
      <c r="D213" s="210" t="s">
        <v>776</v>
      </c>
      <c r="E213" s="225" t="s">
        <v>1315</v>
      </c>
      <c r="F213" s="293"/>
      <c r="G213" s="397">
        <v>0</v>
      </c>
      <c r="H213" s="398">
        <v>100000</v>
      </c>
    </row>
    <row r="214" spans="2:8">
      <c r="B214" s="188" t="s">
        <v>818</v>
      </c>
      <c r="C214" s="224"/>
      <c r="D214" s="210" t="s">
        <v>1120</v>
      </c>
      <c r="E214" s="225" t="s">
        <v>1315</v>
      </c>
      <c r="F214" s="293"/>
      <c r="G214" s="397">
        <v>0</v>
      </c>
      <c r="H214" s="398">
        <v>100000</v>
      </c>
    </row>
    <row r="215" spans="2:8">
      <c r="B215" s="188" t="s">
        <v>819</v>
      </c>
      <c r="C215" s="224"/>
      <c r="D215" s="210" t="s">
        <v>1121</v>
      </c>
      <c r="E215" s="225" t="s">
        <v>20</v>
      </c>
      <c r="F215" s="294"/>
      <c r="G215" s="397">
        <v>0</v>
      </c>
      <c r="H215" s="398">
        <v>100000</v>
      </c>
    </row>
    <row r="216" spans="2:8">
      <c r="B216" s="188" t="s">
        <v>820</v>
      </c>
      <c r="C216" s="224"/>
      <c r="D216" s="210" t="s">
        <v>1122</v>
      </c>
      <c r="E216" s="225" t="s">
        <v>1315</v>
      </c>
      <c r="F216" s="293"/>
      <c r="G216" s="397">
        <v>0</v>
      </c>
      <c r="H216" s="398">
        <v>100000</v>
      </c>
    </row>
    <row r="217" spans="2:8">
      <c r="B217" s="230">
        <v>125</v>
      </c>
      <c r="C217" s="189" t="s">
        <v>1372</v>
      </c>
      <c r="D217" s="190"/>
      <c r="E217" s="202"/>
      <c r="F217" s="300"/>
      <c r="G217" s="456"/>
      <c r="H217" s="493"/>
    </row>
    <row r="218" spans="2:8">
      <c r="B218" s="188" t="s">
        <v>501</v>
      </c>
      <c r="C218" s="226"/>
      <c r="D218" s="227" t="s">
        <v>774</v>
      </c>
      <c r="E218" s="235" t="s">
        <v>1315</v>
      </c>
      <c r="F218" s="296"/>
      <c r="G218" s="397">
        <v>0</v>
      </c>
      <c r="H218" s="398">
        <v>100000</v>
      </c>
    </row>
    <row r="219" spans="2:8">
      <c r="B219" s="230">
        <v>126</v>
      </c>
      <c r="C219" s="189" t="s">
        <v>305</v>
      </c>
      <c r="D219" s="190"/>
      <c r="E219" s="202"/>
      <c r="F219" s="295"/>
      <c r="G219" s="456"/>
      <c r="H219" s="493"/>
    </row>
    <row r="220" spans="2:8">
      <c r="B220" s="188" t="s">
        <v>502</v>
      </c>
      <c r="C220" s="228"/>
      <c r="D220" s="190" t="s">
        <v>799</v>
      </c>
      <c r="E220" s="225" t="s">
        <v>1315</v>
      </c>
      <c r="F220" s="294"/>
      <c r="G220" s="397">
        <v>0</v>
      </c>
      <c r="H220" s="398">
        <v>100000</v>
      </c>
    </row>
    <row r="221" spans="2:8" ht="13.5" thickBot="1"/>
    <row r="222" spans="2:8" ht="13.5" thickBot="1">
      <c r="B222" s="17" t="s">
        <v>716</v>
      </c>
      <c r="C222" s="18"/>
      <c r="D222" s="18"/>
      <c r="E222" s="19"/>
      <c r="F222" s="19"/>
      <c r="G222" s="95" t="s">
        <v>465</v>
      </c>
      <c r="H222" s="95" t="s">
        <v>467</v>
      </c>
    </row>
    <row r="223" spans="2:8">
      <c r="B223" s="30">
        <v>131</v>
      </c>
      <c r="C223" s="59" t="s">
        <v>800</v>
      </c>
      <c r="D223" s="52"/>
      <c r="E223" s="178"/>
      <c r="F223" s="179"/>
      <c r="G223" s="459"/>
      <c r="H223" s="459"/>
    </row>
    <row r="224" spans="2:8">
      <c r="B224" s="30">
        <v>132</v>
      </c>
      <c r="C224" s="174"/>
      <c r="D224" s="52" t="s">
        <v>796</v>
      </c>
      <c r="E224" s="178" t="s">
        <v>1321</v>
      </c>
      <c r="F224" s="279"/>
      <c r="G224" s="393">
        <v>5</v>
      </c>
      <c r="H224" s="393">
        <v>40</v>
      </c>
    </row>
    <row r="225" spans="2:8">
      <c r="B225" s="30">
        <v>133</v>
      </c>
      <c r="C225" s="56"/>
      <c r="D225" s="52" t="s">
        <v>1119</v>
      </c>
      <c r="E225" s="178" t="s">
        <v>1321</v>
      </c>
      <c r="F225" s="279"/>
      <c r="G225" s="393">
        <v>30</v>
      </c>
      <c r="H225" s="393">
        <v>45</v>
      </c>
    </row>
    <row r="226" spans="2:8">
      <c r="B226" s="30">
        <v>134</v>
      </c>
      <c r="C226" s="56"/>
      <c r="D226" s="52" t="s">
        <v>776</v>
      </c>
      <c r="E226" s="178" t="s">
        <v>1321</v>
      </c>
      <c r="F226" s="279"/>
      <c r="G226" s="393">
        <v>10</v>
      </c>
      <c r="H226" s="393">
        <v>45</v>
      </c>
    </row>
    <row r="227" spans="2:8">
      <c r="B227" s="30">
        <v>135</v>
      </c>
      <c r="C227" s="175"/>
      <c r="D227" s="52" t="s">
        <v>1120</v>
      </c>
      <c r="E227" s="178" t="s">
        <v>1321</v>
      </c>
      <c r="F227" s="279"/>
      <c r="G227" s="393">
        <v>10</v>
      </c>
      <c r="H227" s="393">
        <v>50</v>
      </c>
    </row>
    <row r="228" spans="2:8">
      <c r="B228" s="30">
        <v>136</v>
      </c>
      <c r="C228" s="56"/>
      <c r="D228" s="52" t="s">
        <v>1121</v>
      </c>
      <c r="E228" s="178" t="s">
        <v>21</v>
      </c>
      <c r="F228" s="279"/>
      <c r="G228" s="393">
        <v>10</v>
      </c>
      <c r="H228" s="393">
        <v>40</v>
      </c>
    </row>
    <row r="229" spans="2:8">
      <c r="B229" s="30">
        <v>137</v>
      </c>
      <c r="C229" s="56"/>
      <c r="D229" s="52" t="s">
        <v>1122</v>
      </c>
      <c r="E229" s="178" t="s">
        <v>1321</v>
      </c>
      <c r="F229" s="279"/>
      <c r="G229" s="393">
        <v>10</v>
      </c>
      <c r="H229" s="393">
        <v>25</v>
      </c>
    </row>
    <row r="230" spans="2:8">
      <c r="B230" s="30" t="s">
        <v>1053</v>
      </c>
      <c r="C230" s="56"/>
      <c r="D230" s="52" t="s">
        <v>1052</v>
      </c>
      <c r="E230" s="178" t="s">
        <v>1321</v>
      </c>
      <c r="F230" s="279"/>
      <c r="G230" s="393">
        <v>10</v>
      </c>
      <c r="H230" s="393">
        <v>25</v>
      </c>
    </row>
    <row r="231" spans="2:8">
      <c r="B231" s="30">
        <v>138</v>
      </c>
      <c r="C231" s="59" t="s">
        <v>1372</v>
      </c>
      <c r="D231" s="51"/>
      <c r="E231" s="178"/>
      <c r="F231" s="179"/>
      <c r="G231" s="460"/>
      <c r="H231" s="495"/>
    </row>
    <row r="232" spans="2:8">
      <c r="B232" s="30">
        <v>139</v>
      </c>
      <c r="C232" s="56"/>
      <c r="D232" s="52" t="s">
        <v>1123</v>
      </c>
      <c r="E232" s="178" t="s">
        <v>1321</v>
      </c>
      <c r="F232" s="279"/>
      <c r="G232" s="397">
        <v>10</v>
      </c>
      <c r="H232" s="393">
        <v>45</v>
      </c>
    </row>
    <row r="233" spans="2:8">
      <c r="B233" s="30">
        <v>140</v>
      </c>
      <c r="C233" s="56"/>
      <c r="D233" s="52" t="s">
        <v>778</v>
      </c>
      <c r="E233" s="178" t="s">
        <v>1321</v>
      </c>
      <c r="F233" s="279"/>
      <c r="G233" s="393">
        <v>10</v>
      </c>
      <c r="H233" s="393">
        <v>40</v>
      </c>
    </row>
    <row r="234" spans="2:8">
      <c r="B234" s="30">
        <v>141</v>
      </c>
      <c r="C234" s="56"/>
      <c r="D234" s="191" t="s">
        <v>795</v>
      </c>
      <c r="E234" s="178" t="s">
        <v>1321</v>
      </c>
      <c r="F234" s="279"/>
      <c r="G234" s="397">
        <v>10</v>
      </c>
      <c r="H234" s="393">
        <v>40</v>
      </c>
    </row>
    <row r="235" spans="2:8">
      <c r="B235" s="30">
        <v>142</v>
      </c>
      <c r="C235" s="56"/>
      <c r="D235" s="52" t="s">
        <v>1125</v>
      </c>
      <c r="E235" s="178" t="s">
        <v>1321</v>
      </c>
      <c r="F235" s="279"/>
      <c r="G235" s="397">
        <v>10</v>
      </c>
      <c r="H235" s="393">
        <v>40</v>
      </c>
    </row>
    <row r="236" spans="2:8">
      <c r="B236" s="30">
        <v>143</v>
      </c>
      <c r="C236" s="56"/>
      <c r="D236" s="52" t="s">
        <v>1126</v>
      </c>
      <c r="E236" s="178" t="s">
        <v>1321</v>
      </c>
      <c r="F236" s="279"/>
      <c r="G236" s="397">
        <v>10</v>
      </c>
      <c r="H236" s="393">
        <v>40</v>
      </c>
    </row>
    <row r="237" spans="2:8">
      <c r="B237" s="30" t="s">
        <v>834</v>
      </c>
      <c r="C237" s="56"/>
      <c r="D237" s="52" t="s">
        <v>831</v>
      </c>
      <c r="E237" s="178" t="s">
        <v>1321</v>
      </c>
      <c r="F237" s="279"/>
      <c r="G237" s="397">
        <v>10</v>
      </c>
      <c r="H237" s="393">
        <v>40</v>
      </c>
    </row>
    <row r="238" spans="2:8">
      <c r="B238" s="30">
        <v>144</v>
      </c>
      <c r="C238" s="56"/>
      <c r="D238" s="52" t="s">
        <v>774</v>
      </c>
      <c r="E238" s="178" t="s">
        <v>1321</v>
      </c>
      <c r="F238" s="279"/>
      <c r="G238" s="397">
        <v>10</v>
      </c>
      <c r="H238" s="393">
        <v>40</v>
      </c>
    </row>
    <row r="239" spans="2:8">
      <c r="B239" s="30">
        <v>145</v>
      </c>
      <c r="C239" s="59" t="s">
        <v>1373</v>
      </c>
      <c r="D239" s="51"/>
      <c r="E239" s="178"/>
      <c r="F239" s="179"/>
      <c r="G239" s="460"/>
      <c r="H239" s="495"/>
    </row>
    <row r="240" spans="2:8">
      <c r="B240" s="30">
        <v>146</v>
      </c>
      <c r="C240" s="60"/>
      <c r="D240" s="51" t="s">
        <v>703</v>
      </c>
      <c r="E240" s="142" t="s">
        <v>1321</v>
      </c>
      <c r="F240" s="280"/>
      <c r="G240" s="397">
        <v>10</v>
      </c>
      <c r="H240" s="393">
        <v>25</v>
      </c>
    </row>
    <row r="241" spans="2:8">
      <c r="B241" s="30">
        <v>147</v>
      </c>
      <c r="C241" s="60"/>
      <c r="D241" s="51" t="s">
        <v>1128</v>
      </c>
      <c r="E241" s="178" t="s">
        <v>1321</v>
      </c>
      <c r="F241" s="279"/>
      <c r="G241" s="397">
        <v>10</v>
      </c>
      <c r="H241" s="393">
        <v>25</v>
      </c>
    </row>
    <row r="242" spans="2:8">
      <c r="B242" s="30">
        <v>148</v>
      </c>
      <c r="C242" s="60"/>
      <c r="D242" s="51" t="s">
        <v>1127</v>
      </c>
      <c r="E242" s="178" t="s">
        <v>1321</v>
      </c>
      <c r="F242" s="279"/>
      <c r="G242" s="397">
        <v>10</v>
      </c>
      <c r="H242" s="393">
        <v>25</v>
      </c>
    </row>
    <row r="243" spans="2:8">
      <c r="B243" s="30">
        <v>149</v>
      </c>
      <c r="C243" s="60"/>
      <c r="D243" s="51" t="s">
        <v>771</v>
      </c>
      <c r="E243" s="178" t="s">
        <v>1321</v>
      </c>
      <c r="F243" s="279"/>
      <c r="G243" s="397">
        <v>10</v>
      </c>
      <c r="H243" s="393">
        <v>25</v>
      </c>
    </row>
    <row r="244" spans="2:8">
      <c r="B244" s="30">
        <v>150</v>
      </c>
      <c r="C244" s="60"/>
      <c r="D244" s="51" t="s">
        <v>797</v>
      </c>
      <c r="E244" s="178" t="s">
        <v>1321</v>
      </c>
      <c r="F244" s="279"/>
      <c r="G244" s="397">
        <v>10</v>
      </c>
      <c r="H244" s="393">
        <v>25</v>
      </c>
    </row>
    <row r="245" spans="2:8">
      <c r="B245" s="30">
        <v>151</v>
      </c>
      <c r="C245" s="60"/>
      <c r="D245" s="51" t="s">
        <v>798</v>
      </c>
      <c r="E245" s="178" t="s">
        <v>1321</v>
      </c>
      <c r="F245" s="279"/>
      <c r="G245" s="397">
        <v>10</v>
      </c>
      <c r="H245" s="393">
        <v>40</v>
      </c>
    </row>
    <row r="246" spans="2:8">
      <c r="B246" s="30">
        <v>152</v>
      </c>
      <c r="C246" s="60"/>
      <c r="D246" s="51" t="s">
        <v>772</v>
      </c>
      <c r="E246" s="178" t="s">
        <v>1321</v>
      </c>
      <c r="F246" s="279"/>
      <c r="G246" s="397">
        <v>10</v>
      </c>
      <c r="H246" s="393">
        <v>25</v>
      </c>
    </row>
    <row r="247" spans="2:8" ht="13.5" thickBot="1">
      <c r="B247" s="199">
        <v>153</v>
      </c>
      <c r="C247" s="204"/>
      <c r="D247" s="181" t="s">
        <v>799</v>
      </c>
      <c r="E247" s="258" t="s">
        <v>1321</v>
      </c>
      <c r="F247" s="291"/>
      <c r="G247" s="397">
        <v>10</v>
      </c>
      <c r="H247" s="393">
        <v>25</v>
      </c>
    </row>
    <row r="248" spans="2:8" ht="13.5" thickBot="1">
      <c r="B248" s="193" t="s">
        <v>16</v>
      </c>
      <c r="C248" s="205"/>
      <c r="D248" s="203"/>
      <c r="E248" s="277"/>
      <c r="F248" s="259"/>
      <c r="G248" s="457" t="s">
        <v>465</v>
      </c>
      <c r="H248" s="457" t="s">
        <v>467</v>
      </c>
    </row>
    <row r="249" spans="2:8">
      <c r="B249" s="230">
        <v>154</v>
      </c>
      <c r="C249" s="223" t="s">
        <v>800</v>
      </c>
      <c r="D249" s="231"/>
      <c r="E249" s="202"/>
      <c r="F249" s="292"/>
      <c r="G249" s="461"/>
      <c r="H249" s="496"/>
    </row>
    <row r="250" spans="2:8">
      <c r="B250" s="188" t="s">
        <v>578</v>
      </c>
      <c r="C250" s="224"/>
      <c r="D250" s="210" t="s">
        <v>796</v>
      </c>
      <c r="E250" s="235" t="s">
        <v>1321</v>
      </c>
      <c r="F250" s="296"/>
      <c r="G250" s="399">
        <v>5</v>
      </c>
      <c r="H250" s="399">
        <v>40</v>
      </c>
    </row>
    <row r="251" spans="2:8">
      <c r="B251" s="188" t="s">
        <v>579</v>
      </c>
      <c r="C251" s="224"/>
      <c r="D251" s="210" t="s">
        <v>1119</v>
      </c>
      <c r="E251" s="235" t="s">
        <v>1321</v>
      </c>
      <c r="F251" s="296"/>
      <c r="G251" s="399">
        <v>30</v>
      </c>
      <c r="H251" s="399">
        <v>45</v>
      </c>
    </row>
    <row r="252" spans="2:8">
      <c r="B252" s="188" t="s">
        <v>580</v>
      </c>
      <c r="C252" s="224"/>
      <c r="D252" s="210" t="s">
        <v>776</v>
      </c>
      <c r="E252" s="235" t="s">
        <v>1321</v>
      </c>
      <c r="F252" s="296"/>
      <c r="G252" s="399">
        <v>10</v>
      </c>
      <c r="H252" s="399">
        <v>45</v>
      </c>
    </row>
    <row r="253" spans="2:8">
      <c r="B253" s="188" t="s">
        <v>471</v>
      </c>
      <c r="C253" s="224"/>
      <c r="D253" s="210" t="s">
        <v>1120</v>
      </c>
      <c r="E253" s="235" t="s">
        <v>1321</v>
      </c>
      <c r="F253" s="296"/>
      <c r="G253" s="399">
        <v>10</v>
      </c>
      <c r="H253" s="399">
        <v>50</v>
      </c>
    </row>
    <row r="254" spans="2:8">
      <c r="B254" s="188" t="s">
        <v>472</v>
      </c>
      <c r="C254" s="224"/>
      <c r="D254" s="210" t="s">
        <v>1121</v>
      </c>
      <c r="E254" s="235" t="s">
        <v>21</v>
      </c>
      <c r="F254" s="296"/>
      <c r="G254" s="399">
        <v>10</v>
      </c>
      <c r="H254" s="399">
        <v>40</v>
      </c>
    </row>
    <row r="255" spans="2:8">
      <c r="B255" s="188" t="s">
        <v>473</v>
      </c>
      <c r="C255" s="224"/>
      <c r="D255" s="210" t="s">
        <v>1122</v>
      </c>
      <c r="E255" s="225" t="s">
        <v>1321</v>
      </c>
      <c r="F255" s="296"/>
      <c r="G255" s="399">
        <v>10</v>
      </c>
      <c r="H255" s="399">
        <v>25</v>
      </c>
    </row>
    <row r="256" spans="2:8">
      <c r="B256" s="230">
        <v>155</v>
      </c>
      <c r="C256" s="189" t="s">
        <v>1372</v>
      </c>
      <c r="D256" s="190"/>
      <c r="E256" s="202"/>
      <c r="F256" s="300"/>
      <c r="G256" s="456"/>
      <c r="H256" s="493"/>
    </row>
    <row r="257" spans="2:8">
      <c r="B257" s="188" t="s">
        <v>503</v>
      </c>
      <c r="C257" s="226"/>
      <c r="D257" s="227" t="s">
        <v>774</v>
      </c>
      <c r="E257" s="235" t="s">
        <v>1321</v>
      </c>
      <c r="F257" s="296"/>
      <c r="G257" s="402">
        <v>10</v>
      </c>
      <c r="H257" s="399">
        <v>40</v>
      </c>
    </row>
    <row r="258" spans="2:8">
      <c r="B258" s="230">
        <v>156</v>
      </c>
      <c r="C258" s="189" t="s">
        <v>305</v>
      </c>
      <c r="D258" s="190"/>
      <c r="E258" s="202"/>
      <c r="F258" s="295"/>
      <c r="G258" s="456"/>
      <c r="H258" s="493"/>
    </row>
    <row r="259" spans="2:8">
      <c r="B259" s="188" t="s">
        <v>504</v>
      </c>
      <c r="C259" s="228"/>
      <c r="D259" s="190" t="s">
        <v>799</v>
      </c>
      <c r="E259" s="225" t="s">
        <v>1321</v>
      </c>
      <c r="F259" s="294"/>
      <c r="G259" s="402">
        <v>10</v>
      </c>
      <c r="H259" s="397">
        <v>25</v>
      </c>
    </row>
    <row r="260" spans="2:8" s="82" customFormat="1" ht="13.5" thickBot="1">
      <c r="B260" s="66"/>
      <c r="C260" s="63"/>
      <c r="D260" s="65"/>
      <c r="E260" s="198"/>
      <c r="F260" s="198"/>
      <c r="G260" s="81"/>
      <c r="H260" s="81"/>
    </row>
    <row r="261" spans="2:8" ht="13.5" thickBot="1">
      <c r="B261" s="84" t="s">
        <v>65</v>
      </c>
      <c r="C261" s="84"/>
      <c r="D261" s="85"/>
      <c r="E261" s="267"/>
      <c r="F261" s="268"/>
      <c r="G261" s="95" t="s">
        <v>465</v>
      </c>
      <c r="H261" s="95" t="s">
        <v>467</v>
      </c>
    </row>
    <row r="262" spans="2:8">
      <c r="B262" s="40">
        <v>161</v>
      </c>
      <c r="C262" s="59" t="s">
        <v>800</v>
      </c>
      <c r="D262" s="52"/>
      <c r="E262" s="178" t="s">
        <v>1312</v>
      </c>
      <c r="F262" s="279"/>
      <c r="G262" s="462"/>
      <c r="H262" s="462"/>
    </row>
    <row r="263" spans="2:8">
      <c r="B263" s="30">
        <v>162</v>
      </c>
      <c r="C263" s="57"/>
      <c r="D263" s="52" t="s">
        <v>796</v>
      </c>
      <c r="E263" s="178" t="s">
        <v>1312</v>
      </c>
      <c r="F263" s="279"/>
      <c r="G263" s="439"/>
      <c r="H263" s="439"/>
    </row>
    <row r="264" spans="2:8">
      <c r="B264" s="30">
        <v>163</v>
      </c>
      <c r="C264" s="56"/>
      <c r="D264" s="52" t="s">
        <v>1119</v>
      </c>
      <c r="E264" s="178" t="s">
        <v>1312</v>
      </c>
      <c r="F264" s="279"/>
      <c r="G264" s="439"/>
      <c r="H264" s="439"/>
    </row>
    <row r="265" spans="2:8">
      <c r="B265" s="30">
        <v>164</v>
      </c>
      <c r="C265" s="57"/>
      <c r="D265" s="52" t="s">
        <v>776</v>
      </c>
      <c r="E265" s="178" t="s">
        <v>1312</v>
      </c>
      <c r="F265" s="279"/>
      <c r="G265" s="439"/>
      <c r="H265" s="439"/>
    </row>
    <row r="266" spans="2:8">
      <c r="B266" s="30">
        <v>165</v>
      </c>
      <c r="C266" s="56"/>
      <c r="D266" s="52" t="s">
        <v>1120</v>
      </c>
      <c r="E266" s="178" t="s">
        <v>1312</v>
      </c>
      <c r="F266" s="279"/>
      <c r="G266" s="439"/>
      <c r="H266" s="439"/>
    </row>
    <row r="267" spans="2:8">
      <c r="B267" s="30">
        <v>166</v>
      </c>
      <c r="C267" s="56"/>
      <c r="D267" s="52" t="s">
        <v>1121</v>
      </c>
      <c r="E267" s="178" t="s">
        <v>1312</v>
      </c>
      <c r="F267" s="279"/>
      <c r="G267" s="439"/>
      <c r="H267" s="439"/>
    </row>
    <row r="268" spans="2:8">
      <c r="B268" s="30">
        <v>167</v>
      </c>
      <c r="C268" s="56"/>
      <c r="D268" s="52" t="s">
        <v>1122</v>
      </c>
      <c r="E268" s="178" t="s">
        <v>1312</v>
      </c>
      <c r="F268" s="279"/>
      <c r="G268" s="439"/>
      <c r="H268" s="439"/>
    </row>
    <row r="269" spans="2:8">
      <c r="B269" s="30" t="s">
        <v>1054</v>
      </c>
      <c r="C269" s="56"/>
      <c r="D269" s="52" t="s">
        <v>1052</v>
      </c>
      <c r="E269" s="178" t="s">
        <v>1312</v>
      </c>
      <c r="F269" s="279"/>
      <c r="G269" s="439"/>
      <c r="H269" s="439"/>
    </row>
    <row r="270" spans="2:8">
      <c r="B270" s="30">
        <v>168</v>
      </c>
      <c r="C270" s="59" t="s">
        <v>309</v>
      </c>
      <c r="D270" s="51"/>
      <c r="E270" s="178" t="s">
        <v>1312</v>
      </c>
      <c r="F270" s="279"/>
      <c r="G270" s="462"/>
      <c r="H270" s="462"/>
    </row>
    <row r="271" spans="2:8">
      <c r="B271" s="188">
        <v>169</v>
      </c>
      <c r="C271" s="56"/>
      <c r="D271" s="52" t="s">
        <v>1123</v>
      </c>
      <c r="E271" s="178" t="s">
        <v>1312</v>
      </c>
      <c r="F271" s="279"/>
      <c r="G271" s="383"/>
      <c r="H271" s="383"/>
    </row>
    <row r="272" spans="2:8">
      <c r="B272" s="188">
        <v>170</v>
      </c>
      <c r="C272" s="57"/>
      <c r="D272" s="52" t="s">
        <v>778</v>
      </c>
      <c r="E272" s="178" t="s">
        <v>1312</v>
      </c>
      <c r="F272" s="279"/>
      <c r="G272" s="383"/>
      <c r="H272" s="383"/>
    </row>
    <row r="273" spans="2:8">
      <c r="B273" s="188">
        <v>171</v>
      </c>
      <c r="C273" s="56"/>
      <c r="D273" s="191" t="s">
        <v>795</v>
      </c>
      <c r="E273" s="178" t="s">
        <v>1312</v>
      </c>
      <c r="F273" s="279"/>
      <c r="G273" s="383"/>
      <c r="H273" s="383"/>
    </row>
    <row r="274" spans="2:8">
      <c r="B274" s="188">
        <v>172</v>
      </c>
      <c r="C274" s="57"/>
      <c r="D274" s="52" t="s">
        <v>1125</v>
      </c>
      <c r="E274" s="178" t="s">
        <v>1312</v>
      </c>
      <c r="F274" s="279"/>
      <c r="G274" s="383"/>
      <c r="H274" s="383"/>
    </row>
    <row r="275" spans="2:8">
      <c r="B275" s="188">
        <v>173</v>
      </c>
      <c r="C275" s="56"/>
      <c r="D275" s="52" t="s">
        <v>1126</v>
      </c>
      <c r="E275" s="178" t="s">
        <v>1312</v>
      </c>
      <c r="F275" s="279"/>
      <c r="G275" s="383"/>
      <c r="H275" s="383"/>
    </row>
    <row r="276" spans="2:8">
      <c r="B276" s="188" t="s">
        <v>832</v>
      </c>
      <c r="C276" s="56"/>
      <c r="D276" s="52" t="s">
        <v>831</v>
      </c>
      <c r="E276" s="178" t="s">
        <v>1312</v>
      </c>
      <c r="F276" s="279"/>
      <c r="G276" s="383"/>
      <c r="H276" s="383"/>
    </row>
    <row r="277" spans="2:8">
      <c r="B277" s="197">
        <v>174</v>
      </c>
      <c r="C277" s="57"/>
      <c r="D277" s="52" t="s">
        <v>774</v>
      </c>
      <c r="E277" s="178" t="s">
        <v>1312</v>
      </c>
      <c r="F277" s="279"/>
      <c r="G277" s="383"/>
      <c r="H277" s="383"/>
    </row>
    <row r="278" spans="2:8">
      <c r="B278" s="188">
        <v>175</v>
      </c>
      <c r="C278" s="189" t="s">
        <v>167</v>
      </c>
      <c r="D278" s="190"/>
      <c r="E278" s="178" t="s">
        <v>1312</v>
      </c>
      <c r="F278" s="279"/>
      <c r="G278" s="463"/>
      <c r="H278" s="463"/>
    </row>
    <row r="279" spans="2:8">
      <c r="B279" s="30">
        <v>176</v>
      </c>
      <c r="C279" s="60"/>
      <c r="D279" s="51" t="s">
        <v>703</v>
      </c>
      <c r="E279" s="142" t="s">
        <v>1312</v>
      </c>
      <c r="F279" s="280"/>
      <c r="G279" s="439"/>
      <c r="H279" s="439"/>
    </row>
    <row r="280" spans="2:8">
      <c r="B280" s="30">
        <v>177</v>
      </c>
      <c r="C280" s="61"/>
      <c r="D280" s="51" t="s">
        <v>1128</v>
      </c>
      <c r="E280" s="178" t="s">
        <v>1312</v>
      </c>
      <c r="F280" s="279"/>
      <c r="G280" s="439"/>
      <c r="H280" s="439"/>
    </row>
    <row r="281" spans="2:8">
      <c r="B281" s="30">
        <v>178</v>
      </c>
      <c r="C281" s="60"/>
      <c r="D281" s="51" t="s">
        <v>1127</v>
      </c>
      <c r="E281" s="178" t="s">
        <v>1312</v>
      </c>
      <c r="F281" s="279"/>
      <c r="G281" s="439"/>
      <c r="H281" s="439"/>
    </row>
    <row r="282" spans="2:8">
      <c r="B282" s="30">
        <v>179</v>
      </c>
      <c r="C282" s="60"/>
      <c r="D282" s="51" t="s">
        <v>771</v>
      </c>
      <c r="E282" s="178" t="s">
        <v>1312</v>
      </c>
      <c r="F282" s="279"/>
      <c r="G282" s="439"/>
      <c r="H282" s="439"/>
    </row>
    <row r="283" spans="2:8">
      <c r="B283" s="30">
        <v>180</v>
      </c>
      <c r="C283" s="60"/>
      <c r="D283" s="51" t="s">
        <v>797</v>
      </c>
      <c r="E283" s="178" t="s">
        <v>1312</v>
      </c>
      <c r="F283" s="279"/>
      <c r="G283" s="439"/>
      <c r="H283" s="439"/>
    </row>
    <row r="284" spans="2:8">
      <c r="B284" s="30">
        <v>181</v>
      </c>
      <c r="C284" s="60"/>
      <c r="D284" s="51" t="s">
        <v>798</v>
      </c>
      <c r="E284" s="178" t="s">
        <v>1312</v>
      </c>
      <c r="F284" s="279"/>
      <c r="G284" s="439"/>
      <c r="H284" s="439"/>
    </row>
    <row r="285" spans="2:8">
      <c r="B285" s="30">
        <v>182</v>
      </c>
      <c r="C285" s="60"/>
      <c r="D285" s="51" t="s">
        <v>772</v>
      </c>
      <c r="E285" s="178" t="s">
        <v>1312</v>
      </c>
      <c r="F285" s="279"/>
      <c r="G285" s="439"/>
      <c r="H285" s="439"/>
    </row>
    <row r="286" spans="2:8">
      <c r="B286" s="30">
        <v>183</v>
      </c>
      <c r="C286" s="61"/>
      <c r="D286" s="51" t="s">
        <v>799</v>
      </c>
      <c r="E286" s="178" t="s">
        <v>1312</v>
      </c>
      <c r="F286" s="279"/>
      <c r="G286" s="439"/>
      <c r="H286" s="439"/>
    </row>
    <row r="287" spans="2:8" ht="13.5" thickBot="1">
      <c r="B287" s="206" t="s">
        <v>556</v>
      </c>
      <c r="C287" s="207"/>
      <c r="D287" s="208" t="s">
        <v>288</v>
      </c>
      <c r="E287" s="278" t="s">
        <v>1312</v>
      </c>
      <c r="F287" s="297"/>
      <c r="G287" s="464"/>
      <c r="H287" s="464"/>
    </row>
    <row r="288" spans="2:8" s="15" customFormat="1" ht="13.5" thickBot="1">
      <c r="B288" s="193" t="s">
        <v>16</v>
      </c>
      <c r="C288" s="205"/>
      <c r="D288" s="203"/>
      <c r="E288" s="277"/>
      <c r="F288" s="259"/>
      <c r="G288" s="457" t="s">
        <v>465</v>
      </c>
      <c r="H288" s="457" t="s">
        <v>467</v>
      </c>
    </row>
    <row r="289" spans="2:8" s="15" customFormat="1">
      <c r="B289" s="241">
        <v>184</v>
      </c>
      <c r="C289" s="223" t="s">
        <v>800</v>
      </c>
      <c r="D289" s="231"/>
      <c r="E289" s="235" t="s">
        <v>1312</v>
      </c>
      <c r="F289" s="298"/>
      <c r="G289" s="465"/>
      <c r="H289" s="465"/>
    </row>
    <row r="290" spans="2:8">
      <c r="B290" s="234" t="s">
        <v>821</v>
      </c>
      <c r="C290" s="224"/>
      <c r="D290" s="210" t="s">
        <v>796</v>
      </c>
      <c r="E290" s="225" t="s">
        <v>1312</v>
      </c>
      <c r="F290" s="293"/>
      <c r="G290" s="439"/>
      <c r="H290" s="439"/>
    </row>
    <row r="291" spans="2:8">
      <c r="B291" s="234" t="s">
        <v>731</v>
      </c>
      <c r="C291" s="224"/>
      <c r="D291" s="210" t="s">
        <v>1119</v>
      </c>
      <c r="E291" s="225" t="s">
        <v>1312</v>
      </c>
      <c r="F291" s="293"/>
      <c r="G291" s="439"/>
      <c r="H291" s="439"/>
    </row>
    <row r="292" spans="2:8">
      <c r="B292" s="234" t="s">
        <v>732</v>
      </c>
      <c r="C292" s="224"/>
      <c r="D292" s="210" t="s">
        <v>776</v>
      </c>
      <c r="E292" s="225" t="s">
        <v>1312</v>
      </c>
      <c r="F292" s="293"/>
      <c r="G292" s="439"/>
      <c r="H292" s="439"/>
    </row>
    <row r="293" spans="2:8">
      <c r="B293" s="234" t="s">
        <v>733</v>
      </c>
      <c r="C293" s="224"/>
      <c r="D293" s="210" t="s">
        <v>1120</v>
      </c>
      <c r="E293" s="225" t="s">
        <v>1312</v>
      </c>
      <c r="F293" s="293"/>
      <c r="G293" s="439"/>
      <c r="H293" s="439"/>
    </row>
    <row r="294" spans="2:8">
      <c r="B294" s="234" t="s">
        <v>734</v>
      </c>
      <c r="C294" s="224"/>
      <c r="D294" s="210" t="s">
        <v>1121</v>
      </c>
      <c r="E294" s="225" t="s">
        <v>1312</v>
      </c>
      <c r="F294" s="293"/>
      <c r="G294" s="439"/>
      <c r="H294" s="439"/>
    </row>
    <row r="295" spans="2:8">
      <c r="B295" s="234" t="s">
        <v>735</v>
      </c>
      <c r="C295" s="224"/>
      <c r="D295" s="210" t="s">
        <v>1122</v>
      </c>
      <c r="E295" s="225" t="s">
        <v>1312</v>
      </c>
      <c r="F295" s="293"/>
      <c r="G295" s="439"/>
      <c r="H295" s="439"/>
    </row>
    <row r="296" spans="2:8">
      <c r="B296" s="234" t="s">
        <v>520</v>
      </c>
      <c r="C296" s="189" t="s">
        <v>1372</v>
      </c>
      <c r="D296" s="190"/>
      <c r="E296" s="225" t="s">
        <v>1312</v>
      </c>
      <c r="F296" s="293"/>
      <c r="G296" s="465"/>
      <c r="H296" s="465"/>
    </row>
    <row r="297" spans="2:8">
      <c r="B297" s="234" t="s">
        <v>498</v>
      </c>
      <c r="C297" s="226"/>
      <c r="D297" s="227" t="s">
        <v>774</v>
      </c>
      <c r="E297" s="225" t="s">
        <v>1312</v>
      </c>
      <c r="F297" s="293"/>
      <c r="G297" s="383"/>
      <c r="H297" s="383"/>
    </row>
    <row r="298" spans="2:8">
      <c r="B298" s="234" t="s">
        <v>499</v>
      </c>
      <c r="C298" s="189" t="s">
        <v>305</v>
      </c>
      <c r="D298" s="227"/>
      <c r="E298" s="225" t="s">
        <v>1312</v>
      </c>
      <c r="F298" s="293"/>
      <c r="G298" s="383"/>
      <c r="H298" s="383"/>
    </row>
    <row r="299" spans="2:8">
      <c r="B299" s="234" t="s">
        <v>500</v>
      </c>
      <c r="C299" s="228"/>
      <c r="D299" s="190" t="s">
        <v>799</v>
      </c>
      <c r="E299" s="225" t="s">
        <v>1312</v>
      </c>
      <c r="F299" s="293"/>
      <c r="G299" s="444"/>
      <c r="H299" s="444"/>
    </row>
    <row r="300" spans="2:8" s="82" customFormat="1" ht="13.5" thickBot="1">
      <c r="B300" s="66"/>
      <c r="C300" s="63"/>
      <c r="D300" s="65"/>
      <c r="E300" s="66"/>
      <c r="F300" s="66"/>
      <c r="G300" s="81"/>
      <c r="H300" s="81"/>
    </row>
    <row r="301" spans="2:8" ht="13.5" thickBot="1">
      <c r="B301" s="84" t="s">
        <v>704</v>
      </c>
      <c r="C301" s="84"/>
      <c r="D301" s="85"/>
      <c r="E301" s="267"/>
      <c r="F301" s="268"/>
      <c r="G301" s="95" t="s">
        <v>465</v>
      </c>
      <c r="H301" s="95" t="s">
        <v>467</v>
      </c>
    </row>
    <row r="302" spans="2:8">
      <c r="B302" s="40">
        <v>185</v>
      </c>
      <c r="C302" s="59" t="s">
        <v>800</v>
      </c>
      <c r="D302" s="52"/>
      <c r="E302" s="178"/>
      <c r="F302" s="179"/>
      <c r="G302" s="466"/>
      <c r="H302" s="497"/>
    </row>
    <row r="303" spans="2:8">
      <c r="B303" s="30">
        <v>186</v>
      </c>
      <c r="C303" s="57"/>
      <c r="D303" s="52" t="s">
        <v>796</v>
      </c>
      <c r="E303" s="178" t="s">
        <v>715</v>
      </c>
      <c r="F303" s="279"/>
      <c r="G303" s="467"/>
      <c r="H303" s="498"/>
    </row>
    <row r="304" spans="2:8">
      <c r="B304" s="30">
        <v>187</v>
      </c>
      <c r="C304" s="56"/>
      <c r="D304" s="52" t="s">
        <v>1119</v>
      </c>
      <c r="E304" s="178" t="s">
        <v>715</v>
      </c>
      <c r="F304" s="279"/>
      <c r="G304" s="467"/>
      <c r="H304" s="498"/>
    </row>
    <row r="305" spans="2:8">
      <c r="B305" s="30">
        <v>188</v>
      </c>
      <c r="C305" s="57"/>
      <c r="D305" s="52" t="s">
        <v>776</v>
      </c>
      <c r="E305" s="178" t="s">
        <v>715</v>
      </c>
      <c r="F305" s="279"/>
      <c r="G305" s="467"/>
      <c r="H305" s="498"/>
    </row>
    <row r="306" spans="2:8">
      <c r="B306" s="30">
        <v>189</v>
      </c>
      <c r="C306" s="56"/>
      <c r="D306" s="52" t="s">
        <v>1120</v>
      </c>
      <c r="E306" s="178" t="s">
        <v>715</v>
      </c>
      <c r="F306" s="279"/>
      <c r="G306" s="467"/>
      <c r="H306" s="498"/>
    </row>
    <row r="307" spans="2:8">
      <c r="B307" s="30">
        <v>190</v>
      </c>
      <c r="C307" s="56"/>
      <c r="D307" s="52" t="s">
        <v>1121</v>
      </c>
      <c r="E307" s="178" t="s">
        <v>715</v>
      </c>
      <c r="F307" s="279"/>
      <c r="G307" s="467"/>
      <c r="H307" s="498"/>
    </row>
    <row r="308" spans="2:8">
      <c r="B308" s="30">
        <v>191</v>
      </c>
      <c r="C308" s="56"/>
      <c r="D308" s="52" t="s">
        <v>1122</v>
      </c>
      <c r="E308" s="178" t="s">
        <v>715</v>
      </c>
      <c r="F308" s="279"/>
      <c r="G308" s="467"/>
      <c r="H308" s="498"/>
    </row>
    <row r="309" spans="2:8">
      <c r="B309" s="30">
        <v>192</v>
      </c>
      <c r="C309" s="56"/>
      <c r="D309" s="52" t="s">
        <v>1052</v>
      </c>
      <c r="E309" s="178" t="s">
        <v>715</v>
      </c>
      <c r="F309" s="279"/>
      <c r="G309" s="467"/>
      <c r="H309" s="498"/>
    </row>
    <row r="310" spans="2:8">
      <c r="B310" s="197" t="s">
        <v>622</v>
      </c>
      <c r="C310" s="56"/>
      <c r="D310" s="191" t="s">
        <v>1306</v>
      </c>
      <c r="E310" s="270" t="s">
        <v>715</v>
      </c>
      <c r="F310" s="179"/>
      <c r="G310" s="468"/>
      <c r="H310" s="469"/>
    </row>
    <row r="311" spans="2:8">
      <c r="B311" s="188">
        <v>193</v>
      </c>
      <c r="C311" s="189" t="s">
        <v>307</v>
      </c>
      <c r="D311" s="187"/>
      <c r="E311" s="178"/>
      <c r="F311" s="179"/>
      <c r="G311" s="466"/>
      <c r="H311" s="497"/>
    </row>
    <row r="312" spans="2:8">
      <c r="B312" s="30">
        <v>194</v>
      </c>
      <c r="C312" s="56"/>
      <c r="D312" s="52" t="s">
        <v>1123</v>
      </c>
      <c r="E312" s="178" t="s">
        <v>715</v>
      </c>
      <c r="F312" s="279"/>
      <c r="G312" s="467"/>
      <c r="H312" s="498"/>
    </row>
    <row r="313" spans="2:8">
      <c r="B313" s="30">
        <v>195</v>
      </c>
      <c r="C313" s="57"/>
      <c r="D313" s="52" t="s">
        <v>778</v>
      </c>
      <c r="E313" s="178" t="s">
        <v>715</v>
      </c>
      <c r="F313" s="279"/>
      <c r="G313" s="467"/>
      <c r="H313" s="498"/>
    </row>
    <row r="314" spans="2:8">
      <c r="B314" s="30">
        <v>196</v>
      </c>
      <c r="C314" s="56"/>
      <c r="D314" s="191" t="s">
        <v>795</v>
      </c>
      <c r="E314" s="178" t="s">
        <v>715</v>
      </c>
      <c r="F314" s="279"/>
      <c r="G314" s="467"/>
      <c r="H314" s="498"/>
    </row>
    <row r="315" spans="2:8">
      <c r="B315" s="30">
        <v>197</v>
      </c>
      <c r="C315" s="57"/>
      <c r="D315" s="52" t="s">
        <v>1125</v>
      </c>
      <c r="E315" s="178" t="s">
        <v>715</v>
      </c>
      <c r="F315" s="279"/>
      <c r="G315" s="467"/>
      <c r="H315" s="498"/>
    </row>
    <row r="316" spans="2:8">
      <c r="B316" s="30">
        <v>198</v>
      </c>
      <c r="C316" s="56"/>
      <c r="D316" s="52" t="s">
        <v>1126</v>
      </c>
      <c r="E316" s="178" t="s">
        <v>715</v>
      </c>
      <c r="F316" s="279"/>
      <c r="G316" s="467"/>
      <c r="H316" s="498"/>
    </row>
    <row r="317" spans="2:8">
      <c r="B317" s="30">
        <v>199</v>
      </c>
      <c r="C317" s="56"/>
      <c r="D317" s="52" t="s">
        <v>831</v>
      </c>
      <c r="E317" s="178" t="s">
        <v>715</v>
      </c>
      <c r="F317" s="279"/>
      <c r="G317" s="467"/>
      <c r="H317" s="498"/>
    </row>
    <row r="318" spans="2:8">
      <c r="B318" s="188" t="s">
        <v>611</v>
      </c>
      <c r="C318" s="56"/>
      <c r="D318" s="191" t="s">
        <v>793</v>
      </c>
      <c r="E318" s="270" t="s">
        <v>715</v>
      </c>
      <c r="F318" s="282"/>
      <c r="G318" s="469"/>
      <c r="H318" s="469"/>
    </row>
    <row r="319" spans="2:8">
      <c r="B319" s="30">
        <v>200</v>
      </c>
      <c r="C319" s="57"/>
      <c r="D319" s="52" t="s">
        <v>774</v>
      </c>
      <c r="E319" s="178" t="s">
        <v>715</v>
      </c>
      <c r="F319" s="279"/>
      <c r="G319" s="467"/>
      <c r="H319" s="498"/>
    </row>
    <row r="320" spans="2:8">
      <c r="B320" s="188" t="s">
        <v>172</v>
      </c>
      <c r="C320" s="57"/>
      <c r="D320" s="191" t="s">
        <v>168</v>
      </c>
      <c r="E320" s="270" t="s">
        <v>291</v>
      </c>
      <c r="F320" s="282"/>
      <c r="G320" s="470"/>
      <c r="H320" s="470"/>
    </row>
    <row r="321" spans="2:8">
      <c r="B321" s="188" t="s">
        <v>173</v>
      </c>
      <c r="C321" s="57"/>
      <c r="D321" s="191" t="s">
        <v>169</v>
      </c>
      <c r="E321" s="270" t="s">
        <v>291</v>
      </c>
      <c r="F321" s="282"/>
      <c r="G321" s="470"/>
      <c r="H321" s="470"/>
    </row>
    <row r="322" spans="2:8">
      <c r="B322" s="188" t="s">
        <v>174</v>
      </c>
      <c r="C322" s="57"/>
      <c r="D322" s="191" t="s">
        <v>1203</v>
      </c>
      <c r="E322" s="270" t="s">
        <v>291</v>
      </c>
      <c r="F322" s="282"/>
      <c r="G322" s="470"/>
      <c r="H322" s="470"/>
    </row>
    <row r="323" spans="2:8">
      <c r="B323" s="188" t="s">
        <v>175</v>
      </c>
      <c r="C323" s="57"/>
      <c r="D323" s="191" t="s">
        <v>287</v>
      </c>
      <c r="E323" s="270" t="s">
        <v>291</v>
      </c>
      <c r="F323" s="282"/>
      <c r="G323" s="470"/>
      <c r="H323" s="470"/>
    </row>
    <row r="324" spans="2:8">
      <c r="B324" s="188" t="s">
        <v>176</v>
      </c>
      <c r="C324" s="57"/>
      <c r="D324" s="191" t="s">
        <v>170</v>
      </c>
      <c r="E324" s="270" t="s">
        <v>291</v>
      </c>
      <c r="F324" s="282"/>
      <c r="G324" s="470"/>
      <c r="H324" s="470"/>
    </row>
    <row r="325" spans="2:8">
      <c r="B325" s="188" t="s">
        <v>177</v>
      </c>
      <c r="C325" s="57"/>
      <c r="D325" s="191" t="s">
        <v>171</v>
      </c>
      <c r="E325" s="270" t="s">
        <v>291</v>
      </c>
      <c r="F325" s="282"/>
      <c r="G325" s="470"/>
      <c r="H325" s="470"/>
    </row>
    <row r="326" spans="2:8">
      <c r="B326" s="188" t="s">
        <v>813</v>
      </c>
      <c r="C326" s="57"/>
      <c r="D326" s="191" t="s">
        <v>789</v>
      </c>
      <c r="E326" s="270" t="s">
        <v>291</v>
      </c>
      <c r="F326" s="282"/>
      <c r="G326" s="469"/>
      <c r="H326" s="469"/>
    </row>
    <row r="327" spans="2:8">
      <c r="B327" s="188" t="s">
        <v>790</v>
      </c>
      <c r="C327" s="57"/>
      <c r="D327" s="191" t="s">
        <v>814</v>
      </c>
      <c r="E327" s="270" t="s">
        <v>291</v>
      </c>
      <c r="F327" s="282"/>
      <c r="G327" s="470"/>
      <c r="H327" s="470"/>
    </row>
    <row r="328" spans="2:8">
      <c r="B328" s="30">
        <v>201</v>
      </c>
      <c r="C328" s="59" t="s">
        <v>1373</v>
      </c>
      <c r="D328" s="51"/>
      <c r="E328" s="178"/>
      <c r="F328" s="179"/>
      <c r="G328" s="466"/>
      <c r="H328" s="497"/>
    </row>
    <row r="329" spans="2:8">
      <c r="B329" s="30">
        <v>202</v>
      </c>
      <c r="C329" s="60"/>
      <c r="D329" s="51" t="s">
        <v>703</v>
      </c>
      <c r="E329" s="178" t="s">
        <v>715</v>
      </c>
      <c r="F329" s="279"/>
      <c r="G329" s="471"/>
      <c r="H329" s="489"/>
    </row>
    <row r="330" spans="2:8">
      <c r="B330" s="30">
        <v>203</v>
      </c>
      <c r="C330" s="61"/>
      <c r="D330" s="51" t="s">
        <v>1128</v>
      </c>
      <c r="E330" s="178" t="s">
        <v>715</v>
      </c>
      <c r="F330" s="279"/>
      <c r="G330" s="471"/>
      <c r="H330" s="489"/>
    </row>
    <row r="331" spans="2:8">
      <c r="B331" s="30">
        <v>204</v>
      </c>
      <c r="C331" s="60"/>
      <c r="D331" s="51" t="s">
        <v>1127</v>
      </c>
      <c r="E331" s="178" t="s">
        <v>715</v>
      </c>
      <c r="F331" s="279"/>
      <c r="G331" s="471"/>
      <c r="H331" s="489"/>
    </row>
    <row r="332" spans="2:8">
      <c r="B332" s="30">
        <v>205</v>
      </c>
      <c r="C332" s="60"/>
      <c r="D332" s="51" t="s">
        <v>771</v>
      </c>
      <c r="E332" s="178" t="s">
        <v>715</v>
      </c>
      <c r="F332" s="279"/>
      <c r="G332" s="471"/>
      <c r="H332" s="489"/>
    </row>
    <row r="333" spans="2:8">
      <c r="B333" s="30">
        <v>206</v>
      </c>
      <c r="C333" s="60"/>
      <c r="D333" s="51" t="s">
        <v>797</v>
      </c>
      <c r="E333" s="178" t="s">
        <v>715</v>
      </c>
      <c r="F333" s="279"/>
      <c r="G333" s="471"/>
      <c r="H333" s="489"/>
    </row>
    <row r="334" spans="2:8">
      <c r="B334" s="30">
        <v>207</v>
      </c>
      <c r="C334" s="60"/>
      <c r="D334" s="51" t="s">
        <v>798</v>
      </c>
      <c r="E334" s="178" t="s">
        <v>715</v>
      </c>
      <c r="F334" s="279"/>
      <c r="G334" s="471"/>
      <c r="H334" s="489"/>
    </row>
    <row r="335" spans="2:8">
      <c r="B335" s="30">
        <v>208</v>
      </c>
      <c r="C335" s="60"/>
      <c r="D335" s="51" t="s">
        <v>772</v>
      </c>
      <c r="E335" s="178" t="s">
        <v>715</v>
      </c>
      <c r="F335" s="279"/>
      <c r="G335" s="471"/>
      <c r="H335" s="489"/>
    </row>
    <row r="336" spans="2:8">
      <c r="B336" s="30">
        <v>209</v>
      </c>
      <c r="C336" s="61"/>
      <c r="D336" s="51" t="s">
        <v>799</v>
      </c>
      <c r="E336" s="178" t="s">
        <v>715</v>
      </c>
      <c r="F336" s="279"/>
      <c r="G336" s="471"/>
      <c r="H336" s="489"/>
    </row>
    <row r="337" spans="2:8" s="82" customFormat="1" ht="13.5" thickBot="1">
      <c r="B337" s="66"/>
      <c r="C337" s="63"/>
      <c r="D337" s="65"/>
      <c r="E337" s="66"/>
      <c r="F337" s="66"/>
      <c r="G337" s="81"/>
      <c r="H337" s="81"/>
    </row>
    <row r="338" spans="2:8" ht="13.5" thickBot="1">
      <c r="B338" s="17" t="s">
        <v>63</v>
      </c>
      <c r="C338" s="18"/>
      <c r="D338" s="18"/>
      <c r="E338" s="19"/>
      <c r="F338" s="19"/>
      <c r="G338" s="95" t="s">
        <v>465</v>
      </c>
      <c r="H338" s="95" t="s">
        <v>467</v>
      </c>
    </row>
    <row r="339" spans="2:8">
      <c r="B339" s="30">
        <v>211</v>
      </c>
      <c r="C339" s="58" t="s">
        <v>1221</v>
      </c>
      <c r="D339" s="52"/>
      <c r="E339" s="178" t="s">
        <v>1317</v>
      </c>
      <c r="F339" s="279"/>
      <c r="G339" s="472"/>
      <c r="H339" s="472"/>
    </row>
    <row r="340" spans="2:8">
      <c r="B340" s="30">
        <v>212</v>
      </c>
      <c r="C340" s="57"/>
      <c r="D340" s="52" t="s">
        <v>796</v>
      </c>
      <c r="E340" s="178" t="s">
        <v>1317</v>
      </c>
      <c r="F340" s="279"/>
      <c r="G340" s="427"/>
      <c r="H340" s="427"/>
    </row>
    <row r="341" spans="2:8">
      <c r="B341" s="30">
        <v>213</v>
      </c>
      <c r="C341" s="56"/>
      <c r="D341" s="52" t="s">
        <v>1119</v>
      </c>
      <c r="E341" s="178" t="s">
        <v>1317</v>
      </c>
      <c r="F341" s="279"/>
      <c r="G341" s="427"/>
      <c r="H341" s="427"/>
    </row>
    <row r="342" spans="2:8">
      <c r="B342" s="30">
        <v>214</v>
      </c>
      <c r="C342" s="57"/>
      <c r="D342" s="52" t="s">
        <v>776</v>
      </c>
      <c r="E342" s="178" t="s">
        <v>1317</v>
      </c>
      <c r="F342" s="279"/>
      <c r="G342" s="427"/>
      <c r="H342" s="427"/>
    </row>
    <row r="343" spans="2:8">
      <c r="B343" s="30">
        <v>215</v>
      </c>
      <c r="C343" s="56"/>
      <c r="D343" s="52" t="s">
        <v>1120</v>
      </c>
      <c r="E343" s="178" t="s">
        <v>1317</v>
      </c>
      <c r="F343" s="279"/>
      <c r="G343" s="427"/>
      <c r="H343" s="427"/>
    </row>
    <row r="344" spans="2:8">
      <c r="B344" s="30">
        <v>216</v>
      </c>
      <c r="C344" s="56"/>
      <c r="D344" s="52" t="s">
        <v>1121</v>
      </c>
      <c r="E344" s="178" t="s">
        <v>1317</v>
      </c>
      <c r="F344" s="279"/>
      <c r="G344" s="427"/>
      <c r="H344" s="427"/>
    </row>
    <row r="345" spans="2:8">
      <c r="B345" s="30">
        <v>217</v>
      </c>
      <c r="C345" s="56"/>
      <c r="D345" s="52" t="s">
        <v>1122</v>
      </c>
      <c r="E345" s="178" t="s">
        <v>1317</v>
      </c>
      <c r="F345" s="279"/>
      <c r="G345" s="427"/>
      <c r="H345" s="427"/>
    </row>
    <row r="346" spans="2:8">
      <c r="B346" s="30" t="s">
        <v>1055</v>
      </c>
      <c r="C346" s="56"/>
      <c r="D346" s="52" t="s">
        <v>1052</v>
      </c>
      <c r="E346" s="178" t="s">
        <v>1317</v>
      </c>
      <c r="F346" s="279"/>
      <c r="G346" s="427"/>
      <c r="H346" s="427"/>
    </row>
    <row r="347" spans="2:8">
      <c r="B347" s="188">
        <v>218</v>
      </c>
      <c r="C347" s="189" t="s">
        <v>1342</v>
      </c>
      <c r="D347" s="190"/>
      <c r="E347" s="178" t="s">
        <v>1317</v>
      </c>
      <c r="F347" s="279"/>
      <c r="G347" s="463"/>
      <c r="H347" s="463"/>
    </row>
    <row r="348" spans="2:8">
      <c r="B348" s="188">
        <v>219</v>
      </c>
      <c r="C348" s="56"/>
      <c r="D348" s="52" t="s">
        <v>93</v>
      </c>
      <c r="E348" s="178" t="s">
        <v>1317</v>
      </c>
      <c r="F348" s="279"/>
      <c r="G348" s="426"/>
      <c r="H348" s="426"/>
    </row>
    <row r="349" spans="2:8">
      <c r="B349" s="188">
        <v>220</v>
      </c>
      <c r="C349" s="57"/>
      <c r="D349" s="191" t="s">
        <v>553</v>
      </c>
      <c r="E349" s="178" t="s">
        <v>1317</v>
      </c>
      <c r="F349" s="279"/>
      <c r="G349" s="426"/>
      <c r="H349" s="426"/>
    </row>
    <row r="350" spans="2:8">
      <c r="B350" s="188">
        <v>221</v>
      </c>
      <c r="C350" s="56"/>
      <c r="D350" s="191" t="s">
        <v>1042</v>
      </c>
      <c r="E350" s="178" t="s">
        <v>1317</v>
      </c>
      <c r="F350" s="279"/>
      <c r="G350" s="426"/>
      <c r="H350" s="426"/>
    </row>
    <row r="351" spans="2:8">
      <c r="B351" s="188">
        <v>222</v>
      </c>
      <c r="C351" s="57"/>
      <c r="D351" s="191" t="s">
        <v>554</v>
      </c>
      <c r="E351" s="178" t="s">
        <v>1317</v>
      </c>
      <c r="F351" s="279"/>
      <c r="G351" s="426"/>
      <c r="H351" s="426"/>
    </row>
    <row r="352" spans="2:8">
      <c r="B352" s="188">
        <v>223</v>
      </c>
      <c r="C352" s="121"/>
      <c r="D352" s="52" t="s">
        <v>91</v>
      </c>
      <c r="E352" s="178" t="s">
        <v>1317</v>
      </c>
      <c r="F352" s="279"/>
      <c r="G352" s="426"/>
      <c r="H352" s="426"/>
    </row>
    <row r="353" spans="2:8">
      <c r="B353" s="188" t="s">
        <v>833</v>
      </c>
      <c r="C353" s="121"/>
      <c r="D353" s="52" t="s">
        <v>92</v>
      </c>
      <c r="E353" s="178" t="s">
        <v>1317</v>
      </c>
      <c r="F353" s="279"/>
      <c r="G353" s="426"/>
      <c r="H353" s="426"/>
    </row>
    <row r="354" spans="2:8">
      <c r="B354" s="188">
        <v>224</v>
      </c>
      <c r="C354" s="57"/>
      <c r="D354" s="52" t="s">
        <v>812</v>
      </c>
      <c r="E354" s="178" t="s">
        <v>1317</v>
      </c>
      <c r="F354" s="279"/>
      <c r="G354" s="426"/>
      <c r="H354" s="426"/>
    </row>
    <row r="355" spans="2:8">
      <c r="B355" s="188">
        <v>225</v>
      </c>
      <c r="C355" s="189" t="s">
        <v>167</v>
      </c>
      <c r="D355" s="190"/>
      <c r="E355" s="178" t="s">
        <v>1317</v>
      </c>
      <c r="F355" s="279"/>
      <c r="G355" s="473"/>
      <c r="H355" s="473"/>
    </row>
    <row r="356" spans="2:8">
      <c r="B356" s="30">
        <v>226</v>
      </c>
      <c r="C356" s="60"/>
      <c r="D356" s="51" t="s">
        <v>703</v>
      </c>
      <c r="E356" s="142" t="s">
        <v>1317</v>
      </c>
      <c r="F356" s="279"/>
      <c r="G356" s="427"/>
      <c r="H356" s="427"/>
    </row>
    <row r="357" spans="2:8">
      <c r="B357" s="30">
        <v>227</v>
      </c>
      <c r="C357" s="61"/>
      <c r="D357" s="51" t="s">
        <v>1128</v>
      </c>
      <c r="E357" s="178" t="s">
        <v>1317</v>
      </c>
      <c r="F357" s="279"/>
      <c r="G357" s="427"/>
      <c r="H357" s="427"/>
    </row>
    <row r="358" spans="2:8">
      <c r="B358" s="30">
        <v>228</v>
      </c>
      <c r="C358" s="60"/>
      <c r="D358" s="51" t="s">
        <v>1127</v>
      </c>
      <c r="E358" s="178" t="s">
        <v>1317</v>
      </c>
      <c r="F358" s="279"/>
      <c r="G358" s="427"/>
      <c r="H358" s="427"/>
    </row>
    <row r="359" spans="2:8">
      <c r="B359" s="30">
        <v>229</v>
      </c>
      <c r="C359" s="60"/>
      <c r="D359" s="51" t="s">
        <v>771</v>
      </c>
      <c r="E359" s="178" t="s">
        <v>1317</v>
      </c>
      <c r="F359" s="279"/>
      <c r="G359" s="427"/>
      <c r="H359" s="427"/>
    </row>
    <row r="360" spans="2:8">
      <c r="B360" s="30">
        <v>230</v>
      </c>
      <c r="C360" s="60"/>
      <c r="D360" s="51" t="s">
        <v>797</v>
      </c>
      <c r="E360" s="178" t="s">
        <v>1317</v>
      </c>
      <c r="F360" s="279"/>
      <c r="G360" s="427"/>
      <c r="H360" s="427"/>
    </row>
    <row r="361" spans="2:8">
      <c r="B361" s="30">
        <v>231</v>
      </c>
      <c r="C361" s="60"/>
      <c r="D361" s="51" t="s">
        <v>798</v>
      </c>
      <c r="E361" s="178" t="s">
        <v>1317</v>
      </c>
      <c r="F361" s="279"/>
      <c r="G361" s="427"/>
      <c r="H361" s="427"/>
    </row>
    <row r="362" spans="2:8">
      <c r="B362" s="30">
        <v>232</v>
      </c>
      <c r="C362" s="60"/>
      <c r="D362" s="51" t="s">
        <v>772</v>
      </c>
      <c r="E362" s="178" t="s">
        <v>1317</v>
      </c>
      <c r="F362" s="279"/>
      <c r="G362" s="427"/>
      <c r="H362" s="427"/>
    </row>
    <row r="363" spans="2:8">
      <c r="B363" s="30">
        <v>233</v>
      </c>
      <c r="C363" s="61"/>
      <c r="D363" s="51" t="s">
        <v>799</v>
      </c>
      <c r="E363" s="178" t="s">
        <v>1317</v>
      </c>
      <c r="F363" s="279"/>
      <c r="G363" s="427"/>
      <c r="H363" s="427"/>
    </row>
    <row r="364" spans="2:8" ht="13.5" thickBot="1">
      <c r="B364" s="206" t="s">
        <v>555</v>
      </c>
      <c r="C364" s="207"/>
      <c r="D364" s="208" t="s">
        <v>288</v>
      </c>
      <c r="E364" s="278" t="s">
        <v>1317</v>
      </c>
      <c r="F364" s="297"/>
      <c r="G364" s="474"/>
      <c r="H364" s="474"/>
    </row>
    <row r="365" spans="2:8" s="15" customFormat="1" ht="13.5" thickBot="1">
      <c r="B365" s="193" t="s">
        <v>16</v>
      </c>
      <c r="C365" s="205"/>
      <c r="D365" s="203"/>
      <c r="E365" s="277"/>
      <c r="F365" s="259"/>
      <c r="G365" s="457" t="s">
        <v>465</v>
      </c>
      <c r="H365" s="457" t="s">
        <v>467</v>
      </c>
    </row>
    <row r="366" spans="2:8" s="15" customFormat="1">
      <c r="B366" s="188">
        <v>234</v>
      </c>
      <c r="C366" s="223" t="s">
        <v>1221</v>
      </c>
      <c r="D366" s="210"/>
      <c r="E366" s="225" t="s">
        <v>1317</v>
      </c>
      <c r="F366" s="298"/>
      <c r="G366" s="475"/>
      <c r="H366" s="475"/>
    </row>
    <row r="367" spans="2:8">
      <c r="B367" s="188" t="s">
        <v>736</v>
      </c>
      <c r="C367" s="224"/>
      <c r="D367" s="210" t="s">
        <v>796</v>
      </c>
      <c r="E367" s="225" t="s">
        <v>1317</v>
      </c>
      <c r="F367" s="293"/>
      <c r="G367" s="424"/>
      <c r="H367" s="424"/>
    </row>
    <row r="368" spans="2:8">
      <c r="B368" s="188" t="s">
        <v>737</v>
      </c>
      <c r="C368" s="224"/>
      <c r="D368" s="210" t="s">
        <v>1119</v>
      </c>
      <c r="E368" s="225" t="s">
        <v>1317</v>
      </c>
      <c r="F368" s="293"/>
      <c r="G368" s="424"/>
      <c r="H368" s="424"/>
    </row>
    <row r="369" spans="1:8">
      <c r="B369" s="188" t="s">
        <v>738</v>
      </c>
      <c r="C369" s="224"/>
      <c r="D369" s="210" t="s">
        <v>776</v>
      </c>
      <c r="E369" s="225" t="s">
        <v>1317</v>
      </c>
      <c r="F369" s="293"/>
      <c r="G369" s="424"/>
      <c r="H369" s="424"/>
    </row>
    <row r="370" spans="1:8">
      <c r="B370" s="188" t="s">
        <v>575</v>
      </c>
      <c r="C370" s="224"/>
      <c r="D370" s="210" t="s">
        <v>1120</v>
      </c>
      <c r="E370" s="225" t="s">
        <v>1317</v>
      </c>
      <c r="F370" s="293"/>
      <c r="G370" s="424"/>
      <c r="H370" s="424"/>
    </row>
    <row r="371" spans="1:8">
      <c r="B371" s="188" t="s">
        <v>576</v>
      </c>
      <c r="C371" s="224"/>
      <c r="D371" s="210" t="s">
        <v>1121</v>
      </c>
      <c r="E371" s="225" t="s">
        <v>1317</v>
      </c>
      <c r="F371" s="293"/>
      <c r="G371" s="424"/>
      <c r="H371" s="424"/>
    </row>
    <row r="372" spans="1:8">
      <c r="B372" s="188" t="s">
        <v>577</v>
      </c>
      <c r="C372" s="224"/>
      <c r="D372" s="210" t="s">
        <v>1122</v>
      </c>
      <c r="E372" s="225" t="s">
        <v>1317</v>
      </c>
      <c r="F372" s="293"/>
      <c r="G372" s="424"/>
      <c r="H372" s="424"/>
    </row>
    <row r="373" spans="1:8">
      <c r="B373" s="188">
        <v>235</v>
      </c>
      <c r="C373" s="189" t="s">
        <v>290</v>
      </c>
      <c r="D373" s="190"/>
      <c r="E373" s="235" t="s">
        <v>1317</v>
      </c>
      <c r="F373" s="296"/>
      <c r="G373" s="463"/>
      <c r="H373" s="463"/>
    </row>
    <row r="374" spans="1:8">
      <c r="B374" s="188" t="s">
        <v>505</v>
      </c>
      <c r="C374" s="57"/>
      <c r="D374" s="191" t="s">
        <v>497</v>
      </c>
      <c r="E374" s="235" t="s">
        <v>1317</v>
      </c>
      <c r="F374" s="296"/>
      <c r="G374" s="426"/>
      <c r="H374" s="426"/>
    </row>
    <row r="375" spans="1:8">
      <c r="B375" s="188">
        <v>236</v>
      </c>
      <c r="C375" s="189" t="s">
        <v>306</v>
      </c>
      <c r="D375" s="140"/>
      <c r="E375" s="235" t="s">
        <v>1317</v>
      </c>
      <c r="F375" s="296"/>
      <c r="G375" s="426"/>
      <c r="H375" s="426"/>
    </row>
    <row r="376" spans="1:8">
      <c r="B376" s="188" t="s">
        <v>506</v>
      </c>
      <c r="C376" s="209"/>
      <c r="D376" s="190" t="s">
        <v>799</v>
      </c>
      <c r="E376" s="225" t="s">
        <v>1317</v>
      </c>
      <c r="F376" s="296"/>
      <c r="G376" s="426"/>
      <c r="H376" s="426"/>
    </row>
    <row r="377" spans="1:8" s="65" customFormat="1" ht="13.5" thickBot="1">
      <c r="B377" s="63"/>
      <c r="E377" s="66"/>
      <c r="F377" s="66"/>
      <c r="G377" s="476"/>
      <c r="H377" s="476"/>
    </row>
    <row r="378" spans="1:8" s="71" customFormat="1" ht="13.5" thickBot="1">
      <c r="A378" s="12" t="s">
        <v>66</v>
      </c>
      <c r="B378" s="13"/>
      <c r="C378" s="13"/>
      <c r="D378" s="13"/>
      <c r="E378" s="14"/>
      <c r="F378" s="14"/>
      <c r="G378" s="14"/>
      <c r="H378" s="14"/>
    </row>
    <row r="379" spans="1:8" ht="13.5" thickBot="1"/>
    <row r="380" spans="1:8" ht="13.5" thickBot="1">
      <c r="B380" s="17" t="s">
        <v>33</v>
      </c>
      <c r="C380" s="18"/>
      <c r="D380" s="18"/>
      <c r="E380" s="267"/>
      <c r="F380" s="268"/>
      <c r="G380" s="95" t="s">
        <v>465</v>
      </c>
      <c r="H380" s="95" t="s">
        <v>467</v>
      </c>
    </row>
    <row r="381" spans="1:8">
      <c r="B381" s="62">
        <v>301</v>
      </c>
      <c r="C381" s="58" t="s">
        <v>308</v>
      </c>
      <c r="D381" s="140"/>
      <c r="E381" s="178"/>
      <c r="F381" s="179"/>
      <c r="G381" s="477"/>
      <c r="H381" s="499"/>
    </row>
    <row r="382" spans="1:8">
      <c r="B382" s="83" t="s">
        <v>67</v>
      </c>
      <c r="C382" s="22"/>
      <c r="D382" s="141" t="s">
        <v>1120</v>
      </c>
      <c r="E382" s="142" t="s">
        <v>1315</v>
      </c>
      <c r="F382" s="280"/>
      <c r="G382" s="397">
        <v>0</v>
      </c>
      <c r="H382" s="398">
        <v>100000</v>
      </c>
    </row>
    <row r="383" spans="1:8">
      <c r="B383" s="83" t="s">
        <v>68</v>
      </c>
      <c r="C383" s="22"/>
      <c r="D383" s="141" t="s">
        <v>32</v>
      </c>
      <c r="E383" s="142" t="s">
        <v>1315</v>
      </c>
      <c r="F383" s="280"/>
      <c r="G383" s="397">
        <v>0</v>
      </c>
      <c r="H383" s="398">
        <v>100000</v>
      </c>
    </row>
    <row r="384" spans="1:8">
      <c r="B384" s="188" t="s">
        <v>1043</v>
      </c>
      <c r="C384" s="24"/>
      <c r="D384" s="227" t="s">
        <v>774</v>
      </c>
      <c r="E384" s="229" t="s">
        <v>1315</v>
      </c>
      <c r="F384" s="281"/>
      <c r="G384" s="397">
        <v>0</v>
      </c>
      <c r="H384" s="398">
        <v>100000</v>
      </c>
    </row>
    <row r="385" spans="2:8">
      <c r="B385" s="188" t="s">
        <v>700</v>
      </c>
      <c r="C385" s="223" t="s">
        <v>613</v>
      </c>
      <c r="D385" s="201"/>
      <c r="E385" s="142"/>
      <c r="F385" s="180"/>
      <c r="G385" s="478"/>
      <c r="H385" s="500"/>
    </row>
    <row r="386" spans="2:8">
      <c r="B386" s="188" t="s">
        <v>702</v>
      </c>
      <c r="C386" s="224"/>
      <c r="D386" s="210" t="s">
        <v>701</v>
      </c>
      <c r="E386" s="229" t="s">
        <v>1315</v>
      </c>
      <c r="F386" s="281"/>
      <c r="G386" s="397">
        <v>0</v>
      </c>
      <c r="H386" s="398">
        <v>100000</v>
      </c>
    </row>
    <row r="387" spans="2:8">
      <c r="B387" s="83">
        <v>302</v>
      </c>
      <c r="C387" s="59" t="s">
        <v>69</v>
      </c>
      <c r="D387" s="141"/>
      <c r="E387" s="142"/>
      <c r="F387" s="180"/>
      <c r="G387" s="479"/>
      <c r="H387" s="491"/>
    </row>
    <row r="388" spans="2:8">
      <c r="B388" s="83" t="s">
        <v>70</v>
      </c>
      <c r="C388" s="22"/>
      <c r="D388" s="141" t="s">
        <v>1120</v>
      </c>
      <c r="E388" s="142" t="s">
        <v>1315</v>
      </c>
      <c r="F388" s="280"/>
      <c r="G388" s="397">
        <v>0</v>
      </c>
      <c r="H388" s="398">
        <v>100000</v>
      </c>
    </row>
    <row r="389" spans="2:8">
      <c r="B389" s="83" t="s">
        <v>71</v>
      </c>
      <c r="C389" s="22"/>
      <c r="D389" s="141" t="s">
        <v>73</v>
      </c>
      <c r="E389" s="142" t="s">
        <v>20</v>
      </c>
      <c r="F389" s="280"/>
      <c r="G389" s="397">
        <v>0</v>
      </c>
      <c r="H389" s="398">
        <v>100000</v>
      </c>
    </row>
    <row r="390" spans="2:8">
      <c r="B390" s="188" t="s">
        <v>1307</v>
      </c>
      <c r="C390" s="22"/>
      <c r="D390" s="368" t="s">
        <v>1306</v>
      </c>
      <c r="E390" s="229" t="s">
        <v>1315</v>
      </c>
      <c r="F390" s="180"/>
      <c r="G390" s="400">
        <v>0</v>
      </c>
      <c r="H390" s="401">
        <v>100000</v>
      </c>
    </row>
    <row r="391" spans="2:8">
      <c r="B391" s="83">
        <v>303</v>
      </c>
      <c r="C391" s="189" t="s">
        <v>842</v>
      </c>
      <c r="D391" s="141"/>
      <c r="E391" s="142"/>
      <c r="F391" s="180"/>
      <c r="G391" s="479"/>
      <c r="H391" s="491"/>
    </row>
    <row r="392" spans="2:8">
      <c r="B392" s="188" t="s">
        <v>510</v>
      </c>
      <c r="C392" s="223" t="s">
        <v>1337</v>
      </c>
      <c r="D392" s="210"/>
      <c r="E392" s="142"/>
      <c r="F392" s="180"/>
      <c r="G392" s="479"/>
      <c r="H392" s="491"/>
    </row>
    <row r="393" spans="2:8">
      <c r="B393" s="83" t="s">
        <v>74</v>
      </c>
      <c r="C393" s="224"/>
      <c r="D393" s="210" t="s">
        <v>796</v>
      </c>
      <c r="E393" s="229" t="s">
        <v>1315</v>
      </c>
      <c r="F393" s="299"/>
      <c r="G393" s="397">
        <v>0</v>
      </c>
      <c r="H393" s="398">
        <v>100000</v>
      </c>
    </row>
    <row r="394" spans="2:8">
      <c r="B394" s="83" t="s">
        <v>75</v>
      </c>
      <c r="C394" s="224"/>
      <c r="D394" s="210" t="s">
        <v>1119</v>
      </c>
      <c r="E394" s="229" t="s">
        <v>1315</v>
      </c>
      <c r="F394" s="299"/>
      <c r="G394" s="397">
        <v>0</v>
      </c>
      <c r="H394" s="398">
        <v>100000</v>
      </c>
    </row>
    <row r="395" spans="2:8">
      <c r="B395" s="83" t="s">
        <v>76</v>
      </c>
      <c r="C395" s="224"/>
      <c r="D395" s="210" t="s">
        <v>776</v>
      </c>
      <c r="E395" s="229" t="s">
        <v>1315</v>
      </c>
      <c r="F395" s="299"/>
      <c r="G395" s="397">
        <v>0</v>
      </c>
      <c r="H395" s="398">
        <v>100000</v>
      </c>
    </row>
    <row r="396" spans="2:8">
      <c r="B396" s="83" t="s">
        <v>77</v>
      </c>
      <c r="C396" s="224"/>
      <c r="D396" s="210" t="s">
        <v>1120</v>
      </c>
      <c r="E396" s="229" t="s">
        <v>1315</v>
      </c>
      <c r="F396" s="299"/>
      <c r="G396" s="397">
        <v>0</v>
      </c>
      <c r="H396" s="398">
        <v>100000</v>
      </c>
    </row>
    <row r="397" spans="2:8">
      <c r="B397" s="83" t="s">
        <v>78</v>
      </c>
      <c r="C397" s="224"/>
      <c r="D397" s="210" t="s">
        <v>1121</v>
      </c>
      <c r="E397" s="229" t="s">
        <v>20</v>
      </c>
      <c r="F397" s="281"/>
      <c r="G397" s="397">
        <v>0</v>
      </c>
      <c r="H397" s="398">
        <v>100000</v>
      </c>
    </row>
    <row r="398" spans="2:8">
      <c r="B398" s="83" t="s">
        <v>79</v>
      </c>
      <c r="C398" s="224"/>
      <c r="D398" s="210" t="s">
        <v>1122</v>
      </c>
      <c r="E398" s="229" t="s">
        <v>1315</v>
      </c>
      <c r="F398" s="299"/>
      <c r="G398" s="397">
        <v>0</v>
      </c>
      <c r="H398" s="398">
        <v>100000</v>
      </c>
    </row>
    <row r="399" spans="2:8">
      <c r="B399" s="230" t="s">
        <v>1185</v>
      </c>
      <c r="C399" s="189" t="s">
        <v>1338</v>
      </c>
      <c r="D399" s="190"/>
      <c r="E399" s="202"/>
      <c r="F399" s="300"/>
      <c r="G399" s="456"/>
      <c r="H399" s="493"/>
    </row>
    <row r="400" spans="2:8">
      <c r="B400" s="188" t="s">
        <v>507</v>
      </c>
      <c r="C400" s="226"/>
      <c r="D400" s="227" t="s">
        <v>774</v>
      </c>
      <c r="E400" s="235" t="s">
        <v>1315</v>
      </c>
      <c r="F400" s="296"/>
      <c r="G400" s="397">
        <v>0</v>
      </c>
      <c r="H400" s="398">
        <v>100000</v>
      </c>
    </row>
    <row r="401" spans="1:8">
      <c r="B401" s="230" t="s">
        <v>508</v>
      </c>
      <c r="C401" s="189" t="s">
        <v>1339</v>
      </c>
      <c r="D401" s="190"/>
      <c r="E401" s="202"/>
      <c r="F401" s="295"/>
      <c r="G401" s="456"/>
      <c r="H401" s="493"/>
    </row>
    <row r="402" spans="1:8">
      <c r="B402" s="188" t="s">
        <v>509</v>
      </c>
      <c r="C402" s="228"/>
      <c r="D402" s="190" t="s">
        <v>799</v>
      </c>
      <c r="E402" s="225" t="s">
        <v>1315</v>
      </c>
      <c r="F402" s="297"/>
      <c r="G402" s="397">
        <v>0</v>
      </c>
      <c r="H402" s="398">
        <v>100000</v>
      </c>
    </row>
    <row r="403" spans="1:8">
      <c r="B403" s="83"/>
      <c r="C403" s="228"/>
      <c r="D403" s="190"/>
      <c r="E403" s="225"/>
      <c r="F403" s="293"/>
      <c r="G403" s="480"/>
      <c r="H403" s="501"/>
    </row>
    <row r="404" spans="1:8">
      <c r="B404" s="83">
        <v>304</v>
      </c>
      <c r="C404" s="143" t="s">
        <v>280</v>
      </c>
      <c r="D404" s="144"/>
      <c r="E404" s="142"/>
      <c r="F404" s="179"/>
      <c r="G404" s="461"/>
      <c r="H404" s="496"/>
    </row>
    <row r="405" spans="1:8">
      <c r="B405" s="83" t="s">
        <v>80</v>
      </c>
      <c r="C405" s="22"/>
      <c r="D405" s="141" t="s">
        <v>796</v>
      </c>
      <c r="E405" s="142" t="s">
        <v>1315</v>
      </c>
      <c r="F405" s="180"/>
      <c r="G405" s="397">
        <v>0</v>
      </c>
      <c r="H405" s="398">
        <v>100000</v>
      </c>
    </row>
    <row r="406" spans="1:8">
      <c r="B406" s="83" t="s">
        <v>81</v>
      </c>
      <c r="C406" s="22"/>
      <c r="D406" s="141" t="s">
        <v>776</v>
      </c>
      <c r="E406" s="142" t="s">
        <v>1315</v>
      </c>
      <c r="F406" s="180"/>
      <c r="G406" s="397">
        <v>0</v>
      </c>
      <c r="H406" s="398">
        <v>100000</v>
      </c>
    </row>
    <row r="407" spans="1:8">
      <c r="B407" s="83" t="s">
        <v>82</v>
      </c>
      <c r="C407" s="22"/>
      <c r="D407" s="141" t="s">
        <v>1120</v>
      </c>
      <c r="E407" s="142" t="s">
        <v>1315</v>
      </c>
      <c r="F407" s="180"/>
      <c r="G407" s="397">
        <v>0</v>
      </c>
      <c r="H407" s="398">
        <v>100000</v>
      </c>
    </row>
    <row r="408" spans="1:8">
      <c r="B408" s="83" t="s">
        <v>99</v>
      </c>
      <c r="C408" s="22"/>
      <c r="D408" s="141" t="s">
        <v>1121</v>
      </c>
      <c r="E408" s="142" t="s">
        <v>20</v>
      </c>
      <c r="F408" s="280"/>
      <c r="G408" s="397">
        <v>0</v>
      </c>
      <c r="H408" s="398">
        <v>100000</v>
      </c>
    </row>
    <row r="409" spans="1:8">
      <c r="B409" s="230" t="s">
        <v>1026</v>
      </c>
      <c r="C409" s="22"/>
      <c r="D409" s="191" t="s">
        <v>1119</v>
      </c>
      <c r="E409" s="225" t="s">
        <v>1315</v>
      </c>
      <c r="F409" s="294"/>
      <c r="G409" s="397">
        <v>0</v>
      </c>
      <c r="H409" s="398">
        <v>100000</v>
      </c>
    </row>
    <row r="410" spans="1:8">
      <c r="B410" s="230" t="s">
        <v>94</v>
      </c>
      <c r="C410" s="189" t="s">
        <v>1338</v>
      </c>
      <c r="D410" s="190"/>
      <c r="E410" s="202"/>
      <c r="F410" s="300"/>
      <c r="G410" s="456"/>
      <c r="H410" s="493"/>
    </row>
    <row r="411" spans="1:8">
      <c r="A411" s="82"/>
      <c r="B411" s="188" t="s">
        <v>511</v>
      </c>
      <c r="C411" s="224"/>
      <c r="D411" s="227" t="s">
        <v>774</v>
      </c>
      <c r="E411" s="235" t="s">
        <v>1315</v>
      </c>
      <c r="F411" s="296"/>
      <c r="G411" s="397">
        <v>0</v>
      </c>
      <c r="H411" s="398">
        <v>100000</v>
      </c>
    </row>
    <row r="412" spans="1:8">
      <c r="B412" s="230" t="s">
        <v>512</v>
      </c>
      <c r="C412" s="189" t="s">
        <v>1339</v>
      </c>
      <c r="D412" s="190"/>
      <c r="E412" s="202"/>
      <c r="F412" s="295"/>
      <c r="G412" s="456"/>
      <c r="H412" s="493"/>
    </row>
    <row r="413" spans="1:8">
      <c r="B413" s="83" t="s">
        <v>100</v>
      </c>
      <c r="C413" s="224"/>
      <c r="D413" s="190" t="s">
        <v>799</v>
      </c>
      <c r="E413" s="142" t="s">
        <v>1315</v>
      </c>
      <c r="F413" s="180"/>
      <c r="G413" s="397">
        <v>0</v>
      </c>
      <c r="H413" s="398">
        <v>100000</v>
      </c>
    </row>
    <row r="414" spans="1:8" ht="13.5" thickBot="1"/>
    <row r="415" spans="1:8" ht="13.5" thickBot="1">
      <c r="B415" s="17" t="s">
        <v>614</v>
      </c>
      <c r="C415" s="18"/>
      <c r="D415" s="18"/>
      <c r="E415" s="267"/>
      <c r="F415" s="268"/>
      <c r="G415" s="95" t="s">
        <v>465</v>
      </c>
      <c r="H415" s="95" t="s">
        <v>467</v>
      </c>
    </row>
    <row r="416" spans="1:8">
      <c r="B416" s="172">
        <v>310</v>
      </c>
      <c r="C416" s="146" t="s">
        <v>773</v>
      </c>
      <c r="D416" s="145" t="s">
        <v>1118</v>
      </c>
      <c r="E416" s="178"/>
      <c r="F416" s="179"/>
      <c r="G416" s="481"/>
      <c r="H416" s="502"/>
    </row>
    <row r="417" spans="2:8">
      <c r="B417" s="62">
        <v>311</v>
      </c>
      <c r="C417" s="58" t="s">
        <v>308</v>
      </c>
      <c r="D417" s="140"/>
      <c r="E417" s="178"/>
      <c r="F417" s="179"/>
      <c r="G417" s="142"/>
      <c r="H417" s="180"/>
    </row>
    <row r="418" spans="2:8">
      <c r="B418" s="83" t="s">
        <v>83</v>
      </c>
      <c r="C418" s="142"/>
      <c r="D418" s="141" t="s">
        <v>1120</v>
      </c>
      <c r="E418" s="142" t="s">
        <v>1321</v>
      </c>
      <c r="F418" s="280"/>
      <c r="G418" s="399">
        <v>10</v>
      </c>
      <c r="H418" s="399">
        <v>50</v>
      </c>
    </row>
    <row r="419" spans="2:8">
      <c r="B419" s="83" t="s">
        <v>84</v>
      </c>
      <c r="C419" s="177">
        <v>69.2</v>
      </c>
      <c r="D419" s="141" t="s">
        <v>32</v>
      </c>
      <c r="E419" s="142" t="s">
        <v>1321</v>
      </c>
      <c r="F419" s="280"/>
      <c r="G419" s="399">
        <v>10</v>
      </c>
      <c r="H419" s="399">
        <v>50</v>
      </c>
    </row>
    <row r="420" spans="2:8">
      <c r="B420" s="188" t="s">
        <v>1044</v>
      </c>
      <c r="C420" s="24"/>
      <c r="D420" s="227" t="s">
        <v>774</v>
      </c>
      <c r="E420" s="225" t="s">
        <v>1321</v>
      </c>
      <c r="F420" s="294"/>
      <c r="G420" s="402">
        <v>10</v>
      </c>
      <c r="H420" s="399">
        <v>40</v>
      </c>
    </row>
    <row r="421" spans="2:8">
      <c r="B421" s="188" t="s">
        <v>1183</v>
      </c>
      <c r="C421" s="223" t="s">
        <v>613</v>
      </c>
      <c r="D421" s="231"/>
      <c r="E421" s="142"/>
      <c r="F421" s="180"/>
      <c r="G421" s="478"/>
      <c r="H421" s="500"/>
    </row>
    <row r="422" spans="2:8">
      <c r="B422" s="188" t="s">
        <v>1184</v>
      </c>
      <c r="C422" s="224"/>
      <c r="D422" s="210" t="s">
        <v>701</v>
      </c>
      <c r="E422" s="225" t="s">
        <v>1321</v>
      </c>
      <c r="F422" s="294"/>
      <c r="G422" s="399">
        <v>10</v>
      </c>
      <c r="H422" s="399">
        <v>50</v>
      </c>
    </row>
    <row r="423" spans="2:8">
      <c r="B423" s="83">
        <v>312</v>
      </c>
      <c r="C423" s="59" t="s">
        <v>69</v>
      </c>
      <c r="D423" s="141"/>
      <c r="E423" s="142"/>
      <c r="F423" s="180"/>
      <c r="G423" s="142"/>
      <c r="H423" s="180"/>
    </row>
    <row r="424" spans="2:8">
      <c r="B424" s="83" t="s">
        <v>85</v>
      </c>
      <c r="C424" s="142"/>
      <c r="D424" s="141" t="s">
        <v>1120</v>
      </c>
      <c r="E424" s="142" t="s">
        <v>1321</v>
      </c>
      <c r="F424" s="280"/>
      <c r="G424" s="399">
        <v>10</v>
      </c>
      <c r="H424" s="399">
        <v>50</v>
      </c>
    </row>
    <row r="425" spans="2:8">
      <c r="B425" s="83" t="s">
        <v>86</v>
      </c>
      <c r="C425" s="142"/>
      <c r="D425" s="141" t="s">
        <v>73</v>
      </c>
      <c r="E425" s="142" t="s">
        <v>21</v>
      </c>
      <c r="F425" s="280"/>
      <c r="G425" s="399">
        <v>10</v>
      </c>
      <c r="H425" s="399">
        <v>40</v>
      </c>
    </row>
    <row r="426" spans="2:8">
      <c r="B426" s="188" t="s">
        <v>1309</v>
      </c>
      <c r="C426" s="142"/>
      <c r="D426" s="368" t="s">
        <v>1306</v>
      </c>
      <c r="E426" s="225" t="s">
        <v>1321</v>
      </c>
      <c r="F426" s="180"/>
      <c r="G426" s="402">
        <v>10</v>
      </c>
      <c r="H426" s="402">
        <v>40</v>
      </c>
    </row>
    <row r="427" spans="2:8">
      <c r="B427" s="83">
        <v>313</v>
      </c>
      <c r="C427" s="189" t="s">
        <v>842</v>
      </c>
      <c r="D427" s="210"/>
      <c r="E427" s="142"/>
      <c r="F427" s="180"/>
      <c r="G427" s="142"/>
      <c r="H427" s="180"/>
    </row>
    <row r="428" spans="2:8">
      <c r="B428" s="188" t="s">
        <v>764</v>
      </c>
      <c r="C428" s="223" t="s">
        <v>1337</v>
      </c>
      <c r="D428" s="210"/>
      <c r="E428" s="142"/>
      <c r="F428" s="180"/>
      <c r="G428" s="142"/>
      <c r="H428" s="180"/>
    </row>
    <row r="429" spans="2:8">
      <c r="B429" s="83" t="s">
        <v>87</v>
      </c>
      <c r="C429" s="225"/>
      <c r="D429" s="210" t="s">
        <v>796</v>
      </c>
      <c r="E429" s="225" t="s">
        <v>1321</v>
      </c>
      <c r="F429" s="296"/>
      <c r="G429" s="399">
        <v>5</v>
      </c>
      <c r="H429" s="399">
        <v>40</v>
      </c>
    </row>
    <row r="430" spans="2:8">
      <c r="B430" s="83" t="s">
        <v>904</v>
      </c>
      <c r="C430" s="225"/>
      <c r="D430" s="210" t="s">
        <v>1119</v>
      </c>
      <c r="E430" s="225" t="s">
        <v>1321</v>
      </c>
      <c r="F430" s="296"/>
      <c r="G430" s="399">
        <v>30</v>
      </c>
      <c r="H430" s="399">
        <v>45</v>
      </c>
    </row>
    <row r="431" spans="2:8">
      <c r="B431" s="83" t="s">
        <v>905</v>
      </c>
      <c r="C431" s="225"/>
      <c r="D431" s="210" t="s">
        <v>776</v>
      </c>
      <c r="E431" s="225" t="s">
        <v>1321</v>
      </c>
      <c r="F431" s="296"/>
      <c r="G431" s="399">
        <v>10</v>
      </c>
      <c r="H431" s="399">
        <v>45</v>
      </c>
    </row>
    <row r="432" spans="2:8">
      <c r="B432" s="83" t="s">
        <v>906</v>
      </c>
      <c r="C432" s="225"/>
      <c r="D432" s="210" t="s">
        <v>1120</v>
      </c>
      <c r="E432" s="225" t="s">
        <v>1321</v>
      </c>
      <c r="F432" s="296"/>
      <c r="G432" s="399">
        <v>10</v>
      </c>
      <c r="H432" s="399">
        <v>50</v>
      </c>
    </row>
    <row r="433" spans="1:8">
      <c r="B433" s="83" t="s">
        <v>907</v>
      </c>
      <c r="C433" s="225"/>
      <c r="D433" s="210" t="s">
        <v>1121</v>
      </c>
      <c r="E433" s="225" t="s">
        <v>21</v>
      </c>
      <c r="F433" s="296"/>
      <c r="G433" s="399">
        <v>10</v>
      </c>
      <c r="H433" s="399">
        <v>40</v>
      </c>
    </row>
    <row r="434" spans="1:8">
      <c r="B434" s="83" t="s">
        <v>908</v>
      </c>
      <c r="C434" s="225"/>
      <c r="D434" s="210" t="s">
        <v>1122</v>
      </c>
      <c r="E434" s="225" t="s">
        <v>1321</v>
      </c>
      <c r="F434" s="296"/>
      <c r="G434" s="399">
        <v>10</v>
      </c>
      <c r="H434" s="399">
        <v>25</v>
      </c>
    </row>
    <row r="435" spans="1:8">
      <c r="B435" s="230" t="s">
        <v>1186</v>
      </c>
      <c r="C435" s="189" t="s">
        <v>1338</v>
      </c>
      <c r="D435" s="190"/>
      <c r="E435" s="202"/>
      <c r="F435" s="295"/>
      <c r="G435" s="456"/>
      <c r="H435" s="493"/>
    </row>
    <row r="436" spans="1:8">
      <c r="B436" s="188" t="s">
        <v>513</v>
      </c>
      <c r="C436" s="226"/>
      <c r="D436" s="227" t="s">
        <v>774</v>
      </c>
      <c r="E436" s="225" t="s">
        <v>1321</v>
      </c>
      <c r="F436" s="294"/>
      <c r="G436" s="402">
        <v>10</v>
      </c>
      <c r="H436" s="399">
        <v>40</v>
      </c>
    </row>
    <row r="437" spans="1:8">
      <c r="B437" s="230" t="s">
        <v>514</v>
      </c>
      <c r="C437" s="189" t="s">
        <v>1088</v>
      </c>
      <c r="D437" s="190"/>
      <c r="E437" s="202"/>
      <c r="F437" s="295"/>
      <c r="G437" s="456"/>
      <c r="H437" s="493"/>
    </row>
    <row r="438" spans="1:8">
      <c r="B438" s="188" t="s">
        <v>515</v>
      </c>
      <c r="C438" s="228"/>
      <c r="D438" s="190" t="s">
        <v>799</v>
      </c>
      <c r="E438" s="225" t="s">
        <v>1321</v>
      </c>
      <c r="F438" s="294"/>
      <c r="G438" s="402">
        <v>10</v>
      </c>
      <c r="H438" s="399">
        <v>25</v>
      </c>
    </row>
    <row r="439" spans="1:8">
      <c r="B439" s="83"/>
      <c r="C439" s="228"/>
      <c r="D439" s="190"/>
      <c r="E439" s="225"/>
      <c r="F439" s="293"/>
      <c r="G439" s="482"/>
      <c r="H439" s="503"/>
    </row>
    <row r="440" spans="1:8">
      <c r="B440" s="83">
        <v>314</v>
      </c>
      <c r="C440" s="58" t="s">
        <v>280</v>
      </c>
      <c r="D440" s="144"/>
      <c r="E440" s="142"/>
      <c r="F440" s="180"/>
      <c r="G440" s="142"/>
      <c r="H440" s="180"/>
    </row>
    <row r="441" spans="1:8">
      <c r="B441" s="83" t="s">
        <v>909</v>
      </c>
      <c r="C441" s="176"/>
      <c r="D441" s="141" t="s">
        <v>796</v>
      </c>
      <c r="E441" s="142" t="s">
        <v>1321</v>
      </c>
      <c r="F441" s="280"/>
      <c r="G441" s="399">
        <v>5</v>
      </c>
      <c r="H441" s="399">
        <v>40</v>
      </c>
    </row>
    <row r="442" spans="1:8">
      <c r="B442" s="83" t="s">
        <v>910</v>
      </c>
      <c r="C442" s="176"/>
      <c r="D442" s="141" t="s">
        <v>776</v>
      </c>
      <c r="E442" s="142" t="s">
        <v>1321</v>
      </c>
      <c r="F442" s="280"/>
      <c r="G442" s="399">
        <v>10</v>
      </c>
      <c r="H442" s="399">
        <v>45</v>
      </c>
    </row>
    <row r="443" spans="1:8">
      <c r="B443" s="83" t="s">
        <v>911</v>
      </c>
      <c r="C443" s="176"/>
      <c r="D443" s="141" t="s">
        <v>1120</v>
      </c>
      <c r="E443" s="142" t="s">
        <v>1321</v>
      </c>
      <c r="F443" s="280"/>
      <c r="G443" s="399">
        <v>10</v>
      </c>
      <c r="H443" s="399">
        <v>50</v>
      </c>
    </row>
    <row r="444" spans="1:8">
      <c r="B444" s="83" t="s">
        <v>101</v>
      </c>
      <c r="C444" s="176"/>
      <c r="D444" s="141" t="s">
        <v>1121</v>
      </c>
      <c r="E444" s="142" t="s">
        <v>21</v>
      </c>
      <c r="F444" s="280"/>
      <c r="G444" s="399">
        <v>10</v>
      </c>
      <c r="H444" s="399">
        <v>40</v>
      </c>
    </row>
    <row r="445" spans="1:8">
      <c r="B445" s="230" t="s">
        <v>1029</v>
      </c>
      <c r="C445" s="22"/>
      <c r="D445" s="191" t="s">
        <v>1119</v>
      </c>
      <c r="E445" s="225" t="s">
        <v>1321</v>
      </c>
      <c r="F445" s="294"/>
      <c r="G445" s="399">
        <v>30</v>
      </c>
      <c r="H445" s="399">
        <v>45</v>
      </c>
    </row>
    <row r="446" spans="1:8">
      <c r="B446" s="230" t="s">
        <v>95</v>
      </c>
      <c r="C446" s="189" t="s">
        <v>1338</v>
      </c>
      <c r="D446" s="190"/>
      <c r="E446" s="202"/>
      <c r="F446" s="295"/>
      <c r="G446" s="456"/>
      <c r="H446" s="493"/>
    </row>
    <row r="447" spans="1:8">
      <c r="A447" s="82"/>
      <c r="B447" s="188" t="s">
        <v>765</v>
      </c>
      <c r="C447" s="232"/>
      <c r="D447" s="227" t="s">
        <v>774</v>
      </c>
      <c r="E447" s="225" t="s">
        <v>1321</v>
      </c>
      <c r="F447" s="294"/>
      <c r="G447" s="402">
        <v>10</v>
      </c>
      <c r="H447" s="399">
        <v>40</v>
      </c>
    </row>
    <row r="448" spans="1:8">
      <c r="B448" s="230" t="s">
        <v>766</v>
      </c>
      <c r="C448" s="189" t="s">
        <v>1088</v>
      </c>
      <c r="D448" s="190"/>
      <c r="E448" s="202"/>
      <c r="F448" s="295"/>
      <c r="G448" s="456"/>
      <c r="H448" s="493"/>
    </row>
    <row r="449" spans="2:8">
      <c r="B449" s="83" t="s">
        <v>102</v>
      </c>
      <c r="C449" s="232"/>
      <c r="D449" s="190" t="s">
        <v>799</v>
      </c>
      <c r="E449" s="142" t="s">
        <v>1321</v>
      </c>
      <c r="F449" s="280"/>
      <c r="G449" s="402">
        <v>10</v>
      </c>
      <c r="H449" s="399">
        <v>25</v>
      </c>
    </row>
    <row r="450" spans="2:8" ht="13.5" thickBot="1"/>
    <row r="451" spans="2:8" ht="13.5" thickBot="1">
      <c r="B451" s="17" t="s">
        <v>35</v>
      </c>
      <c r="C451" s="18"/>
      <c r="D451" s="18"/>
      <c r="E451" s="267"/>
      <c r="F451" s="268"/>
      <c r="G451" s="95" t="s">
        <v>465</v>
      </c>
      <c r="H451" s="95" t="s">
        <v>467</v>
      </c>
    </row>
    <row r="452" spans="2:8" s="15" customFormat="1">
      <c r="B452" s="173">
        <v>321</v>
      </c>
      <c r="C452" s="58" t="s">
        <v>308</v>
      </c>
      <c r="D452" s="140"/>
      <c r="E452" s="142" t="s">
        <v>1312</v>
      </c>
      <c r="F452" s="279"/>
      <c r="G452" s="472" t="s">
        <v>533</v>
      </c>
      <c r="H452" s="472" t="s">
        <v>533</v>
      </c>
    </row>
    <row r="453" spans="2:8">
      <c r="B453" s="83" t="s">
        <v>912</v>
      </c>
      <c r="C453" s="22"/>
      <c r="D453" s="141" t="s">
        <v>1120</v>
      </c>
      <c r="E453" s="142" t="s">
        <v>1312</v>
      </c>
      <c r="F453" s="280"/>
      <c r="G453" s="439" t="s">
        <v>533</v>
      </c>
      <c r="H453" s="439" t="s">
        <v>533</v>
      </c>
    </row>
    <row r="454" spans="2:8">
      <c r="B454" s="83" t="s">
        <v>913</v>
      </c>
      <c r="C454" s="22"/>
      <c r="D454" s="141" t="s">
        <v>32</v>
      </c>
      <c r="E454" s="142" t="s">
        <v>1312</v>
      </c>
      <c r="F454" s="280"/>
      <c r="G454" s="439" t="s">
        <v>533</v>
      </c>
      <c r="H454" s="439" t="s">
        <v>533</v>
      </c>
    </row>
    <row r="455" spans="2:8">
      <c r="B455" s="188" t="s">
        <v>1045</v>
      </c>
      <c r="C455" s="24"/>
      <c r="D455" s="227" t="s">
        <v>774</v>
      </c>
      <c r="E455" s="225" t="s">
        <v>1312</v>
      </c>
      <c r="F455" s="294"/>
      <c r="G455" s="383" t="s">
        <v>533</v>
      </c>
      <c r="H455" s="383" t="s">
        <v>533</v>
      </c>
    </row>
    <row r="456" spans="2:8">
      <c r="B456" s="188" t="s">
        <v>1187</v>
      </c>
      <c r="C456" s="223" t="s">
        <v>613</v>
      </c>
      <c r="D456" s="231"/>
      <c r="E456" s="225" t="s">
        <v>1312</v>
      </c>
      <c r="F456" s="294"/>
      <c r="G456" s="433" t="s">
        <v>533</v>
      </c>
      <c r="H456" s="433" t="s">
        <v>533</v>
      </c>
    </row>
    <row r="457" spans="2:8">
      <c r="B457" s="188" t="s">
        <v>1188</v>
      </c>
      <c r="C457" s="224"/>
      <c r="D457" s="210" t="s">
        <v>701</v>
      </c>
      <c r="E457" s="225" t="s">
        <v>1312</v>
      </c>
      <c r="F457" s="294"/>
      <c r="G457" s="383" t="s">
        <v>533</v>
      </c>
      <c r="H457" s="383" t="s">
        <v>533</v>
      </c>
    </row>
    <row r="458" spans="2:8" s="15" customFormat="1">
      <c r="B458" s="83">
        <v>322</v>
      </c>
      <c r="C458" s="59" t="s">
        <v>69</v>
      </c>
      <c r="D458" s="141"/>
      <c r="E458" s="142" t="s">
        <v>1312</v>
      </c>
      <c r="F458" s="280"/>
      <c r="G458" s="483" t="s">
        <v>533</v>
      </c>
      <c r="H458" s="483" t="s">
        <v>533</v>
      </c>
    </row>
    <row r="459" spans="2:8">
      <c r="B459" s="83" t="s">
        <v>385</v>
      </c>
      <c r="C459" s="22"/>
      <c r="D459" s="141" t="s">
        <v>1120</v>
      </c>
      <c r="E459" s="142" t="s">
        <v>1312</v>
      </c>
      <c r="F459" s="280"/>
      <c r="G459" s="439" t="s">
        <v>533</v>
      </c>
      <c r="H459" s="439" t="s">
        <v>533</v>
      </c>
    </row>
    <row r="460" spans="2:8">
      <c r="B460" s="83" t="s">
        <v>386</v>
      </c>
      <c r="C460" s="22"/>
      <c r="D460" s="141" t="s">
        <v>73</v>
      </c>
      <c r="E460" s="142" t="s">
        <v>1312</v>
      </c>
      <c r="F460" s="280"/>
      <c r="G460" s="439" t="s">
        <v>533</v>
      </c>
      <c r="H460" s="439" t="s">
        <v>533</v>
      </c>
    </row>
    <row r="461" spans="2:8">
      <c r="B461" s="188" t="s">
        <v>1308</v>
      </c>
      <c r="C461" s="22"/>
      <c r="D461" s="368" t="s">
        <v>1306</v>
      </c>
      <c r="E461" s="225" t="s">
        <v>1312</v>
      </c>
      <c r="F461" s="280"/>
      <c r="G461" s="439" t="s">
        <v>533</v>
      </c>
      <c r="H461" s="439"/>
    </row>
    <row r="462" spans="2:8" s="15" customFormat="1">
      <c r="B462" s="83">
        <v>323</v>
      </c>
      <c r="C462" s="189" t="s">
        <v>842</v>
      </c>
      <c r="D462" s="210"/>
      <c r="E462" s="142"/>
      <c r="F462" s="182"/>
      <c r="G462" s="484"/>
      <c r="H462" s="504"/>
    </row>
    <row r="463" spans="2:8" s="15" customFormat="1">
      <c r="B463" s="188" t="s">
        <v>1198</v>
      </c>
      <c r="C463" s="223" t="s">
        <v>1337</v>
      </c>
      <c r="D463" s="210"/>
      <c r="E463" s="225" t="s">
        <v>1312</v>
      </c>
      <c r="F463" s="293"/>
      <c r="G463" s="465"/>
      <c r="H463" s="465"/>
    </row>
    <row r="464" spans="2:8">
      <c r="B464" s="83" t="s">
        <v>387</v>
      </c>
      <c r="C464" s="224"/>
      <c r="D464" s="210" t="s">
        <v>796</v>
      </c>
      <c r="E464" s="225" t="s">
        <v>1312</v>
      </c>
      <c r="F464" s="293"/>
      <c r="G464" s="424"/>
      <c r="H464" s="424"/>
    </row>
    <row r="465" spans="2:8">
      <c r="B465" s="83" t="s">
        <v>388</v>
      </c>
      <c r="C465" s="224"/>
      <c r="D465" s="210" t="s">
        <v>1119</v>
      </c>
      <c r="E465" s="225" t="s">
        <v>1312</v>
      </c>
      <c r="F465" s="293"/>
      <c r="G465" s="424"/>
      <c r="H465" s="424"/>
    </row>
    <row r="466" spans="2:8">
      <c r="B466" s="83" t="s">
        <v>840</v>
      </c>
      <c r="C466" s="224"/>
      <c r="D466" s="210" t="s">
        <v>776</v>
      </c>
      <c r="E466" s="225" t="s">
        <v>1312</v>
      </c>
      <c r="F466" s="293"/>
      <c r="G466" s="424"/>
      <c r="H466" s="424"/>
    </row>
    <row r="467" spans="2:8">
      <c r="B467" s="83" t="s">
        <v>841</v>
      </c>
      <c r="C467" s="224"/>
      <c r="D467" s="210" t="s">
        <v>1120</v>
      </c>
      <c r="E467" s="225" t="s">
        <v>1312</v>
      </c>
      <c r="F467" s="293"/>
      <c r="G467" s="424"/>
      <c r="H467" s="424"/>
    </row>
    <row r="468" spans="2:8">
      <c r="B468" s="83" t="s">
        <v>844</v>
      </c>
      <c r="C468" s="224"/>
      <c r="D468" s="210" t="s">
        <v>1121</v>
      </c>
      <c r="E468" s="225" t="s">
        <v>1312</v>
      </c>
      <c r="F468" s="293"/>
      <c r="G468" s="424"/>
      <c r="H468" s="424"/>
    </row>
    <row r="469" spans="2:8">
      <c r="B469" s="83" t="s">
        <v>845</v>
      </c>
      <c r="C469" s="224"/>
      <c r="D469" s="210" t="s">
        <v>1122</v>
      </c>
      <c r="E469" s="225" t="s">
        <v>1312</v>
      </c>
      <c r="F469" s="293"/>
      <c r="G469" s="424"/>
      <c r="H469" s="424"/>
    </row>
    <row r="470" spans="2:8">
      <c r="B470" s="230" t="s">
        <v>1189</v>
      </c>
      <c r="C470" s="189" t="s">
        <v>1338</v>
      </c>
      <c r="D470" s="190"/>
      <c r="E470" s="225" t="s">
        <v>1312</v>
      </c>
      <c r="F470" s="293"/>
      <c r="G470" s="465"/>
      <c r="H470" s="465"/>
    </row>
    <row r="471" spans="2:8">
      <c r="B471" s="188" t="s">
        <v>767</v>
      </c>
      <c r="C471" s="226"/>
      <c r="D471" s="227" t="s">
        <v>774</v>
      </c>
      <c r="E471" s="225" t="s">
        <v>1312</v>
      </c>
      <c r="F471" s="293"/>
      <c r="G471" s="424"/>
      <c r="H471" s="424"/>
    </row>
    <row r="472" spans="2:8">
      <c r="B472" s="230" t="s">
        <v>768</v>
      </c>
      <c r="C472" s="189" t="s">
        <v>1339</v>
      </c>
      <c r="D472" s="190"/>
      <c r="E472" s="225" t="s">
        <v>1312</v>
      </c>
      <c r="F472" s="293"/>
      <c r="G472" s="465"/>
      <c r="H472" s="465"/>
    </row>
    <row r="473" spans="2:8">
      <c r="B473" s="188" t="s">
        <v>769</v>
      </c>
      <c r="C473" s="228"/>
      <c r="D473" s="190" t="s">
        <v>799</v>
      </c>
      <c r="E473" s="225" t="s">
        <v>1312</v>
      </c>
      <c r="F473" s="293"/>
      <c r="G473" s="424"/>
      <c r="H473" s="424"/>
    </row>
    <row r="474" spans="2:8">
      <c r="B474" s="83"/>
      <c r="C474" s="228"/>
      <c r="D474" s="190"/>
      <c r="E474" s="225"/>
      <c r="F474" s="293"/>
      <c r="G474" s="485"/>
      <c r="H474" s="505"/>
    </row>
    <row r="475" spans="2:8" s="15" customFormat="1">
      <c r="B475" s="83">
        <v>324</v>
      </c>
      <c r="C475" s="143" t="s">
        <v>280</v>
      </c>
      <c r="D475" s="144"/>
      <c r="E475" s="142" t="s">
        <v>1312</v>
      </c>
      <c r="F475" s="280"/>
      <c r="G475" s="483"/>
      <c r="H475" s="483"/>
    </row>
    <row r="476" spans="2:8">
      <c r="B476" s="83" t="s">
        <v>846</v>
      </c>
      <c r="C476" s="22"/>
      <c r="D476" s="141" t="s">
        <v>796</v>
      </c>
      <c r="E476" s="142" t="s">
        <v>1312</v>
      </c>
      <c r="F476" s="280"/>
      <c r="G476" s="439"/>
      <c r="H476" s="439"/>
    </row>
    <row r="477" spans="2:8">
      <c r="B477" s="83" t="s">
        <v>847</v>
      </c>
      <c r="C477" s="22"/>
      <c r="D477" s="141" t="s">
        <v>776</v>
      </c>
      <c r="E477" s="142" t="s">
        <v>1312</v>
      </c>
      <c r="F477" s="280"/>
      <c r="G477" s="439"/>
      <c r="H477" s="439"/>
    </row>
    <row r="478" spans="2:8">
      <c r="B478" s="83" t="s">
        <v>848</v>
      </c>
      <c r="C478" s="22"/>
      <c r="D478" s="141" t="s">
        <v>1120</v>
      </c>
      <c r="E478" s="142" t="s">
        <v>1312</v>
      </c>
      <c r="F478" s="280"/>
      <c r="G478" s="439"/>
      <c r="H478" s="439"/>
    </row>
    <row r="479" spans="2:8">
      <c r="B479" s="83" t="s">
        <v>1237</v>
      </c>
      <c r="C479" s="22"/>
      <c r="D479" s="141" t="s">
        <v>1121</v>
      </c>
      <c r="E479" s="142" t="s">
        <v>1312</v>
      </c>
      <c r="F479" s="280"/>
      <c r="G479" s="439"/>
      <c r="H479" s="439"/>
    </row>
    <row r="480" spans="2:8">
      <c r="B480" s="230" t="s">
        <v>1028</v>
      </c>
      <c r="C480" s="22"/>
      <c r="D480" s="191" t="s">
        <v>1119</v>
      </c>
      <c r="E480" s="225" t="s">
        <v>1312</v>
      </c>
      <c r="F480" s="293"/>
      <c r="G480" s="383"/>
      <c r="H480" s="383"/>
    </row>
    <row r="481" spans="1:8">
      <c r="B481" s="230" t="s">
        <v>96</v>
      </c>
      <c r="C481" s="189" t="s">
        <v>1338</v>
      </c>
      <c r="D481" s="190"/>
      <c r="E481" s="225" t="s">
        <v>1312</v>
      </c>
      <c r="F481" s="293"/>
      <c r="G481" s="486"/>
      <c r="H481" s="486"/>
    </row>
    <row r="482" spans="1:8">
      <c r="A482" s="82"/>
      <c r="B482" s="188" t="s">
        <v>1199</v>
      </c>
      <c r="C482" s="224"/>
      <c r="D482" s="227" t="s">
        <v>774</v>
      </c>
      <c r="E482" s="225" t="s">
        <v>1312</v>
      </c>
      <c r="F482" s="293"/>
      <c r="G482" s="383"/>
      <c r="H482" s="383"/>
    </row>
    <row r="483" spans="1:8">
      <c r="B483" s="230" t="s">
        <v>1200</v>
      </c>
      <c r="C483" s="189" t="s">
        <v>1339</v>
      </c>
      <c r="D483" s="190"/>
      <c r="E483" s="225" t="s">
        <v>1312</v>
      </c>
      <c r="F483" s="293"/>
      <c r="G483" s="486"/>
      <c r="H483" s="486"/>
    </row>
    <row r="484" spans="1:8">
      <c r="B484" s="83" t="s">
        <v>1238</v>
      </c>
      <c r="C484" s="224"/>
      <c r="D484" s="190" t="s">
        <v>799</v>
      </c>
      <c r="E484" s="225" t="s">
        <v>1312</v>
      </c>
      <c r="F484" s="294"/>
      <c r="G484" s="383"/>
      <c r="H484" s="383"/>
    </row>
    <row r="485" spans="1:8" ht="13.5" thickBot="1"/>
    <row r="486" spans="1:8" ht="13.5" thickBot="1">
      <c r="B486" s="17" t="s">
        <v>34</v>
      </c>
      <c r="C486" s="18"/>
      <c r="D486" s="18"/>
      <c r="E486" s="267"/>
      <c r="F486" s="268"/>
      <c r="G486" s="95" t="s">
        <v>465</v>
      </c>
      <c r="H486" s="95" t="s">
        <v>467</v>
      </c>
    </row>
    <row r="487" spans="1:8" s="15" customFormat="1">
      <c r="B487" s="62">
        <v>331</v>
      </c>
      <c r="C487" s="58" t="s">
        <v>1149</v>
      </c>
      <c r="D487" s="140"/>
      <c r="E487" s="142" t="s">
        <v>1317</v>
      </c>
      <c r="F487" s="279"/>
      <c r="G487" s="472" t="s">
        <v>533</v>
      </c>
      <c r="H487" s="472" t="s">
        <v>533</v>
      </c>
    </row>
    <row r="488" spans="1:8">
      <c r="B488" s="83" t="s">
        <v>849</v>
      </c>
      <c r="C488" s="22"/>
      <c r="D488" s="141" t="s">
        <v>1120</v>
      </c>
      <c r="E488" s="142" t="s">
        <v>1317</v>
      </c>
      <c r="F488" s="280"/>
      <c r="G488" s="439" t="s">
        <v>533</v>
      </c>
      <c r="H488" s="439" t="s">
        <v>533</v>
      </c>
    </row>
    <row r="489" spans="1:8">
      <c r="B489" s="83" t="s">
        <v>1277</v>
      </c>
      <c r="C489" s="22"/>
      <c r="D489" s="141" t="s">
        <v>32</v>
      </c>
      <c r="E489" s="142" t="s">
        <v>1317</v>
      </c>
      <c r="F489" s="280"/>
      <c r="G489" s="439" t="s">
        <v>533</v>
      </c>
      <c r="H489" s="439" t="s">
        <v>533</v>
      </c>
    </row>
    <row r="490" spans="1:8">
      <c r="B490" s="188" t="s">
        <v>1046</v>
      </c>
      <c r="C490" s="24"/>
      <c r="D490" s="227" t="s">
        <v>774</v>
      </c>
      <c r="E490" s="225" t="s">
        <v>1317</v>
      </c>
      <c r="F490" s="294"/>
      <c r="G490" s="383" t="s">
        <v>533</v>
      </c>
      <c r="H490" s="383" t="s">
        <v>533</v>
      </c>
    </row>
    <row r="491" spans="1:8">
      <c r="B491" s="188" t="s">
        <v>1181</v>
      </c>
      <c r="C491" s="223" t="s">
        <v>1180</v>
      </c>
      <c r="D491" s="231"/>
      <c r="E491" s="225" t="s">
        <v>1317</v>
      </c>
      <c r="F491" s="294"/>
      <c r="G491" s="433" t="s">
        <v>533</v>
      </c>
      <c r="H491" s="433" t="s">
        <v>533</v>
      </c>
    </row>
    <row r="492" spans="1:8">
      <c r="B492" s="188" t="s">
        <v>1182</v>
      </c>
      <c r="C492" s="224"/>
      <c r="D492" s="210" t="s">
        <v>701</v>
      </c>
      <c r="E492" s="225" t="s">
        <v>1317</v>
      </c>
      <c r="F492" s="294"/>
      <c r="G492" s="383" t="s">
        <v>533</v>
      </c>
      <c r="H492" s="383" t="s">
        <v>533</v>
      </c>
    </row>
    <row r="493" spans="1:8" s="15" customFormat="1">
      <c r="B493" s="83">
        <v>332</v>
      </c>
      <c r="C493" s="59" t="s">
        <v>69</v>
      </c>
      <c r="D493" s="141"/>
      <c r="E493" s="142" t="s">
        <v>1317</v>
      </c>
      <c r="F493" s="280"/>
      <c r="G493" s="483" t="s">
        <v>533</v>
      </c>
      <c r="H493" s="483" t="s">
        <v>533</v>
      </c>
    </row>
    <row r="494" spans="1:8">
      <c r="B494" s="83" t="s">
        <v>1280</v>
      </c>
      <c r="C494" s="22"/>
      <c r="D494" s="141" t="s">
        <v>1120</v>
      </c>
      <c r="E494" s="142" t="s">
        <v>1317</v>
      </c>
      <c r="F494" s="280"/>
      <c r="G494" s="439" t="s">
        <v>533</v>
      </c>
      <c r="H494" s="439" t="s">
        <v>533</v>
      </c>
    </row>
    <row r="495" spans="1:8">
      <c r="B495" s="83" t="s">
        <v>1281</v>
      </c>
      <c r="C495" s="22"/>
      <c r="D495" s="141" t="s">
        <v>73</v>
      </c>
      <c r="E495" s="142" t="s">
        <v>1317</v>
      </c>
      <c r="F495" s="280"/>
      <c r="G495" s="439" t="s">
        <v>533</v>
      </c>
      <c r="H495" s="439" t="s">
        <v>533</v>
      </c>
    </row>
    <row r="496" spans="1:8">
      <c r="B496" s="188" t="s">
        <v>1310</v>
      </c>
      <c r="C496" s="22"/>
      <c r="D496" s="368" t="s">
        <v>1306</v>
      </c>
      <c r="E496" s="225" t="s">
        <v>1317</v>
      </c>
      <c r="F496" s="280"/>
      <c r="G496" s="439" t="s">
        <v>533</v>
      </c>
      <c r="H496" s="439"/>
    </row>
    <row r="497" spans="1:8" s="15" customFormat="1">
      <c r="B497" s="83">
        <v>333</v>
      </c>
      <c r="C497" s="189" t="s">
        <v>842</v>
      </c>
      <c r="D497" s="210"/>
      <c r="E497" s="142"/>
      <c r="F497" s="182"/>
      <c r="G497" s="484"/>
      <c r="H497" s="506"/>
    </row>
    <row r="498" spans="1:8" s="15" customFormat="1">
      <c r="B498" s="188" t="s">
        <v>47</v>
      </c>
      <c r="C498" s="223" t="s">
        <v>1337</v>
      </c>
      <c r="D498" s="210"/>
      <c r="E498" s="225" t="s">
        <v>1317</v>
      </c>
      <c r="F498" s="293"/>
      <c r="G498" s="465"/>
      <c r="H498" s="465"/>
    </row>
    <row r="499" spans="1:8">
      <c r="B499" s="83" t="s">
        <v>1282</v>
      </c>
      <c r="C499" s="224"/>
      <c r="D499" s="210" t="s">
        <v>796</v>
      </c>
      <c r="E499" s="225" t="s">
        <v>1317</v>
      </c>
      <c r="F499" s="293"/>
      <c r="G499" s="424"/>
      <c r="H499" s="424"/>
    </row>
    <row r="500" spans="1:8">
      <c r="B500" s="83" t="s">
        <v>24</v>
      </c>
      <c r="C500" s="224"/>
      <c r="D500" s="210" t="s">
        <v>1119</v>
      </c>
      <c r="E500" s="225" t="s">
        <v>1317</v>
      </c>
      <c r="F500" s="293"/>
      <c r="G500" s="424"/>
      <c r="H500" s="424"/>
    </row>
    <row r="501" spans="1:8">
      <c r="B501" s="83" t="s">
        <v>25</v>
      </c>
      <c r="C501" s="224"/>
      <c r="D501" s="210" t="s">
        <v>776</v>
      </c>
      <c r="E501" s="225" t="s">
        <v>1317</v>
      </c>
      <c r="F501" s="293"/>
      <c r="G501" s="424"/>
      <c r="H501" s="424"/>
    </row>
    <row r="502" spans="1:8">
      <c r="B502" s="83" t="s">
        <v>26</v>
      </c>
      <c r="C502" s="224"/>
      <c r="D502" s="210" t="s">
        <v>1120</v>
      </c>
      <c r="E502" s="225" t="s">
        <v>1317</v>
      </c>
      <c r="F502" s="293"/>
      <c r="G502" s="424"/>
      <c r="H502" s="424"/>
    </row>
    <row r="503" spans="1:8">
      <c r="B503" s="83" t="s">
        <v>27</v>
      </c>
      <c r="C503" s="224"/>
      <c r="D503" s="210" t="s">
        <v>1121</v>
      </c>
      <c r="E503" s="225" t="s">
        <v>1317</v>
      </c>
      <c r="F503" s="293"/>
      <c r="G503" s="424"/>
      <c r="H503" s="424"/>
    </row>
    <row r="504" spans="1:8">
      <c r="B504" s="83" t="s">
        <v>28</v>
      </c>
      <c r="C504" s="224"/>
      <c r="D504" s="210" t="s">
        <v>1122</v>
      </c>
      <c r="E504" s="225" t="s">
        <v>1317</v>
      </c>
      <c r="F504" s="293"/>
      <c r="G504" s="424"/>
      <c r="H504" s="424"/>
    </row>
    <row r="505" spans="1:8">
      <c r="B505" s="230" t="s">
        <v>1190</v>
      </c>
      <c r="C505" s="189" t="s">
        <v>1089</v>
      </c>
      <c r="D505" s="190"/>
      <c r="E505" s="235" t="s">
        <v>1317</v>
      </c>
      <c r="F505" s="296"/>
      <c r="G505" s="463"/>
      <c r="H505" s="463"/>
    </row>
    <row r="506" spans="1:8">
      <c r="A506" s="82"/>
      <c r="B506" s="188" t="s">
        <v>44</v>
      </c>
      <c r="C506" s="57"/>
      <c r="D506" s="191" t="s">
        <v>1201</v>
      </c>
      <c r="E506" s="235" t="s">
        <v>1317</v>
      </c>
      <c r="F506" s="296"/>
      <c r="G506" s="487"/>
      <c r="H506" s="487"/>
    </row>
    <row r="507" spans="1:8">
      <c r="A507" s="82"/>
      <c r="B507" s="188" t="s">
        <v>45</v>
      </c>
      <c r="C507" s="189" t="s">
        <v>1090</v>
      </c>
      <c r="D507" s="52"/>
      <c r="E507" s="225" t="s">
        <v>1317</v>
      </c>
      <c r="F507" s="296"/>
      <c r="G507" s="487"/>
      <c r="H507" s="487"/>
    </row>
    <row r="508" spans="1:8">
      <c r="A508" s="82"/>
      <c r="B508" s="188" t="s">
        <v>46</v>
      </c>
      <c r="C508" s="221"/>
      <c r="D508" s="190" t="s">
        <v>799</v>
      </c>
      <c r="E508" s="235" t="s">
        <v>1317</v>
      </c>
      <c r="F508" s="296"/>
      <c r="G508" s="487"/>
      <c r="H508" s="487"/>
    </row>
    <row r="509" spans="1:8">
      <c r="A509" s="82"/>
      <c r="B509" s="83"/>
      <c r="C509" s="255"/>
      <c r="D509" s="190"/>
      <c r="E509" s="235"/>
      <c r="F509" s="296"/>
      <c r="G509" s="488"/>
      <c r="H509" s="507"/>
    </row>
    <row r="510" spans="1:8" s="15" customFormat="1">
      <c r="A510" s="160"/>
      <c r="B510" s="188">
        <v>334</v>
      </c>
      <c r="C510" s="233" t="s">
        <v>280</v>
      </c>
      <c r="D510" s="220"/>
      <c r="E510" s="225" t="s">
        <v>1317</v>
      </c>
      <c r="F510" s="294"/>
      <c r="G510" s="465"/>
      <c r="H510" s="465"/>
    </row>
    <row r="511" spans="1:8">
      <c r="A511" s="82"/>
      <c r="B511" s="83" t="s">
        <v>29</v>
      </c>
      <c r="C511" s="22"/>
      <c r="D511" s="141" t="s">
        <v>796</v>
      </c>
      <c r="E511" s="142" t="s">
        <v>1317</v>
      </c>
      <c r="F511" s="280"/>
      <c r="G511" s="439"/>
      <c r="H511" s="439"/>
    </row>
    <row r="512" spans="1:8">
      <c r="A512" s="82"/>
      <c r="B512" s="83" t="s">
        <v>30</v>
      </c>
      <c r="C512" s="22"/>
      <c r="D512" s="141" t="s">
        <v>776</v>
      </c>
      <c r="E512" s="142" t="s">
        <v>1317</v>
      </c>
      <c r="F512" s="280"/>
      <c r="G512" s="439"/>
      <c r="H512" s="439"/>
    </row>
    <row r="513" spans="1:8">
      <c r="A513" s="82"/>
      <c r="B513" s="83" t="s">
        <v>31</v>
      </c>
      <c r="C513" s="22"/>
      <c r="D513" s="141" t="s">
        <v>1120</v>
      </c>
      <c r="E513" s="142" t="s">
        <v>1317</v>
      </c>
      <c r="F513" s="280"/>
      <c r="G513" s="439"/>
      <c r="H513" s="439"/>
    </row>
    <row r="514" spans="1:8">
      <c r="A514" s="82"/>
      <c r="B514" s="83" t="s">
        <v>1239</v>
      </c>
      <c r="C514" s="22"/>
      <c r="D514" s="141" t="s">
        <v>1121</v>
      </c>
      <c r="E514" s="142" t="s">
        <v>1317</v>
      </c>
      <c r="F514" s="280"/>
      <c r="G514" s="439"/>
      <c r="H514" s="439"/>
    </row>
    <row r="515" spans="1:8">
      <c r="A515" s="82"/>
      <c r="B515" s="230" t="s">
        <v>1027</v>
      </c>
      <c r="C515" s="22"/>
      <c r="D515" s="191" t="s">
        <v>1119</v>
      </c>
      <c r="E515" s="225" t="s">
        <v>1317</v>
      </c>
      <c r="F515" s="294"/>
      <c r="G515" s="383"/>
      <c r="H515" s="383"/>
    </row>
    <row r="516" spans="1:8">
      <c r="A516" s="82"/>
      <c r="B516" s="188" t="s">
        <v>97</v>
      </c>
      <c r="C516" s="189" t="s">
        <v>1338</v>
      </c>
      <c r="D516" s="210"/>
      <c r="E516" s="225" t="s">
        <v>1317</v>
      </c>
      <c r="F516" s="294"/>
      <c r="G516" s="383"/>
      <c r="H516" s="383"/>
    </row>
    <row r="517" spans="1:8">
      <c r="A517" s="82"/>
      <c r="B517" s="188" t="s">
        <v>48</v>
      </c>
      <c r="C517" s="224"/>
      <c r="D517" s="191" t="s">
        <v>497</v>
      </c>
      <c r="E517" s="225" t="s">
        <v>1317</v>
      </c>
      <c r="F517" s="296"/>
      <c r="G517" s="426"/>
      <c r="H517" s="426"/>
    </row>
    <row r="518" spans="1:8">
      <c r="A518" s="82"/>
      <c r="B518" s="188" t="s">
        <v>49</v>
      </c>
      <c r="C518" s="189" t="s">
        <v>1339</v>
      </c>
      <c r="D518" s="231"/>
      <c r="E518" s="225" t="s">
        <v>1317</v>
      </c>
      <c r="F518" s="294"/>
      <c r="G518" s="383"/>
      <c r="H518" s="383"/>
    </row>
    <row r="519" spans="1:8">
      <c r="B519" s="83" t="s">
        <v>1016</v>
      </c>
      <c r="C519" s="224"/>
      <c r="D519" s="190" t="s">
        <v>799</v>
      </c>
      <c r="E519" s="142" t="s">
        <v>1317</v>
      </c>
      <c r="F519" s="280"/>
      <c r="G519" s="439"/>
      <c r="H519" s="439"/>
    </row>
    <row r="560" spans="4:6">
      <c r="D560" s="3"/>
      <c r="E560" s="2"/>
      <c r="F560" s="71"/>
    </row>
  </sheetData>
  <sheetProtection selectLockedCells="1"/>
  <mergeCells count="3">
    <mergeCell ref="A1:D1"/>
    <mergeCell ref="E1:H1"/>
    <mergeCell ref="G152:H152"/>
  </mergeCells>
  <phoneticPr fontId="0" type="noConversion"/>
  <conditionalFormatting sqref="G104">
    <cfRule type="expression" dxfId="79" priority="1" stopIfTrue="1">
      <formula>OR(G$2="GRINDING CENTER",G$2="OTHER PLANT",#REF!="VOID_YEAR")</formula>
    </cfRule>
  </conditionalFormatting>
  <conditionalFormatting sqref="H136 G111:H112">
    <cfRule type="expression" dxfId="78" priority="2" stopIfTrue="1">
      <formula>OR(G84="GRINDING CENTER",G84="OTHER PLANT",#REF!="VOID_YEAR")</formula>
    </cfRule>
  </conditionalFormatting>
  <conditionalFormatting sqref="G145">
    <cfRule type="expression" dxfId="77" priority="3" stopIfTrue="1">
      <formula>OR(G105="GRINDING CENTER",G105="OTHER PLANT",#REF!="VOID_YEAR")</formula>
    </cfRule>
  </conditionalFormatting>
  <conditionalFormatting sqref="G167:H167">
    <cfRule type="expression" dxfId="76" priority="4" stopIfTrue="1">
      <formula>OR(G120="GRINDING CENTER",G120="OTHER PLANT",#REF!="VOID_YEAR")</formula>
    </cfRule>
  </conditionalFormatting>
  <conditionalFormatting sqref="G185:H191 G193:H199 G201:H208">
    <cfRule type="expression" dxfId="75" priority="5" stopIfTrue="1">
      <formula>OR(G$18="GRINDING CENTER",G$18="OTHER PLANT",#REF!="VOID_YEAR")</formula>
    </cfRule>
  </conditionalFormatting>
  <conditionalFormatting sqref="G211:H216 G218:H218 G220:H220 G382:H384 G388:H390 G386:H386 G393:H398 G400:H400 G402:H402 G405:H409 G411:H411 G413:H413">
    <cfRule type="expression" dxfId="74" priority="6" stopIfTrue="1">
      <formula>OR(G$2="GRINDING CENTER",G$2="OTHER PLANT",#REF!="VOID_YEAR")</formula>
    </cfRule>
  </conditionalFormatting>
  <conditionalFormatting sqref="G171:H171 G152 G154:H154 G161:H161 G165:H165 G169:H169 G136 H145 G146:H146">
    <cfRule type="expression" dxfId="73" priority="7" stopIfTrue="1">
      <formula>#REF!="VOID_YEAR"</formula>
    </cfRule>
  </conditionalFormatting>
  <conditionalFormatting sqref="G224:H230 G232:H238 G240:H247 H259">
    <cfRule type="expression" dxfId="72" priority="8" stopIfTrue="1">
      <formula>#REF!="VOID_YEAR"</formula>
    </cfRule>
  </conditionalFormatting>
  <conditionalFormatting sqref="G153:H153">
    <cfRule type="expression" dxfId="71" priority="9" stopIfTrue="1">
      <formula>OR(G114="GRINDING CENTER",G114="OTHER PLANT",#REF!="VOID_YEAR")</formula>
    </cfRule>
  </conditionalFormatting>
  <conditionalFormatting sqref="G39:H44">
    <cfRule type="expression" dxfId="70" priority="10" stopIfTrue="1">
      <formula>OR(#REF!="VOID_YEAR")</formula>
    </cfRule>
  </conditionalFormatting>
  <conditionalFormatting sqref="G49:H50 G55:H56">
    <cfRule type="expression" dxfId="69" priority="11" stopIfTrue="1">
      <formula>#REF!="VOID_YEAR"</formula>
    </cfRule>
  </conditionalFormatting>
  <conditionalFormatting sqref="H104">
    <cfRule type="expression" dxfId="68" priority="12" stopIfTrue="1">
      <formula>OR(#REF!="GRINDING CENTER",#REF!="OTHER PLANT",#REF!="VOID_YEAR")</formula>
    </cfRule>
  </conditionalFormatting>
  <printOptions headings="1"/>
  <pageMargins left="0.39370078740157483" right="0.23622047244094491" top="0.47244094488188981" bottom="0.51181102362204722" header="0.39370078740157483" footer="0.35433070866141736"/>
  <pageSetup paperSize="8" scale="84" fitToHeight="8" orientation="portrait" cellComments="asDisplayed" r:id="rId1"/>
  <headerFooter alignWithMargins="0">
    <oddFooter>&amp;L&amp;8&amp;F\&amp;A&amp;CPage &amp;P of &amp;N&amp;RDate: &amp;D; Time: &amp;T</oddFooter>
  </headerFooter>
  <rowBreaks count="7" manualBreakCount="7">
    <brk id="69" max="7" man="1"/>
    <brk id="136" max="7" man="1"/>
    <brk id="179" max="7" man="1"/>
    <brk id="259" max="7" man="1"/>
    <brk id="336" max="7" man="1"/>
    <brk id="414" max="7" man="1"/>
    <brk id="485" max="7" man="1"/>
  </rowBreaks>
  <colBreaks count="1" manualBreakCount="1">
    <brk id="7" max="524"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HQ126"/>
  <sheetViews>
    <sheetView showGridLines="0" zoomScale="85" zoomScaleNormal="70" zoomScaleSheetLayoutView="50" workbookViewId="0">
      <selection activeCell="AB8" sqref="AB8"/>
    </sheetView>
  </sheetViews>
  <sheetFormatPr baseColWidth="10" defaultRowHeight="12.75"/>
  <cols>
    <col min="1" max="1" width="4.42578125" style="2" customWidth="1"/>
    <col min="2" max="2" width="4.7109375" style="2" customWidth="1"/>
    <col min="3" max="3" width="4.42578125" style="2" bestFit="1" customWidth="1"/>
    <col min="4" max="4" width="21.5703125" style="2" customWidth="1"/>
    <col min="5" max="5" width="36.28515625" style="2" customWidth="1"/>
    <col min="6" max="6" width="28.28515625" style="509" customWidth="1"/>
    <col min="7" max="8" width="17.85546875" style="3" customWidth="1"/>
    <col min="9" max="16384" width="11.42578125" style="2"/>
  </cols>
  <sheetData>
    <row r="1" spans="2:225" ht="13.5" thickBot="1"/>
    <row r="2" spans="2:225" s="130" customFormat="1" ht="41.25" customHeight="1" thickBot="1">
      <c r="B2" s="1584" t="s">
        <v>1133</v>
      </c>
      <c r="C2" s="1585"/>
      <c r="D2" s="1585"/>
      <c r="E2" s="1585"/>
      <c r="F2" s="1589" t="s">
        <v>1134</v>
      </c>
      <c r="G2" s="1590"/>
      <c r="H2" s="510"/>
    </row>
    <row r="3" spans="2:225" ht="4.5" customHeight="1">
      <c r="B3" s="9"/>
      <c r="C3" s="10"/>
      <c r="D3" s="10"/>
      <c r="E3" s="10"/>
      <c r="F3" s="511"/>
      <c r="G3" s="11"/>
    </row>
    <row r="4" spans="2:225" ht="18.75" thickBot="1">
      <c r="B4" s="63"/>
      <c r="C4" s="63"/>
      <c r="D4" s="10"/>
      <c r="E4" s="10"/>
      <c r="F4" s="512"/>
      <c r="G4" s="11"/>
      <c r="H4" s="138"/>
    </row>
    <row r="5" spans="2:225" ht="13.5" thickBot="1">
      <c r="B5" s="513" t="s">
        <v>1135</v>
      </c>
      <c r="C5" s="514"/>
      <c r="D5" s="514"/>
      <c r="E5" s="514"/>
      <c r="F5" s="514"/>
      <c r="G5" s="514"/>
      <c r="H5" s="515"/>
    </row>
    <row r="6" spans="2:225" ht="19.5" customHeight="1" thickBot="1"/>
    <row r="7" spans="2:225" ht="13.5" thickBot="1">
      <c r="G7" s="516" t="s">
        <v>1136</v>
      </c>
      <c r="H7" s="517" t="s">
        <v>1137</v>
      </c>
    </row>
    <row r="8" spans="2:225" ht="13.5" thickBot="1">
      <c r="B8" s="41"/>
      <c r="C8" s="518">
        <v>0</v>
      </c>
      <c r="D8" s="519" t="s">
        <v>655</v>
      </c>
      <c r="E8" s="519"/>
      <c r="F8" s="520"/>
      <c r="G8" s="521"/>
      <c r="H8" s="522"/>
    </row>
    <row r="9" spans="2:225" ht="13.5" thickBot="1">
      <c r="HQ9" s="66"/>
    </row>
    <row r="10" spans="2:225" s="71" customFormat="1" ht="24" customHeight="1" thickBot="1">
      <c r="B10" s="17" t="s">
        <v>559</v>
      </c>
      <c r="C10" s="523"/>
      <c r="D10" s="523"/>
      <c r="E10" s="523"/>
      <c r="F10" s="523"/>
      <c r="G10" s="523"/>
      <c r="H10" s="524"/>
    </row>
    <row r="11" spans="2:225" s="65" customFormat="1" ht="13.5" thickBot="1">
      <c r="B11" s="63"/>
      <c r="F11" s="511"/>
      <c r="G11" s="66"/>
      <c r="H11" s="66"/>
    </row>
    <row r="12" spans="2:225">
      <c r="B12" s="15"/>
      <c r="C12" s="1587" t="s">
        <v>560</v>
      </c>
      <c r="D12" s="1588"/>
      <c r="E12" s="1588"/>
      <c r="F12" s="1588"/>
      <c r="G12" s="525" t="s">
        <v>1136</v>
      </c>
      <c r="H12" s="526" t="s">
        <v>1137</v>
      </c>
    </row>
    <row r="13" spans="2:225">
      <c r="C13" s="527" t="s">
        <v>1138</v>
      </c>
      <c r="D13" s="1586" t="s">
        <v>432</v>
      </c>
      <c r="E13" s="1586"/>
      <c r="F13" s="528"/>
      <c r="G13" s="1601"/>
      <c r="H13" s="1602"/>
    </row>
    <row r="14" spans="2:225">
      <c r="C14" s="527" t="s">
        <v>1139</v>
      </c>
      <c r="D14" s="1586" t="s">
        <v>1140</v>
      </c>
      <c r="E14" s="1586"/>
      <c r="F14" s="528"/>
      <c r="G14" s="1591"/>
      <c r="H14" s="1592"/>
    </row>
    <row r="15" spans="2:225">
      <c r="C15" s="527" t="s">
        <v>1141</v>
      </c>
      <c r="D15" s="1586" t="s">
        <v>1142</v>
      </c>
      <c r="E15" s="1586"/>
      <c r="F15" s="528"/>
      <c r="G15" s="1591"/>
      <c r="H15" s="1592"/>
    </row>
    <row r="16" spans="2:225">
      <c r="C16" s="530" t="s">
        <v>1143</v>
      </c>
      <c r="D16" s="1586" t="s">
        <v>1391</v>
      </c>
      <c r="E16" s="1586"/>
      <c r="F16" s="531"/>
      <c r="G16" s="1601"/>
      <c r="H16" s="1602"/>
    </row>
    <row r="17" spans="3:8">
      <c r="C17" s="530" t="s">
        <v>1370</v>
      </c>
      <c r="D17" s="1586" t="s">
        <v>19</v>
      </c>
      <c r="E17" s="1586"/>
      <c r="F17" s="531"/>
      <c r="G17" s="1591"/>
      <c r="H17" s="1608"/>
    </row>
    <row r="18" spans="3:8">
      <c r="C18" s="530" t="s">
        <v>1371</v>
      </c>
      <c r="D18" s="1586" t="s">
        <v>428</v>
      </c>
      <c r="E18" s="1586"/>
      <c r="F18" s="531"/>
      <c r="G18" s="529"/>
      <c r="H18" s="532"/>
    </row>
    <row r="19" spans="3:8">
      <c r="C19" s="530" t="s">
        <v>1392</v>
      </c>
      <c r="D19" s="1605" t="s">
        <v>1393</v>
      </c>
      <c r="E19" s="533" t="s">
        <v>1394</v>
      </c>
      <c r="F19" s="531"/>
      <c r="G19" s="534"/>
      <c r="H19" s="535"/>
    </row>
    <row r="20" spans="3:8" ht="13.5" thickBot="1">
      <c r="C20" s="536" t="s">
        <v>1395</v>
      </c>
      <c r="D20" s="1606"/>
      <c r="E20" s="537" t="s">
        <v>1396</v>
      </c>
      <c r="F20" s="538" t="s">
        <v>1397</v>
      </c>
      <c r="G20" s="539"/>
      <c r="H20" s="540"/>
    </row>
    <row r="21" spans="3:8" s="82" customFormat="1" ht="13.5" thickBot="1">
      <c r="C21" s="66"/>
      <c r="D21" s="65"/>
      <c r="E21" s="65"/>
      <c r="F21" s="511"/>
      <c r="G21" s="541"/>
      <c r="H21" s="541"/>
    </row>
    <row r="22" spans="3:8">
      <c r="C22" s="1587" t="s">
        <v>562</v>
      </c>
      <c r="D22" s="1588"/>
      <c r="E22" s="1588"/>
      <c r="F22" s="1588"/>
      <c r="G22" s="542" t="str">
        <f>G$12</f>
        <v>min</v>
      </c>
      <c r="H22" s="543" t="str">
        <f>H$12</f>
        <v>max</v>
      </c>
    </row>
    <row r="23" spans="3:8">
      <c r="C23" s="530"/>
      <c r="D23" s="1607" t="s">
        <v>788</v>
      </c>
      <c r="E23" s="1607"/>
      <c r="F23" s="528"/>
      <c r="G23" s="544"/>
      <c r="H23" s="545"/>
    </row>
    <row r="24" spans="3:8">
      <c r="C24" s="530">
        <v>8</v>
      </c>
      <c r="D24" s="1586" t="s">
        <v>1366</v>
      </c>
      <c r="E24" s="1586"/>
      <c r="F24" s="528" t="s">
        <v>1315</v>
      </c>
      <c r="G24" s="546"/>
      <c r="H24" s="547"/>
    </row>
    <row r="25" spans="3:8">
      <c r="C25" s="527">
        <v>21</v>
      </c>
      <c r="D25" s="1586" t="s">
        <v>374</v>
      </c>
      <c r="E25" s="1586"/>
      <c r="F25" s="528" t="s">
        <v>1315</v>
      </c>
      <c r="G25" s="403">
        <v>0</v>
      </c>
      <c r="H25" s="548">
        <v>15000000</v>
      </c>
    </row>
    <row r="26" spans="3:8" ht="13.5" thickBot="1">
      <c r="C26" s="549" t="s">
        <v>278</v>
      </c>
      <c r="D26" s="1612" t="s">
        <v>279</v>
      </c>
      <c r="E26" s="1612"/>
      <c r="F26" s="550" t="s">
        <v>1315</v>
      </c>
      <c r="G26" s="551">
        <v>0</v>
      </c>
      <c r="H26" s="552">
        <v>15000000</v>
      </c>
    </row>
    <row r="27" spans="3:8" s="82" customFormat="1" ht="13.5" thickBot="1">
      <c r="C27" s="553"/>
      <c r="D27" s="89"/>
      <c r="E27" s="89"/>
      <c r="F27" s="511"/>
      <c r="G27" s="554"/>
      <c r="H27" s="555"/>
    </row>
    <row r="28" spans="3:8">
      <c r="C28" s="1587" t="s">
        <v>317</v>
      </c>
      <c r="D28" s="1588"/>
      <c r="E28" s="1588"/>
      <c r="F28" s="1588"/>
      <c r="G28" s="542" t="s">
        <v>1136</v>
      </c>
      <c r="H28" s="543" t="s">
        <v>1137</v>
      </c>
    </row>
    <row r="29" spans="3:8">
      <c r="C29" s="530">
        <v>12</v>
      </c>
      <c r="D29" s="1603" t="s">
        <v>567</v>
      </c>
      <c r="E29" s="1603"/>
      <c r="F29" s="556" t="s">
        <v>1386</v>
      </c>
      <c r="G29" s="403">
        <v>0</v>
      </c>
      <c r="H29" s="557">
        <v>300000</v>
      </c>
    </row>
    <row r="30" spans="3:8">
      <c r="C30" s="530">
        <v>13</v>
      </c>
      <c r="D30" s="1603" t="s">
        <v>493</v>
      </c>
      <c r="E30" s="1603"/>
      <c r="F30" s="556" t="s">
        <v>1386</v>
      </c>
      <c r="G30" s="403">
        <v>0</v>
      </c>
      <c r="H30" s="548">
        <v>500000</v>
      </c>
    </row>
    <row r="31" spans="3:8">
      <c r="C31" s="527">
        <v>14</v>
      </c>
      <c r="D31" s="1603" t="s">
        <v>494</v>
      </c>
      <c r="E31" s="1603"/>
      <c r="F31" s="556" t="s">
        <v>1386</v>
      </c>
      <c r="G31" s="403">
        <v>0</v>
      </c>
      <c r="H31" s="548">
        <v>1000000</v>
      </c>
    </row>
    <row r="32" spans="3:8">
      <c r="C32" s="527">
        <v>15</v>
      </c>
      <c r="D32" s="1603" t="s">
        <v>787</v>
      </c>
      <c r="E32" s="1603"/>
      <c r="F32" s="556" t="s">
        <v>1386</v>
      </c>
      <c r="G32" s="403">
        <v>0</v>
      </c>
      <c r="H32" s="548">
        <v>1000000</v>
      </c>
    </row>
    <row r="33" spans="2:8">
      <c r="C33" s="527">
        <v>16</v>
      </c>
      <c r="D33" s="1610" t="s">
        <v>495</v>
      </c>
      <c r="E33" s="1611"/>
      <c r="F33" s="556" t="s">
        <v>1386</v>
      </c>
      <c r="G33" s="403">
        <v>0</v>
      </c>
      <c r="H33" s="548">
        <v>1000000</v>
      </c>
    </row>
    <row r="34" spans="2:8" ht="13.5" thickBot="1">
      <c r="B34" s="558"/>
      <c r="C34" s="549">
        <v>17</v>
      </c>
      <c r="D34" s="1604" t="s">
        <v>1240</v>
      </c>
      <c r="E34" s="1604"/>
      <c r="F34" s="559" t="s">
        <v>1386</v>
      </c>
      <c r="G34" s="551">
        <v>0</v>
      </c>
      <c r="H34" s="560">
        <v>300000</v>
      </c>
    </row>
    <row r="35" spans="2:8" s="82" customFormat="1" ht="13.5" thickBot="1">
      <c r="B35" s="65"/>
      <c r="C35" s="553"/>
      <c r="D35" s="1609"/>
      <c r="E35" s="1609"/>
      <c r="F35" s="66"/>
      <c r="G35" s="554"/>
      <c r="H35" s="555"/>
    </row>
    <row r="36" spans="2:8" s="82" customFormat="1">
      <c r="C36" s="561" t="s">
        <v>319</v>
      </c>
      <c r="D36" s="562"/>
      <c r="E36" s="562"/>
      <c r="F36" s="21"/>
      <c r="G36" s="542" t="s">
        <v>1136</v>
      </c>
      <c r="H36" s="543" t="s">
        <v>1137</v>
      </c>
    </row>
    <row r="37" spans="2:8" s="82" customFormat="1">
      <c r="C37" s="527" t="s">
        <v>873</v>
      </c>
      <c r="D37" s="1603" t="s">
        <v>418</v>
      </c>
      <c r="E37" s="1603"/>
      <c r="F37" s="556" t="s">
        <v>1386</v>
      </c>
      <c r="G37" s="403">
        <v>0</v>
      </c>
      <c r="H37" s="403">
        <v>3000000</v>
      </c>
    </row>
    <row r="38" spans="2:8" s="82" customFormat="1" ht="13.5" thickBot="1">
      <c r="C38" s="549" t="s">
        <v>874</v>
      </c>
      <c r="D38" s="1604" t="s">
        <v>419</v>
      </c>
      <c r="E38" s="1604"/>
      <c r="F38" s="559" t="s">
        <v>1386</v>
      </c>
      <c r="G38" s="551">
        <v>0</v>
      </c>
      <c r="H38" s="551">
        <v>3000000</v>
      </c>
    </row>
    <row r="39" spans="2:8" s="82" customFormat="1" ht="13.5" thickBot="1">
      <c r="C39" s="66"/>
      <c r="D39" s="65"/>
      <c r="E39" s="65"/>
      <c r="F39" s="511"/>
      <c r="G39" s="563"/>
      <c r="H39" s="541"/>
    </row>
    <row r="40" spans="2:8" ht="24" customHeight="1" thickBot="1">
      <c r="B40" s="25" t="s">
        <v>1398</v>
      </c>
      <c r="C40" s="68"/>
      <c r="D40" s="68"/>
      <c r="E40" s="68"/>
      <c r="F40" s="68"/>
      <c r="G40" s="68"/>
      <c r="H40" s="69"/>
    </row>
    <row r="41" spans="2:8" s="65" customFormat="1" ht="13.5" thickBot="1">
      <c r="B41" s="63"/>
      <c r="F41" s="511"/>
      <c r="G41" s="66"/>
      <c r="H41" s="66"/>
    </row>
    <row r="42" spans="2:8">
      <c r="C42" s="1595" t="s">
        <v>109</v>
      </c>
      <c r="D42" s="1596"/>
      <c r="E42" s="1596"/>
      <c r="F42" s="1596"/>
      <c r="G42" s="564" t="str">
        <f>G$12</f>
        <v>min</v>
      </c>
      <c r="H42" s="565" t="str">
        <f>H$12</f>
        <v>max</v>
      </c>
    </row>
    <row r="43" spans="2:8">
      <c r="C43" s="1597" t="s">
        <v>143</v>
      </c>
      <c r="D43" s="1598"/>
      <c r="E43" s="1598"/>
      <c r="F43" s="1598"/>
      <c r="G43" s="566"/>
      <c r="H43" s="566"/>
    </row>
    <row r="44" spans="2:8">
      <c r="C44" s="530" t="s">
        <v>1376</v>
      </c>
      <c r="D44" s="1599" t="s">
        <v>596</v>
      </c>
      <c r="E44" s="1599"/>
      <c r="F44" s="566" t="s">
        <v>1316</v>
      </c>
      <c r="G44" s="567"/>
      <c r="H44" s="568"/>
    </row>
    <row r="45" spans="2:8">
      <c r="C45" s="530">
        <v>39</v>
      </c>
      <c r="D45" s="1599" t="s">
        <v>1019</v>
      </c>
      <c r="E45" s="1599"/>
      <c r="F45" s="566" t="s">
        <v>1317</v>
      </c>
      <c r="G45" s="569"/>
      <c r="H45" s="568"/>
    </row>
    <row r="46" spans="2:8">
      <c r="C46" s="1597" t="s">
        <v>60</v>
      </c>
      <c r="D46" s="1598"/>
      <c r="E46" s="1598"/>
      <c r="F46" s="1598"/>
      <c r="G46" s="570"/>
      <c r="H46" s="570"/>
    </row>
    <row r="47" spans="2:8">
      <c r="C47" s="530">
        <v>41</v>
      </c>
      <c r="D47" s="1599" t="s">
        <v>1223</v>
      </c>
      <c r="E47" s="1599"/>
      <c r="F47" s="566" t="s">
        <v>1317</v>
      </c>
      <c r="G47" s="571"/>
      <c r="H47" s="568"/>
    </row>
    <row r="48" spans="2:8">
      <c r="C48" s="1597" t="s">
        <v>57</v>
      </c>
      <c r="D48" s="1598"/>
      <c r="E48" s="1598"/>
      <c r="F48" s="1598"/>
      <c r="G48" s="570"/>
      <c r="H48" s="570"/>
    </row>
    <row r="49" spans="2:8" ht="13.5" thickBot="1">
      <c r="C49" s="536" t="s">
        <v>58</v>
      </c>
      <c r="D49" s="1600" t="s">
        <v>59</v>
      </c>
      <c r="E49" s="1600"/>
      <c r="F49" s="572" t="s">
        <v>1317</v>
      </c>
      <c r="G49" s="377"/>
      <c r="H49" s="378"/>
    </row>
    <row r="50" spans="2:8" s="65" customFormat="1" ht="13.5" thickBot="1">
      <c r="B50" s="63"/>
      <c r="F50" s="511"/>
      <c r="G50" s="573"/>
      <c r="H50" s="573"/>
    </row>
    <row r="51" spans="2:8">
      <c r="C51" s="1595" t="s">
        <v>344</v>
      </c>
      <c r="D51" s="1596"/>
      <c r="E51" s="1596"/>
      <c r="F51" s="1596"/>
      <c r="G51" s="564" t="str">
        <f>G$12</f>
        <v>min</v>
      </c>
      <c r="H51" s="565" t="str">
        <f>H$12</f>
        <v>max</v>
      </c>
    </row>
    <row r="52" spans="2:8" ht="26.25" thickBot="1">
      <c r="B52" s="161"/>
      <c r="C52" s="574">
        <v>50</v>
      </c>
      <c r="D52" s="1600" t="s">
        <v>17</v>
      </c>
      <c r="E52" s="1600"/>
      <c r="F52" s="572" t="s">
        <v>1317</v>
      </c>
      <c r="G52" s="377" t="s">
        <v>536</v>
      </c>
      <c r="H52" s="378" t="s">
        <v>537</v>
      </c>
    </row>
    <row r="53" spans="2:8" s="82" customFormat="1" ht="13.5" thickBot="1">
      <c r="B53" s="161"/>
      <c r="C53" s="248"/>
      <c r="D53" s="80"/>
      <c r="E53" s="249"/>
      <c r="F53" s="511"/>
      <c r="G53" s="575"/>
      <c r="H53" s="575"/>
    </row>
    <row r="54" spans="2:8" s="71" customFormat="1" ht="24" customHeight="1" thickBot="1">
      <c r="B54" s="32" t="s">
        <v>40</v>
      </c>
      <c r="C54" s="576"/>
      <c r="D54" s="576"/>
      <c r="E54" s="576"/>
      <c r="F54" s="576"/>
      <c r="G54" s="576"/>
      <c r="H54" s="577"/>
    </row>
    <row r="55" spans="2:8" ht="13.5" thickBot="1"/>
    <row r="56" spans="2:8">
      <c r="C56" s="1613" t="s">
        <v>295</v>
      </c>
      <c r="D56" s="1614"/>
      <c r="E56" s="1614"/>
      <c r="F56" s="1614"/>
      <c r="G56" s="578" t="str">
        <f>G$12</f>
        <v>min</v>
      </c>
      <c r="H56" s="579" t="str">
        <f>H$12</f>
        <v>max</v>
      </c>
    </row>
    <row r="57" spans="2:8" ht="25.5">
      <c r="C57" s="530">
        <v>59</v>
      </c>
      <c r="D57" s="1617" t="s">
        <v>41</v>
      </c>
      <c r="E57" s="1617"/>
      <c r="F57" s="580" t="s">
        <v>1317</v>
      </c>
      <c r="G57" s="317" t="s">
        <v>826</v>
      </c>
      <c r="H57" s="379" t="s">
        <v>827</v>
      </c>
    </row>
    <row r="58" spans="2:8" s="41" customFormat="1">
      <c r="C58" s="530">
        <v>60</v>
      </c>
      <c r="D58" s="1617" t="s">
        <v>711</v>
      </c>
      <c r="E58" s="1617"/>
      <c r="F58" s="580" t="s">
        <v>1319</v>
      </c>
      <c r="G58" s="317" t="s">
        <v>1422</v>
      </c>
      <c r="H58" s="379" t="s">
        <v>1422</v>
      </c>
    </row>
    <row r="59" spans="2:8" ht="13.5" thickBot="1">
      <c r="C59" s="549">
        <v>62</v>
      </c>
      <c r="D59" s="1594" t="s">
        <v>1423</v>
      </c>
      <c r="E59" s="1594" t="s">
        <v>620</v>
      </c>
      <c r="F59" s="581" t="s">
        <v>142</v>
      </c>
      <c r="G59" s="381">
        <v>0</v>
      </c>
      <c r="H59" s="382">
        <v>300</v>
      </c>
    </row>
    <row r="60" spans="2:8" s="79" customFormat="1" ht="13.5" thickBot="1">
      <c r="C60" s="66"/>
      <c r="D60" s="80"/>
      <c r="E60" s="80"/>
      <c r="F60" s="511"/>
      <c r="G60" s="582"/>
      <c r="H60" s="582"/>
    </row>
    <row r="61" spans="2:8" s="79" customFormat="1">
      <c r="C61" s="1615" t="s">
        <v>1424</v>
      </c>
      <c r="D61" s="1616"/>
      <c r="E61" s="1616"/>
      <c r="F61" s="1616"/>
      <c r="G61" s="578" t="str">
        <f>G$12</f>
        <v>min</v>
      </c>
      <c r="H61" s="579" t="str">
        <f>H$12</f>
        <v>max</v>
      </c>
    </row>
    <row r="62" spans="2:8" s="79" customFormat="1">
      <c r="C62" s="530">
        <v>71</v>
      </c>
      <c r="D62" s="1593" t="s">
        <v>42</v>
      </c>
      <c r="E62" s="1593"/>
      <c r="F62" s="580" t="s">
        <v>1317</v>
      </c>
      <c r="G62" s="1575" t="s">
        <v>663</v>
      </c>
      <c r="H62" s="1576"/>
    </row>
    <row r="63" spans="2:8" s="79" customFormat="1">
      <c r="C63" s="530">
        <v>73</v>
      </c>
      <c r="D63" s="1617" t="s">
        <v>1271</v>
      </c>
      <c r="E63" s="1617"/>
      <c r="F63" s="580" t="s">
        <v>1319</v>
      </c>
      <c r="G63" s="317" t="s">
        <v>1422</v>
      </c>
      <c r="H63" s="379" t="s">
        <v>1422</v>
      </c>
    </row>
    <row r="64" spans="2:8" ht="13.5" thickBot="1">
      <c r="C64" s="549">
        <v>74</v>
      </c>
      <c r="D64" s="1594" t="s">
        <v>1272</v>
      </c>
      <c r="E64" s="1594" t="s">
        <v>621</v>
      </c>
      <c r="F64" s="581" t="s">
        <v>142</v>
      </c>
      <c r="G64" s="381">
        <v>0</v>
      </c>
      <c r="H64" s="384">
        <v>300</v>
      </c>
    </row>
    <row r="65" spans="1:8" s="79" customFormat="1" ht="13.5" thickBot="1">
      <c r="C65" s="66"/>
      <c r="D65" s="80"/>
      <c r="E65" s="80"/>
      <c r="F65" s="511"/>
      <c r="G65" s="582"/>
      <c r="H65" s="582"/>
    </row>
    <row r="66" spans="1:8" s="79" customFormat="1">
      <c r="C66" s="1613" t="s">
        <v>64</v>
      </c>
      <c r="D66" s="1614"/>
      <c r="E66" s="1614"/>
      <c r="F66" s="1614"/>
      <c r="G66" s="578" t="str">
        <f>G$12</f>
        <v>min</v>
      </c>
      <c r="H66" s="579" t="str">
        <f>H$12</f>
        <v>max</v>
      </c>
    </row>
    <row r="67" spans="1:8" s="583" customFormat="1" ht="13.5" thickBot="1">
      <c r="B67" s="584"/>
      <c r="C67" s="549">
        <v>83</v>
      </c>
      <c r="D67" s="1594" t="s">
        <v>296</v>
      </c>
      <c r="E67" s="1594"/>
      <c r="F67" s="581" t="s">
        <v>1320</v>
      </c>
      <c r="G67" s="385" t="s">
        <v>1422</v>
      </c>
      <c r="H67" s="386" t="s">
        <v>1422</v>
      </c>
    </row>
    <row r="68" spans="1:8" ht="13.5" thickBot="1">
      <c r="G68" s="585"/>
      <c r="H68" s="585"/>
    </row>
    <row r="69" spans="1:8">
      <c r="C69" s="1613" t="s">
        <v>806</v>
      </c>
      <c r="D69" s="1614"/>
      <c r="E69" s="1614"/>
      <c r="F69" s="1614"/>
      <c r="G69" s="578" t="str">
        <f>G$12</f>
        <v>min</v>
      </c>
      <c r="H69" s="579" t="str">
        <f>H$12</f>
        <v>max</v>
      </c>
    </row>
    <row r="70" spans="1:8">
      <c r="C70" s="527">
        <v>92</v>
      </c>
      <c r="D70" s="1593" t="s">
        <v>373</v>
      </c>
      <c r="E70" s="1593"/>
      <c r="F70" s="580" t="s">
        <v>430</v>
      </c>
      <c r="G70" s="387">
        <v>0</v>
      </c>
      <c r="H70" s="388">
        <v>0.97</v>
      </c>
    </row>
    <row r="71" spans="1:8">
      <c r="B71" s="71"/>
      <c r="C71" s="530">
        <v>93</v>
      </c>
      <c r="D71" s="1593" t="s">
        <v>1224</v>
      </c>
      <c r="E71" s="1593"/>
      <c r="F71" s="580" t="s">
        <v>1318</v>
      </c>
      <c r="G71" s="316" t="s">
        <v>1422</v>
      </c>
      <c r="H71" s="389" t="s">
        <v>1422</v>
      </c>
    </row>
    <row r="72" spans="1:8">
      <c r="C72" s="530">
        <v>95</v>
      </c>
      <c r="D72" s="1593" t="s">
        <v>1273</v>
      </c>
      <c r="E72" s="1593"/>
      <c r="F72" s="580" t="s">
        <v>430</v>
      </c>
      <c r="G72" s="387">
        <v>0</v>
      </c>
      <c r="H72" s="388">
        <v>1</v>
      </c>
    </row>
    <row r="73" spans="1:8">
      <c r="B73" s="71"/>
      <c r="C73" s="530">
        <v>96</v>
      </c>
      <c r="D73" s="1593" t="s">
        <v>828</v>
      </c>
      <c r="E73" s="1593"/>
      <c r="F73" s="580" t="s">
        <v>430</v>
      </c>
      <c r="G73" s="387">
        <v>0</v>
      </c>
      <c r="H73" s="388">
        <v>1</v>
      </c>
    </row>
    <row r="74" spans="1:8" ht="13.5" thickBot="1">
      <c r="C74" s="549">
        <v>97</v>
      </c>
      <c r="D74" s="1594" t="s">
        <v>829</v>
      </c>
      <c r="E74" s="1594"/>
      <c r="F74" s="581" t="s">
        <v>1436</v>
      </c>
      <c r="G74" s="381">
        <v>30</v>
      </c>
      <c r="H74" s="384">
        <v>120</v>
      </c>
    </row>
    <row r="75" spans="1:8" ht="13.5" thickBot="1">
      <c r="B75" s="71"/>
      <c r="C75" s="71"/>
      <c r="E75" s="71"/>
      <c r="F75" s="586"/>
      <c r="G75" s="587"/>
      <c r="H75" s="587"/>
    </row>
    <row r="76" spans="1:8" s="71" customFormat="1" ht="24" customHeight="1" thickBot="1">
      <c r="B76" s="17" t="s">
        <v>298</v>
      </c>
      <c r="C76" s="523"/>
      <c r="D76" s="523"/>
      <c r="E76" s="523"/>
      <c r="F76" s="523"/>
      <c r="G76" s="523"/>
      <c r="H76" s="524"/>
    </row>
    <row r="77" spans="1:8" ht="13.5" thickBot="1">
      <c r="B77" s="71"/>
      <c r="C77" s="71"/>
      <c r="E77" s="71"/>
      <c r="F77" s="586"/>
      <c r="G77" s="587"/>
      <c r="H77" s="587"/>
    </row>
    <row r="78" spans="1:8" ht="13.5" thickBot="1">
      <c r="B78" s="166"/>
      <c r="C78" s="1587" t="s">
        <v>857</v>
      </c>
      <c r="D78" s="1588"/>
      <c r="E78" s="1588"/>
      <c r="F78" s="1588"/>
      <c r="G78" s="525" t="str">
        <f>G$12</f>
        <v>min</v>
      </c>
      <c r="H78" s="526" t="str">
        <f>H$12</f>
        <v>max</v>
      </c>
    </row>
    <row r="79" spans="1:8" s="65" customFormat="1">
      <c r="A79" s="588"/>
      <c r="B79" s="1579" t="s">
        <v>800</v>
      </c>
      <c r="C79" s="589">
        <v>102</v>
      </c>
      <c r="D79" s="1603" t="s">
        <v>796</v>
      </c>
      <c r="E79" s="1603"/>
      <c r="F79" s="528" t="s">
        <v>1315</v>
      </c>
      <c r="G79" s="546"/>
      <c r="H79" s="547"/>
    </row>
    <row r="80" spans="1:8" s="65" customFormat="1">
      <c r="A80" s="588"/>
      <c r="B80" s="1580"/>
      <c r="C80" s="589">
        <v>103</v>
      </c>
      <c r="D80" s="1603" t="s">
        <v>1119</v>
      </c>
      <c r="E80" s="1603"/>
      <c r="F80" s="528" t="s">
        <v>1315</v>
      </c>
      <c r="G80" s="546"/>
      <c r="H80" s="547"/>
    </row>
    <row r="81" spans="1:8" s="65" customFormat="1">
      <c r="A81" s="588"/>
      <c r="B81" s="1580"/>
      <c r="C81" s="589">
        <v>104</v>
      </c>
      <c r="D81" s="1603" t="s">
        <v>776</v>
      </c>
      <c r="E81" s="1603"/>
      <c r="F81" s="528" t="s">
        <v>1315</v>
      </c>
      <c r="G81" s="546"/>
      <c r="H81" s="547"/>
    </row>
    <row r="82" spans="1:8" s="65" customFormat="1">
      <c r="A82" s="588"/>
      <c r="B82" s="1580"/>
      <c r="C82" s="589">
        <v>105</v>
      </c>
      <c r="D82" s="1603" t="s">
        <v>1120</v>
      </c>
      <c r="E82" s="1603"/>
      <c r="F82" s="528" t="s">
        <v>1315</v>
      </c>
      <c r="G82" s="546"/>
      <c r="H82" s="547"/>
    </row>
    <row r="83" spans="1:8" s="65" customFormat="1">
      <c r="A83" s="588"/>
      <c r="B83" s="1580"/>
      <c r="C83" s="589">
        <v>106</v>
      </c>
      <c r="D83" s="1603" t="s">
        <v>1121</v>
      </c>
      <c r="E83" s="1603"/>
      <c r="F83" s="528" t="s">
        <v>20</v>
      </c>
      <c r="G83" s="546"/>
      <c r="H83" s="547"/>
    </row>
    <row r="84" spans="1:8" s="65" customFormat="1">
      <c r="A84" s="588"/>
      <c r="B84" s="1580"/>
      <c r="C84" s="589">
        <v>107</v>
      </c>
      <c r="D84" s="1603" t="s">
        <v>1122</v>
      </c>
      <c r="E84" s="1603"/>
      <c r="F84" s="528" t="s">
        <v>1315</v>
      </c>
      <c r="G84" s="546"/>
      <c r="H84" s="547"/>
    </row>
    <row r="85" spans="1:8" s="65" customFormat="1" ht="13.5" thickBot="1">
      <c r="A85" s="588"/>
      <c r="B85" s="1583"/>
      <c r="C85" s="589" t="s">
        <v>1051</v>
      </c>
      <c r="D85" s="1603" t="s">
        <v>1052</v>
      </c>
      <c r="E85" s="1603"/>
      <c r="F85" s="528" t="s">
        <v>1315</v>
      </c>
      <c r="G85" s="546"/>
      <c r="H85" s="547"/>
    </row>
    <row r="86" spans="1:8" s="65" customFormat="1">
      <c r="A86" s="588"/>
      <c r="B86" s="1579" t="s">
        <v>1372</v>
      </c>
      <c r="C86" s="589">
        <v>108</v>
      </c>
      <c r="D86" s="1607" t="s">
        <v>1372</v>
      </c>
      <c r="E86" s="1607"/>
      <c r="F86" s="528" t="s">
        <v>1315</v>
      </c>
      <c r="G86" s="546"/>
      <c r="H86" s="547"/>
    </row>
    <row r="87" spans="1:8" s="65" customFormat="1">
      <c r="A87" s="588"/>
      <c r="B87" s="1580"/>
      <c r="C87" s="589">
        <v>109</v>
      </c>
      <c r="D87" s="1603" t="s">
        <v>1123</v>
      </c>
      <c r="E87" s="1603"/>
      <c r="F87" s="528" t="s">
        <v>1315</v>
      </c>
      <c r="G87" s="546"/>
      <c r="H87" s="547"/>
    </row>
    <row r="88" spans="1:8" s="65" customFormat="1">
      <c r="A88" s="588"/>
      <c r="B88" s="1580"/>
      <c r="C88" s="589">
        <v>110</v>
      </c>
      <c r="D88" s="1603" t="s">
        <v>777</v>
      </c>
      <c r="E88" s="1603"/>
      <c r="F88" s="528" t="s">
        <v>1315</v>
      </c>
      <c r="G88" s="546"/>
      <c r="H88" s="547"/>
    </row>
    <row r="89" spans="1:8" s="65" customFormat="1">
      <c r="A89" s="588"/>
      <c r="B89" s="1580"/>
      <c r="C89" s="589">
        <v>111</v>
      </c>
      <c r="D89" s="1603" t="s">
        <v>1124</v>
      </c>
      <c r="E89" s="1603"/>
      <c r="F89" s="528" t="s">
        <v>1315</v>
      </c>
      <c r="G89" s="546"/>
      <c r="H89" s="547"/>
    </row>
    <row r="90" spans="1:8" s="65" customFormat="1">
      <c r="A90" s="588"/>
      <c r="B90" s="1580"/>
      <c r="C90" s="589">
        <v>112</v>
      </c>
      <c r="D90" s="1603" t="s">
        <v>1125</v>
      </c>
      <c r="E90" s="1603"/>
      <c r="F90" s="528" t="s">
        <v>1315</v>
      </c>
      <c r="G90" s="546"/>
      <c r="H90" s="547"/>
    </row>
    <row r="91" spans="1:8" s="65" customFormat="1">
      <c r="A91" s="588"/>
      <c r="B91" s="1580"/>
      <c r="C91" s="589">
        <v>113</v>
      </c>
      <c r="D91" s="1603" t="s">
        <v>1126</v>
      </c>
      <c r="E91" s="1603"/>
      <c r="F91" s="528" t="s">
        <v>1315</v>
      </c>
      <c r="G91" s="546"/>
      <c r="H91" s="547"/>
    </row>
    <row r="92" spans="1:8" s="65" customFormat="1">
      <c r="A92" s="588"/>
      <c r="B92" s="1580"/>
      <c r="C92" s="589" t="s">
        <v>835</v>
      </c>
      <c r="D92" s="1603" t="s">
        <v>831</v>
      </c>
      <c r="E92" s="1603"/>
      <c r="F92" s="528" t="s">
        <v>1315</v>
      </c>
      <c r="G92" s="546"/>
      <c r="H92" s="547"/>
    </row>
    <row r="93" spans="1:8" s="65" customFormat="1" ht="13.5" thickBot="1">
      <c r="A93" s="588"/>
      <c r="B93" s="1581"/>
      <c r="C93" s="589">
        <v>114</v>
      </c>
      <c r="D93" s="1603" t="s">
        <v>774</v>
      </c>
      <c r="E93" s="1603"/>
      <c r="F93" s="528" t="s">
        <v>1315</v>
      </c>
      <c r="G93" s="546"/>
      <c r="H93" s="547"/>
    </row>
    <row r="94" spans="1:8" s="65" customFormat="1">
      <c r="A94" s="588"/>
      <c r="B94" s="1582" t="s">
        <v>1373</v>
      </c>
      <c r="C94" s="589">
        <v>115</v>
      </c>
      <c r="D94" s="1607" t="s">
        <v>1373</v>
      </c>
      <c r="E94" s="1607"/>
      <c r="F94" s="528" t="s">
        <v>1315</v>
      </c>
      <c r="G94" s="546"/>
      <c r="H94" s="547"/>
    </row>
    <row r="95" spans="1:8" s="65" customFormat="1">
      <c r="A95" s="588"/>
      <c r="B95" s="1580"/>
      <c r="C95" s="589">
        <v>116</v>
      </c>
      <c r="D95" s="1603" t="s">
        <v>770</v>
      </c>
      <c r="E95" s="1603"/>
      <c r="F95" s="528" t="s">
        <v>1315</v>
      </c>
      <c r="G95" s="546"/>
      <c r="H95" s="547"/>
    </row>
    <row r="96" spans="1:8" s="65" customFormat="1">
      <c r="A96" s="588"/>
      <c r="B96" s="1580"/>
      <c r="C96" s="589">
        <v>117</v>
      </c>
      <c r="D96" s="1603" t="s">
        <v>1128</v>
      </c>
      <c r="E96" s="1603"/>
      <c r="F96" s="528" t="s">
        <v>1315</v>
      </c>
      <c r="G96" s="546"/>
      <c r="H96" s="547"/>
    </row>
    <row r="97" spans="1:8" s="65" customFormat="1">
      <c r="A97" s="588"/>
      <c r="B97" s="1580"/>
      <c r="C97" s="589">
        <v>118</v>
      </c>
      <c r="D97" s="1603" t="s">
        <v>1127</v>
      </c>
      <c r="E97" s="1603"/>
      <c r="F97" s="528" t="s">
        <v>1315</v>
      </c>
      <c r="G97" s="546"/>
      <c r="H97" s="547"/>
    </row>
    <row r="98" spans="1:8" s="65" customFormat="1">
      <c r="A98" s="588"/>
      <c r="B98" s="1580"/>
      <c r="C98" s="589">
        <v>119</v>
      </c>
      <c r="D98" s="1603" t="s">
        <v>771</v>
      </c>
      <c r="E98" s="1603"/>
      <c r="F98" s="528" t="s">
        <v>1315</v>
      </c>
      <c r="G98" s="546"/>
      <c r="H98" s="547"/>
    </row>
    <row r="99" spans="1:8" s="65" customFormat="1">
      <c r="A99" s="588"/>
      <c r="B99" s="1580"/>
      <c r="C99" s="589">
        <v>120</v>
      </c>
      <c r="D99" s="1603" t="s">
        <v>797</v>
      </c>
      <c r="E99" s="1603"/>
      <c r="F99" s="528" t="s">
        <v>1315</v>
      </c>
      <c r="G99" s="546"/>
      <c r="H99" s="547"/>
    </row>
    <row r="100" spans="1:8" s="65" customFormat="1">
      <c r="A100" s="588"/>
      <c r="B100" s="1580"/>
      <c r="C100" s="589">
        <v>121</v>
      </c>
      <c r="D100" s="1603" t="s">
        <v>798</v>
      </c>
      <c r="E100" s="1603"/>
      <c r="F100" s="528" t="s">
        <v>1315</v>
      </c>
      <c r="G100" s="546"/>
      <c r="H100" s="547"/>
    </row>
    <row r="101" spans="1:8" s="65" customFormat="1">
      <c r="A101" s="588"/>
      <c r="B101" s="1580"/>
      <c r="C101" s="589">
        <v>122</v>
      </c>
      <c r="D101" s="1603" t="s">
        <v>772</v>
      </c>
      <c r="E101" s="1603"/>
      <c r="F101" s="528" t="s">
        <v>1315</v>
      </c>
      <c r="G101" s="546"/>
      <c r="H101" s="547"/>
    </row>
    <row r="102" spans="1:8" s="65" customFormat="1" ht="13.5" thickBot="1">
      <c r="A102" s="588"/>
      <c r="B102" s="1581"/>
      <c r="C102" s="590">
        <v>123</v>
      </c>
      <c r="D102" s="1604" t="s">
        <v>799</v>
      </c>
      <c r="E102" s="1604"/>
      <c r="F102" s="550" t="s">
        <v>1315</v>
      </c>
      <c r="G102" s="591"/>
      <c r="H102" s="592"/>
    </row>
    <row r="103" spans="1:8" s="65" customFormat="1" ht="13.5" thickBot="1">
      <c r="C103" s="66"/>
      <c r="D103" s="63"/>
      <c r="E103" s="63"/>
      <c r="F103" s="511"/>
      <c r="G103" s="593"/>
      <c r="H103" s="593"/>
    </row>
    <row r="104" spans="1:8" s="65" customFormat="1" ht="13.5" thickBot="1">
      <c r="B104" s="166"/>
      <c r="C104" s="1618" t="s">
        <v>716</v>
      </c>
      <c r="D104" s="1619"/>
      <c r="E104" s="1619"/>
      <c r="F104" s="1620"/>
      <c r="G104" s="525" t="str">
        <f>G$12</f>
        <v>min</v>
      </c>
      <c r="H104" s="526" t="str">
        <f>H$12</f>
        <v>max</v>
      </c>
    </row>
    <row r="105" spans="1:8" s="65" customFormat="1">
      <c r="A105" s="588"/>
      <c r="B105" s="1577" t="s">
        <v>800</v>
      </c>
      <c r="C105" s="589">
        <v>132</v>
      </c>
      <c r="D105" s="1603" t="s">
        <v>796</v>
      </c>
      <c r="E105" s="1603"/>
      <c r="F105" s="528" t="s">
        <v>1321</v>
      </c>
      <c r="G105" s="546"/>
      <c r="H105" s="547"/>
    </row>
    <row r="106" spans="1:8" s="65" customFormat="1">
      <c r="A106" s="588"/>
      <c r="B106" s="1578"/>
      <c r="C106" s="589">
        <v>133</v>
      </c>
      <c r="D106" s="1603" t="s">
        <v>1119</v>
      </c>
      <c r="E106" s="1603"/>
      <c r="F106" s="528" t="s">
        <v>1321</v>
      </c>
      <c r="G106" s="546"/>
      <c r="H106" s="547"/>
    </row>
    <row r="107" spans="1:8" s="65" customFormat="1">
      <c r="A107" s="588"/>
      <c r="B107" s="1578"/>
      <c r="C107" s="589">
        <v>134</v>
      </c>
      <c r="D107" s="1603" t="s">
        <v>776</v>
      </c>
      <c r="E107" s="1603"/>
      <c r="F107" s="528" t="s">
        <v>1321</v>
      </c>
      <c r="G107" s="546"/>
      <c r="H107" s="547"/>
    </row>
    <row r="108" spans="1:8" s="65" customFormat="1">
      <c r="A108" s="588"/>
      <c r="B108" s="1578"/>
      <c r="C108" s="589">
        <v>135</v>
      </c>
      <c r="D108" s="1603" t="s">
        <v>1120</v>
      </c>
      <c r="E108" s="1603"/>
      <c r="F108" s="528" t="s">
        <v>1321</v>
      </c>
      <c r="G108" s="546"/>
      <c r="H108" s="547"/>
    </row>
    <row r="109" spans="1:8" s="65" customFormat="1">
      <c r="A109" s="588"/>
      <c r="B109" s="1578"/>
      <c r="C109" s="589">
        <v>136</v>
      </c>
      <c r="D109" s="1603" t="s">
        <v>1121</v>
      </c>
      <c r="E109" s="1603"/>
      <c r="F109" s="528" t="s">
        <v>21</v>
      </c>
      <c r="G109" s="546"/>
      <c r="H109" s="547"/>
    </row>
    <row r="110" spans="1:8" s="65" customFormat="1">
      <c r="A110" s="588"/>
      <c r="B110" s="1578"/>
      <c r="C110" s="589">
        <v>137</v>
      </c>
      <c r="D110" s="1603" t="s">
        <v>1122</v>
      </c>
      <c r="E110" s="1603"/>
      <c r="F110" s="528" t="s">
        <v>1321</v>
      </c>
      <c r="G110" s="546"/>
      <c r="H110" s="547"/>
    </row>
    <row r="111" spans="1:8" s="65" customFormat="1" ht="13.5" thickBot="1">
      <c r="A111" s="588"/>
      <c r="B111" s="1578"/>
      <c r="C111" s="589" t="s">
        <v>1053</v>
      </c>
      <c r="D111" s="1603" t="s">
        <v>1052</v>
      </c>
      <c r="E111" s="1603"/>
      <c r="F111" s="528" t="s">
        <v>1321</v>
      </c>
      <c r="G111" s="546"/>
      <c r="H111" s="547"/>
    </row>
    <row r="112" spans="1:8" s="65" customFormat="1">
      <c r="A112" s="588"/>
      <c r="B112" s="1579" t="s">
        <v>1372</v>
      </c>
      <c r="C112" s="589">
        <v>139</v>
      </c>
      <c r="D112" s="1603" t="s">
        <v>1123</v>
      </c>
      <c r="E112" s="1603"/>
      <c r="F112" s="528" t="s">
        <v>1321</v>
      </c>
      <c r="G112" s="546"/>
      <c r="H112" s="547"/>
    </row>
    <row r="113" spans="1:8" s="65" customFormat="1">
      <c r="A113" s="588"/>
      <c r="B113" s="1580"/>
      <c r="C113" s="589">
        <v>140</v>
      </c>
      <c r="D113" s="1603" t="s">
        <v>778</v>
      </c>
      <c r="E113" s="1603"/>
      <c r="F113" s="528" t="s">
        <v>1321</v>
      </c>
      <c r="G113" s="546"/>
      <c r="H113" s="547"/>
    </row>
    <row r="114" spans="1:8" s="65" customFormat="1">
      <c r="A114" s="588"/>
      <c r="B114" s="1580"/>
      <c r="C114" s="589">
        <v>141</v>
      </c>
      <c r="D114" s="1603" t="s">
        <v>1124</v>
      </c>
      <c r="E114" s="1603"/>
      <c r="F114" s="528" t="s">
        <v>1321</v>
      </c>
      <c r="G114" s="546"/>
      <c r="H114" s="547"/>
    </row>
    <row r="115" spans="1:8" s="65" customFormat="1">
      <c r="A115" s="588"/>
      <c r="B115" s="1580"/>
      <c r="C115" s="589">
        <v>142</v>
      </c>
      <c r="D115" s="1603" t="s">
        <v>1125</v>
      </c>
      <c r="E115" s="1603"/>
      <c r="F115" s="528" t="s">
        <v>1321</v>
      </c>
      <c r="G115" s="546"/>
      <c r="H115" s="547"/>
    </row>
    <row r="116" spans="1:8" s="65" customFormat="1">
      <c r="A116" s="588"/>
      <c r="B116" s="1580"/>
      <c r="C116" s="589">
        <v>143</v>
      </c>
      <c r="D116" s="1603" t="s">
        <v>1126</v>
      </c>
      <c r="E116" s="1603"/>
      <c r="F116" s="528" t="s">
        <v>1321</v>
      </c>
      <c r="G116" s="546"/>
      <c r="H116" s="547"/>
    </row>
    <row r="117" spans="1:8" s="65" customFormat="1">
      <c r="A117" s="588"/>
      <c r="B117" s="1580"/>
      <c r="C117" s="589" t="s">
        <v>834</v>
      </c>
      <c r="D117" s="1603" t="s">
        <v>831</v>
      </c>
      <c r="E117" s="1603"/>
      <c r="F117" s="528" t="s">
        <v>1321</v>
      </c>
      <c r="G117" s="546"/>
      <c r="H117" s="547"/>
    </row>
    <row r="118" spans="1:8" s="65" customFormat="1" ht="13.5" thickBot="1">
      <c r="A118" s="588"/>
      <c r="B118" s="1581"/>
      <c r="C118" s="589">
        <v>144</v>
      </c>
      <c r="D118" s="1603" t="s">
        <v>774</v>
      </c>
      <c r="E118" s="1603"/>
      <c r="F118" s="528" t="s">
        <v>1321</v>
      </c>
      <c r="G118" s="546"/>
      <c r="H118" s="547"/>
    </row>
    <row r="119" spans="1:8" s="65" customFormat="1">
      <c r="A119" s="588"/>
      <c r="B119" s="1582" t="s">
        <v>1373</v>
      </c>
      <c r="C119" s="589">
        <v>146</v>
      </c>
      <c r="D119" s="1603" t="s">
        <v>703</v>
      </c>
      <c r="E119" s="1603"/>
      <c r="F119" s="528" t="s">
        <v>1321</v>
      </c>
      <c r="G119" s="546"/>
      <c r="H119" s="547"/>
    </row>
    <row r="120" spans="1:8" s="65" customFormat="1">
      <c r="A120" s="588"/>
      <c r="B120" s="1580"/>
      <c r="C120" s="589">
        <v>147</v>
      </c>
      <c r="D120" s="1603" t="s">
        <v>1128</v>
      </c>
      <c r="E120" s="1603"/>
      <c r="F120" s="528" t="s">
        <v>1321</v>
      </c>
      <c r="G120" s="546"/>
      <c r="H120" s="547"/>
    </row>
    <row r="121" spans="1:8" s="65" customFormat="1">
      <c r="A121" s="588"/>
      <c r="B121" s="1580"/>
      <c r="C121" s="589">
        <v>148</v>
      </c>
      <c r="D121" s="1603" t="s">
        <v>1127</v>
      </c>
      <c r="E121" s="1603"/>
      <c r="F121" s="528" t="s">
        <v>1321</v>
      </c>
      <c r="G121" s="546"/>
      <c r="H121" s="547"/>
    </row>
    <row r="122" spans="1:8" s="65" customFormat="1">
      <c r="A122" s="588"/>
      <c r="B122" s="1580"/>
      <c r="C122" s="589">
        <v>149</v>
      </c>
      <c r="D122" s="1603" t="s">
        <v>771</v>
      </c>
      <c r="E122" s="1603"/>
      <c r="F122" s="528" t="s">
        <v>1321</v>
      </c>
      <c r="G122" s="546"/>
      <c r="H122" s="547"/>
    </row>
    <row r="123" spans="1:8" s="65" customFormat="1">
      <c r="A123" s="588"/>
      <c r="B123" s="1580"/>
      <c r="C123" s="589">
        <v>150</v>
      </c>
      <c r="D123" s="1603" t="s">
        <v>797</v>
      </c>
      <c r="E123" s="1603"/>
      <c r="F123" s="528" t="s">
        <v>1321</v>
      </c>
      <c r="G123" s="546"/>
      <c r="H123" s="547"/>
    </row>
    <row r="124" spans="1:8" s="65" customFormat="1">
      <c r="A124" s="588"/>
      <c r="B124" s="1580"/>
      <c r="C124" s="589">
        <v>151</v>
      </c>
      <c r="D124" s="1603" t="s">
        <v>798</v>
      </c>
      <c r="E124" s="1603"/>
      <c r="F124" s="528" t="s">
        <v>1321</v>
      </c>
      <c r="G124" s="546"/>
      <c r="H124" s="547"/>
    </row>
    <row r="125" spans="1:8" s="65" customFormat="1">
      <c r="A125" s="588"/>
      <c r="B125" s="1580"/>
      <c r="C125" s="589">
        <v>152</v>
      </c>
      <c r="D125" s="1603" t="s">
        <v>772</v>
      </c>
      <c r="E125" s="1603"/>
      <c r="F125" s="528" t="s">
        <v>1321</v>
      </c>
      <c r="G125" s="546"/>
      <c r="H125" s="547"/>
    </row>
    <row r="126" spans="1:8" s="65" customFormat="1" ht="13.5" thickBot="1">
      <c r="A126" s="588"/>
      <c r="B126" s="1581"/>
      <c r="C126" s="590">
        <v>153</v>
      </c>
      <c r="D126" s="1604" t="s">
        <v>799</v>
      </c>
      <c r="E126" s="1604"/>
      <c r="F126" s="550" t="s">
        <v>1321</v>
      </c>
      <c r="G126" s="591"/>
      <c r="H126" s="592"/>
    </row>
  </sheetData>
  <mergeCells count="111">
    <mergeCell ref="D124:E124"/>
    <mergeCell ref="D125:E125"/>
    <mergeCell ref="D126:E126"/>
    <mergeCell ref="D120:E120"/>
    <mergeCell ref="D121:E121"/>
    <mergeCell ref="D122:E122"/>
    <mergeCell ref="D123:E123"/>
    <mergeCell ref="D119:E119"/>
    <mergeCell ref="D113:E113"/>
    <mergeCell ref="D114:E114"/>
    <mergeCell ref="D115:E115"/>
    <mergeCell ref="D116:E116"/>
    <mergeCell ref="D117:E117"/>
    <mergeCell ref="D118:E118"/>
    <mergeCell ref="D111:E111"/>
    <mergeCell ref="D112:E112"/>
    <mergeCell ref="D107:E107"/>
    <mergeCell ref="D108:E108"/>
    <mergeCell ref="D109:E109"/>
    <mergeCell ref="D110:E110"/>
    <mergeCell ref="D96:E96"/>
    <mergeCell ref="D97:E97"/>
    <mergeCell ref="D98:E98"/>
    <mergeCell ref="D105:E105"/>
    <mergeCell ref="D106:E106"/>
    <mergeCell ref="C104:F104"/>
    <mergeCell ref="D99:E99"/>
    <mergeCell ref="D100:E100"/>
    <mergeCell ref="D101:E101"/>
    <mergeCell ref="D102:E102"/>
    <mergeCell ref="D90:E90"/>
    <mergeCell ref="D91:E91"/>
    <mergeCell ref="D92:E92"/>
    <mergeCell ref="D93:E93"/>
    <mergeCell ref="D94:E94"/>
    <mergeCell ref="D95:E95"/>
    <mergeCell ref="D72:E72"/>
    <mergeCell ref="D74:E74"/>
    <mergeCell ref="D70:E70"/>
    <mergeCell ref="D84:E84"/>
    <mergeCell ref="D89:E89"/>
    <mergeCell ref="D88:E88"/>
    <mergeCell ref="D85:E85"/>
    <mergeCell ref="D86:E86"/>
    <mergeCell ref="D87:E87"/>
    <mergeCell ref="D80:E80"/>
    <mergeCell ref="D81:E81"/>
    <mergeCell ref="D82:E82"/>
    <mergeCell ref="D83:E83"/>
    <mergeCell ref="D30:E30"/>
    <mergeCell ref="D79:E79"/>
    <mergeCell ref="D73:E73"/>
    <mergeCell ref="D67:E67"/>
    <mergeCell ref="D71:E71"/>
    <mergeCell ref="C78:F78"/>
    <mergeCell ref="C66:F66"/>
    <mergeCell ref="C69:F69"/>
    <mergeCell ref="C56:F56"/>
    <mergeCell ref="C61:F61"/>
    <mergeCell ref="D57:E57"/>
    <mergeCell ref="D58:E58"/>
    <mergeCell ref="D49:E49"/>
    <mergeCell ref="D63:E63"/>
    <mergeCell ref="G15:H15"/>
    <mergeCell ref="G13:H13"/>
    <mergeCell ref="D31:E31"/>
    <mergeCell ref="D32:E32"/>
    <mergeCell ref="D15:E15"/>
    <mergeCell ref="D17:E17"/>
    <mergeCell ref="D37:E37"/>
    <mergeCell ref="G62:H62"/>
    <mergeCell ref="D29:E29"/>
    <mergeCell ref="D59:E59"/>
    <mergeCell ref="D38:E38"/>
    <mergeCell ref="G16:H16"/>
    <mergeCell ref="C28:F28"/>
    <mergeCell ref="D19:D20"/>
    <mergeCell ref="D23:E23"/>
    <mergeCell ref="D24:E24"/>
    <mergeCell ref="C22:F22"/>
    <mergeCell ref="G17:H17"/>
    <mergeCell ref="D18:E18"/>
    <mergeCell ref="D35:E35"/>
    <mergeCell ref="D34:E34"/>
    <mergeCell ref="D33:E33"/>
    <mergeCell ref="D25:E25"/>
    <mergeCell ref="D26:E26"/>
    <mergeCell ref="B105:B111"/>
    <mergeCell ref="B112:B118"/>
    <mergeCell ref="B119:B126"/>
    <mergeCell ref="B79:B85"/>
    <mergeCell ref="B86:B93"/>
    <mergeCell ref="B94:B102"/>
    <mergeCell ref="B2:E2"/>
    <mergeCell ref="D13:E13"/>
    <mergeCell ref="D16:E16"/>
    <mergeCell ref="D14:E14"/>
    <mergeCell ref="C12:F12"/>
    <mergeCell ref="F2:G2"/>
    <mergeCell ref="G14:H14"/>
    <mergeCell ref="D62:E62"/>
    <mergeCell ref="D64:E64"/>
    <mergeCell ref="C42:F42"/>
    <mergeCell ref="C48:F48"/>
    <mergeCell ref="C51:F51"/>
    <mergeCell ref="D44:E44"/>
    <mergeCell ref="D47:E47"/>
    <mergeCell ref="C43:F43"/>
    <mergeCell ref="D45:E45"/>
    <mergeCell ref="C46:F46"/>
    <mergeCell ref="D52:E52"/>
  </mergeCells>
  <phoneticPr fontId="0" type="noConversion"/>
  <conditionalFormatting sqref="G19:H19">
    <cfRule type="expression" dxfId="67" priority="1" stopIfTrue="1">
      <formula>OR(G$18&lt;&gt;"GREY CEMENT")</formula>
    </cfRule>
  </conditionalFormatting>
  <conditionalFormatting sqref="G20:H20">
    <cfRule type="expression" dxfId="66" priority="2" stopIfTrue="1">
      <formula>OR(G18="",G18="GRINDING CENTER",G18="OTHER PLANT",G18="NOT IN USE")</formula>
    </cfRule>
  </conditionalFormatting>
  <conditionalFormatting sqref="G8:H8">
    <cfRule type="expression" dxfId="65" priority="3" stopIfTrue="1">
      <formula>G$18="NOT IN USE"</formula>
    </cfRule>
  </conditionalFormatting>
  <conditionalFormatting sqref="G25:H26 G37:H38">
    <cfRule type="expression" dxfId="64" priority="4" stopIfTrue="1">
      <formula>#REF!="VOID_YEAR"</formula>
    </cfRule>
  </conditionalFormatting>
  <conditionalFormatting sqref="G29:H34">
    <cfRule type="expression" dxfId="63" priority="5" stopIfTrue="1">
      <formula>OR(#REF!="VOID_YEAR")</formula>
    </cfRule>
  </conditionalFormatting>
  <conditionalFormatting sqref="G24:H24">
    <cfRule type="expression" dxfId="62" priority="6" stopIfTrue="1">
      <formula>OR(G$18="GRINDING CENTER",G$18="OTHER PLANT",#REF!="VOID_YEAR")</formula>
    </cfRule>
  </conditionalFormatting>
  <conditionalFormatting sqref="G105:H126 G79:H102">
    <cfRule type="expression" dxfId="61" priority="7" stopIfTrue="1">
      <formula>OR(G$18="GRINDING CENTER",G$18="OTHER PLANT",#REF!="VOID_YEAR")</formula>
    </cfRule>
  </conditionalFormatting>
  <conditionalFormatting sqref="B8">
    <cfRule type="cellIs" dxfId="60" priority="8" stopIfTrue="1" operator="equal">
      <formula>"J"</formula>
    </cfRule>
    <cfRule type="cellIs" dxfId="59" priority="9" stopIfTrue="1" operator="equal">
      <formula>"K"</formula>
    </cfRule>
    <cfRule type="cellIs" dxfId="58" priority="10" stopIfTrue="1" operator="equal">
      <formula>"L"</formula>
    </cfRule>
  </conditionalFormatting>
  <conditionalFormatting sqref="H52 H47 H49 H44:H45 G45">
    <cfRule type="expression" dxfId="57" priority="11" stopIfTrue="1">
      <formula>OR(G17="GRINDING CENTER",G17="OTHER PLANT",#REF!="VOID_YEAR")</formula>
    </cfRule>
  </conditionalFormatting>
  <conditionalFormatting sqref="G44">
    <cfRule type="expression" dxfId="56" priority="12" stopIfTrue="1">
      <formula>OR(G$18="GRINDING CENTER",G$18="OTHER PLANT",#REF!="VOID_YEAR")</formula>
    </cfRule>
  </conditionalFormatting>
  <conditionalFormatting sqref="G47">
    <cfRule type="expression" dxfId="55" priority="13" stopIfTrue="1">
      <formula>OR(G18="GRINDING CENTER",G18="OTHER PLANT",#REF!="VOID_YEAR")</formula>
    </cfRule>
  </conditionalFormatting>
  <conditionalFormatting sqref="G52 G49 H57:H59 G67:H67 G72:H74 G62 G64:H64 G57 G70:H70 G59">
    <cfRule type="expression" dxfId="54" priority="14" stopIfTrue="1">
      <formula>#REF!="VOID_YEAR"</formula>
    </cfRule>
  </conditionalFormatting>
  <conditionalFormatting sqref="G58">
    <cfRule type="expression" dxfId="53" priority="15" stopIfTrue="1">
      <formula>OR(G18="GRINDING CENTER",G18="OTHER PLANT",#REF!="VOID_YEAR")</formula>
    </cfRule>
  </conditionalFormatting>
  <conditionalFormatting sqref="G63:H63">
    <cfRule type="expression" dxfId="52" priority="16" stopIfTrue="1">
      <formula>OR(G18="GRINDING CENTER",G18="OTHER PLANT",#REF!="VOID_YEAR")</formula>
    </cfRule>
  </conditionalFormatting>
  <conditionalFormatting sqref="G71:H71">
    <cfRule type="expression" dxfId="51" priority="17" stopIfTrue="1">
      <formula>OR(G18="GRINDING CENTER",G18="OTHER PLANT",#REF!="VOID_YEAR")</formula>
    </cfRule>
  </conditionalFormatting>
  <dataValidations count="6">
    <dataValidation type="list" allowBlank="1" showInputMessage="1" showErrorMessage="1" sqref="G8:H8">
      <formula1>MD_validation</formula1>
    </dataValidation>
    <dataValidation type="list" allowBlank="1" showInputMessage="1" showErrorMessage="1" sqref="G17:H17">
      <formula1>MD_plantname</formula1>
    </dataValidation>
    <dataValidation type="list" allowBlank="1" showInputMessage="1" showErrorMessage="1" sqref="G14:G15">
      <formula1>MD_company</formula1>
    </dataValidation>
    <dataValidation type="list" allowBlank="1" showInputMessage="1" showErrorMessage="1" sqref="G18:H18">
      <formula1>MD_planttype</formula1>
    </dataValidation>
    <dataValidation type="list" allowBlank="1" showInputMessage="1" showErrorMessage="1" sqref="G19:H19">
      <formula1>MD_kilntype</formula1>
    </dataValidation>
    <dataValidation type="list" allowBlank="1" showInputMessage="1" showErrorMessage="1" sqref="G20:H20">
      <formula1>MD_nominalcap</formula1>
    </dataValidation>
  </dataValidations>
  <printOptions horizontalCentered="1" verticalCentered="1"/>
  <pageMargins left="0.59055118110236227" right="0.59055118110236227" top="0.59055118110236227" bottom="0.59055118110236227" header="0.39370078740157483" footer="0.39370078740157483"/>
  <pageSetup paperSize="9" scale="70" fitToHeight="2" orientation="portrait" cellComments="asDisplayed" r:id="rId1"/>
  <headerFooter alignWithMargins="0">
    <oddFooter>&amp;L&amp;8&amp;F\&amp;A&amp;CPage &amp;P of &amp;N&amp;Rrev. 08/01/2007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14"/>
  <dimension ref="A1:B140"/>
  <sheetViews>
    <sheetView showGridLines="0" zoomScaleNormal="100" zoomScaleSheetLayoutView="100" workbookViewId="0">
      <selection activeCell="AB8" sqref="AB8"/>
    </sheetView>
  </sheetViews>
  <sheetFormatPr baseColWidth="10" defaultColWidth="9.140625" defaultRowHeight="12.75"/>
  <cols>
    <col min="1" max="1" width="7.140625" style="248" customWidth="1"/>
    <col min="2" max="2" width="6.85546875" style="249" customWidth="1"/>
    <col min="3" max="3" width="11.28515625" style="249" bestFit="1" customWidth="1"/>
    <col min="4" max="4" width="15.7109375" style="249" bestFit="1" customWidth="1"/>
    <col min="5" max="5" width="22.140625" style="249" bestFit="1" customWidth="1"/>
    <col min="6" max="6" width="26.28515625" style="249" bestFit="1" customWidth="1"/>
    <col min="7" max="7" width="20.42578125" style="249" bestFit="1" customWidth="1"/>
    <col min="8" max="8" width="23.5703125" style="249" bestFit="1" customWidth="1"/>
    <col min="9" max="9" width="21.85546875" style="249" bestFit="1" customWidth="1"/>
    <col min="10" max="16384" width="9.140625" style="249"/>
  </cols>
  <sheetData>
    <row r="1" spans="1:2" s="314" customFormat="1" ht="36" customHeight="1">
      <c r="A1" s="315" t="s">
        <v>581</v>
      </c>
      <c r="B1" s="315" t="s">
        <v>462</v>
      </c>
    </row>
    <row r="2" spans="1:2" s="314" customFormat="1" ht="12.75" customHeight="1">
      <c r="A2" s="355">
        <v>15</v>
      </c>
      <c r="B2" s="355" t="s">
        <v>427</v>
      </c>
    </row>
    <row r="3" spans="1:2" s="314" customFormat="1" ht="12.75" customHeight="1">
      <c r="A3" s="642">
        <v>34</v>
      </c>
      <c r="B3" s="642" t="s">
        <v>414</v>
      </c>
    </row>
    <row r="4" spans="1:2">
      <c r="A4" s="250">
        <v>40</v>
      </c>
      <c r="B4" s="250">
        <v>8</v>
      </c>
    </row>
    <row r="5" spans="1:2" ht="12.2" customHeight="1">
      <c r="A5" s="250">
        <v>41</v>
      </c>
      <c r="B5" s="250">
        <v>9</v>
      </c>
    </row>
    <row r="6" spans="1:2" ht="12.2" customHeight="1">
      <c r="A6" s="250">
        <v>42</v>
      </c>
      <c r="B6" s="250">
        <v>10</v>
      </c>
    </row>
    <row r="7" spans="1:2" ht="12.2" customHeight="1">
      <c r="A7" s="250">
        <v>43</v>
      </c>
      <c r="B7" s="250" t="s">
        <v>372</v>
      </c>
    </row>
    <row r="8" spans="1:2" ht="12.2" customHeight="1">
      <c r="A8" s="250">
        <v>44</v>
      </c>
      <c r="B8" s="250" t="s">
        <v>1387</v>
      </c>
    </row>
    <row r="9" spans="1:2" ht="12.2" customHeight="1">
      <c r="A9" s="250">
        <v>45</v>
      </c>
      <c r="B9" s="250" t="s">
        <v>824</v>
      </c>
    </row>
    <row r="10" spans="1:2" ht="12.2" customHeight="1">
      <c r="A10" s="250">
        <v>49</v>
      </c>
      <c r="B10" s="250">
        <v>12</v>
      </c>
    </row>
    <row r="11" spans="1:2" ht="12.2" customHeight="1">
      <c r="A11" s="250">
        <v>50</v>
      </c>
      <c r="B11" s="250">
        <v>13</v>
      </c>
    </row>
    <row r="12" spans="1:2" ht="12.2" customHeight="1">
      <c r="A12" s="250">
        <v>51</v>
      </c>
      <c r="B12" s="250">
        <v>14</v>
      </c>
    </row>
    <row r="13" spans="1:2" ht="12.2" customHeight="1">
      <c r="A13" s="250">
        <v>52</v>
      </c>
      <c r="B13" s="250">
        <v>15</v>
      </c>
    </row>
    <row r="14" spans="1:2" ht="12.2" customHeight="1">
      <c r="A14" s="250">
        <v>53</v>
      </c>
      <c r="B14" s="250">
        <v>16</v>
      </c>
    </row>
    <row r="15" spans="1:2" ht="12.2" customHeight="1">
      <c r="A15" s="250">
        <v>54</v>
      </c>
      <c r="B15" s="250">
        <v>17</v>
      </c>
    </row>
    <row r="16" spans="1:2" ht="12.2" customHeight="1">
      <c r="A16" s="250">
        <v>55</v>
      </c>
      <c r="B16" s="250" t="s">
        <v>825</v>
      </c>
    </row>
    <row r="17" spans="1:2" ht="12.2" customHeight="1">
      <c r="A17" s="250">
        <v>59</v>
      </c>
      <c r="B17" s="250" t="s">
        <v>873</v>
      </c>
    </row>
    <row r="18" spans="1:2" ht="12.2" customHeight="1">
      <c r="A18" s="250">
        <v>60</v>
      </c>
      <c r="B18" s="250" t="s">
        <v>874</v>
      </c>
    </row>
    <row r="19" spans="1:2" ht="12.2" customHeight="1">
      <c r="A19" s="250">
        <v>61</v>
      </c>
      <c r="B19" s="250" t="s">
        <v>1112</v>
      </c>
    </row>
    <row r="20" spans="1:2">
      <c r="A20" s="250">
        <v>71</v>
      </c>
      <c r="B20" s="250">
        <v>22</v>
      </c>
    </row>
    <row r="21" spans="1:2">
      <c r="A21" s="250">
        <v>72</v>
      </c>
      <c r="B21" s="250">
        <v>23</v>
      </c>
    </row>
    <row r="22" spans="1:2">
      <c r="A22" s="250">
        <v>73</v>
      </c>
      <c r="B22" s="250">
        <v>24</v>
      </c>
    </row>
    <row r="23" spans="1:2">
      <c r="A23" s="250">
        <v>90</v>
      </c>
      <c r="B23" s="250" t="s">
        <v>875</v>
      </c>
    </row>
    <row r="24" spans="1:2">
      <c r="A24" s="250">
        <v>91</v>
      </c>
      <c r="B24" s="250" t="s">
        <v>705</v>
      </c>
    </row>
    <row r="25" spans="1:2">
      <c r="A25" s="250">
        <v>92</v>
      </c>
      <c r="B25" s="250" t="s">
        <v>238</v>
      </c>
    </row>
    <row r="26" spans="1:2">
      <c r="A26" s="250">
        <v>95</v>
      </c>
      <c r="B26" s="250" t="s">
        <v>876</v>
      </c>
    </row>
    <row r="27" spans="1:2">
      <c r="A27" s="250">
        <v>96</v>
      </c>
      <c r="B27" s="250" t="s">
        <v>754</v>
      </c>
    </row>
    <row r="28" spans="1:2">
      <c r="A28" s="250">
        <v>97</v>
      </c>
      <c r="B28" s="250" t="s">
        <v>546</v>
      </c>
    </row>
    <row r="29" spans="1:2">
      <c r="A29" s="250">
        <v>100</v>
      </c>
      <c r="B29" s="250" t="s">
        <v>756</v>
      </c>
    </row>
    <row r="30" spans="1:2">
      <c r="A30" s="250">
        <v>101</v>
      </c>
      <c r="B30" s="250" t="s">
        <v>757</v>
      </c>
    </row>
    <row r="31" spans="1:2">
      <c r="A31" s="250">
        <v>102</v>
      </c>
      <c r="B31" s="250" t="s">
        <v>758</v>
      </c>
    </row>
    <row r="32" spans="1:2">
      <c r="A32" s="250">
        <v>103</v>
      </c>
      <c r="B32" s="250" t="s">
        <v>878</v>
      </c>
    </row>
    <row r="33" spans="1:2">
      <c r="A33" s="250">
        <v>104</v>
      </c>
      <c r="B33" s="250" t="s">
        <v>612</v>
      </c>
    </row>
    <row r="34" spans="1:2">
      <c r="A34" s="250">
        <v>108</v>
      </c>
      <c r="B34" s="250">
        <v>34</v>
      </c>
    </row>
    <row r="35" spans="1:2">
      <c r="A35" s="250">
        <v>231</v>
      </c>
      <c r="B35" s="250">
        <v>102</v>
      </c>
    </row>
    <row r="36" spans="1:2">
      <c r="A36" s="250">
        <v>232</v>
      </c>
      <c r="B36" s="250">
        <v>103</v>
      </c>
    </row>
    <row r="37" spans="1:2">
      <c r="A37" s="250">
        <v>233</v>
      </c>
      <c r="B37" s="250">
        <v>104</v>
      </c>
    </row>
    <row r="38" spans="1:2">
      <c r="A38" s="250">
        <v>234</v>
      </c>
      <c r="B38" s="250">
        <v>105</v>
      </c>
    </row>
    <row r="39" spans="1:2">
      <c r="A39" s="250">
        <v>235</v>
      </c>
      <c r="B39" s="250">
        <v>106</v>
      </c>
    </row>
    <row r="40" spans="1:2">
      <c r="A40" s="250">
        <v>236</v>
      </c>
      <c r="B40" s="250">
        <v>107</v>
      </c>
    </row>
    <row r="41" spans="1:2">
      <c r="A41" s="250">
        <v>237</v>
      </c>
      <c r="B41" s="250" t="s">
        <v>1051</v>
      </c>
    </row>
    <row r="42" spans="1:2">
      <c r="A42" s="250">
        <v>239</v>
      </c>
      <c r="B42" s="250">
        <v>109</v>
      </c>
    </row>
    <row r="43" spans="1:2">
      <c r="A43" s="250">
        <v>240</v>
      </c>
      <c r="B43" s="250">
        <v>110</v>
      </c>
    </row>
    <row r="44" spans="1:2">
      <c r="A44" s="250">
        <v>241</v>
      </c>
      <c r="B44" s="250">
        <v>111</v>
      </c>
    </row>
    <row r="45" spans="1:2">
      <c r="A45" s="250">
        <v>242</v>
      </c>
      <c r="B45" s="250">
        <v>112</v>
      </c>
    </row>
    <row r="46" spans="1:2">
      <c r="A46" s="250">
        <v>243</v>
      </c>
      <c r="B46" s="250">
        <v>113</v>
      </c>
    </row>
    <row r="47" spans="1:2">
      <c r="A47" s="250">
        <v>244</v>
      </c>
      <c r="B47" s="250" t="s">
        <v>835</v>
      </c>
    </row>
    <row r="48" spans="1:2">
      <c r="A48" s="250">
        <v>245</v>
      </c>
      <c r="B48" s="250">
        <v>114</v>
      </c>
    </row>
    <row r="49" spans="1:2">
      <c r="A49" s="250">
        <v>247</v>
      </c>
      <c r="B49" s="250">
        <v>116</v>
      </c>
    </row>
    <row r="50" spans="1:2">
      <c r="A50" s="250">
        <v>248</v>
      </c>
      <c r="B50" s="250">
        <v>117</v>
      </c>
    </row>
    <row r="51" spans="1:2">
      <c r="A51" s="250">
        <v>249</v>
      </c>
      <c r="B51" s="250">
        <v>118</v>
      </c>
    </row>
    <row r="52" spans="1:2">
      <c r="A52" s="250">
        <v>250</v>
      </c>
      <c r="B52" s="250">
        <v>119</v>
      </c>
    </row>
    <row r="53" spans="1:2">
      <c r="A53" s="250">
        <v>251</v>
      </c>
      <c r="B53" s="250">
        <v>120</v>
      </c>
    </row>
    <row r="54" spans="1:2">
      <c r="A54" s="250">
        <v>252</v>
      </c>
      <c r="B54" s="250">
        <v>121</v>
      </c>
    </row>
    <row r="55" spans="1:2">
      <c r="A55" s="250">
        <v>253</v>
      </c>
      <c r="B55" s="250">
        <v>122</v>
      </c>
    </row>
    <row r="56" spans="1:2">
      <c r="A56" s="250">
        <v>254</v>
      </c>
      <c r="B56" s="250">
        <v>123</v>
      </c>
    </row>
    <row r="57" spans="1:2">
      <c r="A57" s="250">
        <v>257</v>
      </c>
      <c r="B57" s="250" t="s">
        <v>815</v>
      </c>
    </row>
    <row r="58" spans="1:2">
      <c r="A58" s="250">
        <v>258</v>
      </c>
      <c r="B58" s="250" t="s">
        <v>816</v>
      </c>
    </row>
    <row r="59" spans="1:2">
      <c r="A59" s="250">
        <v>259</v>
      </c>
      <c r="B59" s="250" t="s">
        <v>817</v>
      </c>
    </row>
    <row r="60" spans="1:2">
      <c r="A60" s="250">
        <v>260</v>
      </c>
      <c r="B60" s="250" t="s">
        <v>818</v>
      </c>
    </row>
    <row r="61" spans="1:2">
      <c r="A61" s="250">
        <v>261</v>
      </c>
      <c r="B61" s="250" t="s">
        <v>819</v>
      </c>
    </row>
    <row r="62" spans="1:2">
      <c r="A62" s="250">
        <v>262</v>
      </c>
      <c r="B62" s="250" t="s">
        <v>820</v>
      </c>
    </row>
    <row r="63" spans="1:2">
      <c r="A63" s="250">
        <v>264</v>
      </c>
      <c r="B63" s="250" t="s">
        <v>501</v>
      </c>
    </row>
    <row r="64" spans="1:2">
      <c r="A64" s="250">
        <v>266</v>
      </c>
      <c r="B64" s="250" t="s">
        <v>502</v>
      </c>
    </row>
    <row r="65" spans="1:2">
      <c r="A65" s="250">
        <v>270</v>
      </c>
      <c r="B65" s="250">
        <v>132</v>
      </c>
    </row>
    <row r="66" spans="1:2">
      <c r="A66" s="250">
        <v>271</v>
      </c>
      <c r="B66" s="250">
        <v>133</v>
      </c>
    </row>
    <row r="67" spans="1:2">
      <c r="A67" s="250">
        <v>272</v>
      </c>
      <c r="B67" s="250">
        <v>134</v>
      </c>
    </row>
    <row r="68" spans="1:2">
      <c r="A68" s="250">
        <v>273</v>
      </c>
      <c r="B68" s="250">
        <v>135</v>
      </c>
    </row>
    <row r="69" spans="1:2">
      <c r="A69" s="250">
        <v>274</v>
      </c>
      <c r="B69" s="250">
        <v>136</v>
      </c>
    </row>
    <row r="70" spans="1:2">
      <c r="A70" s="250">
        <v>275</v>
      </c>
      <c r="B70" s="250">
        <v>137</v>
      </c>
    </row>
    <row r="71" spans="1:2">
      <c r="A71" s="250">
        <v>276</v>
      </c>
      <c r="B71" s="250" t="s">
        <v>1053</v>
      </c>
    </row>
    <row r="72" spans="1:2">
      <c r="A72" s="250">
        <v>278</v>
      </c>
      <c r="B72" s="250">
        <v>139</v>
      </c>
    </row>
    <row r="73" spans="1:2">
      <c r="A73" s="250">
        <v>279</v>
      </c>
      <c r="B73" s="250">
        <v>140</v>
      </c>
    </row>
    <row r="74" spans="1:2">
      <c r="A74" s="250">
        <v>280</v>
      </c>
      <c r="B74" s="250">
        <v>141</v>
      </c>
    </row>
    <row r="75" spans="1:2">
      <c r="A75" s="250">
        <v>281</v>
      </c>
      <c r="B75" s="250">
        <v>142</v>
      </c>
    </row>
    <row r="76" spans="1:2">
      <c r="A76" s="250">
        <v>282</v>
      </c>
      <c r="B76" s="250">
        <v>143</v>
      </c>
    </row>
    <row r="77" spans="1:2">
      <c r="A77" s="250">
        <v>283</v>
      </c>
      <c r="B77" s="250" t="s">
        <v>834</v>
      </c>
    </row>
    <row r="78" spans="1:2">
      <c r="A78" s="250">
        <v>284</v>
      </c>
      <c r="B78" s="250">
        <v>144</v>
      </c>
    </row>
    <row r="79" spans="1:2">
      <c r="A79" s="250">
        <v>286</v>
      </c>
      <c r="B79" s="250">
        <v>146</v>
      </c>
    </row>
    <row r="80" spans="1:2">
      <c r="A80" s="250">
        <v>287</v>
      </c>
      <c r="B80" s="250">
        <v>147</v>
      </c>
    </row>
    <row r="81" spans="1:2">
      <c r="A81" s="250">
        <v>288</v>
      </c>
      <c r="B81" s="250">
        <v>148</v>
      </c>
    </row>
    <row r="82" spans="1:2">
      <c r="A82" s="250">
        <v>289</v>
      </c>
      <c r="B82" s="250">
        <v>149</v>
      </c>
    </row>
    <row r="83" spans="1:2">
      <c r="A83" s="250">
        <v>290</v>
      </c>
      <c r="B83" s="250">
        <v>150</v>
      </c>
    </row>
    <row r="84" spans="1:2">
      <c r="A84" s="250">
        <v>291</v>
      </c>
      <c r="B84" s="250">
        <v>151</v>
      </c>
    </row>
    <row r="85" spans="1:2">
      <c r="A85" s="250">
        <v>292</v>
      </c>
      <c r="B85" s="250">
        <v>152</v>
      </c>
    </row>
    <row r="86" spans="1:2">
      <c r="A86" s="250">
        <v>293</v>
      </c>
      <c r="B86" s="250">
        <v>153</v>
      </c>
    </row>
    <row r="87" spans="1:2">
      <c r="A87" s="250">
        <v>296</v>
      </c>
      <c r="B87" s="250" t="s">
        <v>578</v>
      </c>
    </row>
    <row r="88" spans="1:2">
      <c r="A88" s="250">
        <v>297</v>
      </c>
      <c r="B88" s="250" t="s">
        <v>579</v>
      </c>
    </row>
    <row r="89" spans="1:2">
      <c r="A89" s="250">
        <v>298</v>
      </c>
      <c r="B89" s="250" t="s">
        <v>580</v>
      </c>
    </row>
    <row r="90" spans="1:2">
      <c r="A90" s="250">
        <v>299</v>
      </c>
      <c r="B90" s="250" t="s">
        <v>471</v>
      </c>
    </row>
    <row r="91" spans="1:2">
      <c r="A91" s="250">
        <v>300</v>
      </c>
      <c r="B91" s="250" t="s">
        <v>472</v>
      </c>
    </row>
    <row r="92" spans="1:2">
      <c r="A92" s="250">
        <v>301</v>
      </c>
      <c r="B92" s="250" t="s">
        <v>473</v>
      </c>
    </row>
    <row r="93" spans="1:2">
      <c r="A93" s="250">
        <v>303</v>
      </c>
      <c r="B93" s="250" t="s">
        <v>503</v>
      </c>
    </row>
    <row r="94" spans="1:2">
      <c r="A94" s="250">
        <v>305</v>
      </c>
      <c r="B94" s="250" t="s">
        <v>504</v>
      </c>
    </row>
    <row r="95" spans="1:2">
      <c r="A95" s="250">
        <v>431</v>
      </c>
      <c r="B95" s="250" t="s">
        <v>67</v>
      </c>
    </row>
    <row r="96" spans="1:2">
      <c r="A96" s="250">
        <v>432</v>
      </c>
      <c r="B96" s="250" t="s">
        <v>68</v>
      </c>
    </row>
    <row r="97" spans="1:2">
      <c r="A97" s="250">
        <v>433</v>
      </c>
      <c r="B97" s="250" t="s">
        <v>1043</v>
      </c>
    </row>
    <row r="98" spans="1:2">
      <c r="A98" s="250">
        <v>435</v>
      </c>
      <c r="B98" s="250" t="s">
        <v>702</v>
      </c>
    </row>
    <row r="99" spans="1:2">
      <c r="A99" s="250">
        <v>437</v>
      </c>
      <c r="B99" s="250" t="s">
        <v>70</v>
      </c>
    </row>
    <row r="100" spans="1:2">
      <c r="A100" s="250">
        <v>438</v>
      </c>
      <c r="B100" s="250" t="s">
        <v>71</v>
      </c>
    </row>
    <row r="101" spans="1:2">
      <c r="A101" s="345">
        <v>439</v>
      </c>
      <c r="B101" s="345" t="s">
        <v>1307</v>
      </c>
    </row>
    <row r="102" spans="1:2">
      <c r="A102" s="250">
        <v>442</v>
      </c>
      <c r="B102" s="250" t="s">
        <v>74</v>
      </c>
    </row>
    <row r="103" spans="1:2">
      <c r="A103" s="250">
        <v>443</v>
      </c>
      <c r="B103" s="250" t="s">
        <v>75</v>
      </c>
    </row>
    <row r="104" spans="1:2">
      <c r="A104" s="250">
        <v>444</v>
      </c>
      <c r="B104" s="250" t="s">
        <v>76</v>
      </c>
    </row>
    <row r="105" spans="1:2">
      <c r="A105" s="250">
        <v>445</v>
      </c>
      <c r="B105" s="250" t="s">
        <v>77</v>
      </c>
    </row>
    <row r="106" spans="1:2">
      <c r="A106" s="250">
        <v>446</v>
      </c>
      <c r="B106" s="250" t="s">
        <v>78</v>
      </c>
    </row>
    <row r="107" spans="1:2">
      <c r="A107" s="250">
        <v>447</v>
      </c>
      <c r="B107" s="250" t="s">
        <v>79</v>
      </c>
    </row>
    <row r="108" spans="1:2">
      <c r="A108" s="250">
        <v>449</v>
      </c>
      <c r="B108" s="250" t="s">
        <v>507</v>
      </c>
    </row>
    <row r="109" spans="1:2">
      <c r="A109" s="250">
        <v>451</v>
      </c>
      <c r="B109" s="250" t="s">
        <v>509</v>
      </c>
    </row>
    <row r="110" spans="1:2">
      <c r="A110" s="250">
        <v>454</v>
      </c>
      <c r="B110" s="250" t="s">
        <v>80</v>
      </c>
    </row>
    <row r="111" spans="1:2">
      <c r="A111" s="250">
        <v>455</v>
      </c>
      <c r="B111" s="250" t="s">
        <v>81</v>
      </c>
    </row>
    <row r="112" spans="1:2">
      <c r="A112" s="250">
        <v>456</v>
      </c>
      <c r="B112" s="250" t="s">
        <v>82</v>
      </c>
    </row>
    <row r="113" spans="1:2">
      <c r="A113" s="250">
        <v>457</v>
      </c>
      <c r="B113" s="250" t="s">
        <v>99</v>
      </c>
    </row>
    <row r="114" spans="1:2">
      <c r="A114" s="250">
        <v>458</v>
      </c>
      <c r="B114" s="250" t="s">
        <v>1026</v>
      </c>
    </row>
    <row r="115" spans="1:2">
      <c r="A115" s="345">
        <v>459</v>
      </c>
      <c r="B115" s="345" t="s">
        <v>1084</v>
      </c>
    </row>
    <row r="116" spans="1:2">
      <c r="A116" s="250">
        <v>461</v>
      </c>
      <c r="B116" s="250" t="s">
        <v>511</v>
      </c>
    </row>
    <row r="117" spans="1:2">
      <c r="A117" s="250">
        <v>463</v>
      </c>
      <c r="B117" s="250" t="s">
        <v>100</v>
      </c>
    </row>
    <row r="118" spans="1:2">
      <c r="A118" s="250">
        <v>467</v>
      </c>
      <c r="B118" s="250" t="s">
        <v>83</v>
      </c>
    </row>
    <row r="119" spans="1:2">
      <c r="A119" s="250">
        <v>468</v>
      </c>
      <c r="B119" s="250" t="s">
        <v>84</v>
      </c>
    </row>
    <row r="120" spans="1:2">
      <c r="A120" s="250">
        <v>469</v>
      </c>
      <c r="B120" s="250" t="s">
        <v>1044</v>
      </c>
    </row>
    <row r="121" spans="1:2">
      <c r="A121" s="250">
        <v>471</v>
      </c>
      <c r="B121" s="250" t="s">
        <v>1184</v>
      </c>
    </row>
    <row r="122" spans="1:2">
      <c r="A122" s="250">
        <v>473</v>
      </c>
      <c r="B122" s="250" t="s">
        <v>85</v>
      </c>
    </row>
    <row r="123" spans="1:2">
      <c r="A123" s="250">
        <v>474</v>
      </c>
      <c r="B123" s="250" t="s">
        <v>86</v>
      </c>
    </row>
    <row r="124" spans="1:2">
      <c r="A124" s="345">
        <v>475</v>
      </c>
      <c r="B124" s="345" t="s">
        <v>1309</v>
      </c>
    </row>
    <row r="125" spans="1:2">
      <c r="A125" s="250">
        <v>478</v>
      </c>
      <c r="B125" s="250" t="s">
        <v>87</v>
      </c>
    </row>
    <row r="126" spans="1:2">
      <c r="A126" s="250">
        <v>479</v>
      </c>
      <c r="B126" s="250" t="s">
        <v>904</v>
      </c>
    </row>
    <row r="127" spans="1:2">
      <c r="A127" s="250">
        <v>480</v>
      </c>
      <c r="B127" s="250" t="s">
        <v>905</v>
      </c>
    </row>
    <row r="128" spans="1:2">
      <c r="A128" s="250">
        <v>481</v>
      </c>
      <c r="B128" s="250" t="s">
        <v>906</v>
      </c>
    </row>
    <row r="129" spans="1:2">
      <c r="A129" s="250">
        <v>482</v>
      </c>
      <c r="B129" s="250" t="s">
        <v>907</v>
      </c>
    </row>
    <row r="130" spans="1:2">
      <c r="A130" s="250">
        <v>483</v>
      </c>
      <c r="B130" s="250" t="s">
        <v>908</v>
      </c>
    </row>
    <row r="131" spans="1:2">
      <c r="A131" s="250">
        <v>485</v>
      </c>
      <c r="B131" s="250" t="s">
        <v>513</v>
      </c>
    </row>
    <row r="132" spans="1:2">
      <c r="A132" s="250">
        <v>487</v>
      </c>
      <c r="B132" s="250" t="s">
        <v>515</v>
      </c>
    </row>
    <row r="133" spans="1:2">
      <c r="A133" s="250">
        <v>490</v>
      </c>
      <c r="B133" s="250" t="s">
        <v>909</v>
      </c>
    </row>
    <row r="134" spans="1:2">
      <c r="A134" s="250">
        <v>491</v>
      </c>
      <c r="B134" s="250" t="s">
        <v>910</v>
      </c>
    </row>
    <row r="135" spans="1:2">
      <c r="A135" s="250">
        <v>492</v>
      </c>
      <c r="B135" s="250" t="s">
        <v>911</v>
      </c>
    </row>
    <row r="136" spans="1:2">
      <c r="A136" s="250">
        <v>493</v>
      </c>
      <c r="B136" s="250" t="s">
        <v>101</v>
      </c>
    </row>
    <row r="137" spans="1:2">
      <c r="A137" s="250">
        <v>494</v>
      </c>
      <c r="B137" s="250" t="s">
        <v>1029</v>
      </c>
    </row>
    <row r="138" spans="1:2">
      <c r="A138" s="345">
        <v>495</v>
      </c>
      <c r="B138" s="345" t="s">
        <v>1085</v>
      </c>
    </row>
    <row r="139" spans="1:2">
      <c r="A139" s="250">
        <v>497</v>
      </c>
      <c r="B139" s="250" t="s">
        <v>765</v>
      </c>
    </row>
    <row r="140" spans="1:2">
      <c r="A140" s="250">
        <v>499</v>
      </c>
      <c r="B140" s="250" t="s">
        <v>102</v>
      </c>
    </row>
  </sheetData>
  <sheetProtection selectLockedCells="1"/>
  <phoneticPr fontId="0" type="noConversion"/>
  <pageMargins left="2.4500000000000002" right="0.23622047244094491" top="0.47244094488188981" bottom="0.51181102362204722" header="0.39370078740157483" footer="0.35433070866141736"/>
  <pageSetup paperSize="9" scale="120" fitToHeight="8" orientation="portrait" cellComments="asDisplayed" r:id="rId1"/>
  <headerFooter alignWithMargins="0">
    <oddFooter>&amp;L&amp;8&amp;F\&amp;A&amp;CPage &amp;P of &amp;N&amp;RDate: &amp;D; Time: &amp;T</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17">
    <pageSetUpPr fitToPage="1"/>
  </sheetPr>
  <dimension ref="A1:E140"/>
  <sheetViews>
    <sheetView showGridLines="0" zoomScaleNormal="100" zoomScaleSheetLayoutView="100" workbookViewId="0">
      <pane xSplit="2" ySplit="1" topLeftCell="C2" activePane="bottomRight" state="frozen"/>
      <selection activeCell="AB8" sqref="AB8"/>
      <selection pane="topRight" activeCell="AB8" sqref="AB8"/>
      <selection pane="bottomLeft" activeCell="AB8" sqref="AB8"/>
      <selection pane="bottomRight" activeCell="AB8" sqref="AB8"/>
    </sheetView>
  </sheetViews>
  <sheetFormatPr baseColWidth="10" defaultColWidth="9.140625" defaultRowHeight="12.75"/>
  <cols>
    <col min="1" max="1" width="6.42578125" style="2" customWidth="1"/>
    <col min="2" max="2" width="6.28515625" style="2" bestFit="1" customWidth="1"/>
    <col min="3" max="4" width="10.7109375" style="3" customWidth="1"/>
    <col min="5" max="5" width="13.85546875" style="2" customWidth="1"/>
    <col min="6" max="6" width="15.7109375" style="2" bestFit="1" customWidth="1"/>
    <col min="7" max="7" width="22.140625" style="2" bestFit="1" customWidth="1"/>
    <col min="8" max="8" width="26.28515625" style="2" bestFit="1" customWidth="1"/>
    <col min="9" max="9" width="20.42578125" style="2" bestFit="1" customWidth="1"/>
    <col min="10" max="10" width="23.5703125" style="2" bestFit="1" customWidth="1"/>
    <col min="11" max="11" width="21.85546875" style="2" bestFit="1" customWidth="1"/>
    <col min="12" max="16384" width="9.140625" style="2"/>
  </cols>
  <sheetData>
    <row r="1" spans="1:4" ht="25.5">
      <c r="A1" s="315" t="s">
        <v>581</v>
      </c>
      <c r="B1" s="315" t="s">
        <v>462</v>
      </c>
      <c r="C1" s="344" t="s">
        <v>469</v>
      </c>
      <c r="D1" s="344" t="s">
        <v>470</v>
      </c>
    </row>
    <row r="2" spans="1:4">
      <c r="A2" s="341">
        <v>40</v>
      </c>
      <c r="B2" s="342">
        <v>8</v>
      </c>
      <c r="C2" s="333">
        <v>0</v>
      </c>
      <c r="D2" s="333">
        <v>10000000</v>
      </c>
    </row>
    <row r="3" spans="1:4" ht="12.2" customHeight="1">
      <c r="A3" s="342">
        <v>49</v>
      </c>
      <c r="B3" s="342">
        <v>12</v>
      </c>
      <c r="C3" s="334">
        <v>0</v>
      </c>
      <c r="D3" s="334">
        <v>300000</v>
      </c>
    </row>
    <row r="4" spans="1:4" ht="12.2" customHeight="1">
      <c r="A4" s="341">
        <v>50</v>
      </c>
      <c r="B4" s="342">
        <v>13</v>
      </c>
      <c r="C4" s="334">
        <v>0</v>
      </c>
      <c r="D4" s="334">
        <v>500000</v>
      </c>
    </row>
    <row r="5" spans="1:4" ht="12.2" customHeight="1">
      <c r="A5" s="342">
        <v>51</v>
      </c>
      <c r="B5" s="342">
        <v>14</v>
      </c>
      <c r="C5" s="334">
        <v>0</v>
      </c>
      <c r="D5" s="334">
        <v>1000000</v>
      </c>
    </row>
    <row r="6" spans="1:4" ht="12.2" customHeight="1">
      <c r="A6" s="341">
        <v>52</v>
      </c>
      <c r="B6" s="342">
        <v>15</v>
      </c>
      <c r="C6" s="334">
        <v>0</v>
      </c>
      <c r="D6" s="334">
        <v>1000000</v>
      </c>
    </row>
    <row r="7" spans="1:4" ht="12.2" customHeight="1">
      <c r="A7" s="342">
        <v>53</v>
      </c>
      <c r="B7" s="342">
        <v>16</v>
      </c>
      <c r="C7" s="334">
        <v>0</v>
      </c>
      <c r="D7" s="334">
        <v>1000000</v>
      </c>
    </row>
    <row r="8" spans="1:4" ht="12.2" customHeight="1">
      <c r="A8" s="341">
        <v>54</v>
      </c>
      <c r="B8" s="342">
        <v>17</v>
      </c>
      <c r="C8" s="334">
        <v>0</v>
      </c>
      <c r="D8" s="334">
        <v>300000</v>
      </c>
    </row>
    <row r="9" spans="1:4" ht="12.2" customHeight="1">
      <c r="A9" s="603">
        <v>55</v>
      </c>
      <c r="B9" s="601" t="s">
        <v>825</v>
      </c>
      <c r="C9" s="602">
        <v>0</v>
      </c>
      <c r="D9" s="602">
        <v>1000000</v>
      </c>
    </row>
    <row r="10" spans="1:4" ht="12.2" customHeight="1">
      <c r="A10" s="341">
        <v>59</v>
      </c>
      <c r="B10" s="342" t="s">
        <v>873</v>
      </c>
      <c r="C10" s="334">
        <v>0</v>
      </c>
      <c r="D10" s="334">
        <v>3000000</v>
      </c>
    </row>
    <row r="11" spans="1:4" ht="12.2" customHeight="1">
      <c r="A11" s="342">
        <v>60</v>
      </c>
      <c r="B11" s="342" t="s">
        <v>874</v>
      </c>
      <c r="C11" s="334">
        <v>0</v>
      </c>
      <c r="D11" s="334">
        <v>3000000</v>
      </c>
    </row>
    <row r="12" spans="1:4" ht="12.2" customHeight="1">
      <c r="A12" s="601">
        <v>61</v>
      </c>
      <c r="B12" s="601" t="s">
        <v>1112</v>
      </c>
      <c r="C12" s="602">
        <v>0</v>
      </c>
      <c r="D12" s="602">
        <v>3000000</v>
      </c>
    </row>
    <row r="13" spans="1:4" ht="12.2" customHeight="1">
      <c r="A13" s="341">
        <v>66</v>
      </c>
      <c r="B13" s="342">
        <v>21</v>
      </c>
      <c r="C13" s="334">
        <v>0</v>
      </c>
      <c r="D13" s="334">
        <v>15000000</v>
      </c>
    </row>
    <row r="14" spans="1:4" ht="12.2" customHeight="1">
      <c r="A14" s="342">
        <v>67</v>
      </c>
      <c r="B14" s="342" t="s">
        <v>278</v>
      </c>
      <c r="C14" s="334">
        <v>0</v>
      </c>
      <c r="D14" s="334">
        <v>15000000</v>
      </c>
    </row>
    <row r="15" spans="1:4" ht="12.2" customHeight="1">
      <c r="A15" s="601">
        <v>68</v>
      </c>
      <c r="B15" s="601" t="s">
        <v>747</v>
      </c>
      <c r="C15" s="602">
        <v>0</v>
      </c>
      <c r="D15" s="602">
        <v>15000000</v>
      </c>
    </row>
    <row r="16" spans="1:4">
      <c r="A16" s="341">
        <v>73</v>
      </c>
      <c r="B16" s="342">
        <v>24</v>
      </c>
      <c r="C16" s="348">
        <v>0</v>
      </c>
      <c r="D16" s="349">
        <v>1</v>
      </c>
    </row>
    <row r="17" spans="1:5" ht="13.5" customHeight="1">
      <c r="A17" s="342">
        <v>136</v>
      </c>
      <c r="B17" s="346" t="s">
        <v>1376</v>
      </c>
      <c r="C17" s="316">
        <v>460</v>
      </c>
      <c r="D17" s="347">
        <v>570</v>
      </c>
    </row>
    <row r="18" spans="1:5" ht="13.5" customHeight="1">
      <c r="A18" s="342">
        <v>144</v>
      </c>
      <c r="B18" s="342">
        <v>39</v>
      </c>
      <c r="C18" s="343">
        <v>345956.43199999997</v>
      </c>
      <c r="D18" s="343">
        <v>557290.68719999993</v>
      </c>
    </row>
    <row r="19" spans="1:5" ht="13.5" customHeight="1">
      <c r="A19" s="341">
        <v>163</v>
      </c>
      <c r="B19" s="342" t="s">
        <v>55</v>
      </c>
      <c r="C19" s="350">
        <v>865</v>
      </c>
      <c r="D19" s="351">
        <v>865</v>
      </c>
    </row>
    <row r="20" spans="1:5" ht="13.5" customHeight="1">
      <c r="A20" s="342">
        <v>168</v>
      </c>
      <c r="B20" s="342">
        <v>50</v>
      </c>
      <c r="C20" s="343">
        <v>0</v>
      </c>
      <c r="D20" s="343">
        <v>10000000</v>
      </c>
    </row>
    <row r="21" spans="1:5" ht="13.5" customHeight="1" thickBot="1">
      <c r="A21" s="908">
        <v>173</v>
      </c>
      <c r="B21" s="909">
        <v>59</v>
      </c>
      <c r="C21" s="910">
        <v>357237.62</v>
      </c>
      <c r="D21" s="910">
        <v>1203326.72</v>
      </c>
    </row>
    <row r="22" spans="1:5" s="41" customFormat="1" ht="13.5" customHeight="1">
      <c r="A22" s="924">
        <v>184</v>
      </c>
      <c r="B22" s="925">
        <v>60</v>
      </c>
      <c r="C22" s="926">
        <v>475</v>
      </c>
      <c r="D22" s="927">
        <v>1600</v>
      </c>
    </row>
    <row r="23" spans="1:5" s="41" customFormat="1" ht="13.5" customHeight="1">
      <c r="A23" s="918">
        <v>196</v>
      </c>
      <c r="B23" s="342">
        <v>62</v>
      </c>
      <c r="C23" s="343">
        <v>438.50915223945083</v>
      </c>
      <c r="D23" s="917">
        <v>1477.0834601749923</v>
      </c>
    </row>
    <row r="24" spans="1:5" s="79" customFormat="1" ht="13.5" customHeight="1">
      <c r="A24" s="915">
        <v>179</v>
      </c>
      <c r="B24" s="353">
        <v>71</v>
      </c>
      <c r="C24" s="352">
        <v>0</v>
      </c>
      <c r="D24" s="916">
        <v>620830.08302628004</v>
      </c>
    </row>
    <row r="25" spans="1:5" s="79" customFormat="1" ht="13.5" customHeight="1">
      <c r="A25" s="918">
        <v>187</v>
      </c>
      <c r="B25" s="346">
        <v>73</v>
      </c>
      <c r="C25" s="317">
        <v>475</v>
      </c>
      <c r="D25" s="928">
        <v>1600</v>
      </c>
    </row>
    <row r="26" spans="1:5" s="79" customFormat="1" ht="13.5" customHeight="1">
      <c r="A26" s="915">
        <v>199</v>
      </c>
      <c r="B26" s="342">
        <v>74</v>
      </c>
      <c r="C26" s="343">
        <v>438.50915223945083</v>
      </c>
      <c r="D26" s="917">
        <v>1477.0834601749923</v>
      </c>
    </row>
    <row r="27" spans="1:5" s="79" customFormat="1" ht="13.5" customHeight="1">
      <c r="A27" s="929">
        <v>193</v>
      </c>
      <c r="B27" s="601">
        <v>75</v>
      </c>
      <c r="C27" s="343">
        <v>438.50915223945083</v>
      </c>
      <c r="D27" s="917">
        <v>1477.0834601749923</v>
      </c>
    </row>
    <row r="28" spans="1:5" ht="13.5" customHeight="1">
      <c r="A28" s="930">
        <v>181</v>
      </c>
      <c r="B28" s="905" t="s">
        <v>1301</v>
      </c>
      <c r="C28" s="1064">
        <v>0</v>
      </c>
      <c r="D28" s="1065">
        <v>2000000</v>
      </c>
      <c r="E28" s="2" t="s">
        <v>850</v>
      </c>
    </row>
    <row r="29" spans="1:5" ht="13.5" customHeight="1">
      <c r="A29" s="918">
        <v>210</v>
      </c>
      <c r="B29" s="342">
        <v>92</v>
      </c>
      <c r="C29" s="336">
        <v>0</v>
      </c>
      <c r="D29" s="919">
        <v>0.97</v>
      </c>
    </row>
    <row r="30" spans="1:5" ht="13.5" customHeight="1">
      <c r="A30" s="931">
        <v>209</v>
      </c>
      <c r="B30" s="601" t="s">
        <v>558</v>
      </c>
      <c r="C30" s="804">
        <v>0</v>
      </c>
      <c r="D30" s="932">
        <v>0.97</v>
      </c>
    </row>
    <row r="31" spans="1:5" ht="13.5" customHeight="1">
      <c r="A31" s="918">
        <v>212</v>
      </c>
      <c r="B31" s="342">
        <v>93</v>
      </c>
      <c r="C31" s="335">
        <v>2800</v>
      </c>
      <c r="D31" s="933">
        <v>9000</v>
      </c>
    </row>
    <row r="32" spans="1:5" ht="13.5" customHeight="1">
      <c r="A32" s="918">
        <v>214</v>
      </c>
      <c r="B32" s="342">
        <v>95</v>
      </c>
      <c r="C32" s="336">
        <v>0</v>
      </c>
      <c r="D32" s="919">
        <v>1</v>
      </c>
    </row>
    <row r="33" spans="1:4" ht="13.5" customHeight="1">
      <c r="A33" s="915">
        <v>215</v>
      </c>
      <c r="B33" s="342">
        <v>96</v>
      </c>
      <c r="C33" s="336">
        <v>0</v>
      </c>
      <c r="D33" s="919">
        <v>1</v>
      </c>
    </row>
    <row r="34" spans="1:4" ht="13.5" customHeight="1" thickBot="1">
      <c r="A34" s="920">
        <v>221</v>
      </c>
      <c r="B34" s="921">
        <v>97</v>
      </c>
      <c r="C34" s="922">
        <v>80</v>
      </c>
      <c r="D34" s="923">
        <v>250</v>
      </c>
    </row>
    <row r="35" spans="1:4">
      <c r="A35" s="172">
        <v>231</v>
      </c>
      <c r="B35" s="172">
        <v>102</v>
      </c>
      <c r="C35" s="906">
        <v>0</v>
      </c>
      <c r="D35" s="907">
        <v>300000</v>
      </c>
    </row>
    <row r="36" spans="1:4">
      <c r="A36" s="341">
        <v>232</v>
      </c>
      <c r="B36" s="342">
        <v>103</v>
      </c>
      <c r="C36" s="337">
        <v>0</v>
      </c>
      <c r="D36" s="338">
        <v>300000</v>
      </c>
    </row>
    <row r="37" spans="1:4">
      <c r="A37" s="342">
        <v>233</v>
      </c>
      <c r="B37" s="342">
        <v>104</v>
      </c>
      <c r="C37" s="337">
        <v>0</v>
      </c>
      <c r="D37" s="338">
        <v>300000</v>
      </c>
    </row>
    <row r="38" spans="1:4">
      <c r="A38" s="341">
        <v>234</v>
      </c>
      <c r="B38" s="342">
        <v>105</v>
      </c>
      <c r="C38" s="337">
        <v>0</v>
      </c>
      <c r="D38" s="338">
        <v>100000</v>
      </c>
    </row>
    <row r="39" spans="1:4">
      <c r="A39" s="342">
        <v>235</v>
      </c>
      <c r="B39" s="342">
        <v>106</v>
      </c>
      <c r="C39" s="337">
        <v>0</v>
      </c>
      <c r="D39" s="338">
        <v>300000</v>
      </c>
    </row>
    <row r="40" spans="1:4">
      <c r="A40" s="341">
        <v>236</v>
      </c>
      <c r="B40" s="342">
        <v>107</v>
      </c>
      <c r="C40" s="337">
        <v>0</v>
      </c>
      <c r="D40" s="338">
        <v>100000</v>
      </c>
    </row>
    <row r="41" spans="1:4">
      <c r="A41" s="342">
        <v>237</v>
      </c>
      <c r="B41" s="342" t="s">
        <v>1051</v>
      </c>
      <c r="C41" s="337">
        <v>0</v>
      </c>
      <c r="D41" s="338">
        <v>300000</v>
      </c>
    </row>
    <row r="42" spans="1:4">
      <c r="A42" s="342">
        <v>239</v>
      </c>
      <c r="B42" s="342">
        <v>109</v>
      </c>
      <c r="C42" s="337">
        <v>0</v>
      </c>
      <c r="D42" s="338">
        <v>100000</v>
      </c>
    </row>
    <row r="43" spans="1:4">
      <c r="A43" s="341">
        <v>240</v>
      </c>
      <c r="B43" s="342">
        <v>110</v>
      </c>
      <c r="C43" s="337">
        <v>0</v>
      </c>
      <c r="D43" s="338">
        <v>100000</v>
      </c>
    </row>
    <row r="44" spans="1:4">
      <c r="A44" s="342">
        <v>241</v>
      </c>
      <c r="B44" s="342">
        <v>111</v>
      </c>
      <c r="C44" s="337">
        <v>0</v>
      </c>
      <c r="D44" s="338">
        <v>100000</v>
      </c>
    </row>
    <row r="45" spans="1:4">
      <c r="A45" s="341">
        <v>242</v>
      </c>
      <c r="B45" s="342">
        <v>112</v>
      </c>
      <c r="C45" s="337">
        <v>0</v>
      </c>
      <c r="D45" s="338">
        <v>100000</v>
      </c>
    </row>
    <row r="46" spans="1:4">
      <c r="A46" s="342">
        <v>243</v>
      </c>
      <c r="B46" s="342">
        <v>113</v>
      </c>
      <c r="C46" s="337">
        <v>0</v>
      </c>
      <c r="D46" s="338">
        <v>100000</v>
      </c>
    </row>
    <row r="47" spans="1:4">
      <c r="A47" s="341">
        <v>244</v>
      </c>
      <c r="B47" s="342" t="s">
        <v>835</v>
      </c>
      <c r="C47" s="337">
        <v>0</v>
      </c>
      <c r="D47" s="338">
        <v>100000</v>
      </c>
    </row>
    <row r="48" spans="1:4">
      <c r="A48" s="342">
        <v>245</v>
      </c>
      <c r="B48" s="342">
        <v>114</v>
      </c>
      <c r="C48" s="337">
        <v>0</v>
      </c>
      <c r="D48" s="338">
        <v>100000</v>
      </c>
    </row>
    <row r="49" spans="1:4">
      <c r="A49" s="341">
        <v>247</v>
      </c>
      <c r="B49" s="342">
        <v>116</v>
      </c>
      <c r="C49" s="337">
        <v>0</v>
      </c>
      <c r="D49" s="338">
        <v>100000</v>
      </c>
    </row>
    <row r="50" spans="1:4">
      <c r="A50" s="342">
        <v>248</v>
      </c>
      <c r="B50" s="342">
        <v>117</v>
      </c>
      <c r="C50" s="337">
        <v>0</v>
      </c>
      <c r="D50" s="338">
        <v>100000</v>
      </c>
    </row>
    <row r="51" spans="1:4">
      <c r="A51" s="341">
        <v>249</v>
      </c>
      <c r="B51" s="342">
        <v>118</v>
      </c>
      <c r="C51" s="337">
        <v>0</v>
      </c>
      <c r="D51" s="338">
        <v>100000</v>
      </c>
    </row>
    <row r="52" spans="1:4">
      <c r="A52" s="342">
        <v>250</v>
      </c>
      <c r="B52" s="342">
        <v>119</v>
      </c>
      <c r="C52" s="337">
        <v>0</v>
      </c>
      <c r="D52" s="338">
        <v>100000</v>
      </c>
    </row>
    <row r="53" spans="1:4">
      <c r="A53" s="341">
        <v>251</v>
      </c>
      <c r="B53" s="342">
        <v>120</v>
      </c>
      <c r="C53" s="337">
        <v>0</v>
      </c>
      <c r="D53" s="338">
        <v>100000</v>
      </c>
    </row>
    <row r="54" spans="1:4">
      <c r="A54" s="342">
        <v>252</v>
      </c>
      <c r="B54" s="342">
        <v>121</v>
      </c>
      <c r="C54" s="337">
        <v>0</v>
      </c>
      <c r="D54" s="338">
        <v>100000</v>
      </c>
    </row>
    <row r="55" spans="1:4">
      <c r="A55" s="341">
        <v>253</v>
      </c>
      <c r="B55" s="342">
        <v>122</v>
      </c>
      <c r="C55" s="337">
        <v>0</v>
      </c>
      <c r="D55" s="338">
        <v>100000</v>
      </c>
    </row>
    <row r="56" spans="1:4">
      <c r="A56" s="342">
        <v>254</v>
      </c>
      <c r="B56" s="342">
        <v>123</v>
      </c>
      <c r="C56" s="337">
        <v>0</v>
      </c>
      <c r="D56" s="338">
        <v>100000</v>
      </c>
    </row>
    <row r="57" spans="1:4">
      <c r="A57" s="345">
        <v>257</v>
      </c>
      <c r="B57" s="345" t="s">
        <v>815</v>
      </c>
      <c r="C57" s="340">
        <v>0</v>
      </c>
      <c r="D57" s="339">
        <v>100000</v>
      </c>
    </row>
    <row r="58" spans="1:4">
      <c r="A58" s="345">
        <v>258</v>
      </c>
      <c r="B58" s="345" t="s">
        <v>816</v>
      </c>
      <c r="C58" s="340">
        <v>0</v>
      </c>
      <c r="D58" s="339">
        <v>100000</v>
      </c>
    </row>
    <row r="59" spans="1:4">
      <c r="A59" s="345">
        <v>259</v>
      </c>
      <c r="B59" s="345" t="s">
        <v>817</v>
      </c>
      <c r="C59" s="340">
        <v>0</v>
      </c>
      <c r="D59" s="339">
        <v>100000</v>
      </c>
    </row>
    <row r="60" spans="1:4">
      <c r="A60" s="345">
        <v>260</v>
      </c>
      <c r="B60" s="345" t="s">
        <v>818</v>
      </c>
      <c r="C60" s="340">
        <v>0</v>
      </c>
      <c r="D60" s="339">
        <v>100000</v>
      </c>
    </row>
    <row r="61" spans="1:4">
      <c r="A61" s="345">
        <v>261</v>
      </c>
      <c r="B61" s="345" t="s">
        <v>819</v>
      </c>
      <c r="C61" s="340">
        <v>0</v>
      </c>
      <c r="D61" s="339">
        <v>100000</v>
      </c>
    </row>
    <row r="62" spans="1:4">
      <c r="A62" s="345">
        <v>262</v>
      </c>
      <c r="B62" s="345" t="s">
        <v>820</v>
      </c>
      <c r="C62" s="340">
        <v>0</v>
      </c>
      <c r="D62" s="339">
        <v>100000</v>
      </c>
    </row>
    <row r="63" spans="1:4">
      <c r="A63" s="345">
        <v>264</v>
      </c>
      <c r="B63" s="345" t="s">
        <v>501</v>
      </c>
      <c r="C63" s="340">
        <v>0</v>
      </c>
      <c r="D63" s="339">
        <v>100000</v>
      </c>
    </row>
    <row r="64" spans="1:4">
      <c r="A64" s="345">
        <v>266</v>
      </c>
      <c r="B64" s="345" t="s">
        <v>502</v>
      </c>
      <c r="C64" s="340">
        <v>0</v>
      </c>
      <c r="D64" s="339">
        <v>100000</v>
      </c>
    </row>
    <row r="65" spans="1:4">
      <c r="A65" s="341">
        <v>270</v>
      </c>
      <c r="B65" s="342">
        <v>132</v>
      </c>
      <c r="C65" s="337">
        <v>5</v>
      </c>
      <c r="D65" s="337">
        <v>40</v>
      </c>
    </row>
    <row r="66" spans="1:4">
      <c r="A66" s="342">
        <v>271</v>
      </c>
      <c r="B66" s="342">
        <v>133</v>
      </c>
      <c r="C66" s="337">
        <v>30</v>
      </c>
      <c r="D66" s="337">
        <v>45</v>
      </c>
    </row>
    <row r="67" spans="1:4">
      <c r="A67" s="341">
        <v>272</v>
      </c>
      <c r="B67" s="342">
        <v>134</v>
      </c>
      <c r="C67" s="337">
        <v>10</v>
      </c>
      <c r="D67" s="337">
        <v>45</v>
      </c>
    </row>
    <row r="68" spans="1:4">
      <c r="A68" s="342">
        <v>273</v>
      </c>
      <c r="B68" s="342">
        <v>135</v>
      </c>
      <c r="C68" s="337">
        <v>10</v>
      </c>
      <c r="D68" s="337">
        <v>50</v>
      </c>
    </row>
    <row r="69" spans="1:4">
      <c r="A69" s="341">
        <v>274</v>
      </c>
      <c r="B69" s="342">
        <v>136</v>
      </c>
      <c r="C69" s="337">
        <v>10</v>
      </c>
      <c r="D69" s="337">
        <v>40</v>
      </c>
    </row>
    <row r="70" spans="1:4">
      <c r="A70" s="342">
        <v>275</v>
      </c>
      <c r="B70" s="342">
        <v>137</v>
      </c>
      <c r="C70" s="337">
        <v>10</v>
      </c>
      <c r="D70" s="337">
        <v>25</v>
      </c>
    </row>
    <row r="71" spans="1:4">
      <c r="A71" s="341">
        <v>276</v>
      </c>
      <c r="B71" s="342" t="s">
        <v>1053</v>
      </c>
      <c r="C71" s="337">
        <v>10</v>
      </c>
      <c r="D71" s="337">
        <v>25</v>
      </c>
    </row>
    <row r="72" spans="1:4">
      <c r="A72" s="341">
        <v>278</v>
      </c>
      <c r="B72" s="342">
        <v>139</v>
      </c>
      <c r="C72" s="340">
        <v>10</v>
      </c>
      <c r="D72" s="337">
        <v>45</v>
      </c>
    </row>
    <row r="73" spans="1:4">
      <c r="A73" s="342">
        <v>279</v>
      </c>
      <c r="B73" s="342">
        <v>140</v>
      </c>
      <c r="C73" s="337">
        <v>10</v>
      </c>
      <c r="D73" s="337">
        <v>40</v>
      </c>
    </row>
    <row r="74" spans="1:4">
      <c r="A74" s="341">
        <v>280</v>
      </c>
      <c r="B74" s="342">
        <v>141</v>
      </c>
      <c r="C74" s="340">
        <v>10</v>
      </c>
      <c r="D74" s="337">
        <v>40</v>
      </c>
    </row>
    <row r="75" spans="1:4">
      <c r="A75" s="342">
        <v>281</v>
      </c>
      <c r="B75" s="342">
        <v>142</v>
      </c>
      <c r="C75" s="340">
        <v>10</v>
      </c>
      <c r="D75" s="337">
        <v>40</v>
      </c>
    </row>
    <row r="76" spans="1:4">
      <c r="A76" s="341">
        <v>282</v>
      </c>
      <c r="B76" s="342">
        <v>143</v>
      </c>
      <c r="C76" s="340">
        <v>10</v>
      </c>
      <c r="D76" s="337">
        <v>40</v>
      </c>
    </row>
    <row r="77" spans="1:4">
      <c r="A77" s="342">
        <v>283</v>
      </c>
      <c r="B77" s="342" t="s">
        <v>834</v>
      </c>
      <c r="C77" s="340">
        <v>10</v>
      </c>
      <c r="D77" s="337">
        <v>40</v>
      </c>
    </row>
    <row r="78" spans="1:4">
      <c r="A78" s="341">
        <v>284</v>
      </c>
      <c r="B78" s="342">
        <v>144</v>
      </c>
      <c r="C78" s="340">
        <v>10</v>
      </c>
      <c r="D78" s="337">
        <v>40</v>
      </c>
    </row>
    <row r="79" spans="1:4">
      <c r="A79" s="341">
        <v>286</v>
      </c>
      <c r="B79" s="342">
        <v>146</v>
      </c>
      <c r="C79" s="340">
        <v>10</v>
      </c>
      <c r="D79" s="337">
        <v>25</v>
      </c>
    </row>
    <row r="80" spans="1:4">
      <c r="A80" s="342">
        <v>287</v>
      </c>
      <c r="B80" s="342">
        <v>147</v>
      </c>
      <c r="C80" s="340">
        <v>10</v>
      </c>
      <c r="D80" s="337">
        <v>25</v>
      </c>
    </row>
    <row r="81" spans="1:4">
      <c r="A81" s="341">
        <v>288</v>
      </c>
      <c r="B81" s="342">
        <v>148</v>
      </c>
      <c r="C81" s="340">
        <v>10</v>
      </c>
      <c r="D81" s="337">
        <v>25</v>
      </c>
    </row>
    <row r="82" spans="1:4">
      <c r="A82" s="342">
        <v>289</v>
      </c>
      <c r="B82" s="342">
        <v>149</v>
      </c>
      <c r="C82" s="340">
        <v>10</v>
      </c>
      <c r="D82" s="337">
        <v>25</v>
      </c>
    </row>
    <row r="83" spans="1:4">
      <c r="A83" s="341">
        <v>290</v>
      </c>
      <c r="B83" s="342">
        <v>150</v>
      </c>
      <c r="C83" s="340">
        <v>10</v>
      </c>
      <c r="D83" s="337">
        <v>25</v>
      </c>
    </row>
    <row r="84" spans="1:4">
      <c r="A84" s="342">
        <v>291</v>
      </c>
      <c r="B84" s="342">
        <v>151</v>
      </c>
      <c r="C84" s="340">
        <v>10</v>
      </c>
      <c r="D84" s="337">
        <v>40</v>
      </c>
    </row>
    <row r="85" spans="1:4">
      <c r="A85" s="341">
        <v>292</v>
      </c>
      <c r="B85" s="342">
        <v>152</v>
      </c>
      <c r="C85" s="340">
        <v>10</v>
      </c>
      <c r="D85" s="337">
        <v>25</v>
      </c>
    </row>
    <row r="86" spans="1:4">
      <c r="A86" s="342">
        <v>293</v>
      </c>
      <c r="B86" s="342">
        <v>153</v>
      </c>
      <c r="C86" s="340">
        <v>10</v>
      </c>
      <c r="D86" s="337">
        <v>25</v>
      </c>
    </row>
    <row r="87" spans="1:4">
      <c r="A87" s="345">
        <v>296</v>
      </c>
      <c r="B87" s="345" t="s">
        <v>578</v>
      </c>
      <c r="C87" s="345">
        <v>5</v>
      </c>
      <c r="D87" s="345">
        <v>40</v>
      </c>
    </row>
    <row r="88" spans="1:4">
      <c r="A88" s="345">
        <v>297</v>
      </c>
      <c r="B88" s="345" t="s">
        <v>579</v>
      </c>
      <c r="C88" s="345">
        <v>30</v>
      </c>
      <c r="D88" s="345">
        <v>45</v>
      </c>
    </row>
    <row r="89" spans="1:4">
      <c r="A89" s="345">
        <v>298</v>
      </c>
      <c r="B89" s="345" t="s">
        <v>580</v>
      </c>
      <c r="C89" s="345">
        <v>10</v>
      </c>
      <c r="D89" s="345">
        <v>45</v>
      </c>
    </row>
    <row r="90" spans="1:4">
      <c r="A90" s="345">
        <v>299</v>
      </c>
      <c r="B90" s="345" t="s">
        <v>471</v>
      </c>
      <c r="C90" s="345">
        <v>10</v>
      </c>
      <c r="D90" s="345">
        <v>50</v>
      </c>
    </row>
    <row r="91" spans="1:4">
      <c r="A91" s="345">
        <v>300</v>
      </c>
      <c r="B91" s="345" t="s">
        <v>472</v>
      </c>
      <c r="C91" s="345">
        <v>10</v>
      </c>
      <c r="D91" s="345">
        <v>40</v>
      </c>
    </row>
    <row r="92" spans="1:4">
      <c r="A92" s="345">
        <v>301</v>
      </c>
      <c r="B92" s="345" t="s">
        <v>473</v>
      </c>
      <c r="C92" s="345">
        <v>10</v>
      </c>
      <c r="D92" s="345">
        <v>25</v>
      </c>
    </row>
    <row r="93" spans="1:4">
      <c r="A93" s="345">
        <v>303</v>
      </c>
      <c r="B93" s="345" t="s">
        <v>503</v>
      </c>
      <c r="C93" s="354">
        <v>10</v>
      </c>
      <c r="D93" s="345">
        <v>40</v>
      </c>
    </row>
    <row r="94" spans="1:4">
      <c r="A94" s="345">
        <v>305</v>
      </c>
      <c r="B94" s="345" t="s">
        <v>504</v>
      </c>
      <c r="C94" s="354">
        <v>10</v>
      </c>
      <c r="D94" s="340">
        <v>25</v>
      </c>
    </row>
    <row r="95" spans="1:4">
      <c r="A95" s="345">
        <v>431</v>
      </c>
      <c r="B95" s="345" t="s">
        <v>67</v>
      </c>
      <c r="C95" s="340">
        <v>0</v>
      </c>
      <c r="D95" s="339">
        <v>100000</v>
      </c>
    </row>
    <row r="96" spans="1:4">
      <c r="A96" s="345">
        <v>432</v>
      </c>
      <c r="B96" s="345" t="s">
        <v>68</v>
      </c>
      <c r="C96" s="340">
        <v>0</v>
      </c>
      <c r="D96" s="339">
        <v>100000</v>
      </c>
    </row>
    <row r="97" spans="1:4">
      <c r="A97" s="345">
        <v>433</v>
      </c>
      <c r="B97" s="345" t="s">
        <v>1043</v>
      </c>
      <c r="C97" s="340">
        <v>0</v>
      </c>
      <c r="D97" s="339">
        <v>100000</v>
      </c>
    </row>
    <row r="98" spans="1:4">
      <c r="A98" s="345">
        <v>435</v>
      </c>
      <c r="B98" s="345" t="s">
        <v>702</v>
      </c>
      <c r="C98" s="340">
        <v>0</v>
      </c>
      <c r="D98" s="339">
        <v>100000</v>
      </c>
    </row>
    <row r="99" spans="1:4">
      <c r="A99" s="345">
        <v>437</v>
      </c>
      <c r="B99" s="345" t="s">
        <v>70</v>
      </c>
      <c r="C99" s="340">
        <v>0</v>
      </c>
      <c r="D99" s="339">
        <v>100000</v>
      </c>
    </row>
    <row r="100" spans="1:4">
      <c r="A100" s="345">
        <v>438</v>
      </c>
      <c r="B100" s="345" t="s">
        <v>71</v>
      </c>
      <c r="C100" s="340">
        <v>0</v>
      </c>
      <c r="D100" s="339">
        <v>100000</v>
      </c>
    </row>
    <row r="101" spans="1:4">
      <c r="A101" s="354">
        <v>439</v>
      </c>
      <c r="B101" s="354" t="s">
        <v>1307</v>
      </c>
      <c r="C101" s="370">
        <v>0</v>
      </c>
      <c r="D101" s="371">
        <v>100000</v>
      </c>
    </row>
    <row r="102" spans="1:4">
      <c r="A102" s="345">
        <v>442</v>
      </c>
      <c r="B102" s="345" t="s">
        <v>74</v>
      </c>
      <c r="C102" s="340">
        <v>0</v>
      </c>
      <c r="D102" s="339">
        <v>100000</v>
      </c>
    </row>
    <row r="103" spans="1:4">
      <c r="A103" s="345">
        <v>443</v>
      </c>
      <c r="B103" s="345" t="s">
        <v>75</v>
      </c>
      <c r="C103" s="340">
        <v>0</v>
      </c>
      <c r="D103" s="339">
        <v>100000</v>
      </c>
    </row>
    <row r="104" spans="1:4">
      <c r="A104" s="345">
        <v>444</v>
      </c>
      <c r="B104" s="345" t="s">
        <v>76</v>
      </c>
      <c r="C104" s="340">
        <v>0</v>
      </c>
      <c r="D104" s="339">
        <v>100000</v>
      </c>
    </row>
    <row r="105" spans="1:4">
      <c r="A105" s="345">
        <v>445</v>
      </c>
      <c r="B105" s="345" t="s">
        <v>77</v>
      </c>
      <c r="C105" s="340">
        <v>0</v>
      </c>
      <c r="D105" s="339">
        <v>100000</v>
      </c>
    </row>
    <row r="106" spans="1:4">
      <c r="A106" s="345">
        <v>446</v>
      </c>
      <c r="B106" s="345" t="s">
        <v>78</v>
      </c>
      <c r="C106" s="340">
        <v>0</v>
      </c>
      <c r="D106" s="339">
        <v>100000</v>
      </c>
    </row>
    <row r="107" spans="1:4">
      <c r="A107" s="345">
        <v>447</v>
      </c>
      <c r="B107" s="345" t="s">
        <v>79</v>
      </c>
      <c r="C107" s="340">
        <v>0</v>
      </c>
      <c r="D107" s="339">
        <v>100000</v>
      </c>
    </row>
    <row r="108" spans="1:4">
      <c r="A108" s="345">
        <v>449</v>
      </c>
      <c r="B108" s="345" t="s">
        <v>507</v>
      </c>
      <c r="C108" s="340">
        <v>0</v>
      </c>
      <c r="D108" s="339">
        <v>100000</v>
      </c>
    </row>
    <row r="109" spans="1:4">
      <c r="A109" s="345">
        <v>451</v>
      </c>
      <c r="B109" s="345" t="s">
        <v>509</v>
      </c>
      <c r="C109" s="340">
        <v>0</v>
      </c>
      <c r="D109" s="339">
        <v>100000</v>
      </c>
    </row>
    <row r="110" spans="1:4">
      <c r="A110" s="345">
        <v>454</v>
      </c>
      <c r="B110" s="345" t="s">
        <v>80</v>
      </c>
      <c r="C110" s="340">
        <v>0</v>
      </c>
      <c r="D110" s="339">
        <v>100000</v>
      </c>
    </row>
    <row r="111" spans="1:4">
      <c r="A111" s="345">
        <v>455</v>
      </c>
      <c r="B111" s="345" t="s">
        <v>81</v>
      </c>
      <c r="C111" s="340">
        <v>0</v>
      </c>
      <c r="D111" s="339">
        <v>100000</v>
      </c>
    </row>
    <row r="112" spans="1:4">
      <c r="A112" s="345">
        <v>456</v>
      </c>
      <c r="B112" s="345" t="s">
        <v>82</v>
      </c>
      <c r="C112" s="340">
        <v>0</v>
      </c>
      <c r="D112" s="339">
        <v>100000</v>
      </c>
    </row>
    <row r="113" spans="1:4">
      <c r="A113" s="345">
        <v>457</v>
      </c>
      <c r="B113" s="345" t="s">
        <v>99</v>
      </c>
      <c r="C113" s="340">
        <v>0</v>
      </c>
      <c r="D113" s="339">
        <v>100000</v>
      </c>
    </row>
    <row r="114" spans="1:4">
      <c r="A114" s="345">
        <v>458</v>
      </c>
      <c r="B114" s="345" t="s">
        <v>1026</v>
      </c>
      <c r="C114" s="340">
        <v>0</v>
      </c>
      <c r="D114" s="339">
        <v>100000</v>
      </c>
    </row>
    <row r="115" spans="1:4">
      <c r="A115" s="345">
        <v>459</v>
      </c>
      <c r="B115" s="345" t="s">
        <v>1084</v>
      </c>
      <c r="C115" s="340">
        <v>0</v>
      </c>
      <c r="D115" s="339">
        <v>100000</v>
      </c>
    </row>
    <row r="116" spans="1:4">
      <c r="A116" s="345">
        <v>461</v>
      </c>
      <c r="B116" s="345" t="s">
        <v>511</v>
      </c>
      <c r="C116" s="340">
        <v>0</v>
      </c>
      <c r="D116" s="339">
        <v>100000</v>
      </c>
    </row>
    <row r="117" spans="1:4">
      <c r="A117" s="345">
        <v>463</v>
      </c>
      <c r="B117" s="345" t="s">
        <v>100</v>
      </c>
      <c r="C117" s="340">
        <v>0</v>
      </c>
      <c r="D117" s="339">
        <v>100000</v>
      </c>
    </row>
    <row r="118" spans="1:4">
      <c r="A118" s="345">
        <v>467</v>
      </c>
      <c r="B118" s="345" t="s">
        <v>83</v>
      </c>
      <c r="C118" s="345">
        <v>10</v>
      </c>
      <c r="D118" s="345">
        <v>50</v>
      </c>
    </row>
    <row r="119" spans="1:4">
      <c r="A119" s="345">
        <v>468</v>
      </c>
      <c r="B119" s="345" t="s">
        <v>84</v>
      </c>
      <c r="C119" s="345">
        <v>10</v>
      </c>
      <c r="D119" s="345">
        <v>50</v>
      </c>
    </row>
    <row r="120" spans="1:4">
      <c r="A120" s="345">
        <v>469</v>
      </c>
      <c r="B120" s="345" t="s">
        <v>1044</v>
      </c>
      <c r="C120" s="354">
        <v>10</v>
      </c>
      <c r="D120" s="345">
        <v>40</v>
      </c>
    </row>
    <row r="121" spans="1:4">
      <c r="A121" s="345">
        <v>471</v>
      </c>
      <c r="B121" s="345" t="s">
        <v>1184</v>
      </c>
      <c r="C121" s="345">
        <v>10</v>
      </c>
      <c r="D121" s="345">
        <v>50</v>
      </c>
    </row>
    <row r="122" spans="1:4">
      <c r="A122" s="345">
        <v>473</v>
      </c>
      <c r="B122" s="345" t="s">
        <v>85</v>
      </c>
      <c r="C122" s="345">
        <v>10</v>
      </c>
      <c r="D122" s="345">
        <v>50</v>
      </c>
    </row>
    <row r="123" spans="1:4">
      <c r="A123" s="345">
        <v>474</v>
      </c>
      <c r="B123" s="345" t="s">
        <v>86</v>
      </c>
      <c r="C123" s="345">
        <v>10</v>
      </c>
      <c r="D123" s="345">
        <v>40</v>
      </c>
    </row>
    <row r="124" spans="1:4">
      <c r="A124" s="354">
        <v>475</v>
      </c>
      <c r="B124" s="354" t="s">
        <v>1309</v>
      </c>
      <c r="C124" s="354">
        <v>10</v>
      </c>
      <c r="D124" s="354">
        <v>40</v>
      </c>
    </row>
    <row r="125" spans="1:4">
      <c r="A125" s="345">
        <v>478</v>
      </c>
      <c r="B125" s="345" t="s">
        <v>87</v>
      </c>
      <c r="C125" s="345">
        <v>5</v>
      </c>
      <c r="D125" s="345">
        <v>40</v>
      </c>
    </row>
    <row r="126" spans="1:4">
      <c r="A126" s="345">
        <v>479</v>
      </c>
      <c r="B126" s="345" t="s">
        <v>904</v>
      </c>
      <c r="C126" s="345">
        <v>30</v>
      </c>
      <c r="D126" s="345">
        <v>45</v>
      </c>
    </row>
    <row r="127" spans="1:4">
      <c r="A127" s="345">
        <v>480</v>
      </c>
      <c r="B127" s="345" t="s">
        <v>905</v>
      </c>
      <c r="C127" s="345">
        <v>10</v>
      </c>
      <c r="D127" s="345">
        <v>45</v>
      </c>
    </row>
    <row r="128" spans="1:4">
      <c r="A128" s="345">
        <v>481</v>
      </c>
      <c r="B128" s="345" t="s">
        <v>906</v>
      </c>
      <c r="C128" s="345">
        <v>10</v>
      </c>
      <c r="D128" s="345">
        <v>50</v>
      </c>
    </row>
    <row r="129" spans="1:4">
      <c r="A129" s="345">
        <v>482</v>
      </c>
      <c r="B129" s="345" t="s">
        <v>907</v>
      </c>
      <c r="C129" s="345">
        <v>10</v>
      </c>
      <c r="D129" s="345">
        <v>40</v>
      </c>
    </row>
    <row r="130" spans="1:4">
      <c r="A130" s="345">
        <v>483</v>
      </c>
      <c r="B130" s="345" t="s">
        <v>908</v>
      </c>
      <c r="C130" s="345">
        <v>10</v>
      </c>
      <c r="D130" s="345">
        <v>25</v>
      </c>
    </row>
    <row r="131" spans="1:4">
      <c r="A131" s="345">
        <v>485</v>
      </c>
      <c r="B131" s="345" t="s">
        <v>513</v>
      </c>
      <c r="C131" s="354">
        <v>10</v>
      </c>
      <c r="D131" s="345">
        <v>40</v>
      </c>
    </row>
    <row r="132" spans="1:4">
      <c r="A132" s="345">
        <v>487</v>
      </c>
      <c r="B132" s="345" t="s">
        <v>515</v>
      </c>
      <c r="C132" s="354">
        <v>10</v>
      </c>
      <c r="D132" s="345">
        <v>25</v>
      </c>
    </row>
    <row r="133" spans="1:4">
      <c r="A133" s="345">
        <v>490</v>
      </c>
      <c r="B133" s="345" t="s">
        <v>909</v>
      </c>
      <c r="C133" s="345">
        <v>5</v>
      </c>
      <c r="D133" s="345">
        <v>40</v>
      </c>
    </row>
    <row r="134" spans="1:4">
      <c r="A134" s="345">
        <v>491</v>
      </c>
      <c r="B134" s="345" t="s">
        <v>910</v>
      </c>
      <c r="C134" s="345">
        <v>10</v>
      </c>
      <c r="D134" s="345">
        <v>45</v>
      </c>
    </row>
    <row r="135" spans="1:4">
      <c r="A135" s="345">
        <v>492</v>
      </c>
      <c r="B135" s="345" t="s">
        <v>911</v>
      </c>
      <c r="C135" s="345">
        <v>10</v>
      </c>
      <c r="D135" s="345">
        <v>50</v>
      </c>
    </row>
    <row r="136" spans="1:4">
      <c r="A136" s="345">
        <v>493</v>
      </c>
      <c r="B136" s="345" t="s">
        <v>101</v>
      </c>
      <c r="C136" s="345">
        <v>10</v>
      </c>
      <c r="D136" s="345">
        <v>40</v>
      </c>
    </row>
    <row r="137" spans="1:4">
      <c r="A137" s="345">
        <v>494</v>
      </c>
      <c r="B137" s="345" t="s">
        <v>1029</v>
      </c>
      <c r="C137" s="345">
        <v>30</v>
      </c>
      <c r="D137" s="345">
        <v>45</v>
      </c>
    </row>
    <row r="138" spans="1:4">
      <c r="A138" s="345">
        <v>495</v>
      </c>
      <c r="B138" s="345" t="s">
        <v>1085</v>
      </c>
      <c r="C138" s="345">
        <v>10</v>
      </c>
      <c r="D138" s="345">
        <v>45</v>
      </c>
    </row>
    <row r="139" spans="1:4">
      <c r="A139" s="345">
        <v>497</v>
      </c>
      <c r="B139" s="345" t="s">
        <v>765</v>
      </c>
      <c r="C139" s="354">
        <v>10</v>
      </c>
      <c r="D139" s="345">
        <v>40</v>
      </c>
    </row>
    <row r="140" spans="1:4">
      <c r="A140" s="345">
        <v>499</v>
      </c>
      <c r="B140" s="345" t="s">
        <v>102</v>
      </c>
      <c r="C140" s="354">
        <v>10</v>
      </c>
      <c r="D140" s="345">
        <v>25</v>
      </c>
    </row>
  </sheetData>
  <phoneticPr fontId="0" type="noConversion"/>
  <conditionalFormatting sqref="C17">
    <cfRule type="expression" dxfId="50" priority="1" stopIfTrue="1">
      <formula>OR(C$2="GRINDING CENTER",C$2="OTHER PLANT",#REF!="VOID_YEAR")</formula>
    </cfRule>
  </conditionalFormatting>
  <conditionalFormatting sqref="C31:D31">
    <cfRule type="expression" dxfId="49" priority="2" stopIfTrue="1">
      <formula>OR(C1="GRINDING CENTER",C1="OTHER PLANT",#REF!="VOID_YEAR")</formula>
    </cfRule>
  </conditionalFormatting>
  <conditionalFormatting sqref="C35:D64 C95:D117">
    <cfRule type="expression" dxfId="48" priority="3" stopIfTrue="1">
      <formula>OR(C$2="GRINDING CENTER",C$2="OTHER PLANT",#REF!="VOID_YEAR")</formula>
    </cfRule>
  </conditionalFormatting>
  <conditionalFormatting sqref="C65:D86 D94">
    <cfRule type="expression" dxfId="47" priority="4" stopIfTrue="1">
      <formula>#REF!="VOID_YEAR"</formula>
    </cfRule>
  </conditionalFormatting>
  <conditionalFormatting sqref="D17">
    <cfRule type="expression" dxfId="46" priority="5" stopIfTrue="1">
      <formula>OR(#REF!="GRINDING CENTER",#REF!="OTHER PLANT",#REF!="VOID_YEAR")</formula>
    </cfRule>
  </conditionalFormatting>
  <conditionalFormatting sqref="C22">
    <cfRule type="expression" dxfId="45" priority="6" stopIfTrue="1">
      <formula>OR(#REF!="GRINDING CENTER",#REF!="OTHER PLANT",#REF!="VOID_YEAR")</formula>
    </cfRule>
  </conditionalFormatting>
  <conditionalFormatting sqref="C25">
    <cfRule type="expression" dxfId="44" priority="7" stopIfTrue="1">
      <formula>OR(#REF!="GRINDING CENTER",#REF!="OTHER PLANT",#REF!="VOID_YEAR")</formula>
    </cfRule>
  </conditionalFormatting>
  <conditionalFormatting sqref="D22 C32:D34 D25 C28:D30">
    <cfRule type="expression" dxfId="43" priority="8" stopIfTrue="1">
      <formula>#REF!="VOID_YEAR"</formula>
    </cfRule>
  </conditionalFormatting>
  <conditionalFormatting sqref="C10:D15">
    <cfRule type="expression" dxfId="42" priority="9" stopIfTrue="1">
      <formula>#REF!="VOID_YEAR"</formula>
    </cfRule>
  </conditionalFormatting>
  <conditionalFormatting sqref="C3:D9">
    <cfRule type="expression" dxfId="41" priority="10" stopIfTrue="1">
      <formula>OR(#REF!="VOID_YEAR")</formula>
    </cfRule>
  </conditionalFormatting>
  <pageMargins left="2.1800000000000002" right="0.23622047244094491" top="0.47244094488188981" bottom="0.51181102362204722" header="0.39370078740157483" footer="0.35433070866141736"/>
  <pageSetup paperSize="9" fitToHeight="3" orientation="portrait" cellComments="asDisplayed" horizontalDpi="300" verticalDpi="300" r:id="rId1"/>
  <headerFooter alignWithMargins="0">
    <oddFooter>&amp;L&amp;8&amp;F\&amp;A&amp;CPage &amp;P of &amp;N&amp;RDate: &amp;D; Time: &amp;T</oddFooter>
  </headerFooter>
  <rowBreaks count="2" manualBreakCount="2">
    <brk id="50" max="3" man="1"/>
    <brk id="90" max="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21">
    <pageSetUpPr fitToPage="1"/>
  </sheetPr>
  <dimension ref="A1:D129"/>
  <sheetViews>
    <sheetView showGridLines="0" zoomScaleNormal="100" zoomScaleSheetLayoutView="100" workbookViewId="0">
      <pane xSplit="2" ySplit="1" topLeftCell="P2" activePane="bottomRight" state="frozen"/>
      <selection activeCell="AB8" sqref="AB8"/>
      <selection pane="topRight" activeCell="AB8" sqref="AB8"/>
      <selection pane="bottomLeft" activeCell="AB8" sqref="AB8"/>
      <selection pane="bottomRight" activeCell="AB8" sqref="AB8"/>
    </sheetView>
  </sheetViews>
  <sheetFormatPr baseColWidth="10" defaultColWidth="9.140625" defaultRowHeight="12.75"/>
  <cols>
    <col min="1" max="1" width="6.42578125" style="2" customWidth="1"/>
    <col min="2" max="2" width="6.28515625" style="2" bestFit="1" customWidth="1"/>
    <col min="3" max="4" width="10.7109375" style="3" customWidth="1"/>
    <col min="5" max="5" width="19.42578125" style="2" bestFit="1" customWidth="1"/>
    <col min="6" max="6" width="14.28515625" style="2" bestFit="1" customWidth="1"/>
    <col min="7" max="7" width="20.85546875" style="2" bestFit="1" customWidth="1"/>
    <col min="8" max="8" width="9.140625" style="2" customWidth="1"/>
    <col min="9" max="9" width="6.28515625" style="2" bestFit="1" customWidth="1"/>
    <col min="10" max="10" width="11.28515625" style="2" bestFit="1" customWidth="1"/>
    <col min="11" max="11" width="15.7109375" style="2" bestFit="1" customWidth="1"/>
    <col min="12" max="12" width="22.140625" style="2" bestFit="1" customWidth="1"/>
    <col min="13" max="13" width="26.28515625" style="2" bestFit="1" customWidth="1"/>
    <col min="14" max="14" width="20.42578125" style="2" bestFit="1" customWidth="1"/>
    <col min="15" max="15" width="23.5703125" style="2" bestFit="1" customWidth="1"/>
    <col min="16" max="16" width="21.85546875" style="2" bestFit="1" customWidth="1"/>
    <col min="17" max="16384" width="9.140625" style="2"/>
  </cols>
  <sheetData>
    <row r="1" spans="1:4" ht="25.5">
      <c r="A1" s="315" t="s">
        <v>581</v>
      </c>
      <c r="B1" s="315" t="s">
        <v>462</v>
      </c>
      <c r="C1" s="344" t="s">
        <v>469</v>
      </c>
      <c r="D1" s="344" t="s">
        <v>470</v>
      </c>
    </row>
    <row r="2" spans="1:4" ht="12.2" customHeight="1">
      <c r="A2" s="342">
        <v>49</v>
      </c>
      <c r="B2" s="342">
        <v>12</v>
      </c>
      <c r="C2" s="334">
        <v>0</v>
      </c>
      <c r="D2" s="334">
        <v>300000</v>
      </c>
    </row>
    <row r="3" spans="1:4" ht="12.2" customHeight="1">
      <c r="A3" s="341">
        <v>50</v>
      </c>
      <c r="B3" s="342">
        <v>13</v>
      </c>
      <c r="C3" s="334">
        <v>0</v>
      </c>
      <c r="D3" s="334">
        <v>500000</v>
      </c>
    </row>
    <row r="4" spans="1:4" ht="12.2" customHeight="1">
      <c r="A4" s="342">
        <v>51</v>
      </c>
      <c r="B4" s="342">
        <v>14</v>
      </c>
      <c r="C4" s="334">
        <v>0</v>
      </c>
      <c r="D4" s="334">
        <v>1000000</v>
      </c>
    </row>
    <row r="5" spans="1:4" ht="12.2" customHeight="1">
      <c r="A5" s="341">
        <v>52</v>
      </c>
      <c r="B5" s="342">
        <v>15</v>
      </c>
      <c r="C5" s="334">
        <v>0</v>
      </c>
      <c r="D5" s="334">
        <v>1000000</v>
      </c>
    </row>
    <row r="6" spans="1:4" ht="12.2" customHeight="1">
      <c r="A6" s="342">
        <v>53</v>
      </c>
      <c r="B6" s="342">
        <v>16</v>
      </c>
      <c r="C6" s="334">
        <v>0</v>
      </c>
      <c r="D6" s="334">
        <v>1000000</v>
      </c>
    </row>
    <row r="7" spans="1:4" ht="12.2" customHeight="1">
      <c r="A7" s="341">
        <v>54</v>
      </c>
      <c r="B7" s="342">
        <v>17</v>
      </c>
      <c r="C7" s="334">
        <v>0</v>
      </c>
      <c r="D7" s="334">
        <v>300000</v>
      </c>
    </row>
    <row r="8" spans="1:4" ht="12.2" customHeight="1">
      <c r="A8" s="603">
        <v>55</v>
      </c>
      <c r="B8" s="601" t="s">
        <v>825</v>
      </c>
      <c r="C8" s="602">
        <v>0</v>
      </c>
      <c r="D8" s="602">
        <v>1000000</v>
      </c>
    </row>
    <row r="9" spans="1:4" ht="12.2" customHeight="1">
      <c r="A9" s="341">
        <v>59</v>
      </c>
      <c r="B9" s="342" t="s">
        <v>873</v>
      </c>
      <c r="C9" s="334">
        <v>0</v>
      </c>
      <c r="D9" s="334">
        <v>3000000</v>
      </c>
    </row>
    <row r="10" spans="1:4" ht="12.2" customHeight="1">
      <c r="A10" s="342">
        <v>60</v>
      </c>
      <c r="B10" s="342" t="s">
        <v>874</v>
      </c>
      <c r="C10" s="334">
        <v>0</v>
      </c>
      <c r="D10" s="334">
        <v>3000000</v>
      </c>
    </row>
    <row r="11" spans="1:4" ht="12.2" customHeight="1">
      <c r="A11" s="601">
        <v>61</v>
      </c>
      <c r="B11" s="601" t="s">
        <v>1112</v>
      </c>
      <c r="C11" s="602">
        <v>0</v>
      </c>
      <c r="D11" s="602">
        <v>3000000</v>
      </c>
    </row>
    <row r="12" spans="1:4" ht="12.2" customHeight="1">
      <c r="A12" s="341">
        <v>66</v>
      </c>
      <c r="B12" s="342">
        <v>21</v>
      </c>
      <c r="C12" s="334">
        <v>0</v>
      </c>
      <c r="D12" s="334">
        <v>15000000</v>
      </c>
    </row>
    <row r="13" spans="1:4" ht="12.2" customHeight="1">
      <c r="A13" s="342">
        <v>67</v>
      </c>
      <c r="B13" s="342" t="s">
        <v>278</v>
      </c>
      <c r="C13" s="334">
        <v>0</v>
      </c>
      <c r="D13" s="334">
        <v>15000000</v>
      </c>
    </row>
    <row r="14" spans="1:4" ht="13.5" customHeight="1">
      <c r="A14" s="342">
        <v>168</v>
      </c>
      <c r="B14" s="342">
        <v>50</v>
      </c>
      <c r="C14" s="372"/>
      <c r="D14" s="372"/>
    </row>
    <row r="15" spans="1:4" ht="13.5" customHeight="1" thickBot="1">
      <c r="A15" s="908">
        <v>173</v>
      </c>
      <c r="B15" s="909">
        <v>59</v>
      </c>
      <c r="C15" s="910">
        <v>0</v>
      </c>
      <c r="D15" s="910">
        <v>19824.3</v>
      </c>
    </row>
    <row r="16" spans="1:4" s="41" customFormat="1" ht="13.5" customHeight="1">
      <c r="A16" s="911">
        <v>196</v>
      </c>
      <c r="B16" s="912">
        <v>62</v>
      </c>
      <c r="C16" s="913">
        <v>0</v>
      </c>
      <c r="D16" s="914">
        <v>300</v>
      </c>
    </row>
    <row r="17" spans="1:4" s="79" customFormat="1" ht="13.5" customHeight="1">
      <c r="A17" s="915">
        <v>179</v>
      </c>
      <c r="B17" s="353">
        <v>71</v>
      </c>
      <c r="C17" s="352">
        <v>0</v>
      </c>
      <c r="D17" s="916">
        <v>703.36310249515429</v>
      </c>
    </row>
    <row r="18" spans="1:4" s="79" customFormat="1" ht="13.5" customHeight="1">
      <c r="A18" s="915">
        <v>199</v>
      </c>
      <c r="B18" s="342">
        <v>74</v>
      </c>
      <c r="C18" s="343">
        <v>0</v>
      </c>
      <c r="D18" s="917">
        <v>300</v>
      </c>
    </row>
    <row r="19" spans="1:4" ht="13.5" customHeight="1">
      <c r="A19" s="918">
        <v>210</v>
      </c>
      <c r="B19" s="342">
        <v>92</v>
      </c>
      <c r="C19" s="336">
        <v>0</v>
      </c>
      <c r="D19" s="919">
        <v>0.97</v>
      </c>
    </row>
    <row r="20" spans="1:4" ht="13.5" customHeight="1">
      <c r="A20" s="918">
        <v>209</v>
      </c>
      <c r="B20" s="342" t="s">
        <v>558</v>
      </c>
      <c r="C20" s="336">
        <v>0</v>
      </c>
      <c r="D20" s="919">
        <v>0.97</v>
      </c>
    </row>
    <row r="21" spans="1:4" ht="13.5" customHeight="1">
      <c r="A21" s="918">
        <v>214</v>
      </c>
      <c r="B21" s="342">
        <v>95</v>
      </c>
      <c r="C21" s="336">
        <v>0</v>
      </c>
      <c r="D21" s="919">
        <v>1</v>
      </c>
    </row>
    <row r="22" spans="1:4" ht="13.5" customHeight="1">
      <c r="A22" s="915">
        <v>215</v>
      </c>
      <c r="B22" s="342">
        <v>96</v>
      </c>
      <c r="C22" s="336">
        <v>0</v>
      </c>
      <c r="D22" s="919">
        <v>1</v>
      </c>
    </row>
    <row r="23" spans="1:4" ht="13.5" customHeight="1" thickBot="1">
      <c r="A23" s="920">
        <v>221</v>
      </c>
      <c r="B23" s="921">
        <v>97</v>
      </c>
      <c r="C23" s="922">
        <v>30</v>
      </c>
      <c r="D23" s="923">
        <v>120</v>
      </c>
    </row>
    <row r="24" spans="1:4">
      <c r="A24" s="172">
        <v>231</v>
      </c>
      <c r="B24" s="172">
        <v>102</v>
      </c>
      <c r="C24" s="906">
        <v>0</v>
      </c>
      <c r="D24" s="907">
        <v>300000</v>
      </c>
    </row>
    <row r="25" spans="1:4">
      <c r="A25" s="341">
        <v>232</v>
      </c>
      <c r="B25" s="342">
        <v>103</v>
      </c>
      <c r="C25" s="337">
        <v>0</v>
      </c>
      <c r="D25" s="338">
        <v>300000</v>
      </c>
    </row>
    <row r="26" spans="1:4">
      <c r="A26" s="342">
        <v>233</v>
      </c>
      <c r="B26" s="342">
        <v>104</v>
      </c>
      <c r="C26" s="337">
        <v>0</v>
      </c>
      <c r="D26" s="338">
        <v>300000</v>
      </c>
    </row>
    <row r="27" spans="1:4">
      <c r="A27" s="341">
        <v>234</v>
      </c>
      <c r="B27" s="342">
        <v>105</v>
      </c>
      <c r="C27" s="337">
        <v>0</v>
      </c>
      <c r="D27" s="338">
        <v>100000</v>
      </c>
    </row>
    <row r="28" spans="1:4">
      <c r="A28" s="342">
        <v>235</v>
      </c>
      <c r="B28" s="342">
        <v>106</v>
      </c>
      <c r="C28" s="337">
        <v>0</v>
      </c>
      <c r="D28" s="338">
        <v>300000</v>
      </c>
    </row>
    <row r="29" spans="1:4">
      <c r="A29" s="341">
        <v>236</v>
      </c>
      <c r="B29" s="342">
        <v>107</v>
      </c>
      <c r="C29" s="337">
        <v>0</v>
      </c>
      <c r="D29" s="338">
        <v>100000</v>
      </c>
    </row>
    <row r="30" spans="1:4">
      <c r="A30" s="342">
        <v>237</v>
      </c>
      <c r="B30" s="342" t="s">
        <v>1051</v>
      </c>
      <c r="C30" s="337">
        <v>0</v>
      </c>
      <c r="D30" s="338">
        <v>300000</v>
      </c>
    </row>
    <row r="31" spans="1:4">
      <c r="A31" s="342">
        <v>239</v>
      </c>
      <c r="B31" s="342">
        <v>109</v>
      </c>
      <c r="C31" s="337">
        <v>0</v>
      </c>
      <c r="D31" s="338">
        <v>100000</v>
      </c>
    </row>
    <row r="32" spans="1:4">
      <c r="A32" s="341">
        <v>240</v>
      </c>
      <c r="B32" s="342">
        <v>110</v>
      </c>
      <c r="C32" s="337">
        <v>0</v>
      </c>
      <c r="D32" s="338">
        <v>100000</v>
      </c>
    </row>
    <row r="33" spans="1:4">
      <c r="A33" s="342">
        <v>241</v>
      </c>
      <c r="B33" s="342">
        <v>111</v>
      </c>
      <c r="C33" s="337">
        <v>0</v>
      </c>
      <c r="D33" s="338">
        <v>100000</v>
      </c>
    </row>
    <row r="34" spans="1:4">
      <c r="A34" s="341">
        <v>242</v>
      </c>
      <c r="B34" s="342">
        <v>112</v>
      </c>
      <c r="C34" s="337">
        <v>0</v>
      </c>
      <c r="D34" s="338">
        <v>100000</v>
      </c>
    </row>
    <row r="35" spans="1:4">
      <c r="A35" s="342">
        <v>243</v>
      </c>
      <c r="B35" s="342">
        <v>113</v>
      </c>
      <c r="C35" s="337">
        <v>0</v>
      </c>
      <c r="D35" s="338">
        <v>100000</v>
      </c>
    </row>
    <row r="36" spans="1:4">
      <c r="A36" s="341">
        <v>244</v>
      </c>
      <c r="B36" s="342" t="s">
        <v>835</v>
      </c>
      <c r="C36" s="337">
        <v>0</v>
      </c>
      <c r="D36" s="338">
        <v>100000</v>
      </c>
    </row>
    <row r="37" spans="1:4">
      <c r="A37" s="342">
        <v>245</v>
      </c>
      <c r="B37" s="342">
        <v>114</v>
      </c>
      <c r="C37" s="337">
        <v>0</v>
      </c>
      <c r="D37" s="338">
        <v>100000</v>
      </c>
    </row>
    <row r="38" spans="1:4">
      <c r="A38" s="341">
        <v>247</v>
      </c>
      <c r="B38" s="342">
        <v>116</v>
      </c>
      <c r="C38" s="337">
        <v>0</v>
      </c>
      <c r="D38" s="338">
        <v>100000</v>
      </c>
    </row>
    <row r="39" spans="1:4">
      <c r="A39" s="342">
        <v>248</v>
      </c>
      <c r="B39" s="342">
        <v>117</v>
      </c>
      <c r="C39" s="337">
        <v>0</v>
      </c>
      <c r="D39" s="338">
        <v>100000</v>
      </c>
    </row>
    <row r="40" spans="1:4">
      <c r="A40" s="341">
        <v>249</v>
      </c>
      <c r="B40" s="342">
        <v>118</v>
      </c>
      <c r="C40" s="337">
        <v>0</v>
      </c>
      <c r="D40" s="338">
        <v>100000</v>
      </c>
    </row>
    <row r="41" spans="1:4">
      <c r="A41" s="342">
        <v>250</v>
      </c>
      <c r="B41" s="342">
        <v>119</v>
      </c>
      <c r="C41" s="337">
        <v>0</v>
      </c>
      <c r="D41" s="338">
        <v>100000</v>
      </c>
    </row>
    <row r="42" spans="1:4">
      <c r="A42" s="341">
        <v>251</v>
      </c>
      <c r="B42" s="342">
        <v>120</v>
      </c>
      <c r="C42" s="337">
        <v>0</v>
      </c>
      <c r="D42" s="338">
        <v>100000</v>
      </c>
    </row>
    <row r="43" spans="1:4">
      <c r="A43" s="342">
        <v>252</v>
      </c>
      <c r="B43" s="342">
        <v>121</v>
      </c>
      <c r="C43" s="337">
        <v>0</v>
      </c>
      <c r="D43" s="338">
        <v>100000</v>
      </c>
    </row>
    <row r="44" spans="1:4">
      <c r="A44" s="341">
        <v>253</v>
      </c>
      <c r="B44" s="342">
        <v>122</v>
      </c>
      <c r="C44" s="337">
        <v>0</v>
      </c>
      <c r="D44" s="338">
        <v>100000</v>
      </c>
    </row>
    <row r="45" spans="1:4">
      <c r="A45" s="342">
        <v>254</v>
      </c>
      <c r="B45" s="342">
        <v>123</v>
      </c>
      <c r="C45" s="337">
        <v>0</v>
      </c>
      <c r="D45" s="338">
        <v>100000</v>
      </c>
    </row>
    <row r="46" spans="1:4">
      <c r="A46" s="345">
        <v>257</v>
      </c>
      <c r="B46" s="345" t="s">
        <v>815</v>
      </c>
      <c r="C46" s="340">
        <v>0</v>
      </c>
      <c r="D46" s="339">
        <v>100000</v>
      </c>
    </row>
    <row r="47" spans="1:4">
      <c r="A47" s="345">
        <v>258</v>
      </c>
      <c r="B47" s="345" t="s">
        <v>816</v>
      </c>
      <c r="C47" s="340">
        <v>0</v>
      </c>
      <c r="D47" s="339">
        <v>100000</v>
      </c>
    </row>
    <row r="48" spans="1:4">
      <c r="A48" s="345">
        <v>259</v>
      </c>
      <c r="B48" s="345" t="s">
        <v>817</v>
      </c>
      <c r="C48" s="340">
        <v>0</v>
      </c>
      <c r="D48" s="339">
        <v>100000</v>
      </c>
    </row>
    <row r="49" spans="1:4">
      <c r="A49" s="345">
        <v>260</v>
      </c>
      <c r="B49" s="345" t="s">
        <v>818</v>
      </c>
      <c r="C49" s="340">
        <v>0</v>
      </c>
      <c r="D49" s="339">
        <v>100000</v>
      </c>
    </row>
    <row r="50" spans="1:4">
      <c r="A50" s="345">
        <v>261</v>
      </c>
      <c r="B50" s="345" t="s">
        <v>819</v>
      </c>
      <c r="C50" s="340">
        <v>0</v>
      </c>
      <c r="D50" s="339">
        <v>100000</v>
      </c>
    </row>
    <row r="51" spans="1:4">
      <c r="A51" s="345">
        <v>262</v>
      </c>
      <c r="B51" s="345" t="s">
        <v>820</v>
      </c>
      <c r="C51" s="340">
        <v>0</v>
      </c>
      <c r="D51" s="339">
        <v>100000</v>
      </c>
    </row>
    <row r="52" spans="1:4">
      <c r="A52" s="345">
        <v>264</v>
      </c>
      <c r="B52" s="345" t="s">
        <v>501</v>
      </c>
      <c r="C52" s="340">
        <v>0</v>
      </c>
      <c r="D52" s="339">
        <v>100000</v>
      </c>
    </row>
    <row r="53" spans="1:4">
      <c r="A53" s="345">
        <v>266</v>
      </c>
      <c r="B53" s="345" t="s">
        <v>502</v>
      </c>
      <c r="C53" s="340">
        <v>0</v>
      </c>
      <c r="D53" s="339">
        <v>100000</v>
      </c>
    </row>
    <row r="54" spans="1:4">
      <c r="A54" s="341">
        <v>270</v>
      </c>
      <c r="B54" s="342">
        <v>132</v>
      </c>
      <c r="C54" s="337">
        <v>5</v>
      </c>
      <c r="D54" s="337">
        <v>40</v>
      </c>
    </row>
    <row r="55" spans="1:4">
      <c r="A55" s="342">
        <v>271</v>
      </c>
      <c r="B55" s="342">
        <v>133</v>
      </c>
      <c r="C55" s="337">
        <v>30</v>
      </c>
      <c r="D55" s="337">
        <v>45</v>
      </c>
    </row>
    <row r="56" spans="1:4">
      <c r="A56" s="341">
        <v>272</v>
      </c>
      <c r="B56" s="342">
        <v>134</v>
      </c>
      <c r="C56" s="337">
        <v>10</v>
      </c>
      <c r="D56" s="337">
        <v>45</v>
      </c>
    </row>
    <row r="57" spans="1:4">
      <c r="A57" s="342">
        <v>273</v>
      </c>
      <c r="B57" s="342">
        <v>135</v>
      </c>
      <c r="C57" s="337">
        <v>10</v>
      </c>
      <c r="D57" s="337">
        <v>50</v>
      </c>
    </row>
    <row r="58" spans="1:4">
      <c r="A58" s="341">
        <v>274</v>
      </c>
      <c r="B58" s="342">
        <v>136</v>
      </c>
      <c r="C58" s="337">
        <v>10</v>
      </c>
      <c r="D58" s="337">
        <v>40</v>
      </c>
    </row>
    <row r="59" spans="1:4">
      <c r="A59" s="342">
        <v>275</v>
      </c>
      <c r="B59" s="342">
        <v>137</v>
      </c>
      <c r="C59" s="337">
        <v>10</v>
      </c>
      <c r="D59" s="337">
        <v>25</v>
      </c>
    </row>
    <row r="60" spans="1:4">
      <c r="A60" s="341">
        <v>276</v>
      </c>
      <c r="B60" s="342" t="s">
        <v>1053</v>
      </c>
      <c r="C60" s="337">
        <v>10</v>
      </c>
      <c r="D60" s="337">
        <v>25</v>
      </c>
    </row>
    <row r="61" spans="1:4">
      <c r="A61" s="341">
        <v>278</v>
      </c>
      <c r="B61" s="342">
        <v>139</v>
      </c>
      <c r="C61" s="340">
        <v>10</v>
      </c>
      <c r="D61" s="337">
        <v>45</v>
      </c>
    </row>
    <row r="62" spans="1:4">
      <c r="A62" s="342">
        <v>279</v>
      </c>
      <c r="B62" s="342">
        <v>140</v>
      </c>
      <c r="C62" s="337">
        <v>10</v>
      </c>
      <c r="D62" s="337">
        <v>40</v>
      </c>
    </row>
    <row r="63" spans="1:4">
      <c r="A63" s="341">
        <v>280</v>
      </c>
      <c r="B63" s="342">
        <v>141</v>
      </c>
      <c r="C63" s="340">
        <v>10</v>
      </c>
      <c r="D63" s="337">
        <v>40</v>
      </c>
    </row>
    <row r="64" spans="1:4">
      <c r="A64" s="342">
        <v>281</v>
      </c>
      <c r="B64" s="342">
        <v>142</v>
      </c>
      <c r="C64" s="340">
        <v>10</v>
      </c>
      <c r="D64" s="337">
        <v>40</v>
      </c>
    </row>
    <row r="65" spans="1:4">
      <c r="A65" s="341">
        <v>282</v>
      </c>
      <c r="B65" s="342">
        <v>143</v>
      </c>
      <c r="C65" s="340">
        <v>10</v>
      </c>
      <c r="D65" s="337">
        <v>40</v>
      </c>
    </row>
    <row r="66" spans="1:4">
      <c r="A66" s="342">
        <v>283</v>
      </c>
      <c r="B66" s="342" t="s">
        <v>834</v>
      </c>
      <c r="C66" s="340">
        <v>10</v>
      </c>
      <c r="D66" s="337">
        <v>40</v>
      </c>
    </row>
    <row r="67" spans="1:4">
      <c r="A67" s="341">
        <v>284</v>
      </c>
      <c r="B67" s="342">
        <v>144</v>
      </c>
      <c r="C67" s="340">
        <v>10</v>
      </c>
      <c r="D67" s="337">
        <v>40</v>
      </c>
    </row>
    <row r="68" spans="1:4">
      <c r="A68" s="341">
        <v>286</v>
      </c>
      <c r="B68" s="342">
        <v>146</v>
      </c>
      <c r="C68" s="340">
        <v>10</v>
      </c>
      <c r="D68" s="337">
        <v>25</v>
      </c>
    </row>
    <row r="69" spans="1:4">
      <c r="A69" s="342">
        <v>287</v>
      </c>
      <c r="B69" s="342">
        <v>147</v>
      </c>
      <c r="C69" s="340">
        <v>10</v>
      </c>
      <c r="D69" s="337">
        <v>25</v>
      </c>
    </row>
    <row r="70" spans="1:4">
      <c r="A70" s="341">
        <v>288</v>
      </c>
      <c r="B70" s="342">
        <v>148</v>
      </c>
      <c r="C70" s="340">
        <v>10</v>
      </c>
      <c r="D70" s="337">
        <v>25</v>
      </c>
    </row>
    <row r="71" spans="1:4">
      <c r="A71" s="342">
        <v>289</v>
      </c>
      <c r="B71" s="342">
        <v>149</v>
      </c>
      <c r="C71" s="340">
        <v>10</v>
      </c>
      <c r="D71" s="337">
        <v>25</v>
      </c>
    </row>
    <row r="72" spans="1:4">
      <c r="A72" s="341">
        <v>290</v>
      </c>
      <c r="B72" s="342">
        <v>150</v>
      </c>
      <c r="C72" s="340">
        <v>10</v>
      </c>
      <c r="D72" s="337">
        <v>25</v>
      </c>
    </row>
    <row r="73" spans="1:4">
      <c r="A73" s="342">
        <v>291</v>
      </c>
      <c r="B73" s="342">
        <v>151</v>
      </c>
      <c r="C73" s="340">
        <v>10</v>
      </c>
      <c r="D73" s="337">
        <v>40</v>
      </c>
    </row>
    <row r="74" spans="1:4">
      <c r="A74" s="341">
        <v>292</v>
      </c>
      <c r="B74" s="342">
        <v>152</v>
      </c>
      <c r="C74" s="340">
        <v>10</v>
      </c>
      <c r="D74" s="337">
        <v>25</v>
      </c>
    </row>
    <row r="75" spans="1:4">
      <c r="A75" s="342">
        <v>293</v>
      </c>
      <c r="B75" s="342">
        <v>153</v>
      </c>
      <c r="C75" s="340">
        <v>10</v>
      </c>
      <c r="D75" s="337">
        <v>25</v>
      </c>
    </row>
    <row r="76" spans="1:4">
      <c r="A76" s="345">
        <v>296</v>
      </c>
      <c r="B76" s="345" t="s">
        <v>578</v>
      </c>
      <c r="C76" s="345">
        <v>5</v>
      </c>
      <c r="D76" s="345">
        <v>40</v>
      </c>
    </row>
    <row r="77" spans="1:4">
      <c r="A77" s="345">
        <v>297</v>
      </c>
      <c r="B77" s="345" t="s">
        <v>579</v>
      </c>
      <c r="C77" s="345">
        <v>30</v>
      </c>
      <c r="D77" s="345">
        <v>45</v>
      </c>
    </row>
    <row r="78" spans="1:4">
      <c r="A78" s="345">
        <v>298</v>
      </c>
      <c r="B78" s="345" t="s">
        <v>580</v>
      </c>
      <c r="C78" s="345">
        <v>10</v>
      </c>
      <c r="D78" s="345">
        <v>45</v>
      </c>
    </row>
    <row r="79" spans="1:4">
      <c r="A79" s="345">
        <v>299</v>
      </c>
      <c r="B79" s="345" t="s">
        <v>471</v>
      </c>
      <c r="C79" s="345">
        <v>10</v>
      </c>
      <c r="D79" s="345">
        <v>50</v>
      </c>
    </row>
    <row r="80" spans="1:4">
      <c r="A80" s="345">
        <v>300</v>
      </c>
      <c r="B80" s="345" t="s">
        <v>472</v>
      </c>
      <c r="C80" s="345">
        <v>10</v>
      </c>
      <c r="D80" s="345">
        <v>40</v>
      </c>
    </row>
    <row r="81" spans="1:4">
      <c r="A81" s="345">
        <v>301</v>
      </c>
      <c r="B81" s="345" t="s">
        <v>473</v>
      </c>
      <c r="C81" s="345">
        <v>10</v>
      </c>
      <c r="D81" s="345">
        <v>25</v>
      </c>
    </row>
    <row r="82" spans="1:4">
      <c r="A82" s="345">
        <v>303</v>
      </c>
      <c r="B82" s="345" t="s">
        <v>503</v>
      </c>
      <c r="C82" s="354">
        <v>10</v>
      </c>
      <c r="D82" s="345">
        <v>40</v>
      </c>
    </row>
    <row r="83" spans="1:4">
      <c r="A83" s="345">
        <v>305</v>
      </c>
      <c r="B83" s="345" t="s">
        <v>504</v>
      </c>
      <c r="C83" s="354">
        <v>10</v>
      </c>
      <c r="D83" s="340">
        <v>25</v>
      </c>
    </row>
    <row r="84" spans="1:4">
      <c r="A84" s="345">
        <v>431</v>
      </c>
      <c r="B84" s="345" t="s">
        <v>67</v>
      </c>
      <c r="C84" s="340">
        <v>0</v>
      </c>
      <c r="D84" s="339">
        <v>100000</v>
      </c>
    </row>
    <row r="85" spans="1:4">
      <c r="A85" s="345">
        <v>432</v>
      </c>
      <c r="B85" s="345" t="s">
        <v>68</v>
      </c>
      <c r="C85" s="340">
        <v>0</v>
      </c>
      <c r="D85" s="339">
        <v>100000</v>
      </c>
    </row>
    <row r="86" spans="1:4">
      <c r="A86" s="345">
        <v>433</v>
      </c>
      <c r="B86" s="345" t="s">
        <v>1043</v>
      </c>
      <c r="C86" s="340">
        <v>0</v>
      </c>
      <c r="D86" s="339">
        <v>100000</v>
      </c>
    </row>
    <row r="87" spans="1:4">
      <c r="A87" s="345">
        <v>435</v>
      </c>
      <c r="B87" s="345" t="s">
        <v>702</v>
      </c>
      <c r="C87" s="340">
        <v>0</v>
      </c>
      <c r="D87" s="339">
        <v>100000</v>
      </c>
    </row>
    <row r="88" spans="1:4">
      <c r="A88" s="345">
        <v>437</v>
      </c>
      <c r="B88" s="345" t="s">
        <v>70</v>
      </c>
      <c r="C88" s="340">
        <v>0</v>
      </c>
      <c r="D88" s="339">
        <v>100000</v>
      </c>
    </row>
    <row r="89" spans="1:4">
      <c r="A89" s="345">
        <v>438</v>
      </c>
      <c r="B89" s="345" t="s">
        <v>71</v>
      </c>
      <c r="C89" s="340">
        <v>0</v>
      </c>
      <c r="D89" s="339">
        <v>100000</v>
      </c>
    </row>
    <row r="90" spans="1:4">
      <c r="A90" s="354">
        <v>439</v>
      </c>
      <c r="B90" s="354" t="s">
        <v>1307</v>
      </c>
      <c r="C90" s="370">
        <v>0</v>
      </c>
      <c r="D90" s="371">
        <v>100000</v>
      </c>
    </row>
    <row r="91" spans="1:4">
      <c r="A91" s="345">
        <v>442</v>
      </c>
      <c r="B91" s="345" t="s">
        <v>74</v>
      </c>
      <c r="C91" s="340">
        <v>0</v>
      </c>
      <c r="D91" s="339">
        <v>100000</v>
      </c>
    </row>
    <row r="92" spans="1:4">
      <c r="A92" s="345">
        <v>443</v>
      </c>
      <c r="B92" s="345" t="s">
        <v>75</v>
      </c>
      <c r="C92" s="340">
        <v>0</v>
      </c>
      <c r="D92" s="339">
        <v>100000</v>
      </c>
    </row>
    <row r="93" spans="1:4">
      <c r="A93" s="345">
        <v>444</v>
      </c>
      <c r="B93" s="345" t="s">
        <v>76</v>
      </c>
      <c r="C93" s="340">
        <v>0</v>
      </c>
      <c r="D93" s="339">
        <v>100000</v>
      </c>
    </row>
    <row r="94" spans="1:4">
      <c r="A94" s="345">
        <v>445</v>
      </c>
      <c r="B94" s="345" t="s">
        <v>77</v>
      </c>
      <c r="C94" s="340">
        <v>0</v>
      </c>
      <c r="D94" s="339">
        <v>100000</v>
      </c>
    </row>
    <row r="95" spans="1:4">
      <c r="A95" s="345">
        <v>446</v>
      </c>
      <c r="B95" s="345" t="s">
        <v>78</v>
      </c>
      <c r="C95" s="340">
        <v>0</v>
      </c>
      <c r="D95" s="339">
        <v>100000</v>
      </c>
    </row>
    <row r="96" spans="1:4">
      <c r="A96" s="345">
        <v>447</v>
      </c>
      <c r="B96" s="345" t="s">
        <v>79</v>
      </c>
      <c r="C96" s="340">
        <v>0</v>
      </c>
      <c r="D96" s="339">
        <v>100000</v>
      </c>
    </row>
    <row r="97" spans="1:4">
      <c r="A97" s="345">
        <v>449</v>
      </c>
      <c r="B97" s="345" t="s">
        <v>507</v>
      </c>
      <c r="C97" s="340">
        <v>0</v>
      </c>
      <c r="D97" s="339">
        <v>100000</v>
      </c>
    </row>
    <row r="98" spans="1:4">
      <c r="A98" s="345">
        <v>451</v>
      </c>
      <c r="B98" s="345" t="s">
        <v>509</v>
      </c>
      <c r="C98" s="340">
        <v>0</v>
      </c>
      <c r="D98" s="339">
        <v>100000</v>
      </c>
    </row>
    <row r="99" spans="1:4">
      <c r="A99" s="345">
        <v>454</v>
      </c>
      <c r="B99" s="345" t="s">
        <v>80</v>
      </c>
      <c r="C99" s="340">
        <v>0</v>
      </c>
      <c r="D99" s="339">
        <v>100000</v>
      </c>
    </row>
    <row r="100" spans="1:4">
      <c r="A100" s="345">
        <v>455</v>
      </c>
      <c r="B100" s="345" t="s">
        <v>81</v>
      </c>
      <c r="C100" s="340">
        <v>0</v>
      </c>
      <c r="D100" s="339">
        <v>100000</v>
      </c>
    </row>
    <row r="101" spans="1:4">
      <c r="A101" s="345">
        <v>456</v>
      </c>
      <c r="B101" s="345" t="s">
        <v>82</v>
      </c>
      <c r="C101" s="340">
        <v>0</v>
      </c>
      <c r="D101" s="339">
        <v>100000</v>
      </c>
    </row>
    <row r="102" spans="1:4">
      <c r="A102" s="345">
        <v>457</v>
      </c>
      <c r="B102" s="345" t="s">
        <v>99</v>
      </c>
      <c r="C102" s="340">
        <v>0</v>
      </c>
      <c r="D102" s="339">
        <v>100000</v>
      </c>
    </row>
    <row r="103" spans="1:4">
      <c r="A103" s="345">
        <v>458</v>
      </c>
      <c r="B103" s="345" t="s">
        <v>1026</v>
      </c>
      <c r="C103" s="340">
        <v>0</v>
      </c>
      <c r="D103" s="339">
        <v>100000</v>
      </c>
    </row>
    <row r="104" spans="1:4">
      <c r="A104" s="345">
        <v>459</v>
      </c>
      <c r="B104" s="345" t="s">
        <v>1084</v>
      </c>
      <c r="C104" s="340">
        <v>0</v>
      </c>
      <c r="D104" s="339">
        <v>100000</v>
      </c>
    </row>
    <row r="105" spans="1:4">
      <c r="A105" s="345">
        <v>461</v>
      </c>
      <c r="B105" s="345" t="s">
        <v>511</v>
      </c>
      <c r="C105" s="340">
        <v>0</v>
      </c>
      <c r="D105" s="339">
        <v>100000</v>
      </c>
    </row>
    <row r="106" spans="1:4">
      <c r="A106" s="345">
        <v>463</v>
      </c>
      <c r="B106" s="345" t="s">
        <v>100</v>
      </c>
      <c r="C106" s="345">
        <v>0</v>
      </c>
      <c r="D106" s="345">
        <v>100000</v>
      </c>
    </row>
    <row r="107" spans="1:4">
      <c r="A107" s="345">
        <v>467</v>
      </c>
      <c r="B107" s="345" t="s">
        <v>83</v>
      </c>
      <c r="C107" s="345">
        <v>10</v>
      </c>
      <c r="D107" s="345">
        <v>50</v>
      </c>
    </row>
    <row r="108" spans="1:4">
      <c r="A108" s="345">
        <v>468</v>
      </c>
      <c r="B108" s="345" t="s">
        <v>84</v>
      </c>
      <c r="C108" s="354">
        <v>10</v>
      </c>
      <c r="D108" s="345">
        <v>50</v>
      </c>
    </row>
    <row r="109" spans="1:4">
      <c r="A109" s="345">
        <v>469</v>
      </c>
      <c r="B109" s="345" t="s">
        <v>1044</v>
      </c>
      <c r="C109" s="345">
        <v>10</v>
      </c>
      <c r="D109" s="345">
        <v>40</v>
      </c>
    </row>
    <row r="110" spans="1:4">
      <c r="A110" s="345">
        <v>471</v>
      </c>
      <c r="B110" s="345" t="s">
        <v>1184</v>
      </c>
      <c r="C110" s="345">
        <v>10</v>
      </c>
      <c r="D110" s="345">
        <v>50</v>
      </c>
    </row>
    <row r="111" spans="1:4">
      <c r="A111" s="345">
        <v>473</v>
      </c>
      <c r="B111" s="345" t="s">
        <v>85</v>
      </c>
      <c r="C111" s="345">
        <v>10</v>
      </c>
      <c r="D111" s="345">
        <v>50</v>
      </c>
    </row>
    <row r="112" spans="1:4">
      <c r="A112" s="354">
        <v>474</v>
      </c>
      <c r="B112" s="354" t="s">
        <v>86</v>
      </c>
      <c r="C112" s="354">
        <v>10</v>
      </c>
      <c r="D112" s="354">
        <v>40</v>
      </c>
    </row>
    <row r="113" spans="1:4">
      <c r="A113" s="345">
        <v>475</v>
      </c>
      <c r="B113" s="345" t="s">
        <v>1309</v>
      </c>
      <c r="C113" s="345">
        <v>10</v>
      </c>
      <c r="D113" s="345">
        <v>40</v>
      </c>
    </row>
    <row r="114" spans="1:4">
      <c r="A114" s="345">
        <v>478</v>
      </c>
      <c r="B114" s="345" t="s">
        <v>87</v>
      </c>
      <c r="C114" s="345">
        <v>5</v>
      </c>
      <c r="D114" s="345">
        <v>40</v>
      </c>
    </row>
    <row r="115" spans="1:4">
      <c r="A115" s="345">
        <v>479</v>
      </c>
      <c r="B115" s="345" t="s">
        <v>904</v>
      </c>
      <c r="C115" s="345">
        <v>30</v>
      </c>
      <c r="D115" s="345">
        <v>45</v>
      </c>
    </row>
    <row r="116" spans="1:4">
      <c r="A116" s="345">
        <v>480</v>
      </c>
      <c r="B116" s="345" t="s">
        <v>905</v>
      </c>
      <c r="C116" s="345">
        <v>10</v>
      </c>
      <c r="D116" s="345">
        <v>45</v>
      </c>
    </row>
    <row r="117" spans="1:4">
      <c r="A117" s="345">
        <v>481</v>
      </c>
      <c r="B117" s="345" t="s">
        <v>906</v>
      </c>
      <c r="C117" s="345">
        <v>10</v>
      </c>
      <c r="D117" s="345">
        <v>50</v>
      </c>
    </row>
    <row r="118" spans="1:4">
      <c r="A118" s="345">
        <v>482</v>
      </c>
      <c r="B118" s="345" t="s">
        <v>907</v>
      </c>
      <c r="C118" s="345">
        <v>10</v>
      </c>
      <c r="D118" s="345">
        <v>40</v>
      </c>
    </row>
    <row r="119" spans="1:4">
      <c r="A119" s="345">
        <v>483</v>
      </c>
      <c r="B119" s="345" t="s">
        <v>908</v>
      </c>
      <c r="C119" s="354">
        <v>10</v>
      </c>
      <c r="D119" s="345">
        <v>25</v>
      </c>
    </row>
    <row r="120" spans="1:4">
      <c r="A120" s="345">
        <v>485</v>
      </c>
      <c r="B120" s="345" t="s">
        <v>513</v>
      </c>
      <c r="C120" s="354">
        <v>10</v>
      </c>
      <c r="D120" s="345">
        <v>40</v>
      </c>
    </row>
    <row r="121" spans="1:4">
      <c r="A121" s="345">
        <v>487</v>
      </c>
      <c r="B121" s="345" t="s">
        <v>515</v>
      </c>
      <c r="C121" s="345">
        <v>10</v>
      </c>
      <c r="D121" s="345">
        <v>25</v>
      </c>
    </row>
    <row r="122" spans="1:4">
      <c r="A122" s="345">
        <v>490</v>
      </c>
      <c r="B122" s="345" t="s">
        <v>909</v>
      </c>
      <c r="C122" s="345">
        <v>5</v>
      </c>
      <c r="D122" s="345">
        <v>40</v>
      </c>
    </row>
    <row r="123" spans="1:4">
      <c r="A123" s="345">
        <v>491</v>
      </c>
      <c r="B123" s="345" t="s">
        <v>910</v>
      </c>
      <c r="C123" s="345">
        <v>10</v>
      </c>
      <c r="D123" s="345">
        <v>45</v>
      </c>
    </row>
    <row r="124" spans="1:4">
      <c r="A124" s="345">
        <v>492</v>
      </c>
      <c r="B124" s="345" t="s">
        <v>911</v>
      </c>
      <c r="C124" s="345">
        <v>10</v>
      </c>
      <c r="D124" s="345">
        <v>50</v>
      </c>
    </row>
    <row r="125" spans="1:4">
      <c r="A125" s="345">
        <v>493</v>
      </c>
      <c r="B125" s="345" t="s">
        <v>101</v>
      </c>
      <c r="C125" s="345">
        <v>10</v>
      </c>
      <c r="D125" s="345">
        <v>40</v>
      </c>
    </row>
    <row r="126" spans="1:4">
      <c r="A126" s="345">
        <v>494</v>
      </c>
      <c r="B126" s="345" t="s">
        <v>1029</v>
      </c>
      <c r="C126" s="354">
        <v>30</v>
      </c>
      <c r="D126" s="345">
        <v>45</v>
      </c>
    </row>
    <row r="127" spans="1:4">
      <c r="A127" s="345">
        <v>495</v>
      </c>
      <c r="B127" s="345" t="s">
        <v>1085</v>
      </c>
      <c r="C127" s="345">
        <v>10</v>
      </c>
      <c r="D127" s="345">
        <v>45</v>
      </c>
    </row>
    <row r="128" spans="1:4">
      <c r="A128" s="192">
        <v>497</v>
      </c>
      <c r="B128" s="192" t="s">
        <v>765</v>
      </c>
      <c r="C128" s="192">
        <v>10</v>
      </c>
      <c r="D128" s="192">
        <v>40</v>
      </c>
    </row>
    <row r="129" spans="1:4">
      <c r="A129" s="192">
        <v>499</v>
      </c>
      <c r="B129" s="192" t="s">
        <v>102</v>
      </c>
      <c r="C129" s="192">
        <v>10</v>
      </c>
      <c r="D129" s="192">
        <v>25</v>
      </c>
    </row>
  </sheetData>
  <phoneticPr fontId="0" type="noConversion"/>
  <conditionalFormatting sqref="C24:D53 C84:D105">
    <cfRule type="expression" dxfId="40" priority="1" stopIfTrue="1">
      <formula>OR(#REF!="GRINDING CENTER",#REF!="OTHER PLANT",#REF!="VOID_YEAR")</formula>
    </cfRule>
  </conditionalFormatting>
  <conditionalFormatting sqref="C54:D75 D83">
    <cfRule type="expression" dxfId="39" priority="2" stopIfTrue="1">
      <formula>#REF!="VOID_YEAR"</formula>
    </cfRule>
  </conditionalFormatting>
  <conditionalFormatting sqref="C19:D23">
    <cfRule type="expression" dxfId="38" priority="3" stopIfTrue="1">
      <formula>#REF!="VOID_YEAR"</formula>
    </cfRule>
  </conditionalFormatting>
  <conditionalFormatting sqref="C9:D13">
    <cfRule type="expression" dxfId="37" priority="4" stopIfTrue="1">
      <formula>#REF!="VOID_YEAR"</formula>
    </cfRule>
  </conditionalFormatting>
  <conditionalFormatting sqref="C2:D8">
    <cfRule type="expression" dxfId="36" priority="5" stopIfTrue="1">
      <formula>OR(#REF!="VOID_YEAR")</formula>
    </cfRule>
  </conditionalFormatting>
  <pageMargins left="2.06" right="0.23622047244094491" top="0.47244094488188981" bottom="0.51181102362204722" header="0.39370078740157483" footer="0.35433070866141736"/>
  <pageSetup paperSize="9" scale="91" fitToHeight="2" orientation="portrait" cellComments="asDisplayed" horizontalDpi="300" verticalDpi="300" r:id="rId1"/>
  <headerFooter alignWithMargins="0">
    <oddFooter>&amp;L&amp;8&amp;F\&amp;A&amp;CPage &amp;P of &amp;N&amp;RDate: &amp;D; Time: &amp;T</oddFooter>
  </headerFooter>
  <rowBreaks count="1" manualBreakCount="1">
    <brk id="59" max="7"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23">
    <pageSetUpPr fitToPage="1"/>
  </sheetPr>
  <dimension ref="A1:AP613"/>
  <sheetViews>
    <sheetView showGridLines="0" zoomScaleNormal="100" zoomScaleSheetLayoutView="100" workbookViewId="0">
      <pane xSplit="6" ySplit="7" topLeftCell="G8" activePane="bottomRight" state="frozen"/>
      <selection sqref="A1:E1"/>
      <selection pane="topRight" sqref="A1:E1"/>
      <selection pane="bottomLeft" sqref="A1:E1"/>
      <selection pane="bottomRight" activeCell="AD8" sqref="AD8"/>
    </sheetView>
  </sheetViews>
  <sheetFormatPr baseColWidth="10" defaultColWidth="9.140625" defaultRowHeight="12.75" outlineLevelRow="1" outlineLevelCol="1"/>
  <cols>
    <col min="1" max="1" width="4.7109375" style="763" customWidth="1"/>
    <col min="2" max="2" width="6.85546875" style="763" customWidth="1"/>
    <col min="3" max="3" width="21.5703125" style="763" customWidth="1"/>
    <col min="4" max="4" width="59.7109375" style="763" customWidth="1"/>
    <col min="5" max="5" width="17.7109375" style="764" customWidth="1"/>
    <col min="6" max="6" width="2.140625" style="807" customWidth="1"/>
    <col min="7" max="7" width="13.7109375" style="763" customWidth="1"/>
    <col min="8" max="8" width="13.7109375" style="764" customWidth="1" outlineLevel="1"/>
    <col min="9" max="26" width="13.7109375" style="763" customWidth="1" outlineLevel="1"/>
    <col min="27" max="42" width="13.7109375" style="763" customWidth="1"/>
    <col min="43" max="43" width="20.85546875" style="763" bestFit="1" customWidth="1"/>
    <col min="44" max="44" width="9.140625" style="763" customWidth="1"/>
    <col min="45" max="45" width="6.28515625" style="763" bestFit="1" customWidth="1"/>
    <col min="46" max="46" width="11.28515625" style="763" bestFit="1" customWidth="1"/>
    <col min="47" max="47" width="15.7109375" style="763" bestFit="1" customWidth="1"/>
    <col min="48" max="48" width="22.140625" style="763" bestFit="1" customWidth="1"/>
    <col min="49" max="49" width="26.28515625" style="763" bestFit="1" customWidth="1"/>
    <col min="50" max="50" width="20.42578125" style="763" bestFit="1" customWidth="1"/>
    <col min="51" max="51" width="23.5703125" style="763" bestFit="1" customWidth="1"/>
    <col min="52" max="52" width="22.5703125" style="763" customWidth="1"/>
    <col min="53" max="16384" width="9.140625" style="763"/>
  </cols>
  <sheetData>
    <row r="1" spans="1:42" s="806" customFormat="1" ht="54" customHeight="1" thickBot="1">
      <c r="A1" s="1220" t="s">
        <v>1322</v>
      </c>
      <c r="B1" s="1221"/>
      <c r="C1" s="1221"/>
      <c r="D1" s="1221"/>
      <c r="E1" s="1515"/>
      <c r="F1" s="1515"/>
      <c r="G1" s="1515"/>
      <c r="H1" s="1515"/>
      <c r="I1" s="1515"/>
      <c r="J1" s="1515"/>
      <c r="K1" s="1515"/>
      <c r="L1" s="1515"/>
      <c r="M1" s="1515"/>
      <c r="N1" s="1515"/>
      <c r="O1" s="1515"/>
      <c r="P1" s="1515"/>
      <c r="Q1" s="939"/>
      <c r="R1" s="939"/>
      <c r="S1" s="939"/>
      <c r="T1" s="939"/>
      <c r="U1" s="939"/>
      <c r="V1" s="939"/>
      <c r="W1" s="939"/>
      <c r="X1" s="939"/>
      <c r="Y1" s="939"/>
      <c r="Z1" s="939"/>
      <c r="AA1" s="939"/>
      <c r="AB1" s="939"/>
      <c r="AC1" s="939"/>
      <c r="AD1" s="939"/>
      <c r="AE1" s="939"/>
      <c r="AF1" s="951"/>
      <c r="AG1" s="951"/>
      <c r="AH1" s="951"/>
      <c r="AI1" s="951"/>
      <c r="AJ1" s="951"/>
      <c r="AK1" s="951"/>
      <c r="AL1" s="951"/>
      <c r="AM1" s="951"/>
      <c r="AN1" s="951"/>
      <c r="AO1" s="951"/>
      <c r="AP1" s="951"/>
    </row>
    <row r="2" spans="1:42" s="762" customFormat="1" ht="13.9" customHeight="1" thickBot="1">
      <c r="A2" s="63"/>
      <c r="B2" s="10"/>
      <c r="C2" s="10"/>
      <c r="D2" s="10"/>
      <c r="E2" s="11"/>
      <c r="F2" s="11"/>
      <c r="G2" s="10"/>
      <c r="H2" s="11"/>
      <c r="Q2" s="784"/>
      <c r="R2" s="784"/>
      <c r="S2" s="784"/>
      <c r="T2" s="784"/>
      <c r="U2" s="784"/>
      <c r="V2" s="784"/>
      <c r="W2" s="784"/>
      <c r="X2" s="784"/>
      <c r="Y2" s="784"/>
      <c r="Z2" s="784"/>
      <c r="AA2" s="784"/>
      <c r="AB2" s="784"/>
      <c r="AC2" s="784"/>
      <c r="AD2" s="784"/>
      <c r="AE2" s="784"/>
      <c r="AF2" s="784"/>
    </row>
    <row r="3" spans="1:42" ht="13.9" customHeight="1" thickBot="1">
      <c r="A3" s="9"/>
      <c r="B3" s="64" t="s">
        <v>775</v>
      </c>
      <c r="C3" s="8"/>
      <c r="D3" s="8"/>
      <c r="E3" s="1094">
        <f>Plant!E3</f>
        <v>41617</v>
      </c>
      <c r="F3" s="216"/>
      <c r="G3" s="10"/>
      <c r="H3" s="11"/>
      <c r="Q3" s="809"/>
      <c r="R3" s="809"/>
      <c r="S3" s="809"/>
      <c r="T3" s="809"/>
      <c r="U3" s="809"/>
      <c r="V3" s="809"/>
      <c r="W3" s="809"/>
      <c r="X3" s="809"/>
      <c r="Y3" s="809"/>
      <c r="Z3" s="809"/>
      <c r="AA3" s="809"/>
      <c r="AB3" s="809"/>
      <c r="AC3" s="809"/>
      <c r="AD3" s="809"/>
      <c r="AE3" s="809"/>
      <c r="AF3" s="809"/>
    </row>
    <row r="4" spans="1:42" ht="13.9" customHeight="1" thickBot="1">
      <c r="A4" s="9"/>
      <c r="B4" s="10"/>
      <c r="C4" s="10"/>
      <c r="D4" s="10"/>
      <c r="E4" s="11"/>
      <c r="F4" s="11"/>
      <c r="G4" s="10"/>
      <c r="H4" s="11"/>
      <c r="Q4" s="809"/>
      <c r="R4" s="809"/>
      <c r="S4" s="809"/>
      <c r="T4" s="809"/>
      <c r="U4" s="809"/>
      <c r="V4" s="809"/>
      <c r="W4" s="809"/>
      <c r="X4" s="809"/>
      <c r="Y4" s="809"/>
      <c r="Z4" s="809"/>
      <c r="AA4" s="809"/>
      <c r="AB4" s="809"/>
      <c r="AC4" s="809"/>
      <c r="AD4" s="809"/>
      <c r="AE4" s="809"/>
      <c r="AF4" s="809"/>
    </row>
    <row r="5" spans="1:42" s="809" customFormat="1" ht="13.5" thickBot="1">
      <c r="A5" s="12" t="s">
        <v>559</v>
      </c>
      <c r="B5" s="765"/>
      <c r="C5" s="765"/>
      <c r="D5" s="765"/>
      <c r="E5" s="779"/>
      <c r="F5" s="779"/>
      <c r="G5" s="765"/>
      <c r="H5" s="779"/>
      <c r="I5" s="779"/>
      <c r="J5" s="779"/>
      <c r="K5" s="779"/>
      <c r="L5" s="779"/>
      <c r="M5" s="779"/>
      <c r="N5" s="779"/>
      <c r="O5" s="779"/>
      <c r="P5" s="779"/>
      <c r="Q5" s="779"/>
      <c r="R5" s="779"/>
      <c r="S5" s="779"/>
      <c r="T5" s="779"/>
      <c r="U5" s="779"/>
      <c r="V5" s="779"/>
      <c r="W5" s="779"/>
      <c r="X5" s="779"/>
      <c r="Y5" s="779"/>
      <c r="Z5" s="779"/>
      <c r="AA5" s="779"/>
      <c r="AB5" s="779"/>
      <c r="AC5" s="779"/>
      <c r="AD5" s="779"/>
      <c r="AE5" s="779"/>
      <c r="AF5" s="779"/>
      <c r="AG5" s="779"/>
      <c r="AH5" s="779"/>
      <c r="AI5" s="779"/>
      <c r="AJ5" s="779"/>
      <c r="AK5" s="779"/>
      <c r="AL5" s="779"/>
      <c r="AM5" s="779"/>
      <c r="AN5" s="779"/>
      <c r="AO5" s="779"/>
      <c r="AP5" s="790"/>
    </row>
    <row r="6" spans="1:42" ht="13.5" thickBot="1">
      <c r="A6" s="15"/>
      <c r="Q6" s="809"/>
      <c r="R6" s="809"/>
      <c r="S6" s="809"/>
      <c r="T6" s="809"/>
      <c r="U6" s="809"/>
      <c r="V6" s="809"/>
      <c r="W6" s="809"/>
      <c r="X6" s="809"/>
      <c r="Y6" s="809"/>
      <c r="Z6" s="809"/>
      <c r="AA6" s="809"/>
      <c r="AB6" s="809"/>
      <c r="AC6" s="809"/>
      <c r="AD6" s="809"/>
      <c r="AE6" s="809"/>
      <c r="AF6" s="809"/>
      <c r="AG6" s="809"/>
      <c r="AH6" s="809"/>
      <c r="AI6" s="809"/>
      <c r="AJ6" s="809"/>
      <c r="AK6" s="809"/>
      <c r="AL6" s="809"/>
      <c r="AM6" s="809"/>
      <c r="AN6" s="809"/>
      <c r="AO6" s="809"/>
      <c r="AP6" s="809"/>
    </row>
    <row r="7" spans="1:42" ht="13.5" thickBot="1">
      <c r="B7" s="12" t="s">
        <v>560</v>
      </c>
      <c r="C7" s="765"/>
      <c r="D7" s="765"/>
      <c r="E7" s="779"/>
      <c r="F7" s="779"/>
      <c r="G7" s="330">
        <v>1990</v>
      </c>
      <c r="H7" s="330">
        <v>1991</v>
      </c>
      <c r="I7" s="330">
        <v>1992</v>
      </c>
      <c r="J7" s="330">
        <v>1993</v>
      </c>
      <c r="K7" s="330">
        <v>1994</v>
      </c>
      <c r="L7" s="330">
        <v>1995</v>
      </c>
      <c r="M7" s="330">
        <v>1996</v>
      </c>
      <c r="N7" s="330">
        <v>1997</v>
      </c>
      <c r="O7" s="330">
        <v>1998</v>
      </c>
      <c r="P7" s="330">
        <v>1999</v>
      </c>
      <c r="Q7" s="330">
        <v>2000</v>
      </c>
      <c r="R7" s="330">
        <v>2001</v>
      </c>
      <c r="S7" s="330">
        <v>2002</v>
      </c>
      <c r="T7" s="330">
        <v>2003</v>
      </c>
      <c r="U7" s="330">
        <v>2004</v>
      </c>
      <c r="V7" s="330">
        <v>2005</v>
      </c>
      <c r="W7" s="330">
        <v>2006</v>
      </c>
      <c r="X7" s="330">
        <v>2007</v>
      </c>
      <c r="Y7" s="330">
        <v>2008</v>
      </c>
      <c r="Z7" s="330">
        <v>2009</v>
      </c>
      <c r="AA7" s="330">
        <v>2010</v>
      </c>
      <c r="AB7" s="330">
        <v>2011</v>
      </c>
      <c r="AC7" s="330">
        <v>2012</v>
      </c>
      <c r="AD7" s="330">
        <v>2013</v>
      </c>
      <c r="AE7" s="330">
        <v>2014</v>
      </c>
      <c r="AF7" s="330">
        <v>2015</v>
      </c>
      <c r="AG7" s="330">
        <v>2016</v>
      </c>
      <c r="AH7" s="330">
        <v>2017</v>
      </c>
      <c r="AI7" s="330">
        <v>2018</v>
      </c>
      <c r="AJ7" s="330">
        <v>2019</v>
      </c>
      <c r="AK7" s="330">
        <v>2020</v>
      </c>
      <c r="AL7" s="330">
        <v>2021</v>
      </c>
      <c r="AM7" s="330">
        <v>2022</v>
      </c>
      <c r="AN7" s="330">
        <v>2023</v>
      </c>
      <c r="AO7" s="330">
        <v>2024</v>
      </c>
      <c r="AP7" s="330">
        <v>2025</v>
      </c>
    </row>
    <row r="8" spans="1:42" ht="18" customHeight="1">
      <c r="B8" s="772">
        <v>1</v>
      </c>
      <c r="C8" s="767" t="s">
        <v>431</v>
      </c>
      <c r="D8" s="787"/>
      <c r="E8" s="810"/>
      <c r="F8" s="811"/>
      <c r="G8" s="952"/>
      <c r="H8" s="952"/>
      <c r="I8" s="952"/>
      <c r="J8" s="952"/>
      <c r="K8" s="952"/>
      <c r="L8" s="952"/>
      <c r="M8" s="952"/>
      <c r="N8" s="952"/>
      <c r="O8" s="952"/>
      <c r="P8" s="952"/>
      <c r="Q8" s="952"/>
      <c r="R8" s="952"/>
      <c r="S8" s="952"/>
      <c r="T8" s="952"/>
      <c r="U8" s="952"/>
      <c r="V8" s="952"/>
      <c r="W8" s="952"/>
      <c r="X8" s="952"/>
      <c r="Y8" s="952"/>
      <c r="Z8" s="952"/>
      <c r="AA8" s="952"/>
      <c r="AB8" s="952"/>
      <c r="AC8" s="952"/>
      <c r="AD8" s="952"/>
      <c r="AE8" s="952"/>
      <c r="AF8" s="952"/>
      <c r="AG8" s="952"/>
      <c r="AH8" s="952"/>
      <c r="AI8" s="952"/>
      <c r="AJ8" s="952"/>
      <c r="AK8" s="952"/>
      <c r="AL8" s="952"/>
      <c r="AM8" s="952"/>
      <c r="AN8" s="952"/>
      <c r="AO8" s="952"/>
      <c r="AP8" s="952"/>
    </row>
    <row r="9" spans="1:42">
      <c r="B9" s="772">
        <v>2</v>
      </c>
      <c r="C9" s="729" t="s">
        <v>432</v>
      </c>
      <c r="D9" s="773"/>
      <c r="E9" s="731"/>
      <c r="F9" s="732"/>
      <c r="G9" s="953"/>
      <c r="H9" s="953"/>
      <c r="I9" s="953"/>
      <c r="J9" s="953"/>
      <c r="K9" s="953"/>
      <c r="L9" s="953"/>
      <c r="M9" s="953"/>
      <c r="N9" s="953"/>
      <c r="O9" s="953"/>
      <c r="P9" s="953"/>
      <c r="Q9" s="953"/>
      <c r="R9" s="953"/>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row>
    <row r="10" spans="1:42">
      <c r="B10" s="772">
        <v>3</v>
      </c>
      <c r="C10" s="729" t="s">
        <v>433</v>
      </c>
      <c r="D10" s="773"/>
      <c r="E10" s="731"/>
      <c r="F10" s="732"/>
      <c r="G10" s="954"/>
      <c r="H10" s="954"/>
      <c r="I10" s="954"/>
      <c r="J10" s="954"/>
      <c r="K10" s="954"/>
      <c r="L10" s="954"/>
      <c r="M10" s="954"/>
      <c r="N10" s="954"/>
      <c r="O10" s="954"/>
      <c r="P10" s="954"/>
      <c r="Q10" s="954"/>
      <c r="R10" s="954"/>
      <c r="S10" s="954"/>
      <c r="T10" s="954"/>
      <c r="U10" s="954"/>
      <c r="V10" s="954"/>
      <c r="W10" s="954"/>
      <c r="X10" s="954"/>
      <c r="Y10" s="954"/>
      <c r="Z10" s="954"/>
      <c r="AA10" s="954"/>
      <c r="AB10" s="954"/>
      <c r="AC10" s="954"/>
      <c r="AD10" s="954"/>
      <c r="AE10" s="954"/>
      <c r="AF10" s="954"/>
      <c r="AG10" s="954"/>
      <c r="AH10" s="954"/>
      <c r="AI10" s="954"/>
      <c r="AJ10" s="954"/>
      <c r="AK10" s="954"/>
      <c r="AL10" s="954"/>
      <c r="AM10" s="954"/>
      <c r="AN10" s="954"/>
      <c r="AO10" s="954"/>
      <c r="AP10" s="954"/>
    </row>
    <row r="11" spans="1:42">
      <c r="B11" s="772">
        <v>4</v>
      </c>
      <c r="C11" s="729" t="s">
        <v>784</v>
      </c>
      <c r="D11" s="773"/>
      <c r="E11" s="731"/>
      <c r="F11" s="732"/>
      <c r="G11" s="954"/>
      <c r="H11" s="954"/>
      <c r="I11" s="954"/>
      <c r="J11" s="954"/>
      <c r="K11" s="954"/>
      <c r="L11" s="954"/>
      <c r="M11" s="954"/>
      <c r="N11" s="954"/>
      <c r="O11" s="954"/>
      <c r="P11" s="954"/>
      <c r="Q11" s="954"/>
      <c r="R11" s="954"/>
      <c r="S11" s="954"/>
      <c r="T11" s="954"/>
      <c r="U11" s="954"/>
      <c r="V11" s="954"/>
      <c r="W11" s="954"/>
      <c r="X11" s="954"/>
      <c r="Y11" s="954"/>
      <c r="Z11" s="954"/>
      <c r="AA11" s="954"/>
      <c r="AB11" s="954"/>
      <c r="AC11" s="954"/>
      <c r="AD11" s="954"/>
      <c r="AE11" s="954"/>
      <c r="AF11" s="954"/>
      <c r="AG11" s="954"/>
      <c r="AH11" s="954"/>
      <c r="AI11" s="954"/>
      <c r="AJ11" s="954"/>
      <c r="AK11" s="954"/>
      <c r="AL11" s="954"/>
      <c r="AM11" s="954"/>
      <c r="AN11" s="954"/>
      <c r="AO11" s="954"/>
      <c r="AP11" s="954"/>
    </row>
    <row r="12" spans="1:42">
      <c r="B12" s="772">
        <v>5</v>
      </c>
      <c r="C12" s="729" t="s">
        <v>632</v>
      </c>
      <c r="D12" s="773"/>
      <c r="E12" s="731"/>
      <c r="F12" s="732"/>
      <c r="G12" s="953"/>
      <c r="H12" s="953"/>
      <c r="I12" s="953"/>
      <c r="J12" s="953"/>
      <c r="K12" s="953"/>
      <c r="L12" s="953"/>
      <c r="M12" s="953"/>
      <c r="N12" s="953"/>
      <c r="O12" s="953"/>
      <c r="P12" s="953"/>
      <c r="Q12" s="953"/>
      <c r="R12" s="953"/>
      <c r="S12" s="953"/>
      <c r="T12" s="953"/>
      <c r="U12" s="953"/>
      <c r="V12" s="953"/>
      <c r="W12" s="953"/>
      <c r="X12" s="953"/>
      <c r="Y12" s="953"/>
      <c r="Z12" s="953"/>
      <c r="AA12" s="953"/>
      <c r="AB12" s="953"/>
      <c r="AC12" s="953"/>
      <c r="AD12" s="953"/>
      <c r="AE12" s="953"/>
      <c r="AF12" s="953"/>
      <c r="AG12" s="953"/>
      <c r="AH12" s="953"/>
      <c r="AI12" s="953"/>
      <c r="AJ12" s="953"/>
      <c r="AK12" s="953"/>
      <c r="AL12" s="953"/>
      <c r="AM12" s="953"/>
      <c r="AN12" s="953"/>
      <c r="AO12" s="953"/>
      <c r="AP12" s="953"/>
    </row>
    <row r="13" spans="1:42" ht="54" customHeight="1">
      <c r="B13" s="772">
        <v>6</v>
      </c>
      <c r="C13" s="729" t="s">
        <v>561</v>
      </c>
      <c r="D13" s="773"/>
      <c r="E13" s="731"/>
      <c r="F13" s="732"/>
      <c r="G13" s="1062"/>
      <c r="H13" s="1062"/>
      <c r="I13" s="1062"/>
      <c r="J13" s="1062"/>
      <c r="K13" s="1062"/>
      <c r="L13" s="1062"/>
      <c r="M13" s="1062"/>
      <c r="N13" s="1062"/>
      <c r="O13" s="1062"/>
      <c r="P13" s="1062"/>
      <c r="Q13" s="1062"/>
      <c r="R13" s="1062"/>
      <c r="S13" s="1062"/>
      <c r="T13" s="1062"/>
      <c r="U13" s="1062"/>
      <c r="V13" s="1062"/>
      <c r="W13" s="1062"/>
      <c r="X13" s="1062"/>
      <c r="Y13" s="1062"/>
      <c r="Z13" s="1062"/>
      <c r="AA13" s="1062"/>
      <c r="AB13" s="1062"/>
      <c r="AC13" s="1062"/>
      <c r="AD13" s="1062"/>
      <c r="AE13" s="1062"/>
      <c r="AF13" s="1062"/>
      <c r="AG13" s="1062"/>
      <c r="AH13" s="1062"/>
      <c r="AI13" s="1062"/>
      <c r="AJ13" s="1062"/>
      <c r="AK13" s="1062"/>
      <c r="AL13" s="1062"/>
      <c r="AM13" s="1062"/>
      <c r="AN13" s="1062"/>
      <c r="AO13" s="1062"/>
      <c r="AP13" s="1062"/>
    </row>
    <row r="14" spans="1:42" ht="25.5" customHeight="1">
      <c r="B14" s="728" t="s">
        <v>1056</v>
      </c>
      <c r="C14" s="729" t="s">
        <v>1343</v>
      </c>
      <c r="D14" s="773"/>
      <c r="E14" s="812" t="s">
        <v>426</v>
      </c>
      <c r="F14" s="732"/>
      <c r="G14" s="1062"/>
      <c r="H14" s="1062"/>
      <c r="I14" s="1062"/>
      <c r="J14" s="1062"/>
      <c r="K14" s="1062"/>
      <c r="L14" s="1062"/>
      <c r="M14" s="1062"/>
      <c r="N14" s="1062"/>
      <c r="O14" s="1062"/>
      <c r="P14" s="1062"/>
      <c r="Q14" s="1062"/>
      <c r="R14" s="1062"/>
      <c r="S14" s="1062"/>
      <c r="T14" s="1062"/>
      <c r="U14" s="1062"/>
      <c r="V14" s="1062"/>
      <c r="W14" s="1062"/>
      <c r="X14" s="1062"/>
      <c r="Y14" s="1062"/>
      <c r="Z14" s="1062"/>
      <c r="AA14" s="1062"/>
      <c r="AB14" s="1062"/>
      <c r="AC14" s="1062"/>
      <c r="AD14" s="1062"/>
      <c r="AE14" s="1062"/>
      <c r="AF14" s="1062"/>
      <c r="AG14" s="1062"/>
      <c r="AH14" s="1062"/>
      <c r="AI14" s="1062"/>
      <c r="AJ14" s="1062"/>
      <c r="AK14" s="1062"/>
      <c r="AL14" s="1062"/>
      <c r="AM14" s="1062"/>
      <c r="AN14" s="1062"/>
      <c r="AO14" s="1062"/>
      <c r="AP14" s="1062"/>
    </row>
    <row r="15" spans="1:42" ht="25.5" customHeight="1">
      <c r="B15" s="728" t="s">
        <v>427</v>
      </c>
      <c r="C15" s="729" t="s">
        <v>428</v>
      </c>
      <c r="D15" s="773"/>
      <c r="E15" s="812"/>
      <c r="F15" s="732"/>
      <c r="G15" s="1062"/>
      <c r="H15" s="1062"/>
      <c r="I15" s="1062"/>
      <c r="J15" s="1062"/>
      <c r="K15" s="1062"/>
      <c r="L15" s="1062"/>
      <c r="M15" s="1062"/>
      <c r="N15" s="1062"/>
      <c r="O15" s="1062"/>
      <c r="P15" s="1062"/>
      <c r="Q15" s="1062"/>
      <c r="R15" s="1062"/>
      <c r="S15" s="1062"/>
      <c r="T15" s="1062"/>
      <c r="U15" s="1062"/>
      <c r="V15" s="1062"/>
      <c r="W15" s="1062"/>
      <c r="X15" s="1062"/>
      <c r="Y15" s="1062"/>
      <c r="Z15" s="1062"/>
      <c r="AA15" s="1062"/>
      <c r="AB15" s="1062"/>
      <c r="AC15" s="1062"/>
      <c r="AD15" s="1062"/>
      <c r="AE15" s="1062"/>
      <c r="AF15" s="1062"/>
      <c r="AG15" s="1062"/>
      <c r="AH15" s="1062"/>
      <c r="AI15" s="1062"/>
      <c r="AJ15" s="1062"/>
      <c r="AK15" s="1062"/>
      <c r="AL15" s="1062"/>
      <c r="AM15" s="1062"/>
      <c r="AN15" s="1062"/>
      <c r="AO15" s="1062"/>
      <c r="AP15" s="1062"/>
    </row>
    <row r="16" spans="1:42">
      <c r="B16" s="728">
        <v>7</v>
      </c>
      <c r="C16" s="729" t="s">
        <v>108</v>
      </c>
      <c r="D16" s="773"/>
      <c r="E16" s="731" t="s">
        <v>430</v>
      </c>
      <c r="F16" s="732"/>
      <c r="G16" s="955"/>
      <c r="H16" s="955"/>
      <c r="I16" s="955"/>
      <c r="J16" s="955"/>
      <c r="K16" s="955"/>
      <c r="L16" s="955"/>
      <c r="M16" s="955"/>
      <c r="N16" s="955"/>
      <c r="O16" s="955"/>
      <c r="P16" s="955"/>
      <c r="Q16" s="955"/>
      <c r="R16" s="955"/>
      <c r="S16" s="955"/>
      <c r="T16" s="955"/>
      <c r="U16" s="955"/>
      <c r="V16" s="955"/>
      <c r="W16" s="955"/>
      <c r="X16" s="955"/>
      <c r="Y16" s="955"/>
      <c r="Z16" s="955"/>
      <c r="AA16" s="955"/>
      <c r="AB16" s="955"/>
      <c r="AC16" s="955"/>
      <c r="AD16" s="955"/>
      <c r="AE16" s="955"/>
      <c r="AF16" s="955"/>
      <c r="AG16" s="955"/>
      <c r="AH16" s="955"/>
      <c r="AI16" s="955"/>
      <c r="AJ16" s="955"/>
      <c r="AK16" s="955"/>
      <c r="AL16" s="955"/>
      <c r="AM16" s="955"/>
      <c r="AN16" s="955"/>
      <c r="AO16" s="955"/>
      <c r="AP16" s="955"/>
    </row>
    <row r="17" spans="2:42" ht="25.5" customHeight="1">
      <c r="B17" s="728" t="s">
        <v>496</v>
      </c>
      <c r="C17" s="822" t="s">
        <v>655</v>
      </c>
      <c r="D17" s="823"/>
      <c r="E17" s="956"/>
      <c r="F17" s="825"/>
      <c r="G17" s="1063"/>
      <c r="H17" s="1063"/>
      <c r="I17" s="1063"/>
      <c r="J17" s="1063"/>
      <c r="K17" s="1063"/>
      <c r="L17" s="1063"/>
      <c r="M17" s="1063"/>
      <c r="N17" s="1063"/>
      <c r="O17" s="1063"/>
      <c r="P17" s="1063"/>
      <c r="Q17" s="1063"/>
      <c r="R17" s="1063"/>
      <c r="S17" s="1063"/>
      <c r="T17" s="1063"/>
      <c r="U17" s="1063"/>
      <c r="V17" s="1063"/>
      <c r="W17" s="1063"/>
      <c r="X17" s="1063"/>
      <c r="Y17" s="1063"/>
      <c r="Z17" s="1063"/>
      <c r="AA17" s="1063"/>
      <c r="AB17" s="1063"/>
      <c r="AC17" s="1063"/>
      <c r="AD17" s="1063"/>
      <c r="AE17" s="1063"/>
      <c r="AF17" s="1063"/>
      <c r="AG17" s="1063"/>
      <c r="AH17" s="1063"/>
      <c r="AI17" s="1063"/>
      <c r="AJ17" s="1063"/>
      <c r="AK17" s="1063"/>
      <c r="AL17" s="1063"/>
      <c r="AM17" s="1063"/>
      <c r="AN17" s="1063"/>
      <c r="AO17" s="1063"/>
      <c r="AP17" s="1063"/>
    </row>
    <row r="18" spans="2:42" ht="12.75" customHeight="1">
      <c r="B18" s="728" t="s">
        <v>249</v>
      </c>
      <c r="C18" s="730" t="s">
        <v>269</v>
      </c>
      <c r="D18" s="730"/>
      <c r="E18" s="731"/>
      <c r="F18" s="732"/>
      <c r="G18" s="650" t="s">
        <v>971</v>
      </c>
      <c r="H18" s="650" t="s">
        <v>971</v>
      </c>
      <c r="I18" s="650" t="s">
        <v>971</v>
      </c>
      <c r="J18" s="650" t="s">
        <v>971</v>
      </c>
      <c r="K18" s="650" t="s">
        <v>971</v>
      </c>
      <c r="L18" s="650" t="s">
        <v>971</v>
      </c>
      <c r="M18" s="650" t="s">
        <v>971</v>
      </c>
      <c r="N18" s="650" t="s">
        <v>971</v>
      </c>
      <c r="O18" s="650" t="s">
        <v>971</v>
      </c>
      <c r="P18" s="650" t="s">
        <v>971</v>
      </c>
      <c r="Q18" s="650" t="s">
        <v>971</v>
      </c>
      <c r="R18" s="650" t="s">
        <v>971</v>
      </c>
      <c r="S18" s="650" t="s">
        <v>971</v>
      </c>
      <c r="T18" s="650" t="s">
        <v>971</v>
      </c>
      <c r="U18" s="650" t="s">
        <v>971</v>
      </c>
      <c r="V18" s="650" t="s">
        <v>971</v>
      </c>
      <c r="W18" s="650" t="s">
        <v>971</v>
      </c>
      <c r="X18" s="650" t="s">
        <v>971</v>
      </c>
      <c r="Y18" s="650" t="s">
        <v>971</v>
      </c>
      <c r="Z18" s="650" t="s">
        <v>971</v>
      </c>
      <c r="AA18" s="650" t="s">
        <v>971</v>
      </c>
      <c r="AB18" s="650" t="s">
        <v>971</v>
      </c>
      <c r="AC18" s="650" t="s">
        <v>971</v>
      </c>
      <c r="AD18" s="650" t="s">
        <v>971</v>
      </c>
      <c r="AE18" s="650" t="s">
        <v>971</v>
      </c>
      <c r="AF18" s="650" t="s">
        <v>971</v>
      </c>
      <c r="AG18" s="650" t="s">
        <v>971</v>
      </c>
      <c r="AH18" s="650" t="s">
        <v>971</v>
      </c>
      <c r="AI18" s="650" t="s">
        <v>971</v>
      </c>
      <c r="AJ18" s="650" t="s">
        <v>971</v>
      </c>
      <c r="AK18" s="650" t="s">
        <v>971</v>
      </c>
      <c r="AL18" s="650" t="s">
        <v>971</v>
      </c>
      <c r="AM18" s="650" t="s">
        <v>971</v>
      </c>
      <c r="AN18" s="650" t="s">
        <v>971</v>
      </c>
      <c r="AO18" s="650" t="s">
        <v>971</v>
      </c>
      <c r="AP18" s="650" t="s">
        <v>971</v>
      </c>
    </row>
    <row r="19" spans="2:42" ht="40.5" customHeight="1">
      <c r="B19" s="728" t="s">
        <v>603</v>
      </c>
      <c r="C19" s="729" t="s">
        <v>551</v>
      </c>
      <c r="D19" s="730"/>
      <c r="E19" s="731"/>
      <c r="F19" s="732"/>
      <c r="G19" s="649" t="s">
        <v>619</v>
      </c>
      <c r="H19" s="649" t="s">
        <v>619</v>
      </c>
      <c r="I19" s="649"/>
      <c r="J19" s="649"/>
      <c r="K19" s="649"/>
      <c r="L19" s="649"/>
      <c r="M19" s="649"/>
      <c r="N19" s="649"/>
      <c r="O19" s="649"/>
      <c r="P19" s="649"/>
      <c r="Q19" s="649" t="s">
        <v>619</v>
      </c>
      <c r="R19" s="649"/>
      <c r="S19" s="649"/>
      <c r="T19" s="649"/>
      <c r="U19" s="649"/>
      <c r="V19" s="649" t="s">
        <v>619</v>
      </c>
      <c r="W19" s="649" t="s">
        <v>619</v>
      </c>
      <c r="X19" s="649" t="s">
        <v>619</v>
      </c>
      <c r="Y19" s="649" t="s">
        <v>619</v>
      </c>
      <c r="Z19" s="649" t="s">
        <v>619</v>
      </c>
      <c r="AA19" s="649" t="s">
        <v>619</v>
      </c>
      <c r="AB19" s="649"/>
      <c r="AC19" s="649"/>
      <c r="AD19" s="649"/>
      <c r="AE19" s="649"/>
      <c r="AF19" s="649"/>
      <c r="AG19" s="649"/>
      <c r="AH19" s="649"/>
      <c r="AI19" s="649"/>
      <c r="AJ19" s="649"/>
      <c r="AK19" s="649"/>
      <c r="AL19" s="649"/>
      <c r="AM19" s="649"/>
      <c r="AN19" s="649"/>
      <c r="AO19" s="649"/>
      <c r="AP19" s="649"/>
    </row>
    <row r="20" spans="2:42" ht="13.5" thickBot="1">
      <c r="G20" s="856" t="s">
        <v>550</v>
      </c>
      <c r="H20" s="856"/>
      <c r="I20" s="856"/>
      <c r="J20" s="856"/>
      <c r="K20" s="856"/>
      <c r="L20" s="856"/>
      <c r="M20" s="856"/>
      <c r="N20" s="856"/>
      <c r="O20" s="856"/>
      <c r="P20" s="856"/>
      <c r="Q20" s="856"/>
      <c r="R20" s="856"/>
      <c r="S20" s="856"/>
      <c r="T20" s="856"/>
      <c r="U20" s="856"/>
      <c r="V20" s="856"/>
      <c r="W20" s="856"/>
      <c r="X20" s="856"/>
      <c r="Y20" s="856"/>
      <c r="Z20" s="856"/>
      <c r="AA20" s="856"/>
      <c r="AB20" s="856"/>
      <c r="AC20" s="856"/>
      <c r="AD20" s="856"/>
      <c r="AE20" s="856"/>
      <c r="AF20" s="856"/>
      <c r="AG20" s="856"/>
      <c r="AH20" s="856"/>
      <c r="AI20" s="856"/>
      <c r="AJ20" s="856"/>
      <c r="AK20" s="856"/>
      <c r="AL20" s="856"/>
      <c r="AM20" s="856"/>
      <c r="AN20" s="856"/>
      <c r="AO20" s="856"/>
      <c r="AP20" s="856"/>
    </row>
    <row r="21" spans="2:42" ht="13.5" customHeight="1" thickBot="1">
      <c r="B21" s="17" t="s">
        <v>215</v>
      </c>
      <c r="C21" s="781"/>
      <c r="D21" s="781"/>
      <c r="E21" s="813" t="s">
        <v>23</v>
      </c>
      <c r="F21" s="814"/>
      <c r="G21" s="149">
        <f t="shared" ref="G21:AP21" si="0">G$7</f>
        <v>1990</v>
      </c>
      <c r="H21" s="149">
        <f t="shared" si="0"/>
        <v>1991</v>
      </c>
      <c r="I21" s="149">
        <f t="shared" si="0"/>
        <v>1992</v>
      </c>
      <c r="J21" s="149">
        <f t="shared" si="0"/>
        <v>1993</v>
      </c>
      <c r="K21" s="149">
        <f t="shared" si="0"/>
        <v>1994</v>
      </c>
      <c r="L21" s="149">
        <f t="shared" si="0"/>
        <v>1995</v>
      </c>
      <c r="M21" s="149">
        <f t="shared" si="0"/>
        <v>1996</v>
      </c>
      <c r="N21" s="149">
        <f t="shared" si="0"/>
        <v>1997</v>
      </c>
      <c r="O21" s="149">
        <f t="shared" si="0"/>
        <v>1998</v>
      </c>
      <c r="P21" s="149">
        <f t="shared" si="0"/>
        <v>1999</v>
      </c>
      <c r="Q21" s="149">
        <f t="shared" si="0"/>
        <v>2000</v>
      </c>
      <c r="R21" s="149">
        <f t="shared" si="0"/>
        <v>2001</v>
      </c>
      <c r="S21" s="149">
        <f t="shared" si="0"/>
        <v>2002</v>
      </c>
      <c r="T21" s="149">
        <f t="shared" si="0"/>
        <v>2003</v>
      </c>
      <c r="U21" s="149">
        <f t="shared" si="0"/>
        <v>2004</v>
      </c>
      <c r="V21" s="149">
        <f t="shared" si="0"/>
        <v>2005</v>
      </c>
      <c r="W21" s="149">
        <f t="shared" si="0"/>
        <v>2006</v>
      </c>
      <c r="X21" s="149">
        <f t="shared" si="0"/>
        <v>2007</v>
      </c>
      <c r="Y21" s="149">
        <f t="shared" si="0"/>
        <v>2008</v>
      </c>
      <c r="Z21" s="149">
        <f t="shared" si="0"/>
        <v>2009</v>
      </c>
      <c r="AA21" s="149">
        <f t="shared" si="0"/>
        <v>2010</v>
      </c>
      <c r="AB21" s="149">
        <f t="shared" si="0"/>
        <v>2011</v>
      </c>
      <c r="AC21" s="149">
        <f t="shared" si="0"/>
        <v>2012</v>
      </c>
      <c r="AD21" s="149">
        <f t="shared" si="0"/>
        <v>2013</v>
      </c>
      <c r="AE21" s="149">
        <f t="shared" si="0"/>
        <v>2014</v>
      </c>
      <c r="AF21" s="149">
        <f t="shared" si="0"/>
        <v>2015</v>
      </c>
      <c r="AG21" s="149">
        <f t="shared" si="0"/>
        <v>2016</v>
      </c>
      <c r="AH21" s="149">
        <f t="shared" si="0"/>
        <v>2017</v>
      </c>
      <c r="AI21" s="149">
        <f t="shared" si="0"/>
        <v>2018</v>
      </c>
      <c r="AJ21" s="149">
        <f t="shared" si="0"/>
        <v>2019</v>
      </c>
      <c r="AK21" s="149">
        <f t="shared" si="0"/>
        <v>2020</v>
      </c>
      <c r="AL21" s="149">
        <f t="shared" si="0"/>
        <v>2021</v>
      </c>
      <c r="AM21" s="149">
        <f t="shared" si="0"/>
        <v>2022</v>
      </c>
      <c r="AN21" s="149">
        <f t="shared" si="0"/>
        <v>2023</v>
      </c>
      <c r="AO21" s="149">
        <f t="shared" si="0"/>
        <v>2024</v>
      </c>
      <c r="AP21" s="149">
        <f t="shared" si="0"/>
        <v>2025</v>
      </c>
    </row>
    <row r="22" spans="2:42">
      <c r="B22" s="786" t="s">
        <v>717</v>
      </c>
      <c r="C22" s="767" t="s">
        <v>211</v>
      </c>
      <c r="D22" s="787"/>
      <c r="E22" s="1078" t="s">
        <v>517</v>
      </c>
      <c r="F22" s="896"/>
      <c r="G22" s="958"/>
      <c r="H22" s="958"/>
      <c r="I22" s="958"/>
      <c r="J22" s="958"/>
      <c r="K22" s="958"/>
      <c r="L22" s="958"/>
      <c r="M22" s="958"/>
      <c r="N22" s="958"/>
      <c r="O22" s="958"/>
      <c r="P22" s="958"/>
      <c r="Q22" s="958"/>
      <c r="R22" s="958"/>
      <c r="S22" s="958"/>
      <c r="T22" s="958"/>
      <c r="U22" s="958"/>
      <c r="V22" s="958"/>
      <c r="W22" s="958"/>
      <c r="X22" s="958"/>
      <c r="Y22" s="958"/>
      <c r="Z22" s="958"/>
      <c r="AA22" s="958"/>
      <c r="AB22" s="958"/>
      <c r="AC22" s="958"/>
      <c r="AD22" s="958"/>
      <c r="AE22" s="958"/>
      <c r="AF22" s="958"/>
      <c r="AG22" s="958"/>
      <c r="AH22" s="958"/>
      <c r="AI22" s="958"/>
      <c r="AJ22" s="958"/>
      <c r="AK22" s="958"/>
      <c r="AL22" s="958"/>
      <c r="AM22" s="958"/>
      <c r="AN22" s="958"/>
      <c r="AO22" s="958"/>
      <c r="AP22" s="958"/>
    </row>
    <row r="23" spans="2:42">
      <c r="B23" s="728" t="s">
        <v>718</v>
      </c>
      <c r="C23" s="729" t="s">
        <v>212</v>
      </c>
      <c r="D23" s="773"/>
      <c r="E23" s="1078" t="s">
        <v>517</v>
      </c>
      <c r="F23" s="842"/>
      <c r="G23" s="959"/>
      <c r="H23" s="959"/>
      <c r="I23" s="959"/>
      <c r="J23" s="959"/>
      <c r="K23" s="959"/>
      <c r="L23" s="959"/>
      <c r="M23" s="959"/>
      <c r="N23" s="959"/>
      <c r="O23" s="959"/>
      <c r="P23" s="959"/>
      <c r="Q23" s="959"/>
      <c r="R23" s="959"/>
      <c r="S23" s="959"/>
      <c r="T23" s="959"/>
      <c r="U23" s="959"/>
      <c r="V23" s="959"/>
      <c r="W23" s="959"/>
      <c r="X23" s="959"/>
      <c r="Y23" s="959"/>
      <c r="Z23" s="959"/>
      <c r="AA23" s="959"/>
      <c r="AB23" s="959"/>
      <c r="AC23" s="959"/>
      <c r="AD23" s="959"/>
      <c r="AE23" s="959"/>
      <c r="AF23" s="959"/>
      <c r="AG23" s="959"/>
      <c r="AH23" s="959"/>
      <c r="AI23" s="959"/>
      <c r="AJ23" s="959"/>
      <c r="AK23" s="959"/>
      <c r="AL23" s="959"/>
      <c r="AM23" s="959"/>
      <c r="AN23" s="959"/>
      <c r="AO23" s="959"/>
      <c r="AP23" s="959"/>
    </row>
    <row r="24" spans="2:42">
      <c r="B24" s="728" t="s">
        <v>719</v>
      </c>
      <c r="C24" s="729" t="s">
        <v>213</v>
      </c>
      <c r="D24" s="773"/>
      <c r="E24" s="1078" t="s">
        <v>517</v>
      </c>
      <c r="F24" s="842"/>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row>
    <row r="25" spans="2:42">
      <c r="B25" s="728" t="s">
        <v>720</v>
      </c>
      <c r="C25" s="729" t="s">
        <v>214</v>
      </c>
      <c r="D25" s="773"/>
      <c r="E25" s="1078" t="s">
        <v>517</v>
      </c>
      <c r="F25" s="842"/>
      <c r="G25" s="959"/>
      <c r="H25" s="959"/>
      <c r="I25" s="959"/>
      <c r="J25" s="959"/>
      <c r="K25" s="959"/>
      <c r="L25" s="959"/>
      <c r="M25" s="959"/>
      <c r="N25" s="959"/>
      <c r="O25" s="959"/>
      <c r="P25" s="959"/>
      <c r="Q25" s="959"/>
      <c r="R25" s="959"/>
      <c r="S25" s="959"/>
      <c r="T25" s="959"/>
      <c r="U25" s="959"/>
      <c r="V25" s="959"/>
      <c r="W25" s="959"/>
      <c r="X25" s="959"/>
      <c r="Y25" s="959"/>
      <c r="Z25" s="959"/>
      <c r="AA25" s="959"/>
      <c r="AB25" s="959"/>
      <c r="AC25" s="959"/>
      <c r="AD25" s="959"/>
      <c r="AE25" s="959"/>
      <c r="AF25" s="959"/>
      <c r="AG25" s="959"/>
      <c r="AH25" s="959"/>
      <c r="AI25" s="959"/>
      <c r="AJ25" s="959"/>
      <c r="AK25" s="959"/>
      <c r="AL25" s="959"/>
      <c r="AM25" s="959"/>
      <c r="AN25" s="959"/>
      <c r="AO25" s="959"/>
      <c r="AP25" s="959"/>
    </row>
    <row r="26" spans="2:42">
      <c r="B26" s="728" t="s">
        <v>721</v>
      </c>
      <c r="C26" s="729" t="s">
        <v>725</v>
      </c>
      <c r="D26" s="773"/>
      <c r="E26" s="1078" t="s">
        <v>517</v>
      </c>
      <c r="F26" s="842"/>
      <c r="G26" s="959"/>
      <c r="H26" s="959"/>
      <c r="I26" s="959"/>
      <c r="J26" s="959"/>
      <c r="K26" s="959"/>
      <c r="L26" s="959"/>
      <c r="M26" s="959"/>
      <c r="N26" s="959"/>
      <c r="O26" s="959"/>
      <c r="P26" s="959"/>
      <c r="Q26" s="959"/>
      <c r="R26" s="959"/>
      <c r="S26" s="959"/>
      <c r="T26" s="959"/>
      <c r="U26" s="959"/>
      <c r="V26" s="959"/>
      <c r="W26" s="959"/>
      <c r="X26" s="959"/>
      <c r="Y26" s="959"/>
      <c r="Z26" s="959"/>
      <c r="AA26" s="959"/>
      <c r="AB26" s="959"/>
      <c r="AC26" s="959"/>
      <c r="AD26" s="959"/>
      <c r="AE26" s="959"/>
      <c r="AF26" s="959"/>
      <c r="AG26" s="959"/>
      <c r="AH26" s="959"/>
      <c r="AI26" s="959"/>
      <c r="AJ26" s="959"/>
      <c r="AK26" s="959"/>
      <c r="AL26" s="959"/>
      <c r="AM26" s="959"/>
      <c r="AN26" s="959"/>
      <c r="AO26" s="959"/>
      <c r="AP26" s="959"/>
    </row>
    <row r="27" spans="2:42">
      <c r="B27" s="728" t="s">
        <v>722</v>
      </c>
      <c r="C27" s="729" t="s">
        <v>1311</v>
      </c>
      <c r="D27" s="773"/>
      <c r="E27" s="1078" t="s">
        <v>517</v>
      </c>
      <c r="F27" s="842"/>
      <c r="G27" s="959"/>
      <c r="H27" s="959"/>
      <c r="I27" s="959"/>
      <c r="J27" s="959"/>
      <c r="K27" s="959"/>
      <c r="L27" s="959"/>
      <c r="M27" s="959"/>
      <c r="N27" s="959"/>
      <c r="O27" s="959"/>
      <c r="P27" s="959"/>
      <c r="Q27" s="959"/>
      <c r="R27" s="959"/>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row>
    <row r="28" spans="2:42">
      <c r="B28" s="728" t="s">
        <v>723</v>
      </c>
      <c r="C28" s="729" t="s">
        <v>280</v>
      </c>
      <c r="D28" s="773"/>
      <c r="E28" s="1078" t="s">
        <v>517</v>
      </c>
      <c r="F28" s="842"/>
      <c r="G28" s="959"/>
      <c r="H28" s="959"/>
      <c r="I28" s="959"/>
      <c r="J28" s="959"/>
      <c r="K28" s="959"/>
      <c r="L28" s="959"/>
      <c r="M28" s="959"/>
      <c r="N28" s="959"/>
      <c r="O28" s="959"/>
      <c r="P28" s="959"/>
      <c r="Q28" s="959"/>
      <c r="R28" s="959"/>
      <c r="S28" s="959"/>
      <c r="T28" s="959"/>
      <c r="U28" s="959"/>
      <c r="V28" s="959"/>
      <c r="W28" s="959"/>
      <c r="X28" s="959"/>
      <c r="Y28" s="959"/>
      <c r="Z28" s="959"/>
      <c r="AA28" s="959"/>
      <c r="AB28" s="959"/>
      <c r="AC28" s="959"/>
      <c r="AD28" s="959"/>
      <c r="AE28" s="959"/>
      <c r="AF28" s="959"/>
      <c r="AG28" s="959"/>
      <c r="AH28" s="959"/>
      <c r="AI28" s="959"/>
      <c r="AJ28" s="959"/>
      <c r="AK28" s="959"/>
      <c r="AL28" s="959"/>
      <c r="AM28" s="959"/>
      <c r="AN28" s="959"/>
      <c r="AO28" s="959"/>
      <c r="AP28" s="959"/>
    </row>
    <row r="29" spans="2:42">
      <c r="B29" s="728" t="s">
        <v>724</v>
      </c>
      <c r="C29" s="729" t="s">
        <v>393</v>
      </c>
      <c r="D29" s="773"/>
      <c r="E29" s="1078" t="s">
        <v>517</v>
      </c>
      <c r="F29" s="842"/>
      <c r="G29" s="959"/>
      <c r="H29" s="959"/>
      <c r="I29" s="959"/>
      <c r="J29" s="959"/>
      <c r="K29" s="959"/>
      <c r="L29" s="959"/>
      <c r="M29" s="959"/>
      <c r="N29" s="959"/>
      <c r="O29" s="959"/>
      <c r="P29" s="959"/>
      <c r="Q29" s="959"/>
      <c r="R29" s="959"/>
      <c r="S29" s="959"/>
      <c r="T29" s="959"/>
      <c r="U29" s="959"/>
      <c r="V29" s="959"/>
      <c r="W29" s="959"/>
      <c r="X29" s="959"/>
      <c r="Y29" s="959"/>
      <c r="Z29" s="959"/>
      <c r="AA29" s="959"/>
      <c r="AB29" s="959"/>
      <c r="AC29" s="959"/>
      <c r="AD29" s="959"/>
      <c r="AE29" s="959"/>
      <c r="AF29" s="959"/>
      <c r="AG29" s="959"/>
      <c r="AH29" s="959"/>
      <c r="AI29" s="959"/>
      <c r="AJ29" s="959"/>
      <c r="AK29" s="959"/>
      <c r="AL29" s="959"/>
      <c r="AM29" s="959"/>
      <c r="AN29" s="959"/>
      <c r="AO29" s="959"/>
      <c r="AP29" s="959"/>
    </row>
    <row r="30" spans="2:42">
      <c r="B30" s="728" t="s">
        <v>22</v>
      </c>
      <c r="C30" s="729" t="s">
        <v>1033</v>
      </c>
      <c r="D30" s="773"/>
      <c r="E30" s="1078" t="s">
        <v>517</v>
      </c>
      <c r="F30" s="842"/>
      <c r="G30" s="959"/>
      <c r="H30" s="959"/>
      <c r="I30" s="959"/>
      <c r="J30" s="959"/>
      <c r="K30" s="959"/>
      <c r="L30" s="959"/>
      <c r="M30" s="959"/>
      <c r="N30" s="959"/>
      <c r="O30" s="959"/>
      <c r="P30" s="959"/>
      <c r="Q30" s="959"/>
      <c r="R30" s="959"/>
      <c r="S30" s="959"/>
      <c r="T30" s="959"/>
      <c r="U30" s="959"/>
      <c r="V30" s="959"/>
      <c r="W30" s="959"/>
      <c r="X30" s="959"/>
      <c r="Y30" s="959"/>
      <c r="Z30" s="959"/>
      <c r="AA30" s="959"/>
      <c r="AB30" s="959"/>
      <c r="AC30" s="959"/>
      <c r="AD30" s="959"/>
      <c r="AE30" s="959"/>
      <c r="AF30" s="959"/>
      <c r="AG30" s="959"/>
      <c r="AH30" s="959"/>
      <c r="AI30" s="959"/>
      <c r="AJ30" s="959"/>
      <c r="AK30" s="959"/>
      <c r="AL30" s="959"/>
      <c r="AM30" s="959"/>
      <c r="AN30" s="959"/>
      <c r="AO30" s="959"/>
      <c r="AP30" s="959"/>
    </row>
    <row r="31" spans="2:42">
      <c r="B31" s="728" t="s">
        <v>1114</v>
      </c>
      <c r="C31" s="729" t="s">
        <v>1106</v>
      </c>
      <c r="D31" s="773"/>
      <c r="E31" s="1078" t="s">
        <v>517</v>
      </c>
      <c r="F31" s="896"/>
      <c r="G31" s="959"/>
      <c r="H31" s="959"/>
      <c r="I31" s="959"/>
      <c r="J31" s="959"/>
      <c r="K31" s="959"/>
      <c r="L31" s="959"/>
      <c r="M31" s="959"/>
      <c r="N31" s="959"/>
      <c r="O31" s="960"/>
      <c r="P31" s="960"/>
      <c r="Q31" s="959"/>
      <c r="R31" s="959"/>
      <c r="S31" s="959"/>
      <c r="T31" s="959"/>
      <c r="U31" s="959"/>
      <c r="V31" s="959"/>
      <c r="W31" s="959"/>
      <c r="X31" s="959"/>
      <c r="Y31" s="959"/>
      <c r="Z31" s="959"/>
      <c r="AA31" s="959"/>
      <c r="AB31" s="959"/>
      <c r="AC31" s="959"/>
      <c r="AD31" s="959"/>
      <c r="AE31" s="959"/>
      <c r="AF31" s="959"/>
      <c r="AG31" s="959"/>
      <c r="AH31" s="959"/>
      <c r="AI31" s="959"/>
      <c r="AJ31" s="959"/>
      <c r="AK31" s="959"/>
      <c r="AL31" s="959"/>
      <c r="AM31" s="959"/>
      <c r="AN31" s="959"/>
      <c r="AO31" s="959"/>
      <c r="AP31" s="959"/>
    </row>
    <row r="32" spans="2:42" s="762" customFormat="1" ht="12.75" customHeight="1">
      <c r="B32" s="728" t="s">
        <v>1116</v>
      </c>
      <c r="C32" s="1263" t="s">
        <v>474</v>
      </c>
      <c r="D32" s="1264"/>
      <c r="E32" s="897"/>
      <c r="F32" s="957"/>
      <c r="G32" s="816"/>
      <c r="H32" s="816"/>
      <c r="I32" s="816"/>
      <c r="J32" s="816"/>
      <c r="K32" s="816"/>
      <c r="L32" s="816"/>
      <c r="M32" s="816"/>
      <c r="N32" s="816"/>
      <c r="O32" s="816"/>
      <c r="P32" s="816"/>
      <c r="Q32" s="816"/>
      <c r="R32" s="816"/>
      <c r="S32" s="816"/>
      <c r="T32" s="816"/>
      <c r="U32" s="816"/>
      <c r="V32" s="816"/>
      <c r="W32" s="816"/>
      <c r="X32" s="816"/>
      <c r="Y32" s="816"/>
      <c r="Z32" s="816"/>
      <c r="AA32" s="816"/>
      <c r="AB32" s="816"/>
      <c r="AC32" s="816"/>
      <c r="AD32" s="816"/>
      <c r="AE32" s="816"/>
      <c r="AF32" s="816"/>
      <c r="AG32" s="816"/>
      <c r="AH32" s="816"/>
      <c r="AI32" s="816"/>
      <c r="AJ32" s="816"/>
      <c r="AK32" s="816"/>
      <c r="AL32" s="816"/>
      <c r="AM32" s="816"/>
      <c r="AN32" s="816"/>
      <c r="AO32" s="816"/>
      <c r="AP32" s="816"/>
    </row>
    <row r="33" spans="2:42" s="762" customFormat="1" ht="18" customHeight="1">
      <c r="B33" s="841"/>
      <c r="C33" s="842"/>
      <c r="D33" s="842"/>
      <c r="E33" s="1559"/>
      <c r="F33" s="1560"/>
      <c r="G33" s="816"/>
      <c r="H33" s="816"/>
      <c r="I33" s="816"/>
      <c r="J33" s="816"/>
      <c r="K33" s="816"/>
      <c r="L33" s="816"/>
      <c r="M33" s="816"/>
      <c r="N33" s="816"/>
      <c r="O33" s="961"/>
      <c r="P33" s="816"/>
      <c r="Q33" s="816"/>
      <c r="R33" s="816"/>
      <c r="S33" s="816"/>
      <c r="T33" s="816"/>
      <c r="U33" s="816"/>
      <c r="V33" s="816"/>
      <c r="W33" s="816"/>
      <c r="X33" s="816"/>
      <c r="Y33" s="816"/>
      <c r="Z33" s="816"/>
      <c r="AA33" s="816"/>
      <c r="AB33" s="816"/>
      <c r="AC33" s="816"/>
      <c r="AD33" s="816"/>
      <c r="AE33" s="816"/>
      <c r="AF33" s="816"/>
      <c r="AG33" s="816"/>
      <c r="AH33" s="816"/>
      <c r="AI33" s="816"/>
      <c r="AJ33" s="816"/>
      <c r="AK33" s="816"/>
      <c r="AL33" s="816"/>
      <c r="AM33" s="816"/>
      <c r="AN33" s="816"/>
      <c r="AO33" s="816"/>
      <c r="AP33" s="816"/>
    </row>
    <row r="34" spans="2:42" ht="12.75" customHeight="1">
      <c r="B34" s="817" t="s">
        <v>414</v>
      </c>
      <c r="C34" s="822" t="s">
        <v>1302</v>
      </c>
      <c r="D34" s="823"/>
      <c r="E34" s="824"/>
      <c r="F34" s="825"/>
      <c r="G34" s="1095" t="s">
        <v>564</v>
      </c>
      <c r="H34" s="1095" t="s">
        <v>564</v>
      </c>
      <c r="I34" s="1095" t="s">
        <v>564</v>
      </c>
      <c r="J34" s="1095" t="s">
        <v>564</v>
      </c>
      <c r="K34" s="1095" t="s">
        <v>564</v>
      </c>
      <c r="L34" s="1095" t="s">
        <v>564</v>
      </c>
      <c r="M34" s="1095" t="s">
        <v>564</v>
      </c>
      <c r="N34" s="1095" t="s">
        <v>564</v>
      </c>
      <c r="O34" s="1095" t="s">
        <v>564</v>
      </c>
      <c r="P34" s="1095" t="s">
        <v>564</v>
      </c>
      <c r="Q34" s="1095" t="s">
        <v>564</v>
      </c>
      <c r="R34" s="1095" t="s">
        <v>564</v>
      </c>
      <c r="S34" s="1095" t="s">
        <v>564</v>
      </c>
      <c r="T34" s="1095" t="s">
        <v>564</v>
      </c>
      <c r="U34" s="1095" t="s">
        <v>564</v>
      </c>
      <c r="V34" s="1095" t="s">
        <v>564</v>
      </c>
      <c r="W34" s="1095" t="s">
        <v>564</v>
      </c>
      <c r="X34" s="1095" t="s">
        <v>564</v>
      </c>
      <c r="Y34" s="1095" t="s">
        <v>564</v>
      </c>
      <c r="Z34" s="1095" t="s">
        <v>564</v>
      </c>
      <c r="AA34" s="1095" t="s">
        <v>564</v>
      </c>
      <c r="AB34" s="1095" t="s">
        <v>564</v>
      </c>
      <c r="AC34" s="1095" t="s">
        <v>564</v>
      </c>
      <c r="AD34" s="1095" t="s">
        <v>564</v>
      </c>
      <c r="AE34" s="1095" t="s">
        <v>564</v>
      </c>
      <c r="AF34" s="1095" t="s">
        <v>564</v>
      </c>
      <c r="AG34" s="1095" t="s">
        <v>564</v>
      </c>
      <c r="AH34" s="1095" t="s">
        <v>564</v>
      </c>
      <c r="AI34" s="1095" t="s">
        <v>564</v>
      </c>
      <c r="AJ34" s="1095" t="s">
        <v>564</v>
      </c>
      <c r="AK34" s="1095" t="s">
        <v>564</v>
      </c>
      <c r="AL34" s="1095" t="s">
        <v>564</v>
      </c>
      <c r="AM34" s="1095" t="s">
        <v>564</v>
      </c>
      <c r="AN34" s="1095" t="s">
        <v>564</v>
      </c>
      <c r="AO34" s="1095" t="s">
        <v>564</v>
      </c>
      <c r="AP34" s="1095" t="s">
        <v>564</v>
      </c>
    </row>
    <row r="35" spans="2:42" s="762" customFormat="1" ht="12.75" customHeight="1">
      <c r="B35" s="826"/>
      <c r="C35" s="827" t="s">
        <v>1150</v>
      </c>
      <c r="D35" s="828"/>
      <c r="E35" s="703"/>
      <c r="F35" s="709"/>
      <c r="G35" s="962"/>
      <c r="H35" s="963"/>
      <c r="I35" s="963"/>
      <c r="J35" s="963"/>
      <c r="K35" s="963"/>
      <c r="L35" s="963"/>
      <c r="M35" s="963"/>
      <c r="N35" s="963"/>
      <c r="O35" s="963"/>
      <c r="P35" s="963"/>
      <c r="Q35" s="963"/>
      <c r="R35" s="963"/>
      <c r="S35" s="963"/>
      <c r="T35" s="963"/>
      <c r="U35" s="963"/>
      <c r="V35" s="963"/>
      <c r="W35" s="963"/>
      <c r="X35" s="963"/>
      <c r="Y35" s="963"/>
      <c r="Z35" s="963"/>
      <c r="AA35" s="963"/>
      <c r="AB35" s="963"/>
      <c r="AC35" s="963"/>
      <c r="AD35" s="963"/>
      <c r="AE35" s="963"/>
      <c r="AF35" s="963"/>
      <c r="AG35" s="963"/>
      <c r="AH35" s="963"/>
      <c r="AI35" s="963"/>
      <c r="AJ35" s="963"/>
      <c r="AK35" s="963"/>
      <c r="AL35" s="963"/>
      <c r="AM35" s="963"/>
      <c r="AN35" s="963"/>
      <c r="AO35" s="963"/>
      <c r="AP35" s="964"/>
    </row>
    <row r="36" spans="2:42" s="762" customFormat="1" ht="18" customHeight="1">
      <c r="B36" s="786"/>
      <c r="C36" s="1265" t="s">
        <v>347</v>
      </c>
      <c r="D36" s="1558"/>
      <c r="E36" s="965"/>
      <c r="F36" s="965"/>
      <c r="G36" s="966"/>
      <c r="H36" s="832"/>
      <c r="I36" s="832"/>
      <c r="J36" s="832"/>
      <c r="K36" s="832"/>
      <c r="L36" s="832"/>
      <c r="M36" s="832"/>
      <c r="N36" s="832"/>
      <c r="O36" s="832"/>
      <c r="P36" s="832"/>
      <c r="Q36" s="832"/>
      <c r="R36" s="832"/>
      <c r="S36" s="832"/>
      <c r="T36" s="832"/>
      <c r="U36" s="832"/>
      <c r="V36" s="832"/>
      <c r="W36" s="832"/>
      <c r="X36" s="832"/>
      <c r="Y36" s="832"/>
      <c r="Z36" s="832"/>
      <c r="AA36" s="832"/>
      <c r="AB36" s="832"/>
      <c r="AC36" s="832"/>
      <c r="AD36" s="832"/>
      <c r="AE36" s="832"/>
      <c r="AF36" s="832"/>
      <c r="AG36" s="832"/>
      <c r="AH36" s="832"/>
      <c r="AI36" s="832"/>
      <c r="AJ36" s="832"/>
      <c r="AK36" s="832"/>
      <c r="AL36" s="832"/>
      <c r="AM36" s="832"/>
      <c r="AN36" s="832"/>
      <c r="AO36" s="832"/>
      <c r="AP36" s="967"/>
    </row>
    <row r="37" spans="2:42" s="762" customFormat="1" ht="13.5" thickBot="1">
      <c r="B37" s="785"/>
      <c r="C37" s="784"/>
      <c r="D37" s="784"/>
      <c r="E37" s="785"/>
      <c r="F37" s="785"/>
      <c r="G37" s="1061"/>
      <c r="H37" s="833"/>
      <c r="I37" s="833"/>
      <c r="J37" s="833"/>
      <c r="K37" s="833"/>
      <c r="L37" s="833"/>
      <c r="M37" s="833"/>
      <c r="N37" s="833"/>
      <c r="O37" s="833"/>
      <c r="P37" s="833"/>
      <c r="Q37" s="833"/>
      <c r="R37" s="833"/>
      <c r="S37" s="833"/>
      <c r="T37" s="833"/>
      <c r="U37" s="833"/>
      <c r="V37" s="833"/>
      <c r="W37" s="833"/>
      <c r="X37" s="833"/>
      <c r="Y37" s="833"/>
      <c r="Z37" s="833"/>
      <c r="AA37" s="833"/>
      <c r="AB37" s="833"/>
      <c r="AC37" s="833"/>
      <c r="AD37" s="833"/>
      <c r="AE37" s="833"/>
      <c r="AF37" s="833"/>
      <c r="AG37" s="833"/>
      <c r="AH37" s="833"/>
      <c r="AI37" s="833"/>
      <c r="AJ37" s="833"/>
      <c r="AK37" s="833"/>
      <c r="AL37" s="833"/>
      <c r="AM37" s="833"/>
      <c r="AN37" s="833"/>
      <c r="AO37" s="833"/>
      <c r="AP37" s="833"/>
    </row>
    <row r="38" spans="2:42" ht="13.5" thickBot="1">
      <c r="B38" s="17" t="s">
        <v>562</v>
      </c>
      <c r="C38" s="781"/>
      <c r="D38" s="781"/>
      <c r="E38" s="791"/>
      <c r="F38" s="791"/>
      <c r="G38" s="147">
        <f t="shared" ref="G38:AP38" si="1">G$7</f>
        <v>1990</v>
      </c>
      <c r="H38" s="147">
        <f t="shared" si="1"/>
        <v>1991</v>
      </c>
      <c r="I38" s="147">
        <f t="shared" si="1"/>
        <v>1992</v>
      </c>
      <c r="J38" s="147">
        <f t="shared" si="1"/>
        <v>1993</v>
      </c>
      <c r="K38" s="147">
        <f t="shared" si="1"/>
        <v>1994</v>
      </c>
      <c r="L38" s="147">
        <f t="shared" si="1"/>
        <v>1995</v>
      </c>
      <c r="M38" s="147">
        <f t="shared" si="1"/>
        <v>1996</v>
      </c>
      <c r="N38" s="147">
        <f t="shared" si="1"/>
        <v>1997</v>
      </c>
      <c r="O38" s="147">
        <f t="shared" si="1"/>
        <v>1998</v>
      </c>
      <c r="P38" s="147">
        <f t="shared" si="1"/>
        <v>1999</v>
      </c>
      <c r="Q38" s="147">
        <f t="shared" si="1"/>
        <v>2000</v>
      </c>
      <c r="R38" s="147">
        <f t="shared" si="1"/>
        <v>2001</v>
      </c>
      <c r="S38" s="147">
        <f t="shared" si="1"/>
        <v>2002</v>
      </c>
      <c r="T38" s="147">
        <f t="shared" si="1"/>
        <v>2003</v>
      </c>
      <c r="U38" s="147">
        <f t="shared" si="1"/>
        <v>2004</v>
      </c>
      <c r="V38" s="147">
        <f t="shared" si="1"/>
        <v>2005</v>
      </c>
      <c r="W38" s="147">
        <f t="shared" si="1"/>
        <v>2006</v>
      </c>
      <c r="X38" s="147">
        <f t="shared" si="1"/>
        <v>2007</v>
      </c>
      <c r="Y38" s="147">
        <f t="shared" si="1"/>
        <v>2008</v>
      </c>
      <c r="Z38" s="147">
        <f t="shared" si="1"/>
        <v>2009</v>
      </c>
      <c r="AA38" s="147">
        <f t="shared" si="1"/>
        <v>2010</v>
      </c>
      <c r="AB38" s="147">
        <f t="shared" si="1"/>
        <v>2011</v>
      </c>
      <c r="AC38" s="147">
        <f t="shared" si="1"/>
        <v>2012</v>
      </c>
      <c r="AD38" s="147">
        <f t="shared" si="1"/>
        <v>2013</v>
      </c>
      <c r="AE38" s="147">
        <f t="shared" si="1"/>
        <v>2014</v>
      </c>
      <c r="AF38" s="147">
        <f t="shared" si="1"/>
        <v>2015</v>
      </c>
      <c r="AG38" s="147">
        <f t="shared" si="1"/>
        <v>2016</v>
      </c>
      <c r="AH38" s="147">
        <f t="shared" si="1"/>
        <v>2017</v>
      </c>
      <c r="AI38" s="147">
        <f t="shared" si="1"/>
        <v>2018</v>
      </c>
      <c r="AJ38" s="147">
        <f t="shared" si="1"/>
        <v>2019</v>
      </c>
      <c r="AK38" s="147">
        <f t="shared" si="1"/>
        <v>2020</v>
      </c>
      <c r="AL38" s="147">
        <f t="shared" si="1"/>
        <v>2021</v>
      </c>
      <c r="AM38" s="147">
        <f t="shared" si="1"/>
        <v>2022</v>
      </c>
      <c r="AN38" s="147">
        <f t="shared" si="1"/>
        <v>2023</v>
      </c>
      <c r="AO38" s="147">
        <f t="shared" si="1"/>
        <v>2024</v>
      </c>
      <c r="AP38" s="147">
        <f t="shared" si="1"/>
        <v>2025</v>
      </c>
    </row>
    <row r="39" spans="2:42">
      <c r="B39" s="772"/>
      <c r="C39" s="134" t="s">
        <v>788</v>
      </c>
      <c r="D39" s="793"/>
      <c r="E39" s="834"/>
      <c r="F39" s="703"/>
      <c r="G39" s="968"/>
      <c r="H39" s="969"/>
      <c r="I39" s="969"/>
      <c r="J39" s="969"/>
      <c r="K39" s="969"/>
      <c r="L39" s="969"/>
      <c r="M39" s="969"/>
      <c r="N39" s="969"/>
      <c r="O39" s="969"/>
      <c r="P39" s="969"/>
      <c r="Q39" s="969"/>
      <c r="R39" s="969"/>
      <c r="S39" s="969"/>
      <c r="T39" s="969"/>
      <c r="U39" s="969"/>
      <c r="V39" s="969"/>
      <c r="W39" s="969"/>
      <c r="X39" s="969"/>
      <c r="Y39" s="969"/>
      <c r="Z39" s="969"/>
      <c r="AA39" s="969"/>
      <c r="AB39" s="969"/>
      <c r="AC39" s="969"/>
      <c r="AD39" s="969"/>
      <c r="AE39" s="969"/>
      <c r="AF39" s="969"/>
      <c r="AG39" s="969"/>
      <c r="AH39" s="969"/>
      <c r="AI39" s="969"/>
      <c r="AJ39" s="969"/>
      <c r="AK39" s="969"/>
      <c r="AL39" s="969"/>
      <c r="AM39" s="969"/>
      <c r="AN39" s="969"/>
      <c r="AO39" s="969"/>
      <c r="AP39" s="970"/>
    </row>
    <row r="40" spans="2:42">
      <c r="B40" s="772">
        <f>B16+1</f>
        <v>8</v>
      </c>
      <c r="C40" s="725" t="s">
        <v>1366</v>
      </c>
      <c r="D40" s="701"/>
      <c r="E40" s="812" t="s">
        <v>1315</v>
      </c>
      <c r="F40" s="838"/>
      <c r="G40" s="666"/>
      <c r="H40" s="666"/>
      <c r="I40" s="666"/>
      <c r="J40" s="666"/>
      <c r="K40" s="666"/>
      <c r="L40" s="666"/>
      <c r="M40" s="666"/>
      <c r="N40" s="666"/>
      <c r="O40" s="666"/>
      <c r="P40" s="666"/>
      <c r="Q40" s="666"/>
      <c r="R40" s="666"/>
      <c r="S40" s="666"/>
      <c r="T40" s="666"/>
      <c r="U40" s="666"/>
      <c r="V40" s="666"/>
      <c r="W40" s="666"/>
      <c r="X40" s="666"/>
      <c r="Y40" s="666"/>
      <c r="Z40" s="666"/>
      <c r="AA40" s="666"/>
      <c r="AB40" s="666"/>
      <c r="AC40" s="666"/>
      <c r="AD40" s="666"/>
      <c r="AE40" s="666"/>
      <c r="AF40" s="666"/>
      <c r="AG40" s="666"/>
      <c r="AH40" s="666"/>
      <c r="AI40" s="666"/>
      <c r="AJ40" s="666"/>
      <c r="AK40" s="666"/>
      <c r="AL40" s="666"/>
      <c r="AM40" s="666"/>
      <c r="AN40" s="666"/>
      <c r="AO40" s="666"/>
      <c r="AP40" s="666"/>
    </row>
    <row r="41" spans="2:42" ht="12.2" customHeight="1">
      <c r="B41" s="772">
        <f>B40+1</f>
        <v>9</v>
      </c>
      <c r="C41" s="725" t="s">
        <v>1259</v>
      </c>
      <c r="D41" s="701"/>
      <c r="E41" s="812" t="s">
        <v>1315</v>
      </c>
      <c r="F41" s="838"/>
      <c r="G41" s="168"/>
      <c r="H41" s="168"/>
      <c r="I41" s="168"/>
      <c r="J41" s="168"/>
      <c r="K41" s="168"/>
      <c r="L41" s="168"/>
      <c r="M41" s="168"/>
      <c r="N41" s="168"/>
      <c r="O41" s="168"/>
      <c r="P41" s="168"/>
      <c r="Q41" s="168"/>
      <c r="R41" s="168"/>
      <c r="S41" s="168"/>
      <c r="T41" s="168"/>
      <c r="U41" s="168"/>
      <c r="V41" s="168"/>
      <c r="W41" s="168"/>
      <c r="X41" s="168"/>
      <c r="Y41" s="168"/>
      <c r="Z41" s="168"/>
      <c r="AA41" s="168"/>
      <c r="AB41" s="168"/>
      <c r="AC41" s="168"/>
      <c r="AD41" s="168"/>
      <c r="AE41" s="168"/>
      <c r="AF41" s="168"/>
      <c r="AG41" s="168"/>
      <c r="AH41" s="168"/>
      <c r="AI41" s="168"/>
      <c r="AJ41" s="168"/>
      <c r="AK41" s="168"/>
      <c r="AL41" s="168"/>
      <c r="AM41" s="168"/>
      <c r="AN41" s="168"/>
      <c r="AO41" s="168"/>
      <c r="AP41" s="168"/>
    </row>
    <row r="42" spans="2:42" ht="12.2" customHeight="1">
      <c r="B42" s="772">
        <f>B41+1</f>
        <v>10</v>
      </c>
      <c r="C42" s="725" t="s">
        <v>1260</v>
      </c>
      <c r="D42" s="701"/>
      <c r="E42" s="812" t="s">
        <v>1315</v>
      </c>
      <c r="F42" s="83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8"/>
      <c r="AI42" s="168"/>
      <c r="AJ42" s="168"/>
      <c r="AK42" s="168"/>
      <c r="AL42" s="168"/>
      <c r="AM42" s="168"/>
      <c r="AN42" s="168"/>
      <c r="AO42" s="168"/>
      <c r="AP42" s="168"/>
    </row>
    <row r="43" spans="2:42" ht="12.2" customHeight="1">
      <c r="B43" s="728" t="s">
        <v>372</v>
      </c>
      <c r="C43" s="725" t="s">
        <v>421</v>
      </c>
      <c r="D43" s="701"/>
      <c r="E43" s="812" t="s">
        <v>1315</v>
      </c>
      <c r="F43" s="838"/>
      <c r="G43" s="645"/>
      <c r="H43" s="645"/>
      <c r="I43" s="645"/>
      <c r="J43" s="645"/>
      <c r="K43" s="645"/>
      <c r="L43" s="645"/>
      <c r="M43" s="645"/>
      <c r="N43" s="645"/>
      <c r="O43" s="645"/>
      <c r="P43" s="645"/>
      <c r="Q43" s="645"/>
      <c r="R43" s="645"/>
      <c r="S43" s="645"/>
      <c r="T43" s="645"/>
      <c r="U43" s="645"/>
      <c r="V43" s="645"/>
      <c r="W43" s="645"/>
      <c r="X43" s="645"/>
      <c r="Y43" s="645"/>
      <c r="Z43" s="645"/>
      <c r="AA43" s="645"/>
      <c r="AB43" s="645"/>
      <c r="AC43" s="645"/>
      <c r="AD43" s="645"/>
      <c r="AE43" s="645"/>
      <c r="AF43" s="645"/>
      <c r="AG43" s="645"/>
      <c r="AH43" s="645"/>
      <c r="AI43" s="645"/>
      <c r="AJ43" s="645"/>
      <c r="AK43" s="645"/>
      <c r="AL43" s="645"/>
      <c r="AM43" s="645"/>
      <c r="AN43" s="645"/>
      <c r="AO43" s="645"/>
      <c r="AP43" s="645"/>
    </row>
    <row r="44" spans="2:42" ht="12.2" customHeight="1">
      <c r="B44" s="728" t="s">
        <v>1387</v>
      </c>
      <c r="C44" s="725" t="s">
        <v>823</v>
      </c>
      <c r="D44" s="701"/>
      <c r="E44" s="812" t="s">
        <v>1315</v>
      </c>
      <c r="F44" s="838"/>
      <c r="G44" s="645"/>
      <c r="H44" s="645"/>
      <c r="I44" s="645"/>
      <c r="J44" s="645"/>
      <c r="K44" s="645"/>
      <c r="L44" s="645"/>
      <c r="M44" s="645"/>
      <c r="N44" s="645"/>
      <c r="O44" s="645"/>
      <c r="P44" s="645"/>
      <c r="Q44" s="645"/>
      <c r="R44" s="645"/>
      <c r="S44" s="645"/>
      <c r="T44" s="645"/>
      <c r="U44" s="645"/>
      <c r="V44" s="645"/>
      <c r="W44" s="645"/>
      <c r="X44" s="645"/>
      <c r="Y44" s="645"/>
      <c r="Z44" s="645"/>
      <c r="AA44" s="645"/>
      <c r="AB44" s="645"/>
      <c r="AC44" s="645"/>
      <c r="AD44" s="645"/>
      <c r="AE44" s="645"/>
      <c r="AF44" s="645"/>
      <c r="AG44" s="645"/>
      <c r="AH44" s="645"/>
      <c r="AI44" s="645"/>
      <c r="AJ44" s="645"/>
      <c r="AK44" s="645"/>
      <c r="AL44" s="645"/>
      <c r="AM44" s="645"/>
      <c r="AN44" s="645"/>
      <c r="AO44" s="645"/>
      <c r="AP44" s="645"/>
    </row>
    <row r="45" spans="2:42" ht="12.2" customHeight="1">
      <c r="B45" s="728" t="s">
        <v>824</v>
      </c>
      <c r="C45" s="725" t="s">
        <v>1261</v>
      </c>
      <c r="D45" s="701"/>
      <c r="E45" s="812" t="s">
        <v>1315</v>
      </c>
      <c r="F45" s="838"/>
      <c r="G45" s="645"/>
      <c r="H45" s="645"/>
      <c r="I45" s="645"/>
      <c r="J45" s="645"/>
      <c r="K45" s="645"/>
      <c r="L45" s="645"/>
      <c r="M45" s="645"/>
      <c r="N45" s="645"/>
      <c r="O45" s="645"/>
      <c r="P45" s="645"/>
      <c r="Q45" s="645"/>
      <c r="R45" s="645"/>
      <c r="S45" s="645"/>
      <c r="T45" s="645"/>
      <c r="U45" s="645"/>
      <c r="V45" s="645"/>
      <c r="W45" s="645"/>
      <c r="X45" s="645"/>
      <c r="Y45" s="645"/>
      <c r="Z45" s="645"/>
      <c r="AA45" s="645"/>
      <c r="AB45" s="645"/>
      <c r="AC45" s="645"/>
      <c r="AD45" s="645"/>
      <c r="AE45" s="645"/>
      <c r="AF45" s="645"/>
      <c r="AG45" s="645"/>
      <c r="AH45" s="645"/>
      <c r="AI45" s="645"/>
      <c r="AJ45" s="645"/>
      <c r="AK45" s="645"/>
      <c r="AL45" s="645"/>
      <c r="AM45" s="645"/>
      <c r="AN45" s="645"/>
      <c r="AO45" s="645"/>
      <c r="AP45" s="645"/>
    </row>
    <row r="46" spans="2:42" ht="12.2" customHeight="1">
      <c r="B46" s="772">
        <f>B42+1</f>
        <v>11</v>
      </c>
      <c r="C46" s="839" t="s">
        <v>786</v>
      </c>
      <c r="D46" s="840"/>
      <c r="E46" s="812" t="s">
        <v>1315</v>
      </c>
      <c r="F46" s="838"/>
      <c r="G46" s="86" t="str">
        <f t="shared" ref="G46:AP46" si="2">IF(COUNTBLANK(G40:G45)=6,"",G40+G41-G42-G43+G44+G45)</f>
        <v/>
      </c>
      <c r="H46" s="86" t="str">
        <f t="shared" si="2"/>
        <v/>
      </c>
      <c r="I46" s="86" t="str">
        <f t="shared" si="2"/>
        <v/>
      </c>
      <c r="J46" s="86" t="str">
        <f t="shared" si="2"/>
        <v/>
      </c>
      <c r="K46" s="86" t="str">
        <f t="shared" si="2"/>
        <v/>
      </c>
      <c r="L46" s="86" t="str">
        <f t="shared" si="2"/>
        <v/>
      </c>
      <c r="M46" s="86" t="str">
        <f t="shared" si="2"/>
        <v/>
      </c>
      <c r="N46" s="86" t="str">
        <f t="shared" si="2"/>
        <v/>
      </c>
      <c r="O46" s="86" t="str">
        <f t="shared" si="2"/>
        <v/>
      </c>
      <c r="P46" s="86" t="str">
        <f t="shared" si="2"/>
        <v/>
      </c>
      <c r="Q46" s="86" t="str">
        <f t="shared" si="2"/>
        <v/>
      </c>
      <c r="R46" s="86" t="str">
        <f t="shared" si="2"/>
        <v/>
      </c>
      <c r="S46" s="86" t="str">
        <f t="shared" si="2"/>
        <v/>
      </c>
      <c r="T46" s="86" t="str">
        <f t="shared" si="2"/>
        <v/>
      </c>
      <c r="U46" s="86" t="str">
        <f t="shared" si="2"/>
        <v/>
      </c>
      <c r="V46" s="86" t="str">
        <f t="shared" si="2"/>
        <v/>
      </c>
      <c r="W46" s="86" t="str">
        <f t="shared" si="2"/>
        <v/>
      </c>
      <c r="X46" s="86" t="str">
        <f t="shared" si="2"/>
        <v/>
      </c>
      <c r="Y46" s="86" t="str">
        <f t="shared" si="2"/>
        <v/>
      </c>
      <c r="Z46" s="86" t="str">
        <f t="shared" si="2"/>
        <v/>
      </c>
      <c r="AA46" s="86" t="str">
        <f t="shared" si="2"/>
        <v/>
      </c>
      <c r="AB46" s="86" t="str">
        <f t="shared" si="2"/>
        <v/>
      </c>
      <c r="AC46" s="86" t="str">
        <f t="shared" si="2"/>
        <v/>
      </c>
      <c r="AD46" s="86" t="str">
        <f t="shared" si="2"/>
        <v/>
      </c>
      <c r="AE46" s="86" t="str">
        <f t="shared" si="2"/>
        <v/>
      </c>
      <c r="AF46" s="86" t="str">
        <f t="shared" si="2"/>
        <v/>
      </c>
      <c r="AG46" s="86" t="str">
        <f t="shared" si="2"/>
        <v/>
      </c>
      <c r="AH46" s="86" t="str">
        <f t="shared" si="2"/>
        <v/>
      </c>
      <c r="AI46" s="86" t="str">
        <f t="shared" si="2"/>
        <v/>
      </c>
      <c r="AJ46" s="86" t="str">
        <f t="shared" si="2"/>
        <v/>
      </c>
      <c r="AK46" s="86" t="str">
        <f t="shared" si="2"/>
        <v/>
      </c>
      <c r="AL46" s="86" t="str">
        <f t="shared" si="2"/>
        <v/>
      </c>
      <c r="AM46" s="86" t="str">
        <f t="shared" si="2"/>
        <v/>
      </c>
      <c r="AN46" s="86" t="str">
        <f t="shared" si="2"/>
        <v/>
      </c>
      <c r="AO46" s="86" t="str">
        <f t="shared" si="2"/>
        <v/>
      </c>
      <c r="AP46" s="86" t="str">
        <f t="shared" si="2"/>
        <v/>
      </c>
    </row>
    <row r="47" spans="2:42" s="784" customFormat="1" ht="12.2" customHeight="1">
      <c r="B47" s="841"/>
      <c r="C47" s="842"/>
      <c r="D47" s="843"/>
      <c r="E47" s="841"/>
      <c r="F47" s="841"/>
      <c r="G47" s="971"/>
      <c r="H47" s="971"/>
      <c r="I47" s="971"/>
      <c r="J47" s="971"/>
      <c r="K47" s="971"/>
      <c r="L47" s="971"/>
      <c r="M47" s="971"/>
      <c r="N47" s="971"/>
      <c r="O47" s="971"/>
      <c r="P47" s="971"/>
      <c r="Q47" s="971"/>
      <c r="R47" s="971"/>
      <c r="S47" s="971"/>
      <c r="T47" s="971"/>
      <c r="U47" s="971"/>
      <c r="V47" s="971"/>
      <c r="W47" s="971"/>
      <c r="X47" s="971"/>
      <c r="Y47" s="971"/>
      <c r="Z47" s="971"/>
      <c r="AA47" s="971"/>
      <c r="AB47" s="971"/>
      <c r="AC47" s="971"/>
      <c r="AD47" s="971"/>
      <c r="AE47" s="971"/>
      <c r="AF47" s="971"/>
      <c r="AG47" s="971"/>
      <c r="AH47" s="971"/>
      <c r="AI47" s="971"/>
      <c r="AJ47" s="971"/>
      <c r="AK47" s="971"/>
      <c r="AL47" s="971"/>
      <c r="AM47" s="971"/>
      <c r="AN47" s="971"/>
      <c r="AO47" s="971"/>
      <c r="AP47" s="971"/>
    </row>
    <row r="48" spans="2:42">
      <c r="B48" s="772"/>
      <c r="C48" s="59" t="s">
        <v>317</v>
      </c>
      <c r="D48" s="701"/>
      <c r="E48" s="812"/>
      <c r="F48" s="874"/>
      <c r="G48" s="704"/>
      <c r="H48" s="705"/>
      <c r="I48" s="705"/>
      <c r="J48" s="705"/>
      <c r="K48" s="705"/>
      <c r="L48" s="705"/>
      <c r="M48" s="705"/>
      <c r="N48" s="705"/>
      <c r="O48" s="705"/>
      <c r="P48" s="705"/>
      <c r="Q48" s="705"/>
      <c r="R48" s="705"/>
      <c r="S48" s="705"/>
      <c r="T48" s="705"/>
      <c r="U48" s="705"/>
      <c r="V48" s="705"/>
      <c r="W48" s="705"/>
      <c r="X48" s="705"/>
      <c r="Y48" s="705"/>
      <c r="Z48" s="705"/>
      <c r="AA48" s="705"/>
      <c r="AB48" s="705"/>
      <c r="AC48" s="705"/>
      <c r="AD48" s="705"/>
      <c r="AE48" s="705"/>
      <c r="AF48" s="705"/>
      <c r="AG48" s="705"/>
      <c r="AH48" s="705"/>
      <c r="AI48" s="705"/>
      <c r="AJ48" s="705"/>
      <c r="AK48" s="705"/>
      <c r="AL48" s="705"/>
      <c r="AM48" s="705"/>
      <c r="AN48" s="705"/>
      <c r="AO48" s="705"/>
      <c r="AP48" s="706"/>
    </row>
    <row r="49" spans="2:42" ht="12.2" customHeight="1">
      <c r="B49" s="772">
        <f>B46+1</f>
        <v>12</v>
      </c>
      <c r="C49" s="725" t="s">
        <v>567</v>
      </c>
      <c r="D49" s="701"/>
      <c r="E49" s="812" t="s">
        <v>1386</v>
      </c>
      <c r="F49" s="838"/>
      <c r="G49" s="666"/>
      <c r="H49" s="666"/>
      <c r="I49" s="666"/>
      <c r="J49" s="666"/>
      <c r="K49" s="666"/>
      <c r="L49" s="666"/>
      <c r="M49" s="666"/>
      <c r="N49" s="666"/>
      <c r="O49" s="666"/>
      <c r="P49" s="666"/>
      <c r="Q49" s="666"/>
      <c r="R49" s="666"/>
      <c r="S49" s="666"/>
      <c r="T49" s="666"/>
      <c r="U49" s="666"/>
      <c r="V49" s="666"/>
      <c r="W49" s="666"/>
      <c r="X49" s="666"/>
      <c r="Y49" s="666"/>
      <c r="Z49" s="666"/>
      <c r="AA49" s="666"/>
      <c r="AB49" s="666"/>
      <c r="AC49" s="666"/>
      <c r="AD49" s="666"/>
      <c r="AE49" s="666"/>
      <c r="AF49" s="666"/>
      <c r="AG49" s="666"/>
      <c r="AH49" s="666"/>
      <c r="AI49" s="666"/>
      <c r="AJ49" s="666"/>
      <c r="AK49" s="666"/>
      <c r="AL49" s="666"/>
      <c r="AM49" s="666"/>
      <c r="AN49" s="666"/>
      <c r="AO49" s="666"/>
      <c r="AP49" s="666"/>
    </row>
    <row r="50" spans="2:42" ht="12.2" customHeight="1">
      <c r="B50" s="772">
        <f>B49+1</f>
        <v>13</v>
      </c>
      <c r="C50" s="725" t="s">
        <v>493</v>
      </c>
      <c r="D50" s="701"/>
      <c r="E50" s="812" t="s">
        <v>1386</v>
      </c>
      <c r="F50" s="838"/>
      <c r="G50" s="168"/>
      <c r="H50" s="168"/>
      <c r="I50" s="168"/>
      <c r="J50" s="168"/>
      <c r="K50" s="168"/>
      <c r="L50" s="168"/>
      <c r="M50" s="168"/>
      <c r="N50" s="168"/>
      <c r="O50" s="168"/>
      <c r="P50" s="168"/>
      <c r="Q50" s="168"/>
      <c r="R50" s="168"/>
      <c r="S50" s="168"/>
      <c r="T50" s="168"/>
      <c r="U50" s="168"/>
      <c r="V50" s="168"/>
      <c r="W50" s="168"/>
      <c r="X50" s="168"/>
      <c r="Y50" s="168"/>
      <c r="Z50" s="168"/>
      <c r="AA50" s="168"/>
      <c r="AB50" s="168"/>
      <c r="AC50" s="168"/>
      <c r="AD50" s="168"/>
      <c r="AE50" s="168"/>
      <c r="AF50" s="168"/>
      <c r="AG50" s="168"/>
      <c r="AH50" s="168"/>
      <c r="AI50" s="168"/>
      <c r="AJ50" s="168"/>
      <c r="AK50" s="168"/>
      <c r="AL50" s="168"/>
      <c r="AM50" s="168"/>
      <c r="AN50" s="168"/>
      <c r="AO50" s="168"/>
      <c r="AP50" s="168"/>
    </row>
    <row r="51" spans="2:42" ht="12.2" customHeight="1">
      <c r="B51" s="772">
        <f>B50+1</f>
        <v>14</v>
      </c>
      <c r="C51" s="725" t="s">
        <v>494</v>
      </c>
      <c r="D51" s="701"/>
      <c r="E51" s="812" t="s">
        <v>1386</v>
      </c>
      <c r="F51" s="83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c r="AH51" s="168"/>
      <c r="AI51" s="168"/>
      <c r="AJ51" s="168"/>
      <c r="AK51" s="168"/>
      <c r="AL51" s="168"/>
      <c r="AM51" s="168"/>
      <c r="AN51" s="168"/>
      <c r="AO51" s="168"/>
      <c r="AP51" s="168"/>
    </row>
    <row r="52" spans="2:42" ht="12.2" customHeight="1">
      <c r="B52" s="772">
        <f>B51+1</f>
        <v>15</v>
      </c>
      <c r="C52" s="725" t="s">
        <v>787</v>
      </c>
      <c r="D52" s="701"/>
      <c r="E52" s="812" t="s">
        <v>1386</v>
      </c>
      <c r="F52" s="83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row>
    <row r="53" spans="2:42" ht="12.2" customHeight="1">
      <c r="B53" s="772">
        <f>B52+1</f>
        <v>16</v>
      </c>
      <c r="C53" s="725" t="s">
        <v>495</v>
      </c>
      <c r="D53" s="701"/>
      <c r="E53" s="812" t="s">
        <v>1386</v>
      </c>
      <c r="F53" s="838"/>
      <c r="G53" s="168"/>
      <c r="H53" s="168"/>
      <c r="I53" s="168"/>
      <c r="J53" s="168"/>
      <c r="K53" s="168"/>
      <c r="L53" s="168"/>
      <c r="M53" s="168"/>
      <c r="N53" s="168"/>
      <c r="O53" s="168"/>
      <c r="P53" s="168"/>
      <c r="Q53" s="168"/>
      <c r="R53" s="168"/>
      <c r="S53" s="168"/>
      <c r="T53" s="168"/>
      <c r="U53" s="168"/>
      <c r="V53" s="168"/>
      <c r="W53" s="168"/>
      <c r="X53" s="168"/>
      <c r="Y53" s="168"/>
      <c r="Z53" s="168"/>
      <c r="AA53" s="168"/>
      <c r="AB53" s="168"/>
      <c r="AC53" s="168"/>
      <c r="AD53" s="168"/>
      <c r="AE53" s="168"/>
      <c r="AF53" s="168"/>
      <c r="AG53" s="168"/>
      <c r="AH53" s="168"/>
      <c r="AI53" s="168"/>
      <c r="AJ53" s="168"/>
      <c r="AK53" s="168"/>
      <c r="AL53" s="168"/>
      <c r="AM53" s="168"/>
      <c r="AN53" s="168"/>
      <c r="AO53" s="168"/>
      <c r="AP53" s="168"/>
    </row>
    <row r="54" spans="2:42" ht="12.2" customHeight="1">
      <c r="B54" s="772">
        <f>B53+1</f>
        <v>17</v>
      </c>
      <c r="C54" s="725" t="s">
        <v>1240</v>
      </c>
      <c r="D54" s="701"/>
      <c r="E54" s="812" t="s">
        <v>1386</v>
      </c>
      <c r="F54" s="838"/>
      <c r="G54" s="168"/>
      <c r="H54" s="168"/>
      <c r="I54" s="168"/>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row>
    <row r="55" spans="2:42" ht="12.2" customHeight="1">
      <c r="B55" s="728" t="s">
        <v>825</v>
      </c>
      <c r="C55" s="725" t="s">
        <v>120</v>
      </c>
      <c r="D55" s="701"/>
      <c r="E55" s="812" t="s">
        <v>1386</v>
      </c>
      <c r="F55" s="838"/>
      <c r="G55" s="645"/>
      <c r="H55" s="645"/>
      <c r="I55" s="645"/>
      <c r="J55" s="645"/>
      <c r="K55" s="645"/>
      <c r="L55" s="645"/>
      <c r="M55" s="645"/>
      <c r="N55" s="645"/>
      <c r="O55" s="645"/>
      <c r="P55" s="645"/>
      <c r="Q55" s="645"/>
      <c r="R55" s="645"/>
      <c r="S55" s="645"/>
      <c r="T55" s="645"/>
      <c r="U55" s="645"/>
      <c r="V55" s="645"/>
      <c r="W55" s="645"/>
      <c r="X55" s="645"/>
      <c r="Y55" s="645"/>
      <c r="Z55" s="645"/>
      <c r="AA55" s="645"/>
      <c r="AB55" s="645"/>
      <c r="AC55" s="645"/>
      <c r="AD55" s="645"/>
      <c r="AE55" s="645"/>
      <c r="AF55" s="645"/>
      <c r="AG55" s="645"/>
      <c r="AH55" s="645"/>
      <c r="AI55" s="645"/>
      <c r="AJ55" s="645"/>
      <c r="AK55" s="645"/>
      <c r="AL55" s="645"/>
      <c r="AM55" s="645"/>
      <c r="AN55" s="645"/>
      <c r="AO55" s="645"/>
      <c r="AP55" s="645"/>
    </row>
    <row r="56" spans="2:42" ht="12.2" customHeight="1">
      <c r="B56" s="728">
        <f>B54+1</f>
        <v>18</v>
      </c>
      <c r="C56" s="848" t="s">
        <v>791</v>
      </c>
      <c r="D56" s="849"/>
      <c r="E56" s="812" t="s">
        <v>1386</v>
      </c>
      <c r="F56" s="838"/>
      <c r="G56" s="86" t="str">
        <f t="shared" ref="G56:AP56" si="3">IF(COUNTBLANK(G49:G55)=7,"",SUM(G49:G55))</f>
        <v/>
      </c>
      <c r="H56" s="86" t="str">
        <f t="shared" si="3"/>
        <v/>
      </c>
      <c r="I56" s="86" t="str">
        <f t="shared" si="3"/>
        <v/>
      </c>
      <c r="J56" s="86" t="str">
        <f t="shared" si="3"/>
        <v/>
      </c>
      <c r="K56" s="86" t="str">
        <f t="shared" si="3"/>
        <v/>
      </c>
      <c r="L56" s="86" t="str">
        <f t="shared" si="3"/>
        <v/>
      </c>
      <c r="M56" s="86" t="str">
        <f t="shared" si="3"/>
        <v/>
      </c>
      <c r="N56" s="86" t="str">
        <f t="shared" si="3"/>
        <v/>
      </c>
      <c r="O56" s="86" t="str">
        <f t="shared" si="3"/>
        <v/>
      </c>
      <c r="P56" s="86" t="str">
        <f t="shared" si="3"/>
        <v/>
      </c>
      <c r="Q56" s="86" t="str">
        <f t="shared" si="3"/>
        <v/>
      </c>
      <c r="R56" s="86" t="str">
        <f t="shared" si="3"/>
        <v/>
      </c>
      <c r="S56" s="86" t="str">
        <f t="shared" si="3"/>
        <v/>
      </c>
      <c r="T56" s="86" t="str">
        <f t="shared" si="3"/>
        <v/>
      </c>
      <c r="U56" s="86" t="str">
        <f t="shared" si="3"/>
        <v/>
      </c>
      <c r="V56" s="86" t="str">
        <f t="shared" si="3"/>
        <v/>
      </c>
      <c r="W56" s="86" t="str">
        <f t="shared" si="3"/>
        <v/>
      </c>
      <c r="X56" s="86" t="str">
        <f t="shared" si="3"/>
        <v/>
      </c>
      <c r="Y56" s="86" t="str">
        <f t="shared" si="3"/>
        <v/>
      </c>
      <c r="Z56" s="86" t="str">
        <f t="shared" si="3"/>
        <v/>
      </c>
      <c r="AA56" s="86" t="str">
        <f t="shared" si="3"/>
        <v/>
      </c>
      <c r="AB56" s="86" t="str">
        <f t="shared" si="3"/>
        <v/>
      </c>
      <c r="AC56" s="86" t="str">
        <f t="shared" si="3"/>
        <v/>
      </c>
      <c r="AD56" s="86" t="str">
        <f t="shared" si="3"/>
        <v/>
      </c>
      <c r="AE56" s="86" t="str">
        <f t="shared" si="3"/>
        <v/>
      </c>
      <c r="AF56" s="86" t="str">
        <f t="shared" si="3"/>
        <v/>
      </c>
      <c r="AG56" s="86" t="str">
        <f t="shared" si="3"/>
        <v/>
      </c>
      <c r="AH56" s="86" t="str">
        <f t="shared" si="3"/>
        <v/>
      </c>
      <c r="AI56" s="86" t="str">
        <f t="shared" si="3"/>
        <v/>
      </c>
      <c r="AJ56" s="86" t="str">
        <f t="shared" si="3"/>
        <v/>
      </c>
      <c r="AK56" s="86" t="str">
        <f t="shared" si="3"/>
        <v/>
      </c>
      <c r="AL56" s="86" t="str">
        <f t="shared" si="3"/>
        <v/>
      </c>
      <c r="AM56" s="86" t="str">
        <f t="shared" si="3"/>
        <v/>
      </c>
      <c r="AN56" s="86" t="str">
        <f t="shared" si="3"/>
        <v/>
      </c>
      <c r="AO56" s="86" t="str">
        <f t="shared" si="3"/>
        <v/>
      </c>
      <c r="AP56" s="86" t="str">
        <f t="shared" si="3"/>
        <v/>
      </c>
    </row>
    <row r="57" spans="2:42" s="784" customFormat="1" ht="12.2" customHeight="1">
      <c r="B57" s="785"/>
      <c r="D57" s="788"/>
      <c r="E57" s="785"/>
      <c r="F57" s="785"/>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row>
    <row r="58" spans="2:42">
      <c r="B58" s="772"/>
      <c r="C58" s="59" t="s">
        <v>1103</v>
      </c>
      <c r="D58" s="640"/>
      <c r="E58" s="667"/>
      <c r="F58" s="874"/>
      <c r="G58" s="704"/>
      <c r="H58" s="705"/>
      <c r="I58" s="705"/>
      <c r="J58" s="705"/>
      <c r="K58" s="705"/>
      <c r="L58" s="705"/>
      <c r="M58" s="705"/>
      <c r="N58" s="705"/>
      <c r="O58" s="705"/>
      <c r="P58" s="705"/>
      <c r="Q58" s="705"/>
      <c r="R58" s="705"/>
      <c r="S58" s="705"/>
      <c r="T58" s="705"/>
      <c r="U58" s="705"/>
      <c r="V58" s="705"/>
      <c r="W58" s="705"/>
      <c r="X58" s="705"/>
      <c r="Y58" s="705"/>
      <c r="Z58" s="705"/>
      <c r="AA58" s="705"/>
      <c r="AB58" s="705"/>
      <c r="AC58" s="705"/>
      <c r="AD58" s="705"/>
      <c r="AE58" s="705"/>
      <c r="AF58" s="705"/>
      <c r="AG58" s="705"/>
      <c r="AH58" s="705"/>
      <c r="AI58" s="705"/>
      <c r="AJ58" s="705"/>
      <c r="AK58" s="705"/>
      <c r="AL58" s="705"/>
      <c r="AM58" s="705"/>
      <c r="AN58" s="705"/>
      <c r="AO58" s="705"/>
      <c r="AP58" s="706"/>
    </row>
    <row r="59" spans="2:42" ht="12.2" customHeight="1">
      <c r="B59" s="772" t="s">
        <v>873</v>
      </c>
      <c r="C59" s="60" t="s">
        <v>1110</v>
      </c>
      <c r="D59" s="640"/>
      <c r="E59" s="667" t="s">
        <v>1386</v>
      </c>
      <c r="F59" s="838"/>
      <c r="G59" s="802"/>
      <c r="H59" s="802"/>
      <c r="I59" s="802"/>
      <c r="J59" s="802"/>
      <c r="K59" s="802"/>
      <c r="L59" s="802"/>
      <c r="M59" s="802"/>
      <c r="N59" s="802"/>
      <c r="O59" s="802"/>
      <c r="P59" s="802"/>
      <c r="Q59" s="802"/>
      <c r="R59" s="802"/>
      <c r="S59" s="802"/>
      <c r="T59" s="802"/>
      <c r="U59" s="802"/>
      <c r="V59" s="802"/>
      <c r="W59" s="802"/>
      <c r="X59" s="802"/>
      <c r="Y59" s="802"/>
      <c r="Z59" s="802"/>
      <c r="AA59" s="802"/>
      <c r="AB59" s="802"/>
      <c r="AC59" s="802"/>
      <c r="AD59" s="802"/>
      <c r="AE59" s="802"/>
      <c r="AF59" s="802"/>
      <c r="AG59" s="802"/>
      <c r="AH59" s="802"/>
      <c r="AI59" s="802"/>
      <c r="AJ59" s="802"/>
      <c r="AK59" s="802"/>
      <c r="AL59" s="802"/>
      <c r="AM59" s="802"/>
      <c r="AN59" s="802"/>
      <c r="AO59" s="802"/>
      <c r="AP59" s="802"/>
    </row>
    <row r="60" spans="2:42" ht="12.2" customHeight="1">
      <c r="B60" s="772" t="s">
        <v>874</v>
      </c>
      <c r="C60" s="60" t="s">
        <v>1111</v>
      </c>
      <c r="D60" s="640"/>
      <c r="E60" s="667" t="s">
        <v>1386</v>
      </c>
      <c r="F60" s="838"/>
      <c r="G60" s="169"/>
      <c r="H60" s="169"/>
      <c r="I60" s="169"/>
      <c r="J60" s="169"/>
      <c r="K60" s="169"/>
      <c r="L60" s="169"/>
      <c r="M60" s="169"/>
      <c r="N60" s="169"/>
      <c r="O60" s="169"/>
      <c r="P60" s="169"/>
      <c r="Q60" s="169"/>
      <c r="R60" s="169"/>
      <c r="S60" s="169"/>
      <c r="T60" s="169"/>
      <c r="U60" s="169"/>
      <c r="V60" s="169"/>
      <c r="W60" s="169"/>
      <c r="X60" s="169"/>
      <c r="Y60" s="169"/>
      <c r="Z60" s="169"/>
      <c r="AA60" s="169"/>
      <c r="AB60" s="169"/>
      <c r="AC60" s="169"/>
      <c r="AD60" s="169"/>
      <c r="AE60" s="169"/>
      <c r="AF60" s="169"/>
      <c r="AG60" s="169"/>
      <c r="AH60" s="169"/>
      <c r="AI60" s="169"/>
      <c r="AJ60" s="169"/>
      <c r="AK60" s="169"/>
      <c r="AL60" s="169"/>
      <c r="AM60" s="169"/>
      <c r="AN60" s="169"/>
      <c r="AO60" s="169"/>
      <c r="AP60" s="169"/>
    </row>
    <row r="61" spans="2:42" ht="12.2" customHeight="1">
      <c r="B61" s="728" t="s">
        <v>1112</v>
      </c>
      <c r="C61" s="60" t="s">
        <v>434</v>
      </c>
      <c r="D61" s="640"/>
      <c r="E61" s="667" t="s">
        <v>1386</v>
      </c>
      <c r="F61" s="838"/>
      <c r="G61" s="645"/>
      <c r="H61" s="645"/>
      <c r="I61" s="645"/>
      <c r="J61" s="645"/>
      <c r="K61" s="645"/>
      <c r="L61" s="645"/>
      <c r="M61" s="645"/>
      <c r="N61" s="645"/>
      <c r="O61" s="645"/>
      <c r="P61" s="645"/>
      <c r="Q61" s="645"/>
      <c r="R61" s="645"/>
      <c r="S61" s="645"/>
      <c r="T61" s="645"/>
      <c r="U61" s="645"/>
      <c r="V61" s="645"/>
      <c r="W61" s="645"/>
      <c r="X61" s="645"/>
      <c r="Y61" s="645"/>
      <c r="Z61" s="645"/>
      <c r="AA61" s="645"/>
      <c r="AB61" s="645"/>
      <c r="AC61" s="645"/>
      <c r="AD61" s="645"/>
      <c r="AE61" s="645"/>
      <c r="AF61" s="645"/>
      <c r="AG61" s="645"/>
      <c r="AH61" s="645"/>
      <c r="AI61" s="645"/>
      <c r="AJ61" s="645"/>
      <c r="AK61" s="645"/>
      <c r="AL61" s="645"/>
      <c r="AM61" s="645"/>
      <c r="AN61" s="645"/>
      <c r="AO61" s="645"/>
      <c r="AP61" s="645"/>
    </row>
    <row r="62" spans="2:42" s="762" customFormat="1" ht="12.2" customHeight="1">
      <c r="B62" s="728">
        <v>19</v>
      </c>
      <c r="C62" s="60" t="s">
        <v>1113</v>
      </c>
      <c r="D62" s="640"/>
      <c r="E62" s="667" t="s">
        <v>1386</v>
      </c>
      <c r="F62" s="838"/>
      <c r="G62" s="86" t="str">
        <f t="shared" ref="G62:AP62" si="4">IF(COUNTBLANK(G59:G61)=3,"",SUM(G59:G61))</f>
        <v/>
      </c>
      <c r="H62" s="86" t="str">
        <f t="shared" si="4"/>
        <v/>
      </c>
      <c r="I62" s="86" t="str">
        <f t="shared" si="4"/>
        <v/>
      </c>
      <c r="J62" s="86" t="str">
        <f t="shared" si="4"/>
        <v/>
      </c>
      <c r="K62" s="86" t="str">
        <f t="shared" si="4"/>
        <v/>
      </c>
      <c r="L62" s="86" t="str">
        <f t="shared" si="4"/>
        <v/>
      </c>
      <c r="M62" s="86" t="str">
        <f t="shared" si="4"/>
        <v/>
      </c>
      <c r="N62" s="86" t="str">
        <f t="shared" si="4"/>
        <v/>
      </c>
      <c r="O62" s="86" t="str">
        <f t="shared" si="4"/>
        <v/>
      </c>
      <c r="P62" s="86" t="str">
        <f t="shared" si="4"/>
        <v/>
      </c>
      <c r="Q62" s="86" t="str">
        <f t="shared" si="4"/>
        <v/>
      </c>
      <c r="R62" s="86" t="str">
        <f t="shared" si="4"/>
        <v/>
      </c>
      <c r="S62" s="86" t="str">
        <f t="shared" si="4"/>
        <v/>
      </c>
      <c r="T62" s="86" t="str">
        <f t="shared" si="4"/>
        <v/>
      </c>
      <c r="U62" s="86" t="str">
        <f t="shared" si="4"/>
        <v/>
      </c>
      <c r="V62" s="86" t="str">
        <f t="shared" si="4"/>
        <v/>
      </c>
      <c r="W62" s="86" t="str">
        <f t="shared" si="4"/>
        <v/>
      </c>
      <c r="X62" s="86" t="str">
        <f t="shared" si="4"/>
        <v/>
      </c>
      <c r="Y62" s="86" t="str">
        <f t="shared" si="4"/>
        <v/>
      </c>
      <c r="Z62" s="86" t="str">
        <f t="shared" si="4"/>
        <v/>
      </c>
      <c r="AA62" s="86" t="str">
        <f t="shared" si="4"/>
        <v/>
      </c>
      <c r="AB62" s="86" t="str">
        <f t="shared" si="4"/>
        <v/>
      </c>
      <c r="AC62" s="86" t="str">
        <f t="shared" si="4"/>
        <v/>
      </c>
      <c r="AD62" s="86" t="str">
        <f t="shared" si="4"/>
        <v/>
      </c>
      <c r="AE62" s="86" t="str">
        <f t="shared" si="4"/>
        <v/>
      </c>
      <c r="AF62" s="86" t="str">
        <f t="shared" si="4"/>
        <v/>
      </c>
      <c r="AG62" s="86" t="str">
        <f t="shared" si="4"/>
        <v/>
      </c>
      <c r="AH62" s="86" t="str">
        <f t="shared" si="4"/>
        <v/>
      </c>
      <c r="AI62" s="86" t="str">
        <f t="shared" si="4"/>
        <v/>
      </c>
      <c r="AJ62" s="86" t="str">
        <f t="shared" si="4"/>
        <v/>
      </c>
      <c r="AK62" s="86" t="str">
        <f t="shared" si="4"/>
        <v/>
      </c>
      <c r="AL62" s="86" t="str">
        <f t="shared" si="4"/>
        <v/>
      </c>
      <c r="AM62" s="86" t="str">
        <f t="shared" si="4"/>
        <v/>
      </c>
      <c r="AN62" s="86" t="str">
        <f t="shared" si="4"/>
        <v/>
      </c>
      <c r="AO62" s="86" t="str">
        <f t="shared" si="4"/>
        <v/>
      </c>
      <c r="AP62" s="86" t="str">
        <f t="shared" si="4"/>
        <v/>
      </c>
    </row>
    <row r="63" spans="2:42" s="784" customFormat="1" ht="12.2" customHeight="1">
      <c r="B63" s="841"/>
      <c r="C63" s="842"/>
      <c r="D63" s="843"/>
      <c r="E63" s="841"/>
      <c r="F63" s="841"/>
      <c r="G63" s="1066"/>
      <c r="H63" s="1066"/>
      <c r="I63" s="1066"/>
      <c r="J63" s="1066"/>
      <c r="K63" s="1066"/>
      <c r="L63" s="1066"/>
      <c r="M63" s="1066"/>
      <c r="N63" s="1066"/>
      <c r="O63" s="1066"/>
      <c r="P63" s="1066"/>
      <c r="Q63" s="1066"/>
      <c r="R63" s="1066"/>
      <c r="S63" s="1066"/>
      <c r="T63" s="1066"/>
      <c r="U63" s="1066"/>
      <c r="V63" s="1066"/>
      <c r="W63" s="1066"/>
      <c r="X63" s="1066"/>
      <c r="Y63" s="1066"/>
      <c r="Z63" s="1066"/>
      <c r="AA63" s="1066"/>
      <c r="AB63" s="1066"/>
      <c r="AC63" s="1066"/>
      <c r="AD63" s="1066"/>
      <c r="AE63" s="1066"/>
      <c r="AF63" s="1066"/>
      <c r="AG63" s="1066"/>
      <c r="AH63" s="1066"/>
      <c r="AI63" s="1066"/>
      <c r="AJ63" s="1066"/>
      <c r="AK63" s="1066"/>
      <c r="AL63" s="1066"/>
      <c r="AM63" s="1066"/>
      <c r="AN63" s="1066"/>
      <c r="AO63" s="1066"/>
      <c r="AP63" s="1066"/>
    </row>
    <row r="64" spans="2:42">
      <c r="B64" s="772"/>
      <c r="C64" s="59" t="s">
        <v>53</v>
      </c>
      <c r="D64" s="701"/>
      <c r="E64" s="812"/>
      <c r="F64" s="874"/>
      <c r="G64" s="704"/>
      <c r="H64" s="705"/>
      <c r="I64" s="705"/>
      <c r="J64" s="705"/>
      <c r="K64" s="705"/>
      <c r="L64" s="705"/>
      <c r="M64" s="705"/>
      <c r="N64" s="705"/>
      <c r="O64" s="705"/>
      <c r="P64" s="705"/>
      <c r="Q64" s="705"/>
      <c r="R64" s="705"/>
      <c r="S64" s="705"/>
      <c r="T64" s="705"/>
      <c r="U64" s="705"/>
      <c r="V64" s="705"/>
      <c r="W64" s="705"/>
      <c r="X64" s="705"/>
      <c r="Y64" s="705"/>
      <c r="Z64" s="705"/>
      <c r="AA64" s="705"/>
      <c r="AB64" s="705"/>
      <c r="AC64" s="705"/>
      <c r="AD64" s="705"/>
      <c r="AE64" s="705"/>
      <c r="AF64" s="705"/>
      <c r="AG64" s="705"/>
      <c r="AH64" s="705"/>
      <c r="AI64" s="705"/>
      <c r="AJ64" s="705"/>
      <c r="AK64" s="705"/>
      <c r="AL64" s="705"/>
      <c r="AM64" s="705"/>
      <c r="AN64" s="705"/>
      <c r="AO64" s="705"/>
      <c r="AP64" s="706"/>
    </row>
    <row r="65" spans="1:42" ht="12.2" customHeight="1">
      <c r="B65" s="772">
        <f>B62+1</f>
        <v>20</v>
      </c>
      <c r="C65" s="725" t="s">
        <v>12</v>
      </c>
      <c r="D65" s="701"/>
      <c r="E65" s="812" t="s">
        <v>1315</v>
      </c>
      <c r="F65" s="838"/>
      <c r="G65" s="87" t="str">
        <f t="shared" ref="G65:AP65" si="5">IF(OR(G46="",G56=""),"",G46+G56)</f>
        <v/>
      </c>
      <c r="H65" s="87" t="str">
        <f t="shared" si="5"/>
        <v/>
      </c>
      <c r="I65" s="87" t="str">
        <f t="shared" si="5"/>
        <v/>
      </c>
      <c r="J65" s="87" t="str">
        <f t="shared" si="5"/>
        <v/>
      </c>
      <c r="K65" s="87" t="str">
        <f t="shared" si="5"/>
        <v/>
      </c>
      <c r="L65" s="87" t="str">
        <f t="shared" si="5"/>
        <v/>
      </c>
      <c r="M65" s="87" t="str">
        <f t="shared" si="5"/>
        <v/>
      </c>
      <c r="N65" s="87" t="str">
        <f t="shared" si="5"/>
        <v/>
      </c>
      <c r="O65" s="87" t="str">
        <f t="shared" si="5"/>
        <v/>
      </c>
      <c r="P65" s="87" t="str">
        <f t="shared" si="5"/>
        <v/>
      </c>
      <c r="Q65" s="87" t="str">
        <f t="shared" si="5"/>
        <v/>
      </c>
      <c r="R65" s="87" t="str">
        <f t="shared" si="5"/>
        <v/>
      </c>
      <c r="S65" s="87" t="str">
        <f t="shared" si="5"/>
        <v/>
      </c>
      <c r="T65" s="87" t="str">
        <f t="shared" si="5"/>
        <v/>
      </c>
      <c r="U65" s="87" t="str">
        <f t="shared" si="5"/>
        <v/>
      </c>
      <c r="V65" s="87" t="str">
        <f t="shared" si="5"/>
        <v/>
      </c>
      <c r="W65" s="87" t="str">
        <f t="shared" si="5"/>
        <v/>
      </c>
      <c r="X65" s="87" t="str">
        <f t="shared" si="5"/>
        <v/>
      </c>
      <c r="Y65" s="87" t="str">
        <f t="shared" si="5"/>
        <v/>
      </c>
      <c r="Z65" s="87" t="str">
        <f t="shared" si="5"/>
        <v/>
      </c>
      <c r="AA65" s="87" t="str">
        <f t="shared" si="5"/>
        <v/>
      </c>
      <c r="AB65" s="87" t="str">
        <f t="shared" si="5"/>
        <v/>
      </c>
      <c r="AC65" s="87" t="str">
        <f t="shared" si="5"/>
        <v/>
      </c>
      <c r="AD65" s="87" t="str">
        <f t="shared" si="5"/>
        <v/>
      </c>
      <c r="AE65" s="87" t="str">
        <f t="shared" si="5"/>
        <v/>
      </c>
      <c r="AF65" s="87" t="str">
        <f t="shared" si="5"/>
        <v/>
      </c>
      <c r="AG65" s="87" t="str">
        <f t="shared" si="5"/>
        <v/>
      </c>
      <c r="AH65" s="87" t="str">
        <f t="shared" si="5"/>
        <v/>
      </c>
      <c r="AI65" s="87" t="str">
        <f t="shared" si="5"/>
        <v/>
      </c>
      <c r="AJ65" s="87" t="str">
        <f t="shared" si="5"/>
        <v/>
      </c>
      <c r="AK65" s="87" t="str">
        <f t="shared" si="5"/>
        <v/>
      </c>
      <c r="AL65" s="87" t="str">
        <f t="shared" si="5"/>
        <v/>
      </c>
      <c r="AM65" s="87" t="str">
        <f t="shared" si="5"/>
        <v/>
      </c>
      <c r="AN65" s="87" t="str">
        <f t="shared" si="5"/>
        <v/>
      </c>
      <c r="AO65" s="87" t="str">
        <f t="shared" si="5"/>
        <v/>
      </c>
      <c r="AP65" s="87" t="str">
        <f t="shared" si="5"/>
        <v/>
      </c>
    </row>
    <row r="66" spans="1:42" ht="12.2" customHeight="1">
      <c r="B66" s="772">
        <f>B65+1</f>
        <v>21</v>
      </c>
      <c r="C66" s="60" t="s">
        <v>13</v>
      </c>
      <c r="D66" s="640"/>
      <c r="E66" s="812" t="s">
        <v>1315</v>
      </c>
      <c r="F66" s="838"/>
      <c r="G66" s="86" t="str">
        <f t="shared" ref="G66:AP66" si="6">IF(OR(G46="",G56="",G62=""),"",G46+G56+G62)</f>
        <v/>
      </c>
      <c r="H66" s="86" t="str">
        <f t="shared" si="6"/>
        <v/>
      </c>
      <c r="I66" s="86" t="str">
        <f t="shared" si="6"/>
        <v/>
      </c>
      <c r="J66" s="86" t="str">
        <f t="shared" si="6"/>
        <v/>
      </c>
      <c r="K66" s="86" t="str">
        <f t="shared" si="6"/>
        <v/>
      </c>
      <c r="L66" s="86" t="str">
        <f t="shared" si="6"/>
        <v/>
      </c>
      <c r="M66" s="86" t="str">
        <f t="shared" si="6"/>
        <v/>
      </c>
      <c r="N66" s="86" t="str">
        <f t="shared" si="6"/>
        <v/>
      </c>
      <c r="O66" s="86" t="str">
        <f t="shared" si="6"/>
        <v/>
      </c>
      <c r="P66" s="86" t="str">
        <f t="shared" si="6"/>
        <v/>
      </c>
      <c r="Q66" s="86" t="str">
        <f t="shared" si="6"/>
        <v/>
      </c>
      <c r="R66" s="86" t="str">
        <f t="shared" si="6"/>
        <v/>
      </c>
      <c r="S66" s="86" t="str">
        <f t="shared" si="6"/>
        <v/>
      </c>
      <c r="T66" s="86" t="str">
        <f t="shared" si="6"/>
        <v/>
      </c>
      <c r="U66" s="86" t="str">
        <f t="shared" si="6"/>
        <v/>
      </c>
      <c r="V66" s="86" t="str">
        <f t="shared" si="6"/>
        <v/>
      </c>
      <c r="W66" s="86" t="str">
        <f t="shared" si="6"/>
        <v/>
      </c>
      <c r="X66" s="86" t="str">
        <f t="shared" si="6"/>
        <v/>
      </c>
      <c r="Y66" s="86" t="str">
        <f t="shared" si="6"/>
        <v/>
      </c>
      <c r="Z66" s="86" t="str">
        <f t="shared" si="6"/>
        <v/>
      </c>
      <c r="AA66" s="86" t="str">
        <f t="shared" si="6"/>
        <v/>
      </c>
      <c r="AB66" s="86" t="str">
        <f t="shared" si="6"/>
        <v/>
      </c>
      <c r="AC66" s="86" t="str">
        <f t="shared" si="6"/>
        <v/>
      </c>
      <c r="AD66" s="86" t="str">
        <f t="shared" si="6"/>
        <v/>
      </c>
      <c r="AE66" s="86" t="str">
        <f t="shared" si="6"/>
        <v/>
      </c>
      <c r="AF66" s="86" t="str">
        <f t="shared" si="6"/>
        <v/>
      </c>
      <c r="AG66" s="86" t="str">
        <f t="shared" si="6"/>
        <v/>
      </c>
      <c r="AH66" s="86" t="str">
        <f t="shared" si="6"/>
        <v/>
      </c>
      <c r="AI66" s="86" t="str">
        <f t="shared" si="6"/>
        <v/>
      </c>
      <c r="AJ66" s="86" t="str">
        <f t="shared" si="6"/>
        <v/>
      </c>
      <c r="AK66" s="86" t="str">
        <f t="shared" si="6"/>
        <v/>
      </c>
      <c r="AL66" s="86" t="str">
        <f t="shared" si="6"/>
        <v/>
      </c>
      <c r="AM66" s="86" t="str">
        <f t="shared" si="6"/>
        <v/>
      </c>
      <c r="AN66" s="86" t="str">
        <f t="shared" si="6"/>
        <v/>
      </c>
      <c r="AO66" s="86" t="str">
        <f t="shared" si="6"/>
        <v/>
      </c>
      <c r="AP66" s="86" t="str">
        <f t="shared" si="6"/>
        <v/>
      </c>
    </row>
    <row r="67" spans="1:42" ht="12.2" customHeight="1">
      <c r="B67" s="772" t="s">
        <v>278</v>
      </c>
      <c r="C67" s="204" t="s">
        <v>279</v>
      </c>
      <c r="D67" s="893"/>
      <c r="E67" s="812" t="s">
        <v>1315</v>
      </c>
      <c r="F67" s="838"/>
      <c r="G67" s="86" t="str">
        <f t="shared" ref="G67:AP67" si="7">IF(OR(G40="",G56="",G62=""),"",G40+G56+G62)</f>
        <v/>
      </c>
      <c r="H67" s="86" t="str">
        <f t="shared" si="7"/>
        <v/>
      </c>
      <c r="I67" s="86" t="str">
        <f t="shared" si="7"/>
        <v/>
      </c>
      <c r="J67" s="86" t="str">
        <f t="shared" si="7"/>
        <v/>
      </c>
      <c r="K67" s="86" t="str">
        <f t="shared" si="7"/>
        <v/>
      </c>
      <c r="L67" s="86" t="str">
        <f t="shared" si="7"/>
        <v/>
      </c>
      <c r="M67" s="86" t="str">
        <f t="shared" si="7"/>
        <v/>
      </c>
      <c r="N67" s="86" t="str">
        <f t="shared" si="7"/>
        <v/>
      </c>
      <c r="O67" s="86" t="str">
        <f t="shared" si="7"/>
        <v/>
      </c>
      <c r="P67" s="86" t="str">
        <f t="shared" si="7"/>
        <v/>
      </c>
      <c r="Q67" s="86" t="str">
        <f t="shared" si="7"/>
        <v/>
      </c>
      <c r="R67" s="86" t="str">
        <f t="shared" si="7"/>
        <v/>
      </c>
      <c r="S67" s="86" t="str">
        <f t="shared" si="7"/>
        <v/>
      </c>
      <c r="T67" s="86" t="str">
        <f t="shared" si="7"/>
        <v/>
      </c>
      <c r="U67" s="86" t="str">
        <f t="shared" si="7"/>
        <v/>
      </c>
      <c r="V67" s="86" t="str">
        <f t="shared" si="7"/>
        <v/>
      </c>
      <c r="W67" s="86" t="str">
        <f t="shared" si="7"/>
        <v/>
      </c>
      <c r="X67" s="86" t="str">
        <f t="shared" si="7"/>
        <v/>
      </c>
      <c r="Y67" s="86" t="str">
        <f t="shared" si="7"/>
        <v/>
      </c>
      <c r="Z67" s="86" t="str">
        <f t="shared" si="7"/>
        <v/>
      </c>
      <c r="AA67" s="86" t="str">
        <f t="shared" si="7"/>
        <v/>
      </c>
      <c r="AB67" s="86" t="str">
        <f t="shared" si="7"/>
        <v/>
      </c>
      <c r="AC67" s="86" t="str">
        <f t="shared" si="7"/>
        <v/>
      </c>
      <c r="AD67" s="86" t="str">
        <f t="shared" si="7"/>
        <v/>
      </c>
      <c r="AE67" s="86" t="str">
        <f t="shared" si="7"/>
        <v/>
      </c>
      <c r="AF67" s="86" t="str">
        <f t="shared" si="7"/>
        <v/>
      </c>
      <c r="AG67" s="86" t="str">
        <f t="shared" si="7"/>
        <v/>
      </c>
      <c r="AH67" s="86" t="str">
        <f t="shared" si="7"/>
        <v/>
      </c>
      <c r="AI67" s="86" t="str">
        <f t="shared" si="7"/>
        <v/>
      </c>
      <c r="AJ67" s="86" t="str">
        <f t="shared" si="7"/>
        <v/>
      </c>
      <c r="AK67" s="86" t="str">
        <f t="shared" si="7"/>
        <v/>
      </c>
      <c r="AL67" s="86" t="str">
        <f t="shared" si="7"/>
        <v/>
      </c>
      <c r="AM67" s="86" t="str">
        <f t="shared" si="7"/>
        <v/>
      </c>
      <c r="AN67" s="86" t="str">
        <f t="shared" si="7"/>
        <v/>
      </c>
      <c r="AO67" s="86" t="str">
        <f t="shared" si="7"/>
        <v/>
      </c>
      <c r="AP67" s="86" t="str">
        <f t="shared" si="7"/>
        <v/>
      </c>
    </row>
    <row r="68" spans="1:42" ht="12.2" customHeight="1">
      <c r="B68" s="851" t="s">
        <v>747</v>
      </c>
      <c r="C68" s="60" t="s">
        <v>1101</v>
      </c>
      <c r="D68" s="640"/>
      <c r="E68" s="667" t="s">
        <v>1315</v>
      </c>
      <c r="F68" s="838"/>
      <c r="G68" s="86" t="str">
        <f>IF(OR(G40="",G40=0,G209="n. appl."),"n. appl.",G40/G209)</f>
        <v>n. appl.</v>
      </c>
      <c r="H68" s="86" t="str">
        <f t="shared" ref="H68:AP68" si="8">IF(OR(H40="",H40=0,H209="n. appl."),"n. appl.",H40/H209)</f>
        <v>n. appl.</v>
      </c>
      <c r="I68" s="86" t="str">
        <f t="shared" si="8"/>
        <v>n. appl.</v>
      </c>
      <c r="J68" s="86" t="str">
        <f t="shared" si="8"/>
        <v>n. appl.</v>
      </c>
      <c r="K68" s="86" t="str">
        <f t="shared" si="8"/>
        <v>n. appl.</v>
      </c>
      <c r="L68" s="86" t="str">
        <f t="shared" si="8"/>
        <v>n. appl.</v>
      </c>
      <c r="M68" s="86" t="str">
        <f t="shared" si="8"/>
        <v>n. appl.</v>
      </c>
      <c r="N68" s="86" t="str">
        <f t="shared" si="8"/>
        <v>n. appl.</v>
      </c>
      <c r="O68" s="86" t="str">
        <f t="shared" si="8"/>
        <v>n. appl.</v>
      </c>
      <c r="P68" s="86" t="str">
        <f t="shared" si="8"/>
        <v>n. appl.</v>
      </c>
      <c r="Q68" s="86" t="str">
        <f t="shared" si="8"/>
        <v>n. appl.</v>
      </c>
      <c r="R68" s="86" t="str">
        <f t="shared" si="8"/>
        <v>n. appl.</v>
      </c>
      <c r="S68" s="86" t="str">
        <f t="shared" si="8"/>
        <v>n. appl.</v>
      </c>
      <c r="T68" s="86" t="str">
        <f t="shared" si="8"/>
        <v>n. appl.</v>
      </c>
      <c r="U68" s="86" t="str">
        <f t="shared" si="8"/>
        <v>n. appl.</v>
      </c>
      <c r="V68" s="86" t="str">
        <f t="shared" si="8"/>
        <v>n. appl.</v>
      </c>
      <c r="W68" s="86" t="str">
        <f t="shared" si="8"/>
        <v>n. appl.</v>
      </c>
      <c r="X68" s="86" t="str">
        <f t="shared" si="8"/>
        <v>n. appl.</v>
      </c>
      <c r="Y68" s="86" t="str">
        <f t="shared" si="8"/>
        <v>n. appl.</v>
      </c>
      <c r="Z68" s="86" t="str">
        <f t="shared" si="8"/>
        <v>n. appl.</v>
      </c>
      <c r="AA68" s="86" t="str">
        <f t="shared" si="8"/>
        <v>n. appl.</v>
      </c>
      <c r="AB68" s="86" t="str">
        <f t="shared" si="8"/>
        <v>n. appl.</v>
      </c>
      <c r="AC68" s="86" t="str">
        <f t="shared" si="8"/>
        <v>n. appl.</v>
      </c>
      <c r="AD68" s="86" t="str">
        <f t="shared" si="8"/>
        <v>n. appl.</v>
      </c>
      <c r="AE68" s="86" t="str">
        <f t="shared" si="8"/>
        <v>n. appl.</v>
      </c>
      <c r="AF68" s="86" t="str">
        <f t="shared" si="8"/>
        <v>n. appl.</v>
      </c>
      <c r="AG68" s="86" t="str">
        <f t="shared" si="8"/>
        <v>n. appl.</v>
      </c>
      <c r="AH68" s="86" t="str">
        <f t="shared" si="8"/>
        <v>n. appl.</v>
      </c>
      <c r="AI68" s="86" t="str">
        <f t="shared" si="8"/>
        <v>n. appl.</v>
      </c>
      <c r="AJ68" s="86" t="str">
        <f t="shared" si="8"/>
        <v>n. appl.</v>
      </c>
      <c r="AK68" s="86" t="str">
        <f t="shared" si="8"/>
        <v>n. appl.</v>
      </c>
      <c r="AL68" s="86" t="str">
        <f t="shared" si="8"/>
        <v>n. appl.</v>
      </c>
      <c r="AM68" s="86" t="str">
        <f t="shared" si="8"/>
        <v>n. appl.</v>
      </c>
      <c r="AN68" s="86" t="str">
        <f t="shared" si="8"/>
        <v>n. appl.</v>
      </c>
      <c r="AO68" s="86" t="str">
        <f t="shared" si="8"/>
        <v>n. appl.</v>
      </c>
      <c r="AP68" s="86" t="str">
        <f t="shared" si="8"/>
        <v>n. appl.</v>
      </c>
    </row>
    <row r="69" spans="1:42">
      <c r="G69" s="856"/>
      <c r="H69" s="856"/>
      <c r="I69" s="856"/>
      <c r="J69" s="856"/>
      <c r="K69" s="856"/>
      <c r="L69" s="856"/>
      <c r="M69" s="856"/>
      <c r="N69" s="856"/>
      <c r="O69" s="856"/>
      <c r="P69" s="856"/>
      <c r="Q69" s="856"/>
      <c r="R69" s="856"/>
      <c r="S69" s="856"/>
      <c r="T69" s="856"/>
      <c r="U69" s="856"/>
      <c r="V69" s="856"/>
      <c r="W69" s="856"/>
      <c r="X69" s="856"/>
      <c r="Y69" s="856"/>
      <c r="Z69" s="856"/>
      <c r="AA69" s="856"/>
      <c r="AB69" s="856"/>
      <c r="AC69" s="856"/>
      <c r="AD69" s="856"/>
      <c r="AE69" s="856"/>
      <c r="AF69" s="856"/>
      <c r="AG69" s="856"/>
      <c r="AH69" s="856"/>
      <c r="AI69" s="856"/>
      <c r="AJ69" s="856"/>
      <c r="AK69" s="856"/>
      <c r="AL69" s="856"/>
      <c r="AM69" s="856"/>
      <c r="AN69" s="856"/>
      <c r="AO69" s="856"/>
      <c r="AP69" s="856"/>
    </row>
    <row r="70" spans="1:42" ht="13.5" hidden="1" outlineLevel="1" thickBot="1">
      <c r="B70" s="17" t="s">
        <v>420</v>
      </c>
      <c r="C70" s="781"/>
      <c r="D70" s="781"/>
      <c r="E70" s="791"/>
      <c r="F70" s="791"/>
      <c r="G70" s="147">
        <f t="shared" ref="G70:AP70" si="9">G$7</f>
        <v>1990</v>
      </c>
      <c r="H70" s="147">
        <f t="shared" si="9"/>
        <v>1991</v>
      </c>
      <c r="I70" s="147">
        <f t="shared" si="9"/>
        <v>1992</v>
      </c>
      <c r="J70" s="147">
        <f t="shared" si="9"/>
        <v>1993</v>
      </c>
      <c r="K70" s="147">
        <f t="shared" si="9"/>
        <v>1994</v>
      </c>
      <c r="L70" s="147">
        <f t="shared" si="9"/>
        <v>1995</v>
      </c>
      <c r="M70" s="147">
        <f t="shared" si="9"/>
        <v>1996</v>
      </c>
      <c r="N70" s="147">
        <f t="shared" si="9"/>
        <v>1997</v>
      </c>
      <c r="O70" s="147">
        <f t="shared" si="9"/>
        <v>1998</v>
      </c>
      <c r="P70" s="147">
        <f t="shared" si="9"/>
        <v>1999</v>
      </c>
      <c r="Q70" s="147">
        <f t="shared" si="9"/>
        <v>2000</v>
      </c>
      <c r="R70" s="147">
        <f t="shared" si="9"/>
        <v>2001</v>
      </c>
      <c r="S70" s="147">
        <f t="shared" si="9"/>
        <v>2002</v>
      </c>
      <c r="T70" s="147">
        <f t="shared" si="9"/>
        <v>2003</v>
      </c>
      <c r="U70" s="147">
        <f t="shared" si="9"/>
        <v>2004</v>
      </c>
      <c r="V70" s="147">
        <f t="shared" si="9"/>
        <v>2005</v>
      </c>
      <c r="W70" s="147">
        <f t="shared" si="9"/>
        <v>2006</v>
      </c>
      <c r="X70" s="147">
        <f t="shared" si="9"/>
        <v>2007</v>
      </c>
      <c r="Y70" s="147">
        <f t="shared" si="9"/>
        <v>2008</v>
      </c>
      <c r="Z70" s="147">
        <f t="shared" si="9"/>
        <v>2009</v>
      </c>
      <c r="AA70" s="147">
        <f t="shared" si="9"/>
        <v>2010</v>
      </c>
      <c r="AB70" s="147">
        <f t="shared" si="9"/>
        <v>2011</v>
      </c>
      <c r="AC70" s="147">
        <f t="shared" si="9"/>
        <v>2012</v>
      </c>
      <c r="AD70" s="147">
        <f t="shared" si="9"/>
        <v>2013</v>
      </c>
      <c r="AE70" s="147">
        <f t="shared" si="9"/>
        <v>2014</v>
      </c>
      <c r="AF70" s="147">
        <f t="shared" si="9"/>
        <v>2015</v>
      </c>
      <c r="AG70" s="147">
        <f t="shared" si="9"/>
        <v>2016</v>
      </c>
      <c r="AH70" s="147">
        <f t="shared" si="9"/>
        <v>2017</v>
      </c>
      <c r="AI70" s="147">
        <f t="shared" si="9"/>
        <v>2018</v>
      </c>
      <c r="AJ70" s="147">
        <f t="shared" si="9"/>
        <v>2019</v>
      </c>
      <c r="AK70" s="147">
        <f t="shared" si="9"/>
        <v>2020</v>
      </c>
      <c r="AL70" s="147">
        <f t="shared" si="9"/>
        <v>2021</v>
      </c>
      <c r="AM70" s="147">
        <f t="shared" si="9"/>
        <v>2022</v>
      </c>
      <c r="AN70" s="147">
        <f t="shared" si="9"/>
        <v>2023</v>
      </c>
      <c r="AO70" s="147">
        <f t="shared" si="9"/>
        <v>2024</v>
      </c>
      <c r="AP70" s="147">
        <f t="shared" si="9"/>
        <v>2025</v>
      </c>
    </row>
    <row r="71" spans="1:42" hidden="1" outlineLevel="1">
      <c r="B71" s="772">
        <v>22</v>
      </c>
      <c r="C71" s="792" t="s">
        <v>792</v>
      </c>
      <c r="D71" s="793"/>
      <c r="E71" s="812" t="s">
        <v>1386</v>
      </c>
      <c r="F71" s="838"/>
      <c r="G71" s="973">
        <v>0</v>
      </c>
      <c r="H71" s="973">
        <v>0</v>
      </c>
      <c r="I71" s="973">
        <v>0</v>
      </c>
      <c r="J71" s="973">
        <v>0</v>
      </c>
      <c r="K71" s="973">
        <v>0</v>
      </c>
      <c r="L71" s="973">
        <v>0</v>
      </c>
      <c r="M71" s="973">
        <v>0</v>
      </c>
      <c r="N71" s="973">
        <v>0</v>
      </c>
      <c r="O71" s="973">
        <v>0</v>
      </c>
      <c r="P71" s="973">
        <v>0</v>
      </c>
      <c r="Q71" s="973">
        <v>0</v>
      </c>
      <c r="R71" s="973">
        <v>0</v>
      </c>
      <c r="S71" s="973">
        <v>0</v>
      </c>
      <c r="T71" s="973">
        <v>0</v>
      </c>
      <c r="U71" s="973">
        <v>0</v>
      </c>
      <c r="V71" s="973">
        <v>0</v>
      </c>
      <c r="W71" s="973">
        <v>0</v>
      </c>
      <c r="X71" s="973">
        <v>0</v>
      </c>
      <c r="Y71" s="973">
        <v>0</v>
      </c>
      <c r="Z71" s="973">
        <v>0</v>
      </c>
      <c r="AA71" s="973">
        <v>0</v>
      </c>
      <c r="AB71" s="973">
        <v>0</v>
      </c>
      <c r="AC71" s="973">
        <v>0</v>
      </c>
      <c r="AD71" s="973">
        <v>0</v>
      </c>
      <c r="AE71" s="973">
        <v>0</v>
      </c>
      <c r="AF71" s="973">
        <v>0</v>
      </c>
      <c r="AG71" s="973">
        <v>0</v>
      </c>
      <c r="AH71" s="973">
        <v>0</v>
      </c>
      <c r="AI71" s="973">
        <v>0</v>
      </c>
      <c r="AJ71" s="973">
        <v>0</v>
      </c>
      <c r="AK71" s="973">
        <v>0</v>
      </c>
      <c r="AL71" s="973">
        <v>0</v>
      </c>
      <c r="AM71" s="973">
        <v>0</v>
      </c>
      <c r="AN71" s="973">
        <v>0</v>
      </c>
      <c r="AO71" s="973">
        <v>0</v>
      </c>
      <c r="AP71" s="973">
        <v>0</v>
      </c>
    </row>
    <row r="72" spans="1:42" hidden="1" outlineLevel="1">
      <c r="B72" s="772">
        <f>B71+1</f>
        <v>23</v>
      </c>
      <c r="C72" s="725" t="s">
        <v>1335</v>
      </c>
      <c r="D72" s="701"/>
      <c r="E72" s="812" t="s">
        <v>1386</v>
      </c>
      <c r="F72" s="838"/>
      <c r="G72" s="973">
        <v>0</v>
      </c>
      <c r="H72" s="973">
        <v>0</v>
      </c>
      <c r="I72" s="973">
        <v>0</v>
      </c>
      <c r="J72" s="973">
        <v>0</v>
      </c>
      <c r="K72" s="973">
        <v>0</v>
      </c>
      <c r="L72" s="973">
        <v>0</v>
      </c>
      <c r="M72" s="973">
        <v>0</v>
      </c>
      <c r="N72" s="973">
        <v>0</v>
      </c>
      <c r="O72" s="973">
        <v>0</v>
      </c>
      <c r="P72" s="973">
        <v>0</v>
      </c>
      <c r="Q72" s="973">
        <v>0</v>
      </c>
      <c r="R72" s="973">
        <v>0</v>
      </c>
      <c r="S72" s="973">
        <v>0</v>
      </c>
      <c r="T72" s="973">
        <v>0</v>
      </c>
      <c r="U72" s="973">
        <v>0</v>
      </c>
      <c r="V72" s="973">
        <v>0</v>
      </c>
      <c r="W72" s="973">
        <v>0</v>
      </c>
      <c r="X72" s="973">
        <v>0</v>
      </c>
      <c r="Y72" s="973">
        <v>0</v>
      </c>
      <c r="Z72" s="973">
        <v>0</v>
      </c>
      <c r="AA72" s="973">
        <v>0</v>
      </c>
      <c r="AB72" s="973">
        <v>0</v>
      </c>
      <c r="AC72" s="973">
        <v>0</v>
      </c>
      <c r="AD72" s="973">
        <v>0</v>
      </c>
      <c r="AE72" s="973">
        <v>0</v>
      </c>
      <c r="AF72" s="973">
        <v>0</v>
      </c>
      <c r="AG72" s="973">
        <v>0</v>
      </c>
      <c r="AH72" s="973">
        <v>0</v>
      </c>
      <c r="AI72" s="973">
        <v>0</v>
      </c>
      <c r="AJ72" s="973">
        <v>0</v>
      </c>
      <c r="AK72" s="973">
        <v>0</v>
      </c>
      <c r="AL72" s="973">
        <v>0</v>
      </c>
      <c r="AM72" s="973">
        <v>0</v>
      </c>
      <c r="AN72" s="973">
        <v>0</v>
      </c>
      <c r="AO72" s="973">
        <v>0</v>
      </c>
      <c r="AP72" s="973">
        <v>0</v>
      </c>
    </row>
    <row r="73" spans="1:42" hidden="1" outlineLevel="1">
      <c r="B73" s="772">
        <f>B72+1</f>
        <v>24</v>
      </c>
      <c r="C73" s="60" t="s">
        <v>492</v>
      </c>
      <c r="D73" s="701"/>
      <c r="E73" s="812" t="s">
        <v>430</v>
      </c>
      <c r="F73" s="838"/>
      <c r="G73" s="974">
        <v>0</v>
      </c>
      <c r="H73" s="974">
        <v>0</v>
      </c>
      <c r="I73" s="974">
        <v>0</v>
      </c>
      <c r="J73" s="974">
        <v>0</v>
      </c>
      <c r="K73" s="974">
        <v>0</v>
      </c>
      <c r="L73" s="974">
        <v>0</v>
      </c>
      <c r="M73" s="974">
        <v>0</v>
      </c>
      <c r="N73" s="974">
        <v>0</v>
      </c>
      <c r="O73" s="974">
        <v>0</v>
      </c>
      <c r="P73" s="974">
        <v>0</v>
      </c>
      <c r="Q73" s="974">
        <v>0</v>
      </c>
      <c r="R73" s="974">
        <v>0</v>
      </c>
      <c r="S73" s="974">
        <v>0</v>
      </c>
      <c r="T73" s="974">
        <v>0</v>
      </c>
      <c r="U73" s="974">
        <v>0</v>
      </c>
      <c r="V73" s="974">
        <v>0</v>
      </c>
      <c r="W73" s="974">
        <v>0</v>
      </c>
      <c r="X73" s="974">
        <v>0</v>
      </c>
      <c r="Y73" s="974">
        <v>0</v>
      </c>
      <c r="Z73" s="974">
        <v>0</v>
      </c>
      <c r="AA73" s="974">
        <v>0</v>
      </c>
      <c r="AB73" s="974">
        <v>0</v>
      </c>
      <c r="AC73" s="974">
        <v>0</v>
      </c>
      <c r="AD73" s="974">
        <v>0</v>
      </c>
      <c r="AE73" s="974">
        <v>0</v>
      </c>
      <c r="AF73" s="974">
        <v>0</v>
      </c>
      <c r="AG73" s="974">
        <v>0</v>
      </c>
      <c r="AH73" s="974">
        <v>0</v>
      </c>
      <c r="AI73" s="974">
        <v>0</v>
      </c>
      <c r="AJ73" s="974">
        <v>0</v>
      </c>
      <c r="AK73" s="974">
        <v>0</v>
      </c>
      <c r="AL73" s="974">
        <v>0</v>
      </c>
      <c r="AM73" s="974">
        <v>0</v>
      </c>
      <c r="AN73" s="974">
        <v>0</v>
      </c>
      <c r="AO73" s="974">
        <v>0</v>
      </c>
      <c r="AP73" s="974">
        <v>0</v>
      </c>
    </row>
    <row r="74" spans="1:42" collapsed="1">
      <c r="G74" s="856"/>
      <c r="H74" s="856"/>
      <c r="I74" s="856"/>
      <c r="J74" s="856"/>
      <c r="K74" s="856"/>
      <c r="L74" s="856"/>
      <c r="M74" s="856"/>
      <c r="N74" s="856"/>
      <c r="O74" s="856"/>
      <c r="P74" s="856"/>
      <c r="Q74" s="856"/>
      <c r="R74" s="856"/>
      <c r="S74" s="856"/>
      <c r="T74" s="856"/>
      <c r="U74" s="856"/>
      <c r="V74" s="856"/>
      <c r="W74" s="856"/>
      <c r="X74" s="856"/>
      <c r="Y74" s="856"/>
      <c r="Z74" s="856"/>
      <c r="AA74" s="856"/>
      <c r="AB74" s="856"/>
      <c r="AC74" s="856"/>
      <c r="AD74" s="856"/>
      <c r="AE74" s="856"/>
      <c r="AF74" s="856"/>
      <c r="AG74" s="856"/>
      <c r="AH74" s="856"/>
      <c r="AI74" s="856"/>
      <c r="AJ74" s="856"/>
      <c r="AK74" s="856"/>
      <c r="AL74" s="856"/>
      <c r="AM74" s="856"/>
      <c r="AN74" s="856"/>
      <c r="AO74" s="856"/>
      <c r="AP74" s="856"/>
    </row>
    <row r="75" spans="1:42" ht="13.5" hidden="1" outlineLevel="1" thickBot="1">
      <c r="B75" s="17" t="s">
        <v>422</v>
      </c>
      <c r="C75" s="613"/>
      <c r="D75" s="613"/>
      <c r="E75" s="791"/>
      <c r="F75" s="791"/>
      <c r="G75" s="149">
        <f t="shared" ref="G75:AP75" si="10">G$7</f>
        <v>1990</v>
      </c>
      <c r="H75" s="149">
        <f t="shared" si="10"/>
        <v>1991</v>
      </c>
      <c r="I75" s="149">
        <f t="shared" si="10"/>
        <v>1992</v>
      </c>
      <c r="J75" s="149">
        <f t="shared" si="10"/>
        <v>1993</v>
      </c>
      <c r="K75" s="149">
        <f t="shared" si="10"/>
        <v>1994</v>
      </c>
      <c r="L75" s="149">
        <f t="shared" si="10"/>
        <v>1995</v>
      </c>
      <c r="M75" s="149">
        <f t="shared" si="10"/>
        <v>1996</v>
      </c>
      <c r="N75" s="149">
        <f t="shared" si="10"/>
        <v>1997</v>
      </c>
      <c r="O75" s="149">
        <f t="shared" si="10"/>
        <v>1998</v>
      </c>
      <c r="P75" s="149">
        <f t="shared" si="10"/>
        <v>1999</v>
      </c>
      <c r="Q75" s="149">
        <f t="shared" si="10"/>
        <v>2000</v>
      </c>
      <c r="R75" s="149">
        <f t="shared" si="10"/>
        <v>2001</v>
      </c>
      <c r="S75" s="149">
        <f t="shared" si="10"/>
        <v>2002</v>
      </c>
      <c r="T75" s="149">
        <f t="shared" si="10"/>
        <v>2003</v>
      </c>
      <c r="U75" s="149">
        <f t="shared" si="10"/>
        <v>2004</v>
      </c>
      <c r="V75" s="149">
        <f t="shared" si="10"/>
        <v>2005</v>
      </c>
      <c r="W75" s="149">
        <f t="shared" si="10"/>
        <v>2006</v>
      </c>
      <c r="X75" s="149">
        <f t="shared" si="10"/>
        <v>2007</v>
      </c>
      <c r="Y75" s="149">
        <f t="shared" si="10"/>
        <v>2008</v>
      </c>
      <c r="Z75" s="149">
        <f t="shared" si="10"/>
        <v>2009</v>
      </c>
      <c r="AA75" s="149">
        <f t="shared" si="10"/>
        <v>2010</v>
      </c>
      <c r="AB75" s="149">
        <f t="shared" si="10"/>
        <v>2011</v>
      </c>
      <c r="AC75" s="149">
        <f t="shared" si="10"/>
        <v>2012</v>
      </c>
      <c r="AD75" s="149">
        <f t="shared" si="10"/>
        <v>2013</v>
      </c>
      <c r="AE75" s="149">
        <f t="shared" si="10"/>
        <v>2014</v>
      </c>
      <c r="AF75" s="149">
        <f t="shared" si="10"/>
        <v>2015</v>
      </c>
      <c r="AG75" s="149">
        <f t="shared" si="10"/>
        <v>2016</v>
      </c>
      <c r="AH75" s="149">
        <f t="shared" si="10"/>
        <v>2017</v>
      </c>
      <c r="AI75" s="149">
        <f t="shared" si="10"/>
        <v>2018</v>
      </c>
      <c r="AJ75" s="149">
        <f t="shared" si="10"/>
        <v>2019</v>
      </c>
      <c r="AK75" s="149">
        <f t="shared" si="10"/>
        <v>2020</v>
      </c>
      <c r="AL75" s="149">
        <f t="shared" si="10"/>
        <v>2021</v>
      </c>
      <c r="AM75" s="149">
        <f t="shared" si="10"/>
        <v>2022</v>
      </c>
      <c r="AN75" s="149">
        <f t="shared" si="10"/>
        <v>2023</v>
      </c>
      <c r="AO75" s="149">
        <f t="shared" si="10"/>
        <v>2024</v>
      </c>
      <c r="AP75" s="149">
        <f t="shared" si="10"/>
        <v>2025</v>
      </c>
    </row>
    <row r="76" spans="1:42" hidden="1" outlineLevel="1">
      <c r="B76" s="728">
        <v>25</v>
      </c>
      <c r="C76" s="795" t="s">
        <v>571</v>
      </c>
      <c r="D76" s="708"/>
      <c r="E76" s="702" t="s">
        <v>1312</v>
      </c>
      <c r="F76" s="709"/>
      <c r="G76" s="975">
        <f t="shared" ref="G76:AP76" si="11">IF(COUNTBLANK(G78:G80)=3,"",SUM(G78:G80))</f>
        <v>0</v>
      </c>
      <c r="H76" s="975">
        <f t="shared" si="11"/>
        <v>0</v>
      </c>
      <c r="I76" s="975">
        <f t="shared" si="11"/>
        <v>0</v>
      </c>
      <c r="J76" s="975">
        <f t="shared" si="11"/>
        <v>0</v>
      </c>
      <c r="K76" s="975">
        <f t="shared" si="11"/>
        <v>0</v>
      </c>
      <c r="L76" s="975">
        <f t="shared" si="11"/>
        <v>0</v>
      </c>
      <c r="M76" s="975">
        <f t="shared" si="11"/>
        <v>0</v>
      </c>
      <c r="N76" s="975">
        <f t="shared" si="11"/>
        <v>0</v>
      </c>
      <c r="O76" s="975">
        <f t="shared" si="11"/>
        <v>0</v>
      </c>
      <c r="P76" s="975">
        <f t="shared" si="11"/>
        <v>0</v>
      </c>
      <c r="Q76" s="975">
        <f t="shared" si="11"/>
        <v>0</v>
      </c>
      <c r="R76" s="975">
        <f t="shared" si="11"/>
        <v>0</v>
      </c>
      <c r="S76" s="975">
        <f t="shared" si="11"/>
        <v>0</v>
      </c>
      <c r="T76" s="975">
        <f t="shared" si="11"/>
        <v>0</v>
      </c>
      <c r="U76" s="975">
        <f t="shared" si="11"/>
        <v>0</v>
      </c>
      <c r="V76" s="975">
        <f t="shared" si="11"/>
        <v>0</v>
      </c>
      <c r="W76" s="975">
        <f t="shared" si="11"/>
        <v>0</v>
      </c>
      <c r="X76" s="975">
        <f t="shared" si="11"/>
        <v>0</v>
      </c>
      <c r="Y76" s="975">
        <f t="shared" si="11"/>
        <v>0</v>
      </c>
      <c r="Z76" s="975">
        <f t="shared" si="11"/>
        <v>0</v>
      </c>
      <c r="AA76" s="975">
        <f t="shared" si="11"/>
        <v>0</v>
      </c>
      <c r="AB76" s="975">
        <f t="shared" si="11"/>
        <v>0</v>
      </c>
      <c r="AC76" s="975">
        <f t="shared" si="11"/>
        <v>0</v>
      </c>
      <c r="AD76" s="975">
        <f t="shared" si="11"/>
        <v>0</v>
      </c>
      <c r="AE76" s="975">
        <f t="shared" si="11"/>
        <v>0</v>
      </c>
      <c r="AF76" s="975">
        <f t="shared" si="11"/>
        <v>0</v>
      </c>
      <c r="AG76" s="975">
        <f t="shared" si="11"/>
        <v>0</v>
      </c>
      <c r="AH76" s="975">
        <f t="shared" si="11"/>
        <v>0</v>
      </c>
      <c r="AI76" s="975">
        <f t="shared" si="11"/>
        <v>0</v>
      </c>
      <c r="AJ76" s="975">
        <f t="shared" si="11"/>
        <v>0</v>
      </c>
      <c r="AK76" s="975">
        <f t="shared" si="11"/>
        <v>0</v>
      </c>
      <c r="AL76" s="975">
        <f t="shared" si="11"/>
        <v>0</v>
      </c>
      <c r="AM76" s="975">
        <f t="shared" si="11"/>
        <v>0</v>
      </c>
      <c r="AN76" s="975">
        <f t="shared" si="11"/>
        <v>0</v>
      </c>
      <c r="AO76" s="975">
        <f t="shared" si="11"/>
        <v>0</v>
      </c>
      <c r="AP76" s="975">
        <f t="shared" si="11"/>
        <v>0</v>
      </c>
    </row>
    <row r="77" spans="1:42" hidden="1" outlineLevel="1">
      <c r="A77" s="762"/>
      <c r="B77" s="728" t="s">
        <v>98</v>
      </c>
      <c r="C77" s="795" t="s">
        <v>423</v>
      </c>
      <c r="D77" s="708"/>
      <c r="E77" s="702" t="s">
        <v>1312</v>
      </c>
      <c r="F77" s="709"/>
      <c r="G77" s="975">
        <f t="shared" ref="G77:AP77" si="12">IF(OR(G76="",G335="",G342="",G344=""),"",G76-G335-G342-G344)</f>
        <v>0</v>
      </c>
      <c r="H77" s="975">
        <f t="shared" si="12"/>
        <v>0</v>
      </c>
      <c r="I77" s="975">
        <f t="shared" si="12"/>
        <v>0</v>
      </c>
      <c r="J77" s="975">
        <f t="shared" si="12"/>
        <v>0</v>
      </c>
      <c r="K77" s="975">
        <f t="shared" si="12"/>
        <v>0</v>
      </c>
      <c r="L77" s="975">
        <f t="shared" si="12"/>
        <v>0</v>
      </c>
      <c r="M77" s="975">
        <f t="shared" si="12"/>
        <v>0</v>
      </c>
      <c r="N77" s="975">
        <f t="shared" si="12"/>
        <v>0</v>
      </c>
      <c r="O77" s="975">
        <f t="shared" si="12"/>
        <v>0</v>
      </c>
      <c r="P77" s="975">
        <f t="shared" si="12"/>
        <v>0</v>
      </c>
      <c r="Q77" s="975">
        <f t="shared" si="12"/>
        <v>0</v>
      </c>
      <c r="R77" s="975">
        <f t="shared" si="12"/>
        <v>0</v>
      </c>
      <c r="S77" s="975">
        <f t="shared" si="12"/>
        <v>0</v>
      </c>
      <c r="T77" s="975">
        <f t="shared" si="12"/>
        <v>0</v>
      </c>
      <c r="U77" s="975">
        <f t="shared" si="12"/>
        <v>0</v>
      </c>
      <c r="V77" s="975">
        <f t="shared" si="12"/>
        <v>0</v>
      </c>
      <c r="W77" s="975">
        <f t="shared" si="12"/>
        <v>0</v>
      </c>
      <c r="X77" s="975">
        <f t="shared" si="12"/>
        <v>0</v>
      </c>
      <c r="Y77" s="975">
        <f t="shared" si="12"/>
        <v>0</v>
      </c>
      <c r="Z77" s="975">
        <f t="shared" si="12"/>
        <v>0</v>
      </c>
      <c r="AA77" s="975">
        <f t="shared" si="12"/>
        <v>0</v>
      </c>
      <c r="AB77" s="975">
        <f t="shared" si="12"/>
        <v>0</v>
      </c>
      <c r="AC77" s="975">
        <f t="shared" si="12"/>
        <v>0</v>
      </c>
      <c r="AD77" s="975">
        <f t="shared" si="12"/>
        <v>0</v>
      </c>
      <c r="AE77" s="975">
        <f t="shared" si="12"/>
        <v>0</v>
      </c>
      <c r="AF77" s="975">
        <f t="shared" si="12"/>
        <v>0</v>
      </c>
      <c r="AG77" s="975">
        <f t="shared" si="12"/>
        <v>0</v>
      </c>
      <c r="AH77" s="975">
        <f t="shared" si="12"/>
        <v>0</v>
      </c>
      <c r="AI77" s="975">
        <f t="shared" si="12"/>
        <v>0</v>
      </c>
      <c r="AJ77" s="975">
        <f t="shared" si="12"/>
        <v>0</v>
      </c>
      <c r="AK77" s="975">
        <f t="shared" si="12"/>
        <v>0</v>
      </c>
      <c r="AL77" s="975">
        <f t="shared" si="12"/>
        <v>0</v>
      </c>
      <c r="AM77" s="975">
        <f t="shared" si="12"/>
        <v>0</v>
      </c>
      <c r="AN77" s="975">
        <f t="shared" si="12"/>
        <v>0</v>
      </c>
      <c r="AO77" s="975">
        <f t="shared" si="12"/>
        <v>0</v>
      </c>
      <c r="AP77" s="975">
        <f t="shared" si="12"/>
        <v>0</v>
      </c>
    </row>
    <row r="78" spans="1:42" hidden="1" outlineLevel="1">
      <c r="B78" s="728">
        <f>B76+1</f>
        <v>26</v>
      </c>
      <c r="C78" s="795" t="s">
        <v>800</v>
      </c>
      <c r="D78" s="708"/>
      <c r="E78" s="702" t="s">
        <v>1312</v>
      </c>
      <c r="F78" s="709"/>
      <c r="G78" s="975">
        <f t="shared" ref="G78:AP78" si="13">IF(OR(G308="",G335=""),"",G308+G335)</f>
        <v>0</v>
      </c>
      <c r="H78" s="975">
        <f t="shared" si="13"/>
        <v>0</v>
      </c>
      <c r="I78" s="975">
        <f t="shared" si="13"/>
        <v>0</v>
      </c>
      <c r="J78" s="975">
        <f t="shared" si="13"/>
        <v>0</v>
      </c>
      <c r="K78" s="975">
        <f t="shared" si="13"/>
        <v>0</v>
      </c>
      <c r="L78" s="975">
        <f t="shared" si="13"/>
        <v>0</v>
      </c>
      <c r="M78" s="975">
        <f t="shared" si="13"/>
        <v>0</v>
      </c>
      <c r="N78" s="975">
        <f t="shared" si="13"/>
        <v>0</v>
      </c>
      <c r="O78" s="975">
        <f t="shared" si="13"/>
        <v>0</v>
      </c>
      <c r="P78" s="975">
        <f t="shared" si="13"/>
        <v>0</v>
      </c>
      <c r="Q78" s="975">
        <f t="shared" si="13"/>
        <v>0</v>
      </c>
      <c r="R78" s="975">
        <f t="shared" si="13"/>
        <v>0</v>
      </c>
      <c r="S78" s="975">
        <f t="shared" si="13"/>
        <v>0</v>
      </c>
      <c r="T78" s="975">
        <f t="shared" si="13"/>
        <v>0</v>
      </c>
      <c r="U78" s="975">
        <f t="shared" si="13"/>
        <v>0</v>
      </c>
      <c r="V78" s="975">
        <f t="shared" si="13"/>
        <v>0</v>
      </c>
      <c r="W78" s="975">
        <f t="shared" si="13"/>
        <v>0</v>
      </c>
      <c r="X78" s="975">
        <f t="shared" si="13"/>
        <v>0</v>
      </c>
      <c r="Y78" s="975">
        <f t="shared" si="13"/>
        <v>0</v>
      </c>
      <c r="Z78" s="975">
        <f t="shared" si="13"/>
        <v>0</v>
      </c>
      <c r="AA78" s="975">
        <f t="shared" si="13"/>
        <v>0</v>
      </c>
      <c r="AB78" s="975">
        <f t="shared" si="13"/>
        <v>0</v>
      </c>
      <c r="AC78" s="975">
        <f t="shared" si="13"/>
        <v>0</v>
      </c>
      <c r="AD78" s="975">
        <f t="shared" si="13"/>
        <v>0</v>
      </c>
      <c r="AE78" s="975">
        <f t="shared" si="13"/>
        <v>0</v>
      </c>
      <c r="AF78" s="975">
        <f t="shared" si="13"/>
        <v>0</v>
      </c>
      <c r="AG78" s="975">
        <f t="shared" si="13"/>
        <v>0</v>
      </c>
      <c r="AH78" s="975">
        <f t="shared" si="13"/>
        <v>0</v>
      </c>
      <c r="AI78" s="975">
        <f t="shared" si="13"/>
        <v>0</v>
      </c>
      <c r="AJ78" s="975">
        <f t="shared" si="13"/>
        <v>0</v>
      </c>
      <c r="AK78" s="975">
        <f t="shared" si="13"/>
        <v>0</v>
      </c>
      <c r="AL78" s="975">
        <f t="shared" si="13"/>
        <v>0</v>
      </c>
      <c r="AM78" s="975">
        <f t="shared" si="13"/>
        <v>0</v>
      </c>
      <c r="AN78" s="975">
        <f t="shared" si="13"/>
        <v>0</v>
      </c>
      <c r="AO78" s="975">
        <f t="shared" si="13"/>
        <v>0</v>
      </c>
      <c r="AP78" s="975">
        <f t="shared" si="13"/>
        <v>0</v>
      </c>
    </row>
    <row r="79" spans="1:42" hidden="1" outlineLevel="1">
      <c r="B79" s="728">
        <f>B78+1</f>
        <v>27</v>
      </c>
      <c r="C79" s="725" t="s">
        <v>1299</v>
      </c>
      <c r="D79" s="701"/>
      <c r="E79" s="702" t="s">
        <v>1312</v>
      </c>
      <c r="F79" s="709"/>
      <c r="G79" s="975">
        <f t="shared" ref="G79:AP79" si="14">IF(OR(G316="",G342=""),"",G316+G342)</f>
        <v>0</v>
      </c>
      <c r="H79" s="975">
        <f t="shared" si="14"/>
        <v>0</v>
      </c>
      <c r="I79" s="975">
        <f t="shared" si="14"/>
        <v>0</v>
      </c>
      <c r="J79" s="975">
        <f t="shared" si="14"/>
        <v>0</v>
      </c>
      <c r="K79" s="975">
        <f t="shared" si="14"/>
        <v>0</v>
      </c>
      <c r="L79" s="975">
        <f t="shared" si="14"/>
        <v>0</v>
      </c>
      <c r="M79" s="975">
        <f t="shared" si="14"/>
        <v>0</v>
      </c>
      <c r="N79" s="975">
        <f t="shared" si="14"/>
        <v>0</v>
      </c>
      <c r="O79" s="975">
        <f t="shared" si="14"/>
        <v>0</v>
      </c>
      <c r="P79" s="975">
        <f t="shared" si="14"/>
        <v>0</v>
      </c>
      <c r="Q79" s="975">
        <f t="shared" si="14"/>
        <v>0</v>
      </c>
      <c r="R79" s="975">
        <f t="shared" si="14"/>
        <v>0</v>
      </c>
      <c r="S79" s="975">
        <f t="shared" si="14"/>
        <v>0</v>
      </c>
      <c r="T79" s="975">
        <f t="shared" si="14"/>
        <v>0</v>
      </c>
      <c r="U79" s="975">
        <f t="shared" si="14"/>
        <v>0</v>
      </c>
      <c r="V79" s="975">
        <f t="shared" si="14"/>
        <v>0</v>
      </c>
      <c r="W79" s="975">
        <f t="shared" si="14"/>
        <v>0</v>
      </c>
      <c r="X79" s="975">
        <f t="shared" si="14"/>
        <v>0</v>
      </c>
      <c r="Y79" s="975">
        <f t="shared" si="14"/>
        <v>0</v>
      </c>
      <c r="Z79" s="975">
        <f t="shared" si="14"/>
        <v>0</v>
      </c>
      <c r="AA79" s="975">
        <f t="shared" si="14"/>
        <v>0</v>
      </c>
      <c r="AB79" s="975">
        <f t="shared" si="14"/>
        <v>0</v>
      </c>
      <c r="AC79" s="975">
        <f t="shared" si="14"/>
        <v>0</v>
      </c>
      <c r="AD79" s="975">
        <f t="shared" si="14"/>
        <v>0</v>
      </c>
      <c r="AE79" s="975">
        <f t="shared" si="14"/>
        <v>0</v>
      </c>
      <c r="AF79" s="975">
        <f t="shared" si="14"/>
        <v>0</v>
      </c>
      <c r="AG79" s="975">
        <f t="shared" si="14"/>
        <v>0</v>
      </c>
      <c r="AH79" s="975">
        <f t="shared" si="14"/>
        <v>0</v>
      </c>
      <c r="AI79" s="975">
        <f t="shared" si="14"/>
        <v>0</v>
      </c>
      <c r="AJ79" s="975">
        <f t="shared" si="14"/>
        <v>0</v>
      </c>
      <c r="AK79" s="975">
        <f t="shared" si="14"/>
        <v>0</v>
      </c>
      <c r="AL79" s="975">
        <f t="shared" si="14"/>
        <v>0</v>
      </c>
      <c r="AM79" s="975">
        <f t="shared" si="14"/>
        <v>0</v>
      </c>
      <c r="AN79" s="975">
        <f t="shared" si="14"/>
        <v>0</v>
      </c>
      <c r="AO79" s="975">
        <f t="shared" si="14"/>
        <v>0</v>
      </c>
      <c r="AP79" s="975">
        <f t="shared" si="14"/>
        <v>0</v>
      </c>
    </row>
    <row r="80" spans="1:42" hidden="1" outlineLevel="1">
      <c r="B80" s="728">
        <f>B79+1</f>
        <v>28</v>
      </c>
      <c r="C80" s="725" t="s">
        <v>461</v>
      </c>
      <c r="D80" s="701"/>
      <c r="E80" s="702" t="s">
        <v>1312</v>
      </c>
      <c r="F80" s="709"/>
      <c r="G80" s="975">
        <f t="shared" ref="G80:AP80" si="15">IF(OR(G324="",G344=""),"",G324+G344)</f>
        <v>0</v>
      </c>
      <c r="H80" s="975">
        <f t="shared" si="15"/>
        <v>0</v>
      </c>
      <c r="I80" s="975">
        <f t="shared" si="15"/>
        <v>0</v>
      </c>
      <c r="J80" s="975">
        <f t="shared" si="15"/>
        <v>0</v>
      </c>
      <c r="K80" s="975">
        <f t="shared" si="15"/>
        <v>0</v>
      </c>
      <c r="L80" s="975">
        <f t="shared" si="15"/>
        <v>0</v>
      </c>
      <c r="M80" s="975">
        <f t="shared" si="15"/>
        <v>0</v>
      </c>
      <c r="N80" s="975">
        <f t="shared" si="15"/>
        <v>0</v>
      </c>
      <c r="O80" s="975">
        <f t="shared" si="15"/>
        <v>0</v>
      </c>
      <c r="P80" s="975">
        <f t="shared" si="15"/>
        <v>0</v>
      </c>
      <c r="Q80" s="975">
        <f t="shared" si="15"/>
        <v>0</v>
      </c>
      <c r="R80" s="975">
        <f t="shared" si="15"/>
        <v>0</v>
      </c>
      <c r="S80" s="975">
        <f t="shared" si="15"/>
        <v>0</v>
      </c>
      <c r="T80" s="975">
        <f t="shared" si="15"/>
        <v>0</v>
      </c>
      <c r="U80" s="975">
        <f t="shared" si="15"/>
        <v>0</v>
      </c>
      <c r="V80" s="975">
        <f t="shared" si="15"/>
        <v>0</v>
      </c>
      <c r="W80" s="975">
        <f t="shared" si="15"/>
        <v>0</v>
      </c>
      <c r="X80" s="975">
        <f t="shared" si="15"/>
        <v>0</v>
      </c>
      <c r="Y80" s="975">
        <f t="shared" si="15"/>
        <v>0</v>
      </c>
      <c r="Z80" s="975">
        <f t="shared" si="15"/>
        <v>0</v>
      </c>
      <c r="AA80" s="975">
        <f t="shared" si="15"/>
        <v>0</v>
      </c>
      <c r="AB80" s="975">
        <f t="shared" si="15"/>
        <v>0</v>
      </c>
      <c r="AC80" s="975">
        <f t="shared" si="15"/>
        <v>0</v>
      </c>
      <c r="AD80" s="975">
        <f t="shared" si="15"/>
        <v>0</v>
      </c>
      <c r="AE80" s="975">
        <f t="shared" si="15"/>
        <v>0</v>
      </c>
      <c r="AF80" s="975">
        <f t="shared" si="15"/>
        <v>0</v>
      </c>
      <c r="AG80" s="975">
        <f t="shared" si="15"/>
        <v>0</v>
      </c>
      <c r="AH80" s="975">
        <f t="shared" si="15"/>
        <v>0</v>
      </c>
      <c r="AI80" s="975">
        <f t="shared" si="15"/>
        <v>0</v>
      </c>
      <c r="AJ80" s="975">
        <f t="shared" si="15"/>
        <v>0</v>
      </c>
      <c r="AK80" s="975">
        <f t="shared" si="15"/>
        <v>0</v>
      </c>
      <c r="AL80" s="975">
        <f t="shared" si="15"/>
        <v>0</v>
      </c>
      <c r="AM80" s="975">
        <f t="shared" si="15"/>
        <v>0</v>
      </c>
      <c r="AN80" s="975">
        <f t="shared" si="15"/>
        <v>0</v>
      </c>
      <c r="AO80" s="975">
        <f t="shared" si="15"/>
        <v>0</v>
      </c>
      <c r="AP80" s="975">
        <f t="shared" si="15"/>
        <v>0</v>
      </c>
    </row>
    <row r="81" spans="1:42" ht="13.5" collapsed="1" thickBot="1">
      <c r="G81" s="856"/>
      <c r="H81" s="856"/>
      <c r="I81" s="856"/>
      <c r="J81" s="856"/>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6"/>
      <c r="AM81" s="856"/>
      <c r="AN81" s="856"/>
      <c r="AO81" s="856"/>
      <c r="AP81" s="856"/>
    </row>
    <row r="82" spans="1:42" ht="13.5" thickBot="1">
      <c r="B82" s="17" t="s">
        <v>185</v>
      </c>
      <c r="C82" s="781"/>
      <c r="D82" s="781"/>
      <c r="E82" s="791"/>
      <c r="F82" s="791"/>
      <c r="G82" s="149">
        <f t="shared" ref="G82:AP82" si="16">G$7</f>
        <v>1990</v>
      </c>
      <c r="H82" s="149">
        <f t="shared" si="16"/>
        <v>1991</v>
      </c>
      <c r="I82" s="149">
        <f t="shared" si="16"/>
        <v>1992</v>
      </c>
      <c r="J82" s="149">
        <f t="shared" si="16"/>
        <v>1993</v>
      </c>
      <c r="K82" s="149">
        <f t="shared" si="16"/>
        <v>1994</v>
      </c>
      <c r="L82" s="149">
        <f t="shared" si="16"/>
        <v>1995</v>
      </c>
      <c r="M82" s="149">
        <f t="shared" si="16"/>
        <v>1996</v>
      </c>
      <c r="N82" s="149">
        <f t="shared" si="16"/>
        <v>1997</v>
      </c>
      <c r="O82" s="149">
        <f t="shared" si="16"/>
        <v>1998</v>
      </c>
      <c r="P82" s="149">
        <f t="shared" si="16"/>
        <v>1999</v>
      </c>
      <c r="Q82" s="149">
        <f t="shared" si="16"/>
        <v>2000</v>
      </c>
      <c r="R82" s="149">
        <f t="shared" si="16"/>
        <v>2001</v>
      </c>
      <c r="S82" s="149">
        <f t="shared" si="16"/>
        <v>2002</v>
      </c>
      <c r="T82" s="149">
        <f t="shared" si="16"/>
        <v>2003</v>
      </c>
      <c r="U82" s="149">
        <f t="shared" si="16"/>
        <v>2004</v>
      </c>
      <c r="V82" s="149">
        <f t="shared" si="16"/>
        <v>2005</v>
      </c>
      <c r="W82" s="149">
        <f t="shared" si="16"/>
        <v>2006</v>
      </c>
      <c r="X82" s="149">
        <f t="shared" si="16"/>
        <v>2007</v>
      </c>
      <c r="Y82" s="149">
        <f t="shared" si="16"/>
        <v>2008</v>
      </c>
      <c r="Z82" s="149">
        <f t="shared" si="16"/>
        <v>2009</v>
      </c>
      <c r="AA82" s="149">
        <f t="shared" si="16"/>
        <v>2010</v>
      </c>
      <c r="AB82" s="149">
        <f t="shared" si="16"/>
        <v>2011</v>
      </c>
      <c r="AC82" s="149">
        <f t="shared" si="16"/>
        <v>2012</v>
      </c>
      <c r="AD82" s="149">
        <f t="shared" si="16"/>
        <v>2013</v>
      </c>
      <c r="AE82" s="149">
        <f t="shared" si="16"/>
        <v>2014</v>
      </c>
      <c r="AF82" s="149">
        <f t="shared" si="16"/>
        <v>2015</v>
      </c>
      <c r="AG82" s="149">
        <f t="shared" si="16"/>
        <v>2016</v>
      </c>
      <c r="AH82" s="149">
        <f t="shared" si="16"/>
        <v>2017</v>
      </c>
      <c r="AI82" s="149">
        <f t="shared" si="16"/>
        <v>2018</v>
      </c>
      <c r="AJ82" s="149">
        <f t="shared" si="16"/>
        <v>2019</v>
      </c>
      <c r="AK82" s="149">
        <f t="shared" si="16"/>
        <v>2020</v>
      </c>
      <c r="AL82" s="149">
        <f t="shared" si="16"/>
        <v>2021</v>
      </c>
      <c r="AM82" s="149">
        <f t="shared" si="16"/>
        <v>2022</v>
      </c>
      <c r="AN82" s="149">
        <f t="shared" si="16"/>
        <v>2023</v>
      </c>
      <c r="AO82" s="149">
        <f t="shared" si="16"/>
        <v>2024</v>
      </c>
      <c r="AP82" s="149">
        <f t="shared" si="16"/>
        <v>2025</v>
      </c>
    </row>
    <row r="83" spans="1:42">
      <c r="B83" s="772">
        <v>30</v>
      </c>
      <c r="C83" s="725" t="s">
        <v>1017</v>
      </c>
      <c r="D83" s="701"/>
      <c r="E83" s="702" t="s">
        <v>1312</v>
      </c>
      <c r="F83" s="709"/>
      <c r="G83" s="976">
        <f t="shared" ref="G83:AP83" si="17">G502+G506</f>
        <v>0</v>
      </c>
      <c r="H83" s="976">
        <f t="shared" si="17"/>
        <v>0</v>
      </c>
      <c r="I83" s="976">
        <f t="shared" si="17"/>
        <v>0</v>
      </c>
      <c r="J83" s="976">
        <f t="shared" si="17"/>
        <v>0</v>
      </c>
      <c r="K83" s="976">
        <f t="shared" si="17"/>
        <v>0</v>
      </c>
      <c r="L83" s="976">
        <f t="shared" si="17"/>
        <v>0</v>
      </c>
      <c r="M83" s="976">
        <f t="shared" si="17"/>
        <v>0</v>
      </c>
      <c r="N83" s="976">
        <f t="shared" si="17"/>
        <v>0</v>
      </c>
      <c r="O83" s="976">
        <f t="shared" si="17"/>
        <v>0</v>
      </c>
      <c r="P83" s="976">
        <f t="shared" si="17"/>
        <v>0</v>
      </c>
      <c r="Q83" s="976">
        <f t="shared" si="17"/>
        <v>0</v>
      </c>
      <c r="R83" s="976">
        <f t="shared" si="17"/>
        <v>0</v>
      </c>
      <c r="S83" s="976">
        <f t="shared" si="17"/>
        <v>0</v>
      </c>
      <c r="T83" s="976">
        <f t="shared" si="17"/>
        <v>0</v>
      </c>
      <c r="U83" s="976">
        <f t="shared" si="17"/>
        <v>0</v>
      </c>
      <c r="V83" s="976">
        <f t="shared" si="17"/>
        <v>0</v>
      </c>
      <c r="W83" s="976">
        <f t="shared" si="17"/>
        <v>0</v>
      </c>
      <c r="X83" s="976">
        <f t="shared" si="17"/>
        <v>0</v>
      </c>
      <c r="Y83" s="976">
        <f t="shared" si="17"/>
        <v>0</v>
      </c>
      <c r="Z83" s="976">
        <f t="shared" si="17"/>
        <v>0</v>
      </c>
      <c r="AA83" s="976">
        <f t="shared" si="17"/>
        <v>0</v>
      </c>
      <c r="AB83" s="976">
        <f t="shared" si="17"/>
        <v>0</v>
      </c>
      <c r="AC83" s="976">
        <f t="shared" si="17"/>
        <v>0</v>
      </c>
      <c r="AD83" s="976">
        <f t="shared" si="17"/>
        <v>0</v>
      </c>
      <c r="AE83" s="976">
        <f t="shared" si="17"/>
        <v>0</v>
      </c>
      <c r="AF83" s="976">
        <f t="shared" si="17"/>
        <v>0</v>
      </c>
      <c r="AG83" s="976">
        <f t="shared" si="17"/>
        <v>0</v>
      </c>
      <c r="AH83" s="976">
        <f t="shared" si="17"/>
        <v>0</v>
      </c>
      <c r="AI83" s="976">
        <f t="shared" si="17"/>
        <v>0</v>
      </c>
      <c r="AJ83" s="976">
        <f t="shared" si="17"/>
        <v>0</v>
      </c>
      <c r="AK83" s="976">
        <f t="shared" si="17"/>
        <v>0</v>
      </c>
      <c r="AL83" s="976">
        <f t="shared" si="17"/>
        <v>0</v>
      </c>
      <c r="AM83" s="976">
        <f t="shared" si="17"/>
        <v>0</v>
      </c>
      <c r="AN83" s="976">
        <f t="shared" si="17"/>
        <v>0</v>
      </c>
      <c r="AO83" s="976">
        <f t="shared" si="17"/>
        <v>0</v>
      </c>
      <c r="AP83" s="976">
        <f t="shared" si="17"/>
        <v>0</v>
      </c>
    </row>
    <row r="84" spans="1:42">
      <c r="B84" s="772" t="s">
        <v>879</v>
      </c>
      <c r="C84" s="725" t="s">
        <v>393</v>
      </c>
      <c r="D84" s="701"/>
      <c r="E84" s="702" t="s">
        <v>1312</v>
      </c>
      <c r="F84" s="709"/>
      <c r="G84" s="977">
        <f t="shared" ref="G84:AP84" si="18">G508</f>
        <v>0</v>
      </c>
      <c r="H84" s="977">
        <f t="shared" si="18"/>
        <v>0</v>
      </c>
      <c r="I84" s="977">
        <f t="shared" si="18"/>
        <v>0</v>
      </c>
      <c r="J84" s="977">
        <f t="shared" si="18"/>
        <v>0</v>
      </c>
      <c r="K84" s="977">
        <f t="shared" si="18"/>
        <v>0</v>
      </c>
      <c r="L84" s="977">
        <f t="shared" si="18"/>
        <v>0</v>
      </c>
      <c r="M84" s="977">
        <f t="shared" si="18"/>
        <v>0</v>
      </c>
      <c r="N84" s="977">
        <f t="shared" si="18"/>
        <v>0</v>
      </c>
      <c r="O84" s="977">
        <f t="shared" si="18"/>
        <v>0</v>
      </c>
      <c r="P84" s="977">
        <f t="shared" si="18"/>
        <v>0</v>
      </c>
      <c r="Q84" s="977">
        <f t="shared" si="18"/>
        <v>0</v>
      </c>
      <c r="R84" s="977">
        <f t="shared" si="18"/>
        <v>0</v>
      </c>
      <c r="S84" s="977">
        <f t="shared" si="18"/>
        <v>0</v>
      </c>
      <c r="T84" s="977">
        <f t="shared" si="18"/>
        <v>0</v>
      </c>
      <c r="U84" s="977">
        <f t="shared" si="18"/>
        <v>0</v>
      </c>
      <c r="V84" s="977">
        <f t="shared" si="18"/>
        <v>0</v>
      </c>
      <c r="W84" s="977">
        <f t="shared" si="18"/>
        <v>0</v>
      </c>
      <c r="X84" s="977">
        <f t="shared" si="18"/>
        <v>0</v>
      </c>
      <c r="Y84" s="977">
        <f t="shared" si="18"/>
        <v>0</v>
      </c>
      <c r="Z84" s="977">
        <f t="shared" si="18"/>
        <v>0</v>
      </c>
      <c r="AA84" s="977">
        <f t="shared" si="18"/>
        <v>0</v>
      </c>
      <c r="AB84" s="977">
        <f t="shared" si="18"/>
        <v>0</v>
      </c>
      <c r="AC84" s="977">
        <f t="shared" si="18"/>
        <v>0</v>
      </c>
      <c r="AD84" s="977">
        <f t="shared" si="18"/>
        <v>0</v>
      </c>
      <c r="AE84" s="977">
        <f t="shared" si="18"/>
        <v>0</v>
      </c>
      <c r="AF84" s="977">
        <f t="shared" si="18"/>
        <v>0</v>
      </c>
      <c r="AG84" s="977">
        <f t="shared" si="18"/>
        <v>0</v>
      </c>
      <c r="AH84" s="977">
        <f t="shared" si="18"/>
        <v>0</v>
      </c>
      <c r="AI84" s="977">
        <f t="shared" si="18"/>
        <v>0</v>
      </c>
      <c r="AJ84" s="977">
        <f t="shared" si="18"/>
        <v>0</v>
      </c>
      <c r="AK84" s="977">
        <f t="shared" si="18"/>
        <v>0</v>
      </c>
      <c r="AL84" s="977">
        <f t="shared" si="18"/>
        <v>0</v>
      </c>
      <c r="AM84" s="977">
        <f t="shared" si="18"/>
        <v>0</v>
      </c>
      <c r="AN84" s="977">
        <f t="shared" si="18"/>
        <v>0</v>
      </c>
      <c r="AO84" s="977">
        <f t="shared" si="18"/>
        <v>0</v>
      </c>
      <c r="AP84" s="977">
        <f t="shared" si="18"/>
        <v>0</v>
      </c>
    </row>
    <row r="85" spans="1:42">
      <c r="B85" s="728" t="s">
        <v>370</v>
      </c>
      <c r="C85" s="725" t="s">
        <v>842</v>
      </c>
      <c r="D85" s="701"/>
      <c r="E85" s="702" t="s">
        <v>1312</v>
      </c>
      <c r="F85" s="709"/>
      <c r="G85" s="976">
        <f t="shared" ref="G85:AP85" si="19">IF(OR(G513="",G520="",G522=""),"",G513+G520+G522)</f>
        <v>0</v>
      </c>
      <c r="H85" s="976">
        <f t="shared" si="19"/>
        <v>0</v>
      </c>
      <c r="I85" s="976">
        <f t="shared" si="19"/>
        <v>0</v>
      </c>
      <c r="J85" s="976">
        <f t="shared" si="19"/>
        <v>0</v>
      </c>
      <c r="K85" s="976">
        <f t="shared" si="19"/>
        <v>0</v>
      </c>
      <c r="L85" s="976">
        <f t="shared" si="19"/>
        <v>0</v>
      </c>
      <c r="M85" s="976">
        <f t="shared" si="19"/>
        <v>0</v>
      </c>
      <c r="N85" s="976">
        <f t="shared" si="19"/>
        <v>0</v>
      </c>
      <c r="O85" s="976">
        <f t="shared" si="19"/>
        <v>0</v>
      </c>
      <c r="P85" s="976">
        <f t="shared" si="19"/>
        <v>0</v>
      </c>
      <c r="Q85" s="976">
        <f t="shared" si="19"/>
        <v>0</v>
      </c>
      <c r="R85" s="976">
        <f t="shared" si="19"/>
        <v>0</v>
      </c>
      <c r="S85" s="976">
        <f t="shared" si="19"/>
        <v>0</v>
      </c>
      <c r="T85" s="976">
        <f t="shared" si="19"/>
        <v>0</v>
      </c>
      <c r="U85" s="976">
        <f t="shared" si="19"/>
        <v>0</v>
      </c>
      <c r="V85" s="976">
        <f t="shared" si="19"/>
        <v>0</v>
      </c>
      <c r="W85" s="976">
        <f t="shared" si="19"/>
        <v>0</v>
      </c>
      <c r="X85" s="976">
        <f t="shared" si="19"/>
        <v>0</v>
      </c>
      <c r="Y85" s="976">
        <f t="shared" si="19"/>
        <v>0</v>
      </c>
      <c r="Z85" s="976">
        <f t="shared" si="19"/>
        <v>0</v>
      </c>
      <c r="AA85" s="976">
        <f t="shared" si="19"/>
        <v>0</v>
      </c>
      <c r="AB85" s="976">
        <f t="shared" si="19"/>
        <v>0</v>
      </c>
      <c r="AC85" s="976">
        <f t="shared" si="19"/>
        <v>0</v>
      </c>
      <c r="AD85" s="976">
        <f t="shared" si="19"/>
        <v>0</v>
      </c>
      <c r="AE85" s="976">
        <f t="shared" si="19"/>
        <v>0</v>
      </c>
      <c r="AF85" s="976">
        <f t="shared" si="19"/>
        <v>0</v>
      </c>
      <c r="AG85" s="976">
        <f t="shared" si="19"/>
        <v>0</v>
      </c>
      <c r="AH85" s="976">
        <f t="shared" si="19"/>
        <v>0</v>
      </c>
      <c r="AI85" s="976">
        <f t="shared" si="19"/>
        <v>0</v>
      </c>
      <c r="AJ85" s="976">
        <f t="shared" si="19"/>
        <v>0</v>
      </c>
      <c r="AK85" s="976">
        <f t="shared" si="19"/>
        <v>0</v>
      </c>
      <c r="AL85" s="976">
        <f t="shared" si="19"/>
        <v>0</v>
      </c>
      <c r="AM85" s="976">
        <f t="shared" si="19"/>
        <v>0</v>
      </c>
      <c r="AN85" s="976">
        <f t="shared" si="19"/>
        <v>0</v>
      </c>
      <c r="AO85" s="976">
        <f t="shared" si="19"/>
        <v>0</v>
      </c>
      <c r="AP85" s="976">
        <f t="shared" si="19"/>
        <v>0</v>
      </c>
    </row>
    <row r="86" spans="1:42">
      <c r="B86" s="772" t="s">
        <v>61</v>
      </c>
      <c r="C86" s="725" t="s">
        <v>280</v>
      </c>
      <c r="D86" s="701"/>
      <c r="E86" s="702" t="s">
        <v>1312</v>
      </c>
      <c r="F86" s="709"/>
      <c r="G86" s="976">
        <f t="shared" ref="G86:AP86" si="20">IF(OR(G525="",G532="",G534=""),"",G525+G532+G534)</f>
        <v>0</v>
      </c>
      <c r="H86" s="976">
        <f t="shared" si="20"/>
        <v>0</v>
      </c>
      <c r="I86" s="976">
        <f t="shared" si="20"/>
        <v>0</v>
      </c>
      <c r="J86" s="976">
        <f t="shared" si="20"/>
        <v>0</v>
      </c>
      <c r="K86" s="976">
        <f t="shared" si="20"/>
        <v>0</v>
      </c>
      <c r="L86" s="976">
        <f t="shared" si="20"/>
        <v>0</v>
      </c>
      <c r="M86" s="976">
        <f t="shared" si="20"/>
        <v>0</v>
      </c>
      <c r="N86" s="976">
        <f t="shared" si="20"/>
        <v>0</v>
      </c>
      <c r="O86" s="976">
        <f t="shared" si="20"/>
        <v>0</v>
      </c>
      <c r="P86" s="976">
        <f t="shared" si="20"/>
        <v>0</v>
      </c>
      <c r="Q86" s="976">
        <f t="shared" si="20"/>
        <v>0</v>
      </c>
      <c r="R86" s="976">
        <f t="shared" si="20"/>
        <v>0</v>
      </c>
      <c r="S86" s="976">
        <f t="shared" si="20"/>
        <v>0</v>
      </c>
      <c r="T86" s="976">
        <f t="shared" si="20"/>
        <v>0</v>
      </c>
      <c r="U86" s="976">
        <f t="shared" si="20"/>
        <v>0</v>
      </c>
      <c r="V86" s="976">
        <f t="shared" si="20"/>
        <v>0</v>
      </c>
      <c r="W86" s="976">
        <f t="shared" si="20"/>
        <v>0</v>
      </c>
      <c r="X86" s="976">
        <f t="shared" si="20"/>
        <v>0</v>
      </c>
      <c r="Y86" s="976">
        <f t="shared" si="20"/>
        <v>0</v>
      </c>
      <c r="Z86" s="976">
        <f t="shared" si="20"/>
        <v>0</v>
      </c>
      <c r="AA86" s="976">
        <f t="shared" si="20"/>
        <v>0</v>
      </c>
      <c r="AB86" s="976">
        <f t="shared" si="20"/>
        <v>0</v>
      </c>
      <c r="AC86" s="976">
        <f t="shared" si="20"/>
        <v>0</v>
      </c>
      <c r="AD86" s="976">
        <f t="shared" si="20"/>
        <v>0</v>
      </c>
      <c r="AE86" s="976">
        <f t="shared" si="20"/>
        <v>0</v>
      </c>
      <c r="AF86" s="976">
        <f t="shared" si="20"/>
        <v>0</v>
      </c>
      <c r="AG86" s="976">
        <f t="shared" si="20"/>
        <v>0</v>
      </c>
      <c r="AH86" s="976">
        <f t="shared" si="20"/>
        <v>0</v>
      </c>
      <c r="AI86" s="976">
        <f t="shared" si="20"/>
        <v>0</v>
      </c>
      <c r="AJ86" s="976">
        <f t="shared" si="20"/>
        <v>0</v>
      </c>
      <c r="AK86" s="976">
        <f t="shared" si="20"/>
        <v>0</v>
      </c>
      <c r="AL86" s="976">
        <f t="shared" si="20"/>
        <v>0</v>
      </c>
      <c r="AM86" s="976">
        <f t="shared" si="20"/>
        <v>0</v>
      </c>
      <c r="AN86" s="976">
        <f t="shared" si="20"/>
        <v>0</v>
      </c>
      <c r="AO86" s="976">
        <f t="shared" si="20"/>
        <v>0</v>
      </c>
      <c r="AP86" s="976">
        <f t="shared" si="20"/>
        <v>0</v>
      </c>
    </row>
    <row r="87" spans="1:42">
      <c r="B87" s="772">
        <v>32</v>
      </c>
      <c r="C87" s="725" t="s">
        <v>851</v>
      </c>
      <c r="D87" s="701"/>
      <c r="E87" s="702" t="s">
        <v>1312</v>
      </c>
      <c r="F87" s="709"/>
      <c r="G87" s="976">
        <f t="shared" ref="G87:AP87" si="21">IF(COUNTBLANK(G83:G86)=4,"",SUM(G83:G86))</f>
        <v>0</v>
      </c>
      <c r="H87" s="976">
        <f t="shared" si="21"/>
        <v>0</v>
      </c>
      <c r="I87" s="976">
        <f t="shared" si="21"/>
        <v>0</v>
      </c>
      <c r="J87" s="976">
        <f t="shared" si="21"/>
        <v>0</v>
      </c>
      <c r="K87" s="976">
        <f t="shared" si="21"/>
        <v>0</v>
      </c>
      <c r="L87" s="976">
        <f t="shared" si="21"/>
        <v>0</v>
      </c>
      <c r="M87" s="976">
        <f t="shared" si="21"/>
        <v>0</v>
      </c>
      <c r="N87" s="976">
        <f t="shared" si="21"/>
        <v>0</v>
      </c>
      <c r="O87" s="976">
        <f t="shared" si="21"/>
        <v>0</v>
      </c>
      <c r="P87" s="976">
        <f t="shared" si="21"/>
        <v>0</v>
      </c>
      <c r="Q87" s="976">
        <f t="shared" si="21"/>
        <v>0</v>
      </c>
      <c r="R87" s="976">
        <f t="shared" si="21"/>
        <v>0</v>
      </c>
      <c r="S87" s="976">
        <f t="shared" si="21"/>
        <v>0</v>
      </c>
      <c r="T87" s="976">
        <f t="shared" si="21"/>
        <v>0</v>
      </c>
      <c r="U87" s="976">
        <f t="shared" si="21"/>
        <v>0</v>
      </c>
      <c r="V87" s="976">
        <f t="shared" si="21"/>
        <v>0</v>
      </c>
      <c r="W87" s="976">
        <f t="shared" si="21"/>
        <v>0</v>
      </c>
      <c r="X87" s="976">
        <f t="shared" si="21"/>
        <v>0</v>
      </c>
      <c r="Y87" s="976">
        <f t="shared" si="21"/>
        <v>0</v>
      </c>
      <c r="Z87" s="976">
        <f t="shared" si="21"/>
        <v>0</v>
      </c>
      <c r="AA87" s="976">
        <f t="shared" si="21"/>
        <v>0</v>
      </c>
      <c r="AB87" s="976">
        <f t="shared" si="21"/>
        <v>0</v>
      </c>
      <c r="AC87" s="976">
        <f t="shared" si="21"/>
        <v>0</v>
      </c>
      <c r="AD87" s="976">
        <f t="shared" si="21"/>
        <v>0</v>
      </c>
      <c r="AE87" s="976">
        <f t="shared" si="21"/>
        <v>0</v>
      </c>
      <c r="AF87" s="976">
        <f t="shared" si="21"/>
        <v>0</v>
      </c>
      <c r="AG87" s="976">
        <f t="shared" si="21"/>
        <v>0</v>
      </c>
      <c r="AH87" s="976">
        <f t="shared" si="21"/>
        <v>0</v>
      </c>
      <c r="AI87" s="976">
        <f t="shared" si="21"/>
        <v>0</v>
      </c>
      <c r="AJ87" s="976">
        <f t="shared" si="21"/>
        <v>0</v>
      </c>
      <c r="AK87" s="976">
        <f t="shared" si="21"/>
        <v>0</v>
      </c>
      <c r="AL87" s="976">
        <f t="shared" si="21"/>
        <v>0</v>
      </c>
      <c r="AM87" s="976">
        <f t="shared" si="21"/>
        <v>0</v>
      </c>
      <c r="AN87" s="976">
        <f t="shared" si="21"/>
        <v>0</v>
      </c>
      <c r="AO87" s="976">
        <f t="shared" si="21"/>
        <v>0</v>
      </c>
      <c r="AP87" s="976">
        <f t="shared" si="21"/>
        <v>0</v>
      </c>
    </row>
    <row r="88" spans="1:42" s="762" customFormat="1" ht="13.5" thickBot="1">
      <c r="B88" s="785"/>
      <c r="C88" s="784"/>
      <c r="D88" s="784"/>
      <c r="E88" s="785"/>
      <c r="F88" s="785"/>
      <c r="G88" s="972"/>
      <c r="H88" s="972"/>
      <c r="I88" s="972"/>
      <c r="J88" s="972"/>
      <c r="K88" s="972"/>
      <c r="L88" s="972"/>
      <c r="M88" s="972"/>
      <c r="N88" s="972"/>
      <c r="O88" s="972"/>
      <c r="P88" s="972"/>
      <c r="Q88" s="972"/>
      <c r="R88" s="972"/>
      <c r="S88" s="972"/>
      <c r="T88" s="972"/>
      <c r="U88" s="972"/>
      <c r="V88" s="972"/>
      <c r="W88" s="972"/>
      <c r="X88" s="972"/>
      <c r="Y88" s="972"/>
      <c r="Z88" s="972"/>
      <c r="AA88" s="972"/>
      <c r="AB88" s="972"/>
      <c r="AC88" s="972"/>
      <c r="AD88" s="972"/>
      <c r="AE88" s="972"/>
      <c r="AF88" s="972"/>
      <c r="AG88" s="972"/>
      <c r="AH88" s="972"/>
      <c r="AI88" s="972"/>
      <c r="AJ88" s="972"/>
      <c r="AK88" s="972"/>
      <c r="AL88" s="972"/>
      <c r="AM88" s="972"/>
      <c r="AN88" s="972"/>
      <c r="AO88" s="972"/>
      <c r="AP88" s="972"/>
    </row>
    <row r="89" spans="1:42" ht="13.5" thickBot="1">
      <c r="B89" s="17" t="s">
        <v>763</v>
      </c>
      <c r="C89" s="781"/>
      <c r="D89" s="781"/>
      <c r="E89" s="791"/>
      <c r="F89" s="791"/>
      <c r="G89" s="147">
        <f t="shared" ref="G89:AP89" si="22">G$7</f>
        <v>1990</v>
      </c>
      <c r="H89" s="147">
        <f t="shared" si="22"/>
        <v>1991</v>
      </c>
      <c r="I89" s="147">
        <f t="shared" si="22"/>
        <v>1992</v>
      </c>
      <c r="J89" s="147">
        <f t="shared" si="22"/>
        <v>1993</v>
      </c>
      <c r="K89" s="147">
        <f t="shared" si="22"/>
        <v>1994</v>
      </c>
      <c r="L89" s="147">
        <f t="shared" si="22"/>
        <v>1995</v>
      </c>
      <c r="M89" s="147">
        <f t="shared" si="22"/>
        <v>1996</v>
      </c>
      <c r="N89" s="147">
        <f t="shared" si="22"/>
        <v>1997</v>
      </c>
      <c r="O89" s="147">
        <f t="shared" si="22"/>
        <v>1998</v>
      </c>
      <c r="P89" s="147">
        <f t="shared" si="22"/>
        <v>1999</v>
      </c>
      <c r="Q89" s="147">
        <f t="shared" si="22"/>
        <v>2000</v>
      </c>
      <c r="R89" s="147">
        <f t="shared" si="22"/>
        <v>2001</v>
      </c>
      <c r="S89" s="147">
        <f t="shared" si="22"/>
        <v>2002</v>
      </c>
      <c r="T89" s="149">
        <f t="shared" si="22"/>
        <v>2003</v>
      </c>
      <c r="U89" s="149">
        <f t="shared" si="22"/>
        <v>2004</v>
      </c>
      <c r="V89" s="149">
        <f t="shared" si="22"/>
        <v>2005</v>
      </c>
      <c r="W89" s="149">
        <f t="shared" si="22"/>
        <v>2006</v>
      </c>
      <c r="X89" s="149">
        <f t="shared" si="22"/>
        <v>2007</v>
      </c>
      <c r="Y89" s="149">
        <f t="shared" si="22"/>
        <v>2008</v>
      </c>
      <c r="Z89" s="149">
        <f t="shared" si="22"/>
        <v>2009</v>
      </c>
      <c r="AA89" s="149">
        <f t="shared" si="22"/>
        <v>2010</v>
      </c>
      <c r="AB89" s="149">
        <f t="shared" si="22"/>
        <v>2011</v>
      </c>
      <c r="AC89" s="149">
        <f t="shared" si="22"/>
        <v>2012</v>
      </c>
      <c r="AD89" s="149">
        <f t="shared" si="22"/>
        <v>2013</v>
      </c>
      <c r="AE89" s="149">
        <f t="shared" si="22"/>
        <v>2014</v>
      </c>
      <c r="AF89" s="149">
        <f t="shared" si="22"/>
        <v>2015</v>
      </c>
      <c r="AG89" s="149">
        <f t="shared" si="22"/>
        <v>2016</v>
      </c>
      <c r="AH89" s="149">
        <f t="shared" si="22"/>
        <v>2017</v>
      </c>
      <c r="AI89" s="149">
        <f t="shared" si="22"/>
        <v>2018</v>
      </c>
      <c r="AJ89" s="149">
        <f t="shared" si="22"/>
        <v>2019</v>
      </c>
      <c r="AK89" s="149">
        <f t="shared" si="22"/>
        <v>2020</v>
      </c>
      <c r="AL89" s="149">
        <f t="shared" si="22"/>
        <v>2021</v>
      </c>
      <c r="AM89" s="149">
        <f t="shared" si="22"/>
        <v>2022</v>
      </c>
      <c r="AN89" s="149">
        <f t="shared" si="22"/>
        <v>2023</v>
      </c>
      <c r="AO89" s="149">
        <f t="shared" si="22"/>
        <v>2024</v>
      </c>
      <c r="AP89" s="149">
        <f t="shared" si="22"/>
        <v>2025</v>
      </c>
    </row>
    <row r="90" spans="1:42" hidden="1" outlineLevel="1">
      <c r="B90" s="728" t="s">
        <v>875</v>
      </c>
      <c r="C90" s="725" t="s">
        <v>5</v>
      </c>
      <c r="D90" s="701"/>
      <c r="E90" s="812" t="s">
        <v>1313</v>
      </c>
      <c r="F90" s="838"/>
      <c r="G90" s="973">
        <v>0</v>
      </c>
      <c r="H90" s="973">
        <v>0</v>
      </c>
      <c r="I90" s="973">
        <v>0</v>
      </c>
      <c r="J90" s="973">
        <v>0</v>
      </c>
      <c r="K90" s="973">
        <v>0</v>
      </c>
      <c r="L90" s="973">
        <v>0</v>
      </c>
      <c r="M90" s="973">
        <v>0</v>
      </c>
      <c r="N90" s="973">
        <v>0</v>
      </c>
      <c r="O90" s="973">
        <v>0</v>
      </c>
      <c r="P90" s="973">
        <v>0</v>
      </c>
      <c r="Q90" s="973">
        <v>0</v>
      </c>
      <c r="R90" s="973">
        <v>0</v>
      </c>
      <c r="S90" s="973">
        <v>0</v>
      </c>
      <c r="T90" s="973">
        <v>0</v>
      </c>
      <c r="U90" s="973">
        <v>0</v>
      </c>
      <c r="V90" s="973">
        <v>0</v>
      </c>
      <c r="W90" s="973">
        <v>0</v>
      </c>
      <c r="X90" s="973">
        <v>0</v>
      </c>
      <c r="Y90" s="973">
        <v>0</v>
      </c>
      <c r="Z90" s="973">
        <v>0</v>
      </c>
      <c r="AA90" s="973">
        <v>0</v>
      </c>
      <c r="AB90" s="973">
        <v>0</v>
      </c>
      <c r="AC90" s="973">
        <v>0</v>
      </c>
      <c r="AD90" s="973">
        <v>0</v>
      </c>
      <c r="AE90" s="973">
        <v>0</v>
      </c>
      <c r="AF90" s="973">
        <v>0</v>
      </c>
      <c r="AG90" s="973">
        <v>0</v>
      </c>
      <c r="AH90" s="973">
        <v>0</v>
      </c>
      <c r="AI90" s="973">
        <v>0</v>
      </c>
      <c r="AJ90" s="973">
        <v>0</v>
      </c>
      <c r="AK90" s="973">
        <v>0</v>
      </c>
      <c r="AL90" s="973">
        <v>0</v>
      </c>
      <c r="AM90" s="973">
        <v>0</v>
      </c>
      <c r="AN90" s="973">
        <v>0</v>
      </c>
      <c r="AO90" s="973">
        <v>0</v>
      </c>
      <c r="AP90" s="973">
        <v>0</v>
      </c>
    </row>
    <row r="91" spans="1:42" hidden="1" outlineLevel="1">
      <c r="B91" s="728" t="s">
        <v>705</v>
      </c>
      <c r="C91" s="725" t="s">
        <v>674</v>
      </c>
      <c r="D91" s="701"/>
      <c r="E91" s="812" t="s">
        <v>1313</v>
      </c>
      <c r="F91" s="838"/>
      <c r="G91" s="973">
        <v>0</v>
      </c>
      <c r="H91" s="973">
        <v>0</v>
      </c>
      <c r="I91" s="973">
        <v>0</v>
      </c>
      <c r="J91" s="973">
        <v>0</v>
      </c>
      <c r="K91" s="973">
        <v>0</v>
      </c>
      <c r="L91" s="973">
        <v>0</v>
      </c>
      <c r="M91" s="973">
        <v>0</v>
      </c>
      <c r="N91" s="973">
        <v>0</v>
      </c>
      <c r="O91" s="973">
        <v>0</v>
      </c>
      <c r="P91" s="973">
        <v>0</v>
      </c>
      <c r="Q91" s="973">
        <v>0</v>
      </c>
      <c r="R91" s="973">
        <v>0</v>
      </c>
      <c r="S91" s="973">
        <v>0</v>
      </c>
      <c r="T91" s="973">
        <v>0</v>
      </c>
      <c r="U91" s="973">
        <v>0</v>
      </c>
      <c r="V91" s="973">
        <v>0</v>
      </c>
      <c r="W91" s="973">
        <v>0</v>
      </c>
      <c r="X91" s="973">
        <v>0</v>
      </c>
      <c r="Y91" s="973">
        <v>0</v>
      </c>
      <c r="Z91" s="973">
        <v>0</v>
      </c>
      <c r="AA91" s="973">
        <v>0</v>
      </c>
      <c r="AB91" s="973">
        <v>0</v>
      </c>
      <c r="AC91" s="973">
        <v>0</v>
      </c>
      <c r="AD91" s="973">
        <v>0</v>
      </c>
      <c r="AE91" s="973">
        <v>0</v>
      </c>
      <c r="AF91" s="973">
        <v>0</v>
      </c>
      <c r="AG91" s="973">
        <v>0</v>
      </c>
      <c r="AH91" s="973">
        <v>0</v>
      </c>
      <c r="AI91" s="973">
        <v>0</v>
      </c>
      <c r="AJ91" s="973">
        <v>0</v>
      </c>
      <c r="AK91" s="973">
        <v>0</v>
      </c>
      <c r="AL91" s="973">
        <v>0</v>
      </c>
      <c r="AM91" s="973">
        <v>0</v>
      </c>
      <c r="AN91" s="973">
        <v>0</v>
      </c>
      <c r="AO91" s="973">
        <v>0</v>
      </c>
      <c r="AP91" s="973">
        <v>0</v>
      </c>
    </row>
    <row r="92" spans="1:42" hidden="1" outlineLevel="1">
      <c r="B92" s="728" t="s">
        <v>238</v>
      </c>
      <c r="C92" s="725" t="s">
        <v>675</v>
      </c>
      <c r="D92" s="701"/>
      <c r="E92" s="812" t="s">
        <v>1313</v>
      </c>
      <c r="F92" s="838"/>
      <c r="G92" s="973">
        <v>0</v>
      </c>
      <c r="H92" s="973">
        <v>0</v>
      </c>
      <c r="I92" s="973">
        <v>0</v>
      </c>
      <c r="J92" s="973">
        <v>0</v>
      </c>
      <c r="K92" s="973">
        <v>0</v>
      </c>
      <c r="L92" s="973">
        <v>0</v>
      </c>
      <c r="M92" s="973">
        <v>0</v>
      </c>
      <c r="N92" s="973">
        <v>0</v>
      </c>
      <c r="O92" s="973">
        <v>0</v>
      </c>
      <c r="P92" s="973">
        <v>0</v>
      </c>
      <c r="Q92" s="973">
        <v>0</v>
      </c>
      <c r="R92" s="973">
        <v>0</v>
      </c>
      <c r="S92" s="973">
        <v>0</v>
      </c>
      <c r="T92" s="973">
        <v>0</v>
      </c>
      <c r="U92" s="973">
        <v>0</v>
      </c>
      <c r="V92" s="973">
        <v>0</v>
      </c>
      <c r="W92" s="973">
        <v>0</v>
      </c>
      <c r="X92" s="973">
        <v>0</v>
      </c>
      <c r="Y92" s="973">
        <v>0</v>
      </c>
      <c r="Z92" s="973">
        <v>0</v>
      </c>
      <c r="AA92" s="973">
        <v>0</v>
      </c>
      <c r="AB92" s="973">
        <v>0</v>
      </c>
      <c r="AC92" s="973">
        <v>0</v>
      </c>
      <c r="AD92" s="973">
        <v>0</v>
      </c>
      <c r="AE92" s="973">
        <v>0</v>
      </c>
      <c r="AF92" s="973">
        <v>0</v>
      </c>
      <c r="AG92" s="973">
        <v>0</v>
      </c>
      <c r="AH92" s="973">
        <v>0</v>
      </c>
      <c r="AI92" s="973">
        <v>0</v>
      </c>
      <c r="AJ92" s="973">
        <v>0</v>
      </c>
      <c r="AK92" s="973">
        <v>0</v>
      </c>
      <c r="AL92" s="973">
        <v>0</v>
      </c>
      <c r="AM92" s="973">
        <v>0</v>
      </c>
      <c r="AN92" s="973">
        <v>0</v>
      </c>
      <c r="AO92" s="973">
        <v>0</v>
      </c>
      <c r="AP92" s="973">
        <v>0</v>
      </c>
    </row>
    <row r="93" spans="1:42" hidden="1" outlineLevel="1">
      <c r="A93" s="762"/>
      <c r="B93" s="728" t="s">
        <v>239</v>
      </c>
      <c r="C93" s="725" t="s">
        <v>854</v>
      </c>
      <c r="D93" s="701"/>
      <c r="E93" s="812" t="s">
        <v>1313</v>
      </c>
      <c r="F93" s="838"/>
      <c r="G93" s="796">
        <f t="shared" ref="G93:AP93" si="23">IF(OR(G90="",G91="",G92=""),"",G90-G91-G92)</f>
        <v>0</v>
      </c>
      <c r="H93" s="796">
        <f t="shared" si="23"/>
        <v>0</v>
      </c>
      <c r="I93" s="796">
        <f t="shared" si="23"/>
        <v>0</v>
      </c>
      <c r="J93" s="796">
        <f t="shared" si="23"/>
        <v>0</v>
      </c>
      <c r="K93" s="796">
        <f t="shared" si="23"/>
        <v>0</v>
      </c>
      <c r="L93" s="796">
        <f t="shared" si="23"/>
        <v>0</v>
      </c>
      <c r="M93" s="796">
        <f t="shared" si="23"/>
        <v>0</v>
      </c>
      <c r="N93" s="796">
        <f t="shared" si="23"/>
        <v>0</v>
      </c>
      <c r="O93" s="796">
        <f t="shared" si="23"/>
        <v>0</v>
      </c>
      <c r="P93" s="796">
        <f t="shared" si="23"/>
        <v>0</v>
      </c>
      <c r="Q93" s="796">
        <f t="shared" si="23"/>
        <v>0</v>
      </c>
      <c r="R93" s="796">
        <f t="shared" si="23"/>
        <v>0</v>
      </c>
      <c r="S93" s="796">
        <f t="shared" si="23"/>
        <v>0</v>
      </c>
      <c r="T93" s="796">
        <f t="shared" si="23"/>
        <v>0</v>
      </c>
      <c r="U93" s="796">
        <f t="shared" si="23"/>
        <v>0</v>
      </c>
      <c r="V93" s="796">
        <f t="shared" si="23"/>
        <v>0</v>
      </c>
      <c r="W93" s="796">
        <f t="shared" si="23"/>
        <v>0</v>
      </c>
      <c r="X93" s="796">
        <f t="shared" si="23"/>
        <v>0</v>
      </c>
      <c r="Y93" s="796">
        <f t="shared" si="23"/>
        <v>0</v>
      </c>
      <c r="Z93" s="796">
        <f t="shared" si="23"/>
        <v>0</v>
      </c>
      <c r="AA93" s="796">
        <f t="shared" si="23"/>
        <v>0</v>
      </c>
      <c r="AB93" s="796">
        <f t="shared" si="23"/>
        <v>0</v>
      </c>
      <c r="AC93" s="796">
        <f t="shared" si="23"/>
        <v>0</v>
      </c>
      <c r="AD93" s="796">
        <f t="shared" si="23"/>
        <v>0</v>
      </c>
      <c r="AE93" s="796">
        <f t="shared" si="23"/>
        <v>0</v>
      </c>
      <c r="AF93" s="796">
        <f t="shared" si="23"/>
        <v>0</v>
      </c>
      <c r="AG93" s="796">
        <f t="shared" si="23"/>
        <v>0</v>
      </c>
      <c r="AH93" s="796">
        <f t="shared" si="23"/>
        <v>0</v>
      </c>
      <c r="AI93" s="796">
        <f t="shared" si="23"/>
        <v>0</v>
      </c>
      <c r="AJ93" s="796">
        <f t="shared" si="23"/>
        <v>0</v>
      </c>
      <c r="AK93" s="796">
        <f t="shared" si="23"/>
        <v>0</v>
      </c>
      <c r="AL93" s="796">
        <f t="shared" si="23"/>
        <v>0</v>
      </c>
      <c r="AM93" s="796">
        <f t="shared" si="23"/>
        <v>0</v>
      </c>
      <c r="AN93" s="796">
        <f t="shared" si="23"/>
        <v>0</v>
      </c>
      <c r="AO93" s="796">
        <f t="shared" si="23"/>
        <v>0</v>
      </c>
      <c r="AP93" s="796">
        <f t="shared" si="23"/>
        <v>0</v>
      </c>
    </row>
    <row r="94" spans="1:42" ht="12.75" hidden="1" customHeight="1" outlineLevel="1">
      <c r="B94" s="728" t="s">
        <v>761</v>
      </c>
      <c r="C94" s="725" t="s">
        <v>375</v>
      </c>
      <c r="D94" s="701"/>
      <c r="E94" s="812" t="s">
        <v>198</v>
      </c>
      <c r="F94" s="838"/>
      <c r="G94" s="796" t="str">
        <f t="shared" ref="G94:AP94" si="24">IF(G90=0,"",G155/G90*1000)</f>
        <v/>
      </c>
      <c r="H94" s="796" t="str">
        <f t="shared" si="24"/>
        <v/>
      </c>
      <c r="I94" s="796" t="str">
        <f t="shared" si="24"/>
        <v/>
      </c>
      <c r="J94" s="796" t="str">
        <f t="shared" si="24"/>
        <v/>
      </c>
      <c r="K94" s="796" t="str">
        <f t="shared" si="24"/>
        <v/>
      </c>
      <c r="L94" s="796" t="str">
        <f t="shared" si="24"/>
        <v/>
      </c>
      <c r="M94" s="796" t="str">
        <f t="shared" si="24"/>
        <v/>
      </c>
      <c r="N94" s="796" t="str">
        <f t="shared" si="24"/>
        <v/>
      </c>
      <c r="O94" s="796" t="str">
        <f t="shared" si="24"/>
        <v/>
      </c>
      <c r="P94" s="796" t="str">
        <f t="shared" si="24"/>
        <v/>
      </c>
      <c r="Q94" s="796" t="str">
        <f t="shared" si="24"/>
        <v/>
      </c>
      <c r="R94" s="796" t="str">
        <f t="shared" si="24"/>
        <v/>
      </c>
      <c r="S94" s="796" t="str">
        <f t="shared" si="24"/>
        <v/>
      </c>
      <c r="T94" s="796" t="str">
        <f t="shared" si="24"/>
        <v/>
      </c>
      <c r="U94" s="796" t="str">
        <f t="shared" si="24"/>
        <v/>
      </c>
      <c r="V94" s="796" t="str">
        <f t="shared" si="24"/>
        <v/>
      </c>
      <c r="W94" s="796" t="str">
        <f t="shared" si="24"/>
        <v/>
      </c>
      <c r="X94" s="796" t="str">
        <f t="shared" si="24"/>
        <v/>
      </c>
      <c r="Y94" s="796" t="str">
        <f t="shared" si="24"/>
        <v/>
      </c>
      <c r="Z94" s="796" t="str">
        <f t="shared" si="24"/>
        <v/>
      </c>
      <c r="AA94" s="796" t="str">
        <f t="shared" si="24"/>
        <v/>
      </c>
      <c r="AB94" s="796" t="str">
        <f t="shared" si="24"/>
        <v/>
      </c>
      <c r="AC94" s="796" t="str">
        <f t="shared" si="24"/>
        <v/>
      </c>
      <c r="AD94" s="796" t="str">
        <f t="shared" si="24"/>
        <v/>
      </c>
      <c r="AE94" s="796" t="str">
        <f t="shared" si="24"/>
        <v/>
      </c>
      <c r="AF94" s="796" t="str">
        <f t="shared" si="24"/>
        <v/>
      </c>
      <c r="AG94" s="796" t="str">
        <f t="shared" si="24"/>
        <v/>
      </c>
      <c r="AH94" s="796" t="str">
        <f t="shared" si="24"/>
        <v/>
      </c>
      <c r="AI94" s="796" t="str">
        <f t="shared" si="24"/>
        <v/>
      </c>
      <c r="AJ94" s="796" t="str">
        <f t="shared" si="24"/>
        <v/>
      </c>
      <c r="AK94" s="796" t="str">
        <f t="shared" si="24"/>
        <v/>
      </c>
      <c r="AL94" s="796" t="str">
        <f t="shared" si="24"/>
        <v/>
      </c>
      <c r="AM94" s="796" t="str">
        <f t="shared" si="24"/>
        <v/>
      </c>
      <c r="AN94" s="796" t="str">
        <f t="shared" si="24"/>
        <v/>
      </c>
      <c r="AO94" s="796" t="str">
        <f t="shared" si="24"/>
        <v/>
      </c>
      <c r="AP94" s="796" t="str">
        <f t="shared" si="24"/>
        <v/>
      </c>
    </row>
    <row r="95" spans="1:42" hidden="1" outlineLevel="1">
      <c r="B95" s="728" t="s">
        <v>876</v>
      </c>
      <c r="C95" s="725" t="s">
        <v>1278</v>
      </c>
      <c r="D95" s="701"/>
      <c r="E95" s="812" t="s">
        <v>1313</v>
      </c>
      <c r="F95" s="838"/>
      <c r="G95" s="973">
        <v>0</v>
      </c>
      <c r="H95" s="973">
        <v>0</v>
      </c>
      <c r="I95" s="973">
        <v>0</v>
      </c>
      <c r="J95" s="973">
        <v>0</v>
      </c>
      <c r="K95" s="973">
        <v>0</v>
      </c>
      <c r="L95" s="973">
        <v>0</v>
      </c>
      <c r="M95" s="973">
        <v>0</v>
      </c>
      <c r="N95" s="973">
        <v>0</v>
      </c>
      <c r="O95" s="973">
        <v>0</v>
      </c>
      <c r="P95" s="973">
        <v>0</v>
      </c>
      <c r="Q95" s="973">
        <v>0</v>
      </c>
      <c r="R95" s="973">
        <v>0</v>
      </c>
      <c r="S95" s="973">
        <v>0</v>
      </c>
      <c r="T95" s="973">
        <v>0</v>
      </c>
      <c r="U95" s="973">
        <v>0</v>
      </c>
      <c r="V95" s="973">
        <v>0</v>
      </c>
      <c r="W95" s="973">
        <v>0</v>
      </c>
      <c r="X95" s="973">
        <v>0</v>
      </c>
      <c r="Y95" s="973">
        <v>0</v>
      </c>
      <c r="Z95" s="973">
        <v>0</v>
      </c>
      <c r="AA95" s="973">
        <v>0</v>
      </c>
      <c r="AB95" s="973">
        <v>0</v>
      </c>
      <c r="AC95" s="973">
        <v>0</v>
      </c>
      <c r="AD95" s="973">
        <v>0</v>
      </c>
      <c r="AE95" s="973">
        <v>0</v>
      </c>
      <c r="AF95" s="973">
        <v>0</v>
      </c>
      <c r="AG95" s="973">
        <v>0</v>
      </c>
      <c r="AH95" s="973">
        <v>0</v>
      </c>
      <c r="AI95" s="973">
        <v>0</v>
      </c>
      <c r="AJ95" s="973">
        <v>0</v>
      </c>
      <c r="AK95" s="973">
        <v>0</v>
      </c>
      <c r="AL95" s="973">
        <v>0</v>
      </c>
      <c r="AM95" s="973">
        <v>0</v>
      </c>
      <c r="AN95" s="973">
        <v>0</v>
      </c>
      <c r="AO95" s="973">
        <v>0</v>
      </c>
      <c r="AP95" s="973">
        <v>0</v>
      </c>
    </row>
    <row r="96" spans="1:42" hidden="1" outlineLevel="1">
      <c r="B96" s="728" t="s">
        <v>754</v>
      </c>
      <c r="C96" s="725" t="s">
        <v>674</v>
      </c>
      <c r="D96" s="701"/>
      <c r="E96" s="812" t="s">
        <v>1313</v>
      </c>
      <c r="F96" s="838"/>
      <c r="G96" s="973">
        <v>0</v>
      </c>
      <c r="H96" s="973">
        <v>0</v>
      </c>
      <c r="I96" s="973">
        <v>0</v>
      </c>
      <c r="J96" s="973">
        <v>0</v>
      </c>
      <c r="K96" s="973">
        <v>0</v>
      </c>
      <c r="L96" s="973">
        <v>0</v>
      </c>
      <c r="M96" s="973">
        <v>0</v>
      </c>
      <c r="N96" s="973">
        <v>0</v>
      </c>
      <c r="O96" s="973">
        <v>0</v>
      </c>
      <c r="P96" s="973">
        <v>0</v>
      </c>
      <c r="Q96" s="973">
        <v>0</v>
      </c>
      <c r="R96" s="973">
        <v>0</v>
      </c>
      <c r="S96" s="973">
        <v>0</v>
      </c>
      <c r="T96" s="973">
        <v>0</v>
      </c>
      <c r="U96" s="973">
        <v>0</v>
      </c>
      <c r="V96" s="973">
        <v>0</v>
      </c>
      <c r="W96" s="973">
        <v>0</v>
      </c>
      <c r="X96" s="973">
        <v>0</v>
      </c>
      <c r="Y96" s="973">
        <v>0</v>
      </c>
      <c r="Z96" s="973">
        <v>0</v>
      </c>
      <c r="AA96" s="973">
        <v>0</v>
      </c>
      <c r="AB96" s="973">
        <v>0</v>
      </c>
      <c r="AC96" s="973">
        <v>0</v>
      </c>
      <c r="AD96" s="973">
        <v>0</v>
      </c>
      <c r="AE96" s="973">
        <v>0</v>
      </c>
      <c r="AF96" s="973">
        <v>0</v>
      </c>
      <c r="AG96" s="973">
        <v>0</v>
      </c>
      <c r="AH96" s="973">
        <v>0</v>
      </c>
      <c r="AI96" s="973">
        <v>0</v>
      </c>
      <c r="AJ96" s="973">
        <v>0</v>
      </c>
      <c r="AK96" s="973">
        <v>0</v>
      </c>
      <c r="AL96" s="973">
        <v>0</v>
      </c>
      <c r="AM96" s="973">
        <v>0</v>
      </c>
      <c r="AN96" s="973">
        <v>0</v>
      </c>
      <c r="AO96" s="973">
        <v>0</v>
      </c>
      <c r="AP96" s="973">
        <v>0</v>
      </c>
    </row>
    <row r="97" spans="1:42" hidden="1" outlineLevel="1">
      <c r="B97" s="728" t="s">
        <v>546</v>
      </c>
      <c r="C97" s="725" t="s">
        <v>675</v>
      </c>
      <c r="D97" s="701"/>
      <c r="E97" s="812" t="s">
        <v>1313</v>
      </c>
      <c r="F97" s="838"/>
      <c r="G97" s="973">
        <v>0</v>
      </c>
      <c r="H97" s="973">
        <v>0</v>
      </c>
      <c r="I97" s="973">
        <v>0</v>
      </c>
      <c r="J97" s="973">
        <v>0</v>
      </c>
      <c r="K97" s="973">
        <v>0</v>
      </c>
      <c r="L97" s="973">
        <v>0</v>
      </c>
      <c r="M97" s="973">
        <v>0</v>
      </c>
      <c r="N97" s="973">
        <v>0</v>
      </c>
      <c r="O97" s="973">
        <v>0</v>
      </c>
      <c r="P97" s="973">
        <v>0</v>
      </c>
      <c r="Q97" s="973">
        <v>0</v>
      </c>
      <c r="R97" s="973">
        <v>0</v>
      </c>
      <c r="S97" s="973">
        <v>0</v>
      </c>
      <c r="T97" s="973">
        <v>0</v>
      </c>
      <c r="U97" s="973">
        <v>0</v>
      </c>
      <c r="V97" s="973">
        <v>0</v>
      </c>
      <c r="W97" s="973">
        <v>0</v>
      </c>
      <c r="X97" s="973">
        <v>0</v>
      </c>
      <c r="Y97" s="973">
        <v>0</v>
      </c>
      <c r="Z97" s="973">
        <v>0</v>
      </c>
      <c r="AA97" s="973">
        <v>0</v>
      </c>
      <c r="AB97" s="973">
        <v>0</v>
      </c>
      <c r="AC97" s="973">
        <v>0</v>
      </c>
      <c r="AD97" s="973">
        <v>0</v>
      </c>
      <c r="AE97" s="973">
        <v>0</v>
      </c>
      <c r="AF97" s="973">
        <v>0</v>
      </c>
      <c r="AG97" s="973">
        <v>0</v>
      </c>
      <c r="AH97" s="973">
        <v>0</v>
      </c>
      <c r="AI97" s="973">
        <v>0</v>
      </c>
      <c r="AJ97" s="973">
        <v>0</v>
      </c>
      <c r="AK97" s="973">
        <v>0</v>
      </c>
      <c r="AL97" s="973">
        <v>0</v>
      </c>
      <c r="AM97" s="973">
        <v>0</v>
      </c>
      <c r="AN97" s="973">
        <v>0</v>
      </c>
      <c r="AO97" s="973">
        <v>0</v>
      </c>
      <c r="AP97" s="973">
        <v>0</v>
      </c>
    </row>
    <row r="98" spans="1:42" hidden="1" outlineLevel="1">
      <c r="B98" s="728" t="s">
        <v>755</v>
      </c>
      <c r="C98" s="725" t="s">
        <v>1429</v>
      </c>
      <c r="D98" s="701"/>
      <c r="E98" s="812" t="s">
        <v>1313</v>
      </c>
      <c r="F98" s="838"/>
      <c r="G98" s="796">
        <f t="shared" ref="G98:AP98" si="25">IF(OR(G95="",G96="",G97=""),"",G95-G96-G97)</f>
        <v>0</v>
      </c>
      <c r="H98" s="796">
        <f t="shared" si="25"/>
        <v>0</v>
      </c>
      <c r="I98" s="796">
        <f t="shared" si="25"/>
        <v>0</v>
      </c>
      <c r="J98" s="796">
        <f t="shared" si="25"/>
        <v>0</v>
      </c>
      <c r="K98" s="796">
        <f t="shared" si="25"/>
        <v>0</v>
      </c>
      <c r="L98" s="796">
        <f t="shared" si="25"/>
        <v>0</v>
      </c>
      <c r="M98" s="796">
        <f t="shared" si="25"/>
        <v>0</v>
      </c>
      <c r="N98" s="796">
        <f t="shared" si="25"/>
        <v>0</v>
      </c>
      <c r="O98" s="796">
        <f t="shared" si="25"/>
        <v>0</v>
      </c>
      <c r="P98" s="796">
        <f t="shared" si="25"/>
        <v>0</v>
      </c>
      <c r="Q98" s="796">
        <f t="shared" si="25"/>
        <v>0</v>
      </c>
      <c r="R98" s="796">
        <f t="shared" si="25"/>
        <v>0</v>
      </c>
      <c r="S98" s="796">
        <f t="shared" si="25"/>
        <v>0</v>
      </c>
      <c r="T98" s="796">
        <f t="shared" si="25"/>
        <v>0</v>
      </c>
      <c r="U98" s="796">
        <f t="shared" si="25"/>
        <v>0</v>
      </c>
      <c r="V98" s="796">
        <f t="shared" si="25"/>
        <v>0</v>
      </c>
      <c r="W98" s="796">
        <f t="shared" si="25"/>
        <v>0</v>
      </c>
      <c r="X98" s="796">
        <f t="shared" si="25"/>
        <v>0</v>
      </c>
      <c r="Y98" s="796">
        <f t="shared" si="25"/>
        <v>0</v>
      </c>
      <c r="Z98" s="796">
        <f t="shared" si="25"/>
        <v>0</v>
      </c>
      <c r="AA98" s="796">
        <f t="shared" si="25"/>
        <v>0</v>
      </c>
      <c r="AB98" s="796">
        <f t="shared" si="25"/>
        <v>0</v>
      </c>
      <c r="AC98" s="796">
        <f t="shared" si="25"/>
        <v>0</v>
      </c>
      <c r="AD98" s="796">
        <f t="shared" si="25"/>
        <v>0</v>
      </c>
      <c r="AE98" s="796">
        <f t="shared" si="25"/>
        <v>0</v>
      </c>
      <c r="AF98" s="796">
        <f t="shared" si="25"/>
        <v>0</v>
      </c>
      <c r="AG98" s="796">
        <f t="shared" si="25"/>
        <v>0</v>
      </c>
      <c r="AH98" s="796">
        <f t="shared" si="25"/>
        <v>0</v>
      </c>
      <c r="AI98" s="796">
        <f t="shared" si="25"/>
        <v>0</v>
      </c>
      <c r="AJ98" s="796">
        <f t="shared" si="25"/>
        <v>0</v>
      </c>
      <c r="AK98" s="796">
        <f t="shared" si="25"/>
        <v>0</v>
      </c>
      <c r="AL98" s="796">
        <f t="shared" si="25"/>
        <v>0</v>
      </c>
      <c r="AM98" s="796">
        <f t="shared" si="25"/>
        <v>0</v>
      </c>
      <c r="AN98" s="796">
        <f t="shared" si="25"/>
        <v>0</v>
      </c>
      <c r="AO98" s="796">
        <f t="shared" si="25"/>
        <v>0</v>
      </c>
      <c r="AP98" s="796">
        <f t="shared" si="25"/>
        <v>0</v>
      </c>
    </row>
    <row r="99" spans="1:42" collapsed="1">
      <c r="B99" s="728" t="s">
        <v>877</v>
      </c>
      <c r="C99" s="725" t="s">
        <v>794</v>
      </c>
      <c r="D99" s="701"/>
      <c r="E99" s="812" t="s">
        <v>1313</v>
      </c>
      <c r="F99" s="838"/>
      <c r="G99" s="796">
        <f t="shared" ref="G99:AP99" si="26">IF(COUNTBLANK(G100:G102)=3,"",SUM(G100:G102))</f>
        <v>0</v>
      </c>
      <c r="H99" s="796">
        <f t="shared" si="26"/>
        <v>0</v>
      </c>
      <c r="I99" s="796">
        <f t="shared" si="26"/>
        <v>0</v>
      </c>
      <c r="J99" s="796">
        <f t="shared" si="26"/>
        <v>0</v>
      </c>
      <c r="K99" s="796">
        <f t="shared" si="26"/>
        <v>0</v>
      </c>
      <c r="L99" s="796">
        <f t="shared" si="26"/>
        <v>0</v>
      </c>
      <c r="M99" s="796">
        <f t="shared" si="26"/>
        <v>0</v>
      </c>
      <c r="N99" s="796">
        <f t="shared" si="26"/>
        <v>0</v>
      </c>
      <c r="O99" s="796">
        <f t="shared" si="26"/>
        <v>0</v>
      </c>
      <c r="P99" s="796">
        <f t="shared" si="26"/>
        <v>0</v>
      </c>
      <c r="Q99" s="796">
        <f t="shared" si="26"/>
        <v>0</v>
      </c>
      <c r="R99" s="796">
        <f t="shared" si="26"/>
        <v>0</v>
      </c>
      <c r="S99" s="796">
        <f t="shared" si="26"/>
        <v>0</v>
      </c>
      <c r="T99" s="796">
        <f t="shared" si="26"/>
        <v>0</v>
      </c>
      <c r="U99" s="796">
        <f t="shared" si="26"/>
        <v>0</v>
      </c>
      <c r="V99" s="796">
        <f t="shared" si="26"/>
        <v>0</v>
      </c>
      <c r="W99" s="796">
        <f t="shared" si="26"/>
        <v>0</v>
      </c>
      <c r="X99" s="796">
        <f t="shared" si="26"/>
        <v>0</v>
      </c>
      <c r="Y99" s="796">
        <f t="shared" si="26"/>
        <v>0</v>
      </c>
      <c r="Z99" s="796">
        <f t="shared" si="26"/>
        <v>0</v>
      </c>
      <c r="AA99" s="796">
        <f t="shared" si="26"/>
        <v>0</v>
      </c>
      <c r="AB99" s="796">
        <f t="shared" si="26"/>
        <v>0</v>
      </c>
      <c r="AC99" s="796">
        <f t="shared" si="26"/>
        <v>0</v>
      </c>
      <c r="AD99" s="796">
        <f t="shared" si="26"/>
        <v>0</v>
      </c>
      <c r="AE99" s="796">
        <f t="shared" si="26"/>
        <v>0</v>
      </c>
      <c r="AF99" s="796">
        <f t="shared" si="26"/>
        <v>0</v>
      </c>
      <c r="AG99" s="796">
        <f t="shared" si="26"/>
        <v>0</v>
      </c>
      <c r="AH99" s="796">
        <f t="shared" si="26"/>
        <v>0</v>
      </c>
      <c r="AI99" s="796">
        <f t="shared" si="26"/>
        <v>0</v>
      </c>
      <c r="AJ99" s="796">
        <f t="shared" si="26"/>
        <v>0</v>
      </c>
      <c r="AK99" s="796">
        <f t="shared" si="26"/>
        <v>0</v>
      </c>
      <c r="AL99" s="796">
        <f t="shared" si="26"/>
        <v>0</v>
      </c>
      <c r="AM99" s="796">
        <f t="shared" si="26"/>
        <v>0</v>
      </c>
      <c r="AN99" s="796">
        <f t="shared" si="26"/>
        <v>0</v>
      </c>
      <c r="AO99" s="796">
        <f t="shared" si="26"/>
        <v>0</v>
      </c>
      <c r="AP99" s="796">
        <f t="shared" si="26"/>
        <v>0</v>
      </c>
    </row>
    <row r="100" spans="1:42">
      <c r="B100" s="728" t="s">
        <v>756</v>
      </c>
      <c r="C100" s="725" t="s">
        <v>451</v>
      </c>
      <c r="D100" s="701"/>
      <c r="E100" s="812" t="s">
        <v>1313</v>
      </c>
      <c r="F100" s="838"/>
      <c r="G100" s="973"/>
      <c r="H100" s="973"/>
      <c r="I100" s="973"/>
      <c r="J100" s="973"/>
      <c r="K100" s="973"/>
      <c r="L100" s="973"/>
      <c r="M100" s="973"/>
      <c r="N100" s="973"/>
      <c r="O100" s="973"/>
      <c r="P100" s="973"/>
      <c r="Q100" s="973"/>
      <c r="R100" s="973"/>
      <c r="S100" s="973"/>
      <c r="T100" s="973"/>
      <c r="U100" s="973"/>
      <c r="V100" s="973"/>
      <c r="W100" s="973"/>
      <c r="X100" s="973"/>
      <c r="Y100" s="973"/>
      <c r="Z100" s="973"/>
      <c r="AA100" s="973"/>
      <c r="AB100" s="973"/>
      <c r="AC100" s="973"/>
      <c r="AD100" s="973"/>
      <c r="AE100" s="973"/>
      <c r="AF100" s="973"/>
      <c r="AG100" s="973"/>
      <c r="AH100" s="973"/>
      <c r="AI100" s="973"/>
      <c r="AJ100" s="973"/>
      <c r="AK100" s="973"/>
      <c r="AL100" s="973"/>
      <c r="AM100" s="973"/>
      <c r="AN100" s="973"/>
      <c r="AO100" s="973"/>
      <c r="AP100" s="973"/>
    </row>
    <row r="101" spans="1:42" hidden="1" outlineLevel="1">
      <c r="B101" s="728" t="s">
        <v>757</v>
      </c>
      <c r="C101" s="725" t="s">
        <v>1093</v>
      </c>
      <c r="D101" s="701"/>
      <c r="E101" s="812" t="s">
        <v>1313</v>
      </c>
      <c r="F101" s="838"/>
      <c r="G101" s="973">
        <v>0</v>
      </c>
      <c r="H101" s="973">
        <v>0</v>
      </c>
      <c r="I101" s="973">
        <v>0</v>
      </c>
      <c r="J101" s="973">
        <v>0</v>
      </c>
      <c r="K101" s="973">
        <v>0</v>
      </c>
      <c r="L101" s="973">
        <v>0</v>
      </c>
      <c r="M101" s="973">
        <v>0</v>
      </c>
      <c r="N101" s="973">
        <v>0</v>
      </c>
      <c r="O101" s="973">
        <v>0</v>
      </c>
      <c r="P101" s="973">
        <v>0</v>
      </c>
      <c r="Q101" s="973">
        <v>0</v>
      </c>
      <c r="R101" s="973">
        <v>0</v>
      </c>
      <c r="S101" s="973">
        <v>0</v>
      </c>
      <c r="T101" s="973">
        <v>0</v>
      </c>
      <c r="U101" s="973">
        <v>0</v>
      </c>
      <c r="V101" s="973">
        <v>0</v>
      </c>
      <c r="W101" s="973">
        <v>0</v>
      </c>
      <c r="X101" s="973">
        <v>0</v>
      </c>
      <c r="Y101" s="973">
        <v>0</v>
      </c>
      <c r="Z101" s="973">
        <v>0</v>
      </c>
      <c r="AA101" s="973">
        <v>0</v>
      </c>
      <c r="AB101" s="973">
        <v>0</v>
      </c>
      <c r="AC101" s="973">
        <v>0</v>
      </c>
      <c r="AD101" s="973">
        <v>0</v>
      </c>
      <c r="AE101" s="973">
        <v>0</v>
      </c>
      <c r="AF101" s="973">
        <v>0</v>
      </c>
      <c r="AG101" s="973">
        <v>0</v>
      </c>
      <c r="AH101" s="973">
        <v>0</v>
      </c>
      <c r="AI101" s="973">
        <v>0</v>
      </c>
      <c r="AJ101" s="973">
        <v>0</v>
      </c>
      <c r="AK101" s="973">
        <v>0</v>
      </c>
      <c r="AL101" s="973">
        <v>0</v>
      </c>
      <c r="AM101" s="973">
        <v>0</v>
      </c>
      <c r="AN101" s="973">
        <v>0</v>
      </c>
      <c r="AO101" s="973">
        <v>0</v>
      </c>
      <c r="AP101" s="973">
        <v>0</v>
      </c>
    </row>
    <row r="102" spans="1:42" hidden="1" outlineLevel="1">
      <c r="B102" s="728" t="s">
        <v>758</v>
      </c>
      <c r="C102" s="725" t="s">
        <v>1094</v>
      </c>
      <c r="D102" s="701"/>
      <c r="E102" s="812" t="s">
        <v>1313</v>
      </c>
      <c r="F102" s="838"/>
      <c r="G102" s="973">
        <v>0</v>
      </c>
      <c r="H102" s="973">
        <v>0</v>
      </c>
      <c r="I102" s="973">
        <v>0</v>
      </c>
      <c r="J102" s="973">
        <v>0</v>
      </c>
      <c r="K102" s="973">
        <v>0</v>
      </c>
      <c r="L102" s="973">
        <v>0</v>
      </c>
      <c r="M102" s="973">
        <v>0</v>
      </c>
      <c r="N102" s="973">
        <v>0</v>
      </c>
      <c r="O102" s="973">
        <v>0</v>
      </c>
      <c r="P102" s="973">
        <v>0</v>
      </c>
      <c r="Q102" s="973">
        <v>0</v>
      </c>
      <c r="R102" s="973">
        <v>0</v>
      </c>
      <c r="S102" s="973">
        <v>0</v>
      </c>
      <c r="T102" s="973">
        <v>0</v>
      </c>
      <c r="U102" s="973">
        <v>0</v>
      </c>
      <c r="V102" s="973">
        <v>0</v>
      </c>
      <c r="W102" s="973">
        <v>0</v>
      </c>
      <c r="X102" s="973">
        <v>0</v>
      </c>
      <c r="Y102" s="973">
        <v>0</v>
      </c>
      <c r="Z102" s="973">
        <v>0</v>
      </c>
      <c r="AA102" s="973">
        <v>0</v>
      </c>
      <c r="AB102" s="973">
        <v>0</v>
      </c>
      <c r="AC102" s="973">
        <v>0</v>
      </c>
      <c r="AD102" s="973">
        <v>0</v>
      </c>
      <c r="AE102" s="973">
        <v>0</v>
      </c>
      <c r="AF102" s="973">
        <v>0</v>
      </c>
      <c r="AG102" s="973">
        <v>0</v>
      </c>
      <c r="AH102" s="973">
        <v>0</v>
      </c>
      <c r="AI102" s="973">
        <v>0</v>
      </c>
      <c r="AJ102" s="973">
        <v>0</v>
      </c>
      <c r="AK102" s="973">
        <v>0</v>
      </c>
      <c r="AL102" s="973">
        <v>0</v>
      </c>
      <c r="AM102" s="973">
        <v>0</v>
      </c>
      <c r="AN102" s="973">
        <v>0</v>
      </c>
      <c r="AO102" s="973">
        <v>0</v>
      </c>
      <c r="AP102" s="973">
        <v>0</v>
      </c>
    </row>
    <row r="103" spans="1:42" ht="12.75" customHeight="1" collapsed="1">
      <c r="B103" s="728" t="s">
        <v>878</v>
      </c>
      <c r="C103" s="725" t="s">
        <v>178</v>
      </c>
      <c r="D103" s="701"/>
      <c r="E103" s="812" t="s">
        <v>198</v>
      </c>
      <c r="F103" s="838"/>
      <c r="G103" s="973"/>
      <c r="H103" s="973"/>
      <c r="I103" s="973"/>
      <c r="J103" s="973"/>
      <c r="K103" s="973"/>
      <c r="L103" s="973"/>
      <c r="M103" s="973"/>
      <c r="N103" s="973"/>
      <c r="O103" s="973"/>
      <c r="P103" s="973"/>
      <c r="Q103" s="973"/>
      <c r="R103" s="973"/>
      <c r="S103" s="973"/>
      <c r="T103" s="973"/>
      <c r="U103" s="973"/>
      <c r="V103" s="973"/>
      <c r="W103" s="973"/>
      <c r="X103" s="973"/>
      <c r="Y103" s="973"/>
      <c r="Z103" s="973"/>
      <c r="AA103" s="973"/>
      <c r="AB103" s="973"/>
      <c r="AC103" s="973"/>
      <c r="AD103" s="973"/>
      <c r="AE103" s="973"/>
      <c r="AF103" s="973"/>
      <c r="AG103" s="973"/>
      <c r="AH103" s="973"/>
      <c r="AI103" s="973"/>
      <c r="AJ103" s="973"/>
      <c r="AK103" s="973"/>
      <c r="AL103" s="973"/>
      <c r="AM103" s="973"/>
      <c r="AN103" s="973"/>
      <c r="AO103" s="973"/>
      <c r="AP103" s="973"/>
    </row>
    <row r="104" spans="1:42">
      <c r="B104" s="728" t="s">
        <v>612</v>
      </c>
      <c r="C104" s="725" t="s">
        <v>762</v>
      </c>
      <c r="D104" s="852"/>
      <c r="E104" s="812" t="s">
        <v>1313</v>
      </c>
      <c r="F104" s="838"/>
      <c r="G104" s="973"/>
      <c r="H104" s="973"/>
      <c r="I104" s="973"/>
      <c r="J104" s="973"/>
      <c r="K104" s="973"/>
      <c r="L104" s="973"/>
      <c r="M104" s="973"/>
      <c r="N104" s="973"/>
      <c r="O104" s="973"/>
      <c r="P104" s="973"/>
      <c r="Q104" s="973"/>
      <c r="R104" s="973"/>
      <c r="S104" s="973"/>
      <c r="T104" s="973"/>
      <c r="U104" s="973"/>
      <c r="V104" s="973"/>
      <c r="W104" s="973"/>
      <c r="X104" s="973"/>
      <c r="Y104" s="973"/>
      <c r="Z104" s="973"/>
      <c r="AA104" s="973"/>
      <c r="AB104" s="973"/>
      <c r="AC104" s="973"/>
      <c r="AD104" s="973"/>
      <c r="AE104" s="973"/>
      <c r="AF104" s="973"/>
      <c r="AG104" s="973"/>
      <c r="AH104" s="973"/>
      <c r="AI104" s="973"/>
      <c r="AJ104" s="973"/>
      <c r="AK104" s="973"/>
      <c r="AL104" s="973"/>
      <c r="AM104" s="973"/>
      <c r="AN104" s="973"/>
      <c r="AO104" s="973"/>
      <c r="AP104" s="973"/>
    </row>
    <row r="105" spans="1:42">
      <c r="B105" s="728">
        <v>33</v>
      </c>
      <c r="C105" s="725" t="s">
        <v>760</v>
      </c>
      <c r="D105" s="701"/>
      <c r="E105" s="812" t="s">
        <v>1313</v>
      </c>
      <c r="F105" s="838"/>
      <c r="G105" s="654" t="str">
        <f t="shared" ref="G105:AP105" si="27">IF(AND(G91=0,G96=0,G100=""),"",G91+G96+G100)</f>
        <v/>
      </c>
      <c r="H105" s="654" t="str">
        <f t="shared" si="27"/>
        <v/>
      </c>
      <c r="I105" s="654" t="str">
        <f t="shared" si="27"/>
        <v/>
      </c>
      <c r="J105" s="654" t="str">
        <f t="shared" si="27"/>
        <v/>
      </c>
      <c r="K105" s="654" t="str">
        <f t="shared" si="27"/>
        <v/>
      </c>
      <c r="L105" s="654" t="str">
        <f t="shared" si="27"/>
        <v/>
      </c>
      <c r="M105" s="654" t="str">
        <f t="shared" si="27"/>
        <v/>
      </c>
      <c r="N105" s="654" t="str">
        <f t="shared" si="27"/>
        <v/>
      </c>
      <c r="O105" s="654" t="str">
        <f t="shared" si="27"/>
        <v/>
      </c>
      <c r="P105" s="654" t="str">
        <f t="shared" si="27"/>
        <v/>
      </c>
      <c r="Q105" s="654" t="str">
        <f t="shared" si="27"/>
        <v/>
      </c>
      <c r="R105" s="654" t="str">
        <f t="shared" si="27"/>
        <v/>
      </c>
      <c r="S105" s="654" t="str">
        <f t="shared" si="27"/>
        <v/>
      </c>
      <c r="T105" s="654" t="str">
        <f t="shared" si="27"/>
        <v/>
      </c>
      <c r="U105" s="654" t="str">
        <f t="shared" si="27"/>
        <v/>
      </c>
      <c r="V105" s="654" t="str">
        <f t="shared" si="27"/>
        <v/>
      </c>
      <c r="W105" s="654" t="str">
        <f t="shared" si="27"/>
        <v/>
      </c>
      <c r="X105" s="654" t="str">
        <f t="shared" si="27"/>
        <v/>
      </c>
      <c r="Y105" s="654" t="str">
        <f t="shared" si="27"/>
        <v/>
      </c>
      <c r="Z105" s="654" t="str">
        <f t="shared" si="27"/>
        <v/>
      </c>
      <c r="AA105" s="654" t="str">
        <f t="shared" si="27"/>
        <v/>
      </c>
      <c r="AB105" s="654" t="str">
        <f t="shared" si="27"/>
        <v/>
      </c>
      <c r="AC105" s="654" t="str">
        <f t="shared" si="27"/>
        <v/>
      </c>
      <c r="AD105" s="654" t="str">
        <f t="shared" si="27"/>
        <v/>
      </c>
      <c r="AE105" s="654" t="str">
        <f t="shared" si="27"/>
        <v/>
      </c>
      <c r="AF105" s="654" t="str">
        <f t="shared" si="27"/>
        <v/>
      </c>
      <c r="AG105" s="654" t="str">
        <f t="shared" si="27"/>
        <v/>
      </c>
      <c r="AH105" s="654" t="str">
        <f t="shared" si="27"/>
        <v/>
      </c>
      <c r="AI105" s="654" t="str">
        <f t="shared" si="27"/>
        <v/>
      </c>
      <c r="AJ105" s="654" t="str">
        <f t="shared" si="27"/>
        <v/>
      </c>
      <c r="AK105" s="654" t="str">
        <f t="shared" si="27"/>
        <v/>
      </c>
      <c r="AL105" s="654" t="str">
        <f t="shared" si="27"/>
        <v/>
      </c>
      <c r="AM105" s="654" t="str">
        <f t="shared" si="27"/>
        <v/>
      </c>
      <c r="AN105" s="654" t="str">
        <f t="shared" si="27"/>
        <v/>
      </c>
      <c r="AO105" s="654" t="str">
        <f t="shared" si="27"/>
        <v/>
      </c>
      <c r="AP105" s="654" t="str">
        <f t="shared" si="27"/>
        <v/>
      </c>
    </row>
    <row r="106" spans="1:42" ht="13.5" thickBot="1">
      <c r="G106" s="856"/>
      <c r="H106" s="856"/>
      <c r="I106" s="856"/>
      <c r="J106" s="856"/>
      <c r="K106" s="856"/>
      <c r="L106" s="856"/>
      <c r="M106" s="856"/>
      <c r="N106" s="856"/>
      <c r="O106" s="856"/>
      <c r="P106" s="856"/>
      <c r="Q106" s="856"/>
      <c r="R106" s="856"/>
      <c r="S106" s="856"/>
      <c r="T106" s="856"/>
      <c r="U106" s="856"/>
      <c r="V106" s="856"/>
      <c r="W106" s="856"/>
      <c r="X106" s="856"/>
      <c r="Y106" s="856"/>
      <c r="Z106" s="856"/>
      <c r="AA106" s="856"/>
      <c r="AB106" s="856"/>
      <c r="AC106" s="856"/>
      <c r="AD106" s="856"/>
      <c r="AE106" s="856"/>
      <c r="AF106" s="856"/>
      <c r="AG106" s="856"/>
      <c r="AH106" s="856"/>
      <c r="AI106" s="856"/>
      <c r="AJ106" s="856"/>
      <c r="AK106" s="856"/>
      <c r="AL106" s="856"/>
      <c r="AM106" s="856"/>
      <c r="AN106" s="856"/>
      <c r="AO106" s="856"/>
      <c r="AP106" s="856"/>
    </row>
    <row r="107" spans="1:42" ht="13.5" thickBot="1">
      <c r="B107" s="17" t="s">
        <v>237</v>
      </c>
      <c r="C107" s="781"/>
      <c r="D107" s="781"/>
      <c r="E107" s="791"/>
      <c r="F107" s="791"/>
      <c r="G107" s="147">
        <f t="shared" ref="G107:AP107" si="28">G$7</f>
        <v>1990</v>
      </c>
      <c r="H107" s="147">
        <f t="shared" si="28"/>
        <v>1991</v>
      </c>
      <c r="I107" s="147">
        <f t="shared" si="28"/>
        <v>1992</v>
      </c>
      <c r="J107" s="147">
        <f t="shared" si="28"/>
        <v>1993</v>
      </c>
      <c r="K107" s="147">
        <f t="shared" si="28"/>
        <v>1994</v>
      </c>
      <c r="L107" s="147">
        <f t="shared" si="28"/>
        <v>1995</v>
      </c>
      <c r="M107" s="147">
        <f t="shared" si="28"/>
        <v>1996</v>
      </c>
      <c r="N107" s="147">
        <f t="shared" si="28"/>
        <v>1997</v>
      </c>
      <c r="O107" s="147">
        <f t="shared" si="28"/>
        <v>1998</v>
      </c>
      <c r="P107" s="147">
        <f t="shared" si="28"/>
        <v>1999</v>
      </c>
      <c r="Q107" s="147">
        <f t="shared" si="28"/>
        <v>2000</v>
      </c>
      <c r="R107" s="147">
        <f t="shared" si="28"/>
        <v>2001</v>
      </c>
      <c r="S107" s="147">
        <f t="shared" si="28"/>
        <v>2002</v>
      </c>
      <c r="T107" s="149">
        <f t="shared" si="28"/>
        <v>2003</v>
      </c>
      <c r="U107" s="149">
        <f t="shared" si="28"/>
        <v>2004</v>
      </c>
      <c r="V107" s="149">
        <f t="shared" si="28"/>
        <v>2005</v>
      </c>
      <c r="W107" s="149">
        <f t="shared" si="28"/>
        <v>2006</v>
      </c>
      <c r="X107" s="149">
        <f t="shared" si="28"/>
        <v>2007</v>
      </c>
      <c r="Y107" s="149">
        <f t="shared" si="28"/>
        <v>2008</v>
      </c>
      <c r="Z107" s="149">
        <f t="shared" si="28"/>
        <v>2009</v>
      </c>
      <c r="AA107" s="149">
        <f t="shared" si="28"/>
        <v>2010</v>
      </c>
      <c r="AB107" s="149">
        <f t="shared" si="28"/>
        <v>2011</v>
      </c>
      <c r="AC107" s="149">
        <f t="shared" si="28"/>
        <v>2012</v>
      </c>
      <c r="AD107" s="149">
        <f t="shared" si="28"/>
        <v>2013</v>
      </c>
      <c r="AE107" s="149">
        <f t="shared" si="28"/>
        <v>2014</v>
      </c>
      <c r="AF107" s="149">
        <f t="shared" si="28"/>
        <v>2015</v>
      </c>
      <c r="AG107" s="149">
        <f t="shared" si="28"/>
        <v>2016</v>
      </c>
      <c r="AH107" s="149">
        <f t="shared" si="28"/>
        <v>2017</v>
      </c>
      <c r="AI107" s="149">
        <f t="shared" si="28"/>
        <v>2018</v>
      </c>
      <c r="AJ107" s="149">
        <f t="shared" si="28"/>
        <v>2019</v>
      </c>
      <c r="AK107" s="149">
        <f t="shared" si="28"/>
        <v>2020</v>
      </c>
      <c r="AL107" s="149">
        <f t="shared" si="28"/>
        <v>2021</v>
      </c>
      <c r="AM107" s="149">
        <f t="shared" si="28"/>
        <v>2022</v>
      </c>
      <c r="AN107" s="149">
        <f t="shared" si="28"/>
        <v>2023</v>
      </c>
      <c r="AO107" s="149">
        <f t="shared" si="28"/>
        <v>2024</v>
      </c>
      <c r="AP107" s="149">
        <f t="shared" si="28"/>
        <v>2025</v>
      </c>
    </row>
    <row r="108" spans="1:42">
      <c r="B108" s="772">
        <v>34</v>
      </c>
      <c r="C108" s="725" t="s">
        <v>1009</v>
      </c>
      <c r="D108" s="701"/>
      <c r="E108" s="702" t="s">
        <v>1314</v>
      </c>
      <c r="F108" s="709"/>
      <c r="G108" s="978">
        <v>0</v>
      </c>
      <c r="H108" s="978">
        <v>0</v>
      </c>
      <c r="I108" s="978">
        <v>0</v>
      </c>
      <c r="J108" s="978">
        <v>0</v>
      </c>
      <c r="K108" s="978">
        <v>0</v>
      </c>
      <c r="L108" s="978">
        <v>0</v>
      </c>
      <c r="M108" s="978">
        <v>0</v>
      </c>
      <c r="N108" s="978">
        <v>0</v>
      </c>
      <c r="O108" s="978">
        <v>0</v>
      </c>
      <c r="P108" s="978">
        <v>0</v>
      </c>
      <c r="Q108" s="978">
        <v>0</v>
      </c>
      <c r="R108" s="978">
        <v>0</v>
      </c>
      <c r="S108" s="978">
        <v>0</v>
      </c>
      <c r="T108" s="978">
        <v>0</v>
      </c>
      <c r="U108" s="978">
        <v>0</v>
      </c>
      <c r="V108" s="978">
        <v>0</v>
      </c>
      <c r="W108" s="978">
        <v>0</v>
      </c>
      <c r="X108" s="978">
        <v>0</v>
      </c>
      <c r="Y108" s="978">
        <v>0</v>
      </c>
      <c r="Z108" s="978">
        <v>0</v>
      </c>
      <c r="AA108" s="978">
        <v>0</v>
      </c>
      <c r="AB108" s="978">
        <v>0</v>
      </c>
      <c r="AC108" s="978">
        <v>0</v>
      </c>
      <c r="AD108" s="978">
        <v>0</v>
      </c>
      <c r="AE108" s="978">
        <v>0</v>
      </c>
      <c r="AF108" s="978">
        <v>0</v>
      </c>
      <c r="AG108" s="978">
        <v>0</v>
      </c>
      <c r="AH108" s="978">
        <v>0</v>
      </c>
      <c r="AI108" s="978">
        <v>0</v>
      </c>
      <c r="AJ108" s="978">
        <v>0</v>
      </c>
      <c r="AK108" s="978">
        <v>0</v>
      </c>
      <c r="AL108" s="973">
        <v>0</v>
      </c>
      <c r="AM108" s="973">
        <v>0</v>
      </c>
      <c r="AN108" s="973">
        <v>0</v>
      </c>
      <c r="AO108" s="973">
        <v>0</v>
      </c>
      <c r="AP108" s="973">
        <v>0</v>
      </c>
    </row>
    <row r="109" spans="1:42">
      <c r="B109" s="772" t="s">
        <v>600</v>
      </c>
      <c r="C109" s="725" t="s">
        <v>236</v>
      </c>
      <c r="D109" s="701"/>
      <c r="E109" s="702" t="s">
        <v>1314</v>
      </c>
      <c r="F109" s="709"/>
      <c r="G109" s="979"/>
      <c r="H109" s="979"/>
      <c r="I109" s="979"/>
      <c r="J109" s="979"/>
      <c r="K109" s="979"/>
      <c r="L109" s="979"/>
      <c r="M109" s="979"/>
      <c r="N109" s="979"/>
      <c r="O109" s="979"/>
      <c r="P109" s="979"/>
      <c r="Q109" s="979"/>
      <c r="R109" s="979"/>
      <c r="S109" s="979"/>
      <c r="T109" s="979"/>
      <c r="U109" s="979"/>
      <c r="V109" s="979"/>
      <c r="W109" s="979"/>
      <c r="X109" s="979"/>
      <c r="Y109" s="979"/>
      <c r="Z109" s="979"/>
      <c r="AA109" s="979"/>
      <c r="AB109" s="979"/>
      <c r="AC109" s="979"/>
      <c r="AD109" s="979"/>
      <c r="AE109" s="979"/>
      <c r="AF109" s="979"/>
      <c r="AG109" s="979"/>
      <c r="AH109" s="979"/>
      <c r="AI109" s="979"/>
      <c r="AJ109" s="979"/>
      <c r="AK109" s="979"/>
      <c r="AL109" s="979"/>
      <c r="AM109" s="979"/>
      <c r="AN109" s="979"/>
      <c r="AO109" s="979"/>
      <c r="AP109" s="979"/>
    </row>
    <row r="110" spans="1:42" ht="13.5" thickBot="1">
      <c r="G110" s="856"/>
      <c r="H110" s="856"/>
      <c r="I110" s="856"/>
      <c r="J110" s="856"/>
      <c r="K110" s="856"/>
      <c r="L110" s="856"/>
      <c r="M110" s="856"/>
      <c r="N110" s="856"/>
      <c r="O110" s="856"/>
      <c r="P110" s="856"/>
      <c r="Q110" s="856"/>
      <c r="R110" s="856"/>
      <c r="S110" s="856"/>
      <c r="T110" s="856"/>
      <c r="U110" s="856"/>
      <c r="V110" s="856"/>
      <c r="W110" s="856"/>
      <c r="X110" s="856"/>
      <c r="Y110" s="856"/>
      <c r="Z110" s="856"/>
      <c r="AA110" s="856"/>
      <c r="AB110" s="856"/>
      <c r="AC110" s="856"/>
      <c r="AD110" s="856"/>
      <c r="AE110" s="856"/>
      <c r="AF110" s="856"/>
      <c r="AG110" s="856"/>
      <c r="AH110" s="856"/>
      <c r="AI110" s="856"/>
      <c r="AJ110" s="856"/>
      <c r="AK110" s="856"/>
      <c r="AL110" s="856"/>
      <c r="AM110" s="856"/>
      <c r="AN110" s="856"/>
      <c r="AO110" s="856"/>
      <c r="AP110" s="856"/>
    </row>
    <row r="111" spans="1:42" s="809" customFormat="1" ht="13.5" customHeight="1" thickBot="1">
      <c r="A111" s="25" t="s">
        <v>199</v>
      </c>
      <c r="B111" s="853"/>
      <c r="C111" s="853"/>
      <c r="D111" s="853"/>
      <c r="E111" s="854"/>
      <c r="F111" s="854"/>
      <c r="G111" s="980"/>
      <c r="H111" s="980"/>
      <c r="I111" s="980"/>
      <c r="J111" s="980"/>
      <c r="K111" s="980"/>
      <c r="L111" s="980"/>
      <c r="M111" s="980"/>
      <c r="N111" s="980"/>
      <c r="O111" s="980"/>
      <c r="P111" s="980"/>
      <c r="Q111" s="980"/>
      <c r="R111" s="980"/>
      <c r="S111" s="980"/>
      <c r="T111" s="980"/>
      <c r="U111" s="980"/>
      <c r="V111" s="980"/>
      <c r="W111" s="980"/>
      <c r="X111" s="980"/>
      <c r="Y111" s="980"/>
      <c r="Z111" s="980"/>
      <c r="AA111" s="980"/>
      <c r="AB111" s="980"/>
      <c r="AC111" s="980"/>
      <c r="AD111" s="980"/>
      <c r="AE111" s="980"/>
      <c r="AF111" s="980"/>
      <c r="AG111" s="980"/>
      <c r="AH111" s="980"/>
      <c r="AI111" s="980"/>
      <c r="AJ111" s="980"/>
      <c r="AK111" s="980"/>
      <c r="AL111" s="980"/>
      <c r="AM111" s="980"/>
      <c r="AN111" s="980"/>
      <c r="AO111" s="980"/>
      <c r="AP111" s="981"/>
    </row>
    <row r="112" spans="1:42" ht="13.5" customHeight="1">
      <c r="A112" s="15"/>
      <c r="G112" s="856"/>
      <c r="H112" s="856"/>
      <c r="I112" s="856"/>
      <c r="J112" s="856"/>
      <c r="K112" s="856"/>
      <c r="L112" s="856"/>
      <c r="M112" s="856"/>
      <c r="N112" s="856"/>
      <c r="O112" s="856"/>
      <c r="P112" s="856"/>
      <c r="Q112" s="856"/>
      <c r="R112" s="856"/>
      <c r="S112" s="856"/>
      <c r="T112" s="856"/>
      <c r="U112" s="856"/>
      <c r="V112" s="856"/>
      <c r="W112" s="856"/>
      <c r="X112" s="856"/>
      <c r="Y112" s="856"/>
      <c r="Z112" s="856"/>
      <c r="AA112" s="856"/>
      <c r="AB112" s="856"/>
      <c r="AC112" s="856"/>
      <c r="AD112" s="856"/>
      <c r="AE112" s="856"/>
      <c r="AF112" s="856"/>
      <c r="AG112" s="856"/>
      <c r="AH112" s="856"/>
      <c r="AI112" s="856"/>
      <c r="AJ112" s="856"/>
      <c r="AK112" s="856"/>
      <c r="AL112" s="856"/>
      <c r="AM112" s="856"/>
      <c r="AN112" s="856"/>
      <c r="AO112" s="856"/>
      <c r="AP112" s="856"/>
    </row>
    <row r="113" spans="1:42" ht="13.5" hidden="1" customHeight="1" outlineLevel="1" thickBot="1">
      <c r="B113" s="17" t="s">
        <v>490</v>
      </c>
      <c r="C113" s="613"/>
      <c r="D113" s="613"/>
      <c r="E113" s="637"/>
      <c r="F113" s="814"/>
      <c r="G113" s="147">
        <f t="shared" ref="G113:AP113" si="29">G$7</f>
        <v>1990</v>
      </c>
      <c r="H113" s="147">
        <f t="shared" si="29"/>
        <v>1991</v>
      </c>
      <c r="I113" s="147">
        <f t="shared" si="29"/>
        <v>1992</v>
      </c>
      <c r="J113" s="147">
        <f t="shared" si="29"/>
        <v>1993</v>
      </c>
      <c r="K113" s="147">
        <f t="shared" si="29"/>
        <v>1994</v>
      </c>
      <c r="L113" s="147">
        <f t="shared" si="29"/>
        <v>1995</v>
      </c>
      <c r="M113" s="147">
        <f t="shared" si="29"/>
        <v>1996</v>
      </c>
      <c r="N113" s="147">
        <f t="shared" si="29"/>
        <v>1997</v>
      </c>
      <c r="O113" s="147">
        <f t="shared" si="29"/>
        <v>1998</v>
      </c>
      <c r="P113" s="147">
        <f t="shared" si="29"/>
        <v>1999</v>
      </c>
      <c r="Q113" s="147">
        <f t="shared" si="29"/>
        <v>2000</v>
      </c>
      <c r="R113" s="147">
        <f t="shared" si="29"/>
        <v>2001</v>
      </c>
      <c r="S113" s="147">
        <f t="shared" si="29"/>
        <v>2002</v>
      </c>
      <c r="T113" s="147">
        <f t="shared" si="29"/>
        <v>2003</v>
      </c>
      <c r="U113" s="147">
        <f t="shared" si="29"/>
        <v>2004</v>
      </c>
      <c r="V113" s="147">
        <f t="shared" si="29"/>
        <v>2005</v>
      </c>
      <c r="W113" s="147">
        <f t="shared" si="29"/>
        <v>2006</v>
      </c>
      <c r="X113" s="147">
        <f t="shared" si="29"/>
        <v>2007</v>
      </c>
      <c r="Y113" s="147">
        <f t="shared" si="29"/>
        <v>2008</v>
      </c>
      <c r="Z113" s="147">
        <f t="shared" si="29"/>
        <v>2009</v>
      </c>
      <c r="AA113" s="147">
        <f t="shared" si="29"/>
        <v>2010</v>
      </c>
      <c r="AB113" s="147">
        <f t="shared" si="29"/>
        <v>2011</v>
      </c>
      <c r="AC113" s="147">
        <f t="shared" si="29"/>
        <v>2012</v>
      </c>
      <c r="AD113" s="147">
        <f t="shared" si="29"/>
        <v>2013</v>
      </c>
      <c r="AE113" s="147">
        <f t="shared" si="29"/>
        <v>2014</v>
      </c>
      <c r="AF113" s="147">
        <f t="shared" si="29"/>
        <v>2015</v>
      </c>
      <c r="AG113" s="147">
        <f t="shared" si="29"/>
        <v>2016</v>
      </c>
      <c r="AH113" s="147">
        <f t="shared" si="29"/>
        <v>2017</v>
      </c>
      <c r="AI113" s="147">
        <f t="shared" si="29"/>
        <v>2018</v>
      </c>
      <c r="AJ113" s="147">
        <f t="shared" si="29"/>
        <v>2019</v>
      </c>
      <c r="AK113" s="147">
        <f t="shared" si="29"/>
        <v>2020</v>
      </c>
      <c r="AL113" s="147">
        <f t="shared" si="29"/>
        <v>2021</v>
      </c>
      <c r="AM113" s="147">
        <f t="shared" si="29"/>
        <v>2022</v>
      </c>
      <c r="AN113" s="147">
        <f t="shared" si="29"/>
        <v>2023</v>
      </c>
      <c r="AO113" s="147">
        <f t="shared" si="29"/>
        <v>2024</v>
      </c>
      <c r="AP113" s="147">
        <f t="shared" si="29"/>
        <v>2025</v>
      </c>
    </row>
    <row r="114" spans="1:42" ht="13.5" hidden="1" customHeight="1" outlineLevel="1">
      <c r="B114" s="641" t="s">
        <v>412</v>
      </c>
      <c r="C114" s="668" t="s">
        <v>490</v>
      </c>
      <c r="D114" s="669"/>
      <c r="E114" s="670" t="s">
        <v>1102</v>
      </c>
      <c r="F114" s="709"/>
      <c r="G114" s="982" t="str">
        <f t="shared" ref="G114:AP114" si="30">IF(G34="","",G34)</f>
        <v>B1</v>
      </c>
      <c r="H114" s="982" t="str">
        <f t="shared" si="30"/>
        <v>B1</v>
      </c>
      <c r="I114" s="982" t="str">
        <f t="shared" si="30"/>
        <v>B1</v>
      </c>
      <c r="J114" s="982" t="str">
        <f t="shared" si="30"/>
        <v>B1</v>
      </c>
      <c r="K114" s="982" t="str">
        <f t="shared" si="30"/>
        <v>B1</v>
      </c>
      <c r="L114" s="982" t="str">
        <f t="shared" si="30"/>
        <v>B1</v>
      </c>
      <c r="M114" s="982" t="str">
        <f t="shared" si="30"/>
        <v>B1</v>
      </c>
      <c r="N114" s="982" t="str">
        <f t="shared" si="30"/>
        <v>B1</v>
      </c>
      <c r="O114" s="982" t="str">
        <f t="shared" si="30"/>
        <v>B1</v>
      </c>
      <c r="P114" s="982" t="str">
        <f t="shared" si="30"/>
        <v>B1</v>
      </c>
      <c r="Q114" s="982" t="str">
        <f t="shared" si="30"/>
        <v>B1</v>
      </c>
      <c r="R114" s="982" t="str">
        <f t="shared" si="30"/>
        <v>B1</v>
      </c>
      <c r="S114" s="982" t="str">
        <f t="shared" si="30"/>
        <v>B1</v>
      </c>
      <c r="T114" s="982" t="str">
        <f t="shared" si="30"/>
        <v>B1</v>
      </c>
      <c r="U114" s="982" t="str">
        <f t="shared" si="30"/>
        <v>B1</v>
      </c>
      <c r="V114" s="982" t="str">
        <f t="shared" si="30"/>
        <v>B1</v>
      </c>
      <c r="W114" s="982" t="str">
        <f t="shared" si="30"/>
        <v>B1</v>
      </c>
      <c r="X114" s="982" t="str">
        <f t="shared" si="30"/>
        <v>B1</v>
      </c>
      <c r="Y114" s="982" t="str">
        <f t="shared" si="30"/>
        <v>B1</v>
      </c>
      <c r="Z114" s="982" t="str">
        <f t="shared" si="30"/>
        <v>B1</v>
      </c>
      <c r="AA114" s="982" t="str">
        <f t="shared" si="30"/>
        <v>B1</v>
      </c>
      <c r="AB114" s="982" t="str">
        <f t="shared" si="30"/>
        <v>B1</v>
      </c>
      <c r="AC114" s="982" t="str">
        <f t="shared" si="30"/>
        <v>B1</v>
      </c>
      <c r="AD114" s="982" t="str">
        <f t="shared" si="30"/>
        <v>B1</v>
      </c>
      <c r="AE114" s="982" t="str">
        <f t="shared" si="30"/>
        <v>B1</v>
      </c>
      <c r="AF114" s="982" t="str">
        <f t="shared" si="30"/>
        <v>B1</v>
      </c>
      <c r="AG114" s="982" t="str">
        <f t="shared" si="30"/>
        <v>B1</v>
      </c>
      <c r="AH114" s="982" t="str">
        <f t="shared" si="30"/>
        <v>B1</v>
      </c>
      <c r="AI114" s="982" t="str">
        <f t="shared" si="30"/>
        <v>B1</v>
      </c>
      <c r="AJ114" s="982" t="str">
        <f t="shared" si="30"/>
        <v>B1</v>
      </c>
      <c r="AK114" s="982" t="str">
        <f t="shared" si="30"/>
        <v>B1</v>
      </c>
      <c r="AL114" s="982" t="str">
        <f t="shared" si="30"/>
        <v>B1</v>
      </c>
      <c r="AM114" s="982" t="str">
        <f t="shared" si="30"/>
        <v>B1</v>
      </c>
      <c r="AN114" s="982" t="str">
        <f t="shared" si="30"/>
        <v>B1</v>
      </c>
      <c r="AO114" s="982" t="str">
        <f t="shared" si="30"/>
        <v>B1</v>
      </c>
      <c r="AP114" s="982" t="str">
        <f t="shared" si="30"/>
        <v>B1</v>
      </c>
    </row>
    <row r="115" spans="1:42" ht="13.5" customHeight="1" collapsed="1">
      <c r="B115" s="63"/>
      <c r="C115" s="784"/>
      <c r="D115" s="784"/>
      <c r="E115" s="785"/>
      <c r="F115" s="785"/>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row>
    <row r="116" spans="1:42" ht="13.5" hidden="1" customHeight="1" outlineLevel="1" thickBot="1">
      <c r="B116" s="17" t="s">
        <v>476</v>
      </c>
      <c r="C116" s="613"/>
      <c r="D116" s="613"/>
      <c r="E116" s="637"/>
      <c r="F116" s="791"/>
      <c r="G116" s="147">
        <f t="shared" ref="G116:AP116" si="31">G$7</f>
        <v>1990</v>
      </c>
      <c r="H116" s="147">
        <f t="shared" si="31"/>
        <v>1991</v>
      </c>
      <c r="I116" s="147">
        <f t="shared" si="31"/>
        <v>1992</v>
      </c>
      <c r="J116" s="147">
        <f t="shared" si="31"/>
        <v>1993</v>
      </c>
      <c r="K116" s="147">
        <f t="shared" si="31"/>
        <v>1994</v>
      </c>
      <c r="L116" s="147">
        <f t="shared" si="31"/>
        <v>1995</v>
      </c>
      <c r="M116" s="147">
        <f t="shared" si="31"/>
        <v>1996</v>
      </c>
      <c r="N116" s="147">
        <f t="shared" si="31"/>
        <v>1997</v>
      </c>
      <c r="O116" s="147">
        <f t="shared" si="31"/>
        <v>1998</v>
      </c>
      <c r="P116" s="147">
        <f t="shared" si="31"/>
        <v>1999</v>
      </c>
      <c r="Q116" s="147">
        <f t="shared" si="31"/>
        <v>2000</v>
      </c>
      <c r="R116" s="147">
        <f t="shared" si="31"/>
        <v>2001</v>
      </c>
      <c r="S116" s="147">
        <f t="shared" si="31"/>
        <v>2002</v>
      </c>
      <c r="T116" s="147">
        <f t="shared" si="31"/>
        <v>2003</v>
      </c>
      <c r="U116" s="147">
        <f t="shared" si="31"/>
        <v>2004</v>
      </c>
      <c r="V116" s="147">
        <f t="shared" si="31"/>
        <v>2005</v>
      </c>
      <c r="W116" s="147">
        <f t="shared" si="31"/>
        <v>2006</v>
      </c>
      <c r="X116" s="147">
        <f t="shared" si="31"/>
        <v>2007</v>
      </c>
      <c r="Y116" s="147">
        <f t="shared" si="31"/>
        <v>2008</v>
      </c>
      <c r="Z116" s="147">
        <f t="shared" si="31"/>
        <v>2009</v>
      </c>
      <c r="AA116" s="147">
        <f t="shared" si="31"/>
        <v>2010</v>
      </c>
      <c r="AB116" s="147">
        <f t="shared" si="31"/>
        <v>2011</v>
      </c>
      <c r="AC116" s="147">
        <f t="shared" si="31"/>
        <v>2012</v>
      </c>
      <c r="AD116" s="147">
        <f t="shared" si="31"/>
        <v>2013</v>
      </c>
      <c r="AE116" s="147">
        <f t="shared" si="31"/>
        <v>2014</v>
      </c>
      <c r="AF116" s="147">
        <f t="shared" si="31"/>
        <v>2015</v>
      </c>
      <c r="AG116" s="147">
        <f t="shared" si="31"/>
        <v>2016</v>
      </c>
      <c r="AH116" s="147">
        <f t="shared" si="31"/>
        <v>2017</v>
      </c>
      <c r="AI116" s="147">
        <f t="shared" si="31"/>
        <v>2018</v>
      </c>
      <c r="AJ116" s="147">
        <f t="shared" si="31"/>
        <v>2019</v>
      </c>
      <c r="AK116" s="147">
        <f t="shared" si="31"/>
        <v>2020</v>
      </c>
      <c r="AL116" s="147">
        <f t="shared" si="31"/>
        <v>2021</v>
      </c>
      <c r="AM116" s="147">
        <f t="shared" si="31"/>
        <v>2022</v>
      </c>
      <c r="AN116" s="147">
        <f t="shared" si="31"/>
        <v>2023</v>
      </c>
      <c r="AO116" s="147">
        <f t="shared" si="31"/>
        <v>2024</v>
      </c>
      <c r="AP116" s="147">
        <f t="shared" si="31"/>
        <v>2025</v>
      </c>
    </row>
    <row r="117" spans="1:42" ht="13.5" hidden="1" customHeight="1" outlineLevel="1">
      <c r="B117" s="611" t="s">
        <v>413</v>
      </c>
      <c r="C117" s="668" t="s">
        <v>1225</v>
      </c>
      <c r="D117" s="640"/>
      <c r="E117" s="667" t="s">
        <v>1386</v>
      </c>
      <c r="F117" s="855"/>
      <c r="G117" s="973"/>
      <c r="H117" s="973"/>
      <c r="I117" s="973"/>
      <c r="J117" s="973"/>
      <c r="K117" s="973"/>
      <c r="L117" s="973"/>
      <c r="M117" s="973"/>
      <c r="N117" s="973"/>
      <c r="O117" s="973"/>
      <c r="P117" s="973"/>
      <c r="Q117" s="973"/>
      <c r="R117" s="973"/>
      <c r="S117" s="973"/>
      <c r="T117" s="973"/>
      <c r="U117" s="973"/>
      <c r="V117" s="973"/>
      <c r="W117" s="973"/>
      <c r="X117" s="973"/>
      <c r="Y117" s="973"/>
      <c r="Z117" s="973"/>
      <c r="AA117" s="973"/>
      <c r="AB117" s="973"/>
      <c r="AC117" s="973"/>
      <c r="AD117" s="973"/>
      <c r="AE117" s="973"/>
      <c r="AF117" s="973"/>
      <c r="AG117" s="973"/>
      <c r="AH117" s="973"/>
      <c r="AI117" s="973"/>
      <c r="AJ117" s="973"/>
      <c r="AK117" s="973"/>
      <c r="AL117" s="973"/>
      <c r="AM117" s="973"/>
      <c r="AN117" s="973"/>
      <c r="AO117" s="973"/>
      <c r="AP117" s="973"/>
    </row>
    <row r="118" spans="1:42" s="762" customFormat="1" ht="12.75" hidden="1" customHeight="1" outlineLevel="1">
      <c r="B118" s="342" t="s">
        <v>759</v>
      </c>
      <c r="C118" s="60" t="s">
        <v>6</v>
      </c>
      <c r="D118" s="640"/>
      <c r="E118" s="667" t="s">
        <v>151</v>
      </c>
      <c r="F118" s="692"/>
      <c r="G118" s="973"/>
      <c r="H118" s="973"/>
      <c r="I118" s="973"/>
      <c r="J118" s="973"/>
      <c r="K118" s="973"/>
      <c r="L118" s="973"/>
      <c r="M118" s="973"/>
      <c r="N118" s="973"/>
      <c r="O118" s="973"/>
      <c r="P118" s="973"/>
      <c r="Q118" s="973"/>
      <c r="R118" s="973"/>
      <c r="S118" s="973"/>
      <c r="T118" s="973"/>
      <c r="U118" s="973"/>
      <c r="V118" s="973"/>
      <c r="W118" s="973"/>
      <c r="X118" s="973"/>
      <c r="Y118" s="973"/>
      <c r="Z118" s="973"/>
      <c r="AA118" s="973"/>
      <c r="AB118" s="973"/>
      <c r="AC118" s="973"/>
      <c r="AD118" s="973"/>
      <c r="AE118" s="973"/>
      <c r="AF118" s="973"/>
      <c r="AG118" s="973"/>
      <c r="AH118" s="973"/>
      <c r="AI118" s="973"/>
      <c r="AJ118" s="973"/>
      <c r="AK118" s="973"/>
      <c r="AL118" s="973"/>
      <c r="AM118" s="973"/>
      <c r="AN118" s="973"/>
      <c r="AO118" s="973"/>
      <c r="AP118" s="973"/>
    </row>
    <row r="119" spans="1:42" ht="13.5" customHeight="1" collapsed="1">
      <c r="A119" s="15"/>
      <c r="G119" s="856"/>
      <c r="H119" s="856"/>
      <c r="I119" s="856"/>
      <c r="J119" s="856"/>
      <c r="K119" s="856"/>
      <c r="L119" s="856"/>
      <c r="M119" s="856"/>
      <c r="N119" s="856"/>
      <c r="O119" s="856"/>
      <c r="P119" s="856"/>
      <c r="Q119" s="856"/>
      <c r="R119" s="856"/>
      <c r="S119" s="856"/>
      <c r="T119" s="856"/>
      <c r="U119" s="856"/>
      <c r="V119" s="856"/>
      <c r="W119" s="856"/>
      <c r="X119" s="856"/>
      <c r="Y119" s="856"/>
      <c r="Z119" s="856"/>
      <c r="AA119" s="856"/>
      <c r="AB119" s="856"/>
      <c r="AC119" s="856"/>
      <c r="AD119" s="856"/>
      <c r="AE119" s="856"/>
      <c r="AF119" s="856"/>
      <c r="AG119" s="856"/>
      <c r="AH119" s="856"/>
      <c r="AI119" s="856"/>
      <c r="AJ119" s="856"/>
      <c r="AK119" s="856"/>
      <c r="AL119" s="856"/>
      <c r="AM119" s="856"/>
      <c r="AN119" s="856"/>
      <c r="AO119" s="856"/>
      <c r="AP119" s="856"/>
    </row>
    <row r="120" spans="1:42" ht="13.5" hidden="1" customHeight="1" outlineLevel="1" thickBot="1">
      <c r="B120" s="17" t="s">
        <v>477</v>
      </c>
      <c r="C120" s="613"/>
      <c r="D120" s="613"/>
      <c r="E120" s="637"/>
      <c r="F120" s="791"/>
      <c r="G120" s="147">
        <f t="shared" ref="G120:AP120" si="32">G$7</f>
        <v>1990</v>
      </c>
      <c r="H120" s="147">
        <f t="shared" si="32"/>
        <v>1991</v>
      </c>
      <c r="I120" s="147">
        <f t="shared" si="32"/>
        <v>1992</v>
      </c>
      <c r="J120" s="147">
        <f t="shared" si="32"/>
        <v>1993</v>
      </c>
      <c r="K120" s="147">
        <f t="shared" si="32"/>
        <v>1994</v>
      </c>
      <c r="L120" s="147">
        <f t="shared" si="32"/>
        <v>1995</v>
      </c>
      <c r="M120" s="147">
        <f t="shared" si="32"/>
        <v>1996</v>
      </c>
      <c r="N120" s="147">
        <f t="shared" si="32"/>
        <v>1997</v>
      </c>
      <c r="O120" s="147">
        <f t="shared" si="32"/>
        <v>1998</v>
      </c>
      <c r="P120" s="147">
        <f t="shared" si="32"/>
        <v>1999</v>
      </c>
      <c r="Q120" s="147">
        <f t="shared" si="32"/>
        <v>2000</v>
      </c>
      <c r="R120" s="147">
        <f t="shared" si="32"/>
        <v>2001</v>
      </c>
      <c r="S120" s="147">
        <f t="shared" si="32"/>
        <v>2002</v>
      </c>
      <c r="T120" s="147">
        <f t="shared" si="32"/>
        <v>2003</v>
      </c>
      <c r="U120" s="147">
        <f t="shared" si="32"/>
        <v>2004</v>
      </c>
      <c r="V120" s="147">
        <f t="shared" si="32"/>
        <v>2005</v>
      </c>
      <c r="W120" s="147">
        <f t="shared" si="32"/>
        <v>2006</v>
      </c>
      <c r="X120" s="147">
        <f t="shared" si="32"/>
        <v>2007</v>
      </c>
      <c r="Y120" s="147">
        <f t="shared" si="32"/>
        <v>2008</v>
      </c>
      <c r="Z120" s="147">
        <f t="shared" si="32"/>
        <v>2009</v>
      </c>
      <c r="AA120" s="147">
        <f t="shared" si="32"/>
        <v>2010</v>
      </c>
      <c r="AB120" s="147">
        <f t="shared" si="32"/>
        <v>2011</v>
      </c>
      <c r="AC120" s="147">
        <f t="shared" si="32"/>
        <v>2012</v>
      </c>
      <c r="AD120" s="147">
        <f t="shared" si="32"/>
        <v>2013</v>
      </c>
      <c r="AE120" s="147">
        <f t="shared" si="32"/>
        <v>2014</v>
      </c>
      <c r="AF120" s="147">
        <f t="shared" si="32"/>
        <v>2015</v>
      </c>
      <c r="AG120" s="147">
        <f t="shared" si="32"/>
        <v>2016</v>
      </c>
      <c r="AH120" s="147">
        <f t="shared" si="32"/>
        <v>2017</v>
      </c>
      <c r="AI120" s="147">
        <f t="shared" si="32"/>
        <v>2018</v>
      </c>
      <c r="AJ120" s="147">
        <f t="shared" si="32"/>
        <v>2019</v>
      </c>
      <c r="AK120" s="147">
        <f t="shared" si="32"/>
        <v>2020</v>
      </c>
      <c r="AL120" s="147">
        <f t="shared" si="32"/>
        <v>2021</v>
      </c>
      <c r="AM120" s="147">
        <f t="shared" si="32"/>
        <v>2022</v>
      </c>
      <c r="AN120" s="147">
        <f t="shared" si="32"/>
        <v>2023</v>
      </c>
      <c r="AO120" s="147">
        <f t="shared" si="32"/>
        <v>2024</v>
      </c>
      <c r="AP120" s="147">
        <f t="shared" si="32"/>
        <v>2025</v>
      </c>
    </row>
    <row r="121" spans="1:42" ht="13.5" hidden="1" customHeight="1" outlineLevel="1">
      <c r="B121" s="611" t="s">
        <v>1219</v>
      </c>
      <c r="C121" s="668" t="s">
        <v>1228</v>
      </c>
      <c r="D121" s="640"/>
      <c r="E121" s="667" t="s">
        <v>1386</v>
      </c>
      <c r="F121" s="855"/>
      <c r="G121" s="973"/>
      <c r="H121" s="973"/>
      <c r="I121" s="973"/>
      <c r="J121" s="973"/>
      <c r="K121" s="973"/>
      <c r="L121" s="973"/>
      <c r="M121" s="973"/>
      <c r="N121" s="973"/>
      <c r="O121" s="973"/>
      <c r="P121" s="973"/>
      <c r="Q121" s="973"/>
      <c r="R121" s="973"/>
      <c r="S121" s="973"/>
      <c r="T121" s="973"/>
      <c r="U121" s="973"/>
      <c r="V121" s="973"/>
      <c r="W121" s="973"/>
      <c r="X121" s="973"/>
      <c r="Y121" s="973"/>
      <c r="Z121" s="973"/>
      <c r="AA121" s="973"/>
      <c r="AB121" s="973"/>
      <c r="AC121" s="973"/>
      <c r="AD121" s="973"/>
      <c r="AE121" s="973"/>
      <c r="AF121" s="973"/>
      <c r="AG121" s="973"/>
      <c r="AH121" s="973"/>
      <c r="AI121" s="973"/>
      <c r="AJ121" s="973"/>
      <c r="AK121" s="973"/>
      <c r="AL121" s="973"/>
      <c r="AM121" s="973"/>
      <c r="AN121" s="973"/>
      <c r="AO121" s="973"/>
      <c r="AP121" s="973"/>
    </row>
    <row r="122" spans="1:42" ht="12.75" hidden="1" customHeight="1" outlineLevel="1">
      <c r="B122" s="611" t="s">
        <v>1220</v>
      </c>
      <c r="C122" s="60" t="s">
        <v>7</v>
      </c>
      <c r="D122" s="640"/>
      <c r="E122" s="667" t="s">
        <v>151</v>
      </c>
      <c r="F122" s="838"/>
      <c r="G122" s="973"/>
      <c r="H122" s="973"/>
      <c r="I122" s="973"/>
      <c r="J122" s="973"/>
      <c r="K122" s="973"/>
      <c r="L122" s="973"/>
      <c r="M122" s="973"/>
      <c r="N122" s="973"/>
      <c r="O122" s="973"/>
      <c r="P122" s="973"/>
      <c r="Q122" s="973"/>
      <c r="R122" s="973"/>
      <c r="S122" s="973"/>
      <c r="T122" s="973"/>
      <c r="U122" s="973"/>
      <c r="V122" s="973"/>
      <c r="W122" s="973"/>
      <c r="X122" s="973"/>
      <c r="Y122" s="973"/>
      <c r="Z122" s="973"/>
      <c r="AA122" s="973"/>
      <c r="AB122" s="973"/>
      <c r="AC122" s="973"/>
      <c r="AD122" s="973"/>
      <c r="AE122" s="973"/>
      <c r="AF122" s="973"/>
      <c r="AG122" s="973"/>
      <c r="AH122" s="973"/>
      <c r="AI122" s="973"/>
      <c r="AJ122" s="973"/>
      <c r="AK122" s="973"/>
      <c r="AL122" s="973"/>
      <c r="AM122" s="973"/>
      <c r="AN122" s="973"/>
      <c r="AO122" s="973"/>
      <c r="AP122" s="973"/>
    </row>
    <row r="123" spans="1:42" ht="13.5" customHeight="1" collapsed="1">
      <c r="A123" s="15"/>
      <c r="G123" s="856"/>
      <c r="H123" s="856"/>
      <c r="I123" s="856"/>
      <c r="J123" s="856"/>
      <c r="K123" s="856"/>
      <c r="L123" s="856"/>
      <c r="M123" s="856"/>
      <c r="N123" s="856"/>
      <c r="O123" s="856"/>
      <c r="P123" s="856"/>
      <c r="Q123" s="856"/>
      <c r="R123" s="856"/>
      <c r="S123" s="856"/>
      <c r="T123" s="856"/>
      <c r="U123" s="856"/>
      <c r="V123" s="856"/>
      <c r="W123" s="856"/>
      <c r="X123" s="856"/>
      <c r="Y123" s="856"/>
      <c r="Z123" s="856"/>
      <c r="AA123" s="856"/>
      <c r="AB123" s="856"/>
      <c r="AC123" s="856"/>
      <c r="AD123" s="856"/>
      <c r="AE123" s="856"/>
      <c r="AF123" s="856"/>
      <c r="AG123" s="856"/>
      <c r="AH123" s="856"/>
      <c r="AI123" s="856"/>
      <c r="AJ123" s="856"/>
      <c r="AK123" s="856"/>
      <c r="AL123" s="856"/>
      <c r="AM123" s="856"/>
      <c r="AN123" s="856"/>
      <c r="AO123" s="856"/>
      <c r="AP123" s="856"/>
    </row>
    <row r="124" spans="1:42" ht="13.5" hidden="1" customHeight="1" outlineLevel="1" thickBot="1">
      <c r="B124" s="17" t="s">
        <v>478</v>
      </c>
      <c r="C124" s="613"/>
      <c r="D124" s="613"/>
      <c r="E124" s="637"/>
      <c r="F124" s="791"/>
      <c r="G124" s="147">
        <f t="shared" ref="G124:AP124" si="33">G$7</f>
        <v>1990</v>
      </c>
      <c r="H124" s="147">
        <f t="shared" si="33"/>
        <v>1991</v>
      </c>
      <c r="I124" s="147">
        <f t="shared" si="33"/>
        <v>1992</v>
      </c>
      <c r="J124" s="147">
        <f t="shared" si="33"/>
        <v>1993</v>
      </c>
      <c r="K124" s="147">
        <f t="shared" si="33"/>
        <v>1994</v>
      </c>
      <c r="L124" s="147">
        <f t="shared" si="33"/>
        <v>1995</v>
      </c>
      <c r="M124" s="147">
        <f t="shared" si="33"/>
        <v>1996</v>
      </c>
      <c r="N124" s="147">
        <f t="shared" si="33"/>
        <v>1997</v>
      </c>
      <c r="O124" s="147">
        <f t="shared" si="33"/>
        <v>1998</v>
      </c>
      <c r="P124" s="147">
        <f t="shared" si="33"/>
        <v>1999</v>
      </c>
      <c r="Q124" s="147">
        <f t="shared" si="33"/>
        <v>2000</v>
      </c>
      <c r="R124" s="147">
        <f t="shared" si="33"/>
        <v>2001</v>
      </c>
      <c r="S124" s="147">
        <f t="shared" si="33"/>
        <v>2002</v>
      </c>
      <c r="T124" s="147">
        <f t="shared" si="33"/>
        <v>2003</v>
      </c>
      <c r="U124" s="147">
        <f t="shared" si="33"/>
        <v>2004</v>
      </c>
      <c r="V124" s="147">
        <f t="shared" si="33"/>
        <v>2005</v>
      </c>
      <c r="W124" s="147">
        <f t="shared" si="33"/>
        <v>2006</v>
      </c>
      <c r="X124" s="147">
        <f t="shared" si="33"/>
        <v>2007</v>
      </c>
      <c r="Y124" s="147">
        <f t="shared" si="33"/>
        <v>2008</v>
      </c>
      <c r="Z124" s="147">
        <f t="shared" si="33"/>
        <v>2009</v>
      </c>
      <c r="AA124" s="147">
        <f t="shared" si="33"/>
        <v>2010</v>
      </c>
      <c r="AB124" s="147">
        <f t="shared" si="33"/>
        <v>2011</v>
      </c>
      <c r="AC124" s="147">
        <f t="shared" si="33"/>
        <v>2012</v>
      </c>
      <c r="AD124" s="147">
        <f t="shared" si="33"/>
        <v>2013</v>
      </c>
      <c r="AE124" s="147">
        <f t="shared" si="33"/>
        <v>2014</v>
      </c>
      <c r="AF124" s="147">
        <f t="shared" si="33"/>
        <v>2015</v>
      </c>
      <c r="AG124" s="147">
        <f t="shared" si="33"/>
        <v>2016</v>
      </c>
      <c r="AH124" s="147">
        <f t="shared" si="33"/>
        <v>2017</v>
      </c>
      <c r="AI124" s="147">
        <f t="shared" si="33"/>
        <v>2018</v>
      </c>
      <c r="AJ124" s="147">
        <f t="shared" si="33"/>
        <v>2019</v>
      </c>
      <c r="AK124" s="147">
        <f t="shared" si="33"/>
        <v>2020</v>
      </c>
      <c r="AL124" s="147">
        <f t="shared" si="33"/>
        <v>2021</v>
      </c>
      <c r="AM124" s="147">
        <f t="shared" si="33"/>
        <v>2022</v>
      </c>
      <c r="AN124" s="147">
        <f t="shared" si="33"/>
        <v>2023</v>
      </c>
      <c r="AO124" s="147">
        <f t="shared" si="33"/>
        <v>2024</v>
      </c>
      <c r="AP124" s="147">
        <f t="shared" si="33"/>
        <v>2025</v>
      </c>
    </row>
    <row r="125" spans="1:42" s="762" customFormat="1" ht="13.5" hidden="1" customHeight="1" outlineLevel="1">
      <c r="B125" s="342" t="s">
        <v>457</v>
      </c>
      <c r="C125" s="668" t="s">
        <v>8</v>
      </c>
      <c r="D125" s="640"/>
      <c r="E125" s="667" t="s">
        <v>152</v>
      </c>
      <c r="F125" s="855"/>
      <c r="G125" s="983">
        <v>525</v>
      </c>
      <c r="H125" s="983">
        <v>525</v>
      </c>
      <c r="I125" s="983">
        <v>525</v>
      </c>
      <c r="J125" s="983">
        <v>525</v>
      </c>
      <c r="K125" s="983">
        <v>525</v>
      </c>
      <c r="L125" s="983">
        <v>525</v>
      </c>
      <c r="M125" s="983">
        <v>525</v>
      </c>
      <c r="N125" s="983">
        <v>525</v>
      </c>
      <c r="O125" s="983">
        <v>525</v>
      </c>
      <c r="P125" s="983">
        <v>525</v>
      </c>
      <c r="Q125" s="983">
        <v>525</v>
      </c>
      <c r="R125" s="983">
        <v>525</v>
      </c>
      <c r="S125" s="983">
        <v>525</v>
      </c>
      <c r="T125" s="983">
        <v>525</v>
      </c>
      <c r="U125" s="983">
        <v>525</v>
      </c>
      <c r="V125" s="983">
        <v>525</v>
      </c>
      <c r="W125" s="983">
        <v>525</v>
      </c>
      <c r="X125" s="983">
        <v>525</v>
      </c>
      <c r="Y125" s="983">
        <v>525</v>
      </c>
      <c r="Z125" s="983">
        <v>525</v>
      </c>
      <c r="AA125" s="983">
        <v>525</v>
      </c>
      <c r="AB125" s="983">
        <v>525</v>
      </c>
      <c r="AC125" s="983">
        <v>525</v>
      </c>
      <c r="AD125" s="983">
        <v>525</v>
      </c>
      <c r="AE125" s="983">
        <v>525</v>
      </c>
      <c r="AF125" s="983">
        <v>525</v>
      </c>
      <c r="AG125" s="983">
        <v>525</v>
      </c>
      <c r="AH125" s="983">
        <v>525</v>
      </c>
      <c r="AI125" s="983">
        <v>525</v>
      </c>
      <c r="AJ125" s="983">
        <v>525</v>
      </c>
      <c r="AK125" s="983">
        <v>525</v>
      </c>
      <c r="AL125" s="983">
        <v>525</v>
      </c>
      <c r="AM125" s="983">
        <v>525</v>
      </c>
      <c r="AN125" s="983">
        <v>525</v>
      </c>
      <c r="AO125" s="983">
        <v>525</v>
      </c>
      <c r="AP125" s="983">
        <v>525</v>
      </c>
    </row>
    <row r="126" spans="1:42" ht="13.5" hidden="1" customHeight="1" outlineLevel="1">
      <c r="B126" s="611" t="s">
        <v>458</v>
      </c>
      <c r="C126" s="60" t="s">
        <v>14</v>
      </c>
      <c r="D126" s="640"/>
      <c r="E126" s="667" t="s">
        <v>1389</v>
      </c>
      <c r="F126" s="838"/>
      <c r="G126" s="974">
        <v>2E-3</v>
      </c>
      <c r="H126" s="974">
        <v>2E-3</v>
      </c>
      <c r="I126" s="974">
        <v>2E-3</v>
      </c>
      <c r="J126" s="974">
        <v>2E-3</v>
      </c>
      <c r="K126" s="974">
        <v>2E-3</v>
      </c>
      <c r="L126" s="974">
        <v>2E-3</v>
      </c>
      <c r="M126" s="974">
        <v>2E-3</v>
      </c>
      <c r="N126" s="974">
        <v>2E-3</v>
      </c>
      <c r="O126" s="974">
        <v>2E-3</v>
      </c>
      <c r="P126" s="974">
        <v>2E-3</v>
      </c>
      <c r="Q126" s="974">
        <v>2E-3</v>
      </c>
      <c r="R126" s="974">
        <v>2E-3</v>
      </c>
      <c r="S126" s="974">
        <v>2E-3</v>
      </c>
      <c r="T126" s="974">
        <v>2E-3</v>
      </c>
      <c r="U126" s="974">
        <v>2E-3</v>
      </c>
      <c r="V126" s="974">
        <v>2E-3</v>
      </c>
      <c r="W126" s="974">
        <v>2E-3</v>
      </c>
      <c r="X126" s="974">
        <v>2E-3</v>
      </c>
      <c r="Y126" s="974">
        <v>2E-3</v>
      </c>
      <c r="Z126" s="974">
        <v>2E-3</v>
      </c>
      <c r="AA126" s="974">
        <v>2E-3</v>
      </c>
      <c r="AB126" s="974">
        <v>2E-3</v>
      </c>
      <c r="AC126" s="974">
        <v>2E-3</v>
      </c>
      <c r="AD126" s="974">
        <v>2E-3</v>
      </c>
      <c r="AE126" s="974">
        <v>2E-3</v>
      </c>
      <c r="AF126" s="974">
        <v>2E-3</v>
      </c>
      <c r="AG126" s="974">
        <v>2E-3</v>
      </c>
      <c r="AH126" s="974">
        <v>2E-3</v>
      </c>
      <c r="AI126" s="974">
        <v>2E-3</v>
      </c>
      <c r="AJ126" s="974">
        <v>2E-3</v>
      </c>
      <c r="AK126" s="974">
        <v>2E-3</v>
      </c>
      <c r="AL126" s="974">
        <v>2E-3</v>
      </c>
      <c r="AM126" s="974">
        <v>2E-3</v>
      </c>
      <c r="AN126" s="974">
        <v>2E-3</v>
      </c>
      <c r="AO126" s="974">
        <v>2E-3</v>
      </c>
      <c r="AP126" s="974">
        <v>2E-3</v>
      </c>
    </row>
    <row r="127" spans="1:42" ht="13.5" hidden="1" customHeight="1" outlineLevel="1">
      <c r="B127" s="611" t="s">
        <v>459</v>
      </c>
      <c r="C127" s="60" t="s">
        <v>15</v>
      </c>
      <c r="D127" s="640"/>
      <c r="E127" s="667" t="s">
        <v>1383</v>
      </c>
      <c r="F127" s="838"/>
      <c r="G127" s="984">
        <v>1.55</v>
      </c>
      <c r="H127" s="984">
        <v>1.55</v>
      </c>
      <c r="I127" s="984">
        <v>1.55</v>
      </c>
      <c r="J127" s="984">
        <v>1.55</v>
      </c>
      <c r="K127" s="984">
        <v>1.55</v>
      </c>
      <c r="L127" s="984">
        <v>1.55</v>
      </c>
      <c r="M127" s="984">
        <v>1.55</v>
      </c>
      <c r="N127" s="984">
        <v>1.55</v>
      </c>
      <c r="O127" s="984">
        <v>1.55</v>
      </c>
      <c r="P127" s="984">
        <v>1.55</v>
      </c>
      <c r="Q127" s="984">
        <v>1.55</v>
      </c>
      <c r="R127" s="984">
        <v>1.55</v>
      </c>
      <c r="S127" s="984">
        <v>1.55</v>
      </c>
      <c r="T127" s="984">
        <v>1.55</v>
      </c>
      <c r="U127" s="984">
        <v>1.55</v>
      </c>
      <c r="V127" s="984">
        <v>1.55</v>
      </c>
      <c r="W127" s="984">
        <v>1.55</v>
      </c>
      <c r="X127" s="984">
        <v>1.55</v>
      </c>
      <c r="Y127" s="984">
        <v>1.55</v>
      </c>
      <c r="Z127" s="984">
        <v>1.55</v>
      </c>
      <c r="AA127" s="984">
        <v>1.55</v>
      </c>
      <c r="AB127" s="984">
        <v>1.55</v>
      </c>
      <c r="AC127" s="984">
        <v>1.55</v>
      </c>
      <c r="AD127" s="984">
        <v>1.55</v>
      </c>
      <c r="AE127" s="984">
        <v>1.55</v>
      </c>
      <c r="AF127" s="984">
        <v>1.55</v>
      </c>
      <c r="AG127" s="984">
        <v>1.55</v>
      </c>
      <c r="AH127" s="984">
        <v>1.55</v>
      </c>
      <c r="AI127" s="984">
        <v>1.55</v>
      </c>
      <c r="AJ127" s="984">
        <v>1.55</v>
      </c>
      <c r="AK127" s="984">
        <v>1.55</v>
      </c>
      <c r="AL127" s="984">
        <v>1.55</v>
      </c>
      <c r="AM127" s="984">
        <v>1.55</v>
      </c>
      <c r="AN127" s="984">
        <v>1.55</v>
      </c>
      <c r="AO127" s="984">
        <v>1.55</v>
      </c>
      <c r="AP127" s="984">
        <v>1.55</v>
      </c>
    </row>
    <row r="128" spans="1:42" ht="13.5" customHeight="1" collapsed="1">
      <c r="A128" s="15"/>
      <c r="G128" s="856"/>
      <c r="H128" s="856"/>
      <c r="I128" s="856"/>
      <c r="J128" s="856"/>
      <c r="K128" s="856"/>
      <c r="L128" s="856"/>
      <c r="M128" s="856"/>
      <c r="N128" s="856"/>
      <c r="O128" s="856"/>
      <c r="P128" s="856"/>
      <c r="Q128" s="856"/>
      <c r="R128" s="856"/>
      <c r="S128" s="856"/>
      <c r="T128" s="856"/>
      <c r="U128" s="856"/>
      <c r="V128" s="856"/>
      <c r="W128" s="856"/>
      <c r="X128" s="856"/>
      <c r="Y128" s="856"/>
      <c r="Z128" s="856"/>
      <c r="AA128" s="856"/>
      <c r="AB128" s="856"/>
      <c r="AC128" s="856"/>
      <c r="AD128" s="856"/>
      <c r="AE128" s="856"/>
      <c r="AF128" s="856"/>
      <c r="AG128" s="856"/>
      <c r="AH128" s="856"/>
      <c r="AI128" s="856"/>
      <c r="AJ128" s="856"/>
      <c r="AK128" s="856"/>
      <c r="AL128" s="856"/>
      <c r="AM128" s="856"/>
      <c r="AN128" s="856"/>
      <c r="AO128" s="856"/>
      <c r="AP128" s="856"/>
    </row>
    <row r="129" spans="1:42" ht="13.5" hidden="1" customHeight="1" outlineLevel="1" thickBot="1">
      <c r="B129" s="17" t="s">
        <v>1011</v>
      </c>
      <c r="C129" s="613"/>
      <c r="D129" s="613"/>
      <c r="E129" s="637"/>
      <c r="F129" s="791"/>
      <c r="G129" s="147">
        <f t="shared" ref="G129:AP129" si="34">G$7</f>
        <v>1990</v>
      </c>
      <c r="H129" s="147">
        <f t="shared" si="34"/>
        <v>1991</v>
      </c>
      <c r="I129" s="147">
        <f t="shared" si="34"/>
        <v>1992</v>
      </c>
      <c r="J129" s="147">
        <f t="shared" si="34"/>
        <v>1993</v>
      </c>
      <c r="K129" s="147">
        <f t="shared" si="34"/>
        <v>1994</v>
      </c>
      <c r="L129" s="147">
        <f t="shared" si="34"/>
        <v>1995</v>
      </c>
      <c r="M129" s="147">
        <f t="shared" si="34"/>
        <v>1996</v>
      </c>
      <c r="N129" s="147">
        <f t="shared" si="34"/>
        <v>1997</v>
      </c>
      <c r="O129" s="147">
        <f t="shared" si="34"/>
        <v>1998</v>
      </c>
      <c r="P129" s="147">
        <f t="shared" si="34"/>
        <v>1999</v>
      </c>
      <c r="Q129" s="147">
        <f t="shared" si="34"/>
        <v>2000</v>
      </c>
      <c r="R129" s="147">
        <f t="shared" si="34"/>
        <v>2001</v>
      </c>
      <c r="S129" s="147">
        <f t="shared" si="34"/>
        <v>2002</v>
      </c>
      <c r="T129" s="147">
        <f t="shared" si="34"/>
        <v>2003</v>
      </c>
      <c r="U129" s="147">
        <f t="shared" si="34"/>
        <v>2004</v>
      </c>
      <c r="V129" s="147">
        <f t="shared" si="34"/>
        <v>2005</v>
      </c>
      <c r="W129" s="147">
        <f t="shared" si="34"/>
        <v>2006</v>
      </c>
      <c r="X129" s="147">
        <f t="shared" si="34"/>
        <v>2007</v>
      </c>
      <c r="Y129" s="147">
        <f t="shared" si="34"/>
        <v>2008</v>
      </c>
      <c r="Z129" s="147">
        <f t="shared" si="34"/>
        <v>2009</v>
      </c>
      <c r="AA129" s="147">
        <f t="shared" si="34"/>
        <v>2010</v>
      </c>
      <c r="AB129" s="147">
        <f t="shared" si="34"/>
        <v>2011</v>
      </c>
      <c r="AC129" s="147">
        <f t="shared" si="34"/>
        <v>2012</v>
      </c>
      <c r="AD129" s="147">
        <f t="shared" si="34"/>
        <v>2013</v>
      </c>
      <c r="AE129" s="147">
        <f t="shared" si="34"/>
        <v>2014</v>
      </c>
      <c r="AF129" s="147">
        <f t="shared" si="34"/>
        <v>2015</v>
      </c>
      <c r="AG129" s="147">
        <f t="shared" si="34"/>
        <v>2016</v>
      </c>
      <c r="AH129" s="147">
        <f t="shared" si="34"/>
        <v>2017</v>
      </c>
      <c r="AI129" s="147">
        <f t="shared" si="34"/>
        <v>2018</v>
      </c>
      <c r="AJ129" s="147">
        <f t="shared" si="34"/>
        <v>2019</v>
      </c>
      <c r="AK129" s="147">
        <f t="shared" si="34"/>
        <v>2020</v>
      </c>
      <c r="AL129" s="147">
        <f t="shared" si="34"/>
        <v>2021</v>
      </c>
      <c r="AM129" s="147">
        <f t="shared" si="34"/>
        <v>2022</v>
      </c>
      <c r="AN129" s="147">
        <f t="shared" si="34"/>
        <v>2023</v>
      </c>
      <c r="AO129" s="147">
        <f t="shared" si="34"/>
        <v>2024</v>
      </c>
      <c r="AP129" s="147">
        <f t="shared" si="34"/>
        <v>2025</v>
      </c>
    </row>
    <row r="130" spans="1:42" ht="13.5" hidden="1" customHeight="1" outlineLevel="1">
      <c r="B130" s="342" t="s">
        <v>409</v>
      </c>
      <c r="C130" s="668" t="s">
        <v>245</v>
      </c>
      <c r="D130" s="640"/>
      <c r="E130" s="667" t="s">
        <v>152</v>
      </c>
      <c r="F130" s="855"/>
      <c r="G130" s="978"/>
      <c r="H130" s="978"/>
      <c r="I130" s="978"/>
      <c r="J130" s="978"/>
      <c r="K130" s="978"/>
      <c r="L130" s="978"/>
      <c r="M130" s="978"/>
      <c r="N130" s="978"/>
      <c r="O130" s="978"/>
      <c r="P130" s="978"/>
      <c r="Q130" s="978"/>
      <c r="R130" s="978"/>
      <c r="S130" s="978"/>
      <c r="T130" s="978"/>
      <c r="U130" s="978"/>
      <c r="V130" s="978"/>
      <c r="W130" s="978"/>
      <c r="X130" s="978"/>
      <c r="Y130" s="978"/>
      <c r="Z130" s="978"/>
      <c r="AA130" s="978"/>
      <c r="AB130" s="978"/>
      <c r="AC130" s="978"/>
      <c r="AD130" s="978"/>
      <c r="AE130" s="978"/>
      <c r="AF130" s="978"/>
      <c r="AG130" s="978"/>
      <c r="AH130" s="978"/>
      <c r="AI130" s="978"/>
      <c r="AJ130" s="978"/>
      <c r="AK130" s="978"/>
      <c r="AL130" s="978"/>
      <c r="AM130" s="978"/>
      <c r="AN130" s="978"/>
      <c r="AO130" s="978"/>
      <c r="AP130" s="978"/>
    </row>
    <row r="131" spans="1:42" ht="13.5" hidden="1" customHeight="1" outlineLevel="1">
      <c r="B131" s="342" t="s">
        <v>410</v>
      </c>
      <c r="C131" s="60" t="s">
        <v>14</v>
      </c>
      <c r="D131" s="640"/>
      <c r="E131" s="667" t="s">
        <v>1389</v>
      </c>
      <c r="F131" s="838"/>
      <c r="G131" s="974">
        <v>2E-3</v>
      </c>
      <c r="H131" s="974">
        <v>2E-3</v>
      </c>
      <c r="I131" s="974">
        <v>2E-3</v>
      </c>
      <c r="J131" s="974">
        <v>2E-3</v>
      </c>
      <c r="K131" s="974">
        <v>2E-3</v>
      </c>
      <c r="L131" s="974">
        <v>2E-3</v>
      </c>
      <c r="M131" s="974">
        <v>2E-3</v>
      </c>
      <c r="N131" s="974">
        <v>2E-3</v>
      </c>
      <c r="O131" s="974">
        <v>2E-3</v>
      </c>
      <c r="P131" s="974">
        <v>2E-3</v>
      </c>
      <c r="Q131" s="974">
        <v>2E-3</v>
      </c>
      <c r="R131" s="974">
        <v>2E-3</v>
      </c>
      <c r="S131" s="974">
        <v>2E-3</v>
      </c>
      <c r="T131" s="974">
        <v>2E-3</v>
      </c>
      <c r="U131" s="974">
        <v>2E-3</v>
      </c>
      <c r="V131" s="974">
        <v>2E-3</v>
      </c>
      <c r="W131" s="974">
        <v>2E-3</v>
      </c>
      <c r="X131" s="974">
        <v>2E-3</v>
      </c>
      <c r="Y131" s="974">
        <v>2E-3</v>
      </c>
      <c r="Z131" s="974">
        <v>2E-3</v>
      </c>
      <c r="AA131" s="974">
        <v>2E-3</v>
      </c>
      <c r="AB131" s="974">
        <v>2E-3</v>
      </c>
      <c r="AC131" s="974">
        <v>2E-3</v>
      </c>
      <c r="AD131" s="974">
        <v>2E-3</v>
      </c>
      <c r="AE131" s="974">
        <v>2E-3</v>
      </c>
      <c r="AF131" s="974">
        <v>2E-3</v>
      </c>
      <c r="AG131" s="974">
        <v>2E-3</v>
      </c>
      <c r="AH131" s="974">
        <v>2E-3</v>
      </c>
      <c r="AI131" s="974">
        <v>2E-3</v>
      </c>
      <c r="AJ131" s="974">
        <v>2E-3</v>
      </c>
      <c r="AK131" s="974">
        <v>2E-3</v>
      </c>
      <c r="AL131" s="974">
        <v>2E-3</v>
      </c>
      <c r="AM131" s="974">
        <v>2E-3</v>
      </c>
      <c r="AN131" s="974">
        <v>2E-3</v>
      </c>
      <c r="AO131" s="974">
        <v>2E-3</v>
      </c>
      <c r="AP131" s="974">
        <v>2E-3</v>
      </c>
    </row>
    <row r="132" spans="1:42" ht="13.5" hidden="1" customHeight="1" outlineLevel="1">
      <c r="B132" s="342" t="s">
        <v>411</v>
      </c>
      <c r="C132" s="60" t="s">
        <v>15</v>
      </c>
      <c r="D132" s="640"/>
      <c r="E132" s="667" t="s">
        <v>1383</v>
      </c>
      <c r="F132" s="838"/>
      <c r="G132" s="984">
        <v>1.55</v>
      </c>
      <c r="H132" s="984">
        <v>1.55</v>
      </c>
      <c r="I132" s="984">
        <v>1.55</v>
      </c>
      <c r="J132" s="984">
        <v>1.55</v>
      </c>
      <c r="K132" s="984">
        <v>1.55</v>
      </c>
      <c r="L132" s="984">
        <v>1.55</v>
      </c>
      <c r="M132" s="984">
        <v>1.55</v>
      </c>
      <c r="N132" s="984">
        <v>1.55</v>
      </c>
      <c r="O132" s="984">
        <v>1.55</v>
      </c>
      <c r="P132" s="984">
        <v>1.55</v>
      </c>
      <c r="Q132" s="984">
        <v>1.55</v>
      </c>
      <c r="R132" s="984">
        <v>1.55</v>
      </c>
      <c r="S132" s="984">
        <v>1.55</v>
      </c>
      <c r="T132" s="984">
        <v>1.55</v>
      </c>
      <c r="U132" s="984">
        <v>1.55</v>
      </c>
      <c r="V132" s="984">
        <v>1.55</v>
      </c>
      <c r="W132" s="984">
        <v>1.55</v>
      </c>
      <c r="X132" s="984">
        <v>1.55</v>
      </c>
      <c r="Y132" s="984">
        <v>1.55</v>
      </c>
      <c r="Z132" s="984">
        <v>1.55</v>
      </c>
      <c r="AA132" s="984">
        <v>1.55</v>
      </c>
      <c r="AB132" s="984">
        <v>1.55</v>
      </c>
      <c r="AC132" s="984">
        <v>1.55</v>
      </c>
      <c r="AD132" s="984">
        <v>1.55</v>
      </c>
      <c r="AE132" s="984">
        <v>1.55</v>
      </c>
      <c r="AF132" s="984">
        <v>1.55</v>
      </c>
      <c r="AG132" s="984">
        <v>1.55</v>
      </c>
      <c r="AH132" s="984">
        <v>1.55</v>
      </c>
      <c r="AI132" s="984">
        <v>1.55</v>
      </c>
      <c r="AJ132" s="984">
        <v>1.55</v>
      </c>
      <c r="AK132" s="984">
        <v>1.55</v>
      </c>
      <c r="AL132" s="984">
        <v>1.55</v>
      </c>
      <c r="AM132" s="984">
        <v>1.55</v>
      </c>
      <c r="AN132" s="984">
        <v>1.55</v>
      </c>
      <c r="AO132" s="984">
        <v>1.55</v>
      </c>
      <c r="AP132" s="984">
        <v>1.55</v>
      </c>
    </row>
    <row r="133" spans="1:42" ht="13.5" customHeight="1" collapsed="1" thickBot="1">
      <c r="A133" s="15"/>
      <c r="G133" s="856"/>
      <c r="H133" s="856"/>
      <c r="I133" s="856"/>
      <c r="J133" s="856"/>
      <c r="K133" s="856"/>
      <c r="L133" s="856"/>
      <c r="M133" s="856"/>
      <c r="N133" s="856"/>
      <c r="O133" s="856"/>
      <c r="P133" s="856"/>
      <c r="Q133" s="856"/>
      <c r="R133" s="856"/>
      <c r="S133" s="856"/>
      <c r="T133" s="856"/>
      <c r="U133" s="856"/>
      <c r="V133" s="856"/>
      <c r="W133" s="856"/>
      <c r="X133" s="856"/>
      <c r="Y133" s="856"/>
      <c r="Z133" s="856"/>
      <c r="AA133" s="856"/>
      <c r="AB133" s="856"/>
      <c r="AC133" s="856"/>
      <c r="AD133" s="856"/>
      <c r="AE133" s="856"/>
      <c r="AF133" s="856"/>
      <c r="AG133" s="856"/>
      <c r="AH133" s="856"/>
      <c r="AI133" s="856"/>
      <c r="AJ133" s="856"/>
      <c r="AK133" s="856"/>
      <c r="AL133" s="856"/>
      <c r="AM133" s="856"/>
      <c r="AN133" s="856"/>
      <c r="AO133" s="856"/>
      <c r="AP133" s="856"/>
    </row>
    <row r="134" spans="1:42" ht="13.5" customHeight="1" thickBot="1">
      <c r="A134" s="25" t="s">
        <v>729</v>
      </c>
      <c r="B134" s="68"/>
      <c r="C134" s="68"/>
      <c r="D134" s="68"/>
      <c r="E134" s="68"/>
      <c r="F134" s="69"/>
      <c r="G134" s="856"/>
      <c r="H134" s="856"/>
      <c r="I134" s="856"/>
      <c r="J134" s="856"/>
      <c r="K134" s="856"/>
      <c r="L134" s="856"/>
      <c r="M134" s="856"/>
      <c r="N134" s="856"/>
      <c r="O134" s="856"/>
      <c r="P134" s="856"/>
      <c r="Q134" s="856"/>
      <c r="R134" s="856"/>
      <c r="S134" s="856"/>
      <c r="T134" s="856"/>
      <c r="U134" s="856"/>
      <c r="V134" s="856"/>
      <c r="W134" s="856"/>
      <c r="X134" s="856"/>
      <c r="Y134" s="856"/>
      <c r="Z134" s="856"/>
      <c r="AA134" s="856"/>
      <c r="AB134" s="856"/>
      <c r="AC134" s="856"/>
      <c r="AD134" s="856"/>
      <c r="AE134" s="856"/>
      <c r="AF134" s="856"/>
      <c r="AG134" s="856"/>
      <c r="AH134" s="856"/>
      <c r="AI134" s="856"/>
      <c r="AJ134" s="856"/>
      <c r="AK134" s="856"/>
      <c r="AL134" s="856"/>
      <c r="AM134" s="856"/>
      <c r="AN134" s="856"/>
      <c r="AO134" s="856"/>
      <c r="AP134" s="856"/>
    </row>
    <row r="135" spans="1:42" ht="13.5" hidden="1" customHeight="1" outlineLevel="1" thickBot="1">
      <c r="B135" s="25" t="s">
        <v>969</v>
      </c>
      <c r="C135" s="853"/>
      <c r="D135" s="853"/>
      <c r="E135" s="854"/>
      <c r="F135" s="854"/>
      <c r="G135" s="150">
        <f t="shared" ref="G135:AP135" si="35">G$7</f>
        <v>1990</v>
      </c>
      <c r="H135" s="150">
        <f t="shared" si="35"/>
        <v>1991</v>
      </c>
      <c r="I135" s="150">
        <f t="shared" si="35"/>
        <v>1992</v>
      </c>
      <c r="J135" s="150">
        <f t="shared" si="35"/>
        <v>1993</v>
      </c>
      <c r="K135" s="150">
        <f t="shared" si="35"/>
        <v>1994</v>
      </c>
      <c r="L135" s="150">
        <f t="shared" si="35"/>
        <v>1995</v>
      </c>
      <c r="M135" s="150">
        <f t="shared" si="35"/>
        <v>1996</v>
      </c>
      <c r="N135" s="150">
        <f t="shared" si="35"/>
        <v>1997</v>
      </c>
      <c r="O135" s="150">
        <f t="shared" si="35"/>
        <v>1998</v>
      </c>
      <c r="P135" s="150">
        <f t="shared" si="35"/>
        <v>1999</v>
      </c>
      <c r="Q135" s="150">
        <f t="shared" si="35"/>
        <v>2000</v>
      </c>
      <c r="R135" s="150">
        <f t="shared" si="35"/>
        <v>2001</v>
      </c>
      <c r="S135" s="150">
        <f t="shared" si="35"/>
        <v>2002</v>
      </c>
      <c r="T135" s="150">
        <f t="shared" si="35"/>
        <v>2003</v>
      </c>
      <c r="U135" s="150">
        <f t="shared" si="35"/>
        <v>2004</v>
      </c>
      <c r="V135" s="150">
        <f t="shared" si="35"/>
        <v>2005</v>
      </c>
      <c r="W135" s="150">
        <f t="shared" si="35"/>
        <v>2006</v>
      </c>
      <c r="X135" s="150">
        <f t="shared" si="35"/>
        <v>2007</v>
      </c>
      <c r="Y135" s="150">
        <f t="shared" si="35"/>
        <v>2008</v>
      </c>
      <c r="Z135" s="150">
        <f t="shared" si="35"/>
        <v>2009</v>
      </c>
      <c r="AA135" s="150">
        <f t="shared" si="35"/>
        <v>2010</v>
      </c>
      <c r="AB135" s="150">
        <f t="shared" si="35"/>
        <v>2011</v>
      </c>
      <c r="AC135" s="150">
        <f t="shared" si="35"/>
        <v>2012</v>
      </c>
      <c r="AD135" s="150">
        <f t="shared" si="35"/>
        <v>2013</v>
      </c>
      <c r="AE135" s="150">
        <f t="shared" si="35"/>
        <v>2014</v>
      </c>
      <c r="AF135" s="150">
        <f t="shared" si="35"/>
        <v>2015</v>
      </c>
      <c r="AG135" s="150">
        <f t="shared" si="35"/>
        <v>2016</v>
      </c>
      <c r="AH135" s="150">
        <f t="shared" si="35"/>
        <v>2017</v>
      </c>
      <c r="AI135" s="150">
        <f t="shared" si="35"/>
        <v>2018</v>
      </c>
      <c r="AJ135" s="150">
        <f t="shared" si="35"/>
        <v>2019</v>
      </c>
      <c r="AK135" s="150">
        <f t="shared" si="35"/>
        <v>2020</v>
      </c>
      <c r="AL135" s="150">
        <f t="shared" si="35"/>
        <v>2021</v>
      </c>
      <c r="AM135" s="150">
        <f t="shared" si="35"/>
        <v>2022</v>
      </c>
      <c r="AN135" s="150">
        <f t="shared" si="35"/>
        <v>2023</v>
      </c>
      <c r="AO135" s="150">
        <f t="shared" si="35"/>
        <v>2024</v>
      </c>
      <c r="AP135" s="150">
        <f t="shared" si="35"/>
        <v>2025</v>
      </c>
    </row>
    <row r="136" spans="1:42" ht="13.5" hidden="1" customHeight="1" outlineLevel="1">
      <c r="B136" s="772" t="s">
        <v>1376</v>
      </c>
      <c r="C136" s="941" t="s">
        <v>596</v>
      </c>
      <c r="D136" s="673"/>
      <c r="E136" s="942" t="s">
        <v>676</v>
      </c>
      <c r="F136" s="736"/>
      <c r="G136" s="796">
        <f t="shared" ref="G136:AP136" si="36">IF(G114="B2",G130,IF(G114="B1",G125,"n. appl."))</f>
        <v>525</v>
      </c>
      <c r="H136" s="796">
        <f t="shared" si="36"/>
        <v>525</v>
      </c>
      <c r="I136" s="796">
        <f t="shared" si="36"/>
        <v>525</v>
      </c>
      <c r="J136" s="796">
        <f t="shared" si="36"/>
        <v>525</v>
      </c>
      <c r="K136" s="796">
        <f t="shared" si="36"/>
        <v>525</v>
      </c>
      <c r="L136" s="796">
        <f t="shared" si="36"/>
        <v>525</v>
      </c>
      <c r="M136" s="796">
        <f t="shared" si="36"/>
        <v>525</v>
      </c>
      <c r="N136" s="796">
        <f t="shared" si="36"/>
        <v>525</v>
      </c>
      <c r="O136" s="796">
        <f t="shared" si="36"/>
        <v>525</v>
      </c>
      <c r="P136" s="796">
        <f t="shared" si="36"/>
        <v>525</v>
      </c>
      <c r="Q136" s="796">
        <f t="shared" si="36"/>
        <v>525</v>
      </c>
      <c r="R136" s="796">
        <f t="shared" si="36"/>
        <v>525</v>
      </c>
      <c r="S136" s="796">
        <f t="shared" si="36"/>
        <v>525</v>
      </c>
      <c r="T136" s="796">
        <f t="shared" si="36"/>
        <v>525</v>
      </c>
      <c r="U136" s="796">
        <f t="shared" si="36"/>
        <v>525</v>
      </c>
      <c r="V136" s="796">
        <f t="shared" si="36"/>
        <v>525</v>
      </c>
      <c r="W136" s="796">
        <f t="shared" si="36"/>
        <v>525</v>
      </c>
      <c r="X136" s="796">
        <f t="shared" si="36"/>
        <v>525</v>
      </c>
      <c r="Y136" s="796">
        <f t="shared" si="36"/>
        <v>525</v>
      </c>
      <c r="Z136" s="796">
        <f t="shared" si="36"/>
        <v>525</v>
      </c>
      <c r="AA136" s="796">
        <f t="shared" si="36"/>
        <v>525</v>
      </c>
      <c r="AB136" s="796">
        <f t="shared" si="36"/>
        <v>525</v>
      </c>
      <c r="AC136" s="796">
        <f t="shared" si="36"/>
        <v>525</v>
      </c>
      <c r="AD136" s="796">
        <f t="shared" si="36"/>
        <v>525</v>
      </c>
      <c r="AE136" s="796">
        <f t="shared" si="36"/>
        <v>525</v>
      </c>
      <c r="AF136" s="796">
        <f t="shared" si="36"/>
        <v>525</v>
      </c>
      <c r="AG136" s="796">
        <f t="shared" si="36"/>
        <v>525</v>
      </c>
      <c r="AH136" s="796">
        <f t="shared" si="36"/>
        <v>525</v>
      </c>
      <c r="AI136" s="796">
        <f t="shared" si="36"/>
        <v>525</v>
      </c>
      <c r="AJ136" s="796">
        <f t="shared" si="36"/>
        <v>525</v>
      </c>
      <c r="AK136" s="796">
        <f t="shared" si="36"/>
        <v>525</v>
      </c>
      <c r="AL136" s="796">
        <f t="shared" si="36"/>
        <v>525</v>
      </c>
      <c r="AM136" s="796">
        <f t="shared" si="36"/>
        <v>525</v>
      </c>
      <c r="AN136" s="796">
        <f t="shared" si="36"/>
        <v>525</v>
      </c>
      <c r="AO136" s="796">
        <f t="shared" si="36"/>
        <v>525</v>
      </c>
      <c r="AP136" s="796">
        <f t="shared" si="36"/>
        <v>525</v>
      </c>
    </row>
    <row r="137" spans="1:42" ht="13.5" hidden="1" customHeight="1" outlineLevel="1">
      <c r="B137" s="772" t="s">
        <v>1377</v>
      </c>
      <c r="C137" s="674" t="s">
        <v>1379</v>
      </c>
      <c r="D137" s="673"/>
      <c r="E137" s="942" t="s">
        <v>1389</v>
      </c>
      <c r="F137" s="736"/>
      <c r="G137" s="985">
        <f t="shared" ref="G137:AP137" si="37">IF(G114="B1",G126,IF(G114="B2",G131,"n. appl."))</f>
        <v>2E-3</v>
      </c>
      <c r="H137" s="985">
        <f t="shared" si="37"/>
        <v>2E-3</v>
      </c>
      <c r="I137" s="985">
        <f t="shared" si="37"/>
        <v>2E-3</v>
      </c>
      <c r="J137" s="985">
        <f t="shared" si="37"/>
        <v>2E-3</v>
      </c>
      <c r="K137" s="985">
        <f t="shared" si="37"/>
        <v>2E-3</v>
      </c>
      <c r="L137" s="985">
        <f t="shared" si="37"/>
        <v>2E-3</v>
      </c>
      <c r="M137" s="985">
        <f t="shared" si="37"/>
        <v>2E-3</v>
      </c>
      <c r="N137" s="985">
        <f t="shared" si="37"/>
        <v>2E-3</v>
      </c>
      <c r="O137" s="985">
        <f t="shared" si="37"/>
        <v>2E-3</v>
      </c>
      <c r="P137" s="985">
        <f t="shared" si="37"/>
        <v>2E-3</v>
      </c>
      <c r="Q137" s="985">
        <f t="shared" si="37"/>
        <v>2E-3</v>
      </c>
      <c r="R137" s="985">
        <f t="shared" si="37"/>
        <v>2E-3</v>
      </c>
      <c r="S137" s="985">
        <f t="shared" si="37"/>
        <v>2E-3</v>
      </c>
      <c r="T137" s="985">
        <f t="shared" si="37"/>
        <v>2E-3</v>
      </c>
      <c r="U137" s="985">
        <f t="shared" si="37"/>
        <v>2E-3</v>
      </c>
      <c r="V137" s="985">
        <f t="shared" si="37"/>
        <v>2E-3</v>
      </c>
      <c r="W137" s="985">
        <f t="shared" si="37"/>
        <v>2E-3</v>
      </c>
      <c r="X137" s="985">
        <f t="shared" si="37"/>
        <v>2E-3</v>
      </c>
      <c r="Y137" s="985">
        <f t="shared" si="37"/>
        <v>2E-3</v>
      </c>
      <c r="Z137" s="985">
        <f t="shared" si="37"/>
        <v>2E-3</v>
      </c>
      <c r="AA137" s="985">
        <f t="shared" si="37"/>
        <v>2E-3</v>
      </c>
      <c r="AB137" s="985">
        <f t="shared" si="37"/>
        <v>2E-3</v>
      </c>
      <c r="AC137" s="985">
        <f t="shared" si="37"/>
        <v>2E-3</v>
      </c>
      <c r="AD137" s="985">
        <f t="shared" si="37"/>
        <v>2E-3</v>
      </c>
      <c r="AE137" s="985">
        <f t="shared" si="37"/>
        <v>2E-3</v>
      </c>
      <c r="AF137" s="985">
        <f t="shared" si="37"/>
        <v>2E-3</v>
      </c>
      <c r="AG137" s="985">
        <f t="shared" si="37"/>
        <v>2E-3</v>
      </c>
      <c r="AH137" s="985">
        <f t="shared" si="37"/>
        <v>2E-3</v>
      </c>
      <c r="AI137" s="985">
        <f t="shared" si="37"/>
        <v>2E-3</v>
      </c>
      <c r="AJ137" s="985">
        <f t="shared" si="37"/>
        <v>2E-3</v>
      </c>
      <c r="AK137" s="985">
        <f t="shared" si="37"/>
        <v>2E-3</v>
      </c>
      <c r="AL137" s="985">
        <f t="shared" si="37"/>
        <v>2E-3</v>
      </c>
      <c r="AM137" s="985">
        <f t="shared" si="37"/>
        <v>2E-3</v>
      </c>
      <c r="AN137" s="985">
        <f t="shared" si="37"/>
        <v>2E-3</v>
      </c>
      <c r="AO137" s="985">
        <f t="shared" si="37"/>
        <v>2E-3</v>
      </c>
      <c r="AP137" s="985">
        <f t="shared" si="37"/>
        <v>2E-3</v>
      </c>
    </row>
    <row r="138" spans="1:42" ht="13.5" hidden="1" customHeight="1" outlineLevel="1">
      <c r="B138" s="772" t="s">
        <v>1381</v>
      </c>
      <c r="C138" s="674" t="s">
        <v>1382</v>
      </c>
      <c r="D138" s="673"/>
      <c r="E138" s="942" t="s">
        <v>1383</v>
      </c>
      <c r="F138" s="736"/>
      <c r="G138" s="986">
        <f t="shared" ref="G138:AP138" si="38">IF(G114="B1",G127,IF(G114="B2",G132,"n. appl."))</f>
        <v>1.55</v>
      </c>
      <c r="H138" s="986">
        <f t="shared" si="38"/>
        <v>1.55</v>
      </c>
      <c r="I138" s="986">
        <f t="shared" si="38"/>
        <v>1.55</v>
      </c>
      <c r="J138" s="986">
        <f t="shared" si="38"/>
        <v>1.55</v>
      </c>
      <c r="K138" s="986">
        <f t="shared" si="38"/>
        <v>1.55</v>
      </c>
      <c r="L138" s="986">
        <f t="shared" si="38"/>
        <v>1.55</v>
      </c>
      <c r="M138" s="986">
        <f t="shared" si="38"/>
        <v>1.55</v>
      </c>
      <c r="N138" s="986">
        <f t="shared" si="38"/>
        <v>1.55</v>
      </c>
      <c r="O138" s="986">
        <f t="shared" si="38"/>
        <v>1.55</v>
      </c>
      <c r="P138" s="986">
        <f t="shared" si="38"/>
        <v>1.55</v>
      </c>
      <c r="Q138" s="986">
        <f t="shared" si="38"/>
        <v>1.55</v>
      </c>
      <c r="R138" s="986">
        <f t="shared" si="38"/>
        <v>1.55</v>
      </c>
      <c r="S138" s="986">
        <f t="shared" si="38"/>
        <v>1.55</v>
      </c>
      <c r="T138" s="986">
        <f t="shared" si="38"/>
        <v>1.55</v>
      </c>
      <c r="U138" s="986">
        <f t="shared" si="38"/>
        <v>1.55</v>
      </c>
      <c r="V138" s="986">
        <f t="shared" si="38"/>
        <v>1.55</v>
      </c>
      <c r="W138" s="986">
        <f t="shared" si="38"/>
        <v>1.55</v>
      </c>
      <c r="X138" s="986">
        <f t="shared" si="38"/>
        <v>1.55</v>
      </c>
      <c r="Y138" s="986">
        <f t="shared" si="38"/>
        <v>1.55</v>
      </c>
      <c r="Z138" s="986">
        <f t="shared" si="38"/>
        <v>1.55</v>
      </c>
      <c r="AA138" s="986">
        <f t="shared" si="38"/>
        <v>1.55</v>
      </c>
      <c r="AB138" s="986">
        <f t="shared" si="38"/>
        <v>1.55</v>
      </c>
      <c r="AC138" s="986">
        <f t="shared" si="38"/>
        <v>1.55</v>
      </c>
      <c r="AD138" s="986">
        <f t="shared" si="38"/>
        <v>1.55</v>
      </c>
      <c r="AE138" s="986">
        <f t="shared" si="38"/>
        <v>1.55</v>
      </c>
      <c r="AF138" s="986">
        <f t="shared" si="38"/>
        <v>1.55</v>
      </c>
      <c r="AG138" s="986">
        <f t="shared" si="38"/>
        <v>1.55</v>
      </c>
      <c r="AH138" s="986">
        <f t="shared" si="38"/>
        <v>1.55</v>
      </c>
      <c r="AI138" s="986">
        <f t="shared" si="38"/>
        <v>1.55</v>
      </c>
      <c r="AJ138" s="986">
        <f t="shared" si="38"/>
        <v>1.55</v>
      </c>
      <c r="AK138" s="986">
        <f t="shared" si="38"/>
        <v>1.55</v>
      </c>
      <c r="AL138" s="986">
        <f t="shared" si="38"/>
        <v>1.55</v>
      </c>
      <c r="AM138" s="986">
        <f t="shared" si="38"/>
        <v>1.55</v>
      </c>
      <c r="AN138" s="986">
        <f t="shared" si="38"/>
        <v>1.55</v>
      </c>
      <c r="AO138" s="986">
        <f t="shared" si="38"/>
        <v>1.55</v>
      </c>
      <c r="AP138" s="986">
        <f t="shared" si="38"/>
        <v>1.55</v>
      </c>
    </row>
    <row r="139" spans="1:42" ht="13.5" hidden="1" customHeight="1" outlineLevel="1">
      <c r="B139" s="772" t="s">
        <v>1384</v>
      </c>
      <c r="C139" s="674" t="s">
        <v>1385</v>
      </c>
      <c r="D139" s="673"/>
      <c r="E139" s="942" t="s">
        <v>1386</v>
      </c>
      <c r="F139" s="736"/>
      <c r="G139" s="796" t="str">
        <f t="shared" ref="G139:AP139" si="39">IF(G114="A1",G117,IF(G114="A2",G121,IF(G40="","",G40*G138)))</f>
        <v/>
      </c>
      <c r="H139" s="796" t="str">
        <f t="shared" si="39"/>
        <v/>
      </c>
      <c r="I139" s="796" t="str">
        <f t="shared" si="39"/>
        <v/>
      </c>
      <c r="J139" s="796" t="str">
        <f t="shared" si="39"/>
        <v/>
      </c>
      <c r="K139" s="796" t="str">
        <f t="shared" si="39"/>
        <v/>
      </c>
      <c r="L139" s="796" t="str">
        <f t="shared" si="39"/>
        <v/>
      </c>
      <c r="M139" s="796" t="str">
        <f t="shared" si="39"/>
        <v/>
      </c>
      <c r="N139" s="796" t="str">
        <f t="shared" si="39"/>
        <v/>
      </c>
      <c r="O139" s="796" t="str">
        <f t="shared" si="39"/>
        <v/>
      </c>
      <c r="P139" s="796" t="str">
        <f t="shared" si="39"/>
        <v/>
      </c>
      <c r="Q139" s="796" t="str">
        <f t="shared" si="39"/>
        <v/>
      </c>
      <c r="R139" s="796" t="str">
        <f t="shared" si="39"/>
        <v/>
      </c>
      <c r="S139" s="796" t="str">
        <f t="shared" si="39"/>
        <v/>
      </c>
      <c r="T139" s="796" t="str">
        <f t="shared" si="39"/>
        <v/>
      </c>
      <c r="U139" s="796" t="str">
        <f t="shared" si="39"/>
        <v/>
      </c>
      <c r="V139" s="796" t="str">
        <f t="shared" si="39"/>
        <v/>
      </c>
      <c r="W139" s="796" t="str">
        <f t="shared" si="39"/>
        <v/>
      </c>
      <c r="X139" s="796" t="str">
        <f t="shared" si="39"/>
        <v/>
      </c>
      <c r="Y139" s="796" t="str">
        <f t="shared" si="39"/>
        <v/>
      </c>
      <c r="Z139" s="796" t="str">
        <f t="shared" si="39"/>
        <v/>
      </c>
      <c r="AA139" s="796" t="str">
        <f t="shared" si="39"/>
        <v/>
      </c>
      <c r="AB139" s="796" t="str">
        <f t="shared" si="39"/>
        <v/>
      </c>
      <c r="AC139" s="796" t="str">
        <f t="shared" si="39"/>
        <v/>
      </c>
      <c r="AD139" s="796" t="str">
        <f t="shared" si="39"/>
        <v/>
      </c>
      <c r="AE139" s="796" t="str">
        <f t="shared" si="39"/>
        <v/>
      </c>
      <c r="AF139" s="796" t="str">
        <f t="shared" si="39"/>
        <v/>
      </c>
      <c r="AG139" s="796" t="str">
        <f t="shared" si="39"/>
        <v/>
      </c>
      <c r="AH139" s="796" t="str">
        <f t="shared" si="39"/>
        <v/>
      </c>
      <c r="AI139" s="796" t="str">
        <f t="shared" si="39"/>
        <v/>
      </c>
      <c r="AJ139" s="796" t="str">
        <f t="shared" si="39"/>
        <v/>
      </c>
      <c r="AK139" s="796" t="str">
        <f t="shared" si="39"/>
        <v/>
      </c>
      <c r="AL139" s="796" t="str">
        <f t="shared" si="39"/>
        <v/>
      </c>
      <c r="AM139" s="796" t="str">
        <f t="shared" si="39"/>
        <v/>
      </c>
      <c r="AN139" s="796" t="str">
        <f t="shared" si="39"/>
        <v/>
      </c>
      <c r="AO139" s="796" t="str">
        <f t="shared" si="39"/>
        <v/>
      </c>
      <c r="AP139" s="796" t="str">
        <f t="shared" si="39"/>
        <v/>
      </c>
    </row>
    <row r="140" spans="1:42" s="762" customFormat="1" ht="13.5" hidden="1" customHeight="1" outlineLevel="1">
      <c r="B140" s="728">
        <v>36</v>
      </c>
      <c r="C140" s="674" t="s">
        <v>9</v>
      </c>
      <c r="D140" s="673"/>
      <c r="E140" s="942" t="s">
        <v>658</v>
      </c>
      <c r="F140" s="736"/>
      <c r="G140" s="987" t="str">
        <f t="shared" ref="G140:AP140" si="40">IF(OR(G114="A1",G114="A2"),"n. appl.",IF(G40="","",G$136/1000*G40))</f>
        <v/>
      </c>
      <c r="H140" s="987" t="str">
        <f t="shared" si="40"/>
        <v/>
      </c>
      <c r="I140" s="987" t="str">
        <f t="shared" si="40"/>
        <v/>
      </c>
      <c r="J140" s="987" t="str">
        <f t="shared" si="40"/>
        <v/>
      </c>
      <c r="K140" s="987" t="str">
        <f t="shared" si="40"/>
        <v/>
      </c>
      <c r="L140" s="987" t="str">
        <f t="shared" si="40"/>
        <v/>
      </c>
      <c r="M140" s="987" t="str">
        <f t="shared" si="40"/>
        <v/>
      </c>
      <c r="N140" s="987" t="str">
        <f t="shared" si="40"/>
        <v/>
      </c>
      <c r="O140" s="987" t="str">
        <f t="shared" si="40"/>
        <v/>
      </c>
      <c r="P140" s="987" t="str">
        <f t="shared" si="40"/>
        <v/>
      </c>
      <c r="Q140" s="987" t="str">
        <f t="shared" si="40"/>
        <v/>
      </c>
      <c r="R140" s="987" t="str">
        <f t="shared" si="40"/>
        <v/>
      </c>
      <c r="S140" s="987" t="str">
        <f t="shared" si="40"/>
        <v/>
      </c>
      <c r="T140" s="987" t="str">
        <f t="shared" si="40"/>
        <v/>
      </c>
      <c r="U140" s="987" t="str">
        <f t="shared" si="40"/>
        <v/>
      </c>
      <c r="V140" s="987" t="str">
        <f t="shared" si="40"/>
        <v/>
      </c>
      <c r="W140" s="987" t="str">
        <f t="shared" si="40"/>
        <v/>
      </c>
      <c r="X140" s="987" t="str">
        <f t="shared" si="40"/>
        <v/>
      </c>
      <c r="Y140" s="987" t="str">
        <f t="shared" si="40"/>
        <v/>
      </c>
      <c r="Z140" s="987" t="str">
        <f t="shared" si="40"/>
        <v/>
      </c>
      <c r="AA140" s="987" t="str">
        <f t="shared" si="40"/>
        <v/>
      </c>
      <c r="AB140" s="987" t="str">
        <f t="shared" si="40"/>
        <v/>
      </c>
      <c r="AC140" s="987" t="str">
        <f t="shared" si="40"/>
        <v/>
      </c>
      <c r="AD140" s="987" t="str">
        <f t="shared" si="40"/>
        <v/>
      </c>
      <c r="AE140" s="987" t="str">
        <f t="shared" si="40"/>
        <v/>
      </c>
      <c r="AF140" s="987" t="str">
        <f t="shared" si="40"/>
        <v/>
      </c>
      <c r="AG140" s="987" t="str">
        <f t="shared" si="40"/>
        <v/>
      </c>
      <c r="AH140" s="987" t="str">
        <f t="shared" si="40"/>
        <v/>
      </c>
      <c r="AI140" s="987" t="str">
        <f t="shared" si="40"/>
        <v/>
      </c>
      <c r="AJ140" s="987" t="str">
        <f t="shared" si="40"/>
        <v/>
      </c>
      <c r="AK140" s="987" t="str">
        <f t="shared" si="40"/>
        <v/>
      </c>
      <c r="AL140" s="987" t="str">
        <f t="shared" si="40"/>
        <v/>
      </c>
      <c r="AM140" s="987" t="str">
        <f t="shared" si="40"/>
        <v/>
      </c>
      <c r="AN140" s="987" t="str">
        <f t="shared" si="40"/>
        <v/>
      </c>
      <c r="AO140" s="987" t="str">
        <f t="shared" si="40"/>
        <v/>
      </c>
      <c r="AP140" s="987" t="str">
        <f t="shared" si="40"/>
        <v/>
      </c>
    </row>
    <row r="141" spans="1:42" ht="13.5" hidden="1" customHeight="1" outlineLevel="1">
      <c r="B141" s="772">
        <f>B140+1</f>
        <v>37</v>
      </c>
      <c r="C141" s="31" t="s">
        <v>970</v>
      </c>
      <c r="D141" s="673"/>
      <c r="E141" s="942" t="s">
        <v>658</v>
      </c>
      <c r="F141" s="736"/>
      <c r="G141" s="796">
        <f t="shared" ref="G141:AP141" si="41">IF(OR(G114="A1",G114="A2"),"n. appl.",IF(G71="","",G$136/1000*G71))</f>
        <v>0</v>
      </c>
      <c r="H141" s="796">
        <f t="shared" si="41"/>
        <v>0</v>
      </c>
      <c r="I141" s="796">
        <f t="shared" si="41"/>
        <v>0</v>
      </c>
      <c r="J141" s="796">
        <f t="shared" si="41"/>
        <v>0</v>
      </c>
      <c r="K141" s="796">
        <f t="shared" si="41"/>
        <v>0</v>
      </c>
      <c r="L141" s="796">
        <f t="shared" si="41"/>
        <v>0</v>
      </c>
      <c r="M141" s="796">
        <f t="shared" si="41"/>
        <v>0</v>
      </c>
      <c r="N141" s="796">
        <f t="shared" si="41"/>
        <v>0</v>
      </c>
      <c r="O141" s="796">
        <f t="shared" si="41"/>
        <v>0</v>
      </c>
      <c r="P141" s="796">
        <f t="shared" si="41"/>
        <v>0</v>
      </c>
      <c r="Q141" s="796">
        <f t="shared" si="41"/>
        <v>0</v>
      </c>
      <c r="R141" s="796">
        <f t="shared" si="41"/>
        <v>0</v>
      </c>
      <c r="S141" s="796">
        <f t="shared" si="41"/>
        <v>0</v>
      </c>
      <c r="T141" s="796">
        <f t="shared" si="41"/>
        <v>0</v>
      </c>
      <c r="U141" s="796">
        <f t="shared" si="41"/>
        <v>0</v>
      </c>
      <c r="V141" s="796">
        <f t="shared" si="41"/>
        <v>0</v>
      </c>
      <c r="W141" s="796">
        <f t="shared" si="41"/>
        <v>0</v>
      </c>
      <c r="X141" s="796">
        <f t="shared" si="41"/>
        <v>0</v>
      </c>
      <c r="Y141" s="796">
        <f t="shared" si="41"/>
        <v>0</v>
      </c>
      <c r="Z141" s="796">
        <f t="shared" si="41"/>
        <v>0</v>
      </c>
      <c r="AA141" s="796">
        <f t="shared" si="41"/>
        <v>0</v>
      </c>
      <c r="AB141" s="796">
        <f t="shared" si="41"/>
        <v>0</v>
      </c>
      <c r="AC141" s="796">
        <f t="shared" si="41"/>
        <v>0</v>
      </c>
      <c r="AD141" s="796">
        <f t="shared" si="41"/>
        <v>0</v>
      </c>
      <c r="AE141" s="796">
        <f t="shared" si="41"/>
        <v>0</v>
      </c>
      <c r="AF141" s="796">
        <f t="shared" si="41"/>
        <v>0</v>
      </c>
      <c r="AG141" s="796">
        <f t="shared" si="41"/>
        <v>0</v>
      </c>
      <c r="AH141" s="796">
        <f t="shared" si="41"/>
        <v>0</v>
      </c>
      <c r="AI141" s="796">
        <f t="shared" si="41"/>
        <v>0</v>
      </c>
      <c r="AJ141" s="796">
        <f t="shared" si="41"/>
        <v>0</v>
      </c>
      <c r="AK141" s="796">
        <f t="shared" si="41"/>
        <v>0</v>
      </c>
      <c r="AL141" s="796">
        <f t="shared" si="41"/>
        <v>0</v>
      </c>
      <c r="AM141" s="796">
        <f t="shared" si="41"/>
        <v>0</v>
      </c>
      <c r="AN141" s="796">
        <f t="shared" si="41"/>
        <v>0</v>
      </c>
      <c r="AO141" s="796">
        <f t="shared" si="41"/>
        <v>0</v>
      </c>
      <c r="AP141" s="796">
        <f t="shared" si="41"/>
        <v>0</v>
      </c>
    </row>
    <row r="142" spans="1:42" ht="13.5" hidden="1" customHeight="1" outlineLevel="1">
      <c r="B142" s="772" t="s">
        <v>486</v>
      </c>
      <c r="C142" s="674" t="s">
        <v>1096</v>
      </c>
      <c r="D142" s="673"/>
      <c r="E142" s="942" t="s">
        <v>658</v>
      </c>
      <c r="F142" s="736"/>
      <c r="G142" s="796">
        <f t="shared" ref="G142:AP142" si="42">IF(OR(G114="A1",G114="A2"),"n. appl.",IF(G72="","",G72*G136/1000/(1+G136/1000)*G73/(1-G136/1000/(1+G136/1000)*G73)))</f>
        <v>0</v>
      </c>
      <c r="H142" s="796">
        <f t="shared" si="42"/>
        <v>0</v>
      </c>
      <c r="I142" s="796">
        <f t="shared" si="42"/>
        <v>0</v>
      </c>
      <c r="J142" s="796">
        <f t="shared" si="42"/>
        <v>0</v>
      </c>
      <c r="K142" s="796">
        <f t="shared" si="42"/>
        <v>0</v>
      </c>
      <c r="L142" s="796">
        <f t="shared" si="42"/>
        <v>0</v>
      </c>
      <c r="M142" s="796">
        <f t="shared" si="42"/>
        <v>0</v>
      </c>
      <c r="N142" s="796">
        <f t="shared" si="42"/>
        <v>0</v>
      </c>
      <c r="O142" s="796">
        <f t="shared" si="42"/>
        <v>0</v>
      </c>
      <c r="P142" s="796">
        <f t="shared" si="42"/>
        <v>0</v>
      </c>
      <c r="Q142" s="796">
        <f t="shared" si="42"/>
        <v>0</v>
      </c>
      <c r="R142" s="796">
        <f t="shared" si="42"/>
        <v>0</v>
      </c>
      <c r="S142" s="796">
        <f t="shared" si="42"/>
        <v>0</v>
      </c>
      <c r="T142" s="796">
        <f t="shared" si="42"/>
        <v>0</v>
      </c>
      <c r="U142" s="796">
        <f t="shared" si="42"/>
        <v>0</v>
      </c>
      <c r="V142" s="796">
        <f t="shared" si="42"/>
        <v>0</v>
      </c>
      <c r="W142" s="796">
        <f t="shared" si="42"/>
        <v>0</v>
      </c>
      <c r="X142" s="796">
        <f t="shared" si="42"/>
        <v>0</v>
      </c>
      <c r="Y142" s="796">
        <f t="shared" si="42"/>
        <v>0</v>
      </c>
      <c r="Z142" s="796">
        <f t="shared" si="42"/>
        <v>0</v>
      </c>
      <c r="AA142" s="796">
        <f t="shared" si="42"/>
        <v>0</v>
      </c>
      <c r="AB142" s="796">
        <f t="shared" si="42"/>
        <v>0</v>
      </c>
      <c r="AC142" s="796">
        <f t="shared" si="42"/>
        <v>0</v>
      </c>
      <c r="AD142" s="796">
        <f t="shared" si="42"/>
        <v>0</v>
      </c>
      <c r="AE142" s="796">
        <f t="shared" si="42"/>
        <v>0</v>
      </c>
      <c r="AF142" s="796">
        <f t="shared" si="42"/>
        <v>0</v>
      </c>
      <c r="AG142" s="796">
        <f t="shared" si="42"/>
        <v>0</v>
      </c>
      <c r="AH142" s="796">
        <f t="shared" si="42"/>
        <v>0</v>
      </c>
      <c r="AI142" s="796">
        <f t="shared" si="42"/>
        <v>0</v>
      </c>
      <c r="AJ142" s="796">
        <f t="shared" si="42"/>
        <v>0</v>
      </c>
      <c r="AK142" s="796">
        <f t="shared" si="42"/>
        <v>0</v>
      </c>
      <c r="AL142" s="796">
        <f t="shared" si="42"/>
        <v>0</v>
      </c>
      <c r="AM142" s="796">
        <f t="shared" si="42"/>
        <v>0</v>
      </c>
      <c r="AN142" s="796">
        <f t="shared" si="42"/>
        <v>0</v>
      </c>
      <c r="AO142" s="796">
        <f t="shared" si="42"/>
        <v>0</v>
      </c>
      <c r="AP142" s="796">
        <f t="shared" si="42"/>
        <v>0</v>
      </c>
    </row>
    <row r="143" spans="1:42" ht="13.5" hidden="1" customHeight="1" outlineLevel="1">
      <c r="B143" s="772" t="s">
        <v>485</v>
      </c>
      <c r="C143" s="674" t="s">
        <v>1151</v>
      </c>
      <c r="D143" s="673"/>
      <c r="E143" s="942" t="s">
        <v>658</v>
      </c>
      <c r="F143" s="736"/>
      <c r="G143" s="796" t="str">
        <f t="shared" ref="G143:AP143" si="43">IF(OR(G114="A1",G114="A2"),"n. appl.",IF(G139="","",G137*G139*3.664))</f>
        <v/>
      </c>
      <c r="H143" s="796" t="str">
        <f t="shared" si="43"/>
        <v/>
      </c>
      <c r="I143" s="796" t="str">
        <f t="shared" si="43"/>
        <v/>
      </c>
      <c r="J143" s="796" t="str">
        <f t="shared" si="43"/>
        <v/>
      </c>
      <c r="K143" s="796" t="str">
        <f t="shared" si="43"/>
        <v/>
      </c>
      <c r="L143" s="796" t="str">
        <f t="shared" si="43"/>
        <v/>
      </c>
      <c r="M143" s="796" t="str">
        <f t="shared" si="43"/>
        <v/>
      </c>
      <c r="N143" s="796" t="str">
        <f t="shared" si="43"/>
        <v/>
      </c>
      <c r="O143" s="796" t="str">
        <f t="shared" si="43"/>
        <v/>
      </c>
      <c r="P143" s="796" t="str">
        <f t="shared" si="43"/>
        <v/>
      </c>
      <c r="Q143" s="796" t="str">
        <f t="shared" si="43"/>
        <v/>
      </c>
      <c r="R143" s="796" t="str">
        <f t="shared" si="43"/>
        <v/>
      </c>
      <c r="S143" s="796" t="str">
        <f t="shared" si="43"/>
        <v/>
      </c>
      <c r="T143" s="796" t="str">
        <f t="shared" si="43"/>
        <v/>
      </c>
      <c r="U143" s="796" t="str">
        <f t="shared" si="43"/>
        <v/>
      </c>
      <c r="V143" s="796" t="str">
        <f t="shared" si="43"/>
        <v/>
      </c>
      <c r="W143" s="796" t="str">
        <f t="shared" si="43"/>
        <v/>
      </c>
      <c r="X143" s="796" t="str">
        <f t="shared" si="43"/>
        <v/>
      </c>
      <c r="Y143" s="796" t="str">
        <f t="shared" si="43"/>
        <v/>
      </c>
      <c r="Z143" s="796" t="str">
        <f t="shared" si="43"/>
        <v/>
      </c>
      <c r="AA143" s="796" t="str">
        <f t="shared" si="43"/>
        <v/>
      </c>
      <c r="AB143" s="796" t="str">
        <f t="shared" si="43"/>
        <v/>
      </c>
      <c r="AC143" s="796" t="str">
        <f t="shared" si="43"/>
        <v/>
      </c>
      <c r="AD143" s="796" t="str">
        <f t="shared" si="43"/>
        <v/>
      </c>
      <c r="AE143" s="796" t="str">
        <f t="shared" si="43"/>
        <v/>
      </c>
      <c r="AF143" s="796" t="str">
        <f t="shared" si="43"/>
        <v/>
      </c>
      <c r="AG143" s="796" t="str">
        <f t="shared" si="43"/>
        <v/>
      </c>
      <c r="AH143" s="796" t="str">
        <f t="shared" si="43"/>
        <v/>
      </c>
      <c r="AI143" s="796" t="str">
        <f t="shared" si="43"/>
        <v/>
      </c>
      <c r="AJ143" s="796" t="str">
        <f t="shared" si="43"/>
        <v/>
      </c>
      <c r="AK143" s="796" t="str">
        <f t="shared" si="43"/>
        <v/>
      </c>
      <c r="AL143" s="796" t="str">
        <f t="shared" si="43"/>
        <v/>
      </c>
      <c r="AM143" s="796" t="str">
        <f t="shared" si="43"/>
        <v/>
      </c>
      <c r="AN143" s="796" t="str">
        <f t="shared" si="43"/>
        <v/>
      </c>
      <c r="AO143" s="796" t="str">
        <f t="shared" si="43"/>
        <v/>
      </c>
      <c r="AP143" s="796" t="str">
        <f t="shared" si="43"/>
        <v/>
      </c>
    </row>
    <row r="144" spans="1:42" ht="13.5" hidden="1" customHeight="1" outlineLevel="1">
      <c r="B144" s="772">
        <v>39</v>
      </c>
      <c r="C144" s="674" t="s">
        <v>1152</v>
      </c>
      <c r="D144" s="673"/>
      <c r="E144" s="942" t="s">
        <v>658</v>
      </c>
      <c r="F144" s="736"/>
      <c r="G144" s="796">
        <f t="shared" ref="G144:AP144" si="44">IF(G114="A1",G118,IF(G114="A2",G122,SUM(G140:G143)))</f>
        <v>0</v>
      </c>
      <c r="H144" s="796">
        <f t="shared" si="44"/>
        <v>0</v>
      </c>
      <c r="I144" s="796">
        <f t="shared" si="44"/>
        <v>0</v>
      </c>
      <c r="J144" s="796">
        <f t="shared" si="44"/>
        <v>0</v>
      </c>
      <c r="K144" s="796">
        <f t="shared" si="44"/>
        <v>0</v>
      </c>
      <c r="L144" s="796">
        <f t="shared" si="44"/>
        <v>0</v>
      </c>
      <c r="M144" s="796">
        <f t="shared" si="44"/>
        <v>0</v>
      </c>
      <c r="N144" s="796">
        <f t="shared" si="44"/>
        <v>0</v>
      </c>
      <c r="O144" s="796">
        <f t="shared" si="44"/>
        <v>0</v>
      </c>
      <c r="P144" s="796">
        <f t="shared" si="44"/>
        <v>0</v>
      </c>
      <c r="Q144" s="796">
        <f t="shared" si="44"/>
        <v>0</v>
      </c>
      <c r="R144" s="796">
        <f t="shared" si="44"/>
        <v>0</v>
      </c>
      <c r="S144" s="796">
        <f t="shared" si="44"/>
        <v>0</v>
      </c>
      <c r="T144" s="796">
        <f t="shared" si="44"/>
        <v>0</v>
      </c>
      <c r="U144" s="796">
        <f t="shared" si="44"/>
        <v>0</v>
      </c>
      <c r="V144" s="796">
        <f t="shared" si="44"/>
        <v>0</v>
      </c>
      <c r="W144" s="796">
        <f t="shared" si="44"/>
        <v>0</v>
      </c>
      <c r="X144" s="796">
        <f t="shared" si="44"/>
        <v>0</v>
      </c>
      <c r="Y144" s="796">
        <f t="shared" si="44"/>
        <v>0</v>
      </c>
      <c r="Z144" s="796">
        <f t="shared" si="44"/>
        <v>0</v>
      </c>
      <c r="AA144" s="796">
        <f t="shared" si="44"/>
        <v>0</v>
      </c>
      <c r="AB144" s="796">
        <f t="shared" si="44"/>
        <v>0</v>
      </c>
      <c r="AC144" s="796">
        <f t="shared" si="44"/>
        <v>0</v>
      </c>
      <c r="AD144" s="796">
        <f t="shared" si="44"/>
        <v>0</v>
      </c>
      <c r="AE144" s="796">
        <f t="shared" si="44"/>
        <v>0</v>
      </c>
      <c r="AF144" s="796">
        <f t="shared" si="44"/>
        <v>0</v>
      </c>
      <c r="AG144" s="796">
        <f t="shared" si="44"/>
        <v>0</v>
      </c>
      <c r="AH144" s="796">
        <f t="shared" si="44"/>
        <v>0</v>
      </c>
      <c r="AI144" s="796">
        <f t="shared" si="44"/>
        <v>0</v>
      </c>
      <c r="AJ144" s="796">
        <f t="shared" si="44"/>
        <v>0</v>
      </c>
      <c r="AK144" s="796">
        <f t="shared" si="44"/>
        <v>0</v>
      </c>
      <c r="AL144" s="796">
        <f t="shared" si="44"/>
        <v>0</v>
      </c>
      <c r="AM144" s="796">
        <f t="shared" si="44"/>
        <v>0</v>
      </c>
      <c r="AN144" s="796">
        <f t="shared" si="44"/>
        <v>0</v>
      </c>
      <c r="AO144" s="796">
        <f t="shared" si="44"/>
        <v>0</v>
      </c>
      <c r="AP144" s="796">
        <f t="shared" si="44"/>
        <v>0</v>
      </c>
    </row>
    <row r="145" spans="2:42" ht="13.5" customHeight="1" collapsed="1">
      <c r="G145" s="856"/>
      <c r="H145" s="856"/>
      <c r="I145" s="856"/>
      <c r="J145" s="856"/>
      <c r="K145" s="856"/>
      <c r="L145" s="856"/>
      <c r="M145" s="856"/>
      <c r="N145" s="856"/>
      <c r="O145" s="856"/>
      <c r="P145" s="856"/>
      <c r="Q145" s="856"/>
      <c r="R145" s="856"/>
      <c r="S145" s="856"/>
      <c r="T145" s="856"/>
      <c r="U145" s="856"/>
      <c r="V145" s="856"/>
      <c r="W145" s="856"/>
      <c r="X145" s="856"/>
      <c r="Y145" s="856"/>
      <c r="Z145" s="856"/>
      <c r="AA145" s="856"/>
      <c r="AB145" s="856"/>
      <c r="AC145" s="856"/>
      <c r="AD145" s="856"/>
      <c r="AE145" s="856"/>
      <c r="AF145" s="856"/>
      <c r="AG145" s="856"/>
      <c r="AH145" s="856"/>
      <c r="AI145" s="856"/>
      <c r="AJ145" s="856"/>
      <c r="AK145" s="856"/>
      <c r="AL145" s="856"/>
      <c r="AM145" s="856"/>
      <c r="AN145" s="856"/>
      <c r="AO145" s="856"/>
      <c r="AP145" s="856"/>
    </row>
    <row r="146" spans="2:42" ht="13.5" hidden="1" customHeight="1" outlineLevel="1" thickBot="1">
      <c r="B146" s="25" t="s">
        <v>10</v>
      </c>
      <c r="C146" s="853"/>
      <c r="D146" s="853"/>
      <c r="E146" s="854"/>
      <c r="F146" s="854"/>
      <c r="G146" s="150">
        <f t="shared" ref="G146:AP146" si="45">G$7</f>
        <v>1990</v>
      </c>
      <c r="H146" s="150">
        <f t="shared" si="45"/>
        <v>1991</v>
      </c>
      <c r="I146" s="150">
        <f t="shared" si="45"/>
        <v>1992</v>
      </c>
      <c r="J146" s="150">
        <f t="shared" si="45"/>
        <v>1993</v>
      </c>
      <c r="K146" s="150">
        <f t="shared" si="45"/>
        <v>1994</v>
      </c>
      <c r="L146" s="150">
        <f t="shared" si="45"/>
        <v>1995</v>
      </c>
      <c r="M146" s="150">
        <f t="shared" si="45"/>
        <v>1996</v>
      </c>
      <c r="N146" s="150">
        <f t="shared" si="45"/>
        <v>1997</v>
      </c>
      <c r="O146" s="150">
        <f t="shared" si="45"/>
        <v>1998</v>
      </c>
      <c r="P146" s="150">
        <f t="shared" si="45"/>
        <v>1999</v>
      </c>
      <c r="Q146" s="150">
        <f t="shared" si="45"/>
        <v>2000</v>
      </c>
      <c r="R146" s="150">
        <f t="shared" si="45"/>
        <v>2001</v>
      </c>
      <c r="S146" s="150">
        <f t="shared" si="45"/>
        <v>2002</v>
      </c>
      <c r="T146" s="150">
        <f t="shared" si="45"/>
        <v>2003</v>
      </c>
      <c r="U146" s="150">
        <f t="shared" si="45"/>
        <v>2004</v>
      </c>
      <c r="V146" s="150">
        <f t="shared" si="45"/>
        <v>2005</v>
      </c>
      <c r="W146" s="150">
        <f t="shared" si="45"/>
        <v>2006</v>
      </c>
      <c r="X146" s="150">
        <f t="shared" si="45"/>
        <v>2007</v>
      </c>
      <c r="Y146" s="150">
        <f t="shared" si="45"/>
        <v>2008</v>
      </c>
      <c r="Z146" s="150">
        <f t="shared" si="45"/>
        <v>2009</v>
      </c>
      <c r="AA146" s="150">
        <f t="shared" si="45"/>
        <v>2010</v>
      </c>
      <c r="AB146" s="150">
        <f t="shared" si="45"/>
        <v>2011</v>
      </c>
      <c r="AC146" s="150">
        <f t="shared" si="45"/>
        <v>2012</v>
      </c>
      <c r="AD146" s="150">
        <f t="shared" si="45"/>
        <v>2013</v>
      </c>
      <c r="AE146" s="150">
        <f t="shared" si="45"/>
        <v>2014</v>
      </c>
      <c r="AF146" s="150">
        <f t="shared" si="45"/>
        <v>2015</v>
      </c>
      <c r="AG146" s="150">
        <f t="shared" si="45"/>
        <v>2016</v>
      </c>
      <c r="AH146" s="150">
        <f t="shared" si="45"/>
        <v>2017</v>
      </c>
      <c r="AI146" s="150">
        <f t="shared" si="45"/>
        <v>2018</v>
      </c>
      <c r="AJ146" s="150">
        <f t="shared" si="45"/>
        <v>2019</v>
      </c>
      <c r="AK146" s="150">
        <f t="shared" si="45"/>
        <v>2020</v>
      </c>
      <c r="AL146" s="150">
        <f t="shared" si="45"/>
        <v>2021</v>
      </c>
      <c r="AM146" s="150">
        <f t="shared" si="45"/>
        <v>2022</v>
      </c>
      <c r="AN146" s="150">
        <f t="shared" si="45"/>
        <v>2023</v>
      </c>
      <c r="AO146" s="150">
        <f t="shared" si="45"/>
        <v>2024</v>
      </c>
      <c r="AP146" s="150">
        <f t="shared" si="45"/>
        <v>2025</v>
      </c>
    </row>
    <row r="147" spans="2:42" ht="13.5" hidden="1" customHeight="1" outlineLevel="1">
      <c r="B147" s="772">
        <f>B144+1</f>
        <v>40</v>
      </c>
      <c r="C147" s="941" t="s">
        <v>1153</v>
      </c>
      <c r="D147" s="943"/>
      <c r="E147" s="942" t="s">
        <v>658</v>
      </c>
      <c r="F147" s="857"/>
      <c r="G147" s="988">
        <f t="shared" ref="G147:AP147" si="46">IF(OR(G388="",G415=""),"",G388+G415)</f>
        <v>0</v>
      </c>
      <c r="H147" s="988">
        <f t="shared" si="46"/>
        <v>0</v>
      </c>
      <c r="I147" s="988">
        <f t="shared" si="46"/>
        <v>0</v>
      </c>
      <c r="J147" s="988">
        <f t="shared" si="46"/>
        <v>0</v>
      </c>
      <c r="K147" s="988">
        <f t="shared" si="46"/>
        <v>0</v>
      </c>
      <c r="L147" s="988">
        <f t="shared" si="46"/>
        <v>0</v>
      </c>
      <c r="M147" s="988">
        <f t="shared" si="46"/>
        <v>0</v>
      </c>
      <c r="N147" s="988">
        <f t="shared" si="46"/>
        <v>0</v>
      </c>
      <c r="O147" s="988">
        <f t="shared" si="46"/>
        <v>0</v>
      </c>
      <c r="P147" s="988">
        <f t="shared" si="46"/>
        <v>0</v>
      </c>
      <c r="Q147" s="988">
        <f t="shared" si="46"/>
        <v>0</v>
      </c>
      <c r="R147" s="988">
        <f t="shared" si="46"/>
        <v>0</v>
      </c>
      <c r="S147" s="988">
        <f t="shared" si="46"/>
        <v>0</v>
      </c>
      <c r="T147" s="988">
        <f t="shared" si="46"/>
        <v>0</v>
      </c>
      <c r="U147" s="988">
        <f t="shared" si="46"/>
        <v>0</v>
      </c>
      <c r="V147" s="988">
        <f t="shared" si="46"/>
        <v>0</v>
      </c>
      <c r="W147" s="988">
        <f t="shared" si="46"/>
        <v>0</v>
      </c>
      <c r="X147" s="988">
        <f t="shared" si="46"/>
        <v>0</v>
      </c>
      <c r="Y147" s="988">
        <f t="shared" si="46"/>
        <v>0</v>
      </c>
      <c r="Z147" s="988">
        <f t="shared" si="46"/>
        <v>0</v>
      </c>
      <c r="AA147" s="988">
        <f t="shared" si="46"/>
        <v>0</v>
      </c>
      <c r="AB147" s="988">
        <f t="shared" si="46"/>
        <v>0</v>
      </c>
      <c r="AC147" s="988">
        <f t="shared" si="46"/>
        <v>0</v>
      </c>
      <c r="AD147" s="988">
        <f t="shared" si="46"/>
        <v>0</v>
      </c>
      <c r="AE147" s="988">
        <f t="shared" si="46"/>
        <v>0</v>
      </c>
      <c r="AF147" s="988">
        <f t="shared" si="46"/>
        <v>0</v>
      </c>
      <c r="AG147" s="988">
        <f t="shared" si="46"/>
        <v>0</v>
      </c>
      <c r="AH147" s="988">
        <f t="shared" si="46"/>
        <v>0</v>
      </c>
      <c r="AI147" s="988">
        <f t="shared" si="46"/>
        <v>0</v>
      </c>
      <c r="AJ147" s="988">
        <f t="shared" si="46"/>
        <v>0</v>
      </c>
      <c r="AK147" s="988">
        <f t="shared" si="46"/>
        <v>0</v>
      </c>
      <c r="AL147" s="988">
        <f t="shared" si="46"/>
        <v>0</v>
      </c>
      <c r="AM147" s="988">
        <f t="shared" si="46"/>
        <v>0</v>
      </c>
      <c r="AN147" s="988">
        <f t="shared" si="46"/>
        <v>0</v>
      </c>
      <c r="AO147" s="988">
        <f t="shared" si="46"/>
        <v>0</v>
      </c>
      <c r="AP147" s="988">
        <f t="shared" si="46"/>
        <v>0</v>
      </c>
    </row>
    <row r="148" spans="2:42" ht="13.5" hidden="1" customHeight="1" outlineLevel="1">
      <c r="B148" s="772">
        <f>B147+1</f>
        <v>41</v>
      </c>
      <c r="C148" s="674" t="s">
        <v>1154</v>
      </c>
      <c r="D148" s="673"/>
      <c r="E148" s="942" t="s">
        <v>658</v>
      </c>
      <c r="F148" s="736"/>
      <c r="G148" s="796">
        <f t="shared" ref="G148:AP148" si="47">IF(OR(G396="",G422=""),"",G396+G422)</f>
        <v>0</v>
      </c>
      <c r="H148" s="796">
        <f t="shared" si="47"/>
        <v>0</v>
      </c>
      <c r="I148" s="796">
        <f t="shared" si="47"/>
        <v>0</v>
      </c>
      <c r="J148" s="796">
        <f t="shared" si="47"/>
        <v>0</v>
      </c>
      <c r="K148" s="796">
        <f t="shared" si="47"/>
        <v>0</v>
      </c>
      <c r="L148" s="796">
        <f t="shared" si="47"/>
        <v>0</v>
      </c>
      <c r="M148" s="796">
        <f t="shared" si="47"/>
        <v>0</v>
      </c>
      <c r="N148" s="796">
        <f t="shared" si="47"/>
        <v>0</v>
      </c>
      <c r="O148" s="796">
        <f t="shared" si="47"/>
        <v>0</v>
      </c>
      <c r="P148" s="796">
        <f t="shared" si="47"/>
        <v>0</v>
      </c>
      <c r="Q148" s="796">
        <f t="shared" si="47"/>
        <v>0</v>
      </c>
      <c r="R148" s="796">
        <f t="shared" si="47"/>
        <v>0</v>
      </c>
      <c r="S148" s="796">
        <f t="shared" si="47"/>
        <v>0</v>
      </c>
      <c r="T148" s="796">
        <f t="shared" si="47"/>
        <v>0</v>
      </c>
      <c r="U148" s="796">
        <f t="shared" si="47"/>
        <v>0</v>
      </c>
      <c r="V148" s="796">
        <f t="shared" si="47"/>
        <v>0</v>
      </c>
      <c r="W148" s="796">
        <f t="shared" si="47"/>
        <v>0</v>
      </c>
      <c r="X148" s="796">
        <f t="shared" si="47"/>
        <v>0</v>
      </c>
      <c r="Y148" s="796">
        <f t="shared" si="47"/>
        <v>0</v>
      </c>
      <c r="Z148" s="796">
        <f t="shared" si="47"/>
        <v>0</v>
      </c>
      <c r="AA148" s="796">
        <f t="shared" si="47"/>
        <v>0</v>
      </c>
      <c r="AB148" s="796">
        <f t="shared" si="47"/>
        <v>0</v>
      </c>
      <c r="AC148" s="796">
        <f t="shared" si="47"/>
        <v>0</v>
      </c>
      <c r="AD148" s="796">
        <f t="shared" si="47"/>
        <v>0</v>
      </c>
      <c r="AE148" s="796">
        <f t="shared" si="47"/>
        <v>0</v>
      </c>
      <c r="AF148" s="796">
        <f t="shared" si="47"/>
        <v>0</v>
      </c>
      <c r="AG148" s="796">
        <f t="shared" si="47"/>
        <v>0</v>
      </c>
      <c r="AH148" s="796">
        <f t="shared" si="47"/>
        <v>0</v>
      </c>
      <c r="AI148" s="796">
        <f t="shared" si="47"/>
        <v>0</v>
      </c>
      <c r="AJ148" s="796">
        <f t="shared" si="47"/>
        <v>0</v>
      </c>
      <c r="AK148" s="796">
        <f t="shared" si="47"/>
        <v>0</v>
      </c>
      <c r="AL148" s="796">
        <f t="shared" si="47"/>
        <v>0</v>
      </c>
      <c r="AM148" s="796">
        <f t="shared" si="47"/>
        <v>0</v>
      </c>
      <c r="AN148" s="796">
        <f t="shared" si="47"/>
        <v>0</v>
      </c>
      <c r="AO148" s="796">
        <f t="shared" si="47"/>
        <v>0</v>
      </c>
      <c r="AP148" s="796">
        <f t="shared" si="47"/>
        <v>0</v>
      </c>
    </row>
    <row r="149" spans="2:42" ht="13.5" hidden="1" customHeight="1" outlineLevel="1">
      <c r="B149" s="772">
        <v>43</v>
      </c>
      <c r="C149" s="674" t="s">
        <v>1155</v>
      </c>
      <c r="D149" s="673"/>
      <c r="E149" s="942" t="s">
        <v>658</v>
      </c>
      <c r="F149" s="736"/>
      <c r="G149" s="976">
        <f t="shared" ref="G149:AP149" si="48">IF(COUNTBLANK(G147:G148)=2,"",SUM(G147:G148))</f>
        <v>0</v>
      </c>
      <c r="H149" s="976">
        <f t="shared" si="48"/>
        <v>0</v>
      </c>
      <c r="I149" s="976">
        <f t="shared" si="48"/>
        <v>0</v>
      </c>
      <c r="J149" s="976">
        <f t="shared" si="48"/>
        <v>0</v>
      </c>
      <c r="K149" s="976">
        <f t="shared" si="48"/>
        <v>0</v>
      </c>
      <c r="L149" s="976">
        <f t="shared" si="48"/>
        <v>0</v>
      </c>
      <c r="M149" s="976">
        <f t="shared" si="48"/>
        <v>0</v>
      </c>
      <c r="N149" s="976">
        <f t="shared" si="48"/>
        <v>0</v>
      </c>
      <c r="O149" s="976">
        <f t="shared" si="48"/>
        <v>0</v>
      </c>
      <c r="P149" s="976">
        <f t="shared" si="48"/>
        <v>0</v>
      </c>
      <c r="Q149" s="976">
        <f t="shared" si="48"/>
        <v>0</v>
      </c>
      <c r="R149" s="976">
        <f t="shared" si="48"/>
        <v>0</v>
      </c>
      <c r="S149" s="976">
        <f t="shared" si="48"/>
        <v>0</v>
      </c>
      <c r="T149" s="976">
        <f t="shared" si="48"/>
        <v>0</v>
      </c>
      <c r="U149" s="976">
        <f t="shared" si="48"/>
        <v>0</v>
      </c>
      <c r="V149" s="976">
        <f t="shared" si="48"/>
        <v>0</v>
      </c>
      <c r="W149" s="976">
        <f t="shared" si="48"/>
        <v>0</v>
      </c>
      <c r="X149" s="976">
        <f t="shared" si="48"/>
        <v>0</v>
      </c>
      <c r="Y149" s="976">
        <f t="shared" si="48"/>
        <v>0</v>
      </c>
      <c r="Z149" s="976">
        <f t="shared" si="48"/>
        <v>0</v>
      </c>
      <c r="AA149" s="976">
        <f t="shared" si="48"/>
        <v>0</v>
      </c>
      <c r="AB149" s="976">
        <f t="shared" si="48"/>
        <v>0</v>
      </c>
      <c r="AC149" s="976">
        <f t="shared" si="48"/>
        <v>0</v>
      </c>
      <c r="AD149" s="976">
        <f t="shared" si="48"/>
        <v>0</v>
      </c>
      <c r="AE149" s="976">
        <f t="shared" si="48"/>
        <v>0</v>
      </c>
      <c r="AF149" s="976">
        <f t="shared" si="48"/>
        <v>0</v>
      </c>
      <c r="AG149" s="976">
        <f t="shared" si="48"/>
        <v>0</v>
      </c>
      <c r="AH149" s="976">
        <f t="shared" si="48"/>
        <v>0</v>
      </c>
      <c r="AI149" s="976">
        <f t="shared" si="48"/>
        <v>0</v>
      </c>
      <c r="AJ149" s="976">
        <f t="shared" si="48"/>
        <v>0</v>
      </c>
      <c r="AK149" s="976">
        <f t="shared" si="48"/>
        <v>0</v>
      </c>
      <c r="AL149" s="976">
        <f t="shared" si="48"/>
        <v>0</v>
      </c>
      <c r="AM149" s="976">
        <f t="shared" si="48"/>
        <v>0</v>
      </c>
      <c r="AN149" s="976">
        <f t="shared" si="48"/>
        <v>0</v>
      </c>
      <c r="AO149" s="976">
        <f t="shared" si="48"/>
        <v>0</v>
      </c>
      <c r="AP149" s="976">
        <f t="shared" si="48"/>
        <v>0</v>
      </c>
    </row>
    <row r="150" spans="2:42" ht="13.5" customHeight="1" collapsed="1" thickBot="1">
      <c r="G150" s="856"/>
      <c r="H150" s="856"/>
      <c r="I150" s="856"/>
      <c r="J150" s="856"/>
      <c r="K150" s="856"/>
      <c r="L150" s="856"/>
      <c r="M150" s="856"/>
      <c r="N150" s="856"/>
      <c r="O150" s="856"/>
      <c r="P150" s="856"/>
      <c r="Q150" s="856"/>
      <c r="R150" s="856"/>
      <c r="S150" s="856"/>
      <c r="T150" s="856"/>
      <c r="U150" s="856"/>
      <c r="V150" s="856"/>
      <c r="W150" s="856"/>
      <c r="X150" s="856"/>
      <c r="Y150" s="856"/>
      <c r="Z150" s="856"/>
      <c r="AA150" s="856"/>
      <c r="AB150" s="856"/>
      <c r="AC150" s="856"/>
      <c r="AD150" s="856"/>
      <c r="AE150" s="856"/>
      <c r="AF150" s="856"/>
      <c r="AG150" s="856"/>
      <c r="AH150" s="856"/>
      <c r="AI150" s="856"/>
      <c r="AJ150" s="856"/>
      <c r="AK150" s="856"/>
      <c r="AL150" s="856"/>
      <c r="AM150" s="856"/>
      <c r="AN150" s="856"/>
      <c r="AO150" s="856"/>
      <c r="AP150" s="856"/>
    </row>
    <row r="151" spans="2:42" ht="13.5" customHeight="1" thickBot="1">
      <c r="B151" s="25" t="s">
        <v>281</v>
      </c>
      <c r="C151" s="853"/>
      <c r="D151" s="853"/>
      <c r="E151" s="854"/>
      <c r="F151" s="854"/>
      <c r="G151" s="150">
        <f t="shared" ref="G151:AP151" si="49">G$7</f>
        <v>1990</v>
      </c>
      <c r="H151" s="150">
        <f t="shared" si="49"/>
        <v>1991</v>
      </c>
      <c r="I151" s="150">
        <f t="shared" si="49"/>
        <v>1992</v>
      </c>
      <c r="J151" s="150">
        <f t="shared" si="49"/>
        <v>1993</v>
      </c>
      <c r="K151" s="150">
        <f t="shared" si="49"/>
        <v>1994</v>
      </c>
      <c r="L151" s="150">
        <f t="shared" si="49"/>
        <v>1995</v>
      </c>
      <c r="M151" s="150">
        <f t="shared" si="49"/>
        <v>1996</v>
      </c>
      <c r="N151" s="150">
        <f t="shared" si="49"/>
        <v>1997</v>
      </c>
      <c r="O151" s="150">
        <f t="shared" si="49"/>
        <v>1998</v>
      </c>
      <c r="P151" s="150">
        <f t="shared" si="49"/>
        <v>1999</v>
      </c>
      <c r="Q151" s="150">
        <f t="shared" si="49"/>
        <v>2000</v>
      </c>
      <c r="R151" s="150">
        <f t="shared" si="49"/>
        <v>2001</v>
      </c>
      <c r="S151" s="150">
        <f t="shared" si="49"/>
        <v>2002</v>
      </c>
      <c r="T151" s="150">
        <f t="shared" si="49"/>
        <v>2003</v>
      </c>
      <c r="U151" s="150">
        <f t="shared" si="49"/>
        <v>2004</v>
      </c>
      <c r="V151" s="150">
        <f t="shared" si="49"/>
        <v>2005</v>
      </c>
      <c r="W151" s="150">
        <f t="shared" si="49"/>
        <v>2006</v>
      </c>
      <c r="X151" s="150">
        <f t="shared" si="49"/>
        <v>2007</v>
      </c>
      <c r="Y151" s="150">
        <f t="shared" si="49"/>
        <v>2008</v>
      </c>
      <c r="Z151" s="150">
        <f t="shared" si="49"/>
        <v>2009</v>
      </c>
      <c r="AA151" s="150">
        <f t="shared" si="49"/>
        <v>2010</v>
      </c>
      <c r="AB151" s="150">
        <f t="shared" si="49"/>
        <v>2011</v>
      </c>
      <c r="AC151" s="150">
        <f t="shared" si="49"/>
        <v>2012</v>
      </c>
      <c r="AD151" s="150">
        <f t="shared" si="49"/>
        <v>2013</v>
      </c>
      <c r="AE151" s="150">
        <f t="shared" si="49"/>
        <v>2014</v>
      </c>
      <c r="AF151" s="150">
        <f t="shared" si="49"/>
        <v>2015</v>
      </c>
      <c r="AG151" s="150">
        <f t="shared" si="49"/>
        <v>2016</v>
      </c>
      <c r="AH151" s="150">
        <f t="shared" si="49"/>
        <v>2017</v>
      </c>
      <c r="AI151" s="150">
        <f t="shared" si="49"/>
        <v>2018</v>
      </c>
      <c r="AJ151" s="150">
        <f t="shared" si="49"/>
        <v>2019</v>
      </c>
      <c r="AK151" s="150">
        <f t="shared" si="49"/>
        <v>2020</v>
      </c>
      <c r="AL151" s="150">
        <f t="shared" si="49"/>
        <v>2021</v>
      </c>
      <c r="AM151" s="150">
        <f t="shared" si="49"/>
        <v>2022</v>
      </c>
      <c r="AN151" s="150">
        <f t="shared" si="49"/>
        <v>2023</v>
      </c>
      <c r="AO151" s="150">
        <f t="shared" si="49"/>
        <v>2024</v>
      </c>
      <c r="AP151" s="150">
        <f t="shared" si="49"/>
        <v>2025</v>
      </c>
    </row>
    <row r="152" spans="2:42" ht="13.5" customHeight="1">
      <c r="B152" s="772">
        <v>44</v>
      </c>
      <c r="C152" s="31" t="s">
        <v>327</v>
      </c>
      <c r="D152" s="671"/>
      <c r="E152" s="942" t="s">
        <v>200</v>
      </c>
      <c r="F152" s="857"/>
      <c r="G152" s="989">
        <f t="shared" ref="G152:AP152" si="50">G538</f>
        <v>0</v>
      </c>
      <c r="H152" s="989">
        <f t="shared" si="50"/>
        <v>0</v>
      </c>
      <c r="I152" s="989">
        <f t="shared" si="50"/>
        <v>0</v>
      </c>
      <c r="J152" s="989">
        <f t="shared" si="50"/>
        <v>0</v>
      </c>
      <c r="K152" s="989">
        <f t="shared" si="50"/>
        <v>0</v>
      </c>
      <c r="L152" s="989">
        <f t="shared" si="50"/>
        <v>0</v>
      </c>
      <c r="M152" s="989">
        <f t="shared" si="50"/>
        <v>0</v>
      </c>
      <c r="N152" s="989">
        <f t="shared" si="50"/>
        <v>0</v>
      </c>
      <c r="O152" s="989">
        <f t="shared" si="50"/>
        <v>0</v>
      </c>
      <c r="P152" s="989">
        <f t="shared" si="50"/>
        <v>0</v>
      </c>
      <c r="Q152" s="989">
        <f t="shared" si="50"/>
        <v>0</v>
      </c>
      <c r="R152" s="989">
        <f t="shared" si="50"/>
        <v>0</v>
      </c>
      <c r="S152" s="989">
        <f t="shared" si="50"/>
        <v>0</v>
      </c>
      <c r="T152" s="989">
        <f t="shared" si="50"/>
        <v>0</v>
      </c>
      <c r="U152" s="989">
        <f t="shared" si="50"/>
        <v>0</v>
      </c>
      <c r="V152" s="989">
        <f t="shared" si="50"/>
        <v>0</v>
      </c>
      <c r="W152" s="989">
        <f t="shared" si="50"/>
        <v>0</v>
      </c>
      <c r="X152" s="989">
        <f t="shared" si="50"/>
        <v>0</v>
      </c>
      <c r="Y152" s="989">
        <f t="shared" si="50"/>
        <v>0</v>
      </c>
      <c r="Z152" s="989">
        <f t="shared" si="50"/>
        <v>0</v>
      </c>
      <c r="AA152" s="989">
        <f t="shared" si="50"/>
        <v>0</v>
      </c>
      <c r="AB152" s="989">
        <f t="shared" si="50"/>
        <v>0</v>
      </c>
      <c r="AC152" s="989">
        <f t="shared" si="50"/>
        <v>0</v>
      </c>
      <c r="AD152" s="989">
        <f t="shared" si="50"/>
        <v>0</v>
      </c>
      <c r="AE152" s="989">
        <f t="shared" si="50"/>
        <v>0</v>
      </c>
      <c r="AF152" s="989">
        <f t="shared" si="50"/>
        <v>0</v>
      </c>
      <c r="AG152" s="989">
        <f t="shared" si="50"/>
        <v>0</v>
      </c>
      <c r="AH152" s="989">
        <f t="shared" si="50"/>
        <v>0</v>
      </c>
      <c r="AI152" s="989">
        <f t="shared" si="50"/>
        <v>0</v>
      </c>
      <c r="AJ152" s="989">
        <f t="shared" si="50"/>
        <v>0</v>
      </c>
      <c r="AK152" s="989">
        <f t="shared" si="50"/>
        <v>0</v>
      </c>
      <c r="AL152" s="989">
        <f t="shared" si="50"/>
        <v>0</v>
      </c>
      <c r="AM152" s="989">
        <f t="shared" si="50"/>
        <v>0</v>
      </c>
      <c r="AN152" s="989">
        <f t="shared" si="50"/>
        <v>0</v>
      </c>
      <c r="AO152" s="989">
        <f t="shared" si="50"/>
        <v>0</v>
      </c>
      <c r="AP152" s="989">
        <f t="shared" si="50"/>
        <v>0</v>
      </c>
    </row>
    <row r="153" spans="2:42" ht="13.5" customHeight="1">
      <c r="B153" s="772" t="s">
        <v>371</v>
      </c>
      <c r="C153" s="31" t="s">
        <v>1348</v>
      </c>
      <c r="D153" s="671"/>
      <c r="E153" s="942" t="s">
        <v>200</v>
      </c>
      <c r="F153" s="736"/>
      <c r="G153" s="977">
        <f t="shared" ref="G153:AP153" si="51">G544</f>
        <v>0</v>
      </c>
      <c r="H153" s="977">
        <f t="shared" si="51"/>
        <v>0</v>
      </c>
      <c r="I153" s="977">
        <f t="shared" si="51"/>
        <v>0</v>
      </c>
      <c r="J153" s="977">
        <f t="shared" si="51"/>
        <v>0</v>
      </c>
      <c r="K153" s="977">
        <f t="shared" si="51"/>
        <v>0</v>
      </c>
      <c r="L153" s="977">
        <f t="shared" si="51"/>
        <v>0</v>
      </c>
      <c r="M153" s="977">
        <f t="shared" si="51"/>
        <v>0</v>
      </c>
      <c r="N153" s="977">
        <f t="shared" si="51"/>
        <v>0</v>
      </c>
      <c r="O153" s="977">
        <f t="shared" si="51"/>
        <v>0</v>
      </c>
      <c r="P153" s="977">
        <f t="shared" si="51"/>
        <v>0</v>
      </c>
      <c r="Q153" s="977">
        <f t="shared" si="51"/>
        <v>0</v>
      </c>
      <c r="R153" s="977">
        <f t="shared" si="51"/>
        <v>0</v>
      </c>
      <c r="S153" s="977">
        <f t="shared" si="51"/>
        <v>0</v>
      </c>
      <c r="T153" s="977">
        <f t="shared" si="51"/>
        <v>0</v>
      </c>
      <c r="U153" s="977">
        <f t="shared" si="51"/>
        <v>0</v>
      </c>
      <c r="V153" s="977">
        <f t="shared" si="51"/>
        <v>0</v>
      </c>
      <c r="W153" s="977">
        <f t="shared" si="51"/>
        <v>0</v>
      </c>
      <c r="X153" s="977">
        <f t="shared" si="51"/>
        <v>0</v>
      </c>
      <c r="Y153" s="977">
        <f t="shared" si="51"/>
        <v>0</v>
      </c>
      <c r="Z153" s="977">
        <f t="shared" si="51"/>
        <v>0</v>
      </c>
      <c r="AA153" s="977">
        <f t="shared" si="51"/>
        <v>0</v>
      </c>
      <c r="AB153" s="977">
        <f t="shared" si="51"/>
        <v>0</v>
      </c>
      <c r="AC153" s="977">
        <f t="shared" si="51"/>
        <v>0</v>
      </c>
      <c r="AD153" s="977">
        <f t="shared" si="51"/>
        <v>0</v>
      </c>
      <c r="AE153" s="977">
        <f t="shared" si="51"/>
        <v>0</v>
      </c>
      <c r="AF153" s="977">
        <f t="shared" si="51"/>
        <v>0</v>
      </c>
      <c r="AG153" s="977">
        <f t="shared" si="51"/>
        <v>0</v>
      </c>
      <c r="AH153" s="977">
        <f t="shared" si="51"/>
        <v>0</v>
      </c>
      <c r="AI153" s="977">
        <f t="shared" si="51"/>
        <v>0</v>
      </c>
      <c r="AJ153" s="977">
        <f t="shared" si="51"/>
        <v>0</v>
      </c>
      <c r="AK153" s="977">
        <f t="shared" si="51"/>
        <v>0</v>
      </c>
      <c r="AL153" s="977">
        <f t="shared" si="51"/>
        <v>0</v>
      </c>
      <c r="AM153" s="977">
        <f t="shared" si="51"/>
        <v>0</v>
      </c>
      <c r="AN153" s="977">
        <f t="shared" si="51"/>
        <v>0</v>
      </c>
      <c r="AO153" s="977">
        <f t="shared" si="51"/>
        <v>0</v>
      </c>
      <c r="AP153" s="977">
        <f t="shared" si="51"/>
        <v>0</v>
      </c>
    </row>
    <row r="154" spans="2:42" ht="13.5" customHeight="1">
      <c r="B154" s="728" t="s">
        <v>367</v>
      </c>
      <c r="C154" s="31" t="s">
        <v>328</v>
      </c>
      <c r="D154" s="671"/>
      <c r="E154" s="942" t="s">
        <v>200</v>
      </c>
      <c r="F154" s="736"/>
      <c r="G154" s="976">
        <f t="shared" ref="G154:AP154" si="52">IF(OR(G549="",G556=""),"",G549+G556)</f>
        <v>0</v>
      </c>
      <c r="H154" s="976">
        <f t="shared" si="52"/>
        <v>0</v>
      </c>
      <c r="I154" s="976">
        <f t="shared" si="52"/>
        <v>0</v>
      </c>
      <c r="J154" s="976">
        <f t="shared" si="52"/>
        <v>0</v>
      </c>
      <c r="K154" s="976">
        <f t="shared" si="52"/>
        <v>0</v>
      </c>
      <c r="L154" s="976">
        <f t="shared" si="52"/>
        <v>0</v>
      </c>
      <c r="M154" s="976">
        <f t="shared" si="52"/>
        <v>0</v>
      </c>
      <c r="N154" s="976">
        <f t="shared" si="52"/>
        <v>0</v>
      </c>
      <c r="O154" s="976">
        <f t="shared" si="52"/>
        <v>0</v>
      </c>
      <c r="P154" s="976">
        <f t="shared" si="52"/>
        <v>0</v>
      </c>
      <c r="Q154" s="976">
        <f t="shared" si="52"/>
        <v>0</v>
      </c>
      <c r="R154" s="976">
        <f t="shared" si="52"/>
        <v>0</v>
      </c>
      <c r="S154" s="976">
        <f t="shared" si="52"/>
        <v>0</v>
      </c>
      <c r="T154" s="976">
        <f t="shared" si="52"/>
        <v>0</v>
      </c>
      <c r="U154" s="976">
        <f t="shared" si="52"/>
        <v>0</v>
      </c>
      <c r="V154" s="976">
        <f t="shared" si="52"/>
        <v>0</v>
      </c>
      <c r="W154" s="976">
        <f t="shared" si="52"/>
        <v>0</v>
      </c>
      <c r="X154" s="976">
        <f t="shared" si="52"/>
        <v>0</v>
      </c>
      <c r="Y154" s="976">
        <f t="shared" si="52"/>
        <v>0</v>
      </c>
      <c r="Z154" s="976">
        <f t="shared" si="52"/>
        <v>0</v>
      </c>
      <c r="AA154" s="976">
        <f t="shared" si="52"/>
        <v>0</v>
      </c>
      <c r="AB154" s="976">
        <f t="shared" si="52"/>
        <v>0</v>
      </c>
      <c r="AC154" s="976">
        <f t="shared" si="52"/>
        <v>0</v>
      </c>
      <c r="AD154" s="976">
        <f t="shared" si="52"/>
        <v>0</v>
      </c>
      <c r="AE154" s="976">
        <f t="shared" si="52"/>
        <v>0</v>
      </c>
      <c r="AF154" s="976">
        <f t="shared" si="52"/>
        <v>0</v>
      </c>
      <c r="AG154" s="976">
        <f t="shared" si="52"/>
        <v>0</v>
      </c>
      <c r="AH154" s="976">
        <f t="shared" si="52"/>
        <v>0</v>
      </c>
      <c r="AI154" s="976">
        <f t="shared" si="52"/>
        <v>0</v>
      </c>
      <c r="AJ154" s="976">
        <f t="shared" si="52"/>
        <v>0</v>
      </c>
      <c r="AK154" s="976">
        <f t="shared" si="52"/>
        <v>0</v>
      </c>
      <c r="AL154" s="976">
        <f t="shared" si="52"/>
        <v>0</v>
      </c>
      <c r="AM154" s="976">
        <f t="shared" si="52"/>
        <v>0</v>
      </c>
      <c r="AN154" s="976">
        <f t="shared" si="52"/>
        <v>0</v>
      </c>
      <c r="AO154" s="976">
        <f t="shared" si="52"/>
        <v>0</v>
      </c>
      <c r="AP154" s="976">
        <f t="shared" si="52"/>
        <v>0</v>
      </c>
    </row>
    <row r="155" spans="2:42" ht="13.5" customHeight="1">
      <c r="B155" s="772" t="s">
        <v>58</v>
      </c>
      <c r="C155" s="31" t="s">
        <v>329</v>
      </c>
      <c r="D155" s="671"/>
      <c r="E155" s="942" t="s">
        <v>200</v>
      </c>
      <c r="F155" s="736"/>
      <c r="G155" s="976">
        <f t="shared" ref="G155:AP155" si="53">IF(OR(G561="",G568=""),"",G561+G568)</f>
        <v>0</v>
      </c>
      <c r="H155" s="976">
        <f t="shared" si="53"/>
        <v>0</v>
      </c>
      <c r="I155" s="976">
        <f t="shared" si="53"/>
        <v>0</v>
      </c>
      <c r="J155" s="976">
        <f t="shared" si="53"/>
        <v>0</v>
      </c>
      <c r="K155" s="976">
        <f t="shared" si="53"/>
        <v>0</v>
      </c>
      <c r="L155" s="976">
        <f t="shared" si="53"/>
        <v>0</v>
      </c>
      <c r="M155" s="976">
        <f t="shared" si="53"/>
        <v>0</v>
      </c>
      <c r="N155" s="976">
        <f t="shared" si="53"/>
        <v>0</v>
      </c>
      <c r="O155" s="976">
        <f t="shared" si="53"/>
        <v>0</v>
      </c>
      <c r="P155" s="976">
        <f t="shared" si="53"/>
        <v>0</v>
      </c>
      <c r="Q155" s="976">
        <f t="shared" si="53"/>
        <v>0</v>
      </c>
      <c r="R155" s="976">
        <f t="shared" si="53"/>
        <v>0</v>
      </c>
      <c r="S155" s="976">
        <f t="shared" si="53"/>
        <v>0</v>
      </c>
      <c r="T155" s="976">
        <f t="shared" si="53"/>
        <v>0</v>
      </c>
      <c r="U155" s="976">
        <f t="shared" si="53"/>
        <v>0</v>
      </c>
      <c r="V155" s="976">
        <f t="shared" si="53"/>
        <v>0</v>
      </c>
      <c r="W155" s="976">
        <f t="shared" si="53"/>
        <v>0</v>
      </c>
      <c r="X155" s="976">
        <f t="shared" si="53"/>
        <v>0</v>
      </c>
      <c r="Y155" s="976">
        <f t="shared" si="53"/>
        <v>0</v>
      </c>
      <c r="Z155" s="976">
        <f t="shared" si="53"/>
        <v>0</v>
      </c>
      <c r="AA155" s="976">
        <f t="shared" si="53"/>
        <v>0</v>
      </c>
      <c r="AB155" s="976">
        <f t="shared" si="53"/>
        <v>0</v>
      </c>
      <c r="AC155" s="976">
        <f t="shared" si="53"/>
        <v>0</v>
      </c>
      <c r="AD155" s="976">
        <f t="shared" si="53"/>
        <v>0</v>
      </c>
      <c r="AE155" s="976">
        <f t="shared" si="53"/>
        <v>0</v>
      </c>
      <c r="AF155" s="976">
        <f t="shared" si="53"/>
        <v>0</v>
      </c>
      <c r="AG155" s="976">
        <f t="shared" si="53"/>
        <v>0</v>
      </c>
      <c r="AH155" s="976">
        <f t="shared" si="53"/>
        <v>0</v>
      </c>
      <c r="AI155" s="976">
        <f t="shared" si="53"/>
        <v>0</v>
      </c>
      <c r="AJ155" s="976">
        <f t="shared" si="53"/>
        <v>0</v>
      </c>
      <c r="AK155" s="976">
        <f t="shared" si="53"/>
        <v>0</v>
      </c>
      <c r="AL155" s="976">
        <f t="shared" si="53"/>
        <v>0</v>
      </c>
      <c r="AM155" s="976">
        <f t="shared" si="53"/>
        <v>0</v>
      </c>
      <c r="AN155" s="976">
        <f t="shared" si="53"/>
        <v>0</v>
      </c>
      <c r="AO155" s="976">
        <f t="shared" si="53"/>
        <v>0</v>
      </c>
      <c r="AP155" s="976">
        <f t="shared" si="53"/>
        <v>0</v>
      </c>
    </row>
    <row r="156" spans="2:42" ht="13.5" customHeight="1">
      <c r="B156" s="772">
        <v>46</v>
      </c>
      <c r="C156" s="31" t="s">
        <v>330</v>
      </c>
      <c r="D156" s="671"/>
      <c r="E156" s="942" t="s">
        <v>200</v>
      </c>
      <c r="F156" s="736"/>
      <c r="G156" s="976">
        <f t="shared" ref="G156:AP156" si="54">IF(COUNTBLANK(G152:G155)=4,"",SUM(G152:G155))</f>
        <v>0</v>
      </c>
      <c r="H156" s="976">
        <f t="shared" si="54"/>
        <v>0</v>
      </c>
      <c r="I156" s="976">
        <f t="shared" si="54"/>
        <v>0</v>
      </c>
      <c r="J156" s="976">
        <f t="shared" si="54"/>
        <v>0</v>
      </c>
      <c r="K156" s="976">
        <f t="shared" si="54"/>
        <v>0</v>
      </c>
      <c r="L156" s="976">
        <f t="shared" si="54"/>
        <v>0</v>
      </c>
      <c r="M156" s="976">
        <f t="shared" si="54"/>
        <v>0</v>
      </c>
      <c r="N156" s="976">
        <f t="shared" si="54"/>
        <v>0</v>
      </c>
      <c r="O156" s="976">
        <f t="shared" si="54"/>
        <v>0</v>
      </c>
      <c r="P156" s="976">
        <f t="shared" si="54"/>
        <v>0</v>
      </c>
      <c r="Q156" s="976">
        <f t="shared" si="54"/>
        <v>0</v>
      </c>
      <c r="R156" s="976">
        <f t="shared" si="54"/>
        <v>0</v>
      </c>
      <c r="S156" s="976">
        <f t="shared" si="54"/>
        <v>0</v>
      </c>
      <c r="T156" s="976">
        <f t="shared" si="54"/>
        <v>0</v>
      </c>
      <c r="U156" s="976">
        <f t="shared" si="54"/>
        <v>0</v>
      </c>
      <c r="V156" s="976">
        <f t="shared" si="54"/>
        <v>0</v>
      </c>
      <c r="W156" s="976">
        <f t="shared" si="54"/>
        <v>0</v>
      </c>
      <c r="X156" s="976">
        <f t="shared" si="54"/>
        <v>0</v>
      </c>
      <c r="Y156" s="976">
        <f t="shared" si="54"/>
        <v>0</v>
      </c>
      <c r="Z156" s="976">
        <f t="shared" si="54"/>
        <v>0</v>
      </c>
      <c r="AA156" s="976">
        <f t="shared" si="54"/>
        <v>0</v>
      </c>
      <c r="AB156" s="976">
        <f t="shared" si="54"/>
        <v>0</v>
      </c>
      <c r="AC156" s="976">
        <f t="shared" si="54"/>
        <v>0</v>
      </c>
      <c r="AD156" s="976">
        <f t="shared" si="54"/>
        <v>0</v>
      </c>
      <c r="AE156" s="976">
        <f t="shared" si="54"/>
        <v>0</v>
      </c>
      <c r="AF156" s="976">
        <f t="shared" si="54"/>
        <v>0</v>
      </c>
      <c r="AG156" s="976">
        <f t="shared" si="54"/>
        <v>0</v>
      </c>
      <c r="AH156" s="976">
        <f t="shared" si="54"/>
        <v>0</v>
      </c>
      <c r="AI156" s="976">
        <f t="shared" si="54"/>
        <v>0</v>
      </c>
      <c r="AJ156" s="976">
        <f t="shared" si="54"/>
        <v>0</v>
      </c>
      <c r="AK156" s="976">
        <f t="shared" si="54"/>
        <v>0</v>
      </c>
      <c r="AL156" s="976">
        <f t="shared" si="54"/>
        <v>0</v>
      </c>
      <c r="AM156" s="976">
        <f t="shared" si="54"/>
        <v>0</v>
      </c>
      <c r="AN156" s="976">
        <f t="shared" si="54"/>
        <v>0</v>
      </c>
      <c r="AO156" s="976">
        <f t="shared" si="54"/>
        <v>0</v>
      </c>
      <c r="AP156" s="976">
        <f t="shared" si="54"/>
        <v>0</v>
      </c>
    </row>
    <row r="157" spans="2:42" ht="13.5" customHeight="1" thickBot="1">
      <c r="G157" s="856"/>
      <c r="H157" s="856"/>
      <c r="I157" s="856"/>
      <c r="J157" s="856"/>
      <c r="K157" s="856"/>
      <c r="L157" s="856"/>
      <c r="M157" s="856"/>
      <c r="N157" s="856"/>
      <c r="O157" s="856"/>
      <c r="P157" s="856"/>
      <c r="Q157" s="856"/>
      <c r="R157" s="856"/>
      <c r="S157" s="856"/>
      <c r="T157" s="856"/>
      <c r="U157" s="856"/>
      <c r="V157" s="856"/>
      <c r="W157" s="856"/>
      <c r="X157" s="856"/>
      <c r="Y157" s="856"/>
      <c r="Z157" s="856"/>
      <c r="AA157" s="856"/>
      <c r="AB157" s="856"/>
      <c r="AC157" s="856"/>
      <c r="AD157" s="856"/>
      <c r="AE157" s="856"/>
      <c r="AF157" s="856"/>
      <c r="AG157" s="856"/>
      <c r="AH157" s="856"/>
      <c r="AI157" s="856"/>
      <c r="AJ157" s="856"/>
      <c r="AK157" s="856"/>
      <c r="AL157" s="856"/>
      <c r="AM157" s="856"/>
      <c r="AN157" s="856"/>
      <c r="AO157" s="856"/>
      <c r="AP157" s="856"/>
    </row>
    <row r="158" spans="2:42" s="762" customFormat="1" ht="13.5" customHeight="1" thickBot="1">
      <c r="B158" s="25" t="s">
        <v>282</v>
      </c>
      <c r="C158" s="853"/>
      <c r="D158" s="853"/>
      <c r="E158" s="854"/>
      <c r="F158" s="854"/>
      <c r="G158" s="150">
        <f t="shared" ref="G158:AP158" si="55">G$7</f>
        <v>1990</v>
      </c>
      <c r="H158" s="150">
        <f t="shared" si="55"/>
        <v>1991</v>
      </c>
      <c r="I158" s="150">
        <f t="shared" si="55"/>
        <v>1992</v>
      </c>
      <c r="J158" s="150">
        <f t="shared" si="55"/>
        <v>1993</v>
      </c>
      <c r="K158" s="150">
        <f t="shared" si="55"/>
        <v>1994</v>
      </c>
      <c r="L158" s="150">
        <f t="shared" si="55"/>
        <v>1995</v>
      </c>
      <c r="M158" s="150">
        <f t="shared" si="55"/>
        <v>1996</v>
      </c>
      <c r="N158" s="150">
        <f t="shared" si="55"/>
        <v>1997</v>
      </c>
      <c r="O158" s="150">
        <f t="shared" si="55"/>
        <v>1998</v>
      </c>
      <c r="P158" s="150">
        <f t="shared" si="55"/>
        <v>1999</v>
      </c>
      <c r="Q158" s="150">
        <f t="shared" si="55"/>
        <v>2000</v>
      </c>
      <c r="R158" s="150">
        <f t="shared" si="55"/>
        <v>2001</v>
      </c>
      <c r="S158" s="150">
        <f t="shared" si="55"/>
        <v>2002</v>
      </c>
      <c r="T158" s="150">
        <f t="shared" si="55"/>
        <v>2003</v>
      </c>
      <c r="U158" s="150">
        <f t="shared" si="55"/>
        <v>2004</v>
      </c>
      <c r="V158" s="150">
        <f t="shared" si="55"/>
        <v>2005</v>
      </c>
      <c r="W158" s="150">
        <f t="shared" si="55"/>
        <v>2006</v>
      </c>
      <c r="X158" s="150">
        <f t="shared" si="55"/>
        <v>2007</v>
      </c>
      <c r="Y158" s="150">
        <f t="shared" si="55"/>
        <v>2008</v>
      </c>
      <c r="Z158" s="150">
        <f t="shared" si="55"/>
        <v>2009</v>
      </c>
      <c r="AA158" s="150">
        <f t="shared" si="55"/>
        <v>2010</v>
      </c>
      <c r="AB158" s="150">
        <f t="shared" si="55"/>
        <v>2011</v>
      </c>
      <c r="AC158" s="150">
        <f t="shared" si="55"/>
        <v>2012</v>
      </c>
      <c r="AD158" s="150">
        <f t="shared" si="55"/>
        <v>2013</v>
      </c>
      <c r="AE158" s="150">
        <f t="shared" si="55"/>
        <v>2014</v>
      </c>
      <c r="AF158" s="150">
        <f t="shared" si="55"/>
        <v>2015</v>
      </c>
      <c r="AG158" s="150">
        <f t="shared" si="55"/>
        <v>2016</v>
      </c>
      <c r="AH158" s="150">
        <f t="shared" si="55"/>
        <v>2017</v>
      </c>
      <c r="AI158" s="150">
        <f t="shared" si="55"/>
        <v>2018</v>
      </c>
      <c r="AJ158" s="150">
        <f t="shared" si="55"/>
        <v>2019</v>
      </c>
      <c r="AK158" s="150">
        <f t="shared" si="55"/>
        <v>2020</v>
      </c>
      <c r="AL158" s="150">
        <f t="shared" si="55"/>
        <v>2021</v>
      </c>
      <c r="AM158" s="150">
        <f t="shared" si="55"/>
        <v>2022</v>
      </c>
      <c r="AN158" s="150">
        <f t="shared" si="55"/>
        <v>2023</v>
      </c>
      <c r="AO158" s="150">
        <f t="shared" si="55"/>
        <v>2024</v>
      </c>
      <c r="AP158" s="150">
        <f t="shared" si="55"/>
        <v>2025</v>
      </c>
    </row>
    <row r="159" spans="2:42" s="762" customFormat="1" ht="13.5" customHeight="1">
      <c r="B159" s="858">
        <v>48</v>
      </c>
      <c r="C159" s="126" t="s">
        <v>331</v>
      </c>
      <c r="D159" s="672"/>
      <c r="E159" s="942" t="s">
        <v>658</v>
      </c>
      <c r="F159" s="857"/>
      <c r="G159" s="151">
        <f t="shared" ref="G159:AP159" si="56">IF(OR(G144="",G149="",G156=""),"",G144+G149+G156)</f>
        <v>0</v>
      </c>
      <c r="H159" s="151">
        <f t="shared" si="56"/>
        <v>0</v>
      </c>
      <c r="I159" s="151">
        <f t="shared" si="56"/>
        <v>0</v>
      </c>
      <c r="J159" s="151">
        <f t="shared" si="56"/>
        <v>0</v>
      </c>
      <c r="K159" s="151">
        <f t="shared" si="56"/>
        <v>0</v>
      </c>
      <c r="L159" s="151">
        <f t="shared" si="56"/>
        <v>0</v>
      </c>
      <c r="M159" s="151">
        <f t="shared" si="56"/>
        <v>0</v>
      </c>
      <c r="N159" s="151">
        <f t="shared" si="56"/>
        <v>0</v>
      </c>
      <c r="O159" s="151">
        <f t="shared" si="56"/>
        <v>0</v>
      </c>
      <c r="P159" s="151">
        <f t="shared" si="56"/>
        <v>0</v>
      </c>
      <c r="Q159" s="151">
        <f t="shared" si="56"/>
        <v>0</v>
      </c>
      <c r="R159" s="151">
        <f t="shared" si="56"/>
        <v>0</v>
      </c>
      <c r="S159" s="151">
        <f t="shared" si="56"/>
        <v>0</v>
      </c>
      <c r="T159" s="151">
        <f t="shared" si="56"/>
        <v>0</v>
      </c>
      <c r="U159" s="151">
        <f t="shared" si="56"/>
        <v>0</v>
      </c>
      <c r="V159" s="151">
        <f t="shared" si="56"/>
        <v>0</v>
      </c>
      <c r="W159" s="151">
        <f t="shared" si="56"/>
        <v>0</v>
      </c>
      <c r="X159" s="151">
        <f t="shared" si="56"/>
        <v>0</v>
      </c>
      <c r="Y159" s="151">
        <f t="shared" si="56"/>
        <v>0</v>
      </c>
      <c r="Z159" s="151">
        <f t="shared" si="56"/>
        <v>0</v>
      </c>
      <c r="AA159" s="151">
        <f t="shared" si="56"/>
        <v>0</v>
      </c>
      <c r="AB159" s="151">
        <f t="shared" si="56"/>
        <v>0</v>
      </c>
      <c r="AC159" s="151">
        <f t="shared" si="56"/>
        <v>0</v>
      </c>
      <c r="AD159" s="151">
        <f t="shared" si="56"/>
        <v>0</v>
      </c>
      <c r="AE159" s="151">
        <f t="shared" si="56"/>
        <v>0</v>
      </c>
      <c r="AF159" s="151">
        <f t="shared" si="56"/>
        <v>0</v>
      </c>
      <c r="AG159" s="151">
        <f t="shared" si="56"/>
        <v>0</v>
      </c>
      <c r="AH159" s="151">
        <f t="shared" si="56"/>
        <v>0</v>
      </c>
      <c r="AI159" s="151">
        <f t="shared" si="56"/>
        <v>0</v>
      </c>
      <c r="AJ159" s="151">
        <f t="shared" si="56"/>
        <v>0</v>
      </c>
      <c r="AK159" s="151">
        <f t="shared" si="56"/>
        <v>0</v>
      </c>
      <c r="AL159" s="151">
        <f t="shared" si="56"/>
        <v>0</v>
      </c>
      <c r="AM159" s="151">
        <f t="shared" si="56"/>
        <v>0</v>
      </c>
      <c r="AN159" s="151">
        <f t="shared" si="56"/>
        <v>0</v>
      </c>
      <c r="AO159" s="151">
        <f t="shared" si="56"/>
        <v>0</v>
      </c>
      <c r="AP159" s="151">
        <f t="shared" si="56"/>
        <v>0</v>
      </c>
    </row>
    <row r="160" spans="2:42" s="762" customFormat="1" ht="13.5" customHeight="1" thickBot="1">
      <c r="B160" s="785"/>
      <c r="C160" s="127"/>
      <c r="D160" s="784"/>
      <c r="E160" s="785"/>
      <c r="F160" s="785"/>
      <c r="G160" s="972"/>
      <c r="H160" s="972"/>
      <c r="I160" s="972"/>
      <c r="J160" s="972"/>
      <c r="K160" s="972"/>
      <c r="L160" s="972"/>
      <c r="M160" s="972"/>
      <c r="N160" s="972"/>
      <c r="O160" s="972"/>
      <c r="P160" s="972"/>
      <c r="Q160" s="972"/>
      <c r="R160" s="972"/>
      <c r="S160" s="972"/>
      <c r="T160" s="972"/>
      <c r="U160" s="972"/>
      <c r="V160" s="972"/>
      <c r="W160" s="972"/>
      <c r="X160" s="972"/>
      <c r="Y160" s="972"/>
      <c r="Z160" s="972"/>
      <c r="AA160" s="972"/>
      <c r="AB160" s="972"/>
      <c r="AC160" s="972"/>
      <c r="AD160" s="972"/>
      <c r="AE160" s="972"/>
      <c r="AF160" s="972"/>
      <c r="AG160" s="972"/>
      <c r="AH160" s="972"/>
      <c r="AI160" s="972"/>
      <c r="AJ160" s="972"/>
      <c r="AK160" s="972"/>
      <c r="AL160" s="972"/>
      <c r="AM160" s="972"/>
      <c r="AN160" s="972"/>
      <c r="AO160" s="972"/>
      <c r="AP160" s="972"/>
    </row>
    <row r="161" spans="1:42" ht="13.5" customHeight="1" thickBot="1">
      <c r="A161" s="25" t="s">
        <v>283</v>
      </c>
      <c r="B161" s="68"/>
      <c r="C161" s="68"/>
      <c r="D161" s="68"/>
      <c r="E161" s="68"/>
      <c r="F161" s="69"/>
      <c r="G161" s="150">
        <f t="shared" ref="G161:AP161" si="57">G$7</f>
        <v>1990</v>
      </c>
      <c r="H161" s="150">
        <f t="shared" si="57"/>
        <v>1991</v>
      </c>
      <c r="I161" s="150">
        <f t="shared" si="57"/>
        <v>1992</v>
      </c>
      <c r="J161" s="150">
        <f t="shared" si="57"/>
        <v>1993</v>
      </c>
      <c r="K161" s="150">
        <f t="shared" si="57"/>
        <v>1994</v>
      </c>
      <c r="L161" s="150">
        <f t="shared" si="57"/>
        <v>1995</v>
      </c>
      <c r="M161" s="150">
        <f t="shared" si="57"/>
        <v>1996</v>
      </c>
      <c r="N161" s="150">
        <f t="shared" si="57"/>
        <v>1997</v>
      </c>
      <c r="O161" s="150">
        <f t="shared" si="57"/>
        <v>1998</v>
      </c>
      <c r="P161" s="150">
        <f t="shared" si="57"/>
        <v>1999</v>
      </c>
      <c r="Q161" s="150">
        <f t="shared" si="57"/>
        <v>2000</v>
      </c>
      <c r="R161" s="150">
        <f t="shared" si="57"/>
        <v>2001</v>
      </c>
      <c r="S161" s="150">
        <f t="shared" si="57"/>
        <v>2002</v>
      </c>
      <c r="T161" s="150">
        <f t="shared" si="57"/>
        <v>2003</v>
      </c>
      <c r="U161" s="150">
        <f t="shared" si="57"/>
        <v>2004</v>
      </c>
      <c r="V161" s="150">
        <f t="shared" si="57"/>
        <v>2005</v>
      </c>
      <c r="W161" s="150">
        <f t="shared" si="57"/>
        <v>2006</v>
      </c>
      <c r="X161" s="150">
        <f t="shared" si="57"/>
        <v>2007</v>
      </c>
      <c r="Y161" s="150">
        <f t="shared" si="57"/>
        <v>2008</v>
      </c>
      <c r="Z161" s="150">
        <f t="shared" si="57"/>
        <v>2009</v>
      </c>
      <c r="AA161" s="150">
        <f t="shared" si="57"/>
        <v>2010</v>
      </c>
      <c r="AB161" s="150">
        <f t="shared" si="57"/>
        <v>2011</v>
      </c>
      <c r="AC161" s="150">
        <f t="shared" si="57"/>
        <v>2012</v>
      </c>
      <c r="AD161" s="150">
        <f t="shared" si="57"/>
        <v>2013</v>
      </c>
      <c r="AE161" s="150">
        <f t="shared" si="57"/>
        <v>2014</v>
      </c>
      <c r="AF161" s="150">
        <f t="shared" si="57"/>
        <v>2015</v>
      </c>
      <c r="AG161" s="150">
        <f t="shared" si="57"/>
        <v>2016</v>
      </c>
      <c r="AH161" s="150">
        <f t="shared" si="57"/>
        <v>2017</v>
      </c>
      <c r="AI161" s="150">
        <f t="shared" si="57"/>
        <v>2018</v>
      </c>
      <c r="AJ161" s="150">
        <f t="shared" si="57"/>
        <v>2019</v>
      </c>
      <c r="AK161" s="150">
        <f t="shared" si="57"/>
        <v>2020</v>
      </c>
      <c r="AL161" s="150">
        <f t="shared" si="57"/>
        <v>2021</v>
      </c>
      <c r="AM161" s="150">
        <f t="shared" si="57"/>
        <v>2022</v>
      </c>
      <c r="AN161" s="150">
        <f t="shared" si="57"/>
        <v>2023</v>
      </c>
      <c r="AO161" s="150">
        <f t="shared" si="57"/>
        <v>2024</v>
      </c>
      <c r="AP161" s="150">
        <f t="shared" si="57"/>
        <v>2025</v>
      </c>
    </row>
    <row r="162" spans="1:42" ht="13.5" customHeight="1">
      <c r="A162" s="762"/>
      <c r="B162" s="728" t="s">
        <v>54</v>
      </c>
      <c r="C162" s="674" t="s">
        <v>547</v>
      </c>
      <c r="D162" s="673"/>
      <c r="E162" s="942" t="s">
        <v>658</v>
      </c>
      <c r="F162" s="736"/>
      <c r="G162" s="976" t="str">
        <f t="shared" ref="G162:AP162" si="58">IF(G99=0,"",G99*G103/1000)</f>
        <v/>
      </c>
      <c r="H162" s="976" t="str">
        <f t="shared" si="58"/>
        <v/>
      </c>
      <c r="I162" s="976" t="str">
        <f t="shared" si="58"/>
        <v/>
      </c>
      <c r="J162" s="976" t="str">
        <f t="shared" si="58"/>
        <v/>
      </c>
      <c r="K162" s="976" t="str">
        <f t="shared" si="58"/>
        <v/>
      </c>
      <c r="L162" s="976" t="str">
        <f t="shared" si="58"/>
        <v/>
      </c>
      <c r="M162" s="976" t="str">
        <f t="shared" si="58"/>
        <v/>
      </c>
      <c r="N162" s="976" t="str">
        <f t="shared" si="58"/>
        <v/>
      </c>
      <c r="O162" s="976" t="str">
        <f t="shared" si="58"/>
        <v/>
      </c>
      <c r="P162" s="976" t="str">
        <f t="shared" si="58"/>
        <v/>
      </c>
      <c r="Q162" s="976" t="str">
        <f t="shared" si="58"/>
        <v/>
      </c>
      <c r="R162" s="976" t="str">
        <f t="shared" si="58"/>
        <v/>
      </c>
      <c r="S162" s="976" t="str">
        <f t="shared" si="58"/>
        <v/>
      </c>
      <c r="T162" s="976" t="str">
        <f t="shared" si="58"/>
        <v/>
      </c>
      <c r="U162" s="976" t="str">
        <f t="shared" si="58"/>
        <v/>
      </c>
      <c r="V162" s="976" t="str">
        <f t="shared" si="58"/>
        <v/>
      </c>
      <c r="W162" s="976" t="str">
        <f t="shared" si="58"/>
        <v/>
      </c>
      <c r="X162" s="976" t="str">
        <f t="shared" si="58"/>
        <v/>
      </c>
      <c r="Y162" s="976" t="str">
        <f t="shared" si="58"/>
        <v/>
      </c>
      <c r="Z162" s="976" t="str">
        <f t="shared" si="58"/>
        <v/>
      </c>
      <c r="AA162" s="976" t="str">
        <f t="shared" si="58"/>
        <v/>
      </c>
      <c r="AB162" s="976" t="str">
        <f t="shared" si="58"/>
        <v/>
      </c>
      <c r="AC162" s="976" t="str">
        <f t="shared" si="58"/>
        <v/>
      </c>
      <c r="AD162" s="976" t="str">
        <f t="shared" si="58"/>
        <v/>
      </c>
      <c r="AE162" s="976" t="str">
        <f t="shared" si="58"/>
        <v/>
      </c>
      <c r="AF162" s="976" t="str">
        <f t="shared" si="58"/>
        <v/>
      </c>
      <c r="AG162" s="976" t="str">
        <f t="shared" si="58"/>
        <v/>
      </c>
      <c r="AH162" s="976" t="str">
        <f t="shared" si="58"/>
        <v/>
      </c>
      <c r="AI162" s="976" t="str">
        <f t="shared" si="58"/>
        <v/>
      </c>
      <c r="AJ162" s="976" t="str">
        <f t="shared" si="58"/>
        <v/>
      </c>
      <c r="AK162" s="976" t="str">
        <f t="shared" si="58"/>
        <v/>
      </c>
      <c r="AL162" s="976" t="str">
        <f t="shared" si="58"/>
        <v/>
      </c>
      <c r="AM162" s="976" t="str">
        <f t="shared" si="58"/>
        <v/>
      </c>
      <c r="AN162" s="976" t="str">
        <f t="shared" si="58"/>
        <v/>
      </c>
      <c r="AO162" s="976" t="str">
        <f t="shared" si="58"/>
        <v/>
      </c>
      <c r="AP162" s="976" t="str">
        <f t="shared" si="58"/>
        <v/>
      </c>
    </row>
    <row r="163" spans="1:42" ht="13.5" customHeight="1">
      <c r="A163" s="762"/>
      <c r="B163" s="728" t="s">
        <v>55</v>
      </c>
      <c r="C163" s="674" t="s">
        <v>332</v>
      </c>
      <c r="D163" s="673"/>
      <c r="E163" s="942" t="s">
        <v>1319</v>
      </c>
      <c r="F163" s="736"/>
      <c r="G163" s="990">
        <v>865</v>
      </c>
      <c r="H163" s="990">
        <v>865</v>
      </c>
      <c r="I163" s="990">
        <v>865</v>
      </c>
      <c r="J163" s="990">
        <v>865</v>
      </c>
      <c r="K163" s="990">
        <v>865</v>
      </c>
      <c r="L163" s="990">
        <v>865</v>
      </c>
      <c r="M163" s="990">
        <v>865</v>
      </c>
      <c r="N163" s="990">
        <v>865</v>
      </c>
      <c r="O163" s="990">
        <v>865</v>
      </c>
      <c r="P163" s="990">
        <v>865</v>
      </c>
      <c r="Q163" s="990">
        <v>865</v>
      </c>
      <c r="R163" s="990">
        <v>865</v>
      </c>
      <c r="S163" s="990">
        <v>865</v>
      </c>
      <c r="T163" s="990">
        <v>865</v>
      </c>
      <c r="U163" s="990">
        <v>865</v>
      </c>
      <c r="V163" s="990">
        <v>865</v>
      </c>
      <c r="W163" s="990">
        <v>865</v>
      </c>
      <c r="X163" s="990">
        <v>865</v>
      </c>
      <c r="Y163" s="990">
        <v>865</v>
      </c>
      <c r="Z163" s="990">
        <v>865</v>
      </c>
      <c r="AA163" s="990">
        <v>865</v>
      </c>
      <c r="AB163" s="990">
        <v>865</v>
      </c>
      <c r="AC163" s="990">
        <v>865</v>
      </c>
      <c r="AD163" s="990">
        <v>865</v>
      </c>
      <c r="AE163" s="990">
        <v>865</v>
      </c>
      <c r="AF163" s="990">
        <v>865</v>
      </c>
      <c r="AG163" s="990">
        <v>865</v>
      </c>
      <c r="AH163" s="990">
        <v>865</v>
      </c>
      <c r="AI163" s="990">
        <v>865</v>
      </c>
      <c r="AJ163" s="990">
        <v>865</v>
      </c>
      <c r="AK163" s="990">
        <v>865</v>
      </c>
      <c r="AL163" s="990">
        <v>865</v>
      </c>
      <c r="AM163" s="990">
        <v>865</v>
      </c>
      <c r="AN163" s="990">
        <v>865</v>
      </c>
      <c r="AO163" s="990">
        <v>865</v>
      </c>
      <c r="AP163" s="990">
        <v>865</v>
      </c>
    </row>
    <row r="164" spans="1:42" ht="13.5" customHeight="1">
      <c r="A164" s="762"/>
      <c r="B164" s="728" t="s">
        <v>56</v>
      </c>
      <c r="C164" s="159" t="s">
        <v>709</v>
      </c>
      <c r="D164" s="673"/>
      <c r="E164" s="942" t="s">
        <v>658</v>
      </c>
      <c r="F164" s="736"/>
      <c r="G164" s="976" t="str">
        <f t="shared" ref="G164:AP164" si="59">IF(OR(G41="",G44="",G45="",G42=""),"",IF(G184&lt;&gt;"n. appl.",(((G41+G44+G45)*G163)-(G42*G184))/1000,(G41+G44+G45)*G163/1000))</f>
        <v/>
      </c>
      <c r="H164" s="976" t="str">
        <f t="shared" si="59"/>
        <v/>
      </c>
      <c r="I164" s="976" t="str">
        <f t="shared" si="59"/>
        <v/>
      </c>
      <c r="J164" s="976" t="str">
        <f t="shared" si="59"/>
        <v/>
      </c>
      <c r="K164" s="976" t="str">
        <f t="shared" si="59"/>
        <v/>
      </c>
      <c r="L164" s="976" t="str">
        <f t="shared" si="59"/>
        <v/>
      </c>
      <c r="M164" s="976" t="str">
        <f t="shared" si="59"/>
        <v/>
      </c>
      <c r="N164" s="976" t="str">
        <f t="shared" si="59"/>
        <v/>
      </c>
      <c r="O164" s="976" t="str">
        <f t="shared" si="59"/>
        <v/>
      </c>
      <c r="P164" s="976" t="str">
        <f t="shared" si="59"/>
        <v/>
      </c>
      <c r="Q164" s="976" t="str">
        <f t="shared" si="59"/>
        <v/>
      </c>
      <c r="R164" s="976" t="str">
        <f t="shared" si="59"/>
        <v/>
      </c>
      <c r="S164" s="976" t="str">
        <f t="shared" si="59"/>
        <v/>
      </c>
      <c r="T164" s="976" t="str">
        <f t="shared" si="59"/>
        <v/>
      </c>
      <c r="U164" s="976" t="str">
        <f t="shared" si="59"/>
        <v/>
      </c>
      <c r="V164" s="976" t="str">
        <f t="shared" si="59"/>
        <v/>
      </c>
      <c r="W164" s="976" t="str">
        <f t="shared" si="59"/>
        <v/>
      </c>
      <c r="X164" s="976" t="str">
        <f t="shared" si="59"/>
        <v/>
      </c>
      <c r="Y164" s="976" t="str">
        <f t="shared" si="59"/>
        <v/>
      </c>
      <c r="Z164" s="976" t="str">
        <f t="shared" si="59"/>
        <v/>
      </c>
      <c r="AA164" s="976" t="str">
        <f t="shared" si="59"/>
        <v/>
      </c>
      <c r="AB164" s="976" t="str">
        <f t="shared" si="59"/>
        <v/>
      </c>
      <c r="AC164" s="976" t="str">
        <f t="shared" si="59"/>
        <v/>
      </c>
      <c r="AD164" s="976" t="str">
        <f t="shared" si="59"/>
        <v/>
      </c>
      <c r="AE164" s="976" t="str">
        <f t="shared" si="59"/>
        <v/>
      </c>
      <c r="AF164" s="976" t="str">
        <f t="shared" si="59"/>
        <v/>
      </c>
      <c r="AG164" s="976" t="str">
        <f t="shared" si="59"/>
        <v/>
      </c>
      <c r="AH164" s="976" t="str">
        <f t="shared" si="59"/>
        <v/>
      </c>
      <c r="AI164" s="976" t="str">
        <f t="shared" si="59"/>
        <v/>
      </c>
      <c r="AJ164" s="976" t="str">
        <f t="shared" si="59"/>
        <v/>
      </c>
      <c r="AK164" s="976" t="str">
        <f t="shared" si="59"/>
        <v/>
      </c>
      <c r="AL164" s="976" t="str">
        <f t="shared" si="59"/>
        <v/>
      </c>
      <c r="AM164" s="976" t="str">
        <f t="shared" si="59"/>
        <v/>
      </c>
      <c r="AN164" s="976" t="str">
        <f t="shared" si="59"/>
        <v/>
      </c>
      <c r="AO164" s="976" t="str">
        <f t="shared" si="59"/>
        <v/>
      </c>
      <c r="AP164" s="976" t="str">
        <f t="shared" si="59"/>
        <v/>
      </c>
    </row>
    <row r="165" spans="1:42" ht="13.5" customHeight="1">
      <c r="A165" s="762"/>
      <c r="B165" s="728" t="s">
        <v>417</v>
      </c>
      <c r="C165" s="674" t="s">
        <v>548</v>
      </c>
      <c r="D165" s="673"/>
      <c r="E165" s="942" t="s">
        <v>658</v>
      </c>
      <c r="F165" s="736"/>
      <c r="G165" s="976" t="str">
        <f t="shared" ref="G165:AP165" si="60">IF(OR(G162="",G164=""),"",G162+G164)</f>
        <v/>
      </c>
      <c r="H165" s="976" t="str">
        <f t="shared" si="60"/>
        <v/>
      </c>
      <c r="I165" s="976" t="str">
        <f t="shared" si="60"/>
        <v/>
      </c>
      <c r="J165" s="976" t="str">
        <f t="shared" si="60"/>
        <v/>
      </c>
      <c r="K165" s="976" t="str">
        <f t="shared" si="60"/>
        <v/>
      </c>
      <c r="L165" s="976" t="str">
        <f t="shared" si="60"/>
        <v/>
      </c>
      <c r="M165" s="976" t="str">
        <f t="shared" si="60"/>
        <v/>
      </c>
      <c r="N165" s="976" t="str">
        <f t="shared" si="60"/>
        <v/>
      </c>
      <c r="O165" s="976" t="str">
        <f t="shared" si="60"/>
        <v/>
      </c>
      <c r="P165" s="976" t="str">
        <f t="shared" si="60"/>
        <v/>
      </c>
      <c r="Q165" s="976" t="str">
        <f t="shared" si="60"/>
        <v/>
      </c>
      <c r="R165" s="976" t="str">
        <f t="shared" si="60"/>
        <v/>
      </c>
      <c r="S165" s="976" t="str">
        <f t="shared" si="60"/>
        <v/>
      </c>
      <c r="T165" s="976" t="str">
        <f t="shared" si="60"/>
        <v/>
      </c>
      <c r="U165" s="976" t="str">
        <f t="shared" si="60"/>
        <v/>
      </c>
      <c r="V165" s="976" t="str">
        <f t="shared" si="60"/>
        <v/>
      </c>
      <c r="W165" s="976" t="str">
        <f t="shared" si="60"/>
        <v/>
      </c>
      <c r="X165" s="976" t="str">
        <f t="shared" si="60"/>
        <v/>
      </c>
      <c r="Y165" s="976" t="str">
        <f t="shared" si="60"/>
        <v/>
      </c>
      <c r="Z165" s="976" t="str">
        <f t="shared" si="60"/>
        <v/>
      </c>
      <c r="AA165" s="976" t="str">
        <f t="shared" si="60"/>
        <v/>
      </c>
      <c r="AB165" s="976" t="str">
        <f t="shared" si="60"/>
        <v/>
      </c>
      <c r="AC165" s="976" t="str">
        <f t="shared" si="60"/>
        <v/>
      </c>
      <c r="AD165" s="976" t="str">
        <f t="shared" si="60"/>
        <v/>
      </c>
      <c r="AE165" s="976" t="str">
        <f t="shared" si="60"/>
        <v/>
      </c>
      <c r="AF165" s="976" t="str">
        <f t="shared" si="60"/>
        <v/>
      </c>
      <c r="AG165" s="976" t="str">
        <f t="shared" si="60"/>
        <v/>
      </c>
      <c r="AH165" s="976" t="str">
        <f t="shared" si="60"/>
        <v/>
      </c>
      <c r="AI165" s="976" t="str">
        <f t="shared" si="60"/>
        <v/>
      </c>
      <c r="AJ165" s="976" t="str">
        <f t="shared" si="60"/>
        <v/>
      </c>
      <c r="AK165" s="976" t="str">
        <f t="shared" si="60"/>
        <v/>
      </c>
      <c r="AL165" s="976" t="str">
        <f t="shared" si="60"/>
        <v/>
      </c>
      <c r="AM165" s="976" t="str">
        <f t="shared" si="60"/>
        <v/>
      </c>
      <c r="AN165" s="976" t="str">
        <f t="shared" si="60"/>
        <v/>
      </c>
      <c r="AO165" s="976" t="str">
        <f t="shared" si="60"/>
        <v/>
      </c>
      <c r="AP165" s="976" t="str">
        <f t="shared" si="60"/>
        <v/>
      </c>
    </row>
    <row r="166" spans="1:42" s="762" customFormat="1" ht="13.5" customHeight="1" thickBot="1">
      <c r="B166" s="785"/>
      <c r="C166" s="80"/>
      <c r="D166" s="784"/>
      <c r="E166" s="785"/>
      <c r="F166" s="785"/>
      <c r="G166" s="972"/>
      <c r="H166" s="972"/>
      <c r="I166" s="972"/>
      <c r="J166" s="972"/>
      <c r="K166" s="972"/>
      <c r="L166" s="972"/>
      <c r="M166" s="972"/>
      <c r="N166" s="972"/>
      <c r="O166" s="972"/>
      <c r="P166" s="972"/>
      <c r="Q166" s="972"/>
      <c r="R166" s="972"/>
      <c r="S166" s="972"/>
      <c r="T166" s="972"/>
      <c r="U166" s="972"/>
      <c r="V166" s="972"/>
      <c r="W166" s="972"/>
      <c r="X166" s="972"/>
      <c r="Y166" s="972"/>
      <c r="Z166" s="972"/>
      <c r="AA166" s="972"/>
      <c r="AB166" s="972"/>
      <c r="AC166" s="972"/>
      <c r="AD166" s="972"/>
      <c r="AE166" s="972"/>
      <c r="AF166" s="972"/>
      <c r="AG166" s="972"/>
      <c r="AH166" s="972"/>
      <c r="AI166" s="972"/>
      <c r="AJ166" s="972"/>
      <c r="AK166" s="972"/>
      <c r="AL166" s="972"/>
      <c r="AM166" s="972"/>
      <c r="AN166" s="972"/>
      <c r="AO166" s="972"/>
      <c r="AP166" s="972"/>
    </row>
    <row r="167" spans="1:42" s="762" customFormat="1" ht="13.5" customHeight="1" thickBot="1">
      <c r="A167" s="25" t="s">
        <v>672</v>
      </c>
      <c r="B167" s="25"/>
      <c r="C167" s="853"/>
      <c r="D167" s="853"/>
      <c r="E167" s="854"/>
      <c r="F167" s="854"/>
      <c r="G167" s="150">
        <f t="shared" ref="G167:AP167" si="61">G$7</f>
        <v>1990</v>
      </c>
      <c r="H167" s="150">
        <f t="shared" si="61"/>
        <v>1991</v>
      </c>
      <c r="I167" s="150">
        <f t="shared" si="61"/>
        <v>1992</v>
      </c>
      <c r="J167" s="150">
        <f t="shared" si="61"/>
        <v>1993</v>
      </c>
      <c r="K167" s="150">
        <f t="shared" si="61"/>
        <v>1994</v>
      </c>
      <c r="L167" s="150">
        <f t="shared" si="61"/>
        <v>1995</v>
      </c>
      <c r="M167" s="150">
        <f t="shared" si="61"/>
        <v>1996</v>
      </c>
      <c r="N167" s="150">
        <f t="shared" si="61"/>
        <v>1997</v>
      </c>
      <c r="O167" s="150">
        <f t="shared" si="61"/>
        <v>1998</v>
      </c>
      <c r="P167" s="150">
        <f t="shared" si="61"/>
        <v>1999</v>
      </c>
      <c r="Q167" s="150">
        <f t="shared" si="61"/>
        <v>2000</v>
      </c>
      <c r="R167" s="150">
        <f t="shared" si="61"/>
        <v>2001</v>
      </c>
      <c r="S167" s="150">
        <f t="shared" si="61"/>
        <v>2002</v>
      </c>
      <c r="T167" s="150">
        <f t="shared" si="61"/>
        <v>2003</v>
      </c>
      <c r="U167" s="150">
        <f t="shared" si="61"/>
        <v>2004</v>
      </c>
      <c r="V167" s="150">
        <f t="shared" si="61"/>
        <v>2005</v>
      </c>
      <c r="W167" s="150">
        <f t="shared" si="61"/>
        <v>2006</v>
      </c>
      <c r="X167" s="150">
        <f t="shared" si="61"/>
        <v>2007</v>
      </c>
      <c r="Y167" s="150">
        <f t="shared" si="61"/>
        <v>2008</v>
      </c>
      <c r="Z167" s="150">
        <f t="shared" si="61"/>
        <v>2009</v>
      </c>
      <c r="AA167" s="150">
        <f t="shared" si="61"/>
        <v>2010</v>
      </c>
      <c r="AB167" s="150">
        <f t="shared" si="61"/>
        <v>2011</v>
      </c>
      <c r="AC167" s="150">
        <f t="shared" si="61"/>
        <v>2012</v>
      </c>
      <c r="AD167" s="150">
        <f t="shared" si="61"/>
        <v>2013</v>
      </c>
      <c r="AE167" s="150">
        <f t="shared" si="61"/>
        <v>2014</v>
      </c>
      <c r="AF167" s="150">
        <f t="shared" si="61"/>
        <v>2015</v>
      </c>
      <c r="AG167" s="150">
        <f t="shared" si="61"/>
        <v>2016</v>
      </c>
      <c r="AH167" s="150">
        <f t="shared" si="61"/>
        <v>2017</v>
      </c>
      <c r="AI167" s="150">
        <f t="shared" si="61"/>
        <v>2018</v>
      </c>
      <c r="AJ167" s="150">
        <f t="shared" si="61"/>
        <v>2019</v>
      </c>
      <c r="AK167" s="150">
        <f t="shared" si="61"/>
        <v>2020</v>
      </c>
      <c r="AL167" s="150">
        <f t="shared" si="61"/>
        <v>2021</v>
      </c>
      <c r="AM167" s="150">
        <f t="shared" si="61"/>
        <v>2022</v>
      </c>
      <c r="AN167" s="150">
        <f t="shared" si="61"/>
        <v>2023</v>
      </c>
      <c r="AO167" s="150">
        <f t="shared" si="61"/>
        <v>2024</v>
      </c>
      <c r="AP167" s="150">
        <f t="shared" si="61"/>
        <v>2025</v>
      </c>
    </row>
    <row r="168" spans="1:42" ht="13.5" customHeight="1">
      <c r="A168" s="762"/>
      <c r="B168" s="728">
        <v>50</v>
      </c>
      <c r="C168" s="126" t="s">
        <v>710</v>
      </c>
      <c r="D168" s="944"/>
      <c r="E168" s="942" t="s">
        <v>658</v>
      </c>
      <c r="F168" s="857"/>
      <c r="G168" s="976">
        <f t="shared" ref="G168:AP168" si="62">IF(OR(G404="",G424="",G542="",G558="",G570=""),"",G404+G424+G542+G558+G570)</f>
        <v>0</v>
      </c>
      <c r="H168" s="976">
        <f t="shared" si="62"/>
        <v>0</v>
      </c>
      <c r="I168" s="976">
        <f t="shared" si="62"/>
        <v>0</v>
      </c>
      <c r="J168" s="976">
        <f t="shared" si="62"/>
        <v>0</v>
      </c>
      <c r="K168" s="976">
        <f t="shared" si="62"/>
        <v>0</v>
      </c>
      <c r="L168" s="976">
        <f t="shared" si="62"/>
        <v>0</v>
      </c>
      <c r="M168" s="976">
        <f t="shared" si="62"/>
        <v>0</v>
      </c>
      <c r="N168" s="976">
        <f t="shared" si="62"/>
        <v>0</v>
      </c>
      <c r="O168" s="976">
        <f t="shared" si="62"/>
        <v>0</v>
      </c>
      <c r="P168" s="976">
        <f t="shared" si="62"/>
        <v>0</v>
      </c>
      <c r="Q168" s="976">
        <f t="shared" si="62"/>
        <v>0</v>
      </c>
      <c r="R168" s="976">
        <f t="shared" si="62"/>
        <v>0</v>
      </c>
      <c r="S168" s="976">
        <f t="shared" si="62"/>
        <v>0</v>
      </c>
      <c r="T168" s="976">
        <f t="shared" si="62"/>
        <v>0</v>
      </c>
      <c r="U168" s="976">
        <f t="shared" si="62"/>
        <v>0</v>
      </c>
      <c r="V168" s="976">
        <f t="shared" si="62"/>
        <v>0</v>
      </c>
      <c r="W168" s="976">
        <f t="shared" si="62"/>
        <v>0</v>
      </c>
      <c r="X168" s="976">
        <f t="shared" si="62"/>
        <v>0</v>
      </c>
      <c r="Y168" s="976">
        <f t="shared" si="62"/>
        <v>0</v>
      </c>
      <c r="Z168" s="976">
        <f t="shared" si="62"/>
        <v>0</v>
      </c>
      <c r="AA168" s="976">
        <f t="shared" si="62"/>
        <v>0</v>
      </c>
      <c r="AB168" s="976">
        <f t="shared" si="62"/>
        <v>0</v>
      </c>
      <c r="AC168" s="976">
        <f t="shared" si="62"/>
        <v>0</v>
      </c>
      <c r="AD168" s="976">
        <f t="shared" si="62"/>
        <v>0</v>
      </c>
      <c r="AE168" s="976">
        <f t="shared" si="62"/>
        <v>0</v>
      </c>
      <c r="AF168" s="976">
        <f t="shared" si="62"/>
        <v>0</v>
      </c>
      <c r="AG168" s="976">
        <f t="shared" si="62"/>
        <v>0</v>
      </c>
      <c r="AH168" s="976">
        <f t="shared" si="62"/>
        <v>0</v>
      </c>
      <c r="AI168" s="976">
        <f t="shared" si="62"/>
        <v>0</v>
      </c>
      <c r="AJ168" s="976">
        <f t="shared" si="62"/>
        <v>0</v>
      </c>
      <c r="AK168" s="976">
        <f t="shared" si="62"/>
        <v>0</v>
      </c>
      <c r="AL168" s="976">
        <f t="shared" si="62"/>
        <v>0</v>
      </c>
      <c r="AM168" s="976">
        <f t="shared" si="62"/>
        <v>0</v>
      </c>
      <c r="AN168" s="976">
        <f t="shared" si="62"/>
        <v>0</v>
      </c>
      <c r="AO168" s="976">
        <f t="shared" si="62"/>
        <v>0</v>
      </c>
      <c r="AP168" s="976">
        <f t="shared" si="62"/>
        <v>0</v>
      </c>
    </row>
    <row r="169" spans="1:42" s="762" customFormat="1" ht="13.5" customHeight="1" thickBot="1">
      <c r="B169" s="785"/>
      <c r="C169" s="80"/>
      <c r="D169" s="784"/>
      <c r="E169" s="785"/>
      <c r="F169" s="785"/>
      <c r="G169" s="972"/>
      <c r="H169" s="972"/>
      <c r="I169" s="972"/>
      <c r="J169" s="972"/>
      <c r="K169" s="972"/>
      <c r="L169" s="972"/>
      <c r="M169" s="972"/>
      <c r="N169" s="972"/>
      <c r="O169" s="972"/>
      <c r="P169" s="972"/>
      <c r="Q169" s="972"/>
      <c r="R169" s="972"/>
      <c r="S169" s="972"/>
      <c r="T169" s="972"/>
      <c r="U169" s="972"/>
      <c r="V169" s="972"/>
      <c r="W169" s="972"/>
      <c r="X169" s="972"/>
      <c r="Y169" s="972"/>
      <c r="Z169" s="972"/>
      <c r="AA169" s="972"/>
      <c r="AB169" s="972"/>
      <c r="AC169" s="972"/>
      <c r="AD169" s="972"/>
      <c r="AE169" s="972"/>
      <c r="AF169" s="972"/>
      <c r="AG169" s="972"/>
      <c r="AH169" s="972"/>
      <c r="AI169" s="972"/>
      <c r="AJ169" s="972"/>
      <c r="AK169" s="972"/>
      <c r="AL169" s="972"/>
      <c r="AM169" s="972"/>
      <c r="AN169" s="972"/>
      <c r="AO169" s="972"/>
      <c r="AP169" s="972"/>
    </row>
    <row r="170" spans="1:42" s="809" customFormat="1" ht="13.5" customHeight="1" thickBot="1">
      <c r="A170" s="32" t="s">
        <v>40</v>
      </c>
      <c r="B170" s="859"/>
      <c r="C170" s="859"/>
      <c r="D170" s="859"/>
      <c r="E170" s="860"/>
      <c r="F170" s="860"/>
      <c r="G170" s="991"/>
      <c r="H170" s="991"/>
      <c r="I170" s="991"/>
      <c r="J170" s="991"/>
      <c r="K170" s="991"/>
      <c r="L170" s="991"/>
      <c r="M170" s="991"/>
      <c r="N170" s="991"/>
      <c r="O170" s="991"/>
      <c r="P170" s="991"/>
      <c r="Q170" s="991"/>
      <c r="R170" s="991"/>
      <c r="S170" s="991"/>
      <c r="T170" s="991"/>
      <c r="U170" s="991"/>
      <c r="V170" s="991"/>
      <c r="W170" s="991"/>
      <c r="X170" s="991"/>
      <c r="Y170" s="991"/>
      <c r="Z170" s="991"/>
      <c r="AA170" s="991"/>
      <c r="AB170" s="991"/>
      <c r="AC170" s="991"/>
      <c r="AD170" s="991"/>
      <c r="AE170" s="991"/>
      <c r="AF170" s="991"/>
      <c r="AG170" s="991"/>
      <c r="AH170" s="991"/>
      <c r="AI170" s="991"/>
      <c r="AJ170" s="991"/>
      <c r="AK170" s="991"/>
      <c r="AL170" s="991"/>
      <c r="AM170" s="991"/>
      <c r="AN170" s="991"/>
      <c r="AO170" s="991"/>
      <c r="AP170" s="992"/>
    </row>
    <row r="171" spans="1:42" ht="13.5" thickBot="1"/>
    <row r="172" spans="1:42" ht="15" thickBot="1">
      <c r="B172" s="1542" t="s">
        <v>1157</v>
      </c>
      <c r="C172" s="1543"/>
      <c r="D172" s="1543"/>
      <c r="E172" s="1543"/>
      <c r="F172" s="1544"/>
      <c r="G172" s="152">
        <f t="shared" ref="G172:AP172" si="63">G$7</f>
        <v>1990</v>
      </c>
      <c r="H172" s="152">
        <f t="shared" si="63"/>
        <v>1991</v>
      </c>
      <c r="I172" s="152">
        <f t="shared" si="63"/>
        <v>1992</v>
      </c>
      <c r="J172" s="152">
        <f t="shared" si="63"/>
        <v>1993</v>
      </c>
      <c r="K172" s="152">
        <f t="shared" si="63"/>
        <v>1994</v>
      </c>
      <c r="L172" s="152">
        <f t="shared" si="63"/>
        <v>1995</v>
      </c>
      <c r="M172" s="152">
        <f t="shared" si="63"/>
        <v>1996</v>
      </c>
      <c r="N172" s="152">
        <f t="shared" si="63"/>
        <v>1997</v>
      </c>
      <c r="O172" s="152">
        <f t="shared" si="63"/>
        <v>1998</v>
      </c>
      <c r="P172" s="152">
        <f t="shared" si="63"/>
        <v>1999</v>
      </c>
      <c r="Q172" s="152">
        <f t="shared" si="63"/>
        <v>2000</v>
      </c>
      <c r="R172" s="152">
        <f t="shared" si="63"/>
        <v>2001</v>
      </c>
      <c r="S172" s="152">
        <f t="shared" si="63"/>
        <v>2002</v>
      </c>
      <c r="T172" s="152">
        <f t="shared" si="63"/>
        <v>2003</v>
      </c>
      <c r="U172" s="152">
        <f t="shared" si="63"/>
        <v>2004</v>
      </c>
      <c r="V172" s="152">
        <f t="shared" si="63"/>
        <v>2005</v>
      </c>
      <c r="W172" s="152">
        <f t="shared" si="63"/>
        <v>2006</v>
      </c>
      <c r="X172" s="152">
        <f t="shared" si="63"/>
        <v>2007</v>
      </c>
      <c r="Y172" s="152">
        <f t="shared" si="63"/>
        <v>2008</v>
      </c>
      <c r="Z172" s="152">
        <f t="shared" si="63"/>
        <v>2009</v>
      </c>
      <c r="AA172" s="152">
        <f t="shared" si="63"/>
        <v>2010</v>
      </c>
      <c r="AB172" s="152">
        <f t="shared" si="63"/>
        <v>2011</v>
      </c>
      <c r="AC172" s="152">
        <f t="shared" si="63"/>
        <v>2012</v>
      </c>
      <c r="AD172" s="152">
        <f t="shared" si="63"/>
        <v>2013</v>
      </c>
      <c r="AE172" s="152">
        <f t="shared" si="63"/>
        <v>2014</v>
      </c>
      <c r="AF172" s="152">
        <f t="shared" si="63"/>
        <v>2015</v>
      </c>
      <c r="AG172" s="152">
        <f t="shared" si="63"/>
        <v>2016</v>
      </c>
      <c r="AH172" s="152">
        <f t="shared" si="63"/>
        <v>2017</v>
      </c>
      <c r="AI172" s="152">
        <f t="shared" si="63"/>
        <v>2018</v>
      </c>
      <c r="AJ172" s="152">
        <f t="shared" si="63"/>
        <v>2019</v>
      </c>
      <c r="AK172" s="152">
        <f t="shared" si="63"/>
        <v>2020</v>
      </c>
      <c r="AL172" s="152">
        <f t="shared" si="63"/>
        <v>2021</v>
      </c>
      <c r="AM172" s="152">
        <f t="shared" si="63"/>
        <v>2022</v>
      </c>
      <c r="AN172" s="152">
        <f t="shared" si="63"/>
        <v>2023</v>
      </c>
      <c r="AO172" s="152">
        <f t="shared" si="63"/>
        <v>2024</v>
      </c>
      <c r="AP172" s="152">
        <f t="shared" si="63"/>
        <v>2025</v>
      </c>
    </row>
    <row r="173" spans="1:42" ht="16.5" customHeight="1" thickBot="1">
      <c r="B173" s="786">
        <v>59</v>
      </c>
      <c r="C173" s="43" t="s">
        <v>320</v>
      </c>
      <c r="D173" s="247"/>
      <c r="E173" s="675" t="s">
        <v>151</v>
      </c>
      <c r="F173" s="676"/>
      <c r="G173" s="87">
        <f t="shared" ref="G173:AP173" si="64">IF(OR(G144="",G149="",G156=""),"",G144+G149+G156)</f>
        <v>0</v>
      </c>
      <c r="H173" s="87">
        <f t="shared" si="64"/>
        <v>0</v>
      </c>
      <c r="I173" s="87">
        <f t="shared" si="64"/>
        <v>0</v>
      </c>
      <c r="J173" s="87">
        <f t="shared" si="64"/>
        <v>0</v>
      </c>
      <c r="K173" s="87">
        <f t="shared" si="64"/>
        <v>0</v>
      </c>
      <c r="L173" s="87">
        <f t="shared" si="64"/>
        <v>0</v>
      </c>
      <c r="M173" s="87">
        <f t="shared" si="64"/>
        <v>0</v>
      </c>
      <c r="N173" s="87">
        <f t="shared" si="64"/>
        <v>0</v>
      </c>
      <c r="O173" s="87">
        <f t="shared" si="64"/>
        <v>0</v>
      </c>
      <c r="P173" s="87">
        <f t="shared" si="64"/>
        <v>0</v>
      </c>
      <c r="Q173" s="87">
        <f t="shared" si="64"/>
        <v>0</v>
      </c>
      <c r="R173" s="87">
        <f t="shared" si="64"/>
        <v>0</v>
      </c>
      <c r="S173" s="87">
        <f t="shared" si="64"/>
        <v>0</v>
      </c>
      <c r="T173" s="87">
        <f t="shared" si="64"/>
        <v>0</v>
      </c>
      <c r="U173" s="87">
        <f t="shared" si="64"/>
        <v>0</v>
      </c>
      <c r="V173" s="87">
        <f t="shared" si="64"/>
        <v>0</v>
      </c>
      <c r="W173" s="87">
        <f t="shared" si="64"/>
        <v>0</v>
      </c>
      <c r="X173" s="87">
        <f t="shared" si="64"/>
        <v>0</v>
      </c>
      <c r="Y173" s="87">
        <f t="shared" si="64"/>
        <v>0</v>
      </c>
      <c r="Z173" s="87">
        <f t="shared" si="64"/>
        <v>0</v>
      </c>
      <c r="AA173" s="87">
        <f t="shared" si="64"/>
        <v>0</v>
      </c>
      <c r="AB173" s="87">
        <f t="shared" si="64"/>
        <v>0</v>
      </c>
      <c r="AC173" s="87">
        <f t="shared" si="64"/>
        <v>0</v>
      </c>
      <c r="AD173" s="87">
        <f t="shared" si="64"/>
        <v>0</v>
      </c>
      <c r="AE173" s="87">
        <f t="shared" si="64"/>
        <v>0</v>
      </c>
      <c r="AF173" s="87">
        <f t="shared" si="64"/>
        <v>0</v>
      </c>
      <c r="AG173" s="87">
        <f t="shared" si="64"/>
        <v>0</v>
      </c>
      <c r="AH173" s="87">
        <f t="shared" si="64"/>
        <v>0</v>
      </c>
      <c r="AI173" s="87">
        <f t="shared" si="64"/>
        <v>0</v>
      </c>
      <c r="AJ173" s="87">
        <f t="shared" si="64"/>
        <v>0</v>
      </c>
      <c r="AK173" s="87">
        <f t="shared" si="64"/>
        <v>0</v>
      </c>
      <c r="AL173" s="87">
        <f t="shared" si="64"/>
        <v>0</v>
      </c>
      <c r="AM173" s="87">
        <f t="shared" si="64"/>
        <v>0</v>
      </c>
      <c r="AN173" s="87">
        <f t="shared" si="64"/>
        <v>0</v>
      </c>
      <c r="AO173" s="87">
        <f t="shared" si="64"/>
        <v>0</v>
      </c>
      <c r="AP173" s="87">
        <f t="shared" si="64"/>
        <v>0</v>
      </c>
    </row>
    <row r="174" spans="1:42" ht="13.5" customHeight="1" thickBot="1">
      <c r="B174" s="32" t="s">
        <v>1158</v>
      </c>
      <c r="C174" s="859"/>
      <c r="D174" s="859"/>
      <c r="E174" s="860"/>
      <c r="F174" s="860"/>
      <c r="G174" s="152">
        <f t="shared" ref="G174:AP174" si="65">G$7</f>
        <v>1990</v>
      </c>
      <c r="H174" s="152">
        <f t="shared" si="65"/>
        <v>1991</v>
      </c>
      <c r="I174" s="152">
        <f t="shared" si="65"/>
        <v>1992</v>
      </c>
      <c r="J174" s="152">
        <f t="shared" si="65"/>
        <v>1993</v>
      </c>
      <c r="K174" s="152">
        <f t="shared" si="65"/>
        <v>1994</v>
      </c>
      <c r="L174" s="152">
        <f t="shared" si="65"/>
        <v>1995</v>
      </c>
      <c r="M174" s="152">
        <f t="shared" si="65"/>
        <v>1996</v>
      </c>
      <c r="N174" s="152">
        <f t="shared" si="65"/>
        <v>1997</v>
      </c>
      <c r="O174" s="152">
        <f t="shared" si="65"/>
        <v>1998</v>
      </c>
      <c r="P174" s="152">
        <f t="shared" si="65"/>
        <v>1999</v>
      </c>
      <c r="Q174" s="152">
        <f t="shared" si="65"/>
        <v>2000</v>
      </c>
      <c r="R174" s="152">
        <f t="shared" si="65"/>
        <v>2001</v>
      </c>
      <c r="S174" s="152">
        <f t="shared" si="65"/>
        <v>2002</v>
      </c>
      <c r="T174" s="152">
        <f t="shared" si="65"/>
        <v>2003</v>
      </c>
      <c r="U174" s="152">
        <f t="shared" si="65"/>
        <v>2004</v>
      </c>
      <c r="V174" s="152">
        <f t="shared" si="65"/>
        <v>2005</v>
      </c>
      <c r="W174" s="152">
        <f t="shared" si="65"/>
        <v>2006</v>
      </c>
      <c r="X174" s="152">
        <f t="shared" si="65"/>
        <v>2007</v>
      </c>
      <c r="Y174" s="152">
        <f t="shared" si="65"/>
        <v>2008</v>
      </c>
      <c r="Z174" s="152">
        <f t="shared" si="65"/>
        <v>2009</v>
      </c>
      <c r="AA174" s="152">
        <f t="shared" si="65"/>
        <v>2010</v>
      </c>
      <c r="AB174" s="152">
        <f t="shared" si="65"/>
        <v>2011</v>
      </c>
      <c r="AC174" s="152">
        <f t="shared" si="65"/>
        <v>2012</v>
      </c>
      <c r="AD174" s="152">
        <f t="shared" si="65"/>
        <v>2013</v>
      </c>
      <c r="AE174" s="152">
        <f t="shared" si="65"/>
        <v>2014</v>
      </c>
      <c r="AF174" s="152">
        <f t="shared" si="65"/>
        <v>2015</v>
      </c>
      <c r="AG174" s="152">
        <f t="shared" si="65"/>
        <v>2016</v>
      </c>
      <c r="AH174" s="152">
        <f t="shared" si="65"/>
        <v>2017</v>
      </c>
      <c r="AI174" s="152">
        <f t="shared" si="65"/>
        <v>2018</v>
      </c>
      <c r="AJ174" s="152">
        <f t="shared" si="65"/>
        <v>2019</v>
      </c>
      <c r="AK174" s="152">
        <f t="shared" si="65"/>
        <v>2020</v>
      </c>
      <c r="AL174" s="152">
        <f t="shared" si="65"/>
        <v>2021</v>
      </c>
      <c r="AM174" s="152">
        <f t="shared" si="65"/>
        <v>2022</v>
      </c>
      <c r="AN174" s="152">
        <f t="shared" si="65"/>
        <v>2023</v>
      </c>
      <c r="AO174" s="152">
        <f t="shared" si="65"/>
        <v>2024</v>
      </c>
      <c r="AP174" s="152">
        <f t="shared" si="65"/>
        <v>2025</v>
      </c>
    </row>
    <row r="175" spans="1:42" ht="13.5" customHeight="1">
      <c r="B175" s="728" t="s">
        <v>1303</v>
      </c>
      <c r="C175" s="43" t="s">
        <v>861</v>
      </c>
      <c r="D175" s="247"/>
      <c r="E175" s="675" t="s">
        <v>151</v>
      </c>
      <c r="F175" s="676"/>
      <c r="G175" s="86">
        <f t="shared" ref="G175:AP175" si="66">IF(OR(G173="",G155=""),"",G173-G155)</f>
        <v>0</v>
      </c>
      <c r="H175" s="86">
        <f t="shared" si="66"/>
        <v>0</v>
      </c>
      <c r="I175" s="86">
        <f t="shared" si="66"/>
        <v>0</v>
      </c>
      <c r="J175" s="86">
        <f t="shared" si="66"/>
        <v>0</v>
      </c>
      <c r="K175" s="86">
        <f t="shared" si="66"/>
        <v>0</v>
      </c>
      <c r="L175" s="86">
        <f t="shared" si="66"/>
        <v>0</v>
      </c>
      <c r="M175" s="86">
        <f t="shared" si="66"/>
        <v>0</v>
      </c>
      <c r="N175" s="86">
        <f t="shared" si="66"/>
        <v>0</v>
      </c>
      <c r="O175" s="86">
        <f t="shared" si="66"/>
        <v>0</v>
      </c>
      <c r="P175" s="86">
        <f t="shared" si="66"/>
        <v>0</v>
      </c>
      <c r="Q175" s="86">
        <f t="shared" si="66"/>
        <v>0</v>
      </c>
      <c r="R175" s="86">
        <f t="shared" si="66"/>
        <v>0</v>
      </c>
      <c r="S175" s="86">
        <f t="shared" si="66"/>
        <v>0</v>
      </c>
      <c r="T175" s="86">
        <f t="shared" si="66"/>
        <v>0</v>
      </c>
      <c r="U175" s="86">
        <f t="shared" si="66"/>
        <v>0</v>
      </c>
      <c r="V175" s="86">
        <f t="shared" si="66"/>
        <v>0</v>
      </c>
      <c r="W175" s="86">
        <f t="shared" si="66"/>
        <v>0</v>
      </c>
      <c r="X175" s="86">
        <f t="shared" si="66"/>
        <v>0</v>
      </c>
      <c r="Y175" s="86">
        <f t="shared" si="66"/>
        <v>0</v>
      </c>
      <c r="Z175" s="86">
        <f t="shared" si="66"/>
        <v>0</v>
      </c>
      <c r="AA175" s="86">
        <f t="shared" si="66"/>
        <v>0</v>
      </c>
      <c r="AB175" s="86">
        <f t="shared" si="66"/>
        <v>0</v>
      </c>
      <c r="AC175" s="86">
        <f t="shared" si="66"/>
        <v>0</v>
      </c>
      <c r="AD175" s="86">
        <f t="shared" si="66"/>
        <v>0</v>
      </c>
      <c r="AE175" s="86">
        <f t="shared" si="66"/>
        <v>0</v>
      </c>
      <c r="AF175" s="86">
        <f t="shared" si="66"/>
        <v>0</v>
      </c>
      <c r="AG175" s="86">
        <f t="shared" si="66"/>
        <v>0</v>
      </c>
      <c r="AH175" s="86">
        <f t="shared" si="66"/>
        <v>0</v>
      </c>
      <c r="AI175" s="86">
        <f t="shared" si="66"/>
        <v>0</v>
      </c>
      <c r="AJ175" s="86">
        <f t="shared" si="66"/>
        <v>0</v>
      </c>
      <c r="AK175" s="86">
        <f t="shared" si="66"/>
        <v>0</v>
      </c>
      <c r="AL175" s="86">
        <f t="shared" si="66"/>
        <v>0</v>
      </c>
      <c r="AM175" s="86">
        <f t="shared" si="66"/>
        <v>0</v>
      </c>
      <c r="AN175" s="86">
        <f t="shared" si="66"/>
        <v>0</v>
      </c>
      <c r="AO175" s="86">
        <f t="shared" si="66"/>
        <v>0</v>
      </c>
      <c r="AP175" s="86">
        <f t="shared" si="66"/>
        <v>0</v>
      </c>
    </row>
    <row r="176" spans="1:42" ht="13.5" customHeight="1">
      <c r="B176" s="728" t="s">
        <v>880</v>
      </c>
      <c r="C176" s="73"/>
      <c r="D176" s="74" t="s">
        <v>364</v>
      </c>
      <c r="E176" s="675" t="s">
        <v>151</v>
      </c>
      <c r="F176" s="676"/>
      <c r="G176" s="677">
        <f t="shared" ref="G176:AP176" si="67">G144</f>
        <v>0</v>
      </c>
      <c r="H176" s="677">
        <f t="shared" si="67"/>
        <v>0</v>
      </c>
      <c r="I176" s="677">
        <f t="shared" si="67"/>
        <v>0</v>
      </c>
      <c r="J176" s="677">
        <f t="shared" si="67"/>
        <v>0</v>
      </c>
      <c r="K176" s="677">
        <f t="shared" si="67"/>
        <v>0</v>
      </c>
      <c r="L176" s="677">
        <f t="shared" si="67"/>
        <v>0</v>
      </c>
      <c r="M176" s="677">
        <f t="shared" si="67"/>
        <v>0</v>
      </c>
      <c r="N176" s="677">
        <f t="shared" si="67"/>
        <v>0</v>
      </c>
      <c r="O176" s="677">
        <f t="shared" si="67"/>
        <v>0</v>
      </c>
      <c r="P176" s="677">
        <f t="shared" si="67"/>
        <v>0</v>
      </c>
      <c r="Q176" s="677">
        <f t="shared" si="67"/>
        <v>0</v>
      </c>
      <c r="R176" s="677">
        <f t="shared" si="67"/>
        <v>0</v>
      </c>
      <c r="S176" s="677">
        <f t="shared" si="67"/>
        <v>0</v>
      </c>
      <c r="T176" s="677">
        <f t="shared" si="67"/>
        <v>0</v>
      </c>
      <c r="U176" s="677">
        <f t="shared" si="67"/>
        <v>0</v>
      </c>
      <c r="V176" s="677">
        <f t="shared" si="67"/>
        <v>0</v>
      </c>
      <c r="W176" s="677">
        <f t="shared" si="67"/>
        <v>0</v>
      </c>
      <c r="X176" s="677">
        <f t="shared" si="67"/>
        <v>0</v>
      </c>
      <c r="Y176" s="677">
        <f t="shared" si="67"/>
        <v>0</v>
      </c>
      <c r="Z176" s="677">
        <f t="shared" si="67"/>
        <v>0</v>
      </c>
      <c r="AA176" s="677">
        <f t="shared" si="67"/>
        <v>0</v>
      </c>
      <c r="AB176" s="677">
        <f t="shared" si="67"/>
        <v>0</v>
      </c>
      <c r="AC176" s="677">
        <f t="shared" si="67"/>
        <v>0</v>
      </c>
      <c r="AD176" s="677">
        <f t="shared" si="67"/>
        <v>0</v>
      </c>
      <c r="AE176" s="677">
        <f t="shared" si="67"/>
        <v>0</v>
      </c>
      <c r="AF176" s="677">
        <f t="shared" si="67"/>
        <v>0</v>
      </c>
      <c r="AG176" s="677">
        <f t="shared" si="67"/>
        <v>0</v>
      </c>
      <c r="AH176" s="677">
        <f t="shared" si="67"/>
        <v>0</v>
      </c>
      <c r="AI176" s="677">
        <f t="shared" si="67"/>
        <v>0</v>
      </c>
      <c r="AJ176" s="677">
        <f t="shared" si="67"/>
        <v>0</v>
      </c>
      <c r="AK176" s="677">
        <f t="shared" si="67"/>
        <v>0</v>
      </c>
      <c r="AL176" s="677">
        <f t="shared" si="67"/>
        <v>0</v>
      </c>
      <c r="AM176" s="677">
        <f t="shared" si="67"/>
        <v>0</v>
      </c>
      <c r="AN176" s="677">
        <f t="shared" si="67"/>
        <v>0</v>
      </c>
      <c r="AO176" s="677">
        <f t="shared" si="67"/>
        <v>0</v>
      </c>
      <c r="AP176" s="677">
        <f t="shared" si="67"/>
        <v>0</v>
      </c>
    </row>
    <row r="177" spans="1:42" ht="13.5" customHeight="1" thickBot="1">
      <c r="B177" s="728" t="s">
        <v>363</v>
      </c>
      <c r="C177" s="73"/>
      <c r="D177" s="74" t="s">
        <v>859</v>
      </c>
      <c r="E177" s="675" t="s">
        <v>151</v>
      </c>
      <c r="F177" s="676"/>
      <c r="G177" s="86">
        <f t="shared" ref="G177:AP177" si="68">IF(OR(G149="",G152="",G153="",G154=""),"",G149+G152+G153+G154)</f>
        <v>0</v>
      </c>
      <c r="H177" s="86">
        <f t="shared" si="68"/>
        <v>0</v>
      </c>
      <c r="I177" s="86">
        <f t="shared" si="68"/>
        <v>0</v>
      </c>
      <c r="J177" s="86">
        <f t="shared" si="68"/>
        <v>0</v>
      </c>
      <c r="K177" s="86">
        <f t="shared" si="68"/>
        <v>0</v>
      </c>
      <c r="L177" s="86">
        <f t="shared" si="68"/>
        <v>0</v>
      </c>
      <c r="M177" s="86">
        <f t="shared" si="68"/>
        <v>0</v>
      </c>
      <c r="N177" s="86">
        <f t="shared" si="68"/>
        <v>0</v>
      </c>
      <c r="O177" s="86">
        <f t="shared" si="68"/>
        <v>0</v>
      </c>
      <c r="P177" s="86">
        <f t="shared" si="68"/>
        <v>0</v>
      </c>
      <c r="Q177" s="86">
        <f t="shared" si="68"/>
        <v>0</v>
      </c>
      <c r="R177" s="86">
        <f t="shared" si="68"/>
        <v>0</v>
      </c>
      <c r="S177" s="86">
        <f t="shared" si="68"/>
        <v>0</v>
      </c>
      <c r="T177" s="86">
        <f t="shared" si="68"/>
        <v>0</v>
      </c>
      <c r="U177" s="86">
        <f t="shared" si="68"/>
        <v>0</v>
      </c>
      <c r="V177" s="86">
        <f t="shared" si="68"/>
        <v>0</v>
      </c>
      <c r="W177" s="86">
        <f t="shared" si="68"/>
        <v>0</v>
      </c>
      <c r="X177" s="86">
        <f t="shared" si="68"/>
        <v>0</v>
      </c>
      <c r="Y177" s="86">
        <f t="shared" si="68"/>
        <v>0</v>
      </c>
      <c r="Z177" s="86">
        <f t="shared" si="68"/>
        <v>0</v>
      </c>
      <c r="AA177" s="86">
        <f t="shared" si="68"/>
        <v>0</v>
      </c>
      <c r="AB177" s="86">
        <f t="shared" si="68"/>
        <v>0</v>
      </c>
      <c r="AC177" s="86">
        <f t="shared" si="68"/>
        <v>0</v>
      </c>
      <c r="AD177" s="86">
        <f t="shared" si="68"/>
        <v>0</v>
      </c>
      <c r="AE177" s="86">
        <f t="shared" si="68"/>
        <v>0</v>
      </c>
      <c r="AF177" s="86">
        <f t="shared" si="68"/>
        <v>0</v>
      </c>
      <c r="AG177" s="86">
        <f t="shared" si="68"/>
        <v>0</v>
      </c>
      <c r="AH177" s="86">
        <f t="shared" si="68"/>
        <v>0</v>
      </c>
      <c r="AI177" s="86">
        <f t="shared" si="68"/>
        <v>0</v>
      </c>
      <c r="AJ177" s="86">
        <f t="shared" si="68"/>
        <v>0</v>
      </c>
      <c r="AK177" s="86">
        <f t="shared" si="68"/>
        <v>0</v>
      </c>
      <c r="AL177" s="86">
        <f t="shared" si="68"/>
        <v>0</v>
      </c>
      <c r="AM177" s="86">
        <f t="shared" si="68"/>
        <v>0</v>
      </c>
      <c r="AN177" s="86">
        <f t="shared" si="68"/>
        <v>0</v>
      </c>
      <c r="AO177" s="86">
        <f t="shared" si="68"/>
        <v>0</v>
      </c>
      <c r="AP177" s="86">
        <f t="shared" si="68"/>
        <v>0</v>
      </c>
    </row>
    <row r="178" spans="1:42" s="79" customFormat="1" ht="13.5" customHeight="1" thickBot="1">
      <c r="B178" s="32" t="s">
        <v>391</v>
      </c>
      <c r="C178" s="859"/>
      <c r="D178" s="859"/>
      <c r="E178" s="860"/>
      <c r="F178" s="860"/>
      <c r="G178" s="152">
        <f t="shared" ref="G178:AP178" si="69">G$7</f>
        <v>1990</v>
      </c>
      <c r="H178" s="152">
        <f t="shared" si="69"/>
        <v>1991</v>
      </c>
      <c r="I178" s="152">
        <f t="shared" si="69"/>
        <v>1992</v>
      </c>
      <c r="J178" s="152">
        <f t="shared" si="69"/>
        <v>1993</v>
      </c>
      <c r="K178" s="152">
        <f t="shared" si="69"/>
        <v>1994</v>
      </c>
      <c r="L178" s="152">
        <f t="shared" si="69"/>
        <v>1995</v>
      </c>
      <c r="M178" s="152">
        <f t="shared" si="69"/>
        <v>1996</v>
      </c>
      <c r="N178" s="152">
        <f t="shared" si="69"/>
        <v>1997</v>
      </c>
      <c r="O178" s="152">
        <f t="shared" si="69"/>
        <v>1998</v>
      </c>
      <c r="P178" s="152">
        <f t="shared" si="69"/>
        <v>1999</v>
      </c>
      <c r="Q178" s="152">
        <f t="shared" si="69"/>
        <v>2000</v>
      </c>
      <c r="R178" s="152">
        <f t="shared" si="69"/>
        <v>2001</v>
      </c>
      <c r="S178" s="152">
        <f t="shared" si="69"/>
        <v>2002</v>
      </c>
      <c r="T178" s="152">
        <f t="shared" si="69"/>
        <v>2003</v>
      </c>
      <c r="U178" s="152">
        <f t="shared" si="69"/>
        <v>2004</v>
      </c>
      <c r="V178" s="152">
        <f t="shared" si="69"/>
        <v>2005</v>
      </c>
      <c r="W178" s="152">
        <f t="shared" si="69"/>
        <v>2006</v>
      </c>
      <c r="X178" s="152">
        <f t="shared" si="69"/>
        <v>2007</v>
      </c>
      <c r="Y178" s="152">
        <f t="shared" si="69"/>
        <v>2008</v>
      </c>
      <c r="Z178" s="152">
        <f t="shared" si="69"/>
        <v>2009</v>
      </c>
      <c r="AA178" s="152">
        <f t="shared" si="69"/>
        <v>2010</v>
      </c>
      <c r="AB178" s="152">
        <f t="shared" si="69"/>
        <v>2011</v>
      </c>
      <c r="AC178" s="152">
        <f t="shared" si="69"/>
        <v>2012</v>
      </c>
      <c r="AD178" s="152">
        <f t="shared" si="69"/>
        <v>2013</v>
      </c>
      <c r="AE178" s="152">
        <f t="shared" si="69"/>
        <v>2014</v>
      </c>
      <c r="AF178" s="152">
        <f t="shared" si="69"/>
        <v>2015</v>
      </c>
      <c r="AG178" s="152">
        <f t="shared" si="69"/>
        <v>2016</v>
      </c>
      <c r="AH178" s="152">
        <f t="shared" si="69"/>
        <v>2017</v>
      </c>
      <c r="AI178" s="152">
        <f t="shared" si="69"/>
        <v>2018</v>
      </c>
      <c r="AJ178" s="152">
        <f t="shared" si="69"/>
        <v>2019</v>
      </c>
      <c r="AK178" s="152">
        <f t="shared" si="69"/>
        <v>2020</v>
      </c>
      <c r="AL178" s="152">
        <f t="shared" si="69"/>
        <v>2021</v>
      </c>
      <c r="AM178" s="152">
        <f t="shared" si="69"/>
        <v>2022</v>
      </c>
      <c r="AN178" s="152">
        <f t="shared" si="69"/>
        <v>2023</v>
      </c>
      <c r="AO178" s="152">
        <f t="shared" si="69"/>
        <v>2024</v>
      </c>
      <c r="AP178" s="152">
        <f t="shared" si="69"/>
        <v>2025</v>
      </c>
    </row>
    <row r="179" spans="1:42" s="79" customFormat="1" ht="13.5" customHeight="1" thickBot="1">
      <c r="B179" s="772">
        <v>71</v>
      </c>
      <c r="C179" s="124" t="s">
        <v>549</v>
      </c>
      <c r="D179" s="945"/>
      <c r="E179" s="946" t="s">
        <v>658</v>
      </c>
      <c r="F179" s="861"/>
      <c r="G179" s="976">
        <f t="shared" ref="G179:AP179" si="70">IF(OR(G175="",G148=""),"",G175-G148)</f>
        <v>0</v>
      </c>
      <c r="H179" s="976">
        <f t="shared" si="70"/>
        <v>0</v>
      </c>
      <c r="I179" s="976">
        <f t="shared" si="70"/>
        <v>0</v>
      </c>
      <c r="J179" s="976">
        <f t="shared" si="70"/>
        <v>0</v>
      </c>
      <c r="K179" s="976">
        <f t="shared" si="70"/>
        <v>0</v>
      </c>
      <c r="L179" s="976">
        <f t="shared" si="70"/>
        <v>0</v>
      </c>
      <c r="M179" s="976">
        <f t="shared" si="70"/>
        <v>0</v>
      </c>
      <c r="N179" s="976">
        <f t="shared" si="70"/>
        <v>0</v>
      </c>
      <c r="O179" s="976">
        <f t="shared" si="70"/>
        <v>0</v>
      </c>
      <c r="P179" s="976">
        <f t="shared" si="70"/>
        <v>0</v>
      </c>
      <c r="Q179" s="976">
        <f t="shared" si="70"/>
        <v>0</v>
      </c>
      <c r="R179" s="976">
        <f t="shared" si="70"/>
        <v>0</v>
      </c>
      <c r="S179" s="976">
        <f t="shared" si="70"/>
        <v>0</v>
      </c>
      <c r="T179" s="976">
        <f t="shared" si="70"/>
        <v>0</v>
      </c>
      <c r="U179" s="976">
        <f t="shared" si="70"/>
        <v>0</v>
      </c>
      <c r="V179" s="976">
        <f t="shared" si="70"/>
        <v>0</v>
      </c>
      <c r="W179" s="976">
        <f t="shared" si="70"/>
        <v>0</v>
      </c>
      <c r="X179" s="976">
        <f t="shared" si="70"/>
        <v>0</v>
      </c>
      <c r="Y179" s="976">
        <f t="shared" si="70"/>
        <v>0</v>
      </c>
      <c r="Z179" s="976">
        <f t="shared" si="70"/>
        <v>0</v>
      </c>
      <c r="AA179" s="976">
        <f t="shared" si="70"/>
        <v>0</v>
      </c>
      <c r="AB179" s="976">
        <f t="shared" si="70"/>
        <v>0</v>
      </c>
      <c r="AC179" s="976">
        <f t="shared" si="70"/>
        <v>0</v>
      </c>
      <c r="AD179" s="976">
        <f t="shared" si="70"/>
        <v>0</v>
      </c>
      <c r="AE179" s="976">
        <f t="shared" si="70"/>
        <v>0</v>
      </c>
      <c r="AF179" s="976">
        <f t="shared" si="70"/>
        <v>0</v>
      </c>
      <c r="AG179" s="976">
        <f t="shared" si="70"/>
        <v>0</v>
      </c>
      <c r="AH179" s="976">
        <f t="shared" si="70"/>
        <v>0</v>
      </c>
      <c r="AI179" s="976">
        <f t="shared" si="70"/>
        <v>0</v>
      </c>
      <c r="AJ179" s="976">
        <f t="shared" si="70"/>
        <v>0</v>
      </c>
      <c r="AK179" s="976">
        <f t="shared" si="70"/>
        <v>0</v>
      </c>
      <c r="AL179" s="976">
        <f t="shared" si="70"/>
        <v>0</v>
      </c>
      <c r="AM179" s="976">
        <f t="shared" si="70"/>
        <v>0</v>
      </c>
      <c r="AN179" s="976">
        <f t="shared" si="70"/>
        <v>0</v>
      </c>
      <c r="AO179" s="976">
        <f t="shared" si="70"/>
        <v>0</v>
      </c>
      <c r="AP179" s="976">
        <f t="shared" si="70"/>
        <v>0</v>
      </c>
    </row>
    <row r="180" spans="1:42" ht="15" thickBot="1">
      <c r="B180" s="1542" t="s">
        <v>1160</v>
      </c>
      <c r="C180" s="1543"/>
      <c r="D180" s="1543"/>
      <c r="E180" s="1543"/>
      <c r="F180" s="1544"/>
      <c r="G180" s="152">
        <f t="shared" ref="G180:AP180" si="71">G$7</f>
        <v>1990</v>
      </c>
      <c r="H180" s="152">
        <f t="shared" si="71"/>
        <v>1991</v>
      </c>
      <c r="I180" s="152">
        <f t="shared" si="71"/>
        <v>1992</v>
      </c>
      <c r="J180" s="152">
        <f t="shared" si="71"/>
        <v>1993</v>
      </c>
      <c r="K180" s="152">
        <f t="shared" si="71"/>
        <v>1994</v>
      </c>
      <c r="L180" s="152">
        <f t="shared" si="71"/>
        <v>1995</v>
      </c>
      <c r="M180" s="152">
        <f t="shared" si="71"/>
        <v>1996</v>
      </c>
      <c r="N180" s="152">
        <f t="shared" si="71"/>
        <v>1997</v>
      </c>
      <c r="O180" s="152">
        <f t="shared" si="71"/>
        <v>1998</v>
      </c>
      <c r="P180" s="152">
        <f t="shared" si="71"/>
        <v>1999</v>
      </c>
      <c r="Q180" s="152">
        <f t="shared" si="71"/>
        <v>2000</v>
      </c>
      <c r="R180" s="152">
        <f t="shared" si="71"/>
        <v>2001</v>
      </c>
      <c r="S180" s="152">
        <f t="shared" si="71"/>
        <v>2002</v>
      </c>
      <c r="T180" s="152">
        <f t="shared" si="71"/>
        <v>2003</v>
      </c>
      <c r="U180" s="152">
        <f t="shared" si="71"/>
        <v>2004</v>
      </c>
      <c r="V180" s="152">
        <f t="shared" si="71"/>
        <v>2005</v>
      </c>
      <c r="W180" s="152">
        <f t="shared" si="71"/>
        <v>2006</v>
      </c>
      <c r="X180" s="152">
        <f t="shared" si="71"/>
        <v>2007</v>
      </c>
      <c r="Y180" s="152">
        <f t="shared" si="71"/>
        <v>2008</v>
      </c>
      <c r="Z180" s="152">
        <f t="shared" si="71"/>
        <v>2009</v>
      </c>
      <c r="AA180" s="152">
        <f t="shared" si="71"/>
        <v>2010</v>
      </c>
      <c r="AB180" s="152">
        <f t="shared" si="71"/>
        <v>2011</v>
      </c>
      <c r="AC180" s="152">
        <f t="shared" si="71"/>
        <v>2012</v>
      </c>
      <c r="AD180" s="152">
        <f t="shared" si="71"/>
        <v>2013</v>
      </c>
      <c r="AE180" s="152">
        <f t="shared" si="71"/>
        <v>2014</v>
      </c>
      <c r="AF180" s="152">
        <f t="shared" si="71"/>
        <v>2015</v>
      </c>
      <c r="AG180" s="152">
        <f t="shared" si="71"/>
        <v>2016</v>
      </c>
      <c r="AH180" s="152">
        <f t="shared" si="71"/>
        <v>2017</v>
      </c>
      <c r="AI180" s="152">
        <f t="shared" si="71"/>
        <v>2018</v>
      </c>
      <c r="AJ180" s="152">
        <f t="shared" si="71"/>
        <v>2019</v>
      </c>
      <c r="AK180" s="152">
        <f t="shared" si="71"/>
        <v>2020</v>
      </c>
      <c r="AL180" s="152">
        <f t="shared" si="71"/>
        <v>2021</v>
      </c>
      <c r="AM180" s="152">
        <f t="shared" si="71"/>
        <v>2022</v>
      </c>
      <c r="AN180" s="152">
        <f t="shared" si="71"/>
        <v>2023</v>
      </c>
      <c r="AO180" s="152">
        <f t="shared" si="71"/>
        <v>2024</v>
      </c>
      <c r="AP180" s="152">
        <f t="shared" si="71"/>
        <v>2025</v>
      </c>
    </row>
    <row r="181" spans="1:42" ht="13.5" customHeight="1">
      <c r="A181" s="762"/>
      <c r="B181" s="342" t="s">
        <v>1301</v>
      </c>
      <c r="C181" s="129" t="s">
        <v>1161</v>
      </c>
      <c r="D181" s="862"/>
      <c r="E181" s="274" t="s">
        <v>151</v>
      </c>
      <c r="F181" s="864"/>
      <c r="G181" s="977">
        <f t="shared" ref="G181:AP181" si="72">G168</f>
        <v>0</v>
      </c>
      <c r="H181" s="977">
        <f t="shared" si="72"/>
        <v>0</v>
      </c>
      <c r="I181" s="977">
        <f t="shared" si="72"/>
        <v>0</v>
      </c>
      <c r="J181" s="977">
        <f t="shared" si="72"/>
        <v>0</v>
      </c>
      <c r="K181" s="977">
        <f t="shared" si="72"/>
        <v>0</v>
      </c>
      <c r="L181" s="977">
        <f t="shared" si="72"/>
        <v>0</v>
      </c>
      <c r="M181" s="977">
        <f t="shared" si="72"/>
        <v>0</v>
      </c>
      <c r="N181" s="977">
        <f t="shared" si="72"/>
        <v>0</v>
      </c>
      <c r="O181" s="977">
        <f t="shared" si="72"/>
        <v>0</v>
      </c>
      <c r="P181" s="977">
        <f t="shared" si="72"/>
        <v>0</v>
      </c>
      <c r="Q181" s="977">
        <f t="shared" si="72"/>
        <v>0</v>
      </c>
      <c r="R181" s="977">
        <f t="shared" si="72"/>
        <v>0</v>
      </c>
      <c r="S181" s="977">
        <f t="shared" si="72"/>
        <v>0</v>
      </c>
      <c r="T181" s="977">
        <f t="shared" si="72"/>
        <v>0</v>
      </c>
      <c r="U181" s="977">
        <f t="shared" si="72"/>
        <v>0</v>
      </c>
      <c r="V181" s="977">
        <f t="shared" si="72"/>
        <v>0</v>
      </c>
      <c r="W181" s="977">
        <f t="shared" si="72"/>
        <v>0</v>
      </c>
      <c r="X181" s="977">
        <f t="shared" si="72"/>
        <v>0</v>
      </c>
      <c r="Y181" s="977">
        <f t="shared" si="72"/>
        <v>0</v>
      </c>
      <c r="Z181" s="977">
        <f t="shared" si="72"/>
        <v>0</v>
      </c>
      <c r="AA181" s="977">
        <f t="shared" si="72"/>
        <v>0</v>
      </c>
      <c r="AB181" s="977">
        <f t="shared" si="72"/>
        <v>0</v>
      </c>
      <c r="AC181" s="977">
        <f t="shared" si="72"/>
        <v>0</v>
      </c>
      <c r="AD181" s="977">
        <f t="shared" si="72"/>
        <v>0</v>
      </c>
      <c r="AE181" s="977">
        <f t="shared" si="72"/>
        <v>0</v>
      </c>
      <c r="AF181" s="977">
        <f t="shared" si="72"/>
        <v>0</v>
      </c>
      <c r="AG181" s="977">
        <f t="shared" si="72"/>
        <v>0</v>
      </c>
      <c r="AH181" s="977">
        <f t="shared" si="72"/>
        <v>0</v>
      </c>
      <c r="AI181" s="977">
        <f t="shared" si="72"/>
        <v>0</v>
      </c>
      <c r="AJ181" s="977">
        <f t="shared" si="72"/>
        <v>0</v>
      </c>
      <c r="AK181" s="977">
        <f t="shared" si="72"/>
        <v>0</v>
      </c>
      <c r="AL181" s="977">
        <f t="shared" si="72"/>
        <v>0</v>
      </c>
      <c r="AM181" s="977">
        <f t="shared" si="72"/>
        <v>0</v>
      </c>
      <c r="AN181" s="977">
        <f t="shared" si="72"/>
        <v>0</v>
      </c>
      <c r="AO181" s="977">
        <f t="shared" si="72"/>
        <v>0</v>
      </c>
      <c r="AP181" s="977">
        <f t="shared" si="72"/>
        <v>0</v>
      </c>
    </row>
    <row r="182" spans="1:42" s="79" customFormat="1" ht="13.5" customHeight="1" thickBot="1">
      <c r="B182" s="785"/>
      <c r="C182" s="80"/>
      <c r="D182" s="784"/>
      <c r="E182" s="785"/>
      <c r="F182" s="993"/>
      <c r="G182" s="972"/>
      <c r="H182" s="972"/>
      <c r="I182" s="972"/>
      <c r="J182" s="972"/>
      <c r="K182" s="972"/>
      <c r="L182" s="972"/>
      <c r="M182" s="972"/>
      <c r="N182" s="972"/>
      <c r="O182" s="972"/>
      <c r="P182" s="972"/>
      <c r="Q182" s="972"/>
      <c r="R182" s="972"/>
      <c r="S182" s="972"/>
      <c r="T182" s="972"/>
      <c r="U182" s="972"/>
      <c r="V182" s="972"/>
      <c r="W182" s="972"/>
      <c r="X182" s="972"/>
      <c r="Y182" s="972"/>
      <c r="Z182" s="972"/>
      <c r="AA182" s="972"/>
      <c r="AB182" s="972"/>
      <c r="AC182" s="972"/>
      <c r="AD182" s="972"/>
      <c r="AE182" s="972"/>
      <c r="AF182" s="972"/>
      <c r="AG182" s="972"/>
      <c r="AH182" s="972"/>
      <c r="AI182" s="972"/>
      <c r="AJ182" s="972"/>
      <c r="AK182" s="972"/>
      <c r="AL182" s="972"/>
      <c r="AM182" s="972"/>
      <c r="AN182" s="972"/>
      <c r="AO182" s="972"/>
      <c r="AP182" s="972"/>
    </row>
    <row r="183" spans="1:42" ht="15" thickBot="1">
      <c r="B183" s="1542" t="s">
        <v>1162</v>
      </c>
      <c r="C183" s="1543"/>
      <c r="D183" s="1543"/>
      <c r="E183" s="1543"/>
      <c r="F183" s="1544"/>
      <c r="G183" s="152">
        <f t="shared" ref="G183:AP183" si="73">G$7</f>
        <v>1990</v>
      </c>
      <c r="H183" s="152">
        <f t="shared" si="73"/>
        <v>1991</v>
      </c>
      <c r="I183" s="152">
        <f t="shared" si="73"/>
        <v>1992</v>
      </c>
      <c r="J183" s="152">
        <f t="shared" si="73"/>
        <v>1993</v>
      </c>
      <c r="K183" s="152">
        <f t="shared" si="73"/>
        <v>1994</v>
      </c>
      <c r="L183" s="152">
        <f t="shared" si="73"/>
        <v>1995</v>
      </c>
      <c r="M183" s="152">
        <f t="shared" si="73"/>
        <v>1996</v>
      </c>
      <c r="N183" s="152">
        <f t="shared" si="73"/>
        <v>1997</v>
      </c>
      <c r="O183" s="152">
        <f t="shared" si="73"/>
        <v>1998</v>
      </c>
      <c r="P183" s="152">
        <f t="shared" si="73"/>
        <v>1999</v>
      </c>
      <c r="Q183" s="152">
        <f t="shared" si="73"/>
        <v>2000</v>
      </c>
      <c r="R183" s="152">
        <f t="shared" si="73"/>
        <v>2001</v>
      </c>
      <c r="S183" s="152">
        <f t="shared" si="73"/>
        <v>2002</v>
      </c>
      <c r="T183" s="152">
        <f t="shared" si="73"/>
        <v>2003</v>
      </c>
      <c r="U183" s="152">
        <f t="shared" si="73"/>
        <v>2004</v>
      </c>
      <c r="V183" s="152">
        <f t="shared" si="73"/>
        <v>2005</v>
      </c>
      <c r="W183" s="152">
        <f t="shared" si="73"/>
        <v>2006</v>
      </c>
      <c r="X183" s="152">
        <f t="shared" si="73"/>
        <v>2007</v>
      </c>
      <c r="Y183" s="152">
        <f t="shared" si="73"/>
        <v>2008</v>
      </c>
      <c r="Z183" s="152">
        <f t="shared" si="73"/>
        <v>2009</v>
      </c>
      <c r="AA183" s="152">
        <f t="shared" si="73"/>
        <v>2010</v>
      </c>
      <c r="AB183" s="152">
        <f t="shared" si="73"/>
        <v>2011</v>
      </c>
      <c r="AC183" s="152">
        <f t="shared" si="73"/>
        <v>2012</v>
      </c>
      <c r="AD183" s="152">
        <f t="shared" si="73"/>
        <v>2013</v>
      </c>
      <c r="AE183" s="152">
        <f t="shared" si="73"/>
        <v>2014</v>
      </c>
      <c r="AF183" s="152">
        <f t="shared" si="73"/>
        <v>2015</v>
      </c>
      <c r="AG183" s="152">
        <f t="shared" si="73"/>
        <v>2016</v>
      </c>
      <c r="AH183" s="152">
        <f t="shared" si="73"/>
        <v>2017</v>
      </c>
      <c r="AI183" s="152">
        <f t="shared" si="73"/>
        <v>2018</v>
      </c>
      <c r="AJ183" s="152">
        <f t="shared" si="73"/>
        <v>2019</v>
      </c>
      <c r="AK183" s="152">
        <f t="shared" si="73"/>
        <v>2020</v>
      </c>
      <c r="AL183" s="152">
        <f t="shared" si="73"/>
        <v>2021</v>
      </c>
      <c r="AM183" s="152">
        <f t="shared" si="73"/>
        <v>2022</v>
      </c>
      <c r="AN183" s="152">
        <f t="shared" si="73"/>
        <v>2023</v>
      </c>
      <c r="AO183" s="152">
        <f t="shared" si="73"/>
        <v>2024</v>
      </c>
      <c r="AP183" s="152">
        <f t="shared" si="73"/>
        <v>2025</v>
      </c>
    </row>
    <row r="184" spans="1:42" s="41" customFormat="1" ht="13.5" customHeight="1">
      <c r="B184" s="728">
        <v>60</v>
      </c>
      <c r="C184" s="36" t="s">
        <v>862</v>
      </c>
      <c r="D184" s="42" t="s">
        <v>682</v>
      </c>
      <c r="E184" s="274" t="s">
        <v>152</v>
      </c>
      <c r="F184" s="288"/>
      <c r="G184" s="86" t="str">
        <f t="shared" ref="G184:AP184" si="74">IF(G$40="","",IF(G$40=0,"n. appl.",G175/G$40*1000))</f>
        <v/>
      </c>
      <c r="H184" s="86" t="str">
        <f t="shared" si="74"/>
        <v/>
      </c>
      <c r="I184" s="86" t="str">
        <f t="shared" si="74"/>
        <v/>
      </c>
      <c r="J184" s="86" t="str">
        <f t="shared" si="74"/>
        <v/>
      </c>
      <c r="K184" s="86" t="str">
        <f t="shared" si="74"/>
        <v/>
      </c>
      <c r="L184" s="86" t="str">
        <f t="shared" si="74"/>
        <v/>
      </c>
      <c r="M184" s="86" t="str">
        <f t="shared" si="74"/>
        <v/>
      </c>
      <c r="N184" s="86" t="str">
        <f t="shared" si="74"/>
        <v/>
      </c>
      <c r="O184" s="86" t="str">
        <f t="shared" si="74"/>
        <v/>
      </c>
      <c r="P184" s="86" t="str">
        <f t="shared" si="74"/>
        <v/>
      </c>
      <c r="Q184" s="86" t="str">
        <f t="shared" si="74"/>
        <v/>
      </c>
      <c r="R184" s="86" t="str">
        <f t="shared" si="74"/>
        <v/>
      </c>
      <c r="S184" s="86" t="str">
        <f t="shared" si="74"/>
        <v/>
      </c>
      <c r="T184" s="86" t="str">
        <f t="shared" si="74"/>
        <v/>
      </c>
      <c r="U184" s="86" t="str">
        <f t="shared" si="74"/>
        <v/>
      </c>
      <c r="V184" s="86" t="str">
        <f t="shared" si="74"/>
        <v/>
      </c>
      <c r="W184" s="86" t="str">
        <f t="shared" si="74"/>
        <v/>
      </c>
      <c r="X184" s="86" t="str">
        <f t="shared" si="74"/>
        <v/>
      </c>
      <c r="Y184" s="86" t="str">
        <f t="shared" si="74"/>
        <v/>
      </c>
      <c r="Z184" s="86" t="str">
        <f t="shared" si="74"/>
        <v/>
      </c>
      <c r="AA184" s="86" t="str">
        <f t="shared" si="74"/>
        <v/>
      </c>
      <c r="AB184" s="86" t="str">
        <f t="shared" si="74"/>
        <v/>
      </c>
      <c r="AC184" s="86" t="str">
        <f t="shared" si="74"/>
        <v/>
      </c>
      <c r="AD184" s="86" t="str">
        <f t="shared" si="74"/>
        <v/>
      </c>
      <c r="AE184" s="86" t="str">
        <f t="shared" si="74"/>
        <v/>
      </c>
      <c r="AF184" s="86" t="str">
        <f t="shared" si="74"/>
        <v/>
      </c>
      <c r="AG184" s="86" t="str">
        <f t="shared" si="74"/>
        <v/>
      </c>
      <c r="AH184" s="86" t="str">
        <f t="shared" si="74"/>
        <v/>
      </c>
      <c r="AI184" s="86" t="str">
        <f t="shared" si="74"/>
        <v/>
      </c>
      <c r="AJ184" s="86" t="str">
        <f t="shared" si="74"/>
        <v/>
      </c>
      <c r="AK184" s="86" t="str">
        <f t="shared" si="74"/>
        <v/>
      </c>
      <c r="AL184" s="86" t="str">
        <f t="shared" si="74"/>
        <v/>
      </c>
      <c r="AM184" s="86" t="str">
        <f t="shared" si="74"/>
        <v/>
      </c>
      <c r="AN184" s="86" t="str">
        <f t="shared" si="74"/>
        <v/>
      </c>
      <c r="AO184" s="86" t="str">
        <f t="shared" si="74"/>
        <v/>
      </c>
      <c r="AP184" s="86" t="str">
        <f t="shared" si="74"/>
        <v/>
      </c>
    </row>
    <row r="185" spans="1:42" s="41" customFormat="1" ht="13.5" customHeight="1">
      <c r="B185" s="728" t="s">
        <v>270</v>
      </c>
      <c r="C185" s="36"/>
      <c r="D185" s="74" t="s">
        <v>364</v>
      </c>
      <c r="E185" s="274" t="s">
        <v>152</v>
      </c>
      <c r="F185" s="288"/>
      <c r="G185" s="86" t="str">
        <f t="shared" ref="G185:AP185" si="75">IF(G$40="","",IF(G$40=0,"n. appl.",G176/G$40*1000))</f>
        <v/>
      </c>
      <c r="H185" s="86" t="str">
        <f t="shared" si="75"/>
        <v/>
      </c>
      <c r="I185" s="86" t="str">
        <f t="shared" si="75"/>
        <v/>
      </c>
      <c r="J185" s="86" t="str">
        <f t="shared" si="75"/>
        <v/>
      </c>
      <c r="K185" s="86" t="str">
        <f t="shared" si="75"/>
        <v/>
      </c>
      <c r="L185" s="86" t="str">
        <f t="shared" si="75"/>
        <v/>
      </c>
      <c r="M185" s="86" t="str">
        <f t="shared" si="75"/>
        <v/>
      </c>
      <c r="N185" s="86" t="str">
        <f t="shared" si="75"/>
        <v/>
      </c>
      <c r="O185" s="86" t="str">
        <f t="shared" si="75"/>
        <v/>
      </c>
      <c r="P185" s="86" t="str">
        <f t="shared" si="75"/>
        <v/>
      </c>
      <c r="Q185" s="86" t="str">
        <f t="shared" si="75"/>
        <v/>
      </c>
      <c r="R185" s="86" t="str">
        <f t="shared" si="75"/>
        <v/>
      </c>
      <c r="S185" s="86" t="str">
        <f t="shared" si="75"/>
        <v/>
      </c>
      <c r="T185" s="86" t="str">
        <f t="shared" si="75"/>
        <v/>
      </c>
      <c r="U185" s="86" t="str">
        <f t="shared" si="75"/>
        <v/>
      </c>
      <c r="V185" s="86" t="str">
        <f t="shared" si="75"/>
        <v/>
      </c>
      <c r="W185" s="86" t="str">
        <f t="shared" si="75"/>
        <v/>
      </c>
      <c r="X185" s="86" t="str">
        <f t="shared" si="75"/>
        <v/>
      </c>
      <c r="Y185" s="86" t="str">
        <f t="shared" si="75"/>
        <v/>
      </c>
      <c r="Z185" s="86" t="str">
        <f t="shared" si="75"/>
        <v/>
      </c>
      <c r="AA185" s="86" t="str">
        <f t="shared" si="75"/>
        <v/>
      </c>
      <c r="AB185" s="86" t="str">
        <f t="shared" si="75"/>
        <v/>
      </c>
      <c r="AC185" s="86" t="str">
        <f t="shared" si="75"/>
        <v/>
      </c>
      <c r="AD185" s="86" t="str">
        <f t="shared" si="75"/>
        <v/>
      </c>
      <c r="AE185" s="86" t="str">
        <f t="shared" si="75"/>
        <v/>
      </c>
      <c r="AF185" s="86" t="str">
        <f t="shared" si="75"/>
        <v/>
      </c>
      <c r="AG185" s="86" t="str">
        <f t="shared" si="75"/>
        <v/>
      </c>
      <c r="AH185" s="86" t="str">
        <f t="shared" si="75"/>
        <v/>
      </c>
      <c r="AI185" s="86" t="str">
        <f t="shared" si="75"/>
        <v/>
      </c>
      <c r="AJ185" s="86" t="str">
        <f t="shared" si="75"/>
        <v/>
      </c>
      <c r="AK185" s="86" t="str">
        <f t="shared" si="75"/>
        <v/>
      </c>
      <c r="AL185" s="86" t="str">
        <f t="shared" si="75"/>
        <v/>
      </c>
      <c r="AM185" s="86" t="str">
        <f t="shared" si="75"/>
        <v/>
      </c>
      <c r="AN185" s="86" t="str">
        <f t="shared" si="75"/>
        <v/>
      </c>
      <c r="AO185" s="86" t="str">
        <f t="shared" si="75"/>
        <v/>
      </c>
      <c r="AP185" s="86" t="str">
        <f t="shared" si="75"/>
        <v/>
      </c>
    </row>
    <row r="186" spans="1:42" s="41" customFormat="1" ht="13.5" customHeight="1">
      <c r="B186" s="728" t="s">
        <v>271</v>
      </c>
      <c r="C186" s="36"/>
      <c r="D186" s="74" t="s">
        <v>859</v>
      </c>
      <c r="E186" s="274" t="s">
        <v>152</v>
      </c>
      <c r="F186" s="288"/>
      <c r="G186" s="86" t="str">
        <f t="shared" ref="G186:AP186" si="76">IF(G$40="","",IF(G$40=0,"n. appl.",G177/G$40*1000))</f>
        <v/>
      </c>
      <c r="H186" s="86" t="str">
        <f t="shared" si="76"/>
        <v/>
      </c>
      <c r="I186" s="86" t="str">
        <f t="shared" si="76"/>
        <v/>
      </c>
      <c r="J186" s="86" t="str">
        <f t="shared" si="76"/>
        <v/>
      </c>
      <c r="K186" s="86" t="str">
        <f t="shared" si="76"/>
        <v/>
      </c>
      <c r="L186" s="86" t="str">
        <f t="shared" si="76"/>
        <v/>
      </c>
      <c r="M186" s="86" t="str">
        <f t="shared" si="76"/>
        <v/>
      </c>
      <c r="N186" s="86" t="str">
        <f t="shared" si="76"/>
        <v/>
      </c>
      <c r="O186" s="86" t="str">
        <f t="shared" si="76"/>
        <v/>
      </c>
      <c r="P186" s="86" t="str">
        <f t="shared" si="76"/>
        <v/>
      </c>
      <c r="Q186" s="86" t="str">
        <f t="shared" si="76"/>
        <v/>
      </c>
      <c r="R186" s="86" t="str">
        <f t="shared" si="76"/>
        <v/>
      </c>
      <c r="S186" s="86" t="str">
        <f t="shared" si="76"/>
        <v/>
      </c>
      <c r="T186" s="86" t="str">
        <f t="shared" si="76"/>
        <v/>
      </c>
      <c r="U186" s="86" t="str">
        <f t="shared" si="76"/>
        <v/>
      </c>
      <c r="V186" s="86" t="str">
        <f t="shared" si="76"/>
        <v/>
      </c>
      <c r="W186" s="86" t="str">
        <f t="shared" si="76"/>
        <v/>
      </c>
      <c r="X186" s="86" t="str">
        <f t="shared" si="76"/>
        <v/>
      </c>
      <c r="Y186" s="86" t="str">
        <f t="shared" si="76"/>
        <v/>
      </c>
      <c r="Z186" s="86" t="str">
        <f t="shared" si="76"/>
        <v/>
      </c>
      <c r="AA186" s="86" t="str">
        <f t="shared" si="76"/>
        <v/>
      </c>
      <c r="AB186" s="86" t="str">
        <f t="shared" si="76"/>
        <v/>
      </c>
      <c r="AC186" s="86" t="str">
        <f t="shared" si="76"/>
        <v/>
      </c>
      <c r="AD186" s="86" t="str">
        <f t="shared" si="76"/>
        <v/>
      </c>
      <c r="AE186" s="86" t="str">
        <f t="shared" si="76"/>
        <v/>
      </c>
      <c r="AF186" s="86" t="str">
        <f t="shared" si="76"/>
        <v/>
      </c>
      <c r="AG186" s="86" t="str">
        <f t="shared" si="76"/>
        <v/>
      </c>
      <c r="AH186" s="86" t="str">
        <f t="shared" si="76"/>
        <v/>
      </c>
      <c r="AI186" s="86" t="str">
        <f t="shared" si="76"/>
        <v/>
      </c>
      <c r="AJ186" s="86" t="str">
        <f t="shared" si="76"/>
        <v/>
      </c>
      <c r="AK186" s="86" t="str">
        <f t="shared" si="76"/>
        <v/>
      </c>
      <c r="AL186" s="86" t="str">
        <f t="shared" si="76"/>
        <v/>
      </c>
      <c r="AM186" s="86" t="str">
        <f t="shared" si="76"/>
        <v/>
      </c>
      <c r="AN186" s="86" t="str">
        <f t="shared" si="76"/>
        <v/>
      </c>
      <c r="AO186" s="86" t="str">
        <f t="shared" si="76"/>
        <v/>
      </c>
      <c r="AP186" s="86" t="str">
        <f t="shared" si="76"/>
        <v/>
      </c>
    </row>
    <row r="187" spans="1:42" s="79" customFormat="1" ht="13.5" customHeight="1">
      <c r="B187" s="772">
        <v>73</v>
      </c>
      <c r="C187" s="36" t="s">
        <v>321</v>
      </c>
      <c r="D187" s="42" t="s">
        <v>682</v>
      </c>
      <c r="E187" s="274" t="s">
        <v>152</v>
      </c>
      <c r="F187" s="288"/>
      <c r="G187" s="976" t="str">
        <f t="shared" ref="G187:AP187" si="77">IF(G$40="","",IF(G$40=0,"n. appl.",G179/G$40*1000))</f>
        <v/>
      </c>
      <c r="H187" s="976" t="str">
        <f t="shared" si="77"/>
        <v/>
      </c>
      <c r="I187" s="976" t="str">
        <f t="shared" si="77"/>
        <v/>
      </c>
      <c r="J187" s="976" t="str">
        <f t="shared" si="77"/>
        <v/>
      </c>
      <c r="K187" s="976" t="str">
        <f t="shared" si="77"/>
        <v/>
      </c>
      <c r="L187" s="976" t="str">
        <f t="shared" si="77"/>
        <v/>
      </c>
      <c r="M187" s="976" t="str">
        <f t="shared" si="77"/>
        <v/>
      </c>
      <c r="N187" s="976" t="str">
        <f t="shared" si="77"/>
        <v/>
      </c>
      <c r="O187" s="976" t="str">
        <f t="shared" si="77"/>
        <v/>
      </c>
      <c r="P187" s="976" t="str">
        <f t="shared" si="77"/>
        <v/>
      </c>
      <c r="Q187" s="976" t="str">
        <f t="shared" si="77"/>
        <v/>
      </c>
      <c r="R187" s="976" t="str">
        <f t="shared" si="77"/>
        <v/>
      </c>
      <c r="S187" s="976" t="str">
        <f t="shared" si="77"/>
        <v/>
      </c>
      <c r="T187" s="976" t="str">
        <f t="shared" si="77"/>
        <v/>
      </c>
      <c r="U187" s="976" t="str">
        <f t="shared" si="77"/>
        <v/>
      </c>
      <c r="V187" s="976" t="str">
        <f t="shared" si="77"/>
        <v/>
      </c>
      <c r="W187" s="976" t="str">
        <f t="shared" si="77"/>
        <v/>
      </c>
      <c r="X187" s="976" t="str">
        <f t="shared" si="77"/>
        <v/>
      </c>
      <c r="Y187" s="976" t="str">
        <f t="shared" si="77"/>
        <v/>
      </c>
      <c r="Z187" s="976" t="str">
        <f t="shared" si="77"/>
        <v/>
      </c>
      <c r="AA187" s="976" t="str">
        <f t="shared" si="77"/>
        <v/>
      </c>
      <c r="AB187" s="976" t="str">
        <f t="shared" si="77"/>
        <v/>
      </c>
      <c r="AC187" s="976" t="str">
        <f t="shared" si="77"/>
        <v/>
      </c>
      <c r="AD187" s="976" t="str">
        <f t="shared" si="77"/>
        <v/>
      </c>
      <c r="AE187" s="976" t="str">
        <f t="shared" si="77"/>
        <v/>
      </c>
      <c r="AF187" s="976" t="str">
        <f t="shared" si="77"/>
        <v/>
      </c>
      <c r="AG187" s="976" t="str">
        <f t="shared" si="77"/>
        <v/>
      </c>
      <c r="AH187" s="976" t="str">
        <f t="shared" si="77"/>
        <v/>
      </c>
      <c r="AI187" s="976" t="str">
        <f t="shared" si="77"/>
        <v/>
      </c>
      <c r="AJ187" s="976" t="str">
        <f t="shared" si="77"/>
        <v/>
      </c>
      <c r="AK187" s="976" t="str">
        <f t="shared" si="77"/>
        <v/>
      </c>
      <c r="AL187" s="976" t="str">
        <f t="shared" si="77"/>
        <v/>
      </c>
      <c r="AM187" s="976" t="str">
        <f t="shared" si="77"/>
        <v/>
      </c>
      <c r="AN187" s="976" t="str">
        <f t="shared" si="77"/>
        <v/>
      </c>
      <c r="AO187" s="976" t="str">
        <f t="shared" si="77"/>
        <v/>
      </c>
      <c r="AP187" s="976" t="str">
        <f t="shared" si="77"/>
        <v/>
      </c>
    </row>
    <row r="188" spans="1:42" s="79" customFormat="1" ht="13.5" customHeight="1" thickBot="1">
      <c r="B188" s="785"/>
      <c r="C188" s="80"/>
      <c r="D188" s="80"/>
      <c r="E188" s="785"/>
      <c r="F188" s="785"/>
      <c r="G188" s="972"/>
      <c r="H188" s="972"/>
      <c r="I188" s="972"/>
      <c r="J188" s="972"/>
      <c r="K188" s="972"/>
      <c r="L188" s="972"/>
      <c r="M188" s="972"/>
      <c r="N188" s="972"/>
      <c r="O188" s="972"/>
      <c r="P188" s="972"/>
      <c r="Q188" s="972"/>
      <c r="R188" s="972"/>
      <c r="S188" s="972"/>
      <c r="T188" s="972"/>
      <c r="U188" s="972"/>
      <c r="V188" s="972"/>
      <c r="W188" s="972"/>
      <c r="X188" s="972"/>
      <c r="Y188" s="972"/>
      <c r="Z188" s="972"/>
      <c r="AA188" s="972"/>
      <c r="AB188" s="972"/>
      <c r="AC188" s="972"/>
      <c r="AD188" s="972"/>
      <c r="AE188" s="972"/>
      <c r="AF188" s="972"/>
      <c r="AG188" s="972"/>
      <c r="AH188" s="972"/>
      <c r="AI188" s="972"/>
      <c r="AJ188" s="972"/>
      <c r="AK188" s="972"/>
      <c r="AL188" s="972"/>
      <c r="AM188" s="972"/>
      <c r="AN188" s="972"/>
      <c r="AO188" s="972"/>
      <c r="AP188" s="972"/>
    </row>
    <row r="189" spans="1:42" ht="15" thickBot="1">
      <c r="B189" s="1542" t="s">
        <v>1163</v>
      </c>
      <c r="C189" s="1543"/>
      <c r="D189" s="1543"/>
      <c r="E189" s="1543"/>
      <c r="F189" s="1544"/>
      <c r="G189" s="152">
        <f t="shared" ref="G189:AP189" si="78">G$7</f>
        <v>1990</v>
      </c>
      <c r="H189" s="152">
        <f t="shared" si="78"/>
        <v>1991</v>
      </c>
      <c r="I189" s="152">
        <f t="shared" si="78"/>
        <v>1992</v>
      </c>
      <c r="J189" s="152">
        <f t="shared" si="78"/>
        <v>1993</v>
      </c>
      <c r="K189" s="152">
        <f t="shared" si="78"/>
        <v>1994</v>
      </c>
      <c r="L189" s="152">
        <f t="shared" si="78"/>
        <v>1995</v>
      </c>
      <c r="M189" s="152">
        <f t="shared" si="78"/>
        <v>1996</v>
      </c>
      <c r="N189" s="152">
        <f t="shared" si="78"/>
        <v>1997</v>
      </c>
      <c r="O189" s="152">
        <f t="shared" si="78"/>
        <v>1998</v>
      </c>
      <c r="P189" s="152">
        <f t="shared" si="78"/>
        <v>1999</v>
      </c>
      <c r="Q189" s="152">
        <f t="shared" si="78"/>
        <v>2000</v>
      </c>
      <c r="R189" s="152">
        <f t="shared" si="78"/>
        <v>2001</v>
      </c>
      <c r="S189" s="152">
        <f t="shared" si="78"/>
        <v>2002</v>
      </c>
      <c r="T189" s="152">
        <f t="shared" si="78"/>
        <v>2003</v>
      </c>
      <c r="U189" s="152">
        <f t="shared" si="78"/>
        <v>2004</v>
      </c>
      <c r="V189" s="152">
        <f t="shared" si="78"/>
        <v>2005</v>
      </c>
      <c r="W189" s="152">
        <f t="shared" si="78"/>
        <v>2006</v>
      </c>
      <c r="X189" s="152">
        <f t="shared" si="78"/>
        <v>2007</v>
      </c>
      <c r="Y189" s="152">
        <f t="shared" si="78"/>
        <v>2008</v>
      </c>
      <c r="Z189" s="152">
        <f t="shared" si="78"/>
        <v>2009</v>
      </c>
      <c r="AA189" s="152">
        <f t="shared" si="78"/>
        <v>2010</v>
      </c>
      <c r="AB189" s="152">
        <f t="shared" si="78"/>
        <v>2011</v>
      </c>
      <c r="AC189" s="152">
        <f t="shared" si="78"/>
        <v>2012</v>
      </c>
      <c r="AD189" s="152">
        <f t="shared" si="78"/>
        <v>2013</v>
      </c>
      <c r="AE189" s="152">
        <f t="shared" si="78"/>
        <v>2014</v>
      </c>
      <c r="AF189" s="152">
        <f t="shared" si="78"/>
        <v>2015</v>
      </c>
      <c r="AG189" s="152">
        <f t="shared" si="78"/>
        <v>2016</v>
      </c>
      <c r="AH189" s="152">
        <f t="shared" si="78"/>
        <v>2017</v>
      </c>
      <c r="AI189" s="152">
        <f t="shared" si="78"/>
        <v>2018</v>
      </c>
      <c r="AJ189" s="152">
        <f t="shared" si="78"/>
        <v>2019</v>
      </c>
      <c r="AK189" s="152">
        <f t="shared" si="78"/>
        <v>2020</v>
      </c>
      <c r="AL189" s="152">
        <f t="shared" si="78"/>
        <v>2021</v>
      </c>
      <c r="AM189" s="152">
        <f t="shared" si="78"/>
        <v>2022</v>
      </c>
      <c r="AN189" s="152">
        <f t="shared" si="78"/>
        <v>2023</v>
      </c>
      <c r="AO189" s="152">
        <f t="shared" si="78"/>
        <v>2024</v>
      </c>
      <c r="AP189" s="152">
        <f t="shared" si="78"/>
        <v>2025</v>
      </c>
    </row>
    <row r="190" spans="1:42" s="41" customFormat="1" ht="13.5" customHeight="1">
      <c r="B190" s="728">
        <v>63</v>
      </c>
      <c r="C190" s="36" t="s">
        <v>684</v>
      </c>
      <c r="D190" s="42" t="s">
        <v>125</v>
      </c>
      <c r="E190" s="274" t="s">
        <v>154</v>
      </c>
      <c r="F190" s="288"/>
      <c r="G190" s="86" t="str">
        <f>IF(OR(G175="",G68="n. appl."),"n. appl.",G175/G68*1000)</f>
        <v>n. appl.</v>
      </c>
      <c r="H190" s="86" t="str">
        <f t="shared" ref="H190:AP190" si="79">IF(OR(H175="",H68="n. appl."),"n. appl.",H175/H68*1000)</f>
        <v>n. appl.</v>
      </c>
      <c r="I190" s="86" t="str">
        <f t="shared" si="79"/>
        <v>n. appl.</v>
      </c>
      <c r="J190" s="86" t="str">
        <f t="shared" si="79"/>
        <v>n. appl.</v>
      </c>
      <c r="K190" s="86" t="str">
        <f t="shared" si="79"/>
        <v>n. appl.</v>
      </c>
      <c r="L190" s="86" t="str">
        <f t="shared" si="79"/>
        <v>n. appl.</v>
      </c>
      <c r="M190" s="86" t="str">
        <f t="shared" si="79"/>
        <v>n. appl.</v>
      </c>
      <c r="N190" s="86" t="str">
        <f t="shared" si="79"/>
        <v>n. appl.</v>
      </c>
      <c r="O190" s="86" t="str">
        <f t="shared" si="79"/>
        <v>n. appl.</v>
      </c>
      <c r="P190" s="86" t="str">
        <f t="shared" si="79"/>
        <v>n. appl.</v>
      </c>
      <c r="Q190" s="86" t="str">
        <f t="shared" si="79"/>
        <v>n. appl.</v>
      </c>
      <c r="R190" s="86" t="str">
        <f t="shared" si="79"/>
        <v>n. appl.</v>
      </c>
      <c r="S190" s="86" t="str">
        <f t="shared" si="79"/>
        <v>n. appl.</v>
      </c>
      <c r="T190" s="86" t="str">
        <f t="shared" si="79"/>
        <v>n. appl.</v>
      </c>
      <c r="U190" s="86" t="str">
        <f t="shared" si="79"/>
        <v>n. appl.</v>
      </c>
      <c r="V190" s="86" t="str">
        <f t="shared" si="79"/>
        <v>n. appl.</v>
      </c>
      <c r="W190" s="86" t="str">
        <f t="shared" si="79"/>
        <v>n. appl.</v>
      </c>
      <c r="X190" s="86" t="str">
        <f t="shared" si="79"/>
        <v>n. appl.</v>
      </c>
      <c r="Y190" s="86" t="str">
        <f t="shared" si="79"/>
        <v>n. appl.</v>
      </c>
      <c r="Z190" s="86" t="str">
        <f t="shared" si="79"/>
        <v>n. appl.</v>
      </c>
      <c r="AA190" s="86" t="str">
        <f t="shared" si="79"/>
        <v>n. appl.</v>
      </c>
      <c r="AB190" s="86" t="str">
        <f t="shared" si="79"/>
        <v>n. appl.</v>
      </c>
      <c r="AC190" s="86" t="str">
        <f t="shared" si="79"/>
        <v>n. appl.</v>
      </c>
      <c r="AD190" s="86" t="str">
        <f t="shared" si="79"/>
        <v>n. appl.</v>
      </c>
      <c r="AE190" s="86" t="str">
        <f t="shared" si="79"/>
        <v>n. appl.</v>
      </c>
      <c r="AF190" s="86" t="str">
        <f t="shared" si="79"/>
        <v>n. appl.</v>
      </c>
      <c r="AG190" s="86" t="str">
        <f t="shared" si="79"/>
        <v>n. appl.</v>
      </c>
      <c r="AH190" s="86" t="str">
        <f t="shared" si="79"/>
        <v>n. appl.</v>
      </c>
      <c r="AI190" s="86" t="str">
        <f t="shared" si="79"/>
        <v>n. appl.</v>
      </c>
      <c r="AJ190" s="86" t="str">
        <f t="shared" si="79"/>
        <v>n. appl.</v>
      </c>
      <c r="AK190" s="86" t="str">
        <f t="shared" si="79"/>
        <v>n. appl.</v>
      </c>
      <c r="AL190" s="86" t="str">
        <f t="shared" si="79"/>
        <v>n. appl.</v>
      </c>
      <c r="AM190" s="86" t="str">
        <f t="shared" si="79"/>
        <v>n. appl.</v>
      </c>
      <c r="AN190" s="86" t="str">
        <f t="shared" si="79"/>
        <v>n. appl.</v>
      </c>
      <c r="AO190" s="86" t="str">
        <f t="shared" si="79"/>
        <v>n. appl.</v>
      </c>
      <c r="AP190" s="86" t="str">
        <f t="shared" si="79"/>
        <v>n. appl.</v>
      </c>
    </row>
    <row r="191" spans="1:42" s="41" customFormat="1" ht="13.5" customHeight="1">
      <c r="B191" s="728" t="s">
        <v>272</v>
      </c>
      <c r="C191" s="36"/>
      <c r="D191" s="74" t="s">
        <v>364</v>
      </c>
      <c r="E191" s="274" t="s">
        <v>728</v>
      </c>
      <c r="F191" s="288"/>
      <c r="G191" s="86" t="str">
        <f>IF(G$40="","",IF(OR(G$40=0,G46=0),"n. appl.",G176/G$68*1000))</f>
        <v/>
      </c>
      <c r="H191" s="86" t="str">
        <f t="shared" ref="H191:AP191" si="80">IF(H$40="","",IF(OR(H$40=0,H46=0),"n. appl.",H176/H$68*1000))</f>
        <v/>
      </c>
      <c r="I191" s="86" t="str">
        <f t="shared" si="80"/>
        <v/>
      </c>
      <c r="J191" s="86" t="str">
        <f t="shared" si="80"/>
        <v/>
      </c>
      <c r="K191" s="86" t="str">
        <f t="shared" si="80"/>
        <v/>
      </c>
      <c r="L191" s="86" t="str">
        <f t="shared" si="80"/>
        <v/>
      </c>
      <c r="M191" s="86" t="str">
        <f t="shared" si="80"/>
        <v/>
      </c>
      <c r="N191" s="86" t="str">
        <f t="shared" si="80"/>
        <v/>
      </c>
      <c r="O191" s="86" t="str">
        <f t="shared" si="80"/>
        <v/>
      </c>
      <c r="P191" s="86" t="str">
        <f t="shared" si="80"/>
        <v/>
      </c>
      <c r="Q191" s="86" t="str">
        <f t="shared" si="80"/>
        <v/>
      </c>
      <c r="R191" s="86" t="str">
        <f t="shared" si="80"/>
        <v/>
      </c>
      <c r="S191" s="86" t="str">
        <f t="shared" si="80"/>
        <v/>
      </c>
      <c r="T191" s="86" t="str">
        <f t="shared" si="80"/>
        <v/>
      </c>
      <c r="U191" s="86" t="str">
        <f t="shared" si="80"/>
        <v/>
      </c>
      <c r="V191" s="86" t="str">
        <f t="shared" si="80"/>
        <v/>
      </c>
      <c r="W191" s="86" t="str">
        <f t="shared" si="80"/>
        <v/>
      </c>
      <c r="X191" s="86" t="str">
        <f t="shared" si="80"/>
        <v/>
      </c>
      <c r="Y191" s="86" t="str">
        <f t="shared" si="80"/>
        <v/>
      </c>
      <c r="Z191" s="86" t="str">
        <f t="shared" si="80"/>
        <v/>
      </c>
      <c r="AA191" s="86" t="str">
        <f t="shared" si="80"/>
        <v/>
      </c>
      <c r="AB191" s="86" t="str">
        <f t="shared" si="80"/>
        <v/>
      </c>
      <c r="AC191" s="86" t="str">
        <f t="shared" si="80"/>
        <v/>
      </c>
      <c r="AD191" s="86" t="str">
        <f t="shared" si="80"/>
        <v/>
      </c>
      <c r="AE191" s="86" t="str">
        <f t="shared" si="80"/>
        <v/>
      </c>
      <c r="AF191" s="86" t="str">
        <f t="shared" si="80"/>
        <v/>
      </c>
      <c r="AG191" s="86" t="str">
        <f t="shared" si="80"/>
        <v/>
      </c>
      <c r="AH191" s="86" t="str">
        <f t="shared" si="80"/>
        <v/>
      </c>
      <c r="AI191" s="86" t="str">
        <f t="shared" si="80"/>
        <v/>
      </c>
      <c r="AJ191" s="86" t="str">
        <f t="shared" si="80"/>
        <v/>
      </c>
      <c r="AK191" s="86" t="str">
        <f t="shared" si="80"/>
        <v/>
      </c>
      <c r="AL191" s="86" t="str">
        <f t="shared" si="80"/>
        <v/>
      </c>
      <c r="AM191" s="86" t="str">
        <f t="shared" si="80"/>
        <v/>
      </c>
      <c r="AN191" s="86" t="str">
        <f t="shared" si="80"/>
        <v/>
      </c>
      <c r="AO191" s="86" t="str">
        <f t="shared" si="80"/>
        <v/>
      </c>
      <c r="AP191" s="86" t="str">
        <f t="shared" si="80"/>
        <v/>
      </c>
    </row>
    <row r="192" spans="1:42" s="41" customFormat="1" ht="13.5" customHeight="1">
      <c r="B192" s="728" t="s">
        <v>273</v>
      </c>
      <c r="C192" s="36"/>
      <c r="D192" s="74" t="s">
        <v>859</v>
      </c>
      <c r="E192" s="274" t="s">
        <v>728</v>
      </c>
      <c r="F192" s="288"/>
      <c r="G192" s="86" t="str">
        <f>IF(G$40="","",IF(OR(G$40=0,G46=0),"n. appl.",G177/G$68*1000))</f>
        <v/>
      </c>
      <c r="H192" s="86" t="str">
        <f t="shared" ref="H192:AP192" si="81">IF(H$40="","",IF(OR(H$40=0,H46=0),"n. appl.",H177/H$68*1000))</f>
        <v/>
      </c>
      <c r="I192" s="86" t="str">
        <f t="shared" si="81"/>
        <v/>
      </c>
      <c r="J192" s="86" t="str">
        <f t="shared" si="81"/>
        <v/>
      </c>
      <c r="K192" s="86" t="str">
        <f t="shared" si="81"/>
        <v/>
      </c>
      <c r="L192" s="86" t="str">
        <f t="shared" si="81"/>
        <v/>
      </c>
      <c r="M192" s="86" t="str">
        <f t="shared" si="81"/>
        <v/>
      </c>
      <c r="N192" s="86" t="str">
        <f t="shared" si="81"/>
        <v/>
      </c>
      <c r="O192" s="86" t="str">
        <f t="shared" si="81"/>
        <v/>
      </c>
      <c r="P192" s="86" t="str">
        <f t="shared" si="81"/>
        <v/>
      </c>
      <c r="Q192" s="86" t="str">
        <f t="shared" si="81"/>
        <v/>
      </c>
      <c r="R192" s="86" t="str">
        <f t="shared" si="81"/>
        <v/>
      </c>
      <c r="S192" s="86" t="str">
        <f t="shared" si="81"/>
        <v/>
      </c>
      <c r="T192" s="86" t="str">
        <f t="shared" si="81"/>
        <v/>
      </c>
      <c r="U192" s="86" t="str">
        <f t="shared" si="81"/>
        <v/>
      </c>
      <c r="V192" s="86" t="str">
        <f t="shared" si="81"/>
        <v/>
      </c>
      <c r="W192" s="86" t="str">
        <f t="shared" si="81"/>
        <v/>
      </c>
      <c r="X192" s="86" t="str">
        <f t="shared" si="81"/>
        <v/>
      </c>
      <c r="Y192" s="86" t="str">
        <f t="shared" si="81"/>
        <v/>
      </c>
      <c r="Z192" s="86" t="str">
        <f t="shared" si="81"/>
        <v/>
      </c>
      <c r="AA192" s="86" t="str">
        <f t="shared" si="81"/>
        <v/>
      </c>
      <c r="AB192" s="86" t="str">
        <f t="shared" si="81"/>
        <v/>
      </c>
      <c r="AC192" s="86" t="str">
        <f t="shared" si="81"/>
        <v/>
      </c>
      <c r="AD192" s="86" t="str">
        <f t="shared" si="81"/>
        <v/>
      </c>
      <c r="AE192" s="86" t="str">
        <f t="shared" si="81"/>
        <v/>
      </c>
      <c r="AF192" s="86" t="str">
        <f t="shared" si="81"/>
        <v/>
      </c>
      <c r="AG192" s="86" t="str">
        <f t="shared" si="81"/>
        <v/>
      </c>
      <c r="AH192" s="86" t="str">
        <f t="shared" si="81"/>
        <v/>
      </c>
      <c r="AI192" s="86" t="str">
        <f t="shared" si="81"/>
        <v/>
      </c>
      <c r="AJ192" s="86" t="str">
        <f t="shared" si="81"/>
        <v/>
      </c>
      <c r="AK192" s="86" t="str">
        <f t="shared" si="81"/>
        <v/>
      </c>
      <c r="AL192" s="86" t="str">
        <f t="shared" si="81"/>
        <v/>
      </c>
      <c r="AM192" s="86" t="str">
        <f t="shared" si="81"/>
        <v/>
      </c>
      <c r="AN192" s="86" t="str">
        <f t="shared" si="81"/>
        <v/>
      </c>
      <c r="AO192" s="86" t="str">
        <f t="shared" si="81"/>
        <v/>
      </c>
      <c r="AP192" s="86" t="str">
        <f t="shared" si="81"/>
        <v/>
      </c>
    </row>
    <row r="193" spans="1:42" s="79" customFormat="1" ht="13.5" customHeight="1">
      <c r="B193" s="772">
        <f>B199+1</f>
        <v>75</v>
      </c>
      <c r="C193" s="994" t="s">
        <v>1349</v>
      </c>
      <c r="D193" s="862" t="s">
        <v>125</v>
      </c>
      <c r="E193" s="863" t="s">
        <v>153</v>
      </c>
      <c r="F193" s="864"/>
      <c r="G193" s="976" t="str">
        <f>IF(OR(G$68="n. appl.",G$68=0),"n. appl.",G179/G$68*1000)</f>
        <v>n. appl.</v>
      </c>
      <c r="H193" s="976" t="str">
        <f t="shared" ref="H193:AP193" si="82">IF(OR(H$68="n. appl.",H$68=0),"n. appl.",H179/H$68*1000)</f>
        <v>n. appl.</v>
      </c>
      <c r="I193" s="976" t="str">
        <f t="shared" si="82"/>
        <v>n. appl.</v>
      </c>
      <c r="J193" s="976" t="str">
        <f t="shared" si="82"/>
        <v>n. appl.</v>
      </c>
      <c r="K193" s="976" t="str">
        <f t="shared" si="82"/>
        <v>n. appl.</v>
      </c>
      <c r="L193" s="976" t="str">
        <f t="shared" si="82"/>
        <v>n. appl.</v>
      </c>
      <c r="M193" s="976" t="str">
        <f t="shared" si="82"/>
        <v>n. appl.</v>
      </c>
      <c r="N193" s="976" t="str">
        <f t="shared" si="82"/>
        <v>n. appl.</v>
      </c>
      <c r="O193" s="976" t="str">
        <f t="shared" si="82"/>
        <v>n. appl.</v>
      </c>
      <c r="P193" s="976" t="str">
        <f t="shared" si="82"/>
        <v>n. appl.</v>
      </c>
      <c r="Q193" s="976" t="str">
        <f t="shared" si="82"/>
        <v>n. appl.</v>
      </c>
      <c r="R193" s="976" t="str">
        <f t="shared" si="82"/>
        <v>n. appl.</v>
      </c>
      <c r="S193" s="976" t="str">
        <f t="shared" si="82"/>
        <v>n. appl.</v>
      </c>
      <c r="T193" s="976" t="str">
        <f t="shared" si="82"/>
        <v>n. appl.</v>
      </c>
      <c r="U193" s="976" t="str">
        <f t="shared" si="82"/>
        <v>n. appl.</v>
      </c>
      <c r="V193" s="976" t="str">
        <f t="shared" si="82"/>
        <v>n. appl.</v>
      </c>
      <c r="W193" s="976" t="str">
        <f t="shared" si="82"/>
        <v>n. appl.</v>
      </c>
      <c r="X193" s="976" t="str">
        <f t="shared" si="82"/>
        <v>n. appl.</v>
      </c>
      <c r="Y193" s="976" t="str">
        <f t="shared" si="82"/>
        <v>n. appl.</v>
      </c>
      <c r="Z193" s="976" t="str">
        <f t="shared" si="82"/>
        <v>n. appl.</v>
      </c>
      <c r="AA193" s="976" t="str">
        <f t="shared" si="82"/>
        <v>n. appl.</v>
      </c>
      <c r="AB193" s="976" t="str">
        <f t="shared" si="82"/>
        <v>n. appl.</v>
      </c>
      <c r="AC193" s="976" t="str">
        <f t="shared" si="82"/>
        <v>n. appl.</v>
      </c>
      <c r="AD193" s="976" t="str">
        <f t="shared" si="82"/>
        <v>n. appl.</v>
      </c>
      <c r="AE193" s="976" t="str">
        <f t="shared" si="82"/>
        <v>n. appl.</v>
      </c>
      <c r="AF193" s="976" t="str">
        <f t="shared" si="82"/>
        <v>n. appl.</v>
      </c>
      <c r="AG193" s="976" t="str">
        <f t="shared" si="82"/>
        <v>n. appl.</v>
      </c>
      <c r="AH193" s="976" t="str">
        <f t="shared" si="82"/>
        <v>n. appl.</v>
      </c>
      <c r="AI193" s="976" t="str">
        <f t="shared" si="82"/>
        <v>n. appl.</v>
      </c>
      <c r="AJ193" s="976" t="str">
        <f t="shared" si="82"/>
        <v>n. appl.</v>
      </c>
      <c r="AK193" s="976" t="str">
        <f t="shared" si="82"/>
        <v>n. appl.</v>
      </c>
      <c r="AL193" s="976" t="str">
        <f t="shared" si="82"/>
        <v>n. appl.</v>
      </c>
      <c r="AM193" s="976" t="str">
        <f t="shared" si="82"/>
        <v>n. appl.</v>
      </c>
      <c r="AN193" s="976" t="str">
        <f t="shared" si="82"/>
        <v>n. appl.</v>
      </c>
      <c r="AO193" s="976" t="str">
        <f t="shared" si="82"/>
        <v>n. appl.</v>
      </c>
      <c r="AP193" s="976" t="str">
        <f t="shared" si="82"/>
        <v>n. appl.</v>
      </c>
    </row>
    <row r="194" spans="1:42" s="79" customFormat="1" ht="13.5" customHeight="1" thickBot="1">
      <c r="B194" s="785"/>
      <c r="C194" s="80"/>
      <c r="D194" s="80"/>
      <c r="E194" s="785"/>
      <c r="F194" s="785"/>
      <c r="G194" s="972"/>
      <c r="H194" s="972"/>
      <c r="I194" s="972"/>
      <c r="J194" s="972"/>
      <c r="K194" s="972"/>
      <c r="L194" s="972"/>
      <c r="M194" s="972"/>
      <c r="N194" s="972"/>
      <c r="O194" s="972"/>
      <c r="P194" s="972"/>
      <c r="Q194" s="972"/>
      <c r="R194" s="972"/>
      <c r="S194" s="972"/>
      <c r="T194" s="972"/>
      <c r="U194" s="972"/>
      <c r="V194" s="972"/>
      <c r="W194" s="972"/>
      <c r="X194" s="972"/>
      <c r="Y194" s="972"/>
      <c r="Z194" s="972"/>
      <c r="AA194" s="972"/>
      <c r="AB194" s="972"/>
      <c r="AC194" s="972"/>
      <c r="AD194" s="972"/>
      <c r="AE194" s="972"/>
      <c r="AF194" s="972"/>
      <c r="AG194" s="972"/>
      <c r="AH194" s="972"/>
      <c r="AI194" s="972"/>
      <c r="AJ194" s="972"/>
      <c r="AK194" s="972"/>
      <c r="AL194" s="972"/>
      <c r="AM194" s="972"/>
      <c r="AN194" s="972"/>
      <c r="AO194" s="972"/>
      <c r="AP194" s="972"/>
    </row>
    <row r="195" spans="1:42" ht="15" thickBot="1">
      <c r="B195" s="1542" t="s">
        <v>1145</v>
      </c>
      <c r="C195" s="1543"/>
      <c r="D195" s="1543"/>
      <c r="E195" s="1543"/>
      <c r="F195" s="1544"/>
      <c r="G195" s="152">
        <f t="shared" ref="G195:AP195" si="83">G$7</f>
        <v>1990</v>
      </c>
      <c r="H195" s="152">
        <f t="shared" si="83"/>
        <v>1991</v>
      </c>
      <c r="I195" s="152">
        <f t="shared" si="83"/>
        <v>1992</v>
      </c>
      <c r="J195" s="152">
        <f t="shared" si="83"/>
        <v>1993</v>
      </c>
      <c r="K195" s="152">
        <f t="shared" si="83"/>
        <v>1994</v>
      </c>
      <c r="L195" s="152">
        <f t="shared" si="83"/>
        <v>1995</v>
      </c>
      <c r="M195" s="152">
        <f t="shared" si="83"/>
        <v>1996</v>
      </c>
      <c r="N195" s="152">
        <f t="shared" si="83"/>
        <v>1997</v>
      </c>
      <c r="O195" s="152">
        <f t="shared" si="83"/>
        <v>1998</v>
      </c>
      <c r="P195" s="152">
        <f t="shared" si="83"/>
        <v>1999</v>
      </c>
      <c r="Q195" s="152">
        <f t="shared" si="83"/>
        <v>2000</v>
      </c>
      <c r="R195" s="152">
        <f t="shared" si="83"/>
        <v>2001</v>
      </c>
      <c r="S195" s="152">
        <f t="shared" si="83"/>
        <v>2002</v>
      </c>
      <c r="T195" s="152">
        <f t="shared" si="83"/>
        <v>2003</v>
      </c>
      <c r="U195" s="152">
        <f t="shared" si="83"/>
        <v>2004</v>
      </c>
      <c r="V195" s="152">
        <f t="shared" si="83"/>
        <v>2005</v>
      </c>
      <c r="W195" s="152">
        <f t="shared" si="83"/>
        <v>2006</v>
      </c>
      <c r="X195" s="152">
        <f t="shared" si="83"/>
        <v>2007</v>
      </c>
      <c r="Y195" s="152">
        <f t="shared" si="83"/>
        <v>2008</v>
      </c>
      <c r="Z195" s="152">
        <f t="shared" si="83"/>
        <v>2009</v>
      </c>
      <c r="AA195" s="152">
        <f t="shared" si="83"/>
        <v>2010</v>
      </c>
      <c r="AB195" s="152">
        <f t="shared" si="83"/>
        <v>2011</v>
      </c>
      <c r="AC195" s="152">
        <f t="shared" si="83"/>
        <v>2012</v>
      </c>
      <c r="AD195" s="152">
        <f t="shared" si="83"/>
        <v>2013</v>
      </c>
      <c r="AE195" s="152">
        <f t="shared" si="83"/>
        <v>2014</v>
      </c>
      <c r="AF195" s="152">
        <f t="shared" si="83"/>
        <v>2015</v>
      </c>
      <c r="AG195" s="152">
        <f t="shared" si="83"/>
        <v>2016</v>
      </c>
      <c r="AH195" s="152">
        <f t="shared" si="83"/>
        <v>2017</v>
      </c>
      <c r="AI195" s="152">
        <f t="shared" si="83"/>
        <v>2018</v>
      </c>
      <c r="AJ195" s="152">
        <f t="shared" si="83"/>
        <v>2019</v>
      </c>
      <c r="AK195" s="152">
        <f t="shared" si="83"/>
        <v>2020</v>
      </c>
      <c r="AL195" s="152">
        <f t="shared" si="83"/>
        <v>2021</v>
      </c>
      <c r="AM195" s="152">
        <f t="shared" si="83"/>
        <v>2022</v>
      </c>
      <c r="AN195" s="152">
        <f t="shared" si="83"/>
        <v>2023</v>
      </c>
      <c r="AO195" s="152">
        <f t="shared" si="83"/>
        <v>2024</v>
      </c>
      <c r="AP195" s="152">
        <f t="shared" si="83"/>
        <v>2025</v>
      </c>
    </row>
    <row r="196" spans="1:42" s="41" customFormat="1" ht="13.5" customHeight="1">
      <c r="B196" s="728">
        <v>62</v>
      </c>
      <c r="C196" s="36" t="s">
        <v>862</v>
      </c>
      <c r="D196" s="42" t="s">
        <v>683</v>
      </c>
      <c r="E196" s="274" t="s">
        <v>809</v>
      </c>
      <c r="F196" s="288"/>
      <c r="G196" s="86" t="str">
        <f t="shared" ref="G196:AP196" si="84">IF(G$67="","",IF(G$67=0,"n. appl.",G175/G$67*1000))</f>
        <v/>
      </c>
      <c r="H196" s="86" t="str">
        <f t="shared" si="84"/>
        <v/>
      </c>
      <c r="I196" s="86" t="str">
        <f t="shared" si="84"/>
        <v/>
      </c>
      <c r="J196" s="86" t="str">
        <f t="shared" si="84"/>
        <v/>
      </c>
      <c r="K196" s="86" t="str">
        <f t="shared" si="84"/>
        <v/>
      </c>
      <c r="L196" s="86" t="str">
        <f t="shared" si="84"/>
        <v/>
      </c>
      <c r="M196" s="86" t="str">
        <f t="shared" si="84"/>
        <v/>
      </c>
      <c r="N196" s="86" t="str">
        <f t="shared" si="84"/>
        <v/>
      </c>
      <c r="O196" s="86" t="str">
        <f t="shared" si="84"/>
        <v/>
      </c>
      <c r="P196" s="86" t="str">
        <f t="shared" si="84"/>
        <v/>
      </c>
      <c r="Q196" s="86" t="str">
        <f t="shared" si="84"/>
        <v/>
      </c>
      <c r="R196" s="86" t="str">
        <f t="shared" si="84"/>
        <v/>
      </c>
      <c r="S196" s="86" t="str">
        <f t="shared" si="84"/>
        <v/>
      </c>
      <c r="T196" s="86" t="str">
        <f t="shared" si="84"/>
        <v/>
      </c>
      <c r="U196" s="86" t="str">
        <f t="shared" si="84"/>
        <v/>
      </c>
      <c r="V196" s="86" t="str">
        <f t="shared" si="84"/>
        <v/>
      </c>
      <c r="W196" s="86" t="str">
        <f t="shared" si="84"/>
        <v/>
      </c>
      <c r="X196" s="86" t="str">
        <f t="shared" si="84"/>
        <v/>
      </c>
      <c r="Y196" s="86" t="str">
        <f t="shared" si="84"/>
        <v/>
      </c>
      <c r="Z196" s="86" t="str">
        <f t="shared" si="84"/>
        <v/>
      </c>
      <c r="AA196" s="86" t="str">
        <f t="shared" si="84"/>
        <v/>
      </c>
      <c r="AB196" s="86" t="str">
        <f t="shared" si="84"/>
        <v/>
      </c>
      <c r="AC196" s="86" t="str">
        <f t="shared" si="84"/>
        <v/>
      </c>
      <c r="AD196" s="86" t="str">
        <f t="shared" si="84"/>
        <v/>
      </c>
      <c r="AE196" s="86" t="str">
        <f t="shared" si="84"/>
        <v/>
      </c>
      <c r="AF196" s="86" t="str">
        <f t="shared" si="84"/>
        <v/>
      </c>
      <c r="AG196" s="86" t="str">
        <f t="shared" si="84"/>
        <v/>
      </c>
      <c r="AH196" s="86" t="str">
        <f t="shared" si="84"/>
        <v/>
      </c>
      <c r="AI196" s="86" t="str">
        <f t="shared" si="84"/>
        <v/>
      </c>
      <c r="AJ196" s="86" t="str">
        <f t="shared" si="84"/>
        <v/>
      </c>
      <c r="AK196" s="86" t="str">
        <f t="shared" si="84"/>
        <v/>
      </c>
      <c r="AL196" s="86" t="str">
        <f t="shared" si="84"/>
        <v/>
      </c>
      <c r="AM196" s="86" t="str">
        <f t="shared" si="84"/>
        <v/>
      </c>
      <c r="AN196" s="86" t="str">
        <f t="shared" si="84"/>
        <v/>
      </c>
      <c r="AO196" s="86" t="str">
        <f t="shared" si="84"/>
        <v/>
      </c>
      <c r="AP196" s="86" t="str">
        <f t="shared" si="84"/>
        <v/>
      </c>
    </row>
    <row r="197" spans="1:42" s="41" customFormat="1" ht="13.5" customHeight="1">
      <c r="B197" s="728" t="s">
        <v>365</v>
      </c>
      <c r="C197" s="36"/>
      <c r="D197" s="74" t="s">
        <v>364</v>
      </c>
      <c r="E197" s="274" t="s">
        <v>809</v>
      </c>
      <c r="F197" s="288"/>
      <c r="G197" s="86" t="str">
        <f t="shared" ref="G197:AP197" si="85">IF(G$67="","",IF(G$67=0,"n. appl.",G176/G$67*1000))</f>
        <v/>
      </c>
      <c r="H197" s="86" t="str">
        <f t="shared" si="85"/>
        <v/>
      </c>
      <c r="I197" s="86" t="str">
        <f t="shared" si="85"/>
        <v/>
      </c>
      <c r="J197" s="86" t="str">
        <f t="shared" si="85"/>
        <v/>
      </c>
      <c r="K197" s="86" t="str">
        <f t="shared" si="85"/>
        <v/>
      </c>
      <c r="L197" s="86" t="str">
        <f t="shared" si="85"/>
        <v/>
      </c>
      <c r="M197" s="86" t="str">
        <f t="shared" si="85"/>
        <v/>
      </c>
      <c r="N197" s="86" t="str">
        <f t="shared" si="85"/>
        <v/>
      </c>
      <c r="O197" s="86" t="str">
        <f t="shared" si="85"/>
        <v/>
      </c>
      <c r="P197" s="86" t="str">
        <f t="shared" si="85"/>
        <v/>
      </c>
      <c r="Q197" s="86" t="str">
        <f t="shared" si="85"/>
        <v/>
      </c>
      <c r="R197" s="86" t="str">
        <f t="shared" si="85"/>
        <v/>
      </c>
      <c r="S197" s="86" t="str">
        <f t="shared" si="85"/>
        <v/>
      </c>
      <c r="T197" s="86" t="str">
        <f t="shared" si="85"/>
        <v/>
      </c>
      <c r="U197" s="86" t="str">
        <f t="shared" si="85"/>
        <v/>
      </c>
      <c r="V197" s="86" t="str">
        <f t="shared" si="85"/>
        <v/>
      </c>
      <c r="W197" s="86" t="str">
        <f t="shared" si="85"/>
        <v/>
      </c>
      <c r="X197" s="86" t="str">
        <f t="shared" si="85"/>
        <v/>
      </c>
      <c r="Y197" s="86" t="str">
        <f t="shared" si="85"/>
        <v/>
      </c>
      <c r="Z197" s="86" t="str">
        <f t="shared" si="85"/>
        <v/>
      </c>
      <c r="AA197" s="86" t="str">
        <f t="shared" si="85"/>
        <v/>
      </c>
      <c r="AB197" s="86" t="str">
        <f t="shared" si="85"/>
        <v/>
      </c>
      <c r="AC197" s="86" t="str">
        <f t="shared" si="85"/>
        <v/>
      </c>
      <c r="AD197" s="86" t="str">
        <f t="shared" si="85"/>
        <v/>
      </c>
      <c r="AE197" s="86" t="str">
        <f t="shared" si="85"/>
        <v/>
      </c>
      <c r="AF197" s="86" t="str">
        <f t="shared" si="85"/>
        <v/>
      </c>
      <c r="AG197" s="86" t="str">
        <f t="shared" si="85"/>
        <v/>
      </c>
      <c r="AH197" s="86" t="str">
        <f t="shared" si="85"/>
        <v/>
      </c>
      <c r="AI197" s="86" t="str">
        <f t="shared" si="85"/>
        <v/>
      </c>
      <c r="AJ197" s="86" t="str">
        <f t="shared" si="85"/>
        <v/>
      </c>
      <c r="AK197" s="86" t="str">
        <f t="shared" si="85"/>
        <v/>
      </c>
      <c r="AL197" s="86" t="str">
        <f t="shared" si="85"/>
        <v/>
      </c>
      <c r="AM197" s="86" t="str">
        <f t="shared" si="85"/>
        <v/>
      </c>
      <c r="AN197" s="86" t="str">
        <f t="shared" si="85"/>
        <v/>
      </c>
      <c r="AO197" s="86" t="str">
        <f t="shared" si="85"/>
        <v/>
      </c>
      <c r="AP197" s="86" t="str">
        <f t="shared" si="85"/>
        <v/>
      </c>
    </row>
    <row r="198" spans="1:42" s="41" customFormat="1" ht="13.5" customHeight="1">
      <c r="B198" s="728" t="s">
        <v>366</v>
      </c>
      <c r="C198" s="36"/>
      <c r="D198" s="74" t="s">
        <v>859</v>
      </c>
      <c r="E198" s="274" t="s">
        <v>809</v>
      </c>
      <c r="F198" s="288"/>
      <c r="G198" s="86" t="str">
        <f t="shared" ref="G198:AP198" si="86">IF(G$67="","",IF(G$67=0,"n. appl.",G177/G$67*1000))</f>
        <v/>
      </c>
      <c r="H198" s="86" t="str">
        <f t="shared" si="86"/>
        <v/>
      </c>
      <c r="I198" s="86" t="str">
        <f t="shared" si="86"/>
        <v/>
      </c>
      <c r="J198" s="86" t="str">
        <f t="shared" si="86"/>
        <v/>
      </c>
      <c r="K198" s="86" t="str">
        <f t="shared" si="86"/>
        <v/>
      </c>
      <c r="L198" s="86" t="str">
        <f t="shared" si="86"/>
        <v/>
      </c>
      <c r="M198" s="86" t="str">
        <f t="shared" si="86"/>
        <v/>
      </c>
      <c r="N198" s="86" t="str">
        <f t="shared" si="86"/>
        <v/>
      </c>
      <c r="O198" s="86" t="str">
        <f t="shared" si="86"/>
        <v/>
      </c>
      <c r="P198" s="86" t="str">
        <f t="shared" si="86"/>
        <v/>
      </c>
      <c r="Q198" s="86" t="str">
        <f t="shared" si="86"/>
        <v/>
      </c>
      <c r="R198" s="86" t="str">
        <f t="shared" si="86"/>
        <v/>
      </c>
      <c r="S198" s="86" t="str">
        <f t="shared" si="86"/>
        <v/>
      </c>
      <c r="T198" s="86" t="str">
        <f t="shared" si="86"/>
        <v/>
      </c>
      <c r="U198" s="86" t="str">
        <f t="shared" si="86"/>
        <v/>
      </c>
      <c r="V198" s="86" t="str">
        <f t="shared" si="86"/>
        <v/>
      </c>
      <c r="W198" s="86" t="str">
        <f t="shared" si="86"/>
        <v/>
      </c>
      <c r="X198" s="86" t="str">
        <f t="shared" si="86"/>
        <v/>
      </c>
      <c r="Y198" s="86" t="str">
        <f t="shared" si="86"/>
        <v/>
      </c>
      <c r="Z198" s="86" t="str">
        <f t="shared" si="86"/>
        <v/>
      </c>
      <c r="AA198" s="86" t="str">
        <f t="shared" si="86"/>
        <v/>
      </c>
      <c r="AB198" s="86" t="str">
        <f t="shared" si="86"/>
        <v/>
      </c>
      <c r="AC198" s="86" t="str">
        <f t="shared" si="86"/>
        <v/>
      </c>
      <c r="AD198" s="86" t="str">
        <f t="shared" si="86"/>
        <v/>
      </c>
      <c r="AE198" s="86" t="str">
        <f t="shared" si="86"/>
        <v/>
      </c>
      <c r="AF198" s="86" t="str">
        <f t="shared" si="86"/>
        <v/>
      </c>
      <c r="AG198" s="86" t="str">
        <f t="shared" si="86"/>
        <v/>
      </c>
      <c r="AH198" s="86" t="str">
        <f t="shared" si="86"/>
        <v/>
      </c>
      <c r="AI198" s="86" t="str">
        <f t="shared" si="86"/>
        <v/>
      </c>
      <c r="AJ198" s="86" t="str">
        <f t="shared" si="86"/>
        <v/>
      </c>
      <c r="AK198" s="86" t="str">
        <f t="shared" si="86"/>
        <v/>
      </c>
      <c r="AL198" s="86" t="str">
        <f t="shared" si="86"/>
        <v/>
      </c>
      <c r="AM198" s="86" t="str">
        <f t="shared" si="86"/>
        <v/>
      </c>
      <c r="AN198" s="86" t="str">
        <f t="shared" si="86"/>
        <v/>
      </c>
      <c r="AO198" s="86" t="str">
        <f t="shared" si="86"/>
        <v/>
      </c>
      <c r="AP198" s="86" t="str">
        <f t="shared" si="86"/>
        <v/>
      </c>
    </row>
    <row r="199" spans="1:42" s="79" customFormat="1" ht="13.5" customHeight="1">
      <c r="B199" s="772">
        <f>B187+1</f>
        <v>74</v>
      </c>
      <c r="C199" s="36" t="s">
        <v>321</v>
      </c>
      <c r="D199" s="42" t="s">
        <v>683</v>
      </c>
      <c r="E199" s="274" t="s">
        <v>809</v>
      </c>
      <c r="F199" s="288"/>
      <c r="G199" s="976" t="str">
        <f t="shared" ref="G199:AP199" si="87">IF(G$67="","",IF(G$67=0,"n. appl.",G179/G$67*1000))</f>
        <v/>
      </c>
      <c r="H199" s="976" t="str">
        <f t="shared" si="87"/>
        <v/>
      </c>
      <c r="I199" s="976" t="str">
        <f t="shared" si="87"/>
        <v/>
      </c>
      <c r="J199" s="976" t="str">
        <f t="shared" si="87"/>
        <v/>
      </c>
      <c r="K199" s="976" t="str">
        <f t="shared" si="87"/>
        <v/>
      </c>
      <c r="L199" s="976" t="str">
        <f t="shared" si="87"/>
        <v/>
      </c>
      <c r="M199" s="976" t="str">
        <f t="shared" si="87"/>
        <v/>
      </c>
      <c r="N199" s="976" t="str">
        <f t="shared" si="87"/>
        <v/>
      </c>
      <c r="O199" s="976" t="str">
        <f t="shared" si="87"/>
        <v/>
      </c>
      <c r="P199" s="976" t="str">
        <f t="shared" si="87"/>
        <v/>
      </c>
      <c r="Q199" s="976" t="str">
        <f t="shared" si="87"/>
        <v/>
      </c>
      <c r="R199" s="976" t="str">
        <f t="shared" si="87"/>
        <v/>
      </c>
      <c r="S199" s="976" t="str">
        <f t="shared" si="87"/>
        <v/>
      </c>
      <c r="T199" s="976" t="str">
        <f t="shared" si="87"/>
        <v/>
      </c>
      <c r="U199" s="976" t="str">
        <f t="shared" si="87"/>
        <v/>
      </c>
      <c r="V199" s="976" t="str">
        <f t="shared" si="87"/>
        <v/>
      </c>
      <c r="W199" s="976" t="str">
        <f t="shared" si="87"/>
        <v/>
      </c>
      <c r="X199" s="976" t="str">
        <f t="shared" si="87"/>
        <v/>
      </c>
      <c r="Y199" s="976" t="str">
        <f t="shared" si="87"/>
        <v/>
      </c>
      <c r="Z199" s="976" t="str">
        <f t="shared" si="87"/>
        <v/>
      </c>
      <c r="AA199" s="976" t="str">
        <f t="shared" si="87"/>
        <v/>
      </c>
      <c r="AB199" s="976" t="str">
        <f t="shared" si="87"/>
        <v/>
      </c>
      <c r="AC199" s="976" t="str">
        <f t="shared" si="87"/>
        <v/>
      </c>
      <c r="AD199" s="976" t="str">
        <f t="shared" si="87"/>
        <v/>
      </c>
      <c r="AE199" s="976" t="str">
        <f t="shared" si="87"/>
        <v/>
      </c>
      <c r="AF199" s="976" t="str">
        <f t="shared" si="87"/>
        <v/>
      </c>
      <c r="AG199" s="976" t="str">
        <f t="shared" si="87"/>
        <v/>
      </c>
      <c r="AH199" s="976" t="str">
        <f t="shared" si="87"/>
        <v/>
      </c>
      <c r="AI199" s="976" t="str">
        <f t="shared" si="87"/>
        <v/>
      </c>
      <c r="AJ199" s="976" t="str">
        <f t="shared" si="87"/>
        <v/>
      </c>
      <c r="AK199" s="976" t="str">
        <f t="shared" si="87"/>
        <v/>
      </c>
      <c r="AL199" s="976" t="str">
        <f t="shared" si="87"/>
        <v/>
      </c>
      <c r="AM199" s="976" t="str">
        <f t="shared" si="87"/>
        <v/>
      </c>
      <c r="AN199" s="976" t="str">
        <f t="shared" si="87"/>
        <v/>
      </c>
      <c r="AO199" s="976" t="str">
        <f t="shared" si="87"/>
        <v/>
      </c>
      <c r="AP199" s="976" t="str">
        <f t="shared" si="87"/>
        <v/>
      </c>
    </row>
    <row r="200" spans="1:42" s="79" customFormat="1" ht="13.5" customHeight="1">
      <c r="B200" s="772">
        <v>77</v>
      </c>
      <c r="C200" s="36" t="s">
        <v>808</v>
      </c>
      <c r="D200" s="74"/>
      <c r="E200" s="274" t="s">
        <v>1010</v>
      </c>
      <c r="F200" s="288"/>
      <c r="G200" s="995" t="str">
        <f t="shared" ref="G200:AP200" si="88">IF(G199="","",IF(OR($G199="n. appl.",$G199=0),"n. appl.",(G199-$G199)/$G199))</f>
        <v/>
      </c>
      <c r="H200" s="995" t="str">
        <f t="shared" si="88"/>
        <v/>
      </c>
      <c r="I200" s="995" t="str">
        <f t="shared" si="88"/>
        <v/>
      </c>
      <c r="J200" s="995" t="str">
        <f t="shared" si="88"/>
        <v/>
      </c>
      <c r="K200" s="995" t="str">
        <f t="shared" si="88"/>
        <v/>
      </c>
      <c r="L200" s="995" t="str">
        <f t="shared" si="88"/>
        <v/>
      </c>
      <c r="M200" s="995" t="str">
        <f t="shared" si="88"/>
        <v/>
      </c>
      <c r="N200" s="995" t="str">
        <f t="shared" si="88"/>
        <v/>
      </c>
      <c r="O200" s="995" t="str">
        <f t="shared" si="88"/>
        <v/>
      </c>
      <c r="P200" s="995" t="str">
        <f t="shared" si="88"/>
        <v/>
      </c>
      <c r="Q200" s="995" t="str">
        <f t="shared" si="88"/>
        <v/>
      </c>
      <c r="R200" s="995" t="str">
        <f t="shared" si="88"/>
        <v/>
      </c>
      <c r="S200" s="995" t="str">
        <f t="shared" si="88"/>
        <v/>
      </c>
      <c r="T200" s="995" t="str">
        <f t="shared" si="88"/>
        <v/>
      </c>
      <c r="U200" s="995" t="str">
        <f t="shared" si="88"/>
        <v/>
      </c>
      <c r="V200" s="995" t="str">
        <f t="shared" si="88"/>
        <v/>
      </c>
      <c r="W200" s="995" t="str">
        <f t="shared" si="88"/>
        <v/>
      </c>
      <c r="X200" s="995" t="str">
        <f t="shared" si="88"/>
        <v/>
      </c>
      <c r="Y200" s="995" t="str">
        <f t="shared" si="88"/>
        <v/>
      </c>
      <c r="Z200" s="995" t="str">
        <f t="shared" si="88"/>
        <v/>
      </c>
      <c r="AA200" s="995" t="str">
        <f t="shared" si="88"/>
        <v/>
      </c>
      <c r="AB200" s="995" t="str">
        <f t="shared" si="88"/>
        <v/>
      </c>
      <c r="AC200" s="995" t="str">
        <f t="shared" si="88"/>
        <v/>
      </c>
      <c r="AD200" s="995" t="str">
        <f t="shared" si="88"/>
        <v/>
      </c>
      <c r="AE200" s="995" t="str">
        <f t="shared" si="88"/>
        <v/>
      </c>
      <c r="AF200" s="995" t="str">
        <f t="shared" si="88"/>
        <v/>
      </c>
      <c r="AG200" s="995" t="str">
        <f t="shared" si="88"/>
        <v/>
      </c>
      <c r="AH200" s="995" t="str">
        <f t="shared" si="88"/>
        <v/>
      </c>
      <c r="AI200" s="995" t="str">
        <f t="shared" si="88"/>
        <v/>
      </c>
      <c r="AJ200" s="995" t="str">
        <f t="shared" si="88"/>
        <v/>
      </c>
      <c r="AK200" s="995" t="str">
        <f t="shared" si="88"/>
        <v/>
      </c>
      <c r="AL200" s="995" t="str">
        <f t="shared" si="88"/>
        <v/>
      </c>
      <c r="AM200" s="995" t="str">
        <f t="shared" si="88"/>
        <v/>
      </c>
      <c r="AN200" s="995" t="str">
        <f t="shared" si="88"/>
        <v/>
      </c>
      <c r="AO200" s="995" t="str">
        <f t="shared" si="88"/>
        <v/>
      </c>
      <c r="AP200" s="995" t="str">
        <f t="shared" si="88"/>
        <v/>
      </c>
    </row>
    <row r="201" spans="1:42" s="79" customFormat="1" ht="13.5" customHeight="1" thickBot="1">
      <c r="B201" s="785"/>
      <c r="C201" s="80"/>
      <c r="D201" s="80"/>
      <c r="E201" s="785"/>
      <c r="F201" s="785"/>
      <c r="G201" s="972"/>
      <c r="H201" s="972"/>
      <c r="I201" s="972"/>
      <c r="J201" s="972"/>
      <c r="K201" s="972"/>
      <c r="L201" s="972"/>
      <c r="M201" s="972"/>
      <c r="N201" s="972"/>
      <c r="O201" s="972"/>
      <c r="P201" s="972"/>
      <c r="Q201" s="972"/>
      <c r="R201" s="972"/>
      <c r="S201" s="972"/>
      <c r="T201" s="972"/>
      <c r="U201" s="972"/>
      <c r="V201" s="972"/>
      <c r="W201" s="972"/>
      <c r="X201" s="972"/>
      <c r="Y201" s="972"/>
      <c r="Z201" s="972"/>
      <c r="AA201" s="972"/>
      <c r="AB201" s="972"/>
      <c r="AC201" s="972"/>
      <c r="AD201" s="972"/>
      <c r="AE201" s="972"/>
      <c r="AF201" s="972"/>
      <c r="AG201" s="972"/>
      <c r="AH201" s="972"/>
      <c r="AI201" s="972"/>
      <c r="AJ201" s="972"/>
      <c r="AK201" s="972"/>
      <c r="AL201" s="972"/>
      <c r="AM201" s="972"/>
      <c r="AN201" s="972"/>
      <c r="AO201" s="972"/>
      <c r="AP201" s="972"/>
    </row>
    <row r="202" spans="1:42" s="79" customFormat="1" ht="13.5" customHeight="1" thickBot="1">
      <c r="B202" s="32" t="s">
        <v>801</v>
      </c>
      <c r="C202" s="859"/>
      <c r="D202" s="859"/>
      <c r="E202" s="860"/>
      <c r="F202" s="860"/>
      <c r="G202" s="152">
        <f t="shared" ref="G202:AP202" si="89">G$7</f>
        <v>1990</v>
      </c>
      <c r="H202" s="152">
        <f t="shared" si="89"/>
        <v>1991</v>
      </c>
      <c r="I202" s="152">
        <f t="shared" si="89"/>
        <v>1992</v>
      </c>
      <c r="J202" s="152">
        <f t="shared" si="89"/>
        <v>1993</v>
      </c>
      <c r="K202" s="152">
        <f t="shared" si="89"/>
        <v>1994</v>
      </c>
      <c r="L202" s="152">
        <f t="shared" si="89"/>
        <v>1995</v>
      </c>
      <c r="M202" s="152">
        <f t="shared" si="89"/>
        <v>1996</v>
      </c>
      <c r="N202" s="152">
        <f t="shared" si="89"/>
        <v>1997</v>
      </c>
      <c r="O202" s="152">
        <f t="shared" si="89"/>
        <v>1998</v>
      </c>
      <c r="P202" s="152">
        <f t="shared" si="89"/>
        <v>1999</v>
      </c>
      <c r="Q202" s="152">
        <f t="shared" si="89"/>
        <v>2000</v>
      </c>
      <c r="R202" s="152">
        <f t="shared" si="89"/>
        <v>2001</v>
      </c>
      <c r="S202" s="152">
        <f t="shared" si="89"/>
        <v>2002</v>
      </c>
      <c r="T202" s="152">
        <f t="shared" si="89"/>
        <v>2003</v>
      </c>
      <c r="U202" s="152">
        <f t="shared" si="89"/>
        <v>2004</v>
      </c>
      <c r="V202" s="152">
        <f t="shared" si="89"/>
        <v>2005</v>
      </c>
      <c r="W202" s="152">
        <f t="shared" si="89"/>
        <v>2006</v>
      </c>
      <c r="X202" s="152">
        <f t="shared" si="89"/>
        <v>2007</v>
      </c>
      <c r="Y202" s="152">
        <f t="shared" si="89"/>
        <v>2008</v>
      </c>
      <c r="Z202" s="152">
        <f t="shared" si="89"/>
        <v>2009</v>
      </c>
      <c r="AA202" s="152">
        <f t="shared" si="89"/>
        <v>2010</v>
      </c>
      <c r="AB202" s="152">
        <f t="shared" si="89"/>
        <v>2011</v>
      </c>
      <c r="AC202" s="152">
        <f t="shared" si="89"/>
        <v>2012</v>
      </c>
      <c r="AD202" s="152">
        <f t="shared" si="89"/>
        <v>2013</v>
      </c>
      <c r="AE202" s="152">
        <f t="shared" si="89"/>
        <v>2014</v>
      </c>
      <c r="AF202" s="152">
        <f t="shared" si="89"/>
        <v>2015</v>
      </c>
      <c r="AG202" s="152">
        <f t="shared" si="89"/>
        <v>2016</v>
      </c>
      <c r="AH202" s="152">
        <f t="shared" si="89"/>
        <v>2017</v>
      </c>
      <c r="AI202" s="152">
        <f t="shared" si="89"/>
        <v>2018</v>
      </c>
      <c r="AJ202" s="152">
        <f t="shared" si="89"/>
        <v>2019</v>
      </c>
      <c r="AK202" s="152">
        <f t="shared" si="89"/>
        <v>2020</v>
      </c>
      <c r="AL202" s="152">
        <f t="shared" si="89"/>
        <v>2021</v>
      </c>
      <c r="AM202" s="152">
        <f t="shared" si="89"/>
        <v>2022</v>
      </c>
      <c r="AN202" s="152">
        <f t="shared" si="89"/>
        <v>2023</v>
      </c>
      <c r="AO202" s="152">
        <f t="shared" si="89"/>
        <v>2024</v>
      </c>
      <c r="AP202" s="152">
        <f t="shared" si="89"/>
        <v>2025</v>
      </c>
    </row>
    <row r="203" spans="1:42" ht="13.5" customHeight="1">
      <c r="A203" s="762"/>
      <c r="B203" s="728" t="s">
        <v>274</v>
      </c>
      <c r="C203" s="129" t="s">
        <v>802</v>
      </c>
      <c r="D203" s="947"/>
      <c r="E203" s="274" t="s">
        <v>154</v>
      </c>
      <c r="F203" s="864"/>
      <c r="G203" s="976" t="str">
        <f>IF(OR(G$68="n. appl.",G$68=0),"n. appl.",G162/G$68*1000)</f>
        <v>n. appl.</v>
      </c>
      <c r="H203" s="976" t="str">
        <f t="shared" ref="H203:AP203" si="90">IF(OR(H$68="n. appl.",H$68=0),"n. appl.",H162/H$68*1000)</f>
        <v>n. appl.</v>
      </c>
      <c r="I203" s="976" t="str">
        <f t="shared" si="90"/>
        <v>n. appl.</v>
      </c>
      <c r="J203" s="976" t="str">
        <f t="shared" si="90"/>
        <v>n. appl.</v>
      </c>
      <c r="K203" s="976" t="str">
        <f t="shared" si="90"/>
        <v>n. appl.</v>
      </c>
      <c r="L203" s="976" t="str">
        <f t="shared" si="90"/>
        <v>n. appl.</v>
      </c>
      <c r="M203" s="976" t="str">
        <f t="shared" si="90"/>
        <v>n. appl.</v>
      </c>
      <c r="N203" s="976" t="str">
        <f t="shared" si="90"/>
        <v>n. appl.</v>
      </c>
      <c r="O203" s="976" t="str">
        <f t="shared" si="90"/>
        <v>n. appl.</v>
      </c>
      <c r="P203" s="976" t="str">
        <f t="shared" si="90"/>
        <v>n. appl.</v>
      </c>
      <c r="Q203" s="976" t="str">
        <f t="shared" si="90"/>
        <v>n. appl.</v>
      </c>
      <c r="R203" s="976" t="str">
        <f t="shared" si="90"/>
        <v>n. appl.</v>
      </c>
      <c r="S203" s="976" t="str">
        <f t="shared" si="90"/>
        <v>n. appl.</v>
      </c>
      <c r="T203" s="976" t="str">
        <f t="shared" si="90"/>
        <v>n. appl.</v>
      </c>
      <c r="U203" s="976" t="str">
        <f t="shared" si="90"/>
        <v>n. appl.</v>
      </c>
      <c r="V203" s="976" t="str">
        <f t="shared" si="90"/>
        <v>n. appl.</v>
      </c>
      <c r="W203" s="976" t="str">
        <f t="shared" si="90"/>
        <v>n. appl.</v>
      </c>
      <c r="X203" s="976" t="str">
        <f t="shared" si="90"/>
        <v>n. appl.</v>
      </c>
      <c r="Y203" s="976" t="str">
        <f t="shared" si="90"/>
        <v>n. appl.</v>
      </c>
      <c r="Z203" s="976" t="str">
        <f t="shared" si="90"/>
        <v>n. appl.</v>
      </c>
      <c r="AA203" s="976" t="str">
        <f t="shared" si="90"/>
        <v>n. appl.</v>
      </c>
      <c r="AB203" s="976" t="str">
        <f t="shared" si="90"/>
        <v>n. appl.</v>
      </c>
      <c r="AC203" s="976" t="str">
        <f t="shared" si="90"/>
        <v>n. appl.</v>
      </c>
      <c r="AD203" s="976" t="str">
        <f t="shared" si="90"/>
        <v>n. appl.</v>
      </c>
      <c r="AE203" s="976" t="str">
        <f t="shared" si="90"/>
        <v>n. appl.</v>
      </c>
      <c r="AF203" s="976" t="str">
        <f t="shared" si="90"/>
        <v>n. appl.</v>
      </c>
      <c r="AG203" s="976" t="str">
        <f t="shared" si="90"/>
        <v>n. appl.</v>
      </c>
      <c r="AH203" s="976" t="str">
        <f t="shared" si="90"/>
        <v>n. appl.</v>
      </c>
      <c r="AI203" s="976" t="str">
        <f t="shared" si="90"/>
        <v>n. appl.</v>
      </c>
      <c r="AJ203" s="976" t="str">
        <f t="shared" si="90"/>
        <v>n. appl.</v>
      </c>
      <c r="AK203" s="976" t="str">
        <f t="shared" si="90"/>
        <v>n. appl.</v>
      </c>
      <c r="AL203" s="976" t="str">
        <f t="shared" si="90"/>
        <v>n. appl.</v>
      </c>
      <c r="AM203" s="976" t="str">
        <f t="shared" si="90"/>
        <v>n. appl.</v>
      </c>
      <c r="AN203" s="976" t="str">
        <f t="shared" si="90"/>
        <v>n. appl.</v>
      </c>
      <c r="AO203" s="976" t="str">
        <f t="shared" si="90"/>
        <v>n. appl.</v>
      </c>
      <c r="AP203" s="976" t="str">
        <f t="shared" si="90"/>
        <v>n. appl.</v>
      </c>
    </row>
    <row r="204" spans="1:42" ht="13.5" customHeight="1">
      <c r="A204" s="762"/>
      <c r="B204" s="728" t="s">
        <v>403</v>
      </c>
      <c r="C204" s="129" t="s">
        <v>804</v>
      </c>
      <c r="D204" s="947"/>
      <c r="E204" s="274" t="s">
        <v>809</v>
      </c>
      <c r="F204" s="864"/>
      <c r="G204" s="976" t="str">
        <f t="shared" ref="G204:AP204" si="91">IF(G$67="","",IF(G$67=0,"n. appl.",G162/G$67*1000))</f>
        <v/>
      </c>
      <c r="H204" s="976" t="str">
        <f t="shared" si="91"/>
        <v/>
      </c>
      <c r="I204" s="976" t="str">
        <f t="shared" si="91"/>
        <v/>
      </c>
      <c r="J204" s="976" t="str">
        <f t="shared" si="91"/>
        <v/>
      </c>
      <c r="K204" s="976" t="str">
        <f t="shared" si="91"/>
        <v/>
      </c>
      <c r="L204" s="976" t="str">
        <f t="shared" si="91"/>
        <v/>
      </c>
      <c r="M204" s="976" t="str">
        <f t="shared" si="91"/>
        <v/>
      </c>
      <c r="N204" s="976" t="str">
        <f t="shared" si="91"/>
        <v/>
      </c>
      <c r="O204" s="976" t="str">
        <f t="shared" si="91"/>
        <v/>
      </c>
      <c r="P204" s="976" t="str">
        <f t="shared" si="91"/>
        <v/>
      </c>
      <c r="Q204" s="976" t="str">
        <f t="shared" si="91"/>
        <v/>
      </c>
      <c r="R204" s="976" t="str">
        <f t="shared" si="91"/>
        <v/>
      </c>
      <c r="S204" s="976" t="str">
        <f t="shared" si="91"/>
        <v/>
      </c>
      <c r="T204" s="976" t="str">
        <f t="shared" si="91"/>
        <v/>
      </c>
      <c r="U204" s="976" t="str">
        <f t="shared" si="91"/>
        <v/>
      </c>
      <c r="V204" s="976" t="str">
        <f t="shared" si="91"/>
        <v/>
      </c>
      <c r="W204" s="976" t="str">
        <f t="shared" si="91"/>
        <v/>
      </c>
      <c r="X204" s="976" t="str">
        <f t="shared" si="91"/>
        <v/>
      </c>
      <c r="Y204" s="976" t="str">
        <f t="shared" si="91"/>
        <v/>
      </c>
      <c r="Z204" s="976" t="str">
        <f t="shared" si="91"/>
        <v/>
      </c>
      <c r="AA204" s="976" t="str">
        <f t="shared" si="91"/>
        <v/>
      </c>
      <c r="AB204" s="976" t="str">
        <f t="shared" si="91"/>
        <v/>
      </c>
      <c r="AC204" s="976" t="str">
        <f t="shared" si="91"/>
        <v/>
      </c>
      <c r="AD204" s="976" t="str">
        <f t="shared" si="91"/>
        <v/>
      </c>
      <c r="AE204" s="976" t="str">
        <f t="shared" si="91"/>
        <v/>
      </c>
      <c r="AF204" s="976" t="str">
        <f t="shared" si="91"/>
        <v/>
      </c>
      <c r="AG204" s="976" t="str">
        <f t="shared" si="91"/>
        <v/>
      </c>
      <c r="AH204" s="976" t="str">
        <f t="shared" si="91"/>
        <v/>
      </c>
      <c r="AI204" s="976" t="str">
        <f t="shared" si="91"/>
        <v/>
      </c>
      <c r="AJ204" s="976" t="str">
        <f t="shared" si="91"/>
        <v/>
      </c>
      <c r="AK204" s="976" t="str">
        <f t="shared" si="91"/>
        <v/>
      </c>
      <c r="AL204" s="976" t="str">
        <f t="shared" si="91"/>
        <v/>
      </c>
      <c r="AM204" s="976" t="str">
        <f t="shared" si="91"/>
        <v/>
      </c>
      <c r="AN204" s="976" t="str">
        <f t="shared" si="91"/>
        <v/>
      </c>
      <c r="AO204" s="976" t="str">
        <f t="shared" si="91"/>
        <v/>
      </c>
      <c r="AP204" s="976" t="str">
        <f t="shared" si="91"/>
        <v/>
      </c>
    </row>
    <row r="205" spans="1:42" ht="13.5" customHeight="1">
      <c r="A205" s="762"/>
      <c r="B205" s="728" t="s">
        <v>404</v>
      </c>
      <c r="C205" s="129" t="s">
        <v>381</v>
      </c>
      <c r="D205" s="862"/>
      <c r="E205" s="274" t="s">
        <v>809</v>
      </c>
      <c r="F205" s="864"/>
      <c r="G205" s="976" t="str">
        <f t="shared" ref="G205:AP205" si="92">IF(G$67="","",IF(G$67=0,"n. appl.",G164/G$67*1000))</f>
        <v/>
      </c>
      <c r="H205" s="976" t="str">
        <f t="shared" si="92"/>
        <v/>
      </c>
      <c r="I205" s="976" t="str">
        <f t="shared" si="92"/>
        <v/>
      </c>
      <c r="J205" s="976" t="str">
        <f t="shared" si="92"/>
        <v/>
      </c>
      <c r="K205" s="976" t="str">
        <f t="shared" si="92"/>
        <v/>
      </c>
      <c r="L205" s="976" t="str">
        <f t="shared" si="92"/>
        <v/>
      </c>
      <c r="M205" s="976" t="str">
        <f t="shared" si="92"/>
        <v/>
      </c>
      <c r="N205" s="976" t="str">
        <f t="shared" si="92"/>
        <v/>
      </c>
      <c r="O205" s="976" t="str">
        <f t="shared" si="92"/>
        <v/>
      </c>
      <c r="P205" s="976" t="str">
        <f t="shared" si="92"/>
        <v/>
      </c>
      <c r="Q205" s="976" t="str">
        <f t="shared" si="92"/>
        <v/>
      </c>
      <c r="R205" s="976" t="str">
        <f t="shared" si="92"/>
        <v/>
      </c>
      <c r="S205" s="976" t="str">
        <f t="shared" si="92"/>
        <v/>
      </c>
      <c r="T205" s="976" t="str">
        <f t="shared" si="92"/>
        <v/>
      </c>
      <c r="U205" s="976" t="str">
        <f t="shared" si="92"/>
        <v/>
      </c>
      <c r="V205" s="976" t="str">
        <f t="shared" si="92"/>
        <v/>
      </c>
      <c r="W205" s="976" t="str">
        <f t="shared" si="92"/>
        <v/>
      </c>
      <c r="X205" s="976" t="str">
        <f t="shared" si="92"/>
        <v/>
      </c>
      <c r="Y205" s="976" t="str">
        <f t="shared" si="92"/>
        <v/>
      </c>
      <c r="Z205" s="976" t="str">
        <f t="shared" si="92"/>
        <v/>
      </c>
      <c r="AA205" s="976" t="str">
        <f t="shared" si="92"/>
        <v/>
      </c>
      <c r="AB205" s="976" t="str">
        <f t="shared" si="92"/>
        <v/>
      </c>
      <c r="AC205" s="976" t="str">
        <f t="shared" si="92"/>
        <v/>
      </c>
      <c r="AD205" s="976" t="str">
        <f t="shared" si="92"/>
        <v/>
      </c>
      <c r="AE205" s="976" t="str">
        <f t="shared" si="92"/>
        <v/>
      </c>
      <c r="AF205" s="976" t="str">
        <f t="shared" si="92"/>
        <v/>
      </c>
      <c r="AG205" s="976" t="str">
        <f t="shared" si="92"/>
        <v/>
      </c>
      <c r="AH205" s="976" t="str">
        <f t="shared" si="92"/>
        <v/>
      </c>
      <c r="AI205" s="976" t="str">
        <f t="shared" si="92"/>
        <v/>
      </c>
      <c r="AJ205" s="976" t="str">
        <f t="shared" si="92"/>
        <v/>
      </c>
      <c r="AK205" s="976" t="str">
        <f t="shared" si="92"/>
        <v/>
      </c>
      <c r="AL205" s="976" t="str">
        <f t="shared" si="92"/>
        <v/>
      </c>
      <c r="AM205" s="976" t="str">
        <f t="shared" si="92"/>
        <v/>
      </c>
      <c r="AN205" s="976" t="str">
        <f t="shared" si="92"/>
        <v/>
      </c>
      <c r="AO205" s="976" t="str">
        <f t="shared" si="92"/>
        <v/>
      </c>
      <c r="AP205" s="976" t="str">
        <f t="shared" si="92"/>
        <v/>
      </c>
    </row>
    <row r="206" spans="1:42" ht="13.5" customHeight="1" thickBot="1">
      <c r="G206" s="856"/>
      <c r="H206" s="856"/>
      <c r="I206" s="856"/>
      <c r="J206" s="856"/>
      <c r="K206" s="856"/>
      <c r="L206" s="856"/>
      <c r="M206" s="856"/>
      <c r="N206" s="856"/>
      <c r="O206" s="856"/>
      <c r="P206" s="856"/>
      <c r="Q206" s="856"/>
      <c r="R206" s="856"/>
      <c r="S206" s="856"/>
      <c r="T206" s="856"/>
      <c r="U206" s="856"/>
      <c r="V206" s="856"/>
      <c r="W206" s="856"/>
      <c r="X206" s="856"/>
      <c r="Y206" s="856"/>
      <c r="Z206" s="856"/>
      <c r="AA206" s="856"/>
      <c r="AB206" s="856"/>
      <c r="AC206" s="856"/>
      <c r="AD206" s="856"/>
      <c r="AE206" s="856"/>
      <c r="AF206" s="856"/>
      <c r="AG206" s="856"/>
      <c r="AH206" s="856"/>
      <c r="AI206" s="856"/>
      <c r="AJ206" s="856"/>
      <c r="AK206" s="856"/>
      <c r="AL206" s="856"/>
      <c r="AM206" s="856"/>
      <c r="AN206" s="856"/>
      <c r="AO206" s="856"/>
      <c r="AP206" s="856"/>
    </row>
    <row r="207" spans="1:42" ht="13.5" customHeight="1" thickBot="1">
      <c r="B207" s="32" t="s">
        <v>806</v>
      </c>
      <c r="C207" s="859"/>
      <c r="D207" s="859"/>
      <c r="E207" s="860"/>
      <c r="F207" s="865"/>
      <c r="G207" s="152">
        <f t="shared" ref="G207:AP207" si="93">G$7</f>
        <v>1990</v>
      </c>
      <c r="H207" s="152">
        <f t="shared" si="93"/>
        <v>1991</v>
      </c>
      <c r="I207" s="152">
        <f t="shared" si="93"/>
        <v>1992</v>
      </c>
      <c r="J207" s="152">
        <f t="shared" si="93"/>
        <v>1993</v>
      </c>
      <c r="K207" s="152">
        <f t="shared" si="93"/>
        <v>1994</v>
      </c>
      <c r="L207" s="152">
        <f t="shared" si="93"/>
        <v>1995</v>
      </c>
      <c r="M207" s="152">
        <f t="shared" si="93"/>
        <v>1996</v>
      </c>
      <c r="N207" s="152">
        <f t="shared" si="93"/>
        <v>1997</v>
      </c>
      <c r="O207" s="152">
        <f t="shared" si="93"/>
        <v>1998</v>
      </c>
      <c r="P207" s="152">
        <f t="shared" si="93"/>
        <v>1999</v>
      </c>
      <c r="Q207" s="152">
        <f t="shared" si="93"/>
        <v>2000</v>
      </c>
      <c r="R207" s="152">
        <f t="shared" si="93"/>
        <v>2001</v>
      </c>
      <c r="S207" s="152">
        <f t="shared" si="93"/>
        <v>2002</v>
      </c>
      <c r="T207" s="152">
        <f t="shared" si="93"/>
        <v>2003</v>
      </c>
      <c r="U207" s="152">
        <f t="shared" si="93"/>
        <v>2004</v>
      </c>
      <c r="V207" s="152">
        <f t="shared" si="93"/>
        <v>2005</v>
      </c>
      <c r="W207" s="152">
        <f t="shared" si="93"/>
        <v>2006</v>
      </c>
      <c r="X207" s="152">
        <f t="shared" si="93"/>
        <v>2007</v>
      </c>
      <c r="Y207" s="152">
        <f t="shared" si="93"/>
        <v>2008</v>
      </c>
      <c r="Z207" s="152">
        <f t="shared" si="93"/>
        <v>2009</v>
      </c>
      <c r="AA207" s="152">
        <f t="shared" si="93"/>
        <v>2010</v>
      </c>
      <c r="AB207" s="152">
        <f t="shared" si="93"/>
        <v>2011</v>
      </c>
      <c r="AC207" s="152">
        <f t="shared" si="93"/>
        <v>2012</v>
      </c>
      <c r="AD207" s="152">
        <f t="shared" si="93"/>
        <v>2013</v>
      </c>
      <c r="AE207" s="152">
        <f t="shared" si="93"/>
        <v>2014</v>
      </c>
      <c r="AF207" s="152">
        <f t="shared" si="93"/>
        <v>2015</v>
      </c>
      <c r="AG207" s="152">
        <f t="shared" si="93"/>
        <v>2016</v>
      </c>
      <c r="AH207" s="152">
        <f t="shared" si="93"/>
        <v>2017</v>
      </c>
      <c r="AI207" s="152">
        <f t="shared" si="93"/>
        <v>2018</v>
      </c>
      <c r="AJ207" s="152">
        <f t="shared" si="93"/>
        <v>2019</v>
      </c>
      <c r="AK207" s="152">
        <f t="shared" si="93"/>
        <v>2020</v>
      </c>
      <c r="AL207" s="152">
        <f t="shared" si="93"/>
        <v>2021</v>
      </c>
      <c r="AM207" s="152">
        <f t="shared" si="93"/>
        <v>2022</v>
      </c>
      <c r="AN207" s="152">
        <f t="shared" si="93"/>
        <v>2023</v>
      </c>
      <c r="AO207" s="152">
        <f t="shared" si="93"/>
        <v>2024</v>
      </c>
      <c r="AP207" s="152">
        <f t="shared" si="93"/>
        <v>2025</v>
      </c>
    </row>
    <row r="208" spans="1:42" ht="13.5" customHeight="1">
      <c r="B208" s="766">
        <v>91</v>
      </c>
      <c r="C208" s="43" t="s">
        <v>1293</v>
      </c>
      <c r="D208" s="945"/>
      <c r="E208" s="946" t="s">
        <v>430</v>
      </c>
      <c r="F208" s="861"/>
      <c r="G208" s="995" t="str">
        <f t="shared" ref="G208:AP208" si="94">IF(G46="","",IF(G46=0,"n. appl.",(G42-G41-G44-G45)/G46))</f>
        <v/>
      </c>
      <c r="H208" s="995" t="str">
        <f t="shared" si="94"/>
        <v/>
      </c>
      <c r="I208" s="995" t="str">
        <f t="shared" si="94"/>
        <v/>
      </c>
      <c r="J208" s="995" t="str">
        <f t="shared" si="94"/>
        <v/>
      </c>
      <c r="K208" s="995" t="str">
        <f t="shared" si="94"/>
        <v/>
      </c>
      <c r="L208" s="995" t="str">
        <f t="shared" si="94"/>
        <v/>
      </c>
      <c r="M208" s="995" t="str">
        <f t="shared" si="94"/>
        <v/>
      </c>
      <c r="N208" s="995" t="str">
        <f t="shared" si="94"/>
        <v/>
      </c>
      <c r="O208" s="995" t="str">
        <f t="shared" si="94"/>
        <v/>
      </c>
      <c r="P208" s="995" t="str">
        <f t="shared" si="94"/>
        <v/>
      </c>
      <c r="Q208" s="995" t="str">
        <f t="shared" si="94"/>
        <v/>
      </c>
      <c r="R208" s="995" t="str">
        <f t="shared" si="94"/>
        <v/>
      </c>
      <c r="S208" s="995" t="str">
        <f t="shared" si="94"/>
        <v/>
      </c>
      <c r="T208" s="995" t="str">
        <f t="shared" si="94"/>
        <v/>
      </c>
      <c r="U208" s="995" t="str">
        <f t="shared" si="94"/>
        <v/>
      </c>
      <c r="V208" s="995" t="str">
        <f t="shared" si="94"/>
        <v/>
      </c>
      <c r="W208" s="995" t="str">
        <f t="shared" si="94"/>
        <v/>
      </c>
      <c r="X208" s="995" t="str">
        <f t="shared" si="94"/>
        <v/>
      </c>
      <c r="Y208" s="995" t="str">
        <f t="shared" si="94"/>
        <v/>
      </c>
      <c r="Z208" s="995" t="str">
        <f t="shared" si="94"/>
        <v/>
      </c>
      <c r="AA208" s="995" t="str">
        <f t="shared" si="94"/>
        <v/>
      </c>
      <c r="AB208" s="995" t="str">
        <f t="shared" si="94"/>
        <v/>
      </c>
      <c r="AC208" s="995" t="str">
        <f t="shared" si="94"/>
        <v/>
      </c>
      <c r="AD208" s="995" t="str">
        <f t="shared" si="94"/>
        <v/>
      </c>
      <c r="AE208" s="995" t="str">
        <f t="shared" si="94"/>
        <v/>
      </c>
      <c r="AF208" s="995" t="str">
        <f t="shared" si="94"/>
        <v/>
      </c>
      <c r="AG208" s="995" t="str">
        <f t="shared" si="94"/>
        <v/>
      </c>
      <c r="AH208" s="995" t="str">
        <f t="shared" si="94"/>
        <v/>
      </c>
      <c r="AI208" s="995" t="str">
        <f t="shared" si="94"/>
        <v/>
      </c>
      <c r="AJ208" s="995" t="str">
        <f t="shared" si="94"/>
        <v/>
      </c>
      <c r="AK208" s="995" t="str">
        <f t="shared" si="94"/>
        <v/>
      </c>
      <c r="AL208" s="995" t="str">
        <f t="shared" si="94"/>
        <v/>
      </c>
      <c r="AM208" s="995" t="str">
        <f t="shared" si="94"/>
        <v/>
      </c>
      <c r="AN208" s="995" t="str">
        <f t="shared" si="94"/>
        <v/>
      </c>
      <c r="AO208" s="995" t="str">
        <f t="shared" si="94"/>
        <v/>
      </c>
      <c r="AP208" s="995" t="str">
        <f t="shared" si="94"/>
        <v/>
      </c>
    </row>
    <row r="209" spans="1:42" ht="12.2" customHeight="1">
      <c r="B209" s="728" t="s">
        <v>558</v>
      </c>
      <c r="C209" s="36" t="s">
        <v>1252</v>
      </c>
      <c r="D209" s="868"/>
      <c r="E209" s="863" t="s">
        <v>430</v>
      </c>
      <c r="F209" s="864"/>
      <c r="G209" s="184" t="str">
        <f>IF(OR(G46="",G65="",G46=0,G65=0),"n. appl.",G46/G65)</f>
        <v>n. appl.</v>
      </c>
      <c r="H209" s="184" t="str">
        <f t="shared" ref="H209:AP209" si="95">IF(OR(H46="",H65="",H46=0,H65=0),"n. appl.",H46/H65)</f>
        <v>n. appl.</v>
      </c>
      <c r="I209" s="184" t="str">
        <f t="shared" si="95"/>
        <v>n. appl.</v>
      </c>
      <c r="J209" s="184" t="str">
        <f t="shared" si="95"/>
        <v>n. appl.</v>
      </c>
      <c r="K209" s="184" t="str">
        <f t="shared" si="95"/>
        <v>n. appl.</v>
      </c>
      <c r="L209" s="184" t="str">
        <f t="shared" si="95"/>
        <v>n. appl.</v>
      </c>
      <c r="M209" s="184" t="str">
        <f t="shared" si="95"/>
        <v>n. appl.</v>
      </c>
      <c r="N209" s="184" t="str">
        <f t="shared" si="95"/>
        <v>n. appl.</v>
      </c>
      <c r="O209" s="184" t="str">
        <f t="shared" si="95"/>
        <v>n. appl.</v>
      </c>
      <c r="P209" s="184" t="str">
        <f t="shared" si="95"/>
        <v>n. appl.</v>
      </c>
      <c r="Q209" s="184" t="str">
        <f t="shared" si="95"/>
        <v>n. appl.</v>
      </c>
      <c r="R209" s="184" t="str">
        <f t="shared" si="95"/>
        <v>n. appl.</v>
      </c>
      <c r="S209" s="184" t="str">
        <f t="shared" si="95"/>
        <v>n. appl.</v>
      </c>
      <c r="T209" s="184" t="str">
        <f t="shared" si="95"/>
        <v>n. appl.</v>
      </c>
      <c r="U209" s="184" t="str">
        <f t="shared" si="95"/>
        <v>n. appl.</v>
      </c>
      <c r="V209" s="184" t="str">
        <f t="shared" si="95"/>
        <v>n. appl.</v>
      </c>
      <c r="W209" s="184" t="str">
        <f t="shared" si="95"/>
        <v>n. appl.</v>
      </c>
      <c r="X209" s="184" t="str">
        <f t="shared" si="95"/>
        <v>n. appl.</v>
      </c>
      <c r="Y209" s="184" t="str">
        <f t="shared" si="95"/>
        <v>n. appl.</v>
      </c>
      <c r="Z209" s="184" t="str">
        <f t="shared" si="95"/>
        <v>n. appl.</v>
      </c>
      <c r="AA209" s="184" t="str">
        <f t="shared" si="95"/>
        <v>n. appl.</v>
      </c>
      <c r="AB209" s="184" t="str">
        <f t="shared" si="95"/>
        <v>n. appl.</v>
      </c>
      <c r="AC209" s="184" t="str">
        <f t="shared" si="95"/>
        <v>n. appl.</v>
      </c>
      <c r="AD209" s="184" t="str">
        <f t="shared" si="95"/>
        <v>n. appl.</v>
      </c>
      <c r="AE209" s="184" t="str">
        <f t="shared" si="95"/>
        <v>n. appl.</v>
      </c>
      <c r="AF209" s="184" t="str">
        <f t="shared" si="95"/>
        <v>n. appl.</v>
      </c>
      <c r="AG209" s="184" t="str">
        <f t="shared" si="95"/>
        <v>n. appl.</v>
      </c>
      <c r="AH209" s="184" t="str">
        <f t="shared" si="95"/>
        <v>n. appl.</v>
      </c>
      <c r="AI209" s="184" t="str">
        <f t="shared" si="95"/>
        <v>n. appl.</v>
      </c>
      <c r="AJ209" s="184" t="str">
        <f t="shared" si="95"/>
        <v>n. appl.</v>
      </c>
      <c r="AK209" s="184" t="str">
        <f t="shared" si="95"/>
        <v>n. appl.</v>
      </c>
      <c r="AL209" s="184" t="str">
        <f t="shared" si="95"/>
        <v>n. appl.</v>
      </c>
      <c r="AM209" s="184" t="str">
        <f t="shared" si="95"/>
        <v>n. appl.</v>
      </c>
      <c r="AN209" s="184" t="str">
        <f t="shared" si="95"/>
        <v>n. appl.</v>
      </c>
      <c r="AO209" s="184" t="str">
        <f t="shared" si="95"/>
        <v>n. appl.</v>
      </c>
      <c r="AP209" s="184" t="str">
        <f t="shared" si="95"/>
        <v>n. appl.</v>
      </c>
    </row>
    <row r="210" spans="1:42" ht="13.5" customHeight="1">
      <c r="A210" s="937"/>
      <c r="B210" s="772">
        <f>B208+1</f>
        <v>92</v>
      </c>
      <c r="C210" s="43" t="s">
        <v>1254</v>
      </c>
      <c r="D210" s="42"/>
      <c r="E210" s="863" t="s">
        <v>430</v>
      </c>
      <c r="F210" s="864"/>
      <c r="G210" s="995" t="str">
        <f t="shared" ref="G210:AP210" si="96">IF(G66="","",IF(G66=0,"n. appl.",G46/G66))</f>
        <v/>
      </c>
      <c r="H210" s="995" t="str">
        <f t="shared" si="96"/>
        <v/>
      </c>
      <c r="I210" s="995" t="str">
        <f t="shared" si="96"/>
        <v/>
      </c>
      <c r="J210" s="995" t="str">
        <f t="shared" si="96"/>
        <v/>
      </c>
      <c r="K210" s="995" t="str">
        <f t="shared" si="96"/>
        <v/>
      </c>
      <c r="L210" s="995" t="str">
        <f t="shared" si="96"/>
        <v/>
      </c>
      <c r="M210" s="995" t="str">
        <f t="shared" si="96"/>
        <v/>
      </c>
      <c r="N210" s="995" t="str">
        <f t="shared" si="96"/>
        <v/>
      </c>
      <c r="O210" s="995" t="str">
        <f t="shared" si="96"/>
        <v/>
      </c>
      <c r="P210" s="995" t="str">
        <f t="shared" si="96"/>
        <v/>
      </c>
      <c r="Q210" s="995" t="str">
        <f t="shared" si="96"/>
        <v/>
      </c>
      <c r="R210" s="995" t="str">
        <f t="shared" si="96"/>
        <v/>
      </c>
      <c r="S210" s="995" t="str">
        <f t="shared" si="96"/>
        <v/>
      </c>
      <c r="T210" s="995" t="str">
        <f t="shared" si="96"/>
        <v/>
      </c>
      <c r="U210" s="995" t="str">
        <f t="shared" si="96"/>
        <v/>
      </c>
      <c r="V210" s="995" t="str">
        <f t="shared" si="96"/>
        <v/>
      </c>
      <c r="W210" s="995" t="str">
        <f t="shared" si="96"/>
        <v/>
      </c>
      <c r="X210" s="995" t="str">
        <f t="shared" si="96"/>
        <v/>
      </c>
      <c r="Y210" s="995" t="str">
        <f t="shared" si="96"/>
        <v/>
      </c>
      <c r="Z210" s="995" t="str">
        <f t="shared" si="96"/>
        <v/>
      </c>
      <c r="AA210" s="995" t="str">
        <f t="shared" si="96"/>
        <v/>
      </c>
      <c r="AB210" s="995" t="str">
        <f t="shared" si="96"/>
        <v/>
      </c>
      <c r="AC210" s="995" t="str">
        <f t="shared" si="96"/>
        <v/>
      </c>
      <c r="AD210" s="995" t="str">
        <f t="shared" si="96"/>
        <v/>
      </c>
      <c r="AE210" s="995" t="str">
        <f t="shared" si="96"/>
        <v/>
      </c>
      <c r="AF210" s="995" t="str">
        <f t="shared" si="96"/>
        <v/>
      </c>
      <c r="AG210" s="995" t="str">
        <f t="shared" si="96"/>
        <v/>
      </c>
      <c r="AH210" s="995" t="str">
        <f t="shared" si="96"/>
        <v/>
      </c>
      <c r="AI210" s="995" t="str">
        <f t="shared" si="96"/>
        <v/>
      </c>
      <c r="AJ210" s="995" t="str">
        <f t="shared" si="96"/>
        <v/>
      </c>
      <c r="AK210" s="995" t="str">
        <f t="shared" si="96"/>
        <v/>
      </c>
      <c r="AL210" s="995" t="str">
        <f t="shared" si="96"/>
        <v/>
      </c>
      <c r="AM210" s="995" t="str">
        <f t="shared" si="96"/>
        <v/>
      </c>
      <c r="AN210" s="995" t="str">
        <f t="shared" si="96"/>
        <v/>
      </c>
      <c r="AO210" s="995" t="str">
        <f t="shared" si="96"/>
        <v/>
      </c>
      <c r="AP210" s="995" t="str">
        <f t="shared" si="96"/>
        <v/>
      </c>
    </row>
    <row r="211" spans="1:42" ht="13.5" customHeight="1">
      <c r="A211" s="809"/>
      <c r="B211" s="873"/>
      <c r="C211" s="41"/>
      <c r="D211" s="803"/>
      <c r="E211" s="940"/>
      <c r="F211" s="940"/>
      <c r="G211" s="996"/>
      <c r="H211" s="996"/>
      <c r="I211" s="996"/>
      <c r="J211" s="996"/>
      <c r="K211" s="996"/>
      <c r="L211" s="996"/>
      <c r="M211" s="996"/>
      <c r="N211" s="996"/>
      <c r="O211" s="996"/>
      <c r="P211" s="996"/>
      <c r="Q211" s="996"/>
      <c r="R211" s="996"/>
      <c r="S211" s="996"/>
      <c r="T211" s="996"/>
      <c r="U211" s="996"/>
      <c r="V211" s="996"/>
      <c r="W211" s="996"/>
      <c r="X211" s="996"/>
      <c r="Y211" s="996"/>
      <c r="Z211" s="996"/>
      <c r="AA211" s="996"/>
      <c r="AB211" s="996"/>
      <c r="AC211" s="996"/>
      <c r="AD211" s="996"/>
      <c r="AE211" s="996"/>
      <c r="AF211" s="996"/>
      <c r="AG211" s="996"/>
      <c r="AH211" s="996"/>
      <c r="AI211" s="996"/>
      <c r="AJ211" s="996"/>
      <c r="AK211" s="996"/>
      <c r="AL211" s="996"/>
      <c r="AM211" s="996"/>
      <c r="AN211" s="996"/>
      <c r="AO211" s="996"/>
      <c r="AP211" s="996"/>
    </row>
    <row r="212" spans="1:42" ht="13.5" customHeight="1">
      <c r="A212" s="937"/>
      <c r="B212" s="772">
        <f>B210+1</f>
        <v>93</v>
      </c>
      <c r="C212" s="36" t="s">
        <v>1224</v>
      </c>
      <c r="D212" s="42"/>
      <c r="E212" s="274" t="s">
        <v>1318</v>
      </c>
      <c r="F212" s="288"/>
      <c r="G212" s="678" t="str">
        <f t="shared" ref="G212:AP212" si="97">IF(G40="","",IF(G40=0,"n. appl.",G76*10^6/G40))</f>
        <v/>
      </c>
      <c r="H212" s="678" t="str">
        <f t="shared" si="97"/>
        <v/>
      </c>
      <c r="I212" s="678" t="str">
        <f t="shared" si="97"/>
        <v/>
      </c>
      <c r="J212" s="678" t="str">
        <f t="shared" si="97"/>
        <v/>
      </c>
      <c r="K212" s="678" t="str">
        <f t="shared" si="97"/>
        <v/>
      </c>
      <c r="L212" s="678" t="str">
        <f t="shared" si="97"/>
        <v/>
      </c>
      <c r="M212" s="678" t="str">
        <f t="shared" si="97"/>
        <v/>
      </c>
      <c r="N212" s="678" t="str">
        <f t="shared" si="97"/>
        <v/>
      </c>
      <c r="O212" s="678" t="str">
        <f t="shared" si="97"/>
        <v/>
      </c>
      <c r="P212" s="678" t="str">
        <f t="shared" si="97"/>
        <v/>
      </c>
      <c r="Q212" s="678" t="str">
        <f t="shared" si="97"/>
        <v/>
      </c>
      <c r="R212" s="678" t="str">
        <f t="shared" si="97"/>
        <v/>
      </c>
      <c r="S212" s="678" t="str">
        <f t="shared" si="97"/>
        <v/>
      </c>
      <c r="T212" s="678" t="str">
        <f t="shared" si="97"/>
        <v/>
      </c>
      <c r="U212" s="678" t="str">
        <f t="shared" si="97"/>
        <v/>
      </c>
      <c r="V212" s="678" t="str">
        <f t="shared" si="97"/>
        <v/>
      </c>
      <c r="W212" s="678" t="str">
        <f t="shared" si="97"/>
        <v/>
      </c>
      <c r="X212" s="678" t="str">
        <f t="shared" si="97"/>
        <v/>
      </c>
      <c r="Y212" s="678" t="str">
        <f t="shared" si="97"/>
        <v/>
      </c>
      <c r="Z212" s="678" t="str">
        <f t="shared" si="97"/>
        <v/>
      </c>
      <c r="AA212" s="678" t="str">
        <f t="shared" si="97"/>
        <v/>
      </c>
      <c r="AB212" s="678" t="str">
        <f t="shared" si="97"/>
        <v/>
      </c>
      <c r="AC212" s="678" t="str">
        <f t="shared" si="97"/>
        <v/>
      </c>
      <c r="AD212" s="678" t="str">
        <f t="shared" si="97"/>
        <v/>
      </c>
      <c r="AE212" s="678" t="str">
        <f t="shared" si="97"/>
        <v/>
      </c>
      <c r="AF212" s="678" t="str">
        <f t="shared" si="97"/>
        <v/>
      </c>
      <c r="AG212" s="678" t="str">
        <f t="shared" si="97"/>
        <v/>
      </c>
      <c r="AH212" s="678" t="str">
        <f t="shared" si="97"/>
        <v/>
      </c>
      <c r="AI212" s="678" t="str">
        <f t="shared" si="97"/>
        <v/>
      </c>
      <c r="AJ212" s="678" t="str">
        <f t="shared" si="97"/>
        <v/>
      </c>
      <c r="AK212" s="678" t="str">
        <f t="shared" si="97"/>
        <v/>
      </c>
      <c r="AL212" s="678" t="str">
        <f t="shared" si="97"/>
        <v/>
      </c>
      <c r="AM212" s="678" t="str">
        <f t="shared" si="97"/>
        <v/>
      </c>
      <c r="AN212" s="678" t="str">
        <f t="shared" si="97"/>
        <v/>
      </c>
      <c r="AO212" s="678" t="str">
        <f t="shared" si="97"/>
        <v/>
      </c>
      <c r="AP212" s="678" t="str">
        <f t="shared" si="97"/>
        <v/>
      </c>
    </row>
    <row r="213" spans="1:42" ht="13.5" customHeight="1">
      <c r="B213" s="772">
        <f>B212+1</f>
        <v>94</v>
      </c>
      <c r="C213" s="36" t="s">
        <v>863</v>
      </c>
      <c r="D213" s="42"/>
      <c r="E213" s="274" t="s">
        <v>430</v>
      </c>
      <c r="F213" s="288"/>
      <c r="G213" s="679" t="str">
        <f t="shared" ref="G213:AP213" si="98">IF(G$76="","",IF(G$76=0,"n. appl.",G78/G$76))</f>
        <v>n. appl.</v>
      </c>
      <c r="H213" s="679" t="str">
        <f t="shared" si="98"/>
        <v>n. appl.</v>
      </c>
      <c r="I213" s="679" t="str">
        <f t="shared" si="98"/>
        <v>n. appl.</v>
      </c>
      <c r="J213" s="679" t="str">
        <f t="shared" si="98"/>
        <v>n. appl.</v>
      </c>
      <c r="K213" s="679" t="str">
        <f t="shared" si="98"/>
        <v>n. appl.</v>
      </c>
      <c r="L213" s="679" t="str">
        <f t="shared" si="98"/>
        <v>n. appl.</v>
      </c>
      <c r="M213" s="679" t="str">
        <f t="shared" si="98"/>
        <v>n. appl.</v>
      </c>
      <c r="N213" s="679" t="str">
        <f t="shared" si="98"/>
        <v>n. appl.</v>
      </c>
      <c r="O213" s="679" t="str">
        <f t="shared" si="98"/>
        <v>n. appl.</v>
      </c>
      <c r="P213" s="679" t="str">
        <f t="shared" si="98"/>
        <v>n. appl.</v>
      </c>
      <c r="Q213" s="679" t="str">
        <f t="shared" si="98"/>
        <v>n. appl.</v>
      </c>
      <c r="R213" s="679" t="str">
        <f t="shared" si="98"/>
        <v>n. appl.</v>
      </c>
      <c r="S213" s="679" t="str">
        <f t="shared" si="98"/>
        <v>n. appl.</v>
      </c>
      <c r="T213" s="679" t="str">
        <f t="shared" si="98"/>
        <v>n. appl.</v>
      </c>
      <c r="U213" s="679" t="str">
        <f t="shared" si="98"/>
        <v>n. appl.</v>
      </c>
      <c r="V213" s="679" t="str">
        <f t="shared" si="98"/>
        <v>n. appl.</v>
      </c>
      <c r="W213" s="679" t="str">
        <f t="shared" si="98"/>
        <v>n. appl.</v>
      </c>
      <c r="X213" s="679" t="str">
        <f t="shared" si="98"/>
        <v>n. appl.</v>
      </c>
      <c r="Y213" s="679" t="str">
        <f t="shared" si="98"/>
        <v>n. appl.</v>
      </c>
      <c r="Z213" s="679" t="str">
        <f t="shared" si="98"/>
        <v>n. appl.</v>
      </c>
      <c r="AA213" s="679" t="str">
        <f t="shared" si="98"/>
        <v>n. appl.</v>
      </c>
      <c r="AB213" s="679" t="str">
        <f t="shared" si="98"/>
        <v>n. appl.</v>
      </c>
      <c r="AC213" s="679" t="str">
        <f t="shared" si="98"/>
        <v>n. appl.</v>
      </c>
      <c r="AD213" s="679" t="str">
        <f t="shared" si="98"/>
        <v>n. appl.</v>
      </c>
      <c r="AE213" s="679" t="str">
        <f t="shared" si="98"/>
        <v>n. appl.</v>
      </c>
      <c r="AF213" s="679" t="str">
        <f t="shared" si="98"/>
        <v>n. appl.</v>
      </c>
      <c r="AG213" s="679" t="str">
        <f t="shared" si="98"/>
        <v>n. appl.</v>
      </c>
      <c r="AH213" s="679" t="str">
        <f t="shared" si="98"/>
        <v>n. appl.</v>
      </c>
      <c r="AI213" s="679" t="str">
        <f t="shared" si="98"/>
        <v>n. appl.</v>
      </c>
      <c r="AJ213" s="679" t="str">
        <f t="shared" si="98"/>
        <v>n. appl.</v>
      </c>
      <c r="AK213" s="679" t="str">
        <f t="shared" si="98"/>
        <v>n. appl.</v>
      </c>
      <c r="AL213" s="679" t="str">
        <f t="shared" si="98"/>
        <v>n. appl.</v>
      </c>
      <c r="AM213" s="679" t="str">
        <f t="shared" si="98"/>
        <v>n. appl.</v>
      </c>
      <c r="AN213" s="679" t="str">
        <f t="shared" si="98"/>
        <v>n. appl.</v>
      </c>
      <c r="AO213" s="679" t="str">
        <f t="shared" si="98"/>
        <v>n. appl.</v>
      </c>
      <c r="AP213" s="679" t="str">
        <f t="shared" si="98"/>
        <v>n. appl.</v>
      </c>
    </row>
    <row r="214" spans="1:42" ht="13.5" customHeight="1">
      <c r="B214" s="772">
        <f>B213+1</f>
        <v>95</v>
      </c>
      <c r="C214" s="36" t="s">
        <v>582</v>
      </c>
      <c r="D214" s="42"/>
      <c r="E214" s="274" t="s">
        <v>430</v>
      </c>
      <c r="F214" s="288"/>
      <c r="G214" s="679" t="str">
        <f t="shared" ref="G214:AP214" si="99">IF(G$76="","",IF(G$76=0,"n. appl.",G79/G$76))</f>
        <v>n. appl.</v>
      </c>
      <c r="H214" s="679" t="str">
        <f t="shared" si="99"/>
        <v>n. appl.</v>
      </c>
      <c r="I214" s="679" t="str">
        <f t="shared" si="99"/>
        <v>n. appl.</v>
      </c>
      <c r="J214" s="679" t="str">
        <f t="shared" si="99"/>
        <v>n. appl.</v>
      </c>
      <c r="K214" s="679" t="str">
        <f t="shared" si="99"/>
        <v>n. appl.</v>
      </c>
      <c r="L214" s="679" t="str">
        <f t="shared" si="99"/>
        <v>n. appl.</v>
      </c>
      <c r="M214" s="679" t="str">
        <f t="shared" si="99"/>
        <v>n. appl.</v>
      </c>
      <c r="N214" s="679" t="str">
        <f t="shared" si="99"/>
        <v>n. appl.</v>
      </c>
      <c r="O214" s="679" t="str">
        <f t="shared" si="99"/>
        <v>n. appl.</v>
      </c>
      <c r="P214" s="679" t="str">
        <f t="shared" si="99"/>
        <v>n. appl.</v>
      </c>
      <c r="Q214" s="679" t="str">
        <f t="shared" si="99"/>
        <v>n. appl.</v>
      </c>
      <c r="R214" s="679" t="str">
        <f t="shared" si="99"/>
        <v>n. appl.</v>
      </c>
      <c r="S214" s="679" t="str">
        <f t="shared" si="99"/>
        <v>n. appl.</v>
      </c>
      <c r="T214" s="679" t="str">
        <f t="shared" si="99"/>
        <v>n. appl.</v>
      </c>
      <c r="U214" s="679" t="str">
        <f t="shared" si="99"/>
        <v>n. appl.</v>
      </c>
      <c r="V214" s="679" t="str">
        <f t="shared" si="99"/>
        <v>n. appl.</v>
      </c>
      <c r="W214" s="679" t="str">
        <f t="shared" si="99"/>
        <v>n. appl.</v>
      </c>
      <c r="X214" s="679" t="str">
        <f t="shared" si="99"/>
        <v>n. appl.</v>
      </c>
      <c r="Y214" s="679" t="str">
        <f t="shared" si="99"/>
        <v>n. appl.</v>
      </c>
      <c r="Z214" s="679" t="str">
        <f t="shared" si="99"/>
        <v>n. appl.</v>
      </c>
      <c r="AA214" s="679" t="str">
        <f t="shared" si="99"/>
        <v>n. appl.</v>
      </c>
      <c r="AB214" s="679" t="str">
        <f t="shared" si="99"/>
        <v>n. appl.</v>
      </c>
      <c r="AC214" s="679" t="str">
        <f t="shared" si="99"/>
        <v>n. appl.</v>
      </c>
      <c r="AD214" s="679" t="str">
        <f t="shared" si="99"/>
        <v>n. appl.</v>
      </c>
      <c r="AE214" s="679" t="str">
        <f t="shared" si="99"/>
        <v>n. appl.</v>
      </c>
      <c r="AF214" s="679" t="str">
        <f t="shared" si="99"/>
        <v>n. appl.</v>
      </c>
      <c r="AG214" s="679" t="str">
        <f t="shared" si="99"/>
        <v>n. appl.</v>
      </c>
      <c r="AH214" s="679" t="str">
        <f t="shared" si="99"/>
        <v>n. appl.</v>
      </c>
      <c r="AI214" s="679" t="str">
        <f t="shared" si="99"/>
        <v>n. appl.</v>
      </c>
      <c r="AJ214" s="679" t="str">
        <f t="shared" si="99"/>
        <v>n. appl.</v>
      </c>
      <c r="AK214" s="679" t="str">
        <f t="shared" si="99"/>
        <v>n. appl.</v>
      </c>
      <c r="AL214" s="679" t="str">
        <f t="shared" si="99"/>
        <v>n. appl.</v>
      </c>
      <c r="AM214" s="679" t="str">
        <f t="shared" si="99"/>
        <v>n. appl.</v>
      </c>
      <c r="AN214" s="679" t="str">
        <f t="shared" si="99"/>
        <v>n. appl.</v>
      </c>
      <c r="AO214" s="679" t="str">
        <f t="shared" si="99"/>
        <v>n. appl.</v>
      </c>
      <c r="AP214" s="679" t="str">
        <f t="shared" si="99"/>
        <v>n. appl.</v>
      </c>
    </row>
    <row r="215" spans="1:42" ht="13.5" customHeight="1">
      <c r="A215" s="937"/>
      <c r="B215" s="728">
        <f>B214+1</f>
        <v>96</v>
      </c>
      <c r="C215" s="36" t="s">
        <v>583</v>
      </c>
      <c r="D215" s="42"/>
      <c r="E215" s="274" t="s">
        <v>430</v>
      </c>
      <c r="F215" s="288"/>
      <c r="G215" s="679" t="str">
        <f t="shared" ref="G215:AP215" si="100">IF(G$76="","",IF(G$76=0,"n. appl.",G80/G$76))</f>
        <v>n. appl.</v>
      </c>
      <c r="H215" s="679" t="str">
        <f t="shared" si="100"/>
        <v>n. appl.</v>
      </c>
      <c r="I215" s="679" t="str">
        <f t="shared" si="100"/>
        <v>n. appl.</v>
      </c>
      <c r="J215" s="679" t="str">
        <f t="shared" si="100"/>
        <v>n. appl.</v>
      </c>
      <c r="K215" s="679" t="str">
        <f t="shared" si="100"/>
        <v>n. appl.</v>
      </c>
      <c r="L215" s="679" t="str">
        <f t="shared" si="100"/>
        <v>n. appl.</v>
      </c>
      <c r="M215" s="679" t="str">
        <f t="shared" si="100"/>
        <v>n. appl.</v>
      </c>
      <c r="N215" s="679" t="str">
        <f t="shared" si="100"/>
        <v>n. appl.</v>
      </c>
      <c r="O215" s="679" t="str">
        <f t="shared" si="100"/>
        <v>n. appl.</v>
      </c>
      <c r="P215" s="679" t="str">
        <f t="shared" si="100"/>
        <v>n. appl.</v>
      </c>
      <c r="Q215" s="679" t="str">
        <f t="shared" si="100"/>
        <v>n. appl.</v>
      </c>
      <c r="R215" s="679" t="str">
        <f t="shared" si="100"/>
        <v>n. appl.</v>
      </c>
      <c r="S215" s="679" t="str">
        <f t="shared" si="100"/>
        <v>n. appl.</v>
      </c>
      <c r="T215" s="679" t="str">
        <f t="shared" si="100"/>
        <v>n. appl.</v>
      </c>
      <c r="U215" s="679" t="str">
        <f t="shared" si="100"/>
        <v>n. appl.</v>
      </c>
      <c r="V215" s="679" t="str">
        <f t="shared" si="100"/>
        <v>n. appl.</v>
      </c>
      <c r="W215" s="679" t="str">
        <f t="shared" si="100"/>
        <v>n. appl.</v>
      </c>
      <c r="X215" s="679" t="str">
        <f t="shared" si="100"/>
        <v>n. appl.</v>
      </c>
      <c r="Y215" s="679" t="str">
        <f t="shared" si="100"/>
        <v>n. appl.</v>
      </c>
      <c r="Z215" s="679" t="str">
        <f t="shared" si="100"/>
        <v>n. appl.</v>
      </c>
      <c r="AA215" s="679" t="str">
        <f t="shared" si="100"/>
        <v>n. appl.</v>
      </c>
      <c r="AB215" s="679" t="str">
        <f t="shared" si="100"/>
        <v>n. appl.</v>
      </c>
      <c r="AC215" s="679" t="str">
        <f t="shared" si="100"/>
        <v>n. appl.</v>
      </c>
      <c r="AD215" s="679" t="str">
        <f t="shared" si="100"/>
        <v>n. appl.</v>
      </c>
      <c r="AE215" s="679" t="str">
        <f t="shared" si="100"/>
        <v>n. appl.</v>
      </c>
      <c r="AF215" s="679" t="str">
        <f t="shared" si="100"/>
        <v>n. appl.</v>
      </c>
      <c r="AG215" s="679" t="str">
        <f t="shared" si="100"/>
        <v>n. appl.</v>
      </c>
      <c r="AH215" s="679" t="str">
        <f t="shared" si="100"/>
        <v>n. appl.</v>
      </c>
      <c r="AI215" s="679" t="str">
        <f t="shared" si="100"/>
        <v>n. appl.</v>
      </c>
      <c r="AJ215" s="679" t="str">
        <f t="shared" si="100"/>
        <v>n. appl.</v>
      </c>
      <c r="AK215" s="679" t="str">
        <f t="shared" si="100"/>
        <v>n. appl.</v>
      </c>
      <c r="AL215" s="679" t="str">
        <f t="shared" si="100"/>
        <v>n. appl.</v>
      </c>
      <c r="AM215" s="679" t="str">
        <f t="shared" si="100"/>
        <v>n. appl.</v>
      </c>
      <c r="AN215" s="679" t="str">
        <f t="shared" si="100"/>
        <v>n. appl.</v>
      </c>
      <c r="AO215" s="679" t="str">
        <f t="shared" si="100"/>
        <v>n. appl.</v>
      </c>
      <c r="AP215" s="679" t="str">
        <f t="shared" si="100"/>
        <v>n. appl.</v>
      </c>
    </row>
    <row r="216" spans="1:42" ht="13.5" customHeight="1">
      <c r="A216" s="784"/>
      <c r="B216" s="728" t="s">
        <v>1222</v>
      </c>
      <c r="C216" s="36" t="s">
        <v>584</v>
      </c>
      <c r="D216" s="42"/>
      <c r="E216" s="274" t="s">
        <v>585</v>
      </c>
      <c r="F216" s="288"/>
      <c r="G216" s="934" t="str">
        <f t="shared" ref="G216:AP216" si="101">IF(G149="","",IF(G149=0,"n. appl.",G149/G76))</f>
        <v>n. appl.</v>
      </c>
      <c r="H216" s="934" t="str">
        <f t="shared" si="101"/>
        <v>n. appl.</v>
      </c>
      <c r="I216" s="934" t="str">
        <f t="shared" si="101"/>
        <v>n. appl.</v>
      </c>
      <c r="J216" s="934" t="str">
        <f t="shared" si="101"/>
        <v>n. appl.</v>
      </c>
      <c r="K216" s="934" t="str">
        <f t="shared" si="101"/>
        <v>n. appl.</v>
      </c>
      <c r="L216" s="934" t="str">
        <f t="shared" si="101"/>
        <v>n. appl.</v>
      </c>
      <c r="M216" s="934" t="str">
        <f t="shared" si="101"/>
        <v>n. appl.</v>
      </c>
      <c r="N216" s="934" t="str">
        <f t="shared" si="101"/>
        <v>n. appl.</v>
      </c>
      <c r="O216" s="934" t="str">
        <f t="shared" si="101"/>
        <v>n. appl.</v>
      </c>
      <c r="P216" s="934" t="str">
        <f t="shared" si="101"/>
        <v>n. appl.</v>
      </c>
      <c r="Q216" s="934" t="str">
        <f t="shared" si="101"/>
        <v>n. appl.</v>
      </c>
      <c r="R216" s="934" t="str">
        <f t="shared" si="101"/>
        <v>n. appl.</v>
      </c>
      <c r="S216" s="934" t="str">
        <f t="shared" si="101"/>
        <v>n. appl.</v>
      </c>
      <c r="T216" s="934" t="str">
        <f t="shared" si="101"/>
        <v>n. appl.</v>
      </c>
      <c r="U216" s="934" t="str">
        <f t="shared" si="101"/>
        <v>n. appl.</v>
      </c>
      <c r="V216" s="934" t="str">
        <f t="shared" si="101"/>
        <v>n. appl.</v>
      </c>
      <c r="W216" s="934" t="str">
        <f t="shared" si="101"/>
        <v>n. appl.</v>
      </c>
      <c r="X216" s="934" t="str">
        <f t="shared" si="101"/>
        <v>n. appl.</v>
      </c>
      <c r="Y216" s="934" t="str">
        <f t="shared" si="101"/>
        <v>n. appl.</v>
      </c>
      <c r="Z216" s="934" t="str">
        <f t="shared" si="101"/>
        <v>n. appl.</v>
      </c>
      <c r="AA216" s="934" t="str">
        <f t="shared" si="101"/>
        <v>n. appl.</v>
      </c>
      <c r="AB216" s="934" t="str">
        <f t="shared" si="101"/>
        <v>n. appl.</v>
      </c>
      <c r="AC216" s="934" t="str">
        <f t="shared" si="101"/>
        <v>n. appl.</v>
      </c>
      <c r="AD216" s="934" t="str">
        <f t="shared" si="101"/>
        <v>n. appl.</v>
      </c>
      <c r="AE216" s="934" t="str">
        <f t="shared" si="101"/>
        <v>n. appl.</v>
      </c>
      <c r="AF216" s="934" t="str">
        <f t="shared" si="101"/>
        <v>n. appl.</v>
      </c>
      <c r="AG216" s="934" t="str">
        <f t="shared" si="101"/>
        <v>n. appl.</v>
      </c>
      <c r="AH216" s="934" t="str">
        <f t="shared" si="101"/>
        <v>n. appl.</v>
      </c>
      <c r="AI216" s="934" t="str">
        <f t="shared" si="101"/>
        <v>n. appl.</v>
      </c>
      <c r="AJ216" s="934" t="str">
        <f t="shared" si="101"/>
        <v>n. appl.</v>
      </c>
      <c r="AK216" s="934" t="str">
        <f t="shared" si="101"/>
        <v>n. appl.</v>
      </c>
      <c r="AL216" s="934" t="str">
        <f t="shared" si="101"/>
        <v>n. appl.</v>
      </c>
      <c r="AM216" s="934" t="str">
        <f t="shared" si="101"/>
        <v>n. appl.</v>
      </c>
      <c r="AN216" s="934" t="str">
        <f t="shared" si="101"/>
        <v>n. appl.</v>
      </c>
      <c r="AO216" s="934" t="str">
        <f t="shared" si="101"/>
        <v>n. appl.</v>
      </c>
      <c r="AP216" s="934" t="str">
        <f t="shared" si="101"/>
        <v>n. appl.</v>
      </c>
    </row>
    <row r="217" spans="1:42" ht="13.5" customHeight="1">
      <c r="A217" s="784"/>
      <c r="B217" s="728" t="s">
        <v>1191</v>
      </c>
      <c r="C217" s="680" t="s">
        <v>1130</v>
      </c>
      <c r="D217" s="42"/>
      <c r="E217" s="274" t="s">
        <v>430</v>
      </c>
      <c r="F217" s="288"/>
      <c r="G217" s="681" t="str">
        <f t="shared" ref="G217:AP217" si="102">IF(AND(G$76=0,G$502=0,G$506=0,G$508=0,G$513=0,G$520=0,G$522=0,G$525=0,G$532=0,G$534=0),"n. appl.",(G78+G502+(G506*(1-G375))+G508+G513+G525)/(G$76+G$502+G$506+G$508+G$513+G$520+G$522+G$525+G$532+G$534))</f>
        <v>n. appl.</v>
      </c>
      <c r="H217" s="681" t="str">
        <f t="shared" si="102"/>
        <v>n. appl.</v>
      </c>
      <c r="I217" s="681" t="str">
        <f t="shared" si="102"/>
        <v>n. appl.</v>
      </c>
      <c r="J217" s="681" t="str">
        <f t="shared" si="102"/>
        <v>n. appl.</v>
      </c>
      <c r="K217" s="681" t="str">
        <f t="shared" si="102"/>
        <v>n. appl.</v>
      </c>
      <c r="L217" s="681" t="str">
        <f t="shared" si="102"/>
        <v>n. appl.</v>
      </c>
      <c r="M217" s="681" t="str">
        <f t="shared" si="102"/>
        <v>n. appl.</v>
      </c>
      <c r="N217" s="681" t="str">
        <f t="shared" si="102"/>
        <v>n. appl.</v>
      </c>
      <c r="O217" s="681" t="str">
        <f t="shared" si="102"/>
        <v>n. appl.</v>
      </c>
      <c r="P217" s="681" t="str">
        <f t="shared" si="102"/>
        <v>n. appl.</v>
      </c>
      <c r="Q217" s="681" t="str">
        <f t="shared" si="102"/>
        <v>n. appl.</v>
      </c>
      <c r="R217" s="681" t="str">
        <f t="shared" si="102"/>
        <v>n. appl.</v>
      </c>
      <c r="S217" s="681" t="str">
        <f t="shared" si="102"/>
        <v>n. appl.</v>
      </c>
      <c r="T217" s="681" t="str">
        <f t="shared" si="102"/>
        <v>n. appl.</v>
      </c>
      <c r="U217" s="681" t="str">
        <f t="shared" si="102"/>
        <v>n. appl.</v>
      </c>
      <c r="V217" s="681" t="str">
        <f t="shared" si="102"/>
        <v>n. appl.</v>
      </c>
      <c r="W217" s="681" t="str">
        <f t="shared" si="102"/>
        <v>n. appl.</v>
      </c>
      <c r="X217" s="681" t="str">
        <f t="shared" si="102"/>
        <v>n. appl.</v>
      </c>
      <c r="Y217" s="681" t="str">
        <f t="shared" si="102"/>
        <v>n. appl.</v>
      </c>
      <c r="Z217" s="681" t="str">
        <f t="shared" si="102"/>
        <v>n. appl.</v>
      </c>
      <c r="AA217" s="681" t="str">
        <f t="shared" si="102"/>
        <v>n. appl.</v>
      </c>
      <c r="AB217" s="681" t="str">
        <f t="shared" si="102"/>
        <v>n. appl.</v>
      </c>
      <c r="AC217" s="681" t="str">
        <f t="shared" si="102"/>
        <v>n. appl.</v>
      </c>
      <c r="AD217" s="681" t="str">
        <f t="shared" si="102"/>
        <v>n. appl.</v>
      </c>
      <c r="AE217" s="681" t="str">
        <f t="shared" si="102"/>
        <v>n. appl.</v>
      </c>
      <c r="AF217" s="681" t="str">
        <f t="shared" si="102"/>
        <v>n. appl.</v>
      </c>
      <c r="AG217" s="681" t="str">
        <f t="shared" si="102"/>
        <v>n. appl.</v>
      </c>
      <c r="AH217" s="681" t="str">
        <f t="shared" si="102"/>
        <v>n. appl.</v>
      </c>
      <c r="AI217" s="681" t="str">
        <f t="shared" si="102"/>
        <v>n. appl.</v>
      </c>
      <c r="AJ217" s="681" t="str">
        <f t="shared" si="102"/>
        <v>n. appl.</v>
      </c>
      <c r="AK217" s="681" t="str">
        <f t="shared" si="102"/>
        <v>n. appl.</v>
      </c>
      <c r="AL217" s="681" t="str">
        <f t="shared" si="102"/>
        <v>n. appl.</v>
      </c>
      <c r="AM217" s="681" t="str">
        <f t="shared" si="102"/>
        <v>n. appl.</v>
      </c>
      <c r="AN217" s="681" t="str">
        <f t="shared" si="102"/>
        <v>n. appl.</v>
      </c>
      <c r="AO217" s="681" t="str">
        <f t="shared" si="102"/>
        <v>n. appl.</v>
      </c>
      <c r="AP217" s="681" t="str">
        <f t="shared" si="102"/>
        <v>n. appl.</v>
      </c>
    </row>
    <row r="218" spans="1:42" ht="13.5" customHeight="1">
      <c r="A218" s="784"/>
      <c r="B218" s="728" t="s">
        <v>1192</v>
      </c>
      <c r="C218" s="682" t="s">
        <v>322</v>
      </c>
      <c r="D218" s="247"/>
      <c r="E218" s="274" t="s">
        <v>430</v>
      </c>
      <c r="F218" s="288"/>
      <c r="G218" s="681" t="str">
        <f t="shared" ref="G218:AP218" si="103">IF(AND(G$76=0,G$502=0,G$506=0,G$508=0,G$513=0,G$520=0,G$522=0,G$525=0,G$532=0,G$534=0),"n. appl.",(G79+G520+G532)/(G$76+G$502+G$506+G$508+G$513+G$520+G$522+G$525+G$532+G$534))</f>
        <v>n. appl.</v>
      </c>
      <c r="H218" s="681" t="str">
        <f t="shared" si="103"/>
        <v>n. appl.</v>
      </c>
      <c r="I218" s="681" t="str">
        <f t="shared" si="103"/>
        <v>n. appl.</v>
      </c>
      <c r="J218" s="681" t="str">
        <f t="shared" si="103"/>
        <v>n. appl.</v>
      </c>
      <c r="K218" s="681" t="str">
        <f t="shared" si="103"/>
        <v>n. appl.</v>
      </c>
      <c r="L218" s="681" t="str">
        <f t="shared" si="103"/>
        <v>n. appl.</v>
      </c>
      <c r="M218" s="681" t="str">
        <f t="shared" si="103"/>
        <v>n. appl.</v>
      </c>
      <c r="N218" s="681" t="str">
        <f t="shared" si="103"/>
        <v>n. appl.</v>
      </c>
      <c r="O218" s="681" t="str">
        <f t="shared" si="103"/>
        <v>n. appl.</v>
      </c>
      <c r="P218" s="681" t="str">
        <f t="shared" si="103"/>
        <v>n. appl.</v>
      </c>
      <c r="Q218" s="681" t="str">
        <f t="shared" si="103"/>
        <v>n. appl.</v>
      </c>
      <c r="R218" s="681" t="str">
        <f t="shared" si="103"/>
        <v>n. appl.</v>
      </c>
      <c r="S218" s="681" t="str">
        <f t="shared" si="103"/>
        <v>n. appl.</v>
      </c>
      <c r="T218" s="681" t="str">
        <f t="shared" si="103"/>
        <v>n. appl.</v>
      </c>
      <c r="U218" s="681" t="str">
        <f t="shared" si="103"/>
        <v>n. appl.</v>
      </c>
      <c r="V218" s="681" t="str">
        <f t="shared" si="103"/>
        <v>n. appl.</v>
      </c>
      <c r="W218" s="681" t="str">
        <f t="shared" si="103"/>
        <v>n. appl.</v>
      </c>
      <c r="X218" s="681" t="str">
        <f t="shared" si="103"/>
        <v>n. appl.</v>
      </c>
      <c r="Y218" s="681" t="str">
        <f t="shared" si="103"/>
        <v>n. appl.</v>
      </c>
      <c r="Z218" s="681" t="str">
        <f t="shared" si="103"/>
        <v>n. appl.</v>
      </c>
      <c r="AA218" s="681" t="str">
        <f t="shared" si="103"/>
        <v>n. appl.</v>
      </c>
      <c r="AB218" s="681" t="str">
        <f t="shared" si="103"/>
        <v>n. appl.</v>
      </c>
      <c r="AC218" s="681" t="str">
        <f t="shared" si="103"/>
        <v>n. appl.</v>
      </c>
      <c r="AD218" s="681" t="str">
        <f t="shared" si="103"/>
        <v>n. appl.</v>
      </c>
      <c r="AE218" s="681" t="str">
        <f t="shared" si="103"/>
        <v>n. appl.</v>
      </c>
      <c r="AF218" s="681" t="str">
        <f t="shared" si="103"/>
        <v>n. appl.</v>
      </c>
      <c r="AG218" s="681" t="str">
        <f t="shared" si="103"/>
        <v>n. appl.</v>
      </c>
      <c r="AH218" s="681" t="str">
        <f t="shared" si="103"/>
        <v>n. appl.</v>
      </c>
      <c r="AI218" s="681" t="str">
        <f t="shared" si="103"/>
        <v>n. appl.</v>
      </c>
      <c r="AJ218" s="681" t="str">
        <f t="shared" si="103"/>
        <v>n. appl.</v>
      </c>
      <c r="AK218" s="681" t="str">
        <f t="shared" si="103"/>
        <v>n. appl.</v>
      </c>
      <c r="AL218" s="681" t="str">
        <f t="shared" si="103"/>
        <v>n. appl.</v>
      </c>
      <c r="AM218" s="681" t="str">
        <f t="shared" si="103"/>
        <v>n. appl.</v>
      </c>
      <c r="AN218" s="681" t="str">
        <f t="shared" si="103"/>
        <v>n. appl.</v>
      </c>
      <c r="AO218" s="681" t="str">
        <f t="shared" si="103"/>
        <v>n. appl.</v>
      </c>
      <c r="AP218" s="681" t="str">
        <f t="shared" si="103"/>
        <v>n. appl.</v>
      </c>
    </row>
    <row r="219" spans="1:42" ht="13.5" customHeight="1">
      <c r="A219" s="784"/>
      <c r="B219" s="728" t="s">
        <v>1193</v>
      </c>
      <c r="C219" s="682" t="s">
        <v>323</v>
      </c>
      <c r="D219" s="247"/>
      <c r="E219" s="274" t="s">
        <v>430</v>
      </c>
      <c r="F219" s="288"/>
      <c r="G219" s="681" t="str">
        <f t="shared" ref="G219:AP219" si="104">IF(AND(G$76=0,G$502=0,G$506=0,G$508=0,G$513=0,G$520=0,G$522=0,G$525=0,G$532=0,G$534=0),"n. appl.",(G80+(G506*G375)+G522+G534)/(G$76+G$502+G$506+G$508+G$513+G$520+G$522+G$525+G$532+G$534))</f>
        <v>n. appl.</v>
      </c>
      <c r="H219" s="681" t="str">
        <f t="shared" si="104"/>
        <v>n. appl.</v>
      </c>
      <c r="I219" s="681" t="str">
        <f t="shared" si="104"/>
        <v>n. appl.</v>
      </c>
      <c r="J219" s="681" t="str">
        <f t="shared" si="104"/>
        <v>n. appl.</v>
      </c>
      <c r="K219" s="681" t="str">
        <f t="shared" si="104"/>
        <v>n. appl.</v>
      </c>
      <c r="L219" s="681" t="str">
        <f t="shared" si="104"/>
        <v>n. appl.</v>
      </c>
      <c r="M219" s="681" t="str">
        <f t="shared" si="104"/>
        <v>n. appl.</v>
      </c>
      <c r="N219" s="681" t="str">
        <f t="shared" si="104"/>
        <v>n. appl.</v>
      </c>
      <c r="O219" s="681" t="str">
        <f t="shared" si="104"/>
        <v>n. appl.</v>
      </c>
      <c r="P219" s="681" t="str">
        <f t="shared" si="104"/>
        <v>n. appl.</v>
      </c>
      <c r="Q219" s="681" t="str">
        <f t="shared" si="104"/>
        <v>n. appl.</v>
      </c>
      <c r="R219" s="681" t="str">
        <f t="shared" si="104"/>
        <v>n. appl.</v>
      </c>
      <c r="S219" s="681" t="str">
        <f t="shared" si="104"/>
        <v>n. appl.</v>
      </c>
      <c r="T219" s="681" t="str">
        <f t="shared" si="104"/>
        <v>n. appl.</v>
      </c>
      <c r="U219" s="681" t="str">
        <f t="shared" si="104"/>
        <v>n. appl.</v>
      </c>
      <c r="V219" s="681" t="str">
        <f t="shared" si="104"/>
        <v>n. appl.</v>
      </c>
      <c r="W219" s="681" t="str">
        <f t="shared" si="104"/>
        <v>n. appl.</v>
      </c>
      <c r="X219" s="681" t="str">
        <f t="shared" si="104"/>
        <v>n. appl.</v>
      </c>
      <c r="Y219" s="681" t="str">
        <f t="shared" si="104"/>
        <v>n. appl.</v>
      </c>
      <c r="Z219" s="681" t="str">
        <f t="shared" si="104"/>
        <v>n. appl.</v>
      </c>
      <c r="AA219" s="681" t="str">
        <f t="shared" si="104"/>
        <v>n. appl.</v>
      </c>
      <c r="AB219" s="681" t="str">
        <f t="shared" si="104"/>
        <v>n. appl.</v>
      </c>
      <c r="AC219" s="681" t="str">
        <f t="shared" si="104"/>
        <v>n. appl.</v>
      </c>
      <c r="AD219" s="681" t="str">
        <f t="shared" si="104"/>
        <v>n. appl.</v>
      </c>
      <c r="AE219" s="681" t="str">
        <f t="shared" si="104"/>
        <v>n. appl.</v>
      </c>
      <c r="AF219" s="681" t="str">
        <f t="shared" si="104"/>
        <v>n. appl.</v>
      </c>
      <c r="AG219" s="681" t="str">
        <f t="shared" si="104"/>
        <v>n. appl.</v>
      </c>
      <c r="AH219" s="681" t="str">
        <f t="shared" si="104"/>
        <v>n. appl.</v>
      </c>
      <c r="AI219" s="681" t="str">
        <f t="shared" si="104"/>
        <v>n. appl.</v>
      </c>
      <c r="AJ219" s="681" t="str">
        <f t="shared" si="104"/>
        <v>n. appl.</v>
      </c>
      <c r="AK219" s="681" t="str">
        <f t="shared" si="104"/>
        <v>n. appl.</v>
      </c>
      <c r="AL219" s="681" t="str">
        <f t="shared" si="104"/>
        <v>n. appl.</v>
      </c>
      <c r="AM219" s="681" t="str">
        <f t="shared" si="104"/>
        <v>n. appl.</v>
      </c>
      <c r="AN219" s="681" t="str">
        <f t="shared" si="104"/>
        <v>n. appl.</v>
      </c>
      <c r="AO219" s="681" t="str">
        <f t="shared" si="104"/>
        <v>n. appl.</v>
      </c>
      <c r="AP219" s="681" t="str">
        <f t="shared" si="104"/>
        <v>n. appl.</v>
      </c>
    </row>
    <row r="220" spans="1:42" ht="13.5" customHeight="1">
      <c r="A220" s="809"/>
      <c r="B220" s="805"/>
      <c r="D220" s="873"/>
      <c r="E220" s="871"/>
      <c r="F220" s="871"/>
      <c r="G220" s="996"/>
      <c r="H220" s="996"/>
      <c r="I220" s="996"/>
      <c r="J220" s="996"/>
      <c r="K220" s="996"/>
      <c r="L220" s="996"/>
      <c r="M220" s="996"/>
      <c r="N220" s="996"/>
      <c r="O220" s="996"/>
      <c r="P220" s="996"/>
      <c r="Q220" s="996"/>
      <c r="R220" s="996"/>
      <c r="S220" s="996"/>
      <c r="T220" s="996"/>
      <c r="U220" s="996"/>
      <c r="V220" s="996"/>
      <c r="W220" s="996"/>
      <c r="X220" s="996"/>
      <c r="Y220" s="996"/>
      <c r="Z220" s="996"/>
      <c r="AA220" s="996"/>
      <c r="AB220" s="996"/>
      <c r="AC220" s="996"/>
      <c r="AD220" s="996"/>
      <c r="AE220" s="996"/>
      <c r="AF220" s="996"/>
      <c r="AG220" s="996"/>
      <c r="AH220" s="996"/>
      <c r="AI220" s="996"/>
      <c r="AJ220" s="996"/>
      <c r="AK220" s="996"/>
      <c r="AL220" s="996"/>
      <c r="AM220" s="996"/>
      <c r="AN220" s="996"/>
      <c r="AO220" s="996"/>
      <c r="AP220" s="996"/>
    </row>
    <row r="221" spans="1:42" ht="13.5" customHeight="1">
      <c r="A221" s="937"/>
      <c r="B221" s="772">
        <f>B215+1</f>
        <v>97</v>
      </c>
      <c r="C221" s="36" t="s">
        <v>1255</v>
      </c>
      <c r="D221" s="42"/>
      <c r="E221" s="863" t="s">
        <v>1256</v>
      </c>
      <c r="F221" s="288"/>
      <c r="G221" s="683" t="str">
        <f t="shared" ref="G221:AP221" si="105">IF(G66="","",IF(G66=0,"n. appl.",G105/G66*1000))</f>
        <v/>
      </c>
      <c r="H221" s="683" t="str">
        <f t="shared" si="105"/>
        <v/>
      </c>
      <c r="I221" s="683" t="str">
        <f t="shared" si="105"/>
        <v/>
      </c>
      <c r="J221" s="683" t="str">
        <f t="shared" si="105"/>
        <v/>
      </c>
      <c r="K221" s="683" t="str">
        <f t="shared" si="105"/>
        <v/>
      </c>
      <c r="L221" s="683" t="str">
        <f t="shared" si="105"/>
        <v/>
      </c>
      <c r="M221" s="683" t="str">
        <f t="shared" si="105"/>
        <v/>
      </c>
      <c r="N221" s="683" t="str">
        <f t="shared" si="105"/>
        <v/>
      </c>
      <c r="O221" s="683" t="str">
        <f t="shared" si="105"/>
        <v/>
      </c>
      <c r="P221" s="683" t="str">
        <f t="shared" si="105"/>
        <v/>
      </c>
      <c r="Q221" s="683" t="str">
        <f t="shared" si="105"/>
        <v/>
      </c>
      <c r="R221" s="683" t="str">
        <f t="shared" si="105"/>
        <v/>
      </c>
      <c r="S221" s="683" t="str">
        <f t="shared" si="105"/>
        <v/>
      </c>
      <c r="T221" s="683" t="str">
        <f t="shared" si="105"/>
        <v/>
      </c>
      <c r="U221" s="683" t="str">
        <f t="shared" si="105"/>
        <v/>
      </c>
      <c r="V221" s="683" t="str">
        <f t="shared" si="105"/>
        <v/>
      </c>
      <c r="W221" s="683" t="str">
        <f t="shared" si="105"/>
        <v/>
      </c>
      <c r="X221" s="683" t="str">
        <f t="shared" si="105"/>
        <v/>
      </c>
      <c r="Y221" s="683" t="str">
        <f t="shared" si="105"/>
        <v/>
      </c>
      <c r="Z221" s="683" t="str">
        <f t="shared" si="105"/>
        <v/>
      </c>
      <c r="AA221" s="683" t="str">
        <f t="shared" si="105"/>
        <v/>
      </c>
      <c r="AB221" s="683" t="str">
        <f t="shared" si="105"/>
        <v/>
      </c>
      <c r="AC221" s="683" t="str">
        <f t="shared" si="105"/>
        <v/>
      </c>
      <c r="AD221" s="683" t="str">
        <f t="shared" si="105"/>
        <v/>
      </c>
      <c r="AE221" s="683" t="str">
        <f t="shared" si="105"/>
        <v/>
      </c>
      <c r="AF221" s="683" t="str">
        <f t="shared" si="105"/>
        <v/>
      </c>
      <c r="AG221" s="683" t="str">
        <f t="shared" si="105"/>
        <v/>
      </c>
      <c r="AH221" s="683" t="str">
        <f t="shared" si="105"/>
        <v/>
      </c>
      <c r="AI221" s="683" t="str">
        <f t="shared" si="105"/>
        <v/>
      </c>
      <c r="AJ221" s="683" t="str">
        <f t="shared" si="105"/>
        <v/>
      </c>
      <c r="AK221" s="683" t="str">
        <f t="shared" si="105"/>
        <v/>
      </c>
      <c r="AL221" s="683" t="str">
        <f t="shared" si="105"/>
        <v/>
      </c>
      <c r="AM221" s="683" t="str">
        <f t="shared" si="105"/>
        <v/>
      </c>
      <c r="AN221" s="683" t="str">
        <f t="shared" si="105"/>
        <v/>
      </c>
      <c r="AO221" s="683" t="str">
        <f t="shared" si="105"/>
        <v/>
      </c>
      <c r="AP221" s="683" t="str">
        <f t="shared" si="105"/>
        <v/>
      </c>
    </row>
    <row r="222" spans="1:42" ht="13.5" customHeight="1">
      <c r="A222" s="937"/>
      <c r="B222" s="728">
        <v>98</v>
      </c>
      <c r="C222" s="36" t="s">
        <v>1341</v>
      </c>
      <c r="D222" s="42"/>
      <c r="E222" s="274" t="s">
        <v>275</v>
      </c>
      <c r="F222" s="288"/>
      <c r="G222" s="683" t="str">
        <f t="shared" ref="G222:AP222" si="106">IF(G40="","",IF(G40=0,"n. appl.",G104/G40*1000))</f>
        <v/>
      </c>
      <c r="H222" s="683" t="str">
        <f t="shared" si="106"/>
        <v/>
      </c>
      <c r="I222" s="683" t="str">
        <f t="shared" si="106"/>
        <v/>
      </c>
      <c r="J222" s="683" t="str">
        <f t="shared" si="106"/>
        <v/>
      </c>
      <c r="K222" s="683" t="str">
        <f t="shared" si="106"/>
        <v/>
      </c>
      <c r="L222" s="683" t="str">
        <f t="shared" si="106"/>
        <v/>
      </c>
      <c r="M222" s="683" t="str">
        <f t="shared" si="106"/>
        <v/>
      </c>
      <c r="N222" s="683" t="str">
        <f t="shared" si="106"/>
        <v/>
      </c>
      <c r="O222" s="683" t="str">
        <f t="shared" si="106"/>
        <v/>
      </c>
      <c r="P222" s="683" t="str">
        <f t="shared" si="106"/>
        <v/>
      </c>
      <c r="Q222" s="683" t="str">
        <f t="shared" si="106"/>
        <v/>
      </c>
      <c r="R222" s="683" t="str">
        <f t="shared" si="106"/>
        <v/>
      </c>
      <c r="S222" s="683" t="str">
        <f t="shared" si="106"/>
        <v/>
      </c>
      <c r="T222" s="683" t="str">
        <f t="shared" si="106"/>
        <v/>
      </c>
      <c r="U222" s="683" t="str">
        <f t="shared" si="106"/>
        <v/>
      </c>
      <c r="V222" s="683" t="str">
        <f t="shared" si="106"/>
        <v/>
      </c>
      <c r="W222" s="683" t="str">
        <f t="shared" si="106"/>
        <v/>
      </c>
      <c r="X222" s="683" t="str">
        <f t="shared" si="106"/>
        <v/>
      </c>
      <c r="Y222" s="683" t="str">
        <f t="shared" si="106"/>
        <v/>
      </c>
      <c r="Z222" s="683" t="str">
        <f t="shared" si="106"/>
        <v/>
      </c>
      <c r="AA222" s="683" t="str">
        <f t="shared" si="106"/>
        <v/>
      </c>
      <c r="AB222" s="683" t="str">
        <f t="shared" si="106"/>
        <v/>
      </c>
      <c r="AC222" s="683" t="str">
        <f t="shared" si="106"/>
        <v/>
      </c>
      <c r="AD222" s="683" t="str">
        <f t="shared" si="106"/>
        <v/>
      </c>
      <c r="AE222" s="683" t="str">
        <f t="shared" si="106"/>
        <v/>
      </c>
      <c r="AF222" s="683" t="str">
        <f t="shared" si="106"/>
        <v/>
      </c>
      <c r="AG222" s="683" t="str">
        <f t="shared" si="106"/>
        <v/>
      </c>
      <c r="AH222" s="683" t="str">
        <f t="shared" si="106"/>
        <v/>
      </c>
      <c r="AI222" s="683" t="str">
        <f t="shared" si="106"/>
        <v/>
      </c>
      <c r="AJ222" s="683" t="str">
        <f t="shared" si="106"/>
        <v/>
      </c>
      <c r="AK222" s="683" t="str">
        <f t="shared" si="106"/>
        <v/>
      </c>
      <c r="AL222" s="683" t="str">
        <f t="shared" si="106"/>
        <v/>
      </c>
      <c r="AM222" s="683" t="str">
        <f t="shared" si="106"/>
        <v/>
      </c>
      <c r="AN222" s="683" t="str">
        <f t="shared" si="106"/>
        <v/>
      </c>
      <c r="AO222" s="683" t="str">
        <f t="shared" si="106"/>
        <v/>
      </c>
      <c r="AP222" s="683" t="str">
        <f t="shared" si="106"/>
        <v/>
      </c>
    </row>
    <row r="223" spans="1:42" ht="13.5" customHeight="1">
      <c r="A223" s="809"/>
      <c r="B223" s="728" t="s">
        <v>250</v>
      </c>
      <c r="C223" s="36" t="s">
        <v>112</v>
      </c>
      <c r="D223" s="42"/>
      <c r="E223" s="274" t="s">
        <v>113</v>
      </c>
      <c r="F223" s="288"/>
      <c r="G223" s="683" t="str">
        <f>IF(OR(G66="",G66=0),"n. appl.",IF(G222&lt;&gt;"n. appl.",(G222*G210)+(G105-G104)*1000/G66,(G105-G104)*1000/G66))</f>
        <v>n. appl.</v>
      </c>
      <c r="H223" s="683" t="str">
        <f t="shared" ref="H223:AP223" si="107">IF(OR(H66="",H66=0),"n. appl.",IF(H222&lt;&gt;"n. appl.",(H222*H210)+(H105-H104)*1000/H66,(H105-H104)*1000/H66))</f>
        <v>n. appl.</v>
      </c>
      <c r="I223" s="683" t="str">
        <f t="shared" si="107"/>
        <v>n. appl.</v>
      </c>
      <c r="J223" s="683" t="str">
        <f t="shared" si="107"/>
        <v>n. appl.</v>
      </c>
      <c r="K223" s="683" t="str">
        <f t="shared" si="107"/>
        <v>n. appl.</v>
      </c>
      <c r="L223" s="683" t="str">
        <f t="shared" si="107"/>
        <v>n. appl.</v>
      </c>
      <c r="M223" s="683" t="str">
        <f t="shared" si="107"/>
        <v>n. appl.</v>
      </c>
      <c r="N223" s="683" t="str">
        <f t="shared" si="107"/>
        <v>n. appl.</v>
      </c>
      <c r="O223" s="683" t="str">
        <f t="shared" si="107"/>
        <v>n. appl.</v>
      </c>
      <c r="P223" s="683" t="str">
        <f t="shared" si="107"/>
        <v>n. appl.</v>
      </c>
      <c r="Q223" s="683" t="str">
        <f t="shared" si="107"/>
        <v>n. appl.</v>
      </c>
      <c r="R223" s="683" t="str">
        <f t="shared" si="107"/>
        <v>n. appl.</v>
      </c>
      <c r="S223" s="683" t="str">
        <f t="shared" si="107"/>
        <v>n. appl.</v>
      </c>
      <c r="T223" s="683" t="str">
        <f t="shared" si="107"/>
        <v>n. appl.</v>
      </c>
      <c r="U223" s="683" t="str">
        <f t="shared" si="107"/>
        <v>n. appl.</v>
      </c>
      <c r="V223" s="683" t="str">
        <f t="shared" si="107"/>
        <v>n. appl.</v>
      </c>
      <c r="W223" s="683" t="str">
        <f t="shared" si="107"/>
        <v>n. appl.</v>
      </c>
      <c r="X223" s="683" t="str">
        <f t="shared" si="107"/>
        <v>n. appl.</v>
      </c>
      <c r="Y223" s="683" t="str">
        <f t="shared" si="107"/>
        <v>n. appl.</v>
      </c>
      <c r="Z223" s="683" t="str">
        <f t="shared" si="107"/>
        <v>n. appl.</v>
      </c>
      <c r="AA223" s="683" t="str">
        <f t="shared" si="107"/>
        <v>n. appl.</v>
      </c>
      <c r="AB223" s="683" t="str">
        <f t="shared" si="107"/>
        <v>n. appl.</v>
      </c>
      <c r="AC223" s="683" t="str">
        <f t="shared" si="107"/>
        <v>n. appl.</v>
      </c>
      <c r="AD223" s="683" t="str">
        <f t="shared" si="107"/>
        <v>n. appl.</v>
      </c>
      <c r="AE223" s="683" t="str">
        <f t="shared" si="107"/>
        <v>n. appl.</v>
      </c>
      <c r="AF223" s="683" t="str">
        <f t="shared" si="107"/>
        <v>n. appl.</v>
      </c>
      <c r="AG223" s="683" t="str">
        <f t="shared" si="107"/>
        <v>n. appl.</v>
      </c>
      <c r="AH223" s="683" t="str">
        <f t="shared" si="107"/>
        <v>n. appl.</v>
      </c>
      <c r="AI223" s="683" t="str">
        <f t="shared" si="107"/>
        <v>n. appl.</v>
      </c>
      <c r="AJ223" s="683" t="str">
        <f t="shared" si="107"/>
        <v>n. appl.</v>
      </c>
      <c r="AK223" s="683" t="str">
        <f t="shared" si="107"/>
        <v>n. appl.</v>
      </c>
      <c r="AL223" s="683" t="str">
        <f t="shared" si="107"/>
        <v>n. appl.</v>
      </c>
      <c r="AM223" s="683" t="str">
        <f t="shared" si="107"/>
        <v>n. appl.</v>
      </c>
      <c r="AN223" s="683" t="str">
        <f t="shared" si="107"/>
        <v>n. appl.</v>
      </c>
      <c r="AO223" s="683" t="str">
        <f t="shared" si="107"/>
        <v>n. appl.</v>
      </c>
      <c r="AP223" s="683" t="str">
        <f t="shared" si="107"/>
        <v>n. appl.</v>
      </c>
    </row>
    <row r="224" spans="1:42" ht="13.5" customHeight="1">
      <c r="A224" s="809"/>
      <c r="B224" s="728" t="s">
        <v>1284</v>
      </c>
      <c r="C224" s="36" t="s">
        <v>1285</v>
      </c>
      <c r="D224" s="42"/>
      <c r="E224" s="274" t="s">
        <v>294</v>
      </c>
      <c r="F224" s="288"/>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0"/>
      <c r="AK224" s="1060"/>
      <c r="AL224" s="1060"/>
      <c r="AM224" s="1060"/>
      <c r="AN224" s="1060"/>
      <c r="AO224" s="1060"/>
      <c r="AP224" s="1060"/>
    </row>
    <row r="225" spans="1:42" ht="13.5" customHeight="1">
      <c r="A225" s="809"/>
      <c r="B225" s="728" t="s">
        <v>1283</v>
      </c>
      <c r="C225" s="36" t="s">
        <v>822</v>
      </c>
      <c r="D225" s="42"/>
      <c r="E225" s="274" t="s">
        <v>1318</v>
      </c>
      <c r="F225" s="288"/>
      <c r="G225" s="683" t="str">
        <f t="shared" ref="G225:AP225" si="108">IF(G224&lt;&gt;"",G222*G224+G212,"")</f>
        <v/>
      </c>
      <c r="H225" s="683" t="str">
        <f t="shared" si="108"/>
        <v/>
      </c>
      <c r="I225" s="683" t="str">
        <f t="shared" si="108"/>
        <v/>
      </c>
      <c r="J225" s="683" t="str">
        <f t="shared" si="108"/>
        <v/>
      </c>
      <c r="K225" s="683" t="str">
        <f t="shared" si="108"/>
        <v/>
      </c>
      <c r="L225" s="683" t="str">
        <f t="shared" si="108"/>
        <v/>
      </c>
      <c r="M225" s="683" t="str">
        <f t="shared" si="108"/>
        <v/>
      </c>
      <c r="N225" s="683" t="str">
        <f t="shared" si="108"/>
        <v/>
      </c>
      <c r="O225" s="683" t="str">
        <f t="shared" si="108"/>
        <v/>
      </c>
      <c r="P225" s="683" t="str">
        <f t="shared" si="108"/>
        <v/>
      </c>
      <c r="Q225" s="683" t="str">
        <f t="shared" si="108"/>
        <v/>
      </c>
      <c r="R225" s="683" t="str">
        <f t="shared" si="108"/>
        <v/>
      </c>
      <c r="S225" s="683" t="str">
        <f t="shared" si="108"/>
        <v/>
      </c>
      <c r="T225" s="683" t="str">
        <f t="shared" si="108"/>
        <v/>
      </c>
      <c r="U225" s="683" t="str">
        <f t="shared" si="108"/>
        <v/>
      </c>
      <c r="V225" s="683" t="str">
        <f t="shared" si="108"/>
        <v/>
      </c>
      <c r="W225" s="683" t="str">
        <f t="shared" si="108"/>
        <v/>
      </c>
      <c r="X225" s="683" t="str">
        <f t="shared" si="108"/>
        <v/>
      </c>
      <c r="Y225" s="683" t="str">
        <f t="shared" si="108"/>
        <v/>
      </c>
      <c r="Z225" s="683" t="str">
        <f t="shared" si="108"/>
        <v/>
      </c>
      <c r="AA225" s="683" t="str">
        <f t="shared" si="108"/>
        <v/>
      </c>
      <c r="AB225" s="683" t="str">
        <f t="shared" si="108"/>
        <v/>
      </c>
      <c r="AC225" s="683" t="str">
        <f t="shared" si="108"/>
        <v/>
      </c>
      <c r="AD225" s="683" t="str">
        <f t="shared" si="108"/>
        <v/>
      </c>
      <c r="AE225" s="683" t="str">
        <f t="shared" si="108"/>
        <v/>
      </c>
      <c r="AF225" s="683" t="str">
        <f t="shared" si="108"/>
        <v/>
      </c>
      <c r="AG225" s="683" t="str">
        <f t="shared" si="108"/>
        <v/>
      </c>
      <c r="AH225" s="683" t="str">
        <f t="shared" si="108"/>
        <v/>
      </c>
      <c r="AI225" s="683" t="str">
        <f t="shared" si="108"/>
        <v/>
      </c>
      <c r="AJ225" s="683" t="str">
        <f t="shared" si="108"/>
        <v/>
      </c>
      <c r="AK225" s="683" t="str">
        <f t="shared" si="108"/>
        <v/>
      </c>
      <c r="AL225" s="683" t="str">
        <f t="shared" si="108"/>
        <v/>
      </c>
      <c r="AM225" s="683" t="str">
        <f t="shared" si="108"/>
        <v/>
      </c>
      <c r="AN225" s="683" t="str">
        <f t="shared" si="108"/>
        <v/>
      </c>
      <c r="AO225" s="683" t="str">
        <f t="shared" si="108"/>
        <v/>
      </c>
      <c r="AP225" s="683" t="str">
        <f t="shared" si="108"/>
        <v/>
      </c>
    </row>
    <row r="226" spans="1:42" ht="13.5" thickBot="1">
      <c r="G226" s="856"/>
      <c r="H226" s="856"/>
      <c r="I226" s="856"/>
      <c r="J226" s="856"/>
      <c r="K226" s="856"/>
      <c r="L226" s="856"/>
      <c r="M226" s="856"/>
      <c r="N226" s="856"/>
      <c r="O226" s="856"/>
      <c r="P226" s="856"/>
      <c r="Q226" s="856"/>
      <c r="R226" s="856"/>
      <c r="S226" s="856"/>
      <c r="T226" s="856"/>
      <c r="U226" s="856"/>
      <c r="V226" s="856"/>
      <c r="W226" s="856"/>
      <c r="X226" s="856"/>
      <c r="Y226" s="856"/>
      <c r="Z226" s="856"/>
      <c r="AA226" s="856"/>
      <c r="AB226" s="856"/>
      <c r="AC226" s="856"/>
      <c r="AD226" s="856"/>
      <c r="AE226" s="856"/>
      <c r="AF226" s="856"/>
      <c r="AG226" s="856"/>
      <c r="AH226" s="856"/>
      <c r="AI226" s="856"/>
      <c r="AJ226" s="856"/>
      <c r="AK226" s="856"/>
      <c r="AL226" s="856"/>
      <c r="AM226" s="856"/>
      <c r="AN226" s="856"/>
      <c r="AO226" s="856"/>
      <c r="AP226" s="856"/>
    </row>
    <row r="227" spans="1:42" s="809" customFormat="1" ht="13.5" thickBot="1">
      <c r="A227" s="12" t="s">
        <v>298</v>
      </c>
      <c r="B227" s="765"/>
      <c r="C227" s="765"/>
      <c r="D227" s="765"/>
      <c r="E227" s="779"/>
      <c r="F227" s="779"/>
      <c r="G227" s="997"/>
      <c r="H227" s="997"/>
      <c r="I227" s="997"/>
      <c r="J227" s="997"/>
      <c r="K227" s="997"/>
      <c r="L227" s="997"/>
      <c r="M227" s="997"/>
      <c r="N227" s="997"/>
      <c r="O227" s="997"/>
      <c r="P227" s="997"/>
      <c r="Q227" s="997"/>
      <c r="R227" s="997"/>
      <c r="S227" s="997"/>
      <c r="T227" s="997"/>
      <c r="U227" s="997"/>
      <c r="V227" s="997"/>
      <c r="W227" s="997"/>
      <c r="X227" s="997"/>
      <c r="Y227" s="997"/>
      <c r="Z227" s="997"/>
      <c r="AA227" s="997"/>
      <c r="AB227" s="997"/>
      <c r="AC227" s="997"/>
      <c r="AD227" s="997"/>
      <c r="AE227" s="997"/>
      <c r="AF227" s="997"/>
      <c r="AG227" s="997"/>
      <c r="AH227" s="997"/>
      <c r="AI227" s="997"/>
      <c r="AJ227" s="997"/>
      <c r="AK227" s="997"/>
      <c r="AL227" s="997"/>
      <c r="AM227" s="997"/>
      <c r="AN227" s="997"/>
      <c r="AO227" s="997"/>
      <c r="AP227" s="998"/>
    </row>
    <row r="228" spans="1:42">
      <c r="G228" s="856"/>
      <c r="H228" s="856"/>
      <c r="I228" s="856"/>
      <c r="J228" s="856"/>
      <c r="K228" s="856"/>
      <c r="L228" s="856"/>
      <c r="M228" s="856"/>
      <c r="N228" s="856"/>
      <c r="O228" s="856"/>
      <c r="P228" s="856"/>
      <c r="Q228" s="856"/>
      <c r="R228" s="856"/>
      <c r="S228" s="856"/>
      <c r="T228" s="856"/>
      <c r="U228" s="856"/>
      <c r="V228" s="856"/>
      <c r="W228" s="856"/>
      <c r="X228" s="856"/>
      <c r="Y228" s="856"/>
      <c r="Z228" s="856"/>
      <c r="AA228" s="856"/>
      <c r="AB228" s="856"/>
      <c r="AC228" s="856"/>
      <c r="AD228" s="856"/>
      <c r="AE228" s="856"/>
      <c r="AF228" s="856"/>
      <c r="AG228" s="856"/>
      <c r="AH228" s="856"/>
      <c r="AI228" s="856"/>
      <c r="AJ228" s="856"/>
      <c r="AK228" s="856"/>
      <c r="AL228" s="856"/>
      <c r="AM228" s="856"/>
      <c r="AN228" s="856"/>
      <c r="AO228" s="856"/>
      <c r="AP228" s="856"/>
    </row>
    <row r="229" spans="1:42" s="784" customFormat="1" ht="13.5" hidden="1" outlineLevel="1" thickBot="1">
      <c r="A229" s="763"/>
      <c r="B229" s="17" t="s">
        <v>857</v>
      </c>
      <c r="C229" s="781"/>
      <c r="D229" s="781"/>
      <c r="E229" s="791"/>
      <c r="F229" s="791"/>
      <c r="G229" s="147">
        <f t="shared" ref="G229:AP229" si="109">G$7</f>
        <v>1990</v>
      </c>
      <c r="H229" s="147">
        <f t="shared" si="109"/>
        <v>1991</v>
      </c>
      <c r="I229" s="147">
        <f t="shared" si="109"/>
        <v>1992</v>
      </c>
      <c r="J229" s="147">
        <f t="shared" si="109"/>
        <v>1993</v>
      </c>
      <c r="K229" s="147">
        <f t="shared" si="109"/>
        <v>1994</v>
      </c>
      <c r="L229" s="147">
        <f t="shared" si="109"/>
        <v>1995</v>
      </c>
      <c r="M229" s="147">
        <f t="shared" si="109"/>
        <v>1996</v>
      </c>
      <c r="N229" s="147">
        <f t="shared" si="109"/>
        <v>1997</v>
      </c>
      <c r="O229" s="147">
        <f t="shared" si="109"/>
        <v>1998</v>
      </c>
      <c r="P229" s="153">
        <f t="shared" si="109"/>
        <v>1999</v>
      </c>
      <c r="Q229" s="147">
        <f t="shared" si="109"/>
        <v>2000</v>
      </c>
      <c r="R229" s="147">
        <f t="shared" si="109"/>
        <v>2001</v>
      </c>
      <c r="S229" s="147">
        <f t="shared" si="109"/>
        <v>2002</v>
      </c>
      <c r="T229" s="147">
        <f t="shared" si="109"/>
        <v>2003</v>
      </c>
      <c r="U229" s="147">
        <f t="shared" si="109"/>
        <v>2004</v>
      </c>
      <c r="V229" s="147">
        <f t="shared" si="109"/>
        <v>2005</v>
      </c>
      <c r="W229" s="147">
        <f t="shared" si="109"/>
        <v>2006</v>
      </c>
      <c r="X229" s="147">
        <f t="shared" si="109"/>
        <v>2007</v>
      </c>
      <c r="Y229" s="147">
        <f t="shared" si="109"/>
        <v>2008</v>
      </c>
      <c r="Z229" s="147">
        <f t="shared" si="109"/>
        <v>2009</v>
      </c>
      <c r="AA229" s="147">
        <f t="shared" si="109"/>
        <v>2010</v>
      </c>
      <c r="AB229" s="147">
        <f t="shared" si="109"/>
        <v>2011</v>
      </c>
      <c r="AC229" s="147">
        <f t="shared" si="109"/>
        <v>2012</v>
      </c>
      <c r="AD229" s="147">
        <f t="shared" si="109"/>
        <v>2013</v>
      </c>
      <c r="AE229" s="147">
        <f t="shared" si="109"/>
        <v>2014</v>
      </c>
      <c r="AF229" s="147">
        <f t="shared" si="109"/>
        <v>2015</v>
      </c>
      <c r="AG229" s="147">
        <f t="shared" si="109"/>
        <v>2016</v>
      </c>
      <c r="AH229" s="147">
        <f t="shared" si="109"/>
        <v>2017</v>
      </c>
      <c r="AI229" s="147">
        <f t="shared" si="109"/>
        <v>2018</v>
      </c>
      <c r="AJ229" s="147">
        <f t="shared" si="109"/>
        <v>2019</v>
      </c>
      <c r="AK229" s="147">
        <f t="shared" si="109"/>
        <v>2020</v>
      </c>
      <c r="AL229" s="147">
        <f t="shared" si="109"/>
        <v>2021</v>
      </c>
      <c r="AM229" s="147">
        <f t="shared" si="109"/>
        <v>2022</v>
      </c>
      <c r="AN229" s="147">
        <f t="shared" si="109"/>
        <v>2023</v>
      </c>
      <c r="AO229" s="147">
        <f t="shared" si="109"/>
        <v>2024</v>
      </c>
      <c r="AP229" s="147">
        <f t="shared" si="109"/>
        <v>2025</v>
      </c>
    </row>
    <row r="230" spans="1:42" hidden="1" outlineLevel="1">
      <c r="B230" s="766">
        <v>101</v>
      </c>
      <c r="C230" s="58" t="s">
        <v>586</v>
      </c>
      <c r="D230" s="708"/>
      <c r="E230" s="702"/>
      <c r="F230" s="703"/>
      <c r="G230" s="999"/>
      <c r="H230" s="1000"/>
      <c r="I230" s="1000"/>
      <c r="J230" s="1000"/>
      <c r="K230" s="1000"/>
      <c r="L230" s="1000"/>
      <c r="M230" s="1000"/>
      <c r="N230" s="1000"/>
      <c r="O230" s="1000"/>
      <c r="P230" s="1000"/>
      <c r="Q230" s="1000"/>
      <c r="R230" s="1000"/>
      <c r="S230" s="1000"/>
      <c r="T230" s="1000"/>
      <c r="U230" s="1000"/>
      <c r="V230" s="1000"/>
      <c r="W230" s="1000"/>
      <c r="X230" s="1000"/>
      <c r="Y230" s="1000"/>
      <c r="Z230" s="1000"/>
      <c r="AA230" s="1000"/>
      <c r="AB230" s="1000"/>
      <c r="AC230" s="1000"/>
      <c r="AD230" s="1000"/>
      <c r="AE230" s="1000"/>
      <c r="AF230" s="1000"/>
      <c r="AG230" s="1000"/>
      <c r="AH230" s="1000"/>
      <c r="AI230" s="1000"/>
      <c r="AJ230" s="1000"/>
      <c r="AK230" s="1000"/>
      <c r="AL230" s="1000"/>
      <c r="AM230" s="1000"/>
      <c r="AN230" s="1000"/>
      <c r="AO230" s="1000"/>
      <c r="AP230" s="1001"/>
    </row>
    <row r="231" spans="1:42" hidden="1" outlineLevel="1">
      <c r="B231" s="772">
        <f t="shared" ref="B231:B236" si="110">B230+1</f>
        <v>102</v>
      </c>
      <c r="C231" s="710"/>
      <c r="D231" s="708" t="s">
        <v>1147</v>
      </c>
      <c r="E231" s="702" t="s">
        <v>1315</v>
      </c>
      <c r="F231" s="709"/>
      <c r="G231" s="1002">
        <v>0</v>
      </c>
      <c r="H231" s="1002">
        <v>0</v>
      </c>
      <c r="I231" s="1002">
        <v>0</v>
      </c>
      <c r="J231" s="1002">
        <v>0</v>
      </c>
      <c r="K231" s="1002">
        <v>0</v>
      </c>
      <c r="L231" s="1002">
        <v>0</v>
      </c>
      <c r="M231" s="1002">
        <v>0</v>
      </c>
      <c r="N231" s="1002">
        <v>0</v>
      </c>
      <c r="O231" s="1002">
        <v>0</v>
      </c>
      <c r="P231" s="1002">
        <v>0</v>
      </c>
      <c r="Q231" s="1002">
        <v>0</v>
      </c>
      <c r="R231" s="1002">
        <v>0</v>
      </c>
      <c r="S231" s="1002">
        <v>0</v>
      </c>
      <c r="T231" s="1002">
        <v>0</v>
      </c>
      <c r="U231" s="1002">
        <v>0</v>
      </c>
      <c r="V231" s="1002">
        <v>0</v>
      </c>
      <c r="W231" s="1002">
        <v>0</v>
      </c>
      <c r="X231" s="1002">
        <v>0</v>
      </c>
      <c r="Y231" s="1002">
        <v>0</v>
      </c>
      <c r="Z231" s="1002">
        <v>0</v>
      </c>
      <c r="AA231" s="1002">
        <v>0</v>
      </c>
      <c r="AB231" s="1002">
        <v>0</v>
      </c>
      <c r="AC231" s="1002">
        <v>0</v>
      </c>
      <c r="AD231" s="1002">
        <v>0</v>
      </c>
      <c r="AE231" s="1002">
        <v>0</v>
      </c>
      <c r="AF231" s="1002">
        <v>0</v>
      </c>
      <c r="AG231" s="1002">
        <v>0</v>
      </c>
      <c r="AH231" s="1002">
        <v>0</v>
      </c>
      <c r="AI231" s="1002">
        <v>0</v>
      </c>
      <c r="AJ231" s="1002">
        <v>0</v>
      </c>
      <c r="AK231" s="1002">
        <v>0</v>
      </c>
      <c r="AL231" s="973">
        <v>0</v>
      </c>
      <c r="AM231" s="973">
        <v>0</v>
      </c>
      <c r="AN231" s="973">
        <v>0</v>
      </c>
      <c r="AO231" s="973">
        <v>0</v>
      </c>
      <c r="AP231" s="973">
        <v>0</v>
      </c>
    </row>
    <row r="232" spans="1:42" hidden="1" outlineLevel="1">
      <c r="B232" s="772">
        <f t="shared" si="110"/>
        <v>103</v>
      </c>
      <c r="C232" s="710"/>
      <c r="D232" s="708" t="s">
        <v>1119</v>
      </c>
      <c r="E232" s="702" t="s">
        <v>1315</v>
      </c>
      <c r="F232" s="709"/>
      <c r="G232" s="973">
        <v>0</v>
      </c>
      <c r="H232" s="973">
        <v>0</v>
      </c>
      <c r="I232" s="973">
        <v>0</v>
      </c>
      <c r="J232" s="973">
        <v>0</v>
      </c>
      <c r="K232" s="973">
        <v>0</v>
      </c>
      <c r="L232" s="973">
        <v>0</v>
      </c>
      <c r="M232" s="973">
        <v>0</v>
      </c>
      <c r="N232" s="973">
        <v>0</v>
      </c>
      <c r="O232" s="973">
        <v>0</v>
      </c>
      <c r="P232" s="973">
        <v>0</v>
      </c>
      <c r="Q232" s="973">
        <v>0</v>
      </c>
      <c r="R232" s="973">
        <v>0</v>
      </c>
      <c r="S232" s="973">
        <v>0</v>
      </c>
      <c r="T232" s="973">
        <v>0</v>
      </c>
      <c r="U232" s="973">
        <v>0</v>
      </c>
      <c r="V232" s="973">
        <v>0</v>
      </c>
      <c r="W232" s="973">
        <v>0</v>
      </c>
      <c r="X232" s="973">
        <v>0</v>
      </c>
      <c r="Y232" s="973">
        <v>0</v>
      </c>
      <c r="Z232" s="973">
        <v>0</v>
      </c>
      <c r="AA232" s="973">
        <v>0</v>
      </c>
      <c r="AB232" s="973">
        <v>0</v>
      </c>
      <c r="AC232" s="973">
        <v>0</v>
      </c>
      <c r="AD232" s="973">
        <v>0</v>
      </c>
      <c r="AE232" s="973">
        <v>0</v>
      </c>
      <c r="AF232" s="973">
        <v>0</v>
      </c>
      <c r="AG232" s="973">
        <v>0</v>
      </c>
      <c r="AH232" s="973">
        <v>0</v>
      </c>
      <c r="AI232" s="973">
        <v>0</v>
      </c>
      <c r="AJ232" s="973">
        <v>0</v>
      </c>
      <c r="AK232" s="973">
        <v>0</v>
      </c>
      <c r="AL232" s="973">
        <v>0</v>
      </c>
      <c r="AM232" s="973">
        <v>0</v>
      </c>
      <c r="AN232" s="973">
        <v>0</v>
      </c>
      <c r="AO232" s="973">
        <v>0</v>
      </c>
      <c r="AP232" s="973">
        <v>0</v>
      </c>
    </row>
    <row r="233" spans="1:42" hidden="1" outlineLevel="1">
      <c r="B233" s="772">
        <f t="shared" si="110"/>
        <v>104</v>
      </c>
      <c r="C233" s="710"/>
      <c r="D233" s="708" t="s">
        <v>776</v>
      </c>
      <c r="E233" s="702" t="s">
        <v>1315</v>
      </c>
      <c r="F233" s="709"/>
      <c r="G233" s="973">
        <v>0</v>
      </c>
      <c r="H233" s="973">
        <v>0</v>
      </c>
      <c r="I233" s="973">
        <v>0</v>
      </c>
      <c r="J233" s="973">
        <v>0</v>
      </c>
      <c r="K233" s="973">
        <v>0</v>
      </c>
      <c r="L233" s="973">
        <v>0</v>
      </c>
      <c r="M233" s="973">
        <v>0</v>
      </c>
      <c r="N233" s="973">
        <v>0</v>
      </c>
      <c r="O233" s="973">
        <v>0</v>
      </c>
      <c r="P233" s="973">
        <v>0</v>
      </c>
      <c r="Q233" s="973">
        <v>0</v>
      </c>
      <c r="R233" s="973">
        <v>0</v>
      </c>
      <c r="S233" s="973">
        <v>0</v>
      </c>
      <c r="T233" s="973">
        <v>0</v>
      </c>
      <c r="U233" s="973">
        <v>0</v>
      </c>
      <c r="V233" s="973">
        <v>0</v>
      </c>
      <c r="W233" s="973">
        <v>0</v>
      </c>
      <c r="X233" s="973">
        <v>0</v>
      </c>
      <c r="Y233" s="973">
        <v>0</v>
      </c>
      <c r="Z233" s="973">
        <v>0</v>
      </c>
      <c r="AA233" s="973">
        <v>0</v>
      </c>
      <c r="AB233" s="973">
        <v>0</v>
      </c>
      <c r="AC233" s="973">
        <v>0</v>
      </c>
      <c r="AD233" s="973">
        <v>0</v>
      </c>
      <c r="AE233" s="973">
        <v>0</v>
      </c>
      <c r="AF233" s="973">
        <v>0</v>
      </c>
      <c r="AG233" s="973">
        <v>0</v>
      </c>
      <c r="AH233" s="973">
        <v>0</v>
      </c>
      <c r="AI233" s="973">
        <v>0</v>
      </c>
      <c r="AJ233" s="973">
        <v>0</v>
      </c>
      <c r="AK233" s="973">
        <v>0</v>
      </c>
      <c r="AL233" s="973">
        <v>0</v>
      </c>
      <c r="AM233" s="973">
        <v>0</v>
      </c>
      <c r="AN233" s="973">
        <v>0</v>
      </c>
      <c r="AO233" s="973">
        <v>0</v>
      </c>
      <c r="AP233" s="973">
        <v>0</v>
      </c>
    </row>
    <row r="234" spans="1:42" hidden="1" outlineLevel="1">
      <c r="B234" s="772">
        <f t="shared" si="110"/>
        <v>105</v>
      </c>
      <c r="C234" s="710"/>
      <c r="D234" s="708" t="s">
        <v>1120</v>
      </c>
      <c r="E234" s="702" t="s">
        <v>1315</v>
      </c>
      <c r="F234" s="709"/>
      <c r="G234" s="973">
        <v>0</v>
      </c>
      <c r="H234" s="973">
        <v>0</v>
      </c>
      <c r="I234" s="973">
        <v>0</v>
      </c>
      <c r="J234" s="973">
        <v>0</v>
      </c>
      <c r="K234" s="973">
        <v>0</v>
      </c>
      <c r="L234" s="973">
        <v>0</v>
      </c>
      <c r="M234" s="973">
        <v>0</v>
      </c>
      <c r="N234" s="973">
        <v>0</v>
      </c>
      <c r="O234" s="973">
        <v>0</v>
      </c>
      <c r="P234" s="973">
        <v>0</v>
      </c>
      <c r="Q234" s="973">
        <v>0</v>
      </c>
      <c r="R234" s="973">
        <v>0</v>
      </c>
      <c r="S234" s="973">
        <v>0</v>
      </c>
      <c r="T234" s="973">
        <v>0</v>
      </c>
      <c r="U234" s="973">
        <v>0</v>
      </c>
      <c r="V234" s="973">
        <v>0</v>
      </c>
      <c r="W234" s="973">
        <v>0</v>
      </c>
      <c r="X234" s="973">
        <v>0</v>
      </c>
      <c r="Y234" s="973">
        <v>0</v>
      </c>
      <c r="Z234" s="973">
        <v>0</v>
      </c>
      <c r="AA234" s="973">
        <v>0</v>
      </c>
      <c r="AB234" s="973">
        <v>0</v>
      </c>
      <c r="AC234" s="973">
        <v>0</v>
      </c>
      <c r="AD234" s="973">
        <v>0</v>
      </c>
      <c r="AE234" s="973">
        <v>0</v>
      </c>
      <c r="AF234" s="973">
        <v>0</v>
      </c>
      <c r="AG234" s="973">
        <v>0</v>
      </c>
      <c r="AH234" s="973">
        <v>0</v>
      </c>
      <c r="AI234" s="973">
        <v>0</v>
      </c>
      <c r="AJ234" s="973">
        <v>0</v>
      </c>
      <c r="AK234" s="973">
        <v>0</v>
      </c>
      <c r="AL234" s="973">
        <v>0</v>
      </c>
      <c r="AM234" s="973">
        <v>0</v>
      </c>
      <c r="AN234" s="973">
        <v>0</v>
      </c>
      <c r="AO234" s="973">
        <v>0</v>
      </c>
      <c r="AP234" s="973">
        <v>0</v>
      </c>
    </row>
    <row r="235" spans="1:42" ht="12.75" hidden="1" customHeight="1" outlineLevel="1">
      <c r="B235" s="772">
        <f t="shared" si="110"/>
        <v>106</v>
      </c>
      <c r="C235" s="710"/>
      <c r="D235" s="708" t="s">
        <v>1121</v>
      </c>
      <c r="E235" s="702" t="s">
        <v>115</v>
      </c>
      <c r="F235" s="709"/>
      <c r="G235" s="973">
        <v>0</v>
      </c>
      <c r="H235" s="973">
        <v>0</v>
      </c>
      <c r="I235" s="973">
        <v>0</v>
      </c>
      <c r="J235" s="973">
        <v>0</v>
      </c>
      <c r="K235" s="973">
        <v>0</v>
      </c>
      <c r="L235" s="973">
        <v>0</v>
      </c>
      <c r="M235" s="973">
        <v>0</v>
      </c>
      <c r="N235" s="973">
        <v>0</v>
      </c>
      <c r="O235" s="973">
        <v>0</v>
      </c>
      <c r="P235" s="973">
        <v>0</v>
      </c>
      <c r="Q235" s="973">
        <v>0</v>
      </c>
      <c r="R235" s="973">
        <v>0</v>
      </c>
      <c r="S235" s="973">
        <v>0</v>
      </c>
      <c r="T235" s="973">
        <v>0</v>
      </c>
      <c r="U235" s="973">
        <v>0</v>
      </c>
      <c r="V235" s="973">
        <v>0</v>
      </c>
      <c r="W235" s="973">
        <v>0</v>
      </c>
      <c r="X235" s="973">
        <v>0</v>
      </c>
      <c r="Y235" s="973">
        <v>0</v>
      </c>
      <c r="Z235" s="973">
        <v>0</v>
      </c>
      <c r="AA235" s="973">
        <v>0</v>
      </c>
      <c r="AB235" s="973">
        <v>0</v>
      </c>
      <c r="AC235" s="973">
        <v>0</v>
      </c>
      <c r="AD235" s="973">
        <v>0</v>
      </c>
      <c r="AE235" s="973">
        <v>0</v>
      </c>
      <c r="AF235" s="973">
        <v>0</v>
      </c>
      <c r="AG235" s="973">
        <v>0</v>
      </c>
      <c r="AH235" s="973">
        <v>0</v>
      </c>
      <c r="AI235" s="973">
        <v>0</v>
      </c>
      <c r="AJ235" s="973">
        <v>0</v>
      </c>
      <c r="AK235" s="973">
        <v>0</v>
      </c>
      <c r="AL235" s="973">
        <v>0</v>
      </c>
      <c r="AM235" s="973">
        <v>0</v>
      </c>
      <c r="AN235" s="973">
        <v>0</v>
      </c>
      <c r="AO235" s="973">
        <v>0</v>
      </c>
      <c r="AP235" s="973">
        <v>0</v>
      </c>
    </row>
    <row r="236" spans="1:42" hidden="1" outlineLevel="1">
      <c r="B236" s="772">
        <f t="shared" si="110"/>
        <v>107</v>
      </c>
      <c r="C236" s="710"/>
      <c r="D236" s="708" t="s">
        <v>1122</v>
      </c>
      <c r="E236" s="702" t="s">
        <v>1315</v>
      </c>
      <c r="F236" s="709"/>
      <c r="G236" s="973">
        <v>0</v>
      </c>
      <c r="H236" s="973">
        <v>0</v>
      </c>
      <c r="I236" s="973">
        <v>0</v>
      </c>
      <c r="J236" s="973">
        <v>0</v>
      </c>
      <c r="K236" s="973">
        <v>0</v>
      </c>
      <c r="L236" s="973">
        <v>0</v>
      </c>
      <c r="M236" s="973">
        <v>0</v>
      </c>
      <c r="N236" s="973">
        <v>0</v>
      </c>
      <c r="O236" s="973">
        <v>0</v>
      </c>
      <c r="P236" s="973">
        <v>0</v>
      </c>
      <c r="Q236" s="973">
        <v>0</v>
      </c>
      <c r="R236" s="973">
        <v>0</v>
      </c>
      <c r="S236" s="973">
        <v>0</v>
      </c>
      <c r="T236" s="973">
        <v>0</v>
      </c>
      <c r="U236" s="973">
        <v>0</v>
      </c>
      <c r="V236" s="973">
        <v>0</v>
      </c>
      <c r="W236" s="973">
        <v>0</v>
      </c>
      <c r="X236" s="973">
        <v>0</v>
      </c>
      <c r="Y236" s="973">
        <v>0</v>
      </c>
      <c r="Z236" s="973">
        <v>0</v>
      </c>
      <c r="AA236" s="973">
        <v>0</v>
      </c>
      <c r="AB236" s="973">
        <v>0</v>
      </c>
      <c r="AC236" s="973">
        <v>0</v>
      </c>
      <c r="AD236" s="973">
        <v>0</v>
      </c>
      <c r="AE236" s="973">
        <v>0</v>
      </c>
      <c r="AF236" s="973">
        <v>0</v>
      </c>
      <c r="AG236" s="973">
        <v>0</v>
      </c>
      <c r="AH236" s="973">
        <v>0</v>
      </c>
      <c r="AI236" s="973">
        <v>0</v>
      </c>
      <c r="AJ236" s="973">
        <v>0</v>
      </c>
      <c r="AK236" s="973">
        <v>0</v>
      </c>
      <c r="AL236" s="973">
        <v>0</v>
      </c>
      <c r="AM236" s="973">
        <v>0</v>
      </c>
      <c r="AN236" s="973">
        <v>0</v>
      </c>
      <c r="AO236" s="973">
        <v>0</v>
      </c>
      <c r="AP236" s="973">
        <v>0</v>
      </c>
    </row>
    <row r="237" spans="1:42" hidden="1" outlineLevel="1">
      <c r="B237" s="772" t="s">
        <v>1051</v>
      </c>
      <c r="C237" s="710"/>
      <c r="D237" s="708" t="s">
        <v>1052</v>
      </c>
      <c r="E237" s="702" t="s">
        <v>1315</v>
      </c>
      <c r="F237" s="709"/>
      <c r="G237" s="1003">
        <v>0</v>
      </c>
      <c r="H237" s="1003">
        <v>0</v>
      </c>
      <c r="I237" s="1003">
        <v>0</v>
      </c>
      <c r="J237" s="1003">
        <v>0</v>
      </c>
      <c r="K237" s="1003">
        <v>0</v>
      </c>
      <c r="L237" s="1003">
        <v>0</v>
      </c>
      <c r="M237" s="1003">
        <v>0</v>
      </c>
      <c r="N237" s="1003">
        <v>0</v>
      </c>
      <c r="O237" s="1003">
        <v>0</v>
      </c>
      <c r="P237" s="1003">
        <v>0</v>
      </c>
      <c r="Q237" s="1003">
        <v>0</v>
      </c>
      <c r="R237" s="1003">
        <v>0</v>
      </c>
      <c r="S237" s="1003">
        <v>0</v>
      </c>
      <c r="T237" s="1003">
        <v>0</v>
      </c>
      <c r="U237" s="1003">
        <v>0</v>
      </c>
      <c r="V237" s="1003">
        <v>0</v>
      </c>
      <c r="W237" s="1003">
        <v>0</v>
      </c>
      <c r="X237" s="1003">
        <v>0</v>
      </c>
      <c r="Y237" s="1003">
        <v>0</v>
      </c>
      <c r="Z237" s="1003">
        <v>0</v>
      </c>
      <c r="AA237" s="1003">
        <v>0</v>
      </c>
      <c r="AB237" s="1003">
        <v>0</v>
      </c>
      <c r="AC237" s="1003">
        <v>0</v>
      </c>
      <c r="AD237" s="1003">
        <v>0</v>
      </c>
      <c r="AE237" s="1003">
        <v>0</v>
      </c>
      <c r="AF237" s="1003">
        <v>0</v>
      </c>
      <c r="AG237" s="1003">
        <v>0</v>
      </c>
      <c r="AH237" s="1003">
        <v>0</v>
      </c>
      <c r="AI237" s="1003">
        <v>0</v>
      </c>
      <c r="AJ237" s="1003">
        <v>0</v>
      </c>
      <c r="AK237" s="1003">
        <v>0</v>
      </c>
      <c r="AL237" s="973">
        <v>0</v>
      </c>
      <c r="AM237" s="973">
        <v>0</v>
      </c>
      <c r="AN237" s="973">
        <v>0</v>
      </c>
      <c r="AO237" s="973">
        <v>0</v>
      </c>
      <c r="AP237" s="973">
        <v>0</v>
      </c>
    </row>
    <row r="238" spans="1:42" hidden="1" outlineLevel="1">
      <c r="B238" s="772">
        <f>B236+1</f>
        <v>108</v>
      </c>
      <c r="C238" s="59" t="s">
        <v>1034</v>
      </c>
      <c r="D238" s="701"/>
      <c r="E238" s="702"/>
      <c r="F238" s="874"/>
      <c r="G238" s="704"/>
      <c r="H238" s="705"/>
      <c r="I238" s="705"/>
      <c r="J238" s="705"/>
      <c r="K238" s="705"/>
      <c r="L238" s="705"/>
      <c r="M238" s="705"/>
      <c r="N238" s="705"/>
      <c r="O238" s="705"/>
      <c r="P238" s="705"/>
      <c r="Q238" s="705"/>
      <c r="R238" s="705"/>
      <c r="S238" s="705"/>
      <c r="T238" s="705"/>
      <c r="U238" s="705"/>
      <c r="V238" s="705"/>
      <c r="W238" s="705"/>
      <c r="X238" s="705"/>
      <c r="Y238" s="705"/>
      <c r="Z238" s="705"/>
      <c r="AA238" s="705"/>
      <c r="AB238" s="705"/>
      <c r="AC238" s="705"/>
      <c r="AD238" s="705"/>
      <c r="AE238" s="705"/>
      <c r="AF238" s="705"/>
      <c r="AG238" s="705"/>
      <c r="AH238" s="705"/>
      <c r="AI238" s="705"/>
      <c r="AJ238" s="705"/>
      <c r="AK238" s="705"/>
      <c r="AL238" s="705"/>
      <c r="AM238" s="705"/>
      <c r="AN238" s="705"/>
      <c r="AO238" s="705"/>
      <c r="AP238" s="706"/>
    </row>
    <row r="239" spans="1:42" hidden="1" outlineLevel="1">
      <c r="B239" s="772">
        <f>B238+1</f>
        <v>109</v>
      </c>
      <c r="C239" s="707"/>
      <c r="D239" s="708" t="s">
        <v>1123</v>
      </c>
      <c r="E239" s="702" t="s">
        <v>1315</v>
      </c>
      <c r="F239" s="709"/>
      <c r="G239" s="1002">
        <v>0</v>
      </c>
      <c r="H239" s="1002">
        <v>0</v>
      </c>
      <c r="I239" s="1002">
        <v>0</v>
      </c>
      <c r="J239" s="1002">
        <v>0</v>
      </c>
      <c r="K239" s="1002">
        <v>0</v>
      </c>
      <c r="L239" s="1002">
        <v>0</v>
      </c>
      <c r="M239" s="1002">
        <v>0</v>
      </c>
      <c r="N239" s="1002">
        <v>0</v>
      </c>
      <c r="O239" s="1002">
        <v>0</v>
      </c>
      <c r="P239" s="1002">
        <v>0</v>
      </c>
      <c r="Q239" s="1002">
        <v>0</v>
      </c>
      <c r="R239" s="1002">
        <v>0</v>
      </c>
      <c r="S239" s="1002">
        <v>0</v>
      </c>
      <c r="T239" s="1002">
        <v>0</v>
      </c>
      <c r="U239" s="1002">
        <v>0</v>
      </c>
      <c r="V239" s="1002">
        <v>0</v>
      </c>
      <c r="W239" s="1002">
        <v>0</v>
      </c>
      <c r="X239" s="1002">
        <v>0</v>
      </c>
      <c r="Y239" s="1002">
        <v>0</v>
      </c>
      <c r="Z239" s="1002">
        <v>0</v>
      </c>
      <c r="AA239" s="1002">
        <v>0</v>
      </c>
      <c r="AB239" s="1002">
        <v>0</v>
      </c>
      <c r="AC239" s="1002">
        <v>0</v>
      </c>
      <c r="AD239" s="1002">
        <v>0</v>
      </c>
      <c r="AE239" s="1002">
        <v>0</v>
      </c>
      <c r="AF239" s="1002">
        <v>0</v>
      </c>
      <c r="AG239" s="1002">
        <v>0</v>
      </c>
      <c r="AH239" s="1002">
        <v>0</v>
      </c>
      <c r="AI239" s="1002">
        <v>0</v>
      </c>
      <c r="AJ239" s="1002">
        <v>0</v>
      </c>
      <c r="AK239" s="1002">
        <v>0</v>
      </c>
      <c r="AL239" s="973">
        <v>0</v>
      </c>
      <c r="AM239" s="973">
        <v>0</v>
      </c>
      <c r="AN239" s="973">
        <v>0</v>
      </c>
      <c r="AO239" s="973">
        <v>0</v>
      </c>
      <c r="AP239" s="973">
        <v>0</v>
      </c>
    </row>
    <row r="240" spans="1:42" hidden="1" outlineLevel="1">
      <c r="B240" s="772">
        <f>B239+1</f>
        <v>110</v>
      </c>
      <c r="C240" s="710"/>
      <c r="D240" s="708" t="s">
        <v>777</v>
      </c>
      <c r="E240" s="702" t="s">
        <v>1315</v>
      </c>
      <c r="F240" s="709"/>
      <c r="G240" s="973">
        <v>0</v>
      </c>
      <c r="H240" s="973">
        <v>0</v>
      </c>
      <c r="I240" s="973">
        <v>0</v>
      </c>
      <c r="J240" s="973">
        <v>0</v>
      </c>
      <c r="K240" s="973">
        <v>0</v>
      </c>
      <c r="L240" s="973">
        <v>0</v>
      </c>
      <c r="M240" s="973">
        <v>0</v>
      </c>
      <c r="N240" s="973">
        <v>0</v>
      </c>
      <c r="O240" s="973">
        <v>0</v>
      </c>
      <c r="P240" s="973">
        <v>0</v>
      </c>
      <c r="Q240" s="973">
        <v>0</v>
      </c>
      <c r="R240" s="973">
        <v>0</v>
      </c>
      <c r="S240" s="973">
        <v>0</v>
      </c>
      <c r="T240" s="973">
        <v>0</v>
      </c>
      <c r="U240" s="973">
        <v>0</v>
      </c>
      <c r="V240" s="973">
        <v>0</v>
      </c>
      <c r="W240" s="973">
        <v>0</v>
      </c>
      <c r="X240" s="973">
        <v>0</v>
      </c>
      <c r="Y240" s="973">
        <v>0</v>
      </c>
      <c r="Z240" s="973">
        <v>0</v>
      </c>
      <c r="AA240" s="973">
        <v>0</v>
      </c>
      <c r="AB240" s="973">
        <v>0</v>
      </c>
      <c r="AC240" s="973">
        <v>0</v>
      </c>
      <c r="AD240" s="973">
        <v>0</v>
      </c>
      <c r="AE240" s="973">
        <v>0</v>
      </c>
      <c r="AF240" s="973">
        <v>0</v>
      </c>
      <c r="AG240" s="973">
        <v>0</v>
      </c>
      <c r="AH240" s="973">
        <v>0</v>
      </c>
      <c r="AI240" s="973">
        <v>0</v>
      </c>
      <c r="AJ240" s="973">
        <v>0</v>
      </c>
      <c r="AK240" s="973">
        <v>0</v>
      </c>
      <c r="AL240" s="973">
        <v>0</v>
      </c>
      <c r="AM240" s="973">
        <v>0</v>
      </c>
      <c r="AN240" s="973">
        <v>0</v>
      </c>
      <c r="AO240" s="973">
        <v>0</v>
      </c>
      <c r="AP240" s="973">
        <v>0</v>
      </c>
    </row>
    <row r="241" spans="2:42" hidden="1" outlineLevel="1">
      <c r="B241" s="772">
        <f>B240+1</f>
        <v>111</v>
      </c>
      <c r="C241" s="707"/>
      <c r="D241" s="708" t="s">
        <v>795</v>
      </c>
      <c r="E241" s="702" t="s">
        <v>1315</v>
      </c>
      <c r="F241" s="709"/>
      <c r="G241" s="973">
        <v>0</v>
      </c>
      <c r="H241" s="973">
        <v>0</v>
      </c>
      <c r="I241" s="973">
        <v>0</v>
      </c>
      <c r="J241" s="973">
        <v>0</v>
      </c>
      <c r="K241" s="973">
        <v>0</v>
      </c>
      <c r="L241" s="973">
        <v>0</v>
      </c>
      <c r="M241" s="973">
        <v>0</v>
      </c>
      <c r="N241" s="973">
        <v>0</v>
      </c>
      <c r="O241" s="973">
        <v>0</v>
      </c>
      <c r="P241" s="973">
        <v>0</v>
      </c>
      <c r="Q241" s="973">
        <v>0</v>
      </c>
      <c r="R241" s="973">
        <v>0</v>
      </c>
      <c r="S241" s="973">
        <v>0</v>
      </c>
      <c r="T241" s="973">
        <v>0</v>
      </c>
      <c r="U241" s="973">
        <v>0</v>
      </c>
      <c r="V241" s="973">
        <v>0</v>
      </c>
      <c r="W241" s="973">
        <v>0</v>
      </c>
      <c r="X241" s="973">
        <v>0</v>
      </c>
      <c r="Y241" s="973">
        <v>0</v>
      </c>
      <c r="Z241" s="973">
        <v>0</v>
      </c>
      <c r="AA241" s="973">
        <v>0</v>
      </c>
      <c r="AB241" s="973">
        <v>0</v>
      </c>
      <c r="AC241" s="973">
        <v>0</v>
      </c>
      <c r="AD241" s="973">
        <v>0</v>
      </c>
      <c r="AE241" s="973">
        <v>0</v>
      </c>
      <c r="AF241" s="973">
        <v>0</v>
      </c>
      <c r="AG241" s="973">
        <v>0</v>
      </c>
      <c r="AH241" s="973">
        <v>0</v>
      </c>
      <c r="AI241" s="973">
        <v>0</v>
      </c>
      <c r="AJ241" s="973">
        <v>0</v>
      </c>
      <c r="AK241" s="973">
        <v>0</v>
      </c>
      <c r="AL241" s="973">
        <v>0</v>
      </c>
      <c r="AM241" s="973">
        <v>0</v>
      </c>
      <c r="AN241" s="973">
        <v>0</v>
      </c>
      <c r="AO241" s="973">
        <v>0</v>
      </c>
      <c r="AP241" s="973">
        <v>0</v>
      </c>
    </row>
    <row r="242" spans="2:42" hidden="1" outlineLevel="1">
      <c r="B242" s="772">
        <f>B241+1</f>
        <v>112</v>
      </c>
      <c r="C242" s="710"/>
      <c r="D242" s="708" t="s">
        <v>1125</v>
      </c>
      <c r="E242" s="702" t="s">
        <v>1315</v>
      </c>
      <c r="F242" s="709"/>
      <c r="G242" s="973">
        <v>0</v>
      </c>
      <c r="H242" s="973">
        <v>0</v>
      </c>
      <c r="I242" s="973">
        <v>0</v>
      </c>
      <c r="J242" s="973">
        <v>0</v>
      </c>
      <c r="K242" s="973">
        <v>0</v>
      </c>
      <c r="L242" s="973">
        <v>0</v>
      </c>
      <c r="M242" s="973">
        <v>0</v>
      </c>
      <c r="N242" s="973">
        <v>0</v>
      </c>
      <c r="O242" s="973">
        <v>0</v>
      </c>
      <c r="P242" s="973">
        <v>0</v>
      </c>
      <c r="Q242" s="973">
        <v>0</v>
      </c>
      <c r="R242" s="973">
        <v>0</v>
      </c>
      <c r="S242" s="973">
        <v>0</v>
      </c>
      <c r="T242" s="973">
        <v>0</v>
      </c>
      <c r="U242" s="973">
        <v>0</v>
      </c>
      <c r="V242" s="973">
        <v>0</v>
      </c>
      <c r="W242" s="973">
        <v>0</v>
      </c>
      <c r="X242" s="973">
        <v>0</v>
      </c>
      <c r="Y242" s="973">
        <v>0</v>
      </c>
      <c r="Z242" s="973">
        <v>0</v>
      </c>
      <c r="AA242" s="973">
        <v>0</v>
      </c>
      <c r="AB242" s="973">
        <v>0</v>
      </c>
      <c r="AC242" s="973">
        <v>0</v>
      </c>
      <c r="AD242" s="973">
        <v>0</v>
      </c>
      <c r="AE242" s="973">
        <v>0</v>
      </c>
      <c r="AF242" s="973">
        <v>0</v>
      </c>
      <c r="AG242" s="973">
        <v>0</v>
      </c>
      <c r="AH242" s="973">
        <v>0</v>
      </c>
      <c r="AI242" s="973">
        <v>0</v>
      </c>
      <c r="AJ242" s="973">
        <v>0</v>
      </c>
      <c r="AK242" s="973">
        <v>0</v>
      </c>
      <c r="AL242" s="973">
        <v>0</v>
      </c>
      <c r="AM242" s="973">
        <v>0</v>
      </c>
      <c r="AN242" s="973">
        <v>0</v>
      </c>
      <c r="AO242" s="973">
        <v>0</v>
      </c>
      <c r="AP242" s="973">
        <v>0</v>
      </c>
    </row>
    <row r="243" spans="2:42" hidden="1" outlineLevel="1">
      <c r="B243" s="772">
        <f>B242+1</f>
        <v>113</v>
      </c>
      <c r="C243" s="707"/>
      <c r="D243" s="708" t="s">
        <v>1126</v>
      </c>
      <c r="E243" s="702" t="s">
        <v>1315</v>
      </c>
      <c r="F243" s="709"/>
      <c r="G243" s="973">
        <v>0</v>
      </c>
      <c r="H243" s="973">
        <v>0</v>
      </c>
      <c r="I243" s="973">
        <v>0</v>
      </c>
      <c r="J243" s="973">
        <v>0</v>
      </c>
      <c r="K243" s="973">
        <v>0</v>
      </c>
      <c r="L243" s="973">
        <v>0</v>
      </c>
      <c r="M243" s="973">
        <v>0</v>
      </c>
      <c r="N243" s="973">
        <v>0</v>
      </c>
      <c r="O243" s="973">
        <v>0</v>
      </c>
      <c r="P243" s="973">
        <v>0</v>
      </c>
      <c r="Q243" s="973">
        <v>0</v>
      </c>
      <c r="R243" s="973">
        <v>0</v>
      </c>
      <c r="S243" s="973">
        <v>0</v>
      </c>
      <c r="T243" s="973">
        <v>0</v>
      </c>
      <c r="U243" s="973">
        <v>0</v>
      </c>
      <c r="V243" s="973">
        <v>0</v>
      </c>
      <c r="W243" s="973">
        <v>0</v>
      </c>
      <c r="X243" s="973">
        <v>0</v>
      </c>
      <c r="Y243" s="973">
        <v>0</v>
      </c>
      <c r="Z243" s="973">
        <v>0</v>
      </c>
      <c r="AA243" s="973">
        <v>0</v>
      </c>
      <c r="AB243" s="973">
        <v>0</v>
      </c>
      <c r="AC243" s="973">
        <v>0</v>
      </c>
      <c r="AD243" s="973">
        <v>0</v>
      </c>
      <c r="AE243" s="973">
        <v>0</v>
      </c>
      <c r="AF243" s="973">
        <v>0</v>
      </c>
      <c r="AG243" s="973">
        <v>0</v>
      </c>
      <c r="AH243" s="973">
        <v>0</v>
      </c>
      <c r="AI243" s="973">
        <v>0</v>
      </c>
      <c r="AJ243" s="973">
        <v>0</v>
      </c>
      <c r="AK243" s="973">
        <v>0</v>
      </c>
      <c r="AL243" s="973">
        <v>0</v>
      </c>
      <c r="AM243" s="973">
        <v>0</v>
      </c>
      <c r="AN243" s="973">
        <v>0</v>
      </c>
      <c r="AO243" s="973">
        <v>0</v>
      </c>
      <c r="AP243" s="973">
        <v>0</v>
      </c>
    </row>
    <row r="244" spans="2:42" hidden="1" outlineLevel="1">
      <c r="B244" s="772" t="s">
        <v>835</v>
      </c>
      <c r="C244" s="707"/>
      <c r="D244" s="708" t="s">
        <v>831</v>
      </c>
      <c r="E244" s="702" t="s">
        <v>1315</v>
      </c>
      <c r="F244" s="709"/>
      <c r="G244" s="973">
        <v>0</v>
      </c>
      <c r="H244" s="973">
        <v>0</v>
      </c>
      <c r="I244" s="973">
        <v>0</v>
      </c>
      <c r="J244" s="973">
        <v>0</v>
      </c>
      <c r="K244" s="973">
        <v>0</v>
      </c>
      <c r="L244" s="973">
        <v>0</v>
      </c>
      <c r="M244" s="973">
        <v>0</v>
      </c>
      <c r="N244" s="973">
        <v>0</v>
      </c>
      <c r="O244" s="973">
        <v>0</v>
      </c>
      <c r="P244" s="973">
        <v>0</v>
      </c>
      <c r="Q244" s="973">
        <v>0</v>
      </c>
      <c r="R244" s="973">
        <v>0</v>
      </c>
      <c r="S244" s="973">
        <v>0</v>
      </c>
      <c r="T244" s="973">
        <v>0</v>
      </c>
      <c r="U244" s="973">
        <v>0</v>
      </c>
      <c r="V244" s="973">
        <v>0</v>
      </c>
      <c r="W244" s="973">
        <v>0</v>
      </c>
      <c r="X244" s="973">
        <v>0</v>
      </c>
      <c r="Y244" s="973">
        <v>0</v>
      </c>
      <c r="Z244" s="973">
        <v>0</v>
      </c>
      <c r="AA244" s="973">
        <v>0</v>
      </c>
      <c r="AB244" s="973">
        <v>0</v>
      </c>
      <c r="AC244" s="973">
        <v>0</v>
      </c>
      <c r="AD244" s="973">
        <v>0</v>
      </c>
      <c r="AE244" s="973">
        <v>0</v>
      </c>
      <c r="AF244" s="973">
        <v>0</v>
      </c>
      <c r="AG244" s="973">
        <v>0</v>
      </c>
      <c r="AH244" s="973">
        <v>0</v>
      </c>
      <c r="AI244" s="973">
        <v>0</v>
      </c>
      <c r="AJ244" s="973">
        <v>0</v>
      </c>
      <c r="AK244" s="973">
        <v>0</v>
      </c>
      <c r="AL244" s="973">
        <v>0</v>
      </c>
      <c r="AM244" s="973">
        <v>0</v>
      </c>
      <c r="AN244" s="973">
        <v>0</v>
      </c>
      <c r="AO244" s="973">
        <v>0</v>
      </c>
      <c r="AP244" s="973">
        <v>0</v>
      </c>
    </row>
    <row r="245" spans="2:42" hidden="1" outlineLevel="1">
      <c r="B245" s="772">
        <v>114</v>
      </c>
      <c r="C245" s="710"/>
      <c r="D245" s="669" t="s">
        <v>587</v>
      </c>
      <c r="E245" s="702" t="s">
        <v>1315</v>
      </c>
      <c r="F245" s="709"/>
      <c r="G245" s="1003">
        <v>0</v>
      </c>
      <c r="H245" s="1003">
        <v>0</v>
      </c>
      <c r="I245" s="1003">
        <v>0</v>
      </c>
      <c r="J245" s="1003">
        <v>0</v>
      </c>
      <c r="K245" s="1003">
        <v>0</v>
      </c>
      <c r="L245" s="1003">
        <v>0</v>
      </c>
      <c r="M245" s="1003">
        <v>0</v>
      </c>
      <c r="N245" s="1003">
        <v>0</v>
      </c>
      <c r="O245" s="1003">
        <v>0</v>
      </c>
      <c r="P245" s="1003">
        <v>0</v>
      </c>
      <c r="Q245" s="1003">
        <v>0</v>
      </c>
      <c r="R245" s="1003">
        <v>0</v>
      </c>
      <c r="S245" s="1003">
        <v>0</v>
      </c>
      <c r="T245" s="1003">
        <v>0</v>
      </c>
      <c r="U245" s="1003">
        <v>0</v>
      </c>
      <c r="V245" s="1003">
        <v>0</v>
      </c>
      <c r="W245" s="1003">
        <v>0</v>
      </c>
      <c r="X245" s="1003">
        <v>0</v>
      </c>
      <c r="Y245" s="1003">
        <v>0</v>
      </c>
      <c r="Z245" s="1003">
        <v>0</v>
      </c>
      <c r="AA245" s="1003">
        <v>0</v>
      </c>
      <c r="AB245" s="1003">
        <v>0</v>
      </c>
      <c r="AC245" s="1003">
        <v>0</v>
      </c>
      <c r="AD245" s="1003">
        <v>0</v>
      </c>
      <c r="AE245" s="1003">
        <v>0</v>
      </c>
      <c r="AF245" s="1003">
        <v>0</v>
      </c>
      <c r="AG245" s="1003">
        <v>0</v>
      </c>
      <c r="AH245" s="1003">
        <v>0</v>
      </c>
      <c r="AI245" s="1003">
        <v>0</v>
      </c>
      <c r="AJ245" s="1003">
        <v>0</v>
      </c>
      <c r="AK245" s="1003">
        <v>0</v>
      </c>
      <c r="AL245" s="973">
        <v>0</v>
      </c>
      <c r="AM245" s="973">
        <v>0</v>
      </c>
      <c r="AN245" s="973">
        <v>0</v>
      </c>
      <c r="AO245" s="973">
        <v>0</v>
      </c>
      <c r="AP245" s="973">
        <v>0</v>
      </c>
    </row>
    <row r="246" spans="2:42" hidden="1" outlineLevel="1">
      <c r="B246" s="772">
        <f t="shared" ref="B246:B254" si="111">B245+1</f>
        <v>115</v>
      </c>
      <c r="C246" s="59" t="s">
        <v>187</v>
      </c>
      <c r="D246" s="701"/>
      <c r="E246" s="702"/>
      <c r="F246" s="874"/>
      <c r="G246" s="704"/>
      <c r="H246" s="705"/>
      <c r="I246" s="705"/>
      <c r="J246" s="705"/>
      <c r="K246" s="705"/>
      <c r="L246" s="705"/>
      <c r="M246" s="705"/>
      <c r="N246" s="705"/>
      <c r="O246" s="705"/>
      <c r="P246" s="705"/>
      <c r="Q246" s="705"/>
      <c r="R246" s="705"/>
      <c r="S246" s="705"/>
      <c r="T246" s="705"/>
      <c r="U246" s="705"/>
      <c r="V246" s="705"/>
      <c r="W246" s="705"/>
      <c r="X246" s="705"/>
      <c r="Y246" s="705"/>
      <c r="Z246" s="705"/>
      <c r="AA246" s="705"/>
      <c r="AB246" s="705"/>
      <c r="AC246" s="705"/>
      <c r="AD246" s="705"/>
      <c r="AE246" s="705"/>
      <c r="AF246" s="705"/>
      <c r="AG246" s="705"/>
      <c r="AH246" s="705"/>
      <c r="AI246" s="705"/>
      <c r="AJ246" s="705"/>
      <c r="AK246" s="705"/>
      <c r="AL246" s="705"/>
      <c r="AM246" s="705"/>
      <c r="AN246" s="705"/>
      <c r="AO246" s="705"/>
      <c r="AP246" s="706"/>
    </row>
    <row r="247" spans="2:42" hidden="1" outlineLevel="1">
      <c r="B247" s="772">
        <f t="shared" si="111"/>
        <v>116</v>
      </c>
      <c r="C247" s="60"/>
      <c r="D247" s="701" t="s">
        <v>770</v>
      </c>
      <c r="E247" s="702" t="s">
        <v>1315</v>
      </c>
      <c r="F247" s="709"/>
      <c r="G247" s="1002">
        <v>0</v>
      </c>
      <c r="H247" s="1002">
        <v>0</v>
      </c>
      <c r="I247" s="1002">
        <v>0</v>
      </c>
      <c r="J247" s="1002">
        <v>0</v>
      </c>
      <c r="K247" s="1002">
        <v>0</v>
      </c>
      <c r="L247" s="1002">
        <v>0</v>
      </c>
      <c r="M247" s="1002">
        <v>0</v>
      </c>
      <c r="N247" s="1002">
        <v>0</v>
      </c>
      <c r="O247" s="1002">
        <v>0</v>
      </c>
      <c r="P247" s="1002">
        <v>0</v>
      </c>
      <c r="Q247" s="1002">
        <v>0</v>
      </c>
      <c r="R247" s="1002">
        <v>0</v>
      </c>
      <c r="S247" s="1002">
        <v>0</v>
      </c>
      <c r="T247" s="1002">
        <v>0</v>
      </c>
      <c r="U247" s="1002">
        <v>0</v>
      </c>
      <c r="V247" s="1002">
        <v>0</v>
      </c>
      <c r="W247" s="1002">
        <v>0</v>
      </c>
      <c r="X247" s="1002">
        <v>0</v>
      </c>
      <c r="Y247" s="1002">
        <v>0</v>
      </c>
      <c r="Z247" s="1002">
        <v>0</v>
      </c>
      <c r="AA247" s="1002">
        <v>0</v>
      </c>
      <c r="AB247" s="1002">
        <v>0</v>
      </c>
      <c r="AC247" s="1002">
        <v>0</v>
      </c>
      <c r="AD247" s="1002">
        <v>0</v>
      </c>
      <c r="AE247" s="1002">
        <v>0</v>
      </c>
      <c r="AF247" s="1002">
        <v>0</v>
      </c>
      <c r="AG247" s="1002">
        <v>0</v>
      </c>
      <c r="AH247" s="1002">
        <v>0</v>
      </c>
      <c r="AI247" s="1002">
        <v>0</v>
      </c>
      <c r="AJ247" s="1002">
        <v>0</v>
      </c>
      <c r="AK247" s="1002">
        <v>0</v>
      </c>
      <c r="AL247" s="973">
        <v>0</v>
      </c>
      <c r="AM247" s="973">
        <v>0</v>
      </c>
      <c r="AN247" s="973">
        <v>0</v>
      </c>
      <c r="AO247" s="973">
        <v>0</v>
      </c>
      <c r="AP247" s="973">
        <v>0</v>
      </c>
    </row>
    <row r="248" spans="2:42" hidden="1" outlineLevel="1">
      <c r="B248" s="772">
        <f t="shared" si="111"/>
        <v>117</v>
      </c>
      <c r="C248" s="61"/>
      <c r="D248" s="701" t="s">
        <v>1128</v>
      </c>
      <c r="E248" s="702" t="s">
        <v>1315</v>
      </c>
      <c r="F248" s="709"/>
      <c r="G248" s="973">
        <v>0</v>
      </c>
      <c r="H248" s="973">
        <v>0</v>
      </c>
      <c r="I248" s="973">
        <v>0</v>
      </c>
      <c r="J248" s="973">
        <v>0</v>
      </c>
      <c r="K248" s="973">
        <v>0</v>
      </c>
      <c r="L248" s="973">
        <v>0</v>
      </c>
      <c r="M248" s="973">
        <v>0</v>
      </c>
      <c r="N248" s="973">
        <v>0</v>
      </c>
      <c r="O248" s="973">
        <v>0</v>
      </c>
      <c r="P248" s="973">
        <v>0</v>
      </c>
      <c r="Q248" s="973">
        <v>0</v>
      </c>
      <c r="R248" s="973">
        <v>0</v>
      </c>
      <c r="S248" s="973">
        <v>0</v>
      </c>
      <c r="T248" s="973">
        <v>0</v>
      </c>
      <c r="U248" s="973">
        <v>0</v>
      </c>
      <c r="V248" s="973">
        <v>0</v>
      </c>
      <c r="W248" s="973">
        <v>0</v>
      </c>
      <c r="X248" s="973">
        <v>0</v>
      </c>
      <c r="Y248" s="973">
        <v>0</v>
      </c>
      <c r="Z248" s="973">
        <v>0</v>
      </c>
      <c r="AA248" s="973">
        <v>0</v>
      </c>
      <c r="AB248" s="973">
        <v>0</v>
      </c>
      <c r="AC248" s="973">
        <v>0</v>
      </c>
      <c r="AD248" s="973">
        <v>0</v>
      </c>
      <c r="AE248" s="973">
        <v>0</v>
      </c>
      <c r="AF248" s="973">
        <v>0</v>
      </c>
      <c r="AG248" s="973">
        <v>0</v>
      </c>
      <c r="AH248" s="973">
        <v>0</v>
      </c>
      <c r="AI248" s="973">
        <v>0</v>
      </c>
      <c r="AJ248" s="973">
        <v>0</v>
      </c>
      <c r="AK248" s="973">
        <v>0</v>
      </c>
      <c r="AL248" s="973">
        <v>0</v>
      </c>
      <c r="AM248" s="973">
        <v>0</v>
      </c>
      <c r="AN248" s="973">
        <v>0</v>
      </c>
      <c r="AO248" s="973">
        <v>0</v>
      </c>
      <c r="AP248" s="973">
        <v>0</v>
      </c>
    </row>
    <row r="249" spans="2:42" hidden="1" outlineLevel="1">
      <c r="B249" s="772">
        <f t="shared" si="111"/>
        <v>118</v>
      </c>
      <c r="C249" s="60"/>
      <c r="D249" s="701" t="s">
        <v>1127</v>
      </c>
      <c r="E249" s="702" t="s">
        <v>1315</v>
      </c>
      <c r="F249" s="709"/>
      <c r="G249" s="973">
        <v>0</v>
      </c>
      <c r="H249" s="973">
        <v>0</v>
      </c>
      <c r="I249" s="973">
        <v>0</v>
      </c>
      <c r="J249" s="973">
        <v>0</v>
      </c>
      <c r="K249" s="973">
        <v>0</v>
      </c>
      <c r="L249" s="973">
        <v>0</v>
      </c>
      <c r="M249" s="973">
        <v>0</v>
      </c>
      <c r="N249" s="973">
        <v>0</v>
      </c>
      <c r="O249" s="973">
        <v>0</v>
      </c>
      <c r="P249" s="973">
        <v>0</v>
      </c>
      <c r="Q249" s="973">
        <v>0</v>
      </c>
      <c r="R249" s="973">
        <v>0</v>
      </c>
      <c r="S249" s="973">
        <v>0</v>
      </c>
      <c r="T249" s="973">
        <v>0</v>
      </c>
      <c r="U249" s="973">
        <v>0</v>
      </c>
      <c r="V249" s="973">
        <v>0</v>
      </c>
      <c r="W249" s="973">
        <v>0</v>
      </c>
      <c r="X249" s="973">
        <v>0</v>
      </c>
      <c r="Y249" s="973">
        <v>0</v>
      </c>
      <c r="Z249" s="973">
        <v>0</v>
      </c>
      <c r="AA249" s="973">
        <v>0</v>
      </c>
      <c r="AB249" s="973">
        <v>0</v>
      </c>
      <c r="AC249" s="973">
        <v>0</v>
      </c>
      <c r="AD249" s="973">
        <v>0</v>
      </c>
      <c r="AE249" s="973">
        <v>0</v>
      </c>
      <c r="AF249" s="973">
        <v>0</v>
      </c>
      <c r="AG249" s="973">
        <v>0</v>
      </c>
      <c r="AH249" s="973">
        <v>0</v>
      </c>
      <c r="AI249" s="973">
        <v>0</v>
      </c>
      <c r="AJ249" s="973">
        <v>0</v>
      </c>
      <c r="AK249" s="973">
        <v>0</v>
      </c>
      <c r="AL249" s="973">
        <v>0</v>
      </c>
      <c r="AM249" s="973">
        <v>0</v>
      </c>
      <c r="AN249" s="973">
        <v>0</v>
      </c>
      <c r="AO249" s="973">
        <v>0</v>
      </c>
      <c r="AP249" s="973">
        <v>0</v>
      </c>
    </row>
    <row r="250" spans="2:42" hidden="1" outlineLevel="1">
      <c r="B250" s="772">
        <f t="shared" si="111"/>
        <v>119</v>
      </c>
      <c r="C250" s="60"/>
      <c r="D250" s="701" t="s">
        <v>771</v>
      </c>
      <c r="E250" s="702" t="s">
        <v>1315</v>
      </c>
      <c r="F250" s="709"/>
      <c r="G250" s="973">
        <v>0</v>
      </c>
      <c r="H250" s="973">
        <v>0</v>
      </c>
      <c r="I250" s="973">
        <v>0</v>
      </c>
      <c r="J250" s="973">
        <v>0</v>
      </c>
      <c r="K250" s="973">
        <v>0</v>
      </c>
      <c r="L250" s="973">
        <v>0</v>
      </c>
      <c r="M250" s="973">
        <v>0</v>
      </c>
      <c r="N250" s="973">
        <v>0</v>
      </c>
      <c r="O250" s="973">
        <v>0</v>
      </c>
      <c r="P250" s="973">
        <v>0</v>
      </c>
      <c r="Q250" s="973">
        <v>0</v>
      </c>
      <c r="R250" s="973">
        <v>0</v>
      </c>
      <c r="S250" s="973">
        <v>0</v>
      </c>
      <c r="T250" s="973">
        <v>0</v>
      </c>
      <c r="U250" s="973">
        <v>0</v>
      </c>
      <c r="V250" s="973">
        <v>0</v>
      </c>
      <c r="W250" s="973">
        <v>0</v>
      </c>
      <c r="X250" s="973">
        <v>0</v>
      </c>
      <c r="Y250" s="973">
        <v>0</v>
      </c>
      <c r="Z250" s="973">
        <v>0</v>
      </c>
      <c r="AA250" s="973">
        <v>0</v>
      </c>
      <c r="AB250" s="973">
        <v>0</v>
      </c>
      <c r="AC250" s="973">
        <v>0</v>
      </c>
      <c r="AD250" s="973">
        <v>0</v>
      </c>
      <c r="AE250" s="973">
        <v>0</v>
      </c>
      <c r="AF250" s="973">
        <v>0</v>
      </c>
      <c r="AG250" s="973">
        <v>0</v>
      </c>
      <c r="AH250" s="973">
        <v>0</v>
      </c>
      <c r="AI250" s="973">
        <v>0</v>
      </c>
      <c r="AJ250" s="973">
        <v>0</v>
      </c>
      <c r="AK250" s="973">
        <v>0</v>
      </c>
      <c r="AL250" s="973">
        <v>0</v>
      </c>
      <c r="AM250" s="973">
        <v>0</v>
      </c>
      <c r="AN250" s="973">
        <v>0</v>
      </c>
      <c r="AO250" s="973">
        <v>0</v>
      </c>
      <c r="AP250" s="973">
        <v>0</v>
      </c>
    </row>
    <row r="251" spans="2:42" hidden="1" outlineLevel="1">
      <c r="B251" s="772">
        <f t="shared" si="111"/>
        <v>120</v>
      </c>
      <c r="C251" s="60"/>
      <c r="D251" s="701" t="s">
        <v>797</v>
      </c>
      <c r="E251" s="702" t="s">
        <v>1315</v>
      </c>
      <c r="F251" s="709"/>
      <c r="G251" s="973">
        <v>0</v>
      </c>
      <c r="H251" s="973">
        <v>0</v>
      </c>
      <c r="I251" s="973">
        <v>0</v>
      </c>
      <c r="J251" s="973">
        <v>0</v>
      </c>
      <c r="K251" s="973">
        <v>0</v>
      </c>
      <c r="L251" s="973">
        <v>0</v>
      </c>
      <c r="M251" s="973">
        <v>0</v>
      </c>
      <c r="N251" s="973">
        <v>0</v>
      </c>
      <c r="O251" s="973">
        <v>0</v>
      </c>
      <c r="P251" s="973">
        <v>0</v>
      </c>
      <c r="Q251" s="973">
        <v>0</v>
      </c>
      <c r="R251" s="973">
        <v>0</v>
      </c>
      <c r="S251" s="973">
        <v>0</v>
      </c>
      <c r="T251" s="973">
        <v>0</v>
      </c>
      <c r="U251" s="973">
        <v>0</v>
      </c>
      <c r="V251" s="973">
        <v>0</v>
      </c>
      <c r="W251" s="973">
        <v>0</v>
      </c>
      <c r="X251" s="973">
        <v>0</v>
      </c>
      <c r="Y251" s="973">
        <v>0</v>
      </c>
      <c r="Z251" s="973">
        <v>0</v>
      </c>
      <c r="AA251" s="973">
        <v>0</v>
      </c>
      <c r="AB251" s="973">
        <v>0</v>
      </c>
      <c r="AC251" s="973">
        <v>0</v>
      </c>
      <c r="AD251" s="973">
        <v>0</v>
      </c>
      <c r="AE251" s="973">
        <v>0</v>
      </c>
      <c r="AF251" s="973">
        <v>0</v>
      </c>
      <c r="AG251" s="973">
        <v>0</v>
      </c>
      <c r="AH251" s="973">
        <v>0</v>
      </c>
      <c r="AI251" s="973">
        <v>0</v>
      </c>
      <c r="AJ251" s="973">
        <v>0</v>
      </c>
      <c r="AK251" s="973">
        <v>0</v>
      </c>
      <c r="AL251" s="973">
        <v>0</v>
      </c>
      <c r="AM251" s="973">
        <v>0</v>
      </c>
      <c r="AN251" s="973">
        <v>0</v>
      </c>
      <c r="AO251" s="973">
        <v>0</v>
      </c>
      <c r="AP251" s="973">
        <v>0</v>
      </c>
    </row>
    <row r="252" spans="2:42" hidden="1" outlineLevel="1">
      <c r="B252" s="772">
        <f t="shared" si="111"/>
        <v>121</v>
      </c>
      <c r="C252" s="60"/>
      <c r="D252" s="701" t="s">
        <v>798</v>
      </c>
      <c r="E252" s="702" t="s">
        <v>1315</v>
      </c>
      <c r="F252" s="709"/>
      <c r="G252" s="973">
        <v>0</v>
      </c>
      <c r="H252" s="973">
        <v>0</v>
      </c>
      <c r="I252" s="973">
        <v>0</v>
      </c>
      <c r="J252" s="973">
        <v>0</v>
      </c>
      <c r="K252" s="973">
        <v>0</v>
      </c>
      <c r="L252" s="973">
        <v>0</v>
      </c>
      <c r="M252" s="973">
        <v>0</v>
      </c>
      <c r="N252" s="973">
        <v>0</v>
      </c>
      <c r="O252" s="973">
        <v>0</v>
      </c>
      <c r="P252" s="973">
        <v>0</v>
      </c>
      <c r="Q252" s="973">
        <v>0</v>
      </c>
      <c r="R252" s="973">
        <v>0</v>
      </c>
      <c r="S252" s="973">
        <v>0</v>
      </c>
      <c r="T252" s="973">
        <v>0</v>
      </c>
      <c r="U252" s="973">
        <v>0</v>
      </c>
      <c r="V252" s="973">
        <v>0</v>
      </c>
      <c r="W252" s="973">
        <v>0</v>
      </c>
      <c r="X252" s="973">
        <v>0</v>
      </c>
      <c r="Y252" s="973">
        <v>0</v>
      </c>
      <c r="Z252" s="973">
        <v>0</v>
      </c>
      <c r="AA252" s="973">
        <v>0</v>
      </c>
      <c r="AB252" s="973">
        <v>0</v>
      </c>
      <c r="AC252" s="973">
        <v>0</v>
      </c>
      <c r="AD252" s="973">
        <v>0</v>
      </c>
      <c r="AE252" s="973">
        <v>0</v>
      </c>
      <c r="AF252" s="973">
        <v>0</v>
      </c>
      <c r="AG252" s="973">
        <v>0</v>
      </c>
      <c r="AH252" s="973">
        <v>0</v>
      </c>
      <c r="AI252" s="973">
        <v>0</v>
      </c>
      <c r="AJ252" s="973">
        <v>0</v>
      </c>
      <c r="AK252" s="973">
        <v>0</v>
      </c>
      <c r="AL252" s="973">
        <v>0</v>
      </c>
      <c r="AM252" s="973">
        <v>0</v>
      </c>
      <c r="AN252" s="973">
        <v>0</v>
      </c>
      <c r="AO252" s="973">
        <v>0</v>
      </c>
      <c r="AP252" s="973">
        <v>0</v>
      </c>
    </row>
    <row r="253" spans="2:42" hidden="1" outlineLevel="1">
      <c r="B253" s="772">
        <f t="shared" si="111"/>
        <v>122</v>
      </c>
      <c r="C253" s="60"/>
      <c r="D253" s="701" t="s">
        <v>772</v>
      </c>
      <c r="E253" s="702" t="s">
        <v>1315</v>
      </c>
      <c r="F253" s="709"/>
      <c r="G253" s="973">
        <v>0</v>
      </c>
      <c r="H253" s="973">
        <v>0</v>
      </c>
      <c r="I253" s="973">
        <v>0</v>
      </c>
      <c r="J253" s="973">
        <v>0</v>
      </c>
      <c r="K253" s="973">
        <v>0</v>
      </c>
      <c r="L253" s="973">
        <v>0</v>
      </c>
      <c r="M253" s="973">
        <v>0</v>
      </c>
      <c r="N253" s="973">
        <v>0</v>
      </c>
      <c r="O253" s="973">
        <v>0</v>
      </c>
      <c r="P253" s="973">
        <v>0</v>
      </c>
      <c r="Q253" s="973">
        <v>0</v>
      </c>
      <c r="R253" s="973">
        <v>0</v>
      </c>
      <c r="S253" s="973">
        <v>0</v>
      </c>
      <c r="T253" s="973">
        <v>0</v>
      </c>
      <c r="U253" s="973">
        <v>0</v>
      </c>
      <c r="V253" s="973">
        <v>0</v>
      </c>
      <c r="W253" s="973">
        <v>0</v>
      </c>
      <c r="X253" s="973">
        <v>0</v>
      </c>
      <c r="Y253" s="973">
        <v>0</v>
      </c>
      <c r="Z253" s="973">
        <v>0</v>
      </c>
      <c r="AA253" s="973">
        <v>0</v>
      </c>
      <c r="AB253" s="973">
        <v>0</v>
      </c>
      <c r="AC253" s="973">
        <v>0</v>
      </c>
      <c r="AD253" s="973">
        <v>0</v>
      </c>
      <c r="AE253" s="973">
        <v>0</v>
      </c>
      <c r="AF253" s="973">
        <v>0</v>
      </c>
      <c r="AG253" s="973">
        <v>0</v>
      </c>
      <c r="AH253" s="973">
        <v>0</v>
      </c>
      <c r="AI253" s="973">
        <v>0</v>
      </c>
      <c r="AJ253" s="973">
        <v>0</v>
      </c>
      <c r="AK253" s="973">
        <v>0</v>
      </c>
      <c r="AL253" s="973">
        <v>0</v>
      </c>
      <c r="AM253" s="973">
        <v>0</v>
      </c>
      <c r="AN253" s="973">
        <v>0</v>
      </c>
      <c r="AO253" s="973">
        <v>0</v>
      </c>
      <c r="AP253" s="973">
        <v>0</v>
      </c>
    </row>
    <row r="254" spans="2:42" ht="13.5" hidden="1" outlineLevel="1" thickBot="1">
      <c r="B254" s="879">
        <f t="shared" si="111"/>
        <v>123</v>
      </c>
      <c r="C254" s="200"/>
      <c r="D254" s="880" t="s">
        <v>799</v>
      </c>
      <c r="E254" s="881" t="s">
        <v>1315</v>
      </c>
      <c r="F254" s="882"/>
      <c r="G254" s="973">
        <v>0</v>
      </c>
      <c r="H254" s="973">
        <v>0</v>
      </c>
      <c r="I254" s="973">
        <v>0</v>
      </c>
      <c r="J254" s="973">
        <v>0</v>
      </c>
      <c r="K254" s="973">
        <v>0</v>
      </c>
      <c r="L254" s="973">
        <v>0</v>
      </c>
      <c r="M254" s="973">
        <v>0</v>
      </c>
      <c r="N254" s="973">
        <v>0</v>
      </c>
      <c r="O254" s="973">
        <v>0</v>
      </c>
      <c r="P254" s="973">
        <v>0</v>
      </c>
      <c r="Q254" s="973">
        <v>0</v>
      </c>
      <c r="R254" s="973">
        <v>0</v>
      </c>
      <c r="S254" s="973">
        <v>0</v>
      </c>
      <c r="T254" s="973">
        <v>0</v>
      </c>
      <c r="U254" s="973">
        <v>0</v>
      </c>
      <c r="V254" s="973">
        <v>0</v>
      </c>
      <c r="W254" s="973">
        <v>0</v>
      </c>
      <c r="X254" s="973">
        <v>0</v>
      </c>
      <c r="Y254" s="973">
        <v>0</v>
      </c>
      <c r="Z254" s="973">
        <v>0</v>
      </c>
      <c r="AA254" s="973">
        <v>0</v>
      </c>
      <c r="AB254" s="973">
        <v>0</v>
      </c>
      <c r="AC254" s="973">
        <v>0</v>
      </c>
      <c r="AD254" s="973">
        <v>0</v>
      </c>
      <c r="AE254" s="973">
        <v>0</v>
      </c>
      <c r="AF254" s="973">
        <v>0</v>
      </c>
      <c r="AG254" s="973">
        <v>0</v>
      </c>
      <c r="AH254" s="973">
        <v>0</v>
      </c>
      <c r="AI254" s="973">
        <v>0</v>
      </c>
      <c r="AJ254" s="973">
        <v>0</v>
      </c>
      <c r="AK254" s="973">
        <v>0</v>
      </c>
      <c r="AL254" s="973">
        <v>0</v>
      </c>
      <c r="AM254" s="973">
        <v>0</v>
      </c>
      <c r="AN254" s="973">
        <v>0</v>
      </c>
      <c r="AO254" s="973">
        <v>0</v>
      </c>
      <c r="AP254" s="973">
        <v>0</v>
      </c>
    </row>
    <row r="255" spans="2:42" ht="13.5" hidden="1" outlineLevel="1" thickBot="1">
      <c r="B255" s="17" t="s">
        <v>16</v>
      </c>
      <c r="C255" s="613"/>
      <c r="D255" s="613"/>
      <c r="E255" s="684"/>
      <c r="F255" s="637"/>
      <c r="G255" s="147">
        <f t="shared" ref="G255:AP255" si="112">G$7</f>
        <v>1990</v>
      </c>
      <c r="H255" s="147">
        <f t="shared" si="112"/>
        <v>1991</v>
      </c>
      <c r="I255" s="147">
        <f t="shared" si="112"/>
        <v>1992</v>
      </c>
      <c r="J255" s="147">
        <f t="shared" si="112"/>
        <v>1993</v>
      </c>
      <c r="K255" s="147">
        <f t="shared" si="112"/>
        <v>1994</v>
      </c>
      <c r="L255" s="147">
        <f t="shared" si="112"/>
        <v>1995</v>
      </c>
      <c r="M255" s="147">
        <f t="shared" si="112"/>
        <v>1996</v>
      </c>
      <c r="N255" s="147">
        <f t="shared" si="112"/>
        <v>1997</v>
      </c>
      <c r="O255" s="147">
        <f t="shared" si="112"/>
        <v>1998</v>
      </c>
      <c r="P255" s="147">
        <f t="shared" si="112"/>
        <v>1999</v>
      </c>
      <c r="Q255" s="147">
        <f t="shared" si="112"/>
        <v>2000</v>
      </c>
      <c r="R255" s="147">
        <f t="shared" si="112"/>
        <v>2001</v>
      </c>
      <c r="S255" s="147">
        <f t="shared" si="112"/>
        <v>2002</v>
      </c>
      <c r="T255" s="147">
        <f t="shared" si="112"/>
        <v>2003</v>
      </c>
      <c r="U255" s="147">
        <f t="shared" si="112"/>
        <v>2004</v>
      </c>
      <c r="V255" s="147">
        <f t="shared" si="112"/>
        <v>2005</v>
      </c>
      <c r="W255" s="147">
        <f t="shared" si="112"/>
        <v>2006</v>
      </c>
      <c r="X255" s="147">
        <f t="shared" si="112"/>
        <v>2007</v>
      </c>
      <c r="Y255" s="147">
        <f t="shared" si="112"/>
        <v>2008</v>
      </c>
      <c r="Z255" s="147">
        <f t="shared" si="112"/>
        <v>2009</v>
      </c>
      <c r="AA255" s="147">
        <f t="shared" si="112"/>
        <v>2010</v>
      </c>
      <c r="AB255" s="147">
        <f t="shared" si="112"/>
        <v>2011</v>
      </c>
      <c r="AC255" s="147">
        <f t="shared" si="112"/>
        <v>2012</v>
      </c>
      <c r="AD255" s="147">
        <f t="shared" si="112"/>
        <v>2013</v>
      </c>
      <c r="AE255" s="147">
        <f t="shared" si="112"/>
        <v>2014</v>
      </c>
      <c r="AF255" s="147">
        <f t="shared" si="112"/>
        <v>2015</v>
      </c>
      <c r="AG255" s="147">
        <f t="shared" si="112"/>
        <v>2016</v>
      </c>
      <c r="AH255" s="147">
        <f t="shared" si="112"/>
        <v>2017</v>
      </c>
      <c r="AI255" s="147">
        <f t="shared" si="112"/>
        <v>2018</v>
      </c>
      <c r="AJ255" s="147">
        <f t="shared" si="112"/>
        <v>2019</v>
      </c>
      <c r="AK255" s="147">
        <f t="shared" si="112"/>
        <v>2020</v>
      </c>
      <c r="AL255" s="147">
        <f t="shared" si="112"/>
        <v>2021</v>
      </c>
      <c r="AM255" s="147">
        <f t="shared" si="112"/>
        <v>2022</v>
      </c>
      <c r="AN255" s="147">
        <f t="shared" si="112"/>
        <v>2023</v>
      </c>
      <c r="AO255" s="147">
        <f t="shared" si="112"/>
        <v>2024</v>
      </c>
      <c r="AP255" s="147">
        <f t="shared" si="112"/>
        <v>2025</v>
      </c>
    </row>
    <row r="256" spans="2:42" hidden="1" outlineLevel="1">
      <c r="B256" s="786">
        <v>124</v>
      </c>
      <c r="C256" s="58" t="s">
        <v>800</v>
      </c>
      <c r="D256" s="685"/>
      <c r="E256" s="670"/>
      <c r="F256" s="698"/>
      <c r="G256" s="1072"/>
      <c r="H256" s="1073"/>
      <c r="I256" s="1073"/>
      <c r="J256" s="1073"/>
      <c r="K256" s="1073"/>
      <c r="L256" s="1073"/>
      <c r="M256" s="1073"/>
      <c r="N256" s="1073"/>
      <c r="O256" s="1073"/>
      <c r="P256" s="1073"/>
      <c r="Q256" s="1073"/>
      <c r="R256" s="1073"/>
      <c r="S256" s="1073"/>
      <c r="T256" s="1073"/>
      <c r="U256" s="1073"/>
      <c r="V256" s="1073"/>
      <c r="W256" s="1073"/>
      <c r="X256" s="1073"/>
      <c r="Y256" s="1073"/>
      <c r="Z256" s="1073"/>
      <c r="AA256" s="1073"/>
      <c r="AB256" s="1073"/>
      <c r="AC256" s="1073"/>
      <c r="AD256" s="1073"/>
      <c r="AE256" s="1073"/>
      <c r="AF256" s="1073"/>
      <c r="AG256" s="1073"/>
      <c r="AH256" s="1073"/>
      <c r="AI256" s="1073"/>
      <c r="AJ256" s="1073"/>
      <c r="AK256" s="1073"/>
      <c r="AL256" s="1073"/>
      <c r="AM256" s="1073"/>
      <c r="AN256" s="1073"/>
      <c r="AO256" s="1073"/>
      <c r="AP256" s="1074"/>
    </row>
    <row r="257" spans="2:42" hidden="1" outlineLevel="1">
      <c r="B257" s="728" t="s">
        <v>815</v>
      </c>
      <c r="C257" s="60"/>
      <c r="D257" s="686" t="s">
        <v>1148</v>
      </c>
      <c r="E257" s="667" t="s">
        <v>1315</v>
      </c>
      <c r="F257" s="699"/>
      <c r="G257" s="1002">
        <v>0</v>
      </c>
      <c r="H257" s="1002">
        <v>0</v>
      </c>
      <c r="I257" s="1002">
        <v>0</v>
      </c>
      <c r="J257" s="1002">
        <v>0</v>
      </c>
      <c r="K257" s="1002">
        <v>0</v>
      </c>
      <c r="L257" s="1002">
        <v>0</v>
      </c>
      <c r="M257" s="1002">
        <v>0</v>
      </c>
      <c r="N257" s="1002">
        <v>0</v>
      </c>
      <c r="O257" s="1002">
        <v>0</v>
      </c>
      <c r="P257" s="1002">
        <v>0</v>
      </c>
      <c r="Q257" s="1002">
        <v>0</v>
      </c>
      <c r="R257" s="1002">
        <v>0</v>
      </c>
      <c r="S257" s="1002">
        <v>0</v>
      </c>
      <c r="T257" s="1002">
        <v>0</v>
      </c>
      <c r="U257" s="1002">
        <v>0</v>
      </c>
      <c r="V257" s="1002">
        <v>0</v>
      </c>
      <c r="W257" s="1002">
        <v>0</v>
      </c>
      <c r="X257" s="1002">
        <v>0</v>
      </c>
      <c r="Y257" s="1002">
        <v>0</v>
      </c>
      <c r="Z257" s="1002">
        <v>0</v>
      </c>
      <c r="AA257" s="1002">
        <v>0</v>
      </c>
      <c r="AB257" s="1002">
        <v>0</v>
      </c>
      <c r="AC257" s="1002">
        <v>0</v>
      </c>
      <c r="AD257" s="1002">
        <v>0</v>
      </c>
      <c r="AE257" s="1002">
        <v>0</v>
      </c>
      <c r="AF257" s="1002">
        <v>0</v>
      </c>
      <c r="AG257" s="1002">
        <v>0</v>
      </c>
      <c r="AH257" s="1002">
        <v>0</v>
      </c>
      <c r="AI257" s="1002">
        <v>0</v>
      </c>
      <c r="AJ257" s="1002">
        <v>0</v>
      </c>
      <c r="AK257" s="1002">
        <v>0</v>
      </c>
      <c r="AL257" s="973">
        <v>0</v>
      </c>
      <c r="AM257" s="973">
        <v>0</v>
      </c>
      <c r="AN257" s="973">
        <v>0</v>
      </c>
      <c r="AO257" s="973">
        <v>0</v>
      </c>
      <c r="AP257" s="973">
        <v>0</v>
      </c>
    </row>
    <row r="258" spans="2:42" hidden="1" outlineLevel="1">
      <c r="B258" s="728" t="s">
        <v>816</v>
      </c>
      <c r="C258" s="60"/>
      <c r="D258" s="686" t="s">
        <v>1119</v>
      </c>
      <c r="E258" s="667" t="s">
        <v>1315</v>
      </c>
      <c r="F258" s="699"/>
      <c r="G258" s="973">
        <v>0</v>
      </c>
      <c r="H258" s="973">
        <v>0</v>
      </c>
      <c r="I258" s="973">
        <v>0</v>
      </c>
      <c r="J258" s="973">
        <v>0</v>
      </c>
      <c r="K258" s="973">
        <v>0</v>
      </c>
      <c r="L258" s="973">
        <v>0</v>
      </c>
      <c r="M258" s="973">
        <v>0</v>
      </c>
      <c r="N258" s="973">
        <v>0</v>
      </c>
      <c r="O258" s="973">
        <v>0</v>
      </c>
      <c r="P258" s="973">
        <v>0</v>
      </c>
      <c r="Q258" s="973">
        <v>0</v>
      </c>
      <c r="R258" s="973">
        <v>0</v>
      </c>
      <c r="S258" s="973">
        <v>0</v>
      </c>
      <c r="T258" s="973">
        <v>0</v>
      </c>
      <c r="U258" s="973">
        <v>0</v>
      </c>
      <c r="V258" s="973">
        <v>0</v>
      </c>
      <c r="W258" s="973">
        <v>0</v>
      </c>
      <c r="X258" s="973">
        <v>0</v>
      </c>
      <c r="Y258" s="973">
        <v>0</v>
      </c>
      <c r="Z258" s="973">
        <v>0</v>
      </c>
      <c r="AA258" s="973">
        <v>0</v>
      </c>
      <c r="AB258" s="973">
        <v>0</v>
      </c>
      <c r="AC258" s="973">
        <v>0</v>
      </c>
      <c r="AD258" s="973">
        <v>0</v>
      </c>
      <c r="AE258" s="973">
        <v>0</v>
      </c>
      <c r="AF258" s="973">
        <v>0</v>
      </c>
      <c r="AG258" s="973">
        <v>0</v>
      </c>
      <c r="AH258" s="973">
        <v>0</v>
      </c>
      <c r="AI258" s="973">
        <v>0</v>
      </c>
      <c r="AJ258" s="973">
        <v>0</v>
      </c>
      <c r="AK258" s="973">
        <v>0</v>
      </c>
      <c r="AL258" s="973">
        <v>0</v>
      </c>
      <c r="AM258" s="973">
        <v>0</v>
      </c>
      <c r="AN258" s="973">
        <v>0</v>
      </c>
      <c r="AO258" s="973">
        <v>0</v>
      </c>
      <c r="AP258" s="973">
        <v>0</v>
      </c>
    </row>
    <row r="259" spans="2:42" hidden="1" outlineLevel="1">
      <c r="B259" s="728" t="s">
        <v>817</v>
      </c>
      <c r="C259" s="60"/>
      <c r="D259" s="686" t="s">
        <v>776</v>
      </c>
      <c r="E259" s="667" t="s">
        <v>1315</v>
      </c>
      <c r="F259" s="699"/>
      <c r="G259" s="973">
        <v>0</v>
      </c>
      <c r="H259" s="973">
        <v>0</v>
      </c>
      <c r="I259" s="973">
        <v>0</v>
      </c>
      <c r="J259" s="973">
        <v>0</v>
      </c>
      <c r="K259" s="973">
        <v>0</v>
      </c>
      <c r="L259" s="973">
        <v>0</v>
      </c>
      <c r="M259" s="973">
        <v>0</v>
      </c>
      <c r="N259" s="973">
        <v>0</v>
      </c>
      <c r="O259" s="973">
        <v>0</v>
      </c>
      <c r="P259" s="973">
        <v>0</v>
      </c>
      <c r="Q259" s="973">
        <v>0</v>
      </c>
      <c r="R259" s="973">
        <v>0</v>
      </c>
      <c r="S259" s="973">
        <v>0</v>
      </c>
      <c r="T259" s="973">
        <v>0</v>
      </c>
      <c r="U259" s="973">
        <v>0</v>
      </c>
      <c r="V259" s="973">
        <v>0</v>
      </c>
      <c r="W259" s="973">
        <v>0</v>
      </c>
      <c r="X259" s="973">
        <v>0</v>
      </c>
      <c r="Y259" s="973">
        <v>0</v>
      </c>
      <c r="Z259" s="973">
        <v>0</v>
      </c>
      <c r="AA259" s="973">
        <v>0</v>
      </c>
      <c r="AB259" s="973">
        <v>0</v>
      </c>
      <c r="AC259" s="973">
        <v>0</v>
      </c>
      <c r="AD259" s="973">
        <v>0</v>
      </c>
      <c r="AE259" s="973">
        <v>0</v>
      </c>
      <c r="AF259" s="973">
        <v>0</v>
      </c>
      <c r="AG259" s="973">
        <v>0</v>
      </c>
      <c r="AH259" s="973">
        <v>0</v>
      </c>
      <c r="AI259" s="973">
        <v>0</v>
      </c>
      <c r="AJ259" s="973">
        <v>0</v>
      </c>
      <c r="AK259" s="973">
        <v>0</v>
      </c>
      <c r="AL259" s="973">
        <v>0</v>
      </c>
      <c r="AM259" s="973">
        <v>0</v>
      </c>
      <c r="AN259" s="973">
        <v>0</v>
      </c>
      <c r="AO259" s="973">
        <v>0</v>
      </c>
      <c r="AP259" s="973">
        <v>0</v>
      </c>
    </row>
    <row r="260" spans="2:42" hidden="1" outlineLevel="1">
      <c r="B260" s="728" t="s">
        <v>818</v>
      </c>
      <c r="C260" s="60"/>
      <c r="D260" s="686" t="s">
        <v>1120</v>
      </c>
      <c r="E260" s="667" t="s">
        <v>1315</v>
      </c>
      <c r="F260" s="699"/>
      <c r="G260" s="973">
        <v>0</v>
      </c>
      <c r="H260" s="973">
        <v>0</v>
      </c>
      <c r="I260" s="973">
        <v>0</v>
      </c>
      <c r="J260" s="973">
        <v>0</v>
      </c>
      <c r="K260" s="973">
        <v>0</v>
      </c>
      <c r="L260" s="973">
        <v>0</v>
      </c>
      <c r="M260" s="973">
        <v>0</v>
      </c>
      <c r="N260" s="973">
        <v>0</v>
      </c>
      <c r="O260" s="973">
        <v>0</v>
      </c>
      <c r="P260" s="973">
        <v>0</v>
      </c>
      <c r="Q260" s="973">
        <v>0</v>
      </c>
      <c r="R260" s="973">
        <v>0</v>
      </c>
      <c r="S260" s="973">
        <v>0</v>
      </c>
      <c r="T260" s="973">
        <v>0</v>
      </c>
      <c r="U260" s="973">
        <v>0</v>
      </c>
      <c r="V260" s="973">
        <v>0</v>
      </c>
      <c r="W260" s="973">
        <v>0</v>
      </c>
      <c r="X260" s="973">
        <v>0</v>
      </c>
      <c r="Y260" s="973">
        <v>0</v>
      </c>
      <c r="Z260" s="973">
        <v>0</v>
      </c>
      <c r="AA260" s="973">
        <v>0</v>
      </c>
      <c r="AB260" s="973">
        <v>0</v>
      </c>
      <c r="AC260" s="973">
        <v>0</v>
      </c>
      <c r="AD260" s="973">
        <v>0</v>
      </c>
      <c r="AE260" s="973">
        <v>0</v>
      </c>
      <c r="AF260" s="973">
        <v>0</v>
      </c>
      <c r="AG260" s="973">
        <v>0</v>
      </c>
      <c r="AH260" s="973">
        <v>0</v>
      </c>
      <c r="AI260" s="973">
        <v>0</v>
      </c>
      <c r="AJ260" s="973">
        <v>0</v>
      </c>
      <c r="AK260" s="973">
        <v>0</v>
      </c>
      <c r="AL260" s="973">
        <v>0</v>
      </c>
      <c r="AM260" s="973">
        <v>0</v>
      </c>
      <c r="AN260" s="973">
        <v>0</v>
      </c>
      <c r="AO260" s="973">
        <v>0</v>
      </c>
      <c r="AP260" s="973">
        <v>0</v>
      </c>
    </row>
    <row r="261" spans="2:42" ht="12.75" hidden="1" customHeight="1" outlineLevel="1">
      <c r="B261" s="728" t="s">
        <v>819</v>
      </c>
      <c r="C261" s="60"/>
      <c r="D261" s="686" t="s">
        <v>1121</v>
      </c>
      <c r="E261" s="667" t="s">
        <v>188</v>
      </c>
      <c r="F261" s="692"/>
      <c r="G261" s="973">
        <v>0</v>
      </c>
      <c r="H261" s="973">
        <v>0</v>
      </c>
      <c r="I261" s="973">
        <v>0</v>
      </c>
      <c r="J261" s="973">
        <v>0</v>
      </c>
      <c r="K261" s="973">
        <v>0</v>
      </c>
      <c r="L261" s="973">
        <v>0</v>
      </c>
      <c r="M261" s="973">
        <v>0</v>
      </c>
      <c r="N261" s="973">
        <v>0</v>
      </c>
      <c r="O261" s="973">
        <v>0</v>
      </c>
      <c r="P261" s="973">
        <v>0</v>
      </c>
      <c r="Q261" s="973">
        <v>0</v>
      </c>
      <c r="R261" s="973">
        <v>0</v>
      </c>
      <c r="S261" s="973">
        <v>0</v>
      </c>
      <c r="T261" s="973">
        <v>0</v>
      </c>
      <c r="U261" s="973">
        <v>0</v>
      </c>
      <c r="V261" s="973">
        <v>0</v>
      </c>
      <c r="W261" s="973">
        <v>0</v>
      </c>
      <c r="X261" s="973">
        <v>0</v>
      </c>
      <c r="Y261" s="973">
        <v>0</v>
      </c>
      <c r="Z261" s="973">
        <v>0</v>
      </c>
      <c r="AA261" s="973">
        <v>0</v>
      </c>
      <c r="AB261" s="973">
        <v>0</v>
      </c>
      <c r="AC261" s="973">
        <v>0</v>
      </c>
      <c r="AD261" s="973">
        <v>0</v>
      </c>
      <c r="AE261" s="973">
        <v>0</v>
      </c>
      <c r="AF261" s="973">
        <v>0</v>
      </c>
      <c r="AG261" s="973">
        <v>0</v>
      </c>
      <c r="AH261" s="973">
        <v>0</v>
      </c>
      <c r="AI261" s="973">
        <v>0</v>
      </c>
      <c r="AJ261" s="973">
        <v>0</v>
      </c>
      <c r="AK261" s="973">
        <v>0</v>
      </c>
      <c r="AL261" s="973">
        <v>0</v>
      </c>
      <c r="AM261" s="973">
        <v>0</v>
      </c>
      <c r="AN261" s="973">
        <v>0</v>
      </c>
      <c r="AO261" s="973">
        <v>0</v>
      </c>
      <c r="AP261" s="973">
        <v>0</v>
      </c>
    </row>
    <row r="262" spans="2:42" hidden="1" outlineLevel="1">
      <c r="B262" s="728" t="s">
        <v>820</v>
      </c>
      <c r="C262" s="60"/>
      <c r="D262" s="686" t="s">
        <v>1122</v>
      </c>
      <c r="E262" s="667" t="s">
        <v>1315</v>
      </c>
      <c r="F262" s="699"/>
      <c r="G262" s="1003">
        <v>0</v>
      </c>
      <c r="H262" s="1003">
        <v>0</v>
      </c>
      <c r="I262" s="1003">
        <v>0</v>
      </c>
      <c r="J262" s="1003">
        <v>0</v>
      </c>
      <c r="K262" s="1003">
        <v>0</v>
      </c>
      <c r="L262" s="1003">
        <v>0</v>
      </c>
      <c r="M262" s="1003">
        <v>0</v>
      </c>
      <c r="N262" s="1003">
        <v>0</v>
      </c>
      <c r="O262" s="1003">
        <v>0</v>
      </c>
      <c r="P262" s="1003">
        <v>0</v>
      </c>
      <c r="Q262" s="1003">
        <v>0</v>
      </c>
      <c r="R262" s="1003">
        <v>0</v>
      </c>
      <c r="S262" s="1003">
        <v>0</v>
      </c>
      <c r="T262" s="1003">
        <v>0</v>
      </c>
      <c r="U262" s="1003">
        <v>0</v>
      </c>
      <c r="V262" s="1003">
        <v>0</v>
      </c>
      <c r="W262" s="1003">
        <v>0</v>
      </c>
      <c r="X262" s="1003">
        <v>0</v>
      </c>
      <c r="Y262" s="1003">
        <v>0</v>
      </c>
      <c r="Z262" s="1003">
        <v>0</v>
      </c>
      <c r="AA262" s="1003">
        <v>0</v>
      </c>
      <c r="AB262" s="1003">
        <v>0</v>
      </c>
      <c r="AC262" s="1003">
        <v>0</v>
      </c>
      <c r="AD262" s="1003">
        <v>0</v>
      </c>
      <c r="AE262" s="1003">
        <v>0</v>
      </c>
      <c r="AF262" s="1003">
        <v>0</v>
      </c>
      <c r="AG262" s="1003">
        <v>0</v>
      </c>
      <c r="AH262" s="1003">
        <v>0</v>
      </c>
      <c r="AI262" s="1003">
        <v>0</v>
      </c>
      <c r="AJ262" s="1003">
        <v>0</v>
      </c>
      <c r="AK262" s="1003">
        <v>0</v>
      </c>
      <c r="AL262" s="973">
        <v>0</v>
      </c>
      <c r="AM262" s="973">
        <v>0</v>
      </c>
      <c r="AN262" s="973">
        <v>0</v>
      </c>
      <c r="AO262" s="973">
        <v>0</v>
      </c>
      <c r="AP262" s="973">
        <v>0</v>
      </c>
    </row>
    <row r="263" spans="2:42" hidden="1" outlineLevel="1">
      <c r="B263" s="786">
        <v>125</v>
      </c>
      <c r="C263" s="59" t="s">
        <v>144</v>
      </c>
      <c r="D263" s="640"/>
      <c r="E263" s="670"/>
      <c r="F263" s="699"/>
      <c r="G263" s="704"/>
      <c r="H263" s="705"/>
      <c r="I263" s="705"/>
      <c r="J263" s="705"/>
      <c r="K263" s="705"/>
      <c r="L263" s="705"/>
      <c r="M263" s="705"/>
      <c r="N263" s="705"/>
      <c r="O263" s="705"/>
      <c r="P263" s="705"/>
      <c r="Q263" s="705"/>
      <c r="R263" s="705"/>
      <c r="S263" s="705"/>
      <c r="T263" s="705"/>
      <c r="U263" s="705"/>
      <c r="V263" s="705"/>
      <c r="W263" s="705"/>
      <c r="X263" s="705"/>
      <c r="Y263" s="705"/>
      <c r="Z263" s="705"/>
      <c r="AA263" s="705"/>
      <c r="AB263" s="705"/>
      <c r="AC263" s="705"/>
      <c r="AD263" s="705"/>
      <c r="AE263" s="705"/>
      <c r="AF263" s="705"/>
      <c r="AG263" s="705"/>
      <c r="AH263" s="705"/>
      <c r="AI263" s="705"/>
      <c r="AJ263" s="705"/>
      <c r="AK263" s="705"/>
      <c r="AL263" s="705"/>
      <c r="AM263" s="705"/>
      <c r="AN263" s="705"/>
      <c r="AO263" s="705"/>
      <c r="AP263" s="706"/>
    </row>
    <row r="264" spans="2:42" hidden="1" outlineLevel="1">
      <c r="B264" s="728" t="s">
        <v>501</v>
      </c>
      <c r="C264" s="687"/>
      <c r="D264" s="669" t="s">
        <v>587</v>
      </c>
      <c r="E264" s="670" t="s">
        <v>1315</v>
      </c>
      <c r="F264" s="690"/>
      <c r="G264" s="1067">
        <v>0</v>
      </c>
      <c r="H264" s="1067">
        <v>0</v>
      </c>
      <c r="I264" s="1067">
        <v>0</v>
      </c>
      <c r="J264" s="1067">
        <v>0</v>
      </c>
      <c r="K264" s="1067">
        <v>0</v>
      </c>
      <c r="L264" s="1067">
        <v>0</v>
      </c>
      <c r="M264" s="1067">
        <v>0</v>
      </c>
      <c r="N264" s="1067">
        <v>0</v>
      </c>
      <c r="O264" s="1067">
        <v>0</v>
      </c>
      <c r="P264" s="1067">
        <v>0</v>
      </c>
      <c r="Q264" s="1067">
        <v>0</v>
      </c>
      <c r="R264" s="1067">
        <v>0</v>
      </c>
      <c r="S264" s="1067">
        <v>0</v>
      </c>
      <c r="T264" s="1067">
        <v>0</v>
      </c>
      <c r="U264" s="1067">
        <v>0</v>
      </c>
      <c r="V264" s="1067">
        <v>0</v>
      </c>
      <c r="W264" s="1067">
        <v>0</v>
      </c>
      <c r="X264" s="1067">
        <v>0</v>
      </c>
      <c r="Y264" s="1067">
        <v>0</v>
      </c>
      <c r="Z264" s="1067">
        <v>0</v>
      </c>
      <c r="AA264" s="1067">
        <v>0</v>
      </c>
      <c r="AB264" s="1067">
        <v>0</v>
      </c>
      <c r="AC264" s="1067">
        <v>0</v>
      </c>
      <c r="AD264" s="1067">
        <v>0</v>
      </c>
      <c r="AE264" s="1067">
        <v>0</v>
      </c>
      <c r="AF264" s="1067">
        <v>0</v>
      </c>
      <c r="AG264" s="1067">
        <v>0</v>
      </c>
      <c r="AH264" s="1067">
        <v>0</v>
      </c>
      <c r="AI264" s="1067">
        <v>0</v>
      </c>
      <c r="AJ264" s="1067">
        <v>0</v>
      </c>
      <c r="AK264" s="1067">
        <v>0</v>
      </c>
      <c r="AL264" s="973">
        <v>0</v>
      </c>
      <c r="AM264" s="973">
        <v>0</v>
      </c>
      <c r="AN264" s="973">
        <v>0</v>
      </c>
      <c r="AO264" s="973">
        <v>0</v>
      </c>
      <c r="AP264" s="973">
        <v>0</v>
      </c>
    </row>
    <row r="265" spans="2:42" hidden="1" outlineLevel="1">
      <c r="B265" s="786">
        <v>126</v>
      </c>
      <c r="C265" s="59" t="s">
        <v>305</v>
      </c>
      <c r="D265" s="640"/>
      <c r="E265" s="670"/>
      <c r="F265" s="716"/>
      <c r="G265" s="704"/>
      <c r="H265" s="705"/>
      <c r="I265" s="705"/>
      <c r="J265" s="705"/>
      <c r="K265" s="705"/>
      <c r="L265" s="705"/>
      <c r="M265" s="705"/>
      <c r="N265" s="705"/>
      <c r="O265" s="705"/>
      <c r="P265" s="705"/>
      <c r="Q265" s="705"/>
      <c r="R265" s="705"/>
      <c r="S265" s="705"/>
      <c r="T265" s="705"/>
      <c r="U265" s="705"/>
      <c r="V265" s="705"/>
      <c r="W265" s="705"/>
      <c r="X265" s="705"/>
      <c r="Y265" s="705"/>
      <c r="Z265" s="705"/>
      <c r="AA265" s="705"/>
      <c r="AB265" s="705"/>
      <c r="AC265" s="705"/>
      <c r="AD265" s="705"/>
      <c r="AE265" s="705"/>
      <c r="AF265" s="705"/>
      <c r="AG265" s="705"/>
      <c r="AH265" s="705"/>
      <c r="AI265" s="705"/>
      <c r="AJ265" s="705"/>
      <c r="AK265" s="705"/>
      <c r="AL265" s="705"/>
      <c r="AM265" s="705"/>
      <c r="AN265" s="705"/>
      <c r="AO265" s="705"/>
      <c r="AP265" s="706"/>
    </row>
    <row r="266" spans="2:42" hidden="1" outlineLevel="1">
      <c r="B266" s="728" t="s">
        <v>502</v>
      </c>
      <c r="C266" s="61"/>
      <c r="D266" s="640" t="s">
        <v>799</v>
      </c>
      <c r="E266" s="667" t="s">
        <v>1315</v>
      </c>
      <c r="F266" s="692"/>
      <c r="G266" s="1002">
        <v>0</v>
      </c>
      <c r="H266" s="1002">
        <v>0</v>
      </c>
      <c r="I266" s="1002">
        <v>0</v>
      </c>
      <c r="J266" s="1002">
        <v>0</v>
      </c>
      <c r="K266" s="1002">
        <v>0</v>
      </c>
      <c r="L266" s="1002">
        <v>0</v>
      </c>
      <c r="M266" s="1002">
        <v>0</v>
      </c>
      <c r="N266" s="1002">
        <v>0</v>
      </c>
      <c r="O266" s="1002">
        <v>0</v>
      </c>
      <c r="P266" s="1002">
        <v>0</v>
      </c>
      <c r="Q266" s="1002">
        <v>0</v>
      </c>
      <c r="R266" s="1002">
        <v>0</v>
      </c>
      <c r="S266" s="1002">
        <v>0</v>
      </c>
      <c r="T266" s="1002">
        <v>0</v>
      </c>
      <c r="U266" s="1002">
        <v>0</v>
      </c>
      <c r="V266" s="1002">
        <v>0</v>
      </c>
      <c r="W266" s="1002">
        <v>0</v>
      </c>
      <c r="X266" s="1002">
        <v>0</v>
      </c>
      <c r="Y266" s="1002">
        <v>0</v>
      </c>
      <c r="Z266" s="1002">
        <v>0</v>
      </c>
      <c r="AA266" s="1002">
        <v>0</v>
      </c>
      <c r="AB266" s="1002">
        <v>0</v>
      </c>
      <c r="AC266" s="1002">
        <v>0</v>
      </c>
      <c r="AD266" s="1002">
        <v>0</v>
      </c>
      <c r="AE266" s="1002">
        <v>0</v>
      </c>
      <c r="AF266" s="1002">
        <v>0</v>
      </c>
      <c r="AG266" s="1002">
        <v>0</v>
      </c>
      <c r="AH266" s="1002">
        <v>0</v>
      </c>
      <c r="AI266" s="1002">
        <v>0</v>
      </c>
      <c r="AJ266" s="1002">
        <v>0</v>
      </c>
      <c r="AK266" s="1002">
        <v>0</v>
      </c>
      <c r="AL266" s="973">
        <v>0</v>
      </c>
      <c r="AM266" s="973">
        <v>0</v>
      </c>
      <c r="AN266" s="973">
        <v>0</v>
      </c>
      <c r="AO266" s="973">
        <v>0</v>
      </c>
      <c r="AP266" s="973">
        <v>0</v>
      </c>
    </row>
    <row r="267" spans="2:42" ht="13.5" hidden="1" outlineLevel="1" thickBot="1">
      <c r="G267" s="856"/>
      <c r="H267" s="856"/>
      <c r="I267" s="856"/>
      <c r="J267" s="856"/>
      <c r="K267" s="856"/>
      <c r="L267" s="856"/>
      <c r="M267" s="856"/>
      <c r="N267" s="856"/>
      <c r="O267" s="856"/>
      <c r="P267" s="856"/>
      <c r="Q267" s="856"/>
      <c r="R267" s="856"/>
      <c r="S267" s="856"/>
      <c r="T267" s="856"/>
      <c r="U267" s="856"/>
      <c r="V267" s="856"/>
      <c r="W267" s="856"/>
      <c r="X267" s="856"/>
      <c r="Y267" s="856"/>
      <c r="Z267" s="856"/>
      <c r="AA267" s="856"/>
      <c r="AB267" s="856"/>
      <c r="AC267" s="856"/>
      <c r="AD267" s="856"/>
      <c r="AE267" s="856"/>
      <c r="AF267" s="856"/>
      <c r="AG267" s="856"/>
      <c r="AH267" s="856"/>
      <c r="AI267" s="856"/>
      <c r="AJ267" s="856"/>
      <c r="AK267" s="856"/>
      <c r="AL267" s="856"/>
      <c r="AM267" s="856"/>
      <c r="AN267" s="856"/>
      <c r="AO267" s="856"/>
      <c r="AP267" s="856"/>
    </row>
    <row r="268" spans="2:42" ht="13.5" hidden="1" outlineLevel="1" thickBot="1">
      <c r="B268" s="17" t="s">
        <v>716</v>
      </c>
      <c r="C268" s="781"/>
      <c r="D268" s="781"/>
      <c r="E268" s="791"/>
      <c r="F268" s="791"/>
      <c r="G268" s="147">
        <f t="shared" ref="G268:AP268" si="113">G$7</f>
        <v>1990</v>
      </c>
      <c r="H268" s="147">
        <f t="shared" si="113"/>
        <v>1991</v>
      </c>
      <c r="I268" s="147">
        <f t="shared" si="113"/>
        <v>1992</v>
      </c>
      <c r="J268" s="147">
        <f t="shared" si="113"/>
        <v>1993</v>
      </c>
      <c r="K268" s="147">
        <f t="shared" si="113"/>
        <v>1994</v>
      </c>
      <c r="L268" s="147">
        <f t="shared" si="113"/>
        <v>1995</v>
      </c>
      <c r="M268" s="147">
        <f t="shared" si="113"/>
        <v>1996</v>
      </c>
      <c r="N268" s="147">
        <f t="shared" si="113"/>
        <v>1997</v>
      </c>
      <c r="O268" s="147">
        <f t="shared" si="113"/>
        <v>1998</v>
      </c>
      <c r="P268" s="147">
        <f t="shared" si="113"/>
        <v>1999</v>
      </c>
      <c r="Q268" s="147">
        <f t="shared" si="113"/>
        <v>2000</v>
      </c>
      <c r="R268" s="147">
        <f t="shared" si="113"/>
        <v>2001</v>
      </c>
      <c r="S268" s="147">
        <f t="shared" si="113"/>
        <v>2002</v>
      </c>
      <c r="T268" s="147">
        <f t="shared" si="113"/>
        <v>2003</v>
      </c>
      <c r="U268" s="147">
        <f t="shared" si="113"/>
        <v>2004</v>
      </c>
      <c r="V268" s="147">
        <f t="shared" si="113"/>
        <v>2005</v>
      </c>
      <c r="W268" s="147">
        <f t="shared" si="113"/>
        <v>2006</v>
      </c>
      <c r="X268" s="147">
        <f t="shared" si="113"/>
        <v>2007</v>
      </c>
      <c r="Y268" s="147">
        <f t="shared" si="113"/>
        <v>2008</v>
      </c>
      <c r="Z268" s="147">
        <f t="shared" si="113"/>
        <v>2009</v>
      </c>
      <c r="AA268" s="147">
        <f t="shared" si="113"/>
        <v>2010</v>
      </c>
      <c r="AB268" s="147">
        <f t="shared" si="113"/>
        <v>2011</v>
      </c>
      <c r="AC268" s="147">
        <f t="shared" si="113"/>
        <v>2012</v>
      </c>
      <c r="AD268" s="147">
        <f t="shared" si="113"/>
        <v>2013</v>
      </c>
      <c r="AE268" s="147">
        <f t="shared" si="113"/>
        <v>2014</v>
      </c>
      <c r="AF268" s="147">
        <f t="shared" si="113"/>
        <v>2015</v>
      </c>
      <c r="AG268" s="147">
        <f t="shared" si="113"/>
        <v>2016</v>
      </c>
      <c r="AH268" s="147">
        <f t="shared" si="113"/>
        <v>2017</v>
      </c>
      <c r="AI268" s="147">
        <f t="shared" si="113"/>
        <v>2018</v>
      </c>
      <c r="AJ268" s="147">
        <f t="shared" si="113"/>
        <v>2019</v>
      </c>
      <c r="AK268" s="147">
        <f t="shared" si="113"/>
        <v>2020</v>
      </c>
      <c r="AL268" s="147">
        <f t="shared" si="113"/>
        <v>2021</v>
      </c>
      <c r="AM268" s="147">
        <f t="shared" si="113"/>
        <v>2022</v>
      </c>
      <c r="AN268" s="147">
        <f t="shared" si="113"/>
        <v>2023</v>
      </c>
      <c r="AO268" s="147">
        <f t="shared" si="113"/>
        <v>2024</v>
      </c>
      <c r="AP268" s="147">
        <f t="shared" si="113"/>
        <v>2025</v>
      </c>
    </row>
    <row r="269" spans="2:42" hidden="1" outlineLevel="1">
      <c r="B269" s="772">
        <v>131</v>
      </c>
      <c r="C269" s="59" t="s">
        <v>800</v>
      </c>
      <c r="D269" s="708"/>
      <c r="E269" s="702"/>
      <c r="F269" s="703"/>
      <c r="G269" s="1069"/>
      <c r="H269" s="1068"/>
      <c r="I269" s="1068"/>
      <c r="J269" s="1068"/>
      <c r="K269" s="1068"/>
      <c r="L269" s="1068"/>
      <c r="M269" s="1068"/>
      <c r="N269" s="1068"/>
      <c r="O269" s="1068"/>
      <c r="P269" s="1068"/>
      <c r="Q269" s="1068"/>
      <c r="R269" s="1068"/>
      <c r="S269" s="1068"/>
      <c r="T269" s="1068"/>
      <c r="U269" s="1068"/>
      <c r="V269" s="1068"/>
      <c r="W269" s="1068"/>
      <c r="X269" s="1068"/>
      <c r="Y269" s="1068"/>
      <c r="Z269" s="1068"/>
      <c r="AA269" s="1068"/>
      <c r="AB269" s="1068"/>
      <c r="AC269" s="1068"/>
      <c r="AD269" s="1068"/>
      <c r="AE269" s="1068"/>
      <c r="AF269" s="1068"/>
      <c r="AG269" s="1068"/>
      <c r="AH269" s="1068"/>
      <c r="AI269" s="1068"/>
      <c r="AJ269" s="1068"/>
      <c r="AK269" s="1068"/>
      <c r="AL269" s="1068"/>
      <c r="AM269" s="1068"/>
      <c r="AN269" s="1068"/>
      <c r="AO269" s="1068"/>
      <c r="AP269" s="1068"/>
    </row>
    <row r="270" spans="2:42" hidden="1" outlineLevel="1">
      <c r="B270" s="772">
        <f t="shared" ref="B270:B275" si="114">B269+1</f>
        <v>132</v>
      </c>
      <c r="C270" s="883"/>
      <c r="D270" s="708" t="s">
        <v>1147</v>
      </c>
      <c r="E270" s="702" t="s">
        <v>1321</v>
      </c>
      <c r="F270" s="709"/>
      <c r="G270" s="1004">
        <v>0</v>
      </c>
      <c r="H270" s="1004">
        <v>0</v>
      </c>
      <c r="I270" s="1004">
        <v>0</v>
      </c>
      <c r="J270" s="1004">
        <v>0</v>
      </c>
      <c r="K270" s="1004">
        <v>0</v>
      </c>
      <c r="L270" s="1004">
        <v>0</v>
      </c>
      <c r="M270" s="1004">
        <v>0</v>
      </c>
      <c r="N270" s="1004">
        <v>0</v>
      </c>
      <c r="O270" s="1004">
        <v>0</v>
      </c>
      <c r="P270" s="1004">
        <v>0</v>
      </c>
      <c r="Q270" s="1004">
        <v>0</v>
      </c>
      <c r="R270" s="1004">
        <v>0</v>
      </c>
      <c r="S270" s="1004">
        <v>0</v>
      </c>
      <c r="T270" s="1004">
        <v>0</v>
      </c>
      <c r="U270" s="1004">
        <v>0</v>
      </c>
      <c r="V270" s="1004">
        <v>0</v>
      </c>
      <c r="W270" s="1004">
        <v>0</v>
      </c>
      <c r="X270" s="1004">
        <v>0</v>
      </c>
      <c r="Y270" s="1004">
        <v>0</v>
      </c>
      <c r="Z270" s="1004">
        <v>0</v>
      </c>
      <c r="AA270" s="1004">
        <v>0</v>
      </c>
      <c r="AB270" s="1004">
        <v>0</v>
      </c>
      <c r="AC270" s="1004">
        <v>0</v>
      </c>
      <c r="AD270" s="1004">
        <v>0</v>
      </c>
      <c r="AE270" s="1004">
        <v>0</v>
      </c>
      <c r="AF270" s="1004">
        <v>0</v>
      </c>
      <c r="AG270" s="1004">
        <v>0</v>
      </c>
      <c r="AH270" s="1004">
        <v>0</v>
      </c>
      <c r="AI270" s="1004">
        <v>0</v>
      </c>
      <c r="AJ270" s="1004">
        <v>0</v>
      </c>
      <c r="AK270" s="1004">
        <v>0</v>
      </c>
      <c r="AL270" s="1004">
        <v>0</v>
      </c>
      <c r="AM270" s="1004">
        <v>0</v>
      </c>
      <c r="AN270" s="1004">
        <v>0</v>
      </c>
      <c r="AO270" s="1004">
        <v>0</v>
      </c>
      <c r="AP270" s="1004">
        <v>0</v>
      </c>
    </row>
    <row r="271" spans="2:42" hidden="1" outlineLevel="1">
      <c r="B271" s="772">
        <f t="shared" si="114"/>
        <v>133</v>
      </c>
      <c r="C271" s="707"/>
      <c r="D271" s="708" t="s">
        <v>1119</v>
      </c>
      <c r="E271" s="702" t="s">
        <v>1321</v>
      </c>
      <c r="F271" s="709"/>
      <c r="G271" s="1004">
        <v>0</v>
      </c>
      <c r="H271" s="1004">
        <v>0</v>
      </c>
      <c r="I271" s="1004">
        <v>0</v>
      </c>
      <c r="J271" s="1004">
        <v>0</v>
      </c>
      <c r="K271" s="1004">
        <v>0</v>
      </c>
      <c r="L271" s="1004">
        <v>0</v>
      </c>
      <c r="M271" s="1004">
        <v>0</v>
      </c>
      <c r="N271" s="1004">
        <v>0</v>
      </c>
      <c r="O271" s="1004">
        <v>0</v>
      </c>
      <c r="P271" s="1004">
        <v>0</v>
      </c>
      <c r="Q271" s="1004">
        <v>0</v>
      </c>
      <c r="R271" s="1004">
        <v>0</v>
      </c>
      <c r="S271" s="1004">
        <v>0</v>
      </c>
      <c r="T271" s="1004">
        <v>0</v>
      </c>
      <c r="U271" s="1004">
        <v>0</v>
      </c>
      <c r="V271" s="1004">
        <v>0</v>
      </c>
      <c r="W271" s="1004">
        <v>0</v>
      </c>
      <c r="X271" s="1004">
        <v>0</v>
      </c>
      <c r="Y271" s="1004">
        <v>0</v>
      </c>
      <c r="Z271" s="1004">
        <v>0</v>
      </c>
      <c r="AA271" s="1004">
        <v>0</v>
      </c>
      <c r="AB271" s="1004">
        <v>0</v>
      </c>
      <c r="AC271" s="1004">
        <v>0</v>
      </c>
      <c r="AD271" s="1004">
        <v>0</v>
      </c>
      <c r="AE271" s="1004">
        <v>0</v>
      </c>
      <c r="AF271" s="1004">
        <v>0</v>
      </c>
      <c r="AG271" s="1004">
        <v>0</v>
      </c>
      <c r="AH271" s="1004">
        <v>0</v>
      </c>
      <c r="AI271" s="1004">
        <v>0</v>
      </c>
      <c r="AJ271" s="1004">
        <v>0</v>
      </c>
      <c r="AK271" s="1004">
        <v>0</v>
      </c>
      <c r="AL271" s="1004">
        <v>0</v>
      </c>
      <c r="AM271" s="1004">
        <v>0</v>
      </c>
      <c r="AN271" s="1004">
        <v>0</v>
      </c>
      <c r="AO271" s="1004">
        <v>0</v>
      </c>
      <c r="AP271" s="1004">
        <v>0</v>
      </c>
    </row>
    <row r="272" spans="2:42" hidden="1" outlineLevel="1">
      <c r="B272" s="772">
        <f t="shared" si="114"/>
        <v>134</v>
      </c>
      <c r="C272" s="707"/>
      <c r="D272" s="708" t="s">
        <v>776</v>
      </c>
      <c r="E272" s="702" t="s">
        <v>1321</v>
      </c>
      <c r="F272" s="709"/>
      <c r="G272" s="1004">
        <v>0</v>
      </c>
      <c r="H272" s="1004">
        <v>0</v>
      </c>
      <c r="I272" s="1004">
        <v>0</v>
      </c>
      <c r="J272" s="1004">
        <v>0</v>
      </c>
      <c r="K272" s="1004">
        <v>0</v>
      </c>
      <c r="L272" s="1004">
        <v>0</v>
      </c>
      <c r="M272" s="1004">
        <v>0</v>
      </c>
      <c r="N272" s="1004">
        <v>0</v>
      </c>
      <c r="O272" s="1004">
        <v>0</v>
      </c>
      <c r="P272" s="1004">
        <v>0</v>
      </c>
      <c r="Q272" s="1004">
        <v>0</v>
      </c>
      <c r="R272" s="1004">
        <v>0</v>
      </c>
      <c r="S272" s="1004">
        <v>0</v>
      </c>
      <c r="T272" s="1004">
        <v>0</v>
      </c>
      <c r="U272" s="1004">
        <v>0</v>
      </c>
      <c r="V272" s="1004">
        <v>0</v>
      </c>
      <c r="W272" s="1004">
        <v>0</v>
      </c>
      <c r="X272" s="1004">
        <v>0</v>
      </c>
      <c r="Y272" s="1004">
        <v>0</v>
      </c>
      <c r="Z272" s="1004">
        <v>0</v>
      </c>
      <c r="AA272" s="1004">
        <v>0</v>
      </c>
      <c r="AB272" s="1004">
        <v>0</v>
      </c>
      <c r="AC272" s="1004">
        <v>0</v>
      </c>
      <c r="AD272" s="1004">
        <v>0</v>
      </c>
      <c r="AE272" s="1004">
        <v>0</v>
      </c>
      <c r="AF272" s="1004">
        <v>0</v>
      </c>
      <c r="AG272" s="1004">
        <v>0</v>
      </c>
      <c r="AH272" s="1004">
        <v>0</v>
      </c>
      <c r="AI272" s="1004">
        <v>0</v>
      </c>
      <c r="AJ272" s="1004">
        <v>0</v>
      </c>
      <c r="AK272" s="1004">
        <v>0</v>
      </c>
      <c r="AL272" s="1004">
        <v>0</v>
      </c>
      <c r="AM272" s="1004">
        <v>0</v>
      </c>
      <c r="AN272" s="1004">
        <v>0</v>
      </c>
      <c r="AO272" s="1004">
        <v>0</v>
      </c>
      <c r="AP272" s="1004">
        <v>0</v>
      </c>
    </row>
    <row r="273" spans="2:42" hidden="1" outlineLevel="1">
      <c r="B273" s="772">
        <f t="shared" si="114"/>
        <v>135</v>
      </c>
      <c r="C273" s="884"/>
      <c r="D273" s="708" t="s">
        <v>1120</v>
      </c>
      <c r="E273" s="702" t="s">
        <v>1321</v>
      </c>
      <c r="F273" s="709"/>
      <c r="G273" s="1004">
        <v>0</v>
      </c>
      <c r="H273" s="1004">
        <v>0</v>
      </c>
      <c r="I273" s="1004">
        <v>0</v>
      </c>
      <c r="J273" s="1004">
        <v>0</v>
      </c>
      <c r="K273" s="1004">
        <v>0</v>
      </c>
      <c r="L273" s="1004">
        <v>0</v>
      </c>
      <c r="M273" s="1004">
        <v>0</v>
      </c>
      <c r="N273" s="1004">
        <v>0</v>
      </c>
      <c r="O273" s="1004">
        <v>0</v>
      </c>
      <c r="P273" s="1004">
        <v>0</v>
      </c>
      <c r="Q273" s="1004">
        <v>0</v>
      </c>
      <c r="R273" s="1004">
        <v>0</v>
      </c>
      <c r="S273" s="1004">
        <v>0</v>
      </c>
      <c r="T273" s="1004">
        <v>0</v>
      </c>
      <c r="U273" s="1004">
        <v>0</v>
      </c>
      <c r="V273" s="1004">
        <v>0</v>
      </c>
      <c r="W273" s="1004">
        <v>0</v>
      </c>
      <c r="X273" s="1004">
        <v>0</v>
      </c>
      <c r="Y273" s="1004">
        <v>0</v>
      </c>
      <c r="Z273" s="1004">
        <v>0</v>
      </c>
      <c r="AA273" s="1004">
        <v>0</v>
      </c>
      <c r="AB273" s="1004">
        <v>0</v>
      </c>
      <c r="AC273" s="1004">
        <v>0</v>
      </c>
      <c r="AD273" s="1004">
        <v>0</v>
      </c>
      <c r="AE273" s="1004">
        <v>0</v>
      </c>
      <c r="AF273" s="1004">
        <v>0</v>
      </c>
      <c r="AG273" s="1004">
        <v>0</v>
      </c>
      <c r="AH273" s="1004">
        <v>0</v>
      </c>
      <c r="AI273" s="1004">
        <v>0</v>
      </c>
      <c r="AJ273" s="1004">
        <v>0</v>
      </c>
      <c r="AK273" s="1004">
        <v>0</v>
      </c>
      <c r="AL273" s="1004">
        <v>0</v>
      </c>
      <c r="AM273" s="1004">
        <v>0</v>
      </c>
      <c r="AN273" s="1004">
        <v>0</v>
      </c>
      <c r="AO273" s="1004">
        <v>0</v>
      </c>
      <c r="AP273" s="1004">
        <v>0</v>
      </c>
    </row>
    <row r="274" spans="2:42" ht="12.75" hidden="1" customHeight="1" outlineLevel="1">
      <c r="B274" s="772">
        <f t="shared" si="114"/>
        <v>136</v>
      </c>
      <c r="C274" s="707"/>
      <c r="D274" s="708" t="s">
        <v>1121</v>
      </c>
      <c r="E274" s="702" t="s">
        <v>116</v>
      </c>
      <c r="F274" s="709"/>
      <c r="G274" s="1004">
        <v>0</v>
      </c>
      <c r="H274" s="1004">
        <v>0</v>
      </c>
      <c r="I274" s="1004">
        <v>0</v>
      </c>
      <c r="J274" s="1004">
        <v>0</v>
      </c>
      <c r="K274" s="1004">
        <v>0</v>
      </c>
      <c r="L274" s="1004">
        <v>0</v>
      </c>
      <c r="M274" s="1004">
        <v>0</v>
      </c>
      <c r="N274" s="1004">
        <v>0</v>
      </c>
      <c r="O274" s="1004">
        <v>0</v>
      </c>
      <c r="P274" s="1004">
        <v>0</v>
      </c>
      <c r="Q274" s="1004">
        <v>0</v>
      </c>
      <c r="R274" s="1004">
        <v>0</v>
      </c>
      <c r="S274" s="1004">
        <v>0</v>
      </c>
      <c r="T274" s="1004">
        <v>0</v>
      </c>
      <c r="U274" s="1004">
        <v>0</v>
      </c>
      <c r="V274" s="1004">
        <v>0</v>
      </c>
      <c r="W274" s="1004">
        <v>0</v>
      </c>
      <c r="X274" s="1004">
        <v>0</v>
      </c>
      <c r="Y274" s="1004">
        <v>0</v>
      </c>
      <c r="Z274" s="1004">
        <v>0</v>
      </c>
      <c r="AA274" s="1004">
        <v>0</v>
      </c>
      <c r="AB274" s="1004">
        <v>0</v>
      </c>
      <c r="AC274" s="1004">
        <v>0</v>
      </c>
      <c r="AD274" s="1004">
        <v>0</v>
      </c>
      <c r="AE274" s="1004">
        <v>0</v>
      </c>
      <c r="AF274" s="1004">
        <v>0</v>
      </c>
      <c r="AG274" s="1004">
        <v>0</v>
      </c>
      <c r="AH274" s="1004">
        <v>0</v>
      </c>
      <c r="AI274" s="1004">
        <v>0</v>
      </c>
      <c r="AJ274" s="1004">
        <v>0</v>
      </c>
      <c r="AK274" s="1004">
        <v>0</v>
      </c>
      <c r="AL274" s="1004">
        <v>0</v>
      </c>
      <c r="AM274" s="1004">
        <v>0</v>
      </c>
      <c r="AN274" s="1004">
        <v>0</v>
      </c>
      <c r="AO274" s="1004">
        <v>0</v>
      </c>
      <c r="AP274" s="1004">
        <v>0</v>
      </c>
    </row>
    <row r="275" spans="2:42" hidden="1" outlineLevel="1">
      <c r="B275" s="772">
        <f t="shared" si="114"/>
        <v>137</v>
      </c>
      <c r="C275" s="707"/>
      <c r="D275" s="708" t="s">
        <v>1122</v>
      </c>
      <c r="E275" s="702" t="s">
        <v>1321</v>
      </c>
      <c r="F275" s="709"/>
      <c r="G275" s="1004">
        <v>0</v>
      </c>
      <c r="H275" s="1004">
        <v>0</v>
      </c>
      <c r="I275" s="1004">
        <v>0</v>
      </c>
      <c r="J275" s="1004">
        <v>0</v>
      </c>
      <c r="K275" s="1004">
        <v>0</v>
      </c>
      <c r="L275" s="1004">
        <v>0</v>
      </c>
      <c r="M275" s="1004">
        <v>0</v>
      </c>
      <c r="N275" s="1004">
        <v>0</v>
      </c>
      <c r="O275" s="1004">
        <v>0</v>
      </c>
      <c r="P275" s="1004">
        <v>0</v>
      </c>
      <c r="Q275" s="1004">
        <v>0</v>
      </c>
      <c r="R275" s="1004">
        <v>0</v>
      </c>
      <c r="S275" s="1004">
        <v>0</v>
      </c>
      <c r="T275" s="1004">
        <v>0</v>
      </c>
      <c r="U275" s="1004">
        <v>0</v>
      </c>
      <c r="V275" s="1004">
        <v>0</v>
      </c>
      <c r="W275" s="1004">
        <v>0</v>
      </c>
      <c r="X275" s="1004">
        <v>0</v>
      </c>
      <c r="Y275" s="1004">
        <v>0</v>
      </c>
      <c r="Z275" s="1004">
        <v>0</v>
      </c>
      <c r="AA275" s="1004">
        <v>0</v>
      </c>
      <c r="AB275" s="1004">
        <v>0</v>
      </c>
      <c r="AC275" s="1004">
        <v>0</v>
      </c>
      <c r="AD275" s="1004">
        <v>0</v>
      </c>
      <c r="AE275" s="1004">
        <v>0</v>
      </c>
      <c r="AF275" s="1004">
        <v>0</v>
      </c>
      <c r="AG275" s="1004">
        <v>0</v>
      </c>
      <c r="AH275" s="1004">
        <v>0</v>
      </c>
      <c r="AI275" s="1004">
        <v>0</v>
      </c>
      <c r="AJ275" s="1004">
        <v>0</v>
      </c>
      <c r="AK275" s="1004">
        <v>0</v>
      </c>
      <c r="AL275" s="1004">
        <v>0</v>
      </c>
      <c r="AM275" s="1004">
        <v>0</v>
      </c>
      <c r="AN275" s="1004">
        <v>0</v>
      </c>
      <c r="AO275" s="1004">
        <v>0</v>
      </c>
      <c r="AP275" s="1004">
        <v>0</v>
      </c>
    </row>
    <row r="276" spans="2:42" hidden="1" outlineLevel="1">
      <c r="B276" s="772" t="s">
        <v>1053</v>
      </c>
      <c r="C276" s="707"/>
      <c r="D276" s="708" t="s">
        <v>1052</v>
      </c>
      <c r="E276" s="702" t="s">
        <v>1321</v>
      </c>
      <c r="F276" s="709"/>
      <c r="G276" s="1070">
        <v>0</v>
      </c>
      <c r="H276" s="1070">
        <v>0</v>
      </c>
      <c r="I276" s="1070">
        <v>0</v>
      </c>
      <c r="J276" s="1070">
        <v>0</v>
      </c>
      <c r="K276" s="1070">
        <v>0</v>
      </c>
      <c r="L276" s="1070">
        <v>0</v>
      </c>
      <c r="M276" s="1070">
        <v>0</v>
      </c>
      <c r="N276" s="1070">
        <v>0</v>
      </c>
      <c r="O276" s="1070">
        <v>0</v>
      </c>
      <c r="P276" s="1070">
        <v>0</v>
      </c>
      <c r="Q276" s="1070">
        <v>0</v>
      </c>
      <c r="R276" s="1070">
        <v>0</v>
      </c>
      <c r="S276" s="1070">
        <v>0</v>
      </c>
      <c r="T276" s="1070">
        <v>0</v>
      </c>
      <c r="U276" s="1070">
        <v>0</v>
      </c>
      <c r="V276" s="1070">
        <v>0</v>
      </c>
      <c r="W276" s="1070">
        <v>0</v>
      </c>
      <c r="X276" s="1070">
        <v>0</v>
      </c>
      <c r="Y276" s="1070">
        <v>0</v>
      </c>
      <c r="Z276" s="1070">
        <v>0</v>
      </c>
      <c r="AA276" s="1070">
        <v>0</v>
      </c>
      <c r="AB276" s="1070">
        <v>0</v>
      </c>
      <c r="AC276" s="1070">
        <v>0</v>
      </c>
      <c r="AD276" s="1070">
        <v>0</v>
      </c>
      <c r="AE276" s="1070">
        <v>0</v>
      </c>
      <c r="AF276" s="1070">
        <v>0</v>
      </c>
      <c r="AG276" s="1070">
        <v>0</v>
      </c>
      <c r="AH276" s="1070">
        <v>0</v>
      </c>
      <c r="AI276" s="1070">
        <v>0</v>
      </c>
      <c r="AJ276" s="1070">
        <v>0</v>
      </c>
      <c r="AK276" s="1070">
        <v>0</v>
      </c>
      <c r="AL276" s="1004">
        <v>0</v>
      </c>
      <c r="AM276" s="1004">
        <v>0</v>
      </c>
      <c r="AN276" s="1004">
        <v>0</v>
      </c>
      <c r="AO276" s="1004">
        <v>0</v>
      </c>
      <c r="AP276" s="1004">
        <v>0</v>
      </c>
    </row>
    <row r="277" spans="2:42" hidden="1" outlineLevel="1">
      <c r="B277" s="772">
        <f>B275+1</f>
        <v>138</v>
      </c>
      <c r="C277" s="59" t="s">
        <v>144</v>
      </c>
      <c r="D277" s="701"/>
      <c r="E277" s="702"/>
      <c r="F277" s="703"/>
      <c r="G277" s="704"/>
      <c r="H277" s="705"/>
      <c r="I277" s="705"/>
      <c r="J277" s="705"/>
      <c r="K277" s="705"/>
      <c r="L277" s="705"/>
      <c r="M277" s="705"/>
      <c r="N277" s="705"/>
      <c r="O277" s="705"/>
      <c r="P277" s="705"/>
      <c r="Q277" s="705"/>
      <c r="R277" s="705"/>
      <c r="S277" s="705"/>
      <c r="T277" s="705"/>
      <c r="U277" s="705"/>
      <c r="V277" s="705"/>
      <c r="W277" s="705"/>
      <c r="X277" s="705"/>
      <c r="Y277" s="705"/>
      <c r="Z277" s="705"/>
      <c r="AA277" s="705"/>
      <c r="AB277" s="705"/>
      <c r="AC277" s="705"/>
      <c r="AD277" s="705"/>
      <c r="AE277" s="705"/>
      <c r="AF277" s="705"/>
      <c r="AG277" s="705"/>
      <c r="AH277" s="705"/>
      <c r="AI277" s="705"/>
      <c r="AJ277" s="705"/>
      <c r="AK277" s="705"/>
      <c r="AL277" s="705"/>
      <c r="AM277" s="705"/>
      <c r="AN277" s="705"/>
      <c r="AO277" s="705"/>
      <c r="AP277" s="706"/>
    </row>
    <row r="278" spans="2:42" hidden="1" outlineLevel="1">
      <c r="B278" s="772">
        <f>B277+1</f>
        <v>139</v>
      </c>
      <c r="C278" s="707"/>
      <c r="D278" s="708" t="s">
        <v>1123</v>
      </c>
      <c r="E278" s="702" t="s">
        <v>1321</v>
      </c>
      <c r="F278" s="709"/>
      <c r="G278" s="1004">
        <v>0</v>
      </c>
      <c r="H278" s="1004">
        <v>0</v>
      </c>
      <c r="I278" s="1004">
        <v>0</v>
      </c>
      <c r="J278" s="1004">
        <v>0</v>
      </c>
      <c r="K278" s="1004">
        <v>0</v>
      </c>
      <c r="L278" s="1004">
        <v>0</v>
      </c>
      <c r="M278" s="1004">
        <v>0</v>
      </c>
      <c r="N278" s="1004">
        <v>0</v>
      </c>
      <c r="O278" s="1004">
        <v>0</v>
      </c>
      <c r="P278" s="1004">
        <v>0</v>
      </c>
      <c r="Q278" s="1004">
        <v>0</v>
      </c>
      <c r="R278" s="1004">
        <v>0</v>
      </c>
      <c r="S278" s="1004">
        <v>0</v>
      </c>
      <c r="T278" s="1004">
        <v>0</v>
      </c>
      <c r="U278" s="1004">
        <v>0</v>
      </c>
      <c r="V278" s="1004">
        <v>0</v>
      </c>
      <c r="W278" s="1004">
        <v>0</v>
      </c>
      <c r="X278" s="1004">
        <v>0</v>
      </c>
      <c r="Y278" s="1004">
        <v>0</v>
      </c>
      <c r="Z278" s="1004">
        <v>0</v>
      </c>
      <c r="AA278" s="1004">
        <v>0</v>
      </c>
      <c r="AB278" s="1004">
        <v>0</v>
      </c>
      <c r="AC278" s="1004">
        <v>0</v>
      </c>
      <c r="AD278" s="1004">
        <v>0</v>
      </c>
      <c r="AE278" s="1004">
        <v>0</v>
      </c>
      <c r="AF278" s="1004">
        <v>0</v>
      </c>
      <c r="AG278" s="1004">
        <v>0</v>
      </c>
      <c r="AH278" s="1004">
        <v>0</v>
      </c>
      <c r="AI278" s="1004">
        <v>0</v>
      </c>
      <c r="AJ278" s="1004">
        <v>0</v>
      </c>
      <c r="AK278" s="1004">
        <v>0</v>
      </c>
      <c r="AL278" s="1004">
        <v>0</v>
      </c>
      <c r="AM278" s="1004">
        <v>0</v>
      </c>
      <c r="AN278" s="1004">
        <v>0</v>
      </c>
      <c r="AO278" s="1004">
        <v>0</v>
      </c>
      <c r="AP278" s="1004">
        <v>0</v>
      </c>
    </row>
    <row r="279" spans="2:42" hidden="1" outlineLevel="1">
      <c r="B279" s="772">
        <f>B278+1</f>
        <v>140</v>
      </c>
      <c r="C279" s="707"/>
      <c r="D279" s="708" t="s">
        <v>778</v>
      </c>
      <c r="E279" s="702" t="s">
        <v>1321</v>
      </c>
      <c r="F279" s="709"/>
      <c r="G279" s="1004">
        <v>0</v>
      </c>
      <c r="H279" s="1004">
        <v>0</v>
      </c>
      <c r="I279" s="1004">
        <v>0</v>
      </c>
      <c r="J279" s="1004">
        <v>0</v>
      </c>
      <c r="K279" s="1004">
        <v>0</v>
      </c>
      <c r="L279" s="1004">
        <v>0</v>
      </c>
      <c r="M279" s="1004">
        <v>0</v>
      </c>
      <c r="N279" s="1004">
        <v>0</v>
      </c>
      <c r="O279" s="1004">
        <v>0</v>
      </c>
      <c r="P279" s="1004">
        <v>0</v>
      </c>
      <c r="Q279" s="1004">
        <v>0</v>
      </c>
      <c r="R279" s="1004">
        <v>0</v>
      </c>
      <c r="S279" s="1004">
        <v>0</v>
      </c>
      <c r="T279" s="1004">
        <v>0</v>
      </c>
      <c r="U279" s="1004">
        <v>0</v>
      </c>
      <c r="V279" s="1004">
        <v>0</v>
      </c>
      <c r="W279" s="1004">
        <v>0</v>
      </c>
      <c r="X279" s="1004">
        <v>0</v>
      </c>
      <c r="Y279" s="1004">
        <v>0</v>
      </c>
      <c r="Z279" s="1004">
        <v>0</v>
      </c>
      <c r="AA279" s="1004">
        <v>0</v>
      </c>
      <c r="AB279" s="1004">
        <v>0</v>
      </c>
      <c r="AC279" s="1004">
        <v>0</v>
      </c>
      <c r="AD279" s="1004">
        <v>0</v>
      </c>
      <c r="AE279" s="1004">
        <v>0</v>
      </c>
      <c r="AF279" s="1004">
        <v>0</v>
      </c>
      <c r="AG279" s="1004">
        <v>0</v>
      </c>
      <c r="AH279" s="1004">
        <v>0</v>
      </c>
      <c r="AI279" s="1004">
        <v>0</v>
      </c>
      <c r="AJ279" s="1004">
        <v>0</v>
      </c>
      <c r="AK279" s="1004">
        <v>0</v>
      </c>
      <c r="AL279" s="1004">
        <v>0</v>
      </c>
      <c r="AM279" s="1004">
        <v>0</v>
      </c>
      <c r="AN279" s="1004">
        <v>0</v>
      </c>
      <c r="AO279" s="1004">
        <v>0</v>
      </c>
      <c r="AP279" s="1004">
        <v>0</v>
      </c>
    </row>
    <row r="280" spans="2:42" hidden="1" outlineLevel="1">
      <c r="B280" s="772">
        <f>B279+1</f>
        <v>141</v>
      </c>
      <c r="C280" s="707"/>
      <c r="D280" s="708" t="s">
        <v>795</v>
      </c>
      <c r="E280" s="702" t="s">
        <v>1321</v>
      </c>
      <c r="F280" s="709"/>
      <c r="G280" s="1004">
        <v>0</v>
      </c>
      <c r="H280" s="1004">
        <v>0</v>
      </c>
      <c r="I280" s="1004">
        <v>0</v>
      </c>
      <c r="J280" s="1004">
        <v>0</v>
      </c>
      <c r="K280" s="1004">
        <v>0</v>
      </c>
      <c r="L280" s="1004">
        <v>0</v>
      </c>
      <c r="M280" s="1004">
        <v>0</v>
      </c>
      <c r="N280" s="1004">
        <v>0</v>
      </c>
      <c r="O280" s="1004">
        <v>0</v>
      </c>
      <c r="P280" s="1004">
        <v>0</v>
      </c>
      <c r="Q280" s="1004">
        <v>0</v>
      </c>
      <c r="R280" s="1004">
        <v>0</v>
      </c>
      <c r="S280" s="1004">
        <v>0</v>
      </c>
      <c r="T280" s="1004">
        <v>0</v>
      </c>
      <c r="U280" s="1004">
        <v>0</v>
      </c>
      <c r="V280" s="1004">
        <v>0</v>
      </c>
      <c r="W280" s="1004">
        <v>0</v>
      </c>
      <c r="X280" s="1004">
        <v>0</v>
      </c>
      <c r="Y280" s="1004">
        <v>0</v>
      </c>
      <c r="Z280" s="1004">
        <v>0</v>
      </c>
      <c r="AA280" s="1004">
        <v>0</v>
      </c>
      <c r="AB280" s="1004">
        <v>0</v>
      </c>
      <c r="AC280" s="1004">
        <v>0</v>
      </c>
      <c r="AD280" s="1004">
        <v>0</v>
      </c>
      <c r="AE280" s="1004">
        <v>0</v>
      </c>
      <c r="AF280" s="1004">
        <v>0</v>
      </c>
      <c r="AG280" s="1004">
        <v>0</v>
      </c>
      <c r="AH280" s="1004">
        <v>0</v>
      </c>
      <c r="AI280" s="1004">
        <v>0</v>
      </c>
      <c r="AJ280" s="1004">
        <v>0</v>
      </c>
      <c r="AK280" s="1004">
        <v>0</v>
      </c>
      <c r="AL280" s="1004">
        <v>0</v>
      </c>
      <c r="AM280" s="1004">
        <v>0</v>
      </c>
      <c r="AN280" s="1004">
        <v>0</v>
      </c>
      <c r="AO280" s="1004">
        <v>0</v>
      </c>
      <c r="AP280" s="1004">
        <v>0</v>
      </c>
    </row>
    <row r="281" spans="2:42" hidden="1" outlineLevel="1">
      <c r="B281" s="772">
        <f>B280+1</f>
        <v>142</v>
      </c>
      <c r="C281" s="707"/>
      <c r="D281" s="708" t="s">
        <v>1125</v>
      </c>
      <c r="E281" s="702" t="s">
        <v>1321</v>
      </c>
      <c r="F281" s="709"/>
      <c r="G281" s="1004">
        <v>0</v>
      </c>
      <c r="H281" s="1004">
        <v>0</v>
      </c>
      <c r="I281" s="1004">
        <v>0</v>
      </c>
      <c r="J281" s="1004">
        <v>0</v>
      </c>
      <c r="K281" s="1004">
        <v>0</v>
      </c>
      <c r="L281" s="1004">
        <v>0</v>
      </c>
      <c r="M281" s="1004">
        <v>0</v>
      </c>
      <c r="N281" s="1004">
        <v>0</v>
      </c>
      <c r="O281" s="1004">
        <v>0</v>
      </c>
      <c r="P281" s="1004">
        <v>0</v>
      </c>
      <c r="Q281" s="1004">
        <v>0</v>
      </c>
      <c r="R281" s="1004">
        <v>0</v>
      </c>
      <c r="S281" s="1004">
        <v>0</v>
      </c>
      <c r="T281" s="1004">
        <v>0</v>
      </c>
      <c r="U281" s="1004">
        <v>0</v>
      </c>
      <c r="V281" s="1004">
        <v>0</v>
      </c>
      <c r="W281" s="1004">
        <v>0</v>
      </c>
      <c r="X281" s="1004">
        <v>0</v>
      </c>
      <c r="Y281" s="1004">
        <v>0</v>
      </c>
      <c r="Z281" s="1004">
        <v>0</v>
      </c>
      <c r="AA281" s="1004">
        <v>0</v>
      </c>
      <c r="AB281" s="1004">
        <v>0</v>
      </c>
      <c r="AC281" s="1004">
        <v>0</v>
      </c>
      <c r="AD281" s="1004">
        <v>0</v>
      </c>
      <c r="AE281" s="1004">
        <v>0</v>
      </c>
      <c r="AF281" s="1004">
        <v>0</v>
      </c>
      <c r="AG281" s="1004">
        <v>0</v>
      </c>
      <c r="AH281" s="1004">
        <v>0</v>
      </c>
      <c r="AI281" s="1004">
        <v>0</v>
      </c>
      <c r="AJ281" s="1004">
        <v>0</v>
      </c>
      <c r="AK281" s="1004">
        <v>0</v>
      </c>
      <c r="AL281" s="1004">
        <v>0</v>
      </c>
      <c r="AM281" s="1004">
        <v>0</v>
      </c>
      <c r="AN281" s="1004">
        <v>0</v>
      </c>
      <c r="AO281" s="1004">
        <v>0</v>
      </c>
      <c r="AP281" s="1004">
        <v>0</v>
      </c>
    </row>
    <row r="282" spans="2:42" hidden="1" outlineLevel="1">
      <c r="B282" s="772">
        <f>B281+1</f>
        <v>143</v>
      </c>
      <c r="C282" s="707"/>
      <c r="D282" s="708" t="s">
        <v>1126</v>
      </c>
      <c r="E282" s="702" t="s">
        <v>1321</v>
      </c>
      <c r="F282" s="709"/>
      <c r="G282" s="1004">
        <v>0</v>
      </c>
      <c r="H282" s="1004">
        <v>0</v>
      </c>
      <c r="I282" s="1004">
        <v>0</v>
      </c>
      <c r="J282" s="1004">
        <v>0</v>
      </c>
      <c r="K282" s="1004">
        <v>0</v>
      </c>
      <c r="L282" s="1004">
        <v>0</v>
      </c>
      <c r="M282" s="1004">
        <v>0</v>
      </c>
      <c r="N282" s="1004">
        <v>0</v>
      </c>
      <c r="O282" s="1004">
        <v>0</v>
      </c>
      <c r="P282" s="1004">
        <v>0</v>
      </c>
      <c r="Q282" s="1004">
        <v>0</v>
      </c>
      <c r="R282" s="1004">
        <v>0</v>
      </c>
      <c r="S282" s="1004">
        <v>0</v>
      </c>
      <c r="T282" s="1004">
        <v>0</v>
      </c>
      <c r="U282" s="1004">
        <v>0</v>
      </c>
      <c r="V282" s="1004">
        <v>0</v>
      </c>
      <c r="W282" s="1004">
        <v>0</v>
      </c>
      <c r="X282" s="1004">
        <v>0</v>
      </c>
      <c r="Y282" s="1004">
        <v>0</v>
      </c>
      <c r="Z282" s="1004">
        <v>0</v>
      </c>
      <c r="AA282" s="1004">
        <v>0</v>
      </c>
      <c r="AB282" s="1004">
        <v>0</v>
      </c>
      <c r="AC282" s="1004">
        <v>0</v>
      </c>
      <c r="AD282" s="1004">
        <v>0</v>
      </c>
      <c r="AE282" s="1004">
        <v>0</v>
      </c>
      <c r="AF282" s="1004">
        <v>0</v>
      </c>
      <c r="AG282" s="1004">
        <v>0</v>
      </c>
      <c r="AH282" s="1004">
        <v>0</v>
      </c>
      <c r="AI282" s="1004">
        <v>0</v>
      </c>
      <c r="AJ282" s="1004">
        <v>0</v>
      </c>
      <c r="AK282" s="1004">
        <v>0</v>
      </c>
      <c r="AL282" s="1004">
        <v>0</v>
      </c>
      <c r="AM282" s="1004">
        <v>0</v>
      </c>
      <c r="AN282" s="1004">
        <v>0</v>
      </c>
      <c r="AO282" s="1004">
        <v>0</v>
      </c>
      <c r="AP282" s="1004">
        <v>0</v>
      </c>
    </row>
    <row r="283" spans="2:42" hidden="1" outlineLevel="1">
      <c r="B283" s="772" t="s">
        <v>834</v>
      </c>
      <c r="C283" s="707"/>
      <c r="D283" s="708" t="s">
        <v>831</v>
      </c>
      <c r="E283" s="702" t="s">
        <v>1321</v>
      </c>
      <c r="F283" s="709"/>
      <c r="G283" s="1004">
        <v>0</v>
      </c>
      <c r="H283" s="1004">
        <v>0</v>
      </c>
      <c r="I283" s="1004">
        <v>0</v>
      </c>
      <c r="J283" s="1004">
        <v>0</v>
      </c>
      <c r="K283" s="1004">
        <v>0</v>
      </c>
      <c r="L283" s="1004">
        <v>0</v>
      </c>
      <c r="M283" s="1004">
        <v>0</v>
      </c>
      <c r="N283" s="1004">
        <v>0</v>
      </c>
      <c r="O283" s="1004">
        <v>0</v>
      </c>
      <c r="P283" s="1004">
        <v>0</v>
      </c>
      <c r="Q283" s="1004">
        <v>0</v>
      </c>
      <c r="R283" s="1004">
        <v>0</v>
      </c>
      <c r="S283" s="1004">
        <v>0</v>
      </c>
      <c r="T283" s="1004">
        <v>0</v>
      </c>
      <c r="U283" s="1004">
        <v>0</v>
      </c>
      <c r="V283" s="1004">
        <v>0</v>
      </c>
      <c r="W283" s="1004">
        <v>0</v>
      </c>
      <c r="X283" s="1004">
        <v>0</v>
      </c>
      <c r="Y283" s="1004">
        <v>0</v>
      </c>
      <c r="Z283" s="1004">
        <v>0</v>
      </c>
      <c r="AA283" s="1004">
        <v>0</v>
      </c>
      <c r="AB283" s="1004">
        <v>0</v>
      </c>
      <c r="AC283" s="1004">
        <v>0</v>
      </c>
      <c r="AD283" s="1004">
        <v>0</v>
      </c>
      <c r="AE283" s="1004">
        <v>0</v>
      </c>
      <c r="AF283" s="1004">
        <v>0</v>
      </c>
      <c r="AG283" s="1004">
        <v>0</v>
      </c>
      <c r="AH283" s="1004">
        <v>0</v>
      </c>
      <c r="AI283" s="1004">
        <v>0</v>
      </c>
      <c r="AJ283" s="1004">
        <v>0</v>
      </c>
      <c r="AK283" s="1004">
        <v>0</v>
      </c>
      <c r="AL283" s="1004">
        <v>0</v>
      </c>
      <c r="AM283" s="1004">
        <v>0</v>
      </c>
      <c r="AN283" s="1004">
        <v>0</v>
      </c>
      <c r="AO283" s="1004">
        <v>0</v>
      </c>
      <c r="AP283" s="1004">
        <v>0</v>
      </c>
    </row>
    <row r="284" spans="2:42" hidden="1" outlineLevel="1">
      <c r="B284" s="772">
        <v>144</v>
      </c>
      <c r="C284" s="707"/>
      <c r="D284" s="669" t="s">
        <v>587</v>
      </c>
      <c r="E284" s="702" t="s">
        <v>1321</v>
      </c>
      <c r="F284" s="709"/>
      <c r="G284" s="1070">
        <v>0</v>
      </c>
      <c r="H284" s="1070">
        <v>0</v>
      </c>
      <c r="I284" s="1070">
        <v>0</v>
      </c>
      <c r="J284" s="1070">
        <v>0</v>
      </c>
      <c r="K284" s="1070">
        <v>0</v>
      </c>
      <c r="L284" s="1070">
        <v>0</v>
      </c>
      <c r="M284" s="1070">
        <v>0</v>
      </c>
      <c r="N284" s="1070">
        <v>0</v>
      </c>
      <c r="O284" s="1070">
        <v>0</v>
      </c>
      <c r="P284" s="1070">
        <v>0</v>
      </c>
      <c r="Q284" s="1070">
        <v>0</v>
      </c>
      <c r="R284" s="1070">
        <v>0</v>
      </c>
      <c r="S284" s="1070">
        <v>0</v>
      </c>
      <c r="T284" s="1070">
        <v>0</v>
      </c>
      <c r="U284" s="1070">
        <v>0</v>
      </c>
      <c r="V284" s="1070">
        <v>0</v>
      </c>
      <c r="W284" s="1070">
        <v>0</v>
      </c>
      <c r="X284" s="1070">
        <v>0</v>
      </c>
      <c r="Y284" s="1070">
        <v>0</v>
      </c>
      <c r="Z284" s="1070">
        <v>0</v>
      </c>
      <c r="AA284" s="1070">
        <v>0</v>
      </c>
      <c r="AB284" s="1070">
        <v>0</v>
      </c>
      <c r="AC284" s="1070">
        <v>0</v>
      </c>
      <c r="AD284" s="1070">
        <v>0</v>
      </c>
      <c r="AE284" s="1070">
        <v>0</v>
      </c>
      <c r="AF284" s="1070">
        <v>0</v>
      </c>
      <c r="AG284" s="1070">
        <v>0</v>
      </c>
      <c r="AH284" s="1070">
        <v>0</v>
      </c>
      <c r="AI284" s="1070">
        <v>0</v>
      </c>
      <c r="AJ284" s="1070">
        <v>0</v>
      </c>
      <c r="AK284" s="1070">
        <v>0</v>
      </c>
      <c r="AL284" s="1004">
        <v>0</v>
      </c>
      <c r="AM284" s="1004">
        <v>0</v>
      </c>
      <c r="AN284" s="1004">
        <v>0</v>
      </c>
      <c r="AO284" s="1004">
        <v>0</v>
      </c>
      <c r="AP284" s="1004">
        <v>0</v>
      </c>
    </row>
    <row r="285" spans="2:42" hidden="1" outlineLevel="1">
      <c r="B285" s="772">
        <f t="shared" ref="B285:B293" si="115">B284+1</f>
        <v>145</v>
      </c>
      <c r="C285" s="59" t="s">
        <v>1373</v>
      </c>
      <c r="D285" s="701"/>
      <c r="E285" s="702"/>
      <c r="F285" s="703"/>
      <c r="G285" s="704"/>
      <c r="H285" s="705"/>
      <c r="I285" s="705"/>
      <c r="J285" s="705"/>
      <c r="K285" s="705"/>
      <c r="L285" s="705"/>
      <c r="M285" s="705"/>
      <c r="N285" s="705"/>
      <c r="O285" s="705"/>
      <c r="P285" s="705"/>
      <c r="Q285" s="705"/>
      <c r="R285" s="705"/>
      <c r="S285" s="705"/>
      <c r="T285" s="705"/>
      <c r="U285" s="705"/>
      <c r="V285" s="705"/>
      <c r="W285" s="705"/>
      <c r="X285" s="705"/>
      <c r="Y285" s="705"/>
      <c r="Z285" s="705"/>
      <c r="AA285" s="705"/>
      <c r="AB285" s="705"/>
      <c r="AC285" s="705"/>
      <c r="AD285" s="705"/>
      <c r="AE285" s="705"/>
      <c r="AF285" s="705"/>
      <c r="AG285" s="705"/>
      <c r="AH285" s="705"/>
      <c r="AI285" s="705"/>
      <c r="AJ285" s="705"/>
      <c r="AK285" s="705"/>
      <c r="AL285" s="705"/>
      <c r="AM285" s="705"/>
      <c r="AN285" s="705"/>
      <c r="AO285" s="705"/>
      <c r="AP285" s="706"/>
    </row>
    <row r="286" spans="2:42" hidden="1" outlineLevel="1">
      <c r="B286" s="772">
        <f t="shared" si="115"/>
        <v>146</v>
      </c>
      <c r="C286" s="60"/>
      <c r="D286" s="701" t="s">
        <v>703</v>
      </c>
      <c r="E286" s="812" t="s">
        <v>1321</v>
      </c>
      <c r="F286" s="838"/>
      <c r="G286" s="1004">
        <v>0</v>
      </c>
      <c r="H286" s="1004">
        <v>0</v>
      </c>
      <c r="I286" s="1004">
        <v>0</v>
      </c>
      <c r="J286" s="1004">
        <v>0</v>
      </c>
      <c r="K286" s="1004">
        <v>0</v>
      </c>
      <c r="L286" s="1004">
        <v>0</v>
      </c>
      <c r="M286" s="1004">
        <v>0</v>
      </c>
      <c r="N286" s="1004">
        <v>0</v>
      </c>
      <c r="O286" s="1004">
        <v>0</v>
      </c>
      <c r="P286" s="1004">
        <v>0</v>
      </c>
      <c r="Q286" s="1004">
        <v>0</v>
      </c>
      <c r="R286" s="1004">
        <v>0</v>
      </c>
      <c r="S286" s="1004">
        <v>0</v>
      </c>
      <c r="T286" s="1004">
        <v>0</v>
      </c>
      <c r="U286" s="1004">
        <v>0</v>
      </c>
      <c r="V286" s="1004">
        <v>0</v>
      </c>
      <c r="W286" s="1004">
        <v>0</v>
      </c>
      <c r="X286" s="1004">
        <v>0</v>
      </c>
      <c r="Y286" s="1004">
        <v>0</v>
      </c>
      <c r="Z286" s="1004">
        <v>0</v>
      </c>
      <c r="AA286" s="1004">
        <v>0</v>
      </c>
      <c r="AB286" s="1004">
        <v>0</v>
      </c>
      <c r="AC286" s="1004">
        <v>0</v>
      </c>
      <c r="AD286" s="1004">
        <v>0</v>
      </c>
      <c r="AE286" s="1004">
        <v>0</v>
      </c>
      <c r="AF286" s="1004">
        <v>0</v>
      </c>
      <c r="AG286" s="1004">
        <v>0</v>
      </c>
      <c r="AH286" s="1004">
        <v>0</v>
      </c>
      <c r="AI286" s="1004">
        <v>0</v>
      </c>
      <c r="AJ286" s="1004">
        <v>0</v>
      </c>
      <c r="AK286" s="1004">
        <v>0</v>
      </c>
      <c r="AL286" s="1004">
        <v>0</v>
      </c>
      <c r="AM286" s="1004">
        <v>0</v>
      </c>
      <c r="AN286" s="1004">
        <v>0</v>
      </c>
      <c r="AO286" s="1004">
        <v>0</v>
      </c>
      <c r="AP286" s="1004">
        <v>0</v>
      </c>
    </row>
    <row r="287" spans="2:42" hidden="1" outlineLevel="1">
      <c r="B287" s="772">
        <f t="shared" si="115"/>
        <v>147</v>
      </c>
      <c r="C287" s="60"/>
      <c r="D287" s="701" t="s">
        <v>1128</v>
      </c>
      <c r="E287" s="702" t="s">
        <v>1321</v>
      </c>
      <c r="F287" s="709"/>
      <c r="G287" s="1004">
        <v>0</v>
      </c>
      <c r="H287" s="1004">
        <v>0</v>
      </c>
      <c r="I287" s="1004">
        <v>0</v>
      </c>
      <c r="J287" s="1004">
        <v>0</v>
      </c>
      <c r="K287" s="1004">
        <v>0</v>
      </c>
      <c r="L287" s="1004">
        <v>0</v>
      </c>
      <c r="M287" s="1004">
        <v>0</v>
      </c>
      <c r="N287" s="1004">
        <v>0</v>
      </c>
      <c r="O287" s="1004">
        <v>0</v>
      </c>
      <c r="P287" s="1004">
        <v>0</v>
      </c>
      <c r="Q287" s="1004">
        <v>0</v>
      </c>
      <c r="R287" s="1004">
        <v>0</v>
      </c>
      <c r="S287" s="1004">
        <v>0</v>
      </c>
      <c r="T287" s="1004">
        <v>0</v>
      </c>
      <c r="U287" s="1004">
        <v>0</v>
      </c>
      <c r="V287" s="1004">
        <v>0</v>
      </c>
      <c r="W287" s="1004">
        <v>0</v>
      </c>
      <c r="X287" s="1004">
        <v>0</v>
      </c>
      <c r="Y287" s="1004">
        <v>0</v>
      </c>
      <c r="Z287" s="1004">
        <v>0</v>
      </c>
      <c r="AA287" s="1004">
        <v>0</v>
      </c>
      <c r="AB287" s="1004">
        <v>0</v>
      </c>
      <c r="AC287" s="1004">
        <v>0</v>
      </c>
      <c r="AD287" s="1004">
        <v>0</v>
      </c>
      <c r="AE287" s="1004">
        <v>0</v>
      </c>
      <c r="AF287" s="1004">
        <v>0</v>
      </c>
      <c r="AG287" s="1004">
        <v>0</v>
      </c>
      <c r="AH287" s="1004">
        <v>0</v>
      </c>
      <c r="AI287" s="1004">
        <v>0</v>
      </c>
      <c r="AJ287" s="1004">
        <v>0</v>
      </c>
      <c r="AK287" s="1004">
        <v>0</v>
      </c>
      <c r="AL287" s="1004">
        <v>0</v>
      </c>
      <c r="AM287" s="1004">
        <v>0</v>
      </c>
      <c r="AN287" s="1004">
        <v>0</v>
      </c>
      <c r="AO287" s="1004">
        <v>0</v>
      </c>
      <c r="AP287" s="1004">
        <v>0</v>
      </c>
    </row>
    <row r="288" spans="2:42" hidden="1" outlineLevel="1">
      <c r="B288" s="772">
        <f t="shared" si="115"/>
        <v>148</v>
      </c>
      <c r="C288" s="60"/>
      <c r="D288" s="701" t="s">
        <v>1127</v>
      </c>
      <c r="E288" s="702" t="s">
        <v>1321</v>
      </c>
      <c r="F288" s="709"/>
      <c r="G288" s="1004">
        <v>0</v>
      </c>
      <c r="H288" s="1004">
        <v>0</v>
      </c>
      <c r="I288" s="1004">
        <v>0</v>
      </c>
      <c r="J288" s="1004">
        <v>0</v>
      </c>
      <c r="K288" s="1004">
        <v>0</v>
      </c>
      <c r="L288" s="1004">
        <v>0</v>
      </c>
      <c r="M288" s="1004">
        <v>0</v>
      </c>
      <c r="N288" s="1004">
        <v>0</v>
      </c>
      <c r="O288" s="1004">
        <v>0</v>
      </c>
      <c r="P288" s="1004">
        <v>0</v>
      </c>
      <c r="Q288" s="1004">
        <v>0</v>
      </c>
      <c r="R288" s="1004">
        <v>0</v>
      </c>
      <c r="S288" s="1004">
        <v>0</v>
      </c>
      <c r="T288" s="1004">
        <v>0</v>
      </c>
      <c r="U288" s="1004">
        <v>0</v>
      </c>
      <c r="V288" s="1004">
        <v>0</v>
      </c>
      <c r="W288" s="1004">
        <v>0</v>
      </c>
      <c r="X288" s="1004">
        <v>0</v>
      </c>
      <c r="Y288" s="1004">
        <v>0</v>
      </c>
      <c r="Z288" s="1004">
        <v>0</v>
      </c>
      <c r="AA288" s="1004">
        <v>0</v>
      </c>
      <c r="AB288" s="1004">
        <v>0</v>
      </c>
      <c r="AC288" s="1004">
        <v>0</v>
      </c>
      <c r="AD288" s="1004">
        <v>0</v>
      </c>
      <c r="AE288" s="1004">
        <v>0</v>
      </c>
      <c r="AF288" s="1004">
        <v>0</v>
      </c>
      <c r="AG288" s="1004">
        <v>0</v>
      </c>
      <c r="AH288" s="1004">
        <v>0</v>
      </c>
      <c r="AI288" s="1004">
        <v>0</v>
      </c>
      <c r="AJ288" s="1004">
        <v>0</v>
      </c>
      <c r="AK288" s="1004">
        <v>0</v>
      </c>
      <c r="AL288" s="1004">
        <v>0</v>
      </c>
      <c r="AM288" s="1004">
        <v>0</v>
      </c>
      <c r="AN288" s="1004">
        <v>0</v>
      </c>
      <c r="AO288" s="1004">
        <v>0</v>
      </c>
      <c r="AP288" s="1004">
        <v>0</v>
      </c>
    </row>
    <row r="289" spans="2:42" hidden="1" outlineLevel="1">
      <c r="B289" s="772">
        <f t="shared" si="115"/>
        <v>149</v>
      </c>
      <c r="C289" s="60"/>
      <c r="D289" s="701" t="s">
        <v>771</v>
      </c>
      <c r="E289" s="702" t="s">
        <v>1321</v>
      </c>
      <c r="F289" s="709"/>
      <c r="G289" s="1004">
        <v>0</v>
      </c>
      <c r="H289" s="1004">
        <v>0</v>
      </c>
      <c r="I289" s="1004">
        <v>0</v>
      </c>
      <c r="J289" s="1004">
        <v>0</v>
      </c>
      <c r="K289" s="1004">
        <v>0</v>
      </c>
      <c r="L289" s="1004">
        <v>0</v>
      </c>
      <c r="M289" s="1004">
        <v>0</v>
      </c>
      <c r="N289" s="1004">
        <v>0</v>
      </c>
      <c r="O289" s="1004">
        <v>0</v>
      </c>
      <c r="P289" s="1004">
        <v>0</v>
      </c>
      <c r="Q289" s="1004">
        <v>0</v>
      </c>
      <c r="R289" s="1004">
        <v>0</v>
      </c>
      <c r="S289" s="1004">
        <v>0</v>
      </c>
      <c r="T289" s="1004">
        <v>0</v>
      </c>
      <c r="U289" s="1004">
        <v>0</v>
      </c>
      <c r="V289" s="1004">
        <v>0</v>
      </c>
      <c r="W289" s="1004">
        <v>0</v>
      </c>
      <c r="X289" s="1004">
        <v>0</v>
      </c>
      <c r="Y289" s="1004">
        <v>0</v>
      </c>
      <c r="Z289" s="1004">
        <v>0</v>
      </c>
      <c r="AA289" s="1004">
        <v>0</v>
      </c>
      <c r="AB289" s="1004">
        <v>0</v>
      </c>
      <c r="AC289" s="1004">
        <v>0</v>
      </c>
      <c r="AD289" s="1004">
        <v>0</v>
      </c>
      <c r="AE289" s="1004">
        <v>0</v>
      </c>
      <c r="AF289" s="1004">
        <v>0</v>
      </c>
      <c r="AG289" s="1004">
        <v>0</v>
      </c>
      <c r="AH289" s="1004">
        <v>0</v>
      </c>
      <c r="AI289" s="1004">
        <v>0</v>
      </c>
      <c r="AJ289" s="1004">
        <v>0</v>
      </c>
      <c r="AK289" s="1004">
        <v>0</v>
      </c>
      <c r="AL289" s="1004">
        <v>0</v>
      </c>
      <c r="AM289" s="1004">
        <v>0</v>
      </c>
      <c r="AN289" s="1004">
        <v>0</v>
      </c>
      <c r="AO289" s="1004">
        <v>0</v>
      </c>
      <c r="AP289" s="1004">
        <v>0</v>
      </c>
    </row>
    <row r="290" spans="2:42" hidden="1" outlineLevel="1">
      <c r="B290" s="772">
        <f t="shared" si="115"/>
        <v>150</v>
      </c>
      <c r="C290" s="60"/>
      <c r="D290" s="701" t="s">
        <v>797</v>
      </c>
      <c r="E290" s="702" t="s">
        <v>1321</v>
      </c>
      <c r="F290" s="709"/>
      <c r="G290" s="1004">
        <v>0</v>
      </c>
      <c r="H290" s="1004">
        <v>0</v>
      </c>
      <c r="I290" s="1004">
        <v>0</v>
      </c>
      <c r="J290" s="1004">
        <v>0</v>
      </c>
      <c r="K290" s="1004">
        <v>0</v>
      </c>
      <c r="L290" s="1004">
        <v>0</v>
      </c>
      <c r="M290" s="1004">
        <v>0</v>
      </c>
      <c r="N290" s="1004">
        <v>0</v>
      </c>
      <c r="O290" s="1004">
        <v>0</v>
      </c>
      <c r="P290" s="1004">
        <v>0</v>
      </c>
      <c r="Q290" s="1004">
        <v>0</v>
      </c>
      <c r="R290" s="1004">
        <v>0</v>
      </c>
      <c r="S290" s="1004">
        <v>0</v>
      </c>
      <c r="T290" s="1004">
        <v>0</v>
      </c>
      <c r="U290" s="1004">
        <v>0</v>
      </c>
      <c r="V290" s="1004">
        <v>0</v>
      </c>
      <c r="W290" s="1004">
        <v>0</v>
      </c>
      <c r="X290" s="1004">
        <v>0</v>
      </c>
      <c r="Y290" s="1004">
        <v>0</v>
      </c>
      <c r="Z290" s="1004">
        <v>0</v>
      </c>
      <c r="AA290" s="1004">
        <v>0</v>
      </c>
      <c r="AB290" s="1004">
        <v>0</v>
      </c>
      <c r="AC290" s="1004">
        <v>0</v>
      </c>
      <c r="AD290" s="1004">
        <v>0</v>
      </c>
      <c r="AE290" s="1004">
        <v>0</v>
      </c>
      <c r="AF290" s="1004">
        <v>0</v>
      </c>
      <c r="AG290" s="1004">
        <v>0</v>
      </c>
      <c r="AH290" s="1004">
        <v>0</v>
      </c>
      <c r="AI290" s="1004">
        <v>0</v>
      </c>
      <c r="AJ290" s="1004">
        <v>0</v>
      </c>
      <c r="AK290" s="1004">
        <v>0</v>
      </c>
      <c r="AL290" s="1004">
        <v>0</v>
      </c>
      <c r="AM290" s="1004">
        <v>0</v>
      </c>
      <c r="AN290" s="1004">
        <v>0</v>
      </c>
      <c r="AO290" s="1004">
        <v>0</v>
      </c>
      <c r="AP290" s="1004">
        <v>0</v>
      </c>
    </row>
    <row r="291" spans="2:42" hidden="1" outlineLevel="1">
      <c r="B291" s="772">
        <f t="shared" si="115"/>
        <v>151</v>
      </c>
      <c r="C291" s="60"/>
      <c r="D291" s="701" t="s">
        <v>798</v>
      </c>
      <c r="E291" s="702" t="s">
        <v>1321</v>
      </c>
      <c r="F291" s="709"/>
      <c r="G291" s="1004">
        <v>0</v>
      </c>
      <c r="H291" s="1004">
        <v>0</v>
      </c>
      <c r="I291" s="1004">
        <v>0</v>
      </c>
      <c r="J291" s="1004">
        <v>0</v>
      </c>
      <c r="K291" s="1004">
        <v>0</v>
      </c>
      <c r="L291" s="1004">
        <v>0</v>
      </c>
      <c r="M291" s="1004">
        <v>0</v>
      </c>
      <c r="N291" s="1004">
        <v>0</v>
      </c>
      <c r="O291" s="1004">
        <v>0</v>
      </c>
      <c r="P291" s="1004">
        <v>0</v>
      </c>
      <c r="Q291" s="1004">
        <v>0</v>
      </c>
      <c r="R291" s="1004">
        <v>0</v>
      </c>
      <c r="S291" s="1004">
        <v>0</v>
      </c>
      <c r="T291" s="1004">
        <v>0</v>
      </c>
      <c r="U291" s="1004">
        <v>0</v>
      </c>
      <c r="V291" s="1004">
        <v>0</v>
      </c>
      <c r="W291" s="1004">
        <v>0</v>
      </c>
      <c r="X291" s="1004">
        <v>0</v>
      </c>
      <c r="Y291" s="1004">
        <v>0</v>
      </c>
      <c r="Z291" s="1004">
        <v>0</v>
      </c>
      <c r="AA291" s="1004">
        <v>0</v>
      </c>
      <c r="AB291" s="1004">
        <v>0</v>
      </c>
      <c r="AC291" s="1004">
        <v>0</v>
      </c>
      <c r="AD291" s="1004">
        <v>0</v>
      </c>
      <c r="AE291" s="1004">
        <v>0</v>
      </c>
      <c r="AF291" s="1004">
        <v>0</v>
      </c>
      <c r="AG291" s="1004">
        <v>0</v>
      </c>
      <c r="AH291" s="1004">
        <v>0</v>
      </c>
      <c r="AI291" s="1004">
        <v>0</v>
      </c>
      <c r="AJ291" s="1004">
        <v>0</v>
      </c>
      <c r="AK291" s="1004">
        <v>0</v>
      </c>
      <c r="AL291" s="1004">
        <v>0</v>
      </c>
      <c r="AM291" s="1004">
        <v>0</v>
      </c>
      <c r="AN291" s="1004">
        <v>0</v>
      </c>
      <c r="AO291" s="1004">
        <v>0</v>
      </c>
      <c r="AP291" s="1004">
        <v>0</v>
      </c>
    </row>
    <row r="292" spans="2:42" hidden="1" outlineLevel="1">
      <c r="B292" s="772">
        <f t="shared" si="115"/>
        <v>152</v>
      </c>
      <c r="C292" s="60"/>
      <c r="D292" s="701" t="s">
        <v>772</v>
      </c>
      <c r="E292" s="702" t="s">
        <v>1321</v>
      </c>
      <c r="F292" s="709"/>
      <c r="G292" s="1004">
        <v>0</v>
      </c>
      <c r="H292" s="1004">
        <v>0</v>
      </c>
      <c r="I292" s="1004">
        <v>0</v>
      </c>
      <c r="J292" s="1004">
        <v>0</v>
      </c>
      <c r="K292" s="1004">
        <v>0</v>
      </c>
      <c r="L292" s="1004">
        <v>0</v>
      </c>
      <c r="M292" s="1004">
        <v>0</v>
      </c>
      <c r="N292" s="1004">
        <v>0</v>
      </c>
      <c r="O292" s="1004">
        <v>0</v>
      </c>
      <c r="P292" s="1004">
        <v>0</v>
      </c>
      <c r="Q292" s="1004">
        <v>0</v>
      </c>
      <c r="R292" s="1004">
        <v>0</v>
      </c>
      <c r="S292" s="1004">
        <v>0</v>
      </c>
      <c r="T292" s="1004">
        <v>0</v>
      </c>
      <c r="U292" s="1004">
        <v>0</v>
      </c>
      <c r="V292" s="1004">
        <v>0</v>
      </c>
      <c r="W292" s="1004">
        <v>0</v>
      </c>
      <c r="X292" s="1004">
        <v>0</v>
      </c>
      <c r="Y292" s="1004">
        <v>0</v>
      </c>
      <c r="Z292" s="1004">
        <v>0</v>
      </c>
      <c r="AA292" s="1004">
        <v>0</v>
      </c>
      <c r="AB292" s="1004">
        <v>0</v>
      </c>
      <c r="AC292" s="1004">
        <v>0</v>
      </c>
      <c r="AD292" s="1004">
        <v>0</v>
      </c>
      <c r="AE292" s="1004">
        <v>0</v>
      </c>
      <c r="AF292" s="1004">
        <v>0</v>
      </c>
      <c r="AG292" s="1004">
        <v>0</v>
      </c>
      <c r="AH292" s="1004">
        <v>0</v>
      </c>
      <c r="AI292" s="1004">
        <v>0</v>
      </c>
      <c r="AJ292" s="1004">
        <v>0</v>
      </c>
      <c r="AK292" s="1004">
        <v>0</v>
      </c>
      <c r="AL292" s="1004">
        <v>0</v>
      </c>
      <c r="AM292" s="1004">
        <v>0</v>
      </c>
      <c r="AN292" s="1004">
        <v>0</v>
      </c>
      <c r="AO292" s="1004">
        <v>0</v>
      </c>
      <c r="AP292" s="1004">
        <v>0</v>
      </c>
    </row>
    <row r="293" spans="2:42" ht="13.5" hidden="1" outlineLevel="1" thickBot="1">
      <c r="B293" s="879">
        <f t="shared" si="115"/>
        <v>153</v>
      </c>
      <c r="C293" s="204"/>
      <c r="D293" s="880" t="s">
        <v>799</v>
      </c>
      <c r="E293" s="881" t="s">
        <v>1321</v>
      </c>
      <c r="F293" s="882"/>
      <c r="G293" s="1005">
        <v>0</v>
      </c>
      <c r="H293" s="1005">
        <v>0</v>
      </c>
      <c r="I293" s="1005">
        <v>0</v>
      </c>
      <c r="J293" s="1005">
        <v>0</v>
      </c>
      <c r="K293" s="1005">
        <v>0</v>
      </c>
      <c r="L293" s="1005">
        <v>0</v>
      </c>
      <c r="M293" s="1005">
        <v>0</v>
      </c>
      <c r="N293" s="1005">
        <v>0</v>
      </c>
      <c r="O293" s="1005">
        <v>0</v>
      </c>
      <c r="P293" s="1005">
        <v>0</v>
      </c>
      <c r="Q293" s="1005">
        <v>0</v>
      </c>
      <c r="R293" s="1005">
        <v>0</v>
      </c>
      <c r="S293" s="1005">
        <v>0</v>
      </c>
      <c r="T293" s="1005">
        <v>0</v>
      </c>
      <c r="U293" s="1005">
        <v>0</v>
      </c>
      <c r="V293" s="1005">
        <v>0</v>
      </c>
      <c r="W293" s="1005">
        <v>0</v>
      </c>
      <c r="X293" s="1005">
        <v>0</v>
      </c>
      <c r="Y293" s="1005">
        <v>0</v>
      </c>
      <c r="Z293" s="1005">
        <v>0</v>
      </c>
      <c r="AA293" s="1005">
        <v>0</v>
      </c>
      <c r="AB293" s="1005">
        <v>0</v>
      </c>
      <c r="AC293" s="1005">
        <v>0</v>
      </c>
      <c r="AD293" s="1005">
        <v>0</v>
      </c>
      <c r="AE293" s="1005">
        <v>0</v>
      </c>
      <c r="AF293" s="1005">
        <v>0</v>
      </c>
      <c r="AG293" s="1005">
        <v>0</v>
      </c>
      <c r="AH293" s="1005">
        <v>0</v>
      </c>
      <c r="AI293" s="1005">
        <v>0</v>
      </c>
      <c r="AJ293" s="1005">
        <v>0</v>
      </c>
      <c r="AK293" s="1005">
        <v>0</v>
      </c>
      <c r="AL293" s="1004">
        <v>0</v>
      </c>
      <c r="AM293" s="1004">
        <v>0</v>
      </c>
      <c r="AN293" s="1004">
        <v>0</v>
      </c>
      <c r="AO293" s="1004">
        <v>0</v>
      </c>
      <c r="AP293" s="1004">
        <v>0</v>
      </c>
    </row>
    <row r="294" spans="2:42" ht="13.5" hidden="1" outlineLevel="1" thickBot="1">
      <c r="B294" s="17" t="s">
        <v>16</v>
      </c>
      <c r="C294" s="688"/>
      <c r="D294" s="613"/>
      <c r="E294" s="684"/>
      <c r="F294" s="637"/>
      <c r="G294" s="147">
        <f t="shared" ref="G294:AP294" si="116">G$7</f>
        <v>1990</v>
      </c>
      <c r="H294" s="147">
        <f t="shared" si="116"/>
        <v>1991</v>
      </c>
      <c r="I294" s="147">
        <f t="shared" si="116"/>
        <v>1992</v>
      </c>
      <c r="J294" s="147">
        <f t="shared" si="116"/>
        <v>1993</v>
      </c>
      <c r="K294" s="147">
        <f t="shared" si="116"/>
        <v>1994</v>
      </c>
      <c r="L294" s="147">
        <f t="shared" si="116"/>
        <v>1995</v>
      </c>
      <c r="M294" s="147">
        <f t="shared" si="116"/>
        <v>1996</v>
      </c>
      <c r="N294" s="147">
        <f t="shared" si="116"/>
        <v>1997</v>
      </c>
      <c r="O294" s="147">
        <f t="shared" si="116"/>
        <v>1998</v>
      </c>
      <c r="P294" s="147">
        <f t="shared" si="116"/>
        <v>1999</v>
      </c>
      <c r="Q294" s="147">
        <f t="shared" si="116"/>
        <v>2000</v>
      </c>
      <c r="R294" s="147">
        <f t="shared" si="116"/>
        <v>2001</v>
      </c>
      <c r="S294" s="147">
        <f t="shared" si="116"/>
        <v>2002</v>
      </c>
      <c r="T294" s="147">
        <f t="shared" si="116"/>
        <v>2003</v>
      </c>
      <c r="U294" s="147">
        <f t="shared" si="116"/>
        <v>2004</v>
      </c>
      <c r="V294" s="147">
        <f t="shared" si="116"/>
        <v>2005</v>
      </c>
      <c r="W294" s="147">
        <f t="shared" si="116"/>
        <v>2006</v>
      </c>
      <c r="X294" s="147">
        <f t="shared" si="116"/>
        <v>2007</v>
      </c>
      <c r="Y294" s="147">
        <f t="shared" si="116"/>
        <v>2008</v>
      </c>
      <c r="Z294" s="147">
        <f t="shared" si="116"/>
        <v>2009</v>
      </c>
      <c r="AA294" s="147">
        <f t="shared" si="116"/>
        <v>2010</v>
      </c>
      <c r="AB294" s="147">
        <f t="shared" si="116"/>
        <v>2011</v>
      </c>
      <c r="AC294" s="147">
        <f t="shared" si="116"/>
        <v>2012</v>
      </c>
      <c r="AD294" s="147">
        <f t="shared" si="116"/>
        <v>2013</v>
      </c>
      <c r="AE294" s="147">
        <f t="shared" si="116"/>
        <v>2014</v>
      </c>
      <c r="AF294" s="147">
        <f t="shared" si="116"/>
        <v>2015</v>
      </c>
      <c r="AG294" s="147">
        <f t="shared" si="116"/>
        <v>2016</v>
      </c>
      <c r="AH294" s="147">
        <f t="shared" si="116"/>
        <v>2017</v>
      </c>
      <c r="AI294" s="147">
        <f t="shared" si="116"/>
        <v>2018</v>
      </c>
      <c r="AJ294" s="147">
        <f t="shared" si="116"/>
        <v>2019</v>
      </c>
      <c r="AK294" s="147">
        <f t="shared" si="116"/>
        <v>2020</v>
      </c>
      <c r="AL294" s="147">
        <f t="shared" si="116"/>
        <v>2021</v>
      </c>
      <c r="AM294" s="147">
        <f t="shared" si="116"/>
        <v>2022</v>
      </c>
      <c r="AN294" s="147">
        <f t="shared" si="116"/>
        <v>2023</v>
      </c>
      <c r="AO294" s="147">
        <f t="shared" si="116"/>
        <v>2024</v>
      </c>
      <c r="AP294" s="147">
        <f t="shared" si="116"/>
        <v>2025</v>
      </c>
    </row>
    <row r="295" spans="2:42" hidden="1" outlineLevel="1">
      <c r="B295" s="786">
        <v>154</v>
      </c>
      <c r="C295" s="58" t="s">
        <v>800</v>
      </c>
      <c r="D295" s="689"/>
      <c r="E295" s="670"/>
      <c r="F295" s="698"/>
      <c r="G295" s="1069"/>
      <c r="H295" s="1068"/>
      <c r="I295" s="1068"/>
      <c r="J295" s="1068"/>
      <c r="K295" s="1068"/>
      <c r="L295" s="1068"/>
      <c r="M295" s="1068"/>
      <c r="N295" s="1068"/>
      <c r="O295" s="1068"/>
      <c r="P295" s="1068"/>
      <c r="Q295" s="1068"/>
      <c r="R295" s="1068"/>
      <c r="S295" s="1068"/>
      <c r="T295" s="1068"/>
      <c r="U295" s="1068"/>
      <c r="V295" s="1068"/>
      <c r="W295" s="1068"/>
      <c r="X295" s="1068"/>
      <c r="Y295" s="1068"/>
      <c r="Z295" s="1068"/>
      <c r="AA295" s="1068"/>
      <c r="AB295" s="1068"/>
      <c r="AC295" s="1068"/>
      <c r="AD295" s="1068"/>
      <c r="AE295" s="1068"/>
      <c r="AF295" s="1068"/>
      <c r="AG295" s="1068"/>
      <c r="AH295" s="1068"/>
      <c r="AI295" s="1068"/>
      <c r="AJ295" s="1068"/>
      <c r="AK295" s="1068"/>
      <c r="AL295" s="1068"/>
      <c r="AM295" s="1068"/>
      <c r="AN295" s="1068"/>
      <c r="AO295" s="1068"/>
      <c r="AP295" s="1071"/>
    </row>
    <row r="296" spans="2:42" hidden="1" outlineLevel="1">
      <c r="B296" s="728" t="s">
        <v>578</v>
      </c>
      <c r="C296" s="60"/>
      <c r="D296" s="686" t="s">
        <v>1148</v>
      </c>
      <c r="E296" s="670" t="s">
        <v>1321</v>
      </c>
      <c r="F296" s="690"/>
      <c r="G296" s="1004">
        <f t="shared" ref="G296:AP296" si="117">G270</f>
        <v>0</v>
      </c>
      <c r="H296" s="1004">
        <f t="shared" si="117"/>
        <v>0</v>
      </c>
      <c r="I296" s="1004">
        <f t="shared" si="117"/>
        <v>0</v>
      </c>
      <c r="J296" s="1004">
        <f t="shared" si="117"/>
        <v>0</v>
      </c>
      <c r="K296" s="1004">
        <f t="shared" si="117"/>
        <v>0</v>
      </c>
      <c r="L296" s="1004">
        <f t="shared" si="117"/>
        <v>0</v>
      </c>
      <c r="M296" s="1004">
        <f t="shared" si="117"/>
        <v>0</v>
      </c>
      <c r="N296" s="1004">
        <f t="shared" si="117"/>
        <v>0</v>
      </c>
      <c r="O296" s="1004">
        <f t="shared" si="117"/>
        <v>0</v>
      </c>
      <c r="P296" s="1004">
        <f t="shared" si="117"/>
        <v>0</v>
      </c>
      <c r="Q296" s="1004">
        <f t="shared" si="117"/>
        <v>0</v>
      </c>
      <c r="R296" s="1004">
        <f t="shared" si="117"/>
        <v>0</v>
      </c>
      <c r="S296" s="1004">
        <f t="shared" si="117"/>
        <v>0</v>
      </c>
      <c r="T296" s="1004">
        <f t="shared" si="117"/>
        <v>0</v>
      </c>
      <c r="U296" s="1004">
        <f t="shared" si="117"/>
        <v>0</v>
      </c>
      <c r="V296" s="1004">
        <f t="shared" si="117"/>
        <v>0</v>
      </c>
      <c r="W296" s="1004">
        <f t="shared" si="117"/>
        <v>0</v>
      </c>
      <c r="X296" s="1004">
        <f t="shared" si="117"/>
        <v>0</v>
      </c>
      <c r="Y296" s="1004">
        <f t="shared" si="117"/>
        <v>0</v>
      </c>
      <c r="Z296" s="1004">
        <f t="shared" si="117"/>
        <v>0</v>
      </c>
      <c r="AA296" s="1004">
        <f t="shared" si="117"/>
        <v>0</v>
      </c>
      <c r="AB296" s="1004">
        <f t="shared" si="117"/>
        <v>0</v>
      </c>
      <c r="AC296" s="1004">
        <f t="shared" si="117"/>
        <v>0</v>
      </c>
      <c r="AD296" s="1004">
        <f t="shared" si="117"/>
        <v>0</v>
      </c>
      <c r="AE296" s="1004">
        <f t="shared" si="117"/>
        <v>0</v>
      </c>
      <c r="AF296" s="1004">
        <f t="shared" si="117"/>
        <v>0</v>
      </c>
      <c r="AG296" s="1004">
        <f t="shared" si="117"/>
        <v>0</v>
      </c>
      <c r="AH296" s="1004">
        <f t="shared" si="117"/>
        <v>0</v>
      </c>
      <c r="AI296" s="1004">
        <f t="shared" si="117"/>
        <v>0</v>
      </c>
      <c r="AJ296" s="1004">
        <f t="shared" si="117"/>
        <v>0</v>
      </c>
      <c r="AK296" s="1004">
        <f t="shared" si="117"/>
        <v>0</v>
      </c>
      <c r="AL296" s="1004">
        <f t="shared" si="117"/>
        <v>0</v>
      </c>
      <c r="AM296" s="1004">
        <f t="shared" si="117"/>
        <v>0</v>
      </c>
      <c r="AN296" s="1004">
        <f t="shared" si="117"/>
        <v>0</v>
      </c>
      <c r="AO296" s="1004">
        <f t="shared" si="117"/>
        <v>0</v>
      </c>
      <c r="AP296" s="1004">
        <f t="shared" si="117"/>
        <v>0</v>
      </c>
    </row>
    <row r="297" spans="2:42" hidden="1" outlineLevel="1">
      <c r="B297" s="728" t="s">
        <v>579</v>
      </c>
      <c r="C297" s="60"/>
      <c r="D297" s="686" t="s">
        <v>1119</v>
      </c>
      <c r="E297" s="670" t="s">
        <v>1321</v>
      </c>
      <c r="F297" s="690"/>
      <c r="G297" s="1004">
        <f t="shared" ref="G297:AP297" si="118">G271</f>
        <v>0</v>
      </c>
      <c r="H297" s="1004">
        <f t="shared" si="118"/>
        <v>0</v>
      </c>
      <c r="I297" s="1004">
        <f t="shared" si="118"/>
        <v>0</v>
      </c>
      <c r="J297" s="1004">
        <f t="shared" si="118"/>
        <v>0</v>
      </c>
      <c r="K297" s="1004">
        <f t="shared" si="118"/>
        <v>0</v>
      </c>
      <c r="L297" s="1004">
        <f t="shared" si="118"/>
        <v>0</v>
      </c>
      <c r="M297" s="1004">
        <f t="shared" si="118"/>
        <v>0</v>
      </c>
      <c r="N297" s="1004">
        <f t="shared" si="118"/>
        <v>0</v>
      </c>
      <c r="O297" s="1004">
        <f t="shared" si="118"/>
        <v>0</v>
      </c>
      <c r="P297" s="1004">
        <f t="shared" si="118"/>
        <v>0</v>
      </c>
      <c r="Q297" s="1004">
        <f t="shared" si="118"/>
        <v>0</v>
      </c>
      <c r="R297" s="1004">
        <f t="shared" si="118"/>
        <v>0</v>
      </c>
      <c r="S297" s="1004">
        <f t="shared" si="118"/>
        <v>0</v>
      </c>
      <c r="T297" s="1004">
        <f t="shared" si="118"/>
        <v>0</v>
      </c>
      <c r="U297" s="1004">
        <f t="shared" si="118"/>
        <v>0</v>
      </c>
      <c r="V297" s="1004">
        <f t="shared" si="118"/>
        <v>0</v>
      </c>
      <c r="W297" s="1004">
        <f t="shared" si="118"/>
        <v>0</v>
      </c>
      <c r="X297" s="1004">
        <f t="shared" si="118"/>
        <v>0</v>
      </c>
      <c r="Y297" s="1004">
        <f t="shared" si="118"/>
        <v>0</v>
      </c>
      <c r="Z297" s="1004">
        <f t="shared" si="118"/>
        <v>0</v>
      </c>
      <c r="AA297" s="1004">
        <f t="shared" si="118"/>
        <v>0</v>
      </c>
      <c r="AB297" s="1004">
        <f t="shared" si="118"/>
        <v>0</v>
      </c>
      <c r="AC297" s="1004">
        <f t="shared" si="118"/>
        <v>0</v>
      </c>
      <c r="AD297" s="1004">
        <f t="shared" si="118"/>
        <v>0</v>
      </c>
      <c r="AE297" s="1004">
        <f t="shared" si="118"/>
        <v>0</v>
      </c>
      <c r="AF297" s="1004">
        <f t="shared" si="118"/>
        <v>0</v>
      </c>
      <c r="AG297" s="1004">
        <f t="shared" si="118"/>
        <v>0</v>
      </c>
      <c r="AH297" s="1004">
        <f t="shared" si="118"/>
        <v>0</v>
      </c>
      <c r="AI297" s="1004">
        <f t="shared" si="118"/>
        <v>0</v>
      </c>
      <c r="AJ297" s="1004">
        <f t="shared" si="118"/>
        <v>0</v>
      </c>
      <c r="AK297" s="1004">
        <f t="shared" si="118"/>
        <v>0</v>
      </c>
      <c r="AL297" s="1004">
        <f t="shared" si="118"/>
        <v>0</v>
      </c>
      <c r="AM297" s="1004">
        <f t="shared" si="118"/>
        <v>0</v>
      </c>
      <c r="AN297" s="1004">
        <f t="shared" si="118"/>
        <v>0</v>
      </c>
      <c r="AO297" s="1004">
        <f t="shared" si="118"/>
        <v>0</v>
      </c>
      <c r="AP297" s="1004">
        <f t="shared" si="118"/>
        <v>0</v>
      </c>
    </row>
    <row r="298" spans="2:42" hidden="1" outlineLevel="1">
      <c r="B298" s="728" t="s">
        <v>580</v>
      </c>
      <c r="C298" s="60"/>
      <c r="D298" s="686" t="s">
        <v>776</v>
      </c>
      <c r="E298" s="670" t="s">
        <v>1321</v>
      </c>
      <c r="F298" s="690"/>
      <c r="G298" s="1004">
        <f t="shared" ref="G298:AP298" si="119">G272</f>
        <v>0</v>
      </c>
      <c r="H298" s="1004">
        <f t="shared" si="119"/>
        <v>0</v>
      </c>
      <c r="I298" s="1004">
        <f t="shared" si="119"/>
        <v>0</v>
      </c>
      <c r="J298" s="1004">
        <f t="shared" si="119"/>
        <v>0</v>
      </c>
      <c r="K298" s="1004">
        <f t="shared" si="119"/>
        <v>0</v>
      </c>
      <c r="L298" s="1004">
        <f t="shared" si="119"/>
        <v>0</v>
      </c>
      <c r="M298" s="1004">
        <f t="shared" si="119"/>
        <v>0</v>
      </c>
      <c r="N298" s="1004">
        <f t="shared" si="119"/>
        <v>0</v>
      </c>
      <c r="O298" s="1004">
        <f t="shared" si="119"/>
        <v>0</v>
      </c>
      <c r="P298" s="1004">
        <f t="shared" si="119"/>
        <v>0</v>
      </c>
      <c r="Q298" s="1004">
        <f t="shared" si="119"/>
        <v>0</v>
      </c>
      <c r="R298" s="1004">
        <f t="shared" si="119"/>
        <v>0</v>
      </c>
      <c r="S298" s="1004">
        <f t="shared" si="119"/>
        <v>0</v>
      </c>
      <c r="T298" s="1004">
        <f t="shared" si="119"/>
        <v>0</v>
      </c>
      <c r="U298" s="1004">
        <f t="shared" si="119"/>
        <v>0</v>
      </c>
      <c r="V298" s="1004">
        <f t="shared" si="119"/>
        <v>0</v>
      </c>
      <c r="W298" s="1004">
        <f t="shared" si="119"/>
        <v>0</v>
      </c>
      <c r="X298" s="1004">
        <f t="shared" si="119"/>
        <v>0</v>
      </c>
      <c r="Y298" s="1004">
        <f t="shared" si="119"/>
        <v>0</v>
      </c>
      <c r="Z298" s="1004">
        <f t="shared" si="119"/>
        <v>0</v>
      </c>
      <c r="AA298" s="1004">
        <f t="shared" si="119"/>
        <v>0</v>
      </c>
      <c r="AB298" s="1004">
        <f t="shared" si="119"/>
        <v>0</v>
      </c>
      <c r="AC298" s="1004">
        <f t="shared" si="119"/>
        <v>0</v>
      </c>
      <c r="AD298" s="1004">
        <f t="shared" si="119"/>
        <v>0</v>
      </c>
      <c r="AE298" s="1004">
        <f t="shared" si="119"/>
        <v>0</v>
      </c>
      <c r="AF298" s="1004">
        <f t="shared" si="119"/>
        <v>0</v>
      </c>
      <c r="AG298" s="1004">
        <f t="shared" si="119"/>
        <v>0</v>
      </c>
      <c r="AH298" s="1004">
        <f t="shared" si="119"/>
        <v>0</v>
      </c>
      <c r="AI298" s="1004">
        <f t="shared" si="119"/>
        <v>0</v>
      </c>
      <c r="AJ298" s="1004">
        <f t="shared" si="119"/>
        <v>0</v>
      </c>
      <c r="AK298" s="1004">
        <f t="shared" si="119"/>
        <v>0</v>
      </c>
      <c r="AL298" s="1004">
        <f t="shared" si="119"/>
        <v>0</v>
      </c>
      <c r="AM298" s="1004">
        <f t="shared" si="119"/>
        <v>0</v>
      </c>
      <c r="AN298" s="1004">
        <f t="shared" si="119"/>
        <v>0</v>
      </c>
      <c r="AO298" s="1004">
        <f t="shared" si="119"/>
        <v>0</v>
      </c>
      <c r="AP298" s="1004">
        <f t="shared" si="119"/>
        <v>0</v>
      </c>
    </row>
    <row r="299" spans="2:42" hidden="1" outlineLevel="1">
      <c r="B299" s="728" t="s">
        <v>471</v>
      </c>
      <c r="C299" s="60"/>
      <c r="D299" s="686" t="s">
        <v>1120</v>
      </c>
      <c r="E299" s="670" t="s">
        <v>1321</v>
      </c>
      <c r="F299" s="690"/>
      <c r="G299" s="1004">
        <f t="shared" ref="G299:AP299" si="120">G273</f>
        <v>0</v>
      </c>
      <c r="H299" s="1004">
        <f t="shared" si="120"/>
        <v>0</v>
      </c>
      <c r="I299" s="1004">
        <f t="shared" si="120"/>
        <v>0</v>
      </c>
      <c r="J299" s="1004">
        <f t="shared" si="120"/>
        <v>0</v>
      </c>
      <c r="K299" s="1004">
        <f t="shared" si="120"/>
        <v>0</v>
      </c>
      <c r="L299" s="1004">
        <f t="shared" si="120"/>
        <v>0</v>
      </c>
      <c r="M299" s="1004">
        <f t="shared" si="120"/>
        <v>0</v>
      </c>
      <c r="N299" s="1004">
        <f t="shared" si="120"/>
        <v>0</v>
      </c>
      <c r="O299" s="1004">
        <f t="shared" si="120"/>
        <v>0</v>
      </c>
      <c r="P299" s="1004">
        <f t="shared" si="120"/>
        <v>0</v>
      </c>
      <c r="Q299" s="1004">
        <f t="shared" si="120"/>
        <v>0</v>
      </c>
      <c r="R299" s="1004">
        <f t="shared" si="120"/>
        <v>0</v>
      </c>
      <c r="S299" s="1004">
        <f t="shared" si="120"/>
        <v>0</v>
      </c>
      <c r="T299" s="1004">
        <f t="shared" si="120"/>
        <v>0</v>
      </c>
      <c r="U299" s="1004">
        <f t="shared" si="120"/>
        <v>0</v>
      </c>
      <c r="V299" s="1004">
        <f t="shared" si="120"/>
        <v>0</v>
      </c>
      <c r="W299" s="1004">
        <f t="shared" si="120"/>
        <v>0</v>
      </c>
      <c r="X299" s="1004">
        <f t="shared" si="120"/>
        <v>0</v>
      </c>
      <c r="Y299" s="1004">
        <f t="shared" si="120"/>
        <v>0</v>
      </c>
      <c r="Z299" s="1004">
        <f t="shared" si="120"/>
        <v>0</v>
      </c>
      <c r="AA299" s="1004">
        <f t="shared" si="120"/>
        <v>0</v>
      </c>
      <c r="AB299" s="1004">
        <f t="shared" si="120"/>
        <v>0</v>
      </c>
      <c r="AC299" s="1004">
        <f t="shared" si="120"/>
        <v>0</v>
      </c>
      <c r="AD299" s="1004">
        <f t="shared" si="120"/>
        <v>0</v>
      </c>
      <c r="AE299" s="1004">
        <f t="shared" si="120"/>
        <v>0</v>
      </c>
      <c r="AF299" s="1004">
        <f t="shared" si="120"/>
        <v>0</v>
      </c>
      <c r="AG299" s="1004">
        <f t="shared" si="120"/>
        <v>0</v>
      </c>
      <c r="AH299" s="1004">
        <f t="shared" si="120"/>
        <v>0</v>
      </c>
      <c r="AI299" s="1004">
        <f t="shared" si="120"/>
        <v>0</v>
      </c>
      <c r="AJ299" s="1004">
        <f t="shared" si="120"/>
        <v>0</v>
      </c>
      <c r="AK299" s="1004">
        <f t="shared" si="120"/>
        <v>0</v>
      </c>
      <c r="AL299" s="1004">
        <f t="shared" si="120"/>
        <v>0</v>
      </c>
      <c r="AM299" s="1004">
        <f t="shared" si="120"/>
        <v>0</v>
      </c>
      <c r="AN299" s="1004">
        <f t="shared" si="120"/>
        <v>0</v>
      </c>
      <c r="AO299" s="1004">
        <f t="shared" si="120"/>
        <v>0</v>
      </c>
      <c r="AP299" s="1004">
        <f t="shared" si="120"/>
        <v>0</v>
      </c>
    </row>
    <row r="300" spans="2:42" ht="14.25" hidden="1" outlineLevel="1">
      <c r="B300" s="728" t="s">
        <v>472</v>
      </c>
      <c r="C300" s="60"/>
      <c r="D300" s="686" t="s">
        <v>1121</v>
      </c>
      <c r="E300" s="670" t="s">
        <v>189</v>
      </c>
      <c r="F300" s="690"/>
      <c r="G300" s="1004">
        <f t="shared" ref="G300:AP300" si="121">G274</f>
        <v>0</v>
      </c>
      <c r="H300" s="1004">
        <f t="shared" si="121"/>
        <v>0</v>
      </c>
      <c r="I300" s="1004">
        <f t="shared" si="121"/>
        <v>0</v>
      </c>
      <c r="J300" s="1004">
        <f t="shared" si="121"/>
        <v>0</v>
      </c>
      <c r="K300" s="1004">
        <f t="shared" si="121"/>
        <v>0</v>
      </c>
      <c r="L300" s="1004">
        <f t="shared" si="121"/>
        <v>0</v>
      </c>
      <c r="M300" s="1004">
        <f t="shared" si="121"/>
        <v>0</v>
      </c>
      <c r="N300" s="1004">
        <f t="shared" si="121"/>
        <v>0</v>
      </c>
      <c r="O300" s="1004">
        <f t="shared" si="121"/>
        <v>0</v>
      </c>
      <c r="P300" s="1004">
        <f t="shared" si="121"/>
        <v>0</v>
      </c>
      <c r="Q300" s="1004">
        <f t="shared" si="121"/>
        <v>0</v>
      </c>
      <c r="R300" s="1004">
        <f t="shared" si="121"/>
        <v>0</v>
      </c>
      <c r="S300" s="1004">
        <f t="shared" si="121"/>
        <v>0</v>
      </c>
      <c r="T300" s="1004">
        <f t="shared" si="121"/>
        <v>0</v>
      </c>
      <c r="U300" s="1004">
        <f t="shared" si="121"/>
        <v>0</v>
      </c>
      <c r="V300" s="1004">
        <f t="shared" si="121"/>
        <v>0</v>
      </c>
      <c r="W300" s="1004">
        <f t="shared" si="121"/>
        <v>0</v>
      </c>
      <c r="X300" s="1004">
        <f t="shared" si="121"/>
        <v>0</v>
      </c>
      <c r="Y300" s="1004">
        <f t="shared" si="121"/>
        <v>0</v>
      </c>
      <c r="Z300" s="1004">
        <f t="shared" si="121"/>
        <v>0</v>
      </c>
      <c r="AA300" s="1004">
        <f t="shared" si="121"/>
        <v>0</v>
      </c>
      <c r="AB300" s="1004">
        <f t="shared" si="121"/>
        <v>0</v>
      </c>
      <c r="AC300" s="1004">
        <f t="shared" si="121"/>
        <v>0</v>
      </c>
      <c r="AD300" s="1004">
        <f t="shared" si="121"/>
        <v>0</v>
      </c>
      <c r="AE300" s="1004">
        <f t="shared" si="121"/>
        <v>0</v>
      </c>
      <c r="AF300" s="1004">
        <f t="shared" si="121"/>
        <v>0</v>
      </c>
      <c r="AG300" s="1004">
        <f t="shared" si="121"/>
        <v>0</v>
      </c>
      <c r="AH300" s="1004">
        <f t="shared" si="121"/>
        <v>0</v>
      </c>
      <c r="AI300" s="1004">
        <f t="shared" si="121"/>
        <v>0</v>
      </c>
      <c r="AJ300" s="1004">
        <f t="shared" si="121"/>
        <v>0</v>
      </c>
      <c r="AK300" s="1004">
        <f t="shared" si="121"/>
        <v>0</v>
      </c>
      <c r="AL300" s="1004">
        <f t="shared" si="121"/>
        <v>0</v>
      </c>
      <c r="AM300" s="1004">
        <f t="shared" si="121"/>
        <v>0</v>
      </c>
      <c r="AN300" s="1004">
        <f t="shared" si="121"/>
        <v>0</v>
      </c>
      <c r="AO300" s="1004">
        <f t="shared" si="121"/>
        <v>0</v>
      </c>
      <c r="AP300" s="1004">
        <f t="shared" si="121"/>
        <v>0</v>
      </c>
    </row>
    <row r="301" spans="2:42" hidden="1" outlineLevel="1">
      <c r="B301" s="728" t="s">
        <v>473</v>
      </c>
      <c r="C301" s="60"/>
      <c r="D301" s="686" t="s">
        <v>1122</v>
      </c>
      <c r="E301" s="667" t="s">
        <v>1321</v>
      </c>
      <c r="F301" s="690"/>
      <c r="G301" s="1004">
        <f t="shared" ref="G301:AP301" si="122">G275</f>
        <v>0</v>
      </c>
      <c r="H301" s="1004">
        <f t="shared" si="122"/>
        <v>0</v>
      </c>
      <c r="I301" s="1004">
        <f t="shared" si="122"/>
        <v>0</v>
      </c>
      <c r="J301" s="1004">
        <f t="shared" si="122"/>
        <v>0</v>
      </c>
      <c r="K301" s="1004">
        <f t="shared" si="122"/>
        <v>0</v>
      </c>
      <c r="L301" s="1004">
        <f t="shared" si="122"/>
        <v>0</v>
      </c>
      <c r="M301" s="1004">
        <f t="shared" si="122"/>
        <v>0</v>
      </c>
      <c r="N301" s="1004">
        <f t="shared" si="122"/>
        <v>0</v>
      </c>
      <c r="O301" s="1004">
        <f t="shared" si="122"/>
        <v>0</v>
      </c>
      <c r="P301" s="1004">
        <f t="shared" si="122"/>
        <v>0</v>
      </c>
      <c r="Q301" s="1004">
        <f t="shared" si="122"/>
        <v>0</v>
      </c>
      <c r="R301" s="1004">
        <f t="shared" si="122"/>
        <v>0</v>
      </c>
      <c r="S301" s="1004">
        <f t="shared" si="122"/>
        <v>0</v>
      </c>
      <c r="T301" s="1004">
        <f t="shared" si="122"/>
        <v>0</v>
      </c>
      <c r="U301" s="1004">
        <f t="shared" si="122"/>
        <v>0</v>
      </c>
      <c r="V301" s="1004">
        <f t="shared" si="122"/>
        <v>0</v>
      </c>
      <c r="W301" s="1004">
        <f t="shared" si="122"/>
        <v>0</v>
      </c>
      <c r="X301" s="1004">
        <f t="shared" si="122"/>
        <v>0</v>
      </c>
      <c r="Y301" s="1004">
        <f t="shared" si="122"/>
        <v>0</v>
      </c>
      <c r="Z301" s="1004">
        <f t="shared" si="122"/>
        <v>0</v>
      </c>
      <c r="AA301" s="1004">
        <f t="shared" si="122"/>
        <v>0</v>
      </c>
      <c r="AB301" s="1004">
        <f t="shared" si="122"/>
        <v>0</v>
      </c>
      <c r="AC301" s="1004">
        <f t="shared" si="122"/>
        <v>0</v>
      </c>
      <c r="AD301" s="1004">
        <f t="shared" si="122"/>
        <v>0</v>
      </c>
      <c r="AE301" s="1004">
        <f t="shared" si="122"/>
        <v>0</v>
      </c>
      <c r="AF301" s="1004">
        <f t="shared" si="122"/>
        <v>0</v>
      </c>
      <c r="AG301" s="1004">
        <f t="shared" si="122"/>
        <v>0</v>
      </c>
      <c r="AH301" s="1004">
        <f t="shared" si="122"/>
        <v>0</v>
      </c>
      <c r="AI301" s="1004">
        <f t="shared" si="122"/>
        <v>0</v>
      </c>
      <c r="AJ301" s="1004">
        <f t="shared" si="122"/>
        <v>0</v>
      </c>
      <c r="AK301" s="1004">
        <f t="shared" si="122"/>
        <v>0</v>
      </c>
      <c r="AL301" s="1004">
        <f t="shared" si="122"/>
        <v>0</v>
      </c>
      <c r="AM301" s="1004">
        <f t="shared" si="122"/>
        <v>0</v>
      </c>
      <c r="AN301" s="1004">
        <f t="shared" si="122"/>
        <v>0</v>
      </c>
      <c r="AO301" s="1004">
        <f t="shared" si="122"/>
        <v>0</v>
      </c>
      <c r="AP301" s="1004">
        <f t="shared" si="122"/>
        <v>0</v>
      </c>
    </row>
    <row r="302" spans="2:42" hidden="1" outlineLevel="1">
      <c r="B302" s="786">
        <v>155</v>
      </c>
      <c r="C302" s="59" t="s">
        <v>144</v>
      </c>
      <c r="D302" s="640"/>
      <c r="E302" s="670"/>
      <c r="F302" s="699"/>
      <c r="G302" s="704"/>
      <c r="H302" s="705"/>
      <c r="I302" s="705"/>
      <c r="J302" s="705"/>
      <c r="K302" s="705"/>
      <c r="L302" s="705"/>
      <c r="M302" s="705"/>
      <c r="N302" s="705"/>
      <c r="O302" s="705"/>
      <c r="P302" s="705"/>
      <c r="Q302" s="705"/>
      <c r="R302" s="705"/>
      <c r="S302" s="705"/>
      <c r="T302" s="705"/>
      <c r="U302" s="705"/>
      <c r="V302" s="705"/>
      <c r="W302" s="705"/>
      <c r="X302" s="705"/>
      <c r="Y302" s="705"/>
      <c r="Z302" s="705"/>
      <c r="AA302" s="705"/>
      <c r="AB302" s="705"/>
      <c r="AC302" s="705"/>
      <c r="AD302" s="705"/>
      <c r="AE302" s="705"/>
      <c r="AF302" s="705"/>
      <c r="AG302" s="705"/>
      <c r="AH302" s="705"/>
      <c r="AI302" s="705"/>
      <c r="AJ302" s="705"/>
      <c r="AK302" s="705"/>
      <c r="AL302" s="705"/>
      <c r="AM302" s="705"/>
      <c r="AN302" s="705"/>
      <c r="AO302" s="705"/>
      <c r="AP302" s="706"/>
    </row>
    <row r="303" spans="2:42" hidden="1" outlineLevel="1">
      <c r="B303" s="728" t="s">
        <v>503</v>
      </c>
      <c r="C303" s="687"/>
      <c r="D303" s="669" t="s">
        <v>587</v>
      </c>
      <c r="E303" s="670" t="s">
        <v>1321</v>
      </c>
      <c r="F303" s="690"/>
      <c r="G303" s="1070">
        <v>0</v>
      </c>
      <c r="H303" s="1070">
        <v>0</v>
      </c>
      <c r="I303" s="1070">
        <v>0</v>
      </c>
      <c r="J303" s="1070">
        <v>0</v>
      </c>
      <c r="K303" s="1070">
        <v>0</v>
      </c>
      <c r="L303" s="1070">
        <v>0</v>
      </c>
      <c r="M303" s="1070">
        <v>0</v>
      </c>
      <c r="N303" s="1070">
        <v>0</v>
      </c>
      <c r="O303" s="1070">
        <v>0</v>
      </c>
      <c r="P303" s="1070">
        <v>0</v>
      </c>
      <c r="Q303" s="1070">
        <v>0</v>
      </c>
      <c r="R303" s="1070">
        <v>0</v>
      </c>
      <c r="S303" s="1070">
        <v>0</v>
      </c>
      <c r="T303" s="1070">
        <v>0</v>
      </c>
      <c r="U303" s="1070">
        <v>0</v>
      </c>
      <c r="V303" s="1070">
        <v>0</v>
      </c>
      <c r="W303" s="1070">
        <v>0</v>
      </c>
      <c r="X303" s="1070">
        <v>0</v>
      </c>
      <c r="Y303" s="1070">
        <v>0</v>
      </c>
      <c r="Z303" s="1070">
        <v>0</v>
      </c>
      <c r="AA303" s="1070">
        <v>0</v>
      </c>
      <c r="AB303" s="1070">
        <v>0</v>
      </c>
      <c r="AC303" s="1070">
        <v>0</v>
      </c>
      <c r="AD303" s="1070">
        <v>0</v>
      </c>
      <c r="AE303" s="1070">
        <v>0</v>
      </c>
      <c r="AF303" s="1070">
        <v>0</v>
      </c>
      <c r="AG303" s="1070">
        <v>0</v>
      </c>
      <c r="AH303" s="1070">
        <v>0</v>
      </c>
      <c r="AI303" s="1070">
        <v>0</v>
      </c>
      <c r="AJ303" s="1070">
        <v>0</v>
      </c>
      <c r="AK303" s="1070">
        <v>0</v>
      </c>
      <c r="AL303" s="1070">
        <v>0</v>
      </c>
      <c r="AM303" s="1070">
        <v>0</v>
      </c>
      <c r="AN303" s="1070">
        <v>0</v>
      </c>
      <c r="AO303" s="1070">
        <v>0</v>
      </c>
      <c r="AP303" s="1070">
        <v>0</v>
      </c>
    </row>
    <row r="304" spans="2:42" hidden="1" outlineLevel="1">
      <c r="B304" s="786">
        <v>156</v>
      </c>
      <c r="C304" s="59" t="s">
        <v>305</v>
      </c>
      <c r="D304" s="640"/>
      <c r="E304" s="670"/>
      <c r="F304" s="716"/>
      <c r="G304" s="704"/>
      <c r="H304" s="705"/>
      <c r="I304" s="705"/>
      <c r="J304" s="705"/>
      <c r="K304" s="705"/>
      <c r="L304" s="705"/>
      <c r="M304" s="705"/>
      <c r="N304" s="705"/>
      <c r="O304" s="705"/>
      <c r="P304" s="705"/>
      <c r="Q304" s="705"/>
      <c r="R304" s="705"/>
      <c r="S304" s="705"/>
      <c r="T304" s="705"/>
      <c r="U304" s="705"/>
      <c r="V304" s="705"/>
      <c r="W304" s="705"/>
      <c r="X304" s="705"/>
      <c r="Y304" s="705"/>
      <c r="Z304" s="705"/>
      <c r="AA304" s="705"/>
      <c r="AB304" s="705"/>
      <c r="AC304" s="705"/>
      <c r="AD304" s="705"/>
      <c r="AE304" s="705"/>
      <c r="AF304" s="705"/>
      <c r="AG304" s="705"/>
      <c r="AH304" s="705"/>
      <c r="AI304" s="705"/>
      <c r="AJ304" s="705"/>
      <c r="AK304" s="705"/>
      <c r="AL304" s="705"/>
      <c r="AM304" s="705"/>
      <c r="AN304" s="705"/>
      <c r="AO304" s="705"/>
      <c r="AP304" s="706"/>
    </row>
    <row r="305" spans="2:42" hidden="1" outlineLevel="1">
      <c r="B305" s="728" t="s">
        <v>504</v>
      </c>
      <c r="C305" s="61"/>
      <c r="D305" s="640" t="s">
        <v>799</v>
      </c>
      <c r="E305" s="667" t="s">
        <v>1321</v>
      </c>
      <c r="F305" s="692"/>
      <c r="G305" s="1004">
        <v>0</v>
      </c>
      <c r="H305" s="1004">
        <v>0</v>
      </c>
      <c r="I305" s="1004">
        <v>0</v>
      </c>
      <c r="J305" s="1004">
        <v>0</v>
      </c>
      <c r="K305" s="1004">
        <v>0</v>
      </c>
      <c r="L305" s="1004">
        <v>0</v>
      </c>
      <c r="M305" s="1004">
        <v>0</v>
      </c>
      <c r="N305" s="1004">
        <v>0</v>
      </c>
      <c r="O305" s="1004">
        <v>0</v>
      </c>
      <c r="P305" s="1004">
        <v>0</v>
      </c>
      <c r="Q305" s="1004">
        <v>0</v>
      </c>
      <c r="R305" s="1004">
        <v>0</v>
      </c>
      <c r="S305" s="1004">
        <v>0</v>
      </c>
      <c r="T305" s="1004">
        <v>0</v>
      </c>
      <c r="U305" s="1004">
        <v>0</v>
      </c>
      <c r="V305" s="1004">
        <v>0</v>
      </c>
      <c r="W305" s="1004">
        <v>0</v>
      </c>
      <c r="X305" s="1004">
        <v>0</v>
      </c>
      <c r="Y305" s="1004">
        <v>0</v>
      </c>
      <c r="Z305" s="1004">
        <v>0</v>
      </c>
      <c r="AA305" s="1004">
        <v>0</v>
      </c>
      <c r="AB305" s="1004">
        <v>0</v>
      </c>
      <c r="AC305" s="1004">
        <v>0</v>
      </c>
      <c r="AD305" s="1004">
        <v>0</v>
      </c>
      <c r="AE305" s="1004">
        <v>0</v>
      </c>
      <c r="AF305" s="1004">
        <v>0</v>
      </c>
      <c r="AG305" s="1004">
        <v>0</v>
      </c>
      <c r="AH305" s="1004">
        <v>0</v>
      </c>
      <c r="AI305" s="1004">
        <v>0</v>
      </c>
      <c r="AJ305" s="1004">
        <v>0</v>
      </c>
      <c r="AK305" s="1004">
        <v>0</v>
      </c>
      <c r="AL305" s="1004">
        <v>0</v>
      </c>
      <c r="AM305" s="1004">
        <v>0</v>
      </c>
      <c r="AN305" s="1004">
        <v>0</v>
      </c>
      <c r="AO305" s="1004">
        <v>0</v>
      </c>
      <c r="AP305" s="1004">
        <v>0</v>
      </c>
    </row>
    <row r="306" spans="2:42" s="762" customFormat="1" ht="13.5" hidden="1" outlineLevel="1" thickBot="1">
      <c r="B306" s="785"/>
      <c r="C306" s="63"/>
      <c r="D306" s="784"/>
      <c r="E306" s="785"/>
      <c r="F306" s="785"/>
      <c r="G306" s="972"/>
      <c r="H306" s="972"/>
      <c r="I306" s="972"/>
      <c r="J306" s="972"/>
      <c r="K306" s="972"/>
      <c r="L306" s="972"/>
      <c r="M306" s="972"/>
      <c r="N306" s="972"/>
      <c r="O306" s="972"/>
      <c r="P306" s="972"/>
      <c r="Q306" s="972"/>
      <c r="R306" s="972"/>
      <c r="S306" s="972"/>
      <c r="T306" s="972"/>
      <c r="U306" s="972"/>
      <c r="V306" s="972"/>
      <c r="W306" s="972"/>
      <c r="X306" s="972"/>
      <c r="Y306" s="972"/>
      <c r="Z306" s="972"/>
      <c r="AA306" s="972"/>
      <c r="AB306" s="972"/>
      <c r="AC306" s="972"/>
      <c r="AD306" s="972"/>
      <c r="AE306" s="972"/>
      <c r="AF306" s="972"/>
      <c r="AG306" s="972"/>
      <c r="AH306" s="972"/>
      <c r="AI306" s="972"/>
      <c r="AJ306" s="972"/>
      <c r="AK306" s="972"/>
      <c r="AL306" s="972"/>
      <c r="AM306" s="972"/>
      <c r="AN306" s="972"/>
      <c r="AO306" s="972"/>
      <c r="AP306" s="972"/>
    </row>
    <row r="307" spans="2:42" ht="13.5" hidden="1" outlineLevel="1" thickBot="1">
      <c r="B307" s="84" t="s">
        <v>65</v>
      </c>
      <c r="C307" s="84"/>
      <c r="D307" s="887"/>
      <c r="E307" s="813"/>
      <c r="F307" s="814"/>
      <c r="G307" s="147">
        <f t="shared" ref="G307:AP307" si="123">G$7</f>
        <v>1990</v>
      </c>
      <c r="H307" s="147">
        <f t="shared" si="123"/>
        <v>1991</v>
      </c>
      <c r="I307" s="147">
        <f t="shared" si="123"/>
        <v>1992</v>
      </c>
      <c r="J307" s="147">
        <f t="shared" si="123"/>
        <v>1993</v>
      </c>
      <c r="K307" s="147">
        <f t="shared" si="123"/>
        <v>1994</v>
      </c>
      <c r="L307" s="147">
        <f t="shared" si="123"/>
        <v>1995</v>
      </c>
      <c r="M307" s="147">
        <f t="shared" si="123"/>
        <v>1996</v>
      </c>
      <c r="N307" s="147">
        <f t="shared" si="123"/>
        <v>1997</v>
      </c>
      <c r="O307" s="147">
        <f t="shared" si="123"/>
        <v>1998</v>
      </c>
      <c r="P307" s="147">
        <f t="shared" si="123"/>
        <v>1999</v>
      </c>
      <c r="Q307" s="147">
        <f t="shared" si="123"/>
        <v>2000</v>
      </c>
      <c r="R307" s="147">
        <f t="shared" si="123"/>
        <v>2001</v>
      </c>
      <c r="S307" s="147">
        <f t="shared" si="123"/>
        <v>2002</v>
      </c>
      <c r="T307" s="147">
        <f t="shared" si="123"/>
        <v>2003</v>
      </c>
      <c r="U307" s="147">
        <f t="shared" si="123"/>
        <v>2004</v>
      </c>
      <c r="V307" s="147">
        <f t="shared" si="123"/>
        <v>2005</v>
      </c>
      <c r="W307" s="147">
        <f t="shared" si="123"/>
        <v>2006</v>
      </c>
      <c r="X307" s="147">
        <f t="shared" si="123"/>
        <v>2007</v>
      </c>
      <c r="Y307" s="147">
        <f t="shared" si="123"/>
        <v>2008</v>
      </c>
      <c r="Z307" s="147">
        <f t="shared" si="123"/>
        <v>2009</v>
      </c>
      <c r="AA307" s="147">
        <f t="shared" si="123"/>
        <v>2010</v>
      </c>
      <c r="AB307" s="147">
        <f t="shared" si="123"/>
        <v>2011</v>
      </c>
      <c r="AC307" s="147">
        <f t="shared" si="123"/>
        <v>2012</v>
      </c>
      <c r="AD307" s="147">
        <f t="shared" si="123"/>
        <v>2013</v>
      </c>
      <c r="AE307" s="147">
        <f t="shared" si="123"/>
        <v>2014</v>
      </c>
      <c r="AF307" s="147">
        <f t="shared" si="123"/>
        <v>2015</v>
      </c>
      <c r="AG307" s="147">
        <f t="shared" si="123"/>
        <v>2016</v>
      </c>
      <c r="AH307" s="147">
        <f t="shared" si="123"/>
        <v>2017</v>
      </c>
      <c r="AI307" s="147">
        <f t="shared" si="123"/>
        <v>2018</v>
      </c>
      <c r="AJ307" s="147">
        <f t="shared" si="123"/>
        <v>2019</v>
      </c>
      <c r="AK307" s="147">
        <f t="shared" si="123"/>
        <v>2020</v>
      </c>
      <c r="AL307" s="147">
        <f t="shared" si="123"/>
        <v>2021</v>
      </c>
      <c r="AM307" s="147">
        <f t="shared" si="123"/>
        <v>2022</v>
      </c>
      <c r="AN307" s="147">
        <f t="shared" si="123"/>
        <v>2023</v>
      </c>
      <c r="AO307" s="147">
        <f t="shared" si="123"/>
        <v>2024</v>
      </c>
      <c r="AP307" s="147">
        <f t="shared" si="123"/>
        <v>2025</v>
      </c>
    </row>
    <row r="308" spans="2:42" hidden="1" outlineLevel="1">
      <c r="B308" s="766">
        <v>161</v>
      </c>
      <c r="C308" s="59" t="s">
        <v>800</v>
      </c>
      <c r="D308" s="708"/>
      <c r="E308" s="702" t="s">
        <v>1312</v>
      </c>
      <c r="F308" s="709"/>
      <c r="G308" s="154">
        <f t="shared" ref="G308:AP308" si="124">IF(COUNTBLANK(G309:G315)=7,"",SUM(G309:G315))</f>
        <v>0</v>
      </c>
      <c r="H308" s="154">
        <f t="shared" si="124"/>
        <v>0</v>
      </c>
      <c r="I308" s="154">
        <f t="shared" si="124"/>
        <v>0</v>
      </c>
      <c r="J308" s="154">
        <f t="shared" si="124"/>
        <v>0</v>
      </c>
      <c r="K308" s="154">
        <f t="shared" si="124"/>
        <v>0</v>
      </c>
      <c r="L308" s="154">
        <f t="shared" si="124"/>
        <v>0</v>
      </c>
      <c r="M308" s="154">
        <f t="shared" si="124"/>
        <v>0</v>
      </c>
      <c r="N308" s="154">
        <f t="shared" si="124"/>
        <v>0</v>
      </c>
      <c r="O308" s="154">
        <f t="shared" si="124"/>
        <v>0</v>
      </c>
      <c r="P308" s="154">
        <f t="shared" si="124"/>
        <v>0</v>
      </c>
      <c r="Q308" s="154">
        <f t="shared" si="124"/>
        <v>0</v>
      </c>
      <c r="R308" s="154">
        <f t="shared" si="124"/>
        <v>0</v>
      </c>
      <c r="S308" s="154">
        <f t="shared" si="124"/>
        <v>0</v>
      </c>
      <c r="T308" s="154">
        <f t="shared" si="124"/>
        <v>0</v>
      </c>
      <c r="U308" s="154">
        <f t="shared" si="124"/>
        <v>0</v>
      </c>
      <c r="V308" s="154">
        <f t="shared" si="124"/>
        <v>0</v>
      </c>
      <c r="W308" s="154">
        <f t="shared" si="124"/>
        <v>0</v>
      </c>
      <c r="X308" s="154">
        <f t="shared" si="124"/>
        <v>0</v>
      </c>
      <c r="Y308" s="154">
        <f t="shared" si="124"/>
        <v>0</v>
      </c>
      <c r="Z308" s="154">
        <f t="shared" si="124"/>
        <v>0</v>
      </c>
      <c r="AA308" s="154">
        <f t="shared" si="124"/>
        <v>0</v>
      </c>
      <c r="AB308" s="154">
        <f t="shared" si="124"/>
        <v>0</v>
      </c>
      <c r="AC308" s="154">
        <f t="shared" si="124"/>
        <v>0</v>
      </c>
      <c r="AD308" s="154">
        <f t="shared" si="124"/>
        <v>0</v>
      </c>
      <c r="AE308" s="154">
        <f t="shared" si="124"/>
        <v>0</v>
      </c>
      <c r="AF308" s="154">
        <f t="shared" si="124"/>
        <v>0</v>
      </c>
      <c r="AG308" s="154">
        <f t="shared" si="124"/>
        <v>0</v>
      </c>
      <c r="AH308" s="154">
        <f t="shared" si="124"/>
        <v>0</v>
      </c>
      <c r="AI308" s="154">
        <f t="shared" si="124"/>
        <v>0</v>
      </c>
      <c r="AJ308" s="154">
        <f t="shared" si="124"/>
        <v>0</v>
      </c>
      <c r="AK308" s="154">
        <f t="shared" si="124"/>
        <v>0</v>
      </c>
      <c r="AL308" s="154">
        <f t="shared" si="124"/>
        <v>0</v>
      </c>
      <c r="AM308" s="154">
        <f t="shared" si="124"/>
        <v>0</v>
      </c>
      <c r="AN308" s="154">
        <f t="shared" si="124"/>
        <v>0</v>
      </c>
      <c r="AO308" s="154">
        <f t="shared" si="124"/>
        <v>0</v>
      </c>
      <c r="AP308" s="154">
        <f t="shared" si="124"/>
        <v>0</v>
      </c>
    </row>
    <row r="309" spans="2:42" hidden="1" outlineLevel="1">
      <c r="B309" s="772">
        <f t="shared" ref="B309:B314" si="125">B308+1</f>
        <v>162</v>
      </c>
      <c r="C309" s="710"/>
      <c r="D309" s="708" t="s">
        <v>1147</v>
      </c>
      <c r="E309" s="702" t="s">
        <v>1312</v>
      </c>
      <c r="F309" s="709"/>
      <c r="G309" s="976">
        <f t="shared" ref="G309:AP309" si="126">IF(G231="","",G231*G270/1000)</f>
        <v>0</v>
      </c>
      <c r="H309" s="976">
        <f t="shared" si="126"/>
        <v>0</v>
      </c>
      <c r="I309" s="976">
        <f t="shared" si="126"/>
        <v>0</v>
      </c>
      <c r="J309" s="976">
        <f t="shared" si="126"/>
        <v>0</v>
      </c>
      <c r="K309" s="976">
        <f t="shared" si="126"/>
        <v>0</v>
      </c>
      <c r="L309" s="976">
        <f t="shared" si="126"/>
        <v>0</v>
      </c>
      <c r="M309" s="976">
        <f t="shared" si="126"/>
        <v>0</v>
      </c>
      <c r="N309" s="976">
        <f t="shared" si="126"/>
        <v>0</v>
      </c>
      <c r="O309" s="976">
        <f t="shared" si="126"/>
        <v>0</v>
      </c>
      <c r="P309" s="976">
        <f t="shared" si="126"/>
        <v>0</v>
      </c>
      <c r="Q309" s="976">
        <f t="shared" si="126"/>
        <v>0</v>
      </c>
      <c r="R309" s="976">
        <f t="shared" si="126"/>
        <v>0</v>
      </c>
      <c r="S309" s="976">
        <f t="shared" si="126"/>
        <v>0</v>
      </c>
      <c r="T309" s="976">
        <f t="shared" si="126"/>
        <v>0</v>
      </c>
      <c r="U309" s="976">
        <f t="shared" si="126"/>
        <v>0</v>
      </c>
      <c r="V309" s="976">
        <f t="shared" si="126"/>
        <v>0</v>
      </c>
      <c r="W309" s="976">
        <f t="shared" si="126"/>
        <v>0</v>
      </c>
      <c r="X309" s="976">
        <f t="shared" si="126"/>
        <v>0</v>
      </c>
      <c r="Y309" s="976">
        <f t="shared" si="126"/>
        <v>0</v>
      </c>
      <c r="Z309" s="976">
        <f t="shared" si="126"/>
        <v>0</v>
      </c>
      <c r="AA309" s="976">
        <f t="shared" si="126"/>
        <v>0</v>
      </c>
      <c r="AB309" s="976">
        <f t="shared" si="126"/>
        <v>0</v>
      </c>
      <c r="AC309" s="976">
        <f t="shared" si="126"/>
        <v>0</v>
      </c>
      <c r="AD309" s="976">
        <f t="shared" si="126"/>
        <v>0</v>
      </c>
      <c r="AE309" s="976">
        <f t="shared" si="126"/>
        <v>0</v>
      </c>
      <c r="AF309" s="976">
        <f t="shared" si="126"/>
        <v>0</v>
      </c>
      <c r="AG309" s="976">
        <f t="shared" si="126"/>
        <v>0</v>
      </c>
      <c r="AH309" s="976">
        <f t="shared" si="126"/>
        <v>0</v>
      </c>
      <c r="AI309" s="976">
        <f t="shared" si="126"/>
        <v>0</v>
      </c>
      <c r="AJ309" s="976">
        <f t="shared" si="126"/>
        <v>0</v>
      </c>
      <c r="AK309" s="976">
        <f t="shared" si="126"/>
        <v>0</v>
      </c>
      <c r="AL309" s="976">
        <f t="shared" si="126"/>
        <v>0</v>
      </c>
      <c r="AM309" s="976">
        <f t="shared" si="126"/>
        <v>0</v>
      </c>
      <c r="AN309" s="976">
        <f t="shared" si="126"/>
        <v>0</v>
      </c>
      <c r="AO309" s="976">
        <f t="shared" si="126"/>
        <v>0</v>
      </c>
      <c r="AP309" s="976">
        <f t="shared" si="126"/>
        <v>0</v>
      </c>
    </row>
    <row r="310" spans="2:42" hidden="1" outlineLevel="1">
      <c r="B310" s="772">
        <f t="shared" si="125"/>
        <v>163</v>
      </c>
      <c r="C310" s="707"/>
      <c r="D310" s="708" t="s">
        <v>1119</v>
      </c>
      <c r="E310" s="702" t="s">
        <v>1312</v>
      </c>
      <c r="F310" s="709"/>
      <c r="G310" s="976">
        <f t="shared" ref="G310:AP310" si="127">IF(G232="","",G232*G271/1000)</f>
        <v>0</v>
      </c>
      <c r="H310" s="976">
        <f t="shared" si="127"/>
        <v>0</v>
      </c>
      <c r="I310" s="976">
        <f t="shared" si="127"/>
        <v>0</v>
      </c>
      <c r="J310" s="976">
        <f t="shared" si="127"/>
        <v>0</v>
      </c>
      <c r="K310" s="976">
        <f t="shared" si="127"/>
        <v>0</v>
      </c>
      <c r="L310" s="976">
        <f t="shared" si="127"/>
        <v>0</v>
      </c>
      <c r="M310" s="976">
        <f t="shared" si="127"/>
        <v>0</v>
      </c>
      <c r="N310" s="976">
        <f t="shared" si="127"/>
        <v>0</v>
      </c>
      <c r="O310" s="976">
        <f t="shared" si="127"/>
        <v>0</v>
      </c>
      <c r="P310" s="976">
        <f t="shared" si="127"/>
        <v>0</v>
      </c>
      <c r="Q310" s="976">
        <f t="shared" si="127"/>
        <v>0</v>
      </c>
      <c r="R310" s="976">
        <f t="shared" si="127"/>
        <v>0</v>
      </c>
      <c r="S310" s="976">
        <f t="shared" si="127"/>
        <v>0</v>
      </c>
      <c r="T310" s="976">
        <f t="shared" si="127"/>
        <v>0</v>
      </c>
      <c r="U310" s="976">
        <f t="shared" si="127"/>
        <v>0</v>
      </c>
      <c r="V310" s="976">
        <f t="shared" si="127"/>
        <v>0</v>
      </c>
      <c r="W310" s="976">
        <f t="shared" si="127"/>
        <v>0</v>
      </c>
      <c r="X310" s="976">
        <f t="shared" si="127"/>
        <v>0</v>
      </c>
      <c r="Y310" s="976">
        <f t="shared" si="127"/>
        <v>0</v>
      </c>
      <c r="Z310" s="976">
        <f t="shared" si="127"/>
        <v>0</v>
      </c>
      <c r="AA310" s="976">
        <f t="shared" si="127"/>
        <v>0</v>
      </c>
      <c r="AB310" s="976">
        <f t="shared" si="127"/>
        <v>0</v>
      </c>
      <c r="AC310" s="976">
        <f t="shared" si="127"/>
        <v>0</v>
      </c>
      <c r="AD310" s="976">
        <f t="shared" si="127"/>
        <v>0</v>
      </c>
      <c r="AE310" s="976">
        <f t="shared" si="127"/>
        <v>0</v>
      </c>
      <c r="AF310" s="976">
        <f t="shared" si="127"/>
        <v>0</v>
      </c>
      <c r="AG310" s="976">
        <f t="shared" si="127"/>
        <v>0</v>
      </c>
      <c r="AH310" s="976">
        <f t="shared" si="127"/>
        <v>0</v>
      </c>
      <c r="AI310" s="976">
        <f t="shared" si="127"/>
        <v>0</v>
      </c>
      <c r="AJ310" s="976">
        <f t="shared" si="127"/>
        <v>0</v>
      </c>
      <c r="AK310" s="976">
        <f t="shared" si="127"/>
        <v>0</v>
      </c>
      <c r="AL310" s="976">
        <f t="shared" si="127"/>
        <v>0</v>
      </c>
      <c r="AM310" s="976">
        <f t="shared" si="127"/>
        <v>0</v>
      </c>
      <c r="AN310" s="976">
        <f t="shared" si="127"/>
        <v>0</v>
      </c>
      <c r="AO310" s="976">
        <f t="shared" si="127"/>
        <v>0</v>
      </c>
      <c r="AP310" s="976">
        <f t="shared" si="127"/>
        <v>0</v>
      </c>
    </row>
    <row r="311" spans="2:42" hidden="1" outlineLevel="1">
      <c r="B311" s="772">
        <f t="shared" si="125"/>
        <v>164</v>
      </c>
      <c r="C311" s="710"/>
      <c r="D311" s="708" t="s">
        <v>776</v>
      </c>
      <c r="E311" s="702" t="s">
        <v>1312</v>
      </c>
      <c r="F311" s="709"/>
      <c r="G311" s="976">
        <f t="shared" ref="G311:AP311" si="128">IF(G233="","",G233*G272/1000)</f>
        <v>0</v>
      </c>
      <c r="H311" s="976">
        <f t="shared" si="128"/>
        <v>0</v>
      </c>
      <c r="I311" s="976">
        <f t="shared" si="128"/>
        <v>0</v>
      </c>
      <c r="J311" s="976">
        <f t="shared" si="128"/>
        <v>0</v>
      </c>
      <c r="K311" s="976">
        <f t="shared" si="128"/>
        <v>0</v>
      </c>
      <c r="L311" s="976">
        <f t="shared" si="128"/>
        <v>0</v>
      </c>
      <c r="M311" s="976">
        <f t="shared" si="128"/>
        <v>0</v>
      </c>
      <c r="N311" s="976">
        <f t="shared" si="128"/>
        <v>0</v>
      </c>
      <c r="O311" s="976">
        <f t="shared" si="128"/>
        <v>0</v>
      </c>
      <c r="P311" s="976">
        <f t="shared" si="128"/>
        <v>0</v>
      </c>
      <c r="Q311" s="976">
        <f t="shared" si="128"/>
        <v>0</v>
      </c>
      <c r="R311" s="976">
        <f t="shared" si="128"/>
        <v>0</v>
      </c>
      <c r="S311" s="976">
        <f t="shared" si="128"/>
        <v>0</v>
      </c>
      <c r="T311" s="976">
        <f t="shared" si="128"/>
        <v>0</v>
      </c>
      <c r="U311" s="976">
        <f t="shared" si="128"/>
        <v>0</v>
      </c>
      <c r="V311" s="976">
        <f t="shared" si="128"/>
        <v>0</v>
      </c>
      <c r="W311" s="976">
        <f t="shared" si="128"/>
        <v>0</v>
      </c>
      <c r="X311" s="976">
        <f t="shared" si="128"/>
        <v>0</v>
      </c>
      <c r="Y311" s="976">
        <f t="shared" si="128"/>
        <v>0</v>
      </c>
      <c r="Z311" s="976">
        <f t="shared" si="128"/>
        <v>0</v>
      </c>
      <c r="AA311" s="976">
        <f t="shared" si="128"/>
        <v>0</v>
      </c>
      <c r="AB311" s="976">
        <f t="shared" si="128"/>
        <v>0</v>
      </c>
      <c r="AC311" s="976">
        <f t="shared" si="128"/>
        <v>0</v>
      </c>
      <c r="AD311" s="976">
        <f t="shared" si="128"/>
        <v>0</v>
      </c>
      <c r="AE311" s="976">
        <f t="shared" si="128"/>
        <v>0</v>
      </c>
      <c r="AF311" s="976">
        <f t="shared" si="128"/>
        <v>0</v>
      </c>
      <c r="AG311" s="976">
        <f t="shared" si="128"/>
        <v>0</v>
      </c>
      <c r="AH311" s="976">
        <f t="shared" si="128"/>
        <v>0</v>
      </c>
      <c r="AI311" s="976">
        <f t="shared" si="128"/>
        <v>0</v>
      </c>
      <c r="AJ311" s="976">
        <f t="shared" si="128"/>
        <v>0</v>
      </c>
      <c r="AK311" s="976">
        <f t="shared" si="128"/>
        <v>0</v>
      </c>
      <c r="AL311" s="976">
        <f t="shared" si="128"/>
        <v>0</v>
      </c>
      <c r="AM311" s="976">
        <f t="shared" si="128"/>
        <v>0</v>
      </c>
      <c r="AN311" s="976">
        <f t="shared" si="128"/>
        <v>0</v>
      </c>
      <c r="AO311" s="976">
        <f t="shared" si="128"/>
        <v>0</v>
      </c>
      <c r="AP311" s="976">
        <f t="shared" si="128"/>
        <v>0</v>
      </c>
    </row>
    <row r="312" spans="2:42" hidden="1" outlineLevel="1">
      <c r="B312" s="772">
        <f t="shared" si="125"/>
        <v>165</v>
      </c>
      <c r="C312" s="707"/>
      <c r="D312" s="708" t="s">
        <v>1120</v>
      </c>
      <c r="E312" s="702" t="s">
        <v>1312</v>
      </c>
      <c r="F312" s="709"/>
      <c r="G312" s="976">
        <f t="shared" ref="G312:AP312" si="129">IF(G234="","",G234*G273/1000)</f>
        <v>0</v>
      </c>
      <c r="H312" s="976">
        <f t="shared" si="129"/>
        <v>0</v>
      </c>
      <c r="I312" s="976">
        <f t="shared" si="129"/>
        <v>0</v>
      </c>
      <c r="J312" s="976">
        <f t="shared" si="129"/>
        <v>0</v>
      </c>
      <c r="K312" s="976">
        <f t="shared" si="129"/>
        <v>0</v>
      </c>
      <c r="L312" s="976">
        <f t="shared" si="129"/>
        <v>0</v>
      </c>
      <c r="M312" s="976">
        <f t="shared" si="129"/>
        <v>0</v>
      </c>
      <c r="N312" s="976">
        <f t="shared" si="129"/>
        <v>0</v>
      </c>
      <c r="O312" s="976">
        <f t="shared" si="129"/>
        <v>0</v>
      </c>
      <c r="P312" s="976">
        <f t="shared" si="129"/>
        <v>0</v>
      </c>
      <c r="Q312" s="976">
        <f t="shared" si="129"/>
        <v>0</v>
      </c>
      <c r="R312" s="976">
        <f t="shared" si="129"/>
        <v>0</v>
      </c>
      <c r="S312" s="976">
        <f t="shared" si="129"/>
        <v>0</v>
      </c>
      <c r="T312" s="976">
        <f t="shared" si="129"/>
        <v>0</v>
      </c>
      <c r="U312" s="976">
        <f t="shared" si="129"/>
        <v>0</v>
      </c>
      <c r="V312" s="976">
        <f t="shared" si="129"/>
        <v>0</v>
      </c>
      <c r="W312" s="976">
        <f t="shared" si="129"/>
        <v>0</v>
      </c>
      <c r="X312" s="976">
        <f t="shared" si="129"/>
        <v>0</v>
      </c>
      <c r="Y312" s="976">
        <f t="shared" si="129"/>
        <v>0</v>
      </c>
      <c r="Z312" s="976">
        <f t="shared" si="129"/>
        <v>0</v>
      </c>
      <c r="AA312" s="976">
        <f t="shared" si="129"/>
        <v>0</v>
      </c>
      <c r="AB312" s="976">
        <f t="shared" si="129"/>
        <v>0</v>
      </c>
      <c r="AC312" s="976">
        <f t="shared" si="129"/>
        <v>0</v>
      </c>
      <c r="AD312" s="976">
        <f t="shared" si="129"/>
        <v>0</v>
      </c>
      <c r="AE312" s="976">
        <f t="shared" si="129"/>
        <v>0</v>
      </c>
      <c r="AF312" s="976">
        <f t="shared" si="129"/>
        <v>0</v>
      </c>
      <c r="AG312" s="976">
        <f t="shared" si="129"/>
        <v>0</v>
      </c>
      <c r="AH312" s="976">
        <f t="shared" si="129"/>
        <v>0</v>
      </c>
      <c r="AI312" s="976">
        <f t="shared" si="129"/>
        <v>0</v>
      </c>
      <c r="AJ312" s="976">
        <f t="shared" si="129"/>
        <v>0</v>
      </c>
      <c r="AK312" s="976">
        <f t="shared" si="129"/>
        <v>0</v>
      </c>
      <c r="AL312" s="976">
        <f t="shared" si="129"/>
        <v>0</v>
      </c>
      <c r="AM312" s="976">
        <f t="shared" si="129"/>
        <v>0</v>
      </c>
      <c r="AN312" s="976">
        <f t="shared" si="129"/>
        <v>0</v>
      </c>
      <c r="AO312" s="976">
        <f t="shared" si="129"/>
        <v>0</v>
      </c>
      <c r="AP312" s="976">
        <f t="shared" si="129"/>
        <v>0</v>
      </c>
    </row>
    <row r="313" spans="2:42" hidden="1" outlineLevel="1">
      <c r="B313" s="772">
        <f t="shared" si="125"/>
        <v>166</v>
      </c>
      <c r="C313" s="707"/>
      <c r="D313" s="708" t="s">
        <v>1121</v>
      </c>
      <c r="E313" s="702" t="s">
        <v>1312</v>
      </c>
      <c r="F313" s="709"/>
      <c r="G313" s="976">
        <f t="shared" ref="G313:AP313" si="130">IF(G235="","",G235*G274/1000)</f>
        <v>0</v>
      </c>
      <c r="H313" s="976">
        <f t="shared" si="130"/>
        <v>0</v>
      </c>
      <c r="I313" s="976">
        <f t="shared" si="130"/>
        <v>0</v>
      </c>
      <c r="J313" s="976">
        <f t="shared" si="130"/>
        <v>0</v>
      </c>
      <c r="K313" s="976">
        <f t="shared" si="130"/>
        <v>0</v>
      </c>
      <c r="L313" s="976">
        <f t="shared" si="130"/>
        <v>0</v>
      </c>
      <c r="M313" s="976">
        <f t="shared" si="130"/>
        <v>0</v>
      </c>
      <c r="N313" s="976">
        <f t="shared" si="130"/>
        <v>0</v>
      </c>
      <c r="O313" s="976">
        <f t="shared" si="130"/>
        <v>0</v>
      </c>
      <c r="P313" s="976">
        <f t="shared" si="130"/>
        <v>0</v>
      </c>
      <c r="Q313" s="976">
        <f t="shared" si="130"/>
        <v>0</v>
      </c>
      <c r="R313" s="976">
        <f t="shared" si="130"/>
        <v>0</v>
      </c>
      <c r="S313" s="976">
        <f t="shared" si="130"/>
        <v>0</v>
      </c>
      <c r="T313" s="976">
        <f t="shared" si="130"/>
        <v>0</v>
      </c>
      <c r="U313" s="976">
        <f t="shared" si="130"/>
        <v>0</v>
      </c>
      <c r="V313" s="976">
        <f t="shared" si="130"/>
        <v>0</v>
      </c>
      <c r="W313" s="976">
        <f t="shared" si="130"/>
        <v>0</v>
      </c>
      <c r="X313" s="976">
        <f t="shared" si="130"/>
        <v>0</v>
      </c>
      <c r="Y313" s="976">
        <f t="shared" si="130"/>
        <v>0</v>
      </c>
      <c r="Z313" s="976">
        <f t="shared" si="130"/>
        <v>0</v>
      </c>
      <c r="AA313" s="976">
        <f t="shared" si="130"/>
        <v>0</v>
      </c>
      <c r="AB313" s="976">
        <f t="shared" si="130"/>
        <v>0</v>
      </c>
      <c r="AC313" s="976">
        <f t="shared" si="130"/>
        <v>0</v>
      </c>
      <c r="AD313" s="976">
        <f t="shared" si="130"/>
        <v>0</v>
      </c>
      <c r="AE313" s="976">
        <f t="shared" si="130"/>
        <v>0</v>
      </c>
      <c r="AF313" s="976">
        <f t="shared" si="130"/>
        <v>0</v>
      </c>
      <c r="AG313" s="976">
        <f t="shared" si="130"/>
        <v>0</v>
      </c>
      <c r="AH313" s="976">
        <f t="shared" si="130"/>
        <v>0</v>
      </c>
      <c r="AI313" s="976">
        <f t="shared" si="130"/>
        <v>0</v>
      </c>
      <c r="AJ313" s="976">
        <f t="shared" si="130"/>
        <v>0</v>
      </c>
      <c r="AK313" s="976">
        <f t="shared" si="130"/>
        <v>0</v>
      </c>
      <c r="AL313" s="976">
        <f t="shared" si="130"/>
        <v>0</v>
      </c>
      <c r="AM313" s="976">
        <f t="shared" si="130"/>
        <v>0</v>
      </c>
      <c r="AN313" s="976">
        <f t="shared" si="130"/>
        <v>0</v>
      </c>
      <c r="AO313" s="976">
        <f t="shared" si="130"/>
        <v>0</v>
      </c>
      <c r="AP313" s="976">
        <f t="shared" si="130"/>
        <v>0</v>
      </c>
    </row>
    <row r="314" spans="2:42" hidden="1" outlineLevel="1">
      <c r="B314" s="772">
        <f t="shared" si="125"/>
        <v>167</v>
      </c>
      <c r="C314" s="707"/>
      <c r="D314" s="708" t="s">
        <v>1122</v>
      </c>
      <c r="E314" s="702" t="s">
        <v>1312</v>
      </c>
      <c r="F314" s="709"/>
      <c r="G314" s="976">
        <f t="shared" ref="G314:AP314" si="131">IF(G236="","",G236*G275/1000)</f>
        <v>0</v>
      </c>
      <c r="H314" s="976">
        <f t="shared" si="131"/>
        <v>0</v>
      </c>
      <c r="I314" s="976">
        <f t="shared" si="131"/>
        <v>0</v>
      </c>
      <c r="J314" s="976">
        <f t="shared" si="131"/>
        <v>0</v>
      </c>
      <c r="K314" s="976">
        <f t="shared" si="131"/>
        <v>0</v>
      </c>
      <c r="L314" s="976">
        <f t="shared" si="131"/>
        <v>0</v>
      </c>
      <c r="M314" s="976">
        <f t="shared" si="131"/>
        <v>0</v>
      </c>
      <c r="N314" s="976">
        <f t="shared" si="131"/>
        <v>0</v>
      </c>
      <c r="O314" s="976">
        <f t="shared" si="131"/>
        <v>0</v>
      </c>
      <c r="P314" s="976">
        <f t="shared" si="131"/>
        <v>0</v>
      </c>
      <c r="Q314" s="976">
        <f t="shared" si="131"/>
        <v>0</v>
      </c>
      <c r="R314" s="976">
        <f t="shared" si="131"/>
        <v>0</v>
      </c>
      <c r="S314" s="976">
        <f t="shared" si="131"/>
        <v>0</v>
      </c>
      <c r="T314" s="976">
        <f t="shared" si="131"/>
        <v>0</v>
      </c>
      <c r="U314" s="976">
        <f t="shared" si="131"/>
        <v>0</v>
      </c>
      <c r="V314" s="976">
        <f t="shared" si="131"/>
        <v>0</v>
      </c>
      <c r="W314" s="976">
        <f t="shared" si="131"/>
        <v>0</v>
      </c>
      <c r="X314" s="976">
        <f t="shared" si="131"/>
        <v>0</v>
      </c>
      <c r="Y314" s="976">
        <f t="shared" si="131"/>
        <v>0</v>
      </c>
      <c r="Z314" s="976">
        <f t="shared" si="131"/>
        <v>0</v>
      </c>
      <c r="AA314" s="976">
        <f t="shared" si="131"/>
        <v>0</v>
      </c>
      <c r="AB314" s="976">
        <f t="shared" si="131"/>
        <v>0</v>
      </c>
      <c r="AC314" s="976">
        <f t="shared" si="131"/>
        <v>0</v>
      </c>
      <c r="AD314" s="976">
        <f t="shared" si="131"/>
        <v>0</v>
      </c>
      <c r="AE314" s="976">
        <f t="shared" si="131"/>
        <v>0</v>
      </c>
      <c r="AF314" s="976">
        <f t="shared" si="131"/>
        <v>0</v>
      </c>
      <c r="AG314" s="976">
        <f t="shared" si="131"/>
        <v>0</v>
      </c>
      <c r="AH314" s="976">
        <f t="shared" si="131"/>
        <v>0</v>
      </c>
      <c r="AI314" s="976">
        <f t="shared" si="131"/>
        <v>0</v>
      </c>
      <c r="AJ314" s="976">
        <f t="shared" si="131"/>
        <v>0</v>
      </c>
      <c r="AK314" s="976">
        <f t="shared" si="131"/>
        <v>0</v>
      </c>
      <c r="AL314" s="976">
        <f t="shared" si="131"/>
        <v>0</v>
      </c>
      <c r="AM314" s="976">
        <f t="shared" si="131"/>
        <v>0</v>
      </c>
      <c r="AN314" s="976">
        <f t="shared" si="131"/>
        <v>0</v>
      </c>
      <c r="AO314" s="976">
        <f t="shared" si="131"/>
        <v>0</v>
      </c>
      <c r="AP314" s="976">
        <f t="shared" si="131"/>
        <v>0</v>
      </c>
    </row>
    <row r="315" spans="2:42" hidden="1" outlineLevel="1">
      <c r="B315" s="772" t="s">
        <v>1054</v>
      </c>
      <c r="C315" s="707"/>
      <c r="D315" s="708" t="s">
        <v>1052</v>
      </c>
      <c r="E315" s="702" t="s">
        <v>1312</v>
      </c>
      <c r="F315" s="709"/>
      <c r="G315" s="976">
        <f t="shared" ref="G315:AP315" si="132">IF(G237="","",G237*G276/1000)</f>
        <v>0</v>
      </c>
      <c r="H315" s="976">
        <f t="shared" si="132"/>
        <v>0</v>
      </c>
      <c r="I315" s="976">
        <f t="shared" si="132"/>
        <v>0</v>
      </c>
      <c r="J315" s="976">
        <f t="shared" si="132"/>
        <v>0</v>
      </c>
      <c r="K315" s="976">
        <f t="shared" si="132"/>
        <v>0</v>
      </c>
      <c r="L315" s="976">
        <f t="shared" si="132"/>
        <v>0</v>
      </c>
      <c r="M315" s="976">
        <f t="shared" si="132"/>
        <v>0</v>
      </c>
      <c r="N315" s="976">
        <f t="shared" si="132"/>
        <v>0</v>
      </c>
      <c r="O315" s="976">
        <f t="shared" si="132"/>
        <v>0</v>
      </c>
      <c r="P315" s="976">
        <f t="shared" si="132"/>
        <v>0</v>
      </c>
      <c r="Q315" s="976">
        <f t="shared" si="132"/>
        <v>0</v>
      </c>
      <c r="R315" s="976">
        <f t="shared" si="132"/>
        <v>0</v>
      </c>
      <c r="S315" s="976">
        <f t="shared" si="132"/>
        <v>0</v>
      </c>
      <c r="T315" s="976">
        <f t="shared" si="132"/>
        <v>0</v>
      </c>
      <c r="U315" s="976">
        <f t="shared" si="132"/>
        <v>0</v>
      </c>
      <c r="V315" s="976">
        <f t="shared" si="132"/>
        <v>0</v>
      </c>
      <c r="W315" s="976">
        <f t="shared" si="132"/>
        <v>0</v>
      </c>
      <c r="X315" s="976">
        <f t="shared" si="132"/>
        <v>0</v>
      </c>
      <c r="Y315" s="976">
        <f t="shared" si="132"/>
        <v>0</v>
      </c>
      <c r="Z315" s="976">
        <f t="shared" si="132"/>
        <v>0</v>
      </c>
      <c r="AA315" s="976">
        <f t="shared" si="132"/>
        <v>0</v>
      </c>
      <c r="AB315" s="976">
        <f t="shared" si="132"/>
        <v>0</v>
      </c>
      <c r="AC315" s="976">
        <f t="shared" si="132"/>
        <v>0</v>
      </c>
      <c r="AD315" s="976">
        <f t="shared" si="132"/>
        <v>0</v>
      </c>
      <c r="AE315" s="976">
        <f t="shared" si="132"/>
        <v>0</v>
      </c>
      <c r="AF315" s="976">
        <f t="shared" si="132"/>
        <v>0</v>
      </c>
      <c r="AG315" s="976">
        <f t="shared" si="132"/>
        <v>0</v>
      </c>
      <c r="AH315" s="976">
        <f t="shared" si="132"/>
        <v>0</v>
      </c>
      <c r="AI315" s="976">
        <f t="shared" si="132"/>
        <v>0</v>
      </c>
      <c r="AJ315" s="976">
        <f t="shared" si="132"/>
        <v>0</v>
      </c>
      <c r="AK315" s="976">
        <f t="shared" si="132"/>
        <v>0</v>
      </c>
      <c r="AL315" s="976">
        <f t="shared" si="132"/>
        <v>0</v>
      </c>
      <c r="AM315" s="976">
        <f t="shared" si="132"/>
        <v>0</v>
      </c>
      <c r="AN315" s="976">
        <f t="shared" si="132"/>
        <v>0</v>
      </c>
      <c r="AO315" s="976">
        <f t="shared" si="132"/>
        <v>0</v>
      </c>
      <c r="AP315" s="976">
        <f t="shared" si="132"/>
        <v>0</v>
      </c>
    </row>
    <row r="316" spans="2:42" hidden="1" outlineLevel="1">
      <c r="B316" s="772">
        <f>B314+1</f>
        <v>168</v>
      </c>
      <c r="C316" s="59" t="s">
        <v>1035</v>
      </c>
      <c r="D316" s="640"/>
      <c r="E316" s="670" t="s">
        <v>1312</v>
      </c>
      <c r="F316" s="690"/>
      <c r="G316" s="154">
        <f t="shared" ref="G316:AP316" si="133">IF(COUNTBLANK(G317:G323)=7,"",SUM(G317:G323))</f>
        <v>0</v>
      </c>
      <c r="H316" s="154">
        <f t="shared" si="133"/>
        <v>0</v>
      </c>
      <c r="I316" s="154">
        <f t="shared" si="133"/>
        <v>0</v>
      </c>
      <c r="J316" s="154">
        <f t="shared" si="133"/>
        <v>0</v>
      </c>
      <c r="K316" s="154">
        <f t="shared" si="133"/>
        <v>0</v>
      </c>
      <c r="L316" s="154">
        <f t="shared" si="133"/>
        <v>0</v>
      </c>
      <c r="M316" s="154">
        <f t="shared" si="133"/>
        <v>0</v>
      </c>
      <c r="N316" s="154">
        <f t="shared" si="133"/>
        <v>0</v>
      </c>
      <c r="O316" s="154">
        <f t="shared" si="133"/>
        <v>0</v>
      </c>
      <c r="P316" s="154">
        <f t="shared" si="133"/>
        <v>0</v>
      </c>
      <c r="Q316" s="154">
        <f t="shared" si="133"/>
        <v>0</v>
      </c>
      <c r="R316" s="154">
        <f t="shared" si="133"/>
        <v>0</v>
      </c>
      <c r="S316" s="154">
        <f t="shared" si="133"/>
        <v>0</v>
      </c>
      <c r="T316" s="154">
        <f t="shared" si="133"/>
        <v>0</v>
      </c>
      <c r="U316" s="154">
        <f t="shared" si="133"/>
        <v>0</v>
      </c>
      <c r="V316" s="154">
        <f t="shared" si="133"/>
        <v>0</v>
      </c>
      <c r="W316" s="154">
        <f t="shared" si="133"/>
        <v>0</v>
      </c>
      <c r="X316" s="154">
        <f t="shared" si="133"/>
        <v>0</v>
      </c>
      <c r="Y316" s="154">
        <f t="shared" si="133"/>
        <v>0</v>
      </c>
      <c r="Z316" s="154">
        <f t="shared" si="133"/>
        <v>0</v>
      </c>
      <c r="AA316" s="154">
        <f t="shared" si="133"/>
        <v>0</v>
      </c>
      <c r="AB316" s="154">
        <f t="shared" si="133"/>
        <v>0</v>
      </c>
      <c r="AC316" s="154">
        <f t="shared" si="133"/>
        <v>0</v>
      </c>
      <c r="AD316" s="154">
        <f t="shared" si="133"/>
        <v>0</v>
      </c>
      <c r="AE316" s="154">
        <f t="shared" si="133"/>
        <v>0</v>
      </c>
      <c r="AF316" s="154">
        <f t="shared" si="133"/>
        <v>0</v>
      </c>
      <c r="AG316" s="154">
        <f t="shared" si="133"/>
        <v>0</v>
      </c>
      <c r="AH316" s="154">
        <f t="shared" si="133"/>
        <v>0</v>
      </c>
      <c r="AI316" s="154">
        <f t="shared" si="133"/>
        <v>0</v>
      </c>
      <c r="AJ316" s="154">
        <f t="shared" si="133"/>
        <v>0</v>
      </c>
      <c r="AK316" s="154">
        <f t="shared" si="133"/>
        <v>0</v>
      </c>
      <c r="AL316" s="154">
        <f t="shared" si="133"/>
        <v>0</v>
      </c>
      <c r="AM316" s="154">
        <f t="shared" si="133"/>
        <v>0</v>
      </c>
      <c r="AN316" s="154">
        <f t="shared" si="133"/>
        <v>0</v>
      </c>
      <c r="AO316" s="154">
        <f t="shared" si="133"/>
        <v>0</v>
      </c>
      <c r="AP316" s="154">
        <f t="shared" si="133"/>
        <v>0</v>
      </c>
    </row>
    <row r="317" spans="2:42" hidden="1" outlineLevel="1">
      <c r="B317" s="728">
        <f>B316+1</f>
        <v>169</v>
      </c>
      <c r="C317" s="691"/>
      <c r="D317" s="669" t="s">
        <v>1123</v>
      </c>
      <c r="E317" s="670" t="s">
        <v>1312</v>
      </c>
      <c r="F317" s="690"/>
      <c r="G317" s="86">
        <f t="shared" ref="G317:AP317" si="134">IF(G239="","",G239*(G278/1000)*(1-G369))</f>
        <v>0</v>
      </c>
      <c r="H317" s="86">
        <f t="shared" si="134"/>
        <v>0</v>
      </c>
      <c r="I317" s="86">
        <f t="shared" si="134"/>
        <v>0</v>
      </c>
      <c r="J317" s="86">
        <f t="shared" si="134"/>
        <v>0</v>
      </c>
      <c r="K317" s="86">
        <f t="shared" si="134"/>
        <v>0</v>
      </c>
      <c r="L317" s="86">
        <f t="shared" si="134"/>
        <v>0</v>
      </c>
      <c r="M317" s="86">
        <f t="shared" si="134"/>
        <v>0</v>
      </c>
      <c r="N317" s="86">
        <f t="shared" si="134"/>
        <v>0</v>
      </c>
      <c r="O317" s="86">
        <f t="shared" si="134"/>
        <v>0</v>
      </c>
      <c r="P317" s="86">
        <f t="shared" si="134"/>
        <v>0</v>
      </c>
      <c r="Q317" s="86">
        <f t="shared" si="134"/>
        <v>0</v>
      </c>
      <c r="R317" s="86">
        <f t="shared" si="134"/>
        <v>0</v>
      </c>
      <c r="S317" s="86">
        <f t="shared" si="134"/>
        <v>0</v>
      </c>
      <c r="T317" s="86">
        <f t="shared" si="134"/>
        <v>0</v>
      </c>
      <c r="U317" s="86">
        <f t="shared" si="134"/>
        <v>0</v>
      </c>
      <c r="V317" s="86">
        <f t="shared" si="134"/>
        <v>0</v>
      </c>
      <c r="W317" s="86">
        <f t="shared" si="134"/>
        <v>0</v>
      </c>
      <c r="X317" s="86">
        <f t="shared" si="134"/>
        <v>0</v>
      </c>
      <c r="Y317" s="86">
        <f t="shared" si="134"/>
        <v>0</v>
      </c>
      <c r="Z317" s="86">
        <f t="shared" si="134"/>
        <v>0</v>
      </c>
      <c r="AA317" s="86">
        <f t="shared" si="134"/>
        <v>0</v>
      </c>
      <c r="AB317" s="86">
        <f t="shared" si="134"/>
        <v>0</v>
      </c>
      <c r="AC317" s="86">
        <f t="shared" si="134"/>
        <v>0</v>
      </c>
      <c r="AD317" s="86">
        <f t="shared" si="134"/>
        <v>0</v>
      </c>
      <c r="AE317" s="86">
        <f t="shared" si="134"/>
        <v>0</v>
      </c>
      <c r="AF317" s="86">
        <f t="shared" si="134"/>
        <v>0</v>
      </c>
      <c r="AG317" s="86">
        <f t="shared" si="134"/>
        <v>0</v>
      </c>
      <c r="AH317" s="86">
        <f t="shared" si="134"/>
        <v>0</v>
      </c>
      <c r="AI317" s="86">
        <f t="shared" si="134"/>
        <v>0</v>
      </c>
      <c r="AJ317" s="86">
        <f t="shared" si="134"/>
        <v>0</v>
      </c>
      <c r="AK317" s="86">
        <f t="shared" si="134"/>
        <v>0</v>
      </c>
      <c r="AL317" s="86">
        <f t="shared" si="134"/>
        <v>0</v>
      </c>
      <c r="AM317" s="86">
        <f t="shared" si="134"/>
        <v>0</v>
      </c>
      <c r="AN317" s="86">
        <f t="shared" si="134"/>
        <v>0</v>
      </c>
      <c r="AO317" s="86">
        <f t="shared" si="134"/>
        <v>0</v>
      </c>
      <c r="AP317" s="86">
        <f t="shared" si="134"/>
        <v>0</v>
      </c>
    </row>
    <row r="318" spans="2:42" hidden="1" outlineLevel="1">
      <c r="B318" s="728">
        <f>B317+1</f>
        <v>170</v>
      </c>
      <c r="C318" s="687"/>
      <c r="D318" s="669" t="s">
        <v>778</v>
      </c>
      <c r="E318" s="670" t="s">
        <v>1312</v>
      </c>
      <c r="F318" s="690"/>
      <c r="G318" s="86">
        <f t="shared" ref="G318:AP318" si="135">IF(G240="","",G240*(G279/1000)*(1-G370))</f>
        <v>0</v>
      </c>
      <c r="H318" s="86">
        <f t="shared" si="135"/>
        <v>0</v>
      </c>
      <c r="I318" s="86">
        <f t="shared" si="135"/>
        <v>0</v>
      </c>
      <c r="J318" s="86">
        <f t="shared" si="135"/>
        <v>0</v>
      </c>
      <c r="K318" s="86">
        <f t="shared" si="135"/>
        <v>0</v>
      </c>
      <c r="L318" s="86">
        <f t="shared" si="135"/>
        <v>0</v>
      </c>
      <c r="M318" s="86">
        <f t="shared" si="135"/>
        <v>0</v>
      </c>
      <c r="N318" s="86">
        <f t="shared" si="135"/>
        <v>0</v>
      </c>
      <c r="O318" s="86">
        <f t="shared" si="135"/>
        <v>0</v>
      </c>
      <c r="P318" s="86">
        <f t="shared" si="135"/>
        <v>0</v>
      </c>
      <c r="Q318" s="86">
        <f t="shared" si="135"/>
        <v>0</v>
      </c>
      <c r="R318" s="86">
        <f t="shared" si="135"/>
        <v>0</v>
      </c>
      <c r="S318" s="86">
        <f t="shared" si="135"/>
        <v>0</v>
      </c>
      <c r="T318" s="86">
        <f t="shared" si="135"/>
        <v>0</v>
      </c>
      <c r="U318" s="86">
        <f t="shared" si="135"/>
        <v>0</v>
      </c>
      <c r="V318" s="86">
        <f t="shared" si="135"/>
        <v>0</v>
      </c>
      <c r="W318" s="86">
        <f t="shared" si="135"/>
        <v>0</v>
      </c>
      <c r="X318" s="86">
        <f t="shared" si="135"/>
        <v>0</v>
      </c>
      <c r="Y318" s="86">
        <f t="shared" si="135"/>
        <v>0</v>
      </c>
      <c r="Z318" s="86">
        <f t="shared" si="135"/>
        <v>0</v>
      </c>
      <c r="AA318" s="86">
        <f t="shared" si="135"/>
        <v>0</v>
      </c>
      <c r="AB318" s="86">
        <f t="shared" si="135"/>
        <v>0</v>
      </c>
      <c r="AC318" s="86">
        <f t="shared" si="135"/>
        <v>0</v>
      </c>
      <c r="AD318" s="86">
        <f t="shared" si="135"/>
        <v>0</v>
      </c>
      <c r="AE318" s="86">
        <f t="shared" si="135"/>
        <v>0</v>
      </c>
      <c r="AF318" s="86">
        <f t="shared" si="135"/>
        <v>0</v>
      </c>
      <c r="AG318" s="86">
        <f t="shared" si="135"/>
        <v>0</v>
      </c>
      <c r="AH318" s="86">
        <f t="shared" si="135"/>
        <v>0</v>
      </c>
      <c r="AI318" s="86">
        <f t="shared" si="135"/>
        <v>0</v>
      </c>
      <c r="AJ318" s="86">
        <f t="shared" si="135"/>
        <v>0</v>
      </c>
      <c r="AK318" s="86">
        <f t="shared" si="135"/>
        <v>0</v>
      </c>
      <c r="AL318" s="86">
        <f t="shared" si="135"/>
        <v>0</v>
      </c>
      <c r="AM318" s="86">
        <f t="shared" si="135"/>
        <v>0</v>
      </c>
      <c r="AN318" s="86">
        <f t="shared" si="135"/>
        <v>0</v>
      </c>
      <c r="AO318" s="86">
        <f t="shared" si="135"/>
        <v>0</v>
      </c>
      <c r="AP318" s="86">
        <f t="shared" si="135"/>
        <v>0</v>
      </c>
    </row>
    <row r="319" spans="2:42" hidden="1" outlineLevel="1">
      <c r="B319" s="728">
        <f>B318+1</f>
        <v>171</v>
      </c>
      <c r="C319" s="691"/>
      <c r="D319" s="669" t="s">
        <v>795</v>
      </c>
      <c r="E319" s="670" t="s">
        <v>1312</v>
      </c>
      <c r="F319" s="690"/>
      <c r="G319" s="86">
        <f t="shared" ref="G319:AP319" si="136">IF(G241="","",G241*(G280/1000)*(1-G371))</f>
        <v>0</v>
      </c>
      <c r="H319" s="86">
        <f t="shared" si="136"/>
        <v>0</v>
      </c>
      <c r="I319" s="86">
        <f t="shared" si="136"/>
        <v>0</v>
      </c>
      <c r="J319" s="86">
        <f t="shared" si="136"/>
        <v>0</v>
      </c>
      <c r="K319" s="86">
        <f t="shared" si="136"/>
        <v>0</v>
      </c>
      <c r="L319" s="86">
        <f t="shared" si="136"/>
        <v>0</v>
      </c>
      <c r="M319" s="86">
        <f t="shared" si="136"/>
        <v>0</v>
      </c>
      <c r="N319" s="86">
        <f t="shared" si="136"/>
        <v>0</v>
      </c>
      <c r="O319" s="86">
        <f t="shared" si="136"/>
        <v>0</v>
      </c>
      <c r="P319" s="86">
        <f t="shared" si="136"/>
        <v>0</v>
      </c>
      <c r="Q319" s="86">
        <f t="shared" si="136"/>
        <v>0</v>
      </c>
      <c r="R319" s="86">
        <f t="shared" si="136"/>
        <v>0</v>
      </c>
      <c r="S319" s="86">
        <f t="shared" si="136"/>
        <v>0</v>
      </c>
      <c r="T319" s="86">
        <f t="shared" si="136"/>
        <v>0</v>
      </c>
      <c r="U319" s="86">
        <f t="shared" si="136"/>
        <v>0</v>
      </c>
      <c r="V319" s="86">
        <f t="shared" si="136"/>
        <v>0</v>
      </c>
      <c r="W319" s="86">
        <f t="shared" si="136"/>
        <v>0</v>
      </c>
      <c r="X319" s="86">
        <f t="shared" si="136"/>
        <v>0</v>
      </c>
      <c r="Y319" s="86">
        <f t="shared" si="136"/>
        <v>0</v>
      </c>
      <c r="Z319" s="86">
        <f t="shared" si="136"/>
        <v>0</v>
      </c>
      <c r="AA319" s="86">
        <f t="shared" si="136"/>
        <v>0</v>
      </c>
      <c r="AB319" s="86">
        <f t="shared" si="136"/>
        <v>0</v>
      </c>
      <c r="AC319" s="86">
        <f t="shared" si="136"/>
        <v>0</v>
      </c>
      <c r="AD319" s="86">
        <f t="shared" si="136"/>
        <v>0</v>
      </c>
      <c r="AE319" s="86">
        <f t="shared" si="136"/>
        <v>0</v>
      </c>
      <c r="AF319" s="86">
        <f t="shared" si="136"/>
        <v>0</v>
      </c>
      <c r="AG319" s="86">
        <f t="shared" si="136"/>
        <v>0</v>
      </c>
      <c r="AH319" s="86">
        <f t="shared" si="136"/>
        <v>0</v>
      </c>
      <c r="AI319" s="86">
        <f t="shared" si="136"/>
        <v>0</v>
      </c>
      <c r="AJ319" s="86">
        <f t="shared" si="136"/>
        <v>0</v>
      </c>
      <c r="AK319" s="86">
        <f t="shared" si="136"/>
        <v>0</v>
      </c>
      <c r="AL319" s="86">
        <f t="shared" si="136"/>
        <v>0</v>
      </c>
      <c r="AM319" s="86">
        <f t="shared" si="136"/>
        <v>0</v>
      </c>
      <c r="AN319" s="86">
        <f t="shared" si="136"/>
        <v>0</v>
      </c>
      <c r="AO319" s="86">
        <f t="shared" si="136"/>
        <v>0</v>
      </c>
      <c r="AP319" s="86">
        <f t="shared" si="136"/>
        <v>0</v>
      </c>
    </row>
    <row r="320" spans="2:42" hidden="1" outlineLevel="1">
      <c r="B320" s="728">
        <f>B319+1</f>
        <v>172</v>
      </c>
      <c r="C320" s="687"/>
      <c r="D320" s="669" t="s">
        <v>1125</v>
      </c>
      <c r="E320" s="670" t="s">
        <v>1312</v>
      </c>
      <c r="F320" s="690"/>
      <c r="G320" s="86">
        <f t="shared" ref="G320:AP320" si="137">IF(G242="","",G242*(G281/1000)*(1-G372))</f>
        <v>0</v>
      </c>
      <c r="H320" s="86">
        <f t="shared" si="137"/>
        <v>0</v>
      </c>
      <c r="I320" s="86">
        <f t="shared" si="137"/>
        <v>0</v>
      </c>
      <c r="J320" s="86">
        <f t="shared" si="137"/>
        <v>0</v>
      </c>
      <c r="K320" s="86">
        <f t="shared" si="137"/>
        <v>0</v>
      </c>
      <c r="L320" s="86">
        <f t="shared" si="137"/>
        <v>0</v>
      </c>
      <c r="M320" s="86">
        <f t="shared" si="137"/>
        <v>0</v>
      </c>
      <c r="N320" s="86">
        <f t="shared" si="137"/>
        <v>0</v>
      </c>
      <c r="O320" s="86">
        <f t="shared" si="137"/>
        <v>0</v>
      </c>
      <c r="P320" s="86">
        <f t="shared" si="137"/>
        <v>0</v>
      </c>
      <c r="Q320" s="86">
        <f t="shared" si="137"/>
        <v>0</v>
      </c>
      <c r="R320" s="86">
        <f t="shared" si="137"/>
        <v>0</v>
      </c>
      <c r="S320" s="86">
        <f t="shared" si="137"/>
        <v>0</v>
      </c>
      <c r="T320" s="86">
        <f t="shared" si="137"/>
        <v>0</v>
      </c>
      <c r="U320" s="86">
        <f t="shared" si="137"/>
        <v>0</v>
      </c>
      <c r="V320" s="86">
        <f t="shared" si="137"/>
        <v>0</v>
      </c>
      <c r="W320" s="86">
        <f t="shared" si="137"/>
        <v>0</v>
      </c>
      <c r="X320" s="86">
        <f t="shared" si="137"/>
        <v>0</v>
      </c>
      <c r="Y320" s="86">
        <f t="shared" si="137"/>
        <v>0</v>
      </c>
      <c r="Z320" s="86">
        <f t="shared" si="137"/>
        <v>0</v>
      </c>
      <c r="AA320" s="86">
        <f t="shared" si="137"/>
        <v>0</v>
      </c>
      <c r="AB320" s="86">
        <f t="shared" si="137"/>
        <v>0</v>
      </c>
      <c r="AC320" s="86">
        <f t="shared" si="137"/>
        <v>0</v>
      </c>
      <c r="AD320" s="86">
        <f t="shared" si="137"/>
        <v>0</v>
      </c>
      <c r="AE320" s="86">
        <f t="shared" si="137"/>
        <v>0</v>
      </c>
      <c r="AF320" s="86">
        <f t="shared" si="137"/>
        <v>0</v>
      </c>
      <c r="AG320" s="86">
        <f t="shared" si="137"/>
        <v>0</v>
      </c>
      <c r="AH320" s="86">
        <f t="shared" si="137"/>
        <v>0</v>
      </c>
      <c r="AI320" s="86">
        <f t="shared" si="137"/>
        <v>0</v>
      </c>
      <c r="AJ320" s="86">
        <f t="shared" si="137"/>
        <v>0</v>
      </c>
      <c r="AK320" s="86">
        <f t="shared" si="137"/>
        <v>0</v>
      </c>
      <c r="AL320" s="86">
        <f t="shared" si="137"/>
        <v>0</v>
      </c>
      <c r="AM320" s="86">
        <f t="shared" si="137"/>
        <v>0</v>
      </c>
      <c r="AN320" s="86">
        <f t="shared" si="137"/>
        <v>0</v>
      </c>
      <c r="AO320" s="86">
        <f t="shared" si="137"/>
        <v>0</v>
      </c>
      <c r="AP320" s="86">
        <f t="shared" si="137"/>
        <v>0</v>
      </c>
    </row>
    <row r="321" spans="2:42" hidden="1" outlineLevel="1">
      <c r="B321" s="728">
        <f>B320+1</f>
        <v>173</v>
      </c>
      <c r="C321" s="691"/>
      <c r="D321" s="669" t="s">
        <v>1126</v>
      </c>
      <c r="E321" s="670" t="s">
        <v>1312</v>
      </c>
      <c r="F321" s="690"/>
      <c r="G321" s="86">
        <f t="shared" ref="G321:AP321" si="138">IF(G243="","",G243*(G282/1000)*(1-G373))</f>
        <v>0</v>
      </c>
      <c r="H321" s="86">
        <f t="shared" si="138"/>
        <v>0</v>
      </c>
      <c r="I321" s="86">
        <f t="shared" si="138"/>
        <v>0</v>
      </c>
      <c r="J321" s="86">
        <f t="shared" si="138"/>
        <v>0</v>
      </c>
      <c r="K321" s="86">
        <f t="shared" si="138"/>
        <v>0</v>
      </c>
      <c r="L321" s="86">
        <f t="shared" si="138"/>
        <v>0</v>
      </c>
      <c r="M321" s="86">
        <f t="shared" si="138"/>
        <v>0</v>
      </c>
      <c r="N321" s="86">
        <f t="shared" si="138"/>
        <v>0</v>
      </c>
      <c r="O321" s="86">
        <f t="shared" si="138"/>
        <v>0</v>
      </c>
      <c r="P321" s="86">
        <f t="shared" si="138"/>
        <v>0</v>
      </c>
      <c r="Q321" s="86">
        <f t="shared" si="138"/>
        <v>0</v>
      </c>
      <c r="R321" s="86">
        <f t="shared" si="138"/>
        <v>0</v>
      </c>
      <c r="S321" s="86">
        <f t="shared" si="138"/>
        <v>0</v>
      </c>
      <c r="T321" s="86">
        <f t="shared" si="138"/>
        <v>0</v>
      </c>
      <c r="U321" s="86">
        <f t="shared" si="138"/>
        <v>0</v>
      </c>
      <c r="V321" s="86">
        <f t="shared" si="138"/>
        <v>0</v>
      </c>
      <c r="W321" s="86">
        <f t="shared" si="138"/>
        <v>0</v>
      </c>
      <c r="X321" s="86">
        <f t="shared" si="138"/>
        <v>0</v>
      </c>
      <c r="Y321" s="86">
        <f t="shared" si="138"/>
        <v>0</v>
      </c>
      <c r="Z321" s="86">
        <f t="shared" si="138"/>
        <v>0</v>
      </c>
      <c r="AA321" s="86">
        <f t="shared" si="138"/>
        <v>0</v>
      </c>
      <c r="AB321" s="86">
        <f t="shared" si="138"/>
        <v>0</v>
      </c>
      <c r="AC321" s="86">
        <f t="shared" si="138"/>
        <v>0</v>
      </c>
      <c r="AD321" s="86">
        <f t="shared" si="138"/>
        <v>0</v>
      </c>
      <c r="AE321" s="86">
        <f t="shared" si="138"/>
        <v>0</v>
      </c>
      <c r="AF321" s="86">
        <f t="shared" si="138"/>
        <v>0</v>
      </c>
      <c r="AG321" s="86">
        <f t="shared" si="138"/>
        <v>0</v>
      </c>
      <c r="AH321" s="86">
        <f t="shared" si="138"/>
        <v>0</v>
      </c>
      <c r="AI321" s="86">
        <f t="shared" si="138"/>
        <v>0</v>
      </c>
      <c r="AJ321" s="86">
        <f t="shared" si="138"/>
        <v>0</v>
      </c>
      <c r="AK321" s="86">
        <f t="shared" si="138"/>
        <v>0</v>
      </c>
      <c r="AL321" s="86">
        <f t="shared" si="138"/>
        <v>0</v>
      </c>
      <c r="AM321" s="86">
        <f t="shared" si="138"/>
        <v>0</v>
      </c>
      <c r="AN321" s="86">
        <f t="shared" si="138"/>
        <v>0</v>
      </c>
      <c r="AO321" s="86">
        <f t="shared" si="138"/>
        <v>0</v>
      </c>
      <c r="AP321" s="86">
        <f t="shared" si="138"/>
        <v>0</v>
      </c>
    </row>
    <row r="322" spans="2:42" hidden="1" outlineLevel="1">
      <c r="B322" s="728" t="s">
        <v>832</v>
      </c>
      <c r="C322" s="691"/>
      <c r="D322" s="669" t="s">
        <v>831</v>
      </c>
      <c r="E322" s="670" t="s">
        <v>1312</v>
      </c>
      <c r="F322" s="690"/>
      <c r="G322" s="86">
        <f t="shared" ref="G322:AP322" si="139">IF(G244="","",G244*(G283/1000)*(1-G374))</f>
        <v>0</v>
      </c>
      <c r="H322" s="86">
        <f t="shared" si="139"/>
        <v>0</v>
      </c>
      <c r="I322" s="86">
        <f t="shared" si="139"/>
        <v>0</v>
      </c>
      <c r="J322" s="86">
        <f t="shared" si="139"/>
        <v>0</v>
      </c>
      <c r="K322" s="86">
        <f t="shared" si="139"/>
        <v>0</v>
      </c>
      <c r="L322" s="86">
        <f t="shared" si="139"/>
        <v>0</v>
      </c>
      <c r="M322" s="86">
        <f t="shared" si="139"/>
        <v>0</v>
      </c>
      <c r="N322" s="86">
        <f t="shared" si="139"/>
        <v>0</v>
      </c>
      <c r="O322" s="86">
        <f t="shared" si="139"/>
        <v>0</v>
      </c>
      <c r="P322" s="86">
        <f t="shared" si="139"/>
        <v>0</v>
      </c>
      <c r="Q322" s="86">
        <f t="shared" si="139"/>
        <v>0</v>
      </c>
      <c r="R322" s="86">
        <f t="shared" si="139"/>
        <v>0</v>
      </c>
      <c r="S322" s="86">
        <f t="shared" si="139"/>
        <v>0</v>
      </c>
      <c r="T322" s="86">
        <f t="shared" si="139"/>
        <v>0</v>
      </c>
      <c r="U322" s="86">
        <f t="shared" si="139"/>
        <v>0</v>
      </c>
      <c r="V322" s="86">
        <f t="shared" si="139"/>
        <v>0</v>
      </c>
      <c r="W322" s="86">
        <f t="shared" si="139"/>
        <v>0</v>
      </c>
      <c r="X322" s="86">
        <f t="shared" si="139"/>
        <v>0</v>
      </c>
      <c r="Y322" s="86">
        <f t="shared" si="139"/>
        <v>0</v>
      </c>
      <c r="Z322" s="86">
        <f t="shared" si="139"/>
        <v>0</v>
      </c>
      <c r="AA322" s="86">
        <f t="shared" si="139"/>
        <v>0</v>
      </c>
      <c r="AB322" s="86">
        <f t="shared" si="139"/>
        <v>0</v>
      </c>
      <c r="AC322" s="86">
        <f t="shared" si="139"/>
        <v>0</v>
      </c>
      <c r="AD322" s="86">
        <f t="shared" si="139"/>
        <v>0</v>
      </c>
      <c r="AE322" s="86">
        <f t="shared" si="139"/>
        <v>0</v>
      </c>
      <c r="AF322" s="86">
        <f t="shared" si="139"/>
        <v>0</v>
      </c>
      <c r="AG322" s="86">
        <f t="shared" si="139"/>
        <v>0</v>
      </c>
      <c r="AH322" s="86">
        <f t="shared" si="139"/>
        <v>0</v>
      </c>
      <c r="AI322" s="86">
        <f t="shared" si="139"/>
        <v>0</v>
      </c>
      <c r="AJ322" s="86">
        <f t="shared" si="139"/>
        <v>0</v>
      </c>
      <c r="AK322" s="86">
        <f t="shared" si="139"/>
        <v>0</v>
      </c>
      <c r="AL322" s="86">
        <f t="shared" si="139"/>
        <v>0</v>
      </c>
      <c r="AM322" s="86">
        <f t="shared" si="139"/>
        <v>0</v>
      </c>
      <c r="AN322" s="86">
        <f t="shared" si="139"/>
        <v>0</v>
      </c>
      <c r="AO322" s="86">
        <f t="shared" si="139"/>
        <v>0</v>
      </c>
      <c r="AP322" s="86">
        <f t="shared" si="139"/>
        <v>0</v>
      </c>
    </row>
    <row r="323" spans="2:42" hidden="1" outlineLevel="1">
      <c r="B323" s="728">
        <v>174</v>
      </c>
      <c r="C323" s="687"/>
      <c r="D323" s="669" t="s">
        <v>191</v>
      </c>
      <c r="E323" s="670" t="s">
        <v>1312</v>
      </c>
      <c r="F323" s="690"/>
      <c r="G323" s="86">
        <f t="shared" ref="G323:AP323" si="140">IF(G245="","",G245*(G284/1000)*(1-G376))</f>
        <v>0</v>
      </c>
      <c r="H323" s="86">
        <f t="shared" si="140"/>
        <v>0</v>
      </c>
      <c r="I323" s="86">
        <f t="shared" si="140"/>
        <v>0</v>
      </c>
      <c r="J323" s="86">
        <f t="shared" si="140"/>
        <v>0</v>
      </c>
      <c r="K323" s="86">
        <f t="shared" si="140"/>
        <v>0</v>
      </c>
      <c r="L323" s="86">
        <f t="shared" si="140"/>
        <v>0</v>
      </c>
      <c r="M323" s="86">
        <f t="shared" si="140"/>
        <v>0</v>
      </c>
      <c r="N323" s="86">
        <f t="shared" si="140"/>
        <v>0</v>
      </c>
      <c r="O323" s="86">
        <f t="shared" si="140"/>
        <v>0</v>
      </c>
      <c r="P323" s="86">
        <f t="shared" si="140"/>
        <v>0</v>
      </c>
      <c r="Q323" s="86">
        <f t="shared" si="140"/>
        <v>0</v>
      </c>
      <c r="R323" s="86">
        <f t="shared" si="140"/>
        <v>0</v>
      </c>
      <c r="S323" s="86">
        <f t="shared" si="140"/>
        <v>0</v>
      </c>
      <c r="T323" s="86">
        <f t="shared" si="140"/>
        <v>0</v>
      </c>
      <c r="U323" s="86">
        <f t="shared" si="140"/>
        <v>0</v>
      </c>
      <c r="V323" s="86">
        <f t="shared" si="140"/>
        <v>0</v>
      </c>
      <c r="W323" s="86">
        <f t="shared" si="140"/>
        <v>0</v>
      </c>
      <c r="X323" s="86">
        <f t="shared" si="140"/>
        <v>0</v>
      </c>
      <c r="Y323" s="86">
        <f t="shared" si="140"/>
        <v>0</v>
      </c>
      <c r="Z323" s="86">
        <f t="shared" si="140"/>
        <v>0</v>
      </c>
      <c r="AA323" s="86">
        <f t="shared" si="140"/>
        <v>0</v>
      </c>
      <c r="AB323" s="86">
        <f t="shared" si="140"/>
        <v>0</v>
      </c>
      <c r="AC323" s="86">
        <f t="shared" si="140"/>
        <v>0</v>
      </c>
      <c r="AD323" s="86">
        <f t="shared" si="140"/>
        <v>0</v>
      </c>
      <c r="AE323" s="86">
        <f t="shared" si="140"/>
        <v>0</v>
      </c>
      <c r="AF323" s="86">
        <f t="shared" si="140"/>
        <v>0</v>
      </c>
      <c r="AG323" s="86">
        <f t="shared" si="140"/>
        <v>0</v>
      </c>
      <c r="AH323" s="86">
        <f t="shared" si="140"/>
        <v>0</v>
      </c>
      <c r="AI323" s="86">
        <f t="shared" si="140"/>
        <v>0</v>
      </c>
      <c r="AJ323" s="86">
        <f t="shared" si="140"/>
        <v>0</v>
      </c>
      <c r="AK323" s="86">
        <f t="shared" si="140"/>
        <v>0</v>
      </c>
      <c r="AL323" s="86">
        <f t="shared" si="140"/>
        <v>0</v>
      </c>
      <c r="AM323" s="86">
        <f t="shared" si="140"/>
        <v>0</v>
      </c>
      <c r="AN323" s="86">
        <f t="shared" si="140"/>
        <v>0</v>
      </c>
      <c r="AO323" s="86">
        <f t="shared" si="140"/>
        <v>0</v>
      </c>
      <c r="AP323" s="86">
        <f t="shared" si="140"/>
        <v>0</v>
      </c>
    </row>
    <row r="324" spans="2:42" hidden="1" outlineLevel="1">
      <c r="B324" s="728">
        <f t="shared" ref="B324:B332" si="141">B323+1</f>
        <v>175</v>
      </c>
      <c r="C324" s="59" t="s">
        <v>190</v>
      </c>
      <c r="D324" s="640"/>
      <c r="E324" s="670" t="s">
        <v>1312</v>
      </c>
      <c r="F324" s="690"/>
      <c r="G324" s="154">
        <f t="shared" ref="G324:AP324" si="142">IF(COUNTBLANK(G325:G333)=9,"",SUM(G325:G333))</f>
        <v>0</v>
      </c>
      <c r="H324" s="154">
        <f t="shared" si="142"/>
        <v>0</v>
      </c>
      <c r="I324" s="154">
        <f t="shared" si="142"/>
        <v>0</v>
      </c>
      <c r="J324" s="154">
        <f t="shared" si="142"/>
        <v>0</v>
      </c>
      <c r="K324" s="154">
        <f t="shared" si="142"/>
        <v>0</v>
      </c>
      <c r="L324" s="154">
        <f t="shared" si="142"/>
        <v>0</v>
      </c>
      <c r="M324" s="154">
        <f t="shared" si="142"/>
        <v>0</v>
      </c>
      <c r="N324" s="154">
        <f t="shared" si="142"/>
        <v>0</v>
      </c>
      <c r="O324" s="154">
        <f t="shared" si="142"/>
        <v>0</v>
      </c>
      <c r="P324" s="154">
        <f t="shared" si="142"/>
        <v>0</v>
      </c>
      <c r="Q324" s="154">
        <f t="shared" si="142"/>
        <v>0</v>
      </c>
      <c r="R324" s="154">
        <f t="shared" si="142"/>
        <v>0</v>
      </c>
      <c r="S324" s="154">
        <f t="shared" si="142"/>
        <v>0</v>
      </c>
      <c r="T324" s="154">
        <f t="shared" si="142"/>
        <v>0</v>
      </c>
      <c r="U324" s="154">
        <f t="shared" si="142"/>
        <v>0</v>
      </c>
      <c r="V324" s="154">
        <f t="shared" si="142"/>
        <v>0</v>
      </c>
      <c r="W324" s="154">
        <f t="shared" si="142"/>
        <v>0</v>
      </c>
      <c r="X324" s="154">
        <f t="shared" si="142"/>
        <v>0</v>
      </c>
      <c r="Y324" s="154">
        <f t="shared" si="142"/>
        <v>0</v>
      </c>
      <c r="Z324" s="154">
        <f t="shared" si="142"/>
        <v>0</v>
      </c>
      <c r="AA324" s="154">
        <f t="shared" si="142"/>
        <v>0</v>
      </c>
      <c r="AB324" s="154">
        <f t="shared" si="142"/>
        <v>0</v>
      </c>
      <c r="AC324" s="154">
        <f t="shared" si="142"/>
        <v>0</v>
      </c>
      <c r="AD324" s="154">
        <f t="shared" si="142"/>
        <v>0</v>
      </c>
      <c r="AE324" s="154">
        <f t="shared" si="142"/>
        <v>0</v>
      </c>
      <c r="AF324" s="154">
        <f t="shared" si="142"/>
        <v>0</v>
      </c>
      <c r="AG324" s="154">
        <f t="shared" si="142"/>
        <v>0</v>
      </c>
      <c r="AH324" s="154">
        <f t="shared" si="142"/>
        <v>0</v>
      </c>
      <c r="AI324" s="154">
        <f t="shared" si="142"/>
        <v>0</v>
      </c>
      <c r="AJ324" s="154">
        <f t="shared" si="142"/>
        <v>0</v>
      </c>
      <c r="AK324" s="154">
        <f t="shared" si="142"/>
        <v>0</v>
      </c>
      <c r="AL324" s="154">
        <f t="shared" si="142"/>
        <v>0</v>
      </c>
      <c r="AM324" s="154">
        <f t="shared" si="142"/>
        <v>0</v>
      </c>
      <c r="AN324" s="154">
        <f t="shared" si="142"/>
        <v>0</v>
      </c>
      <c r="AO324" s="154">
        <f t="shared" si="142"/>
        <v>0</v>
      </c>
      <c r="AP324" s="154">
        <f t="shared" si="142"/>
        <v>0</v>
      </c>
    </row>
    <row r="325" spans="2:42" hidden="1" outlineLevel="1">
      <c r="B325" s="728">
        <f t="shared" si="141"/>
        <v>176</v>
      </c>
      <c r="C325" s="60"/>
      <c r="D325" s="640" t="s">
        <v>703</v>
      </c>
      <c r="E325" s="667" t="s">
        <v>1312</v>
      </c>
      <c r="F325" s="692"/>
      <c r="G325" s="86">
        <f t="shared" ref="G325:AP325" si="143">IF(G247="","",G247*G286/1000)</f>
        <v>0</v>
      </c>
      <c r="H325" s="86">
        <f t="shared" si="143"/>
        <v>0</v>
      </c>
      <c r="I325" s="86">
        <f t="shared" si="143"/>
        <v>0</v>
      </c>
      <c r="J325" s="86">
        <f t="shared" si="143"/>
        <v>0</v>
      </c>
      <c r="K325" s="86">
        <f t="shared" si="143"/>
        <v>0</v>
      </c>
      <c r="L325" s="86">
        <f t="shared" si="143"/>
        <v>0</v>
      </c>
      <c r="M325" s="86">
        <f t="shared" si="143"/>
        <v>0</v>
      </c>
      <c r="N325" s="86">
        <f t="shared" si="143"/>
        <v>0</v>
      </c>
      <c r="O325" s="86">
        <f t="shared" si="143"/>
        <v>0</v>
      </c>
      <c r="P325" s="86">
        <f t="shared" si="143"/>
        <v>0</v>
      </c>
      <c r="Q325" s="86">
        <f t="shared" si="143"/>
        <v>0</v>
      </c>
      <c r="R325" s="86">
        <f t="shared" si="143"/>
        <v>0</v>
      </c>
      <c r="S325" s="86">
        <f t="shared" si="143"/>
        <v>0</v>
      </c>
      <c r="T325" s="86">
        <f t="shared" si="143"/>
        <v>0</v>
      </c>
      <c r="U325" s="86">
        <f t="shared" si="143"/>
        <v>0</v>
      </c>
      <c r="V325" s="86">
        <f t="shared" si="143"/>
        <v>0</v>
      </c>
      <c r="W325" s="86">
        <f t="shared" si="143"/>
        <v>0</v>
      </c>
      <c r="X325" s="86">
        <f t="shared" si="143"/>
        <v>0</v>
      </c>
      <c r="Y325" s="86">
        <f t="shared" si="143"/>
        <v>0</v>
      </c>
      <c r="Z325" s="86">
        <f t="shared" si="143"/>
        <v>0</v>
      </c>
      <c r="AA325" s="86">
        <f t="shared" si="143"/>
        <v>0</v>
      </c>
      <c r="AB325" s="86">
        <f t="shared" si="143"/>
        <v>0</v>
      </c>
      <c r="AC325" s="86">
        <f t="shared" si="143"/>
        <v>0</v>
      </c>
      <c r="AD325" s="86">
        <f t="shared" si="143"/>
        <v>0</v>
      </c>
      <c r="AE325" s="86">
        <f t="shared" si="143"/>
        <v>0</v>
      </c>
      <c r="AF325" s="86">
        <f t="shared" si="143"/>
        <v>0</v>
      </c>
      <c r="AG325" s="86">
        <f t="shared" si="143"/>
        <v>0</v>
      </c>
      <c r="AH325" s="86">
        <f t="shared" si="143"/>
        <v>0</v>
      </c>
      <c r="AI325" s="86">
        <f t="shared" si="143"/>
        <v>0</v>
      </c>
      <c r="AJ325" s="86">
        <f t="shared" si="143"/>
        <v>0</v>
      </c>
      <c r="AK325" s="86">
        <f t="shared" si="143"/>
        <v>0</v>
      </c>
      <c r="AL325" s="86">
        <f t="shared" si="143"/>
        <v>0</v>
      </c>
      <c r="AM325" s="86">
        <f t="shared" si="143"/>
        <v>0</v>
      </c>
      <c r="AN325" s="86">
        <f t="shared" si="143"/>
        <v>0</v>
      </c>
      <c r="AO325" s="86">
        <f t="shared" si="143"/>
        <v>0</v>
      </c>
      <c r="AP325" s="86">
        <f t="shared" si="143"/>
        <v>0</v>
      </c>
    </row>
    <row r="326" spans="2:42" hidden="1" outlineLevel="1">
      <c r="B326" s="728">
        <f t="shared" si="141"/>
        <v>177</v>
      </c>
      <c r="C326" s="61"/>
      <c r="D326" s="640" t="s">
        <v>1128</v>
      </c>
      <c r="E326" s="670" t="s">
        <v>1312</v>
      </c>
      <c r="F326" s="690"/>
      <c r="G326" s="86">
        <f t="shared" ref="G326:AP326" si="144">IF(G248="","",G248*G287/1000)</f>
        <v>0</v>
      </c>
      <c r="H326" s="86">
        <f t="shared" si="144"/>
        <v>0</v>
      </c>
      <c r="I326" s="86">
        <f t="shared" si="144"/>
        <v>0</v>
      </c>
      <c r="J326" s="86">
        <f t="shared" si="144"/>
        <v>0</v>
      </c>
      <c r="K326" s="86">
        <f t="shared" si="144"/>
        <v>0</v>
      </c>
      <c r="L326" s="86">
        <f t="shared" si="144"/>
        <v>0</v>
      </c>
      <c r="M326" s="86">
        <f t="shared" si="144"/>
        <v>0</v>
      </c>
      <c r="N326" s="86">
        <f t="shared" si="144"/>
        <v>0</v>
      </c>
      <c r="O326" s="86">
        <f t="shared" si="144"/>
        <v>0</v>
      </c>
      <c r="P326" s="86">
        <f t="shared" si="144"/>
        <v>0</v>
      </c>
      <c r="Q326" s="86">
        <f t="shared" si="144"/>
        <v>0</v>
      </c>
      <c r="R326" s="86">
        <f t="shared" si="144"/>
        <v>0</v>
      </c>
      <c r="S326" s="86">
        <f t="shared" si="144"/>
        <v>0</v>
      </c>
      <c r="T326" s="86">
        <f t="shared" si="144"/>
        <v>0</v>
      </c>
      <c r="U326" s="86">
        <f t="shared" si="144"/>
        <v>0</v>
      </c>
      <c r="V326" s="86">
        <f t="shared" si="144"/>
        <v>0</v>
      </c>
      <c r="W326" s="86">
        <f t="shared" si="144"/>
        <v>0</v>
      </c>
      <c r="X326" s="86">
        <f t="shared" si="144"/>
        <v>0</v>
      </c>
      <c r="Y326" s="86">
        <f t="shared" si="144"/>
        <v>0</v>
      </c>
      <c r="Z326" s="86">
        <f t="shared" si="144"/>
        <v>0</v>
      </c>
      <c r="AA326" s="86">
        <f t="shared" si="144"/>
        <v>0</v>
      </c>
      <c r="AB326" s="86">
        <f t="shared" si="144"/>
        <v>0</v>
      </c>
      <c r="AC326" s="86">
        <f t="shared" si="144"/>
        <v>0</v>
      </c>
      <c r="AD326" s="86">
        <f t="shared" si="144"/>
        <v>0</v>
      </c>
      <c r="AE326" s="86">
        <f t="shared" si="144"/>
        <v>0</v>
      </c>
      <c r="AF326" s="86">
        <f t="shared" si="144"/>
        <v>0</v>
      </c>
      <c r="AG326" s="86">
        <f t="shared" si="144"/>
        <v>0</v>
      </c>
      <c r="AH326" s="86">
        <f t="shared" si="144"/>
        <v>0</v>
      </c>
      <c r="AI326" s="86">
        <f t="shared" si="144"/>
        <v>0</v>
      </c>
      <c r="AJ326" s="86">
        <f t="shared" si="144"/>
        <v>0</v>
      </c>
      <c r="AK326" s="86">
        <f t="shared" si="144"/>
        <v>0</v>
      </c>
      <c r="AL326" s="86">
        <f t="shared" si="144"/>
        <v>0</v>
      </c>
      <c r="AM326" s="86">
        <f t="shared" si="144"/>
        <v>0</v>
      </c>
      <c r="AN326" s="86">
        <f t="shared" si="144"/>
        <v>0</v>
      </c>
      <c r="AO326" s="86">
        <f t="shared" si="144"/>
        <v>0</v>
      </c>
      <c r="AP326" s="86">
        <f t="shared" si="144"/>
        <v>0</v>
      </c>
    </row>
    <row r="327" spans="2:42" hidden="1" outlineLevel="1">
      <c r="B327" s="728">
        <f t="shared" si="141"/>
        <v>178</v>
      </c>
      <c r="C327" s="60"/>
      <c r="D327" s="640" t="s">
        <v>1127</v>
      </c>
      <c r="E327" s="670" t="s">
        <v>1312</v>
      </c>
      <c r="F327" s="690"/>
      <c r="G327" s="86">
        <f t="shared" ref="G327:AP327" si="145">IF(G249="","",G249*G288/1000)</f>
        <v>0</v>
      </c>
      <c r="H327" s="86">
        <f t="shared" si="145"/>
        <v>0</v>
      </c>
      <c r="I327" s="86">
        <f t="shared" si="145"/>
        <v>0</v>
      </c>
      <c r="J327" s="86">
        <f t="shared" si="145"/>
        <v>0</v>
      </c>
      <c r="K327" s="86">
        <f t="shared" si="145"/>
        <v>0</v>
      </c>
      <c r="L327" s="86">
        <f t="shared" si="145"/>
        <v>0</v>
      </c>
      <c r="M327" s="86">
        <f t="shared" si="145"/>
        <v>0</v>
      </c>
      <c r="N327" s="86">
        <f t="shared" si="145"/>
        <v>0</v>
      </c>
      <c r="O327" s="86">
        <f t="shared" si="145"/>
        <v>0</v>
      </c>
      <c r="P327" s="86">
        <f t="shared" si="145"/>
        <v>0</v>
      </c>
      <c r="Q327" s="86">
        <f t="shared" si="145"/>
        <v>0</v>
      </c>
      <c r="R327" s="86">
        <f t="shared" si="145"/>
        <v>0</v>
      </c>
      <c r="S327" s="86">
        <f t="shared" si="145"/>
        <v>0</v>
      </c>
      <c r="T327" s="86">
        <f t="shared" si="145"/>
        <v>0</v>
      </c>
      <c r="U327" s="86">
        <f t="shared" si="145"/>
        <v>0</v>
      </c>
      <c r="V327" s="86">
        <f t="shared" si="145"/>
        <v>0</v>
      </c>
      <c r="W327" s="86">
        <f t="shared" si="145"/>
        <v>0</v>
      </c>
      <c r="X327" s="86">
        <f t="shared" si="145"/>
        <v>0</v>
      </c>
      <c r="Y327" s="86">
        <f t="shared" si="145"/>
        <v>0</v>
      </c>
      <c r="Z327" s="86">
        <f t="shared" si="145"/>
        <v>0</v>
      </c>
      <c r="AA327" s="86">
        <f t="shared" si="145"/>
        <v>0</v>
      </c>
      <c r="AB327" s="86">
        <f t="shared" si="145"/>
        <v>0</v>
      </c>
      <c r="AC327" s="86">
        <f t="shared" si="145"/>
        <v>0</v>
      </c>
      <c r="AD327" s="86">
        <f t="shared" si="145"/>
        <v>0</v>
      </c>
      <c r="AE327" s="86">
        <f t="shared" si="145"/>
        <v>0</v>
      </c>
      <c r="AF327" s="86">
        <f t="shared" si="145"/>
        <v>0</v>
      </c>
      <c r="AG327" s="86">
        <f t="shared" si="145"/>
        <v>0</v>
      </c>
      <c r="AH327" s="86">
        <f t="shared" si="145"/>
        <v>0</v>
      </c>
      <c r="AI327" s="86">
        <f t="shared" si="145"/>
        <v>0</v>
      </c>
      <c r="AJ327" s="86">
        <f t="shared" si="145"/>
        <v>0</v>
      </c>
      <c r="AK327" s="86">
        <f t="shared" si="145"/>
        <v>0</v>
      </c>
      <c r="AL327" s="86">
        <f t="shared" si="145"/>
        <v>0</v>
      </c>
      <c r="AM327" s="86">
        <f t="shared" si="145"/>
        <v>0</v>
      </c>
      <c r="AN327" s="86">
        <f t="shared" si="145"/>
        <v>0</v>
      </c>
      <c r="AO327" s="86">
        <f t="shared" si="145"/>
        <v>0</v>
      </c>
      <c r="AP327" s="86">
        <f t="shared" si="145"/>
        <v>0</v>
      </c>
    </row>
    <row r="328" spans="2:42" hidden="1" outlineLevel="1">
      <c r="B328" s="728">
        <f t="shared" si="141"/>
        <v>179</v>
      </c>
      <c r="C328" s="60"/>
      <c r="D328" s="640" t="s">
        <v>771</v>
      </c>
      <c r="E328" s="670" t="s">
        <v>1312</v>
      </c>
      <c r="F328" s="690"/>
      <c r="G328" s="86">
        <f t="shared" ref="G328:AP328" si="146">IF(G250="","",G250*G289/1000)</f>
        <v>0</v>
      </c>
      <c r="H328" s="86">
        <f t="shared" si="146"/>
        <v>0</v>
      </c>
      <c r="I328" s="86">
        <f t="shared" si="146"/>
        <v>0</v>
      </c>
      <c r="J328" s="86">
        <f t="shared" si="146"/>
        <v>0</v>
      </c>
      <c r="K328" s="86">
        <f t="shared" si="146"/>
        <v>0</v>
      </c>
      <c r="L328" s="86">
        <f t="shared" si="146"/>
        <v>0</v>
      </c>
      <c r="M328" s="86">
        <f t="shared" si="146"/>
        <v>0</v>
      </c>
      <c r="N328" s="86">
        <f t="shared" si="146"/>
        <v>0</v>
      </c>
      <c r="O328" s="86">
        <f t="shared" si="146"/>
        <v>0</v>
      </c>
      <c r="P328" s="86">
        <f t="shared" si="146"/>
        <v>0</v>
      </c>
      <c r="Q328" s="86">
        <f t="shared" si="146"/>
        <v>0</v>
      </c>
      <c r="R328" s="86">
        <f t="shared" si="146"/>
        <v>0</v>
      </c>
      <c r="S328" s="86">
        <f t="shared" si="146"/>
        <v>0</v>
      </c>
      <c r="T328" s="86">
        <f t="shared" si="146"/>
        <v>0</v>
      </c>
      <c r="U328" s="86">
        <f t="shared" si="146"/>
        <v>0</v>
      </c>
      <c r="V328" s="86">
        <f t="shared" si="146"/>
        <v>0</v>
      </c>
      <c r="W328" s="86">
        <f t="shared" si="146"/>
        <v>0</v>
      </c>
      <c r="X328" s="86">
        <f t="shared" si="146"/>
        <v>0</v>
      </c>
      <c r="Y328" s="86">
        <f t="shared" si="146"/>
        <v>0</v>
      </c>
      <c r="Z328" s="86">
        <f t="shared" si="146"/>
        <v>0</v>
      </c>
      <c r="AA328" s="86">
        <f t="shared" si="146"/>
        <v>0</v>
      </c>
      <c r="AB328" s="86">
        <f t="shared" si="146"/>
        <v>0</v>
      </c>
      <c r="AC328" s="86">
        <f t="shared" si="146"/>
        <v>0</v>
      </c>
      <c r="AD328" s="86">
        <f t="shared" si="146"/>
        <v>0</v>
      </c>
      <c r="AE328" s="86">
        <f t="shared" si="146"/>
        <v>0</v>
      </c>
      <c r="AF328" s="86">
        <f t="shared" si="146"/>
        <v>0</v>
      </c>
      <c r="AG328" s="86">
        <f t="shared" si="146"/>
        <v>0</v>
      </c>
      <c r="AH328" s="86">
        <f t="shared" si="146"/>
        <v>0</v>
      </c>
      <c r="AI328" s="86">
        <f t="shared" si="146"/>
        <v>0</v>
      </c>
      <c r="AJ328" s="86">
        <f t="shared" si="146"/>
        <v>0</v>
      </c>
      <c r="AK328" s="86">
        <f t="shared" si="146"/>
        <v>0</v>
      </c>
      <c r="AL328" s="86">
        <f t="shared" si="146"/>
        <v>0</v>
      </c>
      <c r="AM328" s="86">
        <f t="shared" si="146"/>
        <v>0</v>
      </c>
      <c r="AN328" s="86">
        <f t="shared" si="146"/>
        <v>0</v>
      </c>
      <c r="AO328" s="86">
        <f t="shared" si="146"/>
        <v>0</v>
      </c>
      <c r="AP328" s="86">
        <f t="shared" si="146"/>
        <v>0</v>
      </c>
    </row>
    <row r="329" spans="2:42" hidden="1" outlineLevel="1">
      <c r="B329" s="728">
        <f t="shared" si="141"/>
        <v>180</v>
      </c>
      <c r="C329" s="60"/>
      <c r="D329" s="640" t="s">
        <v>797</v>
      </c>
      <c r="E329" s="670" t="s">
        <v>1312</v>
      </c>
      <c r="F329" s="690"/>
      <c r="G329" s="86">
        <f t="shared" ref="G329:AP329" si="147">IF(G251="","",G251*G290/1000)</f>
        <v>0</v>
      </c>
      <c r="H329" s="86">
        <f t="shared" si="147"/>
        <v>0</v>
      </c>
      <c r="I329" s="86">
        <f t="shared" si="147"/>
        <v>0</v>
      </c>
      <c r="J329" s="86">
        <f t="shared" si="147"/>
        <v>0</v>
      </c>
      <c r="K329" s="86">
        <f t="shared" si="147"/>
        <v>0</v>
      </c>
      <c r="L329" s="86">
        <f t="shared" si="147"/>
        <v>0</v>
      </c>
      <c r="M329" s="86">
        <f t="shared" si="147"/>
        <v>0</v>
      </c>
      <c r="N329" s="86">
        <f t="shared" si="147"/>
        <v>0</v>
      </c>
      <c r="O329" s="86">
        <f t="shared" si="147"/>
        <v>0</v>
      </c>
      <c r="P329" s="86">
        <f t="shared" si="147"/>
        <v>0</v>
      </c>
      <c r="Q329" s="86">
        <f t="shared" si="147"/>
        <v>0</v>
      </c>
      <c r="R329" s="86">
        <f t="shared" si="147"/>
        <v>0</v>
      </c>
      <c r="S329" s="86">
        <f t="shared" si="147"/>
        <v>0</v>
      </c>
      <c r="T329" s="86">
        <f t="shared" si="147"/>
        <v>0</v>
      </c>
      <c r="U329" s="86">
        <f t="shared" si="147"/>
        <v>0</v>
      </c>
      <c r="V329" s="86">
        <f t="shared" si="147"/>
        <v>0</v>
      </c>
      <c r="W329" s="86">
        <f t="shared" si="147"/>
        <v>0</v>
      </c>
      <c r="X329" s="86">
        <f t="shared" si="147"/>
        <v>0</v>
      </c>
      <c r="Y329" s="86">
        <f t="shared" si="147"/>
        <v>0</v>
      </c>
      <c r="Z329" s="86">
        <f t="shared" si="147"/>
        <v>0</v>
      </c>
      <c r="AA329" s="86">
        <f t="shared" si="147"/>
        <v>0</v>
      </c>
      <c r="AB329" s="86">
        <f t="shared" si="147"/>
        <v>0</v>
      </c>
      <c r="AC329" s="86">
        <f t="shared" si="147"/>
        <v>0</v>
      </c>
      <c r="AD329" s="86">
        <f t="shared" si="147"/>
        <v>0</v>
      </c>
      <c r="AE329" s="86">
        <f t="shared" si="147"/>
        <v>0</v>
      </c>
      <c r="AF329" s="86">
        <f t="shared" si="147"/>
        <v>0</v>
      </c>
      <c r="AG329" s="86">
        <f t="shared" si="147"/>
        <v>0</v>
      </c>
      <c r="AH329" s="86">
        <f t="shared" si="147"/>
        <v>0</v>
      </c>
      <c r="AI329" s="86">
        <f t="shared" si="147"/>
        <v>0</v>
      </c>
      <c r="AJ329" s="86">
        <f t="shared" si="147"/>
        <v>0</v>
      </c>
      <c r="AK329" s="86">
        <f t="shared" si="147"/>
        <v>0</v>
      </c>
      <c r="AL329" s="86">
        <f t="shared" si="147"/>
        <v>0</v>
      </c>
      <c r="AM329" s="86">
        <f t="shared" si="147"/>
        <v>0</v>
      </c>
      <c r="AN329" s="86">
        <f t="shared" si="147"/>
        <v>0</v>
      </c>
      <c r="AO329" s="86">
        <f t="shared" si="147"/>
        <v>0</v>
      </c>
      <c r="AP329" s="86">
        <f t="shared" si="147"/>
        <v>0</v>
      </c>
    </row>
    <row r="330" spans="2:42" hidden="1" outlineLevel="1">
      <c r="B330" s="728">
        <f t="shared" si="141"/>
        <v>181</v>
      </c>
      <c r="C330" s="60"/>
      <c r="D330" s="640" t="s">
        <v>798</v>
      </c>
      <c r="E330" s="670" t="s">
        <v>1312</v>
      </c>
      <c r="F330" s="690"/>
      <c r="G330" s="86">
        <f t="shared" ref="G330:AP330" si="148">IF(G252="","",G252*G291/1000)</f>
        <v>0</v>
      </c>
      <c r="H330" s="86">
        <f t="shared" si="148"/>
        <v>0</v>
      </c>
      <c r="I330" s="86">
        <f t="shared" si="148"/>
        <v>0</v>
      </c>
      <c r="J330" s="86">
        <f t="shared" si="148"/>
        <v>0</v>
      </c>
      <c r="K330" s="86">
        <f t="shared" si="148"/>
        <v>0</v>
      </c>
      <c r="L330" s="86">
        <f t="shared" si="148"/>
        <v>0</v>
      </c>
      <c r="M330" s="86">
        <f t="shared" si="148"/>
        <v>0</v>
      </c>
      <c r="N330" s="86">
        <f t="shared" si="148"/>
        <v>0</v>
      </c>
      <c r="O330" s="86">
        <f t="shared" si="148"/>
        <v>0</v>
      </c>
      <c r="P330" s="86">
        <f t="shared" si="148"/>
        <v>0</v>
      </c>
      <c r="Q330" s="86">
        <f t="shared" si="148"/>
        <v>0</v>
      </c>
      <c r="R330" s="86">
        <f t="shared" si="148"/>
        <v>0</v>
      </c>
      <c r="S330" s="86">
        <f t="shared" si="148"/>
        <v>0</v>
      </c>
      <c r="T330" s="86">
        <f t="shared" si="148"/>
        <v>0</v>
      </c>
      <c r="U330" s="86">
        <f t="shared" si="148"/>
        <v>0</v>
      </c>
      <c r="V330" s="86">
        <f t="shared" si="148"/>
        <v>0</v>
      </c>
      <c r="W330" s="86">
        <f t="shared" si="148"/>
        <v>0</v>
      </c>
      <c r="X330" s="86">
        <f t="shared" si="148"/>
        <v>0</v>
      </c>
      <c r="Y330" s="86">
        <f t="shared" si="148"/>
        <v>0</v>
      </c>
      <c r="Z330" s="86">
        <f t="shared" si="148"/>
        <v>0</v>
      </c>
      <c r="AA330" s="86">
        <f t="shared" si="148"/>
        <v>0</v>
      </c>
      <c r="AB330" s="86">
        <f t="shared" si="148"/>
        <v>0</v>
      </c>
      <c r="AC330" s="86">
        <f t="shared" si="148"/>
        <v>0</v>
      </c>
      <c r="AD330" s="86">
        <f t="shared" si="148"/>
        <v>0</v>
      </c>
      <c r="AE330" s="86">
        <f t="shared" si="148"/>
        <v>0</v>
      </c>
      <c r="AF330" s="86">
        <f t="shared" si="148"/>
        <v>0</v>
      </c>
      <c r="AG330" s="86">
        <f t="shared" si="148"/>
        <v>0</v>
      </c>
      <c r="AH330" s="86">
        <f t="shared" si="148"/>
        <v>0</v>
      </c>
      <c r="AI330" s="86">
        <f t="shared" si="148"/>
        <v>0</v>
      </c>
      <c r="AJ330" s="86">
        <f t="shared" si="148"/>
        <v>0</v>
      </c>
      <c r="AK330" s="86">
        <f t="shared" si="148"/>
        <v>0</v>
      </c>
      <c r="AL330" s="86">
        <f t="shared" si="148"/>
        <v>0</v>
      </c>
      <c r="AM330" s="86">
        <f t="shared" si="148"/>
        <v>0</v>
      </c>
      <c r="AN330" s="86">
        <f t="shared" si="148"/>
        <v>0</v>
      </c>
      <c r="AO330" s="86">
        <f t="shared" si="148"/>
        <v>0</v>
      </c>
      <c r="AP330" s="86">
        <f t="shared" si="148"/>
        <v>0</v>
      </c>
    </row>
    <row r="331" spans="2:42" hidden="1" outlineLevel="1">
      <c r="B331" s="728">
        <f t="shared" si="141"/>
        <v>182</v>
      </c>
      <c r="C331" s="60"/>
      <c r="D331" s="640" t="s">
        <v>772</v>
      </c>
      <c r="E331" s="670" t="s">
        <v>1312</v>
      </c>
      <c r="F331" s="690"/>
      <c r="G331" s="86">
        <f t="shared" ref="G331:AP331" si="149">IF(G253="","",G253*G292/1000)</f>
        <v>0</v>
      </c>
      <c r="H331" s="86">
        <f t="shared" si="149"/>
        <v>0</v>
      </c>
      <c r="I331" s="86">
        <f t="shared" si="149"/>
        <v>0</v>
      </c>
      <c r="J331" s="86">
        <f t="shared" si="149"/>
        <v>0</v>
      </c>
      <c r="K331" s="86">
        <f t="shared" si="149"/>
        <v>0</v>
      </c>
      <c r="L331" s="86">
        <f t="shared" si="149"/>
        <v>0</v>
      </c>
      <c r="M331" s="86">
        <f t="shared" si="149"/>
        <v>0</v>
      </c>
      <c r="N331" s="86">
        <f t="shared" si="149"/>
        <v>0</v>
      </c>
      <c r="O331" s="86">
        <f t="shared" si="149"/>
        <v>0</v>
      </c>
      <c r="P331" s="86">
        <f t="shared" si="149"/>
        <v>0</v>
      </c>
      <c r="Q331" s="86">
        <f t="shared" si="149"/>
        <v>0</v>
      </c>
      <c r="R331" s="86">
        <f t="shared" si="149"/>
        <v>0</v>
      </c>
      <c r="S331" s="86">
        <f t="shared" si="149"/>
        <v>0</v>
      </c>
      <c r="T331" s="86">
        <f t="shared" si="149"/>
        <v>0</v>
      </c>
      <c r="U331" s="86">
        <f t="shared" si="149"/>
        <v>0</v>
      </c>
      <c r="V331" s="86">
        <f t="shared" si="149"/>
        <v>0</v>
      </c>
      <c r="W331" s="86">
        <f t="shared" si="149"/>
        <v>0</v>
      </c>
      <c r="X331" s="86">
        <f t="shared" si="149"/>
        <v>0</v>
      </c>
      <c r="Y331" s="86">
        <f t="shared" si="149"/>
        <v>0</v>
      </c>
      <c r="Z331" s="86">
        <f t="shared" si="149"/>
        <v>0</v>
      </c>
      <c r="AA331" s="86">
        <f t="shared" si="149"/>
        <v>0</v>
      </c>
      <c r="AB331" s="86">
        <f t="shared" si="149"/>
        <v>0</v>
      </c>
      <c r="AC331" s="86">
        <f t="shared" si="149"/>
        <v>0</v>
      </c>
      <c r="AD331" s="86">
        <f t="shared" si="149"/>
        <v>0</v>
      </c>
      <c r="AE331" s="86">
        <f t="shared" si="149"/>
        <v>0</v>
      </c>
      <c r="AF331" s="86">
        <f t="shared" si="149"/>
        <v>0</v>
      </c>
      <c r="AG331" s="86">
        <f t="shared" si="149"/>
        <v>0</v>
      </c>
      <c r="AH331" s="86">
        <f t="shared" si="149"/>
        <v>0</v>
      </c>
      <c r="AI331" s="86">
        <f t="shared" si="149"/>
        <v>0</v>
      </c>
      <c r="AJ331" s="86">
        <f t="shared" si="149"/>
        <v>0</v>
      </c>
      <c r="AK331" s="86">
        <f t="shared" si="149"/>
        <v>0</v>
      </c>
      <c r="AL331" s="86">
        <f t="shared" si="149"/>
        <v>0</v>
      </c>
      <c r="AM331" s="86">
        <f t="shared" si="149"/>
        <v>0</v>
      </c>
      <c r="AN331" s="86">
        <f t="shared" si="149"/>
        <v>0</v>
      </c>
      <c r="AO331" s="86">
        <f t="shared" si="149"/>
        <v>0</v>
      </c>
      <c r="AP331" s="86">
        <f t="shared" si="149"/>
        <v>0</v>
      </c>
    </row>
    <row r="332" spans="2:42" hidden="1" outlineLevel="1">
      <c r="B332" s="728">
        <f t="shared" si="141"/>
        <v>183</v>
      </c>
      <c r="C332" s="61"/>
      <c r="D332" s="640" t="s">
        <v>799</v>
      </c>
      <c r="E332" s="670" t="s">
        <v>1312</v>
      </c>
      <c r="F332" s="690"/>
      <c r="G332" s="86">
        <f t="shared" ref="G332:AP332" si="150">IF(G254="","",G254*G293/1000)</f>
        <v>0</v>
      </c>
      <c r="H332" s="86">
        <f t="shared" si="150"/>
        <v>0</v>
      </c>
      <c r="I332" s="86">
        <f t="shared" si="150"/>
        <v>0</v>
      </c>
      <c r="J332" s="86">
        <f t="shared" si="150"/>
        <v>0</v>
      </c>
      <c r="K332" s="86">
        <f t="shared" si="150"/>
        <v>0</v>
      </c>
      <c r="L332" s="86">
        <f t="shared" si="150"/>
        <v>0</v>
      </c>
      <c r="M332" s="86">
        <f t="shared" si="150"/>
        <v>0</v>
      </c>
      <c r="N332" s="86">
        <f t="shared" si="150"/>
        <v>0</v>
      </c>
      <c r="O332" s="86">
        <f t="shared" si="150"/>
        <v>0</v>
      </c>
      <c r="P332" s="86">
        <f t="shared" si="150"/>
        <v>0</v>
      </c>
      <c r="Q332" s="86">
        <f t="shared" si="150"/>
        <v>0</v>
      </c>
      <c r="R332" s="86">
        <f t="shared" si="150"/>
        <v>0</v>
      </c>
      <c r="S332" s="86">
        <f t="shared" si="150"/>
        <v>0</v>
      </c>
      <c r="T332" s="86">
        <f t="shared" si="150"/>
        <v>0</v>
      </c>
      <c r="U332" s="86">
        <f t="shared" si="150"/>
        <v>0</v>
      </c>
      <c r="V332" s="86">
        <f t="shared" si="150"/>
        <v>0</v>
      </c>
      <c r="W332" s="86">
        <f t="shared" si="150"/>
        <v>0</v>
      </c>
      <c r="X332" s="86">
        <f t="shared" si="150"/>
        <v>0</v>
      </c>
      <c r="Y332" s="86">
        <f t="shared" si="150"/>
        <v>0</v>
      </c>
      <c r="Z332" s="86">
        <f t="shared" si="150"/>
        <v>0</v>
      </c>
      <c r="AA332" s="86">
        <f t="shared" si="150"/>
        <v>0</v>
      </c>
      <c r="AB332" s="86">
        <f t="shared" si="150"/>
        <v>0</v>
      </c>
      <c r="AC332" s="86">
        <f t="shared" si="150"/>
        <v>0</v>
      </c>
      <c r="AD332" s="86">
        <f t="shared" si="150"/>
        <v>0</v>
      </c>
      <c r="AE332" s="86">
        <f t="shared" si="150"/>
        <v>0</v>
      </c>
      <c r="AF332" s="86">
        <f t="shared" si="150"/>
        <v>0</v>
      </c>
      <c r="AG332" s="86">
        <f t="shared" si="150"/>
        <v>0</v>
      </c>
      <c r="AH332" s="86">
        <f t="shared" si="150"/>
        <v>0</v>
      </c>
      <c r="AI332" s="86">
        <f t="shared" si="150"/>
        <v>0</v>
      </c>
      <c r="AJ332" s="86">
        <f t="shared" si="150"/>
        <v>0</v>
      </c>
      <c r="AK332" s="86">
        <f t="shared" si="150"/>
        <v>0</v>
      </c>
      <c r="AL332" s="86">
        <f t="shared" si="150"/>
        <v>0</v>
      </c>
      <c r="AM332" s="86">
        <f t="shared" si="150"/>
        <v>0</v>
      </c>
      <c r="AN332" s="86">
        <f t="shared" si="150"/>
        <v>0</v>
      </c>
      <c r="AO332" s="86">
        <f t="shared" si="150"/>
        <v>0</v>
      </c>
      <c r="AP332" s="86">
        <f t="shared" si="150"/>
        <v>0</v>
      </c>
    </row>
    <row r="333" spans="2:42" ht="13.5" hidden="1" outlineLevel="1" thickBot="1">
      <c r="B333" s="817" t="s">
        <v>556</v>
      </c>
      <c r="C333" s="693"/>
      <c r="D333" s="694" t="s">
        <v>193</v>
      </c>
      <c r="E333" s="695" t="s">
        <v>1312</v>
      </c>
      <c r="F333" s="696"/>
      <c r="G333" s="697">
        <f t="shared" ref="G333:AP333" si="151">(G239*G278*G$369+G240*G279*G$370+G241*G280*G$371+G242*G281*G$372+G243*G282*G$373+G244*G283*G$374+G245*G284*G$376)/1000</f>
        <v>0</v>
      </c>
      <c r="H333" s="697">
        <f t="shared" si="151"/>
        <v>0</v>
      </c>
      <c r="I333" s="697">
        <f t="shared" si="151"/>
        <v>0</v>
      </c>
      <c r="J333" s="697">
        <f t="shared" si="151"/>
        <v>0</v>
      </c>
      <c r="K333" s="697">
        <f t="shared" si="151"/>
        <v>0</v>
      </c>
      <c r="L333" s="697">
        <f t="shared" si="151"/>
        <v>0</v>
      </c>
      <c r="M333" s="697">
        <f t="shared" si="151"/>
        <v>0</v>
      </c>
      <c r="N333" s="697">
        <f t="shared" si="151"/>
        <v>0</v>
      </c>
      <c r="O333" s="697">
        <f t="shared" si="151"/>
        <v>0</v>
      </c>
      <c r="P333" s="697">
        <f t="shared" si="151"/>
        <v>0</v>
      </c>
      <c r="Q333" s="697">
        <f t="shared" si="151"/>
        <v>0</v>
      </c>
      <c r="R333" s="697">
        <f t="shared" si="151"/>
        <v>0</v>
      </c>
      <c r="S333" s="697">
        <f t="shared" si="151"/>
        <v>0</v>
      </c>
      <c r="T333" s="697">
        <f t="shared" si="151"/>
        <v>0</v>
      </c>
      <c r="U333" s="697">
        <f t="shared" si="151"/>
        <v>0</v>
      </c>
      <c r="V333" s="697">
        <f t="shared" si="151"/>
        <v>0</v>
      </c>
      <c r="W333" s="697">
        <f t="shared" si="151"/>
        <v>0</v>
      </c>
      <c r="X333" s="697">
        <f t="shared" si="151"/>
        <v>0</v>
      </c>
      <c r="Y333" s="697">
        <f t="shared" si="151"/>
        <v>0</v>
      </c>
      <c r="Z333" s="697">
        <f t="shared" si="151"/>
        <v>0</v>
      </c>
      <c r="AA333" s="697">
        <f t="shared" si="151"/>
        <v>0</v>
      </c>
      <c r="AB333" s="697">
        <f t="shared" si="151"/>
        <v>0</v>
      </c>
      <c r="AC333" s="697">
        <f t="shared" si="151"/>
        <v>0</v>
      </c>
      <c r="AD333" s="697">
        <f t="shared" si="151"/>
        <v>0</v>
      </c>
      <c r="AE333" s="697">
        <f t="shared" si="151"/>
        <v>0</v>
      </c>
      <c r="AF333" s="697">
        <f t="shared" si="151"/>
        <v>0</v>
      </c>
      <c r="AG333" s="697">
        <f t="shared" si="151"/>
        <v>0</v>
      </c>
      <c r="AH333" s="697">
        <f t="shared" si="151"/>
        <v>0</v>
      </c>
      <c r="AI333" s="697">
        <f t="shared" si="151"/>
        <v>0</v>
      </c>
      <c r="AJ333" s="697">
        <f t="shared" si="151"/>
        <v>0</v>
      </c>
      <c r="AK333" s="697">
        <f t="shared" si="151"/>
        <v>0</v>
      </c>
      <c r="AL333" s="697">
        <f t="shared" si="151"/>
        <v>0</v>
      </c>
      <c r="AM333" s="697">
        <f t="shared" si="151"/>
        <v>0</v>
      </c>
      <c r="AN333" s="697">
        <f t="shared" si="151"/>
        <v>0</v>
      </c>
      <c r="AO333" s="697">
        <f t="shared" si="151"/>
        <v>0</v>
      </c>
      <c r="AP333" s="697">
        <f t="shared" si="151"/>
        <v>0</v>
      </c>
    </row>
    <row r="334" spans="2:42" s="15" customFormat="1" ht="13.5" hidden="1" outlineLevel="1" thickBot="1">
      <c r="B334" s="17" t="s">
        <v>16</v>
      </c>
      <c r="C334" s="688"/>
      <c r="D334" s="613"/>
      <c r="E334" s="684"/>
      <c r="F334" s="735"/>
      <c r="G334" s="147">
        <f t="shared" ref="G334:AP334" si="152">G$7</f>
        <v>1990</v>
      </c>
      <c r="H334" s="147">
        <f t="shared" si="152"/>
        <v>1991</v>
      </c>
      <c r="I334" s="147">
        <f t="shared" si="152"/>
        <v>1992</v>
      </c>
      <c r="J334" s="147">
        <f t="shared" si="152"/>
        <v>1993</v>
      </c>
      <c r="K334" s="147">
        <f t="shared" si="152"/>
        <v>1994</v>
      </c>
      <c r="L334" s="147">
        <f t="shared" si="152"/>
        <v>1995</v>
      </c>
      <c r="M334" s="147">
        <f t="shared" si="152"/>
        <v>1996</v>
      </c>
      <c r="N334" s="147">
        <f t="shared" si="152"/>
        <v>1997</v>
      </c>
      <c r="O334" s="147">
        <f t="shared" si="152"/>
        <v>1998</v>
      </c>
      <c r="P334" s="147">
        <f t="shared" si="152"/>
        <v>1999</v>
      </c>
      <c r="Q334" s="147">
        <f t="shared" si="152"/>
        <v>2000</v>
      </c>
      <c r="R334" s="147">
        <f t="shared" si="152"/>
        <v>2001</v>
      </c>
      <c r="S334" s="147">
        <f t="shared" si="152"/>
        <v>2002</v>
      </c>
      <c r="T334" s="147">
        <f t="shared" si="152"/>
        <v>2003</v>
      </c>
      <c r="U334" s="147">
        <f t="shared" si="152"/>
        <v>2004</v>
      </c>
      <c r="V334" s="147">
        <f t="shared" si="152"/>
        <v>2005</v>
      </c>
      <c r="W334" s="147">
        <f t="shared" si="152"/>
        <v>2006</v>
      </c>
      <c r="X334" s="147">
        <f t="shared" si="152"/>
        <v>2007</v>
      </c>
      <c r="Y334" s="147">
        <f t="shared" si="152"/>
        <v>2008</v>
      </c>
      <c r="Z334" s="147">
        <f t="shared" si="152"/>
        <v>2009</v>
      </c>
      <c r="AA334" s="147">
        <f t="shared" si="152"/>
        <v>2010</v>
      </c>
      <c r="AB334" s="147">
        <f t="shared" si="152"/>
        <v>2011</v>
      </c>
      <c r="AC334" s="147">
        <f t="shared" si="152"/>
        <v>2012</v>
      </c>
      <c r="AD334" s="147">
        <f t="shared" si="152"/>
        <v>2013</v>
      </c>
      <c r="AE334" s="147">
        <f t="shared" si="152"/>
        <v>2014</v>
      </c>
      <c r="AF334" s="147">
        <f t="shared" si="152"/>
        <v>2015</v>
      </c>
      <c r="AG334" s="147">
        <f t="shared" si="152"/>
        <v>2016</v>
      </c>
      <c r="AH334" s="147">
        <f t="shared" si="152"/>
        <v>2017</v>
      </c>
      <c r="AI334" s="147">
        <f t="shared" si="152"/>
        <v>2018</v>
      </c>
      <c r="AJ334" s="147">
        <f t="shared" si="152"/>
        <v>2019</v>
      </c>
      <c r="AK334" s="147">
        <f t="shared" si="152"/>
        <v>2020</v>
      </c>
      <c r="AL334" s="147">
        <f t="shared" si="152"/>
        <v>2021</v>
      </c>
      <c r="AM334" s="147">
        <f t="shared" si="152"/>
        <v>2022</v>
      </c>
      <c r="AN334" s="147">
        <f t="shared" si="152"/>
        <v>2023</v>
      </c>
      <c r="AO334" s="147">
        <f t="shared" si="152"/>
        <v>2024</v>
      </c>
      <c r="AP334" s="147">
        <f t="shared" si="152"/>
        <v>2025</v>
      </c>
    </row>
    <row r="335" spans="2:42" s="15" customFormat="1" hidden="1" outlineLevel="1">
      <c r="B335" s="888">
        <v>184</v>
      </c>
      <c r="C335" s="58" t="s">
        <v>800</v>
      </c>
      <c r="D335" s="689"/>
      <c r="E335" s="670" t="s">
        <v>1312</v>
      </c>
      <c r="F335" s="698"/>
      <c r="G335" s="155">
        <f t="shared" ref="G335:AP335" si="153">IF(COUNTBLANK(G336:G341)=6,"",SUM(G336:G341))</f>
        <v>0</v>
      </c>
      <c r="H335" s="155">
        <f t="shared" si="153"/>
        <v>0</v>
      </c>
      <c r="I335" s="155">
        <f t="shared" si="153"/>
        <v>0</v>
      </c>
      <c r="J335" s="155">
        <f t="shared" si="153"/>
        <v>0</v>
      </c>
      <c r="K335" s="155">
        <f t="shared" si="153"/>
        <v>0</v>
      </c>
      <c r="L335" s="155">
        <f t="shared" si="153"/>
        <v>0</v>
      </c>
      <c r="M335" s="155">
        <f t="shared" si="153"/>
        <v>0</v>
      </c>
      <c r="N335" s="155">
        <f t="shared" si="153"/>
        <v>0</v>
      </c>
      <c r="O335" s="155">
        <f t="shared" si="153"/>
        <v>0</v>
      </c>
      <c r="P335" s="155">
        <f t="shared" si="153"/>
        <v>0</v>
      </c>
      <c r="Q335" s="155">
        <f t="shared" si="153"/>
        <v>0</v>
      </c>
      <c r="R335" s="155">
        <f t="shared" si="153"/>
        <v>0</v>
      </c>
      <c r="S335" s="155">
        <f t="shared" si="153"/>
        <v>0</v>
      </c>
      <c r="T335" s="155">
        <f t="shared" si="153"/>
        <v>0</v>
      </c>
      <c r="U335" s="155">
        <f t="shared" si="153"/>
        <v>0</v>
      </c>
      <c r="V335" s="155">
        <f t="shared" si="153"/>
        <v>0</v>
      </c>
      <c r="W335" s="155">
        <f t="shared" si="153"/>
        <v>0</v>
      </c>
      <c r="X335" s="155">
        <f t="shared" si="153"/>
        <v>0</v>
      </c>
      <c r="Y335" s="155">
        <f t="shared" si="153"/>
        <v>0</v>
      </c>
      <c r="Z335" s="155">
        <f t="shared" si="153"/>
        <v>0</v>
      </c>
      <c r="AA335" s="155">
        <f t="shared" si="153"/>
        <v>0</v>
      </c>
      <c r="AB335" s="155">
        <f t="shared" si="153"/>
        <v>0</v>
      </c>
      <c r="AC335" s="155">
        <f t="shared" si="153"/>
        <v>0</v>
      </c>
      <c r="AD335" s="155">
        <f t="shared" si="153"/>
        <v>0</v>
      </c>
      <c r="AE335" s="155">
        <f t="shared" si="153"/>
        <v>0</v>
      </c>
      <c r="AF335" s="155">
        <f t="shared" si="153"/>
        <v>0</v>
      </c>
      <c r="AG335" s="155">
        <f t="shared" si="153"/>
        <v>0</v>
      </c>
      <c r="AH335" s="155">
        <f t="shared" si="153"/>
        <v>0</v>
      </c>
      <c r="AI335" s="155">
        <f t="shared" si="153"/>
        <v>0</v>
      </c>
      <c r="AJ335" s="155">
        <f t="shared" si="153"/>
        <v>0</v>
      </c>
      <c r="AK335" s="155">
        <f t="shared" si="153"/>
        <v>0</v>
      </c>
      <c r="AL335" s="155">
        <f t="shared" si="153"/>
        <v>0</v>
      </c>
      <c r="AM335" s="155">
        <f t="shared" si="153"/>
        <v>0</v>
      </c>
      <c r="AN335" s="155">
        <f t="shared" si="153"/>
        <v>0</v>
      </c>
      <c r="AO335" s="155">
        <f t="shared" si="153"/>
        <v>0</v>
      </c>
      <c r="AP335" s="155">
        <f t="shared" si="153"/>
        <v>0</v>
      </c>
    </row>
    <row r="336" spans="2:42" hidden="1" outlineLevel="1">
      <c r="B336" s="889" t="s">
        <v>821</v>
      </c>
      <c r="C336" s="60"/>
      <c r="D336" s="686" t="s">
        <v>1148</v>
      </c>
      <c r="E336" s="667" t="s">
        <v>1312</v>
      </c>
      <c r="F336" s="699"/>
      <c r="G336" s="86">
        <f t="shared" ref="G336:AP336" si="154">IF(G257="","",G257*G296/1000)</f>
        <v>0</v>
      </c>
      <c r="H336" s="86">
        <f t="shared" si="154"/>
        <v>0</v>
      </c>
      <c r="I336" s="86">
        <f t="shared" si="154"/>
        <v>0</v>
      </c>
      <c r="J336" s="86">
        <f t="shared" si="154"/>
        <v>0</v>
      </c>
      <c r="K336" s="86">
        <f t="shared" si="154"/>
        <v>0</v>
      </c>
      <c r="L336" s="86">
        <f t="shared" si="154"/>
        <v>0</v>
      </c>
      <c r="M336" s="86">
        <f t="shared" si="154"/>
        <v>0</v>
      </c>
      <c r="N336" s="86">
        <f t="shared" si="154"/>
        <v>0</v>
      </c>
      <c r="O336" s="86">
        <f t="shared" si="154"/>
        <v>0</v>
      </c>
      <c r="P336" s="86">
        <f t="shared" si="154"/>
        <v>0</v>
      </c>
      <c r="Q336" s="86">
        <f t="shared" si="154"/>
        <v>0</v>
      </c>
      <c r="R336" s="86">
        <f t="shared" si="154"/>
        <v>0</v>
      </c>
      <c r="S336" s="86">
        <f t="shared" si="154"/>
        <v>0</v>
      </c>
      <c r="T336" s="86">
        <f t="shared" si="154"/>
        <v>0</v>
      </c>
      <c r="U336" s="86">
        <f t="shared" si="154"/>
        <v>0</v>
      </c>
      <c r="V336" s="86">
        <f t="shared" si="154"/>
        <v>0</v>
      </c>
      <c r="W336" s="86">
        <f t="shared" si="154"/>
        <v>0</v>
      </c>
      <c r="X336" s="86">
        <f t="shared" si="154"/>
        <v>0</v>
      </c>
      <c r="Y336" s="86">
        <f t="shared" si="154"/>
        <v>0</v>
      </c>
      <c r="Z336" s="86">
        <f t="shared" si="154"/>
        <v>0</v>
      </c>
      <c r="AA336" s="86">
        <f t="shared" si="154"/>
        <v>0</v>
      </c>
      <c r="AB336" s="86">
        <f t="shared" si="154"/>
        <v>0</v>
      </c>
      <c r="AC336" s="86">
        <f t="shared" si="154"/>
        <v>0</v>
      </c>
      <c r="AD336" s="86">
        <f t="shared" si="154"/>
        <v>0</v>
      </c>
      <c r="AE336" s="86">
        <f t="shared" si="154"/>
        <v>0</v>
      </c>
      <c r="AF336" s="86">
        <f t="shared" si="154"/>
        <v>0</v>
      </c>
      <c r="AG336" s="86">
        <f t="shared" si="154"/>
        <v>0</v>
      </c>
      <c r="AH336" s="86">
        <f t="shared" si="154"/>
        <v>0</v>
      </c>
      <c r="AI336" s="86">
        <f t="shared" si="154"/>
        <v>0</v>
      </c>
      <c r="AJ336" s="86">
        <f t="shared" si="154"/>
        <v>0</v>
      </c>
      <c r="AK336" s="86">
        <f t="shared" si="154"/>
        <v>0</v>
      </c>
      <c r="AL336" s="86">
        <f t="shared" si="154"/>
        <v>0</v>
      </c>
      <c r="AM336" s="86">
        <f t="shared" si="154"/>
        <v>0</v>
      </c>
      <c r="AN336" s="86">
        <f t="shared" si="154"/>
        <v>0</v>
      </c>
      <c r="AO336" s="86">
        <f t="shared" si="154"/>
        <v>0</v>
      </c>
      <c r="AP336" s="86">
        <f t="shared" si="154"/>
        <v>0</v>
      </c>
    </row>
    <row r="337" spans="2:42" hidden="1" outlineLevel="1">
      <c r="B337" s="889" t="s">
        <v>731</v>
      </c>
      <c r="C337" s="60"/>
      <c r="D337" s="686" t="s">
        <v>1119</v>
      </c>
      <c r="E337" s="667" t="s">
        <v>1312</v>
      </c>
      <c r="F337" s="699"/>
      <c r="G337" s="86">
        <f t="shared" ref="G337:AP337" si="155">IF(G258="","",G258*G297/1000)</f>
        <v>0</v>
      </c>
      <c r="H337" s="86">
        <f t="shared" si="155"/>
        <v>0</v>
      </c>
      <c r="I337" s="86">
        <f t="shared" si="155"/>
        <v>0</v>
      </c>
      <c r="J337" s="86">
        <f t="shared" si="155"/>
        <v>0</v>
      </c>
      <c r="K337" s="86">
        <f t="shared" si="155"/>
        <v>0</v>
      </c>
      <c r="L337" s="86">
        <f t="shared" si="155"/>
        <v>0</v>
      </c>
      <c r="M337" s="86">
        <f t="shared" si="155"/>
        <v>0</v>
      </c>
      <c r="N337" s="86">
        <f t="shared" si="155"/>
        <v>0</v>
      </c>
      <c r="O337" s="86">
        <f t="shared" si="155"/>
        <v>0</v>
      </c>
      <c r="P337" s="86">
        <f t="shared" si="155"/>
        <v>0</v>
      </c>
      <c r="Q337" s="86">
        <f t="shared" si="155"/>
        <v>0</v>
      </c>
      <c r="R337" s="86">
        <f t="shared" si="155"/>
        <v>0</v>
      </c>
      <c r="S337" s="86">
        <f t="shared" si="155"/>
        <v>0</v>
      </c>
      <c r="T337" s="86">
        <f t="shared" si="155"/>
        <v>0</v>
      </c>
      <c r="U337" s="86">
        <f t="shared" si="155"/>
        <v>0</v>
      </c>
      <c r="V337" s="86">
        <f t="shared" si="155"/>
        <v>0</v>
      </c>
      <c r="W337" s="86">
        <f t="shared" si="155"/>
        <v>0</v>
      </c>
      <c r="X337" s="86">
        <f t="shared" si="155"/>
        <v>0</v>
      </c>
      <c r="Y337" s="86">
        <f t="shared" si="155"/>
        <v>0</v>
      </c>
      <c r="Z337" s="86">
        <f t="shared" si="155"/>
        <v>0</v>
      </c>
      <c r="AA337" s="86">
        <f t="shared" si="155"/>
        <v>0</v>
      </c>
      <c r="AB337" s="86">
        <f t="shared" si="155"/>
        <v>0</v>
      </c>
      <c r="AC337" s="86">
        <f t="shared" si="155"/>
        <v>0</v>
      </c>
      <c r="AD337" s="86">
        <f t="shared" si="155"/>
        <v>0</v>
      </c>
      <c r="AE337" s="86">
        <f t="shared" si="155"/>
        <v>0</v>
      </c>
      <c r="AF337" s="86">
        <f t="shared" si="155"/>
        <v>0</v>
      </c>
      <c r="AG337" s="86">
        <f t="shared" si="155"/>
        <v>0</v>
      </c>
      <c r="AH337" s="86">
        <f t="shared" si="155"/>
        <v>0</v>
      </c>
      <c r="AI337" s="86">
        <f t="shared" si="155"/>
        <v>0</v>
      </c>
      <c r="AJ337" s="86">
        <f t="shared" si="155"/>
        <v>0</v>
      </c>
      <c r="AK337" s="86">
        <f t="shared" si="155"/>
        <v>0</v>
      </c>
      <c r="AL337" s="86">
        <f t="shared" si="155"/>
        <v>0</v>
      </c>
      <c r="AM337" s="86">
        <f t="shared" si="155"/>
        <v>0</v>
      </c>
      <c r="AN337" s="86">
        <f t="shared" si="155"/>
        <v>0</v>
      </c>
      <c r="AO337" s="86">
        <f t="shared" si="155"/>
        <v>0</v>
      </c>
      <c r="AP337" s="86">
        <f t="shared" si="155"/>
        <v>0</v>
      </c>
    </row>
    <row r="338" spans="2:42" hidden="1" outlineLevel="1">
      <c r="B338" s="889" t="s">
        <v>732</v>
      </c>
      <c r="C338" s="60"/>
      <c r="D338" s="686" t="s">
        <v>776</v>
      </c>
      <c r="E338" s="667" t="s">
        <v>1312</v>
      </c>
      <c r="F338" s="699"/>
      <c r="G338" s="86">
        <f t="shared" ref="G338:AP338" si="156">IF(G259="","",G259*G298/1000)</f>
        <v>0</v>
      </c>
      <c r="H338" s="86">
        <f t="shared" si="156"/>
        <v>0</v>
      </c>
      <c r="I338" s="86">
        <f t="shared" si="156"/>
        <v>0</v>
      </c>
      <c r="J338" s="86">
        <f t="shared" si="156"/>
        <v>0</v>
      </c>
      <c r="K338" s="86">
        <f t="shared" si="156"/>
        <v>0</v>
      </c>
      <c r="L338" s="86">
        <f t="shared" si="156"/>
        <v>0</v>
      </c>
      <c r="M338" s="86">
        <f t="shared" si="156"/>
        <v>0</v>
      </c>
      <c r="N338" s="86">
        <f t="shared" si="156"/>
        <v>0</v>
      </c>
      <c r="O338" s="86">
        <f t="shared" si="156"/>
        <v>0</v>
      </c>
      <c r="P338" s="86">
        <f t="shared" si="156"/>
        <v>0</v>
      </c>
      <c r="Q338" s="86">
        <f t="shared" si="156"/>
        <v>0</v>
      </c>
      <c r="R338" s="86">
        <f t="shared" si="156"/>
        <v>0</v>
      </c>
      <c r="S338" s="86">
        <f t="shared" si="156"/>
        <v>0</v>
      </c>
      <c r="T338" s="86">
        <f t="shared" si="156"/>
        <v>0</v>
      </c>
      <c r="U338" s="86">
        <f t="shared" si="156"/>
        <v>0</v>
      </c>
      <c r="V338" s="86">
        <f t="shared" si="156"/>
        <v>0</v>
      </c>
      <c r="W338" s="86">
        <f t="shared" si="156"/>
        <v>0</v>
      </c>
      <c r="X338" s="86">
        <f t="shared" si="156"/>
        <v>0</v>
      </c>
      <c r="Y338" s="86">
        <f t="shared" si="156"/>
        <v>0</v>
      </c>
      <c r="Z338" s="86">
        <f t="shared" si="156"/>
        <v>0</v>
      </c>
      <c r="AA338" s="86">
        <f t="shared" si="156"/>
        <v>0</v>
      </c>
      <c r="AB338" s="86">
        <f t="shared" si="156"/>
        <v>0</v>
      </c>
      <c r="AC338" s="86">
        <f t="shared" si="156"/>
        <v>0</v>
      </c>
      <c r="AD338" s="86">
        <f t="shared" si="156"/>
        <v>0</v>
      </c>
      <c r="AE338" s="86">
        <f t="shared" si="156"/>
        <v>0</v>
      </c>
      <c r="AF338" s="86">
        <f t="shared" si="156"/>
        <v>0</v>
      </c>
      <c r="AG338" s="86">
        <f t="shared" si="156"/>
        <v>0</v>
      </c>
      <c r="AH338" s="86">
        <f t="shared" si="156"/>
        <v>0</v>
      </c>
      <c r="AI338" s="86">
        <f t="shared" si="156"/>
        <v>0</v>
      </c>
      <c r="AJ338" s="86">
        <f t="shared" si="156"/>
        <v>0</v>
      </c>
      <c r="AK338" s="86">
        <f t="shared" si="156"/>
        <v>0</v>
      </c>
      <c r="AL338" s="86">
        <f t="shared" si="156"/>
        <v>0</v>
      </c>
      <c r="AM338" s="86">
        <f t="shared" si="156"/>
        <v>0</v>
      </c>
      <c r="AN338" s="86">
        <f t="shared" si="156"/>
        <v>0</v>
      </c>
      <c r="AO338" s="86">
        <f t="shared" si="156"/>
        <v>0</v>
      </c>
      <c r="AP338" s="86">
        <f t="shared" si="156"/>
        <v>0</v>
      </c>
    </row>
    <row r="339" spans="2:42" hidden="1" outlineLevel="1">
      <c r="B339" s="889" t="s">
        <v>733</v>
      </c>
      <c r="C339" s="60"/>
      <c r="D339" s="686" t="s">
        <v>1120</v>
      </c>
      <c r="E339" s="667" t="s">
        <v>1312</v>
      </c>
      <c r="F339" s="699"/>
      <c r="G339" s="86">
        <f t="shared" ref="G339:AP339" si="157">IF(G260="","",G260*G299/1000)</f>
        <v>0</v>
      </c>
      <c r="H339" s="86">
        <f t="shared" si="157"/>
        <v>0</v>
      </c>
      <c r="I339" s="86">
        <f t="shared" si="157"/>
        <v>0</v>
      </c>
      <c r="J339" s="86">
        <f t="shared" si="157"/>
        <v>0</v>
      </c>
      <c r="K339" s="86">
        <f t="shared" si="157"/>
        <v>0</v>
      </c>
      <c r="L339" s="86">
        <f t="shared" si="157"/>
        <v>0</v>
      </c>
      <c r="M339" s="86">
        <f t="shared" si="157"/>
        <v>0</v>
      </c>
      <c r="N339" s="86">
        <f t="shared" si="157"/>
        <v>0</v>
      </c>
      <c r="O339" s="86">
        <f t="shared" si="157"/>
        <v>0</v>
      </c>
      <c r="P339" s="86">
        <f t="shared" si="157"/>
        <v>0</v>
      </c>
      <c r="Q339" s="86">
        <f t="shared" si="157"/>
        <v>0</v>
      </c>
      <c r="R339" s="86">
        <f t="shared" si="157"/>
        <v>0</v>
      </c>
      <c r="S339" s="86">
        <f t="shared" si="157"/>
        <v>0</v>
      </c>
      <c r="T339" s="86">
        <f t="shared" si="157"/>
        <v>0</v>
      </c>
      <c r="U339" s="86">
        <f t="shared" si="157"/>
        <v>0</v>
      </c>
      <c r="V339" s="86">
        <f t="shared" si="157"/>
        <v>0</v>
      </c>
      <c r="W339" s="86">
        <f t="shared" si="157"/>
        <v>0</v>
      </c>
      <c r="X339" s="86">
        <f t="shared" si="157"/>
        <v>0</v>
      </c>
      <c r="Y339" s="86">
        <f t="shared" si="157"/>
        <v>0</v>
      </c>
      <c r="Z339" s="86">
        <f t="shared" si="157"/>
        <v>0</v>
      </c>
      <c r="AA339" s="86">
        <f t="shared" si="157"/>
        <v>0</v>
      </c>
      <c r="AB339" s="86">
        <f t="shared" si="157"/>
        <v>0</v>
      </c>
      <c r="AC339" s="86">
        <f t="shared" si="157"/>
        <v>0</v>
      </c>
      <c r="AD339" s="86">
        <f t="shared" si="157"/>
        <v>0</v>
      </c>
      <c r="AE339" s="86">
        <f t="shared" si="157"/>
        <v>0</v>
      </c>
      <c r="AF339" s="86">
        <f t="shared" si="157"/>
        <v>0</v>
      </c>
      <c r="AG339" s="86">
        <f t="shared" si="157"/>
        <v>0</v>
      </c>
      <c r="AH339" s="86">
        <f t="shared" si="157"/>
        <v>0</v>
      </c>
      <c r="AI339" s="86">
        <f t="shared" si="157"/>
        <v>0</v>
      </c>
      <c r="AJ339" s="86">
        <f t="shared" si="157"/>
        <v>0</v>
      </c>
      <c r="AK339" s="86">
        <f t="shared" si="157"/>
        <v>0</v>
      </c>
      <c r="AL339" s="86">
        <f t="shared" si="157"/>
        <v>0</v>
      </c>
      <c r="AM339" s="86">
        <f t="shared" si="157"/>
        <v>0</v>
      </c>
      <c r="AN339" s="86">
        <f t="shared" si="157"/>
        <v>0</v>
      </c>
      <c r="AO339" s="86">
        <f t="shared" si="157"/>
        <v>0</v>
      </c>
      <c r="AP339" s="86">
        <f t="shared" si="157"/>
        <v>0</v>
      </c>
    </row>
    <row r="340" spans="2:42" hidden="1" outlineLevel="1">
      <c r="B340" s="889" t="s">
        <v>734</v>
      </c>
      <c r="C340" s="60"/>
      <c r="D340" s="686" t="s">
        <v>1121</v>
      </c>
      <c r="E340" s="667" t="s">
        <v>1312</v>
      </c>
      <c r="F340" s="699"/>
      <c r="G340" s="86">
        <f t="shared" ref="G340:AP340" si="158">IF(G261="","",G261*G300/1000)</f>
        <v>0</v>
      </c>
      <c r="H340" s="86">
        <f t="shared" si="158"/>
        <v>0</v>
      </c>
      <c r="I340" s="86">
        <f t="shared" si="158"/>
        <v>0</v>
      </c>
      <c r="J340" s="86">
        <f t="shared" si="158"/>
        <v>0</v>
      </c>
      <c r="K340" s="86">
        <f t="shared" si="158"/>
        <v>0</v>
      </c>
      <c r="L340" s="86">
        <f t="shared" si="158"/>
        <v>0</v>
      </c>
      <c r="M340" s="86">
        <f t="shared" si="158"/>
        <v>0</v>
      </c>
      <c r="N340" s="86">
        <f t="shared" si="158"/>
        <v>0</v>
      </c>
      <c r="O340" s="86">
        <f t="shared" si="158"/>
        <v>0</v>
      </c>
      <c r="P340" s="86">
        <f t="shared" si="158"/>
        <v>0</v>
      </c>
      <c r="Q340" s="86">
        <f t="shared" si="158"/>
        <v>0</v>
      </c>
      <c r="R340" s="86">
        <f t="shared" si="158"/>
        <v>0</v>
      </c>
      <c r="S340" s="86">
        <f t="shared" si="158"/>
        <v>0</v>
      </c>
      <c r="T340" s="86">
        <f t="shared" si="158"/>
        <v>0</v>
      </c>
      <c r="U340" s="86">
        <f t="shared" si="158"/>
        <v>0</v>
      </c>
      <c r="V340" s="86">
        <f t="shared" si="158"/>
        <v>0</v>
      </c>
      <c r="W340" s="86">
        <f t="shared" si="158"/>
        <v>0</v>
      </c>
      <c r="X340" s="86">
        <f t="shared" si="158"/>
        <v>0</v>
      </c>
      <c r="Y340" s="86">
        <f t="shared" si="158"/>
        <v>0</v>
      </c>
      <c r="Z340" s="86">
        <f t="shared" si="158"/>
        <v>0</v>
      </c>
      <c r="AA340" s="86">
        <f t="shared" si="158"/>
        <v>0</v>
      </c>
      <c r="AB340" s="86">
        <f t="shared" si="158"/>
        <v>0</v>
      </c>
      <c r="AC340" s="86">
        <f t="shared" si="158"/>
        <v>0</v>
      </c>
      <c r="AD340" s="86">
        <f t="shared" si="158"/>
        <v>0</v>
      </c>
      <c r="AE340" s="86">
        <f t="shared" si="158"/>
        <v>0</v>
      </c>
      <c r="AF340" s="86">
        <f t="shared" si="158"/>
        <v>0</v>
      </c>
      <c r="AG340" s="86">
        <f t="shared" si="158"/>
        <v>0</v>
      </c>
      <c r="AH340" s="86">
        <f t="shared" si="158"/>
        <v>0</v>
      </c>
      <c r="AI340" s="86">
        <f t="shared" si="158"/>
        <v>0</v>
      </c>
      <c r="AJ340" s="86">
        <f t="shared" si="158"/>
        <v>0</v>
      </c>
      <c r="AK340" s="86">
        <f t="shared" si="158"/>
        <v>0</v>
      </c>
      <c r="AL340" s="86">
        <f t="shared" si="158"/>
        <v>0</v>
      </c>
      <c r="AM340" s="86">
        <f t="shared" si="158"/>
        <v>0</v>
      </c>
      <c r="AN340" s="86">
        <f t="shared" si="158"/>
        <v>0</v>
      </c>
      <c r="AO340" s="86">
        <f t="shared" si="158"/>
        <v>0</v>
      </c>
      <c r="AP340" s="86">
        <f t="shared" si="158"/>
        <v>0</v>
      </c>
    </row>
    <row r="341" spans="2:42" hidden="1" outlineLevel="1">
      <c r="B341" s="889" t="s">
        <v>735</v>
      </c>
      <c r="C341" s="60"/>
      <c r="D341" s="686" t="s">
        <v>1122</v>
      </c>
      <c r="E341" s="667" t="s">
        <v>1312</v>
      </c>
      <c r="F341" s="699"/>
      <c r="G341" s="86">
        <f t="shared" ref="G341:AP341" si="159">IF(G262="","",G262*G301/1000)</f>
        <v>0</v>
      </c>
      <c r="H341" s="86">
        <f t="shared" si="159"/>
        <v>0</v>
      </c>
      <c r="I341" s="86">
        <f t="shared" si="159"/>
        <v>0</v>
      </c>
      <c r="J341" s="86">
        <f t="shared" si="159"/>
        <v>0</v>
      </c>
      <c r="K341" s="86">
        <f t="shared" si="159"/>
        <v>0</v>
      </c>
      <c r="L341" s="86">
        <f t="shared" si="159"/>
        <v>0</v>
      </c>
      <c r="M341" s="86">
        <f t="shared" si="159"/>
        <v>0</v>
      </c>
      <c r="N341" s="86">
        <f t="shared" si="159"/>
        <v>0</v>
      </c>
      <c r="O341" s="86">
        <f t="shared" si="159"/>
        <v>0</v>
      </c>
      <c r="P341" s="86">
        <f t="shared" si="159"/>
        <v>0</v>
      </c>
      <c r="Q341" s="86">
        <f t="shared" si="159"/>
        <v>0</v>
      </c>
      <c r="R341" s="86">
        <f t="shared" si="159"/>
        <v>0</v>
      </c>
      <c r="S341" s="86">
        <f t="shared" si="159"/>
        <v>0</v>
      </c>
      <c r="T341" s="86">
        <f t="shared" si="159"/>
        <v>0</v>
      </c>
      <c r="U341" s="86">
        <f t="shared" si="159"/>
        <v>0</v>
      </c>
      <c r="V341" s="86">
        <f t="shared" si="159"/>
        <v>0</v>
      </c>
      <c r="W341" s="86">
        <f t="shared" si="159"/>
        <v>0</v>
      </c>
      <c r="X341" s="86">
        <f t="shared" si="159"/>
        <v>0</v>
      </c>
      <c r="Y341" s="86">
        <f t="shared" si="159"/>
        <v>0</v>
      </c>
      <c r="Z341" s="86">
        <f t="shared" si="159"/>
        <v>0</v>
      </c>
      <c r="AA341" s="86">
        <f t="shared" si="159"/>
        <v>0</v>
      </c>
      <c r="AB341" s="86">
        <f t="shared" si="159"/>
        <v>0</v>
      </c>
      <c r="AC341" s="86">
        <f t="shared" si="159"/>
        <v>0</v>
      </c>
      <c r="AD341" s="86">
        <f t="shared" si="159"/>
        <v>0</v>
      </c>
      <c r="AE341" s="86">
        <f t="shared" si="159"/>
        <v>0</v>
      </c>
      <c r="AF341" s="86">
        <f t="shared" si="159"/>
        <v>0</v>
      </c>
      <c r="AG341" s="86">
        <f t="shared" si="159"/>
        <v>0</v>
      </c>
      <c r="AH341" s="86">
        <f t="shared" si="159"/>
        <v>0</v>
      </c>
      <c r="AI341" s="86">
        <f t="shared" si="159"/>
        <v>0</v>
      </c>
      <c r="AJ341" s="86">
        <f t="shared" si="159"/>
        <v>0</v>
      </c>
      <c r="AK341" s="86">
        <f t="shared" si="159"/>
        <v>0</v>
      </c>
      <c r="AL341" s="86">
        <f t="shared" si="159"/>
        <v>0</v>
      </c>
      <c r="AM341" s="86">
        <f t="shared" si="159"/>
        <v>0</v>
      </c>
      <c r="AN341" s="86">
        <f t="shared" si="159"/>
        <v>0</v>
      </c>
      <c r="AO341" s="86">
        <f t="shared" si="159"/>
        <v>0</v>
      </c>
      <c r="AP341" s="86">
        <f t="shared" si="159"/>
        <v>0</v>
      </c>
    </row>
    <row r="342" spans="2:42" hidden="1" outlineLevel="1">
      <c r="B342" s="889" t="s">
        <v>520</v>
      </c>
      <c r="C342" s="59" t="s">
        <v>1372</v>
      </c>
      <c r="D342" s="640"/>
      <c r="E342" s="667" t="s">
        <v>1312</v>
      </c>
      <c r="F342" s="699"/>
      <c r="G342" s="155">
        <f t="shared" ref="G342:AP342" si="160">G343</f>
        <v>0</v>
      </c>
      <c r="H342" s="155">
        <f t="shared" si="160"/>
        <v>0</v>
      </c>
      <c r="I342" s="155">
        <f t="shared" si="160"/>
        <v>0</v>
      </c>
      <c r="J342" s="155">
        <f t="shared" si="160"/>
        <v>0</v>
      </c>
      <c r="K342" s="155">
        <f t="shared" si="160"/>
        <v>0</v>
      </c>
      <c r="L342" s="155">
        <f t="shared" si="160"/>
        <v>0</v>
      </c>
      <c r="M342" s="155">
        <f t="shared" si="160"/>
        <v>0</v>
      </c>
      <c r="N342" s="155">
        <f t="shared" si="160"/>
        <v>0</v>
      </c>
      <c r="O342" s="155">
        <f t="shared" si="160"/>
        <v>0</v>
      </c>
      <c r="P342" s="155">
        <f t="shared" si="160"/>
        <v>0</v>
      </c>
      <c r="Q342" s="155">
        <f t="shared" si="160"/>
        <v>0</v>
      </c>
      <c r="R342" s="155">
        <f t="shared" si="160"/>
        <v>0</v>
      </c>
      <c r="S342" s="155">
        <f t="shared" si="160"/>
        <v>0</v>
      </c>
      <c r="T342" s="155">
        <f t="shared" si="160"/>
        <v>0</v>
      </c>
      <c r="U342" s="155">
        <f t="shared" si="160"/>
        <v>0</v>
      </c>
      <c r="V342" s="155">
        <f t="shared" si="160"/>
        <v>0</v>
      </c>
      <c r="W342" s="155">
        <f t="shared" si="160"/>
        <v>0</v>
      </c>
      <c r="X342" s="155">
        <f t="shared" si="160"/>
        <v>0</v>
      </c>
      <c r="Y342" s="155">
        <f t="shared" si="160"/>
        <v>0</v>
      </c>
      <c r="Z342" s="155">
        <f t="shared" si="160"/>
        <v>0</v>
      </c>
      <c r="AA342" s="155">
        <f t="shared" si="160"/>
        <v>0</v>
      </c>
      <c r="AB342" s="155">
        <f t="shared" si="160"/>
        <v>0</v>
      </c>
      <c r="AC342" s="155">
        <f t="shared" si="160"/>
        <v>0</v>
      </c>
      <c r="AD342" s="155">
        <f t="shared" si="160"/>
        <v>0</v>
      </c>
      <c r="AE342" s="155">
        <f t="shared" si="160"/>
        <v>0</v>
      </c>
      <c r="AF342" s="155">
        <f t="shared" si="160"/>
        <v>0</v>
      </c>
      <c r="AG342" s="155">
        <f t="shared" si="160"/>
        <v>0</v>
      </c>
      <c r="AH342" s="155">
        <f t="shared" si="160"/>
        <v>0</v>
      </c>
      <c r="AI342" s="155">
        <f t="shared" si="160"/>
        <v>0</v>
      </c>
      <c r="AJ342" s="155">
        <f t="shared" si="160"/>
        <v>0</v>
      </c>
      <c r="AK342" s="155">
        <f t="shared" si="160"/>
        <v>0</v>
      </c>
      <c r="AL342" s="155">
        <f t="shared" si="160"/>
        <v>0</v>
      </c>
      <c r="AM342" s="155">
        <f t="shared" si="160"/>
        <v>0</v>
      </c>
      <c r="AN342" s="155">
        <f t="shared" si="160"/>
        <v>0</v>
      </c>
      <c r="AO342" s="155">
        <f t="shared" si="160"/>
        <v>0</v>
      </c>
      <c r="AP342" s="155">
        <f t="shared" si="160"/>
        <v>0</v>
      </c>
    </row>
    <row r="343" spans="2:42" hidden="1" outlineLevel="1">
      <c r="B343" s="889" t="s">
        <v>498</v>
      </c>
      <c r="C343" s="687"/>
      <c r="D343" s="669" t="s">
        <v>191</v>
      </c>
      <c r="E343" s="667" t="s">
        <v>1312</v>
      </c>
      <c r="F343" s="699"/>
      <c r="G343" s="86">
        <f t="shared" ref="G343:AP343" si="161">IF(G264="","",G264*(G303/1000)*(1-G376))</f>
        <v>0</v>
      </c>
      <c r="H343" s="86">
        <f t="shared" si="161"/>
        <v>0</v>
      </c>
      <c r="I343" s="86">
        <f t="shared" si="161"/>
        <v>0</v>
      </c>
      <c r="J343" s="86">
        <f t="shared" si="161"/>
        <v>0</v>
      </c>
      <c r="K343" s="86">
        <f t="shared" si="161"/>
        <v>0</v>
      </c>
      <c r="L343" s="86">
        <f t="shared" si="161"/>
        <v>0</v>
      </c>
      <c r="M343" s="86">
        <f t="shared" si="161"/>
        <v>0</v>
      </c>
      <c r="N343" s="86">
        <f t="shared" si="161"/>
        <v>0</v>
      </c>
      <c r="O343" s="86">
        <f t="shared" si="161"/>
        <v>0</v>
      </c>
      <c r="P343" s="86">
        <f t="shared" si="161"/>
        <v>0</v>
      </c>
      <c r="Q343" s="86">
        <f t="shared" si="161"/>
        <v>0</v>
      </c>
      <c r="R343" s="86">
        <f t="shared" si="161"/>
        <v>0</v>
      </c>
      <c r="S343" s="86">
        <f t="shared" si="161"/>
        <v>0</v>
      </c>
      <c r="T343" s="86">
        <f t="shared" si="161"/>
        <v>0</v>
      </c>
      <c r="U343" s="86">
        <f t="shared" si="161"/>
        <v>0</v>
      </c>
      <c r="V343" s="86">
        <f t="shared" si="161"/>
        <v>0</v>
      </c>
      <c r="W343" s="86">
        <f t="shared" si="161"/>
        <v>0</v>
      </c>
      <c r="X343" s="86">
        <f t="shared" si="161"/>
        <v>0</v>
      </c>
      <c r="Y343" s="86">
        <f t="shared" si="161"/>
        <v>0</v>
      </c>
      <c r="Z343" s="86">
        <f t="shared" si="161"/>
        <v>0</v>
      </c>
      <c r="AA343" s="86">
        <f t="shared" si="161"/>
        <v>0</v>
      </c>
      <c r="AB343" s="86">
        <f t="shared" si="161"/>
        <v>0</v>
      </c>
      <c r="AC343" s="86">
        <f t="shared" si="161"/>
        <v>0</v>
      </c>
      <c r="AD343" s="86">
        <f t="shared" si="161"/>
        <v>0</v>
      </c>
      <c r="AE343" s="86">
        <f t="shared" si="161"/>
        <v>0</v>
      </c>
      <c r="AF343" s="86">
        <f t="shared" si="161"/>
        <v>0</v>
      </c>
      <c r="AG343" s="86">
        <f t="shared" si="161"/>
        <v>0</v>
      </c>
      <c r="AH343" s="86">
        <f t="shared" si="161"/>
        <v>0</v>
      </c>
      <c r="AI343" s="86">
        <f t="shared" si="161"/>
        <v>0</v>
      </c>
      <c r="AJ343" s="86">
        <f t="shared" si="161"/>
        <v>0</v>
      </c>
      <c r="AK343" s="86">
        <f t="shared" si="161"/>
        <v>0</v>
      </c>
      <c r="AL343" s="86">
        <f t="shared" si="161"/>
        <v>0</v>
      </c>
      <c r="AM343" s="86">
        <f t="shared" si="161"/>
        <v>0</v>
      </c>
      <c r="AN343" s="86">
        <f t="shared" si="161"/>
        <v>0</v>
      </c>
      <c r="AO343" s="86">
        <f t="shared" si="161"/>
        <v>0</v>
      </c>
      <c r="AP343" s="86">
        <f t="shared" si="161"/>
        <v>0</v>
      </c>
    </row>
    <row r="344" spans="2:42" hidden="1" outlineLevel="1">
      <c r="B344" s="889" t="s">
        <v>499</v>
      </c>
      <c r="C344" s="59" t="s">
        <v>305</v>
      </c>
      <c r="D344" s="689"/>
      <c r="E344" s="667" t="s">
        <v>1312</v>
      </c>
      <c r="F344" s="699"/>
      <c r="G344" s="155">
        <f t="shared" ref="G344:AP344" si="162">G345</f>
        <v>0</v>
      </c>
      <c r="H344" s="155">
        <f t="shared" si="162"/>
        <v>0</v>
      </c>
      <c r="I344" s="155">
        <f t="shared" si="162"/>
        <v>0</v>
      </c>
      <c r="J344" s="155">
        <f t="shared" si="162"/>
        <v>0</v>
      </c>
      <c r="K344" s="155">
        <f t="shared" si="162"/>
        <v>0</v>
      </c>
      <c r="L344" s="155">
        <f t="shared" si="162"/>
        <v>0</v>
      </c>
      <c r="M344" s="155">
        <f t="shared" si="162"/>
        <v>0</v>
      </c>
      <c r="N344" s="155">
        <f t="shared" si="162"/>
        <v>0</v>
      </c>
      <c r="O344" s="155">
        <f t="shared" si="162"/>
        <v>0</v>
      </c>
      <c r="P344" s="155">
        <f t="shared" si="162"/>
        <v>0</v>
      </c>
      <c r="Q344" s="155">
        <f t="shared" si="162"/>
        <v>0</v>
      </c>
      <c r="R344" s="155">
        <f t="shared" si="162"/>
        <v>0</v>
      </c>
      <c r="S344" s="155">
        <f t="shared" si="162"/>
        <v>0</v>
      </c>
      <c r="T344" s="155">
        <f t="shared" si="162"/>
        <v>0</v>
      </c>
      <c r="U344" s="155">
        <f t="shared" si="162"/>
        <v>0</v>
      </c>
      <c r="V344" s="155">
        <f t="shared" si="162"/>
        <v>0</v>
      </c>
      <c r="W344" s="155">
        <f t="shared" si="162"/>
        <v>0</v>
      </c>
      <c r="X344" s="155">
        <f t="shared" si="162"/>
        <v>0</v>
      </c>
      <c r="Y344" s="155">
        <f t="shared" si="162"/>
        <v>0</v>
      </c>
      <c r="Z344" s="155">
        <f t="shared" si="162"/>
        <v>0</v>
      </c>
      <c r="AA344" s="155">
        <f t="shared" si="162"/>
        <v>0</v>
      </c>
      <c r="AB344" s="155">
        <f t="shared" si="162"/>
        <v>0</v>
      </c>
      <c r="AC344" s="155">
        <f t="shared" si="162"/>
        <v>0</v>
      </c>
      <c r="AD344" s="155">
        <f t="shared" si="162"/>
        <v>0</v>
      </c>
      <c r="AE344" s="155">
        <f t="shared" si="162"/>
        <v>0</v>
      </c>
      <c r="AF344" s="155">
        <f t="shared" si="162"/>
        <v>0</v>
      </c>
      <c r="AG344" s="155">
        <f t="shared" si="162"/>
        <v>0</v>
      </c>
      <c r="AH344" s="155">
        <f t="shared" si="162"/>
        <v>0</v>
      </c>
      <c r="AI344" s="155">
        <f t="shared" si="162"/>
        <v>0</v>
      </c>
      <c r="AJ344" s="155">
        <f t="shared" si="162"/>
        <v>0</v>
      </c>
      <c r="AK344" s="155">
        <f t="shared" si="162"/>
        <v>0</v>
      </c>
      <c r="AL344" s="155">
        <f t="shared" si="162"/>
        <v>0</v>
      </c>
      <c r="AM344" s="155">
        <f t="shared" si="162"/>
        <v>0</v>
      </c>
      <c r="AN344" s="155">
        <f t="shared" si="162"/>
        <v>0</v>
      </c>
      <c r="AO344" s="155">
        <f t="shared" si="162"/>
        <v>0</v>
      </c>
      <c r="AP344" s="155">
        <f t="shared" si="162"/>
        <v>0</v>
      </c>
    </row>
    <row r="345" spans="2:42" hidden="1" outlineLevel="1">
      <c r="B345" s="889" t="s">
        <v>500</v>
      </c>
      <c r="C345" s="61"/>
      <c r="D345" s="640" t="s">
        <v>192</v>
      </c>
      <c r="E345" s="667" t="s">
        <v>1312</v>
      </c>
      <c r="F345" s="699"/>
      <c r="G345" s="86">
        <f t="shared" ref="G345:AP345" si="163">IF(G266="","",(G266*G305/1000)+(G264*G303/1000*G376))</f>
        <v>0</v>
      </c>
      <c r="H345" s="86">
        <f t="shared" si="163"/>
        <v>0</v>
      </c>
      <c r="I345" s="86">
        <f t="shared" si="163"/>
        <v>0</v>
      </c>
      <c r="J345" s="86">
        <f t="shared" si="163"/>
        <v>0</v>
      </c>
      <c r="K345" s="86">
        <f t="shared" si="163"/>
        <v>0</v>
      </c>
      <c r="L345" s="86">
        <f t="shared" si="163"/>
        <v>0</v>
      </c>
      <c r="M345" s="86">
        <f t="shared" si="163"/>
        <v>0</v>
      </c>
      <c r="N345" s="86">
        <f t="shared" si="163"/>
        <v>0</v>
      </c>
      <c r="O345" s="86">
        <f t="shared" si="163"/>
        <v>0</v>
      </c>
      <c r="P345" s="86">
        <f t="shared" si="163"/>
        <v>0</v>
      </c>
      <c r="Q345" s="86">
        <f t="shared" si="163"/>
        <v>0</v>
      </c>
      <c r="R345" s="86">
        <f t="shared" si="163"/>
        <v>0</v>
      </c>
      <c r="S345" s="86">
        <f t="shared" si="163"/>
        <v>0</v>
      </c>
      <c r="T345" s="86">
        <f t="shared" si="163"/>
        <v>0</v>
      </c>
      <c r="U345" s="86">
        <f t="shared" si="163"/>
        <v>0</v>
      </c>
      <c r="V345" s="86">
        <f t="shared" si="163"/>
        <v>0</v>
      </c>
      <c r="W345" s="86">
        <f t="shared" si="163"/>
        <v>0</v>
      </c>
      <c r="X345" s="86">
        <f t="shared" si="163"/>
        <v>0</v>
      </c>
      <c r="Y345" s="86">
        <f t="shared" si="163"/>
        <v>0</v>
      </c>
      <c r="Z345" s="86">
        <f t="shared" si="163"/>
        <v>0</v>
      </c>
      <c r="AA345" s="86">
        <f t="shared" si="163"/>
        <v>0</v>
      </c>
      <c r="AB345" s="86">
        <f t="shared" si="163"/>
        <v>0</v>
      </c>
      <c r="AC345" s="86">
        <f t="shared" si="163"/>
        <v>0</v>
      </c>
      <c r="AD345" s="86">
        <f t="shared" si="163"/>
        <v>0</v>
      </c>
      <c r="AE345" s="86">
        <f t="shared" si="163"/>
        <v>0</v>
      </c>
      <c r="AF345" s="86">
        <f t="shared" si="163"/>
        <v>0</v>
      </c>
      <c r="AG345" s="86">
        <f t="shared" si="163"/>
        <v>0</v>
      </c>
      <c r="AH345" s="86">
        <f t="shared" si="163"/>
        <v>0</v>
      </c>
      <c r="AI345" s="86">
        <f t="shared" si="163"/>
        <v>0</v>
      </c>
      <c r="AJ345" s="86">
        <f t="shared" si="163"/>
        <v>0</v>
      </c>
      <c r="AK345" s="86">
        <f t="shared" si="163"/>
        <v>0</v>
      </c>
      <c r="AL345" s="86">
        <f t="shared" si="163"/>
        <v>0</v>
      </c>
      <c r="AM345" s="86">
        <f t="shared" si="163"/>
        <v>0</v>
      </c>
      <c r="AN345" s="86">
        <f t="shared" si="163"/>
        <v>0</v>
      </c>
      <c r="AO345" s="86">
        <f t="shared" si="163"/>
        <v>0</v>
      </c>
      <c r="AP345" s="86">
        <f t="shared" si="163"/>
        <v>0</v>
      </c>
    </row>
    <row r="346" spans="2:42" s="762" customFormat="1" ht="13.5" collapsed="1" thickBot="1">
      <c r="B346" s="785"/>
      <c r="C346" s="63"/>
      <c r="D346" s="784"/>
      <c r="E346" s="785"/>
      <c r="F346" s="785"/>
      <c r="G346" s="972"/>
      <c r="H346" s="972"/>
      <c r="I346" s="972"/>
      <c r="J346" s="972"/>
      <c r="K346" s="972"/>
      <c r="L346" s="972"/>
      <c r="M346" s="972"/>
      <c r="N346" s="972"/>
      <c r="O346" s="972"/>
      <c r="P346" s="972"/>
      <c r="Q346" s="972"/>
      <c r="R346" s="972"/>
      <c r="S346" s="972"/>
      <c r="T346" s="972"/>
      <c r="U346" s="972"/>
      <c r="V346" s="972"/>
      <c r="W346" s="972"/>
      <c r="X346" s="972"/>
      <c r="Y346" s="972"/>
      <c r="Z346" s="972"/>
      <c r="AA346" s="972"/>
      <c r="AB346" s="972"/>
      <c r="AC346" s="972"/>
      <c r="AD346" s="972"/>
      <c r="AE346" s="972"/>
      <c r="AF346" s="972"/>
      <c r="AG346" s="972"/>
      <c r="AH346" s="972"/>
      <c r="AI346" s="972"/>
      <c r="AJ346" s="972"/>
      <c r="AK346" s="972"/>
      <c r="AL346" s="972"/>
      <c r="AM346" s="972"/>
      <c r="AN346" s="972"/>
      <c r="AO346" s="972"/>
      <c r="AP346" s="972"/>
    </row>
    <row r="347" spans="2:42" ht="15" thickBot="1">
      <c r="B347" s="84" t="s">
        <v>194</v>
      </c>
      <c r="C347" s="84"/>
      <c r="D347" s="887"/>
      <c r="E347" s="813"/>
      <c r="F347" s="814"/>
      <c r="G347" s="147">
        <f t="shared" ref="G347:AP347" si="164">G$7</f>
        <v>1990</v>
      </c>
      <c r="H347" s="147">
        <f t="shared" si="164"/>
        <v>1991</v>
      </c>
      <c r="I347" s="147">
        <f t="shared" si="164"/>
        <v>1992</v>
      </c>
      <c r="J347" s="147">
        <f t="shared" si="164"/>
        <v>1993</v>
      </c>
      <c r="K347" s="147">
        <f t="shared" si="164"/>
        <v>1994</v>
      </c>
      <c r="L347" s="147">
        <f t="shared" si="164"/>
        <v>1995</v>
      </c>
      <c r="M347" s="147">
        <f t="shared" si="164"/>
        <v>1996</v>
      </c>
      <c r="N347" s="147">
        <f t="shared" si="164"/>
        <v>1997</v>
      </c>
      <c r="O347" s="147">
        <f t="shared" si="164"/>
        <v>1998</v>
      </c>
      <c r="P347" s="147">
        <f t="shared" si="164"/>
        <v>1999</v>
      </c>
      <c r="Q347" s="147">
        <f t="shared" si="164"/>
        <v>2000</v>
      </c>
      <c r="R347" s="147">
        <f t="shared" si="164"/>
        <v>2001</v>
      </c>
      <c r="S347" s="147">
        <f t="shared" si="164"/>
        <v>2002</v>
      </c>
      <c r="T347" s="147">
        <f t="shared" si="164"/>
        <v>2003</v>
      </c>
      <c r="U347" s="147">
        <f t="shared" si="164"/>
        <v>2004</v>
      </c>
      <c r="V347" s="147">
        <f t="shared" si="164"/>
        <v>2005</v>
      </c>
      <c r="W347" s="147">
        <f t="shared" si="164"/>
        <v>2006</v>
      </c>
      <c r="X347" s="147">
        <f t="shared" si="164"/>
        <v>2007</v>
      </c>
      <c r="Y347" s="147">
        <f t="shared" si="164"/>
        <v>2008</v>
      </c>
      <c r="Z347" s="147">
        <f t="shared" si="164"/>
        <v>2009</v>
      </c>
      <c r="AA347" s="147">
        <f t="shared" si="164"/>
        <v>2010</v>
      </c>
      <c r="AB347" s="147">
        <f t="shared" si="164"/>
        <v>2011</v>
      </c>
      <c r="AC347" s="147">
        <f t="shared" si="164"/>
        <v>2012</v>
      </c>
      <c r="AD347" s="147">
        <f t="shared" si="164"/>
        <v>2013</v>
      </c>
      <c r="AE347" s="147">
        <f t="shared" si="164"/>
        <v>2014</v>
      </c>
      <c r="AF347" s="147">
        <f t="shared" si="164"/>
        <v>2015</v>
      </c>
      <c r="AG347" s="147">
        <f t="shared" si="164"/>
        <v>2016</v>
      </c>
      <c r="AH347" s="147">
        <f t="shared" si="164"/>
        <v>2017</v>
      </c>
      <c r="AI347" s="147">
        <f t="shared" si="164"/>
        <v>2018</v>
      </c>
      <c r="AJ347" s="147">
        <f t="shared" si="164"/>
        <v>2019</v>
      </c>
      <c r="AK347" s="147">
        <f t="shared" si="164"/>
        <v>2020</v>
      </c>
      <c r="AL347" s="147">
        <f t="shared" si="164"/>
        <v>2021</v>
      </c>
      <c r="AM347" s="147">
        <f t="shared" si="164"/>
        <v>2022</v>
      </c>
      <c r="AN347" s="147">
        <f t="shared" si="164"/>
        <v>2023</v>
      </c>
      <c r="AO347" s="147">
        <f t="shared" si="164"/>
        <v>2024</v>
      </c>
      <c r="AP347" s="147">
        <f t="shared" si="164"/>
        <v>2025</v>
      </c>
    </row>
    <row r="348" spans="2:42">
      <c r="B348" s="766">
        <v>185</v>
      </c>
      <c r="C348" s="59" t="s">
        <v>800</v>
      </c>
      <c r="D348" s="708"/>
      <c r="E348" s="702"/>
      <c r="F348" s="703"/>
      <c r="G348" s="704"/>
      <c r="H348" s="705"/>
      <c r="I348" s="705"/>
      <c r="J348" s="705"/>
      <c r="K348" s="705"/>
      <c r="L348" s="705"/>
      <c r="M348" s="705"/>
      <c r="N348" s="705"/>
      <c r="O348" s="705"/>
      <c r="P348" s="705"/>
      <c r="Q348" s="705"/>
      <c r="R348" s="705"/>
      <c r="S348" s="705"/>
      <c r="T348" s="705"/>
      <c r="U348" s="705"/>
      <c r="V348" s="705"/>
      <c r="W348" s="705"/>
      <c r="X348" s="705"/>
      <c r="Y348" s="705"/>
      <c r="Z348" s="705"/>
      <c r="AA348" s="705"/>
      <c r="AB348" s="705"/>
      <c r="AC348" s="705"/>
      <c r="AD348" s="705"/>
      <c r="AE348" s="705"/>
      <c r="AF348" s="705"/>
      <c r="AG348" s="705"/>
      <c r="AH348" s="705"/>
      <c r="AI348" s="705"/>
      <c r="AJ348" s="705"/>
      <c r="AK348" s="706"/>
      <c r="AL348" s="706"/>
      <c r="AM348" s="706"/>
      <c r="AN348" s="706"/>
      <c r="AO348" s="706"/>
      <c r="AP348" s="706"/>
    </row>
    <row r="349" spans="2:42" ht="12.75" customHeight="1">
      <c r="B349" s="772">
        <f t="shared" ref="B349:B355" si="165">B348+1</f>
        <v>186</v>
      </c>
      <c r="C349" s="710"/>
      <c r="D349" s="708" t="s">
        <v>1147</v>
      </c>
      <c r="E349" s="702" t="s">
        <v>117</v>
      </c>
      <c r="F349" s="709"/>
      <c r="G349" s="1059">
        <f>'Fuel CO2 Factors'!$D7</f>
        <v>96</v>
      </c>
      <c r="H349" s="1059">
        <f>'Fuel CO2 Factors'!$D7</f>
        <v>96</v>
      </c>
      <c r="I349" s="1059">
        <f>'Fuel CO2 Factors'!$D7</f>
        <v>96</v>
      </c>
      <c r="J349" s="1059">
        <f>'Fuel CO2 Factors'!$D7</f>
        <v>96</v>
      </c>
      <c r="K349" s="1059">
        <f>'Fuel CO2 Factors'!$D7</f>
        <v>96</v>
      </c>
      <c r="L349" s="1059">
        <f>'Fuel CO2 Factors'!$D7</f>
        <v>96</v>
      </c>
      <c r="M349" s="1059">
        <f>'Fuel CO2 Factors'!$D7</f>
        <v>96</v>
      </c>
      <c r="N349" s="1059">
        <f>'Fuel CO2 Factors'!$D7</f>
        <v>96</v>
      </c>
      <c r="O349" s="1059">
        <f>'Fuel CO2 Factors'!$D7</f>
        <v>96</v>
      </c>
      <c r="P349" s="1059">
        <f>'Fuel CO2 Factors'!$D7</f>
        <v>96</v>
      </c>
      <c r="Q349" s="1059">
        <f>'Fuel CO2 Factors'!$D7</f>
        <v>96</v>
      </c>
      <c r="R349" s="1059">
        <f>'Fuel CO2 Factors'!$D7</f>
        <v>96</v>
      </c>
      <c r="S349" s="1059">
        <f>'Fuel CO2 Factors'!$D7</f>
        <v>96</v>
      </c>
      <c r="T349" s="1059">
        <f>'Fuel CO2 Factors'!$D7</f>
        <v>96</v>
      </c>
      <c r="U349" s="1059">
        <f>'Fuel CO2 Factors'!$D7</f>
        <v>96</v>
      </c>
      <c r="V349" s="1059">
        <f>'Fuel CO2 Factors'!$D7</f>
        <v>96</v>
      </c>
      <c r="W349" s="1059">
        <f>'Fuel CO2 Factors'!$D7</f>
        <v>96</v>
      </c>
      <c r="X349" s="1059">
        <f>'Fuel CO2 Factors'!$D7</f>
        <v>96</v>
      </c>
      <c r="Y349" s="1059">
        <f>'Fuel CO2 Factors'!$D7</f>
        <v>96</v>
      </c>
      <c r="Z349" s="1059">
        <f>'Fuel CO2 Factors'!$D7</f>
        <v>96</v>
      </c>
      <c r="AA349" s="1059">
        <f>'Fuel CO2 Factors'!$D7</f>
        <v>96</v>
      </c>
      <c r="AB349" s="1059">
        <f>'Fuel CO2 Factors'!$D7</f>
        <v>96</v>
      </c>
      <c r="AC349" s="1059">
        <f>'Fuel CO2 Factors'!$D7</f>
        <v>96</v>
      </c>
      <c r="AD349" s="1059">
        <f>'Fuel CO2 Factors'!$D7</f>
        <v>96</v>
      </c>
      <c r="AE349" s="1059">
        <f>'Fuel CO2 Factors'!$D7</f>
        <v>96</v>
      </c>
      <c r="AF349" s="1059">
        <f>'Fuel CO2 Factors'!$D7</f>
        <v>96</v>
      </c>
      <c r="AG349" s="1059">
        <f>'Fuel CO2 Factors'!$D7</f>
        <v>96</v>
      </c>
      <c r="AH349" s="1059">
        <f>'Fuel CO2 Factors'!$D7</f>
        <v>96</v>
      </c>
      <c r="AI349" s="1059">
        <f>'Fuel CO2 Factors'!$D7</f>
        <v>96</v>
      </c>
      <c r="AJ349" s="1059">
        <f>'Fuel CO2 Factors'!$D7</f>
        <v>96</v>
      </c>
      <c r="AK349" s="1059">
        <f>'Fuel CO2 Factors'!$D7</f>
        <v>96</v>
      </c>
      <c r="AL349" s="1059">
        <f>'Fuel CO2 Factors'!$D7</f>
        <v>96</v>
      </c>
      <c r="AM349" s="1059">
        <f>'Fuel CO2 Factors'!$D7</f>
        <v>96</v>
      </c>
      <c r="AN349" s="1059">
        <f>'Fuel CO2 Factors'!$D7</f>
        <v>96</v>
      </c>
      <c r="AO349" s="1059">
        <f>'Fuel CO2 Factors'!$D7</f>
        <v>96</v>
      </c>
      <c r="AP349" s="1059">
        <f>'Fuel CO2 Factors'!$D7</f>
        <v>96</v>
      </c>
    </row>
    <row r="350" spans="2:42" ht="12.75" customHeight="1">
      <c r="B350" s="772">
        <f t="shared" si="165"/>
        <v>187</v>
      </c>
      <c r="C350" s="707"/>
      <c r="D350" s="708" t="s">
        <v>1119</v>
      </c>
      <c r="E350" s="702" t="s">
        <v>117</v>
      </c>
      <c r="F350" s="709"/>
      <c r="G350" s="1059">
        <f>'Fuel CO2 Factors'!$E8</f>
        <v>92.8</v>
      </c>
      <c r="H350" s="1059">
        <f>'Fuel CO2 Factors'!$E8</f>
        <v>92.8</v>
      </c>
      <c r="I350" s="1059">
        <f>'Fuel CO2 Factors'!$E8</f>
        <v>92.8</v>
      </c>
      <c r="J350" s="1059">
        <f>'Fuel CO2 Factors'!$E8</f>
        <v>92.8</v>
      </c>
      <c r="K350" s="1059">
        <f>'Fuel CO2 Factors'!$E8</f>
        <v>92.8</v>
      </c>
      <c r="L350" s="1059">
        <f>'Fuel CO2 Factors'!$E8</f>
        <v>92.8</v>
      </c>
      <c r="M350" s="1059">
        <f>'Fuel CO2 Factors'!$E8</f>
        <v>92.8</v>
      </c>
      <c r="N350" s="1059">
        <f>'Fuel CO2 Factors'!$E8</f>
        <v>92.8</v>
      </c>
      <c r="O350" s="1059">
        <f>'Fuel CO2 Factors'!$E8</f>
        <v>92.8</v>
      </c>
      <c r="P350" s="1059">
        <f>'Fuel CO2 Factors'!$E8</f>
        <v>92.8</v>
      </c>
      <c r="Q350" s="1059">
        <f>'Fuel CO2 Factors'!$E8</f>
        <v>92.8</v>
      </c>
      <c r="R350" s="1059">
        <f>'Fuel CO2 Factors'!$E8</f>
        <v>92.8</v>
      </c>
      <c r="S350" s="1059">
        <f>'Fuel CO2 Factors'!$E8</f>
        <v>92.8</v>
      </c>
      <c r="T350" s="1059">
        <f>'Fuel CO2 Factors'!$E8</f>
        <v>92.8</v>
      </c>
      <c r="U350" s="1059">
        <f>'Fuel CO2 Factors'!$E8</f>
        <v>92.8</v>
      </c>
      <c r="V350" s="1059">
        <f>'Fuel CO2 Factors'!$E8</f>
        <v>92.8</v>
      </c>
      <c r="W350" s="1059">
        <f>'Fuel CO2 Factors'!$E8</f>
        <v>92.8</v>
      </c>
      <c r="X350" s="1059">
        <f>'Fuel CO2 Factors'!$E8</f>
        <v>92.8</v>
      </c>
      <c r="Y350" s="1059">
        <f>'Fuel CO2 Factors'!$E8</f>
        <v>92.8</v>
      </c>
      <c r="Z350" s="1059">
        <f>'Fuel CO2 Factors'!$E8</f>
        <v>92.8</v>
      </c>
      <c r="AA350" s="1059">
        <f>'Fuel CO2 Factors'!$E8</f>
        <v>92.8</v>
      </c>
      <c r="AB350" s="1059">
        <f>'Fuel CO2 Factors'!$E8</f>
        <v>92.8</v>
      </c>
      <c r="AC350" s="1059">
        <f>'Fuel CO2 Factors'!$E8</f>
        <v>92.8</v>
      </c>
      <c r="AD350" s="1059">
        <f>'Fuel CO2 Factors'!$E8</f>
        <v>92.8</v>
      </c>
      <c r="AE350" s="1059">
        <f>'Fuel CO2 Factors'!$E8</f>
        <v>92.8</v>
      </c>
      <c r="AF350" s="1059">
        <f>'Fuel CO2 Factors'!$E8</f>
        <v>92.8</v>
      </c>
      <c r="AG350" s="1059">
        <f>'Fuel CO2 Factors'!$E8</f>
        <v>92.8</v>
      </c>
      <c r="AH350" s="1059">
        <f>'Fuel CO2 Factors'!$E8</f>
        <v>92.8</v>
      </c>
      <c r="AI350" s="1059">
        <f>'Fuel CO2 Factors'!$E8</f>
        <v>92.8</v>
      </c>
      <c r="AJ350" s="1059">
        <f>'Fuel CO2 Factors'!$E8</f>
        <v>92.8</v>
      </c>
      <c r="AK350" s="1059">
        <f>'Fuel CO2 Factors'!$E8</f>
        <v>92.8</v>
      </c>
      <c r="AL350" s="1059">
        <f>'Fuel CO2 Factors'!$E8</f>
        <v>92.8</v>
      </c>
      <c r="AM350" s="1059">
        <f>'Fuel CO2 Factors'!$E8</f>
        <v>92.8</v>
      </c>
      <c r="AN350" s="1059">
        <f>'Fuel CO2 Factors'!$E8</f>
        <v>92.8</v>
      </c>
      <c r="AO350" s="1059">
        <f>'Fuel CO2 Factors'!$E8</f>
        <v>92.8</v>
      </c>
      <c r="AP350" s="1059">
        <f>'Fuel CO2 Factors'!$E8</f>
        <v>92.8</v>
      </c>
    </row>
    <row r="351" spans="2:42" ht="12.75" customHeight="1">
      <c r="B351" s="772">
        <f t="shared" si="165"/>
        <v>188</v>
      </c>
      <c r="C351" s="710"/>
      <c r="D351" s="708" t="s">
        <v>776</v>
      </c>
      <c r="E351" s="702" t="s">
        <v>117</v>
      </c>
      <c r="F351" s="709"/>
      <c r="G351" s="1059">
        <f>'Fuel CO2 Factors'!$D9</f>
        <v>77.400000000000006</v>
      </c>
      <c r="H351" s="1059">
        <f>'Fuel CO2 Factors'!$D9</f>
        <v>77.400000000000006</v>
      </c>
      <c r="I351" s="1059">
        <f>'Fuel CO2 Factors'!$D9</f>
        <v>77.400000000000006</v>
      </c>
      <c r="J351" s="1059">
        <f>'Fuel CO2 Factors'!$D9</f>
        <v>77.400000000000006</v>
      </c>
      <c r="K351" s="1059">
        <f>'Fuel CO2 Factors'!$D9</f>
        <v>77.400000000000006</v>
      </c>
      <c r="L351" s="1059">
        <f>'Fuel CO2 Factors'!$D9</f>
        <v>77.400000000000006</v>
      </c>
      <c r="M351" s="1059">
        <f>'Fuel CO2 Factors'!$D9</f>
        <v>77.400000000000006</v>
      </c>
      <c r="N351" s="1059">
        <f>'Fuel CO2 Factors'!$D9</f>
        <v>77.400000000000006</v>
      </c>
      <c r="O351" s="1059">
        <f>'Fuel CO2 Factors'!$D9</f>
        <v>77.400000000000006</v>
      </c>
      <c r="P351" s="1059">
        <f>'Fuel CO2 Factors'!$D9</f>
        <v>77.400000000000006</v>
      </c>
      <c r="Q351" s="1059">
        <f>'Fuel CO2 Factors'!$D9</f>
        <v>77.400000000000006</v>
      </c>
      <c r="R351" s="1059">
        <f>'Fuel CO2 Factors'!$D9</f>
        <v>77.400000000000006</v>
      </c>
      <c r="S351" s="1059">
        <f>'Fuel CO2 Factors'!$D9</f>
        <v>77.400000000000006</v>
      </c>
      <c r="T351" s="1059">
        <f>'Fuel CO2 Factors'!$D9</f>
        <v>77.400000000000006</v>
      </c>
      <c r="U351" s="1059">
        <f>'Fuel CO2 Factors'!$D9</f>
        <v>77.400000000000006</v>
      </c>
      <c r="V351" s="1059">
        <f>'Fuel CO2 Factors'!$D9</f>
        <v>77.400000000000006</v>
      </c>
      <c r="W351" s="1059">
        <f>'Fuel CO2 Factors'!$D9</f>
        <v>77.400000000000006</v>
      </c>
      <c r="X351" s="1059">
        <f>'Fuel CO2 Factors'!$D9</f>
        <v>77.400000000000006</v>
      </c>
      <c r="Y351" s="1059">
        <f>'Fuel CO2 Factors'!$D9</f>
        <v>77.400000000000006</v>
      </c>
      <c r="Z351" s="1059">
        <f>'Fuel CO2 Factors'!$D9</f>
        <v>77.400000000000006</v>
      </c>
      <c r="AA351" s="1059">
        <f>'Fuel CO2 Factors'!$D9</f>
        <v>77.400000000000006</v>
      </c>
      <c r="AB351" s="1059">
        <f>'Fuel CO2 Factors'!$D9</f>
        <v>77.400000000000006</v>
      </c>
      <c r="AC351" s="1059">
        <f>'Fuel CO2 Factors'!$D9</f>
        <v>77.400000000000006</v>
      </c>
      <c r="AD351" s="1059">
        <f>'Fuel CO2 Factors'!$D9</f>
        <v>77.400000000000006</v>
      </c>
      <c r="AE351" s="1059">
        <f>'Fuel CO2 Factors'!$D9</f>
        <v>77.400000000000006</v>
      </c>
      <c r="AF351" s="1059">
        <f>'Fuel CO2 Factors'!$D9</f>
        <v>77.400000000000006</v>
      </c>
      <c r="AG351" s="1059">
        <f>'Fuel CO2 Factors'!$D9</f>
        <v>77.400000000000006</v>
      </c>
      <c r="AH351" s="1059">
        <f>'Fuel CO2 Factors'!$D9</f>
        <v>77.400000000000006</v>
      </c>
      <c r="AI351" s="1059">
        <f>'Fuel CO2 Factors'!$D9</f>
        <v>77.400000000000006</v>
      </c>
      <c r="AJ351" s="1059">
        <f>'Fuel CO2 Factors'!$D9</f>
        <v>77.400000000000006</v>
      </c>
      <c r="AK351" s="1059">
        <f>'Fuel CO2 Factors'!$D9</f>
        <v>77.400000000000006</v>
      </c>
      <c r="AL351" s="1059">
        <f>'Fuel CO2 Factors'!$D9</f>
        <v>77.400000000000006</v>
      </c>
      <c r="AM351" s="1059">
        <f>'Fuel CO2 Factors'!$D9</f>
        <v>77.400000000000006</v>
      </c>
      <c r="AN351" s="1059">
        <f>'Fuel CO2 Factors'!$D9</f>
        <v>77.400000000000006</v>
      </c>
      <c r="AO351" s="1059">
        <f>'Fuel CO2 Factors'!$D9</f>
        <v>77.400000000000006</v>
      </c>
      <c r="AP351" s="1059">
        <f>'Fuel CO2 Factors'!$D9</f>
        <v>77.400000000000006</v>
      </c>
    </row>
    <row r="352" spans="2:42" ht="12.75" customHeight="1">
      <c r="B352" s="772">
        <f t="shared" si="165"/>
        <v>189</v>
      </c>
      <c r="C352" s="707"/>
      <c r="D352" s="708" t="s">
        <v>1120</v>
      </c>
      <c r="E352" s="702" t="s">
        <v>117</v>
      </c>
      <c r="F352" s="709"/>
      <c r="G352" s="1059">
        <f>'Fuel CO2 Factors'!$D10</f>
        <v>74.099999999999994</v>
      </c>
      <c r="H352" s="1059">
        <f>'Fuel CO2 Factors'!$D10</f>
        <v>74.099999999999994</v>
      </c>
      <c r="I352" s="1059">
        <f>'Fuel CO2 Factors'!$D10</f>
        <v>74.099999999999994</v>
      </c>
      <c r="J352" s="1059">
        <f>'Fuel CO2 Factors'!$D10</f>
        <v>74.099999999999994</v>
      </c>
      <c r="K352" s="1059">
        <f>'Fuel CO2 Factors'!$D10</f>
        <v>74.099999999999994</v>
      </c>
      <c r="L352" s="1059">
        <f>'Fuel CO2 Factors'!$D10</f>
        <v>74.099999999999994</v>
      </c>
      <c r="M352" s="1059">
        <f>'Fuel CO2 Factors'!$D10</f>
        <v>74.099999999999994</v>
      </c>
      <c r="N352" s="1059">
        <f>'Fuel CO2 Factors'!$D10</f>
        <v>74.099999999999994</v>
      </c>
      <c r="O352" s="1059">
        <f>'Fuel CO2 Factors'!$D10</f>
        <v>74.099999999999994</v>
      </c>
      <c r="P352" s="1059">
        <f>'Fuel CO2 Factors'!$D10</f>
        <v>74.099999999999994</v>
      </c>
      <c r="Q352" s="1059">
        <f>'Fuel CO2 Factors'!$D10</f>
        <v>74.099999999999994</v>
      </c>
      <c r="R352" s="1059">
        <f>'Fuel CO2 Factors'!$D10</f>
        <v>74.099999999999994</v>
      </c>
      <c r="S352" s="1059">
        <f>'Fuel CO2 Factors'!$D10</f>
        <v>74.099999999999994</v>
      </c>
      <c r="T352" s="1059">
        <f>'Fuel CO2 Factors'!$D10</f>
        <v>74.099999999999994</v>
      </c>
      <c r="U352" s="1059">
        <f>'Fuel CO2 Factors'!$D10</f>
        <v>74.099999999999994</v>
      </c>
      <c r="V352" s="1059">
        <f>'Fuel CO2 Factors'!$D10</f>
        <v>74.099999999999994</v>
      </c>
      <c r="W352" s="1059">
        <f>'Fuel CO2 Factors'!$D10</f>
        <v>74.099999999999994</v>
      </c>
      <c r="X352" s="1059">
        <f>'Fuel CO2 Factors'!$D10</f>
        <v>74.099999999999994</v>
      </c>
      <c r="Y352" s="1059">
        <f>'Fuel CO2 Factors'!$D10</f>
        <v>74.099999999999994</v>
      </c>
      <c r="Z352" s="1059">
        <f>'Fuel CO2 Factors'!$D10</f>
        <v>74.099999999999994</v>
      </c>
      <c r="AA352" s="1059">
        <f>'Fuel CO2 Factors'!$D10</f>
        <v>74.099999999999994</v>
      </c>
      <c r="AB352" s="1059">
        <f>'Fuel CO2 Factors'!$D10</f>
        <v>74.099999999999994</v>
      </c>
      <c r="AC352" s="1059">
        <f>'Fuel CO2 Factors'!$D10</f>
        <v>74.099999999999994</v>
      </c>
      <c r="AD352" s="1059">
        <f>'Fuel CO2 Factors'!$D10</f>
        <v>74.099999999999994</v>
      </c>
      <c r="AE352" s="1059">
        <f>'Fuel CO2 Factors'!$D10</f>
        <v>74.099999999999994</v>
      </c>
      <c r="AF352" s="1059">
        <f>'Fuel CO2 Factors'!$D10</f>
        <v>74.099999999999994</v>
      </c>
      <c r="AG352" s="1059">
        <f>'Fuel CO2 Factors'!$D10</f>
        <v>74.099999999999994</v>
      </c>
      <c r="AH352" s="1059">
        <f>'Fuel CO2 Factors'!$D10</f>
        <v>74.099999999999994</v>
      </c>
      <c r="AI352" s="1059">
        <f>'Fuel CO2 Factors'!$D10</f>
        <v>74.099999999999994</v>
      </c>
      <c r="AJ352" s="1059">
        <f>'Fuel CO2 Factors'!$D10</f>
        <v>74.099999999999994</v>
      </c>
      <c r="AK352" s="1059">
        <f>'Fuel CO2 Factors'!$D10</f>
        <v>74.099999999999994</v>
      </c>
      <c r="AL352" s="1059">
        <f>'Fuel CO2 Factors'!$D10</f>
        <v>74.099999999999994</v>
      </c>
      <c r="AM352" s="1059">
        <f>'Fuel CO2 Factors'!$D10</f>
        <v>74.099999999999994</v>
      </c>
      <c r="AN352" s="1059">
        <f>'Fuel CO2 Factors'!$D10</f>
        <v>74.099999999999994</v>
      </c>
      <c r="AO352" s="1059">
        <f>'Fuel CO2 Factors'!$D10</f>
        <v>74.099999999999994</v>
      </c>
      <c r="AP352" s="1059">
        <f>'Fuel CO2 Factors'!$D10</f>
        <v>74.099999999999994</v>
      </c>
    </row>
    <row r="353" spans="2:42" ht="12.75" customHeight="1">
      <c r="B353" s="772">
        <f t="shared" si="165"/>
        <v>190</v>
      </c>
      <c r="C353" s="707"/>
      <c r="D353" s="708" t="s">
        <v>1121</v>
      </c>
      <c r="E353" s="702" t="s">
        <v>117</v>
      </c>
      <c r="F353" s="709"/>
      <c r="G353" s="1059">
        <f>'Fuel CO2 Factors'!$D11</f>
        <v>56.1</v>
      </c>
      <c r="H353" s="1059">
        <f>'Fuel CO2 Factors'!$D11</f>
        <v>56.1</v>
      </c>
      <c r="I353" s="1059">
        <f>'Fuel CO2 Factors'!$D11</f>
        <v>56.1</v>
      </c>
      <c r="J353" s="1059">
        <f>'Fuel CO2 Factors'!$D11</f>
        <v>56.1</v>
      </c>
      <c r="K353" s="1059">
        <f>'Fuel CO2 Factors'!$D11</f>
        <v>56.1</v>
      </c>
      <c r="L353" s="1059">
        <f>'Fuel CO2 Factors'!$D11</f>
        <v>56.1</v>
      </c>
      <c r="M353" s="1059">
        <f>'Fuel CO2 Factors'!$D11</f>
        <v>56.1</v>
      </c>
      <c r="N353" s="1059">
        <f>'Fuel CO2 Factors'!$D11</f>
        <v>56.1</v>
      </c>
      <c r="O353" s="1059">
        <f>'Fuel CO2 Factors'!$D11</f>
        <v>56.1</v>
      </c>
      <c r="P353" s="1059">
        <f>'Fuel CO2 Factors'!$D11</f>
        <v>56.1</v>
      </c>
      <c r="Q353" s="1059">
        <f>'Fuel CO2 Factors'!$D11</f>
        <v>56.1</v>
      </c>
      <c r="R353" s="1059">
        <f>'Fuel CO2 Factors'!$D11</f>
        <v>56.1</v>
      </c>
      <c r="S353" s="1059">
        <f>'Fuel CO2 Factors'!$D11</f>
        <v>56.1</v>
      </c>
      <c r="T353" s="1059">
        <f>'Fuel CO2 Factors'!$D11</f>
        <v>56.1</v>
      </c>
      <c r="U353" s="1059">
        <f>'Fuel CO2 Factors'!$D11</f>
        <v>56.1</v>
      </c>
      <c r="V353" s="1059">
        <f>'Fuel CO2 Factors'!$D11</f>
        <v>56.1</v>
      </c>
      <c r="W353" s="1059">
        <f>'Fuel CO2 Factors'!$D11</f>
        <v>56.1</v>
      </c>
      <c r="X353" s="1059">
        <f>'Fuel CO2 Factors'!$D11</f>
        <v>56.1</v>
      </c>
      <c r="Y353" s="1059">
        <f>'Fuel CO2 Factors'!$D11</f>
        <v>56.1</v>
      </c>
      <c r="Z353" s="1059">
        <f>'Fuel CO2 Factors'!$D11</f>
        <v>56.1</v>
      </c>
      <c r="AA353" s="1059">
        <f>'Fuel CO2 Factors'!$D11</f>
        <v>56.1</v>
      </c>
      <c r="AB353" s="1059">
        <f>'Fuel CO2 Factors'!$D11</f>
        <v>56.1</v>
      </c>
      <c r="AC353" s="1059">
        <f>'Fuel CO2 Factors'!$D11</f>
        <v>56.1</v>
      </c>
      <c r="AD353" s="1059">
        <f>'Fuel CO2 Factors'!$D11</f>
        <v>56.1</v>
      </c>
      <c r="AE353" s="1059">
        <f>'Fuel CO2 Factors'!$D11</f>
        <v>56.1</v>
      </c>
      <c r="AF353" s="1059">
        <f>'Fuel CO2 Factors'!$D11</f>
        <v>56.1</v>
      </c>
      <c r="AG353" s="1059">
        <f>'Fuel CO2 Factors'!$D11</f>
        <v>56.1</v>
      </c>
      <c r="AH353" s="1059">
        <f>'Fuel CO2 Factors'!$D11</f>
        <v>56.1</v>
      </c>
      <c r="AI353" s="1059">
        <f>'Fuel CO2 Factors'!$D11</f>
        <v>56.1</v>
      </c>
      <c r="AJ353" s="1059">
        <f>'Fuel CO2 Factors'!$D11</f>
        <v>56.1</v>
      </c>
      <c r="AK353" s="1059">
        <f>'Fuel CO2 Factors'!$D11</f>
        <v>56.1</v>
      </c>
      <c r="AL353" s="1059">
        <f>'Fuel CO2 Factors'!$D11</f>
        <v>56.1</v>
      </c>
      <c r="AM353" s="1059">
        <f>'Fuel CO2 Factors'!$D11</f>
        <v>56.1</v>
      </c>
      <c r="AN353" s="1059">
        <f>'Fuel CO2 Factors'!$D11</f>
        <v>56.1</v>
      </c>
      <c r="AO353" s="1059">
        <f>'Fuel CO2 Factors'!$D11</f>
        <v>56.1</v>
      </c>
      <c r="AP353" s="1059">
        <f>'Fuel CO2 Factors'!$D11</f>
        <v>56.1</v>
      </c>
    </row>
    <row r="354" spans="2:42" ht="12.75" customHeight="1">
      <c r="B354" s="772">
        <f t="shared" si="165"/>
        <v>191</v>
      </c>
      <c r="C354" s="707"/>
      <c r="D354" s="708" t="s">
        <v>1122</v>
      </c>
      <c r="E354" s="702" t="s">
        <v>117</v>
      </c>
      <c r="F354" s="709"/>
      <c r="G354" s="1059">
        <f>'Fuel CO2 Factors'!$D12</f>
        <v>107</v>
      </c>
      <c r="H354" s="1059">
        <f>'Fuel CO2 Factors'!$D12</f>
        <v>107</v>
      </c>
      <c r="I354" s="1059">
        <f>'Fuel CO2 Factors'!$D12</f>
        <v>107</v>
      </c>
      <c r="J354" s="1059">
        <f>'Fuel CO2 Factors'!$D12</f>
        <v>107</v>
      </c>
      <c r="K354" s="1059">
        <f>'Fuel CO2 Factors'!$D12</f>
        <v>107</v>
      </c>
      <c r="L354" s="1059">
        <f>'Fuel CO2 Factors'!$D12</f>
        <v>107</v>
      </c>
      <c r="M354" s="1059">
        <f>'Fuel CO2 Factors'!$D12</f>
        <v>107</v>
      </c>
      <c r="N354" s="1059">
        <f>'Fuel CO2 Factors'!$D12</f>
        <v>107</v>
      </c>
      <c r="O354" s="1059">
        <f>'Fuel CO2 Factors'!$D12</f>
        <v>107</v>
      </c>
      <c r="P354" s="1059">
        <f>'Fuel CO2 Factors'!$D12</f>
        <v>107</v>
      </c>
      <c r="Q354" s="1059">
        <f>'Fuel CO2 Factors'!$D12</f>
        <v>107</v>
      </c>
      <c r="R354" s="1059">
        <f>'Fuel CO2 Factors'!$D12</f>
        <v>107</v>
      </c>
      <c r="S354" s="1059">
        <f>'Fuel CO2 Factors'!$D12</f>
        <v>107</v>
      </c>
      <c r="T354" s="1059">
        <f>'Fuel CO2 Factors'!$D12</f>
        <v>107</v>
      </c>
      <c r="U354" s="1059">
        <f>'Fuel CO2 Factors'!$D12</f>
        <v>107</v>
      </c>
      <c r="V354" s="1059">
        <f>'Fuel CO2 Factors'!$D12</f>
        <v>107</v>
      </c>
      <c r="W354" s="1059">
        <f>'Fuel CO2 Factors'!$D12</f>
        <v>107</v>
      </c>
      <c r="X354" s="1059">
        <f>'Fuel CO2 Factors'!$D12</f>
        <v>107</v>
      </c>
      <c r="Y354" s="1059">
        <f>'Fuel CO2 Factors'!$D12</f>
        <v>107</v>
      </c>
      <c r="Z354" s="1059">
        <f>'Fuel CO2 Factors'!$D12</f>
        <v>107</v>
      </c>
      <c r="AA354" s="1059">
        <f>'Fuel CO2 Factors'!$D12</f>
        <v>107</v>
      </c>
      <c r="AB354" s="1059">
        <f>'Fuel CO2 Factors'!$D12</f>
        <v>107</v>
      </c>
      <c r="AC354" s="1059">
        <f>'Fuel CO2 Factors'!$D12</f>
        <v>107</v>
      </c>
      <c r="AD354" s="1059">
        <f>'Fuel CO2 Factors'!$D12</f>
        <v>107</v>
      </c>
      <c r="AE354" s="1059">
        <f>'Fuel CO2 Factors'!$D12</f>
        <v>107</v>
      </c>
      <c r="AF354" s="1059">
        <f>'Fuel CO2 Factors'!$D12</f>
        <v>107</v>
      </c>
      <c r="AG354" s="1059">
        <f>'Fuel CO2 Factors'!$D12</f>
        <v>107</v>
      </c>
      <c r="AH354" s="1059">
        <f>'Fuel CO2 Factors'!$D12</f>
        <v>107</v>
      </c>
      <c r="AI354" s="1059">
        <f>'Fuel CO2 Factors'!$D12</f>
        <v>107</v>
      </c>
      <c r="AJ354" s="1059">
        <f>'Fuel CO2 Factors'!$D12</f>
        <v>107</v>
      </c>
      <c r="AK354" s="1059">
        <f>'Fuel CO2 Factors'!$D12</f>
        <v>107</v>
      </c>
      <c r="AL354" s="1059">
        <f>'Fuel CO2 Factors'!$D12</f>
        <v>107</v>
      </c>
      <c r="AM354" s="1059">
        <f>'Fuel CO2 Factors'!$D12</f>
        <v>107</v>
      </c>
      <c r="AN354" s="1059">
        <f>'Fuel CO2 Factors'!$D12</f>
        <v>107</v>
      </c>
      <c r="AO354" s="1059">
        <f>'Fuel CO2 Factors'!$D12</f>
        <v>107</v>
      </c>
      <c r="AP354" s="1059">
        <f>'Fuel CO2 Factors'!$D12</f>
        <v>107</v>
      </c>
    </row>
    <row r="355" spans="2:42" ht="12.75" customHeight="1">
      <c r="B355" s="772">
        <f t="shared" si="165"/>
        <v>192</v>
      </c>
      <c r="C355" s="707"/>
      <c r="D355" s="708" t="s">
        <v>1052</v>
      </c>
      <c r="E355" s="702" t="s">
        <v>117</v>
      </c>
      <c r="F355" s="709"/>
      <c r="G355" s="1059">
        <f>'Fuel CO2 Factors'!$D13</f>
        <v>101</v>
      </c>
      <c r="H355" s="1059">
        <f>'Fuel CO2 Factors'!$D13</f>
        <v>101</v>
      </c>
      <c r="I355" s="1059">
        <f>'Fuel CO2 Factors'!$D13</f>
        <v>101</v>
      </c>
      <c r="J355" s="1059">
        <f>'Fuel CO2 Factors'!$D13</f>
        <v>101</v>
      </c>
      <c r="K355" s="1059">
        <f>'Fuel CO2 Factors'!$D13</f>
        <v>101</v>
      </c>
      <c r="L355" s="1059">
        <f>'Fuel CO2 Factors'!$D13</f>
        <v>101</v>
      </c>
      <c r="M355" s="1059">
        <f>'Fuel CO2 Factors'!$D13</f>
        <v>101</v>
      </c>
      <c r="N355" s="1059">
        <f>'Fuel CO2 Factors'!$D13</f>
        <v>101</v>
      </c>
      <c r="O355" s="1059">
        <f>'Fuel CO2 Factors'!$D13</f>
        <v>101</v>
      </c>
      <c r="P355" s="1059">
        <f>'Fuel CO2 Factors'!$D13</f>
        <v>101</v>
      </c>
      <c r="Q355" s="1059">
        <f>'Fuel CO2 Factors'!$D13</f>
        <v>101</v>
      </c>
      <c r="R355" s="1059">
        <f>'Fuel CO2 Factors'!$D13</f>
        <v>101</v>
      </c>
      <c r="S355" s="1059">
        <f>'Fuel CO2 Factors'!$D13</f>
        <v>101</v>
      </c>
      <c r="T355" s="1059">
        <f>'Fuel CO2 Factors'!$D13</f>
        <v>101</v>
      </c>
      <c r="U355" s="1059">
        <f>'Fuel CO2 Factors'!$D13</f>
        <v>101</v>
      </c>
      <c r="V355" s="1059">
        <f>'Fuel CO2 Factors'!$D13</f>
        <v>101</v>
      </c>
      <c r="W355" s="1059">
        <f>'Fuel CO2 Factors'!$D13</f>
        <v>101</v>
      </c>
      <c r="X355" s="1059">
        <f>'Fuel CO2 Factors'!$D13</f>
        <v>101</v>
      </c>
      <c r="Y355" s="1059">
        <f>'Fuel CO2 Factors'!$D13</f>
        <v>101</v>
      </c>
      <c r="Z355" s="1059">
        <f>'Fuel CO2 Factors'!$D13</f>
        <v>101</v>
      </c>
      <c r="AA355" s="1059">
        <f>'Fuel CO2 Factors'!$D13</f>
        <v>101</v>
      </c>
      <c r="AB355" s="1059">
        <f>'Fuel CO2 Factors'!$D13</f>
        <v>101</v>
      </c>
      <c r="AC355" s="1059">
        <f>'Fuel CO2 Factors'!$D13</f>
        <v>101</v>
      </c>
      <c r="AD355" s="1059">
        <f>'Fuel CO2 Factors'!$D13</f>
        <v>101</v>
      </c>
      <c r="AE355" s="1059">
        <f>'Fuel CO2 Factors'!$D13</f>
        <v>101</v>
      </c>
      <c r="AF355" s="1059">
        <f>'Fuel CO2 Factors'!$D13</f>
        <v>101</v>
      </c>
      <c r="AG355" s="1059">
        <f>'Fuel CO2 Factors'!$D13</f>
        <v>101</v>
      </c>
      <c r="AH355" s="1059">
        <f>'Fuel CO2 Factors'!$D13</f>
        <v>101</v>
      </c>
      <c r="AI355" s="1059">
        <f>'Fuel CO2 Factors'!$D13</f>
        <v>101</v>
      </c>
      <c r="AJ355" s="1059">
        <f>'Fuel CO2 Factors'!$D13</f>
        <v>101</v>
      </c>
      <c r="AK355" s="1059">
        <f>'Fuel CO2 Factors'!$D13</f>
        <v>101</v>
      </c>
      <c r="AL355" s="1059">
        <f>'Fuel CO2 Factors'!$D13</f>
        <v>101</v>
      </c>
      <c r="AM355" s="1059">
        <f>'Fuel CO2 Factors'!$D13</f>
        <v>101</v>
      </c>
      <c r="AN355" s="1059">
        <f>'Fuel CO2 Factors'!$D13</f>
        <v>101</v>
      </c>
      <c r="AO355" s="1059">
        <f>'Fuel CO2 Factors'!$D13</f>
        <v>101</v>
      </c>
      <c r="AP355" s="1059">
        <f>'Fuel CO2 Factors'!$D13</f>
        <v>101</v>
      </c>
    </row>
    <row r="356" spans="2:42" ht="12.75" customHeight="1">
      <c r="B356" s="728" t="s">
        <v>622</v>
      </c>
      <c r="C356" s="707"/>
      <c r="D356" s="708" t="s">
        <v>32</v>
      </c>
      <c r="E356" s="702" t="s">
        <v>945</v>
      </c>
      <c r="F356" s="703"/>
      <c r="G356" s="1059">
        <f>'Fuel CO2 Factors'!$D14</f>
        <v>69.3</v>
      </c>
      <c r="H356" s="1059">
        <f>'Fuel CO2 Factors'!$D14</f>
        <v>69.3</v>
      </c>
      <c r="I356" s="1059">
        <f>'Fuel CO2 Factors'!$D14</f>
        <v>69.3</v>
      </c>
      <c r="J356" s="1059">
        <f>'Fuel CO2 Factors'!$D14</f>
        <v>69.3</v>
      </c>
      <c r="K356" s="1059">
        <f>'Fuel CO2 Factors'!$D14</f>
        <v>69.3</v>
      </c>
      <c r="L356" s="1059">
        <f>'Fuel CO2 Factors'!$D14</f>
        <v>69.3</v>
      </c>
      <c r="M356" s="1059">
        <f>'Fuel CO2 Factors'!$D14</f>
        <v>69.3</v>
      </c>
      <c r="N356" s="1059">
        <f>'Fuel CO2 Factors'!$D14</f>
        <v>69.3</v>
      </c>
      <c r="O356" s="1059">
        <f>'Fuel CO2 Factors'!$D14</f>
        <v>69.3</v>
      </c>
      <c r="P356" s="1059">
        <f>'Fuel CO2 Factors'!$D14</f>
        <v>69.3</v>
      </c>
      <c r="Q356" s="1059">
        <f>'Fuel CO2 Factors'!$D14</f>
        <v>69.3</v>
      </c>
      <c r="R356" s="1059">
        <f>'Fuel CO2 Factors'!$D14</f>
        <v>69.3</v>
      </c>
      <c r="S356" s="1059">
        <f>'Fuel CO2 Factors'!$D14</f>
        <v>69.3</v>
      </c>
      <c r="T356" s="1059">
        <f>'Fuel CO2 Factors'!$D14</f>
        <v>69.3</v>
      </c>
      <c r="U356" s="1059">
        <f>'Fuel CO2 Factors'!$D14</f>
        <v>69.3</v>
      </c>
      <c r="V356" s="1059">
        <f>'Fuel CO2 Factors'!$D14</f>
        <v>69.3</v>
      </c>
      <c r="W356" s="1059">
        <f>'Fuel CO2 Factors'!$D14</f>
        <v>69.3</v>
      </c>
      <c r="X356" s="1059">
        <f>'Fuel CO2 Factors'!$D14</f>
        <v>69.3</v>
      </c>
      <c r="Y356" s="1059">
        <f>'Fuel CO2 Factors'!$D14</f>
        <v>69.3</v>
      </c>
      <c r="Z356" s="1059">
        <f>'Fuel CO2 Factors'!$D14</f>
        <v>69.3</v>
      </c>
      <c r="AA356" s="1059">
        <f>'Fuel CO2 Factors'!$D14</f>
        <v>69.3</v>
      </c>
      <c r="AB356" s="1059">
        <f>'Fuel CO2 Factors'!$D14</f>
        <v>69.3</v>
      </c>
      <c r="AC356" s="1059">
        <f>'Fuel CO2 Factors'!$D14</f>
        <v>69.3</v>
      </c>
      <c r="AD356" s="1059">
        <f>'Fuel CO2 Factors'!$D14</f>
        <v>69.3</v>
      </c>
      <c r="AE356" s="1059">
        <f>'Fuel CO2 Factors'!$D14</f>
        <v>69.3</v>
      </c>
      <c r="AF356" s="1059">
        <f>'Fuel CO2 Factors'!$D14</f>
        <v>69.3</v>
      </c>
      <c r="AG356" s="1059">
        <f>'Fuel CO2 Factors'!$D14</f>
        <v>69.3</v>
      </c>
      <c r="AH356" s="1059">
        <f>'Fuel CO2 Factors'!$D14</f>
        <v>69.3</v>
      </c>
      <c r="AI356" s="1059">
        <f>'Fuel CO2 Factors'!$D14</f>
        <v>69.3</v>
      </c>
      <c r="AJ356" s="1059">
        <f>'Fuel CO2 Factors'!$D14</f>
        <v>69.3</v>
      </c>
      <c r="AK356" s="1059">
        <f>'Fuel CO2 Factors'!$D14</f>
        <v>69.3</v>
      </c>
      <c r="AL356" s="1059">
        <f>'Fuel CO2 Factors'!$D14</f>
        <v>69.3</v>
      </c>
      <c r="AM356" s="1059">
        <f>'Fuel CO2 Factors'!$D14</f>
        <v>69.3</v>
      </c>
      <c r="AN356" s="1059">
        <f>'Fuel CO2 Factors'!$D14</f>
        <v>69.3</v>
      </c>
      <c r="AO356" s="1059">
        <f>'Fuel CO2 Factors'!$D14</f>
        <v>69.3</v>
      </c>
      <c r="AP356" s="1059">
        <f>'Fuel CO2 Factors'!$D14</f>
        <v>69.3</v>
      </c>
    </row>
    <row r="357" spans="2:42" ht="12.75" customHeight="1">
      <c r="B357" s="728" t="s">
        <v>540</v>
      </c>
      <c r="C357" s="707"/>
      <c r="D357" s="708" t="s">
        <v>216</v>
      </c>
      <c r="E357" s="702" t="s">
        <v>945</v>
      </c>
      <c r="F357" s="703"/>
      <c r="G357" s="711">
        <v>0</v>
      </c>
      <c r="H357" s="711">
        <v>0</v>
      </c>
      <c r="I357" s="711">
        <v>0</v>
      </c>
      <c r="J357" s="711">
        <v>0</v>
      </c>
      <c r="K357" s="711">
        <v>0</v>
      </c>
      <c r="L357" s="711">
        <v>0</v>
      </c>
      <c r="M357" s="711">
        <v>0</v>
      </c>
      <c r="N357" s="711">
        <v>0</v>
      </c>
      <c r="O357" s="711">
        <v>0</v>
      </c>
      <c r="P357" s="711">
        <v>0</v>
      </c>
      <c r="Q357" s="711">
        <v>0</v>
      </c>
      <c r="R357" s="711">
        <v>0</v>
      </c>
      <c r="S357" s="711">
        <v>0</v>
      </c>
      <c r="T357" s="711">
        <v>0</v>
      </c>
      <c r="U357" s="711">
        <v>0</v>
      </c>
      <c r="V357" s="711">
        <v>0</v>
      </c>
      <c r="W357" s="711">
        <v>0</v>
      </c>
      <c r="X357" s="711">
        <v>0</v>
      </c>
      <c r="Y357" s="711">
        <v>0</v>
      </c>
      <c r="Z357" s="711">
        <v>0</v>
      </c>
      <c r="AA357" s="711">
        <v>0</v>
      </c>
      <c r="AB357" s="711">
        <v>0</v>
      </c>
      <c r="AC357" s="711">
        <v>0</v>
      </c>
      <c r="AD357" s="711">
        <v>0</v>
      </c>
      <c r="AE357" s="711">
        <v>0</v>
      </c>
      <c r="AF357" s="711">
        <v>0</v>
      </c>
      <c r="AG357" s="711">
        <v>0</v>
      </c>
      <c r="AH357" s="711">
        <v>0</v>
      </c>
      <c r="AI357" s="711">
        <v>0</v>
      </c>
      <c r="AJ357" s="711">
        <v>0</v>
      </c>
      <c r="AK357" s="711">
        <v>0</v>
      </c>
      <c r="AL357" s="711">
        <v>0</v>
      </c>
      <c r="AM357" s="711">
        <v>0</v>
      </c>
      <c r="AN357" s="711">
        <v>0</v>
      </c>
      <c r="AO357" s="711">
        <v>0</v>
      </c>
      <c r="AP357" s="711">
        <v>0</v>
      </c>
    </row>
    <row r="358" spans="2:42" ht="12.75" customHeight="1">
      <c r="B358" s="728" t="s">
        <v>289</v>
      </c>
      <c r="C358" s="707"/>
      <c r="D358" s="708" t="s">
        <v>219</v>
      </c>
      <c r="E358" s="702" t="s">
        <v>945</v>
      </c>
      <c r="F358" s="703"/>
      <c r="G358" s="711">
        <v>0</v>
      </c>
      <c r="H358" s="711">
        <v>0</v>
      </c>
      <c r="I358" s="711">
        <v>0</v>
      </c>
      <c r="J358" s="711">
        <v>0</v>
      </c>
      <c r="K358" s="711">
        <v>0</v>
      </c>
      <c r="L358" s="711">
        <v>0</v>
      </c>
      <c r="M358" s="711">
        <v>0</v>
      </c>
      <c r="N358" s="711">
        <v>0</v>
      </c>
      <c r="O358" s="711">
        <v>0</v>
      </c>
      <c r="P358" s="711">
        <v>0</v>
      </c>
      <c r="Q358" s="711">
        <v>0</v>
      </c>
      <c r="R358" s="711">
        <v>0</v>
      </c>
      <c r="S358" s="711">
        <v>0</v>
      </c>
      <c r="T358" s="711">
        <v>0</v>
      </c>
      <c r="U358" s="711">
        <v>0</v>
      </c>
      <c r="V358" s="711">
        <v>0</v>
      </c>
      <c r="W358" s="711">
        <v>0</v>
      </c>
      <c r="X358" s="711">
        <v>0</v>
      </c>
      <c r="Y358" s="711">
        <v>0</v>
      </c>
      <c r="Z358" s="711">
        <v>0</v>
      </c>
      <c r="AA358" s="711">
        <v>0</v>
      </c>
      <c r="AB358" s="711">
        <v>0</v>
      </c>
      <c r="AC358" s="711">
        <v>0</v>
      </c>
      <c r="AD358" s="711">
        <v>0</v>
      </c>
      <c r="AE358" s="711">
        <v>0</v>
      </c>
      <c r="AF358" s="711">
        <v>0</v>
      </c>
      <c r="AG358" s="711">
        <v>0</v>
      </c>
      <c r="AH358" s="711">
        <v>0</v>
      </c>
      <c r="AI358" s="711">
        <v>0</v>
      </c>
      <c r="AJ358" s="711">
        <v>0</v>
      </c>
      <c r="AK358" s="711">
        <v>0</v>
      </c>
      <c r="AL358" s="711">
        <v>0</v>
      </c>
      <c r="AM358" s="711">
        <v>0</v>
      </c>
      <c r="AN358" s="711">
        <v>0</v>
      </c>
      <c r="AO358" s="711">
        <v>0</v>
      </c>
      <c r="AP358" s="711">
        <v>0</v>
      </c>
    </row>
    <row r="359" spans="2:42" ht="12.75" customHeight="1">
      <c r="B359" s="728" t="s">
        <v>1104</v>
      </c>
      <c r="C359" s="707"/>
      <c r="D359" s="708" t="s">
        <v>220</v>
      </c>
      <c r="E359" s="702" t="s">
        <v>945</v>
      </c>
      <c r="F359" s="703"/>
      <c r="G359" s="711">
        <v>0</v>
      </c>
      <c r="H359" s="711">
        <v>0</v>
      </c>
      <c r="I359" s="711">
        <v>0</v>
      </c>
      <c r="J359" s="711">
        <v>0</v>
      </c>
      <c r="K359" s="711">
        <v>0</v>
      </c>
      <c r="L359" s="711">
        <v>0</v>
      </c>
      <c r="M359" s="711">
        <v>0</v>
      </c>
      <c r="N359" s="711">
        <v>0</v>
      </c>
      <c r="O359" s="711">
        <v>0</v>
      </c>
      <c r="P359" s="711">
        <v>0</v>
      </c>
      <c r="Q359" s="711">
        <v>0</v>
      </c>
      <c r="R359" s="711">
        <v>0</v>
      </c>
      <c r="S359" s="711">
        <v>0</v>
      </c>
      <c r="T359" s="711">
        <v>0</v>
      </c>
      <c r="U359" s="711">
        <v>0</v>
      </c>
      <c r="V359" s="711">
        <v>0</v>
      </c>
      <c r="W359" s="711">
        <v>0</v>
      </c>
      <c r="X359" s="711">
        <v>0</v>
      </c>
      <c r="Y359" s="711">
        <v>0</v>
      </c>
      <c r="Z359" s="711">
        <v>0</v>
      </c>
      <c r="AA359" s="711">
        <v>0</v>
      </c>
      <c r="AB359" s="711">
        <v>0</v>
      </c>
      <c r="AC359" s="711">
        <v>0</v>
      </c>
      <c r="AD359" s="711">
        <v>0</v>
      </c>
      <c r="AE359" s="711">
        <v>0</v>
      </c>
      <c r="AF359" s="711">
        <v>0</v>
      </c>
      <c r="AG359" s="711">
        <v>0</v>
      </c>
      <c r="AH359" s="711">
        <v>0</v>
      </c>
      <c r="AI359" s="711">
        <v>0</v>
      </c>
      <c r="AJ359" s="711">
        <v>0</v>
      </c>
      <c r="AK359" s="711">
        <v>0</v>
      </c>
      <c r="AL359" s="711">
        <v>0</v>
      </c>
      <c r="AM359" s="711">
        <v>0</v>
      </c>
      <c r="AN359" s="711">
        <v>0</v>
      </c>
      <c r="AO359" s="711">
        <v>0</v>
      </c>
      <c r="AP359" s="711">
        <v>0</v>
      </c>
    </row>
    <row r="360" spans="2:42">
      <c r="B360" s="728">
        <f>B355+1</f>
        <v>193</v>
      </c>
      <c r="C360" s="700" t="s">
        <v>307</v>
      </c>
      <c r="D360" s="701"/>
      <c r="E360" s="702"/>
      <c r="F360" s="703"/>
      <c r="G360" s="704"/>
      <c r="H360" s="705"/>
      <c r="I360" s="705"/>
      <c r="J360" s="705"/>
      <c r="K360" s="705"/>
      <c r="L360" s="705"/>
      <c r="M360" s="705"/>
      <c r="N360" s="705"/>
      <c r="O360" s="705"/>
      <c r="P360" s="705"/>
      <c r="Q360" s="705"/>
      <c r="R360" s="705"/>
      <c r="S360" s="705"/>
      <c r="T360" s="705"/>
      <c r="U360" s="705"/>
      <c r="V360" s="705"/>
      <c r="W360" s="705"/>
      <c r="X360" s="705"/>
      <c r="Y360" s="705"/>
      <c r="Z360" s="705"/>
      <c r="AA360" s="705"/>
      <c r="AB360" s="705"/>
      <c r="AC360" s="705"/>
      <c r="AD360" s="705"/>
      <c r="AE360" s="705"/>
      <c r="AF360" s="705"/>
      <c r="AG360" s="705"/>
      <c r="AH360" s="705"/>
      <c r="AI360" s="705"/>
      <c r="AJ360" s="705"/>
      <c r="AK360" s="706"/>
      <c r="AL360" s="706"/>
      <c r="AM360" s="706"/>
      <c r="AN360" s="706"/>
      <c r="AO360" s="706"/>
      <c r="AP360" s="706"/>
    </row>
    <row r="361" spans="2:42" ht="12.75" customHeight="1">
      <c r="B361" s="728">
        <f t="shared" ref="B361:B366" si="166">B360+1</f>
        <v>194</v>
      </c>
      <c r="C361" s="707"/>
      <c r="D361" s="708" t="s">
        <v>1123</v>
      </c>
      <c r="E361" s="702" t="s">
        <v>945</v>
      </c>
      <c r="F361" s="709"/>
      <c r="G361" s="1059">
        <f>'Fuel CO2 Factors'!$E16</f>
        <v>74</v>
      </c>
      <c r="H361" s="1059">
        <f>'Fuel CO2 Factors'!$E16</f>
        <v>74</v>
      </c>
      <c r="I361" s="1059">
        <v>74</v>
      </c>
      <c r="J361" s="1059">
        <f>'Fuel CO2 Factors'!$E16</f>
        <v>74</v>
      </c>
      <c r="K361" s="1059">
        <f>'Fuel CO2 Factors'!$E16</f>
        <v>74</v>
      </c>
      <c r="L361" s="1059">
        <f>'Fuel CO2 Factors'!$E16</f>
        <v>74</v>
      </c>
      <c r="M361" s="1059">
        <f>'Fuel CO2 Factors'!$E16</f>
        <v>74</v>
      </c>
      <c r="N361" s="1059">
        <f>'Fuel CO2 Factors'!$E16</f>
        <v>74</v>
      </c>
      <c r="O361" s="1059">
        <f>'Fuel CO2 Factors'!$E16</f>
        <v>74</v>
      </c>
      <c r="P361" s="1059">
        <f>'Fuel CO2 Factors'!$E16</f>
        <v>74</v>
      </c>
      <c r="Q361" s="1059">
        <f>'Fuel CO2 Factors'!$E16</f>
        <v>74</v>
      </c>
      <c r="R361" s="1059">
        <f>'Fuel CO2 Factors'!$E16</f>
        <v>74</v>
      </c>
      <c r="S361" s="1059">
        <f>'Fuel CO2 Factors'!$E16</f>
        <v>74</v>
      </c>
      <c r="T361" s="1059">
        <f>'Fuel CO2 Factors'!$E16</f>
        <v>74</v>
      </c>
      <c r="U361" s="1059">
        <f>'Fuel CO2 Factors'!$E16</f>
        <v>74</v>
      </c>
      <c r="V361" s="1059">
        <f>'Fuel CO2 Factors'!$E16</f>
        <v>74</v>
      </c>
      <c r="W361" s="1059">
        <f>'Fuel CO2 Factors'!$E16</f>
        <v>74</v>
      </c>
      <c r="X361" s="1059">
        <f>'Fuel CO2 Factors'!$E16</f>
        <v>74</v>
      </c>
      <c r="Y361" s="1059">
        <f>'Fuel CO2 Factors'!$E16</f>
        <v>74</v>
      </c>
      <c r="Z361" s="1059">
        <f>'Fuel CO2 Factors'!$E16</f>
        <v>74</v>
      </c>
      <c r="AA361" s="1059">
        <f>'Fuel CO2 Factors'!$E16</f>
        <v>74</v>
      </c>
      <c r="AB361" s="1059">
        <f>'Fuel CO2 Factors'!$E16</f>
        <v>74</v>
      </c>
      <c r="AC361" s="1059">
        <f>'Fuel CO2 Factors'!$E16</f>
        <v>74</v>
      </c>
      <c r="AD361" s="1059">
        <f>'Fuel CO2 Factors'!$E16</f>
        <v>74</v>
      </c>
      <c r="AE361" s="1059">
        <f>'Fuel CO2 Factors'!$E16</f>
        <v>74</v>
      </c>
      <c r="AF361" s="1059">
        <f>'Fuel CO2 Factors'!$E16</f>
        <v>74</v>
      </c>
      <c r="AG361" s="1059">
        <f>'Fuel CO2 Factors'!$E16</f>
        <v>74</v>
      </c>
      <c r="AH361" s="1059">
        <f>'Fuel CO2 Factors'!$E16</f>
        <v>74</v>
      </c>
      <c r="AI361" s="1059">
        <f>'Fuel CO2 Factors'!$E16</f>
        <v>74</v>
      </c>
      <c r="AJ361" s="1059">
        <f>'Fuel CO2 Factors'!$E16</f>
        <v>74</v>
      </c>
      <c r="AK361" s="1059">
        <f>'Fuel CO2 Factors'!$E16</f>
        <v>74</v>
      </c>
      <c r="AL361" s="1059">
        <f>'Fuel CO2 Factors'!$E16</f>
        <v>74</v>
      </c>
      <c r="AM361" s="1059">
        <f>'Fuel CO2 Factors'!$E16</f>
        <v>74</v>
      </c>
      <c r="AN361" s="1059">
        <f>'Fuel CO2 Factors'!$E16</f>
        <v>74</v>
      </c>
      <c r="AO361" s="1059">
        <f>'Fuel CO2 Factors'!$E16</f>
        <v>74</v>
      </c>
      <c r="AP361" s="1059">
        <f>'Fuel CO2 Factors'!$E16</f>
        <v>74</v>
      </c>
    </row>
    <row r="362" spans="2:42" ht="12.75" customHeight="1">
      <c r="B362" s="728">
        <f t="shared" si="166"/>
        <v>195</v>
      </c>
      <c r="C362" s="710"/>
      <c r="D362" s="708" t="s">
        <v>778</v>
      </c>
      <c r="E362" s="702" t="s">
        <v>945</v>
      </c>
      <c r="F362" s="709"/>
      <c r="G362" s="1059">
        <f>'Fuel CO2 Factors'!$E17</f>
        <v>85</v>
      </c>
      <c r="H362" s="1059">
        <f>'Fuel CO2 Factors'!$E17</f>
        <v>85</v>
      </c>
      <c r="I362" s="1059">
        <f>'Fuel CO2 Factors'!$E17</f>
        <v>85</v>
      </c>
      <c r="J362" s="1059">
        <f>'Fuel CO2 Factors'!$E17</f>
        <v>85</v>
      </c>
      <c r="K362" s="1059">
        <f>'Fuel CO2 Factors'!$E17</f>
        <v>85</v>
      </c>
      <c r="L362" s="1059">
        <f>'Fuel CO2 Factors'!$E17</f>
        <v>85</v>
      </c>
      <c r="M362" s="1059">
        <f>'Fuel CO2 Factors'!$E17</f>
        <v>85</v>
      </c>
      <c r="N362" s="1059">
        <f>'Fuel CO2 Factors'!$E17</f>
        <v>85</v>
      </c>
      <c r="O362" s="1059">
        <f>'Fuel CO2 Factors'!$E17</f>
        <v>85</v>
      </c>
      <c r="P362" s="1059">
        <f>'Fuel CO2 Factors'!$E17</f>
        <v>85</v>
      </c>
      <c r="Q362" s="1059">
        <f>'Fuel CO2 Factors'!$E17</f>
        <v>85</v>
      </c>
      <c r="R362" s="1059">
        <f>'Fuel CO2 Factors'!$E17</f>
        <v>85</v>
      </c>
      <c r="S362" s="1059">
        <f>'Fuel CO2 Factors'!$E17</f>
        <v>85</v>
      </c>
      <c r="T362" s="1059">
        <f>'Fuel CO2 Factors'!$E17</f>
        <v>85</v>
      </c>
      <c r="U362" s="1059">
        <f>'Fuel CO2 Factors'!$E17</f>
        <v>85</v>
      </c>
      <c r="V362" s="1059">
        <f>'Fuel CO2 Factors'!$E17</f>
        <v>85</v>
      </c>
      <c r="W362" s="1059">
        <f>'Fuel CO2 Factors'!$E17</f>
        <v>85</v>
      </c>
      <c r="X362" s="1059">
        <f>'Fuel CO2 Factors'!$E17</f>
        <v>85</v>
      </c>
      <c r="Y362" s="1059">
        <f>'Fuel CO2 Factors'!$E17</f>
        <v>85</v>
      </c>
      <c r="Z362" s="1059">
        <f>'Fuel CO2 Factors'!$E17</f>
        <v>85</v>
      </c>
      <c r="AA362" s="1059">
        <f>'Fuel CO2 Factors'!$E17</f>
        <v>85</v>
      </c>
      <c r="AB362" s="1059">
        <f>'Fuel CO2 Factors'!$E17</f>
        <v>85</v>
      </c>
      <c r="AC362" s="1059">
        <f>'Fuel CO2 Factors'!$E17</f>
        <v>85</v>
      </c>
      <c r="AD362" s="1059">
        <f>'Fuel CO2 Factors'!$E17</f>
        <v>85</v>
      </c>
      <c r="AE362" s="1059">
        <f>'Fuel CO2 Factors'!$E17</f>
        <v>85</v>
      </c>
      <c r="AF362" s="1059">
        <f>'Fuel CO2 Factors'!$E17</f>
        <v>85</v>
      </c>
      <c r="AG362" s="1059">
        <f>'Fuel CO2 Factors'!$E17</f>
        <v>85</v>
      </c>
      <c r="AH362" s="1059">
        <f>'Fuel CO2 Factors'!$E17</f>
        <v>85</v>
      </c>
      <c r="AI362" s="1059">
        <f>'Fuel CO2 Factors'!$E17</f>
        <v>85</v>
      </c>
      <c r="AJ362" s="1059">
        <f>'Fuel CO2 Factors'!$E17</f>
        <v>85</v>
      </c>
      <c r="AK362" s="1059">
        <f>'Fuel CO2 Factors'!$E17</f>
        <v>85</v>
      </c>
      <c r="AL362" s="1059">
        <f>'Fuel CO2 Factors'!$E17</f>
        <v>85</v>
      </c>
      <c r="AM362" s="1059">
        <f>'Fuel CO2 Factors'!$E17</f>
        <v>85</v>
      </c>
      <c r="AN362" s="1059">
        <f>'Fuel CO2 Factors'!$E17</f>
        <v>85</v>
      </c>
      <c r="AO362" s="1059">
        <f>'Fuel CO2 Factors'!$E17</f>
        <v>85</v>
      </c>
      <c r="AP362" s="1059">
        <f>'Fuel CO2 Factors'!$E17</f>
        <v>85</v>
      </c>
    </row>
    <row r="363" spans="2:42" ht="12.75" customHeight="1">
      <c r="B363" s="728">
        <f t="shared" si="166"/>
        <v>196</v>
      </c>
      <c r="C363" s="707"/>
      <c r="D363" s="708" t="s">
        <v>795</v>
      </c>
      <c r="E363" s="702" t="s">
        <v>945</v>
      </c>
      <c r="F363" s="709"/>
      <c r="G363" s="1059">
        <f>'Fuel CO2 Factors'!$E18</f>
        <v>75</v>
      </c>
      <c r="H363" s="1059">
        <f>'Fuel CO2 Factors'!$E18</f>
        <v>75</v>
      </c>
      <c r="I363" s="1059">
        <f>'Fuel CO2 Factors'!$E18</f>
        <v>75</v>
      </c>
      <c r="J363" s="1059">
        <f>'Fuel CO2 Factors'!$E18</f>
        <v>75</v>
      </c>
      <c r="K363" s="1059">
        <f>'Fuel CO2 Factors'!$E18</f>
        <v>75</v>
      </c>
      <c r="L363" s="1059">
        <f>'Fuel CO2 Factors'!$E18</f>
        <v>75</v>
      </c>
      <c r="M363" s="1059">
        <f>'Fuel CO2 Factors'!$E18</f>
        <v>75</v>
      </c>
      <c r="N363" s="1059">
        <f>'Fuel CO2 Factors'!$E18</f>
        <v>75</v>
      </c>
      <c r="O363" s="1059">
        <f>'Fuel CO2 Factors'!$E18</f>
        <v>75</v>
      </c>
      <c r="P363" s="1059">
        <f>'Fuel CO2 Factors'!$E18</f>
        <v>75</v>
      </c>
      <c r="Q363" s="1059">
        <f>'Fuel CO2 Factors'!$E18</f>
        <v>75</v>
      </c>
      <c r="R363" s="1059">
        <f>'Fuel CO2 Factors'!$E18</f>
        <v>75</v>
      </c>
      <c r="S363" s="1059">
        <f>'Fuel CO2 Factors'!$E18</f>
        <v>75</v>
      </c>
      <c r="T363" s="1059">
        <f>'Fuel CO2 Factors'!$E18</f>
        <v>75</v>
      </c>
      <c r="U363" s="1059">
        <f>'Fuel CO2 Factors'!$E18</f>
        <v>75</v>
      </c>
      <c r="V363" s="1059">
        <f>'Fuel CO2 Factors'!$E18</f>
        <v>75</v>
      </c>
      <c r="W363" s="1059">
        <f>'Fuel CO2 Factors'!$E18</f>
        <v>75</v>
      </c>
      <c r="X363" s="1059">
        <f>'Fuel CO2 Factors'!$E18</f>
        <v>75</v>
      </c>
      <c r="Y363" s="1059">
        <f>'Fuel CO2 Factors'!$E18</f>
        <v>75</v>
      </c>
      <c r="Z363" s="1059">
        <f>'Fuel CO2 Factors'!$E18</f>
        <v>75</v>
      </c>
      <c r="AA363" s="1059">
        <f>'Fuel CO2 Factors'!$E18</f>
        <v>75</v>
      </c>
      <c r="AB363" s="1059">
        <f>'Fuel CO2 Factors'!$E18</f>
        <v>75</v>
      </c>
      <c r="AC363" s="1059">
        <f>'Fuel CO2 Factors'!$E18</f>
        <v>75</v>
      </c>
      <c r="AD363" s="1059">
        <f>'Fuel CO2 Factors'!$E18</f>
        <v>75</v>
      </c>
      <c r="AE363" s="1059">
        <f>'Fuel CO2 Factors'!$E18</f>
        <v>75</v>
      </c>
      <c r="AF363" s="1059">
        <f>'Fuel CO2 Factors'!$E18</f>
        <v>75</v>
      </c>
      <c r="AG363" s="1059">
        <f>'Fuel CO2 Factors'!$E18</f>
        <v>75</v>
      </c>
      <c r="AH363" s="1059">
        <f>'Fuel CO2 Factors'!$E18</f>
        <v>75</v>
      </c>
      <c r="AI363" s="1059">
        <f>'Fuel CO2 Factors'!$E18</f>
        <v>75</v>
      </c>
      <c r="AJ363" s="1059">
        <f>'Fuel CO2 Factors'!$E18</f>
        <v>75</v>
      </c>
      <c r="AK363" s="1059">
        <f>'Fuel CO2 Factors'!$E18</f>
        <v>75</v>
      </c>
      <c r="AL363" s="1059">
        <f>'Fuel CO2 Factors'!$E18</f>
        <v>75</v>
      </c>
      <c r="AM363" s="1059">
        <f>'Fuel CO2 Factors'!$E18</f>
        <v>75</v>
      </c>
      <c r="AN363" s="1059">
        <f>'Fuel CO2 Factors'!$E18</f>
        <v>75</v>
      </c>
      <c r="AO363" s="1059">
        <f>'Fuel CO2 Factors'!$E18</f>
        <v>75</v>
      </c>
      <c r="AP363" s="1059">
        <f>'Fuel CO2 Factors'!$E18</f>
        <v>75</v>
      </c>
    </row>
    <row r="364" spans="2:42" ht="12.75" customHeight="1">
      <c r="B364" s="728">
        <f t="shared" si="166"/>
        <v>197</v>
      </c>
      <c r="C364" s="710"/>
      <c r="D364" s="708" t="s">
        <v>1125</v>
      </c>
      <c r="E364" s="702" t="s">
        <v>945</v>
      </c>
      <c r="F364" s="709"/>
      <c r="G364" s="1059">
        <f>'Fuel CO2 Factors'!$E19</f>
        <v>74</v>
      </c>
      <c r="H364" s="1059">
        <f>'Fuel CO2 Factors'!$E19</f>
        <v>74</v>
      </c>
      <c r="I364" s="1059">
        <f>'Fuel CO2 Factors'!$E19</f>
        <v>74</v>
      </c>
      <c r="J364" s="1059">
        <f>'Fuel CO2 Factors'!$E19</f>
        <v>74</v>
      </c>
      <c r="K364" s="1059">
        <f>'Fuel CO2 Factors'!$E19</f>
        <v>74</v>
      </c>
      <c r="L364" s="1059">
        <f>'Fuel CO2 Factors'!$E19</f>
        <v>74</v>
      </c>
      <c r="M364" s="1059">
        <f>'Fuel CO2 Factors'!$E19</f>
        <v>74</v>
      </c>
      <c r="N364" s="1059">
        <f>'Fuel CO2 Factors'!$E19</f>
        <v>74</v>
      </c>
      <c r="O364" s="1059">
        <f>'Fuel CO2 Factors'!$E19</f>
        <v>74</v>
      </c>
      <c r="P364" s="1059">
        <f>'Fuel CO2 Factors'!$E19</f>
        <v>74</v>
      </c>
      <c r="Q364" s="1059">
        <f>'Fuel CO2 Factors'!$E19</f>
        <v>74</v>
      </c>
      <c r="R364" s="1059">
        <f>'Fuel CO2 Factors'!$E19</f>
        <v>74</v>
      </c>
      <c r="S364" s="1059">
        <f>'Fuel CO2 Factors'!$E19</f>
        <v>74</v>
      </c>
      <c r="T364" s="1059">
        <f>'Fuel CO2 Factors'!$E19</f>
        <v>74</v>
      </c>
      <c r="U364" s="1059">
        <f>'Fuel CO2 Factors'!$E19</f>
        <v>74</v>
      </c>
      <c r="V364" s="1059">
        <f>'Fuel CO2 Factors'!$E19</f>
        <v>74</v>
      </c>
      <c r="W364" s="1059">
        <f>'Fuel CO2 Factors'!$E19</f>
        <v>74</v>
      </c>
      <c r="X364" s="1059">
        <f>'Fuel CO2 Factors'!$E19</f>
        <v>74</v>
      </c>
      <c r="Y364" s="1059">
        <f>'Fuel CO2 Factors'!$E19</f>
        <v>74</v>
      </c>
      <c r="Z364" s="1059">
        <f>'Fuel CO2 Factors'!$E19</f>
        <v>74</v>
      </c>
      <c r="AA364" s="1059">
        <f>'Fuel CO2 Factors'!$E19</f>
        <v>74</v>
      </c>
      <c r="AB364" s="1059">
        <f>'Fuel CO2 Factors'!$E19</f>
        <v>74</v>
      </c>
      <c r="AC364" s="1059">
        <f>'Fuel CO2 Factors'!$E19</f>
        <v>74</v>
      </c>
      <c r="AD364" s="1059">
        <f>'Fuel CO2 Factors'!$E19</f>
        <v>74</v>
      </c>
      <c r="AE364" s="1059">
        <f>'Fuel CO2 Factors'!$E19</f>
        <v>74</v>
      </c>
      <c r="AF364" s="1059">
        <f>'Fuel CO2 Factors'!$E19</f>
        <v>74</v>
      </c>
      <c r="AG364" s="1059">
        <f>'Fuel CO2 Factors'!$E19</f>
        <v>74</v>
      </c>
      <c r="AH364" s="1059">
        <f>'Fuel CO2 Factors'!$E19</f>
        <v>74</v>
      </c>
      <c r="AI364" s="1059">
        <f>'Fuel CO2 Factors'!$E19</f>
        <v>74</v>
      </c>
      <c r="AJ364" s="1059">
        <f>'Fuel CO2 Factors'!$E19</f>
        <v>74</v>
      </c>
      <c r="AK364" s="1059">
        <f>'Fuel CO2 Factors'!$E19</f>
        <v>74</v>
      </c>
      <c r="AL364" s="1059">
        <f>'Fuel CO2 Factors'!$E19</f>
        <v>74</v>
      </c>
      <c r="AM364" s="1059">
        <f>'Fuel CO2 Factors'!$E19</f>
        <v>74</v>
      </c>
      <c r="AN364" s="1059">
        <f>'Fuel CO2 Factors'!$E19</f>
        <v>74</v>
      </c>
      <c r="AO364" s="1059">
        <f>'Fuel CO2 Factors'!$E19</f>
        <v>74</v>
      </c>
      <c r="AP364" s="1059">
        <f>'Fuel CO2 Factors'!$E19</f>
        <v>74</v>
      </c>
    </row>
    <row r="365" spans="2:42" ht="12.75" customHeight="1">
      <c r="B365" s="728">
        <f t="shared" si="166"/>
        <v>198</v>
      </c>
      <c r="C365" s="707"/>
      <c r="D365" s="708" t="s">
        <v>1126</v>
      </c>
      <c r="E365" s="702" t="s">
        <v>945</v>
      </c>
      <c r="F365" s="709"/>
      <c r="G365" s="1059">
        <f>'Fuel CO2 Factors'!$E20</f>
        <v>75</v>
      </c>
      <c r="H365" s="1059">
        <f>'Fuel CO2 Factors'!$E20</f>
        <v>75</v>
      </c>
      <c r="I365" s="1059">
        <f>'Fuel CO2 Factors'!$E20</f>
        <v>75</v>
      </c>
      <c r="J365" s="1059">
        <f>'Fuel CO2 Factors'!$E20</f>
        <v>75</v>
      </c>
      <c r="K365" s="1059">
        <f>'Fuel CO2 Factors'!$E20</f>
        <v>75</v>
      </c>
      <c r="L365" s="1059">
        <f>'Fuel CO2 Factors'!$E20</f>
        <v>75</v>
      </c>
      <c r="M365" s="1059">
        <f>'Fuel CO2 Factors'!$E20</f>
        <v>75</v>
      </c>
      <c r="N365" s="1059">
        <f>'Fuel CO2 Factors'!$E20</f>
        <v>75</v>
      </c>
      <c r="O365" s="1059">
        <f>'Fuel CO2 Factors'!$E20</f>
        <v>75</v>
      </c>
      <c r="P365" s="1059">
        <f>'Fuel CO2 Factors'!$E20</f>
        <v>75</v>
      </c>
      <c r="Q365" s="1059">
        <f>'Fuel CO2 Factors'!$E20</f>
        <v>75</v>
      </c>
      <c r="R365" s="1059">
        <f>'Fuel CO2 Factors'!$E20</f>
        <v>75</v>
      </c>
      <c r="S365" s="1059">
        <f>'Fuel CO2 Factors'!$E20</f>
        <v>75</v>
      </c>
      <c r="T365" s="1059">
        <f>'Fuel CO2 Factors'!$E20</f>
        <v>75</v>
      </c>
      <c r="U365" s="1059">
        <f>'Fuel CO2 Factors'!$E20</f>
        <v>75</v>
      </c>
      <c r="V365" s="1059">
        <f>'Fuel CO2 Factors'!$E20</f>
        <v>75</v>
      </c>
      <c r="W365" s="1059">
        <f>'Fuel CO2 Factors'!$E20</f>
        <v>75</v>
      </c>
      <c r="X365" s="1059">
        <f>'Fuel CO2 Factors'!$E20</f>
        <v>75</v>
      </c>
      <c r="Y365" s="1059">
        <f>'Fuel CO2 Factors'!$E20</f>
        <v>75</v>
      </c>
      <c r="Z365" s="1059">
        <f>'Fuel CO2 Factors'!$E20</f>
        <v>75</v>
      </c>
      <c r="AA365" s="1059">
        <f>'Fuel CO2 Factors'!$E20</f>
        <v>75</v>
      </c>
      <c r="AB365" s="1059">
        <f>'Fuel CO2 Factors'!$E20</f>
        <v>75</v>
      </c>
      <c r="AC365" s="1059">
        <f>'Fuel CO2 Factors'!$E20</f>
        <v>75</v>
      </c>
      <c r="AD365" s="1059">
        <f>'Fuel CO2 Factors'!$E20</f>
        <v>75</v>
      </c>
      <c r="AE365" s="1059">
        <f>'Fuel CO2 Factors'!$E20</f>
        <v>75</v>
      </c>
      <c r="AF365" s="1059">
        <f>'Fuel CO2 Factors'!$E20</f>
        <v>75</v>
      </c>
      <c r="AG365" s="1059">
        <f>'Fuel CO2 Factors'!$E20</f>
        <v>75</v>
      </c>
      <c r="AH365" s="1059">
        <f>'Fuel CO2 Factors'!$E20</f>
        <v>75</v>
      </c>
      <c r="AI365" s="1059">
        <f>'Fuel CO2 Factors'!$E20</f>
        <v>75</v>
      </c>
      <c r="AJ365" s="1059">
        <f>'Fuel CO2 Factors'!$E20</f>
        <v>75</v>
      </c>
      <c r="AK365" s="1059">
        <f>'Fuel CO2 Factors'!$E20</f>
        <v>75</v>
      </c>
      <c r="AL365" s="1059">
        <f>'Fuel CO2 Factors'!$E20</f>
        <v>75</v>
      </c>
      <c r="AM365" s="1059">
        <f>'Fuel CO2 Factors'!$E20</f>
        <v>75</v>
      </c>
      <c r="AN365" s="1059">
        <f>'Fuel CO2 Factors'!$E20</f>
        <v>75</v>
      </c>
      <c r="AO365" s="1059">
        <f>'Fuel CO2 Factors'!$E20</f>
        <v>75</v>
      </c>
      <c r="AP365" s="1059">
        <f>'Fuel CO2 Factors'!$E20</f>
        <v>75</v>
      </c>
    </row>
    <row r="366" spans="2:42" ht="12.75" customHeight="1">
      <c r="B366" s="728">
        <f t="shared" si="166"/>
        <v>199</v>
      </c>
      <c r="C366" s="707"/>
      <c r="D366" s="708" t="s">
        <v>831</v>
      </c>
      <c r="E366" s="702" t="s">
        <v>945</v>
      </c>
      <c r="F366" s="709"/>
      <c r="G366" s="1059">
        <f>'Fuel CO2 Factors'!$E21</f>
        <v>83</v>
      </c>
      <c r="H366" s="1059">
        <f>'Fuel CO2 Factors'!$E21</f>
        <v>83</v>
      </c>
      <c r="I366" s="1059">
        <f>'Fuel CO2 Factors'!$E21</f>
        <v>83</v>
      </c>
      <c r="J366" s="1059">
        <f>'Fuel CO2 Factors'!$E21</f>
        <v>83</v>
      </c>
      <c r="K366" s="1059">
        <f>'Fuel CO2 Factors'!$E21</f>
        <v>83</v>
      </c>
      <c r="L366" s="1059">
        <f>'Fuel CO2 Factors'!$E21</f>
        <v>83</v>
      </c>
      <c r="M366" s="1059">
        <f>'Fuel CO2 Factors'!$E21</f>
        <v>83</v>
      </c>
      <c r="N366" s="1059">
        <f>'Fuel CO2 Factors'!$E21</f>
        <v>83</v>
      </c>
      <c r="O366" s="1059">
        <f>'Fuel CO2 Factors'!$E21</f>
        <v>83</v>
      </c>
      <c r="P366" s="1059">
        <f>'Fuel CO2 Factors'!$E21</f>
        <v>83</v>
      </c>
      <c r="Q366" s="1059">
        <f>'Fuel CO2 Factors'!$E21</f>
        <v>83</v>
      </c>
      <c r="R366" s="1059">
        <f>'Fuel CO2 Factors'!$E21</f>
        <v>83</v>
      </c>
      <c r="S366" s="1059">
        <f>'Fuel CO2 Factors'!$E21</f>
        <v>83</v>
      </c>
      <c r="T366" s="1059">
        <f>'Fuel CO2 Factors'!$E21</f>
        <v>83</v>
      </c>
      <c r="U366" s="1059">
        <f>'Fuel CO2 Factors'!$E21</f>
        <v>83</v>
      </c>
      <c r="V366" s="1059">
        <f>'Fuel CO2 Factors'!$E21</f>
        <v>83</v>
      </c>
      <c r="W366" s="1059">
        <f>'Fuel CO2 Factors'!$E21</f>
        <v>83</v>
      </c>
      <c r="X366" s="1059">
        <f>'Fuel CO2 Factors'!$E21</f>
        <v>83</v>
      </c>
      <c r="Y366" s="1059">
        <f>'Fuel CO2 Factors'!$E21</f>
        <v>83</v>
      </c>
      <c r="Z366" s="1059">
        <f>'Fuel CO2 Factors'!$E21</f>
        <v>83</v>
      </c>
      <c r="AA366" s="1059">
        <f>'Fuel CO2 Factors'!$E21</f>
        <v>83</v>
      </c>
      <c r="AB366" s="1059">
        <f>'Fuel CO2 Factors'!$E21</f>
        <v>83</v>
      </c>
      <c r="AC366" s="1059">
        <f>'Fuel CO2 Factors'!$E21</f>
        <v>83</v>
      </c>
      <c r="AD366" s="1059">
        <f>'Fuel CO2 Factors'!$E21</f>
        <v>83</v>
      </c>
      <c r="AE366" s="1059">
        <f>'Fuel CO2 Factors'!$E21</f>
        <v>83</v>
      </c>
      <c r="AF366" s="1059">
        <f>'Fuel CO2 Factors'!$E21</f>
        <v>83</v>
      </c>
      <c r="AG366" s="1059">
        <f>'Fuel CO2 Factors'!$E21</f>
        <v>83</v>
      </c>
      <c r="AH366" s="1059">
        <f>'Fuel CO2 Factors'!$E21</f>
        <v>83</v>
      </c>
      <c r="AI366" s="1059">
        <f>'Fuel CO2 Factors'!$E21</f>
        <v>83</v>
      </c>
      <c r="AJ366" s="1059">
        <f>'Fuel CO2 Factors'!$E21</f>
        <v>83</v>
      </c>
      <c r="AK366" s="1059">
        <f>'Fuel CO2 Factors'!$E21</f>
        <v>83</v>
      </c>
      <c r="AL366" s="1059">
        <f>'Fuel CO2 Factors'!$E21</f>
        <v>83</v>
      </c>
      <c r="AM366" s="1059">
        <f>'Fuel CO2 Factors'!$E21</f>
        <v>83</v>
      </c>
      <c r="AN366" s="1059">
        <f>'Fuel CO2 Factors'!$E21</f>
        <v>83</v>
      </c>
      <c r="AO366" s="1059">
        <f>'Fuel CO2 Factors'!$E21</f>
        <v>83</v>
      </c>
      <c r="AP366" s="1059">
        <f>'Fuel CO2 Factors'!$E21</f>
        <v>83</v>
      </c>
    </row>
    <row r="367" spans="2:42" ht="12.75" customHeight="1">
      <c r="B367" s="728" t="s">
        <v>611</v>
      </c>
      <c r="C367" s="707"/>
      <c r="D367" s="708" t="s">
        <v>439</v>
      </c>
      <c r="E367" s="702" t="s">
        <v>945</v>
      </c>
      <c r="F367" s="709"/>
      <c r="G367" s="711">
        <v>74</v>
      </c>
      <c r="H367" s="711">
        <v>74</v>
      </c>
      <c r="I367" s="711">
        <v>74</v>
      </c>
      <c r="J367" s="711">
        <v>74</v>
      </c>
      <c r="K367" s="711">
        <v>74</v>
      </c>
      <c r="L367" s="711">
        <v>74</v>
      </c>
      <c r="M367" s="711">
        <v>74</v>
      </c>
      <c r="N367" s="711">
        <v>74</v>
      </c>
      <c r="O367" s="711">
        <v>74</v>
      </c>
      <c r="P367" s="711">
        <v>74</v>
      </c>
      <c r="Q367" s="711">
        <v>74</v>
      </c>
      <c r="R367" s="711">
        <v>74</v>
      </c>
      <c r="S367" s="711">
        <v>74</v>
      </c>
      <c r="T367" s="711">
        <v>74</v>
      </c>
      <c r="U367" s="711">
        <v>74</v>
      </c>
      <c r="V367" s="711">
        <v>74</v>
      </c>
      <c r="W367" s="711">
        <v>74</v>
      </c>
      <c r="X367" s="711">
        <v>74</v>
      </c>
      <c r="Y367" s="711">
        <v>74</v>
      </c>
      <c r="Z367" s="711">
        <v>74</v>
      </c>
      <c r="AA367" s="711">
        <v>74</v>
      </c>
      <c r="AB367" s="711">
        <v>74</v>
      </c>
      <c r="AC367" s="711">
        <v>74</v>
      </c>
      <c r="AD367" s="711">
        <v>74</v>
      </c>
      <c r="AE367" s="711">
        <v>74</v>
      </c>
      <c r="AF367" s="711">
        <v>74</v>
      </c>
      <c r="AG367" s="711">
        <v>74</v>
      </c>
      <c r="AH367" s="711">
        <v>74</v>
      </c>
      <c r="AI367" s="711">
        <v>74</v>
      </c>
      <c r="AJ367" s="711">
        <v>74</v>
      </c>
      <c r="AK367" s="711">
        <v>74</v>
      </c>
      <c r="AL367" s="711">
        <v>74</v>
      </c>
      <c r="AM367" s="711">
        <v>74</v>
      </c>
      <c r="AN367" s="711">
        <v>74</v>
      </c>
      <c r="AO367" s="711">
        <v>74</v>
      </c>
      <c r="AP367" s="711">
        <v>74</v>
      </c>
    </row>
    <row r="368" spans="2:42" ht="12.75" customHeight="1">
      <c r="B368" s="728">
        <f>B366+1</f>
        <v>200</v>
      </c>
      <c r="C368" s="710"/>
      <c r="D368" s="669" t="s">
        <v>587</v>
      </c>
      <c r="E368" s="702" t="s">
        <v>945</v>
      </c>
      <c r="F368" s="709"/>
      <c r="G368" s="1059">
        <v>80</v>
      </c>
      <c r="H368" s="1059">
        <f>'Fuel CO2 Factors'!$E22</f>
        <v>80</v>
      </c>
      <c r="I368" s="1059">
        <f>'Fuel CO2 Factors'!$E22</f>
        <v>80</v>
      </c>
      <c r="J368" s="1059">
        <f>'Fuel CO2 Factors'!$E22</f>
        <v>80</v>
      </c>
      <c r="K368" s="1059">
        <f>'Fuel CO2 Factors'!$E22</f>
        <v>80</v>
      </c>
      <c r="L368" s="1059">
        <f>'Fuel CO2 Factors'!$E22</f>
        <v>80</v>
      </c>
      <c r="M368" s="1059">
        <f>'Fuel CO2 Factors'!$E22</f>
        <v>80</v>
      </c>
      <c r="N368" s="1059">
        <f>'Fuel CO2 Factors'!$E22</f>
        <v>80</v>
      </c>
      <c r="O368" s="1059">
        <f>'Fuel CO2 Factors'!$E22</f>
        <v>80</v>
      </c>
      <c r="P368" s="1059">
        <f>'Fuel CO2 Factors'!$E22</f>
        <v>80</v>
      </c>
      <c r="Q368" s="1059">
        <f>'Fuel CO2 Factors'!$E22</f>
        <v>80</v>
      </c>
      <c r="R368" s="1059">
        <f>'Fuel CO2 Factors'!$E22</f>
        <v>80</v>
      </c>
      <c r="S368" s="1059">
        <f>'Fuel CO2 Factors'!$E22</f>
        <v>80</v>
      </c>
      <c r="T368" s="1059">
        <f>'Fuel CO2 Factors'!$E22</f>
        <v>80</v>
      </c>
      <c r="U368" s="1059">
        <f>'Fuel CO2 Factors'!$E22</f>
        <v>80</v>
      </c>
      <c r="V368" s="1059">
        <f>'Fuel CO2 Factors'!$E22</f>
        <v>80</v>
      </c>
      <c r="W368" s="1059">
        <f>'Fuel CO2 Factors'!$E22</f>
        <v>80</v>
      </c>
      <c r="X368" s="1059">
        <f>'Fuel CO2 Factors'!$E22</f>
        <v>80</v>
      </c>
      <c r="Y368" s="1059">
        <f>'Fuel CO2 Factors'!$E22</f>
        <v>80</v>
      </c>
      <c r="Z368" s="1059">
        <f>'Fuel CO2 Factors'!$E22</f>
        <v>80</v>
      </c>
      <c r="AA368" s="1059">
        <f>'Fuel CO2 Factors'!$E22</f>
        <v>80</v>
      </c>
      <c r="AB368" s="1059">
        <f>'Fuel CO2 Factors'!$E22</f>
        <v>80</v>
      </c>
      <c r="AC368" s="1059">
        <f>'Fuel CO2 Factors'!$E22</f>
        <v>80</v>
      </c>
      <c r="AD368" s="1059">
        <f>'Fuel CO2 Factors'!$E22</f>
        <v>80</v>
      </c>
      <c r="AE368" s="1059">
        <f>'Fuel CO2 Factors'!$E22</f>
        <v>80</v>
      </c>
      <c r="AF368" s="1059">
        <f>'Fuel CO2 Factors'!$E22</f>
        <v>80</v>
      </c>
      <c r="AG368" s="1059">
        <f>'Fuel CO2 Factors'!$E22</f>
        <v>80</v>
      </c>
      <c r="AH368" s="1059">
        <f>'Fuel CO2 Factors'!$E22</f>
        <v>80</v>
      </c>
      <c r="AI368" s="1059">
        <f>'Fuel CO2 Factors'!$E22</f>
        <v>80</v>
      </c>
      <c r="AJ368" s="1059">
        <f>'Fuel CO2 Factors'!$E22</f>
        <v>80</v>
      </c>
      <c r="AK368" s="1059">
        <f>'Fuel CO2 Factors'!$E22</f>
        <v>80</v>
      </c>
      <c r="AL368" s="1059">
        <f>'Fuel CO2 Factors'!$E22</f>
        <v>80</v>
      </c>
      <c r="AM368" s="1059">
        <f>'Fuel CO2 Factors'!$E22</f>
        <v>80</v>
      </c>
      <c r="AN368" s="1059">
        <f>'Fuel CO2 Factors'!$E22</f>
        <v>80</v>
      </c>
      <c r="AO368" s="1059">
        <f>'Fuel CO2 Factors'!$E22</f>
        <v>80</v>
      </c>
      <c r="AP368" s="1059">
        <f>'Fuel CO2 Factors'!$E22</f>
        <v>80</v>
      </c>
    </row>
    <row r="369" spans="2:42">
      <c r="B369" s="728" t="s">
        <v>172</v>
      </c>
      <c r="C369" s="710"/>
      <c r="D369" s="708" t="s">
        <v>962</v>
      </c>
      <c r="E369" s="702" t="s">
        <v>491</v>
      </c>
      <c r="F369" s="709"/>
      <c r="G369" s="712">
        <v>0</v>
      </c>
      <c r="H369" s="712">
        <v>0</v>
      </c>
      <c r="I369" s="712">
        <v>0</v>
      </c>
      <c r="J369" s="712">
        <v>0</v>
      </c>
      <c r="K369" s="712">
        <v>0</v>
      </c>
      <c r="L369" s="712">
        <v>0</v>
      </c>
      <c r="M369" s="712">
        <v>0</v>
      </c>
      <c r="N369" s="712">
        <v>0</v>
      </c>
      <c r="O369" s="712">
        <v>0</v>
      </c>
      <c r="P369" s="712">
        <v>0</v>
      </c>
      <c r="Q369" s="712">
        <v>0</v>
      </c>
      <c r="R369" s="712">
        <v>0</v>
      </c>
      <c r="S369" s="712">
        <v>0</v>
      </c>
      <c r="T369" s="712">
        <v>0</v>
      </c>
      <c r="U369" s="712">
        <v>0</v>
      </c>
      <c r="V369" s="712">
        <v>0</v>
      </c>
      <c r="W369" s="712">
        <v>0</v>
      </c>
      <c r="X369" s="712">
        <v>0</v>
      </c>
      <c r="Y369" s="712">
        <v>0</v>
      </c>
      <c r="Z369" s="712">
        <v>0</v>
      </c>
      <c r="AA369" s="712">
        <v>0</v>
      </c>
      <c r="AB369" s="712">
        <v>0</v>
      </c>
      <c r="AC369" s="712">
        <v>0</v>
      </c>
      <c r="AD369" s="712">
        <v>0</v>
      </c>
      <c r="AE369" s="712">
        <v>0</v>
      </c>
      <c r="AF369" s="712">
        <v>0</v>
      </c>
      <c r="AG369" s="712">
        <v>0</v>
      </c>
      <c r="AH369" s="712">
        <v>0</v>
      </c>
      <c r="AI369" s="712">
        <v>0</v>
      </c>
      <c r="AJ369" s="712">
        <v>0</v>
      </c>
      <c r="AK369" s="712">
        <v>0</v>
      </c>
      <c r="AL369" s="712">
        <v>0</v>
      </c>
      <c r="AM369" s="712">
        <v>0</v>
      </c>
      <c r="AN369" s="712">
        <v>0</v>
      </c>
      <c r="AO369" s="712">
        <v>0</v>
      </c>
      <c r="AP369" s="712">
        <v>0</v>
      </c>
    </row>
    <row r="370" spans="2:42">
      <c r="B370" s="728" t="s">
        <v>173</v>
      </c>
      <c r="C370" s="710"/>
      <c r="D370" s="708" t="s">
        <v>963</v>
      </c>
      <c r="E370" s="702" t="s">
        <v>491</v>
      </c>
      <c r="F370" s="709"/>
      <c r="G370" s="974">
        <f>'Fuel CO2 Factors'!$F17</f>
        <v>0.27</v>
      </c>
      <c r="H370" s="974">
        <f>'Fuel CO2 Factors'!$F17</f>
        <v>0.27</v>
      </c>
      <c r="I370" s="974">
        <f>'Fuel CO2 Factors'!$F17</f>
        <v>0.27</v>
      </c>
      <c r="J370" s="974">
        <f>'Fuel CO2 Factors'!$F17</f>
        <v>0.27</v>
      </c>
      <c r="K370" s="974">
        <f>'Fuel CO2 Factors'!$F17</f>
        <v>0.27</v>
      </c>
      <c r="L370" s="974">
        <f>'Fuel CO2 Factors'!$F17</f>
        <v>0.27</v>
      </c>
      <c r="M370" s="974">
        <f>'Fuel CO2 Factors'!$F17</f>
        <v>0.27</v>
      </c>
      <c r="N370" s="974">
        <f>'Fuel CO2 Factors'!$F17</f>
        <v>0.27</v>
      </c>
      <c r="O370" s="974">
        <f>'Fuel CO2 Factors'!$F17</f>
        <v>0.27</v>
      </c>
      <c r="P370" s="974">
        <f>'Fuel CO2 Factors'!$F17</f>
        <v>0.27</v>
      </c>
      <c r="Q370" s="974">
        <f>'Fuel CO2 Factors'!$F17</f>
        <v>0.27</v>
      </c>
      <c r="R370" s="974">
        <f>'Fuel CO2 Factors'!$F17</f>
        <v>0.27</v>
      </c>
      <c r="S370" s="974">
        <f>'Fuel CO2 Factors'!$F17</f>
        <v>0.27</v>
      </c>
      <c r="T370" s="974">
        <f>'Fuel CO2 Factors'!$F17</f>
        <v>0.27</v>
      </c>
      <c r="U370" s="974">
        <f>'Fuel CO2 Factors'!$F17</f>
        <v>0.27</v>
      </c>
      <c r="V370" s="974">
        <f>'Fuel CO2 Factors'!$F17</f>
        <v>0.27</v>
      </c>
      <c r="W370" s="974">
        <f>'Fuel CO2 Factors'!$F17</f>
        <v>0.27</v>
      </c>
      <c r="X370" s="974">
        <f>'Fuel CO2 Factors'!$F17</f>
        <v>0.27</v>
      </c>
      <c r="Y370" s="974">
        <f>'Fuel CO2 Factors'!$F17</f>
        <v>0.27</v>
      </c>
      <c r="Z370" s="974">
        <f>'Fuel CO2 Factors'!$F17</f>
        <v>0.27</v>
      </c>
      <c r="AA370" s="974">
        <f>'Fuel CO2 Factors'!$F17</f>
        <v>0.27</v>
      </c>
      <c r="AB370" s="974">
        <f>'Fuel CO2 Factors'!$F17</f>
        <v>0.27</v>
      </c>
      <c r="AC370" s="974">
        <f>'Fuel CO2 Factors'!$F17</f>
        <v>0.27</v>
      </c>
      <c r="AD370" s="974">
        <f>'Fuel CO2 Factors'!$F17</f>
        <v>0.27</v>
      </c>
      <c r="AE370" s="974">
        <f>'Fuel CO2 Factors'!$F17</f>
        <v>0.27</v>
      </c>
      <c r="AF370" s="974">
        <f>'Fuel CO2 Factors'!$F17</f>
        <v>0.27</v>
      </c>
      <c r="AG370" s="974">
        <f>'Fuel CO2 Factors'!$F17</f>
        <v>0.27</v>
      </c>
      <c r="AH370" s="974">
        <f>'Fuel CO2 Factors'!$F17</f>
        <v>0.27</v>
      </c>
      <c r="AI370" s="974">
        <f>'Fuel CO2 Factors'!$F17</f>
        <v>0.27</v>
      </c>
      <c r="AJ370" s="974">
        <f>'Fuel CO2 Factors'!$F17</f>
        <v>0.27</v>
      </c>
      <c r="AK370" s="974">
        <f>'Fuel CO2 Factors'!$F17</f>
        <v>0.27</v>
      </c>
      <c r="AL370" s="974">
        <f>'Fuel CO2 Factors'!$F17</f>
        <v>0.27</v>
      </c>
      <c r="AM370" s="974">
        <f>'Fuel CO2 Factors'!$F17</f>
        <v>0.27</v>
      </c>
      <c r="AN370" s="974">
        <f>'Fuel CO2 Factors'!$F17</f>
        <v>0.27</v>
      </c>
      <c r="AO370" s="974">
        <f>'Fuel CO2 Factors'!$F17</f>
        <v>0.27</v>
      </c>
      <c r="AP370" s="974">
        <f>'Fuel CO2 Factors'!$F17</f>
        <v>0.27</v>
      </c>
    </row>
    <row r="371" spans="2:42">
      <c r="B371" s="728" t="s">
        <v>174</v>
      </c>
      <c r="C371" s="710"/>
      <c r="D371" s="708" t="s">
        <v>340</v>
      </c>
      <c r="E371" s="702" t="s">
        <v>491</v>
      </c>
      <c r="F371" s="709"/>
      <c r="G371" s="712">
        <v>0</v>
      </c>
      <c r="H371" s="712">
        <v>0</v>
      </c>
      <c r="I371" s="712">
        <v>0</v>
      </c>
      <c r="J371" s="712">
        <v>0</v>
      </c>
      <c r="K371" s="712">
        <v>0</v>
      </c>
      <c r="L371" s="712">
        <v>0</v>
      </c>
      <c r="M371" s="712">
        <v>0</v>
      </c>
      <c r="N371" s="712">
        <v>0</v>
      </c>
      <c r="O371" s="712">
        <v>0</v>
      </c>
      <c r="P371" s="712">
        <v>0</v>
      </c>
      <c r="Q371" s="712">
        <v>0</v>
      </c>
      <c r="R371" s="712">
        <v>0</v>
      </c>
      <c r="S371" s="712">
        <v>0</v>
      </c>
      <c r="T371" s="712">
        <v>0</v>
      </c>
      <c r="U371" s="712">
        <v>0</v>
      </c>
      <c r="V371" s="712">
        <v>0</v>
      </c>
      <c r="W371" s="712">
        <v>0</v>
      </c>
      <c r="X371" s="712">
        <v>0</v>
      </c>
      <c r="Y371" s="712">
        <v>0</v>
      </c>
      <c r="Z371" s="712">
        <v>0</v>
      </c>
      <c r="AA371" s="712">
        <v>0</v>
      </c>
      <c r="AB371" s="712">
        <v>0</v>
      </c>
      <c r="AC371" s="712">
        <v>0</v>
      </c>
      <c r="AD371" s="712">
        <v>0</v>
      </c>
      <c r="AE371" s="712">
        <v>0</v>
      </c>
      <c r="AF371" s="712">
        <v>0</v>
      </c>
      <c r="AG371" s="712">
        <v>0</v>
      </c>
      <c r="AH371" s="712">
        <v>0</v>
      </c>
      <c r="AI371" s="712">
        <v>0</v>
      </c>
      <c r="AJ371" s="712">
        <v>0</v>
      </c>
      <c r="AK371" s="712">
        <v>0</v>
      </c>
      <c r="AL371" s="712">
        <v>0</v>
      </c>
      <c r="AM371" s="712">
        <v>0</v>
      </c>
      <c r="AN371" s="712">
        <v>0</v>
      </c>
      <c r="AO371" s="712">
        <v>0</v>
      </c>
      <c r="AP371" s="712">
        <v>0</v>
      </c>
    </row>
    <row r="372" spans="2:42">
      <c r="B372" s="728" t="s">
        <v>175</v>
      </c>
      <c r="C372" s="710"/>
      <c r="D372" s="708" t="s">
        <v>964</v>
      </c>
      <c r="E372" s="702" t="s">
        <v>491</v>
      </c>
      <c r="F372" s="709"/>
      <c r="G372" s="712">
        <v>0</v>
      </c>
      <c r="H372" s="712">
        <v>0</v>
      </c>
      <c r="I372" s="712">
        <v>0</v>
      </c>
      <c r="J372" s="712">
        <v>0</v>
      </c>
      <c r="K372" s="712">
        <v>0</v>
      </c>
      <c r="L372" s="712">
        <v>0</v>
      </c>
      <c r="M372" s="712">
        <v>0</v>
      </c>
      <c r="N372" s="712">
        <v>0</v>
      </c>
      <c r="O372" s="712">
        <v>0</v>
      </c>
      <c r="P372" s="712">
        <v>0</v>
      </c>
      <c r="Q372" s="712">
        <v>0</v>
      </c>
      <c r="R372" s="712">
        <v>0</v>
      </c>
      <c r="S372" s="712">
        <v>0</v>
      </c>
      <c r="T372" s="712">
        <v>0</v>
      </c>
      <c r="U372" s="712">
        <v>0</v>
      </c>
      <c r="V372" s="712">
        <v>0</v>
      </c>
      <c r="W372" s="712">
        <v>0</v>
      </c>
      <c r="X372" s="712">
        <v>0</v>
      </c>
      <c r="Y372" s="712">
        <v>0</v>
      </c>
      <c r="Z372" s="712">
        <v>0</v>
      </c>
      <c r="AA372" s="712">
        <v>0</v>
      </c>
      <c r="AB372" s="712">
        <v>0</v>
      </c>
      <c r="AC372" s="712">
        <v>0</v>
      </c>
      <c r="AD372" s="712">
        <v>0</v>
      </c>
      <c r="AE372" s="712">
        <v>0</v>
      </c>
      <c r="AF372" s="712">
        <v>0</v>
      </c>
      <c r="AG372" s="712">
        <v>0</v>
      </c>
      <c r="AH372" s="712">
        <v>0</v>
      </c>
      <c r="AI372" s="712">
        <v>0</v>
      </c>
      <c r="AJ372" s="712">
        <v>0</v>
      </c>
      <c r="AK372" s="712">
        <v>0</v>
      </c>
      <c r="AL372" s="712">
        <v>0</v>
      </c>
      <c r="AM372" s="712">
        <v>0</v>
      </c>
      <c r="AN372" s="712">
        <v>0</v>
      </c>
      <c r="AO372" s="712">
        <v>0</v>
      </c>
      <c r="AP372" s="712">
        <v>0</v>
      </c>
    </row>
    <row r="373" spans="2:42">
      <c r="B373" s="728" t="s">
        <v>176</v>
      </c>
      <c r="C373" s="710"/>
      <c r="D373" s="708" t="s">
        <v>965</v>
      </c>
      <c r="E373" s="702" t="s">
        <v>491</v>
      </c>
      <c r="F373" s="709"/>
      <c r="G373" s="712">
        <v>0</v>
      </c>
      <c r="H373" s="712">
        <v>0</v>
      </c>
      <c r="I373" s="712">
        <v>0</v>
      </c>
      <c r="J373" s="712">
        <v>0</v>
      </c>
      <c r="K373" s="712">
        <v>0</v>
      </c>
      <c r="L373" s="712">
        <v>0</v>
      </c>
      <c r="M373" s="712">
        <v>0</v>
      </c>
      <c r="N373" s="712">
        <v>0</v>
      </c>
      <c r="O373" s="712">
        <v>0</v>
      </c>
      <c r="P373" s="712">
        <v>0</v>
      </c>
      <c r="Q373" s="712">
        <v>0</v>
      </c>
      <c r="R373" s="712">
        <v>0</v>
      </c>
      <c r="S373" s="712">
        <v>0</v>
      </c>
      <c r="T373" s="712">
        <v>0</v>
      </c>
      <c r="U373" s="712">
        <v>0</v>
      </c>
      <c r="V373" s="712">
        <v>0</v>
      </c>
      <c r="W373" s="712">
        <v>0</v>
      </c>
      <c r="X373" s="712">
        <v>0</v>
      </c>
      <c r="Y373" s="712">
        <v>0</v>
      </c>
      <c r="Z373" s="712">
        <v>0</v>
      </c>
      <c r="AA373" s="712">
        <v>0</v>
      </c>
      <c r="AB373" s="712">
        <v>0</v>
      </c>
      <c r="AC373" s="712">
        <v>0</v>
      </c>
      <c r="AD373" s="712">
        <v>0</v>
      </c>
      <c r="AE373" s="712">
        <v>0</v>
      </c>
      <c r="AF373" s="712">
        <v>0</v>
      </c>
      <c r="AG373" s="712">
        <v>0</v>
      </c>
      <c r="AH373" s="712">
        <v>0</v>
      </c>
      <c r="AI373" s="712">
        <v>0</v>
      </c>
      <c r="AJ373" s="712">
        <v>0</v>
      </c>
      <c r="AK373" s="712">
        <v>0</v>
      </c>
      <c r="AL373" s="712">
        <v>0</v>
      </c>
      <c r="AM373" s="712">
        <v>0</v>
      </c>
      <c r="AN373" s="712">
        <v>0</v>
      </c>
      <c r="AO373" s="712">
        <v>0</v>
      </c>
      <c r="AP373" s="712">
        <v>0</v>
      </c>
    </row>
    <row r="374" spans="2:42">
      <c r="B374" s="728" t="s">
        <v>177</v>
      </c>
      <c r="C374" s="710"/>
      <c r="D374" s="708" t="s">
        <v>966</v>
      </c>
      <c r="E374" s="702" t="s">
        <v>491</v>
      </c>
      <c r="F374" s="709"/>
      <c r="G374" s="712">
        <v>0</v>
      </c>
      <c r="H374" s="712">
        <v>0</v>
      </c>
      <c r="I374" s="712">
        <v>0</v>
      </c>
      <c r="J374" s="712">
        <v>0</v>
      </c>
      <c r="K374" s="712">
        <v>0</v>
      </c>
      <c r="L374" s="712">
        <v>0</v>
      </c>
      <c r="M374" s="712">
        <v>0</v>
      </c>
      <c r="N374" s="712">
        <v>0</v>
      </c>
      <c r="O374" s="712">
        <v>0</v>
      </c>
      <c r="P374" s="712">
        <v>0</v>
      </c>
      <c r="Q374" s="712">
        <v>0</v>
      </c>
      <c r="R374" s="712">
        <v>0</v>
      </c>
      <c r="S374" s="712">
        <v>0</v>
      </c>
      <c r="T374" s="712">
        <v>0</v>
      </c>
      <c r="U374" s="712">
        <v>0</v>
      </c>
      <c r="V374" s="712">
        <v>0</v>
      </c>
      <c r="W374" s="712">
        <v>0</v>
      </c>
      <c r="X374" s="712">
        <v>0</v>
      </c>
      <c r="Y374" s="712">
        <v>0</v>
      </c>
      <c r="Z374" s="712">
        <v>0</v>
      </c>
      <c r="AA374" s="712">
        <v>0</v>
      </c>
      <c r="AB374" s="712">
        <v>0</v>
      </c>
      <c r="AC374" s="712">
        <v>0</v>
      </c>
      <c r="AD374" s="712">
        <v>0</v>
      </c>
      <c r="AE374" s="712">
        <v>0</v>
      </c>
      <c r="AF374" s="712">
        <v>0</v>
      </c>
      <c r="AG374" s="712">
        <v>0</v>
      </c>
      <c r="AH374" s="712">
        <v>0</v>
      </c>
      <c r="AI374" s="712">
        <v>0</v>
      </c>
      <c r="AJ374" s="712">
        <v>0</v>
      </c>
      <c r="AK374" s="712">
        <v>0</v>
      </c>
      <c r="AL374" s="712">
        <v>0</v>
      </c>
      <c r="AM374" s="712">
        <v>0</v>
      </c>
      <c r="AN374" s="712">
        <v>0</v>
      </c>
      <c r="AO374" s="712">
        <v>0</v>
      </c>
      <c r="AP374" s="712">
        <v>0</v>
      </c>
    </row>
    <row r="375" spans="2:42">
      <c r="B375" s="728" t="s">
        <v>813</v>
      </c>
      <c r="C375" s="710"/>
      <c r="D375" s="708" t="s">
        <v>967</v>
      </c>
      <c r="E375" s="702" t="s">
        <v>491</v>
      </c>
      <c r="F375" s="709"/>
      <c r="G375" s="712">
        <v>0</v>
      </c>
      <c r="H375" s="712">
        <v>0</v>
      </c>
      <c r="I375" s="712">
        <v>0</v>
      </c>
      <c r="J375" s="712">
        <v>0</v>
      </c>
      <c r="K375" s="712">
        <v>0</v>
      </c>
      <c r="L375" s="712">
        <v>0</v>
      </c>
      <c r="M375" s="712">
        <v>0</v>
      </c>
      <c r="N375" s="712">
        <v>0</v>
      </c>
      <c r="O375" s="712">
        <v>0</v>
      </c>
      <c r="P375" s="712">
        <v>0</v>
      </c>
      <c r="Q375" s="712">
        <v>0</v>
      </c>
      <c r="R375" s="712">
        <v>0</v>
      </c>
      <c r="S375" s="712">
        <v>0</v>
      </c>
      <c r="T375" s="712">
        <v>0</v>
      </c>
      <c r="U375" s="712">
        <v>0</v>
      </c>
      <c r="V375" s="712">
        <v>0</v>
      </c>
      <c r="W375" s="712">
        <v>0</v>
      </c>
      <c r="X375" s="712">
        <v>0</v>
      </c>
      <c r="Y375" s="712">
        <v>0</v>
      </c>
      <c r="Z375" s="712">
        <v>0</v>
      </c>
      <c r="AA375" s="712">
        <v>0</v>
      </c>
      <c r="AB375" s="712">
        <v>0</v>
      </c>
      <c r="AC375" s="712">
        <v>0</v>
      </c>
      <c r="AD375" s="712">
        <v>0</v>
      </c>
      <c r="AE375" s="712">
        <v>0</v>
      </c>
      <c r="AF375" s="712">
        <v>0</v>
      </c>
      <c r="AG375" s="712">
        <v>0</v>
      </c>
      <c r="AH375" s="712">
        <v>0</v>
      </c>
      <c r="AI375" s="712">
        <v>0</v>
      </c>
      <c r="AJ375" s="712">
        <v>0</v>
      </c>
      <c r="AK375" s="712">
        <v>0</v>
      </c>
      <c r="AL375" s="712">
        <v>0</v>
      </c>
      <c r="AM375" s="712">
        <v>0</v>
      </c>
      <c r="AN375" s="712">
        <v>0</v>
      </c>
      <c r="AO375" s="712">
        <v>0</v>
      </c>
      <c r="AP375" s="712">
        <v>0</v>
      </c>
    </row>
    <row r="376" spans="2:42">
      <c r="B376" s="728" t="s">
        <v>790</v>
      </c>
      <c r="C376" s="710"/>
      <c r="D376" s="669" t="s">
        <v>276</v>
      </c>
      <c r="E376" s="702" t="s">
        <v>491</v>
      </c>
      <c r="F376" s="709"/>
      <c r="G376" s="712">
        <v>0</v>
      </c>
      <c r="H376" s="712">
        <v>0</v>
      </c>
      <c r="I376" s="712">
        <v>0</v>
      </c>
      <c r="J376" s="712">
        <v>0</v>
      </c>
      <c r="K376" s="712">
        <v>0</v>
      </c>
      <c r="L376" s="712">
        <v>0</v>
      </c>
      <c r="M376" s="712">
        <v>0</v>
      </c>
      <c r="N376" s="712">
        <v>0</v>
      </c>
      <c r="O376" s="712">
        <v>0</v>
      </c>
      <c r="P376" s="712">
        <v>0</v>
      </c>
      <c r="Q376" s="712">
        <v>0</v>
      </c>
      <c r="R376" s="712">
        <v>0</v>
      </c>
      <c r="S376" s="712">
        <v>0</v>
      </c>
      <c r="T376" s="712">
        <v>0</v>
      </c>
      <c r="U376" s="712">
        <v>0</v>
      </c>
      <c r="V376" s="712">
        <v>0</v>
      </c>
      <c r="W376" s="712">
        <v>0</v>
      </c>
      <c r="X376" s="712">
        <v>0</v>
      </c>
      <c r="Y376" s="712">
        <v>0</v>
      </c>
      <c r="Z376" s="712">
        <v>0</v>
      </c>
      <c r="AA376" s="712">
        <v>0</v>
      </c>
      <c r="AB376" s="712">
        <v>0</v>
      </c>
      <c r="AC376" s="712">
        <v>0</v>
      </c>
      <c r="AD376" s="712">
        <v>0</v>
      </c>
      <c r="AE376" s="712">
        <v>0</v>
      </c>
      <c r="AF376" s="712">
        <v>0</v>
      </c>
      <c r="AG376" s="712">
        <v>0</v>
      </c>
      <c r="AH376" s="712">
        <v>0</v>
      </c>
      <c r="AI376" s="712">
        <v>0</v>
      </c>
      <c r="AJ376" s="712">
        <v>0</v>
      </c>
      <c r="AK376" s="712">
        <v>0</v>
      </c>
      <c r="AL376" s="712">
        <v>0</v>
      </c>
      <c r="AM376" s="712">
        <v>0</v>
      </c>
      <c r="AN376" s="712">
        <v>0</v>
      </c>
      <c r="AO376" s="712">
        <v>0</v>
      </c>
      <c r="AP376" s="712">
        <v>0</v>
      </c>
    </row>
    <row r="377" spans="2:42">
      <c r="B377" s="772">
        <f>B368+1</f>
        <v>201</v>
      </c>
      <c r="C377" s="59" t="s">
        <v>1373</v>
      </c>
      <c r="D377" s="701"/>
      <c r="E377" s="702"/>
      <c r="F377" s="703"/>
      <c r="G377" s="704"/>
      <c r="H377" s="705"/>
      <c r="I377" s="705"/>
      <c r="J377" s="705"/>
      <c r="K377" s="705"/>
      <c r="L377" s="705"/>
      <c r="M377" s="705"/>
      <c r="N377" s="705"/>
      <c r="O377" s="705"/>
      <c r="P377" s="705"/>
      <c r="Q377" s="705"/>
      <c r="R377" s="705"/>
      <c r="S377" s="705"/>
      <c r="T377" s="705"/>
      <c r="U377" s="705"/>
      <c r="V377" s="705"/>
      <c r="W377" s="705"/>
      <c r="X377" s="705"/>
      <c r="Y377" s="705"/>
      <c r="Z377" s="705"/>
      <c r="AA377" s="705"/>
      <c r="AB377" s="705"/>
      <c r="AC377" s="705"/>
      <c r="AD377" s="705"/>
      <c r="AE377" s="705"/>
      <c r="AF377" s="705"/>
      <c r="AG377" s="705"/>
      <c r="AH377" s="705"/>
      <c r="AI377" s="705"/>
      <c r="AJ377" s="705"/>
      <c r="AK377" s="706"/>
      <c r="AL377" s="706"/>
      <c r="AM377" s="706"/>
      <c r="AN377" s="706"/>
      <c r="AO377" s="706"/>
      <c r="AP377" s="706"/>
    </row>
    <row r="378" spans="2:42" ht="12.75" customHeight="1">
      <c r="B378" s="772">
        <f t="shared" ref="B378:B385" si="167">B377+1</f>
        <v>202</v>
      </c>
      <c r="C378" s="60"/>
      <c r="D378" s="701" t="s">
        <v>703</v>
      </c>
      <c r="E378" s="702" t="s">
        <v>117</v>
      </c>
      <c r="F378" s="709"/>
      <c r="G378" s="1059">
        <f>'Fuel CO2 Factors'!$E24</f>
        <v>110</v>
      </c>
      <c r="H378" s="1059">
        <f>'Fuel CO2 Factors'!$E24</f>
        <v>110</v>
      </c>
      <c r="I378" s="1059">
        <f>'Fuel CO2 Factors'!$E24</f>
        <v>110</v>
      </c>
      <c r="J378" s="1059">
        <f>'Fuel CO2 Factors'!$E24</f>
        <v>110</v>
      </c>
      <c r="K378" s="1059">
        <f>'Fuel CO2 Factors'!$E24</f>
        <v>110</v>
      </c>
      <c r="L378" s="1059">
        <f>'Fuel CO2 Factors'!$E24</f>
        <v>110</v>
      </c>
      <c r="M378" s="1059">
        <f>'Fuel CO2 Factors'!$E24</f>
        <v>110</v>
      </c>
      <c r="N378" s="1059">
        <f>'Fuel CO2 Factors'!$E24</f>
        <v>110</v>
      </c>
      <c r="O378" s="1059">
        <f>'Fuel CO2 Factors'!$E24</f>
        <v>110</v>
      </c>
      <c r="P378" s="1059">
        <f>'Fuel CO2 Factors'!$E24</f>
        <v>110</v>
      </c>
      <c r="Q378" s="1059">
        <f>'Fuel CO2 Factors'!$E24</f>
        <v>110</v>
      </c>
      <c r="R378" s="1059">
        <f>'Fuel CO2 Factors'!$E24</f>
        <v>110</v>
      </c>
      <c r="S378" s="1059">
        <f>'Fuel CO2 Factors'!$E24</f>
        <v>110</v>
      </c>
      <c r="T378" s="1059">
        <f>'Fuel CO2 Factors'!$E24</f>
        <v>110</v>
      </c>
      <c r="U378" s="1059">
        <f>'Fuel CO2 Factors'!$E24</f>
        <v>110</v>
      </c>
      <c r="V378" s="1059">
        <f>'Fuel CO2 Factors'!$E24</f>
        <v>110</v>
      </c>
      <c r="W378" s="1059">
        <f>'Fuel CO2 Factors'!$E24</f>
        <v>110</v>
      </c>
      <c r="X378" s="1059">
        <f>'Fuel CO2 Factors'!$E24</f>
        <v>110</v>
      </c>
      <c r="Y378" s="1059">
        <f>'Fuel CO2 Factors'!$E24</f>
        <v>110</v>
      </c>
      <c r="Z378" s="1059">
        <f>'Fuel CO2 Factors'!$E24</f>
        <v>110</v>
      </c>
      <c r="AA378" s="1059">
        <f>'Fuel CO2 Factors'!$E24</f>
        <v>110</v>
      </c>
      <c r="AB378" s="1059">
        <f>'Fuel CO2 Factors'!$E24</f>
        <v>110</v>
      </c>
      <c r="AC378" s="1059">
        <f>'Fuel CO2 Factors'!$E24</f>
        <v>110</v>
      </c>
      <c r="AD378" s="1059">
        <f>'Fuel CO2 Factors'!$E24</f>
        <v>110</v>
      </c>
      <c r="AE378" s="1059">
        <f>'Fuel CO2 Factors'!$E24</f>
        <v>110</v>
      </c>
      <c r="AF378" s="1059">
        <f>'Fuel CO2 Factors'!$E24</f>
        <v>110</v>
      </c>
      <c r="AG378" s="1059">
        <f>'Fuel CO2 Factors'!$E24</f>
        <v>110</v>
      </c>
      <c r="AH378" s="1059">
        <f>'Fuel CO2 Factors'!$E24</f>
        <v>110</v>
      </c>
      <c r="AI378" s="1059">
        <f>'Fuel CO2 Factors'!$E24</f>
        <v>110</v>
      </c>
      <c r="AJ378" s="1059">
        <f>'Fuel CO2 Factors'!$E24</f>
        <v>110</v>
      </c>
      <c r="AK378" s="1059">
        <f>'Fuel CO2 Factors'!$E24</f>
        <v>110</v>
      </c>
      <c r="AL378" s="1059">
        <f>'Fuel CO2 Factors'!$E24</f>
        <v>110</v>
      </c>
      <c r="AM378" s="1059">
        <f>'Fuel CO2 Factors'!$E24</f>
        <v>110</v>
      </c>
      <c r="AN378" s="1059">
        <f>'Fuel CO2 Factors'!$E24</f>
        <v>110</v>
      </c>
      <c r="AO378" s="1059">
        <f>'Fuel CO2 Factors'!$E24</f>
        <v>110</v>
      </c>
      <c r="AP378" s="1059">
        <f>'Fuel CO2 Factors'!$E24</f>
        <v>110</v>
      </c>
    </row>
    <row r="379" spans="2:42" ht="12.75" customHeight="1">
      <c r="B379" s="772">
        <f t="shared" si="167"/>
        <v>203</v>
      </c>
      <c r="C379" s="61"/>
      <c r="D379" s="701" t="s">
        <v>1128</v>
      </c>
      <c r="E379" s="702" t="s">
        <v>117</v>
      </c>
      <c r="F379" s="709"/>
      <c r="G379" s="1059">
        <f>'Fuel CO2 Factors'!$E25</f>
        <v>110</v>
      </c>
      <c r="H379" s="1059">
        <f>'Fuel CO2 Factors'!$E25</f>
        <v>110</v>
      </c>
      <c r="I379" s="1059">
        <f>'Fuel CO2 Factors'!$E25</f>
        <v>110</v>
      </c>
      <c r="J379" s="1059">
        <f>'Fuel CO2 Factors'!$E25</f>
        <v>110</v>
      </c>
      <c r="K379" s="1059">
        <f>'Fuel CO2 Factors'!$E25</f>
        <v>110</v>
      </c>
      <c r="L379" s="1059">
        <f>'Fuel CO2 Factors'!$E25</f>
        <v>110</v>
      </c>
      <c r="M379" s="1059">
        <f>'Fuel CO2 Factors'!$E25</f>
        <v>110</v>
      </c>
      <c r="N379" s="1059">
        <f>'Fuel CO2 Factors'!$E25</f>
        <v>110</v>
      </c>
      <c r="O379" s="1059">
        <f>'Fuel CO2 Factors'!$E25</f>
        <v>110</v>
      </c>
      <c r="P379" s="1059">
        <f>'Fuel CO2 Factors'!$E25</f>
        <v>110</v>
      </c>
      <c r="Q379" s="1059">
        <f>'Fuel CO2 Factors'!$E25</f>
        <v>110</v>
      </c>
      <c r="R379" s="1059">
        <f>'Fuel CO2 Factors'!$E25</f>
        <v>110</v>
      </c>
      <c r="S379" s="1059">
        <f>'Fuel CO2 Factors'!$E25</f>
        <v>110</v>
      </c>
      <c r="T379" s="1059">
        <f>'Fuel CO2 Factors'!$E25</f>
        <v>110</v>
      </c>
      <c r="U379" s="1059">
        <f>'Fuel CO2 Factors'!$E25</f>
        <v>110</v>
      </c>
      <c r="V379" s="1059">
        <f>'Fuel CO2 Factors'!$E25</f>
        <v>110</v>
      </c>
      <c r="W379" s="1059">
        <f>'Fuel CO2 Factors'!$E25</f>
        <v>110</v>
      </c>
      <c r="X379" s="1059">
        <f>'Fuel CO2 Factors'!$E25</f>
        <v>110</v>
      </c>
      <c r="Y379" s="1059">
        <f>'Fuel CO2 Factors'!$E25</f>
        <v>110</v>
      </c>
      <c r="Z379" s="1059">
        <f>'Fuel CO2 Factors'!$E25</f>
        <v>110</v>
      </c>
      <c r="AA379" s="1059">
        <f>'Fuel CO2 Factors'!$E25</f>
        <v>110</v>
      </c>
      <c r="AB379" s="1059">
        <f>'Fuel CO2 Factors'!$E25</f>
        <v>110</v>
      </c>
      <c r="AC379" s="1059">
        <f>'Fuel CO2 Factors'!$E25</f>
        <v>110</v>
      </c>
      <c r="AD379" s="1059">
        <f>'Fuel CO2 Factors'!$E25</f>
        <v>110</v>
      </c>
      <c r="AE379" s="1059">
        <v>110</v>
      </c>
      <c r="AF379" s="1059">
        <f>'Fuel CO2 Factors'!$E25</f>
        <v>110</v>
      </c>
      <c r="AG379" s="1059">
        <f>'Fuel CO2 Factors'!$E25</f>
        <v>110</v>
      </c>
      <c r="AH379" s="1059">
        <f>'Fuel CO2 Factors'!$E25</f>
        <v>110</v>
      </c>
      <c r="AI379" s="1059">
        <f>'Fuel CO2 Factors'!$E25</f>
        <v>110</v>
      </c>
      <c r="AJ379" s="1059">
        <f>'Fuel CO2 Factors'!$E25</f>
        <v>110</v>
      </c>
      <c r="AK379" s="1059">
        <f>'Fuel CO2 Factors'!$E25</f>
        <v>110</v>
      </c>
      <c r="AL379" s="1059">
        <f>'Fuel CO2 Factors'!$E25</f>
        <v>110</v>
      </c>
      <c r="AM379" s="1059">
        <f>'Fuel CO2 Factors'!$E25</f>
        <v>110</v>
      </c>
      <c r="AN379" s="1059">
        <f>'Fuel CO2 Factors'!$E25</f>
        <v>110</v>
      </c>
      <c r="AO379" s="1059">
        <f>'Fuel CO2 Factors'!$E25</f>
        <v>110</v>
      </c>
      <c r="AP379" s="1059">
        <f>'Fuel CO2 Factors'!$E25</f>
        <v>110</v>
      </c>
    </row>
    <row r="380" spans="2:42" ht="12.75" customHeight="1">
      <c r="B380" s="772">
        <f t="shared" si="167"/>
        <v>204</v>
      </c>
      <c r="C380" s="60"/>
      <c r="D380" s="701" t="s">
        <v>1127</v>
      </c>
      <c r="E380" s="702" t="s">
        <v>117</v>
      </c>
      <c r="F380" s="709"/>
      <c r="G380" s="1059">
        <f>'Fuel CO2 Factors'!$E26</f>
        <v>110</v>
      </c>
      <c r="H380" s="1059">
        <f>'Fuel CO2 Factors'!$E26</f>
        <v>110</v>
      </c>
      <c r="I380" s="1059">
        <f>'Fuel CO2 Factors'!$E26</f>
        <v>110</v>
      </c>
      <c r="J380" s="1059">
        <f>'Fuel CO2 Factors'!$E26</f>
        <v>110</v>
      </c>
      <c r="K380" s="1059">
        <f>'Fuel CO2 Factors'!$E26</f>
        <v>110</v>
      </c>
      <c r="L380" s="1059">
        <f>'Fuel CO2 Factors'!$E26</f>
        <v>110</v>
      </c>
      <c r="M380" s="1059">
        <f>'Fuel CO2 Factors'!$E26</f>
        <v>110</v>
      </c>
      <c r="N380" s="1059">
        <f>'Fuel CO2 Factors'!$E26</f>
        <v>110</v>
      </c>
      <c r="O380" s="1059">
        <f>'Fuel CO2 Factors'!$E26</f>
        <v>110</v>
      </c>
      <c r="P380" s="1059">
        <f>'Fuel CO2 Factors'!$E26</f>
        <v>110</v>
      </c>
      <c r="Q380" s="1059">
        <f>'Fuel CO2 Factors'!$E26</f>
        <v>110</v>
      </c>
      <c r="R380" s="1059">
        <f>'Fuel CO2 Factors'!$E26</f>
        <v>110</v>
      </c>
      <c r="S380" s="1059">
        <f>'Fuel CO2 Factors'!$E26</f>
        <v>110</v>
      </c>
      <c r="T380" s="1059">
        <f>'Fuel CO2 Factors'!$E26</f>
        <v>110</v>
      </c>
      <c r="U380" s="1059">
        <f>'Fuel CO2 Factors'!$E26</f>
        <v>110</v>
      </c>
      <c r="V380" s="1059">
        <f>'Fuel CO2 Factors'!$E26</f>
        <v>110</v>
      </c>
      <c r="W380" s="1059">
        <f>'Fuel CO2 Factors'!$E26</f>
        <v>110</v>
      </c>
      <c r="X380" s="1059">
        <f>'Fuel CO2 Factors'!$E26</f>
        <v>110</v>
      </c>
      <c r="Y380" s="1059">
        <f>'Fuel CO2 Factors'!$E26</f>
        <v>110</v>
      </c>
      <c r="Z380" s="1059">
        <f>'Fuel CO2 Factors'!$E26</f>
        <v>110</v>
      </c>
      <c r="AA380" s="1059">
        <f>'Fuel CO2 Factors'!$E26</f>
        <v>110</v>
      </c>
      <c r="AB380" s="1059">
        <f>'Fuel CO2 Factors'!$E26</f>
        <v>110</v>
      </c>
      <c r="AC380" s="1059">
        <f>'Fuel CO2 Factors'!$E26</f>
        <v>110</v>
      </c>
      <c r="AD380" s="1059">
        <f>'Fuel CO2 Factors'!$E26</f>
        <v>110</v>
      </c>
      <c r="AE380" s="1059">
        <f>'Fuel CO2 Factors'!$E26</f>
        <v>110</v>
      </c>
      <c r="AF380" s="1059">
        <f>'Fuel CO2 Factors'!$E26</f>
        <v>110</v>
      </c>
      <c r="AG380" s="1059">
        <f>'Fuel CO2 Factors'!$E26</f>
        <v>110</v>
      </c>
      <c r="AH380" s="1059">
        <f>'Fuel CO2 Factors'!$E26</f>
        <v>110</v>
      </c>
      <c r="AI380" s="1059">
        <f>'Fuel CO2 Factors'!$E26</f>
        <v>110</v>
      </c>
      <c r="AJ380" s="1059">
        <f>'Fuel CO2 Factors'!$E26</f>
        <v>110</v>
      </c>
      <c r="AK380" s="1059">
        <f>'Fuel CO2 Factors'!$E26</f>
        <v>110</v>
      </c>
      <c r="AL380" s="1059">
        <f>'Fuel CO2 Factors'!$E26</f>
        <v>110</v>
      </c>
      <c r="AM380" s="1059">
        <f>'Fuel CO2 Factors'!$E26</f>
        <v>110</v>
      </c>
      <c r="AN380" s="1059">
        <f>'Fuel CO2 Factors'!$E26</f>
        <v>110</v>
      </c>
      <c r="AO380" s="1059">
        <f>'Fuel CO2 Factors'!$E26</f>
        <v>110</v>
      </c>
      <c r="AP380" s="1059">
        <f>'Fuel CO2 Factors'!$E26</f>
        <v>110</v>
      </c>
    </row>
    <row r="381" spans="2:42" ht="12.75" customHeight="1">
      <c r="B381" s="772">
        <f t="shared" si="167"/>
        <v>205</v>
      </c>
      <c r="C381" s="60"/>
      <c r="D381" s="701" t="s">
        <v>771</v>
      </c>
      <c r="E381" s="702" t="s">
        <v>117</v>
      </c>
      <c r="F381" s="709"/>
      <c r="G381" s="1059">
        <f>'Fuel CO2 Factors'!$E27</f>
        <v>89</v>
      </c>
      <c r="H381" s="1059">
        <f>'Fuel CO2 Factors'!$E27</f>
        <v>89</v>
      </c>
      <c r="I381" s="1059">
        <f>'Fuel CO2 Factors'!$E27</f>
        <v>89</v>
      </c>
      <c r="J381" s="1059">
        <f>'Fuel CO2 Factors'!$E27</f>
        <v>89</v>
      </c>
      <c r="K381" s="1059">
        <f>'Fuel CO2 Factors'!$E27</f>
        <v>89</v>
      </c>
      <c r="L381" s="1059">
        <f>'Fuel CO2 Factors'!$E27</f>
        <v>89</v>
      </c>
      <c r="M381" s="1059">
        <f>'Fuel CO2 Factors'!$E27</f>
        <v>89</v>
      </c>
      <c r="N381" s="1059">
        <f>'Fuel CO2 Factors'!$E27</f>
        <v>89</v>
      </c>
      <c r="O381" s="1059">
        <f>'Fuel CO2 Factors'!$E27</f>
        <v>89</v>
      </c>
      <c r="P381" s="1059">
        <f>'Fuel CO2 Factors'!$E27</f>
        <v>89</v>
      </c>
      <c r="Q381" s="1059">
        <f>'Fuel CO2 Factors'!$E27</f>
        <v>89</v>
      </c>
      <c r="R381" s="1059">
        <f>'Fuel CO2 Factors'!$E27</f>
        <v>89</v>
      </c>
      <c r="S381" s="1059">
        <f>'Fuel CO2 Factors'!$E27</f>
        <v>89</v>
      </c>
      <c r="T381" s="1059">
        <f>'Fuel CO2 Factors'!$E27</f>
        <v>89</v>
      </c>
      <c r="U381" s="1059">
        <f>'Fuel CO2 Factors'!$E27</f>
        <v>89</v>
      </c>
      <c r="V381" s="1059">
        <f>'Fuel CO2 Factors'!$E27</f>
        <v>89</v>
      </c>
      <c r="W381" s="1059">
        <f>'Fuel CO2 Factors'!$E27</f>
        <v>89</v>
      </c>
      <c r="X381" s="1059">
        <f>'Fuel CO2 Factors'!$E27</f>
        <v>89</v>
      </c>
      <c r="Y381" s="1059">
        <f>'Fuel CO2 Factors'!$E27</f>
        <v>89</v>
      </c>
      <c r="Z381" s="1059">
        <f>'Fuel CO2 Factors'!$E27</f>
        <v>89</v>
      </c>
      <c r="AA381" s="1059">
        <f>'Fuel CO2 Factors'!$E27</f>
        <v>89</v>
      </c>
      <c r="AB381" s="1059">
        <f>'Fuel CO2 Factors'!$E27</f>
        <v>89</v>
      </c>
      <c r="AC381" s="1059">
        <f>'Fuel CO2 Factors'!$E27</f>
        <v>89</v>
      </c>
      <c r="AD381" s="1059">
        <f>'Fuel CO2 Factors'!$E27</f>
        <v>89</v>
      </c>
      <c r="AE381" s="1059">
        <f>'Fuel CO2 Factors'!$E27</f>
        <v>89</v>
      </c>
      <c r="AF381" s="1059">
        <f>'Fuel CO2 Factors'!$E27</f>
        <v>89</v>
      </c>
      <c r="AG381" s="1059">
        <f>'Fuel CO2 Factors'!$E27</f>
        <v>89</v>
      </c>
      <c r="AH381" s="1059">
        <f>'Fuel CO2 Factors'!$E27</f>
        <v>89</v>
      </c>
      <c r="AI381" s="1059">
        <f>'Fuel CO2 Factors'!$E27</f>
        <v>89</v>
      </c>
      <c r="AJ381" s="1059">
        <f>'Fuel CO2 Factors'!$E27</f>
        <v>89</v>
      </c>
      <c r="AK381" s="1059">
        <f>'Fuel CO2 Factors'!$E27</f>
        <v>89</v>
      </c>
      <c r="AL381" s="1059">
        <f>'Fuel CO2 Factors'!$E27</f>
        <v>89</v>
      </c>
      <c r="AM381" s="1059">
        <f>'Fuel CO2 Factors'!$E27</f>
        <v>89</v>
      </c>
      <c r="AN381" s="1059">
        <f>'Fuel CO2 Factors'!$E27</f>
        <v>89</v>
      </c>
      <c r="AO381" s="1059">
        <f>'Fuel CO2 Factors'!$E27</f>
        <v>89</v>
      </c>
      <c r="AP381" s="1059">
        <f>'Fuel CO2 Factors'!$E27</f>
        <v>89</v>
      </c>
    </row>
    <row r="382" spans="2:42" ht="12.75" customHeight="1">
      <c r="B382" s="772">
        <f t="shared" si="167"/>
        <v>206</v>
      </c>
      <c r="C382" s="60"/>
      <c r="D382" s="701" t="s">
        <v>797</v>
      </c>
      <c r="E382" s="702" t="s">
        <v>117</v>
      </c>
      <c r="F382" s="709"/>
      <c r="G382" s="1059">
        <f>'Fuel CO2 Factors'!$E28</f>
        <v>89</v>
      </c>
      <c r="H382" s="1059">
        <f>'Fuel CO2 Factors'!$E28</f>
        <v>89</v>
      </c>
      <c r="I382" s="1059">
        <f>'Fuel CO2 Factors'!$E28</f>
        <v>89</v>
      </c>
      <c r="J382" s="1059">
        <f>'Fuel CO2 Factors'!$E28</f>
        <v>89</v>
      </c>
      <c r="K382" s="1059">
        <f>'Fuel CO2 Factors'!$E28</f>
        <v>89</v>
      </c>
      <c r="L382" s="1059">
        <f>'Fuel CO2 Factors'!$E28</f>
        <v>89</v>
      </c>
      <c r="M382" s="1059">
        <f>'Fuel CO2 Factors'!$E28</f>
        <v>89</v>
      </c>
      <c r="N382" s="1059">
        <f>'Fuel CO2 Factors'!$E28</f>
        <v>89</v>
      </c>
      <c r="O382" s="1059">
        <f>'Fuel CO2 Factors'!$E28</f>
        <v>89</v>
      </c>
      <c r="P382" s="1059">
        <f>'Fuel CO2 Factors'!$E28</f>
        <v>89</v>
      </c>
      <c r="Q382" s="1059">
        <f>'Fuel CO2 Factors'!$E28</f>
        <v>89</v>
      </c>
      <c r="R382" s="1059">
        <f>'Fuel CO2 Factors'!$E28</f>
        <v>89</v>
      </c>
      <c r="S382" s="1059">
        <f>'Fuel CO2 Factors'!$E28</f>
        <v>89</v>
      </c>
      <c r="T382" s="1059">
        <f>'Fuel CO2 Factors'!$E28</f>
        <v>89</v>
      </c>
      <c r="U382" s="1059">
        <f>'Fuel CO2 Factors'!$E28</f>
        <v>89</v>
      </c>
      <c r="V382" s="1059">
        <f>'Fuel CO2 Factors'!$E28</f>
        <v>89</v>
      </c>
      <c r="W382" s="1059">
        <f>'Fuel CO2 Factors'!$E28</f>
        <v>89</v>
      </c>
      <c r="X382" s="1059">
        <f>'Fuel CO2 Factors'!$E28</f>
        <v>89</v>
      </c>
      <c r="Y382" s="1059">
        <f>'Fuel CO2 Factors'!$E28</f>
        <v>89</v>
      </c>
      <c r="Z382" s="1059">
        <f>'Fuel CO2 Factors'!$E28</f>
        <v>89</v>
      </c>
      <c r="AA382" s="1059">
        <f>'Fuel CO2 Factors'!$E28</f>
        <v>89</v>
      </c>
      <c r="AB382" s="1059">
        <f>'Fuel CO2 Factors'!$E28</f>
        <v>89</v>
      </c>
      <c r="AC382" s="1059">
        <f>'Fuel CO2 Factors'!$E28</f>
        <v>89</v>
      </c>
      <c r="AD382" s="1059">
        <f>'Fuel CO2 Factors'!$E28</f>
        <v>89</v>
      </c>
      <c r="AE382" s="1059">
        <f>'Fuel CO2 Factors'!$E28</f>
        <v>89</v>
      </c>
      <c r="AF382" s="1059">
        <f>'Fuel CO2 Factors'!$E28</f>
        <v>89</v>
      </c>
      <c r="AG382" s="1059">
        <f>'Fuel CO2 Factors'!$E28</f>
        <v>89</v>
      </c>
      <c r="AH382" s="1059">
        <f>'Fuel CO2 Factors'!$E28</f>
        <v>89</v>
      </c>
      <c r="AI382" s="1059">
        <f>'Fuel CO2 Factors'!$E28</f>
        <v>89</v>
      </c>
      <c r="AJ382" s="1059">
        <f>'Fuel CO2 Factors'!$E28</f>
        <v>89</v>
      </c>
      <c r="AK382" s="1059">
        <f>'Fuel CO2 Factors'!$E28</f>
        <v>89</v>
      </c>
      <c r="AL382" s="1059">
        <f>'Fuel CO2 Factors'!$E28</f>
        <v>89</v>
      </c>
      <c r="AM382" s="1059">
        <f>'Fuel CO2 Factors'!$E28</f>
        <v>89</v>
      </c>
      <c r="AN382" s="1059">
        <f>'Fuel CO2 Factors'!$E28</f>
        <v>89</v>
      </c>
      <c r="AO382" s="1059">
        <f>'Fuel CO2 Factors'!$E28</f>
        <v>89</v>
      </c>
      <c r="AP382" s="1059">
        <f>'Fuel CO2 Factors'!$E28</f>
        <v>89</v>
      </c>
    </row>
    <row r="383" spans="2:42" ht="12.75" customHeight="1">
      <c r="B383" s="772">
        <f t="shared" si="167"/>
        <v>207</v>
      </c>
      <c r="C383" s="60"/>
      <c r="D383" s="701" t="s">
        <v>798</v>
      </c>
      <c r="E383" s="702" t="s">
        <v>117</v>
      </c>
      <c r="F383" s="709"/>
      <c r="G383" s="1059">
        <f>'Fuel CO2 Factors'!$E29</f>
        <v>89</v>
      </c>
      <c r="H383" s="1059">
        <f>'Fuel CO2 Factors'!$E29</f>
        <v>89</v>
      </c>
      <c r="I383" s="1059">
        <f>'Fuel CO2 Factors'!$E29</f>
        <v>89</v>
      </c>
      <c r="J383" s="1059">
        <f>'Fuel CO2 Factors'!$E29</f>
        <v>89</v>
      </c>
      <c r="K383" s="1059">
        <f>'Fuel CO2 Factors'!$E29</f>
        <v>89</v>
      </c>
      <c r="L383" s="1059">
        <f>'Fuel CO2 Factors'!$E29</f>
        <v>89</v>
      </c>
      <c r="M383" s="1059">
        <f>'Fuel CO2 Factors'!$E29</f>
        <v>89</v>
      </c>
      <c r="N383" s="1059">
        <f>'Fuel CO2 Factors'!$E29</f>
        <v>89</v>
      </c>
      <c r="O383" s="1059">
        <f>'Fuel CO2 Factors'!$E29</f>
        <v>89</v>
      </c>
      <c r="P383" s="1059">
        <f>'Fuel CO2 Factors'!$E29</f>
        <v>89</v>
      </c>
      <c r="Q383" s="1059">
        <f>'Fuel CO2 Factors'!$E29</f>
        <v>89</v>
      </c>
      <c r="R383" s="1059">
        <f>'Fuel CO2 Factors'!$E29</f>
        <v>89</v>
      </c>
      <c r="S383" s="1059">
        <f>'Fuel CO2 Factors'!$E29</f>
        <v>89</v>
      </c>
      <c r="T383" s="1059">
        <f>'Fuel CO2 Factors'!$E29</f>
        <v>89</v>
      </c>
      <c r="U383" s="1059">
        <f>'Fuel CO2 Factors'!$E29</f>
        <v>89</v>
      </c>
      <c r="V383" s="1059">
        <f>'Fuel CO2 Factors'!$E29</f>
        <v>89</v>
      </c>
      <c r="W383" s="1059">
        <f>'Fuel CO2 Factors'!$E29</f>
        <v>89</v>
      </c>
      <c r="X383" s="1059">
        <f>'Fuel CO2 Factors'!$E29</f>
        <v>89</v>
      </c>
      <c r="Y383" s="1059">
        <f>'Fuel CO2 Factors'!$E29</f>
        <v>89</v>
      </c>
      <c r="Z383" s="1059">
        <f>'Fuel CO2 Factors'!$E29</f>
        <v>89</v>
      </c>
      <c r="AA383" s="1059">
        <f>'Fuel CO2 Factors'!$E29</f>
        <v>89</v>
      </c>
      <c r="AB383" s="1059">
        <f>'Fuel CO2 Factors'!$E29</f>
        <v>89</v>
      </c>
      <c r="AC383" s="1059">
        <f>'Fuel CO2 Factors'!$E29</f>
        <v>89</v>
      </c>
      <c r="AD383" s="1059">
        <f>'Fuel CO2 Factors'!$E29</f>
        <v>89</v>
      </c>
      <c r="AE383" s="1059">
        <f>'Fuel CO2 Factors'!$E29</f>
        <v>89</v>
      </c>
      <c r="AF383" s="1059">
        <f>'Fuel CO2 Factors'!$E29</f>
        <v>89</v>
      </c>
      <c r="AG383" s="1059">
        <f>'Fuel CO2 Factors'!$E29</f>
        <v>89</v>
      </c>
      <c r="AH383" s="1059">
        <f>'Fuel CO2 Factors'!$E29</f>
        <v>89</v>
      </c>
      <c r="AI383" s="1059">
        <f>'Fuel CO2 Factors'!$E29</f>
        <v>89</v>
      </c>
      <c r="AJ383" s="1059">
        <f>'Fuel CO2 Factors'!$E29</f>
        <v>89</v>
      </c>
      <c r="AK383" s="1059">
        <f>'Fuel CO2 Factors'!$E29</f>
        <v>89</v>
      </c>
      <c r="AL383" s="1059">
        <f>'Fuel CO2 Factors'!$E29</f>
        <v>89</v>
      </c>
      <c r="AM383" s="1059">
        <f>'Fuel CO2 Factors'!$E29</f>
        <v>89</v>
      </c>
      <c r="AN383" s="1059">
        <f>'Fuel CO2 Factors'!$E29</f>
        <v>89</v>
      </c>
      <c r="AO383" s="1059">
        <f>'Fuel CO2 Factors'!$E29</f>
        <v>89</v>
      </c>
      <c r="AP383" s="1059">
        <f>'Fuel CO2 Factors'!$E29</f>
        <v>89</v>
      </c>
    </row>
    <row r="384" spans="2:42" ht="12.75" customHeight="1">
      <c r="B384" s="772">
        <f t="shared" si="167"/>
        <v>208</v>
      </c>
      <c r="C384" s="60"/>
      <c r="D384" s="701" t="s">
        <v>772</v>
      </c>
      <c r="E384" s="702" t="s">
        <v>117</v>
      </c>
      <c r="F384" s="709"/>
      <c r="G384" s="1059">
        <f>'Fuel CO2 Factors'!$E30</f>
        <v>110</v>
      </c>
      <c r="H384" s="1059">
        <f>'Fuel CO2 Factors'!$E30</f>
        <v>110</v>
      </c>
      <c r="I384" s="1059">
        <f>'Fuel CO2 Factors'!$E30</f>
        <v>110</v>
      </c>
      <c r="J384" s="1059">
        <f>'Fuel CO2 Factors'!$E30</f>
        <v>110</v>
      </c>
      <c r="K384" s="1059">
        <f>'Fuel CO2 Factors'!$E30</f>
        <v>110</v>
      </c>
      <c r="L384" s="1059">
        <f>'Fuel CO2 Factors'!$E30</f>
        <v>110</v>
      </c>
      <c r="M384" s="1059">
        <f>'Fuel CO2 Factors'!$E30</f>
        <v>110</v>
      </c>
      <c r="N384" s="1059">
        <f>'Fuel CO2 Factors'!$E30</f>
        <v>110</v>
      </c>
      <c r="O384" s="1059">
        <f>'Fuel CO2 Factors'!$E30</f>
        <v>110</v>
      </c>
      <c r="P384" s="1059">
        <f>'Fuel CO2 Factors'!$E30</f>
        <v>110</v>
      </c>
      <c r="Q384" s="1059">
        <f>'Fuel CO2 Factors'!$E30</f>
        <v>110</v>
      </c>
      <c r="R384" s="1059">
        <f>'Fuel CO2 Factors'!$E30</f>
        <v>110</v>
      </c>
      <c r="S384" s="1059">
        <f>'Fuel CO2 Factors'!$E30</f>
        <v>110</v>
      </c>
      <c r="T384" s="1059">
        <f>'Fuel CO2 Factors'!$E30</f>
        <v>110</v>
      </c>
      <c r="U384" s="1059">
        <f>'Fuel CO2 Factors'!$E30</f>
        <v>110</v>
      </c>
      <c r="V384" s="1059">
        <f>'Fuel CO2 Factors'!$E30</f>
        <v>110</v>
      </c>
      <c r="W384" s="1059">
        <f>'Fuel CO2 Factors'!$E30</f>
        <v>110</v>
      </c>
      <c r="X384" s="1059">
        <f>'Fuel CO2 Factors'!$E30</f>
        <v>110</v>
      </c>
      <c r="Y384" s="1059">
        <f>'Fuel CO2 Factors'!$E30</f>
        <v>110</v>
      </c>
      <c r="Z384" s="1059">
        <f>'Fuel CO2 Factors'!$E30</f>
        <v>110</v>
      </c>
      <c r="AA384" s="1059">
        <f>'Fuel CO2 Factors'!$E30</f>
        <v>110</v>
      </c>
      <c r="AB384" s="1059">
        <f>'Fuel CO2 Factors'!$E30</f>
        <v>110</v>
      </c>
      <c r="AC384" s="1059">
        <f>'Fuel CO2 Factors'!$E30</f>
        <v>110</v>
      </c>
      <c r="AD384" s="1059">
        <f>'Fuel CO2 Factors'!$E30</f>
        <v>110</v>
      </c>
      <c r="AE384" s="1059">
        <f>'Fuel CO2 Factors'!$E30</f>
        <v>110</v>
      </c>
      <c r="AF384" s="1059">
        <f>'Fuel CO2 Factors'!$E30</f>
        <v>110</v>
      </c>
      <c r="AG384" s="1059">
        <f>'Fuel CO2 Factors'!$E30</f>
        <v>110</v>
      </c>
      <c r="AH384" s="1059">
        <f>'Fuel CO2 Factors'!$E30</f>
        <v>110</v>
      </c>
      <c r="AI384" s="1059">
        <f>'Fuel CO2 Factors'!$E30</f>
        <v>110</v>
      </c>
      <c r="AJ384" s="1059">
        <f>'Fuel CO2 Factors'!$E30</f>
        <v>110</v>
      </c>
      <c r="AK384" s="1059">
        <f>'Fuel CO2 Factors'!$E30</f>
        <v>110</v>
      </c>
      <c r="AL384" s="1059">
        <f>'Fuel CO2 Factors'!$E30</f>
        <v>110</v>
      </c>
      <c r="AM384" s="1059">
        <f>'Fuel CO2 Factors'!$E30</f>
        <v>110</v>
      </c>
      <c r="AN384" s="1059">
        <f>'Fuel CO2 Factors'!$E30</f>
        <v>110</v>
      </c>
      <c r="AO384" s="1059">
        <f>'Fuel CO2 Factors'!$E30</f>
        <v>110</v>
      </c>
      <c r="AP384" s="1059">
        <f>'Fuel CO2 Factors'!$E30</f>
        <v>110</v>
      </c>
    </row>
    <row r="385" spans="2:42" ht="12.75" customHeight="1">
      <c r="B385" s="772">
        <f t="shared" si="167"/>
        <v>209</v>
      </c>
      <c r="C385" s="61"/>
      <c r="D385" s="701" t="s">
        <v>799</v>
      </c>
      <c r="E385" s="702" t="s">
        <v>117</v>
      </c>
      <c r="F385" s="709"/>
      <c r="G385" s="1059">
        <f>'Fuel CO2 Factors'!$E31</f>
        <v>110</v>
      </c>
      <c r="H385" s="1059">
        <f>'Fuel CO2 Factors'!$E31</f>
        <v>110</v>
      </c>
      <c r="I385" s="1059">
        <f>'Fuel CO2 Factors'!$E31</f>
        <v>110</v>
      </c>
      <c r="J385" s="1059">
        <f>'Fuel CO2 Factors'!$E31</f>
        <v>110</v>
      </c>
      <c r="K385" s="1059">
        <f>'Fuel CO2 Factors'!$E31</f>
        <v>110</v>
      </c>
      <c r="L385" s="1059">
        <f>'Fuel CO2 Factors'!$E31</f>
        <v>110</v>
      </c>
      <c r="M385" s="1059">
        <f>'Fuel CO2 Factors'!$E31</f>
        <v>110</v>
      </c>
      <c r="N385" s="1059">
        <f>'Fuel CO2 Factors'!$E31</f>
        <v>110</v>
      </c>
      <c r="O385" s="1059">
        <f>'Fuel CO2 Factors'!$E31</f>
        <v>110</v>
      </c>
      <c r="P385" s="1059">
        <f>'Fuel CO2 Factors'!$E31</f>
        <v>110</v>
      </c>
      <c r="Q385" s="1059">
        <f>'Fuel CO2 Factors'!$E31</f>
        <v>110</v>
      </c>
      <c r="R385" s="1059">
        <f>'Fuel CO2 Factors'!$E31</f>
        <v>110</v>
      </c>
      <c r="S385" s="1059">
        <f>'Fuel CO2 Factors'!$E31</f>
        <v>110</v>
      </c>
      <c r="T385" s="1059">
        <f>'Fuel CO2 Factors'!$E31</f>
        <v>110</v>
      </c>
      <c r="U385" s="1059">
        <f>'Fuel CO2 Factors'!$E31</f>
        <v>110</v>
      </c>
      <c r="V385" s="1059">
        <f>'Fuel CO2 Factors'!$E31</f>
        <v>110</v>
      </c>
      <c r="W385" s="1059">
        <f>'Fuel CO2 Factors'!$E31</f>
        <v>110</v>
      </c>
      <c r="X385" s="1059">
        <f>'Fuel CO2 Factors'!$E31</f>
        <v>110</v>
      </c>
      <c r="Y385" s="1059">
        <f>'Fuel CO2 Factors'!$E31</f>
        <v>110</v>
      </c>
      <c r="Z385" s="1059">
        <f>'Fuel CO2 Factors'!$E31</f>
        <v>110</v>
      </c>
      <c r="AA385" s="1059">
        <f>'Fuel CO2 Factors'!$E31</f>
        <v>110</v>
      </c>
      <c r="AB385" s="1059">
        <f>'Fuel CO2 Factors'!$E31</f>
        <v>110</v>
      </c>
      <c r="AC385" s="1059">
        <f>'Fuel CO2 Factors'!$E31</f>
        <v>110</v>
      </c>
      <c r="AD385" s="1059">
        <f>'Fuel CO2 Factors'!$E31</f>
        <v>110</v>
      </c>
      <c r="AE385" s="1059">
        <f>'Fuel CO2 Factors'!$E31</f>
        <v>110</v>
      </c>
      <c r="AF385" s="1059">
        <f>'Fuel CO2 Factors'!$E31</f>
        <v>110</v>
      </c>
      <c r="AG385" s="1059">
        <f>'Fuel CO2 Factors'!$E31</f>
        <v>110</v>
      </c>
      <c r="AH385" s="1059">
        <f>'Fuel CO2 Factors'!$E31</f>
        <v>110</v>
      </c>
      <c r="AI385" s="1059">
        <f>'Fuel CO2 Factors'!$E31</f>
        <v>110</v>
      </c>
      <c r="AJ385" s="1059">
        <f>'Fuel CO2 Factors'!$E31</f>
        <v>110</v>
      </c>
      <c r="AK385" s="1059">
        <f>'Fuel CO2 Factors'!$E31</f>
        <v>110</v>
      </c>
      <c r="AL385" s="1059">
        <f>'Fuel CO2 Factors'!$E31</f>
        <v>110</v>
      </c>
      <c r="AM385" s="1059">
        <f>'Fuel CO2 Factors'!$E31</f>
        <v>110</v>
      </c>
      <c r="AN385" s="1059">
        <f>'Fuel CO2 Factors'!$E31</f>
        <v>110</v>
      </c>
      <c r="AO385" s="1059">
        <f>'Fuel CO2 Factors'!$E31</f>
        <v>110</v>
      </c>
      <c r="AP385" s="1059">
        <f>'Fuel CO2 Factors'!$E31</f>
        <v>110</v>
      </c>
    </row>
    <row r="386" spans="2:42" s="762" customFormat="1">
      <c r="B386" s="785"/>
      <c r="C386" s="63"/>
      <c r="D386" s="784"/>
      <c r="E386" s="785"/>
      <c r="F386" s="785"/>
      <c r="G386" s="972"/>
      <c r="H386" s="972"/>
      <c r="I386" s="972"/>
      <c r="J386" s="972"/>
      <c r="K386" s="972"/>
      <c r="L386" s="972"/>
      <c r="M386" s="972"/>
      <c r="N386" s="972"/>
      <c r="O386" s="972"/>
      <c r="P386" s="972"/>
      <c r="Q386" s="972"/>
      <c r="R386" s="972"/>
      <c r="S386" s="972"/>
      <c r="T386" s="972"/>
      <c r="U386" s="972"/>
      <c r="V386" s="972"/>
      <c r="W386" s="972"/>
      <c r="X386" s="972"/>
      <c r="Y386" s="972"/>
      <c r="Z386" s="972"/>
      <c r="AA386" s="972"/>
      <c r="AB386" s="972"/>
      <c r="AC386" s="972"/>
      <c r="AD386" s="972"/>
      <c r="AE386" s="972"/>
      <c r="AF386" s="972"/>
      <c r="AG386" s="972"/>
      <c r="AH386" s="972"/>
      <c r="AI386" s="972"/>
      <c r="AJ386" s="972"/>
      <c r="AK386" s="972"/>
      <c r="AL386" s="972"/>
      <c r="AM386" s="972"/>
      <c r="AN386" s="972"/>
      <c r="AO386" s="972"/>
      <c r="AP386" s="972"/>
    </row>
    <row r="387" spans="2:42" ht="15" hidden="1" outlineLevel="1" thickBot="1">
      <c r="B387" s="17" t="s">
        <v>810</v>
      </c>
      <c r="C387" s="781"/>
      <c r="D387" s="781"/>
      <c r="E387" s="791"/>
      <c r="F387" s="791"/>
      <c r="G387" s="147">
        <f t="shared" ref="G387:AP387" si="168">G$7</f>
        <v>1990</v>
      </c>
      <c r="H387" s="147">
        <f t="shared" si="168"/>
        <v>1991</v>
      </c>
      <c r="I387" s="147">
        <f t="shared" si="168"/>
        <v>1992</v>
      </c>
      <c r="J387" s="147">
        <f t="shared" si="168"/>
        <v>1993</v>
      </c>
      <c r="K387" s="147">
        <f t="shared" si="168"/>
        <v>1994</v>
      </c>
      <c r="L387" s="147">
        <f t="shared" si="168"/>
        <v>1995</v>
      </c>
      <c r="M387" s="147">
        <f t="shared" si="168"/>
        <v>1996</v>
      </c>
      <c r="N387" s="147">
        <f t="shared" si="168"/>
        <v>1997</v>
      </c>
      <c r="O387" s="147">
        <f t="shared" si="168"/>
        <v>1998</v>
      </c>
      <c r="P387" s="147">
        <f t="shared" si="168"/>
        <v>1999</v>
      </c>
      <c r="Q387" s="147">
        <f t="shared" si="168"/>
        <v>2000</v>
      </c>
      <c r="R387" s="147">
        <f t="shared" si="168"/>
        <v>2001</v>
      </c>
      <c r="S387" s="147">
        <f t="shared" si="168"/>
        <v>2002</v>
      </c>
      <c r="T387" s="147">
        <f t="shared" si="168"/>
        <v>2003</v>
      </c>
      <c r="U387" s="147">
        <f t="shared" si="168"/>
        <v>2004</v>
      </c>
      <c r="V387" s="147">
        <f t="shared" si="168"/>
        <v>2005</v>
      </c>
      <c r="W387" s="147">
        <f t="shared" si="168"/>
        <v>2006</v>
      </c>
      <c r="X387" s="147">
        <f t="shared" si="168"/>
        <v>2007</v>
      </c>
      <c r="Y387" s="147">
        <f t="shared" si="168"/>
        <v>2008</v>
      </c>
      <c r="Z387" s="147">
        <f t="shared" si="168"/>
        <v>2009</v>
      </c>
      <c r="AA387" s="147">
        <f t="shared" si="168"/>
        <v>2010</v>
      </c>
      <c r="AB387" s="147">
        <f t="shared" si="168"/>
        <v>2011</v>
      </c>
      <c r="AC387" s="147">
        <f t="shared" si="168"/>
        <v>2012</v>
      </c>
      <c r="AD387" s="147">
        <f t="shared" si="168"/>
        <v>2013</v>
      </c>
      <c r="AE387" s="147">
        <f t="shared" si="168"/>
        <v>2014</v>
      </c>
      <c r="AF387" s="147">
        <f t="shared" si="168"/>
        <v>2015</v>
      </c>
      <c r="AG387" s="147">
        <f t="shared" si="168"/>
        <v>2016</v>
      </c>
      <c r="AH387" s="147">
        <f t="shared" si="168"/>
        <v>2017</v>
      </c>
      <c r="AI387" s="147">
        <f t="shared" si="168"/>
        <v>2018</v>
      </c>
      <c r="AJ387" s="147">
        <f t="shared" si="168"/>
        <v>2019</v>
      </c>
      <c r="AK387" s="147">
        <f t="shared" si="168"/>
        <v>2020</v>
      </c>
      <c r="AL387" s="147">
        <f t="shared" si="168"/>
        <v>2021</v>
      </c>
      <c r="AM387" s="147">
        <f t="shared" si="168"/>
        <v>2022</v>
      </c>
      <c r="AN387" s="147">
        <f t="shared" si="168"/>
        <v>2023</v>
      </c>
      <c r="AO387" s="147">
        <f t="shared" si="168"/>
        <v>2024</v>
      </c>
      <c r="AP387" s="147">
        <f t="shared" si="168"/>
        <v>2025</v>
      </c>
    </row>
    <row r="388" spans="2:42" ht="12.75" hidden="1" customHeight="1" outlineLevel="1">
      <c r="B388" s="772">
        <v>211</v>
      </c>
      <c r="C388" s="58" t="s">
        <v>1221</v>
      </c>
      <c r="D388" s="708"/>
      <c r="E388" s="702" t="s">
        <v>658</v>
      </c>
      <c r="F388" s="709"/>
      <c r="G388" s="158">
        <f t="shared" ref="G388:AP388" si="169">IF(COUNTBLANK(G389:G395)=7,"",SUM(G389:G395))</f>
        <v>0</v>
      </c>
      <c r="H388" s="158">
        <f t="shared" si="169"/>
        <v>0</v>
      </c>
      <c r="I388" s="158">
        <f t="shared" si="169"/>
        <v>0</v>
      </c>
      <c r="J388" s="158">
        <f t="shared" si="169"/>
        <v>0</v>
      </c>
      <c r="K388" s="158">
        <f t="shared" si="169"/>
        <v>0</v>
      </c>
      <c r="L388" s="158">
        <f t="shared" si="169"/>
        <v>0</v>
      </c>
      <c r="M388" s="158">
        <f t="shared" si="169"/>
        <v>0</v>
      </c>
      <c r="N388" s="158">
        <f t="shared" si="169"/>
        <v>0</v>
      </c>
      <c r="O388" s="158">
        <f t="shared" si="169"/>
        <v>0</v>
      </c>
      <c r="P388" s="158">
        <f t="shared" si="169"/>
        <v>0</v>
      </c>
      <c r="Q388" s="158">
        <f t="shared" si="169"/>
        <v>0</v>
      </c>
      <c r="R388" s="158">
        <f t="shared" si="169"/>
        <v>0</v>
      </c>
      <c r="S388" s="158">
        <f t="shared" si="169"/>
        <v>0</v>
      </c>
      <c r="T388" s="158">
        <f t="shared" si="169"/>
        <v>0</v>
      </c>
      <c r="U388" s="158">
        <f t="shared" si="169"/>
        <v>0</v>
      </c>
      <c r="V388" s="158">
        <f t="shared" si="169"/>
        <v>0</v>
      </c>
      <c r="W388" s="158">
        <f t="shared" si="169"/>
        <v>0</v>
      </c>
      <c r="X388" s="158">
        <f t="shared" si="169"/>
        <v>0</v>
      </c>
      <c r="Y388" s="158">
        <f t="shared" si="169"/>
        <v>0</v>
      </c>
      <c r="Z388" s="158">
        <f t="shared" si="169"/>
        <v>0</v>
      </c>
      <c r="AA388" s="158">
        <f t="shared" si="169"/>
        <v>0</v>
      </c>
      <c r="AB388" s="158">
        <f t="shared" si="169"/>
        <v>0</v>
      </c>
      <c r="AC388" s="158">
        <f t="shared" si="169"/>
        <v>0</v>
      </c>
      <c r="AD388" s="158">
        <f t="shared" si="169"/>
        <v>0</v>
      </c>
      <c r="AE388" s="158">
        <f t="shared" si="169"/>
        <v>0</v>
      </c>
      <c r="AF388" s="158">
        <f t="shared" si="169"/>
        <v>0</v>
      </c>
      <c r="AG388" s="158">
        <f t="shared" si="169"/>
        <v>0</v>
      </c>
      <c r="AH388" s="158">
        <f t="shared" si="169"/>
        <v>0</v>
      </c>
      <c r="AI388" s="158">
        <f t="shared" si="169"/>
        <v>0</v>
      </c>
      <c r="AJ388" s="158">
        <f t="shared" si="169"/>
        <v>0</v>
      </c>
      <c r="AK388" s="158">
        <f t="shared" si="169"/>
        <v>0</v>
      </c>
      <c r="AL388" s="158">
        <f t="shared" si="169"/>
        <v>0</v>
      </c>
      <c r="AM388" s="158">
        <f t="shared" si="169"/>
        <v>0</v>
      </c>
      <c r="AN388" s="158">
        <f t="shared" si="169"/>
        <v>0</v>
      </c>
      <c r="AO388" s="158">
        <f t="shared" si="169"/>
        <v>0</v>
      </c>
      <c r="AP388" s="158">
        <f t="shared" si="169"/>
        <v>0</v>
      </c>
    </row>
    <row r="389" spans="2:42" ht="12.75" hidden="1" customHeight="1" outlineLevel="1">
      <c r="B389" s="772">
        <f t="shared" ref="B389:B394" si="170">B388+1</f>
        <v>212</v>
      </c>
      <c r="C389" s="710"/>
      <c r="D389" s="708" t="s">
        <v>1147</v>
      </c>
      <c r="E389" s="702" t="s">
        <v>658</v>
      </c>
      <c r="F389" s="709"/>
      <c r="G389" s="975">
        <f t="shared" ref="G389:AP389" si="171">IF(G309="","",G309*G349)</f>
        <v>0</v>
      </c>
      <c r="H389" s="975">
        <f t="shared" si="171"/>
        <v>0</v>
      </c>
      <c r="I389" s="975">
        <f t="shared" si="171"/>
        <v>0</v>
      </c>
      <c r="J389" s="975">
        <f t="shared" si="171"/>
        <v>0</v>
      </c>
      <c r="K389" s="975">
        <f t="shared" si="171"/>
        <v>0</v>
      </c>
      <c r="L389" s="975">
        <f t="shared" si="171"/>
        <v>0</v>
      </c>
      <c r="M389" s="975">
        <f t="shared" si="171"/>
        <v>0</v>
      </c>
      <c r="N389" s="975">
        <f t="shared" si="171"/>
        <v>0</v>
      </c>
      <c r="O389" s="975">
        <f t="shared" si="171"/>
        <v>0</v>
      </c>
      <c r="P389" s="975">
        <f t="shared" si="171"/>
        <v>0</v>
      </c>
      <c r="Q389" s="975">
        <f t="shared" si="171"/>
        <v>0</v>
      </c>
      <c r="R389" s="975">
        <f t="shared" si="171"/>
        <v>0</v>
      </c>
      <c r="S389" s="975">
        <f t="shared" si="171"/>
        <v>0</v>
      </c>
      <c r="T389" s="975">
        <f t="shared" si="171"/>
        <v>0</v>
      </c>
      <c r="U389" s="975">
        <f t="shared" si="171"/>
        <v>0</v>
      </c>
      <c r="V389" s="975">
        <f t="shared" si="171"/>
        <v>0</v>
      </c>
      <c r="W389" s="975">
        <f t="shared" si="171"/>
        <v>0</v>
      </c>
      <c r="X389" s="975">
        <f t="shared" si="171"/>
        <v>0</v>
      </c>
      <c r="Y389" s="975">
        <f t="shared" si="171"/>
        <v>0</v>
      </c>
      <c r="Z389" s="975">
        <f t="shared" si="171"/>
        <v>0</v>
      </c>
      <c r="AA389" s="975">
        <f t="shared" si="171"/>
        <v>0</v>
      </c>
      <c r="AB389" s="975">
        <f t="shared" si="171"/>
        <v>0</v>
      </c>
      <c r="AC389" s="975">
        <f t="shared" si="171"/>
        <v>0</v>
      </c>
      <c r="AD389" s="975">
        <f t="shared" si="171"/>
        <v>0</v>
      </c>
      <c r="AE389" s="975">
        <f t="shared" si="171"/>
        <v>0</v>
      </c>
      <c r="AF389" s="975">
        <f t="shared" si="171"/>
        <v>0</v>
      </c>
      <c r="AG389" s="975">
        <f t="shared" si="171"/>
        <v>0</v>
      </c>
      <c r="AH389" s="975">
        <f t="shared" si="171"/>
        <v>0</v>
      </c>
      <c r="AI389" s="975">
        <f t="shared" si="171"/>
        <v>0</v>
      </c>
      <c r="AJ389" s="975">
        <f t="shared" si="171"/>
        <v>0</v>
      </c>
      <c r="AK389" s="975">
        <f t="shared" si="171"/>
        <v>0</v>
      </c>
      <c r="AL389" s="975">
        <f t="shared" si="171"/>
        <v>0</v>
      </c>
      <c r="AM389" s="975">
        <f t="shared" si="171"/>
        <v>0</v>
      </c>
      <c r="AN389" s="975">
        <f t="shared" si="171"/>
        <v>0</v>
      </c>
      <c r="AO389" s="975">
        <f t="shared" si="171"/>
        <v>0</v>
      </c>
      <c r="AP389" s="975">
        <f t="shared" si="171"/>
        <v>0</v>
      </c>
    </row>
    <row r="390" spans="2:42" ht="12.75" hidden="1" customHeight="1" outlineLevel="1">
      <c r="B390" s="772">
        <f t="shared" si="170"/>
        <v>213</v>
      </c>
      <c r="C390" s="707"/>
      <c r="D390" s="708" t="s">
        <v>1119</v>
      </c>
      <c r="E390" s="702" t="s">
        <v>658</v>
      </c>
      <c r="F390" s="709"/>
      <c r="G390" s="975">
        <f t="shared" ref="G390:AP390" si="172">IF(G310="","",G310*G350)</f>
        <v>0</v>
      </c>
      <c r="H390" s="975">
        <f t="shared" si="172"/>
        <v>0</v>
      </c>
      <c r="I390" s="975">
        <f t="shared" si="172"/>
        <v>0</v>
      </c>
      <c r="J390" s="975">
        <f t="shared" si="172"/>
        <v>0</v>
      </c>
      <c r="K390" s="975">
        <f t="shared" si="172"/>
        <v>0</v>
      </c>
      <c r="L390" s="975">
        <f t="shared" si="172"/>
        <v>0</v>
      </c>
      <c r="M390" s="975">
        <f t="shared" si="172"/>
        <v>0</v>
      </c>
      <c r="N390" s="975">
        <f t="shared" si="172"/>
        <v>0</v>
      </c>
      <c r="O390" s="975">
        <f t="shared" si="172"/>
        <v>0</v>
      </c>
      <c r="P390" s="975">
        <f t="shared" si="172"/>
        <v>0</v>
      </c>
      <c r="Q390" s="975">
        <f t="shared" si="172"/>
        <v>0</v>
      </c>
      <c r="R390" s="975">
        <f t="shared" si="172"/>
        <v>0</v>
      </c>
      <c r="S390" s="975">
        <f t="shared" si="172"/>
        <v>0</v>
      </c>
      <c r="T390" s="975">
        <f t="shared" si="172"/>
        <v>0</v>
      </c>
      <c r="U390" s="975">
        <f t="shared" si="172"/>
        <v>0</v>
      </c>
      <c r="V390" s="975">
        <f t="shared" si="172"/>
        <v>0</v>
      </c>
      <c r="W390" s="975">
        <f t="shared" si="172"/>
        <v>0</v>
      </c>
      <c r="X390" s="975">
        <f t="shared" si="172"/>
        <v>0</v>
      </c>
      <c r="Y390" s="975">
        <f t="shared" si="172"/>
        <v>0</v>
      </c>
      <c r="Z390" s="975">
        <f t="shared" si="172"/>
        <v>0</v>
      </c>
      <c r="AA390" s="975">
        <f t="shared" si="172"/>
        <v>0</v>
      </c>
      <c r="AB390" s="975">
        <f t="shared" si="172"/>
        <v>0</v>
      </c>
      <c r="AC390" s="975">
        <f t="shared" si="172"/>
        <v>0</v>
      </c>
      <c r="AD390" s="975">
        <f t="shared" si="172"/>
        <v>0</v>
      </c>
      <c r="AE390" s="975">
        <f t="shared" si="172"/>
        <v>0</v>
      </c>
      <c r="AF390" s="975">
        <f t="shared" si="172"/>
        <v>0</v>
      </c>
      <c r="AG390" s="975">
        <f t="shared" si="172"/>
        <v>0</v>
      </c>
      <c r="AH390" s="975">
        <f t="shared" si="172"/>
        <v>0</v>
      </c>
      <c r="AI390" s="975">
        <f t="shared" si="172"/>
        <v>0</v>
      </c>
      <c r="AJ390" s="975">
        <f t="shared" si="172"/>
        <v>0</v>
      </c>
      <c r="AK390" s="975">
        <f t="shared" si="172"/>
        <v>0</v>
      </c>
      <c r="AL390" s="975">
        <f t="shared" si="172"/>
        <v>0</v>
      </c>
      <c r="AM390" s="975">
        <f t="shared" si="172"/>
        <v>0</v>
      </c>
      <c r="AN390" s="975">
        <f t="shared" si="172"/>
        <v>0</v>
      </c>
      <c r="AO390" s="975">
        <f t="shared" si="172"/>
        <v>0</v>
      </c>
      <c r="AP390" s="975">
        <f t="shared" si="172"/>
        <v>0</v>
      </c>
    </row>
    <row r="391" spans="2:42" ht="12.75" hidden="1" customHeight="1" outlineLevel="1">
      <c r="B391" s="772">
        <f t="shared" si="170"/>
        <v>214</v>
      </c>
      <c r="C391" s="710"/>
      <c r="D391" s="708" t="s">
        <v>776</v>
      </c>
      <c r="E391" s="702" t="s">
        <v>658</v>
      </c>
      <c r="F391" s="709"/>
      <c r="G391" s="975">
        <f t="shared" ref="G391:AP391" si="173">IF(G311="","",G311*G351)</f>
        <v>0</v>
      </c>
      <c r="H391" s="975">
        <f t="shared" si="173"/>
        <v>0</v>
      </c>
      <c r="I391" s="975">
        <f t="shared" si="173"/>
        <v>0</v>
      </c>
      <c r="J391" s="975">
        <f t="shared" si="173"/>
        <v>0</v>
      </c>
      <c r="K391" s="975">
        <f t="shared" si="173"/>
        <v>0</v>
      </c>
      <c r="L391" s="975">
        <f t="shared" si="173"/>
        <v>0</v>
      </c>
      <c r="M391" s="975">
        <f t="shared" si="173"/>
        <v>0</v>
      </c>
      <c r="N391" s="975">
        <f t="shared" si="173"/>
        <v>0</v>
      </c>
      <c r="O391" s="975">
        <f t="shared" si="173"/>
        <v>0</v>
      </c>
      <c r="P391" s="975">
        <f t="shared" si="173"/>
        <v>0</v>
      </c>
      <c r="Q391" s="975">
        <f t="shared" si="173"/>
        <v>0</v>
      </c>
      <c r="R391" s="975">
        <f t="shared" si="173"/>
        <v>0</v>
      </c>
      <c r="S391" s="975">
        <f t="shared" si="173"/>
        <v>0</v>
      </c>
      <c r="T391" s="975">
        <f t="shared" si="173"/>
        <v>0</v>
      </c>
      <c r="U391" s="975">
        <f t="shared" si="173"/>
        <v>0</v>
      </c>
      <c r="V391" s="975">
        <f t="shared" si="173"/>
        <v>0</v>
      </c>
      <c r="W391" s="975">
        <f t="shared" si="173"/>
        <v>0</v>
      </c>
      <c r="X391" s="975">
        <f t="shared" si="173"/>
        <v>0</v>
      </c>
      <c r="Y391" s="975">
        <f t="shared" si="173"/>
        <v>0</v>
      </c>
      <c r="Z391" s="975">
        <f t="shared" si="173"/>
        <v>0</v>
      </c>
      <c r="AA391" s="975">
        <f t="shared" si="173"/>
        <v>0</v>
      </c>
      <c r="AB391" s="975">
        <f t="shared" si="173"/>
        <v>0</v>
      </c>
      <c r="AC391" s="975">
        <f t="shared" si="173"/>
        <v>0</v>
      </c>
      <c r="AD391" s="975">
        <f t="shared" si="173"/>
        <v>0</v>
      </c>
      <c r="AE391" s="975">
        <f t="shared" si="173"/>
        <v>0</v>
      </c>
      <c r="AF391" s="975">
        <f t="shared" si="173"/>
        <v>0</v>
      </c>
      <c r="AG391" s="975">
        <f t="shared" si="173"/>
        <v>0</v>
      </c>
      <c r="AH391" s="975">
        <f t="shared" si="173"/>
        <v>0</v>
      </c>
      <c r="AI391" s="975">
        <f t="shared" si="173"/>
        <v>0</v>
      </c>
      <c r="AJ391" s="975">
        <f t="shared" si="173"/>
        <v>0</v>
      </c>
      <c r="AK391" s="975">
        <f t="shared" si="173"/>
        <v>0</v>
      </c>
      <c r="AL391" s="975">
        <f t="shared" si="173"/>
        <v>0</v>
      </c>
      <c r="AM391" s="975">
        <f t="shared" si="173"/>
        <v>0</v>
      </c>
      <c r="AN391" s="975">
        <f t="shared" si="173"/>
        <v>0</v>
      </c>
      <c r="AO391" s="975">
        <f t="shared" si="173"/>
        <v>0</v>
      </c>
      <c r="AP391" s="975">
        <f t="shared" si="173"/>
        <v>0</v>
      </c>
    </row>
    <row r="392" spans="2:42" ht="12.75" hidden="1" customHeight="1" outlineLevel="1">
      <c r="B392" s="772">
        <f t="shared" si="170"/>
        <v>215</v>
      </c>
      <c r="C392" s="707"/>
      <c r="D392" s="708" t="s">
        <v>1120</v>
      </c>
      <c r="E392" s="702" t="s">
        <v>658</v>
      </c>
      <c r="F392" s="709"/>
      <c r="G392" s="975">
        <f t="shared" ref="G392:AP392" si="174">IF(G312="","",G312*G352)</f>
        <v>0</v>
      </c>
      <c r="H392" s="975">
        <f t="shared" si="174"/>
        <v>0</v>
      </c>
      <c r="I392" s="975">
        <f t="shared" si="174"/>
        <v>0</v>
      </c>
      <c r="J392" s="975">
        <f t="shared" si="174"/>
        <v>0</v>
      </c>
      <c r="K392" s="975">
        <f t="shared" si="174"/>
        <v>0</v>
      </c>
      <c r="L392" s="975">
        <f t="shared" si="174"/>
        <v>0</v>
      </c>
      <c r="M392" s="975">
        <f t="shared" si="174"/>
        <v>0</v>
      </c>
      <c r="N392" s="975">
        <f t="shared" si="174"/>
        <v>0</v>
      </c>
      <c r="O392" s="975">
        <f t="shared" si="174"/>
        <v>0</v>
      </c>
      <c r="P392" s="975">
        <f t="shared" si="174"/>
        <v>0</v>
      </c>
      <c r="Q392" s="975">
        <f t="shared" si="174"/>
        <v>0</v>
      </c>
      <c r="R392" s="975">
        <f t="shared" si="174"/>
        <v>0</v>
      </c>
      <c r="S392" s="975">
        <f t="shared" si="174"/>
        <v>0</v>
      </c>
      <c r="T392" s="975">
        <f t="shared" si="174"/>
        <v>0</v>
      </c>
      <c r="U392" s="975">
        <f t="shared" si="174"/>
        <v>0</v>
      </c>
      <c r="V392" s="975">
        <f t="shared" si="174"/>
        <v>0</v>
      </c>
      <c r="W392" s="975">
        <f t="shared" si="174"/>
        <v>0</v>
      </c>
      <c r="X392" s="975">
        <f t="shared" si="174"/>
        <v>0</v>
      </c>
      <c r="Y392" s="975">
        <f t="shared" si="174"/>
        <v>0</v>
      </c>
      <c r="Z392" s="975">
        <f t="shared" si="174"/>
        <v>0</v>
      </c>
      <c r="AA392" s="975">
        <f t="shared" si="174"/>
        <v>0</v>
      </c>
      <c r="AB392" s="975">
        <f t="shared" si="174"/>
        <v>0</v>
      </c>
      <c r="AC392" s="975">
        <f t="shared" si="174"/>
        <v>0</v>
      </c>
      <c r="AD392" s="975">
        <f t="shared" si="174"/>
        <v>0</v>
      </c>
      <c r="AE392" s="975">
        <f t="shared" si="174"/>
        <v>0</v>
      </c>
      <c r="AF392" s="975">
        <f t="shared" si="174"/>
        <v>0</v>
      </c>
      <c r="AG392" s="975">
        <f t="shared" si="174"/>
        <v>0</v>
      </c>
      <c r="AH392" s="975">
        <f t="shared" si="174"/>
        <v>0</v>
      </c>
      <c r="AI392" s="975">
        <f t="shared" si="174"/>
        <v>0</v>
      </c>
      <c r="AJ392" s="975">
        <f t="shared" si="174"/>
        <v>0</v>
      </c>
      <c r="AK392" s="975">
        <f t="shared" si="174"/>
        <v>0</v>
      </c>
      <c r="AL392" s="975">
        <f t="shared" si="174"/>
        <v>0</v>
      </c>
      <c r="AM392" s="975">
        <f t="shared" si="174"/>
        <v>0</v>
      </c>
      <c r="AN392" s="975">
        <f t="shared" si="174"/>
        <v>0</v>
      </c>
      <c r="AO392" s="975">
        <f t="shared" si="174"/>
        <v>0</v>
      </c>
      <c r="AP392" s="975">
        <f t="shared" si="174"/>
        <v>0</v>
      </c>
    </row>
    <row r="393" spans="2:42" ht="12.75" hidden="1" customHeight="1" outlineLevel="1">
      <c r="B393" s="772">
        <f t="shared" si="170"/>
        <v>216</v>
      </c>
      <c r="C393" s="707"/>
      <c r="D393" s="708" t="s">
        <v>1121</v>
      </c>
      <c r="E393" s="702" t="s">
        <v>658</v>
      </c>
      <c r="F393" s="709"/>
      <c r="G393" s="975">
        <f t="shared" ref="G393:AP393" si="175">IF(G313="","",G313*G353)</f>
        <v>0</v>
      </c>
      <c r="H393" s="975">
        <f t="shared" si="175"/>
        <v>0</v>
      </c>
      <c r="I393" s="975">
        <f t="shared" si="175"/>
        <v>0</v>
      </c>
      <c r="J393" s="975">
        <f t="shared" si="175"/>
        <v>0</v>
      </c>
      <c r="K393" s="975">
        <f t="shared" si="175"/>
        <v>0</v>
      </c>
      <c r="L393" s="975">
        <f t="shared" si="175"/>
        <v>0</v>
      </c>
      <c r="M393" s="975">
        <f t="shared" si="175"/>
        <v>0</v>
      </c>
      <c r="N393" s="975">
        <f t="shared" si="175"/>
        <v>0</v>
      </c>
      <c r="O393" s="975">
        <f t="shared" si="175"/>
        <v>0</v>
      </c>
      <c r="P393" s="975">
        <f t="shared" si="175"/>
        <v>0</v>
      </c>
      <c r="Q393" s="975">
        <f t="shared" si="175"/>
        <v>0</v>
      </c>
      <c r="R393" s="975">
        <f t="shared" si="175"/>
        <v>0</v>
      </c>
      <c r="S393" s="975">
        <f t="shared" si="175"/>
        <v>0</v>
      </c>
      <c r="T393" s="975">
        <f t="shared" si="175"/>
        <v>0</v>
      </c>
      <c r="U393" s="975">
        <f t="shared" si="175"/>
        <v>0</v>
      </c>
      <c r="V393" s="975">
        <f t="shared" si="175"/>
        <v>0</v>
      </c>
      <c r="W393" s="975">
        <f t="shared" si="175"/>
        <v>0</v>
      </c>
      <c r="X393" s="975">
        <f t="shared" si="175"/>
        <v>0</v>
      </c>
      <c r="Y393" s="975">
        <f t="shared" si="175"/>
        <v>0</v>
      </c>
      <c r="Z393" s="975">
        <f t="shared" si="175"/>
        <v>0</v>
      </c>
      <c r="AA393" s="975">
        <f t="shared" si="175"/>
        <v>0</v>
      </c>
      <c r="AB393" s="975">
        <f t="shared" si="175"/>
        <v>0</v>
      </c>
      <c r="AC393" s="975">
        <f t="shared" si="175"/>
        <v>0</v>
      </c>
      <c r="AD393" s="975">
        <f t="shared" si="175"/>
        <v>0</v>
      </c>
      <c r="AE393" s="975">
        <f t="shared" si="175"/>
        <v>0</v>
      </c>
      <c r="AF393" s="975">
        <f t="shared" si="175"/>
        <v>0</v>
      </c>
      <c r="AG393" s="975">
        <f t="shared" si="175"/>
        <v>0</v>
      </c>
      <c r="AH393" s="975">
        <f t="shared" si="175"/>
        <v>0</v>
      </c>
      <c r="AI393" s="975">
        <f t="shared" si="175"/>
        <v>0</v>
      </c>
      <c r="AJ393" s="975">
        <f t="shared" si="175"/>
        <v>0</v>
      </c>
      <c r="AK393" s="975">
        <f t="shared" si="175"/>
        <v>0</v>
      </c>
      <c r="AL393" s="975">
        <f t="shared" si="175"/>
        <v>0</v>
      </c>
      <c r="AM393" s="975">
        <f t="shared" si="175"/>
        <v>0</v>
      </c>
      <c r="AN393" s="975">
        <f t="shared" si="175"/>
        <v>0</v>
      </c>
      <c r="AO393" s="975">
        <f t="shared" si="175"/>
        <v>0</v>
      </c>
      <c r="AP393" s="975">
        <f t="shared" si="175"/>
        <v>0</v>
      </c>
    </row>
    <row r="394" spans="2:42" ht="12.75" hidden="1" customHeight="1" outlineLevel="1">
      <c r="B394" s="772">
        <f t="shared" si="170"/>
        <v>217</v>
      </c>
      <c r="C394" s="707"/>
      <c r="D394" s="708" t="s">
        <v>1122</v>
      </c>
      <c r="E394" s="702" t="s">
        <v>658</v>
      </c>
      <c r="F394" s="709"/>
      <c r="G394" s="975">
        <f t="shared" ref="G394:AP394" si="176">IF(G314="","",G314*G354)</f>
        <v>0</v>
      </c>
      <c r="H394" s="975">
        <f t="shared" si="176"/>
        <v>0</v>
      </c>
      <c r="I394" s="975">
        <f t="shared" si="176"/>
        <v>0</v>
      </c>
      <c r="J394" s="975">
        <f t="shared" si="176"/>
        <v>0</v>
      </c>
      <c r="K394" s="975">
        <f t="shared" si="176"/>
        <v>0</v>
      </c>
      <c r="L394" s="975">
        <f t="shared" si="176"/>
        <v>0</v>
      </c>
      <c r="M394" s="975">
        <f t="shared" si="176"/>
        <v>0</v>
      </c>
      <c r="N394" s="975">
        <f t="shared" si="176"/>
        <v>0</v>
      </c>
      <c r="O394" s="975">
        <f t="shared" si="176"/>
        <v>0</v>
      </c>
      <c r="P394" s="975">
        <f t="shared" si="176"/>
        <v>0</v>
      </c>
      <c r="Q394" s="975">
        <f t="shared" si="176"/>
        <v>0</v>
      </c>
      <c r="R394" s="975">
        <f t="shared" si="176"/>
        <v>0</v>
      </c>
      <c r="S394" s="975">
        <f t="shared" si="176"/>
        <v>0</v>
      </c>
      <c r="T394" s="975">
        <f t="shared" si="176"/>
        <v>0</v>
      </c>
      <c r="U394" s="975">
        <f t="shared" si="176"/>
        <v>0</v>
      </c>
      <c r="V394" s="975">
        <f t="shared" si="176"/>
        <v>0</v>
      </c>
      <c r="W394" s="975">
        <f t="shared" si="176"/>
        <v>0</v>
      </c>
      <c r="X394" s="975">
        <f t="shared" si="176"/>
        <v>0</v>
      </c>
      <c r="Y394" s="975">
        <f t="shared" si="176"/>
        <v>0</v>
      </c>
      <c r="Z394" s="975">
        <f t="shared" si="176"/>
        <v>0</v>
      </c>
      <c r="AA394" s="975">
        <f t="shared" si="176"/>
        <v>0</v>
      </c>
      <c r="AB394" s="975">
        <f t="shared" si="176"/>
        <v>0</v>
      </c>
      <c r="AC394" s="975">
        <f t="shared" si="176"/>
        <v>0</v>
      </c>
      <c r="AD394" s="975">
        <f t="shared" si="176"/>
        <v>0</v>
      </c>
      <c r="AE394" s="975">
        <f t="shared" si="176"/>
        <v>0</v>
      </c>
      <c r="AF394" s="975">
        <f t="shared" si="176"/>
        <v>0</v>
      </c>
      <c r="AG394" s="975">
        <f t="shared" si="176"/>
        <v>0</v>
      </c>
      <c r="AH394" s="975">
        <f t="shared" si="176"/>
        <v>0</v>
      </c>
      <c r="AI394" s="975">
        <f t="shared" si="176"/>
        <v>0</v>
      </c>
      <c r="AJ394" s="975">
        <f t="shared" si="176"/>
        <v>0</v>
      </c>
      <c r="AK394" s="975">
        <f t="shared" si="176"/>
        <v>0</v>
      </c>
      <c r="AL394" s="975">
        <f t="shared" si="176"/>
        <v>0</v>
      </c>
      <c r="AM394" s="975">
        <f t="shared" si="176"/>
        <v>0</v>
      </c>
      <c r="AN394" s="975">
        <f t="shared" si="176"/>
        <v>0</v>
      </c>
      <c r="AO394" s="975">
        <f t="shared" si="176"/>
        <v>0</v>
      </c>
      <c r="AP394" s="975">
        <f t="shared" si="176"/>
        <v>0</v>
      </c>
    </row>
    <row r="395" spans="2:42" ht="12.75" hidden="1" customHeight="1" outlineLevel="1">
      <c r="B395" s="772" t="s">
        <v>1055</v>
      </c>
      <c r="C395" s="707"/>
      <c r="D395" s="708" t="s">
        <v>1052</v>
      </c>
      <c r="E395" s="702" t="s">
        <v>658</v>
      </c>
      <c r="F395" s="709"/>
      <c r="G395" s="975">
        <f t="shared" ref="G395:AP395" si="177">IF(G315="","",G315*G355)</f>
        <v>0</v>
      </c>
      <c r="H395" s="975">
        <f t="shared" si="177"/>
        <v>0</v>
      </c>
      <c r="I395" s="975">
        <f t="shared" si="177"/>
        <v>0</v>
      </c>
      <c r="J395" s="975">
        <f t="shared" si="177"/>
        <v>0</v>
      </c>
      <c r="K395" s="975">
        <f t="shared" si="177"/>
        <v>0</v>
      </c>
      <c r="L395" s="975">
        <f t="shared" si="177"/>
        <v>0</v>
      </c>
      <c r="M395" s="975">
        <f t="shared" si="177"/>
        <v>0</v>
      </c>
      <c r="N395" s="975">
        <f t="shared" si="177"/>
        <v>0</v>
      </c>
      <c r="O395" s="975">
        <f t="shared" si="177"/>
        <v>0</v>
      </c>
      <c r="P395" s="975">
        <f t="shared" si="177"/>
        <v>0</v>
      </c>
      <c r="Q395" s="975">
        <f t="shared" si="177"/>
        <v>0</v>
      </c>
      <c r="R395" s="975">
        <f t="shared" si="177"/>
        <v>0</v>
      </c>
      <c r="S395" s="975">
        <f t="shared" si="177"/>
        <v>0</v>
      </c>
      <c r="T395" s="975">
        <f t="shared" si="177"/>
        <v>0</v>
      </c>
      <c r="U395" s="975">
        <f t="shared" si="177"/>
        <v>0</v>
      </c>
      <c r="V395" s="975">
        <f t="shared" si="177"/>
        <v>0</v>
      </c>
      <c r="W395" s="975">
        <f t="shared" si="177"/>
        <v>0</v>
      </c>
      <c r="X395" s="975">
        <f t="shared" si="177"/>
        <v>0</v>
      </c>
      <c r="Y395" s="975">
        <f t="shared" si="177"/>
        <v>0</v>
      </c>
      <c r="Z395" s="975">
        <f t="shared" si="177"/>
        <v>0</v>
      </c>
      <c r="AA395" s="975">
        <f t="shared" si="177"/>
        <v>0</v>
      </c>
      <c r="AB395" s="975">
        <f t="shared" si="177"/>
        <v>0</v>
      </c>
      <c r="AC395" s="975">
        <f t="shared" si="177"/>
        <v>0</v>
      </c>
      <c r="AD395" s="975">
        <f t="shared" si="177"/>
        <v>0</v>
      </c>
      <c r="AE395" s="975">
        <f t="shared" si="177"/>
        <v>0</v>
      </c>
      <c r="AF395" s="975">
        <f t="shared" si="177"/>
        <v>0</v>
      </c>
      <c r="AG395" s="975">
        <f t="shared" si="177"/>
        <v>0</v>
      </c>
      <c r="AH395" s="975">
        <f t="shared" si="177"/>
        <v>0</v>
      </c>
      <c r="AI395" s="975">
        <f t="shared" si="177"/>
        <v>0</v>
      </c>
      <c r="AJ395" s="975">
        <f t="shared" si="177"/>
        <v>0</v>
      </c>
      <c r="AK395" s="975">
        <f t="shared" si="177"/>
        <v>0</v>
      </c>
      <c r="AL395" s="975">
        <f t="shared" si="177"/>
        <v>0</v>
      </c>
      <c r="AM395" s="975">
        <f t="shared" si="177"/>
        <v>0</v>
      </c>
      <c r="AN395" s="975">
        <f t="shared" si="177"/>
        <v>0</v>
      </c>
      <c r="AO395" s="975">
        <f t="shared" si="177"/>
        <v>0</v>
      </c>
      <c r="AP395" s="975">
        <f t="shared" si="177"/>
        <v>0</v>
      </c>
    </row>
    <row r="396" spans="2:42" ht="12.75" hidden="1" customHeight="1" outlineLevel="1">
      <c r="B396" s="728">
        <f>B394+1</f>
        <v>218</v>
      </c>
      <c r="C396" s="59" t="s">
        <v>1036</v>
      </c>
      <c r="D396" s="640"/>
      <c r="E396" s="670" t="s">
        <v>151</v>
      </c>
      <c r="F396" s="690"/>
      <c r="G396" s="154">
        <f t="shared" ref="G396:AP396" si="178">IF(COUNTBLANK(G397:G403)=7,"",SUM(G397:G403))</f>
        <v>0</v>
      </c>
      <c r="H396" s="154">
        <f t="shared" si="178"/>
        <v>0</v>
      </c>
      <c r="I396" s="154">
        <f t="shared" si="178"/>
        <v>0</v>
      </c>
      <c r="J396" s="154">
        <f t="shared" si="178"/>
        <v>0</v>
      </c>
      <c r="K396" s="154">
        <f t="shared" si="178"/>
        <v>0</v>
      </c>
      <c r="L396" s="154">
        <f t="shared" si="178"/>
        <v>0</v>
      </c>
      <c r="M396" s="154">
        <f t="shared" si="178"/>
        <v>0</v>
      </c>
      <c r="N396" s="154">
        <f t="shared" si="178"/>
        <v>0</v>
      </c>
      <c r="O396" s="154">
        <f t="shared" si="178"/>
        <v>0</v>
      </c>
      <c r="P396" s="154">
        <f t="shared" si="178"/>
        <v>0</v>
      </c>
      <c r="Q396" s="154">
        <f t="shared" si="178"/>
        <v>0</v>
      </c>
      <c r="R396" s="154">
        <f t="shared" si="178"/>
        <v>0</v>
      </c>
      <c r="S396" s="154">
        <f t="shared" si="178"/>
        <v>0</v>
      </c>
      <c r="T396" s="154">
        <f t="shared" si="178"/>
        <v>0</v>
      </c>
      <c r="U396" s="154">
        <f t="shared" si="178"/>
        <v>0</v>
      </c>
      <c r="V396" s="154">
        <f t="shared" si="178"/>
        <v>0</v>
      </c>
      <c r="W396" s="154">
        <f t="shared" si="178"/>
        <v>0</v>
      </c>
      <c r="X396" s="154">
        <f t="shared" si="178"/>
        <v>0</v>
      </c>
      <c r="Y396" s="154">
        <f t="shared" si="178"/>
        <v>0</v>
      </c>
      <c r="Z396" s="154">
        <f t="shared" si="178"/>
        <v>0</v>
      </c>
      <c r="AA396" s="154">
        <f t="shared" si="178"/>
        <v>0</v>
      </c>
      <c r="AB396" s="154">
        <f t="shared" si="178"/>
        <v>0</v>
      </c>
      <c r="AC396" s="154">
        <f t="shared" si="178"/>
        <v>0</v>
      </c>
      <c r="AD396" s="154">
        <f t="shared" si="178"/>
        <v>0</v>
      </c>
      <c r="AE396" s="154">
        <f t="shared" si="178"/>
        <v>0</v>
      </c>
      <c r="AF396" s="154">
        <f t="shared" si="178"/>
        <v>0</v>
      </c>
      <c r="AG396" s="154">
        <f t="shared" si="178"/>
        <v>0</v>
      </c>
      <c r="AH396" s="154">
        <f t="shared" si="178"/>
        <v>0</v>
      </c>
      <c r="AI396" s="154">
        <f t="shared" si="178"/>
        <v>0</v>
      </c>
      <c r="AJ396" s="154">
        <f t="shared" si="178"/>
        <v>0</v>
      </c>
      <c r="AK396" s="154">
        <f t="shared" si="178"/>
        <v>0</v>
      </c>
      <c r="AL396" s="154">
        <f t="shared" si="178"/>
        <v>0</v>
      </c>
      <c r="AM396" s="154">
        <f t="shared" si="178"/>
        <v>0</v>
      </c>
      <c r="AN396" s="154">
        <f t="shared" si="178"/>
        <v>0</v>
      </c>
      <c r="AO396" s="154">
        <f t="shared" si="178"/>
        <v>0</v>
      </c>
      <c r="AP396" s="154">
        <f t="shared" si="178"/>
        <v>0</v>
      </c>
    </row>
    <row r="397" spans="2:42" ht="12.75" hidden="1" customHeight="1" outlineLevel="1">
      <c r="B397" s="728">
        <f>B396+1</f>
        <v>219</v>
      </c>
      <c r="C397" s="691"/>
      <c r="D397" s="669" t="s">
        <v>452</v>
      </c>
      <c r="E397" s="670" t="s">
        <v>151</v>
      </c>
      <c r="F397" s="690"/>
      <c r="G397" s="87">
        <f t="shared" ref="G397:AP397" si="179">IF(G317="","",G317*G361)</f>
        <v>0</v>
      </c>
      <c r="H397" s="87">
        <f t="shared" si="179"/>
        <v>0</v>
      </c>
      <c r="I397" s="87">
        <f t="shared" si="179"/>
        <v>0</v>
      </c>
      <c r="J397" s="87">
        <f t="shared" si="179"/>
        <v>0</v>
      </c>
      <c r="K397" s="87">
        <f t="shared" si="179"/>
        <v>0</v>
      </c>
      <c r="L397" s="87">
        <f t="shared" si="179"/>
        <v>0</v>
      </c>
      <c r="M397" s="87">
        <f t="shared" si="179"/>
        <v>0</v>
      </c>
      <c r="N397" s="87">
        <f t="shared" si="179"/>
        <v>0</v>
      </c>
      <c r="O397" s="87">
        <f t="shared" si="179"/>
        <v>0</v>
      </c>
      <c r="P397" s="87">
        <f t="shared" si="179"/>
        <v>0</v>
      </c>
      <c r="Q397" s="87">
        <f t="shared" si="179"/>
        <v>0</v>
      </c>
      <c r="R397" s="87">
        <f t="shared" si="179"/>
        <v>0</v>
      </c>
      <c r="S397" s="87">
        <f t="shared" si="179"/>
        <v>0</v>
      </c>
      <c r="T397" s="87">
        <f t="shared" si="179"/>
        <v>0</v>
      </c>
      <c r="U397" s="87">
        <f t="shared" si="179"/>
        <v>0</v>
      </c>
      <c r="V397" s="87">
        <f t="shared" si="179"/>
        <v>0</v>
      </c>
      <c r="W397" s="87">
        <f t="shared" si="179"/>
        <v>0</v>
      </c>
      <c r="X397" s="87">
        <f t="shared" si="179"/>
        <v>0</v>
      </c>
      <c r="Y397" s="87">
        <f t="shared" si="179"/>
        <v>0</v>
      </c>
      <c r="Z397" s="87">
        <f t="shared" si="179"/>
        <v>0</v>
      </c>
      <c r="AA397" s="87">
        <f t="shared" si="179"/>
        <v>0</v>
      </c>
      <c r="AB397" s="87">
        <f t="shared" si="179"/>
        <v>0</v>
      </c>
      <c r="AC397" s="87">
        <f t="shared" si="179"/>
        <v>0</v>
      </c>
      <c r="AD397" s="87">
        <f t="shared" si="179"/>
        <v>0</v>
      </c>
      <c r="AE397" s="87">
        <f t="shared" si="179"/>
        <v>0</v>
      </c>
      <c r="AF397" s="87">
        <f t="shared" si="179"/>
        <v>0</v>
      </c>
      <c r="AG397" s="87">
        <f t="shared" si="179"/>
        <v>0</v>
      </c>
      <c r="AH397" s="87">
        <f t="shared" si="179"/>
        <v>0</v>
      </c>
      <c r="AI397" s="87">
        <f t="shared" si="179"/>
        <v>0</v>
      </c>
      <c r="AJ397" s="87">
        <f t="shared" si="179"/>
        <v>0</v>
      </c>
      <c r="AK397" s="87">
        <f t="shared" si="179"/>
        <v>0</v>
      </c>
      <c r="AL397" s="87">
        <f t="shared" si="179"/>
        <v>0</v>
      </c>
      <c r="AM397" s="87">
        <f t="shared" si="179"/>
        <v>0</v>
      </c>
      <c r="AN397" s="87">
        <f t="shared" si="179"/>
        <v>0</v>
      </c>
      <c r="AO397" s="87">
        <f t="shared" si="179"/>
        <v>0</v>
      </c>
      <c r="AP397" s="87">
        <f t="shared" si="179"/>
        <v>0</v>
      </c>
    </row>
    <row r="398" spans="2:42" ht="12.75" hidden="1" customHeight="1" outlineLevel="1">
      <c r="B398" s="728">
        <f>B397+1</f>
        <v>220</v>
      </c>
      <c r="C398" s="687"/>
      <c r="D398" s="669" t="s">
        <v>553</v>
      </c>
      <c r="E398" s="670" t="s">
        <v>151</v>
      </c>
      <c r="F398" s="690"/>
      <c r="G398" s="87">
        <f t="shared" ref="G398:AP398" si="180">IF(G318="","",G318*G362)</f>
        <v>0</v>
      </c>
      <c r="H398" s="87">
        <f t="shared" si="180"/>
        <v>0</v>
      </c>
      <c r="I398" s="87">
        <f t="shared" si="180"/>
        <v>0</v>
      </c>
      <c r="J398" s="87">
        <f t="shared" si="180"/>
        <v>0</v>
      </c>
      <c r="K398" s="87">
        <f t="shared" si="180"/>
        <v>0</v>
      </c>
      <c r="L398" s="87">
        <f t="shared" si="180"/>
        <v>0</v>
      </c>
      <c r="M398" s="87">
        <f t="shared" si="180"/>
        <v>0</v>
      </c>
      <c r="N398" s="87">
        <f t="shared" si="180"/>
        <v>0</v>
      </c>
      <c r="O398" s="87">
        <f t="shared" si="180"/>
        <v>0</v>
      </c>
      <c r="P398" s="87">
        <f t="shared" si="180"/>
        <v>0</v>
      </c>
      <c r="Q398" s="87">
        <f t="shared" si="180"/>
        <v>0</v>
      </c>
      <c r="R398" s="87">
        <f t="shared" si="180"/>
        <v>0</v>
      </c>
      <c r="S398" s="87">
        <f t="shared" si="180"/>
        <v>0</v>
      </c>
      <c r="T398" s="87">
        <f t="shared" si="180"/>
        <v>0</v>
      </c>
      <c r="U398" s="87">
        <f t="shared" si="180"/>
        <v>0</v>
      </c>
      <c r="V398" s="87">
        <f t="shared" si="180"/>
        <v>0</v>
      </c>
      <c r="W398" s="87">
        <f t="shared" si="180"/>
        <v>0</v>
      </c>
      <c r="X398" s="87">
        <f t="shared" si="180"/>
        <v>0</v>
      </c>
      <c r="Y398" s="87">
        <f t="shared" si="180"/>
        <v>0</v>
      </c>
      <c r="Z398" s="87">
        <f t="shared" si="180"/>
        <v>0</v>
      </c>
      <c r="AA398" s="87">
        <f t="shared" si="180"/>
        <v>0</v>
      </c>
      <c r="AB398" s="87">
        <f t="shared" si="180"/>
        <v>0</v>
      </c>
      <c r="AC398" s="87">
        <f t="shared" si="180"/>
        <v>0</v>
      </c>
      <c r="AD398" s="87">
        <f t="shared" si="180"/>
        <v>0</v>
      </c>
      <c r="AE398" s="87">
        <f t="shared" si="180"/>
        <v>0</v>
      </c>
      <c r="AF398" s="87">
        <f t="shared" si="180"/>
        <v>0</v>
      </c>
      <c r="AG398" s="87">
        <f t="shared" si="180"/>
        <v>0</v>
      </c>
      <c r="AH398" s="87">
        <f t="shared" si="180"/>
        <v>0</v>
      </c>
      <c r="AI398" s="87">
        <f t="shared" si="180"/>
        <v>0</v>
      </c>
      <c r="AJ398" s="87">
        <f t="shared" si="180"/>
        <v>0</v>
      </c>
      <c r="AK398" s="87">
        <f t="shared" si="180"/>
        <v>0</v>
      </c>
      <c r="AL398" s="87">
        <f t="shared" si="180"/>
        <v>0</v>
      </c>
      <c r="AM398" s="87">
        <f t="shared" si="180"/>
        <v>0</v>
      </c>
      <c r="AN398" s="87">
        <f t="shared" si="180"/>
        <v>0</v>
      </c>
      <c r="AO398" s="87">
        <f t="shared" si="180"/>
        <v>0</v>
      </c>
      <c r="AP398" s="87">
        <f t="shared" si="180"/>
        <v>0</v>
      </c>
    </row>
    <row r="399" spans="2:42" ht="12.75" hidden="1" customHeight="1" outlineLevel="1">
      <c r="B399" s="728">
        <f>B398+1</f>
        <v>221</v>
      </c>
      <c r="C399" s="691"/>
      <c r="D399" s="669" t="s">
        <v>1042</v>
      </c>
      <c r="E399" s="670" t="s">
        <v>151</v>
      </c>
      <c r="F399" s="690"/>
      <c r="G399" s="87">
        <f t="shared" ref="G399:AP399" si="181">IF(G319="","",G319*G363)</f>
        <v>0</v>
      </c>
      <c r="H399" s="87">
        <f t="shared" si="181"/>
        <v>0</v>
      </c>
      <c r="I399" s="87">
        <f t="shared" si="181"/>
        <v>0</v>
      </c>
      <c r="J399" s="87">
        <f t="shared" si="181"/>
        <v>0</v>
      </c>
      <c r="K399" s="87">
        <f t="shared" si="181"/>
        <v>0</v>
      </c>
      <c r="L399" s="87">
        <f t="shared" si="181"/>
        <v>0</v>
      </c>
      <c r="M399" s="87">
        <f t="shared" si="181"/>
        <v>0</v>
      </c>
      <c r="N399" s="87">
        <f t="shared" si="181"/>
        <v>0</v>
      </c>
      <c r="O399" s="87">
        <f t="shared" si="181"/>
        <v>0</v>
      </c>
      <c r="P399" s="87">
        <f t="shared" si="181"/>
        <v>0</v>
      </c>
      <c r="Q399" s="87">
        <f t="shared" si="181"/>
        <v>0</v>
      </c>
      <c r="R399" s="87">
        <f t="shared" si="181"/>
        <v>0</v>
      </c>
      <c r="S399" s="87">
        <f t="shared" si="181"/>
        <v>0</v>
      </c>
      <c r="T399" s="87">
        <f t="shared" si="181"/>
        <v>0</v>
      </c>
      <c r="U399" s="87">
        <f t="shared" si="181"/>
        <v>0</v>
      </c>
      <c r="V399" s="87">
        <f t="shared" si="181"/>
        <v>0</v>
      </c>
      <c r="W399" s="87">
        <f t="shared" si="181"/>
        <v>0</v>
      </c>
      <c r="X399" s="87">
        <f t="shared" si="181"/>
        <v>0</v>
      </c>
      <c r="Y399" s="87">
        <f t="shared" si="181"/>
        <v>0</v>
      </c>
      <c r="Z399" s="87">
        <f t="shared" si="181"/>
        <v>0</v>
      </c>
      <c r="AA399" s="87">
        <f t="shared" si="181"/>
        <v>0</v>
      </c>
      <c r="AB399" s="87">
        <f t="shared" si="181"/>
        <v>0</v>
      </c>
      <c r="AC399" s="87">
        <f t="shared" si="181"/>
        <v>0</v>
      </c>
      <c r="AD399" s="87">
        <f t="shared" si="181"/>
        <v>0</v>
      </c>
      <c r="AE399" s="87">
        <f t="shared" si="181"/>
        <v>0</v>
      </c>
      <c r="AF399" s="87">
        <f t="shared" si="181"/>
        <v>0</v>
      </c>
      <c r="AG399" s="87">
        <f t="shared" si="181"/>
        <v>0</v>
      </c>
      <c r="AH399" s="87">
        <f t="shared" si="181"/>
        <v>0</v>
      </c>
      <c r="AI399" s="87">
        <f t="shared" si="181"/>
        <v>0</v>
      </c>
      <c r="AJ399" s="87">
        <f t="shared" si="181"/>
        <v>0</v>
      </c>
      <c r="AK399" s="87">
        <f t="shared" si="181"/>
        <v>0</v>
      </c>
      <c r="AL399" s="87">
        <f t="shared" si="181"/>
        <v>0</v>
      </c>
      <c r="AM399" s="87">
        <f t="shared" si="181"/>
        <v>0</v>
      </c>
      <c r="AN399" s="87">
        <f t="shared" si="181"/>
        <v>0</v>
      </c>
      <c r="AO399" s="87">
        <f t="shared" si="181"/>
        <v>0</v>
      </c>
      <c r="AP399" s="87">
        <f t="shared" si="181"/>
        <v>0</v>
      </c>
    </row>
    <row r="400" spans="2:42" ht="12.75" hidden="1" customHeight="1" outlineLevel="1">
      <c r="B400" s="728">
        <f>B399+1</f>
        <v>222</v>
      </c>
      <c r="C400" s="687"/>
      <c r="D400" s="669" t="s">
        <v>554</v>
      </c>
      <c r="E400" s="670" t="s">
        <v>151</v>
      </c>
      <c r="F400" s="690"/>
      <c r="G400" s="87">
        <f t="shared" ref="G400:AP400" si="182">IF(G320="","",G320*G364)</f>
        <v>0</v>
      </c>
      <c r="H400" s="87">
        <f t="shared" si="182"/>
        <v>0</v>
      </c>
      <c r="I400" s="87">
        <f t="shared" si="182"/>
        <v>0</v>
      </c>
      <c r="J400" s="87">
        <f t="shared" si="182"/>
        <v>0</v>
      </c>
      <c r="K400" s="87">
        <f t="shared" si="182"/>
        <v>0</v>
      </c>
      <c r="L400" s="87">
        <f t="shared" si="182"/>
        <v>0</v>
      </c>
      <c r="M400" s="87">
        <f t="shared" si="182"/>
        <v>0</v>
      </c>
      <c r="N400" s="87">
        <f t="shared" si="182"/>
        <v>0</v>
      </c>
      <c r="O400" s="87">
        <f t="shared" si="182"/>
        <v>0</v>
      </c>
      <c r="P400" s="87">
        <f t="shared" si="182"/>
        <v>0</v>
      </c>
      <c r="Q400" s="87">
        <f t="shared" si="182"/>
        <v>0</v>
      </c>
      <c r="R400" s="87">
        <f t="shared" si="182"/>
        <v>0</v>
      </c>
      <c r="S400" s="87">
        <f t="shared" si="182"/>
        <v>0</v>
      </c>
      <c r="T400" s="87">
        <f t="shared" si="182"/>
        <v>0</v>
      </c>
      <c r="U400" s="87">
        <f t="shared" si="182"/>
        <v>0</v>
      </c>
      <c r="V400" s="87">
        <f t="shared" si="182"/>
        <v>0</v>
      </c>
      <c r="W400" s="87">
        <f t="shared" si="182"/>
        <v>0</v>
      </c>
      <c r="X400" s="87">
        <f t="shared" si="182"/>
        <v>0</v>
      </c>
      <c r="Y400" s="87">
        <f t="shared" si="182"/>
        <v>0</v>
      </c>
      <c r="Z400" s="87">
        <f t="shared" si="182"/>
        <v>0</v>
      </c>
      <c r="AA400" s="87">
        <f t="shared" si="182"/>
        <v>0</v>
      </c>
      <c r="AB400" s="87">
        <f t="shared" si="182"/>
        <v>0</v>
      </c>
      <c r="AC400" s="87">
        <f t="shared" si="182"/>
        <v>0</v>
      </c>
      <c r="AD400" s="87">
        <f t="shared" si="182"/>
        <v>0</v>
      </c>
      <c r="AE400" s="87">
        <f t="shared" si="182"/>
        <v>0</v>
      </c>
      <c r="AF400" s="87">
        <f t="shared" si="182"/>
        <v>0</v>
      </c>
      <c r="AG400" s="87">
        <f t="shared" si="182"/>
        <v>0</v>
      </c>
      <c r="AH400" s="87">
        <f t="shared" si="182"/>
        <v>0</v>
      </c>
      <c r="AI400" s="87">
        <f t="shared" si="182"/>
        <v>0</v>
      </c>
      <c r="AJ400" s="87">
        <f t="shared" si="182"/>
        <v>0</v>
      </c>
      <c r="AK400" s="87">
        <f t="shared" si="182"/>
        <v>0</v>
      </c>
      <c r="AL400" s="87">
        <f t="shared" si="182"/>
        <v>0</v>
      </c>
      <c r="AM400" s="87">
        <f t="shared" si="182"/>
        <v>0</v>
      </c>
      <c r="AN400" s="87">
        <f t="shared" si="182"/>
        <v>0</v>
      </c>
      <c r="AO400" s="87">
        <f t="shared" si="182"/>
        <v>0</v>
      </c>
      <c r="AP400" s="87">
        <f t="shared" si="182"/>
        <v>0</v>
      </c>
    </row>
    <row r="401" spans="2:42" ht="12.75" hidden="1" customHeight="1" outlineLevel="1">
      <c r="B401" s="728">
        <f>B400+1</f>
        <v>223</v>
      </c>
      <c r="C401" s="713"/>
      <c r="D401" s="669" t="s">
        <v>453</v>
      </c>
      <c r="E401" s="670" t="s">
        <v>151</v>
      </c>
      <c r="F401" s="690"/>
      <c r="G401" s="87">
        <f t="shared" ref="G401:AP401" si="183">IF(G321="","",G321*G365)</f>
        <v>0</v>
      </c>
      <c r="H401" s="87">
        <f t="shared" si="183"/>
        <v>0</v>
      </c>
      <c r="I401" s="87">
        <f t="shared" si="183"/>
        <v>0</v>
      </c>
      <c r="J401" s="87">
        <f t="shared" si="183"/>
        <v>0</v>
      </c>
      <c r="K401" s="87">
        <f t="shared" si="183"/>
        <v>0</v>
      </c>
      <c r="L401" s="87">
        <f t="shared" si="183"/>
        <v>0</v>
      </c>
      <c r="M401" s="87">
        <f t="shared" si="183"/>
        <v>0</v>
      </c>
      <c r="N401" s="87">
        <f t="shared" si="183"/>
        <v>0</v>
      </c>
      <c r="O401" s="87">
        <f t="shared" si="183"/>
        <v>0</v>
      </c>
      <c r="P401" s="87">
        <f t="shared" si="183"/>
        <v>0</v>
      </c>
      <c r="Q401" s="87">
        <f t="shared" si="183"/>
        <v>0</v>
      </c>
      <c r="R401" s="87">
        <f t="shared" si="183"/>
        <v>0</v>
      </c>
      <c r="S401" s="87">
        <f t="shared" si="183"/>
        <v>0</v>
      </c>
      <c r="T401" s="87">
        <f t="shared" si="183"/>
        <v>0</v>
      </c>
      <c r="U401" s="87">
        <f t="shared" si="183"/>
        <v>0</v>
      </c>
      <c r="V401" s="87">
        <f t="shared" si="183"/>
        <v>0</v>
      </c>
      <c r="W401" s="87">
        <f t="shared" si="183"/>
        <v>0</v>
      </c>
      <c r="X401" s="87">
        <f t="shared" si="183"/>
        <v>0</v>
      </c>
      <c r="Y401" s="87">
        <f t="shared" si="183"/>
        <v>0</v>
      </c>
      <c r="Z401" s="87">
        <f t="shared" si="183"/>
        <v>0</v>
      </c>
      <c r="AA401" s="87">
        <f t="shared" si="183"/>
        <v>0</v>
      </c>
      <c r="AB401" s="87">
        <f t="shared" si="183"/>
        <v>0</v>
      </c>
      <c r="AC401" s="87">
        <f t="shared" si="183"/>
        <v>0</v>
      </c>
      <c r="AD401" s="87">
        <f t="shared" si="183"/>
        <v>0</v>
      </c>
      <c r="AE401" s="87">
        <f t="shared" si="183"/>
        <v>0</v>
      </c>
      <c r="AF401" s="87">
        <f t="shared" si="183"/>
        <v>0</v>
      </c>
      <c r="AG401" s="87">
        <f t="shared" si="183"/>
        <v>0</v>
      </c>
      <c r="AH401" s="87">
        <f t="shared" si="183"/>
        <v>0</v>
      </c>
      <c r="AI401" s="87">
        <f t="shared" si="183"/>
        <v>0</v>
      </c>
      <c r="AJ401" s="87">
        <f t="shared" si="183"/>
        <v>0</v>
      </c>
      <c r="AK401" s="87">
        <f t="shared" si="183"/>
        <v>0</v>
      </c>
      <c r="AL401" s="87">
        <f t="shared" si="183"/>
        <v>0</v>
      </c>
      <c r="AM401" s="87">
        <f t="shared" si="183"/>
        <v>0</v>
      </c>
      <c r="AN401" s="87">
        <f t="shared" si="183"/>
        <v>0</v>
      </c>
      <c r="AO401" s="87">
        <f t="shared" si="183"/>
        <v>0</v>
      </c>
      <c r="AP401" s="87">
        <f t="shared" si="183"/>
        <v>0</v>
      </c>
    </row>
    <row r="402" spans="2:42" ht="12.75" hidden="1" customHeight="1" outlineLevel="1">
      <c r="B402" s="728" t="s">
        <v>833</v>
      </c>
      <c r="C402" s="713"/>
      <c r="D402" s="669" t="s">
        <v>395</v>
      </c>
      <c r="E402" s="670" t="s">
        <v>151</v>
      </c>
      <c r="F402" s="690"/>
      <c r="G402" s="87">
        <f t="shared" ref="G402:AP402" si="184">IF(G322="","",G322*G366)</f>
        <v>0</v>
      </c>
      <c r="H402" s="87">
        <f t="shared" si="184"/>
        <v>0</v>
      </c>
      <c r="I402" s="87">
        <f t="shared" si="184"/>
        <v>0</v>
      </c>
      <c r="J402" s="87">
        <f t="shared" si="184"/>
        <v>0</v>
      </c>
      <c r="K402" s="87">
        <f t="shared" si="184"/>
        <v>0</v>
      </c>
      <c r="L402" s="87">
        <f t="shared" si="184"/>
        <v>0</v>
      </c>
      <c r="M402" s="87">
        <f t="shared" si="184"/>
        <v>0</v>
      </c>
      <c r="N402" s="87">
        <f t="shared" si="184"/>
        <v>0</v>
      </c>
      <c r="O402" s="87">
        <f t="shared" si="184"/>
        <v>0</v>
      </c>
      <c r="P402" s="87">
        <f t="shared" si="184"/>
        <v>0</v>
      </c>
      <c r="Q402" s="87">
        <f t="shared" si="184"/>
        <v>0</v>
      </c>
      <c r="R402" s="87">
        <f t="shared" si="184"/>
        <v>0</v>
      </c>
      <c r="S402" s="87">
        <f t="shared" si="184"/>
        <v>0</v>
      </c>
      <c r="T402" s="87">
        <f t="shared" si="184"/>
        <v>0</v>
      </c>
      <c r="U402" s="87">
        <f t="shared" si="184"/>
        <v>0</v>
      </c>
      <c r="V402" s="87">
        <f t="shared" si="184"/>
        <v>0</v>
      </c>
      <c r="W402" s="87">
        <f t="shared" si="184"/>
        <v>0</v>
      </c>
      <c r="X402" s="87">
        <f t="shared" si="184"/>
        <v>0</v>
      </c>
      <c r="Y402" s="87">
        <f t="shared" si="184"/>
        <v>0</v>
      </c>
      <c r="Z402" s="87">
        <f t="shared" si="184"/>
        <v>0</v>
      </c>
      <c r="AA402" s="87">
        <f t="shared" si="184"/>
        <v>0</v>
      </c>
      <c r="AB402" s="87">
        <f t="shared" si="184"/>
        <v>0</v>
      </c>
      <c r="AC402" s="87">
        <f t="shared" si="184"/>
        <v>0</v>
      </c>
      <c r="AD402" s="87">
        <f t="shared" si="184"/>
        <v>0</v>
      </c>
      <c r="AE402" s="87">
        <f t="shared" si="184"/>
        <v>0</v>
      </c>
      <c r="AF402" s="87">
        <f t="shared" si="184"/>
        <v>0</v>
      </c>
      <c r="AG402" s="87">
        <f t="shared" si="184"/>
        <v>0</v>
      </c>
      <c r="AH402" s="87">
        <f t="shared" si="184"/>
        <v>0</v>
      </c>
      <c r="AI402" s="87">
        <f t="shared" si="184"/>
        <v>0</v>
      </c>
      <c r="AJ402" s="87">
        <f t="shared" si="184"/>
        <v>0</v>
      </c>
      <c r="AK402" s="87">
        <f t="shared" si="184"/>
        <v>0</v>
      </c>
      <c r="AL402" s="87">
        <f t="shared" si="184"/>
        <v>0</v>
      </c>
      <c r="AM402" s="87">
        <f t="shared" si="184"/>
        <v>0</v>
      </c>
      <c r="AN402" s="87">
        <f t="shared" si="184"/>
        <v>0</v>
      </c>
      <c r="AO402" s="87">
        <f t="shared" si="184"/>
        <v>0</v>
      </c>
      <c r="AP402" s="87">
        <f t="shared" si="184"/>
        <v>0</v>
      </c>
    </row>
    <row r="403" spans="2:42" ht="12.75" hidden="1" customHeight="1" outlineLevel="1">
      <c r="B403" s="728">
        <v>224</v>
      </c>
      <c r="C403" s="687"/>
      <c r="D403" s="669" t="s">
        <v>497</v>
      </c>
      <c r="E403" s="670" t="s">
        <v>151</v>
      </c>
      <c r="F403" s="690"/>
      <c r="G403" s="87">
        <f t="shared" ref="G403:AP403" si="185">IF(G323="","",G323*G368)</f>
        <v>0</v>
      </c>
      <c r="H403" s="87">
        <f t="shared" si="185"/>
        <v>0</v>
      </c>
      <c r="I403" s="87">
        <f t="shared" si="185"/>
        <v>0</v>
      </c>
      <c r="J403" s="87">
        <f t="shared" si="185"/>
        <v>0</v>
      </c>
      <c r="K403" s="87">
        <f t="shared" si="185"/>
        <v>0</v>
      </c>
      <c r="L403" s="87">
        <f t="shared" si="185"/>
        <v>0</v>
      </c>
      <c r="M403" s="87">
        <f t="shared" si="185"/>
        <v>0</v>
      </c>
      <c r="N403" s="87">
        <f t="shared" si="185"/>
        <v>0</v>
      </c>
      <c r="O403" s="87">
        <f t="shared" si="185"/>
        <v>0</v>
      </c>
      <c r="P403" s="87">
        <f t="shared" si="185"/>
        <v>0</v>
      </c>
      <c r="Q403" s="87">
        <f t="shared" si="185"/>
        <v>0</v>
      </c>
      <c r="R403" s="87">
        <f t="shared" si="185"/>
        <v>0</v>
      </c>
      <c r="S403" s="87">
        <f t="shared" si="185"/>
        <v>0</v>
      </c>
      <c r="T403" s="87">
        <f t="shared" si="185"/>
        <v>0</v>
      </c>
      <c r="U403" s="87">
        <f t="shared" si="185"/>
        <v>0</v>
      </c>
      <c r="V403" s="87">
        <f t="shared" si="185"/>
        <v>0</v>
      </c>
      <c r="W403" s="87">
        <f t="shared" si="185"/>
        <v>0</v>
      </c>
      <c r="X403" s="87">
        <f t="shared" si="185"/>
        <v>0</v>
      </c>
      <c r="Y403" s="87">
        <f t="shared" si="185"/>
        <v>0</v>
      </c>
      <c r="Z403" s="87">
        <f t="shared" si="185"/>
        <v>0</v>
      </c>
      <c r="AA403" s="87">
        <f t="shared" si="185"/>
        <v>0</v>
      </c>
      <c r="AB403" s="87">
        <f t="shared" si="185"/>
        <v>0</v>
      </c>
      <c r="AC403" s="87">
        <f t="shared" si="185"/>
        <v>0</v>
      </c>
      <c r="AD403" s="87">
        <f t="shared" si="185"/>
        <v>0</v>
      </c>
      <c r="AE403" s="87">
        <f t="shared" si="185"/>
        <v>0</v>
      </c>
      <c r="AF403" s="87">
        <f t="shared" si="185"/>
        <v>0</v>
      </c>
      <c r="AG403" s="87">
        <f t="shared" si="185"/>
        <v>0</v>
      </c>
      <c r="AH403" s="87">
        <f t="shared" si="185"/>
        <v>0</v>
      </c>
      <c r="AI403" s="87">
        <f t="shared" si="185"/>
        <v>0</v>
      </c>
      <c r="AJ403" s="87">
        <f t="shared" si="185"/>
        <v>0</v>
      </c>
      <c r="AK403" s="87">
        <f t="shared" si="185"/>
        <v>0</v>
      </c>
      <c r="AL403" s="87">
        <f t="shared" si="185"/>
        <v>0</v>
      </c>
      <c r="AM403" s="87">
        <f t="shared" si="185"/>
        <v>0</v>
      </c>
      <c r="AN403" s="87">
        <f t="shared" si="185"/>
        <v>0</v>
      </c>
      <c r="AO403" s="87">
        <f t="shared" si="185"/>
        <v>0</v>
      </c>
      <c r="AP403" s="87">
        <f t="shared" si="185"/>
        <v>0</v>
      </c>
    </row>
    <row r="404" spans="2:42" ht="12.75" hidden="1" customHeight="1" outlineLevel="1">
      <c r="B404" s="728">
        <f t="shared" ref="B404:B412" si="186">B403+1</f>
        <v>225</v>
      </c>
      <c r="C404" s="59" t="s">
        <v>1037</v>
      </c>
      <c r="D404" s="640"/>
      <c r="E404" s="670" t="s">
        <v>151</v>
      </c>
      <c r="F404" s="690"/>
      <c r="G404" s="154">
        <f t="shared" ref="G404:AP404" si="187">IF(COUNTBLANK(G405:G413)=9,"",SUM(G405:G413))</f>
        <v>0</v>
      </c>
      <c r="H404" s="154">
        <f t="shared" si="187"/>
        <v>0</v>
      </c>
      <c r="I404" s="154">
        <f t="shared" si="187"/>
        <v>0</v>
      </c>
      <c r="J404" s="154">
        <f t="shared" si="187"/>
        <v>0</v>
      </c>
      <c r="K404" s="154">
        <f t="shared" si="187"/>
        <v>0</v>
      </c>
      <c r="L404" s="154">
        <f t="shared" si="187"/>
        <v>0</v>
      </c>
      <c r="M404" s="154">
        <f t="shared" si="187"/>
        <v>0</v>
      </c>
      <c r="N404" s="154">
        <f t="shared" si="187"/>
        <v>0</v>
      </c>
      <c r="O404" s="154">
        <f t="shared" si="187"/>
        <v>0</v>
      </c>
      <c r="P404" s="154">
        <f t="shared" si="187"/>
        <v>0</v>
      </c>
      <c r="Q404" s="154">
        <f t="shared" si="187"/>
        <v>0</v>
      </c>
      <c r="R404" s="154">
        <f t="shared" si="187"/>
        <v>0</v>
      </c>
      <c r="S404" s="154">
        <f t="shared" si="187"/>
        <v>0</v>
      </c>
      <c r="T404" s="154">
        <f t="shared" si="187"/>
        <v>0</v>
      </c>
      <c r="U404" s="154">
        <f t="shared" si="187"/>
        <v>0</v>
      </c>
      <c r="V404" s="154">
        <f t="shared" si="187"/>
        <v>0</v>
      </c>
      <c r="W404" s="154">
        <f t="shared" si="187"/>
        <v>0</v>
      </c>
      <c r="X404" s="154">
        <f t="shared" si="187"/>
        <v>0</v>
      </c>
      <c r="Y404" s="154">
        <f t="shared" si="187"/>
        <v>0</v>
      </c>
      <c r="Z404" s="154">
        <f t="shared" si="187"/>
        <v>0</v>
      </c>
      <c r="AA404" s="154">
        <f t="shared" si="187"/>
        <v>0</v>
      </c>
      <c r="AB404" s="154">
        <f t="shared" si="187"/>
        <v>0</v>
      </c>
      <c r="AC404" s="154">
        <f t="shared" si="187"/>
        <v>0</v>
      </c>
      <c r="AD404" s="154">
        <f t="shared" si="187"/>
        <v>0</v>
      </c>
      <c r="AE404" s="154">
        <f t="shared" si="187"/>
        <v>0</v>
      </c>
      <c r="AF404" s="154">
        <f t="shared" si="187"/>
        <v>0</v>
      </c>
      <c r="AG404" s="154">
        <f t="shared" si="187"/>
        <v>0</v>
      </c>
      <c r="AH404" s="154">
        <f t="shared" si="187"/>
        <v>0</v>
      </c>
      <c r="AI404" s="154">
        <f t="shared" si="187"/>
        <v>0</v>
      </c>
      <c r="AJ404" s="154">
        <f t="shared" si="187"/>
        <v>0</v>
      </c>
      <c r="AK404" s="154">
        <f t="shared" si="187"/>
        <v>0</v>
      </c>
      <c r="AL404" s="154">
        <f t="shared" si="187"/>
        <v>0</v>
      </c>
      <c r="AM404" s="154">
        <f t="shared" si="187"/>
        <v>0</v>
      </c>
      <c r="AN404" s="154">
        <f t="shared" si="187"/>
        <v>0</v>
      </c>
      <c r="AO404" s="154">
        <f t="shared" si="187"/>
        <v>0</v>
      </c>
      <c r="AP404" s="154">
        <f t="shared" si="187"/>
        <v>0</v>
      </c>
    </row>
    <row r="405" spans="2:42" ht="12.75" hidden="1" customHeight="1" outlineLevel="1">
      <c r="B405" s="772">
        <f t="shared" si="186"/>
        <v>226</v>
      </c>
      <c r="C405" s="60"/>
      <c r="D405" s="640" t="s">
        <v>703</v>
      </c>
      <c r="E405" s="670" t="s">
        <v>151</v>
      </c>
      <c r="F405" s="690"/>
      <c r="G405" s="87">
        <f t="shared" ref="G405:AP405" si="188">IF(G325="","",G325*G378)</f>
        <v>0</v>
      </c>
      <c r="H405" s="87">
        <f t="shared" si="188"/>
        <v>0</v>
      </c>
      <c r="I405" s="87">
        <f t="shared" si="188"/>
        <v>0</v>
      </c>
      <c r="J405" s="87">
        <f t="shared" si="188"/>
        <v>0</v>
      </c>
      <c r="K405" s="87">
        <f t="shared" si="188"/>
        <v>0</v>
      </c>
      <c r="L405" s="87">
        <f t="shared" si="188"/>
        <v>0</v>
      </c>
      <c r="M405" s="87">
        <f t="shared" si="188"/>
        <v>0</v>
      </c>
      <c r="N405" s="87">
        <f t="shared" si="188"/>
        <v>0</v>
      </c>
      <c r="O405" s="87">
        <f t="shared" si="188"/>
        <v>0</v>
      </c>
      <c r="P405" s="87">
        <f t="shared" si="188"/>
        <v>0</v>
      </c>
      <c r="Q405" s="87">
        <f t="shared" si="188"/>
        <v>0</v>
      </c>
      <c r="R405" s="87">
        <f t="shared" si="188"/>
        <v>0</v>
      </c>
      <c r="S405" s="87">
        <f t="shared" si="188"/>
        <v>0</v>
      </c>
      <c r="T405" s="87">
        <f t="shared" si="188"/>
        <v>0</v>
      </c>
      <c r="U405" s="87">
        <f t="shared" si="188"/>
        <v>0</v>
      </c>
      <c r="V405" s="87">
        <f t="shared" si="188"/>
        <v>0</v>
      </c>
      <c r="W405" s="87">
        <f t="shared" si="188"/>
        <v>0</v>
      </c>
      <c r="X405" s="87">
        <f t="shared" si="188"/>
        <v>0</v>
      </c>
      <c r="Y405" s="87">
        <f t="shared" si="188"/>
        <v>0</v>
      </c>
      <c r="Z405" s="87">
        <f t="shared" si="188"/>
        <v>0</v>
      </c>
      <c r="AA405" s="87">
        <f t="shared" si="188"/>
        <v>0</v>
      </c>
      <c r="AB405" s="87">
        <f t="shared" si="188"/>
        <v>0</v>
      </c>
      <c r="AC405" s="87">
        <f t="shared" si="188"/>
        <v>0</v>
      </c>
      <c r="AD405" s="87">
        <f t="shared" si="188"/>
        <v>0</v>
      </c>
      <c r="AE405" s="87">
        <f t="shared" si="188"/>
        <v>0</v>
      </c>
      <c r="AF405" s="87">
        <f t="shared" si="188"/>
        <v>0</v>
      </c>
      <c r="AG405" s="87">
        <f t="shared" si="188"/>
        <v>0</v>
      </c>
      <c r="AH405" s="87">
        <f t="shared" si="188"/>
        <v>0</v>
      </c>
      <c r="AI405" s="87">
        <f t="shared" si="188"/>
        <v>0</v>
      </c>
      <c r="AJ405" s="87">
        <f t="shared" si="188"/>
        <v>0</v>
      </c>
      <c r="AK405" s="87">
        <f t="shared" si="188"/>
        <v>0</v>
      </c>
      <c r="AL405" s="87">
        <f t="shared" si="188"/>
        <v>0</v>
      </c>
      <c r="AM405" s="87">
        <f t="shared" si="188"/>
        <v>0</v>
      </c>
      <c r="AN405" s="87">
        <f t="shared" si="188"/>
        <v>0</v>
      </c>
      <c r="AO405" s="87">
        <f t="shared" si="188"/>
        <v>0</v>
      </c>
      <c r="AP405" s="87">
        <f t="shared" si="188"/>
        <v>0</v>
      </c>
    </row>
    <row r="406" spans="2:42" ht="12.75" hidden="1" customHeight="1" outlineLevel="1">
      <c r="B406" s="772">
        <f t="shared" si="186"/>
        <v>227</v>
      </c>
      <c r="C406" s="61"/>
      <c r="D406" s="640" t="s">
        <v>1128</v>
      </c>
      <c r="E406" s="670" t="s">
        <v>151</v>
      </c>
      <c r="F406" s="690"/>
      <c r="G406" s="87">
        <f t="shared" ref="G406:AP406" si="189">IF(G326="","",G326*G379)</f>
        <v>0</v>
      </c>
      <c r="H406" s="87">
        <f t="shared" si="189"/>
        <v>0</v>
      </c>
      <c r="I406" s="87">
        <f t="shared" si="189"/>
        <v>0</v>
      </c>
      <c r="J406" s="87">
        <f t="shared" si="189"/>
        <v>0</v>
      </c>
      <c r="K406" s="87">
        <f t="shared" si="189"/>
        <v>0</v>
      </c>
      <c r="L406" s="87">
        <f t="shared" si="189"/>
        <v>0</v>
      </c>
      <c r="M406" s="87">
        <f t="shared" si="189"/>
        <v>0</v>
      </c>
      <c r="N406" s="87">
        <f t="shared" si="189"/>
        <v>0</v>
      </c>
      <c r="O406" s="87">
        <f t="shared" si="189"/>
        <v>0</v>
      </c>
      <c r="P406" s="87">
        <f t="shared" si="189"/>
        <v>0</v>
      </c>
      <c r="Q406" s="87">
        <f t="shared" si="189"/>
        <v>0</v>
      </c>
      <c r="R406" s="87">
        <f t="shared" si="189"/>
        <v>0</v>
      </c>
      <c r="S406" s="87">
        <f t="shared" si="189"/>
        <v>0</v>
      </c>
      <c r="T406" s="87">
        <f t="shared" si="189"/>
        <v>0</v>
      </c>
      <c r="U406" s="87">
        <f t="shared" si="189"/>
        <v>0</v>
      </c>
      <c r="V406" s="87">
        <f t="shared" si="189"/>
        <v>0</v>
      </c>
      <c r="W406" s="87">
        <f t="shared" si="189"/>
        <v>0</v>
      </c>
      <c r="X406" s="87">
        <f t="shared" si="189"/>
        <v>0</v>
      </c>
      <c r="Y406" s="87">
        <f t="shared" si="189"/>
        <v>0</v>
      </c>
      <c r="Z406" s="87">
        <f t="shared" si="189"/>
        <v>0</v>
      </c>
      <c r="AA406" s="87">
        <f t="shared" si="189"/>
        <v>0</v>
      </c>
      <c r="AB406" s="87">
        <f t="shared" si="189"/>
        <v>0</v>
      </c>
      <c r="AC406" s="87">
        <f t="shared" si="189"/>
        <v>0</v>
      </c>
      <c r="AD406" s="87">
        <f t="shared" si="189"/>
        <v>0</v>
      </c>
      <c r="AE406" s="87">
        <f t="shared" si="189"/>
        <v>0</v>
      </c>
      <c r="AF406" s="87">
        <f t="shared" si="189"/>
        <v>0</v>
      </c>
      <c r="AG406" s="87">
        <f t="shared" si="189"/>
        <v>0</v>
      </c>
      <c r="AH406" s="87">
        <f t="shared" si="189"/>
        <v>0</v>
      </c>
      <c r="AI406" s="87">
        <f t="shared" si="189"/>
        <v>0</v>
      </c>
      <c r="AJ406" s="87">
        <f t="shared" si="189"/>
        <v>0</v>
      </c>
      <c r="AK406" s="87">
        <f t="shared" si="189"/>
        <v>0</v>
      </c>
      <c r="AL406" s="87">
        <f t="shared" si="189"/>
        <v>0</v>
      </c>
      <c r="AM406" s="87">
        <f t="shared" si="189"/>
        <v>0</v>
      </c>
      <c r="AN406" s="87">
        <f t="shared" si="189"/>
        <v>0</v>
      </c>
      <c r="AO406" s="87">
        <f t="shared" si="189"/>
        <v>0</v>
      </c>
      <c r="AP406" s="87">
        <f t="shared" si="189"/>
        <v>0</v>
      </c>
    </row>
    <row r="407" spans="2:42" ht="12.75" hidden="1" customHeight="1" outlineLevel="1">
      <c r="B407" s="772">
        <f t="shared" si="186"/>
        <v>228</v>
      </c>
      <c r="C407" s="60"/>
      <c r="D407" s="640" t="s">
        <v>1127</v>
      </c>
      <c r="E407" s="670" t="s">
        <v>151</v>
      </c>
      <c r="F407" s="690"/>
      <c r="G407" s="87">
        <f t="shared" ref="G407:AP407" si="190">IF(G327="","",G327*G380)</f>
        <v>0</v>
      </c>
      <c r="H407" s="87">
        <f t="shared" si="190"/>
        <v>0</v>
      </c>
      <c r="I407" s="87">
        <f t="shared" si="190"/>
        <v>0</v>
      </c>
      <c r="J407" s="87">
        <f t="shared" si="190"/>
        <v>0</v>
      </c>
      <c r="K407" s="87">
        <f t="shared" si="190"/>
        <v>0</v>
      </c>
      <c r="L407" s="87">
        <f t="shared" si="190"/>
        <v>0</v>
      </c>
      <c r="M407" s="87">
        <f t="shared" si="190"/>
        <v>0</v>
      </c>
      <c r="N407" s="87">
        <f t="shared" si="190"/>
        <v>0</v>
      </c>
      <c r="O407" s="87">
        <f t="shared" si="190"/>
        <v>0</v>
      </c>
      <c r="P407" s="87">
        <f t="shared" si="190"/>
        <v>0</v>
      </c>
      <c r="Q407" s="87">
        <f t="shared" si="190"/>
        <v>0</v>
      </c>
      <c r="R407" s="87">
        <f t="shared" si="190"/>
        <v>0</v>
      </c>
      <c r="S407" s="87">
        <f t="shared" si="190"/>
        <v>0</v>
      </c>
      <c r="T407" s="87">
        <f t="shared" si="190"/>
        <v>0</v>
      </c>
      <c r="U407" s="87">
        <f t="shared" si="190"/>
        <v>0</v>
      </c>
      <c r="V407" s="87">
        <f t="shared" si="190"/>
        <v>0</v>
      </c>
      <c r="W407" s="87">
        <f t="shared" si="190"/>
        <v>0</v>
      </c>
      <c r="X407" s="87">
        <f t="shared" si="190"/>
        <v>0</v>
      </c>
      <c r="Y407" s="87">
        <f t="shared" si="190"/>
        <v>0</v>
      </c>
      <c r="Z407" s="87">
        <f t="shared" si="190"/>
        <v>0</v>
      </c>
      <c r="AA407" s="87">
        <f t="shared" si="190"/>
        <v>0</v>
      </c>
      <c r="AB407" s="87">
        <f t="shared" si="190"/>
        <v>0</v>
      </c>
      <c r="AC407" s="87">
        <f t="shared" si="190"/>
        <v>0</v>
      </c>
      <c r="AD407" s="87">
        <f t="shared" si="190"/>
        <v>0</v>
      </c>
      <c r="AE407" s="87">
        <f t="shared" si="190"/>
        <v>0</v>
      </c>
      <c r="AF407" s="87">
        <f t="shared" si="190"/>
        <v>0</v>
      </c>
      <c r="AG407" s="87">
        <f t="shared" si="190"/>
        <v>0</v>
      </c>
      <c r="AH407" s="87">
        <f t="shared" si="190"/>
        <v>0</v>
      </c>
      <c r="AI407" s="87">
        <f t="shared" si="190"/>
        <v>0</v>
      </c>
      <c r="AJ407" s="87">
        <f t="shared" si="190"/>
        <v>0</v>
      </c>
      <c r="AK407" s="87">
        <f t="shared" si="190"/>
        <v>0</v>
      </c>
      <c r="AL407" s="87">
        <f t="shared" si="190"/>
        <v>0</v>
      </c>
      <c r="AM407" s="87">
        <f t="shared" si="190"/>
        <v>0</v>
      </c>
      <c r="AN407" s="87">
        <f t="shared" si="190"/>
        <v>0</v>
      </c>
      <c r="AO407" s="87">
        <f t="shared" si="190"/>
        <v>0</v>
      </c>
      <c r="AP407" s="87">
        <f t="shared" si="190"/>
        <v>0</v>
      </c>
    </row>
    <row r="408" spans="2:42" ht="12.75" hidden="1" customHeight="1" outlineLevel="1">
      <c r="B408" s="772">
        <f t="shared" si="186"/>
        <v>229</v>
      </c>
      <c r="C408" s="60"/>
      <c r="D408" s="640" t="s">
        <v>771</v>
      </c>
      <c r="E408" s="670" t="s">
        <v>151</v>
      </c>
      <c r="F408" s="690"/>
      <c r="G408" s="87">
        <f t="shared" ref="G408:AP408" si="191">IF(G328="","",G328*G381)</f>
        <v>0</v>
      </c>
      <c r="H408" s="87">
        <f t="shared" si="191"/>
        <v>0</v>
      </c>
      <c r="I408" s="87">
        <f t="shared" si="191"/>
        <v>0</v>
      </c>
      <c r="J408" s="87">
        <f t="shared" si="191"/>
        <v>0</v>
      </c>
      <c r="K408" s="87">
        <f t="shared" si="191"/>
        <v>0</v>
      </c>
      <c r="L408" s="87">
        <f t="shared" si="191"/>
        <v>0</v>
      </c>
      <c r="M408" s="87">
        <f t="shared" si="191"/>
        <v>0</v>
      </c>
      <c r="N408" s="87">
        <f t="shared" si="191"/>
        <v>0</v>
      </c>
      <c r="O408" s="87">
        <f t="shared" si="191"/>
        <v>0</v>
      </c>
      <c r="P408" s="87">
        <f t="shared" si="191"/>
        <v>0</v>
      </c>
      <c r="Q408" s="87">
        <f t="shared" si="191"/>
        <v>0</v>
      </c>
      <c r="R408" s="87">
        <f t="shared" si="191"/>
        <v>0</v>
      </c>
      <c r="S408" s="87">
        <f t="shared" si="191"/>
        <v>0</v>
      </c>
      <c r="T408" s="87">
        <f t="shared" si="191"/>
        <v>0</v>
      </c>
      <c r="U408" s="87">
        <f t="shared" si="191"/>
        <v>0</v>
      </c>
      <c r="V408" s="87">
        <f t="shared" si="191"/>
        <v>0</v>
      </c>
      <c r="W408" s="87">
        <f t="shared" si="191"/>
        <v>0</v>
      </c>
      <c r="X408" s="87">
        <f t="shared" si="191"/>
        <v>0</v>
      </c>
      <c r="Y408" s="87">
        <f t="shared" si="191"/>
        <v>0</v>
      </c>
      <c r="Z408" s="87">
        <f t="shared" si="191"/>
        <v>0</v>
      </c>
      <c r="AA408" s="87">
        <f t="shared" si="191"/>
        <v>0</v>
      </c>
      <c r="AB408" s="87">
        <f t="shared" si="191"/>
        <v>0</v>
      </c>
      <c r="AC408" s="87">
        <f t="shared" si="191"/>
        <v>0</v>
      </c>
      <c r="AD408" s="87">
        <f t="shared" si="191"/>
        <v>0</v>
      </c>
      <c r="AE408" s="87">
        <f t="shared" si="191"/>
        <v>0</v>
      </c>
      <c r="AF408" s="87">
        <f t="shared" si="191"/>
        <v>0</v>
      </c>
      <c r="AG408" s="87">
        <f t="shared" si="191"/>
        <v>0</v>
      </c>
      <c r="AH408" s="87">
        <f t="shared" si="191"/>
        <v>0</v>
      </c>
      <c r="AI408" s="87">
        <f t="shared" si="191"/>
        <v>0</v>
      </c>
      <c r="AJ408" s="87">
        <f t="shared" si="191"/>
        <v>0</v>
      </c>
      <c r="AK408" s="87">
        <f t="shared" si="191"/>
        <v>0</v>
      </c>
      <c r="AL408" s="87">
        <f t="shared" si="191"/>
        <v>0</v>
      </c>
      <c r="AM408" s="87">
        <f t="shared" si="191"/>
        <v>0</v>
      </c>
      <c r="AN408" s="87">
        <f t="shared" si="191"/>
        <v>0</v>
      </c>
      <c r="AO408" s="87">
        <f t="shared" si="191"/>
        <v>0</v>
      </c>
      <c r="AP408" s="87">
        <f t="shared" si="191"/>
        <v>0</v>
      </c>
    </row>
    <row r="409" spans="2:42" ht="12.75" hidden="1" customHeight="1" outlineLevel="1">
      <c r="B409" s="772">
        <f t="shared" si="186"/>
        <v>230</v>
      </c>
      <c r="C409" s="60"/>
      <c r="D409" s="640" t="s">
        <v>797</v>
      </c>
      <c r="E409" s="670" t="s">
        <v>151</v>
      </c>
      <c r="F409" s="690"/>
      <c r="G409" s="87">
        <f t="shared" ref="G409:AP409" si="192">IF(G329="","",G329*G382)</f>
        <v>0</v>
      </c>
      <c r="H409" s="87">
        <f t="shared" si="192"/>
        <v>0</v>
      </c>
      <c r="I409" s="87">
        <f t="shared" si="192"/>
        <v>0</v>
      </c>
      <c r="J409" s="87">
        <f t="shared" si="192"/>
        <v>0</v>
      </c>
      <c r="K409" s="87">
        <f t="shared" si="192"/>
        <v>0</v>
      </c>
      <c r="L409" s="87">
        <f t="shared" si="192"/>
        <v>0</v>
      </c>
      <c r="M409" s="87">
        <f t="shared" si="192"/>
        <v>0</v>
      </c>
      <c r="N409" s="87">
        <f t="shared" si="192"/>
        <v>0</v>
      </c>
      <c r="O409" s="87">
        <f t="shared" si="192"/>
        <v>0</v>
      </c>
      <c r="P409" s="87">
        <f t="shared" si="192"/>
        <v>0</v>
      </c>
      <c r="Q409" s="87">
        <f t="shared" si="192"/>
        <v>0</v>
      </c>
      <c r="R409" s="87">
        <f t="shared" si="192"/>
        <v>0</v>
      </c>
      <c r="S409" s="87">
        <f t="shared" si="192"/>
        <v>0</v>
      </c>
      <c r="T409" s="87">
        <f t="shared" si="192"/>
        <v>0</v>
      </c>
      <c r="U409" s="87">
        <f t="shared" si="192"/>
        <v>0</v>
      </c>
      <c r="V409" s="87">
        <f t="shared" si="192"/>
        <v>0</v>
      </c>
      <c r="W409" s="87">
        <f t="shared" si="192"/>
        <v>0</v>
      </c>
      <c r="X409" s="87">
        <f t="shared" si="192"/>
        <v>0</v>
      </c>
      <c r="Y409" s="87">
        <f t="shared" si="192"/>
        <v>0</v>
      </c>
      <c r="Z409" s="87">
        <f t="shared" si="192"/>
        <v>0</v>
      </c>
      <c r="AA409" s="87">
        <f t="shared" si="192"/>
        <v>0</v>
      </c>
      <c r="AB409" s="87">
        <f t="shared" si="192"/>
        <v>0</v>
      </c>
      <c r="AC409" s="87">
        <f t="shared" si="192"/>
        <v>0</v>
      </c>
      <c r="AD409" s="87">
        <f t="shared" si="192"/>
        <v>0</v>
      </c>
      <c r="AE409" s="87">
        <f t="shared" si="192"/>
        <v>0</v>
      </c>
      <c r="AF409" s="87">
        <f t="shared" si="192"/>
        <v>0</v>
      </c>
      <c r="AG409" s="87">
        <f t="shared" si="192"/>
        <v>0</v>
      </c>
      <c r="AH409" s="87">
        <f t="shared" si="192"/>
        <v>0</v>
      </c>
      <c r="AI409" s="87">
        <f t="shared" si="192"/>
        <v>0</v>
      </c>
      <c r="AJ409" s="87">
        <f t="shared" si="192"/>
        <v>0</v>
      </c>
      <c r="AK409" s="87">
        <f t="shared" si="192"/>
        <v>0</v>
      </c>
      <c r="AL409" s="87">
        <f t="shared" si="192"/>
        <v>0</v>
      </c>
      <c r="AM409" s="87">
        <f t="shared" si="192"/>
        <v>0</v>
      </c>
      <c r="AN409" s="87">
        <f t="shared" si="192"/>
        <v>0</v>
      </c>
      <c r="AO409" s="87">
        <f t="shared" si="192"/>
        <v>0</v>
      </c>
      <c r="AP409" s="87">
        <f t="shared" si="192"/>
        <v>0</v>
      </c>
    </row>
    <row r="410" spans="2:42" ht="12.75" hidden="1" customHeight="1" outlineLevel="1">
      <c r="B410" s="772">
        <f t="shared" si="186"/>
        <v>231</v>
      </c>
      <c r="C410" s="60"/>
      <c r="D410" s="640" t="s">
        <v>798</v>
      </c>
      <c r="E410" s="670" t="s">
        <v>151</v>
      </c>
      <c r="F410" s="690"/>
      <c r="G410" s="87">
        <f t="shared" ref="G410:AP410" si="193">IF(G330="","",G330*G383)</f>
        <v>0</v>
      </c>
      <c r="H410" s="87">
        <f t="shared" si="193"/>
        <v>0</v>
      </c>
      <c r="I410" s="87">
        <f t="shared" si="193"/>
        <v>0</v>
      </c>
      <c r="J410" s="87">
        <f t="shared" si="193"/>
        <v>0</v>
      </c>
      <c r="K410" s="87">
        <f t="shared" si="193"/>
        <v>0</v>
      </c>
      <c r="L410" s="87">
        <f t="shared" si="193"/>
        <v>0</v>
      </c>
      <c r="M410" s="87">
        <f t="shared" si="193"/>
        <v>0</v>
      </c>
      <c r="N410" s="87">
        <f t="shared" si="193"/>
        <v>0</v>
      </c>
      <c r="O410" s="87">
        <f t="shared" si="193"/>
        <v>0</v>
      </c>
      <c r="P410" s="87">
        <f t="shared" si="193"/>
        <v>0</v>
      </c>
      <c r="Q410" s="87">
        <f t="shared" si="193"/>
        <v>0</v>
      </c>
      <c r="R410" s="87">
        <f t="shared" si="193"/>
        <v>0</v>
      </c>
      <c r="S410" s="87">
        <f t="shared" si="193"/>
        <v>0</v>
      </c>
      <c r="T410" s="87">
        <f t="shared" si="193"/>
        <v>0</v>
      </c>
      <c r="U410" s="87">
        <f t="shared" si="193"/>
        <v>0</v>
      </c>
      <c r="V410" s="87">
        <f t="shared" si="193"/>
        <v>0</v>
      </c>
      <c r="W410" s="87">
        <f t="shared" si="193"/>
        <v>0</v>
      </c>
      <c r="X410" s="87">
        <f t="shared" si="193"/>
        <v>0</v>
      </c>
      <c r="Y410" s="87">
        <f t="shared" si="193"/>
        <v>0</v>
      </c>
      <c r="Z410" s="87">
        <f t="shared" si="193"/>
        <v>0</v>
      </c>
      <c r="AA410" s="87">
        <f t="shared" si="193"/>
        <v>0</v>
      </c>
      <c r="AB410" s="87">
        <f t="shared" si="193"/>
        <v>0</v>
      </c>
      <c r="AC410" s="87">
        <f t="shared" si="193"/>
        <v>0</v>
      </c>
      <c r="AD410" s="87">
        <f t="shared" si="193"/>
        <v>0</v>
      </c>
      <c r="AE410" s="87">
        <f t="shared" si="193"/>
        <v>0</v>
      </c>
      <c r="AF410" s="87">
        <f t="shared" si="193"/>
        <v>0</v>
      </c>
      <c r="AG410" s="87">
        <f t="shared" si="193"/>
        <v>0</v>
      </c>
      <c r="AH410" s="87">
        <f t="shared" si="193"/>
        <v>0</v>
      </c>
      <c r="AI410" s="87">
        <f t="shared" si="193"/>
        <v>0</v>
      </c>
      <c r="AJ410" s="87">
        <f t="shared" si="193"/>
        <v>0</v>
      </c>
      <c r="AK410" s="87">
        <f t="shared" si="193"/>
        <v>0</v>
      </c>
      <c r="AL410" s="87">
        <f t="shared" si="193"/>
        <v>0</v>
      </c>
      <c r="AM410" s="87">
        <f t="shared" si="193"/>
        <v>0</v>
      </c>
      <c r="AN410" s="87">
        <f t="shared" si="193"/>
        <v>0</v>
      </c>
      <c r="AO410" s="87">
        <f t="shared" si="193"/>
        <v>0</v>
      </c>
      <c r="AP410" s="87">
        <f t="shared" si="193"/>
        <v>0</v>
      </c>
    </row>
    <row r="411" spans="2:42" ht="12.75" hidden="1" customHeight="1" outlineLevel="1">
      <c r="B411" s="772">
        <f t="shared" si="186"/>
        <v>232</v>
      </c>
      <c r="C411" s="60"/>
      <c r="D411" s="640" t="s">
        <v>772</v>
      </c>
      <c r="E411" s="670" t="s">
        <v>151</v>
      </c>
      <c r="F411" s="690"/>
      <c r="G411" s="87">
        <f t="shared" ref="G411:AP411" si="194">IF(G331="","",G331*G384)</f>
        <v>0</v>
      </c>
      <c r="H411" s="87">
        <f t="shared" si="194"/>
        <v>0</v>
      </c>
      <c r="I411" s="87">
        <f t="shared" si="194"/>
        <v>0</v>
      </c>
      <c r="J411" s="87">
        <f t="shared" si="194"/>
        <v>0</v>
      </c>
      <c r="K411" s="87">
        <f t="shared" si="194"/>
        <v>0</v>
      </c>
      <c r="L411" s="87">
        <f t="shared" si="194"/>
        <v>0</v>
      </c>
      <c r="M411" s="87">
        <f t="shared" si="194"/>
        <v>0</v>
      </c>
      <c r="N411" s="87">
        <f t="shared" si="194"/>
        <v>0</v>
      </c>
      <c r="O411" s="87">
        <f t="shared" si="194"/>
        <v>0</v>
      </c>
      <c r="P411" s="87">
        <f t="shared" si="194"/>
        <v>0</v>
      </c>
      <c r="Q411" s="87">
        <f t="shared" si="194"/>
        <v>0</v>
      </c>
      <c r="R411" s="87">
        <f t="shared" si="194"/>
        <v>0</v>
      </c>
      <c r="S411" s="87">
        <f t="shared" si="194"/>
        <v>0</v>
      </c>
      <c r="T411" s="87">
        <f t="shared" si="194"/>
        <v>0</v>
      </c>
      <c r="U411" s="87">
        <f t="shared" si="194"/>
        <v>0</v>
      </c>
      <c r="V411" s="87">
        <f t="shared" si="194"/>
        <v>0</v>
      </c>
      <c r="W411" s="87">
        <f t="shared" si="194"/>
        <v>0</v>
      </c>
      <c r="X411" s="87">
        <f t="shared" si="194"/>
        <v>0</v>
      </c>
      <c r="Y411" s="87">
        <f t="shared" si="194"/>
        <v>0</v>
      </c>
      <c r="Z411" s="87">
        <f t="shared" si="194"/>
        <v>0</v>
      </c>
      <c r="AA411" s="87">
        <f t="shared" si="194"/>
        <v>0</v>
      </c>
      <c r="AB411" s="87">
        <f t="shared" si="194"/>
        <v>0</v>
      </c>
      <c r="AC411" s="87">
        <f t="shared" si="194"/>
        <v>0</v>
      </c>
      <c r="AD411" s="87">
        <f t="shared" si="194"/>
        <v>0</v>
      </c>
      <c r="AE411" s="87">
        <f t="shared" si="194"/>
        <v>0</v>
      </c>
      <c r="AF411" s="87">
        <f t="shared" si="194"/>
        <v>0</v>
      </c>
      <c r="AG411" s="87">
        <f t="shared" si="194"/>
        <v>0</v>
      </c>
      <c r="AH411" s="87">
        <f t="shared" si="194"/>
        <v>0</v>
      </c>
      <c r="AI411" s="87">
        <f t="shared" si="194"/>
        <v>0</v>
      </c>
      <c r="AJ411" s="87">
        <f t="shared" si="194"/>
        <v>0</v>
      </c>
      <c r="AK411" s="87">
        <f t="shared" si="194"/>
        <v>0</v>
      </c>
      <c r="AL411" s="87">
        <f t="shared" si="194"/>
        <v>0</v>
      </c>
      <c r="AM411" s="87">
        <f t="shared" si="194"/>
        <v>0</v>
      </c>
      <c r="AN411" s="87">
        <f t="shared" si="194"/>
        <v>0</v>
      </c>
      <c r="AO411" s="87">
        <f t="shared" si="194"/>
        <v>0</v>
      </c>
      <c r="AP411" s="87">
        <f t="shared" si="194"/>
        <v>0</v>
      </c>
    </row>
    <row r="412" spans="2:42" ht="12.75" hidden="1" customHeight="1" outlineLevel="1">
      <c r="B412" s="772">
        <f t="shared" si="186"/>
        <v>233</v>
      </c>
      <c r="C412" s="61"/>
      <c r="D412" s="640" t="s">
        <v>799</v>
      </c>
      <c r="E412" s="670" t="s">
        <v>151</v>
      </c>
      <c r="F412" s="690"/>
      <c r="G412" s="87">
        <f t="shared" ref="G412:AP412" si="195">IF(G332="","",G332*G385)</f>
        <v>0</v>
      </c>
      <c r="H412" s="87">
        <f t="shared" si="195"/>
        <v>0</v>
      </c>
      <c r="I412" s="87">
        <f t="shared" si="195"/>
        <v>0</v>
      </c>
      <c r="J412" s="87">
        <f t="shared" si="195"/>
        <v>0</v>
      </c>
      <c r="K412" s="87">
        <f t="shared" si="195"/>
        <v>0</v>
      </c>
      <c r="L412" s="87">
        <f t="shared" si="195"/>
        <v>0</v>
      </c>
      <c r="M412" s="87">
        <f t="shared" si="195"/>
        <v>0</v>
      </c>
      <c r="N412" s="87">
        <f t="shared" si="195"/>
        <v>0</v>
      </c>
      <c r="O412" s="87">
        <f t="shared" si="195"/>
        <v>0</v>
      </c>
      <c r="P412" s="87">
        <f t="shared" si="195"/>
        <v>0</v>
      </c>
      <c r="Q412" s="87">
        <f t="shared" si="195"/>
        <v>0</v>
      </c>
      <c r="R412" s="87">
        <f t="shared" si="195"/>
        <v>0</v>
      </c>
      <c r="S412" s="87">
        <f t="shared" si="195"/>
        <v>0</v>
      </c>
      <c r="T412" s="87">
        <f t="shared" si="195"/>
        <v>0</v>
      </c>
      <c r="U412" s="87">
        <f t="shared" si="195"/>
        <v>0</v>
      </c>
      <c r="V412" s="87">
        <f t="shared" si="195"/>
        <v>0</v>
      </c>
      <c r="W412" s="87">
        <f t="shared" si="195"/>
        <v>0</v>
      </c>
      <c r="X412" s="87">
        <f t="shared" si="195"/>
        <v>0</v>
      </c>
      <c r="Y412" s="87">
        <f t="shared" si="195"/>
        <v>0</v>
      </c>
      <c r="Z412" s="87">
        <f t="shared" si="195"/>
        <v>0</v>
      </c>
      <c r="AA412" s="87">
        <f t="shared" si="195"/>
        <v>0</v>
      </c>
      <c r="AB412" s="87">
        <f t="shared" si="195"/>
        <v>0</v>
      </c>
      <c r="AC412" s="87">
        <f t="shared" si="195"/>
        <v>0</v>
      </c>
      <c r="AD412" s="87">
        <f t="shared" si="195"/>
        <v>0</v>
      </c>
      <c r="AE412" s="87">
        <f t="shared" si="195"/>
        <v>0</v>
      </c>
      <c r="AF412" s="87">
        <f t="shared" si="195"/>
        <v>0</v>
      </c>
      <c r="AG412" s="87">
        <f t="shared" si="195"/>
        <v>0</v>
      </c>
      <c r="AH412" s="87">
        <f t="shared" si="195"/>
        <v>0</v>
      </c>
      <c r="AI412" s="87">
        <f t="shared" si="195"/>
        <v>0</v>
      </c>
      <c r="AJ412" s="87">
        <f t="shared" si="195"/>
        <v>0</v>
      </c>
      <c r="AK412" s="87">
        <f t="shared" si="195"/>
        <v>0</v>
      </c>
      <c r="AL412" s="87">
        <f t="shared" si="195"/>
        <v>0</v>
      </c>
      <c r="AM412" s="87">
        <f t="shared" si="195"/>
        <v>0</v>
      </c>
      <c r="AN412" s="87">
        <f t="shared" si="195"/>
        <v>0</v>
      </c>
      <c r="AO412" s="87">
        <f t="shared" si="195"/>
        <v>0</v>
      </c>
      <c r="AP412" s="87">
        <f t="shared" si="195"/>
        <v>0</v>
      </c>
    </row>
    <row r="413" spans="2:42" ht="12.75" hidden="1" customHeight="1" outlineLevel="1" thickBot="1">
      <c r="B413" s="817" t="s">
        <v>555</v>
      </c>
      <c r="C413" s="693"/>
      <c r="D413" s="694" t="s">
        <v>193</v>
      </c>
      <c r="E413" s="894" t="s">
        <v>151</v>
      </c>
      <c r="F413" s="696"/>
      <c r="G413" s="714">
        <f t="shared" ref="G413:AP413" si="196">(G239*G278*G$369*G361+G240*G279*G$370*G362+G241*G280*G$371*G363+G242*G281*G$372*G364+G243*G282*G$373*G365+G244*G283*G$374*G366+G245*G284*G$376*G368)/1000</f>
        <v>0</v>
      </c>
      <c r="H413" s="714">
        <f t="shared" si="196"/>
        <v>0</v>
      </c>
      <c r="I413" s="714">
        <f t="shared" si="196"/>
        <v>0</v>
      </c>
      <c r="J413" s="714">
        <f t="shared" si="196"/>
        <v>0</v>
      </c>
      <c r="K413" s="714">
        <f t="shared" si="196"/>
        <v>0</v>
      </c>
      <c r="L413" s="714">
        <f t="shared" si="196"/>
        <v>0</v>
      </c>
      <c r="M413" s="714">
        <f t="shared" si="196"/>
        <v>0</v>
      </c>
      <c r="N413" s="714">
        <f t="shared" si="196"/>
        <v>0</v>
      </c>
      <c r="O413" s="714">
        <f t="shared" si="196"/>
        <v>0</v>
      </c>
      <c r="P413" s="714">
        <f t="shared" si="196"/>
        <v>0</v>
      </c>
      <c r="Q413" s="714">
        <f t="shared" si="196"/>
        <v>0</v>
      </c>
      <c r="R413" s="714">
        <f t="shared" si="196"/>
        <v>0</v>
      </c>
      <c r="S413" s="714">
        <f t="shared" si="196"/>
        <v>0</v>
      </c>
      <c r="T413" s="714">
        <f t="shared" si="196"/>
        <v>0</v>
      </c>
      <c r="U413" s="714">
        <f t="shared" si="196"/>
        <v>0</v>
      </c>
      <c r="V413" s="714">
        <f t="shared" si="196"/>
        <v>0</v>
      </c>
      <c r="W413" s="714">
        <f t="shared" si="196"/>
        <v>0</v>
      </c>
      <c r="X413" s="714">
        <f t="shared" si="196"/>
        <v>0</v>
      </c>
      <c r="Y413" s="714">
        <f t="shared" si="196"/>
        <v>0</v>
      </c>
      <c r="Z413" s="714">
        <f t="shared" si="196"/>
        <v>0</v>
      </c>
      <c r="AA413" s="714">
        <f t="shared" si="196"/>
        <v>0</v>
      </c>
      <c r="AB413" s="714">
        <f t="shared" si="196"/>
        <v>0</v>
      </c>
      <c r="AC413" s="714">
        <f t="shared" si="196"/>
        <v>0</v>
      </c>
      <c r="AD413" s="714">
        <f t="shared" si="196"/>
        <v>0</v>
      </c>
      <c r="AE413" s="714">
        <f t="shared" si="196"/>
        <v>0</v>
      </c>
      <c r="AF413" s="714">
        <f t="shared" si="196"/>
        <v>0</v>
      </c>
      <c r="AG413" s="714">
        <f t="shared" si="196"/>
        <v>0</v>
      </c>
      <c r="AH413" s="714">
        <f t="shared" si="196"/>
        <v>0</v>
      </c>
      <c r="AI413" s="714">
        <f t="shared" si="196"/>
        <v>0</v>
      </c>
      <c r="AJ413" s="714">
        <f t="shared" si="196"/>
        <v>0</v>
      </c>
      <c r="AK413" s="714">
        <f t="shared" si="196"/>
        <v>0</v>
      </c>
      <c r="AL413" s="714">
        <f t="shared" si="196"/>
        <v>0</v>
      </c>
      <c r="AM413" s="714">
        <f t="shared" si="196"/>
        <v>0</v>
      </c>
      <c r="AN413" s="714">
        <f t="shared" si="196"/>
        <v>0</v>
      </c>
      <c r="AO413" s="714">
        <f t="shared" si="196"/>
        <v>0</v>
      </c>
      <c r="AP413" s="714">
        <f t="shared" si="196"/>
        <v>0</v>
      </c>
    </row>
    <row r="414" spans="2:42" s="15" customFormat="1" ht="13.5" hidden="1" outlineLevel="1" thickBot="1">
      <c r="B414" s="17" t="s">
        <v>16</v>
      </c>
      <c r="C414" s="688"/>
      <c r="D414" s="613"/>
      <c r="E414" s="684"/>
      <c r="F414" s="735"/>
      <c r="G414" s="147">
        <f t="shared" ref="G414:AP414" si="197">G$7</f>
        <v>1990</v>
      </c>
      <c r="H414" s="147">
        <f t="shared" si="197"/>
        <v>1991</v>
      </c>
      <c r="I414" s="147">
        <f t="shared" si="197"/>
        <v>1992</v>
      </c>
      <c r="J414" s="147">
        <f t="shared" si="197"/>
        <v>1993</v>
      </c>
      <c r="K414" s="147">
        <f t="shared" si="197"/>
        <v>1994</v>
      </c>
      <c r="L414" s="147">
        <f t="shared" si="197"/>
        <v>1995</v>
      </c>
      <c r="M414" s="147">
        <f t="shared" si="197"/>
        <v>1996</v>
      </c>
      <c r="N414" s="147">
        <f t="shared" si="197"/>
        <v>1997</v>
      </c>
      <c r="O414" s="147">
        <f t="shared" si="197"/>
        <v>1998</v>
      </c>
      <c r="P414" s="147">
        <f t="shared" si="197"/>
        <v>1999</v>
      </c>
      <c r="Q414" s="147">
        <f t="shared" si="197"/>
        <v>2000</v>
      </c>
      <c r="R414" s="147">
        <f t="shared" si="197"/>
        <v>2001</v>
      </c>
      <c r="S414" s="147">
        <f t="shared" si="197"/>
        <v>2002</v>
      </c>
      <c r="T414" s="147">
        <f t="shared" si="197"/>
        <v>2003</v>
      </c>
      <c r="U414" s="147">
        <f t="shared" si="197"/>
        <v>2004</v>
      </c>
      <c r="V414" s="147">
        <f t="shared" si="197"/>
        <v>2005</v>
      </c>
      <c r="W414" s="147">
        <f t="shared" si="197"/>
        <v>2006</v>
      </c>
      <c r="X414" s="147">
        <f t="shared" si="197"/>
        <v>2007</v>
      </c>
      <c r="Y414" s="147">
        <f t="shared" si="197"/>
        <v>2008</v>
      </c>
      <c r="Z414" s="147">
        <f t="shared" si="197"/>
        <v>2009</v>
      </c>
      <c r="AA414" s="147">
        <f t="shared" si="197"/>
        <v>2010</v>
      </c>
      <c r="AB414" s="147">
        <f t="shared" si="197"/>
        <v>2011</v>
      </c>
      <c r="AC414" s="147">
        <f t="shared" si="197"/>
        <v>2012</v>
      </c>
      <c r="AD414" s="147">
        <f t="shared" si="197"/>
        <v>2013</v>
      </c>
      <c r="AE414" s="147">
        <f t="shared" si="197"/>
        <v>2014</v>
      </c>
      <c r="AF414" s="147">
        <f t="shared" si="197"/>
        <v>2015</v>
      </c>
      <c r="AG414" s="147">
        <f t="shared" si="197"/>
        <v>2016</v>
      </c>
      <c r="AH414" s="147">
        <f t="shared" si="197"/>
        <v>2017</v>
      </c>
      <c r="AI414" s="147">
        <f t="shared" si="197"/>
        <v>2018</v>
      </c>
      <c r="AJ414" s="147">
        <f t="shared" si="197"/>
        <v>2019</v>
      </c>
      <c r="AK414" s="147">
        <f t="shared" si="197"/>
        <v>2020</v>
      </c>
      <c r="AL414" s="147">
        <f t="shared" si="197"/>
        <v>2021</v>
      </c>
      <c r="AM414" s="147">
        <f t="shared" si="197"/>
        <v>2022</v>
      </c>
      <c r="AN414" s="147">
        <f t="shared" si="197"/>
        <v>2023</v>
      </c>
      <c r="AO414" s="147">
        <f t="shared" si="197"/>
        <v>2024</v>
      </c>
      <c r="AP414" s="147">
        <f t="shared" si="197"/>
        <v>2025</v>
      </c>
    </row>
    <row r="415" spans="2:42" s="15" customFormat="1" ht="12.75" hidden="1" customHeight="1" outlineLevel="1">
      <c r="B415" s="728">
        <v>234</v>
      </c>
      <c r="C415" s="58" t="s">
        <v>1221</v>
      </c>
      <c r="D415" s="686"/>
      <c r="E415" s="670" t="s">
        <v>151</v>
      </c>
      <c r="F415" s="698"/>
      <c r="G415" s="158">
        <f t="shared" ref="G415:AP415" si="198">IF(COUNTBLANK(G416:G421)=6,"",SUM(G416:G421))</f>
        <v>0</v>
      </c>
      <c r="H415" s="158">
        <f t="shared" si="198"/>
        <v>0</v>
      </c>
      <c r="I415" s="158">
        <f t="shared" si="198"/>
        <v>0</v>
      </c>
      <c r="J415" s="158">
        <f t="shared" si="198"/>
        <v>0</v>
      </c>
      <c r="K415" s="158">
        <f t="shared" si="198"/>
        <v>0</v>
      </c>
      <c r="L415" s="158">
        <f t="shared" si="198"/>
        <v>0</v>
      </c>
      <c r="M415" s="158">
        <f t="shared" si="198"/>
        <v>0</v>
      </c>
      <c r="N415" s="158">
        <f t="shared" si="198"/>
        <v>0</v>
      </c>
      <c r="O415" s="158">
        <f t="shared" si="198"/>
        <v>0</v>
      </c>
      <c r="P415" s="158">
        <f t="shared" si="198"/>
        <v>0</v>
      </c>
      <c r="Q415" s="158">
        <f t="shared" si="198"/>
        <v>0</v>
      </c>
      <c r="R415" s="158">
        <f t="shared" si="198"/>
        <v>0</v>
      </c>
      <c r="S415" s="158">
        <f t="shared" si="198"/>
        <v>0</v>
      </c>
      <c r="T415" s="158">
        <f t="shared" si="198"/>
        <v>0</v>
      </c>
      <c r="U415" s="158">
        <f t="shared" si="198"/>
        <v>0</v>
      </c>
      <c r="V415" s="158">
        <f t="shared" si="198"/>
        <v>0</v>
      </c>
      <c r="W415" s="158">
        <f t="shared" si="198"/>
        <v>0</v>
      </c>
      <c r="X415" s="158">
        <f t="shared" si="198"/>
        <v>0</v>
      </c>
      <c r="Y415" s="158">
        <f t="shared" si="198"/>
        <v>0</v>
      </c>
      <c r="Z415" s="158">
        <f t="shared" si="198"/>
        <v>0</v>
      </c>
      <c r="AA415" s="158">
        <f t="shared" si="198"/>
        <v>0</v>
      </c>
      <c r="AB415" s="158">
        <f t="shared" si="198"/>
        <v>0</v>
      </c>
      <c r="AC415" s="158">
        <f t="shared" si="198"/>
        <v>0</v>
      </c>
      <c r="AD415" s="158">
        <f t="shared" si="198"/>
        <v>0</v>
      </c>
      <c r="AE415" s="158">
        <f t="shared" si="198"/>
        <v>0</v>
      </c>
      <c r="AF415" s="158">
        <f t="shared" si="198"/>
        <v>0</v>
      </c>
      <c r="AG415" s="158">
        <f t="shared" si="198"/>
        <v>0</v>
      </c>
      <c r="AH415" s="158">
        <f t="shared" si="198"/>
        <v>0</v>
      </c>
      <c r="AI415" s="158">
        <f t="shared" si="198"/>
        <v>0</v>
      </c>
      <c r="AJ415" s="158">
        <f t="shared" si="198"/>
        <v>0</v>
      </c>
      <c r="AK415" s="158">
        <f t="shared" si="198"/>
        <v>0</v>
      </c>
      <c r="AL415" s="158">
        <f t="shared" si="198"/>
        <v>0</v>
      </c>
      <c r="AM415" s="158">
        <f t="shared" si="198"/>
        <v>0</v>
      </c>
      <c r="AN415" s="158">
        <f t="shared" si="198"/>
        <v>0</v>
      </c>
      <c r="AO415" s="158">
        <f t="shared" si="198"/>
        <v>0</v>
      </c>
      <c r="AP415" s="158">
        <f t="shared" si="198"/>
        <v>0</v>
      </c>
    </row>
    <row r="416" spans="2:42" ht="12.75" hidden="1" customHeight="1" outlineLevel="1">
      <c r="B416" s="728" t="s">
        <v>736</v>
      </c>
      <c r="C416" s="60"/>
      <c r="D416" s="686" t="s">
        <v>1148</v>
      </c>
      <c r="E416" s="670" t="s">
        <v>151</v>
      </c>
      <c r="F416" s="699"/>
      <c r="G416" s="86">
        <f t="shared" ref="G416:AP416" si="199">IF(G336="","",G336*G349)</f>
        <v>0</v>
      </c>
      <c r="H416" s="86">
        <f t="shared" si="199"/>
        <v>0</v>
      </c>
      <c r="I416" s="86">
        <f t="shared" si="199"/>
        <v>0</v>
      </c>
      <c r="J416" s="86">
        <f t="shared" si="199"/>
        <v>0</v>
      </c>
      <c r="K416" s="86">
        <f t="shared" si="199"/>
        <v>0</v>
      </c>
      <c r="L416" s="86">
        <f t="shared" si="199"/>
        <v>0</v>
      </c>
      <c r="M416" s="86">
        <f t="shared" si="199"/>
        <v>0</v>
      </c>
      <c r="N416" s="86">
        <f t="shared" si="199"/>
        <v>0</v>
      </c>
      <c r="O416" s="86">
        <f t="shared" si="199"/>
        <v>0</v>
      </c>
      <c r="P416" s="86">
        <f t="shared" si="199"/>
        <v>0</v>
      </c>
      <c r="Q416" s="86">
        <f t="shared" si="199"/>
        <v>0</v>
      </c>
      <c r="R416" s="86">
        <f t="shared" si="199"/>
        <v>0</v>
      </c>
      <c r="S416" s="86">
        <f t="shared" si="199"/>
        <v>0</v>
      </c>
      <c r="T416" s="86">
        <f t="shared" si="199"/>
        <v>0</v>
      </c>
      <c r="U416" s="86">
        <f t="shared" si="199"/>
        <v>0</v>
      </c>
      <c r="V416" s="86">
        <f t="shared" si="199"/>
        <v>0</v>
      </c>
      <c r="W416" s="86">
        <f t="shared" si="199"/>
        <v>0</v>
      </c>
      <c r="X416" s="86">
        <f t="shared" si="199"/>
        <v>0</v>
      </c>
      <c r="Y416" s="86">
        <f t="shared" si="199"/>
        <v>0</v>
      </c>
      <c r="Z416" s="86">
        <f t="shared" si="199"/>
        <v>0</v>
      </c>
      <c r="AA416" s="86">
        <f t="shared" si="199"/>
        <v>0</v>
      </c>
      <c r="AB416" s="86">
        <f t="shared" si="199"/>
        <v>0</v>
      </c>
      <c r="AC416" s="86">
        <f t="shared" si="199"/>
        <v>0</v>
      </c>
      <c r="AD416" s="86">
        <f t="shared" si="199"/>
        <v>0</v>
      </c>
      <c r="AE416" s="86">
        <f t="shared" si="199"/>
        <v>0</v>
      </c>
      <c r="AF416" s="86">
        <f t="shared" si="199"/>
        <v>0</v>
      </c>
      <c r="AG416" s="86">
        <f t="shared" si="199"/>
        <v>0</v>
      </c>
      <c r="AH416" s="86">
        <f t="shared" si="199"/>
        <v>0</v>
      </c>
      <c r="AI416" s="86">
        <f t="shared" si="199"/>
        <v>0</v>
      </c>
      <c r="AJ416" s="86">
        <f t="shared" si="199"/>
        <v>0</v>
      </c>
      <c r="AK416" s="86">
        <f t="shared" si="199"/>
        <v>0</v>
      </c>
      <c r="AL416" s="86">
        <f t="shared" si="199"/>
        <v>0</v>
      </c>
      <c r="AM416" s="86">
        <f t="shared" si="199"/>
        <v>0</v>
      </c>
      <c r="AN416" s="86">
        <f t="shared" si="199"/>
        <v>0</v>
      </c>
      <c r="AO416" s="86">
        <f t="shared" si="199"/>
        <v>0</v>
      </c>
      <c r="AP416" s="86">
        <f t="shared" si="199"/>
        <v>0</v>
      </c>
    </row>
    <row r="417" spans="1:42" ht="12.75" hidden="1" customHeight="1" outlineLevel="1">
      <c r="B417" s="728" t="s">
        <v>737</v>
      </c>
      <c r="C417" s="60"/>
      <c r="D417" s="686" t="s">
        <v>1119</v>
      </c>
      <c r="E417" s="670" t="s">
        <v>151</v>
      </c>
      <c r="F417" s="699"/>
      <c r="G417" s="86">
        <f t="shared" ref="G417:AP417" si="200">IF(G337="","",G337*G350)</f>
        <v>0</v>
      </c>
      <c r="H417" s="86">
        <f t="shared" si="200"/>
        <v>0</v>
      </c>
      <c r="I417" s="86">
        <f t="shared" si="200"/>
        <v>0</v>
      </c>
      <c r="J417" s="86">
        <f t="shared" si="200"/>
        <v>0</v>
      </c>
      <c r="K417" s="86">
        <f t="shared" si="200"/>
        <v>0</v>
      </c>
      <c r="L417" s="86">
        <f t="shared" si="200"/>
        <v>0</v>
      </c>
      <c r="M417" s="86">
        <f t="shared" si="200"/>
        <v>0</v>
      </c>
      <c r="N417" s="86">
        <f t="shared" si="200"/>
        <v>0</v>
      </c>
      <c r="O417" s="86">
        <f t="shared" si="200"/>
        <v>0</v>
      </c>
      <c r="P417" s="86">
        <f t="shared" si="200"/>
        <v>0</v>
      </c>
      <c r="Q417" s="86">
        <f t="shared" si="200"/>
        <v>0</v>
      </c>
      <c r="R417" s="86">
        <f t="shared" si="200"/>
        <v>0</v>
      </c>
      <c r="S417" s="86">
        <f t="shared" si="200"/>
        <v>0</v>
      </c>
      <c r="T417" s="86">
        <f t="shared" si="200"/>
        <v>0</v>
      </c>
      <c r="U417" s="86">
        <f t="shared" si="200"/>
        <v>0</v>
      </c>
      <c r="V417" s="86">
        <f t="shared" si="200"/>
        <v>0</v>
      </c>
      <c r="W417" s="86">
        <f t="shared" si="200"/>
        <v>0</v>
      </c>
      <c r="X417" s="86">
        <f t="shared" si="200"/>
        <v>0</v>
      </c>
      <c r="Y417" s="86">
        <f t="shared" si="200"/>
        <v>0</v>
      </c>
      <c r="Z417" s="86">
        <f t="shared" si="200"/>
        <v>0</v>
      </c>
      <c r="AA417" s="86">
        <f t="shared" si="200"/>
        <v>0</v>
      </c>
      <c r="AB417" s="86">
        <f t="shared" si="200"/>
        <v>0</v>
      </c>
      <c r="AC417" s="86">
        <f t="shared" si="200"/>
        <v>0</v>
      </c>
      <c r="AD417" s="86">
        <f t="shared" si="200"/>
        <v>0</v>
      </c>
      <c r="AE417" s="86">
        <f t="shared" si="200"/>
        <v>0</v>
      </c>
      <c r="AF417" s="86">
        <f t="shared" si="200"/>
        <v>0</v>
      </c>
      <c r="AG417" s="86">
        <f t="shared" si="200"/>
        <v>0</v>
      </c>
      <c r="AH417" s="86">
        <f t="shared" si="200"/>
        <v>0</v>
      </c>
      <c r="AI417" s="86">
        <f t="shared" si="200"/>
        <v>0</v>
      </c>
      <c r="AJ417" s="86">
        <f t="shared" si="200"/>
        <v>0</v>
      </c>
      <c r="AK417" s="86">
        <f t="shared" si="200"/>
        <v>0</v>
      </c>
      <c r="AL417" s="86">
        <f t="shared" si="200"/>
        <v>0</v>
      </c>
      <c r="AM417" s="86">
        <f t="shared" si="200"/>
        <v>0</v>
      </c>
      <c r="AN417" s="86">
        <f t="shared" si="200"/>
        <v>0</v>
      </c>
      <c r="AO417" s="86">
        <f t="shared" si="200"/>
        <v>0</v>
      </c>
      <c r="AP417" s="86">
        <f t="shared" si="200"/>
        <v>0</v>
      </c>
    </row>
    <row r="418" spans="1:42" ht="12.75" hidden="1" customHeight="1" outlineLevel="1">
      <c r="B418" s="728" t="s">
        <v>738</v>
      </c>
      <c r="C418" s="60"/>
      <c r="D418" s="686" t="s">
        <v>776</v>
      </c>
      <c r="E418" s="670" t="s">
        <v>151</v>
      </c>
      <c r="F418" s="699"/>
      <c r="G418" s="86">
        <f t="shared" ref="G418:AP418" si="201">IF(G338="","",G338*G351)</f>
        <v>0</v>
      </c>
      <c r="H418" s="86">
        <f t="shared" si="201"/>
        <v>0</v>
      </c>
      <c r="I418" s="86">
        <f t="shared" si="201"/>
        <v>0</v>
      </c>
      <c r="J418" s="86">
        <f t="shared" si="201"/>
        <v>0</v>
      </c>
      <c r="K418" s="86">
        <f t="shared" si="201"/>
        <v>0</v>
      </c>
      <c r="L418" s="86">
        <f t="shared" si="201"/>
        <v>0</v>
      </c>
      <c r="M418" s="86">
        <f t="shared" si="201"/>
        <v>0</v>
      </c>
      <c r="N418" s="86">
        <f t="shared" si="201"/>
        <v>0</v>
      </c>
      <c r="O418" s="86">
        <f t="shared" si="201"/>
        <v>0</v>
      </c>
      <c r="P418" s="86">
        <f t="shared" si="201"/>
        <v>0</v>
      </c>
      <c r="Q418" s="86">
        <f t="shared" si="201"/>
        <v>0</v>
      </c>
      <c r="R418" s="86">
        <f t="shared" si="201"/>
        <v>0</v>
      </c>
      <c r="S418" s="86">
        <f t="shared" si="201"/>
        <v>0</v>
      </c>
      <c r="T418" s="86">
        <f t="shared" si="201"/>
        <v>0</v>
      </c>
      <c r="U418" s="86">
        <f t="shared" si="201"/>
        <v>0</v>
      </c>
      <c r="V418" s="86">
        <f t="shared" si="201"/>
        <v>0</v>
      </c>
      <c r="W418" s="86">
        <f t="shared" si="201"/>
        <v>0</v>
      </c>
      <c r="X418" s="86">
        <f t="shared" si="201"/>
        <v>0</v>
      </c>
      <c r="Y418" s="86">
        <f t="shared" si="201"/>
        <v>0</v>
      </c>
      <c r="Z418" s="86">
        <f t="shared" si="201"/>
        <v>0</v>
      </c>
      <c r="AA418" s="86">
        <f t="shared" si="201"/>
        <v>0</v>
      </c>
      <c r="AB418" s="86">
        <f t="shared" si="201"/>
        <v>0</v>
      </c>
      <c r="AC418" s="86">
        <f t="shared" si="201"/>
        <v>0</v>
      </c>
      <c r="AD418" s="86">
        <f t="shared" si="201"/>
        <v>0</v>
      </c>
      <c r="AE418" s="86">
        <f t="shared" si="201"/>
        <v>0</v>
      </c>
      <c r="AF418" s="86">
        <f t="shared" si="201"/>
        <v>0</v>
      </c>
      <c r="AG418" s="86">
        <f t="shared" si="201"/>
        <v>0</v>
      </c>
      <c r="AH418" s="86">
        <f t="shared" si="201"/>
        <v>0</v>
      </c>
      <c r="AI418" s="86">
        <f t="shared" si="201"/>
        <v>0</v>
      </c>
      <c r="AJ418" s="86">
        <f t="shared" si="201"/>
        <v>0</v>
      </c>
      <c r="AK418" s="86">
        <f t="shared" si="201"/>
        <v>0</v>
      </c>
      <c r="AL418" s="86">
        <f t="shared" si="201"/>
        <v>0</v>
      </c>
      <c r="AM418" s="86">
        <f t="shared" si="201"/>
        <v>0</v>
      </c>
      <c r="AN418" s="86">
        <f t="shared" si="201"/>
        <v>0</v>
      </c>
      <c r="AO418" s="86">
        <f t="shared" si="201"/>
        <v>0</v>
      </c>
      <c r="AP418" s="86">
        <f t="shared" si="201"/>
        <v>0</v>
      </c>
    </row>
    <row r="419" spans="1:42" ht="12.75" hidden="1" customHeight="1" outlineLevel="1">
      <c r="B419" s="728" t="s">
        <v>575</v>
      </c>
      <c r="C419" s="60"/>
      <c r="D419" s="686" t="s">
        <v>1120</v>
      </c>
      <c r="E419" s="670" t="s">
        <v>151</v>
      </c>
      <c r="F419" s="699"/>
      <c r="G419" s="86">
        <f t="shared" ref="G419:AP419" si="202">IF(G339="","",G339*G352)</f>
        <v>0</v>
      </c>
      <c r="H419" s="86">
        <f t="shared" si="202"/>
        <v>0</v>
      </c>
      <c r="I419" s="86">
        <f t="shared" si="202"/>
        <v>0</v>
      </c>
      <c r="J419" s="86">
        <f t="shared" si="202"/>
        <v>0</v>
      </c>
      <c r="K419" s="86">
        <f t="shared" si="202"/>
        <v>0</v>
      </c>
      <c r="L419" s="86">
        <f t="shared" si="202"/>
        <v>0</v>
      </c>
      <c r="M419" s="86">
        <f t="shared" si="202"/>
        <v>0</v>
      </c>
      <c r="N419" s="86">
        <f t="shared" si="202"/>
        <v>0</v>
      </c>
      <c r="O419" s="86">
        <f t="shared" si="202"/>
        <v>0</v>
      </c>
      <c r="P419" s="86">
        <f t="shared" si="202"/>
        <v>0</v>
      </c>
      <c r="Q419" s="86">
        <f t="shared" si="202"/>
        <v>0</v>
      </c>
      <c r="R419" s="86">
        <f t="shared" si="202"/>
        <v>0</v>
      </c>
      <c r="S419" s="86">
        <f t="shared" si="202"/>
        <v>0</v>
      </c>
      <c r="T419" s="86">
        <f t="shared" si="202"/>
        <v>0</v>
      </c>
      <c r="U419" s="86">
        <f t="shared" si="202"/>
        <v>0</v>
      </c>
      <c r="V419" s="86">
        <f t="shared" si="202"/>
        <v>0</v>
      </c>
      <c r="W419" s="86">
        <f t="shared" si="202"/>
        <v>0</v>
      </c>
      <c r="X419" s="86">
        <f t="shared" si="202"/>
        <v>0</v>
      </c>
      <c r="Y419" s="86">
        <f t="shared" si="202"/>
        <v>0</v>
      </c>
      <c r="Z419" s="86">
        <f t="shared" si="202"/>
        <v>0</v>
      </c>
      <c r="AA419" s="86">
        <f t="shared" si="202"/>
        <v>0</v>
      </c>
      <c r="AB419" s="86">
        <f t="shared" si="202"/>
        <v>0</v>
      </c>
      <c r="AC419" s="86">
        <f t="shared" si="202"/>
        <v>0</v>
      </c>
      <c r="AD419" s="86">
        <f t="shared" si="202"/>
        <v>0</v>
      </c>
      <c r="AE419" s="86">
        <f t="shared" si="202"/>
        <v>0</v>
      </c>
      <c r="AF419" s="86">
        <f t="shared" si="202"/>
        <v>0</v>
      </c>
      <c r="AG419" s="86">
        <f t="shared" si="202"/>
        <v>0</v>
      </c>
      <c r="AH419" s="86">
        <f t="shared" si="202"/>
        <v>0</v>
      </c>
      <c r="AI419" s="86">
        <f t="shared" si="202"/>
        <v>0</v>
      </c>
      <c r="AJ419" s="86">
        <f t="shared" si="202"/>
        <v>0</v>
      </c>
      <c r="AK419" s="86">
        <f t="shared" si="202"/>
        <v>0</v>
      </c>
      <c r="AL419" s="86">
        <f t="shared" si="202"/>
        <v>0</v>
      </c>
      <c r="AM419" s="86">
        <f t="shared" si="202"/>
        <v>0</v>
      </c>
      <c r="AN419" s="86">
        <f t="shared" si="202"/>
        <v>0</v>
      </c>
      <c r="AO419" s="86">
        <f t="shared" si="202"/>
        <v>0</v>
      </c>
      <c r="AP419" s="86">
        <f t="shared" si="202"/>
        <v>0</v>
      </c>
    </row>
    <row r="420" spans="1:42" ht="12.75" hidden="1" customHeight="1" outlineLevel="1">
      <c r="B420" s="728" t="s">
        <v>576</v>
      </c>
      <c r="C420" s="60"/>
      <c r="D420" s="686" t="s">
        <v>1121</v>
      </c>
      <c r="E420" s="670" t="s">
        <v>151</v>
      </c>
      <c r="F420" s="699"/>
      <c r="G420" s="86">
        <f t="shared" ref="G420:AP420" si="203">IF(G340="","",G340*G353)</f>
        <v>0</v>
      </c>
      <c r="H420" s="86">
        <f t="shared" si="203"/>
        <v>0</v>
      </c>
      <c r="I420" s="86">
        <f t="shared" si="203"/>
        <v>0</v>
      </c>
      <c r="J420" s="86">
        <f t="shared" si="203"/>
        <v>0</v>
      </c>
      <c r="K420" s="86">
        <f t="shared" si="203"/>
        <v>0</v>
      </c>
      <c r="L420" s="86">
        <f t="shared" si="203"/>
        <v>0</v>
      </c>
      <c r="M420" s="86">
        <f t="shared" si="203"/>
        <v>0</v>
      </c>
      <c r="N420" s="86">
        <f t="shared" si="203"/>
        <v>0</v>
      </c>
      <c r="O420" s="86">
        <f t="shared" si="203"/>
        <v>0</v>
      </c>
      <c r="P420" s="86">
        <f t="shared" si="203"/>
        <v>0</v>
      </c>
      <c r="Q420" s="86">
        <f t="shared" si="203"/>
        <v>0</v>
      </c>
      <c r="R420" s="86">
        <f t="shared" si="203"/>
        <v>0</v>
      </c>
      <c r="S420" s="86">
        <f t="shared" si="203"/>
        <v>0</v>
      </c>
      <c r="T420" s="86">
        <f t="shared" si="203"/>
        <v>0</v>
      </c>
      <c r="U420" s="86">
        <f t="shared" si="203"/>
        <v>0</v>
      </c>
      <c r="V420" s="86">
        <f t="shared" si="203"/>
        <v>0</v>
      </c>
      <c r="W420" s="86">
        <f t="shared" si="203"/>
        <v>0</v>
      </c>
      <c r="X420" s="86">
        <f t="shared" si="203"/>
        <v>0</v>
      </c>
      <c r="Y420" s="86">
        <f t="shared" si="203"/>
        <v>0</v>
      </c>
      <c r="Z420" s="86">
        <f t="shared" si="203"/>
        <v>0</v>
      </c>
      <c r="AA420" s="86">
        <f t="shared" si="203"/>
        <v>0</v>
      </c>
      <c r="AB420" s="86">
        <f t="shared" si="203"/>
        <v>0</v>
      </c>
      <c r="AC420" s="86">
        <f t="shared" si="203"/>
        <v>0</v>
      </c>
      <c r="AD420" s="86">
        <f t="shared" si="203"/>
        <v>0</v>
      </c>
      <c r="AE420" s="86">
        <f t="shared" si="203"/>
        <v>0</v>
      </c>
      <c r="AF420" s="86">
        <f t="shared" si="203"/>
        <v>0</v>
      </c>
      <c r="AG420" s="86">
        <f t="shared" si="203"/>
        <v>0</v>
      </c>
      <c r="AH420" s="86">
        <f t="shared" si="203"/>
        <v>0</v>
      </c>
      <c r="AI420" s="86">
        <f t="shared" si="203"/>
        <v>0</v>
      </c>
      <c r="AJ420" s="86">
        <f t="shared" si="203"/>
        <v>0</v>
      </c>
      <c r="AK420" s="86">
        <f t="shared" si="203"/>
        <v>0</v>
      </c>
      <c r="AL420" s="86">
        <f t="shared" si="203"/>
        <v>0</v>
      </c>
      <c r="AM420" s="86">
        <f t="shared" si="203"/>
        <v>0</v>
      </c>
      <c r="AN420" s="86">
        <f t="shared" si="203"/>
        <v>0</v>
      </c>
      <c r="AO420" s="86">
        <f t="shared" si="203"/>
        <v>0</v>
      </c>
      <c r="AP420" s="86">
        <f t="shared" si="203"/>
        <v>0</v>
      </c>
    </row>
    <row r="421" spans="1:42" ht="12.75" hidden="1" customHeight="1" outlineLevel="1">
      <c r="B421" s="728" t="s">
        <v>577</v>
      </c>
      <c r="C421" s="60"/>
      <c r="D421" s="686" t="s">
        <v>1122</v>
      </c>
      <c r="E421" s="670" t="s">
        <v>151</v>
      </c>
      <c r="F421" s="699"/>
      <c r="G421" s="86">
        <f t="shared" ref="G421:AP421" si="204">IF(G341="","",G341*G354)</f>
        <v>0</v>
      </c>
      <c r="H421" s="86">
        <f t="shared" si="204"/>
        <v>0</v>
      </c>
      <c r="I421" s="86">
        <f t="shared" si="204"/>
        <v>0</v>
      </c>
      <c r="J421" s="86">
        <f t="shared" si="204"/>
        <v>0</v>
      </c>
      <c r="K421" s="86">
        <f t="shared" si="204"/>
        <v>0</v>
      </c>
      <c r="L421" s="86">
        <f t="shared" si="204"/>
        <v>0</v>
      </c>
      <c r="M421" s="86">
        <f t="shared" si="204"/>
        <v>0</v>
      </c>
      <c r="N421" s="86">
        <f t="shared" si="204"/>
        <v>0</v>
      </c>
      <c r="O421" s="86">
        <f t="shared" si="204"/>
        <v>0</v>
      </c>
      <c r="P421" s="86">
        <f t="shared" si="204"/>
        <v>0</v>
      </c>
      <c r="Q421" s="86">
        <f t="shared" si="204"/>
        <v>0</v>
      </c>
      <c r="R421" s="86">
        <f t="shared" si="204"/>
        <v>0</v>
      </c>
      <c r="S421" s="86">
        <f t="shared" si="204"/>
        <v>0</v>
      </c>
      <c r="T421" s="86">
        <f t="shared" si="204"/>
        <v>0</v>
      </c>
      <c r="U421" s="86">
        <f t="shared" si="204"/>
        <v>0</v>
      </c>
      <c r="V421" s="86">
        <f t="shared" si="204"/>
        <v>0</v>
      </c>
      <c r="W421" s="86">
        <f t="shared" si="204"/>
        <v>0</v>
      </c>
      <c r="X421" s="86">
        <f t="shared" si="204"/>
        <v>0</v>
      </c>
      <c r="Y421" s="86">
        <f t="shared" si="204"/>
        <v>0</v>
      </c>
      <c r="Z421" s="86">
        <f t="shared" si="204"/>
        <v>0</v>
      </c>
      <c r="AA421" s="86">
        <f t="shared" si="204"/>
        <v>0</v>
      </c>
      <c r="AB421" s="86">
        <f t="shared" si="204"/>
        <v>0</v>
      </c>
      <c r="AC421" s="86">
        <f t="shared" si="204"/>
        <v>0</v>
      </c>
      <c r="AD421" s="86">
        <f t="shared" si="204"/>
        <v>0</v>
      </c>
      <c r="AE421" s="86">
        <f t="shared" si="204"/>
        <v>0</v>
      </c>
      <c r="AF421" s="86">
        <f t="shared" si="204"/>
        <v>0</v>
      </c>
      <c r="AG421" s="86">
        <f t="shared" si="204"/>
        <v>0</v>
      </c>
      <c r="AH421" s="86">
        <f t="shared" si="204"/>
        <v>0</v>
      </c>
      <c r="AI421" s="86">
        <f t="shared" si="204"/>
        <v>0</v>
      </c>
      <c r="AJ421" s="86">
        <f t="shared" si="204"/>
        <v>0</v>
      </c>
      <c r="AK421" s="86">
        <f t="shared" si="204"/>
        <v>0</v>
      </c>
      <c r="AL421" s="86">
        <f t="shared" si="204"/>
        <v>0</v>
      </c>
      <c r="AM421" s="86">
        <f t="shared" si="204"/>
        <v>0</v>
      </c>
      <c r="AN421" s="86">
        <f t="shared" si="204"/>
        <v>0</v>
      </c>
      <c r="AO421" s="86">
        <f t="shared" si="204"/>
        <v>0</v>
      </c>
      <c r="AP421" s="86">
        <f t="shared" si="204"/>
        <v>0</v>
      </c>
    </row>
    <row r="422" spans="1:42" ht="12.75" hidden="1" customHeight="1" outlineLevel="1">
      <c r="B422" s="728">
        <v>235</v>
      </c>
      <c r="C422" s="59" t="s">
        <v>290</v>
      </c>
      <c r="D422" s="640"/>
      <c r="E422" s="670" t="s">
        <v>151</v>
      </c>
      <c r="F422" s="690"/>
      <c r="G422" s="154">
        <f t="shared" ref="G422:AP422" si="205">G423</f>
        <v>0</v>
      </c>
      <c r="H422" s="154">
        <f t="shared" si="205"/>
        <v>0</v>
      </c>
      <c r="I422" s="154">
        <f t="shared" si="205"/>
        <v>0</v>
      </c>
      <c r="J422" s="154">
        <f t="shared" si="205"/>
        <v>0</v>
      </c>
      <c r="K422" s="154">
        <f t="shared" si="205"/>
        <v>0</v>
      </c>
      <c r="L422" s="154">
        <f t="shared" si="205"/>
        <v>0</v>
      </c>
      <c r="M422" s="154">
        <f t="shared" si="205"/>
        <v>0</v>
      </c>
      <c r="N422" s="154">
        <f t="shared" si="205"/>
        <v>0</v>
      </c>
      <c r="O422" s="154">
        <f t="shared" si="205"/>
        <v>0</v>
      </c>
      <c r="P422" s="154">
        <f t="shared" si="205"/>
        <v>0</v>
      </c>
      <c r="Q422" s="154">
        <f t="shared" si="205"/>
        <v>0</v>
      </c>
      <c r="R422" s="154">
        <f t="shared" si="205"/>
        <v>0</v>
      </c>
      <c r="S422" s="154">
        <f t="shared" si="205"/>
        <v>0</v>
      </c>
      <c r="T422" s="154">
        <f t="shared" si="205"/>
        <v>0</v>
      </c>
      <c r="U422" s="154">
        <f t="shared" si="205"/>
        <v>0</v>
      </c>
      <c r="V422" s="154">
        <f t="shared" si="205"/>
        <v>0</v>
      </c>
      <c r="W422" s="154">
        <f t="shared" si="205"/>
        <v>0</v>
      </c>
      <c r="X422" s="154">
        <f t="shared" si="205"/>
        <v>0</v>
      </c>
      <c r="Y422" s="154">
        <f t="shared" si="205"/>
        <v>0</v>
      </c>
      <c r="Z422" s="154">
        <f t="shared" si="205"/>
        <v>0</v>
      </c>
      <c r="AA422" s="154">
        <f t="shared" si="205"/>
        <v>0</v>
      </c>
      <c r="AB422" s="154">
        <f t="shared" si="205"/>
        <v>0</v>
      </c>
      <c r="AC422" s="154">
        <f t="shared" si="205"/>
        <v>0</v>
      </c>
      <c r="AD422" s="154">
        <f t="shared" si="205"/>
        <v>0</v>
      </c>
      <c r="AE422" s="154">
        <f t="shared" si="205"/>
        <v>0</v>
      </c>
      <c r="AF422" s="154">
        <f t="shared" si="205"/>
        <v>0</v>
      </c>
      <c r="AG422" s="154">
        <f t="shared" si="205"/>
        <v>0</v>
      </c>
      <c r="AH422" s="154">
        <f t="shared" si="205"/>
        <v>0</v>
      </c>
      <c r="AI422" s="154">
        <f t="shared" si="205"/>
        <v>0</v>
      </c>
      <c r="AJ422" s="154">
        <f t="shared" si="205"/>
        <v>0</v>
      </c>
      <c r="AK422" s="154">
        <f t="shared" si="205"/>
        <v>0</v>
      </c>
      <c r="AL422" s="154">
        <f t="shared" si="205"/>
        <v>0</v>
      </c>
      <c r="AM422" s="154">
        <f t="shared" si="205"/>
        <v>0</v>
      </c>
      <c r="AN422" s="154">
        <f t="shared" si="205"/>
        <v>0</v>
      </c>
      <c r="AO422" s="154">
        <f t="shared" si="205"/>
        <v>0</v>
      </c>
      <c r="AP422" s="154">
        <f t="shared" si="205"/>
        <v>0</v>
      </c>
    </row>
    <row r="423" spans="1:42" ht="12.75" hidden="1" customHeight="1" outlineLevel="1">
      <c r="B423" s="728" t="s">
        <v>505</v>
      </c>
      <c r="C423" s="687"/>
      <c r="D423" s="669" t="s">
        <v>497</v>
      </c>
      <c r="E423" s="670" t="s">
        <v>151</v>
      </c>
      <c r="F423" s="690"/>
      <c r="G423" s="87">
        <f t="shared" ref="G423:AP423" si="206">IF(G343="","",G343*G368)</f>
        <v>0</v>
      </c>
      <c r="H423" s="87">
        <f t="shared" si="206"/>
        <v>0</v>
      </c>
      <c r="I423" s="87">
        <f t="shared" si="206"/>
        <v>0</v>
      </c>
      <c r="J423" s="87">
        <f t="shared" si="206"/>
        <v>0</v>
      </c>
      <c r="K423" s="87">
        <f t="shared" si="206"/>
        <v>0</v>
      </c>
      <c r="L423" s="87">
        <f t="shared" si="206"/>
        <v>0</v>
      </c>
      <c r="M423" s="87">
        <f t="shared" si="206"/>
        <v>0</v>
      </c>
      <c r="N423" s="87">
        <f t="shared" si="206"/>
        <v>0</v>
      </c>
      <c r="O423" s="87">
        <f t="shared" si="206"/>
        <v>0</v>
      </c>
      <c r="P423" s="87">
        <f t="shared" si="206"/>
        <v>0</v>
      </c>
      <c r="Q423" s="87">
        <f t="shared" si="206"/>
        <v>0</v>
      </c>
      <c r="R423" s="87">
        <f t="shared" si="206"/>
        <v>0</v>
      </c>
      <c r="S423" s="87">
        <f t="shared" si="206"/>
        <v>0</v>
      </c>
      <c r="T423" s="87">
        <f t="shared" si="206"/>
        <v>0</v>
      </c>
      <c r="U423" s="87">
        <f t="shared" si="206"/>
        <v>0</v>
      </c>
      <c r="V423" s="87">
        <f t="shared" si="206"/>
        <v>0</v>
      </c>
      <c r="W423" s="87">
        <f t="shared" si="206"/>
        <v>0</v>
      </c>
      <c r="X423" s="87">
        <f t="shared" si="206"/>
        <v>0</v>
      </c>
      <c r="Y423" s="87">
        <f t="shared" si="206"/>
        <v>0</v>
      </c>
      <c r="Z423" s="87">
        <f t="shared" si="206"/>
        <v>0</v>
      </c>
      <c r="AA423" s="87">
        <f t="shared" si="206"/>
        <v>0</v>
      </c>
      <c r="AB423" s="87">
        <f t="shared" si="206"/>
        <v>0</v>
      </c>
      <c r="AC423" s="87">
        <f t="shared" si="206"/>
        <v>0</v>
      </c>
      <c r="AD423" s="87">
        <f t="shared" si="206"/>
        <v>0</v>
      </c>
      <c r="AE423" s="87">
        <f t="shared" si="206"/>
        <v>0</v>
      </c>
      <c r="AF423" s="87">
        <f t="shared" si="206"/>
        <v>0</v>
      </c>
      <c r="AG423" s="87">
        <f t="shared" si="206"/>
        <v>0</v>
      </c>
      <c r="AH423" s="87">
        <f t="shared" si="206"/>
        <v>0</v>
      </c>
      <c r="AI423" s="87">
        <f t="shared" si="206"/>
        <v>0</v>
      </c>
      <c r="AJ423" s="87">
        <f t="shared" si="206"/>
        <v>0</v>
      </c>
      <c r="AK423" s="87">
        <f t="shared" si="206"/>
        <v>0</v>
      </c>
      <c r="AL423" s="87">
        <f t="shared" si="206"/>
        <v>0</v>
      </c>
      <c r="AM423" s="87">
        <f t="shared" si="206"/>
        <v>0</v>
      </c>
      <c r="AN423" s="87">
        <f t="shared" si="206"/>
        <v>0</v>
      </c>
      <c r="AO423" s="87">
        <f t="shared" si="206"/>
        <v>0</v>
      </c>
      <c r="AP423" s="87">
        <f t="shared" si="206"/>
        <v>0</v>
      </c>
    </row>
    <row r="424" spans="1:42" ht="12.75" hidden="1" customHeight="1" outlineLevel="1">
      <c r="B424" s="728">
        <v>236</v>
      </c>
      <c r="C424" s="59" t="s">
        <v>400</v>
      </c>
      <c r="D424" s="689"/>
      <c r="E424" s="670" t="s">
        <v>151</v>
      </c>
      <c r="F424" s="690"/>
      <c r="G424" s="154">
        <f t="shared" ref="G424:AP424" si="207">G425</f>
        <v>0</v>
      </c>
      <c r="H424" s="154">
        <f t="shared" si="207"/>
        <v>0</v>
      </c>
      <c r="I424" s="154">
        <f t="shared" si="207"/>
        <v>0</v>
      </c>
      <c r="J424" s="154">
        <f t="shared" si="207"/>
        <v>0</v>
      </c>
      <c r="K424" s="154">
        <f t="shared" si="207"/>
        <v>0</v>
      </c>
      <c r="L424" s="154">
        <f t="shared" si="207"/>
        <v>0</v>
      </c>
      <c r="M424" s="154">
        <f t="shared" si="207"/>
        <v>0</v>
      </c>
      <c r="N424" s="154">
        <f t="shared" si="207"/>
        <v>0</v>
      </c>
      <c r="O424" s="154">
        <f t="shared" si="207"/>
        <v>0</v>
      </c>
      <c r="P424" s="154">
        <f t="shared" si="207"/>
        <v>0</v>
      </c>
      <c r="Q424" s="154">
        <f t="shared" si="207"/>
        <v>0</v>
      </c>
      <c r="R424" s="154">
        <f t="shared" si="207"/>
        <v>0</v>
      </c>
      <c r="S424" s="154">
        <f t="shared" si="207"/>
        <v>0</v>
      </c>
      <c r="T424" s="154">
        <f t="shared" si="207"/>
        <v>0</v>
      </c>
      <c r="U424" s="154">
        <f t="shared" si="207"/>
        <v>0</v>
      </c>
      <c r="V424" s="154">
        <f t="shared" si="207"/>
        <v>0</v>
      </c>
      <c r="W424" s="154">
        <f t="shared" si="207"/>
        <v>0</v>
      </c>
      <c r="X424" s="154">
        <f t="shared" si="207"/>
        <v>0</v>
      </c>
      <c r="Y424" s="154">
        <f t="shared" si="207"/>
        <v>0</v>
      </c>
      <c r="Z424" s="154">
        <f t="shared" si="207"/>
        <v>0</v>
      </c>
      <c r="AA424" s="154">
        <f t="shared" si="207"/>
        <v>0</v>
      </c>
      <c r="AB424" s="154">
        <f t="shared" si="207"/>
        <v>0</v>
      </c>
      <c r="AC424" s="154">
        <f t="shared" si="207"/>
        <v>0</v>
      </c>
      <c r="AD424" s="154">
        <f t="shared" si="207"/>
        <v>0</v>
      </c>
      <c r="AE424" s="154">
        <f t="shared" si="207"/>
        <v>0</v>
      </c>
      <c r="AF424" s="154">
        <f t="shared" si="207"/>
        <v>0</v>
      </c>
      <c r="AG424" s="154">
        <f t="shared" si="207"/>
        <v>0</v>
      </c>
      <c r="AH424" s="154">
        <f t="shared" si="207"/>
        <v>0</v>
      </c>
      <c r="AI424" s="154">
        <f t="shared" si="207"/>
        <v>0</v>
      </c>
      <c r="AJ424" s="154">
        <f t="shared" si="207"/>
        <v>0</v>
      </c>
      <c r="AK424" s="154">
        <f t="shared" si="207"/>
        <v>0</v>
      </c>
      <c r="AL424" s="154">
        <f t="shared" si="207"/>
        <v>0</v>
      </c>
      <c r="AM424" s="154">
        <f t="shared" si="207"/>
        <v>0</v>
      </c>
      <c r="AN424" s="154">
        <f t="shared" si="207"/>
        <v>0</v>
      </c>
      <c r="AO424" s="154">
        <f t="shared" si="207"/>
        <v>0</v>
      </c>
      <c r="AP424" s="154">
        <f t="shared" si="207"/>
        <v>0</v>
      </c>
    </row>
    <row r="425" spans="1:42" ht="12.75" hidden="1" customHeight="1" outlineLevel="1">
      <c r="B425" s="728" t="s">
        <v>506</v>
      </c>
      <c r="C425" s="715"/>
      <c r="D425" s="640" t="s">
        <v>192</v>
      </c>
      <c r="E425" s="670" t="s">
        <v>151</v>
      </c>
      <c r="F425" s="690"/>
      <c r="G425" s="87">
        <f t="shared" ref="G425:AP425" si="208">IF(G345="","",(G266*G305/1000*G385)+(G264*G303/1000*G368*G376))</f>
        <v>0</v>
      </c>
      <c r="H425" s="87">
        <f t="shared" si="208"/>
        <v>0</v>
      </c>
      <c r="I425" s="87">
        <f t="shared" si="208"/>
        <v>0</v>
      </c>
      <c r="J425" s="87">
        <f t="shared" si="208"/>
        <v>0</v>
      </c>
      <c r="K425" s="87">
        <f t="shared" si="208"/>
        <v>0</v>
      </c>
      <c r="L425" s="87">
        <f t="shared" si="208"/>
        <v>0</v>
      </c>
      <c r="M425" s="87">
        <f t="shared" si="208"/>
        <v>0</v>
      </c>
      <c r="N425" s="87">
        <f t="shared" si="208"/>
        <v>0</v>
      </c>
      <c r="O425" s="87">
        <f t="shared" si="208"/>
        <v>0</v>
      </c>
      <c r="P425" s="87">
        <f t="shared" si="208"/>
        <v>0</v>
      </c>
      <c r="Q425" s="87">
        <f t="shared" si="208"/>
        <v>0</v>
      </c>
      <c r="R425" s="87">
        <f t="shared" si="208"/>
        <v>0</v>
      </c>
      <c r="S425" s="87">
        <f t="shared" si="208"/>
        <v>0</v>
      </c>
      <c r="T425" s="87">
        <f t="shared" si="208"/>
        <v>0</v>
      </c>
      <c r="U425" s="87">
        <f t="shared" si="208"/>
        <v>0</v>
      </c>
      <c r="V425" s="87">
        <f t="shared" si="208"/>
        <v>0</v>
      </c>
      <c r="W425" s="87">
        <f t="shared" si="208"/>
        <v>0</v>
      </c>
      <c r="X425" s="87">
        <f t="shared" si="208"/>
        <v>0</v>
      </c>
      <c r="Y425" s="87">
        <f t="shared" si="208"/>
        <v>0</v>
      </c>
      <c r="Z425" s="87">
        <f t="shared" si="208"/>
        <v>0</v>
      </c>
      <c r="AA425" s="87">
        <f t="shared" si="208"/>
        <v>0</v>
      </c>
      <c r="AB425" s="87">
        <f t="shared" si="208"/>
        <v>0</v>
      </c>
      <c r="AC425" s="87">
        <f t="shared" si="208"/>
        <v>0</v>
      </c>
      <c r="AD425" s="87">
        <f t="shared" si="208"/>
        <v>0</v>
      </c>
      <c r="AE425" s="87">
        <f t="shared" si="208"/>
        <v>0</v>
      </c>
      <c r="AF425" s="87">
        <f t="shared" si="208"/>
        <v>0</v>
      </c>
      <c r="AG425" s="87">
        <f t="shared" si="208"/>
        <v>0</v>
      </c>
      <c r="AH425" s="87">
        <f t="shared" si="208"/>
        <v>0</v>
      </c>
      <c r="AI425" s="87">
        <f t="shared" si="208"/>
        <v>0</v>
      </c>
      <c r="AJ425" s="87">
        <f t="shared" si="208"/>
        <v>0</v>
      </c>
      <c r="AK425" s="87">
        <f t="shared" si="208"/>
        <v>0</v>
      </c>
      <c r="AL425" s="87">
        <f t="shared" si="208"/>
        <v>0</v>
      </c>
      <c r="AM425" s="87">
        <f t="shared" si="208"/>
        <v>0</v>
      </c>
      <c r="AN425" s="87">
        <f t="shared" si="208"/>
        <v>0</v>
      </c>
      <c r="AO425" s="87">
        <f t="shared" si="208"/>
        <v>0</v>
      </c>
      <c r="AP425" s="87">
        <f t="shared" si="208"/>
        <v>0</v>
      </c>
    </row>
    <row r="426" spans="1:42" s="784" customFormat="1" ht="13.5" collapsed="1" thickBot="1">
      <c r="B426" s="63"/>
      <c r="E426" s="785"/>
      <c r="F426" s="785"/>
      <c r="G426" s="185"/>
      <c r="H426" s="185"/>
      <c r="I426" s="185"/>
      <c r="J426" s="156"/>
      <c r="K426" s="156"/>
      <c r="L426" s="156"/>
      <c r="M426" s="156"/>
      <c r="N426" s="156"/>
      <c r="O426" s="156"/>
      <c r="P426" s="156"/>
      <c r="Q426" s="156"/>
      <c r="R426" s="156"/>
      <c r="S426" s="156"/>
      <c r="T426" s="156"/>
      <c r="U426" s="156"/>
      <c r="V426" s="156"/>
      <c r="W426" s="156"/>
      <c r="X426" s="156"/>
      <c r="Y426" s="156"/>
      <c r="Z426" s="156"/>
      <c r="AA426" s="156"/>
      <c r="AB426" s="156"/>
      <c r="AC426" s="156"/>
      <c r="AD426" s="156"/>
      <c r="AE426" s="156"/>
      <c r="AF426" s="156"/>
      <c r="AG426" s="156"/>
      <c r="AH426" s="156"/>
      <c r="AI426" s="156"/>
      <c r="AJ426" s="156"/>
      <c r="AK426" s="156"/>
      <c r="AL426" s="156"/>
      <c r="AM426" s="156"/>
      <c r="AN426" s="156"/>
      <c r="AO426" s="156"/>
      <c r="AP426" s="156"/>
    </row>
    <row r="427" spans="1:42" s="809" customFormat="1" ht="13.5" thickBot="1">
      <c r="A427" s="12" t="s">
        <v>66</v>
      </c>
      <c r="B427" s="765"/>
      <c r="C427" s="765"/>
      <c r="D427" s="765"/>
      <c r="E427" s="779"/>
      <c r="F427" s="779"/>
      <c r="G427" s="997"/>
      <c r="H427" s="997"/>
      <c r="I427" s="997"/>
      <c r="J427" s="997"/>
      <c r="K427" s="997"/>
      <c r="L427" s="997"/>
      <c r="M427" s="997"/>
      <c r="N427" s="997"/>
      <c r="O427" s="997"/>
      <c r="P427" s="997"/>
      <c r="Q427" s="997"/>
      <c r="R427" s="997"/>
      <c r="S427" s="997"/>
      <c r="T427" s="997"/>
      <c r="U427" s="997"/>
      <c r="V427" s="997"/>
      <c r="W427" s="997"/>
      <c r="X427" s="997"/>
      <c r="Y427" s="997"/>
      <c r="Z427" s="997"/>
      <c r="AA427" s="997"/>
      <c r="AB427" s="997"/>
      <c r="AC427" s="997"/>
      <c r="AD427" s="997"/>
      <c r="AE427" s="997"/>
      <c r="AF427" s="997"/>
      <c r="AG427" s="997"/>
      <c r="AH427" s="997"/>
      <c r="AI427" s="997"/>
      <c r="AJ427" s="997"/>
      <c r="AK427" s="998"/>
      <c r="AL427" s="998"/>
      <c r="AM427" s="998"/>
      <c r="AN427" s="998"/>
      <c r="AO427" s="998"/>
      <c r="AP427" s="998"/>
    </row>
    <row r="428" spans="1:42" ht="13.5" thickBot="1">
      <c r="G428" s="856"/>
      <c r="H428" s="856"/>
      <c r="I428" s="856"/>
      <c r="J428" s="856"/>
      <c r="K428" s="856"/>
      <c r="L428" s="856"/>
      <c r="M428" s="856"/>
      <c r="N428" s="856"/>
      <c r="O428" s="856"/>
      <c r="P428" s="856"/>
      <c r="Q428" s="856"/>
      <c r="R428" s="856"/>
      <c r="S428" s="856"/>
      <c r="T428" s="856"/>
      <c r="U428" s="856"/>
      <c r="V428" s="856"/>
      <c r="W428" s="856"/>
      <c r="X428" s="856"/>
      <c r="Y428" s="856"/>
      <c r="Z428" s="856"/>
      <c r="AA428" s="856"/>
      <c r="AB428" s="856"/>
      <c r="AC428" s="856"/>
      <c r="AD428" s="856"/>
      <c r="AE428" s="856"/>
      <c r="AF428" s="856"/>
      <c r="AG428" s="856"/>
      <c r="AH428" s="856"/>
      <c r="AI428" s="856"/>
      <c r="AJ428" s="856"/>
      <c r="AK428" s="856"/>
      <c r="AL428" s="856"/>
      <c r="AM428" s="856"/>
      <c r="AN428" s="856"/>
      <c r="AO428" s="856"/>
      <c r="AP428" s="856"/>
    </row>
    <row r="429" spans="1:42" ht="13.5" thickBot="1">
      <c r="B429" s="17" t="s">
        <v>33</v>
      </c>
      <c r="C429" s="781"/>
      <c r="D429" s="781"/>
      <c r="E429" s="813"/>
      <c r="F429" s="814"/>
      <c r="G429" s="147">
        <f t="shared" ref="G429:AP429" si="209">G$7</f>
        <v>1990</v>
      </c>
      <c r="H429" s="147">
        <f t="shared" si="209"/>
        <v>1991</v>
      </c>
      <c r="I429" s="147">
        <f t="shared" si="209"/>
        <v>1992</v>
      </c>
      <c r="J429" s="147">
        <f t="shared" si="209"/>
        <v>1993</v>
      </c>
      <c r="K429" s="147">
        <f t="shared" si="209"/>
        <v>1994</v>
      </c>
      <c r="L429" s="147">
        <f t="shared" si="209"/>
        <v>1995</v>
      </c>
      <c r="M429" s="147">
        <f t="shared" si="209"/>
        <v>1996</v>
      </c>
      <c r="N429" s="147">
        <f t="shared" si="209"/>
        <v>1997</v>
      </c>
      <c r="O429" s="147">
        <f t="shared" si="209"/>
        <v>1998</v>
      </c>
      <c r="P429" s="147">
        <f t="shared" si="209"/>
        <v>1999</v>
      </c>
      <c r="Q429" s="147">
        <f t="shared" si="209"/>
        <v>2000</v>
      </c>
      <c r="R429" s="147">
        <f t="shared" si="209"/>
        <v>2001</v>
      </c>
      <c r="S429" s="147">
        <f t="shared" si="209"/>
        <v>2002</v>
      </c>
      <c r="T429" s="147">
        <f t="shared" si="209"/>
        <v>2003</v>
      </c>
      <c r="U429" s="147">
        <f t="shared" si="209"/>
        <v>2004</v>
      </c>
      <c r="V429" s="147">
        <f t="shared" si="209"/>
        <v>2005</v>
      </c>
      <c r="W429" s="147">
        <f t="shared" si="209"/>
        <v>2006</v>
      </c>
      <c r="X429" s="147">
        <f t="shared" si="209"/>
        <v>2007</v>
      </c>
      <c r="Y429" s="147">
        <f t="shared" si="209"/>
        <v>2008</v>
      </c>
      <c r="Z429" s="147">
        <f t="shared" si="209"/>
        <v>2009</v>
      </c>
      <c r="AA429" s="147">
        <f t="shared" si="209"/>
        <v>2010</v>
      </c>
      <c r="AB429" s="147">
        <f t="shared" si="209"/>
        <v>2011</v>
      </c>
      <c r="AC429" s="147">
        <f t="shared" si="209"/>
        <v>2012</v>
      </c>
      <c r="AD429" s="147">
        <f t="shared" si="209"/>
        <v>2013</v>
      </c>
      <c r="AE429" s="147">
        <f t="shared" si="209"/>
        <v>2014</v>
      </c>
      <c r="AF429" s="147">
        <f t="shared" si="209"/>
        <v>2015</v>
      </c>
      <c r="AG429" s="147">
        <f t="shared" si="209"/>
        <v>2016</v>
      </c>
      <c r="AH429" s="147">
        <f t="shared" si="209"/>
        <v>2017</v>
      </c>
      <c r="AI429" s="147">
        <f t="shared" si="209"/>
        <v>2018</v>
      </c>
      <c r="AJ429" s="147">
        <f t="shared" si="209"/>
        <v>2019</v>
      </c>
      <c r="AK429" s="147">
        <f t="shared" si="209"/>
        <v>2020</v>
      </c>
      <c r="AL429" s="147">
        <f t="shared" si="209"/>
        <v>2021</v>
      </c>
      <c r="AM429" s="147">
        <f t="shared" si="209"/>
        <v>2022</v>
      </c>
      <c r="AN429" s="147">
        <f t="shared" si="209"/>
        <v>2023</v>
      </c>
      <c r="AO429" s="147">
        <f t="shared" si="209"/>
        <v>2024</v>
      </c>
      <c r="AP429" s="147">
        <f t="shared" si="209"/>
        <v>2025</v>
      </c>
    </row>
    <row r="430" spans="1:42">
      <c r="B430" s="786">
        <v>301</v>
      </c>
      <c r="C430" s="58" t="s">
        <v>396</v>
      </c>
      <c r="D430" s="689"/>
      <c r="E430" s="670"/>
      <c r="F430" s="698"/>
      <c r="G430" s="704"/>
      <c r="H430" s="705"/>
      <c r="I430" s="705"/>
      <c r="J430" s="705"/>
      <c r="K430" s="705"/>
      <c r="L430" s="705"/>
      <c r="M430" s="705"/>
      <c r="N430" s="705"/>
      <c r="O430" s="705"/>
      <c r="P430" s="705"/>
      <c r="Q430" s="705"/>
      <c r="R430" s="705"/>
      <c r="S430" s="705"/>
      <c r="T430" s="705"/>
      <c r="U430" s="705"/>
      <c r="V430" s="705"/>
      <c r="W430" s="705"/>
      <c r="X430" s="705"/>
      <c r="Y430" s="705"/>
      <c r="Z430" s="705"/>
      <c r="AA430" s="705"/>
      <c r="AB430" s="705"/>
      <c r="AC430" s="705"/>
      <c r="AD430" s="705"/>
      <c r="AE430" s="705"/>
      <c r="AF430" s="705"/>
      <c r="AG430" s="705"/>
      <c r="AH430" s="705"/>
      <c r="AI430" s="705"/>
      <c r="AJ430" s="705"/>
      <c r="AK430" s="706"/>
      <c r="AL430" s="706"/>
      <c r="AM430" s="706"/>
      <c r="AN430" s="706"/>
      <c r="AO430" s="706"/>
      <c r="AP430" s="706"/>
    </row>
    <row r="431" spans="1:42">
      <c r="B431" s="728" t="s">
        <v>67</v>
      </c>
      <c r="C431" s="60"/>
      <c r="D431" s="686" t="s">
        <v>1120</v>
      </c>
      <c r="E431" s="667" t="s">
        <v>1315</v>
      </c>
      <c r="F431" s="692"/>
      <c r="G431" s="973">
        <v>0</v>
      </c>
      <c r="H431" s="973">
        <v>0</v>
      </c>
      <c r="I431" s="973">
        <v>0</v>
      </c>
      <c r="J431" s="973">
        <v>0</v>
      </c>
      <c r="K431" s="973">
        <v>0</v>
      </c>
      <c r="L431" s="973">
        <v>0</v>
      </c>
      <c r="M431" s="973">
        <v>0</v>
      </c>
      <c r="N431" s="973">
        <v>0</v>
      </c>
      <c r="O431" s="973">
        <v>0</v>
      </c>
      <c r="P431" s="973">
        <v>0</v>
      </c>
      <c r="Q431" s="973">
        <v>0</v>
      </c>
      <c r="R431" s="973">
        <v>0</v>
      </c>
      <c r="S431" s="973">
        <v>0</v>
      </c>
      <c r="T431" s="973">
        <v>0</v>
      </c>
      <c r="U431" s="973">
        <v>0</v>
      </c>
      <c r="V431" s="973">
        <v>0</v>
      </c>
      <c r="W431" s="973">
        <v>0</v>
      </c>
      <c r="X431" s="973">
        <v>0</v>
      </c>
      <c r="Y431" s="973">
        <v>0</v>
      </c>
      <c r="Z431" s="973">
        <v>0</v>
      </c>
      <c r="AA431" s="973">
        <v>0</v>
      </c>
      <c r="AB431" s="973">
        <v>0</v>
      </c>
      <c r="AC431" s="973">
        <v>0</v>
      </c>
      <c r="AD431" s="973">
        <v>0</v>
      </c>
      <c r="AE431" s="973">
        <v>0</v>
      </c>
      <c r="AF431" s="973">
        <v>0</v>
      </c>
      <c r="AG431" s="973">
        <v>0</v>
      </c>
      <c r="AH431" s="973">
        <v>0</v>
      </c>
      <c r="AI431" s="973">
        <v>0</v>
      </c>
      <c r="AJ431" s="973">
        <v>0</v>
      </c>
      <c r="AK431" s="973">
        <v>0</v>
      </c>
      <c r="AL431" s="973">
        <v>0</v>
      </c>
      <c r="AM431" s="973">
        <v>0</v>
      </c>
      <c r="AN431" s="973">
        <v>0</v>
      </c>
      <c r="AO431" s="973">
        <v>0</v>
      </c>
      <c r="AP431" s="973">
        <v>0</v>
      </c>
    </row>
    <row r="432" spans="1:42">
      <c r="B432" s="728" t="s">
        <v>68</v>
      </c>
      <c r="C432" s="60"/>
      <c r="D432" s="686" t="s">
        <v>32</v>
      </c>
      <c r="E432" s="667" t="s">
        <v>1315</v>
      </c>
      <c r="F432" s="692"/>
      <c r="G432" s="973">
        <v>0</v>
      </c>
      <c r="H432" s="973">
        <v>0</v>
      </c>
      <c r="I432" s="973">
        <v>0</v>
      </c>
      <c r="J432" s="973">
        <v>0</v>
      </c>
      <c r="K432" s="973">
        <v>0</v>
      </c>
      <c r="L432" s="973">
        <v>0</v>
      </c>
      <c r="M432" s="973">
        <v>0</v>
      </c>
      <c r="N432" s="973">
        <v>0</v>
      </c>
      <c r="O432" s="973">
        <v>0</v>
      </c>
      <c r="P432" s="973">
        <v>0</v>
      </c>
      <c r="Q432" s="973">
        <v>0</v>
      </c>
      <c r="R432" s="973">
        <v>0</v>
      </c>
      <c r="S432" s="973">
        <v>0</v>
      </c>
      <c r="T432" s="973">
        <v>0</v>
      </c>
      <c r="U432" s="973">
        <v>0</v>
      </c>
      <c r="V432" s="973">
        <v>0</v>
      </c>
      <c r="W432" s="973">
        <v>0</v>
      </c>
      <c r="X432" s="973">
        <v>0</v>
      </c>
      <c r="Y432" s="973">
        <v>0</v>
      </c>
      <c r="Z432" s="973">
        <v>0</v>
      </c>
      <c r="AA432" s="973">
        <v>0</v>
      </c>
      <c r="AB432" s="973">
        <v>0</v>
      </c>
      <c r="AC432" s="973">
        <v>0</v>
      </c>
      <c r="AD432" s="973">
        <v>0</v>
      </c>
      <c r="AE432" s="973">
        <v>0</v>
      </c>
      <c r="AF432" s="973">
        <v>0</v>
      </c>
      <c r="AG432" s="973">
        <v>0</v>
      </c>
      <c r="AH432" s="973">
        <v>0</v>
      </c>
      <c r="AI432" s="973">
        <v>0</v>
      </c>
      <c r="AJ432" s="973">
        <v>0</v>
      </c>
      <c r="AK432" s="973">
        <v>0</v>
      </c>
      <c r="AL432" s="973">
        <v>0</v>
      </c>
      <c r="AM432" s="973">
        <v>0</v>
      </c>
      <c r="AN432" s="973">
        <v>0</v>
      </c>
      <c r="AO432" s="973">
        <v>0</v>
      </c>
      <c r="AP432" s="973">
        <v>0</v>
      </c>
    </row>
    <row r="433" spans="2:42">
      <c r="B433" s="728" t="s">
        <v>1043</v>
      </c>
      <c r="C433" s="60"/>
      <c r="D433" s="669" t="s">
        <v>1306</v>
      </c>
      <c r="E433" s="667" t="s">
        <v>1315</v>
      </c>
      <c r="F433" s="692"/>
      <c r="G433" s="973">
        <v>0</v>
      </c>
      <c r="H433" s="973">
        <v>0</v>
      </c>
      <c r="I433" s="973">
        <v>0</v>
      </c>
      <c r="J433" s="973">
        <v>0</v>
      </c>
      <c r="K433" s="973">
        <v>0</v>
      </c>
      <c r="L433" s="973">
        <v>0</v>
      </c>
      <c r="M433" s="973">
        <v>0</v>
      </c>
      <c r="N433" s="973">
        <v>0</v>
      </c>
      <c r="O433" s="973">
        <v>0</v>
      </c>
      <c r="P433" s="973">
        <v>0</v>
      </c>
      <c r="Q433" s="973">
        <v>0</v>
      </c>
      <c r="R433" s="973">
        <v>0</v>
      </c>
      <c r="S433" s="973">
        <v>0</v>
      </c>
      <c r="T433" s="973">
        <v>0</v>
      </c>
      <c r="U433" s="973">
        <v>0</v>
      </c>
      <c r="V433" s="973">
        <v>0</v>
      </c>
      <c r="W433" s="973">
        <v>0</v>
      </c>
      <c r="X433" s="973">
        <v>0</v>
      </c>
      <c r="Y433" s="973">
        <v>0</v>
      </c>
      <c r="Z433" s="973">
        <v>0</v>
      </c>
      <c r="AA433" s="973">
        <v>0</v>
      </c>
      <c r="AB433" s="973">
        <v>0</v>
      </c>
      <c r="AC433" s="973">
        <v>0</v>
      </c>
      <c r="AD433" s="973">
        <v>0</v>
      </c>
      <c r="AE433" s="973">
        <v>0</v>
      </c>
      <c r="AF433" s="973">
        <v>0</v>
      </c>
      <c r="AG433" s="973">
        <v>0</v>
      </c>
      <c r="AH433" s="973">
        <v>0</v>
      </c>
      <c r="AI433" s="973">
        <v>0</v>
      </c>
      <c r="AJ433" s="973">
        <v>0</v>
      </c>
      <c r="AK433" s="973">
        <v>0</v>
      </c>
      <c r="AL433" s="973">
        <v>0</v>
      </c>
      <c r="AM433" s="973">
        <v>0</v>
      </c>
      <c r="AN433" s="973">
        <v>0</v>
      </c>
      <c r="AO433" s="973">
        <v>0</v>
      </c>
      <c r="AP433" s="973">
        <v>0</v>
      </c>
    </row>
    <row r="434" spans="2:42">
      <c r="B434" s="728" t="s">
        <v>700</v>
      </c>
      <c r="C434" s="58" t="s">
        <v>613</v>
      </c>
      <c r="D434" s="689"/>
      <c r="E434" s="667"/>
      <c r="F434" s="699"/>
      <c r="G434" s="704"/>
      <c r="H434" s="705"/>
      <c r="I434" s="705"/>
      <c r="J434" s="705"/>
      <c r="K434" s="705"/>
      <c r="L434" s="705"/>
      <c r="M434" s="705"/>
      <c r="N434" s="705"/>
      <c r="O434" s="705"/>
      <c r="P434" s="705"/>
      <c r="Q434" s="705"/>
      <c r="R434" s="705"/>
      <c r="S434" s="705"/>
      <c r="T434" s="705"/>
      <c r="U434" s="705"/>
      <c r="V434" s="705"/>
      <c r="W434" s="705"/>
      <c r="X434" s="705"/>
      <c r="Y434" s="705"/>
      <c r="Z434" s="705"/>
      <c r="AA434" s="705"/>
      <c r="AB434" s="705"/>
      <c r="AC434" s="705"/>
      <c r="AD434" s="705"/>
      <c r="AE434" s="705"/>
      <c r="AF434" s="705"/>
      <c r="AG434" s="705"/>
      <c r="AH434" s="705"/>
      <c r="AI434" s="705"/>
      <c r="AJ434" s="705"/>
      <c r="AK434" s="706"/>
      <c r="AL434" s="706"/>
      <c r="AM434" s="706"/>
      <c r="AN434" s="706"/>
      <c r="AO434" s="706"/>
      <c r="AP434" s="706"/>
    </row>
    <row r="435" spans="2:42">
      <c r="B435" s="728" t="s">
        <v>702</v>
      </c>
      <c r="C435" s="60"/>
      <c r="D435" s="686" t="s">
        <v>1323</v>
      </c>
      <c r="E435" s="667" t="s">
        <v>1315</v>
      </c>
      <c r="F435" s="692"/>
      <c r="G435" s="170">
        <v>0</v>
      </c>
      <c r="H435" s="170">
        <v>0</v>
      </c>
      <c r="I435" s="170">
        <v>0</v>
      </c>
      <c r="J435" s="170">
        <v>0</v>
      </c>
      <c r="K435" s="170">
        <v>0</v>
      </c>
      <c r="L435" s="170">
        <v>0</v>
      </c>
      <c r="M435" s="170">
        <v>0</v>
      </c>
      <c r="N435" s="170">
        <v>0</v>
      </c>
      <c r="O435" s="170">
        <v>0</v>
      </c>
      <c r="P435" s="170">
        <v>0</v>
      </c>
      <c r="Q435" s="170">
        <v>0</v>
      </c>
      <c r="R435" s="170">
        <v>0</v>
      </c>
      <c r="S435" s="170">
        <v>0</v>
      </c>
      <c r="T435" s="170">
        <v>0</v>
      </c>
      <c r="U435" s="170">
        <v>0</v>
      </c>
      <c r="V435" s="170">
        <v>0</v>
      </c>
      <c r="W435" s="170">
        <v>0</v>
      </c>
      <c r="X435" s="170">
        <v>0</v>
      </c>
      <c r="Y435" s="170">
        <v>0</v>
      </c>
      <c r="Z435" s="170">
        <v>0</v>
      </c>
      <c r="AA435" s="170">
        <v>0</v>
      </c>
      <c r="AB435" s="170">
        <v>0</v>
      </c>
      <c r="AC435" s="170">
        <v>0</v>
      </c>
      <c r="AD435" s="170">
        <v>0</v>
      </c>
      <c r="AE435" s="170">
        <v>0</v>
      </c>
      <c r="AF435" s="170">
        <v>0</v>
      </c>
      <c r="AG435" s="170">
        <v>0</v>
      </c>
      <c r="AH435" s="170">
        <v>0</v>
      </c>
      <c r="AI435" s="170">
        <v>0</v>
      </c>
      <c r="AJ435" s="170">
        <v>0</v>
      </c>
      <c r="AK435" s="170">
        <v>0</v>
      </c>
      <c r="AL435" s="973">
        <v>0</v>
      </c>
      <c r="AM435" s="973">
        <v>0</v>
      </c>
      <c r="AN435" s="973">
        <v>0</v>
      </c>
      <c r="AO435" s="973">
        <v>0</v>
      </c>
      <c r="AP435" s="973">
        <v>0</v>
      </c>
    </row>
    <row r="436" spans="2:42">
      <c r="B436" s="728">
        <v>302</v>
      </c>
      <c r="C436" s="59" t="s">
        <v>69</v>
      </c>
      <c r="D436" s="686"/>
      <c r="E436" s="667"/>
      <c r="F436" s="699"/>
      <c r="G436" s="704"/>
      <c r="H436" s="705"/>
      <c r="I436" s="705"/>
      <c r="J436" s="705"/>
      <c r="K436" s="705"/>
      <c r="L436" s="705"/>
      <c r="M436" s="705"/>
      <c r="N436" s="705"/>
      <c r="O436" s="705"/>
      <c r="P436" s="705"/>
      <c r="Q436" s="705"/>
      <c r="R436" s="705"/>
      <c r="S436" s="705"/>
      <c r="T436" s="705"/>
      <c r="U436" s="705"/>
      <c r="V436" s="705"/>
      <c r="W436" s="705"/>
      <c r="X436" s="705"/>
      <c r="Y436" s="705"/>
      <c r="Z436" s="705"/>
      <c r="AA436" s="705"/>
      <c r="AB436" s="705"/>
      <c r="AC436" s="705"/>
      <c r="AD436" s="705"/>
      <c r="AE436" s="705"/>
      <c r="AF436" s="705"/>
      <c r="AG436" s="705"/>
      <c r="AH436" s="705"/>
      <c r="AI436" s="705"/>
      <c r="AJ436" s="705"/>
      <c r="AK436" s="706"/>
      <c r="AL436" s="706"/>
      <c r="AM436" s="706"/>
      <c r="AN436" s="706"/>
      <c r="AO436" s="706"/>
      <c r="AP436" s="706"/>
    </row>
    <row r="437" spans="2:42">
      <c r="B437" s="728" t="s">
        <v>70</v>
      </c>
      <c r="C437" s="60"/>
      <c r="D437" s="686" t="s">
        <v>1120</v>
      </c>
      <c r="E437" s="667" t="s">
        <v>1315</v>
      </c>
      <c r="F437" s="692"/>
      <c r="G437" s="973">
        <v>0</v>
      </c>
      <c r="H437" s="973">
        <v>0</v>
      </c>
      <c r="I437" s="973">
        <v>0</v>
      </c>
      <c r="J437" s="973">
        <v>0</v>
      </c>
      <c r="K437" s="973">
        <v>0</v>
      </c>
      <c r="L437" s="973">
        <v>0</v>
      </c>
      <c r="M437" s="973">
        <v>0</v>
      </c>
      <c r="N437" s="973">
        <v>0</v>
      </c>
      <c r="O437" s="973">
        <v>0</v>
      </c>
      <c r="P437" s="973">
        <v>0</v>
      </c>
      <c r="Q437" s="973">
        <v>0</v>
      </c>
      <c r="R437" s="973">
        <v>0</v>
      </c>
      <c r="S437" s="973">
        <v>0</v>
      </c>
      <c r="T437" s="973">
        <v>0</v>
      </c>
      <c r="U437" s="973">
        <v>0</v>
      </c>
      <c r="V437" s="973">
        <v>0</v>
      </c>
      <c r="W437" s="973">
        <v>0</v>
      </c>
      <c r="X437" s="973">
        <v>0</v>
      </c>
      <c r="Y437" s="973">
        <v>0</v>
      </c>
      <c r="Z437" s="973">
        <v>0</v>
      </c>
      <c r="AA437" s="973">
        <v>0</v>
      </c>
      <c r="AB437" s="973">
        <v>0</v>
      </c>
      <c r="AC437" s="973">
        <v>0</v>
      </c>
      <c r="AD437" s="973">
        <v>0</v>
      </c>
      <c r="AE437" s="973">
        <v>0</v>
      </c>
      <c r="AF437" s="973">
        <v>0</v>
      </c>
      <c r="AG437" s="973">
        <v>0</v>
      </c>
      <c r="AH437" s="973">
        <v>0</v>
      </c>
      <c r="AI437" s="973">
        <v>0</v>
      </c>
      <c r="AJ437" s="973">
        <v>0</v>
      </c>
      <c r="AK437" s="973">
        <v>0</v>
      </c>
      <c r="AL437" s="973">
        <v>0</v>
      </c>
      <c r="AM437" s="973">
        <v>0</v>
      </c>
      <c r="AN437" s="973">
        <v>0</v>
      </c>
      <c r="AO437" s="973">
        <v>0</v>
      </c>
      <c r="AP437" s="973">
        <v>0</v>
      </c>
    </row>
    <row r="438" spans="2:42" ht="12.75" customHeight="1">
      <c r="B438" s="728" t="s">
        <v>71</v>
      </c>
      <c r="C438" s="60"/>
      <c r="D438" s="686" t="s">
        <v>73</v>
      </c>
      <c r="E438" s="667" t="s">
        <v>188</v>
      </c>
      <c r="F438" s="692"/>
      <c r="G438" s="973">
        <v>0</v>
      </c>
      <c r="H438" s="973">
        <v>0</v>
      </c>
      <c r="I438" s="973">
        <v>0</v>
      </c>
      <c r="J438" s="973">
        <v>0</v>
      </c>
      <c r="K438" s="973">
        <v>0</v>
      </c>
      <c r="L438" s="973">
        <v>0</v>
      </c>
      <c r="M438" s="973">
        <v>0</v>
      </c>
      <c r="N438" s="973">
        <v>0</v>
      </c>
      <c r="O438" s="973">
        <v>0</v>
      </c>
      <c r="P438" s="973">
        <v>0</v>
      </c>
      <c r="Q438" s="973">
        <v>0</v>
      </c>
      <c r="R438" s="973">
        <v>0</v>
      </c>
      <c r="S438" s="973">
        <v>0</v>
      </c>
      <c r="T438" s="973">
        <v>0</v>
      </c>
      <c r="U438" s="973">
        <v>0</v>
      </c>
      <c r="V438" s="973">
        <v>0</v>
      </c>
      <c r="W438" s="973">
        <v>0</v>
      </c>
      <c r="X438" s="973">
        <v>0</v>
      </c>
      <c r="Y438" s="973">
        <v>0</v>
      </c>
      <c r="Z438" s="973">
        <v>0</v>
      </c>
      <c r="AA438" s="973">
        <v>0</v>
      </c>
      <c r="AB438" s="973">
        <v>0</v>
      </c>
      <c r="AC438" s="973">
        <v>0</v>
      </c>
      <c r="AD438" s="973">
        <v>0</v>
      </c>
      <c r="AE438" s="973">
        <v>0</v>
      </c>
      <c r="AF438" s="973">
        <v>0</v>
      </c>
      <c r="AG438" s="973">
        <v>0</v>
      </c>
      <c r="AH438" s="973">
        <v>0</v>
      </c>
      <c r="AI438" s="973">
        <v>0</v>
      </c>
      <c r="AJ438" s="973">
        <v>0</v>
      </c>
      <c r="AK438" s="973">
        <v>0</v>
      </c>
      <c r="AL438" s="973">
        <v>0</v>
      </c>
      <c r="AM438" s="973">
        <v>0</v>
      </c>
      <c r="AN438" s="973">
        <v>0</v>
      </c>
      <c r="AO438" s="973">
        <v>0</v>
      </c>
      <c r="AP438" s="973">
        <v>0</v>
      </c>
    </row>
    <row r="439" spans="2:42">
      <c r="B439" s="728" t="s">
        <v>1307</v>
      </c>
      <c r="C439" s="60"/>
      <c r="D439" s="686" t="s">
        <v>1306</v>
      </c>
      <c r="E439" s="667" t="s">
        <v>1315</v>
      </c>
      <c r="F439" s="699"/>
      <c r="G439" s="973">
        <v>0</v>
      </c>
      <c r="H439" s="973">
        <v>0</v>
      </c>
      <c r="I439" s="973">
        <v>0</v>
      </c>
      <c r="J439" s="973">
        <v>0</v>
      </c>
      <c r="K439" s="973">
        <v>0</v>
      </c>
      <c r="L439" s="973">
        <v>0</v>
      </c>
      <c r="M439" s="973">
        <v>0</v>
      </c>
      <c r="N439" s="973">
        <v>0</v>
      </c>
      <c r="O439" s="973">
        <v>0</v>
      </c>
      <c r="P439" s="973">
        <v>0</v>
      </c>
      <c r="Q439" s="973">
        <v>0</v>
      </c>
      <c r="R439" s="973">
        <v>0</v>
      </c>
      <c r="S439" s="973">
        <v>0</v>
      </c>
      <c r="T439" s="973">
        <v>0</v>
      </c>
      <c r="U439" s="973">
        <v>0</v>
      </c>
      <c r="V439" s="973">
        <v>0</v>
      </c>
      <c r="W439" s="973">
        <v>0</v>
      </c>
      <c r="X439" s="973">
        <v>0</v>
      </c>
      <c r="Y439" s="973">
        <v>0</v>
      </c>
      <c r="Z439" s="973">
        <v>0</v>
      </c>
      <c r="AA439" s="973">
        <v>0</v>
      </c>
      <c r="AB439" s="973">
        <v>0</v>
      </c>
      <c r="AC439" s="973">
        <v>0</v>
      </c>
      <c r="AD439" s="973">
        <v>0</v>
      </c>
      <c r="AE439" s="973">
        <v>0</v>
      </c>
      <c r="AF439" s="973">
        <v>0</v>
      </c>
      <c r="AG439" s="973">
        <v>0</v>
      </c>
      <c r="AH439" s="973">
        <v>0</v>
      </c>
      <c r="AI439" s="973">
        <v>0</v>
      </c>
      <c r="AJ439" s="973">
        <v>0</v>
      </c>
      <c r="AK439" s="973">
        <v>0</v>
      </c>
      <c r="AL439" s="973">
        <v>0</v>
      </c>
      <c r="AM439" s="973">
        <v>0</v>
      </c>
      <c r="AN439" s="973">
        <v>0</v>
      </c>
      <c r="AO439" s="973">
        <v>0</v>
      </c>
      <c r="AP439" s="973">
        <v>0</v>
      </c>
    </row>
    <row r="440" spans="2:42" hidden="1" outlineLevel="1">
      <c r="B440" s="728">
        <v>303</v>
      </c>
      <c r="C440" s="59" t="s">
        <v>842</v>
      </c>
      <c r="D440" s="686"/>
      <c r="E440" s="667"/>
      <c r="F440" s="699"/>
      <c r="G440" s="704"/>
      <c r="H440" s="705"/>
      <c r="I440" s="705"/>
      <c r="J440" s="705"/>
      <c r="K440" s="705"/>
      <c r="L440" s="705"/>
      <c r="M440" s="705"/>
      <c r="N440" s="705"/>
      <c r="O440" s="705"/>
      <c r="P440" s="705"/>
      <c r="Q440" s="705"/>
      <c r="R440" s="705"/>
      <c r="S440" s="705"/>
      <c r="T440" s="705"/>
      <c r="U440" s="705"/>
      <c r="V440" s="705"/>
      <c r="W440" s="705"/>
      <c r="X440" s="705"/>
      <c r="Y440" s="705"/>
      <c r="Z440" s="705"/>
      <c r="AA440" s="705"/>
      <c r="AB440" s="705"/>
      <c r="AC440" s="705"/>
      <c r="AD440" s="705"/>
      <c r="AE440" s="705"/>
      <c r="AF440" s="705"/>
      <c r="AG440" s="705"/>
      <c r="AH440" s="705"/>
      <c r="AI440" s="705"/>
      <c r="AJ440" s="705"/>
      <c r="AK440" s="706"/>
      <c r="AL440" s="706"/>
      <c r="AM440" s="706"/>
      <c r="AN440" s="706"/>
      <c r="AO440" s="706"/>
      <c r="AP440" s="706"/>
    </row>
    <row r="441" spans="2:42" hidden="1" outlineLevel="1">
      <c r="B441" s="728" t="s">
        <v>510</v>
      </c>
      <c r="C441" s="58" t="s">
        <v>1337</v>
      </c>
      <c r="D441" s="686"/>
      <c r="E441" s="667"/>
      <c r="F441" s="699"/>
      <c r="G441" s="704"/>
      <c r="H441" s="705"/>
      <c r="I441" s="705"/>
      <c r="J441" s="705"/>
      <c r="K441" s="705"/>
      <c r="L441" s="705"/>
      <c r="M441" s="705"/>
      <c r="N441" s="705"/>
      <c r="O441" s="705"/>
      <c r="P441" s="705"/>
      <c r="Q441" s="705"/>
      <c r="R441" s="705"/>
      <c r="S441" s="705"/>
      <c r="T441" s="705"/>
      <c r="U441" s="705"/>
      <c r="V441" s="705"/>
      <c r="W441" s="705"/>
      <c r="X441" s="705"/>
      <c r="Y441" s="705"/>
      <c r="Z441" s="705"/>
      <c r="AA441" s="705"/>
      <c r="AB441" s="705"/>
      <c r="AC441" s="705"/>
      <c r="AD441" s="705"/>
      <c r="AE441" s="705"/>
      <c r="AF441" s="705"/>
      <c r="AG441" s="705"/>
      <c r="AH441" s="705"/>
      <c r="AI441" s="705"/>
      <c r="AJ441" s="705"/>
      <c r="AK441" s="706"/>
      <c r="AL441" s="706"/>
      <c r="AM441" s="706"/>
      <c r="AN441" s="706"/>
      <c r="AO441" s="706"/>
      <c r="AP441" s="706"/>
    </row>
    <row r="442" spans="2:42" hidden="1" outlineLevel="1">
      <c r="B442" s="728" t="s">
        <v>74</v>
      </c>
      <c r="C442" s="60"/>
      <c r="D442" s="686" t="s">
        <v>1257</v>
      </c>
      <c r="E442" s="667" t="s">
        <v>1315</v>
      </c>
      <c r="F442" s="699"/>
      <c r="G442" s="973">
        <v>0</v>
      </c>
      <c r="H442" s="973">
        <v>0</v>
      </c>
      <c r="I442" s="973">
        <v>0</v>
      </c>
      <c r="J442" s="973">
        <v>0</v>
      </c>
      <c r="K442" s="973">
        <v>0</v>
      </c>
      <c r="L442" s="973">
        <v>0</v>
      </c>
      <c r="M442" s="973">
        <v>0</v>
      </c>
      <c r="N442" s="973">
        <v>0</v>
      </c>
      <c r="O442" s="973">
        <v>0</v>
      </c>
      <c r="P442" s="973">
        <v>0</v>
      </c>
      <c r="Q442" s="973">
        <v>0</v>
      </c>
      <c r="R442" s="973">
        <v>0</v>
      </c>
      <c r="S442" s="973">
        <v>0</v>
      </c>
      <c r="T442" s="973">
        <v>0</v>
      </c>
      <c r="U442" s="973">
        <v>0</v>
      </c>
      <c r="V442" s="973">
        <v>0</v>
      </c>
      <c r="W442" s="973">
        <v>0</v>
      </c>
      <c r="X442" s="973">
        <v>0</v>
      </c>
      <c r="Y442" s="973">
        <v>0</v>
      </c>
      <c r="Z442" s="973">
        <v>0</v>
      </c>
      <c r="AA442" s="973">
        <v>0</v>
      </c>
      <c r="AB442" s="973">
        <v>0</v>
      </c>
      <c r="AC442" s="973">
        <v>0</v>
      </c>
      <c r="AD442" s="973">
        <v>0</v>
      </c>
      <c r="AE442" s="973">
        <v>0</v>
      </c>
      <c r="AF442" s="973">
        <v>0</v>
      </c>
      <c r="AG442" s="973">
        <v>0</v>
      </c>
      <c r="AH442" s="973">
        <v>0</v>
      </c>
      <c r="AI442" s="973">
        <v>0</v>
      </c>
      <c r="AJ442" s="973">
        <v>0</v>
      </c>
      <c r="AK442" s="973">
        <v>0</v>
      </c>
      <c r="AL442" s="973">
        <v>0</v>
      </c>
      <c r="AM442" s="973">
        <v>0</v>
      </c>
      <c r="AN442" s="973">
        <v>0</v>
      </c>
      <c r="AO442" s="973">
        <v>0</v>
      </c>
      <c r="AP442" s="973">
        <v>0</v>
      </c>
    </row>
    <row r="443" spans="2:42" hidden="1" outlineLevel="1">
      <c r="B443" s="728" t="s">
        <v>75</v>
      </c>
      <c r="C443" s="60"/>
      <c r="D443" s="686" t="s">
        <v>1119</v>
      </c>
      <c r="E443" s="667" t="s">
        <v>1315</v>
      </c>
      <c r="F443" s="699"/>
      <c r="G443" s="973">
        <v>0</v>
      </c>
      <c r="H443" s="973">
        <v>0</v>
      </c>
      <c r="I443" s="973">
        <v>0</v>
      </c>
      <c r="J443" s="973">
        <v>0</v>
      </c>
      <c r="K443" s="973">
        <v>0</v>
      </c>
      <c r="L443" s="973">
        <v>0</v>
      </c>
      <c r="M443" s="973">
        <v>0</v>
      </c>
      <c r="N443" s="973">
        <v>0</v>
      </c>
      <c r="O443" s="973">
        <v>0</v>
      </c>
      <c r="P443" s="973">
        <v>0</v>
      </c>
      <c r="Q443" s="973">
        <v>0</v>
      </c>
      <c r="R443" s="973">
        <v>0</v>
      </c>
      <c r="S443" s="973">
        <v>0</v>
      </c>
      <c r="T443" s="973">
        <v>0</v>
      </c>
      <c r="U443" s="973">
        <v>0</v>
      </c>
      <c r="V443" s="973">
        <v>0</v>
      </c>
      <c r="W443" s="973">
        <v>0</v>
      </c>
      <c r="X443" s="973">
        <v>0</v>
      </c>
      <c r="Y443" s="973">
        <v>0</v>
      </c>
      <c r="Z443" s="973">
        <v>0</v>
      </c>
      <c r="AA443" s="973">
        <v>0</v>
      </c>
      <c r="AB443" s="973">
        <v>0</v>
      </c>
      <c r="AC443" s="973">
        <v>0</v>
      </c>
      <c r="AD443" s="973">
        <v>0</v>
      </c>
      <c r="AE443" s="973">
        <v>0</v>
      </c>
      <c r="AF443" s="973">
        <v>0</v>
      </c>
      <c r="AG443" s="973">
        <v>0</v>
      </c>
      <c r="AH443" s="973">
        <v>0</v>
      </c>
      <c r="AI443" s="973">
        <v>0</v>
      </c>
      <c r="AJ443" s="973">
        <v>0</v>
      </c>
      <c r="AK443" s="973">
        <v>0</v>
      </c>
      <c r="AL443" s="973">
        <v>0</v>
      </c>
      <c r="AM443" s="973">
        <v>0</v>
      </c>
      <c r="AN443" s="973">
        <v>0</v>
      </c>
      <c r="AO443" s="973">
        <v>0</v>
      </c>
      <c r="AP443" s="973">
        <v>0</v>
      </c>
    </row>
    <row r="444" spans="2:42" hidden="1" outlineLevel="1">
      <c r="B444" s="728" t="s">
        <v>76</v>
      </c>
      <c r="C444" s="60"/>
      <c r="D444" s="686" t="s">
        <v>776</v>
      </c>
      <c r="E444" s="667" t="s">
        <v>1315</v>
      </c>
      <c r="F444" s="699"/>
      <c r="G444" s="973">
        <v>0</v>
      </c>
      <c r="H444" s="973">
        <v>0</v>
      </c>
      <c r="I444" s="973">
        <v>0</v>
      </c>
      <c r="J444" s="973">
        <v>0</v>
      </c>
      <c r="K444" s="973">
        <v>0</v>
      </c>
      <c r="L444" s="973">
        <v>0</v>
      </c>
      <c r="M444" s="973">
        <v>0</v>
      </c>
      <c r="N444" s="973">
        <v>0</v>
      </c>
      <c r="O444" s="973">
        <v>0</v>
      </c>
      <c r="P444" s="973">
        <v>0</v>
      </c>
      <c r="Q444" s="973">
        <v>0</v>
      </c>
      <c r="R444" s="973">
        <v>0</v>
      </c>
      <c r="S444" s="973">
        <v>0</v>
      </c>
      <c r="T444" s="973">
        <v>0</v>
      </c>
      <c r="U444" s="973">
        <v>0</v>
      </c>
      <c r="V444" s="973">
        <v>0</v>
      </c>
      <c r="W444" s="973">
        <v>0</v>
      </c>
      <c r="X444" s="973">
        <v>0</v>
      </c>
      <c r="Y444" s="973">
        <v>0</v>
      </c>
      <c r="Z444" s="973">
        <v>0</v>
      </c>
      <c r="AA444" s="973">
        <v>0</v>
      </c>
      <c r="AB444" s="973">
        <v>0</v>
      </c>
      <c r="AC444" s="973">
        <v>0</v>
      </c>
      <c r="AD444" s="973">
        <v>0</v>
      </c>
      <c r="AE444" s="973">
        <v>0</v>
      </c>
      <c r="AF444" s="973">
        <v>0</v>
      </c>
      <c r="AG444" s="973">
        <v>0</v>
      </c>
      <c r="AH444" s="973">
        <v>0</v>
      </c>
      <c r="AI444" s="973">
        <v>0</v>
      </c>
      <c r="AJ444" s="973">
        <v>0</v>
      </c>
      <c r="AK444" s="973">
        <v>0</v>
      </c>
      <c r="AL444" s="973">
        <v>0</v>
      </c>
      <c r="AM444" s="973">
        <v>0</v>
      </c>
      <c r="AN444" s="973">
        <v>0</v>
      </c>
      <c r="AO444" s="973">
        <v>0</v>
      </c>
      <c r="AP444" s="973">
        <v>0</v>
      </c>
    </row>
    <row r="445" spans="2:42" hidden="1" outlineLevel="1">
      <c r="B445" s="728" t="s">
        <v>77</v>
      </c>
      <c r="C445" s="60"/>
      <c r="D445" s="686" t="s">
        <v>1120</v>
      </c>
      <c r="E445" s="667" t="s">
        <v>1315</v>
      </c>
      <c r="F445" s="699"/>
      <c r="G445" s="973">
        <v>0</v>
      </c>
      <c r="H445" s="973">
        <v>0</v>
      </c>
      <c r="I445" s="973">
        <v>0</v>
      </c>
      <c r="J445" s="973">
        <v>0</v>
      </c>
      <c r="K445" s="973">
        <v>0</v>
      </c>
      <c r="L445" s="973">
        <v>0</v>
      </c>
      <c r="M445" s="973">
        <v>0</v>
      </c>
      <c r="N445" s="973">
        <v>0</v>
      </c>
      <c r="O445" s="973">
        <v>0</v>
      </c>
      <c r="P445" s="973">
        <v>0</v>
      </c>
      <c r="Q445" s="973">
        <v>0</v>
      </c>
      <c r="R445" s="973">
        <v>0</v>
      </c>
      <c r="S445" s="973">
        <v>0</v>
      </c>
      <c r="T445" s="973">
        <v>0</v>
      </c>
      <c r="U445" s="973">
        <v>0</v>
      </c>
      <c r="V445" s="973">
        <v>0</v>
      </c>
      <c r="W445" s="973">
        <v>0</v>
      </c>
      <c r="X445" s="973">
        <v>0</v>
      </c>
      <c r="Y445" s="973">
        <v>0</v>
      </c>
      <c r="Z445" s="973">
        <v>0</v>
      </c>
      <c r="AA445" s="973">
        <v>0</v>
      </c>
      <c r="AB445" s="973">
        <v>0</v>
      </c>
      <c r="AC445" s="973">
        <v>0</v>
      </c>
      <c r="AD445" s="973">
        <v>0</v>
      </c>
      <c r="AE445" s="973">
        <v>0</v>
      </c>
      <c r="AF445" s="973">
        <v>0</v>
      </c>
      <c r="AG445" s="973">
        <v>0</v>
      </c>
      <c r="AH445" s="973">
        <v>0</v>
      </c>
      <c r="AI445" s="973">
        <v>0</v>
      </c>
      <c r="AJ445" s="973">
        <v>0</v>
      </c>
      <c r="AK445" s="973">
        <v>0</v>
      </c>
      <c r="AL445" s="973">
        <v>0</v>
      </c>
      <c r="AM445" s="973">
        <v>0</v>
      </c>
      <c r="AN445" s="973">
        <v>0</v>
      </c>
      <c r="AO445" s="973">
        <v>0</v>
      </c>
      <c r="AP445" s="973">
        <v>0</v>
      </c>
    </row>
    <row r="446" spans="2:42" ht="12.75" hidden="1" customHeight="1" outlineLevel="1">
      <c r="B446" s="728" t="s">
        <v>78</v>
      </c>
      <c r="C446" s="60"/>
      <c r="D446" s="686" t="s">
        <v>1121</v>
      </c>
      <c r="E446" s="667" t="s">
        <v>188</v>
      </c>
      <c r="F446" s="692"/>
      <c r="G446" s="973">
        <v>0</v>
      </c>
      <c r="H446" s="973">
        <v>0</v>
      </c>
      <c r="I446" s="973">
        <v>0</v>
      </c>
      <c r="J446" s="973">
        <v>0</v>
      </c>
      <c r="K446" s="973">
        <v>0</v>
      </c>
      <c r="L446" s="973">
        <v>0</v>
      </c>
      <c r="M446" s="973">
        <v>0</v>
      </c>
      <c r="N446" s="973">
        <v>0</v>
      </c>
      <c r="O446" s="973">
        <v>0</v>
      </c>
      <c r="P446" s="973">
        <v>0</v>
      </c>
      <c r="Q446" s="973">
        <v>0</v>
      </c>
      <c r="R446" s="973">
        <v>0</v>
      </c>
      <c r="S446" s="973">
        <v>0</v>
      </c>
      <c r="T446" s="973">
        <v>0</v>
      </c>
      <c r="U446" s="973">
        <v>0</v>
      </c>
      <c r="V446" s="973">
        <v>0</v>
      </c>
      <c r="W446" s="973">
        <v>0</v>
      </c>
      <c r="X446" s="973">
        <v>0</v>
      </c>
      <c r="Y446" s="973">
        <v>0</v>
      </c>
      <c r="Z446" s="973">
        <v>0</v>
      </c>
      <c r="AA446" s="973">
        <v>0</v>
      </c>
      <c r="AB446" s="973">
        <v>0</v>
      </c>
      <c r="AC446" s="973">
        <v>0</v>
      </c>
      <c r="AD446" s="973">
        <v>0</v>
      </c>
      <c r="AE446" s="973">
        <v>0</v>
      </c>
      <c r="AF446" s="973">
        <v>0</v>
      </c>
      <c r="AG446" s="973">
        <v>0</v>
      </c>
      <c r="AH446" s="973">
        <v>0</v>
      </c>
      <c r="AI446" s="973">
        <v>0</v>
      </c>
      <c r="AJ446" s="973">
        <v>0</v>
      </c>
      <c r="AK446" s="973">
        <v>0</v>
      </c>
      <c r="AL446" s="973">
        <v>0</v>
      </c>
      <c r="AM446" s="973">
        <v>0</v>
      </c>
      <c r="AN446" s="973">
        <v>0</v>
      </c>
      <c r="AO446" s="973">
        <v>0</v>
      </c>
      <c r="AP446" s="973">
        <v>0</v>
      </c>
    </row>
    <row r="447" spans="2:42" hidden="1" outlineLevel="1">
      <c r="B447" s="728" t="s">
        <v>79</v>
      </c>
      <c r="C447" s="60"/>
      <c r="D447" s="686" t="s">
        <v>1122</v>
      </c>
      <c r="E447" s="667" t="s">
        <v>1315</v>
      </c>
      <c r="F447" s="699"/>
      <c r="G447" s="973">
        <v>0</v>
      </c>
      <c r="H447" s="973">
        <v>0</v>
      </c>
      <c r="I447" s="973">
        <v>0</v>
      </c>
      <c r="J447" s="973">
        <v>0</v>
      </c>
      <c r="K447" s="973">
        <v>0</v>
      </c>
      <c r="L447" s="973">
        <v>0</v>
      </c>
      <c r="M447" s="973">
        <v>0</v>
      </c>
      <c r="N447" s="973">
        <v>0</v>
      </c>
      <c r="O447" s="973">
        <v>0</v>
      </c>
      <c r="P447" s="973">
        <v>0</v>
      </c>
      <c r="Q447" s="973">
        <v>0</v>
      </c>
      <c r="R447" s="973">
        <v>0</v>
      </c>
      <c r="S447" s="973">
        <v>0</v>
      </c>
      <c r="T447" s="973">
        <v>0</v>
      </c>
      <c r="U447" s="973">
        <v>0</v>
      </c>
      <c r="V447" s="973">
        <v>0</v>
      </c>
      <c r="W447" s="973">
        <v>0</v>
      </c>
      <c r="X447" s="973">
        <v>0</v>
      </c>
      <c r="Y447" s="973">
        <v>0</v>
      </c>
      <c r="Z447" s="973">
        <v>0</v>
      </c>
      <c r="AA447" s="973">
        <v>0</v>
      </c>
      <c r="AB447" s="973">
        <v>0</v>
      </c>
      <c r="AC447" s="973">
        <v>0</v>
      </c>
      <c r="AD447" s="973">
        <v>0</v>
      </c>
      <c r="AE447" s="973">
        <v>0</v>
      </c>
      <c r="AF447" s="973">
        <v>0</v>
      </c>
      <c r="AG447" s="973">
        <v>0</v>
      </c>
      <c r="AH447" s="973">
        <v>0</v>
      </c>
      <c r="AI447" s="973">
        <v>0</v>
      </c>
      <c r="AJ447" s="973">
        <v>0</v>
      </c>
      <c r="AK447" s="973">
        <v>0</v>
      </c>
      <c r="AL447" s="973">
        <v>0</v>
      </c>
      <c r="AM447" s="973">
        <v>0</v>
      </c>
      <c r="AN447" s="973">
        <v>0</v>
      </c>
      <c r="AO447" s="973">
        <v>0</v>
      </c>
      <c r="AP447" s="973">
        <v>0</v>
      </c>
    </row>
    <row r="448" spans="2:42" hidden="1" outlineLevel="1">
      <c r="B448" s="786" t="s">
        <v>1185</v>
      </c>
      <c r="C448" s="59" t="s">
        <v>261</v>
      </c>
      <c r="D448" s="640"/>
      <c r="E448" s="670"/>
      <c r="F448" s="692"/>
      <c r="G448" s="704"/>
      <c r="H448" s="705"/>
      <c r="I448" s="705"/>
      <c r="J448" s="705"/>
      <c r="K448" s="705"/>
      <c r="L448" s="705"/>
      <c r="M448" s="705"/>
      <c r="N448" s="705"/>
      <c r="O448" s="705"/>
      <c r="P448" s="705"/>
      <c r="Q448" s="705"/>
      <c r="R448" s="705"/>
      <c r="S448" s="705"/>
      <c r="T448" s="705"/>
      <c r="U448" s="705"/>
      <c r="V448" s="705"/>
      <c r="W448" s="705"/>
      <c r="X448" s="705"/>
      <c r="Y448" s="705"/>
      <c r="Z448" s="705"/>
      <c r="AA448" s="705"/>
      <c r="AB448" s="705"/>
      <c r="AC448" s="705"/>
      <c r="AD448" s="705"/>
      <c r="AE448" s="705"/>
      <c r="AF448" s="705"/>
      <c r="AG448" s="705"/>
      <c r="AH448" s="705"/>
      <c r="AI448" s="705"/>
      <c r="AJ448" s="705"/>
      <c r="AK448" s="706"/>
      <c r="AL448" s="706"/>
      <c r="AM448" s="706"/>
      <c r="AN448" s="706"/>
      <c r="AO448" s="706"/>
      <c r="AP448" s="706"/>
    </row>
    <row r="449" spans="1:42" hidden="1" outlineLevel="1">
      <c r="B449" s="728" t="s">
        <v>507</v>
      </c>
      <c r="C449" s="687"/>
      <c r="D449" s="669" t="s">
        <v>587</v>
      </c>
      <c r="E449" s="670" t="s">
        <v>1315</v>
      </c>
      <c r="F449" s="690"/>
      <c r="G449" s="973">
        <v>0</v>
      </c>
      <c r="H449" s="973">
        <v>0</v>
      </c>
      <c r="I449" s="973">
        <v>0</v>
      </c>
      <c r="J449" s="973">
        <v>0</v>
      </c>
      <c r="K449" s="973">
        <v>0</v>
      </c>
      <c r="L449" s="973">
        <v>0</v>
      </c>
      <c r="M449" s="973">
        <v>0</v>
      </c>
      <c r="N449" s="973">
        <v>0</v>
      </c>
      <c r="O449" s="973">
        <v>0</v>
      </c>
      <c r="P449" s="973">
        <v>0</v>
      </c>
      <c r="Q449" s="973">
        <v>0</v>
      </c>
      <c r="R449" s="973">
        <v>0</v>
      </c>
      <c r="S449" s="973">
        <v>0</v>
      </c>
      <c r="T449" s="973">
        <v>0</v>
      </c>
      <c r="U449" s="973">
        <v>0</v>
      </c>
      <c r="V449" s="973">
        <v>0</v>
      </c>
      <c r="W449" s="973">
        <v>0</v>
      </c>
      <c r="X449" s="973">
        <v>0</v>
      </c>
      <c r="Y449" s="973">
        <v>0</v>
      </c>
      <c r="Z449" s="973">
        <v>0</v>
      </c>
      <c r="AA449" s="973">
        <v>0</v>
      </c>
      <c r="AB449" s="973">
        <v>0</v>
      </c>
      <c r="AC449" s="973">
        <v>0</v>
      </c>
      <c r="AD449" s="973">
        <v>0</v>
      </c>
      <c r="AE449" s="973">
        <v>0</v>
      </c>
      <c r="AF449" s="973">
        <v>0</v>
      </c>
      <c r="AG449" s="973">
        <v>0</v>
      </c>
      <c r="AH449" s="973">
        <v>0</v>
      </c>
      <c r="AI449" s="973">
        <v>0</v>
      </c>
      <c r="AJ449" s="973">
        <v>0</v>
      </c>
      <c r="AK449" s="973">
        <v>0</v>
      </c>
      <c r="AL449" s="973">
        <v>0</v>
      </c>
      <c r="AM449" s="973">
        <v>0</v>
      </c>
      <c r="AN449" s="973">
        <v>0</v>
      </c>
      <c r="AO449" s="973">
        <v>0</v>
      </c>
      <c r="AP449" s="973">
        <v>0</v>
      </c>
    </row>
    <row r="450" spans="1:42" hidden="1" outlineLevel="1">
      <c r="B450" s="786" t="s">
        <v>508</v>
      </c>
      <c r="C450" s="59" t="s">
        <v>1339</v>
      </c>
      <c r="D450" s="640"/>
      <c r="E450" s="670"/>
      <c r="F450" s="716"/>
      <c r="G450" s="704"/>
      <c r="H450" s="705"/>
      <c r="I450" s="705"/>
      <c r="J450" s="705"/>
      <c r="K450" s="705"/>
      <c r="L450" s="705"/>
      <c r="M450" s="705"/>
      <c r="N450" s="705"/>
      <c r="O450" s="705"/>
      <c r="P450" s="705"/>
      <c r="Q450" s="705"/>
      <c r="R450" s="705"/>
      <c r="S450" s="705"/>
      <c r="T450" s="705"/>
      <c r="U450" s="705"/>
      <c r="V450" s="705"/>
      <c r="W450" s="705"/>
      <c r="X450" s="705"/>
      <c r="Y450" s="705"/>
      <c r="Z450" s="705"/>
      <c r="AA450" s="705"/>
      <c r="AB450" s="705"/>
      <c r="AC450" s="705"/>
      <c r="AD450" s="705"/>
      <c r="AE450" s="705"/>
      <c r="AF450" s="705"/>
      <c r="AG450" s="705"/>
      <c r="AH450" s="705"/>
      <c r="AI450" s="705"/>
      <c r="AJ450" s="705"/>
      <c r="AK450" s="706"/>
      <c r="AL450" s="706"/>
      <c r="AM450" s="706"/>
      <c r="AN450" s="706"/>
      <c r="AO450" s="706"/>
      <c r="AP450" s="706"/>
    </row>
    <row r="451" spans="1:42" hidden="1" outlineLevel="1">
      <c r="B451" s="728" t="s">
        <v>509</v>
      </c>
      <c r="C451" s="61"/>
      <c r="D451" s="640" t="s">
        <v>799</v>
      </c>
      <c r="E451" s="667" t="s">
        <v>1315</v>
      </c>
      <c r="F451" s="696"/>
      <c r="G451" s="1003">
        <v>0</v>
      </c>
      <c r="H451" s="1003">
        <v>0</v>
      </c>
      <c r="I451" s="1003">
        <v>0</v>
      </c>
      <c r="J451" s="1003">
        <v>0</v>
      </c>
      <c r="K451" s="1003">
        <v>0</v>
      </c>
      <c r="L451" s="1003">
        <v>0</v>
      </c>
      <c r="M451" s="1003">
        <v>0</v>
      </c>
      <c r="N451" s="1003">
        <v>0</v>
      </c>
      <c r="O451" s="1003">
        <v>0</v>
      </c>
      <c r="P451" s="1003">
        <v>0</v>
      </c>
      <c r="Q451" s="1003">
        <v>0</v>
      </c>
      <c r="R451" s="1003">
        <v>0</v>
      </c>
      <c r="S451" s="1003">
        <v>0</v>
      </c>
      <c r="T451" s="1003">
        <v>0</v>
      </c>
      <c r="U451" s="1003">
        <v>0</v>
      </c>
      <c r="V451" s="1003">
        <v>0</v>
      </c>
      <c r="W451" s="1003">
        <v>0</v>
      </c>
      <c r="X451" s="1003">
        <v>0</v>
      </c>
      <c r="Y451" s="1003">
        <v>0</v>
      </c>
      <c r="Z451" s="1003">
        <v>0</v>
      </c>
      <c r="AA451" s="1003">
        <v>0</v>
      </c>
      <c r="AB451" s="1003">
        <v>0</v>
      </c>
      <c r="AC451" s="1003">
        <v>0</v>
      </c>
      <c r="AD451" s="1003">
        <v>0</v>
      </c>
      <c r="AE451" s="1003">
        <v>0</v>
      </c>
      <c r="AF451" s="1003">
        <v>0</v>
      </c>
      <c r="AG451" s="1003">
        <v>0</v>
      </c>
      <c r="AH451" s="1003">
        <v>0</v>
      </c>
      <c r="AI451" s="1003">
        <v>0</v>
      </c>
      <c r="AJ451" s="1003">
        <v>0</v>
      </c>
      <c r="AK451" s="1003">
        <v>0</v>
      </c>
      <c r="AL451" s="973">
        <v>0</v>
      </c>
      <c r="AM451" s="973">
        <v>0</v>
      </c>
      <c r="AN451" s="973">
        <v>0</v>
      </c>
      <c r="AO451" s="973">
        <v>0</v>
      </c>
      <c r="AP451" s="973">
        <v>0</v>
      </c>
    </row>
    <row r="452" spans="1:42" collapsed="1">
      <c r="B452" s="728">
        <v>304</v>
      </c>
      <c r="C452" s="59" t="s">
        <v>280</v>
      </c>
      <c r="D452" s="640"/>
      <c r="E452" s="667"/>
      <c r="F452" s="699"/>
      <c r="G452" s="704"/>
      <c r="H452" s="705"/>
      <c r="I452" s="705"/>
      <c r="J452" s="705"/>
      <c r="K452" s="705"/>
      <c r="L452" s="705"/>
      <c r="M452" s="705"/>
      <c r="N452" s="705"/>
      <c r="O452" s="705"/>
      <c r="P452" s="705"/>
      <c r="Q452" s="705"/>
      <c r="R452" s="705"/>
      <c r="S452" s="705"/>
      <c r="T452" s="705"/>
      <c r="U452" s="705"/>
      <c r="V452" s="705"/>
      <c r="W452" s="705"/>
      <c r="X452" s="705"/>
      <c r="Y452" s="705"/>
      <c r="Z452" s="705"/>
      <c r="AA452" s="705"/>
      <c r="AB452" s="705"/>
      <c r="AC452" s="705"/>
      <c r="AD452" s="705"/>
      <c r="AE452" s="705"/>
      <c r="AF452" s="705"/>
      <c r="AG452" s="705"/>
      <c r="AH452" s="705"/>
      <c r="AI452" s="705"/>
      <c r="AJ452" s="705"/>
      <c r="AK452" s="706"/>
      <c r="AL452" s="706"/>
      <c r="AM452" s="706"/>
      <c r="AN452" s="706"/>
      <c r="AO452" s="706"/>
      <c r="AP452" s="706"/>
    </row>
    <row r="453" spans="1:42" hidden="1" outlineLevel="1">
      <c r="B453" s="728" t="s">
        <v>623</v>
      </c>
      <c r="C453" s="58" t="s">
        <v>1337</v>
      </c>
      <c r="D453" s="685"/>
      <c r="E453" s="667"/>
      <c r="F453" s="703"/>
      <c r="G453" s="704"/>
      <c r="H453" s="705"/>
      <c r="I453" s="705"/>
      <c r="J453" s="705"/>
      <c r="K453" s="705"/>
      <c r="L453" s="705"/>
      <c r="M453" s="705"/>
      <c r="N453" s="705"/>
      <c r="O453" s="705"/>
      <c r="P453" s="705"/>
      <c r="Q453" s="705"/>
      <c r="R453" s="705"/>
      <c r="S453" s="705"/>
      <c r="T453" s="705"/>
      <c r="U453" s="705"/>
      <c r="V453" s="705"/>
      <c r="W453" s="705"/>
      <c r="X453" s="705"/>
      <c r="Y453" s="705"/>
      <c r="Z453" s="705"/>
      <c r="AA453" s="705"/>
      <c r="AB453" s="705"/>
      <c r="AC453" s="705"/>
      <c r="AD453" s="705"/>
      <c r="AE453" s="705"/>
      <c r="AF453" s="705"/>
      <c r="AG453" s="705"/>
      <c r="AH453" s="705"/>
      <c r="AI453" s="705"/>
      <c r="AJ453" s="705"/>
      <c r="AK453" s="706"/>
      <c r="AL453" s="706"/>
      <c r="AM453" s="706"/>
      <c r="AN453" s="706"/>
      <c r="AO453" s="706"/>
      <c r="AP453" s="706"/>
    </row>
    <row r="454" spans="1:42" hidden="1" outlineLevel="1">
      <c r="B454" s="728" t="s">
        <v>80</v>
      </c>
      <c r="C454" s="60"/>
      <c r="D454" s="686" t="s">
        <v>1148</v>
      </c>
      <c r="E454" s="667" t="s">
        <v>1315</v>
      </c>
      <c r="F454" s="874"/>
      <c r="G454" s="973">
        <v>0</v>
      </c>
      <c r="H454" s="973">
        <v>0</v>
      </c>
      <c r="I454" s="973">
        <v>0</v>
      </c>
      <c r="J454" s="973">
        <v>0</v>
      </c>
      <c r="K454" s="973">
        <v>0</v>
      </c>
      <c r="L454" s="973">
        <v>0</v>
      </c>
      <c r="M454" s="973">
        <v>0</v>
      </c>
      <c r="N454" s="973">
        <v>0</v>
      </c>
      <c r="O454" s="973">
        <v>0</v>
      </c>
      <c r="P454" s="973">
        <v>0</v>
      </c>
      <c r="Q454" s="973">
        <v>0</v>
      </c>
      <c r="R454" s="973">
        <v>0</v>
      </c>
      <c r="S454" s="973">
        <v>0</v>
      </c>
      <c r="T454" s="973">
        <v>0</v>
      </c>
      <c r="U454" s="973">
        <v>0</v>
      </c>
      <c r="V454" s="973">
        <v>0</v>
      </c>
      <c r="W454" s="973">
        <v>0</v>
      </c>
      <c r="X454" s="973">
        <v>0</v>
      </c>
      <c r="Y454" s="973">
        <v>0</v>
      </c>
      <c r="Z454" s="973">
        <v>0</v>
      </c>
      <c r="AA454" s="973">
        <v>0</v>
      </c>
      <c r="AB454" s="973">
        <v>0</v>
      </c>
      <c r="AC454" s="973">
        <v>0</v>
      </c>
      <c r="AD454" s="973">
        <v>0</v>
      </c>
      <c r="AE454" s="973">
        <v>0</v>
      </c>
      <c r="AF454" s="973">
        <v>0</v>
      </c>
      <c r="AG454" s="973">
        <v>0</v>
      </c>
      <c r="AH454" s="973">
        <v>0</v>
      </c>
      <c r="AI454" s="973">
        <v>0</v>
      </c>
      <c r="AJ454" s="973">
        <v>0</v>
      </c>
      <c r="AK454" s="973">
        <v>0</v>
      </c>
      <c r="AL454" s="973">
        <v>0</v>
      </c>
      <c r="AM454" s="973">
        <v>0</v>
      </c>
      <c r="AN454" s="973">
        <v>0</v>
      </c>
      <c r="AO454" s="973">
        <v>0</v>
      </c>
      <c r="AP454" s="973">
        <v>0</v>
      </c>
    </row>
    <row r="455" spans="1:42" hidden="1" outlineLevel="1">
      <c r="B455" s="728" t="s">
        <v>81</v>
      </c>
      <c r="C455" s="60"/>
      <c r="D455" s="686" t="s">
        <v>776</v>
      </c>
      <c r="E455" s="667" t="s">
        <v>1315</v>
      </c>
      <c r="F455" s="874"/>
      <c r="G455" s="973">
        <v>0</v>
      </c>
      <c r="H455" s="973">
        <v>0</v>
      </c>
      <c r="I455" s="973">
        <v>0</v>
      </c>
      <c r="J455" s="973">
        <v>0</v>
      </c>
      <c r="K455" s="973">
        <v>0</v>
      </c>
      <c r="L455" s="973">
        <v>0</v>
      </c>
      <c r="M455" s="973">
        <v>0</v>
      </c>
      <c r="N455" s="973">
        <v>0</v>
      </c>
      <c r="O455" s="973">
        <v>0</v>
      </c>
      <c r="P455" s="973">
        <v>0</v>
      </c>
      <c r="Q455" s="973">
        <v>0</v>
      </c>
      <c r="R455" s="973">
        <v>0</v>
      </c>
      <c r="S455" s="973">
        <v>0</v>
      </c>
      <c r="T455" s="973">
        <v>0</v>
      </c>
      <c r="U455" s="973">
        <v>0</v>
      </c>
      <c r="V455" s="973">
        <v>0</v>
      </c>
      <c r="W455" s="973">
        <v>0</v>
      </c>
      <c r="X455" s="973">
        <v>0</v>
      </c>
      <c r="Y455" s="973">
        <v>0</v>
      </c>
      <c r="Z455" s="973">
        <v>0</v>
      </c>
      <c r="AA455" s="973">
        <v>0</v>
      </c>
      <c r="AB455" s="973">
        <v>0</v>
      </c>
      <c r="AC455" s="973">
        <v>0</v>
      </c>
      <c r="AD455" s="973">
        <v>0</v>
      </c>
      <c r="AE455" s="973">
        <v>0</v>
      </c>
      <c r="AF455" s="973">
        <v>0</v>
      </c>
      <c r="AG455" s="973">
        <v>0</v>
      </c>
      <c r="AH455" s="973">
        <v>0</v>
      </c>
      <c r="AI455" s="973">
        <v>0</v>
      </c>
      <c r="AJ455" s="973">
        <v>0</v>
      </c>
      <c r="AK455" s="973">
        <v>0</v>
      </c>
      <c r="AL455" s="973">
        <v>0</v>
      </c>
      <c r="AM455" s="973">
        <v>0</v>
      </c>
      <c r="AN455" s="973">
        <v>0</v>
      </c>
      <c r="AO455" s="973">
        <v>0</v>
      </c>
      <c r="AP455" s="973">
        <v>0</v>
      </c>
    </row>
    <row r="456" spans="1:42" hidden="1" outlineLevel="1">
      <c r="B456" s="728" t="s">
        <v>82</v>
      </c>
      <c r="C456" s="60"/>
      <c r="D456" s="686" t="s">
        <v>1120</v>
      </c>
      <c r="E456" s="667" t="s">
        <v>1315</v>
      </c>
      <c r="F456" s="874"/>
      <c r="G456" s="973">
        <v>0</v>
      </c>
      <c r="H456" s="973">
        <v>0</v>
      </c>
      <c r="I456" s="973">
        <v>0</v>
      </c>
      <c r="J456" s="973">
        <v>0</v>
      </c>
      <c r="K456" s="973">
        <v>0</v>
      </c>
      <c r="L456" s="973">
        <v>0</v>
      </c>
      <c r="M456" s="973">
        <v>0</v>
      </c>
      <c r="N456" s="973">
        <v>0</v>
      </c>
      <c r="O456" s="973">
        <v>0</v>
      </c>
      <c r="P456" s="973">
        <v>0</v>
      </c>
      <c r="Q456" s="973">
        <v>0</v>
      </c>
      <c r="R456" s="973">
        <v>0</v>
      </c>
      <c r="S456" s="973">
        <v>0</v>
      </c>
      <c r="T456" s="973">
        <v>0</v>
      </c>
      <c r="U456" s="973">
        <v>0</v>
      </c>
      <c r="V456" s="973">
        <v>0</v>
      </c>
      <c r="W456" s="973">
        <v>0</v>
      </c>
      <c r="X456" s="973">
        <v>0</v>
      </c>
      <c r="Y456" s="973">
        <v>0</v>
      </c>
      <c r="Z456" s="973">
        <v>0</v>
      </c>
      <c r="AA456" s="973">
        <v>0</v>
      </c>
      <c r="AB456" s="973">
        <v>0</v>
      </c>
      <c r="AC456" s="973">
        <v>0</v>
      </c>
      <c r="AD456" s="973">
        <v>0</v>
      </c>
      <c r="AE456" s="973">
        <v>0</v>
      </c>
      <c r="AF456" s="973">
        <v>0</v>
      </c>
      <c r="AG456" s="973">
        <v>0</v>
      </c>
      <c r="AH456" s="973">
        <v>0</v>
      </c>
      <c r="AI456" s="973">
        <v>0</v>
      </c>
      <c r="AJ456" s="973">
        <v>0</v>
      </c>
      <c r="AK456" s="973">
        <v>0</v>
      </c>
      <c r="AL456" s="973">
        <v>0</v>
      </c>
      <c r="AM456" s="973">
        <v>0</v>
      </c>
      <c r="AN456" s="973">
        <v>0</v>
      </c>
      <c r="AO456" s="973">
        <v>0</v>
      </c>
      <c r="AP456" s="973">
        <v>0</v>
      </c>
    </row>
    <row r="457" spans="1:42" ht="12.75" hidden="1" customHeight="1" outlineLevel="1">
      <c r="B457" s="728" t="s">
        <v>99</v>
      </c>
      <c r="C457" s="60"/>
      <c r="D457" s="686" t="s">
        <v>1121</v>
      </c>
      <c r="E457" s="667" t="s">
        <v>188</v>
      </c>
      <c r="F457" s="838"/>
      <c r="G457" s="973">
        <v>0</v>
      </c>
      <c r="H457" s="973">
        <v>0</v>
      </c>
      <c r="I457" s="973">
        <v>0</v>
      </c>
      <c r="J457" s="973">
        <v>0</v>
      </c>
      <c r="K457" s="973">
        <v>0</v>
      </c>
      <c r="L457" s="973">
        <v>0</v>
      </c>
      <c r="M457" s="973">
        <v>0</v>
      </c>
      <c r="N457" s="973">
        <v>0</v>
      </c>
      <c r="O457" s="973">
        <v>0</v>
      </c>
      <c r="P457" s="973">
        <v>0</v>
      </c>
      <c r="Q457" s="973">
        <v>0</v>
      </c>
      <c r="R457" s="973">
        <v>0</v>
      </c>
      <c r="S457" s="973">
        <v>0</v>
      </c>
      <c r="T457" s="973">
        <v>0</v>
      </c>
      <c r="U457" s="973">
        <v>0</v>
      </c>
      <c r="V457" s="973">
        <v>0</v>
      </c>
      <c r="W457" s="973">
        <v>0</v>
      </c>
      <c r="X457" s="973">
        <v>0</v>
      </c>
      <c r="Y457" s="973">
        <v>0</v>
      </c>
      <c r="Z457" s="973">
        <v>0</v>
      </c>
      <c r="AA457" s="973">
        <v>0</v>
      </c>
      <c r="AB457" s="973">
        <v>0</v>
      </c>
      <c r="AC457" s="973">
        <v>0</v>
      </c>
      <c r="AD457" s="973">
        <v>0</v>
      </c>
      <c r="AE457" s="973">
        <v>0</v>
      </c>
      <c r="AF457" s="973">
        <v>0</v>
      </c>
      <c r="AG457" s="973">
        <v>0</v>
      </c>
      <c r="AH457" s="973">
        <v>0</v>
      </c>
      <c r="AI457" s="973">
        <v>0</v>
      </c>
      <c r="AJ457" s="973">
        <v>0</v>
      </c>
      <c r="AK457" s="973">
        <v>0</v>
      </c>
      <c r="AL457" s="973">
        <v>0</v>
      </c>
      <c r="AM457" s="973">
        <v>0</v>
      </c>
      <c r="AN457" s="973">
        <v>0</v>
      </c>
      <c r="AO457" s="973">
        <v>0</v>
      </c>
      <c r="AP457" s="973">
        <v>0</v>
      </c>
    </row>
    <row r="458" spans="1:42" hidden="1" outlineLevel="1">
      <c r="B458" s="786" t="s">
        <v>1026</v>
      </c>
      <c r="C458" s="60"/>
      <c r="D458" s="669" t="s">
        <v>1119</v>
      </c>
      <c r="E458" s="667" t="s">
        <v>1315</v>
      </c>
      <c r="F458" s="692"/>
      <c r="G458" s="973">
        <v>0</v>
      </c>
      <c r="H458" s="973">
        <v>0</v>
      </c>
      <c r="I458" s="973">
        <v>0</v>
      </c>
      <c r="J458" s="973">
        <v>0</v>
      </c>
      <c r="K458" s="973">
        <v>0</v>
      </c>
      <c r="L458" s="973">
        <v>0</v>
      </c>
      <c r="M458" s="973">
        <v>0</v>
      </c>
      <c r="N458" s="973">
        <v>0</v>
      </c>
      <c r="O458" s="973">
        <v>0</v>
      </c>
      <c r="P458" s="973">
        <v>0</v>
      </c>
      <c r="Q458" s="973">
        <v>0</v>
      </c>
      <c r="R458" s="973">
        <v>0</v>
      </c>
      <c r="S458" s="973">
        <v>0</v>
      </c>
      <c r="T458" s="973">
        <v>0</v>
      </c>
      <c r="U458" s="973">
        <v>0</v>
      </c>
      <c r="V458" s="973">
        <v>0</v>
      </c>
      <c r="W458" s="973">
        <v>0</v>
      </c>
      <c r="X458" s="973">
        <v>0</v>
      </c>
      <c r="Y458" s="973">
        <v>0</v>
      </c>
      <c r="Z458" s="973">
        <v>0</v>
      </c>
      <c r="AA458" s="973">
        <v>0</v>
      </c>
      <c r="AB458" s="973">
        <v>0</v>
      </c>
      <c r="AC458" s="973">
        <v>0</v>
      </c>
      <c r="AD458" s="973">
        <v>0</v>
      </c>
      <c r="AE458" s="973">
        <v>0</v>
      </c>
      <c r="AF458" s="973">
        <v>0</v>
      </c>
      <c r="AG458" s="973">
        <v>0</v>
      </c>
      <c r="AH458" s="973">
        <v>0</v>
      </c>
      <c r="AI458" s="973">
        <v>0</v>
      </c>
      <c r="AJ458" s="973">
        <v>0</v>
      </c>
      <c r="AK458" s="973">
        <v>0</v>
      </c>
      <c r="AL458" s="973">
        <v>0</v>
      </c>
      <c r="AM458" s="973">
        <v>0</v>
      </c>
      <c r="AN458" s="973">
        <v>0</v>
      </c>
      <c r="AO458" s="973">
        <v>0</v>
      </c>
      <c r="AP458" s="973">
        <v>0</v>
      </c>
    </row>
    <row r="459" spans="1:42" hidden="1" outlineLevel="1">
      <c r="B459" s="786" t="s">
        <v>1084</v>
      </c>
      <c r="C459" s="60"/>
      <c r="D459" s="686" t="s">
        <v>1306</v>
      </c>
      <c r="E459" s="667" t="s">
        <v>1315</v>
      </c>
      <c r="F459" s="692"/>
      <c r="G459" s="973">
        <v>0</v>
      </c>
      <c r="H459" s="973">
        <v>0</v>
      </c>
      <c r="I459" s="973">
        <v>0</v>
      </c>
      <c r="J459" s="973">
        <v>0</v>
      </c>
      <c r="K459" s="973">
        <v>0</v>
      </c>
      <c r="L459" s="973">
        <v>0</v>
      </c>
      <c r="M459" s="973">
        <v>0</v>
      </c>
      <c r="N459" s="973">
        <v>0</v>
      </c>
      <c r="O459" s="973">
        <v>0</v>
      </c>
      <c r="P459" s="973">
        <v>0</v>
      </c>
      <c r="Q459" s="973">
        <v>0</v>
      </c>
      <c r="R459" s="973">
        <v>0</v>
      </c>
      <c r="S459" s="973">
        <v>0</v>
      </c>
      <c r="T459" s="973">
        <v>0</v>
      </c>
      <c r="U459" s="973">
        <v>0</v>
      </c>
      <c r="V459" s="973">
        <v>0</v>
      </c>
      <c r="W459" s="973">
        <v>0</v>
      </c>
      <c r="X459" s="973">
        <v>0</v>
      </c>
      <c r="Y459" s="973">
        <v>0</v>
      </c>
      <c r="Z459" s="973">
        <v>0</v>
      </c>
      <c r="AA459" s="973">
        <v>0</v>
      </c>
      <c r="AB459" s="973">
        <v>0</v>
      </c>
      <c r="AC459" s="973">
        <v>0</v>
      </c>
      <c r="AD459" s="973">
        <v>0</v>
      </c>
      <c r="AE459" s="973">
        <v>0</v>
      </c>
      <c r="AF459" s="973">
        <v>0</v>
      </c>
      <c r="AG459" s="973">
        <v>0</v>
      </c>
      <c r="AH459" s="973">
        <v>0</v>
      </c>
      <c r="AI459" s="973">
        <v>0</v>
      </c>
      <c r="AJ459" s="973">
        <v>0</v>
      </c>
      <c r="AK459" s="973">
        <v>0</v>
      </c>
      <c r="AL459" s="973">
        <v>0</v>
      </c>
      <c r="AM459" s="973">
        <v>0</v>
      </c>
      <c r="AN459" s="973">
        <v>0</v>
      </c>
      <c r="AO459" s="973">
        <v>0</v>
      </c>
      <c r="AP459" s="973">
        <v>0</v>
      </c>
    </row>
    <row r="460" spans="1:42" hidden="1" outlineLevel="1">
      <c r="B460" s="786" t="s">
        <v>94</v>
      </c>
      <c r="C460" s="59" t="s">
        <v>261</v>
      </c>
      <c r="D460" s="640"/>
      <c r="E460" s="670"/>
      <c r="F460" s="692"/>
      <c r="G460" s="704"/>
      <c r="H460" s="705"/>
      <c r="I460" s="705"/>
      <c r="J460" s="705"/>
      <c r="K460" s="705"/>
      <c r="L460" s="705"/>
      <c r="M460" s="705"/>
      <c r="N460" s="705"/>
      <c r="O460" s="705"/>
      <c r="P460" s="705"/>
      <c r="Q460" s="705"/>
      <c r="R460" s="705"/>
      <c r="S460" s="705"/>
      <c r="T460" s="705"/>
      <c r="U460" s="705"/>
      <c r="V460" s="705"/>
      <c r="W460" s="705"/>
      <c r="X460" s="705"/>
      <c r="Y460" s="705"/>
      <c r="Z460" s="705"/>
      <c r="AA460" s="705"/>
      <c r="AB460" s="705"/>
      <c r="AC460" s="705"/>
      <c r="AD460" s="705"/>
      <c r="AE460" s="705"/>
      <c r="AF460" s="705"/>
      <c r="AG460" s="705"/>
      <c r="AH460" s="705"/>
      <c r="AI460" s="705"/>
      <c r="AJ460" s="705"/>
      <c r="AK460" s="706"/>
      <c r="AL460" s="706"/>
      <c r="AM460" s="706"/>
      <c r="AN460" s="706"/>
      <c r="AO460" s="706"/>
      <c r="AP460" s="706"/>
    </row>
    <row r="461" spans="1:42" hidden="1" outlineLevel="1">
      <c r="A461" s="762"/>
      <c r="B461" s="728" t="s">
        <v>511</v>
      </c>
      <c r="C461" s="60"/>
      <c r="D461" s="669" t="s">
        <v>587</v>
      </c>
      <c r="E461" s="670" t="s">
        <v>1315</v>
      </c>
      <c r="F461" s="690"/>
      <c r="G461" s="973">
        <v>0</v>
      </c>
      <c r="H461" s="973">
        <v>0</v>
      </c>
      <c r="I461" s="973">
        <v>0</v>
      </c>
      <c r="J461" s="973">
        <v>0</v>
      </c>
      <c r="K461" s="973">
        <v>0</v>
      </c>
      <c r="L461" s="973">
        <v>0</v>
      </c>
      <c r="M461" s="973">
        <v>0</v>
      </c>
      <c r="N461" s="973">
        <v>0</v>
      </c>
      <c r="O461" s="973">
        <v>0</v>
      </c>
      <c r="P461" s="973">
        <v>0</v>
      </c>
      <c r="Q461" s="973">
        <v>0</v>
      </c>
      <c r="R461" s="973">
        <v>0</v>
      </c>
      <c r="S461" s="973">
        <v>0</v>
      </c>
      <c r="T461" s="973">
        <v>0</v>
      </c>
      <c r="U461" s="973">
        <v>0</v>
      </c>
      <c r="V461" s="973">
        <v>0</v>
      </c>
      <c r="W461" s="973">
        <v>0</v>
      </c>
      <c r="X461" s="973">
        <v>0</v>
      </c>
      <c r="Y461" s="973">
        <v>0</v>
      </c>
      <c r="Z461" s="973">
        <v>0</v>
      </c>
      <c r="AA461" s="973">
        <v>0</v>
      </c>
      <c r="AB461" s="973">
        <v>0</v>
      </c>
      <c r="AC461" s="973">
        <v>0</v>
      </c>
      <c r="AD461" s="973">
        <v>0</v>
      </c>
      <c r="AE461" s="973">
        <v>0</v>
      </c>
      <c r="AF461" s="973">
        <v>0</v>
      </c>
      <c r="AG461" s="973">
        <v>0</v>
      </c>
      <c r="AH461" s="973">
        <v>0</v>
      </c>
      <c r="AI461" s="973">
        <v>0</v>
      </c>
      <c r="AJ461" s="973">
        <v>0</v>
      </c>
      <c r="AK461" s="973">
        <v>0</v>
      </c>
      <c r="AL461" s="973">
        <v>0</v>
      </c>
      <c r="AM461" s="973">
        <v>0</v>
      </c>
      <c r="AN461" s="973">
        <v>0</v>
      </c>
      <c r="AO461" s="973">
        <v>0</v>
      </c>
      <c r="AP461" s="973">
        <v>0</v>
      </c>
    </row>
    <row r="462" spans="1:42" hidden="1" outlineLevel="1">
      <c r="B462" s="786" t="s">
        <v>512</v>
      </c>
      <c r="C462" s="59" t="s">
        <v>1339</v>
      </c>
      <c r="D462" s="640"/>
      <c r="E462" s="670"/>
      <c r="F462" s="716"/>
      <c r="G462" s="704"/>
      <c r="H462" s="705"/>
      <c r="I462" s="705"/>
      <c r="J462" s="705"/>
      <c r="K462" s="705"/>
      <c r="L462" s="705"/>
      <c r="M462" s="705"/>
      <c r="N462" s="705"/>
      <c r="O462" s="705"/>
      <c r="P462" s="705"/>
      <c r="Q462" s="705"/>
      <c r="R462" s="705"/>
      <c r="S462" s="705"/>
      <c r="T462" s="705"/>
      <c r="U462" s="705"/>
      <c r="V462" s="705"/>
      <c r="W462" s="705"/>
      <c r="X462" s="705"/>
      <c r="Y462" s="705"/>
      <c r="Z462" s="705"/>
      <c r="AA462" s="705"/>
      <c r="AB462" s="705"/>
      <c r="AC462" s="705"/>
      <c r="AD462" s="705"/>
      <c r="AE462" s="705"/>
      <c r="AF462" s="705"/>
      <c r="AG462" s="705"/>
      <c r="AH462" s="705"/>
      <c r="AI462" s="705"/>
      <c r="AJ462" s="705"/>
      <c r="AK462" s="706"/>
      <c r="AL462" s="706"/>
      <c r="AM462" s="706"/>
      <c r="AN462" s="706"/>
      <c r="AO462" s="706"/>
      <c r="AP462" s="706"/>
    </row>
    <row r="463" spans="1:42" hidden="1" outlineLevel="1">
      <c r="B463" s="728" t="s">
        <v>100</v>
      </c>
      <c r="C463" s="60"/>
      <c r="D463" s="640" t="s">
        <v>799</v>
      </c>
      <c r="E463" s="667" t="s">
        <v>1315</v>
      </c>
      <c r="F463" s="874"/>
      <c r="G463" s="973">
        <v>0</v>
      </c>
      <c r="H463" s="973">
        <v>0</v>
      </c>
      <c r="I463" s="973">
        <v>0</v>
      </c>
      <c r="J463" s="973">
        <v>0</v>
      </c>
      <c r="K463" s="973">
        <v>0</v>
      </c>
      <c r="L463" s="973">
        <v>0</v>
      </c>
      <c r="M463" s="973">
        <v>0</v>
      </c>
      <c r="N463" s="973">
        <v>0</v>
      </c>
      <c r="O463" s="973">
        <v>0</v>
      </c>
      <c r="P463" s="973">
        <v>0</v>
      </c>
      <c r="Q463" s="973">
        <v>0</v>
      </c>
      <c r="R463" s="973">
        <v>0</v>
      </c>
      <c r="S463" s="973">
        <v>0</v>
      </c>
      <c r="T463" s="973">
        <v>0</v>
      </c>
      <c r="U463" s="973">
        <v>0</v>
      </c>
      <c r="V463" s="973">
        <v>0</v>
      </c>
      <c r="W463" s="973">
        <v>0</v>
      </c>
      <c r="X463" s="973">
        <v>0</v>
      </c>
      <c r="Y463" s="973">
        <v>0</v>
      </c>
      <c r="Z463" s="973">
        <v>0</v>
      </c>
      <c r="AA463" s="973">
        <v>0</v>
      </c>
      <c r="AB463" s="973">
        <v>0</v>
      </c>
      <c r="AC463" s="973">
        <v>0</v>
      </c>
      <c r="AD463" s="973">
        <v>0</v>
      </c>
      <c r="AE463" s="973">
        <v>0</v>
      </c>
      <c r="AF463" s="973">
        <v>0</v>
      </c>
      <c r="AG463" s="973">
        <v>0</v>
      </c>
      <c r="AH463" s="973">
        <v>0</v>
      </c>
      <c r="AI463" s="973">
        <v>0</v>
      </c>
      <c r="AJ463" s="973">
        <v>0</v>
      </c>
      <c r="AK463" s="973">
        <v>0</v>
      </c>
      <c r="AL463" s="973">
        <v>0</v>
      </c>
      <c r="AM463" s="973">
        <v>0</v>
      </c>
      <c r="AN463" s="973">
        <v>0</v>
      </c>
      <c r="AO463" s="973">
        <v>0</v>
      </c>
      <c r="AP463" s="973">
        <v>0</v>
      </c>
    </row>
    <row r="464" spans="1:42" ht="13.5" collapsed="1" thickBot="1">
      <c r="G464" s="856"/>
      <c r="H464" s="856"/>
      <c r="I464" s="856"/>
      <c r="J464" s="856"/>
      <c r="K464" s="856"/>
      <c r="L464" s="856"/>
      <c r="M464" s="856"/>
      <c r="N464" s="856"/>
      <c r="O464" s="856"/>
      <c r="P464" s="856"/>
      <c r="Q464" s="856"/>
      <c r="R464" s="856"/>
      <c r="S464" s="856"/>
      <c r="T464" s="856"/>
      <c r="U464" s="856"/>
      <c r="V464" s="856"/>
      <c r="W464" s="856"/>
      <c r="X464" s="856"/>
      <c r="Y464" s="856"/>
      <c r="Z464" s="856"/>
      <c r="AA464" s="856"/>
      <c r="AB464" s="856"/>
      <c r="AC464" s="856"/>
      <c r="AD464" s="856"/>
      <c r="AE464" s="856"/>
      <c r="AF464" s="856"/>
      <c r="AG464" s="856"/>
      <c r="AH464" s="856"/>
      <c r="AI464" s="856"/>
      <c r="AJ464" s="856"/>
      <c r="AK464" s="856"/>
      <c r="AL464" s="856"/>
      <c r="AM464" s="856"/>
      <c r="AN464" s="856"/>
      <c r="AO464" s="856"/>
      <c r="AP464" s="856"/>
    </row>
    <row r="465" spans="2:42" ht="13.5" thickBot="1">
      <c r="B465" s="17" t="s">
        <v>542</v>
      </c>
      <c r="C465" s="781"/>
      <c r="D465" s="781"/>
      <c r="E465" s="813"/>
      <c r="F465" s="814"/>
      <c r="G465" s="147">
        <f t="shared" ref="G465:AP465" si="210">G$7</f>
        <v>1990</v>
      </c>
      <c r="H465" s="147">
        <f t="shared" si="210"/>
        <v>1991</v>
      </c>
      <c r="I465" s="147">
        <f t="shared" si="210"/>
        <v>1992</v>
      </c>
      <c r="J465" s="147">
        <f t="shared" si="210"/>
        <v>1993</v>
      </c>
      <c r="K465" s="147">
        <f t="shared" si="210"/>
        <v>1994</v>
      </c>
      <c r="L465" s="147">
        <f t="shared" si="210"/>
        <v>1995</v>
      </c>
      <c r="M465" s="147">
        <f t="shared" si="210"/>
        <v>1996</v>
      </c>
      <c r="N465" s="147">
        <f t="shared" si="210"/>
        <v>1997</v>
      </c>
      <c r="O465" s="147">
        <f t="shared" si="210"/>
        <v>1998</v>
      </c>
      <c r="P465" s="147">
        <f t="shared" si="210"/>
        <v>1999</v>
      </c>
      <c r="Q465" s="147">
        <f t="shared" si="210"/>
        <v>2000</v>
      </c>
      <c r="R465" s="147">
        <f t="shared" si="210"/>
        <v>2001</v>
      </c>
      <c r="S465" s="147">
        <f t="shared" si="210"/>
        <v>2002</v>
      </c>
      <c r="T465" s="147">
        <f t="shared" si="210"/>
        <v>2003</v>
      </c>
      <c r="U465" s="147">
        <f t="shared" si="210"/>
        <v>2004</v>
      </c>
      <c r="V465" s="147">
        <f t="shared" si="210"/>
        <v>2005</v>
      </c>
      <c r="W465" s="147">
        <f t="shared" si="210"/>
        <v>2006</v>
      </c>
      <c r="X465" s="147">
        <f t="shared" si="210"/>
        <v>2007</v>
      </c>
      <c r="Y465" s="147">
        <f t="shared" si="210"/>
        <v>2008</v>
      </c>
      <c r="Z465" s="147">
        <f t="shared" si="210"/>
        <v>2009</v>
      </c>
      <c r="AA465" s="147">
        <f t="shared" si="210"/>
        <v>2010</v>
      </c>
      <c r="AB465" s="147">
        <f t="shared" si="210"/>
        <v>2011</v>
      </c>
      <c r="AC465" s="147">
        <f t="shared" si="210"/>
        <v>2012</v>
      </c>
      <c r="AD465" s="147">
        <f t="shared" si="210"/>
        <v>2013</v>
      </c>
      <c r="AE465" s="147">
        <f t="shared" si="210"/>
        <v>2014</v>
      </c>
      <c r="AF465" s="147">
        <f t="shared" si="210"/>
        <v>2015</v>
      </c>
      <c r="AG465" s="147">
        <f t="shared" si="210"/>
        <v>2016</v>
      </c>
      <c r="AH465" s="147">
        <f t="shared" si="210"/>
        <v>2017</v>
      </c>
      <c r="AI465" s="147">
        <f t="shared" si="210"/>
        <v>2018</v>
      </c>
      <c r="AJ465" s="147">
        <f t="shared" si="210"/>
        <v>2019</v>
      </c>
      <c r="AK465" s="147">
        <f t="shared" si="210"/>
        <v>2020</v>
      </c>
      <c r="AL465" s="147">
        <f t="shared" si="210"/>
        <v>2021</v>
      </c>
      <c r="AM465" s="147">
        <f t="shared" si="210"/>
        <v>2022</v>
      </c>
      <c r="AN465" s="147">
        <f t="shared" si="210"/>
        <v>2023</v>
      </c>
      <c r="AO465" s="147">
        <f t="shared" si="210"/>
        <v>2024</v>
      </c>
      <c r="AP465" s="147">
        <f t="shared" si="210"/>
        <v>2025</v>
      </c>
    </row>
    <row r="466" spans="2:42">
      <c r="B466" s="786">
        <v>311</v>
      </c>
      <c r="C466" s="58" t="s">
        <v>396</v>
      </c>
      <c r="D466" s="689"/>
      <c r="E466" s="670"/>
      <c r="F466" s="703"/>
      <c r="G466" s="704"/>
      <c r="H466" s="705"/>
      <c r="I466" s="705"/>
      <c r="J466" s="705"/>
      <c r="K466" s="705"/>
      <c r="L466" s="705"/>
      <c r="M466" s="705"/>
      <c r="N466" s="705"/>
      <c r="O466" s="705"/>
      <c r="P466" s="705"/>
      <c r="Q466" s="705"/>
      <c r="R466" s="705"/>
      <c r="S466" s="705"/>
      <c r="T466" s="705"/>
      <c r="U466" s="705"/>
      <c r="V466" s="705"/>
      <c r="W466" s="705"/>
      <c r="X466" s="705"/>
      <c r="Y466" s="705"/>
      <c r="Z466" s="705"/>
      <c r="AA466" s="705"/>
      <c r="AB466" s="705"/>
      <c r="AC466" s="705"/>
      <c r="AD466" s="705"/>
      <c r="AE466" s="705"/>
      <c r="AF466" s="705"/>
      <c r="AG466" s="705"/>
      <c r="AH466" s="705"/>
      <c r="AI466" s="705"/>
      <c r="AJ466" s="705"/>
      <c r="AK466" s="706"/>
      <c r="AL466" s="706"/>
      <c r="AM466" s="706"/>
      <c r="AN466" s="706"/>
      <c r="AO466" s="706"/>
      <c r="AP466" s="706"/>
    </row>
    <row r="467" spans="2:42">
      <c r="B467" s="728" t="s">
        <v>83</v>
      </c>
      <c r="C467" s="667"/>
      <c r="D467" s="686" t="s">
        <v>1120</v>
      </c>
      <c r="E467" s="667" t="s">
        <v>1321</v>
      </c>
      <c r="F467" s="838"/>
      <c r="G467" s="1004">
        <f t="shared" ref="G467:AP467" si="211">G299</f>
        <v>0</v>
      </c>
      <c r="H467" s="1004">
        <f t="shared" si="211"/>
        <v>0</v>
      </c>
      <c r="I467" s="1004">
        <f t="shared" si="211"/>
        <v>0</v>
      </c>
      <c r="J467" s="1004">
        <f t="shared" si="211"/>
        <v>0</v>
      </c>
      <c r="K467" s="1004">
        <f t="shared" si="211"/>
        <v>0</v>
      </c>
      <c r="L467" s="1004">
        <f t="shared" si="211"/>
        <v>0</v>
      </c>
      <c r="M467" s="1004">
        <f t="shared" si="211"/>
        <v>0</v>
      </c>
      <c r="N467" s="1004">
        <f t="shared" si="211"/>
        <v>0</v>
      </c>
      <c r="O467" s="1004">
        <f t="shared" si="211"/>
        <v>0</v>
      </c>
      <c r="P467" s="1004">
        <f t="shared" si="211"/>
        <v>0</v>
      </c>
      <c r="Q467" s="1004">
        <f t="shared" si="211"/>
        <v>0</v>
      </c>
      <c r="R467" s="1004">
        <f t="shared" si="211"/>
        <v>0</v>
      </c>
      <c r="S467" s="1004">
        <f t="shared" si="211"/>
        <v>0</v>
      </c>
      <c r="T467" s="1004">
        <f t="shared" si="211"/>
        <v>0</v>
      </c>
      <c r="U467" s="1004">
        <f t="shared" si="211"/>
        <v>0</v>
      </c>
      <c r="V467" s="1004">
        <f t="shared" si="211"/>
        <v>0</v>
      </c>
      <c r="W467" s="1004">
        <f t="shared" si="211"/>
        <v>0</v>
      </c>
      <c r="X467" s="1004">
        <f t="shared" si="211"/>
        <v>0</v>
      </c>
      <c r="Y467" s="1004">
        <f t="shared" si="211"/>
        <v>0</v>
      </c>
      <c r="Z467" s="1004">
        <f t="shared" si="211"/>
        <v>0</v>
      </c>
      <c r="AA467" s="1004">
        <f t="shared" si="211"/>
        <v>0</v>
      </c>
      <c r="AB467" s="1004">
        <f t="shared" si="211"/>
        <v>0</v>
      </c>
      <c r="AC467" s="1004">
        <f t="shared" si="211"/>
        <v>0</v>
      </c>
      <c r="AD467" s="1004">
        <f t="shared" si="211"/>
        <v>0</v>
      </c>
      <c r="AE467" s="1004">
        <f t="shared" si="211"/>
        <v>0</v>
      </c>
      <c r="AF467" s="1004">
        <f t="shared" si="211"/>
        <v>0</v>
      </c>
      <c r="AG467" s="1004">
        <f t="shared" si="211"/>
        <v>0</v>
      </c>
      <c r="AH467" s="1004">
        <f t="shared" si="211"/>
        <v>0</v>
      </c>
      <c r="AI467" s="1004">
        <f t="shared" si="211"/>
        <v>0</v>
      </c>
      <c r="AJ467" s="1004">
        <f t="shared" si="211"/>
        <v>0</v>
      </c>
      <c r="AK467" s="1004">
        <f t="shared" si="211"/>
        <v>0</v>
      </c>
      <c r="AL467" s="1004">
        <f t="shared" si="211"/>
        <v>0</v>
      </c>
      <c r="AM467" s="1004">
        <f t="shared" si="211"/>
        <v>0</v>
      </c>
      <c r="AN467" s="1004">
        <f t="shared" si="211"/>
        <v>0</v>
      </c>
      <c r="AO467" s="1004">
        <f t="shared" si="211"/>
        <v>0</v>
      </c>
      <c r="AP467" s="1004">
        <f t="shared" si="211"/>
        <v>0</v>
      </c>
    </row>
    <row r="468" spans="2:42">
      <c r="B468" s="728" t="s">
        <v>84</v>
      </c>
      <c r="C468" s="717"/>
      <c r="D468" s="686" t="s">
        <v>32</v>
      </c>
      <c r="E468" s="667" t="s">
        <v>1321</v>
      </c>
      <c r="F468" s="838"/>
      <c r="G468" s="1005">
        <v>0</v>
      </c>
      <c r="H468" s="1005">
        <v>0</v>
      </c>
      <c r="I468" s="1005">
        <v>0</v>
      </c>
      <c r="J468" s="1005">
        <v>0</v>
      </c>
      <c r="K468" s="1005">
        <v>0</v>
      </c>
      <c r="L468" s="1005">
        <v>0</v>
      </c>
      <c r="M468" s="1005">
        <v>0</v>
      </c>
      <c r="N468" s="1005">
        <v>0</v>
      </c>
      <c r="O468" s="1005">
        <v>0</v>
      </c>
      <c r="P468" s="1005">
        <v>0</v>
      </c>
      <c r="Q468" s="1005">
        <v>0</v>
      </c>
      <c r="R468" s="1005">
        <v>0</v>
      </c>
      <c r="S468" s="1005">
        <v>0</v>
      </c>
      <c r="T468" s="1005">
        <v>0</v>
      </c>
      <c r="U468" s="1005">
        <v>0</v>
      </c>
      <c r="V468" s="1005">
        <v>0</v>
      </c>
      <c r="W468" s="1005">
        <v>0</v>
      </c>
      <c r="X468" s="1005">
        <v>0</v>
      </c>
      <c r="Y468" s="1005">
        <v>0</v>
      </c>
      <c r="Z468" s="1005">
        <v>0</v>
      </c>
      <c r="AA468" s="1005">
        <v>0</v>
      </c>
      <c r="AB468" s="1005">
        <v>0</v>
      </c>
      <c r="AC468" s="1005">
        <v>0</v>
      </c>
      <c r="AD468" s="1005">
        <v>0</v>
      </c>
      <c r="AE468" s="1005">
        <v>0</v>
      </c>
      <c r="AF468" s="1005">
        <v>0</v>
      </c>
      <c r="AG468" s="1005">
        <v>0</v>
      </c>
      <c r="AH468" s="1005">
        <v>0</v>
      </c>
      <c r="AI468" s="1005">
        <v>0</v>
      </c>
      <c r="AJ468" s="1005">
        <v>0</v>
      </c>
      <c r="AK468" s="1005">
        <v>0</v>
      </c>
      <c r="AL468" s="1005">
        <v>0</v>
      </c>
      <c r="AM468" s="1005">
        <v>0</v>
      </c>
      <c r="AN468" s="1005">
        <v>0</v>
      </c>
      <c r="AO468" s="1005">
        <v>0</v>
      </c>
      <c r="AP468" s="1005">
        <v>0</v>
      </c>
    </row>
    <row r="469" spans="2:42">
      <c r="B469" s="728" t="s">
        <v>1044</v>
      </c>
      <c r="C469" s="668"/>
      <c r="D469" s="669" t="s">
        <v>1306</v>
      </c>
      <c r="E469" s="667" t="s">
        <v>1321</v>
      </c>
      <c r="F469" s="692"/>
      <c r="G469" s="1005">
        <v>0</v>
      </c>
      <c r="H469" s="1005">
        <v>0</v>
      </c>
      <c r="I469" s="1005">
        <v>0</v>
      </c>
      <c r="J469" s="1005">
        <v>0</v>
      </c>
      <c r="K469" s="1005">
        <v>0</v>
      </c>
      <c r="L469" s="1005">
        <v>0</v>
      </c>
      <c r="M469" s="1005">
        <v>0</v>
      </c>
      <c r="N469" s="1005">
        <v>0</v>
      </c>
      <c r="O469" s="1005">
        <v>0</v>
      </c>
      <c r="P469" s="1005">
        <v>0</v>
      </c>
      <c r="Q469" s="1005">
        <v>0</v>
      </c>
      <c r="R469" s="1005">
        <v>0</v>
      </c>
      <c r="S469" s="1005">
        <v>0</v>
      </c>
      <c r="T469" s="1005">
        <v>0</v>
      </c>
      <c r="U469" s="1005">
        <v>0</v>
      </c>
      <c r="V469" s="1005">
        <v>0</v>
      </c>
      <c r="W469" s="1005">
        <v>0</v>
      </c>
      <c r="X469" s="1005">
        <v>0</v>
      </c>
      <c r="Y469" s="1005">
        <v>0</v>
      </c>
      <c r="Z469" s="1005">
        <v>0</v>
      </c>
      <c r="AA469" s="1005">
        <v>0</v>
      </c>
      <c r="AB469" s="1005">
        <v>0</v>
      </c>
      <c r="AC469" s="1005">
        <v>0</v>
      </c>
      <c r="AD469" s="1005">
        <v>0</v>
      </c>
      <c r="AE469" s="1005">
        <v>0</v>
      </c>
      <c r="AF469" s="1005">
        <v>0</v>
      </c>
      <c r="AG469" s="1005">
        <v>0</v>
      </c>
      <c r="AH469" s="1005">
        <v>0</v>
      </c>
      <c r="AI469" s="1005">
        <v>0</v>
      </c>
      <c r="AJ469" s="1005">
        <v>0</v>
      </c>
      <c r="AK469" s="1005">
        <v>0</v>
      </c>
      <c r="AL469" s="1005">
        <v>0</v>
      </c>
      <c r="AM469" s="1005">
        <v>0</v>
      </c>
      <c r="AN469" s="1005">
        <v>0</v>
      </c>
      <c r="AO469" s="1005">
        <v>0</v>
      </c>
      <c r="AP469" s="1005">
        <v>0</v>
      </c>
    </row>
    <row r="470" spans="2:42">
      <c r="B470" s="728" t="s">
        <v>1183</v>
      </c>
      <c r="C470" s="58" t="s">
        <v>613</v>
      </c>
      <c r="D470" s="689"/>
      <c r="E470" s="667"/>
      <c r="F470" s="874"/>
      <c r="G470" s="704"/>
      <c r="H470" s="705"/>
      <c r="I470" s="705"/>
      <c r="J470" s="705"/>
      <c r="K470" s="705"/>
      <c r="L470" s="705"/>
      <c r="M470" s="705"/>
      <c r="N470" s="705"/>
      <c r="O470" s="705"/>
      <c r="P470" s="705"/>
      <c r="Q470" s="705"/>
      <c r="R470" s="705"/>
      <c r="S470" s="705"/>
      <c r="T470" s="705"/>
      <c r="U470" s="705"/>
      <c r="V470" s="705"/>
      <c r="W470" s="705"/>
      <c r="X470" s="705"/>
      <c r="Y470" s="705"/>
      <c r="Z470" s="705"/>
      <c r="AA470" s="705"/>
      <c r="AB470" s="705"/>
      <c r="AC470" s="705"/>
      <c r="AD470" s="705"/>
      <c r="AE470" s="705"/>
      <c r="AF470" s="705"/>
      <c r="AG470" s="705"/>
      <c r="AH470" s="705"/>
      <c r="AI470" s="705"/>
      <c r="AJ470" s="705"/>
      <c r="AK470" s="706"/>
      <c r="AL470" s="706"/>
      <c r="AM470" s="706"/>
      <c r="AN470" s="706"/>
      <c r="AO470" s="706"/>
      <c r="AP470" s="706"/>
    </row>
    <row r="471" spans="2:42">
      <c r="B471" s="728" t="s">
        <v>1184</v>
      </c>
      <c r="C471" s="60"/>
      <c r="D471" s="686" t="s">
        <v>1323</v>
      </c>
      <c r="E471" s="667" t="s">
        <v>1321</v>
      </c>
      <c r="F471" s="692"/>
      <c r="G471" s="1005">
        <v>0</v>
      </c>
      <c r="H471" s="1005">
        <v>0</v>
      </c>
      <c r="I471" s="1005">
        <v>0</v>
      </c>
      <c r="J471" s="1005">
        <v>0</v>
      </c>
      <c r="K471" s="1005">
        <v>0</v>
      </c>
      <c r="L471" s="1005">
        <v>0</v>
      </c>
      <c r="M471" s="1005">
        <v>0</v>
      </c>
      <c r="N471" s="1005">
        <v>0</v>
      </c>
      <c r="O471" s="1005">
        <v>0</v>
      </c>
      <c r="P471" s="1005">
        <v>0</v>
      </c>
      <c r="Q471" s="1005">
        <v>0</v>
      </c>
      <c r="R471" s="1005">
        <v>0</v>
      </c>
      <c r="S471" s="1005">
        <v>0</v>
      </c>
      <c r="T471" s="1005">
        <v>0</v>
      </c>
      <c r="U471" s="1005">
        <v>0</v>
      </c>
      <c r="V471" s="1005">
        <v>0</v>
      </c>
      <c r="W471" s="1005">
        <v>0</v>
      </c>
      <c r="X471" s="1005">
        <v>0</v>
      </c>
      <c r="Y471" s="1005">
        <v>0</v>
      </c>
      <c r="Z471" s="1005">
        <v>0</v>
      </c>
      <c r="AA471" s="1005">
        <v>0</v>
      </c>
      <c r="AB471" s="1005">
        <v>0</v>
      </c>
      <c r="AC471" s="1005">
        <v>0</v>
      </c>
      <c r="AD471" s="1005">
        <v>0</v>
      </c>
      <c r="AE471" s="1005">
        <v>0</v>
      </c>
      <c r="AF471" s="1005">
        <v>0</v>
      </c>
      <c r="AG471" s="1005">
        <v>0</v>
      </c>
      <c r="AH471" s="1005">
        <v>0</v>
      </c>
      <c r="AI471" s="1005">
        <v>0</v>
      </c>
      <c r="AJ471" s="1005">
        <v>0</v>
      </c>
      <c r="AK471" s="1005">
        <v>0</v>
      </c>
      <c r="AL471" s="1005">
        <v>0</v>
      </c>
      <c r="AM471" s="1005">
        <v>0</v>
      </c>
      <c r="AN471" s="1005">
        <v>0</v>
      </c>
      <c r="AO471" s="1005">
        <v>0</v>
      </c>
      <c r="AP471" s="1005">
        <v>0</v>
      </c>
    </row>
    <row r="472" spans="2:42">
      <c r="B472" s="728">
        <v>312</v>
      </c>
      <c r="C472" s="59" t="s">
        <v>69</v>
      </c>
      <c r="D472" s="686"/>
      <c r="E472" s="667"/>
      <c r="F472" s="874"/>
      <c r="G472" s="704"/>
      <c r="H472" s="705"/>
      <c r="I472" s="705"/>
      <c r="J472" s="705"/>
      <c r="K472" s="705"/>
      <c r="L472" s="705"/>
      <c r="M472" s="705"/>
      <c r="N472" s="705"/>
      <c r="O472" s="705"/>
      <c r="P472" s="705"/>
      <c r="Q472" s="705"/>
      <c r="R472" s="705"/>
      <c r="S472" s="705"/>
      <c r="T472" s="705"/>
      <c r="U472" s="705"/>
      <c r="V472" s="705"/>
      <c r="W472" s="705"/>
      <c r="X472" s="705"/>
      <c r="Y472" s="705"/>
      <c r="Z472" s="705"/>
      <c r="AA472" s="705"/>
      <c r="AB472" s="705"/>
      <c r="AC472" s="705"/>
      <c r="AD472" s="705"/>
      <c r="AE472" s="705"/>
      <c r="AF472" s="705"/>
      <c r="AG472" s="705"/>
      <c r="AH472" s="705"/>
      <c r="AI472" s="705"/>
      <c r="AJ472" s="705"/>
      <c r="AK472" s="706"/>
      <c r="AL472" s="706"/>
      <c r="AM472" s="706"/>
      <c r="AN472" s="706"/>
      <c r="AO472" s="706"/>
      <c r="AP472" s="706"/>
    </row>
    <row r="473" spans="2:42">
      <c r="B473" s="728" t="s">
        <v>85</v>
      </c>
      <c r="C473" s="667"/>
      <c r="D473" s="686" t="s">
        <v>1120</v>
      </c>
      <c r="E473" s="667" t="s">
        <v>1321</v>
      </c>
      <c r="F473" s="838"/>
      <c r="G473" s="1004">
        <f t="shared" ref="G473:AP473" si="212">G299</f>
        <v>0</v>
      </c>
      <c r="H473" s="1004">
        <f t="shared" si="212"/>
        <v>0</v>
      </c>
      <c r="I473" s="1004">
        <f t="shared" si="212"/>
        <v>0</v>
      </c>
      <c r="J473" s="1004">
        <f t="shared" si="212"/>
        <v>0</v>
      </c>
      <c r="K473" s="1004">
        <f t="shared" si="212"/>
        <v>0</v>
      </c>
      <c r="L473" s="1004">
        <f t="shared" si="212"/>
        <v>0</v>
      </c>
      <c r="M473" s="1004">
        <f t="shared" si="212"/>
        <v>0</v>
      </c>
      <c r="N473" s="1004">
        <f t="shared" si="212"/>
        <v>0</v>
      </c>
      <c r="O473" s="1004">
        <f t="shared" si="212"/>
        <v>0</v>
      </c>
      <c r="P473" s="1004">
        <f t="shared" si="212"/>
        <v>0</v>
      </c>
      <c r="Q473" s="1004">
        <f t="shared" si="212"/>
        <v>0</v>
      </c>
      <c r="R473" s="1004">
        <f t="shared" si="212"/>
        <v>0</v>
      </c>
      <c r="S473" s="1004">
        <f t="shared" si="212"/>
        <v>0</v>
      </c>
      <c r="T473" s="1004">
        <f t="shared" si="212"/>
        <v>0</v>
      </c>
      <c r="U473" s="1004">
        <f t="shared" si="212"/>
        <v>0</v>
      </c>
      <c r="V473" s="1004">
        <f t="shared" si="212"/>
        <v>0</v>
      </c>
      <c r="W473" s="1004">
        <f t="shared" si="212"/>
        <v>0</v>
      </c>
      <c r="X473" s="1004">
        <f t="shared" si="212"/>
        <v>0</v>
      </c>
      <c r="Y473" s="1004">
        <f t="shared" si="212"/>
        <v>0</v>
      </c>
      <c r="Z473" s="1004">
        <f t="shared" si="212"/>
        <v>0</v>
      </c>
      <c r="AA473" s="1004">
        <f t="shared" si="212"/>
        <v>0</v>
      </c>
      <c r="AB473" s="1004">
        <f t="shared" si="212"/>
        <v>0</v>
      </c>
      <c r="AC473" s="1004">
        <f t="shared" si="212"/>
        <v>0</v>
      </c>
      <c r="AD473" s="1004">
        <f t="shared" si="212"/>
        <v>0</v>
      </c>
      <c r="AE473" s="1004">
        <f t="shared" si="212"/>
        <v>0</v>
      </c>
      <c r="AF473" s="1004">
        <f t="shared" si="212"/>
        <v>0</v>
      </c>
      <c r="AG473" s="1004">
        <f t="shared" si="212"/>
        <v>0</v>
      </c>
      <c r="AH473" s="1004">
        <f t="shared" si="212"/>
        <v>0</v>
      </c>
      <c r="AI473" s="1004">
        <f t="shared" si="212"/>
        <v>0</v>
      </c>
      <c r="AJ473" s="1004">
        <f t="shared" si="212"/>
        <v>0</v>
      </c>
      <c r="AK473" s="1004">
        <f t="shared" si="212"/>
        <v>0</v>
      </c>
      <c r="AL473" s="1004">
        <f t="shared" si="212"/>
        <v>0</v>
      </c>
      <c r="AM473" s="1004">
        <f t="shared" si="212"/>
        <v>0</v>
      </c>
      <c r="AN473" s="1004">
        <f t="shared" si="212"/>
        <v>0</v>
      </c>
      <c r="AO473" s="1004">
        <f t="shared" si="212"/>
        <v>0</v>
      </c>
      <c r="AP473" s="1004">
        <f t="shared" si="212"/>
        <v>0</v>
      </c>
    </row>
    <row r="474" spans="2:42" ht="12.75" customHeight="1">
      <c r="B474" s="728" t="s">
        <v>86</v>
      </c>
      <c r="C474" s="667"/>
      <c r="D474" s="686" t="s">
        <v>73</v>
      </c>
      <c r="E474" s="667" t="s">
        <v>189</v>
      </c>
      <c r="F474" s="838"/>
      <c r="G474" s="1004">
        <f t="shared" ref="G474:AP474" si="213">G300</f>
        <v>0</v>
      </c>
      <c r="H474" s="1004">
        <f t="shared" si="213"/>
        <v>0</v>
      </c>
      <c r="I474" s="1004">
        <f t="shared" si="213"/>
        <v>0</v>
      </c>
      <c r="J474" s="1004">
        <f t="shared" si="213"/>
        <v>0</v>
      </c>
      <c r="K474" s="1004">
        <f t="shared" si="213"/>
        <v>0</v>
      </c>
      <c r="L474" s="1004">
        <f t="shared" si="213"/>
        <v>0</v>
      </c>
      <c r="M474" s="1004">
        <f t="shared" si="213"/>
        <v>0</v>
      </c>
      <c r="N474" s="1004">
        <f t="shared" si="213"/>
        <v>0</v>
      </c>
      <c r="O474" s="1004">
        <f t="shared" si="213"/>
        <v>0</v>
      </c>
      <c r="P474" s="1004">
        <f t="shared" si="213"/>
        <v>0</v>
      </c>
      <c r="Q474" s="1004">
        <f t="shared" si="213"/>
        <v>0</v>
      </c>
      <c r="R474" s="1004">
        <f t="shared" si="213"/>
        <v>0</v>
      </c>
      <c r="S474" s="1004">
        <f t="shared" si="213"/>
        <v>0</v>
      </c>
      <c r="T474" s="1004">
        <f t="shared" si="213"/>
        <v>0</v>
      </c>
      <c r="U474" s="1004">
        <f t="shared" si="213"/>
        <v>0</v>
      </c>
      <c r="V474" s="1004">
        <f t="shared" si="213"/>
        <v>0</v>
      </c>
      <c r="W474" s="1004">
        <f t="shared" si="213"/>
        <v>0</v>
      </c>
      <c r="X474" s="1004">
        <f t="shared" si="213"/>
        <v>0</v>
      </c>
      <c r="Y474" s="1004">
        <f t="shared" si="213"/>
        <v>0</v>
      </c>
      <c r="Z474" s="1004">
        <f t="shared" si="213"/>
        <v>0</v>
      </c>
      <c r="AA474" s="1004">
        <f t="shared" si="213"/>
        <v>0</v>
      </c>
      <c r="AB474" s="1004">
        <f t="shared" si="213"/>
        <v>0</v>
      </c>
      <c r="AC474" s="1004">
        <f t="shared" si="213"/>
        <v>0</v>
      </c>
      <c r="AD474" s="1004">
        <f t="shared" si="213"/>
        <v>0</v>
      </c>
      <c r="AE474" s="1004">
        <f t="shared" si="213"/>
        <v>0</v>
      </c>
      <c r="AF474" s="1004">
        <f t="shared" si="213"/>
        <v>0</v>
      </c>
      <c r="AG474" s="1004">
        <f t="shared" si="213"/>
        <v>0</v>
      </c>
      <c r="AH474" s="1004">
        <f t="shared" si="213"/>
        <v>0</v>
      </c>
      <c r="AI474" s="1004">
        <f t="shared" si="213"/>
        <v>0</v>
      </c>
      <c r="AJ474" s="1004">
        <f t="shared" si="213"/>
        <v>0</v>
      </c>
      <c r="AK474" s="1004">
        <f t="shared" si="213"/>
        <v>0</v>
      </c>
      <c r="AL474" s="1004">
        <f t="shared" si="213"/>
        <v>0</v>
      </c>
      <c r="AM474" s="1004">
        <f t="shared" si="213"/>
        <v>0</v>
      </c>
      <c r="AN474" s="1004">
        <f t="shared" si="213"/>
        <v>0</v>
      </c>
      <c r="AO474" s="1004">
        <f t="shared" si="213"/>
        <v>0</v>
      </c>
      <c r="AP474" s="1004">
        <f t="shared" si="213"/>
        <v>0</v>
      </c>
    </row>
    <row r="475" spans="2:42">
      <c r="B475" s="728" t="s">
        <v>1309</v>
      </c>
      <c r="C475" s="667"/>
      <c r="D475" s="686" t="s">
        <v>1306</v>
      </c>
      <c r="E475" s="667" t="s">
        <v>1321</v>
      </c>
      <c r="F475" s="874"/>
      <c r="G475" s="1005">
        <v>0</v>
      </c>
      <c r="H475" s="1005">
        <v>0</v>
      </c>
      <c r="I475" s="1005">
        <v>0</v>
      </c>
      <c r="J475" s="1005">
        <v>0</v>
      </c>
      <c r="K475" s="1005">
        <v>0</v>
      </c>
      <c r="L475" s="1005">
        <v>0</v>
      </c>
      <c r="M475" s="1005">
        <v>0</v>
      </c>
      <c r="N475" s="1005">
        <v>0</v>
      </c>
      <c r="O475" s="1005">
        <v>0</v>
      </c>
      <c r="P475" s="1005">
        <v>0</v>
      </c>
      <c r="Q475" s="1005">
        <v>0</v>
      </c>
      <c r="R475" s="1005">
        <v>0</v>
      </c>
      <c r="S475" s="1005">
        <v>0</v>
      </c>
      <c r="T475" s="1005">
        <v>0</v>
      </c>
      <c r="U475" s="1005">
        <v>0</v>
      </c>
      <c r="V475" s="1005">
        <v>0</v>
      </c>
      <c r="W475" s="1005">
        <v>0</v>
      </c>
      <c r="X475" s="1005">
        <v>0</v>
      </c>
      <c r="Y475" s="1005">
        <v>0</v>
      </c>
      <c r="Z475" s="1005">
        <v>0</v>
      </c>
      <c r="AA475" s="1005">
        <v>0</v>
      </c>
      <c r="AB475" s="1005">
        <v>0</v>
      </c>
      <c r="AC475" s="1005">
        <v>0</v>
      </c>
      <c r="AD475" s="1005">
        <v>0</v>
      </c>
      <c r="AE475" s="1005">
        <v>0</v>
      </c>
      <c r="AF475" s="1005">
        <v>0</v>
      </c>
      <c r="AG475" s="1005">
        <v>0</v>
      </c>
      <c r="AH475" s="1005">
        <v>0</v>
      </c>
      <c r="AI475" s="1005">
        <v>0</v>
      </c>
      <c r="AJ475" s="1005">
        <v>0</v>
      </c>
      <c r="AK475" s="1005">
        <v>0</v>
      </c>
      <c r="AL475" s="1005">
        <v>0</v>
      </c>
      <c r="AM475" s="1005">
        <v>0</v>
      </c>
      <c r="AN475" s="1005">
        <v>0</v>
      </c>
      <c r="AO475" s="1005">
        <v>0</v>
      </c>
      <c r="AP475" s="1005">
        <v>0</v>
      </c>
    </row>
    <row r="476" spans="2:42" hidden="1" outlineLevel="1">
      <c r="B476" s="728">
        <v>313</v>
      </c>
      <c r="C476" s="59" t="s">
        <v>842</v>
      </c>
      <c r="D476" s="686"/>
      <c r="E476" s="667"/>
      <c r="F476" s="874"/>
      <c r="G476" s="704"/>
      <c r="H476" s="705"/>
      <c r="I476" s="705"/>
      <c r="J476" s="705"/>
      <c r="K476" s="705"/>
      <c r="L476" s="705"/>
      <c r="M476" s="705"/>
      <c r="N476" s="705"/>
      <c r="O476" s="705"/>
      <c r="P476" s="705"/>
      <c r="Q476" s="705"/>
      <c r="R476" s="705"/>
      <c r="S476" s="705"/>
      <c r="T476" s="705"/>
      <c r="U476" s="705"/>
      <c r="V476" s="705"/>
      <c r="W476" s="705"/>
      <c r="X476" s="705"/>
      <c r="Y476" s="705"/>
      <c r="Z476" s="705"/>
      <c r="AA476" s="705"/>
      <c r="AB476" s="705"/>
      <c r="AC476" s="705"/>
      <c r="AD476" s="705"/>
      <c r="AE476" s="705"/>
      <c r="AF476" s="705"/>
      <c r="AG476" s="705"/>
      <c r="AH476" s="705"/>
      <c r="AI476" s="705"/>
      <c r="AJ476" s="705"/>
      <c r="AK476" s="706"/>
      <c r="AL476" s="706"/>
      <c r="AM476" s="706"/>
      <c r="AN476" s="706"/>
      <c r="AO476" s="706"/>
      <c r="AP476" s="706"/>
    </row>
    <row r="477" spans="2:42" hidden="1" outlineLevel="1">
      <c r="B477" s="728" t="s">
        <v>764</v>
      </c>
      <c r="C477" s="58" t="s">
        <v>1337</v>
      </c>
      <c r="D477" s="686"/>
      <c r="E477" s="667"/>
      <c r="F477" s="874"/>
      <c r="G477" s="704"/>
      <c r="H477" s="705"/>
      <c r="I477" s="705"/>
      <c r="J477" s="705"/>
      <c r="K477" s="705"/>
      <c r="L477" s="705"/>
      <c r="M477" s="705"/>
      <c r="N477" s="705"/>
      <c r="O477" s="705"/>
      <c r="P477" s="705"/>
      <c r="Q477" s="705"/>
      <c r="R477" s="705"/>
      <c r="S477" s="705"/>
      <c r="T477" s="705"/>
      <c r="U477" s="705"/>
      <c r="V477" s="705"/>
      <c r="W477" s="705"/>
      <c r="X477" s="705"/>
      <c r="Y477" s="705"/>
      <c r="Z477" s="705"/>
      <c r="AA477" s="705"/>
      <c r="AB477" s="705"/>
      <c r="AC477" s="705"/>
      <c r="AD477" s="705"/>
      <c r="AE477" s="705"/>
      <c r="AF477" s="705"/>
      <c r="AG477" s="705"/>
      <c r="AH477" s="705"/>
      <c r="AI477" s="705"/>
      <c r="AJ477" s="705"/>
      <c r="AK477" s="706"/>
      <c r="AL477" s="706"/>
      <c r="AM477" s="706"/>
      <c r="AN477" s="706"/>
      <c r="AO477" s="706"/>
      <c r="AP477" s="706"/>
    </row>
    <row r="478" spans="2:42" hidden="1" outlineLevel="1">
      <c r="B478" s="728" t="s">
        <v>87</v>
      </c>
      <c r="C478" s="667"/>
      <c r="D478" s="686" t="s">
        <v>1148</v>
      </c>
      <c r="E478" s="667" t="s">
        <v>1321</v>
      </c>
      <c r="F478" s="690"/>
      <c r="G478" s="1004">
        <f t="shared" ref="G478:AP478" si="214">G270</f>
        <v>0</v>
      </c>
      <c r="H478" s="1004">
        <f t="shared" si="214"/>
        <v>0</v>
      </c>
      <c r="I478" s="1004">
        <f t="shared" si="214"/>
        <v>0</v>
      </c>
      <c r="J478" s="1004">
        <f t="shared" si="214"/>
        <v>0</v>
      </c>
      <c r="K478" s="1004">
        <f t="shared" si="214"/>
        <v>0</v>
      </c>
      <c r="L478" s="1004">
        <f t="shared" si="214"/>
        <v>0</v>
      </c>
      <c r="M478" s="1004">
        <f t="shared" si="214"/>
        <v>0</v>
      </c>
      <c r="N478" s="1004">
        <f t="shared" si="214"/>
        <v>0</v>
      </c>
      <c r="O478" s="1004">
        <f t="shared" si="214"/>
        <v>0</v>
      </c>
      <c r="P478" s="1004">
        <f t="shared" si="214"/>
        <v>0</v>
      </c>
      <c r="Q478" s="1004">
        <f t="shared" si="214"/>
        <v>0</v>
      </c>
      <c r="R478" s="1004">
        <f t="shared" si="214"/>
        <v>0</v>
      </c>
      <c r="S478" s="1004">
        <f t="shared" si="214"/>
        <v>0</v>
      </c>
      <c r="T478" s="1004">
        <f t="shared" si="214"/>
        <v>0</v>
      </c>
      <c r="U478" s="1004">
        <f t="shared" si="214"/>
        <v>0</v>
      </c>
      <c r="V478" s="1004">
        <f t="shared" si="214"/>
        <v>0</v>
      </c>
      <c r="W478" s="1004">
        <f t="shared" si="214"/>
        <v>0</v>
      </c>
      <c r="X478" s="1004">
        <f t="shared" si="214"/>
        <v>0</v>
      </c>
      <c r="Y478" s="1004">
        <f t="shared" si="214"/>
        <v>0</v>
      </c>
      <c r="Z478" s="1004">
        <f t="shared" si="214"/>
        <v>0</v>
      </c>
      <c r="AA478" s="1004">
        <f t="shared" si="214"/>
        <v>0</v>
      </c>
      <c r="AB478" s="1004">
        <f t="shared" si="214"/>
        <v>0</v>
      </c>
      <c r="AC478" s="1004">
        <f t="shared" si="214"/>
        <v>0</v>
      </c>
      <c r="AD478" s="1004">
        <f t="shared" si="214"/>
        <v>0</v>
      </c>
      <c r="AE478" s="1004">
        <f t="shared" si="214"/>
        <v>0</v>
      </c>
      <c r="AF478" s="1004">
        <f t="shared" si="214"/>
        <v>0</v>
      </c>
      <c r="AG478" s="1004">
        <f t="shared" si="214"/>
        <v>0</v>
      </c>
      <c r="AH478" s="1004">
        <f t="shared" si="214"/>
        <v>0</v>
      </c>
      <c r="AI478" s="1004">
        <f t="shared" si="214"/>
        <v>0</v>
      </c>
      <c r="AJ478" s="1004">
        <f t="shared" si="214"/>
        <v>0</v>
      </c>
      <c r="AK478" s="1004">
        <f t="shared" si="214"/>
        <v>0</v>
      </c>
      <c r="AL478" s="1004">
        <f t="shared" si="214"/>
        <v>0</v>
      </c>
      <c r="AM478" s="1004">
        <f t="shared" si="214"/>
        <v>0</v>
      </c>
      <c r="AN478" s="1004">
        <f t="shared" si="214"/>
        <v>0</v>
      </c>
      <c r="AO478" s="1004">
        <f t="shared" si="214"/>
        <v>0</v>
      </c>
      <c r="AP478" s="1004">
        <f t="shared" si="214"/>
        <v>0</v>
      </c>
    </row>
    <row r="479" spans="2:42" hidden="1" outlineLevel="1">
      <c r="B479" s="728" t="s">
        <v>904</v>
      </c>
      <c r="C479" s="667"/>
      <c r="D479" s="686" t="s">
        <v>1119</v>
      </c>
      <c r="E479" s="667" t="s">
        <v>1321</v>
      </c>
      <c r="F479" s="690"/>
      <c r="G479" s="1004">
        <f t="shared" ref="G479:AP479" si="215">G271</f>
        <v>0</v>
      </c>
      <c r="H479" s="1004">
        <f t="shared" si="215"/>
        <v>0</v>
      </c>
      <c r="I479" s="1004">
        <f t="shared" si="215"/>
        <v>0</v>
      </c>
      <c r="J479" s="1004">
        <f t="shared" si="215"/>
        <v>0</v>
      </c>
      <c r="K479" s="1004">
        <f t="shared" si="215"/>
        <v>0</v>
      </c>
      <c r="L479" s="1004">
        <f t="shared" si="215"/>
        <v>0</v>
      </c>
      <c r="M479" s="1004">
        <f t="shared" si="215"/>
        <v>0</v>
      </c>
      <c r="N479" s="1004">
        <f t="shared" si="215"/>
        <v>0</v>
      </c>
      <c r="O479" s="1004">
        <f t="shared" si="215"/>
        <v>0</v>
      </c>
      <c r="P479" s="1004">
        <f t="shared" si="215"/>
        <v>0</v>
      </c>
      <c r="Q479" s="1004">
        <f t="shared" si="215"/>
        <v>0</v>
      </c>
      <c r="R479" s="1004">
        <f t="shared" si="215"/>
        <v>0</v>
      </c>
      <c r="S479" s="1004">
        <f t="shared" si="215"/>
        <v>0</v>
      </c>
      <c r="T479" s="1004">
        <f t="shared" si="215"/>
        <v>0</v>
      </c>
      <c r="U479" s="1004">
        <f t="shared" si="215"/>
        <v>0</v>
      </c>
      <c r="V479" s="1004">
        <f t="shared" si="215"/>
        <v>0</v>
      </c>
      <c r="W479" s="1004">
        <f t="shared" si="215"/>
        <v>0</v>
      </c>
      <c r="X479" s="1004">
        <f t="shared" si="215"/>
        <v>0</v>
      </c>
      <c r="Y479" s="1004">
        <f t="shared" si="215"/>
        <v>0</v>
      </c>
      <c r="Z479" s="1004">
        <f t="shared" si="215"/>
        <v>0</v>
      </c>
      <c r="AA479" s="1004">
        <f t="shared" si="215"/>
        <v>0</v>
      </c>
      <c r="AB479" s="1004">
        <f t="shared" si="215"/>
        <v>0</v>
      </c>
      <c r="AC479" s="1004">
        <f t="shared" si="215"/>
        <v>0</v>
      </c>
      <c r="AD479" s="1004">
        <f t="shared" si="215"/>
        <v>0</v>
      </c>
      <c r="AE479" s="1004">
        <f t="shared" si="215"/>
        <v>0</v>
      </c>
      <c r="AF479" s="1004">
        <f t="shared" si="215"/>
        <v>0</v>
      </c>
      <c r="AG479" s="1004">
        <f t="shared" si="215"/>
        <v>0</v>
      </c>
      <c r="AH479" s="1004">
        <f t="shared" si="215"/>
        <v>0</v>
      </c>
      <c r="AI479" s="1004">
        <f t="shared" si="215"/>
        <v>0</v>
      </c>
      <c r="AJ479" s="1004">
        <f t="shared" si="215"/>
        <v>0</v>
      </c>
      <c r="AK479" s="1004">
        <f t="shared" si="215"/>
        <v>0</v>
      </c>
      <c r="AL479" s="1004">
        <f t="shared" si="215"/>
        <v>0</v>
      </c>
      <c r="AM479" s="1004">
        <f t="shared" si="215"/>
        <v>0</v>
      </c>
      <c r="AN479" s="1004">
        <f t="shared" si="215"/>
        <v>0</v>
      </c>
      <c r="AO479" s="1004">
        <f t="shared" si="215"/>
        <v>0</v>
      </c>
      <c r="AP479" s="1004">
        <f t="shared" si="215"/>
        <v>0</v>
      </c>
    </row>
    <row r="480" spans="2:42" hidden="1" outlineLevel="1">
      <c r="B480" s="728" t="s">
        <v>905</v>
      </c>
      <c r="C480" s="667"/>
      <c r="D480" s="686" t="s">
        <v>776</v>
      </c>
      <c r="E480" s="667" t="s">
        <v>1321</v>
      </c>
      <c r="F480" s="690"/>
      <c r="G480" s="1004">
        <f t="shared" ref="G480:AP480" si="216">G272</f>
        <v>0</v>
      </c>
      <c r="H480" s="1004">
        <f t="shared" si="216"/>
        <v>0</v>
      </c>
      <c r="I480" s="1004">
        <f t="shared" si="216"/>
        <v>0</v>
      </c>
      <c r="J480" s="1004">
        <f t="shared" si="216"/>
        <v>0</v>
      </c>
      <c r="K480" s="1004">
        <f t="shared" si="216"/>
        <v>0</v>
      </c>
      <c r="L480" s="1004">
        <f t="shared" si="216"/>
        <v>0</v>
      </c>
      <c r="M480" s="1004">
        <f t="shared" si="216"/>
        <v>0</v>
      </c>
      <c r="N480" s="1004">
        <f t="shared" si="216"/>
        <v>0</v>
      </c>
      <c r="O480" s="1004">
        <f t="shared" si="216"/>
        <v>0</v>
      </c>
      <c r="P480" s="1004">
        <f t="shared" si="216"/>
        <v>0</v>
      </c>
      <c r="Q480" s="1004">
        <f t="shared" si="216"/>
        <v>0</v>
      </c>
      <c r="R480" s="1004">
        <f t="shared" si="216"/>
        <v>0</v>
      </c>
      <c r="S480" s="1004">
        <f t="shared" si="216"/>
        <v>0</v>
      </c>
      <c r="T480" s="1004">
        <f t="shared" si="216"/>
        <v>0</v>
      </c>
      <c r="U480" s="1004">
        <f t="shared" si="216"/>
        <v>0</v>
      </c>
      <c r="V480" s="1004">
        <f t="shared" si="216"/>
        <v>0</v>
      </c>
      <c r="W480" s="1004">
        <f t="shared" si="216"/>
        <v>0</v>
      </c>
      <c r="X480" s="1004">
        <f t="shared" si="216"/>
        <v>0</v>
      </c>
      <c r="Y480" s="1004">
        <f t="shared" si="216"/>
        <v>0</v>
      </c>
      <c r="Z480" s="1004">
        <f t="shared" si="216"/>
        <v>0</v>
      </c>
      <c r="AA480" s="1004">
        <f t="shared" si="216"/>
        <v>0</v>
      </c>
      <c r="AB480" s="1004">
        <f t="shared" si="216"/>
        <v>0</v>
      </c>
      <c r="AC480" s="1004">
        <f t="shared" si="216"/>
        <v>0</v>
      </c>
      <c r="AD480" s="1004">
        <f t="shared" si="216"/>
        <v>0</v>
      </c>
      <c r="AE480" s="1004">
        <f t="shared" si="216"/>
        <v>0</v>
      </c>
      <c r="AF480" s="1004">
        <f t="shared" si="216"/>
        <v>0</v>
      </c>
      <c r="AG480" s="1004">
        <f t="shared" si="216"/>
        <v>0</v>
      </c>
      <c r="AH480" s="1004">
        <f t="shared" si="216"/>
        <v>0</v>
      </c>
      <c r="AI480" s="1004">
        <f t="shared" si="216"/>
        <v>0</v>
      </c>
      <c r="AJ480" s="1004">
        <f t="shared" si="216"/>
        <v>0</v>
      </c>
      <c r="AK480" s="1004">
        <f t="shared" si="216"/>
        <v>0</v>
      </c>
      <c r="AL480" s="1004">
        <f t="shared" si="216"/>
        <v>0</v>
      </c>
      <c r="AM480" s="1004">
        <f t="shared" si="216"/>
        <v>0</v>
      </c>
      <c r="AN480" s="1004">
        <f t="shared" si="216"/>
        <v>0</v>
      </c>
      <c r="AO480" s="1004">
        <f t="shared" si="216"/>
        <v>0</v>
      </c>
      <c r="AP480" s="1004">
        <f t="shared" si="216"/>
        <v>0</v>
      </c>
    </row>
    <row r="481" spans="2:42" hidden="1" outlineLevel="1">
      <c r="B481" s="728" t="s">
        <v>906</v>
      </c>
      <c r="C481" s="667"/>
      <c r="D481" s="686" t="s">
        <v>1120</v>
      </c>
      <c r="E481" s="667" t="s">
        <v>1321</v>
      </c>
      <c r="F481" s="690"/>
      <c r="G481" s="1004">
        <f t="shared" ref="G481:AP481" si="217">G273</f>
        <v>0</v>
      </c>
      <c r="H481" s="1004">
        <f t="shared" si="217"/>
        <v>0</v>
      </c>
      <c r="I481" s="1004">
        <f t="shared" si="217"/>
        <v>0</v>
      </c>
      <c r="J481" s="1004">
        <f t="shared" si="217"/>
        <v>0</v>
      </c>
      <c r="K481" s="1004">
        <f t="shared" si="217"/>
        <v>0</v>
      </c>
      <c r="L481" s="1004">
        <f t="shared" si="217"/>
        <v>0</v>
      </c>
      <c r="M481" s="1004">
        <f t="shared" si="217"/>
        <v>0</v>
      </c>
      <c r="N481" s="1004">
        <f t="shared" si="217"/>
        <v>0</v>
      </c>
      <c r="O481" s="1004">
        <f t="shared" si="217"/>
        <v>0</v>
      </c>
      <c r="P481" s="1004">
        <f t="shared" si="217"/>
        <v>0</v>
      </c>
      <c r="Q481" s="1004">
        <f t="shared" si="217"/>
        <v>0</v>
      </c>
      <c r="R481" s="1004">
        <f t="shared" si="217"/>
        <v>0</v>
      </c>
      <c r="S481" s="1004">
        <f t="shared" si="217"/>
        <v>0</v>
      </c>
      <c r="T481" s="1004">
        <f t="shared" si="217"/>
        <v>0</v>
      </c>
      <c r="U481" s="1004">
        <f t="shared" si="217"/>
        <v>0</v>
      </c>
      <c r="V481" s="1004">
        <f t="shared" si="217"/>
        <v>0</v>
      </c>
      <c r="W481" s="1004">
        <f t="shared" si="217"/>
        <v>0</v>
      </c>
      <c r="X481" s="1004">
        <f t="shared" si="217"/>
        <v>0</v>
      </c>
      <c r="Y481" s="1004">
        <f t="shared" si="217"/>
        <v>0</v>
      </c>
      <c r="Z481" s="1004">
        <f t="shared" si="217"/>
        <v>0</v>
      </c>
      <c r="AA481" s="1004">
        <f t="shared" si="217"/>
        <v>0</v>
      </c>
      <c r="AB481" s="1004">
        <f t="shared" si="217"/>
        <v>0</v>
      </c>
      <c r="AC481" s="1004">
        <f t="shared" si="217"/>
        <v>0</v>
      </c>
      <c r="AD481" s="1004">
        <f t="shared" si="217"/>
        <v>0</v>
      </c>
      <c r="AE481" s="1004">
        <f t="shared" si="217"/>
        <v>0</v>
      </c>
      <c r="AF481" s="1004">
        <f t="shared" si="217"/>
        <v>0</v>
      </c>
      <c r="AG481" s="1004">
        <f t="shared" si="217"/>
        <v>0</v>
      </c>
      <c r="AH481" s="1004">
        <f t="shared" si="217"/>
        <v>0</v>
      </c>
      <c r="AI481" s="1004">
        <f t="shared" si="217"/>
        <v>0</v>
      </c>
      <c r="AJ481" s="1004">
        <f t="shared" si="217"/>
        <v>0</v>
      </c>
      <c r="AK481" s="1004">
        <f t="shared" si="217"/>
        <v>0</v>
      </c>
      <c r="AL481" s="1004">
        <f t="shared" si="217"/>
        <v>0</v>
      </c>
      <c r="AM481" s="1004">
        <f t="shared" si="217"/>
        <v>0</v>
      </c>
      <c r="AN481" s="1004">
        <f t="shared" si="217"/>
        <v>0</v>
      </c>
      <c r="AO481" s="1004">
        <f t="shared" si="217"/>
        <v>0</v>
      </c>
      <c r="AP481" s="1004">
        <f t="shared" si="217"/>
        <v>0</v>
      </c>
    </row>
    <row r="482" spans="2:42" ht="12.75" hidden="1" customHeight="1" outlineLevel="1">
      <c r="B482" s="728" t="s">
        <v>907</v>
      </c>
      <c r="C482" s="667"/>
      <c r="D482" s="686" t="s">
        <v>1121</v>
      </c>
      <c r="E482" s="667" t="s">
        <v>189</v>
      </c>
      <c r="F482" s="690"/>
      <c r="G482" s="1004">
        <f t="shared" ref="G482:AP482" si="218">G274</f>
        <v>0</v>
      </c>
      <c r="H482" s="1004">
        <f t="shared" si="218"/>
        <v>0</v>
      </c>
      <c r="I482" s="1004">
        <f t="shared" si="218"/>
        <v>0</v>
      </c>
      <c r="J482" s="1004">
        <f t="shared" si="218"/>
        <v>0</v>
      </c>
      <c r="K482" s="1004">
        <f t="shared" si="218"/>
        <v>0</v>
      </c>
      <c r="L482" s="1004">
        <f t="shared" si="218"/>
        <v>0</v>
      </c>
      <c r="M482" s="1004">
        <f t="shared" si="218"/>
        <v>0</v>
      </c>
      <c r="N482" s="1004">
        <f t="shared" si="218"/>
        <v>0</v>
      </c>
      <c r="O482" s="1004">
        <f t="shared" si="218"/>
        <v>0</v>
      </c>
      <c r="P482" s="1004">
        <f t="shared" si="218"/>
        <v>0</v>
      </c>
      <c r="Q482" s="1004">
        <f t="shared" si="218"/>
        <v>0</v>
      </c>
      <c r="R482" s="1004">
        <f t="shared" si="218"/>
        <v>0</v>
      </c>
      <c r="S482" s="1004">
        <f t="shared" si="218"/>
        <v>0</v>
      </c>
      <c r="T482" s="1004">
        <f t="shared" si="218"/>
        <v>0</v>
      </c>
      <c r="U482" s="1004">
        <f t="shared" si="218"/>
        <v>0</v>
      </c>
      <c r="V482" s="1004">
        <f t="shared" si="218"/>
        <v>0</v>
      </c>
      <c r="W482" s="1004">
        <f t="shared" si="218"/>
        <v>0</v>
      </c>
      <c r="X482" s="1004">
        <f t="shared" si="218"/>
        <v>0</v>
      </c>
      <c r="Y482" s="1004">
        <f t="shared" si="218"/>
        <v>0</v>
      </c>
      <c r="Z482" s="1004">
        <f t="shared" si="218"/>
        <v>0</v>
      </c>
      <c r="AA482" s="1004">
        <f t="shared" si="218"/>
        <v>0</v>
      </c>
      <c r="AB482" s="1004">
        <f t="shared" si="218"/>
        <v>0</v>
      </c>
      <c r="AC482" s="1004">
        <f t="shared" si="218"/>
        <v>0</v>
      </c>
      <c r="AD482" s="1004">
        <f t="shared" si="218"/>
        <v>0</v>
      </c>
      <c r="AE482" s="1004">
        <f t="shared" si="218"/>
        <v>0</v>
      </c>
      <c r="AF482" s="1004">
        <f t="shared" si="218"/>
        <v>0</v>
      </c>
      <c r="AG482" s="1004">
        <f t="shared" si="218"/>
        <v>0</v>
      </c>
      <c r="AH482" s="1004">
        <f t="shared" si="218"/>
        <v>0</v>
      </c>
      <c r="AI482" s="1004">
        <f t="shared" si="218"/>
        <v>0</v>
      </c>
      <c r="AJ482" s="1004">
        <f t="shared" si="218"/>
        <v>0</v>
      </c>
      <c r="AK482" s="1004">
        <f t="shared" si="218"/>
        <v>0</v>
      </c>
      <c r="AL482" s="1004">
        <f t="shared" si="218"/>
        <v>0</v>
      </c>
      <c r="AM482" s="1004">
        <f t="shared" si="218"/>
        <v>0</v>
      </c>
      <c r="AN482" s="1004">
        <f t="shared" si="218"/>
        <v>0</v>
      </c>
      <c r="AO482" s="1004">
        <f t="shared" si="218"/>
        <v>0</v>
      </c>
      <c r="AP482" s="1004">
        <f t="shared" si="218"/>
        <v>0</v>
      </c>
    </row>
    <row r="483" spans="2:42" hidden="1" outlineLevel="1">
      <c r="B483" s="728" t="s">
        <v>908</v>
      </c>
      <c r="C483" s="667"/>
      <c r="D483" s="686" t="s">
        <v>1122</v>
      </c>
      <c r="E483" s="667" t="s">
        <v>1321</v>
      </c>
      <c r="F483" s="690"/>
      <c r="G483" s="1004">
        <f t="shared" ref="G483:AP483" si="219">G275</f>
        <v>0</v>
      </c>
      <c r="H483" s="1004">
        <f t="shared" si="219"/>
        <v>0</v>
      </c>
      <c r="I483" s="1004">
        <f t="shared" si="219"/>
        <v>0</v>
      </c>
      <c r="J483" s="1004">
        <f t="shared" si="219"/>
        <v>0</v>
      </c>
      <c r="K483" s="1004">
        <f t="shared" si="219"/>
        <v>0</v>
      </c>
      <c r="L483" s="1004">
        <f t="shared" si="219"/>
        <v>0</v>
      </c>
      <c r="M483" s="1004">
        <f t="shared" si="219"/>
        <v>0</v>
      </c>
      <c r="N483" s="1004">
        <f t="shared" si="219"/>
        <v>0</v>
      </c>
      <c r="O483" s="1004">
        <f t="shared" si="219"/>
        <v>0</v>
      </c>
      <c r="P483" s="1004">
        <f t="shared" si="219"/>
        <v>0</v>
      </c>
      <c r="Q483" s="1004">
        <f t="shared" si="219"/>
        <v>0</v>
      </c>
      <c r="R483" s="1004">
        <f t="shared" si="219"/>
        <v>0</v>
      </c>
      <c r="S483" s="1004">
        <f t="shared" si="219"/>
        <v>0</v>
      </c>
      <c r="T483" s="1004">
        <f t="shared" si="219"/>
        <v>0</v>
      </c>
      <c r="U483" s="1004">
        <f t="shared" si="219"/>
        <v>0</v>
      </c>
      <c r="V483" s="1004">
        <f t="shared" si="219"/>
        <v>0</v>
      </c>
      <c r="W483" s="1004">
        <f t="shared" si="219"/>
        <v>0</v>
      </c>
      <c r="X483" s="1004">
        <f t="shared" si="219"/>
        <v>0</v>
      </c>
      <c r="Y483" s="1004">
        <f t="shared" si="219"/>
        <v>0</v>
      </c>
      <c r="Z483" s="1004">
        <f t="shared" si="219"/>
        <v>0</v>
      </c>
      <c r="AA483" s="1004">
        <f t="shared" si="219"/>
        <v>0</v>
      </c>
      <c r="AB483" s="1004">
        <f t="shared" si="219"/>
        <v>0</v>
      </c>
      <c r="AC483" s="1004">
        <f t="shared" si="219"/>
        <v>0</v>
      </c>
      <c r="AD483" s="1004">
        <f t="shared" si="219"/>
        <v>0</v>
      </c>
      <c r="AE483" s="1004">
        <f t="shared" si="219"/>
        <v>0</v>
      </c>
      <c r="AF483" s="1004">
        <f t="shared" si="219"/>
        <v>0</v>
      </c>
      <c r="AG483" s="1004">
        <f t="shared" si="219"/>
        <v>0</v>
      </c>
      <c r="AH483" s="1004">
        <f t="shared" si="219"/>
        <v>0</v>
      </c>
      <c r="AI483" s="1004">
        <f t="shared" si="219"/>
        <v>0</v>
      </c>
      <c r="AJ483" s="1004">
        <f t="shared" si="219"/>
        <v>0</v>
      </c>
      <c r="AK483" s="1004">
        <f t="shared" si="219"/>
        <v>0</v>
      </c>
      <c r="AL483" s="1004">
        <f t="shared" si="219"/>
        <v>0</v>
      </c>
      <c r="AM483" s="1004">
        <f t="shared" si="219"/>
        <v>0</v>
      </c>
      <c r="AN483" s="1004">
        <f t="shared" si="219"/>
        <v>0</v>
      </c>
      <c r="AO483" s="1004">
        <f t="shared" si="219"/>
        <v>0</v>
      </c>
      <c r="AP483" s="1004">
        <f t="shared" si="219"/>
        <v>0</v>
      </c>
    </row>
    <row r="484" spans="2:42" hidden="1" outlineLevel="1">
      <c r="B484" s="786" t="s">
        <v>1186</v>
      </c>
      <c r="C484" s="59" t="s">
        <v>261</v>
      </c>
      <c r="D484" s="640"/>
      <c r="E484" s="670"/>
      <c r="F484" s="716"/>
      <c r="G484" s="704"/>
      <c r="H484" s="705"/>
      <c r="I484" s="705"/>
      <c r="J484" s="705"/>
      <c r="K484" s="705"/>
      <c r="L484" s="705"/>
      <c r="M484" s="705"/>
      <c r="N484" s="705"/>
      <c r="O484" s="705"/>
      <c r="P484" s="705"/>
      <c r="Q484" s="705"/>
      <c r="R484" s="705"/>
      <c r="S484" s="705"/>
      <c r="T484" s="705"/>
      <c r="U484" s="705"/>
      <c r="V484" s="705"/>
      <c r="W484" s="705"/>
      <c r="X484" s="705"/>
      <c r="Y484" s="705"/>
      <c r="Z484" s="705"/>
      <c r="AA484" s="705"/>
      <c r="AB484" s="705"/>
      <c r="AC484" s="705"/>
      <c r="AD484" s="705"/>
      <c r="AE484" s="705"/>
      <c r="AF484" s="705"/>
      <c r="AG484" s="705"/>
      <c r="AH484" s="705"/>
      <c r="AI484" s="705"/>
      <c r="AJ484" s="705"/>
      <c r="AK484" s="706"/>
      <c r="AL484" s="706"/>
      <c r="AM484" s="706"/>
      <c r="AN484" s="706"/>
      <c r="AO484" s="706"/>
      <c r="AP484" s="706"/>
    </row>
    <row r="485" spans="2:42" hidden="1" outlineLevel="1">
      <c r="B485" s="728" t="s">
        <v>513</v>
      </c>
      <c r="C485" s="687"/>
      <c r="D485" s="669" t="s">
        <v>587</v>
      </c>
      <c r="E485" s="667" t="s">
        <v>1321</v>
      </c>
      <c r="F485" s="692"/>
      <c r="G485" s="1005">
        <v>0</v>
      </c>
      <c r="H485" s="1005">
        <v>0</v>
      </c>
      <c r="I485" s="1005">
        <v>0</v>
      </c>
      <c r="J485" s="1005">
        <v>0</v>
      </c>
      <c r="K485" s="1005">
        <v>0</v>
      </c>
      <c r="L485" s="1005">
        <v>0</v>
      </c>
      <c r="M485" s="1005">
        <v>0</v>
      </c>
      <c r="N485" s="1005">
        <v>0</v>
      </c>
      <c r="O485" s="1005">
        <v>0</v>
      </c>
      <c r="P485" s="1005">
        <v>0</v>
      </c>
      <c r="Q485" s="1005">
        <v>0</v>
      </c>
      <c r="R485" s="1005">
        <v>0</v>
      </c>
      <c r="S485" s="1005">
        <v>0</v>
      </c>
      <c r="T485" s="1005">
        <v>0</v>
      </c>
      <c r="U485" s="1005">
        <v>0</v>
      </c>
      <c r="V485" s="1005">
        <v>0</v>
      </c>
      <c r="W485" s="1005">
        <v>0</v>
      </c>
      <c r="X485" s="1005">
        <v>0</v>
      </c>
      <c r="Y485" s="1005">
        <v>0</v>
      </c>
      <c r="Z485" s="1005">
        <v>0</v>
      </c>
      <c r="AA485" s="1005">
        <v>0</v>
      </c>
      <c r="AB485" s="1005">
        <v>0</v>
      </c>
      <c r="AC485" s="1005">
        <v>0</v>
      </c>
      <c r="AD485" s="1005">
        <v>0</v>
      </c>
      <c r="AE485" s="1005">
        <v>0</v>
      </c>
      <c r="AF485" s="1005">
        <v>0</v>
      </c>
      <c r="AG485" s="1005">
        <v>0</v>
      </c>
      <c r="AH485" s="1005">
        <v>0</v>
      </c>
      <c r="AI485" s="1005">
        <v>0</v>
      </c>
      <c r="AJ485" s="1005">
        <v>0</v>
      </c>
      <c r="AK485" s="1005">
        <v>0</v>
      </c>
      <c r="AL485" s="1005">
        <v>0</v>
      </c>
      <c r="AM485" s="1005">
        <v>0</v>
      </c>
      <c r="AN485" s="1005">
        <v>0</v>
      </c>
      <c r="AO485" s="1005">
        <v>0</v>
      </c>
      <c r="AP485" s="1005">
        <v>0</v>
      </c>
    </row>
    <row r="486" spans="2:42" hidden="1" outlineLevel="1">
      <c r="B486" s="786" t="s">
        <v>514</v>
      </c>
      <c r="C486" s="59" t="s">
        <v>1339</v>
      </c>
      <c r="D486" s="640"/>
      <c r="E486" s="670"/>
      <c r="F486" s="716"/>
      <c r="G486" s="704"/>
      <c r="H486" s="705"/>
      <c r="I486" s="705"/>
      <c r="J486" s="705"/>
      <c r="K486" s="705"/>
      <c r="L486" s="705"/>
      <c r="M486" s="705"/>
      <c r="N486" s="705"/>
      <c r="O486" s="705"/>
      <c r="P486" s="705"/>
      <c r="Q486" s="705"/>
      <c r="R486" s="705"/>
      <c r="S486" s="705"/>
      <c r="T486" s="705"/>
      <c r="U486" s="705"/>
      <c r="V486" s="705"/>
      <c r="W486" s="705"/>
      <c r="X486" s="705"/>
      <c r="Y486" s="705"/>
      <c r="Z486" s="705"/>
      <c r="AA486" s="705"/>
      <c r="AB486" s="705"/>
      <c r="AC486" s="705"/>
      <c r="AD486" s="705"/>
      <c r="AE486" s="705"/>
      <c r="AF486" s="705"/>
      <c r="AG486" s="705"/>
      <c r="AH486" s="705"/>
      <c r="AI486" s="705"/>
      <c r="AJ486" s="705"/>
      <c r="AK486" s="706"/>
      <c r="AL486" s="706"/>
      <c r="AM486" s="706"/>
      <c r="AN486" s="706"/>
      <c r="AO486" s="706"/>
      <c r="AP486" s="706"/>
    </row>
    <row r="487" spans="2:42" hidden="1" outlineLevel="1">
      <c r="B487" s="728" t="s">
        <v>515</v>
      </c>
      <c r="C487" s="61"/>
      <c r="D487" s="640" t="s">
        <v>799</v>
      </c>
      <c r="E487" s="667" t="s">
        <v>1321</v>
      </c>
      <c r="F487" s="692"/>
      <c r="G487" s="1005">
        <v>0</v>
      </c>
      <c r="H487" s="1005">
        <v>0</v>
      </c>
      <c r="I487" s="1005">
        <v>0</v>
      </c>
      <c r="J487" s="1005">
        <v>0</v>
      </c>
      <c r="K487" s="1005">
        <v>0</v>
      </c>
      <c r="L487" s="1005">
        <v>0</v>
      </c>
      <c r="M487" s="1005">
        <v>0</v>
      </c>
      <c r="N487" s="1005">
        <v>0</v>
      </c>
      <c r="O487" s="1005">
        <v>0</v>
      </c>
      <c r="P487" s="1005">
        <v>0</v>
      </c>
      <c r="Q487" s="1005">
        <v>0</v>
      </c>
      <c r="R487" s="1005">
        <v>0</v>
      </c>
      <c r="S487" s="1005">
        <v>0</v>
      </c>
      <c r="T487" s="1005">
        <v>0</v>
      </c>
      <c r="U487" s="1005">
        <v>0</v>
      </c>
      <c r="V487" s="1005">
        <v>0</v>
      </c>
      <c r="W487" s="1005">
        <v>0</v>
      </c>
      <c r="X487" s="1005">
        <v>0</v>
      </c>
      <c r="Y487" s="1005">
        <v>0</v>
      </c>
      <c r="Z487" s="1005">
        <v>0</v>
      </c>
      <c r="AA487" s="1005">
        <v>0</v>
      </c>
      <c r="AB487" s="1005">
        <v>0</v>
      </c>
      <c r="AC487" s="1005">
        <v>0</v>
      </c>
      <c r="AD487" s="1005">
        <v>0</v>
      </c>
      <c r="AE487" s="1005">
        <v>0</v>
      </c>
      <c r="AF487" s="1005">
        <v>0</v>
      </c>
      <c r="AG487" s="1005">
        <v>0</v>
      </c>
      <c r="AH487" s="1005">
        <v>0</v>
      </c>
      <c r="AI487" s="1005">
        <v>0</v>
      </c>
      <c r="AJ487" s="1005">
        <v>0</v>
      </c>
      <c r="AK487" s="1005">
        <v>0</v>
      </c>
      <c r="AL487" s="1005">
        <v>0</v>
      </c>
      <c r="AM487" s="1005">
        <v>0</v>
      </c>
      <c r="AN487" s="1005">
        <v>0</v>
      </c>
      <c r="AO487" s="1005">
        <v>0</v>
      </c>
      <c r="AP487" s="1005">
        <v>0</v>
      </c>
    </row>
    <row r="488" spans="2:42" collapsed="1">
      <c r="B488" s="728">
        <v>314</v>
      </c>
      <c r="C488" s="58" t="s">
        <v>280</v>
      </c>
      <c r="D488" s="640"/>
      <c r="E488" s="667"/>
      <c r="F488" s="699"/>
      <c r="G488" s="704"/>
      <c r="H488" s="705"/>
      <c r="I488" s="705"/>
      <c r="J488" s="705"/>
      <c r="K488" s="705"/>
      <c r="L488" s="705"/>
      <c r="M488" s="705"/>
      <c r="N488" s="705"/>
      <c r="O488" s="705"/>
      <c r="P488" s="705"/>
      <c r="Q488" s="705"/>
      <c r="R488" s="705"/>
      <c r="S488" s="705"/>
      <c r="T488" s="705"/>
      <c r="U488" s="705"/>
      <c r="V488" s="705"/>
      <c r="W488" s="705"/>
      <c r="X488" s="705"/>
      <c r="Y488" s="705"/>
      <c r="Z488" s="705"/>
      <c r="AA488" s="705"/>
      <c r="AB488" s="705"/>
      <c r="AC488" s="705"/>
      <c r="AD488" s="705"/>
      <c r="AE488" s="705"/>
      <c r="AF488" s="705"/>
      <c r="AG488" s="705"/>
      <c r="AH488" s="705"/>
      <c r="AI488" s="705"/>
      <c r="AJ488" s="705"/>
      <c r="AK488" s="706"/>
      <c r="AL488" s="706"/>
      <c r="AM488" s="706"/>
      <c r="AN488" s="706"/>
      <c r="AO488" s="706"/>
      <c r="AP488" s="706"/>
    </row>
    <row r="489" spans="2:42" hidden="1" outlineLevel="1">
      <c r="B489" s="728" t="s">
        <v>105</v>
      </c>
      <c r="C489" s="58" t="s">
        <v>1337</v>
      </c>
      <c r="D489" s="685"/>
      <c r="E489" s="667"/>
      <c r="F489" s="874"/>
      <c r="G489" s="704"/>
      <c r="H489" s="705"/>
      <c r="I489" s="705"/>
      <c r="J489" s="705"/>
      <c r="K489" s="705"/>
      <c r="L489" s="705"/>
      <c r="M489" s="705"/>
      <c r="N489" s="705"/>
      <c r="O489" s="705"/>
      <c r="P489" s="705"/>
      <c r="Q489" s="705"/>
      <c r="R489" s="705"/>
      <c r="S489" s="705"/>
      <c r="T489" s="705"/>
      <c r="U489" s="705"/>
      <c r="V489" s="705"/>
      <c r="W489" s="705"/>
      <c r="X489" s="705"/>
      <c r="Y489" s="705"/>
      <c r="Z489" s="705"/>
      <c r="AA489" s="705"/>
      <c r="AB489" s="705"/>
      <c r="AC489" s="705"/>
      <c r="AD489" s="705"/>
      <c r="AE489" s="705"/>
      <c r="AF489" s="705"/>
      <c r="AG489" s="705"/>
      <c r="AH489" s="705"/>
      <c r="AI489" s="705"/>
      <c r="AJ489" s="705"/>
      <c r="AK489" s="706"/>
      <c r="AL489" s="706"/>
      <c r="AM489" s="706"/>
      <c r="AN489" s="706"/>
      <c r="AO489" s="706"/>
      <c r="AP489" s="706"/>
    </row>
    <row r="490" spans="2:42" hidden="1" outlineLevel="1">
      <c r="B490" s="728" t="s">
        <v>909</v>
      </c>
      <c r="C490" s="718"/>
      <c r="D490" s="686" t="s">
        <v>1148</v>
      </c>
      <c r="E490" s="667" t="s">
        <v>1321</v>
      </c>
      <c r="F490" s="838"/>
      <c r="G490" s="1004">
        <f t="shared" ref="G490:AP490" si="220">G270</f>
        <v>0</v>
      </c>
      <c r="H490" s="1004">
        <f t="shared" si="220"/>
        <v>0</v>
      </c>
      <c r="I490" s="1004">
        <f t="shared" si="220"/>
        <v>0</v>
      </c>
      <c r="J490" s="1004">
        <f t="shared" si="220"/>
        <v>0</v>
      </c>
      <c r="K490" s="1004">
        <f t="shared" si="220"/>
        <v>0</v>
      </c>
      <c r="L490" s="1004">
        <f t="shared" si="220"/>
        <v>0</v>
      </c>
      <c r="M490" s="1004">
        <f t="shared" si="220"/>
        <v>0</v>
      </c>
      <c r="N490" s="1004">
        <f t="shared" si="220"/>
        <v>0</v>
      </c>
      <c r="O490" s="1004">
        <f t="shared" si="220"/>
        <v>0</v>
      </c>
      <c r="P490" s="1004">
        <f t="shared" si="220"/>
        <v>0</v>
      </c>
      <c r="Q490" s="1004">
        <f t="shared" si="220"/>
        <v>0</v>
      </c>
      <c r="R490" s="1004">
        <f t="shared" si="220"/>
        <v>0</v>
      </c>
      <c r="S490" s="1004">
        <f t="shared" si="220"/>
        <v>0</v>
      </c>
      <c r="T490" s="1004">
        <f t="shared" si="220"/>
        <v>0</v>
      </c>
      <c r="U490" s="1004">
        <f t="shared" si="220"/>
        <v>0</v>
      </c>
      <c r="V490" s="1004">
        <f t="shared" si="220"/>
        <v>0</v>
      </c>
      <c r="W490" s="1004">
        <f t="shared" si="220"/>
        <v>0</v>
      </c>
      <c r="X490" s="1004">
        <f t="shared" si="220"/>
        <v>0</v>
      </c>
      <c r="Y490" s="1004">
        <f t="shared" si="220"/>
        <v>0</v>
      </c>
      <c r="Z490" s="1004">
        <f t="shared" si="220"/>
        <v>0</v>
      </c>
      <c r="AA490" s="1004">
        <f t="shared" si="220"/>
        <v>0</v>
      </c>
      <c r="AB490" s="1004">
        <f t="shared" si="220"/>
        <v>0</v>
      </c>
      <c r="AC490" s="1004">
        <f t="shared" si="220"/>
        <v>0</v>
      </c>
      <c r="AD490" s="1004">
        <f t="shared" si="220"/>
        <v>0</v>
      </c>
      <c r="AE490" s="1004">
        <f t="shared" si="220"/>
        <v>0</v>
      </c>
      <c r="AF490" s="1004">
        <f t="shared" si="220"/>
        <v>0</v>
      </c>
      <c r="AG490" s="1004">
        <f t="shared" si="220"/>
        <v>0</v>
      </c>
      <c r="AH490" s="1004">
        <f t="shared" si="220"/>
        <v>0</v>
      </c>
      <c r="AI490" s="1004">
        <f t="shared" si="220"/>
        <v>0</v>
      </c>
      <c r="AJ490" s="1004">
        <f t="shared" si="220"/>
        <v>0</v>
      </c>
      <c r="AK490" s="1004">
        <f t="shared" si="220"/>
        <v>0</v>
      </c>
      <c r="AL490" s="1004">
        <f t="shared" si="220"/>
        <v>0</v>
      </c>
      <c r="AM490" s="1004">
        <f t="shared" si="220"/>
        <v>0</v>
      </c>
      <c r="AN490" s="1004">
        <f t="shared" si="220"/>
        <v>0</v>
      </c>
      <c r="AO490" s="1004">
        <f t="shared" si="220"/>
        <v>0</v>
      </c>
      <c r="AP490" s="1004">
        <f t="shared" si="220"/>
        <v>0</v>
      </c>
    </row>
    <row r="491" spans="2:42" hidden="1" outlineLevel="1">
      <c r="B491" s="728" t="s">
        <v>910</v>
      </c>
      <c r="C491" s="718"/>
      <c r="D491" s="686" t="s">
        <v>776</v>
      </c>
      <c r="E491" s="667" t="s">
        <v>1321</v>
      </c>
      <c r="F491" s="838"/>
      <c r="G491" s="1004">
        <f t="shared" ref="G491:AP491" si="221">G272</f>
        <v>0</v>
      </c>
      <c r="H491" s="1004">
        <f t="shared" si="221"/>
        <v>0</v>
      </c>
      <c r="I491" s="1004">
        <f t="shared" si="221"/>
        <v>0</v>
      </c>
      <c r="J491" s="1004">
        <f t="shared" si="221"/>
        <v>0</v>
      </c>
      <c r="K491" s="1004">
        <f t="shared" si="221"/>
        <v>0</v>
      </c>
      <c r="L491" s="1004">
        <f t="shared" si="221"/>
        <v>0</v>
      </c>
      <c r="M491" s="1004">
        <f t="shared" si="221"/>
        <v>0</v>
      </c>
      <c r="N491" s="1004">
        <f t="shared" si="221"/>
        <v>0</v>
      </c>
      <c r="O491" s="1004">
        <f t="shared" si="221"/>
        <v>0</v>
      </c>
      <c r="P491" s="1004">
        <f t="shared" si="221"/>
        <v>0</v>
      </c>
      <c r="Q491" s="1004">
        <f t="shared" si="221"/>
        <v>0</v>
      </c>
      <c r="R491" s="1004">
        <f t="shared" si="221"/>
        <v>0</v>
      </c>
      <c r="S491" s="1004">
        <f t="shared" si="221"/>
        <v>0</v>
      </c>
      <c r="T491" s="1004">
        <f t="shared" si="221"/>
        <v>0</v>
      </c>
      <c r="U491" s="1004">
        <f t="shared" si="221"/>
        <v>0</v>
      </c>
      <c r="V491" s="1004">
        <f t="shared" si="221"/>
        <v>0</v>
      </c>
      <c r="W491" s="1004">
        <f t="shared" si="221"/>
        <v>0</v>
      </c>
      <c r="X491" s="1004">
        <f t="shared" si="221"/>
        <v>0</v>
      </c>
      <c r="Y491" s="1004">
        <f t="shared" si="221"/>
        <v>0</v>
      </c>
      <c r="Z491" s="1004">
        <f t="shared" si="221"/>
        <v>0</v>
      </c>
      <c r="AA491" s="1004">
        <f t="shared" si="221"/>
        <v>0</v>
      </c>
      <c r="AB491" s="1004">
        <f t="shared" si="221"/>
        <v>0</v>
      </c>
      <c r="AC491" s="1004">
        <f t="shared" si="221"/>
        <v>0</v>
      </c>
      <c r="AD491" s="1004">
        <f t="shared" si="221"/>
        <v>0</v>
      </c>
      <c r="AE491" s="1004">
        <f t="shared" si="221"/>
        <v>0</v>
      </c>
      <c r="AF491" s="1004">
        <f t="shared" si="221"/>
        <v>0</v>
      </c>
      <c r="AG491" s="1004">
        <f t="shared" si="221"/>
        <v>0</v>
      </c>
      <c r="AH491" s="1004">
        <f t="shared" si="221"/>
        <v>0</v>
      </c>
      <c r="AI491" s="1004">
        <f t="shared" si="221"/>
        <v>0</v>
      </c>
      <c r="AJ491" s="1004">
        <f t="shared" si="221"/>
        <v>0</v>
      </c>
      <c r="AK491" s="1004">
        <f t="shared" si="221"/>
        <v>0</v>
      </c>
      <c r="AL491" s="1004">
        <f t="shared" si="221"/>
        <v>0</v>
      </c>
      <c r="AM491" s="1004">
        <f t="shared" si="221"/>
        <v>0</v>
      </c>
      <c r="AN491" s="1004">
        <f t="shared" si="221"/>
        <v>0</v>
      </c>
      <c r="AO491" s="1004">
        <f t="shared" si="221"/>
        <v>0</v>
      </c>
      <c r="AP491" s="1004">
        <f t="shared" si="221"/>
        <v>0</v>
      </c>
    </row>
    <row r="492" spans="2:42" hidden="1" outlineLevel="1">
      <c r="B492" s="728" t="s">
        <v>911</v>
      </c>
      <c r="C492" s="718"/>
      <c r="D492" s="686" t="s">
        <v>1120</v>
      </c>
      <c r="E492" s="667" t="s">
        <v>1321</v>
      </c>
      <c r="F492" s="838"/>
      <c r="G492" s="1004">
        <f t="shared" ref="G492:AP492" si="222">G273</f>
        <v>0</v>
      </c>
      <c r="H492" s="1004">
        <f t="shared" si="222"/>
        <v>0</v>
      </c>
      <c r="I492" s="1004">
        <f t="shared" si="222"/>
        <v>0</v>
      </c>
      <c r="J492" s="1004">
        <f t="shared" si="222"/>
        <v>0</v>
      </c>
      <c r="K492" s="1004">
        <f t="shared" si="222"/>
        <v>0</v>
      </c>
      <c r="L492" s="1004">
        <f t="shared" si="222"/>
        <v>0</v>
      </c>
      <c r="M492" s="1004">
        <f t="shared" si="222"/>
        <v>0</v>
      </c>
      <c r="N492" s="1004">
        <f t="shared" si="222"/>
        <v>0</v>
      </c>
      <c r="O492" s="1004">
        <f t="shared" si="222"/>
        <v>0</v>
      </c>
      <c r="P492" s="1004">
        <f t="shared" si="222"/>
        <v>0</v>
      </c>
      <c r="Q492" s="1004">
        <f t="shared" si="222"/>
        <v>0</v>
      </c>
      <c r="R492" s="1004">
        <f t="shared" si="222"/>
        <v>0</v>
      </c>
      <c r="S492" s="1004">
        <f t="shared" si="222"/>
        <v>0</v>
      </c>
      <c r="T492" s="1004">
        <f t="shared" si="222"/>
        <v>0</v>
      </c>
      <c r="U492" s="1004">
        <f t="shared" si="222"/>
        <v>0</v>
      </c>
      <c r="V492" s="1004">
        <f t="shared" si="222"/>
        <v>0</v>
      </c>
      <c r="W492" s="1004">
        <f t="shared" si="222"/>
        <v>0</v>
      </c>
      <c r="X492" s="1004">
        <f t="shared" si="222"/>
        <v>0</v>
      </c>
      <c r="Y492" s="1004">
        <f t="shared" si="222"/>
        <v>0</v>
      </c>
      <c r="Z492" s="1004">
        <f t="shared" si="222"/>
        <v>0</v>
      </c>
      <c r="AA492" s="1004">
        <f t="shared" si="222"/>
        <v>0</v>
      </c>
      <c r="AB492" s="1004">
        <f t="shared" si="222"/>
        <v>0</v>
      </c>
      <c r="AC492" s="1004">
        <f t="shared" si="222"/>
        <v>0</v>
      </c>
      <c r="AD492" s="1004">
        <f t="shared" si="222"/>
        <v>0</v>
      </c>
      <c r="AE492" s="1004">
        <f t="shared" si="222"/>
        <v>0</v>
      </c>
      <c r="AF492" s="1004">
        <f t="shared" si="222"/>
        <v>0</v>
      </c>
      <c r="AG492" s="1004">
        <f t="shared" si="222"/>
        <v>0</v>
      </c>
      <c r="AH492" s="1004">
        <f t="shared" si="222"/>
        <v>0</v>
      </c>
      <c r="AI492" s="1004">
        <f t="shared" si="222"/>
        <v>0</v>
      </c>
      <c r="AJ492" s="1004">
        <f t="shared" si="222"/>
        <v>0</v>
      </c>
      <c r="AK492" s="1004">
        <f t="shared" si="222"/>
        <v>0</v>
      </c>
      <c r="AL492" s="1004">
        <f t="shared" si="222"/>
        <v>0</v>
      </c>
      <c r="AM492" s="1004">
        <f t="shared" si="222"/>
        <v>0</v>
      </c>
      <c r="AN492" s="1004">
        <f t="shared" si="222"/>
        <v>0</v>
      </c>
      <c r="AO492" s="1004">
        <f t="shared" si="222"/>
        <v>0</v>
      </c>
      <c r="AP492" s="1004">
        <f t="shared" si="222"/>
        <v>0</v>
      </c>
    </row>
    <row r="493" spans="2:42" ht="12.75" hidden="1" customHeight="1" outlineLevel="1">
      <c r="B493" s="728" t="s">
        <v>101</v>
      </c>
      <c r="C493" s="718"/>
      <c r="D493" s="686" t="s">
        <v>1121</v>
      </c>
      <c r="E493" s="667" t="s">
        <v>189</v>
      </c>
      <c r="F493" s="838"/>
      <c r="G493" s="1004">
        <f t="shared" ref="G493:AP493" si="223">G274</f>
        <v>0</v>
      </c>
      <c r="H493" s="1004">
        <f t="shared" si="223"/>
        <v>0</v>
      </c>
      <c r="I493" s="1004">
        <f t="shared" si="223"/>
        <v>0</v>
      </c>
      <c r="J493" s="1004">
        <f t="shared" si="223"/>
        <v>0</v>
      </c>
      <c r="K493" s="1004">
        <f t="shared" si="223"/>
        <v>0</v>
      </c>
      <c r="L493" s="1004">
        <f t="shared" si="223"/>
        <v>0</v>
      </c>
      <c r="M493" s="1004">
        <f t="shared" si="223"/>
        <v>0</v>
      </c>
      <c r="N493" s="1004">
        <f t="shared" si="223"/>
        <v>0</v>
      </c>
      <c r="O493" s="1004">
        <f t="shared" si="223"/>
        <v>0</v>
      </c>
      <c r="P493" s="1004">
        <f t="shared" si="223"/>
        <v>0</v>
      </c>
      <c r="Q493" s="1004">
        <f t="shared" si="223"/>
        <v>0</v>
      </c>
      <c r="R493" s="1004">
        <f t="shared" si="223"/>
        <v>0</v>
      </c>
      <c r="S493" s="1004">
        <f t="shared" si="223"/>
        <v>0</v>
      </c>
      <c r="T493" s="1004">
        <f t="shared" si="223"/>
        <v>0</v>
      </c>
      <c r="U493" s="1004">
        <f t="shared" si="223"/>
        <v>0</v>
      </c>
      <c r="V493" s="1004">
        <f t="shared" si="223"/>
        <v>0</v>
      </c>
      <c r="W493" s="1004">
        <f t="shared" si="223"/>
        <v>0</v>
      </c>
      <c r="X493" s="1004">
        <f t="shared" si="223"/>
        <v>0</v>
      </c>
      <c r="Y493" s="1004">
        <f t="shared" si="223"/>
        <v>0</v>
      </c>
      <c r="Z493" s="1004">
        <f t="shared" si="223"/>
        <v>0</v>
      </c>
      <c r="AA493" s="1004">
        <f t="shared" si="223"/>
        <v>0</v>
      </c>
      <c r="AB493" s="1004">
        <f t="shared" si="223"/>
        <v>0</v>
      </c>
      <c r="AC493" s="1004">
        <f t="shared" si="223"/>
        <v>0</v>
      </c>
      <c r="AD493" s="1004">
        <f t="shared" si="223"/>
        <v>0</v>
      </c>
      <c r="AE493" s="1004">
        <f t="shared" si="223"/>
        <v>0</v>
      </c>
      <c r="AF493" s="1004">
        <f t="shared" si="223"/>
        <v>0</v>
      </c>
      <c r="AG493" s="1004">
        <f t="shared" si="223"/>
        <v>0</v>
      </c>
      <c r="AH493" s="1004">
        <f t="shared" si="223"/>
        <v>0</v>
      </c>
      <c r="AI493" s="1004">
        <f t="shared" si="223"/>
        <v>0</v>
      </c>
      <c r="AJ493" s="1004">
        <f t="shared" si="223"/>
        <v>0</v>
      </c>
      <c r="AK493" s="1004">
        <f t="shared" si="223"/>
        <v>0</v>
      </c>
      <c r="AL493" s="1004">
        <f t="shared" si="223"/>
        <v>0</v>
      </c>
      <c r="AM493" s="1004">
        <f t="shared" si="223"/>
        <v>0</v>
      </c>
      <c r="AN493" s="1004">
        <f t="shared" si="223"/>
        <v>0</v>
      </c>
      <c r="AO493" s="1004">
        <f t="shared" si="223"/>
        <v>0</v>
      </c>
      <c r="AP493" s="1004">
        <f t="shared" si="223"/>
        <v>0</v>
      </c>
    </row>
    <row r="494" spans="2:42" hidden="1" outlineLevel="1">
      <c r="B494" s="786" t="s">
        <v>1029</v>
      </c>
      <c r="C494" s="60"/>
      <c r="D494" s="669" t="s">
        <v>1119</v>
      </c>
      <c r="E494" s="667" t="s">
        <v>1321</v>
      </c>
      <c r="F494" s="692"/>
      <c r="G494" s="1004">
        <f t="shared" ref="G494:AP494" si="224">G271</f>
        <v>0</v>
      </c>
      <c r="H494" s="1004">
        <f t="shared" si="224"/>
        <v>0</v>
      </c>
      <c r="I494" s="1004">
        <f t="shared" si="224"/>
        <v>0</v>
      </c>
      <c r="J494" s="1004">
        <f t="shared" si="224"/>
        <v>0</v>
      </c>
      <c r="K494" s="1004">
        <f t="shared" si="224"/>
        <v>0</v>
      </c>
      <c r="L494" s="1004">
        <f t="shared" si="224"/>
        <v>0</v>
      </c>
      <c r="M494" s="1004">
        <f t="shared" si="224"/>
        <v>0</v>
      </c>
      <c r="N494" s="1004">
        <f t="shared" si="224"/>
        <v>0</v>
      </c>
      <c r="O494" s="1004">
        <f t="shared" si="224"/>
        <v>0</v>
      </c>
      <c r="P494" s="1004">
        <f t="shared" si="224"/>
        <v>0</v>
      </c>
      <c r="Q494" s="1004">
        <f t="shared" si="224"/>
        <v>0</v>
      </c>
      <c r="R494" s="1004">
        <f t="shared" si="224"/>
        <v>0</v>
      </c>
      <c r="S494" s="1004">
        <f t="shared" si="224"/>
        <v>0</v>
      </c>
      <c r="T494" s="1004">
        <f t="shared" si="224"/>
        <v>0</v>
      </c>
      <c r="U494" s="1004">
        <f t="shared" si="224"/>
        <v>0</v>
      </c>
      <c r="V494" s="1004">
        <f t="shared" si="224"/>
        <v>0</v>
      </c>
      <c r="W494" s="1004">
        <f t="shared" si="224"/>
        <v>0</v>
      </c>
      <c r="X494" s="1004">
        <f t="shared" si="224"/>
        <v>0</v>
      </c>
      <c r="Y494" s="1004">
        <f t="shared" si="224"/>
        <v>0</v>
      </c>
      <c r="Z494" s="1004">
        <f t="shared" si="224"/>
        <v>0</v>
      </c>
      <c r="AA494" s="1004">
        <f t="shared" si="224"/>
        <v>0</v>
      </c>
      <c r="AB494" s="1004">
        <f t="shared" si="224"/>
        <v>0</v>
      </c>
      <c r="AC494" s="1004">
        <f t="shared" si="224"/>
        <v>0</v>
      </c>
      <c r="AD494" s="1004">
        <f t="shared" si="224"/>
        <v>0</v>
      </c>
      <c r="AE494" s="1004">
        <f t="shared" si="224"/>
        <v>0</v>
      </c>
      <c r="AF494" s="1004">
        <f t="shared" si="224"/>
        <v>0</v>
      </c>
      <c r="AG494" s="1004">
        <f t="shared" si="224"/>
        <v>0</v>
      </c>
      <c r="AH494" s="1004">
        <f t="shared" si="224"/>
        <v>0</v>
      </c>
      <c r="AI494" s="1004">
        <f t="shared" si="224"/>
        <v>0</v>
      </c>
      <c r="AJ494" s="1004">
        <f t="shared" si="224"/>
        <v>0</v>
      </c>
      <c r="AK494" s="1004">
        <f t="shared" si="224"/>
        <v>0</v>
      </c>
      <c r="AL494" s="1004">
        <f t="shared" si="224"/>
        <v>0</v>
      </c>
      <c r="AM494" s="1004">
        <f t="shared" si="224"/>
        <v>0</v>
      </c>
      <c r="AN494" s="1004">
        <f t="shared" si="224"/>
        <v>0</v>
      </c>
      <c r="AO494" s="1004">
        <f t="shared" si="224"/>
        <v>0</v>
      </c>
      <c r="AP494" s="1004">
        <f t="shared" si="224"/>
        <v>0</v>
      </c>
    </row>
    <row r="495" spans="2:42" hidden="1" outlineLevel="1">
      <c r="B495" s="786" t="s">
        <v>1085</v>
      </c>
      <c r="C495" s="60"/>
      <c r="D495" s="686" t="s">
        <v>1306</v>
      </c>
      <c r="E495" s="667" t="s">
        <v>1321</v>
      </c>
      <c r="F495" s="692"/>
      <c r="G495" s="1004">
        <v>0</v>
      </c>
      <c r="H495" s="1004">
        <v>0</v>
      </c>
      <c r="I495" s="1004">
        <v>0</v>
      </c>
      <c r="J495" s="1004">
        <v>0</v>
      </c>
      <c r="K495" s="1004">
        <v>0</v>
      </c>
      <c r="L495" s="1004">
        <v>0</v>
      </c>
      <c r="M495" s="1004">
        <v>0</v>
      </c>
      <c r="N495" s="1004">
        <v>0</v>
      </c>
      <c r="O495" s="1004">
        <v>0</v>
      </c>
      <c r="P495" s="1004">
        <v>0</v>
      </c>
      <c r="Q495" s="1004">
        <v>0</v>
      </c>
      <c r="R495" s="1004">
        <v>0</v>
      </c>
      <c r="S495" s="1004">
        <v>0</v>
      </c>
      <c r="T495" s="1004">
        <v>0</v>
      </c>
      <c r="U495" s="1004">
        <v>0</v>
      </c>
      <c r="V495" s="1004">
        <v>0</v>
      </c>
      <c r="W495" s="1004">
        <v>0</v>
      </c>
      <c r="X495" s="1004">
        <v>0</v>
      </c>
      <c r="Y495" s="1004">
        <v>0</v>
      </c>
      <c r="Z495" s="1004">
        <v>0</v>
      </c>
      <c r="AA495" s="1004">
        <v>0</v>
      </c>
      <c r="AB495" s="1004">
        <v>0</v>
      </c>
      <c r="AC495" s="1004">
        <v>0</v>
      </c>
      <c r="AD495" s="1004">
        <v>0</v>
      </c>
      <c r="AE495" s="1004">
        <v>0</v>
      </c>
      <c r="AF495" s="1004">
        <v>0</v>
      </c>
      <c r="AG495" s="1004">
        <v>0</v>
      </c>
      <c r="AH495" s="1004">
        <v>0</v>
      </c>
      <c r="AI495" s="1004">
        <v>0</v>
      </c>
      <c r="AJ495" s="1004">
        <v>0</v>
      </c>
      <c r="AK495" s="1004">
        <v>0</v>
      </c>
      <c r="AL495" s="1004">
        <v>0</v>
      </c>
      <c r="AM495" s="1004">
        <v>0</v>
      </c>
      <c r="AN495" s="1004">
        <v>0</v>
      </c>
      <c r="AO495" s="1004">
        <v>0</v>
      </c>
      <c r="AP495" s="1004">
        <v>0</v>
      </c>
    </row>
    <row r="496" spans="2:42" hidden="1" outlineLevel="1">
      <c r="B496" s="786" t="s">
        <v>95</v>
      </c>
      <c r="C496" s="59" t="s">
        <v>261</v>
      </c>
      <c r="D496" s="640"/>
      <c r="E496" s="670"/>
      <c r="F496" s="716"/>
      <c r="G496" s="704"/>
      <c r="H496" s="705"/>
      <c r="I496" s="705"/>
      <c r="J496" s="705"/>
      <c r="K496" s="705"/>
      <c r="L496" s="705"/>
      <c r="M496" s="705"/>
      <c r="N496" s="705"/>
      <c r="O496" s="705"/>
      <c r="P496" s="705"/>
      <c r="Q496" s="705"/>
      <c r="R496" s="705"/>
      <c r="S496" s="705"/>
      <c r="T496" s="705"/>
      <c r="U496" s="705"/>
      <c r="V496" s="705"/>
      <c r="W496" s="705"/>
      <c r="X496" s="705"/>
      <c r="Y496" s="705"/>
      <c r="Z496" s="705"/>
      <c r="AA496" s="705"/>
      <c r="AB496" s="705"/>
      <c r="AC496" s="705"/>
      <c r="AD496" s="705"/>
      <c r="AE496" s="705"/>
      <c r="AF496" s="705"/>
      <c r="AG496" s="705"/>
      <c r="AH496" s="705"/>
      <c r="AI496" s="705"/>
      <c r="AJ496" s="705"/>
      <c r="AK496" s="706"/>
      <c r="AL496" s="706"/>
      <c r="AM496" s="706"/>
      <c r="AN496" s="706"/>
      <c r="AO496" s="706"/>
      <c r="AP496" s="706"/>
    </row>
    <row r="497" spans="1:42" hidden="1" outlineLevel="1">
      <c r="A497" s="762"/>
      <c r="B497" s="728" t="s">
        <v>765</v>
      </c>
      <c r="C497" s="718"/>
      <c r="D497" s="669" t="s">
        <v>587</v>
      </c>
      <c r="E497" s="667" t="s">
        <v>1321</v>
      </c>
      <c r="F497" s="692"/>
      <c r="G497" s="1004">
        <v>0</v>
      </c>
      <c r="H497" s="1004">
        <v>0</v>
      </c>
      <c r="I497" s="1004">
        <v>0</v>
      </c>
      <c r="J497" s="1004">
        <v>0</v>
      </c>
      <c r="K497" s="1004">
        <v>0</v>
      </c>
      <c r="L497" s="1004">
        <v>0</v>
      </c>
      <c r="M497" s="1004">
        <v>0</v>
      </c>
      <c r="N497" s="1004">
        <v>0</v>
      </c>
      <c r="O497" s="1004">
        <v>0</v>
      </c>
      <c r="P497" s="1004">
        <v>0</v>
      </c>
      <c r="Q497" s="1004">
        <v>0</v>
      </c>
      <c r="R497" s="1004">
        <v>0</v>
      </c>
      <c r="S497" s="1004">
        <v>0</v>
      </c>
      <c r="T497" s="1004">
        <v>0</v>
      </c>
      <c r="U497" s="1004">
        <v>0</v>
      </c>
      <c r="V497" s="1004">
        <v>0</v>
      </c>
      <c r="W497" s="1004">
        <v>0</v>
      </c>
      <c r="X497" s="1004">
        <v>0</v>
      </c>
      <c r="Y497" s="1004">
        <v>0</v>
      </c>
      <c r="Z497" s="1004">
        <v>0</v>
      </c>
      <c r="AA497" s="1004">
        <v>0</v>
      </c>
      <c r="AB497" s="1004">
        <v>0</v>
      </c>
      <c r="AC497" s="1004">
        <v>0</v>
      </c>
      <c r="AD497" s="1004">
        <v>0</v>
      </c>
      <c r="AE497" s="1004">
        <v>0</v>
      </c>
      <c r="AF497" s="1004">
        <v>0</v>
      </c>
      <c r="AG497" s="1004">
        <v>0</v>
      </c>
      <c r="AH497" s="1004">
        <v>0</v>
      </c>
      <c r="AI497" s="1004">
        <v>0</v>
      </c>
      <c r="AJ497" s="1004">
        <v>0</v>
      </c>
      <c r="AK497" s="1004">
        <v>0</v>
      </c>
      <c r="AL497" s="1005">
        <v>0</v>
      </c>
      <c r="AM497" s="1005">
        <v>0</v>
      </c>
      <c r="AN497" s="1005">
        <v>0</v>
      </c>
      <c r="AO497" s="1005">
        <v>0</v>
      </c>
      <c r="AP497" s="1005">
        <v>0</v>
      </c>
    </row>
    <row r="498" spans="1:42" hidden="1" outlineLevel="1">
      <c r="B498" s="786" t="s">
        <v>766</v>
      </c>
      <c r="C498" s="59" t="s">
        <v>1339</v>
      </c>
      <c r="D498" s="640"/>
      <c r="E498" s="670"/>
      <c r="F498" s="716"/>
      <c r="G498" s="704"/>
      <c r="H498" s="705"/>
      <c r="I498" s="705"/>
      <c r="J498" s="705"/>
      <c r="K498" s="705"/>
      <c r="L498" s="705"/>
      <c r="M498" s="705"/>
      <c r="N498" s="705"/>
      <c r="O498" s="705"/>
      <c r="P498" s="705"/>
      <c r="Q498" s="705"/>
      <c r="R498" s="705"/>
      <c r="S498" s="705"/>
      <c r="T498" s="705"/>
      <c r="U498" s="705"/>
      <c r="V498" s="705"/>
      <c r="W498" s="705"/>
      <c r="X498" s="705"/>
      <c r="Y498" s="705"/>
      <c r="Z498" s="705"/>
      <c r="AA498" s="705"/>
      <c r="AB498" s="705"/>
      <c r="AC498" s="705"/>
      <c r="AD498" s="705"/>
      <c r="AE498" s="705"/>
      <c r="AF498" s="705"/>
      <c r="AG498" s="705"/>
      <c r="AH498" s="705"/>
      <c r="AI498" s="705"/>
      <c r="AJ498" s="705"/>
      <c r="AK498" s="706"/>
      <c r="AL498" s="706"/>
      <c r="AM498" s="706"/>
      <c r="AN498" s="706"/>
      <c r="AO498" s="706"/>
      <c r="AP498" s="706"/>
    </row>
    <row r="499" spans="1:42" hidden="1" outlineLevel="1">
      <c r="B499" s="728" t="s">
        <v>102</v>
      </c>
      <c r="C499" s="718"/>
      <c r="D499" s="640" t="s">
        <v>799</v>
      </c>
      <c r="E499" s="667" t="s">
        <v>1321</v>
      </c>
      <c r="F499" s="838"/>
      <c r="G499" s="1004">
        <v>0</v>
      </c>
      <c r="H499" s="1004">
        <v>0</v>
      </c>
      <c r="I499" s="1004">
        <v>0</v>
      </c>
      <c r="J499" s="1004">
        <v>0</v>
      </c>
      <c r="K499" s="1004">
        <v>0</v>
      </c>
      <c r="L499" s="1004">
        <v>0</v>
      </c>
      <c r="M499" s="1004">
        <v>0</v>
      </c>
      <c r="N499" s="1004">
        <v>0</v>
      </c>
      <c r="O499" s="1004">
        <v>0</v>
      </c>
      <c r="P499" s="1004">
        <v>0</v>
      </c>
      <c r="Q499" s="1004">
        <v>0</v>
      </c>
      <c r="R499" s="1004">
        <v>0</v>
      </c>
      <c r="S499" s="1004">
        <v>0</v>
      </c>
      <c r="T499" s="1004">
        <v>0</v>
      </c>
      <c r="U499" s="1004">
        <v>0</v>
      </c>
      <c r="V499" s="1004">
        <v>0</v>
      </c>
      <c r="W499" s="1004">
        <v>0</v>
      </c>
      <c r="X499" s="1004">
        <v>0</v>
      </c>
      <c r="Y499" s="1004">
        <v>0</v>
      </c>
      <c r="Z499" s="1004">
        <v>0</v>
      </c>
      <c r="AA499" s="1004">
        <v>0</v>
      </c>
      <c r="AB499" s="1004">
        <v>0</v>
      </c>
      <c r="AC499" s="1004">
        <v>0</v>
      </c>
      <c r="AD499" s="1004">
        <v>0</v>
      </c>
      <c r="AE499" s="1004">
        <v>0</v>
      </c>
      <c r="AF499" s="1004">
        <v>0</v>
      </c>
      <c r="AG499" s="1004">
        <v>0</v>
      </c>
      <c r="AH499" s="1004">
        <v>0</v>
      </c>
      <c r="AI499" s="1004">
        <v>0</v>
      </c>
      <c r="AJ499" s="1004">
        <v>0</v>
      </c>
      <c r="AK499" s="1004">
        <v>0</v>
      </c>
      <c r="AL499" s="1005">
        <v>0</v>
      </c>
      <c r="AM499" s="1005">
        <v>0</v>
      </c>
      <c r="AN499" s="1005">
        <v>0</v>
      </c>
      <c r="AO499" s="1005">
        <v>0</v>
      </c>
      <c r="AP499" s="1005">
        <v>0</v>
      </c>
    </row>
    <row r="500" spans="1:42" ht="13.5" collapsed="1" thickBot="1">
      <c r="G500" s="856"/>
      <c r="H500" s="856"/>
      <c r="I500" s="856"/>
      <c r="J500" s="856"/>
      <c r="K500" s="856"/>
      <c r="L500" s="856"/>
      <c r="M500" s="856"/>
      <c r="N500" s="856"/>
      <c r="O500" s="856"/>
      <c r="P500" s="856"/>
      <c r="Q500" s="856"/>
      <c r="R500" s="856"/>
      <c r="S500" s="856"/>
      <c r="T500" s="856"/>
      <c r="U500" s="856"/>
      <c r="V500" s="856"/>
      <c r="W500" s="856"/>
      <c r="X500" s="856"/>
      <c r="Y500" s="856"/>
      <c r="Z500" s="856"/>
      <c r="AA500" s="856"/>
      <c r="AB500" s="856"/>
      <c r="AC500" s="856"/>
      <c r="AD500" s="856"/>
      <c r="AE500" s="856"/>
      <c r="AF500" s="856"/>
      <c r="AG500" s="856"/>
      <c r="AH500" s="856"/>
      <c r="AI500" s="856"/>
      <c r="AJ500" s="856"/>
      <c r="AK500" s="856"/>
      <c r="AL500" s="856"/>
      <c r="AM500" s="856"/>
      <c r="AN500" s="856"/>
      <c r="AO500" s="856"/>
      <c r="AP500" s="856"/>
    </row>
    <row r="501" spans="1:42" ht="13.5" thickBot="1">
      <c r="B501" s="17" t="s">
        <v>35</v>
      </c>
      <c r="C501" s="781"/>
      <c r="D501" s="781"/>
      <c r="E501" s="813"/>
      <c r="F501" s="814"/>
      <c r="G501" s="147">
        <f t="shared" ref="G501:AP501" si="225">G$7</f>
        <v>1990</v>
      </c>
      <c r="H501" s="147">
        <f t="shared" si="225"/>
        <v>1991</v>
      </c>
      <c r="I501" s="147">
        <f t="shared" si="225"/>
        <v>1992</v>
      </c>
      <c r="J501" s="147">
        <f t="shared" si="225"/>
        <v>1993</v>
      </c>
      <c r="K501" s="147">
        <f t="shared" si="225"/>
        <v>1994</v>
      </c>
      <c r="L501" s="147">
        <f t="shared" si="225"/>
        <v>1995</v>
      </c>
      <c r="M501" s="147">
        <f t="shared" si="225"/>
        <v>1996</v>
      </c>
      <c r="N501" s="147">
        <f t="shared" si="225"/>
        <v>1997</v>
      </c>
      <c r="O501" s="147">
        <f t="shared" si="225"/>
        <v>1998</v>
      </c>
      <c r="P501" s="147">
        <f t="shared" si="225"/>
        <v>1999</v>
      </c>
      <c r="Q501" s="147">
        <f t="shared" si="225"/>
        <v>2000</v>
      </c>
      <c r="R501" s="147">
        <f t="shared" si="225"/>
        <v>2001</v>
      </c>
      <c r="S501" s="147">
        <f t="shared" si="225"/>
        <v>2002</v>
      </c>
      <c r="T501" s="147">
        <f t="shared" si="225"/>
        <v>2003</v>
      </c>
      <c r="U501" s="147">
        <f t="shared" si="225"/>
        <v>2004</v>
      </c>
      <c r="V501" s="147">
        <f t="shared" si="225"/>
        <v>2005</v>
      </c>
      <c r="W501" s="147">
        <f t="shared" si="225"/>
        <v>2006</v>
      </c>
      <c r="X501" s="147">
        <f t="shared" si="225"/>
        <v>2007</v>
      </c>
      <c r="Y501" s="147">
        <f t="shared" si="225"/>
        <v>2008</v>
      </c>
      <c r="Z501" s="147">
        <f t="shared" si="225"/>
        <v>2009</v>
      </c>
      <c r="AA501" s="147">
        <f t="shared" si="225"/>
        <v>2010</v>
      </c>
      <c r="AB501" s="147">
        <f t="shared" si="225"/>
        <v>2011</v>
      </c>
      <c r="AC501" s="147">
        <f t="shared" si="225"/>
        <v>2012</v>
      </c>
      <c r="AD501" s="147">
        <f t="shared" si="225"/>
        <v>2013</v>
      </c>
      <c r="AE501" s="147">
        <f t="shared" si="225"/>
        <v>2014</v>
      </c>
      <c r="AF501" s="147">
        <f t="shared" si="225"/>
        <v>2015</v>
      </c>
      <c r="AG501" s="147">
        <f t="shared" si="225"/>
        <v>2016</v>
      </c>
      <c r="AH501" s="147">
        <f t="shared" si="225"/>
        <v>2017</v>
      </c>
      <c r="AI501" s="147">
        <f t="shared" si="225"/>
        <v>2018</v>
      </c>
      <c r="AJ501" s="147">
        <f t="shared" si="225"/>
        <v>2019</v>
      </c>
      <c r="AK501" s="147">
        <f t="shared" si="225"/>
        <v>2020</v>
      </c>
      <c r="AL501" s="147">
        <f t="shared" si="225"/>
        <v>2021</v>
      </c>
      <c r="AM501" s="147">
        <f t="shared" si="225"/>
        <v>2022</v>
      </c>
      <c r="AN501" s="147">
        <f t="shared" si="225"/>
        <v>2023</v>
      </c>
      <c r="AO501" s="147">
        <f t="shared" si="225"/>
        <v>2024</v>
      </c>
      <c r="AP501" s="147">
        <f t="shared" si="225"/>
        <v>2025</v>
      </c>
    </row>
    <row r="502" spans="1:42" s="15" customFormat="1">
      <c r="B502" s="858">
        <v>321</v>
      </c>
      <c r="C502" s="58" t="s">
        <v>396</v>
      </c>
      <c r="D502" s="689"/>
      <c r="E502" s="667" t="s">
        <v>1312</v>
      </c>
      <c r="F502" s="690"/>
      <c r="G502" s="158">
        <f t="shared" ref="G502:AP502" si="226">IF(COUNTBLANK(G503:G505)=3,"",SUM(G503:G505))</f>
        <v>0</v>
      </c>
      <c r="H502" s="158">
        <f t="shared" si="226"/>
        <v>0</v>
      </c>
      <c r="I502" s="158">
        <f t="shared" si="226"/>
        <v>0</v>
      </c>
      <c r="J502" s="158">
        <f t="shared" si="226"/>
        <v>0</v>
      </c>
      <c r="K502" s="158">
        <f t="shared" si="226"/>
        <v>0</v>
      </c>
      <c r="L502" s="158">
        <f t="shared" si="226"/>
        <v>0</v>
      </c>
      <c r="M502" s="158">
        <f t="shared" si="226"/>
        <v>0</v>
      </c>
      <c r="N502" s="158">
        <f t="shared" si="226"/>
        <v>0</v>
      </c>
      <c r="O502" s="158">
        <f t="shared" si="226"/>
        <v>0</v>
      </c>
      <c r="P502" s="158">
        <f t="shared" si="226"/>
        <v>0</v>
      </c>
      <c r="Q502" s="158">
        <f t="shared" si="226"/>
        <v>0</v>
      </c>
      <c r="R502" s="158">
        <f t="shared" si="226"/>
        <v>0</v>
      </c>
      <c r="S502" s="158">
        <f t="shared" si="226"/>
        <v>0</v>
      </c>
      <c r="T502" s="158">
        <f t="shared" si="226"/>
        <v>0</v>
      </c>
      <c r="U502" s="158">
        <f t="shared" si="226"/>
        <v>0</v>
      </c>
      <c r="V502" s="158">
        <f t="shared" si="226"/>
        <v>0</v>
      </c>
      <c r="W502" s="158">
        <f t="shared" si="226"/>
        <v>0</v>
      </c>
      <c r="X502" s="158">
        <f t="shared" si="226"/>
        <v>0</v>
      </c>
      <c r="Y502" s="158">
        <f t="shared" si="226"/>
        <v>0</v>
      </c>
      <c r="Z502" s="158">
        <f t="shared" si="226"/>
        <v>0</v>
      </c>
      <c r="AA502" s="158">
        <f t="shared" si="226"/>
        <v>0</v>
      </c>
      <c r="AB502" s="158">
        <f t="shared" si="226"/>
        <v>0</v>
      </c>
      <c r="AC502" s="158">
        <f t="shared" si="226"/>
        <v>0</v>
      </c>
      <c r="AD502" s="158">
        <f t="shared" si="226"/>
        <v>0</v>
      </c>
      <c r="AE502" s="158">
        <f t="shared" si="226"/>
        <v>0</v>
      </c>
      <c r="AF502" s="158">
        <f t="shared" si="226"/>
        <v>0</v>
      </c>
      <c r="AG502" s="158">
        <f t="shared" si="226"/>
        <v>0</v>
      </c>
      <c r="AH502" s="158">
        <f t="shared" si="226"/>
        <v>0</v>
      </c>
      <c r="AI502" s="158">
        <f t="shared" si="226"/>
        <v>0</v>
      </c>
      <c r="AJ502" s="158">
        <f t="shared" si="226"/>
        <v>0</v>
      </c>
      <c r="AK502" s="158">
        <f t="shared" si="226"/>
        <v>0</v>
      </c>
      <c r="AL502" s="158">
        <f t="shared" si="226"/>
        <v>0</v>
      </c>
      <c r="AM502" s="158">
        <f t="shared" si="226"/>
        <v>0</v>
      </c>
      <c r="AN502" s="158">
        <f t="shared" si="226"/>
        <v>0</v>
      </c>
      <c r="AO502" s="158">
        <f t="shared" si="226"/>
        <v>0</v>
      </c>
      <c r="AP502" s="158">
        <f t="shared" si="226"/>
        <v>0</v>
      </c>
    </row>
    <row r="503" spans="1:42">
      <c r="B503" s="728" t="s">
        <v>912</v>
      </c>
      <c r="C503" s="60"/>
      <c r="D503" s="686" t="s">
        <v>1120</v>
      </c>
      <c r="E503" s="667" t="s">
        <v>1312</v>
      </c>
      <c r="F503" s="692"/>
      <c r="G503" s="86">
        <f t="shared" ref="G503:AP503" si="227">IF(G431="","",G431*G467/1000)</f>
        <v>0</v>
      </c>
      <c r="H503" s="86">
        <f t="shared" si="227"/>
        <v>0</v>
      </c>
      <c r="I503" s="86">
        <f t="shared" si="227"/>
        <v>0</v>
      </c>
      <c r="J503" s="86">
        <f t="shared" si="227"/>
        <v>0</v>
      </c>
      <c r="K503" s="86">
        <f t="shared" si="227"/>
        <v>0</v>
      </c>
      <c r="L503" s="86">
        <f t="shared" si="227"/>
        <v>0</v>
      </c>
      <c r="M503" s="86">
        <f t="shared" si="227"/>
        <v>0</v>
      </c>
      <c r="N503" s="86">
        <f t="shared" si="227"/>
        <v>0</v>
      </c>
      <c r="O503" s="86">
        <f t="shared" si="227"/>
        <v>0</v>
      </c>
      <c r="P503" s="86">
        <f t="shared" si="227"/>
        <v>0</v>
      </c>
      <c r="Q503" s="86">
        <f t="shared" si="227"/>
        <v>0</v>
      </c>
      <c r="R503" s="86">
        <f t="shared" si="227"/>
        <v>0</v>
      </c>
      <c r="S503" s="86">
        <f t="shared" si="227"/>
        <v>0</v>
      </c>
      <c r="T503" s="86">
        <f t="shared" si="227"/>
        <v>0</v>
      </c>
      <c r="U503" s="86">
        <f t="shared" si="227"/>
        <v>0</v>
      </c>
      <c r="V503" s="86">
        <f t="shared" si="227"/>
        <v>0</v>
      </c>
      <c r="W503" s="86">
        <f t="shared" si="227"/>
        <v>0</v>
      </c>
      <c r="X503" s="86">
        <f t="shared" si="227"/>
        <v>0</v>
      </c>
      <c r="Y503" s="86">
        <f t="shared" si="227"/>
        <v>0</v>
      </c>
      <c r="Z503" s="86">
        <f t="shared" si="227"/>
        <v>0</v>
      </c>
      <c r="AA503" s="86">
        <f t="shared" si="227"/>
        <v>0</v>
      </c>
      <c r="AB503" s="86">
        <f t="shared" si="227"/>
        <v>0</v>
      </c>
      <c r="AC503" s="86">
        <f t="shared" si="227"/>
        <v>0</v>
      </c>
      <c r="AD503" s="86">
        <f t="shared" si="227"/>
        <v>0</v>
      </c>
      <c r="AE503" s="86">
        <f t="shared" si="227"/>
        <v>0</v>
      </c>
      <c r="AF503" s="86">
        <f t="shared" si="227"/>
        <v>0</v>
      </c>
      <c r="AG503" s="86">
        <f t="shared" si="227"/>
        <v>0</v>
      </c>
      <c r="AH503" s="86">
        <f t="shared" si="227"/>
        <v>0</v>
      </c>
      <c r="AI503" s="86">
        <f t="shared" si="227"/>
        <v>0</v>
      </c>
      <c r="AJ503" s="86">
        <f t="shared" si="227"/>
        <v>0</v>
      </c>
      <c r="AK503" s="86">
        <f t="shared" si="227"/>
        <v>0</v>
      </c>
      <c r="AL503" s="86">
        <f t="shared" si="227"/>
        <v>0</v>
      </c>
      <c r="AM503" s="86">
        <f t="shared" si="227"/>
        <v>0</v>
      </c>
      <c r="AN503" s="86">
        <f t="shared" si="227"/>
        <v>0</v>
      </c>
      <c r="AO503" s="86">
        <f t="shared" si="227"/>
        <v>0</v>
      </c>
      <c r="AP503" s="86">
        <f t="shared" si="227"/>
        <v>0</v>
      </c>
    </row>
    <row r="504" spans="1:42">
      <c r="B504" s="728" t="s">
        <v>913</v>
      </c>
      <c r="C504" s="60"/>
      <c r="D504" s="686" t="s">
        <v>32</v>
      </c>
      <c r="E504" s="667" t="s">
        <v>1312</v>
      </c>
      <c r="F504" s="692"/>
      <c r="G504" s="86">
        <f t="shared" ref="G504:AP504" si="228">IF(G432="","",G432*G468/1000)</f>
        <v>0</v>
      </c>
      <c r="H504" s="86">
        <f t="shared" si="228"/>
        <v>0</v>
      </c>
      <c r="I504" s="86">
        <f t="shared" si="228"/>
        <v>0</v>
      </c>
      <c r="J504" s="86">
        <f t="shared" si="228"/>
        <v>0</v>
      </c>
      <c r="K504" s="86">
        <f t="shared" si="228"/>
        <v>0</v>
      </c>
      <c r="L504" s="86">
        <f t="shared" si="228"/>
        <v>0</v>
      </c>
      <c r="M504" s="86">
        <f t="shared" si="228"/>
        <v>0</v>
      </c>
      <c r="N504" s="86">
        <f t="shared" si="228"/>
        <v>0</v>
      </c>
      <c r="O504" s="86">
        <f t="shared" si="228"/>
        <v>0</v>
      </c>
      <c r="P504" s="86">
        <f t="shared" si="228"/>
        <v>0</v>
      </c>
      <c r="Q504" s="86">
        <f t="shared" si="228"/>
        <v>0</v>
      </c>
      <c r="R504" s="86">
        <f t="shared" si="228"/>
        <v>0</v>
      </c>
      <c r="S504" s="86">
        <f t="shared" si="228"/>
        <v>0</v>
      </c>
      <c r="T504" s="86">
        <f t="shared" si="228"/>
        <v>0</v>
      </c>
      <c r="U504" s="86">
        <f t="shared" si="228"/>
        <v>0</v>
      </c>
      <c r="V504" s="86">
        <f t="shared" si="228"/>
        <v>0</v>
      </c>
      <c r="W504" s="86">
        <f t="shared" si="228"/>
        <v>0</v>
      </c>
      <c r="X504" s="86">
        <f t="shared" si="228"/>
        <v>0</v>
      </c>
      <c r="Y504" s="86">
        <f t="shared" si="228"/>
        <v>0</v>
      </c>
      <c r="Z504" s="86">
        <f t="shared" si="228"/>
        <v>0</v>
      </c>
      <c r="AA504" s="86">
        <f t="shared" si="228"/>
        <v>0</v>
      </c>
      <c r="AB504" s="86">
        <f t="shared" si="228"/>
        <v>0</v>
      </c>
      <c r="AC504" s="86">
        <f t="shared" si="228"/>
        <v>0</v>
      </c>
      <c r="AD504" s="86">
        <f t="shared" si="228"/>
        <v>0</v>
      </c>
      <c r="AE504" s="86">
        <f t="shared" si="228"/>
        <v>0</v>
      </c>
      <c r="AF504" s="86">
        <f t="shared" si="228"/>
        <v>0</v>
      </c>
      <c r="AG504" s="86">
        <f t="shared" si="228"/>
        <v>0</v>
      </c>
      <c r="AH504" s="86">
        <f t="shared" si="228"/>
        <v>0</v>
      </c>
      <c r="AI504" s="86">
        <f t="shared" si="228"/>
        <v>0</v>
      </c>
      <c r="AJ504" s="86">
        <f t="shared" si="228"/>
        <v>0</v>
      </c>
      <c r="AK504" s="86">
        <f t="shared" si="228"/>
        <v>0</v>
      </c>
      <c r="AL504" s="86">
        <f t="shared" si="228"/>
        <v>0</v>
      </c>
      <c r="AM504" s="86">
        <f t="shared" si="228"/>
        <v>0</v>
      </c>
      <c r="AN504" s="86">
        <f t="shared" si="228"/>
        <v>0</v>
      </c>
      <c r="AO504" s="86">
        <f t="shared" si="228"/>
        <v>0</v>
      </c>
      <c r="AP504" s="86">
        <f t="shared" si="228"/>
        <v>0</v>
      </c>
    </row>
    <row r="505" spans="1:42">
      <c r="B505" s="728" t="s">
        <v>1045</v>
      </c>
      <c r="C505" s="668"/>
      <c r="D505" s="669" t="s">
        <v>1306</v>
      </c>
      <c r="E505" s="667" t="s">
        <v>1312</v>
      </c>
      <c r="F505" s="692"/>
      <c r="G505" s="86">
        <f t="shared" ref="G505:AP505" si="229">IF(G433="","",G433*G469/1000)</f>
        <v>0</v>
      </c>
      <c r="H505" s="86">
        <f t="shared" si="229"/>
        <v>0</v>
      </c>
      <c r="I505" s="86">
        <f t="shared" si="229"/>
        <v>0</v>
      </c>
      <c r="J505" s="86">
        <f t="shared" si="229"/>
        <v>0</v>
      </c>
      <c r="K505" s="86">
        <f t="shared" si="229"/>
        <v>0</v>
      </c>
      <c r="L505" s="86">
        <f t="shared" si="229"/>
        <v>0</v>
      </c>
      <c r="M505" s="86">
        <f t="shared" si="229"/>
        <v>0</v>
      </c>
      <c r="N505" s="86">
        <f t="shared" si="229"/>
        <v>0</v>
      </c>
      <c r="O505" s="86">
        <f t="shared" si="229"/>
        <v>0</v>
      </c>
      <c r="P505" s="86">
        <f t="shared" si="229"/>
        <v>0</v>
      </c>
      <c r="Q505" s="86">
        <f t="shared" si="229"/>
        <v>0</v>
      </c>
      <c r="R505" s="86">
        <f t="shared" si="229"/>
        <v>0</v>
      </c>
      <c r="S505" s="86">
        <f t="shared" si="229"/>
        <v>0</v>
      </c>
      <c r="T505" s="86">
        <f t="shared" si="229"/>
        <v>0</v>
      </c>
      <c r="U505" s="86">
        <f t="shared" si="229"/>
        <v>0</v>
      </c>
      <c r="V505" s="86">
        <f t="shared" si="229"/>
        <v>0</v>
      </c>
      <c r="W505" s="86">
        <f t="shared" si="229"/>
        <v>0</v>
      </c>
      <c r="X505" s="86">
        <f t="shared" si="229"/>
        <v>0</v>
      </c>
      <c r="Y505" s="86">
        <f t="shared" si="229"/>
        <v>0</v>
      </c>
      <c r="Z505" s="86">
        <f t="shared" si="229"/>
        <v>0</v>
      </c>
      <c r="AA505" s="86">
        <f t="shared" si="229"/>
        <v>0</v>
      </c>
      <c r="AB505" s="86">
        <f t="shared" si="229"/>
        <v>0</v>
      </c>
      <c r="AC505" s="86">
        <f t="shared" si="229"/>
        <v>0</v>
      </c>
      <c r="AD505" s="86">
        <f t="shared" si="229"/>
        <v>0</v>
      </c>
      <c r="AE505" s="86">
        <f t="shared" si="229"/>
        <v>0</v>
      </c>
      <c r="AF505" s="86">
        <f t="shared" si="229"/>
        <v>0</v>
      </c>
      <c r="AG505" s="86">
        <f t="shared" si="229"/>
        <v>0</v>
      </c>
      <c r="AH505" s="86">
        <f t="shared" si="229"/>
        <v>0</v>
      </c>
      <c r="AI505" s="86">
        <f t="shared" si="229"/>
        <v>0</v>
      </c>
      <c r="AJ505" s="86">
        <f t="shared" si="229"/>
        <v>0</v>
      </c>
      <c r="AK505" s="86">
        <f t="shared" si="229"/>
        <v>0</v>
      </c>
      <c r="AL505" s="86">
        <f t="shared" si="229"/>
        <v>0</v>
      </c>
      <c r="AM505" s="86">
        <f t="shared" si="229"/>
        <v>0</v>
      </c>
      <c r="AN505" s="86">
        <f t="shared" si="229"/>
        <v>0</v>
      </c>
      <c r="AO505" s="86">
        <f t="shared" si="229"/>
        <v>0</v>
      </c>
      <c r="AP505" s="86">
        <f t="shared" si="229"/>
        <v>0</v>
      </c>
    </row>
    <row r="506" spans="1:42">
      <c r="B506" s="728" t="s">
        <v>1187</v>
      </c>
      <c r="C506" s="58" t="s">
        <v>613</v>
      </c>
      <c r="D506" s="689"/>
      <c r="E506" s="667" t="s">
        <v>1312</v>
      </c>
      <c r="F506" s="692"/>
      <c r="G506" s="936">
        <f t="shared" ref="G506:AP506" si="230">G507</f>
        <v>0</v>
      </c>
      <c r="H506" s="936">
        <f t="shared" si="230"/>
        <v>0</v>
      </c>
      <c r="I506" s="936">
        <f t="shared" si="230"/>
        <v>0</v>
      </c>
      <c r="J506" s="936">
        <f t="shared" si="230"/>
        <v>0</v>
      </c>
      <c r="K506" s="936">
        <f t="shared" si="230"/>
        <v>0</v>
      </c>
      <c r="L506" s="936">
        <f t="shared" si="230"/>
        <v>0</v>
      </c>
      <c r="M506" s="936">
        <f t="shared" si="230"/>
        <v>0</v>
      </c>
      <c r="N506" s="936">
        <f t="shared" si="230"/>
        <v>0</v>
      </c>
      <c r="O506" s="936">
        <f t="shared" si="230"/>
        <v>0</v>
      </c>
      <c r="P506" s="936">
        <f t="shared" si="230"/>
        <v>0</v>
      </c>
      <c r="Q506" s="936">
        <f t="shared" si="230"/>
        <v>0</v>
      </c>
      <c r="R506" s="936">
        <f t="shared" si="230"/>
        <v>0</v>
      </c>
      <c r="S506" s="936">
        <f t="shared" si="230"/>
        <v>0</v>
      </c>
      <c r="T506" s="936">
        <f t="shared" si="230"/>
        <v>0</v>
      </c>
      <c r="U506" s="936">
        <f t="shared" si="230"/>
        <v>0</v>
      </c>
      <c r="V506" s="936">
        <f t="shared" si="230"/>
        <v>0</v>
      </c>
      <c r="W506" s="936">
        <f t="shared" si="230"/>
        <v>0</v>
      </c>
      <c r="X506" s="936">
        <f t="shared" si="230"/>
        <v>0</v>
      </c>
      <c r="Y506" s="936">
        <f t="shared" si="230"/>
        <v>0</v>
      </c>
      <c r="Z506" s="936">
        <f t="shared" si="230"/>
        <v>0</v>
      </c>
      <c r="AA506" s="936">
        <f t="shared" si="230"/>
        <v>0</v>
      </c>
      <c r="AB506" s="936">
        <f t="shared" si="230"/>
        <v>0</v>
      </c>
      <c r="AC506" s="936">
        <f t="shared" si="230"/>
        <v>0</v>
      </c>
      <c r="AD506" s="936">
        <f t="shared" si="230"/>
        <v>0</v>
      </c>
      <c r="AE506" s="936">
        <f t="shared" si="230"/>
        <v>0</v>
      </c>
      <c r="AF506" s="936">
        <f t="shared" si="230"/>
        <v>0</v>
      </c>
      <c r="AG506" s="936">
        <f t="shared" si="230"/>
        <v>0</v>
      </c>
      <c r="AH506" s="936">
        <f t="shared" si="230"/>
        <v>0</v>
      </c>
      <c r="AI506" s="936">
        <f t="shared" si="230"/>
        <v>0</v>
      </c>
      <c r="AJ506" s="936">
        <f t="shared" si="230"/>
        <v>0</v>
      </c>
      <c r="AK506" s="936">
        <f t="shared" si="230"/>
        <v>0</v>
      </c>
      <c r="AL506" s="936">
        <f t="shared" si="230"/>
        <v>0</v>
      </c>
      <c r="AM506" s="936">
        <f t="shared" si="230"/>
        <v>0</v>
      </c>
      <c r="AN506" s="936">
        <f t="shared" si="230"/>
        <v>0</v>
      </c>
      <c r="AO506" s="936">
        <f t="shared" si="230"/>
        <v>0</v>
      </c>
      <c r="AP506" s="936">
        <f t="shared" si="230"/>
        <v>0</v>
      </c>
    </row>
    <row r="507" spans="1:42">
      <c r="B507" s="728" t="s">
        <v>1188</v>
      </c>
      <c r="C507" s="60"/>
      <c r="D507" s="686" t="s">
        <v>1323</v>
      </c>
      <c r="E507" s="667" t="s">
        <v>1312</v>
      </c>
      <c r="F507" s="692"/>
      <c r="G507" s="86">
        <f t="shared" ref="G507:AP507" si="231">IF(G435="","",G435*G471/1000)</f>
        <v>0</v>
      </c>
      <c r="H507" s="86">
        <f t="shared" si="231"/>
        <v>0</v>
      </c>
      <c r="I507" s="86">
        <f t="shared" si="231"/>
        <v>0</v>
      </c>
      <c r="J507" s="86">
        <f t="shared" si="231"/>
        <v>0</v>
      </c>
      <c r="K507" s="86">
        <f t="shared" si="231"/>
        <v>0</v>
      </c>
      <c r="L507" s="86">
        <f t="shared" si="231"/>
        <v>0</v>
      </c>
      <c r="M507" s="86">
        <f t="shared" si="231"/>
        <v>0</v>
      </c>
      <c r="N507" s="86">
        <f t="shared" si="231"/>
        <v>0</v>
      </c>
      <c r="O507" s="86">
        <f t="shared" si="231"/>
        <v>0</v>
      </c>
      <c r="P507" s="86">
        <f t="shared" si="231"/>
        <v>0</v>
      </c>
      <c r="Q507" s="86">
        <f t="shared" si="231"/>
        <v>0</v>
      </c>
      <c r="R507" s="86">
        <f t="shared" si="231"/>
        <v>0</v>
      </c>
      <c r="S507" s="86">
        <f t="shared" si="231"/>
        <v>0</v>
      </c>
      <c r="T507" s="86">
        <f t="shared" si="231"/>
        <v>0</v>
      </c>
      <c r="U507" s="86">
        <f t="shared" si="231"/>
        <v>0</v>
      </c>
      <c r="V507" s="86">
        <f t="shared" si="231"/>
        <v>0</v>
      </c>
      <c r="W507" s="86">
        <f t="shared" si="231"/>
        <v>0</v>
      </c>
      <c r="X507" s="86">
        <f t="shared" si="231"/>
        <v>0</v>
      </c>
      <c r="Y507" s="86">
        <f t="shared" si="231"/>
        <v>0</v>
      </c>
      <c r="Z507" s="86">
        <f t="shared" si="231"/>
        <v>0</v>
      </c>
      <c r="AA507" s="86">
        <f t="shared" si="231"/>
        <v>0</v>
      </c>
      <c r="AB507" s="86">
        <f t="shared" si="231"/>
        <v>0</v>
      </c>
      <c r="AC507" s="86">
        <f t="shared" si="231"/>
        <v>0</v>
      </c>
      <c r="AD507" s="86">
        <f t="shared" si="231"/>
        <v>0</v>
      </c>
      <c r="AE507" s="86">
        <f t="shared" si="231"/>
        <v>0</v>
      </c>
      <c r="AF507" s="86">
        <f t="shared" si="231"/>
        <v>0</v>
      </c>
      <c r="AG507" s="86">
        <f t="shared" si="231"/>
        <v>0</v>
      </c>
      <c r="AH507" s="86">
        <f t="shared" si="231"/>
        <v>0</v>
      </c>
      <c r="AI507" s="86">
        <f t="shared" si="231"/>
        <v>0</v>
      </c>
      <c r="AJ507" s="86">
        <f t="shared" si="231"/>
        <v>0</v>
      </c>
      <c r="AK507" s="86">
        <f t="shared" si="231"/>
        <v>0</v>
      </c>
      <c r="AL507" s="86">
        <f t="shared" si="231"/>
        <v>0</v>
      </c>
      <c r="AM507" s="86">
        <f t="shared" si="231"/>
        <v>0</v>
      </c>
      <c r="AN507" s="86">
        <f t="shared" si="231"/>
        <v>0</v>
      </c>
      <c r="AO507" s="86">
        <f t="shared" si="231"/>
        <v>0</v>
      </c>
      <c r="AP507" s="86">
        <f t="shared" si="231"/>
        <v>0</v>
      </c>
    </row>
    <row r="508" spans="1:42" s="15" customFormat="1">
      <c r="B508" s="728">
        <v>322</v>
      </c>
      <c r="C508" s="59" t="s">
        <v>69</v>
      </c>
      <c r="D508" s="686"/>
      <c r="E508" s="667" t="s">
        <v>1312</v>
      </c>
      <c r="F508" s="692"/>
      <c r="G508" s="155">
        <f t="shared" ref="G508:AP508" si="232">IF(COUNTBLANK(G509:G511)=3,"",SUM(G509:G511))</f>
        <v>0</v>
      </c>
      <c r="H508" s="155">
        <f t="shared" si="232"/>
        <v>0</v>
      </c>
      <c r="I508" s="155">
        <f t="shared" si="232"/>
        <v>0</v>
      </c>
      <c r="J508" s="155">
        <f t="shared" si="232"/>
        <v>0</v>
      </c>
      <c r="K508" s="155">
        <f t="shared" si="232"/>
        <v>0</v>
      </c>
      <c r="L508" s="155">
        <f t="shared" si="232"/>
        <v>0</v>
      </c>
      <c r="M508" s="155">
        <f t="shared" si="232"/>
        <v>0</v>
      </c>
      <c r="N508" s="155">
        <f t="shared" si="232"/>
        <v>0</v>
      </c>
      <c r="O508" s="155">
        <f t="shared" si="232"/>
        <v>0</v>
      </c>
      <c r="P508" s="155">
        <f t="shared" si="232"/>
        <v>0</v>
      </c>
      <c r="Q508" s="155">
        <f t="shared" si="232"/>
        <v>0</v>
      </c>
      <c r="R508" s="155">
        <f t="shared" si="232"/>
        <v>0</v>
      </c>
      <c r="S508" s="155">
        <f t="shared" si="232"/>
        <v>0</v>
      </c>
      <c r="T508" s="155">
        <f t="shared" si="232"/>
        <v>0</v>
      </c>
      <c r="U508" s="155">
        <f t="shared" si="232"/>
        <v>0</v>
      </c>
      <c r="V508" s="155">
        <f t="shared" si="232"/>
        <v>0</v>
      </c>
      <c r="W508" s="155">
        <f t="shared" si="232"/>
        <v>0</v>
      </c>
      <c r="X508" s="155">
        <f t="shared" si="232"/>
        <v>0</v>
      </c>
      <c r="Y508" s="155">
        <f t="shared" si="232"/>
        <v>0</v>
      </c>
      <c r="Z508" s="155">
        <f t="shared" si="232"/>
        <v>0</v>
      </c>
      <c r="AA508" s="155">
        <f t="shared" si="232"/>
        <v>0</v>
      </c>
      <c r="AB508" s="155">
        <f t="shared" si="232"/>
        <v>0</v>
      </c>
      <c r="AC508" s="155">
        <f t="shared" si="232"/>
        <v>0</v>
      </c>
      <c r="AD508" s="155">
        <f t="shared" si="232"/>
        <v>0</v>
      </c>
      <c r="AE508" s="155">
        <f t="shared" si="232"/>
        <v>0</v>
      </c>
      <c r="AF508" s="155">
        <f t="shared" si="232"/>
        <v>0</v>
      </c>
      <c r="AG508" s="155">
        <f t="shared" si="232"/>
        <v>0</v>
      </c>
      <c r="AH508" s="155">
        <f t="shared" si="232"/>
        <v>0</v>
      </c>
      <c r="AI508" s="155">
        <f t="shared" si="232"/>
        <v>0</v>
      </c>
      <c r="AJ508" s="155">
        <f t="shared" si="232"/>
        <v>0</v>
      </c>
      <c r="AK508" s="155">
        <f t="shared" si="232"/>
        <v>0</v>
      </c>
      <c r="AL508" s="155">
        <f t="shared" si="232"/>
        <v>0</v>
      </c>
      <c r="AM508" s="155">
        <f t="shared" si="232"/>
        <v>0</v>
      </c>
      <c r="AN508" s="155">
        <f t="shared" si="232"/>
        <v>0</v>
      </c>
      <c r="AO508" s="155">
        <f t="shared" si="232"/>
        <v>0</v>
      </c>
      <c r="AP508" s="155">
        <f t="shared" si="232"/>
        <v>0</v>
      </c>
    </row>
    <row r="509" spans="1:42">
      <c r="B509" s="728" t="s">
        <v>385</v>
      </c>
      <c r="C509" s="60"/>
      <c r="D509" s="686" t="s">
        <v>1120</v>
      </c>
      <c r="E509" s="667" t="s">
        <v>1312</v>
      </c>
      <c r="F509" s="692"/>
      <c r="G509" s="86">
        <f t="shared" ref="G509:AP509" si="233">IF(G437="","",G437*G473/1000)</f>
        <v>0</v>
      </c>
      <c r="H509" s="86">
        <f t="shared" si="233"/>
        <v>0</v>
      </c>
      <c r="I509" s="86">
        <f t="shared" si="233"/>
        <v>0</v>
      </c>
      <c r="J509" s="86">
        <f t="shared" si="233"/>
        <v>0</v>
      </c>
      <c r="K509" s="86">
        <f t="shared" si="233"/>
        <v>0</v>
      </c>
      <c r="L509" s="86">
        <f t="shared" si="233"/>
        <v>0</v>
      </c>
      <c r="M509" s="86">
        <f t="shared" si="233"/>
        <v>0</v>
      </c>
      <c r="N509" s="86">
        <f t="shared" si="233"/>
        <v>0</v>
      </c>
      <c r="O509" s="86">
        <f t="shared" si="233"/>
        <v>0</v>
      </c>
      <c r="P509" s="86">
        <f t="shared" si="233"/>
        <v>0</v>
      </c>
      <c r="Q509" s="86">
        <f t="shared" si="233"/>
        <v>0</v>
      </c>
      <c r="R509" s="86">
        <f t="shared" si="233"/>
        <v>0</v>
      </c>
      <c r="S509" s="86">
        <f t="shared" si="233"/>
        <v>0</v>
      </c>
      <c r="T509" s="86">
        <f t="shared" si="233"/>
        <v>0</v>
      </c>
      <c r="U509" s="86">
        <f t="shared" si="233"/>
        <v>0</v>
      </c>
      <c r="V509" s="86">
        <f t="shared" si="233"/>
        <v>0</v>
      </c>
      <c r="W509" s="86">
        <f t="shared" si="233"/>
        <v>0</v>
      </c>
      <c r="X509" s="86">
        <f t="shared" si="233"/>
        <v>0</v>
      </c>
      <c r="Y509" s="86">
        <f t="shared" si="233"/>
        <v>0</v>
      </c>
      <c r="Z509" s="86">
        <f t="shared" si="233"/>
        <v>0</v>
      </c>
      <c r="AA509" s="86">
        <f t="shared" si="233"/>
        <v>0</v>
      </c>
      <c r="AB509" s="86">
        <f t="shared" si="233"/>
        <v>0</v>
      </c>
      <c r="AC509" s="86">
        <f t="shared" si="233"/>
        <v>0</v>
      </c>
      <c r="AD509" s="86">
        <f t="shared" si="233"/>
        <v>0</v>
      </c>
      <c r="AE509" s="86">
        <f t="shared" si="233"/>
        <v>0</v>
      </c>
      <c r="AF509" s="86">
        <f t="shared" si="233"/>
        <v>0</v>
      </c>
      <c r="AG509" s="86">
        <f t="shared" si="233"/>
        <v>0</v>
      </c>
      <c r="AH509" s="86">
        <f t="shared" si="233"/>
        <v>0</v>
      </c>
      <c r="AI509" s="86">
        <f t="shared" si="233"/>
        <v>0</v>
      </c>
      <c r="AJ509" s="86">
        <f t="shared" si="233"/>
        <v>0</v>
      </c>
      <c r="AK509" s="86">
        <f t="shared" si="233"/>
        <v>0</v>
      </c>
      <c r="AL509" s="86">
        <f t="shared" si="233"/>
        <v>0</v>
      </c>
      <c r="AM509" s="86">
        <f t="shared" si="233"/>
        <v>0</v>
      </c>
      <c r="AN509" s="86">
        <f t="shared" si="233"/>
        <v>0</v>
      </c>
      <c r="AO509" s="86">
        <f t="shared" si="233"/>
        <v>0</v>
      </c>
      <c r="AP509" s="86">
        <f t="shared" si="233"/>
        <v>0</v>
      </c>
    </row>
    <row r="510" spans="1:42">
      <c r="B510" s="728" t="s">
        <v>386</v>
      </c>
      <c r="C510" s="60"/>
      <c r="D510" s="686" t="s">
        <v>73</v>
      </c>
      <c r="E510" s="667" t="s">
        <v>1312</v>
      </c>
      <c r="F510" s="692"/>
      <c r="G510" s="86">
        <f t="shared" ref="G510:AP510" si="234">IF(G438="","",G438*G474/1000)</f>
        <v>0</v>
      </c>
      <c r="H510" s="86">
        <f t="shared" si="234"/>
        <v>0</v>
      </c>
      <c r="I510" s="86">
        <f t="shared" si="234"/>
        <v>0</v>
      </c>
      <c r="J510" s="86">
        <f t="shared" si="234"/>
        <v>0</v>
      </c>
      <c r="K510" s="86">
        <f t="shared" si="234"/>
        <v>0</v>
      </c>
      <c r="L510" s="86">
        <f t="shared" si="234"/>
        <v>0</v>
      </c>
      <c r="M510" s="86">
        <f t="shared" si="234"/>
        <v>0</v>
      </c>
      <c r="N510" s="86">
        <f t="shared" si="234"/>
        <v>0</v>
      </c>
      <c r="O510" s="86">
        <f t="shared" si="234"/>
        <v>0</v>
      </c>
      <c r="P510" s="86">
        <f t="shared" si="234"/>
        <v>0</v>
      </c>
      <c r="Q510" s="86">
        <f t="shared" si="234"/>
        <v>0</v>
      </c>
      <c r="R510" s="86">
        <f t="shared" si="234"/>
        <v>0</v>
      </c>
      <c r="S510" s="86">
        <f t="shared" si="234"/>
        <v>0</v>
      </c>
      <c r="T510" s="86">
        <f t="shared" si="234"/>
        <v>0</v>
      </c>
      <c r="U510" s="86">
        <f t="shared" si="234"/>
        <v>0</v>
      </c>
      <c r="V510" s="86">
        <f t="shared" si="234"/>
        <v>0</v>
      </c>
      <c r="W510" s="86">
        <f t="shared" si="234"/>
        <v>0</v>
      </c>
      <c r="X510" s="86">
        <f t="shared" si="234"/>
        <v>0</v>
      </c>
      <c r="Y510" s="86">
        <f t="shared" si="234"/>
        <v>0</v>
      </c>
      <c r="Z510" s="86">
        <f t="shared" si="234"/>
        <v>0</v>
      </c>
      <c r="AA510" s="86">
        <f t="shared" si="234"/>
        <v>0</v>
      </c>
      <c r="AB510" s="86">
        <f t="shared" si="234"/>
        <v>0</v>
      </c>
      <c r="AC510" s="86">
        <f t="shared" si="234"/>
        <v>0</v>
      </c>
      <c r="AD510" s="86">
        <f t="shared" si="234"/>
        <v>0</v>
      </c>
      <c r="AE510" s="86">
        <f t="shared" si="234"/>
        <v>0</v>
      </c>
      <c r="AF510" s="86">
        <f t="shared" si="234"/>
        <v>0</v>
      </c>
      <c r="AG510" s="86">
        <f t="shared" si="234"/>
        <v>0</v>
      </c>
      <c r="AH510" s="86">
        <f t="shared" si="234"/>
        <v>0</v>
      </c>
      <c r="AI510" s="86">
        <f t="shared" si="234"/>
        <v>0</v>
      </c>
      <c r="AJ510" s="86">
        <f t="shared" si="234"/>
        <v>0</v>
      </c>
      <c r="AK510" s="86">
        <f t="shared" si="234"/>
        <v>0</v>
      </c>
      <c r="AL510" s="86">
        <f t="shared" si="234"/>
        <v>0</v>
      </c>
      <c r="AM510" s="86">
        <f t="shared" si="234"/>
        <v>0</v>
      </c>
      <c r="AN510" s="86">
        <f t="shared" si="234"/>
        <v>0</v>
      </c>
      <c r="AO510" s="86">
        <f t="shared" si="234"/>
        <v>0</v>
      </c>
      <c r="AP510" s="86">
        <f t="shared" si="234"/>
        <v>0</v>
      </c>
    </row>
    <row r="511" spans="1:42">
      <c r="B511" s="728" t="s">
        <v>1308</v>
      </c>
      <c r="C511" s="60"/>
      <c r="D511" s="686" t="s">
        <v>1306</v>
      </c>
      <c r="E511" s="667" t="s">
        <v>1312</v>
      </c>
      <c r="F511" s="692"/>
      <c r="G511" s="86">
        <f t="shared" ref="G511:AP511" si="235">IF(G439="","",G439*G475/1000)</f>
        <v>0</v>
      </c>
      <c r="H511" s="86">
        <f t="shared" si="235"/>
        <v>0</v>
      </c>
      <c r="I511" s="86">
        <f t="shared" si="235"/>
        <v>0</v>
      </c>
      <c r="J511" s="86">
        <f t="shared" si="235"/>
        <v>0</v>
      </c>
      <c r="K511" s="86">
        <f t="shared" si="235"/>
        <v>0</v>
      </c>
      <c r="L511" s="86">
        <f t="shared" si="235"/>
        <v>0</v>
      </c>
      <c r="M511" s="86">
        <f t="shared" si="235"/>
        <v>0</v>
      </c>
      <c r="N511" s="86">
        <f t="shared" si="235"/>
        <v>0</v>
      </c>
      <c r="O511" s="86">
        <f t="shared" si="235"/>
        <v>0</v>
      </c>
      <c r="P511" s="86">
        <f t="shared" si="235"/>
        <v>0</v>
      </c>
      <c r="Q511" s="86">
        <f t="shared" si="235"/>
        <v>0</v>
      </c>
      <c r="R511" s="86">
        <f t="shared" si="235"/>
        <v>0</v>
      </c>
      <c r="S511" s="86">
        <f t="shared" si="235"/>
        <v>0</v>
      </c>
      <c r="T511" s="86">
        <f t="shared" si="235"/>
        <v>0</v>
      </c>
      <c r="U511" s="86">
        <f t="shared" si="235"/>
        <v>0</v>
      </c>
      <c r="V511" s="86">
        <f t="shared" si="235"/>
        <v>0</v>
      </c>
      <c r="W511" s="86">
        <f t="shared" si="235"/>
        <v>0</v>
      </c>
      <c r="X511" s="86">
        <f t="shared" si="235"/>
        <v>0</v>
      </c>
      <c r="Y511" s="86">
        <f t="shared" si="235"/>
        <v>0</v>
      </c>
      <c r="Z511" s="86">
        <f t="shared" si="235"/>
        <v>0</v>
      </c>
      <c r="AA511" s="86">
        <f t="shared" si="235"/>
        <v>0</v>
      </c>
      <c r="AB511" s="86">
        <f t="shared" si="235"/>
        <v>0</v>
      </c>
      <c r="AC511" s="86">
        <f t="shared" si="235"/>
        <v>0</v>
      </c>
      <c r="AD511" s="86">
        <f t="shared" si="235"/>
        <v>0</v>
      </c>
      <c r="AE511" s="86">
        <f t="shared" si="235"/>
        <v>0</v>
      </c>
      <c r="AF511" s="86">
        <f t="shared" si="235"/>
        <v>0</v>
      </c>
      <c r="AG511" s="86">
        <f t="shared" si="235"/>
        <v>0</v>
      </c>
      <c r="AH511" s="86">
        <f t="shared" si="235"/>
        <v>0</v>
      </c>
      <c r="AI511" s="86">
        <f t="shared" si="235"/>
        <v>0</v>
      </c>
      <c r="AJ511" s="86">
        <f t="shared" si="235"/>
        <v>0</v>
      </c>
      <c r="AK511" s="86">
        <f t="shared" si="235"/>
        <v>0</v>
      </c>
      <c r="AL511" s="86">
        <f t="shared" si="235"/>
        <v>0</v>
      </c>
      <c r="AM511" s="86">
        <f t="shared" si="235"/>
        <v>0</v>
      </c>
      <c r="AN511" s="86">
        <f t="shared" si="235"/>
        <v>0</v>
      </c>
      <c r="AO511" s="86">
        <f t="shared" si="235"/>
        <v>0</v>
      </c>
      <c r="AP511" s="86">
        <f t="shared" si="235"/>
        <v>0</v>
      </c>
    </row>
    <row r="512" spans="1:42" s="15" customFormat="1" hidden="1" outlineLevel="1">
      <c r="B512" s="728">
        <v>323</v>
      </c>
      <c r="C512" s="59" t="s">
        <v>842</v>
      </c>
      <c r="D512" s="686"/>
      <c r="E512" s="812"/>
      <c r="F512" s="829"/>
      <c r="G512" s="143"/>
      <c r="H512" s="211"/>
      <c r="I512" s="211"/>
      <c r="J512" s="211"/>
      <c r="K512" s="211"/>
      <c r="L512" s="211"/>
      <c r="M512" s="211"/>
      <c r="N512" s="211"/>
      <c r="O512" s="211"/>
      <c r="P512" s="211"/>
      <c r="Q512" s="211"/>
      <c r="R512" s="211"/>
      <c r="S512" s="211"/>
      <c r="T512" s="211"/>
      <c r="U512" s="211"/>
      <c r="V512" s="211"/>
      <c r="W512" s="211"/>
      <c r="X512" s="211"/>
      <c r="Y512" s="211"/>
      <c r="Z512" s="211"/>
      <c r="AA512" s="211"/>
      <c r="AB512" s="211"/>
      <c r="AC512" s="211"/>
      <c r="AD512" s="211"/>
      <c r="AE512" s="211"/>
      <c r="AF512" s="211"/>
      <c r="AG512" s="211"/>
      <c r="AH512" s="211"/>
      <c r="AI512" s="211"/>
      <c r="AJ512" s="211"/>
      <c r="AK512" s="211"/>
      <c r="AL512" s="211"/>
      <c r="AM512" s="211"/>
      <c r="AN512" s="211"/>
      <c r="AO512" s="211"/>
      <c r="AP512" s="211"/>
    </row>
    <row r="513" spans="2:42" s="15" customFormat="1" hidden="1" outlineLevel="1">
      <c r="B513" s="728" t="s">
        <v>1198</v>
      </c>
      <c r="C513" s="58" t="s">
        <v>1337</v>
      </c>
      <c r="D513" s="686"/>
      <c r="E513" s="667" t="s">
        <v>1312</v>
      </c>
      <c r="F513" s="699"/>
      <c r="G513" s="155">
        <f t="shared" ref="G513:AP513" si="236">IF(COUNTBLANK(G514:G519)=6,"",SUM(G514:G519))</f>
        <v>0</v>
      </c>
      <c r="H513" s="155">
        <f t="shared" si="236"/>
        <v>0</v>
      </c>
      <c r="I513" s="155">
        <f t="shared" si="236"/>
        <v>0</v>
      </c>
      <c r="J513" s="155">
        <f t="shared" si="236"/>
        <v>0</v>
      </c>
      <c r="K513" s="155">
        <f t="shared" si="236"/>
        <v>0</v>
      </c>
      <c r="L513" s="155">
        <f t="shared" si="236"/>
        <v>0</v>
      </c>
      <c r="M513" s="155">
        <f t="shared" si="236"/>
        <v>0</v>
      </c>
      <c r="N513" s="155">
        <f t="shared" si="236"/>
        <v>0</v>
      </c>
      <c r="O513" s="155">
        <f t="shared" si="236"/>
        <v>0</v>
      </c>
      <c r="P513" s="155">
        <f t="shared" si="236"/>
        <v>0</v>
      </c>
      <c r="Q513" s="155">
        <f t="shared" si="236"/>
        <v>0</v>
      </c>
      <c r="R513" s="155">
        <f t="shared" si="236"/>
        <v>0</v>
      </c>
      <c r="S513" s="155">
        <f t="shared" si="236"/>
        <v>0</v>
      </c>
      <c r="T513" s="155">
        <f t="shared" si="236"/>
        <v>0</v>
      </c>
      <c r="U513" s="155">
        <f t="shared" si="236"/>
        <v>0</v>
      </c>
      <c r="V513" s="155">
        <f t="shared" si="236"/>
        <v>0</v>
      </c>
      <c r="W513" s="155">
        <f t="shared" si="236"/>
        <v>0</v>
      </c>
      <c r="X513" s="155">
        <f t="shared" si="236"/>
        <v>0</v>
      </c>
      <c r="Y513" s="155">
        <f t="shared" si="236"/>
        <v>0</v>
      </c>
      <c r="Z513" s="155">
        <f t="shared" si="236"/>
        <v>0</v>
      </c>
      <c r="AA513" s="155">
        <f t="shared" si="236"/>
        <v>0</v>
      </c>
      <c r="AB513" s="155">
        <f t="shared" si="236"/>
        <v>0</v>
      </c>
      <c r="AC513" s="155">
        <f t="shared" si="236"/>
        <v>0</v>
      </c>
      <c r="AD513" s="155">
        <f t="shared" si="236"/>
        <v>0</v>
      </c>
      <c r="AE513" s="155">
        <f t="shared" si="236"/>
        <v>0</v>
      </c>
      <c r="AF513" s="155">
        <f t="shared" si="236"/>
        <v>0</v>
      </c>
      <c r="AG513" s="155">
        <f t="shared" si="236"/>
        <v>0</v>
      </c>
      <c r="AH513" s="155">
        <f t="shared" si="236"/>
        <v>0</v>
      </c>
      <c r="AI513" s="155">
        <f t="shared" si="236"/>
        <v>0</v>
      </c>
      <c r="AJ513" s="155">
        <f t="shared" si="236"/>
        <v>0</v>
      </c>
      <c r="AK513" s="155">
        <f t="shared" si="236"/>
        <v>0</v>
      </c>
      <c r="AL513" s="155">
        <f t="shared" si="236"/>
        <v>0</v>
      </c>
      <c r="AM513" s="155">
        <f t="shared" si="236"/>
        <v>0</v>
      </c>
      <c r="AN513" s="155">
        <f t="shared" si="236"/>
        <v>0</v>
      </c>
      <c r="AO513" s="155">
        <f t="shared" si="236"/>
        <v>0</v>
      </c>
      <c r="AP513" s="155">
        <f t="shared" si="236"/>
        <v>0</v>
      </c>
    </row>
    <row r="514" spans="2:42" hidden="1" outlineLevel="1">
      <c r="B514" s="728" t="s">
        <v>387</v>
      </c>
      <c r="C514" s="60"/>
      <c r="D514" s="686" t="s">
        <v>1148</v>
      </c>
      <c r="E514" s="667" t="s">
        <v>1312</v>
      </c>
      <c r="F514" s="699"/>
      <c r="G514" s="86">
        <f t="shared" ref="G514:AP514" si="237">IF(G442="","",G442*G478/1000)</f>
        <v>0</v>
      </c>
      <c r="H514" s="86">
        <f t="shared" si="237"/>
        <v>0</v>
      </c>
      <c r="I514" s="86">
        <f t="shared" si="237"/>
        <v>0</v>
      </c>
      <c r="J514" s="86">
        <f t="shared" si="237"/>
        <v>0</v>
      </c>
      <c r="K514" s="86">
        <f t="shared" si="237"/>
        <v>0</v>
      </c>
      <c r="L514" s="86">
        <f t="shared" si="237"/>
        <v>0</v>
      </c>
      <c r="M514" s="86">
        <f t="shared" si="237"/>
        <v>0</v>
      </c>
      <c r="N514" s="86">
        <f t="shared" si="237"/>
        <v>0</v>
      </c>
      <c r="O514" s="86">
        <f t="shared" si="237"/>
        <v>0</v>
      </c>
      <c r="P514" s="86">
        <f t="shared" si="237"/>
        <v>0</v>
      </c>
      <c r="Q514" s="86">
        <f t="shared" si="237"/>
        <v>0</v>
      </c>
      <c r="R514" s="86">
        <f t="shared" si="237"/>
        <v>0</v>
      </c>
      <c r="S514" s="86">
        <f t="shared" si="237"/>
        <v>0</v>
      </c>
      <c r="T514" s="86">
        <f t="shared" si="237"/>
        <v>0</v>
      </c>
      <c r="U514" s="86">
        <f t="shared" si="237"/>
        <v>0</v>
      </c>
      <c r="V514" s="86">
        <f t="shared" si="237"/>
        <v>0</v>
      </c>
      <c r="W514" s="86">
        <f t="shared" si="237"/>
        <v>0</v>
      </c>
      <c r="X514" s="86">
        <f t="shared" si="237"/>
        <v>0</v>
      </c>
      <c r="Y514" s="86">
        <f t="shared" si="237"/>
        <v>0</v>
      </c>
      <c r="Z514" s="86">
        <f t="shared" si="237"/>
        <v>0</v>
      </c>
      <c r="AA514" s="86">
        <f t="shared" si="237"/>
        <v>0</v>
      </c>
      <c r="AB514" s="86">
        <f t="shared" si="237"/>
        <v>0</v>
      </c>
      <c r="AC514" s="86">
        <f t="shared" si="237"/>
        <v>0</v>
      </c>
      <c r="AD514" s="86">
        <f t="shared" si="237"/>
        <v>0</v>
      </c>
      <c r="AE514" s="86">
        <f t="shared" si="237"/>
        <v>0</v>
      </c>
      <c r="AF514" s="86">
        <f t="shared" si="237"/>
        <v>0</v>
      </c>
      <c r="AG514" s="86">
        <f t="shared" si="237"/>
        <v>0</v>
      </c>
      <c r="AH514" s="86">
        <f t="shared" si="237"/>
        <v>0</v>
      </c>
      <c r="AI514" s="86">
        <f t="shared" si="237"/>
        <v>0</v>
      </c>
      <c r="AJ514" s="86">
        <f t="shared" si="237"/>
        <v>0</v>
      </c>
      <c r="AK514" s="86">
        <f t="shared" si="237"/>
        <v>0</v>
      </c>
      <c r="AL514" s="86">
        <f t="shared" si="237"/>
        <v>0</v>
      </c>
      <c r="AM514" s="86">
        <f t="shared" si="237"/>
        <v>0</v>
      </c>
      <c r="AN514" s="86">
        <f t="shared" si="237"/>
        <v>0</v>
      </c>
      <c r="AO514" s="86">
        <f t="shared" si="237"/>
        <v>0</v>
      </c>
      <c r="AP514" s="86">
        <f t="shared" si="237"/>
        <v>0</v>
      </c>
    </row>
    <row r="515" spans="2:42" hidden="1" outlineLevel="1">
      <c r="B515" s="728" t="s">
        <v>388</v>
      </c>
      <c r="C515" s="60"/>
      <c r="D515" s="686" t="s">
        <v>1119</v>
      </c>
      <c r="E515" s="667" t="s">
        <v>1312</v>
      </c>
      <c r="F515" s="699"/>
      <c r="G515" s="86">
        <f t="shared" ref="G515:AP515" si="238">IF(G443="","",G443*G479/1000)</f>
        <v>0</v>
      </c>
      <c r="H515" s="86">
        <f t="shared" si="238"/>
        <v>0</v>
      </c>
      <c r="I515" s="86">
        <f t="shared" si="238"/>
        <v>0</v>
      </c>
      <c r="J515" s="86">
        <f t="shared" si="238"/>
        <v>0</v>
      </c>
      <c r="K515" s="86">
        <f t="shared" si="238"/>
        <v>0</v>
      </c>
      <c r="L515" s="86">
        <f t="shared" si="238"/>
        <v>0</v>
      </c>
      <c r="M515" s="86">
        <f t="shared" si="238"/>
        <v>0</v>
      </c>
      <c r="N515" s="86">
        <f t="shared" si="238"/>
        <v>0</v>
      </c>
      <c r="O515" s="86">
        <f t="shared" si="238"/>
        <v>0</v>
      </c>
      <c r="P515" s="86">
        <f t="shared" si="238"/>
        <v>0</v>
      </c>
      <c r="Q515" s="86">
        <f t="shared" si="238"/>
        <v>0</v>
      </c>
      <c r="R515" s="86">
        <f t="shared" si="238"/>
        <v>0</v>
      </c>
      <c r="S515" s="86">
        <f t="shared" si="238"/>
        <v>0</v>
      </c>
      <c r="T515" s="86">
        <f t="shared" si="238"/>
        <v>0</v>
      </c>
      <c r="U515" s="86">
        <f t="shared" si="238"/>
        <v>0</v>
      </c>
      <c r="V515" s="86">
        <f t="shared" si="238"/>
        <v>0</v>
      </c>
      <c r="W515" s="86">
        <f t="shared" si="238"/>
        <v>0</v>
      </c>
      <c r="X515" s="86">
        <f t="shared" si="238"/>
        <v>0</v>
      </c>
      <c r="Y515" s="86">
        <f t="shared" si="238"/>
        <v>0</v>
      </c>
      <c r="Z515" s="86">
        <f t="shared" si="238"/>
        <v>0</v>
      </c>
      <c r="AA515" s="86">
        <f t="shared" si="238"/>
        <v>0</v>
      </c>
      <c r="AB515" s="86">
        <f t="shared" si="238"/>
        <v>0</v>
      </c>
      <c r="AC515" s="86">
        <f t="shared" si="238"/>
        <v>0</v>
      </c>
      <c r="AD515" s="86">
        <f t="shared" si="238"/>
        <v>0</v>
      </c>
      <c r="AE515" s="86">
        <f t="shared" si="238"/>
        <v>0</v>
      </c>
      <c r="AF515" s="86">
        <f t="shared" si="238"/>
        <v>0</v>
      </c>
      <c r="AG515" s="86">
        <f t="shared" si="238"/>
        <v>0</v>
      </c>
      <c r="AH515" s="86">
        <f t="shared" si="238"/>
        <v>0</v>
      </c>
      <c r="AI515" s="86">
        <f t="shared" si="238"/>
        <v>0</v>
      </c>
      <c r="AJ515" s="86">
        <f t="shared" si="238"/>
        <v>0</v>
      </c>
      <c r="AK515" s="86">
        <f t="shared" si="238"/>
        <v>0</v>
      </c>
      <c r="AL515" s="86">
        <f t="shared" si="238"/>
        <v>0</v>
      </c>
      <c r="AM515" s="86">
        <f t="shared" si="238"/>
        <v>0</v>
      </c>
      <c r="AN515" s="86">
        <f t="shared" si="238"/>
        <v>0</v>
      </c>
      <c r="AO515" s="86">
        <f t="shared" si="238"/>
        <v>0</v>
      </c>
      <c r="AP515" s="86">
        <f t="shared" si="238"/>
        <v>0</v>
      </c>
    </row>
    <row r="516" spans="2:42" hidden="1" outlineLevel="1">
      <c r="B516" s="728" t="s">
        <v>840</v>
      </c>
      <c r="C516" s="60"/>
      <c r="D516" s="686" t="s">
        <v>776</v>
      </c>
      <c r="E516" s="667" t="s">
        <v>1312</v>
      </c>
      <c r="F516" s="699"/>
      <c r="G516" s="86">
        <f t="shared" ref="G516:AP516" si="239">IF(G444="","",G444*G480/1000)</f>
        <v>0</v>
      </c>
      <c r="H516" s="86">
        <f t="shared" si="239"/>
        <v>0</v>
      </c>
      <c r="I516" s="86">
        <f t="shared" si="239"/>
        <v>0</v>
      </c>
      <c r="J516" s="86">
        <f t="shared" si="239"/>
        <v>0</v>
      </c>
      <c r="K516" s="86">
        <f t="shared" si="239"/>
        <v>0</v>
      </c>
      <c r="L516" s="86">
        <f t="shared" si="239"/>
        <v>0</v>
      </c>
      <c r="M516" s="86">
        <f t="shared" si="239"/>
        <v>0</v>
      </c>
      <c r="N516" s="86">
        <f t="shared" si="239"/>
        <v>0</v>
      </c>
      <c r="O516" s="86">
        <f t="shared" si="239"/>
        <v>0</v>
      </c>
      <c r="P516" s="86">
        <f t="shared" si="239"/>
        <v>0</v>
      </c>
      <c r="Q516" s="86">
        <f t="shared" si="239"/>
        <v>0</v>
      </c>
      <c r="R516" s="86">
        <f t="shared" si="239"/>
        <v>0</v>
      </c>
      <c r="S516" s="86">
        <f t="shared" si="239"/>
        <v>0</v>
      </c>
      <c r="T516" s="86">
        <f t="shared" si="239"/>
        <v>0</v>
      </c>
      <c r="U516" s="86">
        <f t="shared" si="239"/>
        <v>0</v>
      </c>
      <c r="V516" s="86">
        <f t="shared" si="239"/>
        <v>0</v>
      </c>
      <c r="W516" s="86">
        <f t="shared" si="239"/>
        <v>0</v>
      </c>
      <c r="X516" s="86">
        <f t="shared" si="239"/>
        <v>0</v>
      </c>
      <c r="Y516" s="86">
        <f t="shared" si="239"/>
        <v>0</v>
      </c>
      <c r="Z516" s="86">
        <f t="shared" si="239"/>
        <v>0</v>
      </c>
      <c r="AA516" s="86">
        <f t="shared" si="239"/>
        <v>0</v>
      </c>
      <c r="AB516" s="86">
        <f t="shared" si="239"/>
        <v>0</v>
      </c>
      <c r="AC516" s="86">
        <f t="shared" si="239"/>
        <v>0</v>
      </c>
      <c r="AD516" s="86">
        <f t="shared" si="239"/>
        <v>0</v>
      </c>
      <c r="AE516" s="86">
        <f t="shared" si="239"/>
        <v>0</v>
      </c>
      <c r="AF516" s="86">
        <f t="shared" si="239"/>
        <v>0</v>
      </c>
      <c r="AG516" s="86">
        <f t="shared" si="239"/>
        <v>0</v>
      </c>
      <c r="AH516" s="86">
        <f t="shared" si="239"/>
        <v>0</v>
      </c>
      <c r="AI516" s="86">
        <f t="shared" si="239"/>
        <v>0</v>
      </c>
      <c r="AJ516" s="86">
        <f t="shared" si="239"/>
        <v>0</v>
      </c>
      <c r="AK516" s="86">
        <f t="shared" si="239"/>
        <v>0</v>
      </c>
      <c r="AL516" s="86">
        <f t="shared" si="239"/>
        <v>0</v>
      </c>
      <c r="AM516" s="86">
        <f t="shared" si="239"/>
        <v>0</v>
      </c>
      <c r="AN516" s="86">
        <f t="shared" si="239"/>
        <v>0</v>
      </c>
      <c r="AO516" s="86">
        <f t="shared" si="239"/>
        <v>0</v>
      </c>
      <c r="AP516" s="86">
        <f t="shared" si="239"/>
        <v>0</v>
      </c>
    </row>
    <row r="517" spans="2:42" hidden="1" outlineLevel="1">
      <c r="B517" s="728" t="s">
        <v>841</v>
      </c>
      <c r="C517" s="60"/>
      <c r="D517" s="686" t="s">
        <v>1120</v>
      </c>
      <c r="E517" s="667" t="s">
        <v>1312</v>
      </c>
      <c r="F517" s="699"/>
      <c r="G517" s="86">
        <f t="shared" ref="G517:AP517" si="240">IF(G445="","",G445*G481/1000)</f>
        <v>0</v>
      </c>
      <c r="H517" s="86">
        <f t="shared" si="240"/>
        <v>0</v>
      </c>
      <c r="I517" s="86">
        <f t="shared" si="240"/>
        <v>0</v>
      </c>
      <c r="J517" s="86">
        <f t="shared" si="240"/>
        <v>0</v>
      </c>
      <c r="K517" s="86">
        <f t="shared" si="240"/>
        <v>0</v>
      </c>
      <c r="L517" s="86">
        <f t="shared" si="240"/>
        <v>0</v>
      </c>
      <c r="M517" s="86">
        <f t="shared" si="240"/>
        <v>0</v>
      </c>
      <c r="N517" s="86">
        <f t="shared" si="240"/>
        <v>0</v>
      </c>
      <c r="O517" s="86">
        <f t="shared" si="240"/>
        <v>0</v>
      </c>
      <c r="P517" s="86">
        <f t="shared" si="240"/>
        <v>0</v>
      </c>
      <c r="Q517" s="86">
        <f t="shared" si="240"/>
        <v>0</v>
      </c>
      <c r="R517" s="86">
        <f t="shared" si="240"/>
        <v>0</v>
      </c>
      <c r="S517" s="86">
        <f t="shared" si="240"/>
        <v>0</v>
      </c>
      <c r="T517" s="86">
        <f t="shared" si="240"/>
        <v>0</v>
      </c>
      <c r="U517" s="86">
        <f t="shared" si="240"/>
        <v>0</v>
      </c>
      <c r="V517" s="86">
        <f t="shared" si="240"/>
        <v>0</v>
      </c>
      <c r="W517" s="86">
        <f t="shared" si="240"/>
        <v>0</v>
      </c>
      <c r="X517" s="86">
        <f t="shared" si="240"/>
        <v>0</v>
      </c>
      <c r="Y517" s="86">
        <f t="shared" si="240"/>
        <v>0</v>
      </c>
      <c r="Z517" s="86">
        <f t="shared" si="240"/>
        <v>0</v>
      </c>
      <c r="AA517" s="86">
        <f t="shared" si="240"/>
        <v>0</v>
      </c>
      <c r="AB517" s="86">
        <f t="shared" si="240"/>
        <v>0</v>
      </c>
      <c r="AC517" s="86">
        <f t="shared" si="240"/>
        <v>0</v>
      </c>
      <c r="AD517" s="86">
        <f t="shared" si="240"/>
        <v>0</v>
      </c>
      <c r="AE517" s="86">
        <f t="shared" si="240"/>
        <v>0</v>
      </c>
      <c r="AF517" s="86">
        <f t="shared" si="240"/>
        <v>0</v>
      </c>
      <c r="AG517" s="86">
        <f t="shared" si="240"/>
        <v>0</v>
      </c>
      <c r="AH517" s="86">
        <f t="shared" si="240"/>
        <v>0</v>
      </c>
      <c r="AI517" s="86">
        <f t="shared" si="240"/>
        <v>0</v>
      </c>
      <c r="AJ517" s="86">
        <f t="shared" si="240"/>
        <v>0</v>
      </c>
      <c r="AK517" s="86">
        <f t="shared" si="240"/>
        <v>0</v>
      </c>
      <c r="AL517" s="86">
        <f t="shared" si="240"/>
        <v>0</v>
      </c>
      <c r="AM517" s="86">
        <f t="shared" si="240"/>
        <v>0</v>
      </c>
      <c r="AN517" s="86">
        <f t="shared" si="240"/>
        <v>0</v>
      </c>
      <c r="AO517" s="86">
        <f t="shared" si="240"/>
        <v>0</v>
      </c>
      <c r="AP517" s="86">
        <f t="shared" si="240"/>
        <v>0</v>
      </c>
    </row>
    <row r="518" spans="2:42" hidden="1" outlineLevel="1">
      <c r="B518" s="728" t="s">
        <v>844</v>
      </c>
      <c r="C518" s="60"/>
      <c r="D518" s="686" t="s">
        <v>1121</v>
      </c>
      <c r="E518" s="667" t="s">
        <v>1312</v>
      </c>
      <c r="F518" s="699"/>
      <c r="G518" s="86">
        <f t="shared" ref="G518:AP518" si="241">IF(G446="","",G446*G482/1000)</f>
        <v>0</v>
      </c>
      <c r="H518" s="86">
        <f t="shared" si="241"/>
        <v>0</v>
      </c>
      <c r="I518" s="86">
        <f t="shared" si="241"/>
        <v>0</v>
      </c>
      <c r="J518" s="86">
        <f t="shared" si="241"/>
        <v>0</v>
      </c>
      <c r="K518" s="86">
        <f t="shared" si="241"/>
        <v>0</v>
      </c>
      <c r="L518" s="86">
        <f t="shared" si="241"/>
        <v>0</v>
      </c>
      <c r="M518" s="86">
        <f t="shared" si="241"/>
        <v>0</v>
      </c>
      <c r="N518" s="86">
        <f t="shared" si="241"/>
        <v>0</v>
      </c>
      <c r="O518" s="86">
        <f t="shared" si="241"/>
        <v>0</v>
      </c>
      <c r="P518" s="86">
        <f t="shared" si="241"/>
        <v>0</v>
      </c>
      <c r="Q518" s="86">
        <f t="shared" si="241"/>
        <v>0</v>
      </c>
      <c r="R518" s="86">
        <f t="shared" si="241"/>
        <v>0</v>
      </c>
      <c r="S518" s="86">
        <f t="shared" si="241"/>
        <v>0</v>
      </c>
      <c r="T518" s="86">
        <f t="shared" si="241"/>
        <v>0</v>
      </c>
      <c r="U518" s="86">
        <f t="shared" si="241"/>
        <v>0</v>
      </c>
      <c r="V518" s="86">
        <f t="shared" si="241"/>
        <v>0</v>
      </c>
      <c r="W518" s="86">
        <f t="shared" si="241"/>
        <v>0</v>
      </c>
      <c r="X518" s="86">
        <f t="shared" si="241"/>
        <v>0</v>
      </c>
      <c r="Y518" s="86">
        <f t="shared" si="241"/>
        <v>0</v>
      </c>
      <c r="Z518" s="86">
        <f t="shared" si="241"/>
        <v>0</v>
      </c>
      <c r="AA518" s="86">
        <f t="shared" si="241"/>
        <v>0</v>
      </c>
      <c r="AB518" s="86">
        <f t="shared" si="241"/>
        <v>0</v>
      </c>
      <c r="AC518" s="86">
        <f t="shared" si="241"/>
        <v>0</v>
      </c>
      <c r="AD518" s="86">
        <f t="shared" si="241"/>
        <v>0</v>
      </c>
      <c r="AE518" s="86">
        <f t="shared" si="241"/>
        <v>0</v>
      </c>
      <c r="AF518" s="86">
        <f t="shared" si="241"/>
        <v>0</v>
      </c>
      <c r="AG518" s="86">
        <f t="shared" si="241"/>
        <v>0</v>
      </c>
      <c r="AH518" s="86">
        <f t="shared" si="241"/>
        <v>0</v>
      </c>
      <c r="AI518" s="86">
        <f t="shared" si="241"/>
        <v>0</v>
      </c>
      <c r="AJ518" s="86">
        <f t="shared" si="241"/>
        <v>0</v>
      </c>
      <c r="AK518" s="86">
        <f t="shared" si="241"/>
        <v>0</v>
      </c>
      <c r="AL518" s="86">
        <f t="shared" si="241"/>
        <v>0</v>
      </c>
      <c r="AM518" s="86">
        <f t="shared" si="241"/>
        <v>0</v>
      </c>
      <c r="AN518" s="86">
        <f t="shared" si="241"/>
        <v>0</v>
      </c>
      <c r="AO518" s="86">
        <f t="shared" si="241"/>
        <v>0</v>
      </c>
      <c r="AP518" s="86">
        <f t="shared" si="241"/>
        <v>0</v>
      </c>
    </row>
    <row r="519" spans="2:42" hidden="1" outlineLevel="1">
      <c r="B519" s="728" t="s">
        <v>845</v>
      </c>
      <c r="C519" s="60"/>
      <c r="D519" s="686" t="s">
        <v>1122</v>
      </c>
      <c r="E519" s="667" t="s">
        <v>1312</v>
      </c>
      <c r="F519" s="699"/>
      <c r="G519" s="86">
        <f t="shared" ref="G519:AP519" si="242">IF(G447="","",G447*G483/1000)</f>
        <v>0</v>
      </c>
      <c r="H519" s="86">
        <f t="shared" si="242"/>
        <v>0</v>
      </c>
      <c r="I519" s="86">
        <f t="shared" si="242"/>
        <v>0</v>
      </c>
      <c r="J519" s="86">
        <f t="shared" si="242"/>
        <v>0</v>
      </c>
      <c r="K519" s="86">
        <f t="shared" si="242"/>
        <v>0</v>
      </c>
      <c r="L519" s="86">
        <f t="shared" si="242"/>
        <v>0</v>
      </c>
      <c r="M519" s="86">
        <f t="shared" si="242"/>
        <v>0</v>
      </c>
      <c r="N519" s="86">
        <f t="shared" si="242"/>
        <v>0</v>
      </c>
      <c r="O519" s="86">
        <f t="shared" si="242"/>
        <v>0</v>
      </c>
      <c r="P519" s="86">
        <f t="shared" si="242"/>
        <v>0</v>
      </c>
      <c r="Q519" s="86">
        <f t="shared" si="242"/>
        <v>0</v>
      </c>
      <c r="R519" s="86">
        <f t="shared" si="242"/>
        <v>0</v>
      </c>
      <c r="S519" s="86">
        <f t="shared" si="242"/>
        <v>0</v>
      </c>
      <c r="T519" s="86">
        <f t="shared" si="242"/>
        <v>0</v>
      </c>
      <c r="U519" s="86">
        <f t="shared" si="242"/>
        <v>0</v>
      </c>
      <c r="V519" s="86">
        <f t="shared" si="242"/>
        <v>0</v>
      </c>
      <c r="W519" s="86">
        <f t="shared" si="242"/>
        <v>0</v>
      </c>
      <c r="X519" s="86">
        <f t="shared" si="242"/>
        <v>0</v>
      </c>
      <c r="Y519" s="86">
        <f t="shared" si="242"/>
        <v>0</v>
      </c>
      <c r="Z519" s="86">
        <f t="shared" si="242"/>
        <v>0</v>
      </c>
      <c r="AA519" s="86">
        <f t="shared" si="242"/>
        <v>0</v>
      </c>
      <c r="AB519" s="86">
        <f t="shared" si="242"/>
        <v>0</v>
      </c>
      <c r="AC519" s="86">
        <f t="shared" si="242"/>
        <v>0</v>
      </c>
      <c r="AD519" s="86">
        <f t="shared" si="242"/>
        <v>0</v>
      </c>
      <c r="AE519" s="86">
        <f t="shared" si="242"/>
        <v>0</v>
      </c>
      <c r="AF519" s="86">
        <f t="shared" si="242"/>
        <v>0</v>
      </c>
      <c r="AG519" s="86">
        <f t="shared" si="242"/>
        <v>0</v>
      </c>
      <c r="AH519" s="86">
        <f t="shared" si="242"/>
        <v>0</v>
      </c>
      <c r="AI519" s="86">
        <f t="shared" si="242"/>
        <v>0</v>
      </c>
      <c r="AJ519" s="86">
        <f t="shared" si="242"/>
        <v>0</v>
      </c>
      <c r="AK519" s="86">
        <f t="shared" si="242"/>
        <v>0</v>
      </c>
      <c r="AL519" s="86">
        <f t="shared" si="242"/>
        <v>0</v>
      </c>
      <c r="AM519" s="86">
        <f t="shared" si="242"/>
        <v>0</v>
      </c>
      <c r="AN519" s="86">
        <f t="shared" si="242"/>
        <v>0</v>
      </c>
      <c r="AO519" s="86">
        <f t="shared" si="242"/>
        <v>0</v>
      </c>
      <c r="AP519" s="86">
        <f t="shared" si="242"/>
        <v>0</v>
      </c>
    </row>
    <row r="520" spans="2:42" hidden="1" outlineLevel="1">
      <c r="B520" s="786" t="s">
        <v>1189</v>
      </c>
      <c r="C520" s="59" t="s">
        <v>261</v>
      </c>
      <c r="D520" s="640"/>
      <c r="E520" s="667" t="s">
        <v>1312</v>
      </c>
      <c r="F520" s="699"/>
      <c r="G520" s="155">
        <f t="shared" ref="G520:AP520" si="243">G521</f>
        <v>0</v>
      </c>
      <c r="H520" s="155">
        <f t="shared" si="243"/>
        <v>0</v>
      </c>
      <c r="I520" s="155">
        <f t="shared" si="243"/>
        <v>0</v>
      </c>
      <c r="J520" s="155">
        <f t="shared" si="243"/>
        <v>0</v>
      </c>
      <c r="K520" s="155">
        <f t="shared" si="243"/>
        <v>0</v>
      </c>
      <c r="L520" s="155">
        <f t="shared" si="243"/>
        <v>0</v>
      </c>
      <c r="M520" s="155">
        <f t="shared" si="243"/>
        <v>0</v>
      </c>
      <c r="N520" s="155">
        <f t="shared" si="243"/>
        <v>0</v>
      </c>
      <c r="O520" s="155">
        <f t="shared" si="243"/>
        <v>0</v>
      </c>
      <c r="P520" s="155">
        <f t="shared" si="243"/>
        <v>0</v>
      </c>
      <c r="Q520" s="155">
        <f t="shared" si="243"/>
        <v>0</v>
      </c>
      <c r="R520" s="155">
        <f t="shared" si="243"/>
        <v>0</v>
      </c>
      <c r="S520" s="155">
        <f t="shared" si="243"/>
        <v>0</v>
      </c>
      <c r="T520" s="155">
        <f t="shared" si="243"/>
        <v>0</v>
      </c>
      <c r="U520" s="155">
        <f t="shared" si="243"/>
        <v>0</v>
      </c>
      <c r="V520" s="155">
        <f t="shared" si="243"/>
        <v>0</v>
      </c>
      <c r="W520" s="155">
        <f t="shared" si="243"/>
        <v>0</v>
      </c>
      <c r="X520" s="155">
        <f t="shared" si="243"/>
        <v>0</v>
      </c>
      <c r="Y520" s="155">
        <f t="shared" si="243"/>
        <v>0</v>
      </c>
      <c r="Z520" s="155">
        <f t="shared" si="243"/>
        <v>0</v>
      </c>
      <c r="AA520" s="155">
        <f t="shared" si="243"/>
        <v>0</v>
      </c>
      <c r="AB520" s="155">
        <f t="shared" si="243"/>
        <v>0</v>
      </c>
      <c r="AC520" s="155">
        <f t="shared" si="243"/>
        <v>0</v>
      </c>
      <c r="AD520" s="155">
        <f t="shared" si="243"/>
        <v>0</v>
      </c>
      <c r="AE520" s="155">
        <f t="shared" si="243"/>
        <v>0</v>
      </c>
      <c r="AF520" s="155">
        <f t="shared" si="243"/>
        <v>0</v>
      </c>
      <c r="AG520" s="155">
        <f t="shared" si="243"/>
        <v>0</v>
      </c>
      <c r="AH520" s="155">
        <f t="shared" si="243"/>
        <v>0</v>
      </c>
      <c r="AI520" s="155">
        <f t="shared" si="243"/>
        <v>0</v>
      </c>
      <c r="AJ520" s="155">
        <f t="shared" si="243"/>
        <v>0</v>
      </c>
      <c r="AK520" s="155">
        <f t="shared" si="243"/>
        <v>0</v>
      </c>
      <c r="AL520" s="155">
        <f t="shared" si="243"/>
        <v>0</v>
      </c>
      <c r="AM520" s="155">
        <f t="shared" si="243"/>
        <v>0</v>
      </c>
      <c r="AN520" s="155">
        <f t="shared" si="243"/>
        <v>0</v>
      </c>
      <c r="AO520" s="155">
        <f t="shared" si="243"/>
        <v>0</v>
      </c>
      <c r="AP520" s="155">
        <f t="shared" si="243"/>
        <v>0</v>
      </c>
    </row>
    <row r="521" spans="2:42" hidden="1" outlineLevel="1">
      <c r="B521" s="728" t="s">
        <v>767</v>
      </c>
      <c r="C521" s="687"/>
      <c r="D521" s="669" t="s">
        <v>587</v>
      </c>
      <c r="E521" s="667" t="s">
        <v>1312</v>
      </c>
      <c r="F521" s="699"/>
      <c r="G521" s="86">
        <f t="shared" ref="G521:AP521" si="244">IF(G449="","",G449*G485/1000)</f>
        <v>0</v>
      </c>
      <c r="H521" s="86">
        <f t="shared" si="244"/>
        <v>0</v>
      </c>
      <c r="I521" s="86">
        <f t="shared" si="244"/>
        <v>0</v>
      </c>
      <c r="J521" s="86">
        <f t="shared" si="244"/>
        <v>0</v>
      </c>
      <c r="K521" s="86">
        <f t="shared" si="244"/>
        <v>0</v>
      </c>
      <c r="L521" s="86">
        <f t="shared" si="244"/>
        <v>0</v>
      </c>
      <c r="M521" s="86">
        <f t="shared" si="244"/>
        <v>0</v>
      </c>
      <c r="N521" s="86">
        <f t="shared" si="244"/>
        <v>0</v>
      </c>
      <c r="O521" s="86">
        <f t="shared" si="244"/>
        <v>0</v>
      </c>
      <c r="P521" s="86">
        <f t="shared" si="244"/>
        <v>0</v>
      </c>
      <c r="Q521" s="86">
        <f t="shared" si="244"/>
        <v>0</v>
      </c>
      <c r="R521" s="86">
        <f t="shared" si="244"/>
        <v>0</v>
      </c>
      <c r="S521" s="86">
        <f t="shared" si="244"/>
        <v>0</v>
      </c>
      <c r="T521" s="86">
        <f t="shared" si="244"/>
        <v>0</v>
      </c>
      <c r="U521" s="86">
        <f t="shared" si="244"/>
        <v>0</v>
      </c>
      <c r="V521" s="86">
        <f t="shared" si="244"/>
        <v>0</v>
      </c>
      <c r="W521" s="86">
        <f t="shared" si="244"/>
        <v>0</v>
      </c>
      <c r="X521" s="86">
        <f t="shared" si="244"/>
        <v>0</v>
      </c>
      <c r="Y521" s="86">
        <f t="shared" si="244"/>
        <v>0</v>
      </c>
      <c r="Z521" s="86">
        <f t="shared" si="244"/>
        <v>0</v>
      </c>
      <c r="AA521" s="86">
        <f t="shared" si="244"/>
        <v>0</v>
      </c>
      <c r="AB521" s="86">
        <f t="shared" si="244"/>
        <v>0</v>
      </c>
      <c r="AC521" s="86">
        <f t="shared" si="244"/>
        <v>0</v>
      </c>
      <c r="AD521" s="86">
        <f t="shared" si="244"/>
        <v>0</v>
      </c>
      <c r="AE521" s="86">
        <f t="shared" si="244"/>
        <v>0</v>
      </c>
      <c r="AF521" s="86">
        <f t="shared" si="244"/>
        <v>0</v>
      </c>
      <c r="AG521" s="86">
        <f t="shared" si="244"/>
        <v>0</v>
      </c>
      <c r="AH521" s="86">
        <f t="shared" si="244"/>
        <v>0</v>
      </c>
      <c r="AI521" s="86">
        <f t="shared" si="244"/>
        <v>0</v>
      </c>
      <c r="AJ521" s="86">
        <f t="shared" si="244"/>
        <v>0</v>
      </c>
      <c r="AK521" s="86">
        <f t="shared" si="244"/>
        <v>0</v>
      </c>
      <c r="AL521" s="86">
        <f t="shared" si="244"/>
        <v>0</v>
      </c>
      <c r="AM521" s="86">
        <f t="shared" si="244"/>
        <v>0</v>
      </c>
      <c r="AN521" s="86">
        <f t="shared" si="244"/>
        <v>0</v>
      </c>
      <c r="AO521" s="86">
        <f t="shared" si="244"/>
        <v>0</v>
      </c>
      <c r="AP521" s="86">
        <f t="shared" si="244"/>
        <v>0</v>
      </c>
    </row>
    <row r="522" spans="2:42" hidden="1" outlineLevel="1">
      <c r="B522" s="786" t="s">
        <v>768</v>
      </c>
      <c r="C522" s="59" t="s">
        <v>1339</v>
      </c>
      <c r="D522" s="640"/>
      <c r="E522" s="667" t="s">
        <v>1312</v>
      </c>
      <c r="F522" s="699"/>
      <c r="G522" s="155">
        <f t="shared" ref="G522:AP522" si="245">G523</f>
        <v>0</v>
      </c>
      <c r="H522" s="155">
        <f t="shared" si="245"/>
        <v>0</v>
      </c>
      <c r="I522" s="155">
        <f t="shared" si="245"/>
        <v>0</v>
      </c>
      <c r="J522" s="155">
        <f t="shared" si="245"/>
        <v>0</v>
      </c>
      <c r="K522" s="155">
        <f t="shared" si="245"/>
        <v>0</v>
      </c>
      <c r="L522" s="155">
        <f t="shared" si="245"/>
        <v>0</v>
      </c>
      <c r="M522" s="155">
        <f t="shared" si="245"/>
        <v>0</v>
      </c>
      <c r="N522" s="155">
        <f t="shared" si="245"/>
        <v>0</v>
      </c>
      <c r="O522" s="155">
        <f t="shared" si="245"/>
        <v>0</v>
      </c>
      <c r="P522" s="155">
        <f t="shared" si="245"/>
        <v>0</v>
      </c>
      <c r="Q522" s="155">
        <f t="shared" si="245"/>
        <v>0</v>
      </c>
      <c r="R522" s="155">
        <f t="shared" si="245"/>
        <v>0</v>
      </c>
      <c r="S522" s="155">
        <f t="shared" si="245"/>
        <v>0</v>
      </c>
      <c r="T522" s="155">
        <f t="shared" si="245"/>
        <v>0</v>
      </c>
      <c r="U522" s="155">
        <f t="shared" si="245"/>
        <v>0</v>
      </c>
      <c r="V522" s="155">
        <f t="shared" si="245"/>
        <v>0</v>
      </c>
      <c r="W522" s="155">
        <f t="shared" si="245"/>
        <v>0</v>
      </c>
      <c r="X522" s="155">
        <f t="shared" si="245"/>
        <v>0</v>
      </c>
      <c r="Y522" s="155">
        <f t="shared" si="245"/>
        <v>0</v>
      </c>
      <c r="Z522" s="155">
        <f t="shared" si="245"/>
        <v>0</v>
      </c>
      <c r="AA522" s="155">
        <f t="shared" si="245"/>
        <v>0</v>
      </c>
      <c r="AB522" s="155">
        <f t="shared" si="245"/>
        <v>0</v>
      </c>
      <c r="AC522" s="155">
        <f t="shared" si="245"/>
        <v>0</v>
      </c>
      <c r="AD522" s="155">
        <f t="shared" si="245"/>
        <v>0</v>
      </c>
      <c r="AE522" s="155">
        <f t="shared" si="245"/>
        <v>0</v>
      </c>
      <c r="AF522" s="155">
        <f t="shared" si="245"/>
        <v>0</v>
      </c>
      <c r="AG522" s="155">
        <f t="shared" si="245"/>
        <v>0</v>
      </c>
      <c r="AH522" s="155">
        <f t="shared" si="245"/>
        <v>0</v>
      </c>
      <c r="AI522" s="155">
        <f t="shared" si="245"/>
        <v>0</v>
      </c>
      <c r="AJ522" s="155">
        <f t="shared" si="245"/>
        <v>0</v>
      </c>
      <c r="AK522" s="155">
        <f t="shared" si="245"/>
        <v>0</v>
      </c>
      <c r="AL522" s="155">
        <f t="shared" si="245"/>
        <v>0</v>
      </c>
      <c r="AM522" s="155">
        <f t="shared" si="245"/>
        <v>0</v>
      </c>
      <c r="AN522" s="155">
        <f t="shared" si="245"/>
        <v>0</v>
      </c>
      <c r="AO522" s="155">
        <f t="shared" si="245"/>
        <v>0</v>
      </c>
      <c r="AP522" s="155">
        <f t="shared" si="245"/>
        <v>0</v>
      </c>
    </row>
    <row r="523" spans="2:42" hidden="1" outlineLevel="1">
      <c r="B523" s="728" t="s">
        <v>769</v>
      </c>
      <c r="C523" s="61"/>
      <c r="D523" s="640" t="s">
        <v>799</v>
      </c>
      <c r="E523" s="667" t="s">
        <v>1312</v>
      </c>
      <c r="F523" s="699"/>
      <c r="G523" s="86">
        <f t="shared" ref="G523:AP523" si="246">IF(G451="","",G451*G487/1000)</f>
        <v>0</v>
      </c>
      <c r="H523" s="86">
        <f t="shared" si="246"/>
        <v>0</v>
      </c>
      <c r="I523" s="86">
        <f t="shared" si="246"/>
        <v>0</v>
      </c>
      <c r="J523" s="86">
        <f t="shared" si="246"/>
        <v>0</v>
      </c>
      <c r="K523" s="86">
        <f t="shared" si="246"/>
        <v>0</v>
      </c>
      <c r="L523" s="86">
        <f t="shared" si="246"/>
        <v>0</v>
      </c>
      <c r="M523" s="86">
        <f t="shared" si="246"/>
        <v>0</v>
      </c>
      <c r="N523" s="86">
        <f t="shared" si="246"/>
        <v>0</v>
      </c>
      <c r="O523" s="86">
        <f t="shared" si="246"/>
        <v>0</v>
      </c>
      <c r="P523" s="86">
        <f t="shared" si="246"/>
        <v>0</v>
      </c>
      <c r="Q523" s="86">
        <f t="shared" si="246"/>
        <v>0</v>
      </c>
      <c r="R523" s="86">
        <f t="shared" si="246"/>
        <v>0</v>
      </c>
      <c r="S523" s="86">
        <f t="shared" si="246"/>
        <v>0</v>
      </c>
      <c r="T523" s="86">
        <f t="shared" si="246"/>
        <v>0</v>
      </c>
      <c r="U523" s="86">
        <f t="shared" si="246"/>
        <v>0</v>
      </c>
      <c r="V523" s="86">
        <f t="shared" si="246"/>
        <v>0</v>
      </c>
      <c r="W523" s="86">
        <f t="shared" si="246"/>
        <v>0</v>
      </c>
      <c r="X523" s="86">
        <f t="shared" si="246"/>
        <v>0</v>
      </c>
      <c r="Y523" s="86">
        <f t="shared" si="246"/>
        <v>0</v>
      </c>
      <c r="Z523" s="86">
        <f t="shared" si="246"/>
        <v>0</v>
      </c>
      <c r="AA523" s="86">
        <f t="shared" si="246"/>
        <v>0</v>
      </c>
      <c r="AB523" s="86">
        <f t="shared" si="246"/>
        <v>0</v>
      </c>
      <c r="AC523" s="86">
        <f t="shared" si="246"/>
        <v>0</v>
      </c>
      <c r="AD523" s="86">
        <f t="shared" si="246"/>
        <v>0</v>
      </c>
      <c r="AE523" s="86">
        <f t="shared" si="246"/>
        <v>0</v>
      </c>
      <c r="AF523" s="86">
        <f t="shared" si="246"/>
        <v>0</v>
      </c>
      <c r="AG523" s="86">
        <f t="shared" si="246"/>
        <v>0</v>
      </c>
      <c r="AH523" s="86">
        <f t="shared" si="246"/>
        <v>0</v>
      </c>
      <c r="AI523" s="86">
        <f t="shared" si="246"/>
        <v>0</v>
      </c>
      <c r="AJ523" s="86">
        <f t="shared" si="246"/>
        <v>0</v>
      </c>
      <c r="AK523" s="86">
        <f t="shared" si="246"/>
        <v>0</v>
      </c>
      <c r="AL523" s="86">
        <f t="shared" si="246"/>
        <v>0</v>
      </c>
      <c r="AM523" s="86">
        <f t="shared" si="246"/>
        <v>0</v>
      </c>
      <c r="AN523" s="86">
        <f t="shared" si="246"/>
        <v>0</v>
      </c>
      <c r="AO523" s="86">
        <f t="shared" si="246"/>
        <v>0</v>
      </c>
      <c r="AP523" s="86">
        <f t="shared" si="246"/>
        <v>0</v>
      </c>
    </row>
    <row r="524" spans="2:42" collapsed="1">
      <c r="B524" s="728">
        <v>324</v>
      </c>
      <c r="C524" s="59" t="s">
        <v>280</v>
      </c>
      <c r="D524" s="640"/>
      <c r="E524" s="667"/>
      <c r="F524" s="699"/>
      <c r="G524" s="1006"/>
      <c r="H524" s="1007"/>
      <c r="I524" s="1007"/>
      <c r="J524" s="1007"/>
      <c r="K524" s="1007"/>
      <c r="L524" s="1007"/>
      <c r="M524" s="1007"/>
      <c r="N524" s="1007"/>
      <c r="O524" s="1007"/>
      <c r="P524" s="1007"/>
      <c r="Q524" s="1007"/>
      <c r="R524" s="1007"/>
      <c r="S524" s="1007"/>
      <c r="T524" s="1007"/>
      <c r="U524" s="1007"/>
      <c r="V524" s="1007"/>
      <c r="W524" s="1007"/>
      <c r="X524" s="1007"/>
      <c r="Y524" s="1007"/>
      <c r="Z524" s="1007"/>
      <c r="AA524" s="1007"/>
      <c r="AB524" s="1007"/>
      <c r="AC524" s="1007"/>
      <c r="AD524" s="1007"/>
      <c r="AE524" s="1007"/>
      <c r="AF524" s="1007"/>
      <c r="AG524" s="1007"/>
      <c r="AH524" s="1007"/>
      <c r="AI524" s="1007"/>
      <c r="AJ524" s="1007"/>
      <c r="AK524" s="1007"/>
      <c r="AL524" s="1007"/>
      <c r="AM524" s="1007"/>
      <c r="AN524" s="1007"/>
      <c r="AO524" s="1007"/>
      <c r="AP524" s="1007"/>
    </row>
    <row r="525" spans="2:42" s="15" customFormat="1" hidden="1" outlineLevel="1">
      <c r="B525" s="728" t="s">
        <v>106</v>
      </c>
      <c r="C525" s="58" t="s">
        <v>1337</v>
      </c>
      <c r="D525" s="685"/>
      <c r="E525" s="667" t="s">
        <v>1312</v>
      </c>
      <c r="F525" s="692"/>
      <c r="G525" s="155">
        <f t="shared" ref="G525:AP525" si="247">IF(COUNTBLANK(G526:G531)=6,"",SUM(G526:G531))</f>
        <v>0</v>
      </c>
      <c r="H525" s="155">
        <f t="shared" si="247"/>
        <v>0</v>
      </c>
      <c r="I525" s="155">
        <f t="shared" si="247"/>
        <v>0</v>
      </c>
      <c r="J525" s="155">
        <f t="shared" si="247"/>
        <v>0</v>
      </c>
      <c r="K525" s="155">
        <f t="shared" si="247"/>
        <v>0</v>
      </c>
      <c r="L525" s="155">
        <f t="shared" si="247"/>
        <v>0</v>
      </c>
      <c r="M525" s="155">
        <f t="shared" si="247"/>
        <v>0</v>
      </c>
      <c r="N525" s="155">
        <f t="shared" si="247"/>
        <v>0</v>
      </c>
      <c r="O525" s="155">
        <f t="shared" si="247"/>
        <v>0</v>
      </c>
      <c r="P525" s="155">
        <f t="shared" si="247"/>
        <v>0</v>
      </c>
      <c r="Q525" s="155">
        <f t="shared" si="247"/>
        <v>0</v>
      </c>
      <c r="R525" s="155">
        <f t="shared" si="247"/>
        <v>0</v>
      </c>
      <c r="S525" s="155">
        <f t="shared" si="247"/>
        <v>0</v>
      </c>
      <c r="T525" s="155">
        <f t="shared" si="247"/>
        <v>0</v>
      </c>
      <c r="U525" s="155">
        <f t="shared" si="247"/>
        <v>0</v>
      </c>
      <c r="V525" s="155">
        <f t="shared" si="247"/>
        <v>0</v>
      </c>
      <c r="W525" s="155">
        <f t="shared" si="247"/>
        <v>0</v>
      </c>
      <c r="X525" s="155">
        <f t="shared" si="247"/>
        <v>0</v>
      </c>
      <c r="Y525" s="155">
        <f t="shared" si="247"/>
        <v>0</v>
      </c>
      <c r="Z525" s="155">
        <f t="shared" si="247"/>
        <v>0</v>
      </c>
      <c r="AA525" s="155">
        <f t="shared" si="247"/>
        <v>0</v>
      </c>
      <c r="AB525" s="155">
        <f t="shared" si="247"/>
        <v>0</v>
      </c>
      <c r="AC525" s="155">
        <f t="shared" si="247"/>
        <v>0</v>
      </c>
      <c r="AD525" s="155">
        <f t="shared" si="247"/>
        <v>0</v>
      </c>
      <c r="AE525" s="155">
        <f t="shared" si="247"/>
        <v>0</v>
      </c>
      <c r="AF525" s="155">
        <f t="shared" si="247"/>
        <v>0</v>
      </c>
      <c r="AG525" s="155">
        <f t="shared" si="247"/>
        <v>0</v>
      </c>
      <c r="AH525" s="155">
        <f t="shared" si="247"/>
        <v>0</v>
      </c>
      <c r="AI525" s="155">
        <f t="shared" si="247"/>
        <v>0</v>
      </c>
      <c r="AJ525" s="155">
        <f t="shared" si="247"/>
        <v>0</v>
      </c>
      <c r="AK525" s="155">
        <f t="shared" si="247"/>
        <v>0</v>
      </c>
      <c r="AL525" s="155">
        <f t="shared" si="247"/>
        <v>0</v>
      </c>
      <c r="AM525" s="155">
        <f t="shared" si="247"/>
        <v>0</v>
      </c>
      <c r="AN525" s="155">
        <f t="shared" si="247"/>
        <v>0</v>
      </c>
      <c r="AO525" s="155">
        <f t="shared" si="247"/>
        <v>0</v>
      </c>
      <c r="AP525" s="155">
        <f t="shared" si="247"/>
        <v>0</v>
      </c>
    </row>
    <row r="526" spans="2:42" hidden="1" outlineLevel="1">
      <c r="B526" s="728" t="s">
        <v>846</v>
      </c>
      <c r="C526" s="60"/>
      <c r="D526" s="686" t="s">
        <v>1148</v>
      </c>
      <c r="E526" s="667" t="s">
        <v>1312</v>
      </c>
      <c r="F526" s="692"/>
      <c r="G526" s="86">
        <f t="shared" ref="G526:AP526" si="248">IF(G454="","",G454*G490/1000)</f>
        <v>0</v>
      </c>
      <c r="H526" s="86">
        <f t="shared" si="248"/>
        <v>0</v>
      </c>
      <c r="I526" s="86">
        <f t="shared" si="248"/>
        <v>0</v>
      </c>
      <c r="J526" s="86">
        <f t="shared" si="248"/>
        <v>0</v>
      </c>
      <c r="K526" s="86">
        <f t="shared" si="248"/>
        <v>0</v>
      </c>
      <c r="L526" s="86">
        <f t="shared" si="248"/>
        <v>0</v>
      </c>
      <c r="M526" s="86">
        <f t="shared" si="248"/>
        <v>0</v>
      </c>
      <c r="N526" s="86">
        <f t="shared" si="248"/>
        <v>0</v>
      </c>
      <c r="O526" s="86">
        <f t="shared" si="248"/>
        <v>0</v>
      </c>
      <c r="P526" s="86">
        <f t="shared" si="248"/>
        <v>0</v>
      </c>
      <c r="Q526" s="86">
        <f t="shared" si="248"/>
        <v>0</v>
      </c>
      <c r="R526" s="86">
        <f t="shared" si="248"/>
        <v>0</v>
      </c>
      <c r="S526" s="86">
        <f t="shared" si="248"/>
        <v>0</v>
      </c>
      <c r="T526" s="86">
        <f t="shared" si="248"/>
        <v>0</v>
      </c>
      <c r="U526" s="86">
        <f t="shared" si="248"/>
        <v>0</v>
      </c>
      <c r="V526" s="86">
        <f t="shared" si="248"/>
        <v>0</v>
      </c>
      <c r="W526" s="86">
        <f t="shared" si="248"/>
        <v>0</v>
      </c>
      <c r="X526" s="86">
        <f t="shared" si="248"/>
        <v>0</v>
      </c>
      <c r="Y526" s="86">
        <f t="shared" si="248"/>
        <v>0</v>
      </c>
      <c r="Z526" s="86">
        <f t="shared" si="248"/>
        <v>0</v>
      </c>
      <c r="AA526" s="86">
        <f t="shared" si="248"/>
        <v>0</v>
      </c>
      <c r="AB526" s="86">
        <f t="shared" si="248"/>
        <v>0</v>
      </c>
      <c r="AC526" s="86">
        <f t="shared" si="248"/>
        <v>0</v>
      </c>
      <c r="AD526" s="86">
        <f t="shared" si="248"/>
        <v>0</v>
      </c>
      <c r="AE526" s="86">
        <f t="shared" si="248"/>
        <v>0</v>
      </c>
      <c r="AF526" s="86">
        <f t="shared" si="248"/>
        <v>0</v>
      </c>
      <c r="AG526" s="86">
        <f t="shared" si="248"/>
        <v>0</v>
      </c>
      <c r="AH526" s="86">
        <f t="shared" si="248"/>
        <v>0</v>
      </c>
      <c r="AI526" s="86">
        <f t="shared" si="248"/>
        <v>0</v>
      </c>
      <c r="AJ526" s="86">
        <f t="shared" si="248"/>
        <v>0</v>
      </c>
      <c r="AK526" s="86">
        <f t="shared" si="248"/>
        <v>0</v>
      </c>
      <c r="AL526" s="86">
        <f t="shared" si="248"/>
        <v>0</v>
      </c>
      <c r="AM526" s="86">
        <f t="shared" si="248"/>
        <v>0</v>
      </c>
      <c r="AN526" s="86">
        <f t="shared" si="248"/>
        <v>0</v>
      </c>
      <c r="AO526" s="86">
        <f t="shared" si="248"/>
        <v>0</v>
      </c>
      <c r="AP526" s="86">
        <f t="shared" si="248"/>
        <v>0</v>
      </c>
    </row>
    <row r="527" spans="2:42" hidden="1" outlineLevel="1">
      <c r="B527" s="728" t="s">
        <v>847</v>
      </c>
      <c r="C527" s="60"/>
      <c r="D527" s="686" t="s">
        <v>776</v>
      </c>
      <c r="E527" s="667" t="s">
        <v>1312</v>
      </c>
      <c r="F527" s="692"/>
      <c r="G527" s="86">
        <f t="shared" ref="G527:AP527" si="249">IF(G455="","",G455*G491/1000)</f>
        <v>0</v>
      </c>
      <c r="H527" s="86">
        <f t="shared" si="249"/>
        <v>0</v>
      </c>
      <c r="I527" s="86">
        <f t="shared" si="249"/>
        <v>0</v>
      </c>
      <c r="J527" s="86">
        <f t="shared" si="249"/>
        <v>0</v>
      </c>
      <c r="K527" s="86">
        <f t="shared" si="249"/>
        <v>0</v>
      </c>
      <c r="L527" s="86">
        <f t="shared" si="249"/>
        <v>0</v>
      </c>
      <c r="M527" s="86">
        <f t="shared" si="249"/>
        <v>0</v>
      </c>
      <c r="N527" s="86">
        <f t="shared" si="249"/>
        <v>0</v>
      </c>
      <c r="O527" s="86">
        <f t="shared" si="249"/>
        <v>0</v>
      </c>
      <c r="P527" s="86">
        <f t="shared" si="249"/>
        <v>0</v>
      </c>
      <c r="Q527" s="86">
        <f t="shared" si="249"/>
        <v>0</v>
      </c>
      <c r="R527" s="86">
        <f t="shared" si="249"/>
        <v>0</v>
      </c>
      <c r="S527" s="86">
        <f t="shared" si="249"/>
        <v>0</v>
      </c>
      <c r="T527" s="86">
        <f t="shared" si="249"/>
        <v>0</v>
      </c>
      <c r="U527" s="86">
        <f t="shared" si="249"/>
        <v>0</v>
      </c>
      <c r="V527" s="86">
        <f t="shared" si="249"/>
        <v>0</v>
      </c>
      <c r="W527" s="86">
        <f t="shared" si="249"/>
        <v>0</v>
      </c>
      <c r="X527" s="86">
        <f t="shared" si="249"/>
        <v>0</v>
      </c>
      <c r="Y527" s="86">
        <f t="shared" si="249"/>
        <v>0</v>
      </c>
      <c r="Z527" s="86">
        <f t="shared" si="249"/>
        <v>0</v>
      </c>
      <c r="AA527" s="86">
        <f t="shared" si="249"/>
        <v>0</v>
      </c>
      <c r="AB527" s="86">
        <f t="shared" si="249"/>
        <v>0</v>
      </c>
      <c r="AC527" s="86">
        <f t="shared" si="249"/>
        <v>0</v>
      </c>
      <c r="AD527" s="86">
        <f t="shared" si="249"/>
        <v>0</v>
      </c>
      <c r="AE527" s="86">
        <f t="shared" si="249"/>
        <v>0</v>
      </c>
      <c r="AF527" s="86">
        <f t="shared" si="249"/>
        <v>0</v>
      </c>
      <c r="AG527" s="86">
        <f t="shared" si="249"/>
        <v>0</v>
      </c>
      <c r="AH527" s="86">
        <f t="shared" si="249"/>
        <v>0</v>
      </c>
      <c r="AI527" s="86">
        <f t="shared" si="249"/>
        <v>0</v>
      </c>
      <c r="AJ527" s="86">
        <f t="shared" si="249"/>
        <v>0</v>
      </c>
      <c r="AK527" s="86">
        <f t="shared" si="249"/>
        <v>0</v>
      </c>
      <c r="AL527" s="86">
        <f t="shared" si="249"/>
        <v>0</v>
      </c>
      <c r="AM527" s="86">
        <f t="shared" si="249"/>
        <v>0</v>
      </c>
      <c r="AN527" s="86">
        <f t="shared" si="249"/>
        <v>0</v>
      </c>
      <c r="AO527" s="86">
        <f t="shared" si="249"/>
        <v>0</v>
      </c>
      <c r="AP527" s="86">
        <f t="shared" si="249"/>
        <v>0</v>
      </c>
    </row>
    <row r="528" spans="2:42" hidden="1" outlineLevel="1">
      <c r="B528" s="728" t="s">
        <v>848</v>
      </c>
      <c r="C528" s="60"/>
      <c r="D528" s="686" t="s">
        <v>1120</v>
      </c>
      <c r="E528" s="667" t="s">
        <v>1312</v>
      </c>
      <c r="F528" s="692"/>
      <c r="G528" s="86">
        <f t="shared" ref="G528:AP528" si="250">IF(G456="","",G456*G492/1000)</f>
        <v>0</v>
      </c>
      <c r="H528" s="86">
        <f t="shared" si="250"/>
        <v>0</v>
      </c>
      <c r="I528" s="86">
        <f t="shared" si="250"/>
        <v>0</v>
      </c>
      <c r="J528" s="86">
        <f t="shared" si="250"/>
        <v>0</v>
      </c>
      <c r="K528" s="86">
        <f t="shared" si="250"/>
        <v>0</v>
      </c>
      <c r="L528" s="86">
        <f t="shared" si="250"/>
        <v>0</v>
      </c>
      <c r="M528" s="86">
        <f t="shared" si="250"/>
        <v>0</v>
      </c>
      <c r="N528" s="86">
        <f t="shared" si="250"/>
        <v>0</v>
      </c>
      <c r="O528" s="86">
        <f t="shared" si="250"/>
        <v>0</v>
      </c>
      <c r="P528" s="86">
        <f t="shared" si="250"/>
        <v>0</v>
      </c>
      <c r="Q528" s="86">
        <f t="shared" si="250"/>
        <v>0</v>
      </c>
      <c r="R528" s="86">
        <f t="shared" si="250"/>
        <v>0</v>
      </c>
      <c r="S528" s="86">
        <f t="shared" si="250"/>
        <v>0</v>
      </c>
      <c r="T528" s="86">
        <f t="shared" si="250"/>
        <v>0</v>
      </c>
      <c r="U528" s="86">
        <f t="shared" si="250"/>
        <v>0</v>
      </c>
      <c r="V528" s="86">
        <f t="shared" si="250"/>
        <v>0</v>
      </c>
      <c r="W528" s="86">
        <f t="shared" si="250"/>
        <v>0</v>
      </c>
      <c r="X528" s="86">
        <f t="shared" si="250"/>
        <v>0</v>
      </c>
      <c r="Y528" s="86">
        <f t="shared" si="250"/>
        <v>0</v>
      </c>
      <c r="Z528" s="86">
        <f t="shared" si="250"/>
        <v>0</v>
      </c>
      <c r="AA528" s="86">
        <f t="shared" si="250"/>
        <v>0</v>
      </c>
      <c r="AB528" s="86">
        <f t="shared" si="250"/>
        <v>0</v>
      </c>
      <c r="AC528" s="86">
        <f t="shared" si="250"/>
        <v>0</v>
      </c>
      <c r="AD528" s="86">
        <f t="shared" si="250"/>
        <v>0</v>
      </c>
      <c r="AE528" s="86">
        <f t="shared" si="250"/>
        <v>0</v>
      </c>
      <c r="AF528" s="86">
        <f t="shared" si="250"/>
        <v>0</v>
      </c>
      <c r="AG528" s="86">
        <f t="shared" si="250"/>
        <v>0</v>
      </c>
      <c r="AH528" s="86">
        <f t="shared" si="250"/>
        <v>0</v>
      </c>
      <c r="AI528" s="86">
        <f t="shared" si="250"/>
        <v>0</v>
      </c>
      <c r="AJ528" s="86">
        <f t="shared" si="250"/>
        <v>0</v>
      </c>
      <c r="AK528" s="86">
        <f t="shared" si="250"/>
        <v>0</v>
      </c>
      <c r="AL528" s="86">
        <f t="shared" si="250"/>
        <v>0</v>
      </c>
      <c r="AM528" s="86">
        <f t="shared" si="250"/>
        <v>0</v>
      </c>
      <c r="AN528" s="86">
        <f t="shared" si="250"/>
        <v>0</v>
      </c>
      <c r="AO528" s="86">
        <f t="shared" si="250"/>
        <v>0</v>
      </c>
      <c r="AP528" s="86">
        <f t="shared" si="250"/>
        <v>0</v>
      </c>
    </row>
    <row r="529" spans="1:42" hidden="1" outlineLevel="1">
      <c r="B529" s="728" t="s">
        <v>1237</v>
      </c>
      <c r="C529" s="60"/>
      <c r="D529" s="686" t="s">
        <v>1121</v>
      </c>
      <c r="E529" s="667" t="s">
        <v>1312</v>
      </c>
      <c r="F529" s="692"/>
      <c r="G529" s="86">
        <f t="shared" ref="G529:AP529" si="251">IF(G457="","",G457*G493/1000)</f>
        <v>0</v>
      </c>
      <c r="H529" s="86">
        <f t="shared" si="251"/>
        <v>0</v>
      </c>
      <c r="I529" s="86">
        <f t="shared" si="251"/>
        <v>0</v>
      </c>
      <c r="J529" s="86">
        <f t="shared" si="251"/>
        <v>0</v>
      </c>
      <c r="K529" s="86">
        <f t="shared" si="251"/>
        <v>0</v>
      </c>
      <c r="L529" s="86">
        <f t="shared" si="251"/>
        <v>0</v>
      </c>
      <c r="M529" s="86">
        <f t="shared" si="251"/>
        <v>0</v>
      </c>
      <c r="N529" s="86">
        <f t="shared" si="251"/>
        <v>0</v>
      </c>
      <c r="O529" s="86">
        <f t="shared" si="251"/>
        <v>0</v>
      </c>
      <c r="P529" s="86">
        <f t="shared" si="251"/>
        <v>0</v>
      </c>
      <c r="Q529" s="86">
        <f t="shared" si="251"/>
        <v>0</v>
      </c>
      <c r="R529" s="86">
        <f t="shared" si="251"/>
        <v>0</v>
      </c>
      <c r="S529" s="86">
        <f t="shared" si="251"/>
        <v>0</v>
      </c>
      <c r="T529" s="86">
        <f t="shared" si="251"/>
        <v>0</v>
      </c>
      <c r="U529" s="86">
        <f t="shared" si="251"/>
        <v>0</v>
      </c>
      <c r="V529" s="86">
        <f t="shared" si="251"/>
        <v>0</v>
      </c>
      <c r="W529" s="86">
        <f t="shared" si="251"/>
        <v>0</v>
      </c>
      <c r="X529" s="86">
        <f t="shared" si="251"/>
        <v>0</v>
      </c>
      <c r="Y529" s="86">
        <f t="shared" si="251"/>
        <v>0</v>
      </c>
      <c r="Z529" s="86">
        <f t="shared" si="251"/>
        <v>0</v>
      </c>
      <c r="AA529" s="86">
        <f t="shared" si="251"/>
        <v>0</v>
      </c>
      <c r="AB529" s="86">
        <f t="shared" si="251"/>
        <v>0</v>
      </c>
      <c r="AC529" s="86">
        <f t="shared" si="251"/>
        <v>0</v>
      </c>
      <c r="AD529" s="86">
        <f t="shared" si="251"/>
        <v>0</v>
      </c>
      <c r="AE529" s="86">
        <f t="shared" si="251"/>
        <v>0</v>
      </c>
      <c r="AF529" s="86">
        <f t="shared" si="251"/>
        <v>0</v>
      </c>
      <c r="AG529" s="86">
        <f t="shared" si="251"/>
        <v>0</v>
      </c>
      <c r="AH529" s="86">
        <f t="shared" si="251"/>
        <v>0</v>
      </c>
      <c r="AI529" s="86">
        <f t="shared" si="251"/>
        <v>0</v>
      </c>
      <c r="AJ529" s="86">
        <f t="shared" si="251"/>
        <v>0</v>
      </c>
      <c r="AK529" s="86">
        <f t="shared" si="251"/>
        <v>0</v>
      </c>
      <c r="AL529" s="86">
        <f t="shared" si="251"/>
        <v>0</v>
      </c>
      <c r="AM529" s="86">
        <f t="shared" si="251"/>
        <v>0</v>
      </c>
      <c r="AN529" s="86">
        <f t="shared" si="251"/>
        <v>0</v>
      </c>
      <c r="AO529" s="86">
        <f t="shared" si="251"/>
        <v>0</v>
      </c>
      <c r="AP529" s="86">
        <f t="shared" si="251"/>
        <v>0</v>
      </c>
    </row>
    <row r="530" spans="1:42" hidden="1" outlineLevel="1">
      <c r="B530" s="786" t="s">
        <v>1028</v>
      </c>
      <c r="C530" s="60"/>
      <c r="D530" s="669" t="s">
        <v>1119</v>
      </c>
      <c r="E530" s="667" t="s">
        <v>1312</v>
      </c>
      <c r="F530" s="699"/>
      <c r="G530" s="86">
        <f t="shared" ref="G530:AP530" si="252">IF(G458="","",G458*G494/1000)</f>
        <v>0</v>
      </c>
      <c r="H530" s="86">
        <f t="shared" si="252"/>
        <v>0</v>
      </c>
      <c r="I530" s="86">
        <f t="shared" si="252"/>
        <v>0</v>
      </c>
      <c r="J530" s="86">
        <f t="shared" si="252"/>
        <v>0</v>
      </c>
      <c r="K530" s="86">
        <f t="shared" si="252"/>
        <v>0</v>
      </c>
      <c r="L530" s="86">
        <f t="shared" si="252"/>
        <v>0</v>
      </c>
      <c r="M530" s="86">
        <f t="shared" si="252"/>
        <v>0</v>
      </c>
      <c r="N530" s="86">
        <f t="shared" si="252"/>
        <v>0</v>
      </c>
      <c r="O530" s="86">
        <f t="shared" si="252"/>
        <v>0</v>
      </c>
      <c r="P530" s="86">
        <f t="shared" si="252"/>
        <v>0</v>
      </c>
      <c r="Q530" s="86">
        <f t="shared" si="252"/>
        <v>0</v>
      </c>
      <c r="R530" s="86">
        <f t="shared" si="252"/>
        <v>0</v>
      </c>
      <c r="S530" s="86">
        <f t="shared" si="252"/>
        <v>0</v>
      </c>
      <c r="T530" s="86">
        <f t="shared" si="252"/>
        <v>0</v>
      </c>
      <c r="U530" s="86">
        <f t="shared" si="252"/>
        <v>0</v>
      </c>
      <c r="V530" s="86">
        <f t="shared" si="252"/>
        <v>0</v>
      </c>
      <c r="W530" s="86">
        <f t="shared" si="252"/>
        <v>0</v>
      </c>
      <c r="X530" s="86">
        <f t="shared" si="252"/>
        <v>0</v>
      </c>
      <c r="Y530" s="86">
        <f t="shared" si="252"/>
        <v>0</v>
      </c>
      <c r="Z530" s="86">
        <f t="shared" si="252"/>
        <v>0</v>
      </c>
      <c r="AA530" s="86">
        <f t="shared" si="252"/>
        <v>0</v>
      </c>
      <c r="AB530" s="86">
        <f t="shared" si="252"/>
        <v>0</v>
      </c>
      <c r="AC530" s="86">
        <f t="shared" si="252"/>
        <v>0</v>
      </c>
      <c r="AD530" s="86">
        <f t="shared" si="252"/>
        <v>0</v>
      </c>
      <c r="AE530" s="86">
        <f t="shared" si="252"/>
        <v>0</v>
      </c>
      <c r="AF530" s="86">
        <f t="shared" si="252"/>
        <v>0</v>
      </c>
      <c r="AG530" s="86">
        <f t="shared" si="252"/>
        <v>0</v>
      </c>
      <c r="AH530" s="86">
        <f t="shared" si="252"/>
        <v>0</v>
      </c>
      <c r="AI530" s="86">
        <f t="shared" si="252"/>
        <v>0</v>
      </c>
      <c r="AJ530" s="86">
        <f t="shared" si="252"/>
        <v>0</v>
      </c>
      <c r="AK530" s="86">
        <f t="shared" si="252"/>
        <v>0</v>
      </c>
      <c r="AL530" s="86">
        <f t="shared" si="252"/>
        <v>0</v>
      </c>
      <c r="AM530" s="86">
        <f t="shared" si="252"/>
        <v>0</v>
      </c>
      <c r="AN530" s="86">
        <f t="shared" si="252"/>
        <v>0</v>
      </c>
      <c r="AO530" s="86">
        <f t="shared" si="252"/>
        <v>0</v>
      </c>
      <c r="AP530" s="86">
        <f t="shared" si="252"/>
        <v>0</v>
      </c>
    </row>
    <row r="531" spans="1:42" hidden="1" outlineLevel="1">
      <c r="B531" s="786" t="s">
        <v>1086</v>
      </c>
      <c r="C531" s="60"/>
      <c r="D531" s="686" t="s">
        <v>1306</v>
      </c>
      <c r="E531" s="667" t="s">
        <v>1312</v>
      </c>
      <c r="F531" s="699"/>
      <c r="G531" s="86">
        <f t="shared" ref="G531:AP531" si="253">IF(G459="","",G459*G495/1000)</f>
        <v>0</v>
      </c>
      <c r="H531" s="86">
        <f t="shared" si="253"/>
        <v>0</v>
      </c>
      <c r="I531" s="86">
        <f t="shared" si="253"/>
        <v>0</v>
      </c>
      <c r="J531" s="86">
        <f t="shared" si="253"/>
        <v>0</v>
      </c>
      <c r="K531" s="86">
        <f t="shared" si="253"/>
        <v>0</v>
      </c>
      <c r="L531" s="86">
        <f t="shared" si="253"/>
        <v>0</v>
      </c>
      <c r="M531" s="86">
        <f t="shared" si="253"/>
        <v>0</v>
      </c>
      <c r="N531" s="86">
        <f t="shared" si="253"/>
        <v>0</v>
      </c>
      <c r="O531" s="86">
        <f t="shared" si="253"/>
        <v>0</v>
      </c>
      <c r="P531" s="86">
        <f t="shared" si="253"/>
        <v>0</v>
      </c>
      <c r="Q531" s="86">
        <f t="shared" si="253"/>
        <v>0</v>
      </c>
      <c r="R531" s="86">
        <f t="shared" si="253"/>
        <v>0</v>
      </c>
      <c r="S531" s="86">
        <f t="shared" si="253"/>
        <v>0</v>
      </c>
      <c r="T531" s="86">
        <f t="shared" si="253"/>
        <v>0</v>
      </c>
      <c r="U531" s="86">
        <f t="shared" si="253"/>
        <v>0</v>
      </c>
      <c r="V531" s="86">
        <f t="shared" si="253"/>
        <v>0</v>
      </c>
      <c r="W531" s="86">
        <f t="shared" si="253"/>
        <v>0</v>
      </c>
      <c r="X531" s="86">
        <f t="shared" si="253"/>
        <v>0</v>
      </c>
      <c r="Y531" s="86">
        <f t="shared" si="253"/>
        <v>0</v>
      </c>
      <c r="Z531" s="86">
        <f t="shared" si="253"/>
        <v>0</v>
      </c>
      <c r="AA531" s="86">
        <f t="shared" si="253"/>
        <v>0</v>
      </c>
      <c r="AB531" s="86">
        <f t="shared" si="253"/>
        <v>0</v>
      </c>
      <c r="AC531" s="86">
        <f t="shared" si="253"/>
        <v>0</v>
      </c>
      <c r="AD531" s="86">
        <f t="shared" si="253"/>
        <v>0</v>
      </c>
      <c r="AE531" s="86">
        <f t="shared" si="253"/>
        <v>0</v>
      </c>
      <c r="AF531" s="86">
        <f t="shared" si="253"/>
        <v>0</v>
      </c>
      <c r="AG531" s="86">
        <f t="shared" si="253"/>
        <v>0</v>
      </c>
      <c r="AH531" s="86">
        <f t="shared" si="253"/>
        <v>0</v>
      </c>
      <c r="AI531" s="86">
        <f t="shared" si="253"/>
        <v>0</v>
      </c>
      <c r="AJ531" s="86">
        <f t="shared" si="253"/>
        <v>0</v>
      </c>
      <c r="AK531" s="86">
        <f t="shared" si="253"/>
        <v>0</v>
      </c>
      <c r="AL531" s="86">
        <f t="shared" si="253"/>
        <v>0</v>
      </c>
      <c r="AM531" s="86">
        <f t="shared" si="253"/>
        <v>0</v>
      </c>
      <c r="AN531" s="86">
        <f t="shared" si="253"/>
        <v>0</v>
      </c>
      <c r="AO531" s="86">
        <f t="shared" si="253"/>
        <v>0</v>
      </c>
      <c r="AP531" s="86">
        <f t="shared" si="253"/>
        <v>0</v>
      </c>
    </row>
    <row r="532" spans="1:42" hidden="1" outlineLevel="1">
      <c r="B532" s="786" t="s">
        <v>96</v>
      </c>
      <c r="C532" s="59" t="s">
        <v>261</v>
      </c>
      <c r="D532" s="640"/>
      <c r="E532" s="667" t="s">
        <v>1312</v>
      </c>
      <c r="F532" s="699"/>
      <c r="G532" s="155">
        <f t="shared" ref="G532:AP532" si="254">G533</f>
        <v>0</v>
      </c>
      <c r="H532" s="155">
        <f t="shared" si="254"/>
        <v>0</v>
      </c>
      <c r="I532" s="155">
        <f t="shared" si="254"/>
        <v>0</v>
      </c>
      <c r="J532" s="155">
        <f t="shared" si="254"/>
        <v>0</v>
      </c>
      <c r="K532" s="155">
        <f t="shared" si="254"/>
        <v>0</v>
      </c>
      <c r="L532" s="155">
        <f t="shared" si="254"/>
        <v>0</v>
      </c>
      <c r="M532" s="155">
        <f t="shared" si="254"/>
        <v>0</v>
      </c>
      <c r="N532" s="155">
        <f t="shared" si="254"/>
        <v>0</v>
      </c>
      <c r="O532" s="155">
        <f t="shared" si="254"/>
        <v>0</v>
      </c>
      <c r="P532" s="155">
        <f t="shared" si="254"/>
        <v>0</v>
      </c>
      <c r="Q532" s="155">
        <f t="shared" si="254"/>
        <v>0</v>
      </c>
      <c r="R532" s="155">
        <f t="shared" si="254"/>
        <v>0</v>
      </c>
      <c r="S532" s="155">
        <f t="shared" si="254"/>
        <v>0</v>
      </c>
      <c r="T532" s="155">
        <f t="shared" si="254"/>
        <v>0</v>
      </c>
      <c r="U532" s="155">
        <f t="shared" si="254"/>
        <v>0</v>
      </c>
      <c r="V532" s="155">
        <f t="shared" si="254"/>
        <v>0</v>
      </c>
      <c r="W532" s="155">
        <f t="shared" si="254"/>
        <v>0</v>
      </c>
      <c r="X532" s="155">
        <f t="shared" si="254"/>
        <v>0</v>
      </c>
      <c r="Y532" s="155">
        <f t="shared" si="254"/>
        <v>0</v>
      </c>
      <c r="Z532" s="155">
        <f t="shared" si="254"/>
        <v>0</v>
      </c>
      <c r="AA532" s="155">
        <f t="shared" si="254"/>
        <v>0</v>
      </c>
      <c r="AB532" s="155">
        <f t="shared" si="254"/>
        <v>0</v>
      </c>
      <c r="AC532" s="155">
        <f t="shared" si="254"/>
        <v>0</v>
      </c>
      <c r="AD532" s="155">
        <f t="shared" si="254"/>
        <v>0</v>
      </c>
      <c r="AE532" s="155">
        <f t="shared" si="254"/>
        <v>0</v>
      </c>
      <c r="AF532" s="155">
        <f t="shared" si="254"/>
        <v>0</v>
      </c>
      <c r="AG532" s="155">
        <f t="shared" si="254"/>
        <v>0</v>
      </c>
      <c r="AH532" s="155">
        <f t="shared" si="254"/>
        <v>0</v>
      </c>
      <c r="AI532" s="155">
        <f t="shared" si="254"/>
        <v>0</v>
      </c>
      <c r="AJ532" s="155">
        <f t="shared" si="254"/>
        <v>0</v>
      </c>
      <c r="AK532" s="155">
        <f t="shared" si="254"/>
        <v>0</v>
      </c>
      <c r="AL532" s="155">
        <f t="shared" si="254"/>
        <v>0</v>
      </c>
      <c r="AM532" s="155">
        <f t="shared" si="254"/>
        <v>0</v>
      </c>
      <c r="AN532" s="155">
        <f t="shared" si="254"/>
        <v>0</v>
      </c>
      <c r="AO532" s="155">
        <f t="shared" si="254"/>
        <v>0</v>
      </c>
      <c r="AP532" s="155">
        <f t="shared" si="254"/>
        <v>0</v>
      </c>
    </row>
    <row r="533" spans="1:42" hidden="1" outlineLevel="1">
      <c r="A533" s="762"/>
      <c r="B533" s="728" t="s">
        <v>1199</v>
      </c>
      <c r="C533" s="60"/>
      <c r="D533" s="669" t="s">
        <v>587</v>
      </c>
      <c r="E533" s="667" t="s">
        <v>1312</v>
      </c>
      <c r="F533" s="699"/>
      <c r="G533" s="86">
        <f t="shared" ref="G533:AP533" si="255">IF(G461="","",G461*G497/1000)</f>
        <v>0</v>
      </c>
      <c r="H533" s="86">
        <f t="shared" si="255"/>
        <v>0</v>
      </c>
      <c r="I533" s="86">
        <f t="shared" si="255"/>
        <v>0</v>
      </c>
      <c r="J533" s="86">
        <f t="shared" si="255"/>
        <v>0</v>
      </c>
      <c r="K533" s="86">
        <f t="shared" si="255"/>
        <v>0</v>
      </c>
      <c r="L533" s="86">
        <f t="shared" si="255"/>
        <v>0</v>
      </c>
      <c r="M533" s="86">
        <f t="shared" si="255"/>
        <v>0</v>
      </c>
      <c r="N533" s="86">
        <f t="shared" si="255"/>
        <v>0</v>
      </c>
      <c r="O533" s="86">
        <f t="shared" si="255"/>
        <v>0</v>
      </c>
      <c r="P533" s="86">
        <f t="shared" si="255"/>
        <v>0</v>
      </c>
      <c r="Q533" s="86">
        <f t="shared" si="255"/>
        <v>0</v>
      </c>
      <c r="R533" s="86">
        <f t="shared" si="255"/>
        <v>0</v>
      </c>
      <c r="S533" s="86">
        <f t="shared" si="255"/>
        <v>0</v>
      </c>
      <c r="T533" s="86">
        <f t="shared" si="255"/>
        <v>0</v>
      </c>
      <c r="U533" s="86">
        <f t="shared" si="255"/>
        <v>0</v>
      </c>
      <c r="V533" s="86">
        <f t="shared" si="255"/>
        <v>0</v>
      </c>
      <c r="W533" s="86">
        <f t="shared" si="255"/>
        <v>0</v>
      </c>
      <c r="X533" s="86">
        <f t="shared" si="255"/>
        <v>0</v>
      </c>
      <c r="Y533" s="86">
        <f t="shared" si="255"/>
        <v>0</v>
      </c>
      <c r="Z533" s="86">
        <f t="shared" si="255"/>
        <v>0</v>
      </c>
      <c r="AA533" s="86">
        <f t="shared" si="255"/>
        <v>0</v>
      </c>
      <c r="AB533" s="86">
        <f t="shared" si="255"/>
        <v>0</v>
      </c>
      <c r="AC533" s="86">
        <f t="shared" si="255"/>
        <v>0</v>
      </c>
      <c r="AD533" s="86">
        <f t="shared" si="255"/>
        <v>0</v>
      </c>
      <c r="AE533" s="86">
        <f t="shared" si="255"/>
        <v>0</v>
      </c>
      <c r="AF533" s="86">
        <f t="shared" si="255"/>
        <v>0</v>
      </c>
      <c r="AG533" s="86">
        <f t="shared" si="255"/>
        <v>0</v>
      </c>
      <c r="AH533" s="86">
        <f t="shared" si="255"/>
        <v>0</v>
      </c>
      <c r="AI533" s="86">
        <f t="shared" si="255"/>
        <v>0</v>
      </c>
      <c r="AJ533" s="86">
        <f t="shared" si="255"/>
        <v>0</v>
      </c>
      <c r="AK533" s="86">
        <f t="shared" si="255"/>
        <v>0</v>
      </c>
      <c r="AL533" s="86">
        <f t="shared" si="255"/>
        <v>0</v>
      </c>
      <c r="AM533" s="86">
        <f t="shared" si="255"/>
        <v>0</v>
      </c>
      <c r="AN533" s="86">
        <f t="shared" si="255"/>
        <v>0</v>
      </c>
      <c r="AO533" s="86">
        <f t="shared" si="255"/>
        <v>0</v>
      </c>
      <c r="AP533" s="86">
        <f t="shared" si="255"/>
        <v>0</v>
      </c>
    </row>
    <row r="534" spans="1:42" hidden="1" outlineLevel="1">
      <c r="B534" s="786" t="s">
        <v>1200</v>
      </c>
      <c r="C534" s="59" t="s">
        <v>1339</v>
      </c>
      <c r="D534" s="640"/>
      <c r="E534" s="667" t="s">
        <v>1312</v>
      </c>
      <c r="F534" s="699"/>
      <c r="G534" s="155">
        <f t="shared" ref="G534:AP534" si="256">G535</f>
        <v>0</v>
      </c>
      <c r="H534" s="155">
        <f t="shared" si="256"/>
        <v>0</v>
      </c>
      <c r="I534" s="155">
        <f t="shared" si="256"/>
        <v>0</v>
      </c>
      <c r="J534" s="155">
        <f t="shared" si="256"/>
        <v>0</v>
      </c>
      <c r="K534" s="155">
        <f t="shared" si="256"/>
        <v>0</v>
      </c>
      <c r="L534" s="155">
        <f t="shared" si="256"/>
        <v>0</v>
      </c>
      <c r="M534" s="155">
        <f t="shared" si="256"/>
        <v>0</v>
      </c>
      <c r="N534" s="155">
        <f t="shared" si="256"/>
        <v>0</v>
      </c>
      <c r="O534" s="155">
        <f t="shared" si="256"/>
        <v>0</v>
      </c>
      <c r="P534" s="155">
        <f t="shared" si="256"/>
        <v>0</v>
      </c>
      <c r="Q534" s="155">
        <f t="shared" si="256"/>
        <v>0</v>
      </c>
      <c r="R534" s="155">
        <f t="shared" si="256"/>
        <v>0</v>
      </c>
      <c r="S534" s="155">
        <f t="shared" si="256"/>
        <v>0</v>
      </c>
      <c r="T534" s="155">
        <f t="shared" si="256"/>
        <v>0</v>
      </c>
      <c r="U534" s="155">
        <f t="shared" si="256"/>
        <v>0</v>
      </c>
      <c r="V534" s="155">
        <f t="shared" si="256"/>
        <v>0</v>
      </c>
      <c r="W534" s="155">
        <f t="shared" si="256"/>
        <v>0</v>
      </c>
      <c r="X534" s="155">
        <f t="shared" si="256"/>
        <v>0</v>
      </c>
      <c r="Y534" s="155">
        <f t="shared" si="256"/>
        <v>0</v>
      </c>
      <c r="Z534" s="155">
        <f t="shared" si="256"/>
        <v>0</v>
      </c>
      <c r="AA534" s="155">
        <f t="shared" si="256"/>
        <v>0</v>
      </c>
      <c r="AB534" s="155">
        <f t="shared" si="256"/>
        <v>0</v>
      </c>
      <c r="AC534" s="155">
        <f t="shared" si="256"/>
        <v>0</v>
      </c>
      <c r="AD534" s="155">
        <f t="shared" si="256"/>
        <v>0</v>
      </c>
      <c r="AE534" s="155">
        <f t="shared" si="256"/>
        <v>0</v>
      </c>
      <c r="AF534" s="155">
        <f t="shared" si="256"/>
        <v>0</v>
      </c>
      <c r="AG534" s="155">
        <f t="shared" si="256"/>
        <v>0</v>
      </c>
      <c r="AH534" s="155">
        <f t="shared" si="256"/>
        <v>0</v>
      </c>
      <c r="AI534" s="155">
        <f t="shared" si="256"/>
        <v>0</v>
      </c>
      <c r="AJ534" s="155">
        <f t="shared" si="256"/>
        <v>0</v>
      </c>
      <c r="AK534" s="155">
        <f t="shared" si="256"/>
        <v>0</v>
      </c>
      <c r="AL534" s="155">
        <f t="shared" si="256"/>
        <v>0</v>
      </c>
      <c r="AM534" s="155">
        <f t="shared" si="256"/>
        <v>0</v>
      </c>
      <c r="AN534" s="155">
        <f t="shared" si="256"/>
        <v>0</v>
      </c>
      <c r="AO534" s="155">
        <f t="shared" si="256"/>
        <v>0</v>
      </c>
      <c r="AP534" s="155">
        <f t="shared" si="256"/>
        <v>0</v>
      </c>
    </row>
    <row r="535" spans="1:42" hidden="1" outlineLevel="1">
      <c r="B535" s="728" t="s">
        <v>1238</v>
      </c>
      <c r="C535" s="60"/>
      <c r="D535" s="640" t="s">
        <v>799</v>
      </c>
      <c r="E535" s="667" t="s">
        <v>1312</v>
      </c>
      <c r="F535" s="692"/>
      <c r="G535" s="86">
        <f t="shared" ref="G535:AP535" si="257">IF(G463="","",G463*G499/1000)</f>
        <v>0</v>
      </c>
      <c r="H535" s="86">
        <f t="shared" si="257"/>
        <v>0</v>
      </c>
      <c r="I535" s="86">
        <f t="shared" si="257"/>
        <v>0</v>
      </c>
      <c r="J535" s="86">
        <f t="shared" si="257"/>
        <v>0</v>
      </c>
      <c r="K535" s="86">
        <f t="shared" si="257"/>
        <v>0</v>
      </c>
      <c r="L535" s="86">
        <f t="shared" si="257"/>
        <v>0</v>
      </c>
      <c r="M535" s="86">
        <f t="shared" si="257"/>
        <v>0</v>
      </c>
      <c r="N535" s="86">
        <f t="shared" si="257"/>
        <v>0</v>
      </c>
      <c r="O535" s="86">
        <f t="shared" si="257"/>
        <v>0</v>
      </c>
      <c r="P535" s="86">
        <f t="shared" si="257"/>
        <v>0</v>
      </c>
      <c r="Q535" s="86">
        <f t="shared" si="257"/>
        <v>0</v>
      </c>
      <c r="R535" s="86">
        <f t="shared" si="257"/>
        <v>0</v>
      </c>
      <c r="S535" s="86">
        <f t="shared" si="257"/>
        <v>0</v>
      </c>
      <c r="T535" s="86">
        <f t="shared" si="257"/>
        <v>0</v>
      </c>
      <c r="U535" s="86">
        <f t="shared" si="257"/>
        <v>0</v>
      </c>
      <c r="V535" s="86">
        <f t="shared" si="257"/>
        <v>0</v>
      </c>
      <c r="W535" s="86">
        <f t="shared" si="257"/>
        <v>0</v>
      </c>
      <c r="X535" s="86">
        <f t="shared" si="257"/>
        <v>0</v>
      </c>
      <c r="Y535" s="86">
        <f t="shared" si="257"/>
        <v>0</v>
      </c>
      <c r="Z535" s="86">
        <f t="shared" si="257"/>
        <v>0</v>
      </c>
      <c r="AA535" s="86">
        <f t="shared" si="257"/>
        <v>0</v>
      </c>
      <c r="AB535" s="86">
        <f t="shared" si="257"/>
        <v>0</v>
      </c>
      <c r="AC535" s="86">
        <f t="shared" si="257"/>
        <v>0</v>
      </c>
      <c r="AD535" s="86">
        <f t="shared" si="257"/>
        <v>0</v>
      </c>
      <c r="AE535" s="86">
        <f t="shared" si="257"/>
        <v>0</v>
      </c>
      <c r="AF535" s="86">
        <f t="shared" si="257"/>
        <v>0</v>
      </c>
      <c r="AG535" s="86">
        <f t="shared" si="257"/>
        <v>0</v>
      </c>
      <c r="AH535" s="86">
        <f t="shared" si="257"/>
        <v>0</v>
      </c>
      <c r="AI535" s="86">
        <f t="shared" si="257"/>
        <v>0</v>
      </c>
      <c r="AJ535" s="86">
        <f t="shared" si="257"/>
        <v>0</v>
      </c>
      <c r="AK535" s="86">
        <f t="shared" si="257"/>
        <v>0</v>
      </c>
      <c r="AL535" s="86">
        <f t="shared" si="257"/>
        <v>0</v>
      </c>
      <c r="AM535" s="86">
        <f t="shared" si="257"/>
        <v>0</v>
      </c>
      <c r="AN535" s="86">
        <f t="shared" si="257"/>
        <v>0</v>
      </c>
      <c r="AO535" s="86">
        <f t="shared" si="257"/>
        <v>0</v>
      </c>
      <c r="AP535" s="86">
        <f t="shared" si="257"/>
        <v>0</v>
      </c>
    </row>
    <row r="536" spans="1:42" ht="13.5" collapsed="1" thickBot="1">
      <c r="G536" s="856"/>
      <c r="H536" s="856"/>
      <c r="I536" s="856"/>
      <c r="J536" s="856"/>
      <c r="K536" s="856"/>
      <c r="L536" s="856"/>
      <c r="M536" s="856"/>
      <c r="N536" s="856"/>
      <c r="O536" s="856"/>
      <c r="P536" s="856"/>
      <c r="Q536" s="856"/>
      <c r="R536" s="856"/>
      <c r="S536" s="856"/>
      <c r="T536" s="856"/>
      <c r="U536" s="856"/>
      <c r="V536" s="856"/>
      <c r="W536" s="856"/>
      <c r="X536" s="856"/>
      <c r="Y536" s="856"/>
      <c r="Z536" s="856"/>
      <c r="AA536" s="856"/>
      <c r="AB536" s="856"/>
      <c r="AC536" s="856"/>
      <c r="AD536" s="856"/>
      <c r="AE536" s="856"/>
      <c r="AF536" s="856"/>
      <c r="AG536" s="856"/>
      <c r="AH536" s="856"/>
      <c r="AI536" s="856"/>
      <c r="AJ536" s="856"/>
      <c r="AK536" s="856"/>
      <c r="AL536" s="856"/>
      <c r="AM536" s="856"/>
      <c r="AN536" s="856"/>
      <c r="AO536" s="856"/>
      <c r="AP536" s="856"/>
    </row>
    <row r="537" spans="1:42" ht="15" thickBot="1">
      <c r="B537" s="17" t="s">
        <v>811</v>
      </c>
      <c r="C537" s="781"/>
      <c r="D537" s="781"/>
      <c r="E537" s="813"/>
      <c r="F537" s="814"/>
      <c r="G537" s="147">
        <f t="shared" ref="G537:AP537" si="258">G$7</f>
        <v>1990</v>
      </c>
      <c r="H537" s="147">
        <f t="shared" si="258"/>
        <v>1991</v>
      </c>
      <c r="I537" s="147">
        <f t="shared" si="258"/>
        <v>1992</v>
      </c>
      <c r="J537" s="147">
        <f t="shared" si="258"/>
        <v>1993</v>
      </c>
      <c r="K537" s="147">
        <f t="shared" si="258"/>
        <v>1994</v>
      </c>
      <c r="L537" s="147">
        <f t="shared" si="258"/>
        <v>1995</v>
      </c>
      <c r="M537" s="147">
        <f t="shared" si="258"/>
        <v>1996</v>
      </c>
      <c r="N537" s="147">
        <f t="shared" si="258"/>
        <v>1997</v>
      </c>
      <c r="O537" s="147">
        <f t="shared" si="258"/>
        <v>1998</v>
      </c>
      <c r="P537" s="147">
        <f t="shared" si="258"/>
        <v>1999</v>
      </c>
      <c r="Q537" s="147">
        <f t="shared" si="258"/>
        <v>2000</v>
      </c>
      <c r="R537" s="147">
        <f t="shared" si="258"/>
        <v>2001</v>
      </c>
      <c r="S537" s="147">
        <f t="shared" si="258"/>
        <v>2002</v>
      </c>
      <c r="T537" s="147">
        <f t="shared" si="258"/>
        <v>2003</v>
      </c>
      <c r="U537" s="147">
        <f t="shared" si="258"/>
        <v>2004</v>
      </c>
      <c r="V537" s="147">
        <f t="shared" si="258"/>
        <v>2005</v>
      </c>
      <c r="W537" s="147">
        <f t="shared" si="258"/>
        <v>2006</v>
      </c>
      <c r="X537" s="147">
        <f t="shared" si="258"/>
        <v>2007</v>
      </c>
      <c r="Y537" s="147">
        <f t="shared" si="258"/>
        <v>2008</v>
      </c>
      <c r="Z537" s="147">
        <f t="shared" si="258"/>
        <v>2009</v>
      </c>
      <c r="AA537" s="147">
        <f t="shared" si="258"/>
        <v>2010</v>
      </c>
      <c r="AB537" s="147">
        <f t="shared" si="258"/>
        <v>2011</v>
      </c>
      <c r="AC537" s="147">
        <f t="shared" si="258"/>
        <v>2012</v>
      </c>
      <c r="AD537" s="147">
        <f t="shared" si="258"/>
        <v>2013</v>
      </c>
      <c r="AE537" s="147">
        <f t="shared" si="258"/>
        <v>2014</v>
      </c>
      <c r="AF537" s="147">
        <f t="shared" si="258"/>
        <v>2015</v>
      </c>
      <c r="AG537" s="147">
        <f t="shared" si="258"/>
        <v>2016</v>
      </c>
      <c r="AH537" s="147">
        <f t="shared" si="258"/>
        <v>2017</v>
      </c>
      <c r="AI537" s="147">
        <f t="shared" si="258"/>
        <v>2018</v>
      </c>
      <c r="AJ537" s="147">
        <f t="shared" si="258"/>
        <v>2019</v>
      </c>
      <c r="AK537" s="147">
        <f t="shared" si="258"/>
        <v>2020</v>
      </c>
      <c r="AL537" s="147">
        <f t="shared" si="258"/>
        <v>2021</v>
      </c>
      <c r="AM537" s="147">
        <f t="shared" si="258"/>
        <v>2022</v>
      </c>
      <c r="AN537" s="147">
        <f t="shared" si="258"/>
        <v>2023</v>
      </c>
      <c r="AO537" s="147">
        <f t="shared" si="258"/>
        <v>2024</v>
      </c>
      <c r="AP537" s="147">
        <f t="shared" si="258"/>
        <v>2025</v>
      </c>
    </row>
    <row r="538" spans="1:42" s="15" customFormat="1" ht="12.75" customHeight="1">
      <c r="B538" s="786">
        <v>331</v>
      </c>
      <c r="C538" s="58" t="s">
        <v>1149</v>
      </c>
      <c r="D538" s="689"/>
      <c r="E538" s="667" t="s">
        <v>151</v>
      </c>
      <c r="F538" s="690"/>
      <c r="G538" s="158">
        <f t="shared" ref="G538:AP538" si="259">IF(COUNTBLANK(G539:G541)=3,"",SUM(G539:G541))</f>
        <v>0</v>
      </c>
      <c r="H538" s="158">
        <f t="shared" si="259"/>
        <v>0</v>
      </c>
      <c r="I538" s="158">
        <f t="shared" si="259"/>
        <v>0</v>
      </c>
      <c r="J538" s="158">
        <f t="shared" si="259"/>
        <v>0</v>
      </c>
      <c r="K538" s="158">
        <f t="shared" si="259"/>
        <v>0</v>
      </c>
      <c r="L538" s="158">
        <f t="shared" si="259"/>
        <v>0</v>
      </c>
      <c r="M538" s="158">
        <f t="shared" si="259"/>
        <v>0</v>
      </c>
      <c r="N538" s="158">
        <f t="shared" si="259"/>
        <v>0</v>
      </c>
      <c r="O538" s="158">
        <f t="shared" si="259"/>
        <v>0</v>
      </c>
      <c r="P538" s="158">
        <f t="shared" si="259"/>
        <v>0</v>
      </c>
      <c r="Q538" s="158">
        <f t="shared" si="259"/>
        <v>0</v>
      </c>
      <c r="R538" s="158">
        <f t="shared" si="259"/>
        <v>0</v>
      </c>
      <c r="S538" s="158">
        <f t="shared" si="259"/>
        <v>0</v>
      </c>
      <c r="T538" s="158">
        <f t="shared" si="259"/>
        <v>0</v>
      </c>
      <c r="U538" s="158">
        <f t="shared" si="259"/>
        <v>0</v>
      </c>
      <c r="V538" s="158">
        <f t="shared" si="259"/>
        <v>0</v>
      </c>
      <c r="W538" s="158">
        <f t="shared" si="259"/>
        <v>0</v>
      </c>
      <c r="X538" s="158">
        <f t="shared" si="259"/>
        <v>0</v>
      </c>
      <c r="Y538" s="158">
        <f t="shared" si="259"/>
        <v>0</v>
      </c>
      <c r="Z538" s="158">
        <f t="shared" si="259"/>
        <v>0</v>
      </c>
      <c r="AA538" s="158">
        <f t="shared" si="259"/>
        <v>0</v>
      </c>
      <c r="AB538" s="158">
        <f t="shared" si="259"/>
        <v>0</v>
      </c>
      <c r="AC538" s="158">
        <f t="shared" si="259"/>
        <v>0</v>
      </c>
      <c r="AD538" s="158">
        <f t="shared" si="259"/>
        <v>0</v>
      </c>
      <c r="AE538" s="158">
        <f t="shared" si="259"/>
        <v>0</v>
      </c>
      <c r="AF538" s="158">
        <f t="shared" si="259"/>
        <v>0</v>
      </c>
      <c r="AG538" s="158">
        <f t="shared" si="259"/>
        <v>0</v>
      </c>
      <c r="AH538" s="158">
        <f t="shared" si="259"/>
        <v>0</v>
      </c>
      <c r="AI538" s="158">
        <f t="shared" si="259"/>
        <v>0</v>
      </c>
      <c r="AJ538" s="158">
        <f t="shared" si="259"/>
        <v>0</v>
      </c>
      <c r="AK538" s="158">
        <f t="shared" si="259"/>
        <v>0</v>
      </c>
      <c r="AL538" s="158">
        <f t="shared" si="259"/>
        <v>0</v>
      </c>
      <c r="AM538" s="158">
        <f t="shared" si="259"/>
        <v>0</v>
      </c>
      <c r="AN538" s="158">
        <f t="shared" si="259"/>
        <v>0</v>
      </c>
      <c r="AO538" s="158">
        <f t="shared" si="259"/>
        <v>0</v>
      </c>
      <c r="AP538" s="158">
        <f t="shared" si="259"/>
        <v>0</v>
      </c>
    </row>
    <row r="539" spans="1:42" ht="12.75" customHeight="1">
      <c r="B539" s="728" t="s">
        <v>849</v>
      </c>
      <c r="C539" s="60"/>
      <c r="D539" s="686" t="s">
        <v>397</v>
      </c>
      <c r="E539" s="667" t="s">
        <v>151</v>
      </c>
      <c r="F539" s="692"/>
      <c r="G539" s="86">
        <f t="shared" ref="G539:AP539" si="260">IF(OR(G503="",G506=""),"",G503*G$352+G507*G367*(1-G375))</f>
        <v>0</v>
      </c>
      <c r="H539" s="86">
        <f t="shared" si="260"/>
        <v>0</v>
      </c>
      <c r="I539" s="86">
        <f t="shared" si="260"/>
        <v>0</v>
      </c>
      <c r="J539" s="86">
        <f t="shared" si="260"/>
        <v>0</v>
      </c>
      <c r="K539" s="86">
        <f t="shared" si="260"/>
        <v>0</v>
      </c>
      <c r="L539" s="86">
        <f t="shared" si="260"/>
        <v>0</v>
      </c>
      <c r="M539" s="86">
        <f t="shared" si="260"/>
        <v>0</v>
      </c>
      <c r="N539" s="86">
        <f t="shared" si="260"/>
        <v>0</v>
      </c>
      <c r="O539" s="86">
        <f t="shared" si="260"/>
        <v>0</v>
      </c>
      <c r="P539" s="86">
        <f t="shared" si="260"/>
        <v>0</v>
      </c>
      <c r="Q539" s="86">
        <f t="shared" si="260"/>
        <v>0</v>
      </c>
      <c r="R539" s="86">
        <f t="shared" si="260"/>
        <v>0</v>
      </c>
      <c r="S539" s="86">
        <f t="shared" si="260"/>
        <v>0</v>
      </c>
      <c r="T539" s="86">
        <f t="shared" si="260"/>
        <v>0</v>
      </c>
      <c r="U539" s="86">
        <f t="shared" si="260"/>
        <v>0</v>
      </c>
      <c r="V539" s="86">
        <f t="shared" si="260"/>
        <v>0</v>
      </c>
      <c r="W539" s="86">
        <f t="shared" si="260"/>
        <v>0</v>
      </c>
      <c r="X539" s="86">
        <f t="shared" si="260"/>
        <v>0</v>
      </c>
      <c r="Y539" s="86">
        <f t="shared" si="260"/>
        <v>0</v>
      </c>
      <c r="Z539" s="86">
        <f t="shared" si="260"/>
        <v>0</v>
      </c>
      <c r="AA539" s="86">
        <f t="shared" si="260"/>
        <v>0</v>
      </c>
      <c r="AB539" s="86">
        <f t="shared" si="260"/>
        <v>0</v>
      </c>
      <c r="AC539" s="86">
        <f t="shared" si="260"/>
        <v>0</v>
      </c>
      <c r="AD539" s="86">
        <f t="shared" si="260"/>
        <v>0</v>
      </c>
      <c r="AE539" s="86">
        <f t="shared" si="260"/>
        <v>0</v>
      </c>
      <c r="AF539" s="86">
        <f t="shared" si="260"/>
        <v>0</v>
      </c>
      <c r="AG539" s="86">
        <f t="shared" si="260"/>
        <v>0</v>
      </c>
      <c r="AH539" s="86">
        <f t="shared" si="260"/>
        <v>0</v>
      </c>
      <c r="AI539" s="86">
        <f t="shared" si="260"/>
        <v>0</v>
      </c>
      <c r="AJ539" s="86">
        <f t="shared" si="260"/>
        <v>0</v>
      </c>
      <c r="AK539" s="86">
        <f t="shared" si="260"/>
        <v>0</v>
      </c>
      <c r="AL539" s="86">
        <f t="shared" si="260"/>
        <v>0</v>
      </c>
      <c r="AM539" s="86">
        <f t="shared" si="260"/>
        <v>0</v>
      </c>
      <c r="AN539" s="86">
        <f t="shared" si="260"/>
        <v>0</v>
      </c>
      <c r="AO539" s="86">
        <f t="shared" si="260"/>
        <v>0</v>
      </c>
      <c r="AP539" s="86">
        <f t="shared" si="260"/>
        <v>0</v>
      </c>
    </row>
    <row r="540" spans="1:42" ht="12.75" customHeight="1">
      <c r="B540" s="728" t="s">
        <v>1277</v>
      </c>
      <c r="C540" s="60"/>
      <c r="D540" s="686" t="s">
        <v>32</v>
      </c>
      <c r="E540" s="667" t="s">
        <v>151</v>
      </c>
      <c r="F540" s="692"/>
      <c r="G540" s="86">
        <f t="shared" ref="G540:AP540" si="261">IF(G504="","",G504*G356)</f>
        <v>0</v>
      </c>
      <c r="H540" s="86">
        <f t="shared" si="261"/>
        <v>0</v>
      </c>
      <c r="I540" s="86">
        <f t="shared" si="261"/>
        <v>0</v>
      </c>
      <c r="J540" s="86">
        <f t="shared" si="261"/>
        <v>0</v>
      </c>
      <c r="K540" s="86">
        <f t="shared" si="261"/>
        <v>0</v>
      </c>
      <c r="L540" s="86">
        <f t="shared" si="261"/>
        <v>0</v>
      </c>
      <c r="M540" s="86">
        <f t="shared" si="261"/>
        <v>0</v>
      </c>
      <c r="N540" s="86">
        <f t="shared" si="261"/>
        <v>0</v>
      </c>
      <c r="O540" s="86">
        <f t="shared" si="261"/>
        <v>0</v>
      </c>
      <c r="P540" s="86">
        <f t="shared" si="261"/>
        <v>0</v>
      </c>
      <c r="Q540" s="86">
        <f t="shared" si="261"/>
        <v>0</v>
      </c>
      <c r="R540" s="86">
        <f t="shared" si="261"/>
        <v>0</v>
      </c>
      <c r="S540" s="86">
        <f t="shared" si="261"/>
        <v>0</v>
      </c>
      <c r="T540" s="86">
        <f t="shared" si="261"/>
        <v>0</v>
      </c>
      <c r="U540" s="86">
        <f t="shared" si="261"/>
        <v>0</v>
      </c>
      <c r="V540" s="86">
        <f t="shared" si="261"/>
        <v>0</v>
      </c>
      <c r="W540" s="86">
        <f t="shared" si="261"/>
        <v>0</v>
      </c>
      <c r="X540" s="86">
        <f t="shared" si="261"/>
        <v>0</v>
      </c>
      <c r="Y540" s="86">
        <f t="shared" si="261"/>
        <v>0</v>
      </c>
      <c r="Z540" s="86">
        <f t="shared" si="261"/>
        <v>0</v>
      </c>
      <c r="AA540" s="86">
        <f t="shared" si="261"/>
        <v>0</v>
      </c>
      <c r="AB540" s="86">
        <f t="shared" si="261"/>
        <v>0</v>
      </c>
      <c r="AC540" s="86">
        <f t="shared" si="261"/>
        <v>0</v>
      </c>
      <c r="AD540" s="86">
        <f t="shared" si="261"/>
        <v>0</v>
      </c>
      <c r="AE540" s="86">
        <f t="shared" si="261"/>
        <v>0</v>
      </c>
      <c r="AF540" s="86">
        <f t="shared" si="261"/>
        <v>0</v>
      </c>
      <c r="AG540" s="86">
        <f t="shared" si="261"/>
        <v>0</v>
      </c>
      <c r="AH540" s="86">
        <f t="shared" si="261"/>
        <v>0</v>
      </c>
      <c r="AI540" s="86">
        <f t="shared" si="261"/>
        <v>0</v>
      </c>
      <c r="AJ540" s="86">
        <f t="shared" si="261"/>
        <v>0</v>
      </c>
      <c r="AK540" s="86">
        <f t="shared" si="261"/>
        <v>0</v>
      </c>
      <c r="AL540" s="86">
        <f t="shared" si="261"/>
        <v>0</v>
      </c>
      <c r="AM540" s="86">
        <f t="shared" si="261"/>
        <v>0</v>
      </c>
      <c r="AN540" s="86">
        <f t="shared" si="261"/>
        <v>0</v>
      </c>
      <c r="AO540" s="86">
        <f t="shared" si="261"/>
        <v>0</v>
      </c>
      <c r="AP540" s="86">
        <f t="shared" si="261"/>
        <v>0</v>
      </c>
    </row>
    <row r="541" spans="1:42" ht="12.75" customHeight="1">
      <c r="B541" s="728" t="s">
        <v>1046</v>
      </c>
      <c r="C541" s="668"/>
      <c r="D541" s="669" t="s">
        <v>1306</v>
      </c>
      <c r="E541" s="667" t="s">
        <v>151</v>
      </c>
      <c r="F541" s="692"/>
      <c r="G541" s="86">
        <f t="shared" ref="G541:AP541" si="262">IF(G505="","",G505*G$357)</f>
        <v>0</v>
      </c>
      <c r="H541" s="86">
        <f t="shared" si="262"/>
        <v>0</v>
      </c>
      <c r="I541" s="86">
        <f t="shared" si="262"/>
        <v>0</v>
      </c>
      <c r="J541" s="86">
        <f t="shared" si="262"/>
        <v>0</v>
      </c>
      <c r="K541" s="86">
        <f t="shared" si="262"/>
        <v>0</v>
      </c>
      <c r="L541" s="86">
        <f t="shared" si="262"/>
        <v>0</v>
      </c>
      <c r="M541" s="86">
        <f t="shared" si="262"/>
        <v>0</v>
      </c>
      <c r="N541" s="86">
        <f t="shared" si="262"/>
        <v>0</v>
      </c>
      <c r="O541" s="86">
        <f t="shared" si="262"/>
        <v>0</v>
      </c>
      <c r="P541" s="86">
        <f t="shared" si="262"/>
        <v>0</v>
      </c>
      <c r="Q541" s="86">
        <f t="shared" si="262"/>
        <v>0</v>
      </c>
      <c r="R541" s="86">
        <f t="shared" si="262"/>
        <v>0</v>
      </c>
      <c r="S541" s="86">
        <f t="shared" si="262"/>
        <v>0</v>
      </c>
      <c r="T541" s="86">
        <f t="shared" si="262"/>
        <v>0</v>
      </c>
      <c r="U541" s="86">
        <f t="shared" si="262"/>
        <v>0</v>
      </c>
      <c r="V541" s="86">
        <f t="shared" si="262"/>
        <v>0</v>
      </c>
      <c r="W541" s="86">
        <f t="shared" si="262"/>
        <v>0</v>
      </c>
      <c r="X541" s="86">
        <f t="shared" si="262"/>
        <v>0</v>
      </c>
      <c r="Y541" s="86">
        <f t="shared" si="262"/>
        <v>0</v>
      </c>
      <c r="Z541" s="86">
        <f t="shared" si="262"/>
        <v>0</v>
      </c>
      <c r="AA541" s="86">
        <f t="shared" si="262"/>
        <v>0</v>
      </c>
      <c r="AB541" s="86">
        <f t="shared" si="262"/>
        <v>0</v>
      </c>
      <c r="AC541" s="86">
        <f t="shared" si="262"/>
        <v>0</v>
      </c>
      <c r="AD541" s="86">
        <f t="shared" si="262"/>
        <v>0</v>
      </c>
      <c r="AE541" s="86">
        <f t="shared" si="262"/>
        <v>0</v>
      </c>
      <c r="AF541" s="86">
        <f t="shared" si="262"/>
        <v>0</v>
      </c>
      <c r="AG541" s="86">
        <f t="shared" si="262"/>
        <v>0</v>
      </c>
      <c r="AH541" s="86">
        <f t="shared" si="262"/>
        <v>0</v>
      </c>
      <c r="AI541" s="86">
        <f t="shared" si="262"/>
        <v>0</v>
      </c>
      <c r="AJ541" s="86">
        <f t="shared" si="262"/>
        <v>0</v>
      </c>
      <c r="AK541" s="86">
        <f t="shared" si="262"/>
        <v>0</v>
      </c>
      <c r="AL541" s="86">
        <f t="shared" si="262"/>
        <v>0</v>
      </c>
      <c r="AM541" s="86">
        <f t="shared" si="262"/>
        <v>0</v>
      </c>
      <c r="AN541" s="86">
        <f t="shared" si="262"/>
        <v>0</v>
      </c>
      <c r="AO541" s="86">
        <f t="shared" si="262"/>
        <v>0</v>
      </c>
      <c r="AP541" s="86">
        <f t="shared" si="262"/>
        <v>0</v>
      </c>
    </row>
    <row r="542" spans="1:42" ht="12.75" customHeight="1">
      <c r="B542" s="728" t="s">
        <v>1181</v>
      </c>
      <c r="C542" s="58" t="s">
        <v>1180</v>
      </c>
      <c r="D542" s="689"/>
      <c r="E542" s="667" t="s">
        <v>151</v>
      </c>
      <c r="F542" s="692"/>
      <c r="G542" s="936">
        <f t="shared" ref="G542:AP542" si="263">G543</f>
        <v>0</v>
      </c>
      <c r="H542" s="936">
        <f t="shared" si="263"/>
        <v>0</v>
      </c>
      <c r="I542" s="936">
        <f t="shared" si="263"/>
        <v>0</v>
      </c>
      <c r="J542" s="936">
        <f t="shared" si="263"/>
        <v>0</v>
      </c>
      <c r="K542" s="936">
        <f t="shared" si="263"/>
        <v>0</v>
      </c>
      <c r="L542" s="936">
        <f t="shared" si="263"/>
        <v>0</v>
      </c>
      <c r="M542" s="936">
        <f t="shared" si="263"/>
        <v>0</v>
      </c>
      <c r="N542" s="936">
        <f t="shared" si="263"/>
        <v>0</v>
      </c>
      <c r="O542" s="936">
        <f t="shared" si="263"/>
        <v>0</v>
      </c>
      <c r="P542" s="936">
        <f t="shared" si="263"/>
        <v>0</v>
      </c>
      <c r="Q542" s="936">
        <f t="shared" si="263"/>
        <v>0</v>
      </c>
      <c r="R542" s="936">
        <f t="shared" si="263"/>
        <v>0</v>
      </c>
      <c r="S542" s="936">
        <f t="shared" si="263"/>
        <v>0</v>
      </c>
      <c r="T542" s="936">
        <f t="shared" si="263"/>
        <v>0</v>
      </c>
      <c r="U542" s="936">
        <f t="shared" si="263"/>
        <v>0</v>
      </c>
      <c r="V542" s="936">
        <f t="shared" si="263"/>
        <v>0</v>
      </c>
      <c r="W542" s="936">
        <f t="shared" si="263"/>
        <v>0</v>
      </c>
      <c r="X542" s="936">
        <f t="shared" si="263"/>
        <v>0</v>
      </c>
      <c r="Y542" s="936">
        <f t="shared" si="263"/>
        <v>0</v>
      </c>
      <c r="Z542" s="936">
        <f t="shared" si="263"/>
        <v>0</v>
      </c>
      <c r="AA542" s="936">
        <f t="shared" si="263"/>
        <v>0</v>
      </c>
      <c r="AB542" s="936">
        <f t="shared" si="263"/>
        <v>0</v>
      </c>
      <c r="AC542" s="936">
        <f t="shared" si="263"/>
        <v>0</v>
      </c>
      <c r="AD542" s="936">
        <f t="shared" si="263"/>
        <v>0</v>
      </c>
      <c r="AE542" s="936">
        <f t="shared" si="263"/>
        <v>0</v>
      </c>
      <c r="AF542" s="936">
        <f t="shared" si="263"/>
        <v>0</v>
      </c>
      <c r="AG542" s="936">
        <f t="shared" si="263"/>
        <v>0</v>
      </c>
      <c r="AH542" s="936">
        <f t="shared" si="263"/>
        <v>0</v>
      </c>
      <c r="AI542" s="936">
        <f t="shared" si="263"/>
        <v>0</v>
      </c>
      <c r="AJ542" s="936">
        <f t="shared" si="263"/>
        <v>0</v>
      </c>
      <c r="AK542" s="936">
        <f t="shared" si="263"/>
        <v>0</v>
      </c>
      <c r="AL542" s="936">
        <f t="shared" si="263"/>
        <v>0</v>
      </c>
      <c r="AM542" s="936">
        <f t="shared" si="263"/>
        <v>0</v>
      </c>
      <c r="AN542" s="936">
        <f t="shared" si="263"/>
        <v>0</v>
      </c>
      <c r="AO542" s="936">
        <f t="shared" si="263"/>
        <v>0</v>
      </c>
      <c r="AP542" s="936">
        <f t="shared" si="263"/>
        <v>0</v>
      </c>
    </row>
    <row r="543" spans="1:42" ht="12.75" customHeight="1">
      <c r="B543" s="728" t="s">
        <v>1182</v>
      </c>
      <c r="C543" s="60"/>
      <c r="D543" s="686" t="s">
        <v>398</v>
      </c>
      <c r="E543" s="667" t="s">
        <v>151</v>
      </c>
      <c r="F543" s="692"/>
      <c r="G543" s="86">
        <f t="shared" ref="G543:AP543" si="264">IF(G507="","",G507*G367*G375)</f>
        <v>0</v>
      </c>
      <c r="H543" s="86">
        <f t="shared" si="264"/>
        <v>0</v>
      </c>
      <c r="I543" s="86">
        <f t="shared" si="264"/>
        <v>0</v>
      </c>
      <c r="J543" s="86">
        <f t="shared" si="264"/>
        <v>0</v>
      </c>
      <c r="K543" s="86">
        <f t="shared" si="264"/>
        <v>0</v>
      </c>
      <c r="L543" s="86">
        <f t="shared" si="264"/>
        <v>0</v>
      </c>
      <c r="M543" s="86">
        <f t="shared" si="264"/>
        <v>0</v>
      </c>
      <c r="N543" s="86">
        <f t="shared" si="264"/>
        <v>0</v>
      </c>
      <c r="O543" s="86">
        <f t="shared" si="264"/>
        <v>0</v>
      </c>
      <c r="P543" s="86">
        <f t="shared" si="264"/>
        <v>0</v>
      </c>
      <c r="Q543" s="86">
        <f t="shared" si="264"/>
        <v>0</v>
      </c>
      <c r="R543" s="86">
        <f t="shared" si="264"/>
        <v>0</v>
      </c>
      <c r="S543" s="86">
        <f t="shared" si="264"/>
        <v>0</v>
      </c>
      <c r="T543" s="86">
        <f t="shared" si="264"/>
        <v>0</v>
      </c>
      <c r="U543" s="86">
        <f t="shared" si="264"/>
        <v>0</v>
      </c>
      <c r="V543" s="86">
        <f t="shared" si="264"/>
        <v>0</v>
      </c>
      <c r="W543" s="86">
        <f t="shared" si="264"/>
        <v>0</v>
      </c>
      <c r="X543" s="86">
        <f t="shared" si="264"/>
        <v>0</v>
      </c>
      <c r="Y543" s="86">
        <f t="shared" si="264"/>
        <v>0</v>
      </c>
      <c r="Z543" s="86">
        <f t="shared" si="264"/>
        <v>0</v>
      </c>
      <c r="AA543" s="86">
        <f t="shared" si="264"/>
        <v>0</v>
      </c>
      <c r="AB543" s="86">
        <f t="shared" si="264"/>
        <v>0</v>
      </c>
      <c r="AC543" s="86">
        <f t="shared" si="264"/>
        <v>0</v>
      </c>
      <c r="AD543" s="86">
        <f t="shared" si="264"/>
        <v>0</v>
      </c>
      <c r="AE543" s="86">
        <f t="shared" si="264"/>
        <v>0</v>
      </c>
      <c r="AF543" s="86">
        <f t="shared" si="264"/>
        <v>0</v>
      </c>
      <c r="AG543" s="86">
        <f t="shared" si="264"/>
        <v>0</v>
      </c>
      <c r="AH543" s="86">
        <f t="shared" si="264"/>
        <v>0</v>
      </c>
      <c r="AI543" s="86">
        <f t="shared" si="264"/>
        <v>0</v>
      </c>
      <c r="AJ543" s="86">
        <f t="shared" si="264"/>
        <v>0</v>
      </c>
      <c r="AK543" s="86">
        <f t="shared" si="264"/>
        <v>0</v>
      </c>
      <c r="AL543" s="86">
        <f t="shared" si="264"/>
        <v>0</v>
      </c>
      <c r="AM543" s="86">
        <f t="shared" si="264"/>
        <v>0</v>
      </c>
      <c r="AN543" s="86">
        <f t="shared" si="264"/>
        <v>0</v>
      </c>
      <c r="AO543" s="86">
        <f t="shared" si="264"/>
        <v>0</v>
      </c>
      <c r="AP543" s="86">
        <f t="shared" si="264"/>
        <v>0</v>
      </c>
    </row>
    <row r="544" spans="1:42" s="15" customFormat="1" ht="12.75" customHeight="1">
      <c r="B544" s="728">
        <v>332</v>
      </c>
      <c r="C544" s="59" t="s">
        <v>69</v>
      </c>
      <c r="D544" s="686"/>
      <c r="E544" s="667" t="s">
        <v>151</v>
      </c>
      <c r="F544" s="692"/>
      <c r="G544" s="155">
        <f t="shared" ref="G544:AP544" si="265">IF(COUNTBLANK(G545:G547)=3,"",SUM(G545:G547))</f>
        <v>0</v>
      </c>
      <c r="H544" s="155">
        <f t="shared" si="265"/>
        <v>0</v>
      </c>
      <c r="I544" s="155">
        <f t="shared" si="265"/>
        <v>0</v>
      </c>
      <c r="J544" s="155">
        <f t="shared" si="265"/>
        <v>0</v>
      </c>
      <c r="K544" s="155">
        <f t="shared" si="265"/>
        <v>0</v>
      </c>
      <c r="L544" s="155">
        <f t="shared" si="265"/>
        <v>0</v>
      </c>
      <c r="M544" s="155">
        <f t="shared" si="265"/>
        <v>0</v>
      </c>
      <c r="N544" s="155">
        <f t="shared" si="265"/>
        <v>0</v>
      </c>
      <c r="O544" s="155">
        <f t="shared" si="265"/>
        <v>0</v>
      </c>
      <c r="P544" s="155">
        <f t="shared" si="265"/>
        <v>0</v>
      </c>
      <c r="Q544" s="155">
        <f t="shared" si="265"/>
        <v>0</v>
      </c>
      <c r="R544" s="155">
        <f t="shared" si="265"/>
        <v>0</v>
      </c>
      <c r="S544" s="155">
        <f t="shared" si="265"/>
        <v>0</v>
      </c>
      <c r="T544" s="155">
        <f t="shared" si="265"/>
        <v>0</v>
      </c>
      <c r="U544" s="155">
        <f t="shared" si="265"/>
        <v>0</v>
      </c>
      <c r="V544" s="155">
        <f t="shared" si="265"/>
        <v>0</v>
      </c>
      <c r="W544" s="155">
        <f t="shared" si="265"/>
        <v>0</v>
      </c>
      <c r="X544" s="155">
        <f t="shared" si="265"/>
        <v>0</v>
      </c>
      <c r="Y544" s="155">
        <f t="shared" si="265"/>
        <v>0</v>
      </c>
      <c r="Z544" s="155">
        <f t="shared" si="265"/>
        <v>0</v>
      </c>
      <c r="AA544" s="155">
        <f t="shared" si="265"/>
        <v>0</v>
      </c>
      <c r="AB544" s="155">
        <f t="shared" si="265"/>
        <v>0</v>
      </c>
      <c r="AC544" s="155">
        <f t="shared" si="265"/>
        <v>0</v>
      </c>
      <c r="AD544" s="155">
        <f t="shared" si="265"/>
        <v>0</v>
      </c>
      <c r="AE544" s="155">
        <f t="shared" si="265"/>
        <v>0</v>
      </c>
      <c r="AF544" s="155">
        <f t="shared" si="265"/>
        <v>0</v>
      </c>
      <c r="AG544" s="155">
        <f t="shared" si="265"/>
        <v>0</v>
      </c>
      <c r="AH544" s="155">
        <f t="shared" si="265"/>
        <v>0</v>
      </c>
      <c r="AI544" s="155">
        <f t="shared" si="265"/>
        <v>0</v>
      </c>
      <c r="AJ544" s="155">
        <f t="shared" si="265"/>
        <v>0</v>
      </c>
      <c r="AK544" s="155">
        <f t="shared" si="265"/>
        <v>0</v>
      </c>
      <c r="AL544" s="155">
        <f t="shared" si="265"/>
        <v>0</v>
      </c>
      <c r="AM544" s="155">
        <f t="shared" si="265"/>
        <v>0</v>
      </c>
      <c r="AN544" s="155">
        <f t="shared" si="265"/>
        <v>0</v>
      </c>
      <c r="AO544" s="155">
        <f t="shared" si="265"/>
        <v>0</v>
      </c>
      <c r="AP544" s="155">
        <f t="shared" si="265"/>
        <v>0</v>
      </c>
    </row>
    <row r="545" spans="1:42" ht="12.75" customHeight="1">
      <c r="B545" s="728" t="s">
        <v>1280</v>
      </c>
      <c r="C545" s="60"/>
      <c r="D545" s="686" t="s">
        <v>1120</v>
      </c>
      <c r="E545" s="667" t="s">
        <v>151</v>
      </c>
      <c r="F545" s="692"/>
      <c r="G545" s="86">
        <f t="shared" ref="G545:AP545" si="266">IF(G509="","",G509*G$352)</f>
        <v>0</v>
      </c>
      <c r="H545" s="86">
        <f t="shared" si="266"/>
        <v>0</v>
      </c>
      <c r="I545" s="86">
        <f t="shared" si="266"/>
        <v>0</v>
      </c>
      <c r="J545" s="86">
        <f t="shared" si="266"/>
        <v>0</v>
      </c>
      <c r="K545" s="86">
        <f t="shared" si="266"/>
        <v>0</v>
      </c>
      <c r="L545" s="86">
        <f t="shared" si="266"/>
        <v>0</v>
      </c>
      <c r="M545" s="86">
        <f t="shared" si="266"/>
        <v>0</v>
      </c>
      <c r="N545" s="86">
        <f t="shared" si="266"/>
        <v>0</v>
      </c>
      <c r="O545" s="86">
        <f t="shared" si="266"/>
        <v>0</v>
      </c>
      <c r="P545" s="86">
        <f t="shared" si="266"/>
        <v>0</v>
      </c>
      <c r="Q545" s="86">
        <f t="shared" si="266"/>
        <v>0</v>
      </c>
      <c r="R545" s="86">
        <f t="shared" si="266"/>
        <v>0</v>
      </c>
      <c r="S545" s="86">
        <f t="shared" si="266"/>
        <v>0</v>
      </c>
      <c r="T545" s="86">
        <f t="shared" si="266"/>
        <v>0</v>
      </c>
      <c r="U545" s="86">
        <f t="shared" si="266"/>
        <v>0</v>
      </c>
      <c r="V545" s="86">
        <f t="shared" si="266"/>
        <v>0</v>
      </c>
      <c r="W545" s="86">
        <f t="shared" si="266"/>
        <v>0</v>
      </c>
      <c r="X545" s="86">
        <f t="shared" si="266"/>
        <v>0</v>
      </c>
      <c r="Y545" s="86">
        <f t="shared" si="266"/>
        <v>0</v>
      </c>
      <c r="Z545" s="86">
        <f t="shared" si="266"/>
        <v>0</v>
      </c>
      <c r="AA545" s="86">
        <f t="shared" si="266"/>
        <v>0</v>
      </c>
      <c r="AB545" s="86">
        <f t="shared" si="266"/>
        <v>0</v>
      </c>
      <c r="AC545" s="86">
        <f t="shared" si="266"/>
        <v>0</v>
      </c>
      <c r="AD545" s="86">
        <f t="shared" si="266"/>
        <v>0</v>
      </c>
      <c r="AE545" s="86">
        <f t="shared" si="266"/>
        <v>0</v>
      </c>
      <c r="AF545" s="86">
        <f t="shared" si="266"/>
        <v>0</v>
      </c>
      <c r="AG545" s="86">
        <f t="shared" si="266"/>
        <v>0</v>
      </c>
      <c r="AH545" s="86">
        <f t="shared" si="266"/>
        <v>0</v>
      </c>
      <c r="AI545" s="86">
        <f t="shared" si="266"/>
        <v>0</v>
      </c>
      <c r="AJ545" s="86">
        <f t="shared" si="266"/>
        <v>0</v>
      </c>
      <c r="AK545" s="86">
        <f t="shared" si="266"/>
        <v>0</v>
      </c>
      <c r="AL545" s="86">
        <f t="shared" si="266"/>
        <v>0</v>
      </c>
      <c r="AM545" s="86">
        <f t="shared" si="266"/>
        <v>0</v>
      </c>
      <c r="AN545" s="86">
        <f t="shared" si="266"/>
        <v>0</v>
      </c>
      <c r="AO545" s="86">
        <f t="shared" si="266"/>
        <v>0</v>
      </c>
      <c r="AP545" s="86">
        <f t="shared" si="266"/>
        <v>0</v>
      </c>
    </row>
    <row r="546" spans="1:42" ht="12.75" customHeight="1">
      <c r="B546" s="728" t="s">
        <v>1281</v>
      </c>
      <c r="C546" s="60"/>
      <c r="D546" s="686" t="s">
        <v>73</v>
      </c>
      <c r="E546" s="667" t="s">
        <v>151</v>
      </c>
      <c r="F546" s="692"/>
      <c r="G546" s="86">
        <f t="shared" ref="G546:AP546" si="267">IF(G510="","",G510*G$353)</f>
        <v>0</v>
      </c>
      <c r="H546" s="86">
        <f t="shared" si="267"/>
        <v>0</v>
      </c>
      <c r="I546" s="86">
        <f t="shared" si="267"/>
        <v>0</v>
      </c>
      <c r="J546" s="86">
        <f t="shared" si="267"/>
        <v>0</v>
      </c>
      <c r="K546" s="86">
        <f t="shared" si="267"/>
        <v>0</v>
      </c>
      <c r="L546" s="86">
        <f t="shared" si="267"/>
        <v>0</v>
      </c>
      <c r="M546" s="86">
        <f t="shared" si="267"/>
        <v>0</v>
      </c>
      <c r="N546" s="86">
        <f t="shared" si="267"/>
        <v>0</v>
      </c>
      <c r="O546" s="86">
        <f t="shared" si="267"/>
        <v>0</v>
      </c>
      <c r="P546" s="86">
        <f t="shared" si="267"/>
        <v>0</v>
      </c>
      <c r="Q546" s="86">
        <f t="shared" si="267"/>
        <v>0</v>
      </c>
      <c r="R546" s="86">
        <f t="shared" si="267"/>
        <v>0</v>
      </c>
      <c r="S546" s="86">
        <f t="shared" si="267"/>
        <v>0</v>
      </c>
      <c r="T546" s="86">
        <f t="shared" si="267"/>
        <v>0</v>
      </c>
      <c r="U546" s="86">
        <f t="shared" si="267"/>
        <v>0</v>
      </c>
      <c r="V546" s="86">
        <f t="shared" si="267"/>
        <v>0</v>
      </c>
      <c r="W546" s="86">
        <f t="shared" si="267"/>
        <v>0</v>
      </c>
      <c r="X546" s="86">
        <f t="shared" si="267"/>
        <v>0</v>
      </c>
      <c r="Y546" s="86">
        <f t="shared" si="267"/>
        <v>0</v>
      </c>
      <c r="Z546" s="86">
        <f t="shared" si="267"/>
        <v>0</v>
      </c>
      <c r="AA546" s="86">
        <f t="shared" si="267"/>
        <v>0</v>
      </c>
      <c r="AB546" s="86">
        <f t="shared" si="267"/>
        <v>0</v>
      </c>
      <c r="AC546" s="86">
        <f t="shared" si="267"/>
        <v>0</v>
      </c>
      <c r="AD546" s="86">
        <f t="shared" si="267"/>
        <v>0</v>
      </c>
      <c r="AE546" s="86">
        <f t="shared" si="267"/>
        <v>0</v>
      </c>
      <c r="AF546" s="86">
        <f t="shared" si="267"/>
        <v>0</v>
      </c>
      <c r="AG546" s="86">
        <f t="shared" si="267"/>
        <v>0</v>
      </c>
      <c r="AH546" s="86">
        <f t="shared" si="267"/>
        <v>0</v>
      </c>
      <c r="AI546" s="86">
        <f t="shared" si="267"/>
        <v>0</v>
      </c>
      <c r="AJ546" s="86">
        <f t="shared" si="267"/>
        <v>0</v>
      </c>
      <c r="AK546" s="86">
        <f t="shared" si="267"/>
        <v>0</v>
      </c>
      <c r="AL546" s="86">
        <f t="shared" si="267"/>
        <v>0</v>
      </c>
      <c r="AM546" s="86">
        <f t="shared" si="267"/>
        <v>0</v>
      </c>
      <c r="AN546" s="86">
        <f t="shared" si="267"/>
        <v>0</v>
      </c>
      <c r="AO546" s="86">
        <f t="shared" si="267"/>
        <v>0</v>
      </c>
      <c r="AP546" s="86">
        <f t="shared" si="267"/>
        <v>0</v>
      </c>
    </row>
    <row r="547" spans="1:42" ht="12.75" customHeight="1">
      <c r="B547" s="728" t="s">
        <v>1310</v>
      </c>
      <c r="C547" s="60"/>
      <c r="D547" s="686" t="s">
        <v>1306</v>
      </c>
      <c r="E547" s="667" t="s">
        <v>151</v>
      </c>
      <c r="F547" s="692"/>
      <c r="G547" s="86">
        <f t="shared" ref="G547:AP547" si="268">IF(G511="","",G511*G$358)</f>
        <v>0</v>
      </c>
      <c r="H547" s="86">
        <f t="shared" si="268"/>
        <v>0</v>
      </c>
      <c r="I547" s="86">
        <f t="shared" si="268"/>
        <v>0</v>
      </c>
      <c r="J547" s="86">
        <f t="shared" si="268"/>
        <v>0</v>
      </c>
      <c r="K547" s="86">
        <f t="shared" si="268"/>
        <v>0</v>
      </c>
      <c r="L547" s="86">
        <f t="shared" si="268"/>
        <v>0</v>
      </c>
      <c r="M547" s="86">
        <f t="shared" si="268"/>
        <v>0</v>
      </c>
      <c r="N547" s="86">
        <f t="shared" si="268"/>
        <v>0</v>
      </c>
      <c r="O547" s="86">
        <f t="shared" si="268"/>
        <v>0</v>
      </c>
      <c r="P547" s="86">
        <f t="shared" si="268"/>
        <v>0</v>
      </c>
      <c r="Q547" s="86">
        <f t="shared" si="268"/>
        <v>0</v>
      </c>
      <c r="R547" s="86">
        <f t="shared" si="268"/>
        <v>0</v>
      </c>
      <c r="S547" s="86">
        <f t="shared" si="268"/>
        <v>0</v>
      </c>
      <c r="T547" s="86">
        <f t="shared" si="268"/>
        <v>0</v>
      </c>
      <c r="U547" s="86">
        <f t="shared" si="268"/>
        <v>0</v>
      </c>
      <c r="V547" s="86">
        <f t="shared" si="268"/>
        <v>0</v>
      </c>
      <c r="W547" s="86">
        <f t="shared" si="268"/>
        <v>0</v>
      </c>
      <c r="X547" s="86">
        <f t="shared" si="268"/>
        <v>0</v>
      </c>
      <c r="Y547" s="86">
        <f t="shared" si="268"/>
        <v>0</v>
      </c>
      <c r="Z547" s="86">
        <f t="shared" si="268"/>
        <v>0</v>
      </c>
      <c r="AA547" s="86">
        <f t="shared" si="268"/>
        <v>0</v>
      </c>
      <c r="AB547" s="86">
        <f t="shared" si="268"/>
        <v>0</v>
      </c>
      <c r="AC547" s="86">
        <f t="shared" si="268"/>
        <v>0</v>
      </c>
      <c r="AD547" s="86">
        <f t="shared" si="268"/>
        <v>0</v>
      </c>
      <c r="AE547" s="86">
        <f t="shared" si="268"/>
        <v>0</v>
      </c>
      <c r="AF547" s="86">
        <f t="shared" si="268"/>
        <v>0</v>
      </c>
      <c r="AG547" s="86">
        <f t="shared" si="268"/>
        <v>0</v>
      </c>
      <c r="AH547" s="86">
        <f t="shared" si="268"/>
        <v>0</v>
      </c>
      <c r="AI547" s="86">
        <f t="shared" si="268"/>
        <v>0</v>
      </c>
      <c r="AJ547" s="86">
        <f t="shared" si="268"/>
        <v>0</v>
      </c>
      <c r="AK547" s="86">
        <f t="shared" si="268"/>
        <v>0</v>
      </c>
      <c r="AL547" s="86">
        <f t="shared" si="268"/>
        <v>0</v>
      </c>
      <c r="AM547" s="86">
        <f t="shared" si="268"/>
        <v>0</v>
      </c>
      <c r="AN547" s="86">
        <f t="shared" si="268"/>
        <v>0</v>
      </c>
      <c r="AO547" s="86">
        <f t="shared" si="268"/>
        <v>0</v>
      </c>
      <c r="AP547" s="86">
        <f t="shared" si="268"/>
        <v>0</v>
      </c>
    </row>
    <row r="548" spans="1:42" s="15" customFormat="1" hidden="1" outlineLevel="1">
      <c r="B548" s="728">
        <v>333</v>
      </c>
      <c r="C548" s="59" t="s">
        <v>842</v>
      </c>
      <c r="D548" s="686"/>
      <c r="E548" s="812"/>
      <c r="F548" s="829"/>
      <c r="G548" s="143"/>
      <c r="H548" s="212"/>
      <c r="I548" s="212"/>
      <c r="J548" s="212"/>
      <c r="K548" s="212"/>
      <c r="L548" s="212"/>
      <c r="M548" s="212"/>
      <c r="N548" s="212"/>
      <c r="O548" s="212"/>
      <c r="P548" s="212"/>
      <c r="Q548" s="212"/>
      <c r="R548" s="212"/>
      <c r="S548" s="212"/>
      <c r="T548" s="212"/>
      <c r="U548" s="212"/>
      <c r="V548" s="212"/>
      <c r="W548" s="212"/>
      <c r="X548" s="212"/>
      <c r="Y548" s="212"/>
      <c r="Z548" s="212"/>
      <c r="AA548" s="212"/>
      <c r="AB548" s="212"/>
      <c r="AC548" s="212"/>
      <c r="AD548" s="212"/>
      <c r="AE548" s="212"/>
      <c r="AF548" s="212"/>
      <c r="AG548" s="212"/>
      <c r="AH548" s="212"/>
      <c r="AI548" s="212"/>
      <c r="AJ548" s="212"/>
      <c r="AK548" s="212"/>
      <c r="AL548" s="212"/>
      <c r="AM548" s="212"/>
      <c r="AN548" s="212"/>
      <c r="AO548" s="212"/>
      <c r="AP548" s="212"/>
    </row>
    <row r="549" spans="1:42" s="15" customFormat="1" ht="12.75" hidden="1" customHeight="1" outlineLevel="1">
      <c r="B549" s="728" t="s">
        <v>47</v>
      </c>
      <c r="C549" s="58" t="s">
        <v>1337</v>
      </c>
      <c r="D549" s="686"/>
      <c r="E549" s="667" t="s">
        <v>151</v>
      </c>
      <c r="F549" s="699"/>
      <c r="G549" s="155">
        <f t="shared" ref="G549:AP549" si="269">IF(COUNTBLANK(G550:G555)=6,"",SUM(G550:G555))</f>
        <v>0</v>
      </c>
      <c r="H549" s="155">
        <f t="shared" si="269"/>
        <v>0</v>
      </c>
      <c r="I549" s="155">
        <f t="shared" si="269"/>
        <v>0</v>
      </c>
      <c r="J549" s="155">
        <f t="shared" si="269"/>
        <v>0</v>
      </c>
      <c r="K549" s="155">
        <f t="shared" si="269"/>
        <v>0</v>
      </c>
      <c r="L549" s="155">
        <f t="shared" si="269"/>
        <v>0</v>
      </c>
      <c r="M549" s="155">
        <f t="shared" si="269"/>
        <v>0</v>
      </c>
      <c r="N549" s="155">
        <f t="shared" si="269"/>
        <v>0</v>
      </c>
      <c r="O549" s="155">
        <f t="shared" si="269"/>
        <v>0</v>
      </c>
      <c r="P549" s="155">
        <f t="shared" si="269"/>
        <v>0</v>
      </c>
      <c r="Q549" s="155">
        <f t="shared" si="269"/>
        <v>0</v>
      </c>
      <c r="R549" s="155">
        <f t="shared" si="269"/>
        <v>0</v>
      </c>
      <c r="S549" s="155">
        <f t="shared" si="269"/>
        <v>0</v>
      </c>
      <c r="T549" s="155">
        <f t="shared" si="269"/>
        <v>0</v>
      </c>
      <c r="U549" s="155">
        <f t="shared" si="269"/>
        <v>0</v>
      </c>
      <c r="V549" s="155">
        <f t="shared" si="269"/>
        <v>0</v>
      </c>
      <c r="W549" s="155">
        <f t="shared" si="269"/>
        <v>0</v>
      </c>
      <c r="X549" s="155">
        <f t="shared" si="269"/>
        <v>0</v>
      </c>
      <c r="Y549" s="155">
        <f t="shared" si="269"/>
        <v>0</v>
      </c>
      <c r="Z549" s="155">
        <f t="shared" si="269"/>
        <v>0</v>
      </c>
      <c r="AA549" s="155">
        <f t="shared" si="269"/>
        <v>0</v>
      </c>
      <c r="AB549" s="155">
        <f t="shared" si="269"/>
        <v>0</v>
      </c>
      <c r="AC549" s="155">
        <f t="shared" si="269"/>
        <v>0</v>
      </c>
      <c r="AD549" s="155">
        <f t="shared" si="269"/>
        <v>0</v>
      </c>
      <c r="AE549" s="155">
        <f t="shared" si="269"/>
        <v>0</v>
      </c>
      <c r="AF549" s="155">
        <f t="shared" si="269"/>
        <v>0</v>
      </c>
      <c r="AG549" s="155">
        <f t="shared" si="269"/>
        <v>0</v>
      </c>
      <c r="AH549" s="155">
        <f t="shared" si="269"/>
        <v>0</v>
      </c>
      <c r="AI549" s="155">
        <f t="shared" si="269"/>
        <v>0</v>
      </c>
      <c r="AJ549" s="155">
        <f t="shared" si="269"/>
        <v>0</v>
      </c>
      <c r="AK549" s="155">
        <f t="shared" si="269"/>
        <v>0</v>
      </c>
      <c r="AL549" s="155">
        <f t="shared" si="269"/>
        <v>0</v>
      </c>
      <c r="AM549" s="155">
        <f t="shared" si="269"/>
        <v>0</v>
      </c>
      <c r="AN549" s="155">
        <f t="shared" si="269"/>
        <v>0</v>
      </c>
      <c r="AO549" s="155">
        <f t="shared" si="269"/>
        <v>0</v>
      </c>
      <c r="AP549" s="155">
        <f t="shared" si="269"/>
        <v>0</v>
      </c>
    </row>
    <row r="550" spans="1:42" ht="12.75" hidden="1" customHeight="1" outlineLevel="1">
      <c r="B550" s="728" t="s">
        <v>1282</v>
      </c>
      <c r="C550" s="60"/>
      <c r="D550" s="686" t="s">
        <v>1148</v>
      </c>
      <c r="E550" s="667" t="s">
        <v>151</v>
      </c>
      <c r="F550" s="699"/>
      <c r="G550" s="86">
        <f t="shared" ref="G550:AP550" si="270">IF(G514="","",G514*G$349)</f>
        <v>0</v>
      </c>
      <c r="H550" s="86">
        <f t="shared" si="270"/>
        <v>0</v>
      </c>
      <c r="I550" s="86">
        <f t="shared" si="270"/>
        <v>0</v>
      </c>
      <c r="J550" s="86">
        <f t="shared" si="270"/>
        <v>0</v>
      </c>
      <c r="K550" s="86">
        <f t="shared" si="270"/>
        <v>0</v>
      </c>
      <c r="L550" s="86">
        <f t="shared" si="270"/>
        <v>0</v>
      </c>
      <c r="M550" s="86">
        <f t="shared" si="270"/>
        <v>0</v>
      </c>
      <c r="N550" s="86">
        <f t="shared" si="270"/>
        <v>0</v>
      </c>
      <c r="O550" s="86">
        <f t="shared" si="270"/>
        <v>0</v>
      </c>
      <c r="P550" s="86">
        <f t="shared" si="270"/>
        <v>0</v>
      </c>
      <c r="Q550" s="86">
        <f t="shared" si="270"/>
        <v>0</v>
      </c>
      <c r="R550" s="86">
        <f t="shared" si="270"/>
        <v>0</v>
      </c>
      <c r="S550" s="86">
        <f t="shared" si="270"/>
        <v>0</v>
      </c>
      <c r="T550" s="86">
        <f t="shared" si="270"/>
        <v>0</v>
      </c>
      <c r="U550" s="86">
        <f t="shared" si="270"/>
        <v>0</v>
      </c>
      <c r="V550" s="86">
        <f t="shared" si="270"/>
        <v>0</v>
      </c>
      <c r="W550" s="86">
        <f t="shared" si="270"/>
        <v>0</v>
      </c>
      <c r="X550" s="86">
        <f t="shared" si="270"/>
        <v>0</v>
      </c>
      <c r="Y550" s="86">
        <f t="shared" si="270"/>
        <v>0</v>
      </c>
      <c r="Z550" s="86">
        <f t="shared" si="270"/>
        <v>0</v>
      </c>
      <c r="AA550" s="86">
        <f t="shared" si="270"/>
        <v>0</v>
      </c>
      <c r="AB550" s="86">
        <f t="shared" si="270"/>
        <v>0</v>
      </c>
      <c r="AC550" s="86">
        <f t="shared" si="270"/>
        <v>0</v>
      </c>
      <c r="AD550" s="86">
        <f t="shared" si="270"/>
        <v>0</v>
      </c>
      <c r="AE550" s="86">
        <f t="shared" si="270"/>
        <v>0</v>
      </c>
      <c r="AF550" s="86">
        <f t="shared" si="270"/>
        <v>0</v>
      </c>
      <c r="AG550" s="86">
        <f t="shared" si="270"/>
        <v>0</v>
      </c>
      <c r="AH550" s="86">
        <f t="shared" si="270"/>
        <v>0</v>
      </c>
      <c r="AI550" s="86">
        <f t="shared" si="270"/>
        <v>0</v>
      </c>
      <c r="AJ550" s="86">
        <f t="shared" si="270"/>
        <v>0</v>
      </c>
      <c r="AK550" s="86">
        <f t="shared" si="270"/>
        <v>0</v>
      </c>
      <c r="AL550" s="86">
        <f t="shared" si="270"/>
        <v>0</v>
      </c>
      <c r="AM550" s="86">
        <f t="shared" si="270"/>
        <v>0</v>
      </c>
      <c r="AN550" s="86">
        <f t="shared" si="270"/>
        <v>0</v>
      </c>
      <c r="AO550" s="86">
        <f t="shared" si="270"/>
        <v>0</v>
      </c>
      <c r="AP550" s="86">
        <f t="shared" si="270"/>
        <v>0</v>
      </c>
    </row>
    <row r="551" spans="1:42" ht="12.75" hidden="1" customHeight="1" outlineLevel="1">
      <c r="B551" s="728" t="s">
        <v>24</v>
      </c>
      <c r="C551" s="60"/>
      <c r="D551" s="686" t="s">
        <v>1119</v>
      </c>
      <c r="E551" s="667" t="s">
        <v>151</v>
      </c>
      <c r="F551" s="699"/>
      <c r="G551" s="86">
        <f t="shared" ref="G551:AP551" si="271">IF(G515="","",G515*G$350)</f>
        <v>0</v>
      </c>
      <c r="H551" s="86">
        <f t="shared" si="271"/>
        <v>0</v>
      </c>
      <c r="I551" s="86">
        <f t="shared" si="271"/>
        <v>0</v>
      </c>
      <c r="J551" s="86">
        <f t="shared" si="271"/>
        <v>0</v>
      </c>
      <c r="K551" s="86">
        <f t="shared" si="271"/>
        <v>0</v>
      </c>
      <c r="L551" s="86">
        <f t="shared" si="271"/>
        <v>0</v>
      </c>
      <c r="M551" s="86">
        <f t="shared" si="271"/>
        <v>0</v>
      </c>
      <c r="N551" s="86">
        <f t="shared" si="271"/>
        <v>0</v>
      </c>
      <c r="O551" s="86">
        <f t="shared" si="271"/>
        <v>0</v>
      </c>
      <c r="P551" s="86">
        <f t="shared" si="271"/>
        <v>0</v>
      </c>
      <c r="Q551" s="86">
        <f t="shared" si="271"/>
        <v>0</v>
      </c>
      <c r="R551" s="86">
        <f t="shared" si="271"/>
        <v>0</v>
      </c>
      <c r="S551" s="86">
        <f t="shared" si="271"/>
        <v>0</v>
      </c>
      <c r="T551" s="86">
        <f t="shared" si="271"/>
        <v>0</v>
      </c>
      <c r="U551" s="86">
        <f t="shared" si="271"/>
        <v>0</v>
      </c>
      <c r="V551" s="86">
        <f t="shared" si="271"/>
        <v>0</v>
      </c>
      <c r="W551" s="86">
        <f t="shared" si="271"/>
        <v>0</v>
      </c>
      <c r="X551" s="86">
        <f t="shared" si="271"/>
        <v>0</v>
      </c>
      <c r="Y551" s="86">
        <f t="shared" si="271"/>
        <v>0</v>
      </c>
      <c r="Z551" s="86">
        <f t="shared" si="271"/>
        <v>0</v>
      </c>
      <c r="AA551" s="86">
        <f t="shared" si="271"/>
        <v>0</v>
      </c>
      <c r="AB551" s="86">
        <f t="shared" si="271"/>
        <v>0</v>
      </c>
      <c r="AC551" s="86">
        <f t="shared" si="271"/>
        <v>0</v>
      </c>
      <c r="AD551" s="86">
        <f t="shared" si="271"/>
        <v>0</v>
      </c>
      <c r="AE551" s="86">
        <f t="shared" si="271"/>
        <v>0</v>
      </c>
      <c r="AF551" s="86">
        <f t="shared" si="271"/>
        <v>0</v>
      </c>
      <c r="AG551" s="86">
        <f t="shared" si="271"/>
        <v>0</v>
      </c>
      <c r="AH551" s="86">
        <f t="shared" si="271"/>
        <v>0</v>
      </c>
      <c r="AI551" s="86">
        <f t="shared" si="271"/>
        <v>0</v>
      </c>
      <c r="AJ551" s="86">
        <f t="shared" si="271"/>
        <v>0</v>
      </c>
      <c r="AK551" s="86">
        <f t="shared" si="271"/>
        <v>0</v>
      </c>
      <c r="AL551" s="86">
        <f t="shared" si="271"/>
        <v>0</v>
      </c>
      <c r="AM551" s="86">
        <f t="shared" si="271"/>
        <v>0</v>
      </c>
      <c r="AN551" s="86">
        <f t="shared" si="271"/>
        <v>0</v>
      </c>
      <c r="AO551" s="86">
        <f t="shared" si="271"/>
        <v>0</v>
      </c>
      <c r="AP551" s="86">
        <f t="shared" si="271"/>
        <v>0</v>
      </c>
    </row>
    <row r="552" spans="1:42" ht="12.75" hidden="1" customHeight="1" outlineLevel="1">
      <c r="B552" s="728" t="s">
        <v>25</v>
      </c>
      <c r="C552" s="60"/>
      <c r="D552" s="686" t="s">
        <v>776</v>
      </c>
      <c r="E552" s="667" t="s">
        <v>151</v>
      </c>
      <c r="F552" s="699"/>
      <c r="G552" s="86">
        <f t="shared" ref="G552:AP552" si="272">IF(G516="","",G516*G$351)</f>
        <v>0</v>
      </c>
      <c r="H552" s="86">
        <f t="shared" si="272"/>
        <v>0</v>
      </c>
      <c r="I552" s="86">
        <f t="shared" si="272"/>
        <v>0</v>
      </c>
      <c r="J552" s="86">
        <f t="shared" si="272"/>
        <v>0</v>
      </c>
      <c r="K552" s="86">
        <f t="shared" si="272"/>
        <v>0</v>
      </c>
      <c r="L552" s="86">
        <f t="shared" si="272"/>
        <v>0</v>
      </c>
      <c r="M552" s="86">
        <f t="shared" si="272"/>
        <v>0</v>
      </c>
      <c r="N552" s="86">
        <f t="shared" si="272"/>
        <v>0</v>
      </c>
      <c r="O552" s="86">
        <f t="shared" si="272"/>
        <v>0</v>
      </c>
      <c r="P552" s="86">
        <f t="shared" si="272"/>
        <v>0</v>
      </c>
      <c r="Q552" s="86">
        <f t="shared" si="272"/>
        <v>0</v>
      </c>
      <c r="R552" s="86">
        <f t="shared" si="272"/>
        <v>0</v>
      </c>
      <c r="S552" s="86">
        <f t="shared" si="272"/>
        <v>0</v>
      </c>
      <c r="T552" s="86">
        <f t="shared" si="272"/>
        <v>0</v>
      </c>
      <c r="U552" s="86">
        <f t="shared" si="272"/>
        <v>0</v>
      </c>
      <c r="V552" s="86">
        <f t="shared" si="272"/>
        <v>0</v>
      </c>
      <c r="W552" s="86">
        <f t="shared" si="272"/>
        <v>0</v>
      </c>
      <c r="X552" s="86">
        <f t="shared" si="272"/>
        <v>0</v>
      </c>
      <c r="Y552" s="86">
        <f t="shared" si="272"/>
        <v>0</v>
      </c>
      <c r="Z552" s="86">
        <f t="shared" si="272"/>
        <v>0</v>
      </c>
      <c r="AA552" s="86">
        <f t="shared" si="272"/>
        <v>0</v>
      </c>
      <c r="AB552" s="86">
        <f t="shared" si="272"/>
        <v>0</v>
      </c>
      <c r="AC552" s="86">
        <f t="shared" si="272"/>
        <v>0</v>
      </c>
      <c r="AD552" s="86">
        <f t="shared" si="272"/>
        <v>0</v>
      </c>
      <c r="AE552" s="86">
        <f t="shared" si="272"/>
        <v>0</v>
      </c>
      <c r="AF552" s="86">
        <f t="shared" si="272"/>
        <v>0</v>
      </c>
      <c r="AG552" s="86">
        <f t="shared" si="272"/>
        <v>0</v>
      </c>
      <c r="AH552" s="86">
        <f t="shared" si="272"/>
        <v>0</v>
      </c>
      <c r="AI552" s="86">
        <f t="shared" si="272"/>
        <v>0</v>
      </c>
      <c r="AJ552" s="86">
        <f t="shared" si="272"/>
        <v>0</v>
      </c>
      <c r="AK552" s="86">
        <f t="shared" si="272"/>
        <v>0</v>
      </c>
      <c r="AL552" s="86">
        <f t="shared" si="272"/>
        <v>0</v>
      </c>
      <c r="AM552" s="86">
        <f t="shared" si="272"/>
        <v>0</v>
      </c>
      <c r="AN552" s="86">
        <f t="shared" si="272"/>
        <v>0</v>
      </c>
      <c r="AO552" s="86">
        <f t="shared" si="272"/>
        <v>0</v>
      </c>
      <c r="AP552" s="86">
        <f t="shared" si="272"/>
        <v>0</v>
      </c>
    </row>
    <row r="553" spans="1:42" ht="12.75" hidden="1" customHeight="1" outlineLevel="1">
      <c r="B553" s="728" t="s">
        <v>26</v>
      </c>
      <c r="C553" s="60"/>
      <c r="D553" s="686" t="s">
        <v>1120</v>
      </c>
      <c r="E553" s="667" t="s">
        <v>151</v>
      </c>
      <c r="F553" s="699"/>
      <c r="G553" s="86">
        <f t="shared" ref="G553:AP553" si="273">IF(G517="","",G517*G$352)</f>
        <v>0</v>
      </c>
      <c r="H553" s="86">
        <f t="shared" si="273"/>
        <v>0</v>
      </c>
      <c r="I553" s="86">
        <f t="shared" si="273"/>
        <v>0</v>
      </c>
      <c r="J553" s="86">
        <f t="shared" si="273"/>
        <v>0</v>
      </c>
      <c r="K553" s="86">
        <f t="shared" si="273"/>
        <v>0</v>
      </c>
      <c r="L553" s="86">
        <f t="shared" si="273"/>
        <v>0</v>
      </c>
      <c r="M553" s="86">
        <f t="shared" si="273"/>
        <v>0</v>
      </c>
      <c r="N553" s="86">
        <f t="shared" si="273"/>
        <v>0</v>
      </c>
      <c r="O553" s="86">
        <f t="shared" si="273"/>
        <v>0</v>
      </c>
      <c r="P553" s="86">
        <f t="shared" si="273"/>
        <v>0</v>
      </c>
      <c r="Q553" s="86">
        <f t="shared" si="273"/>
        <v>0</v>
      </c>
      <c r="R553" s="86">
        <f t="shared" si="273"/>
        <v>0</v>
      </c>
      <c r="S553" s="86">
        <f t="shared" si="273"/>
        <v>0</v>
      </c>
      <c r="T553" s="86">
        <f t="shared" si="273"/>
        <v>0</v>
      </c>
      <c r="U553" s="86">
        <f t="shared" si="273"/>
        <v>0</v>
      </c>
      <c r="V553" s="86">
        <f t="shared" si="273"/>
        <v>0</v>
      </c>
      <c r="W553" s="86">
        <f t="shared" si="273"/>
        <v>0</v>
      </c>
      <c r="X553" s="86">
        <f t="shared" si="273"/>
        <v>0</v>
      </c>
      <c r="Y553" s="86">
        <f t="shared" si="273"/>
        <v>0</v>
      </c>
      <c r="Z553" s="86">
        <f t="shared" si="273"/>
        <v>0</v>
      </c>
      <c r="AA553" s="86">
        <f t="shared" si="273"/>
        <v>0</v>
      </c>
      <c r="AB553" s="86">
        <f t="shared" si="273"/>
        <v>0</v>
      </c>
      <c r="AC553" s="86">
        <f t="shared" si="273"/>
        <v>0</v>
      </c>
      <c r="AD553" s="86">
        <f t="shared" si="273"/>
        <v>0</v>
      </c>
      <c r="AE553" s="86">
        <f t="shared" si="273"/>
        <v>0</v>
      </c>
      <c r="AF553" s="86">
        <f t="shared" si="273"/>
        <v>0</v>
      </c>
      <c r="AG553" s="86">
        <f t="shared" si="273"/>
        <v>0</v>
      </c>
      <c r="AH553" s="86">
        <f t="shared" si="273"/>
        <v>0</v>
      </c>
      <c r="AI553" s="86">
        <f t="shared" si="273"/>
        <v>0</v>
      </c>
      <c r="AJ553" s="86">
        <f t="shared" si="273"/>
        <v>0</v>
      </c>
      <c r="AK553" s="86">
        <f t="shared" si="273"/>
        <v>0</v>
      </c>
      <c r="AL553" s="86">
        <f t="shared" si="273"/>
        <v>0</v>
      </c>
      <c r="AM553" s="86">
        <f t="shared" si="273"/>
        <v>0</v>
      </c>
      <c r="AN553" s="86">
        <f t="shared" si="273"/>
        <v>0</v>
      </c>
      <c r="AO553" s="86">
        <f t="shared" si="273"/>
        <v>0</v>
      </c>
      <c r="AP553" s="86">
        <f t="shared" si="273"/>
        <v>0</v>
      </c>
    </row>
    <row r="554" spans="1:42" ht="12.75" hidden="1" customHeight="1" outlineLevel="1">
      <c r="B554" s="728" t="s">
        <v>27</v>
      </c>
      <c r="C554" s="60"/>
      <c r="D554" s="686" t="s">
        <v>1121</v>
      </c>
      <c r="E554" s="667" t="s">
        <v>151</v>
      </c>
      <c r="F554" s="699"/>
      <c r="G554" s="86">
        <f t="shared" ref="G554:AP554" si="274">IF(G518="","",G518*G$353)</f>
        <v>0</v>
      </c>
      <c r="H554" s="86">
        <f t="shared" si="274"/>
        <v>0</v>
      </c>
      <c r="I554" s="86">
        <f t="shared" si="274"/>
        <v>0</v>
      </c>
      <c r="J554" s="86">
        <f t="shared" si="274"/>
        <v>0</v>
      </c>
      <c r="K554" s="86">
        <f t="shared" si="274"/>
        <v>0</v>
      </c>
      <c r="L554" s="86">
        <f t="shared" si="274"/>
        <v>0</v>
      </c>
      <c r="M554" s="86">
        <f t="shared" si="274"/>
        <v>0</v>
      </c>
      <c r="N554" s="86">
        <f t="shared" si="274"/>
        <v>0</v>
      </c>
      <c r="O554" s="86">
        <f t="shared" si="274"/>
        <v>0</v>
      </c>
      <c r="P554" s="86">
        <f t="shared" si="274"/>
        <v>0</v>
      </c>
      <c r="Q554" s="86">
        <f t="shared" si="274"/>
        <v>0</v>
      </c>
      <c r="R554" s="86">
        <f t="shared" si="274"/>
        <v>0</v>
      </c>
      <c r="S554" s="86">
        <f t="shared" si="274"/>
        <v>0</v>
      </c>
      <c r="T554" s="86">
        <f t="shared" si="274"/>
        <v>0</v>
      </c>
      <c r="U554" s="86">
        <f t="shared" si="274"/>
        <v>0</v>
      </c>
      <c r="V554" s="86">
        <f t="shared" si="274"/>
        <v>0</v>
      </c>
      <c r="W554" s="86">
        <f t="shared" si="274"/>
        <v>0</v>
      </c>
      <c r="X554" s="86">
        <f t="shared" si="274"/>
        <v>0</v>
      </c>
      <c r="Y554" s="86">
        <f t="shared" si="274"/>
        <v>0</v>
      </c>
      <c r="Z554" s="86">
        <f t="shared" si="274"/>
        <v>0</v>
      </c>
      <c r="AA554" s="86">
        <f t="shared" si="274"/>
        <v>0</v>
      </c>
      <c r="AB554" s="86">
        <f t="shared" si="274"/>
        <v>0</v>
      </c>
      <c r="AC554" s="86">
        <f t="shared" si="274"/>
        <v>0</v>
      </c>
      <c r="AD554" s="86">
        <f t="shared" si="274"/>
        <v>0</v>
      </c>
      <c r="AE554" s="86">
        <f t="shared" si="274"/>
        <v>0</v>
      </c>
      <c r="AF554" s="86">
        <f t="shared" si="274"/>
        <v>0</v>
      </c>
      <c r="AG554" s="86">
        <f t="shared" si="274"/>
        <v>0</v>
      </c>
      <c r="AH554" s="86">
        <f t="shared" si="274"/>
        <v>0</v>
      </c>
      <c r="AI554" s="86">
        <f t="shared" si="274"/>
        <v>0</v>
      </c>
      <c r="AJ554" s="86">
        <f t="shared" si="274"/>
        <v>0</v>
      </c>
      <c r="AK554" s="86">
        <f t="shared" si="274"/>
        <v>0</v>
      </c>
      <c r="AL554" s="86">
        <f t="shared" si="274"/>
        <v>0</v>
      </c>
      <c r="AM554" s="86">
        <f t="shared" si="274"/>
        <v>0</v>
      </c>
      <c r="AN554" s="86">
        <f t="shared" si="274"/>
        <v>0</v>
      </c>
      <c r="AO554" s="86">
        <f t="shared" si="274"/>
        <v>0</v>
      </c>
      <c r="AP554" s="86">
        <f t="shared" si="274"/>
        <v>0</v>
      </c>
    </row>
    <row r="555" spans="1:42" ht="12.75" hidden="1" customHeight="1" outlineLevel="1">
      <c r="B555" s="728" t="s">
        <v>28</v>
      </c>
      <c r="C555" s="60"/>
      <c r="D555" s="686" t="s">
        <v>1122</v>
      </c>
      <c r="E555" s="667" t="s">
        <v>151</v>
      </c>
      <c r="F555" s="699"/>
      <c r="G555" s="86">
        <f t="shared" ref="G555:AP555" si="275">IF(G519="","",G519*G$354)</f>
        <v>0</v>
      </c>
      <c r="H555" s="86">
        <f t="shared" si="275"/>
        <v>0</v>
      </c>
      <c r="I555" s="86">
        <f t="shared" si="275"/>
        <v>0</v>
      </c>
      <c r="J555" s="86">
        <f t="shared" si="275"/>
        <v>0</v>
      </c>
      <c r="K555" s="86">
        <f t="shared" si="275"/>
        <v>0</v>
      </c>
      <c r="L555" s="86">
        <f t="shared" si="275"/>
        <v>0</v>
      </c>
      <c r="M555" s="86">
        <f t="shared" si="275"/>
        <v>0</v>
      </c>
      <c r="N555" s="86">
        <f t="shared" si="275"/>
        <v>0</v>
      </c>
      <c r="O555" s="86">
        <f t="shared" si="275"/>
        <v>0</v>
      </c>
      <c r="P555" s="86">
        <f t="shared" si="275"/>
        <v>0</v>
      </c>
      <c r="Q555" s="86">
        <f t="shared" si="275"/>
        <v>0</v>
      </c>
      <c r="R555" s="86">
        <f t="shared" si="275"/>
        <v>0</v>
      </c>
      <c r="S555" s="86">
        <f t="shared" si="275"/>
        <v>0</v>
      </c>
      <c r="T555" s="86">
        <f t="shared" si="275"/>
        <v>0</v>
      </c>
      <c r="U555" s="86">
        <f t="shared" si="275"/>
        <v>0</v>
      </c>
      <c r="V555" s="86">
        <f t="shared" si="275"/>
        <v>0</v>
      </c>
      <c r="W555" s="86">
        <f t="shared" si="275"/>
        <v>0</v>
      </c>
      <c r="X555" s="86">
        <f t="shared" si="275"/>
        <v>0</v>
      </c>
      <c r="Y555" s="86">
        <f t="shared" si="275"/>
        <v>0</v>
      </c>
      <c r="Z555" s="86">
        <f t="shared" si="275"/>
        <v>0</v>
      </c>
      <c r="AA555" s="86">
        <f t="shared" si="275"/>
        <v>0</v>
      </c>
      <c r="AB555" s="86">
        <f t="shared" si="275"/>
        <v>0</v>
      </c>
      <c r="AC555" s="86">
        <f t="shared" si="275"/>
        <v>0</v>
      </c>
      <c r="AD555" s="86">
        <f t="shared" si="275"/>
        <v>0</v>
      </c>
      <c r="AE555" s="86">
        <f t="shared" si="275"/>
        <v>0</v>
      </c>
      <c r="AF555" s="86">
        <f t="shared" si="275"/>
        <v>0</v>
      </c>
      <c r="AG555" s="86">
        <f t="shared" si="275"/>
        <v>0</v>
      </c>
      <c r="AH555" s="86">
        <f t="shared" si="275"/>
        <v>0</v>
      </c>
      <c r="AI555" s="86">
        <f t="shared" si="275"/>
        <v>0</v>
      </c>
      <c r="AJ555" s="86">
        <f t="shared" si="275"/>
        <v>0</v>
      </c>
      <c r="AK555" s="86">
        <f t="shared" si="275"/>
        <v>0</v>
      </c>
      <c r="AL555" s="86">
        <f t="shared" si="275"/>
        <v>0</v>
      </c>
      <c r="AM555" s="86">
        <f t="shared" si="275"/>
        <v>0</v>
      </c>
      <c r="AN555" s="86">
        <f t="shared" si="275"/>
        <v>0</v>
      </c>
      <c r="AO555" s="86">
        <f t="shared" si="275"/>
        <v>0</v>
      </c>
      <c r="AP555" s="86">
        <f t="shared" si="275"/>
        <v>0</v>
      </c>
    </row>
    <row r="556" spans="1:42" ht="12.75" hidden="1" customHeight="1" outlineLevel="1">
      <c r="B556" s="786" t="s">
        <v>1190</v>
      </c>
      <c r="C556" s="59" t="s">
        <v>1089</v>
      </c>
      <c r="D556" s="640"/>
      <c r="E556" s="667" t="s">
        <v>151</v>
      </c>
      <c r="F556" s="690"/>
      <c r="G556" s="154">
        <f t="shared" ref="G556:AP556" si="276">G557</f>
        <v>0</v>
      </c>
      <c r="H556" s="154">
        <f t="shared" si="276"/>
        <v>0</v>
      </c>
      <c r="I556" s="154">
        <f t="shared" si="276"/>
        <v>0</v>
      </c>
      <c r="J556" s="154">
        <f t="shared" si="276"/>
        <v>0</v>
      </c>
      <c r="K556" s="154">
        <f t="shared" si="276"/>
        <v>0</v>
      </c>
      <c r="L556" s="154">
        <f t="shared" si="276"/>
        <v>0</v>
      </c>
      <c r="M556" s="154">
        <f t="shared" si="276"/>
        <v>0</v>
      </c>
      <c r="N556" s="154">
        <f t="shared" si="276"/>
        <v>0</v>
      </c>
      <c r="O556" s="154">
        <f t="shared" si="276"/>
        <v>0</v>
      </c>
      <c r="P556" s="154">
        <f t="shared" si="276"/>
        <v>0</v>
      </c>
      <c r="Q556" s="154">
        <f t="shared" si="276"/>
        <v>0</v>
      </c>
      <c r="R556" s="154">
        <f t="shared" si="276"/>
        <v>0</v>
      </c>
      <c r="S556" s="154">
        <f t="shared" si="276"/>
        <v>0</v>
      </c>
      <c r="T556" s="154">
        <f t="shared" si="276"/>
        <v>0</v>
      </c>
      <c r="U556" s="154">
        <f t="shared" si="276"/>
        <v>0</v>
      </c>
      <c r="V556" s="154">
        <f t="shared" si="276"/>
        <v>0</v>
      </c>
      <c r="W556" s="154">
        <f t="shared" si="276"/>
        <v>0</v>
      </c>
      <c r="X556" s="154">
        <f t="shared" si="276"/>
        <v>0</v>
      </c>
      <c r="Y556" s="154">
        <f t="shared" si="276"/>
        <v>0</v>
      </c>
      <c r="Z556" s="154">
        <f t="shared" si="276"/>
        <v>0</v>
      </c>
      <c r="AA556" s="154">
        <f t="shared" si="276"/>
        <v>0</v>
      </c>
      <c r="AB556" s="154">
        <f t="shared" si="276"/>
        <v>0</v>
      </c>
      <c r="AC556" s="154">
        <f t="shared" si="276"/>
        <v>0</v>
      </c>
      <c r="AD556" s="154">
        <f t="shared" si="276"/>
        <v>0</v>
      </c>
      <c r="AE556" s="154">
        <f t="shared" si="276"/>
        <v>0</v>
      </c>
      <c r="AF556" s="154">
        <f t="shared" si="276"/>
        <v>0</v>
      </c>
      <c r="AG556" s="154">
        <f t="shared" si="276"/>
        <v>0</v>
      </c>
      <c r="AH556" s="154">
        <f t="shared" si="276"/>
        <v>0</v>
      </c>
      <c r="AI556" s="154">
        <f t="shared" si="276"/>
        <v>0</v>
      </c>
      <c r="AJ556" s="154">
        <f t="shared" si="276"/>
        <v>0</v>
      </c>
      <c r="AK556" s="154">
        <f t="shared" si="276"/>
        <v>0</v>
      </c>
      <c r="AL556" s="154">
        <f t="shared" si="276"/>
        <v>0</v>
      </c>
      <c r="AM556" s="154">
        <f t="shared" si="276"/>
        <v>0</v>
      </c>
      <c r="AN556" s="154">
        <f t="shared" si="276"/>
        <v>0</v>
      </c>
      <c r="AO556" s="154">
        <f t="shared" si="276"/>
        <v>0</v>
      </c>
      <c r="AP556" s="154">
        <f t="shared" si="276"/>
        <v>0</v>
      </c>
    </row>
    <row r="557" spans="1:42" ht="12.75" hidden="1" customHeight="1" outlineLevel="1">
      <c r="A557" s="762"/>
      <c r="B557" s="728" t="s">
        <v>44</v>
      </c>
      <c r="C557" s="687"/>
      <c r="D557" s="669" t="s">
        <v>497</v>
      </c>
      <c r="E557" s="667" t="s">
        <v>151</v>
      </c>
      <c r="F557" s="690"/>
      <c r="G557" s="87">
        <f t="shared" ref="G557:AP557" si="277">IF(G521="","",G521*G$368*(1-G376))</f>
        <v>0</v>
      </c>
      <c r="H557" s="87">
        <f t="shared" si="277"/>
        <v>0</v>
      </c>
      <c r="I557" s="87">
        <f t="shared" si="277"/>
        <v>0</v>
      </c>
      <c r="J557" s="87">
        <f t="shared" si="277"/>
        <v>0</v>
      </c>
      <c r="K557" s="87">
        <f t="shared" si="277"/>
        <v>0</v>
      </c>
      <c r="L557" s="87">
        <f t="shared" si="277"/>
        <v>0</v>
      </c>
      <c r="M557" s="87">
        <f t="shared" si="277"/>
        <v>0</v>
      </c>
      <c r="N557" s="87">
        <f t="shared" si="277"/>
        <v>0</v>
      </c>
      <c r="O557" s="87">
        <f t="shared" si="277"/>
        <v>0</v>
      </c>
      <c r="P557" s="87">
        <f t="shared" si="277"/>
        <v>0</v>
      </c>
      <c r="Q557" s="87">
        <f t="shared" si="277"/>
        <v>0</v>
      </c>
      <c r="R557" s="87">
        <f t="shared" si="277"/>
        <v>0</v>
      </c>
      <c r="S557" s="87">
        <f t="shared" si="277"/>
        <v>0</v>
      </c>
      <c r="T557" s="87">
        <f t="shared" si="277"/>
        <v>0</v>
      </c>
      <c r="U557" s="87">
        <f t="shared" si="277"/>
        <v>0</v>
      </c>
      <c r="V557" s="87">
        <f t="shared" si="277"/>
        <v>0</v>
      </c>
      <c r="W557" s="87">
        <f t="shared" si="277"/>
        <v>0</v>
      </c>
      <c r="X557" s="87">
        <f t="shared" si="277"/>
        <v>0</v>
      </c>
      <c r="Y557" s="87">
        <f t="shared" si="277"/>
        <v>0</v>
      </c>
      <c r="Z557" s="87">
        <f t="shared" si="277"/>
        <v>0</v>
      </c>
      <c r="AA557" s="87">
        <f t="shared" si="277"/>
        <v>0</v>
      </c>
      <c r="AB557" s="87">
        <f t="shared" si="277"/>
        <v>0</v>
      </c>
      <c r="AC557" s="87">
        <f t="shared" si="277"/>
        <v>0</v>
      </c>
      <c r="AD557" s="87">
        <f t="shared" si="277"/>
        <v>0</v>
      </c>
      <c r="AE557" s="87">
        <f t="shared" si="277"/>
        <v>0</v>
      </c>
      <c r="AF557" s="87">
        <f t="shared" si="277"/>
        <v>0</v>
      </c>
      <c r="AG557" s="87">
        <f t="shared" si="277"/>
        <v>0</v>
      </c>
      <c r="AH557" s="87">
        <f t="shared" si="277"/>
        <v>0</v>
      </c>
      <c r="AI557" s="87">
        <f t="shared" si="277"/>
        <v>0</v>
      </c>
      <c r="AJ557" s="87">
        <f t="shared" si="277"/>
        <v>0</v>
      </c>
      <c r="AK557" s="87">
        <f t="shared" si="277"/>
        <v>0</v>
      </c>
      <c r="AL557" s="87">
        <f t="shared" si="277"/>
        <v>0</v>
      </c>
      <c r="AM557" s="87">
        <f t="shared" si="277"/>
        <v>0</v>
      </c>
      <c r="AN557" s="87">
        <f t="shared" si="277"/>
        <v>0</v>
      </c>
      <c r="AO557" s="87">
        <f t="shared" si="277"/>
        <v>0</v>
      </c>
      <c r="AP557" s="87">
        <f t="shared" si="277"/>
        <v>0</v>
      </c>
    </row>
    <row r="558" spans="1:42" ht="12.75" hidden="1" customHeight="1" outlineLevel="1">
      <c r="A558" s="762"/>
      <c r="B558" s="728" t="s">
        <v>45</v>
      </c>
      <c r="C558" s="59" t="s">
        <v>399</v>
      </c>
      <c r="D558" s="689"/>
      <c r="E558" s="667" t="s">
        <v>151</v>
      </c>
      <c r="F558" s="690"/>
      <c r="G558" s="154">
        <f t="shared" ref="G558:AP558" si="278">G559</f>
        <v>0</v>
      </c>
      <c r="H558" s="154">
        <f t="shared" si="278"/>
        <v>0</v>
      </c>
      <c r="I558" s="154">
        <f t="shared" si="278"/>
        <v>0</v>
      </c>
      <c r="J558" s="154">
        <f t="shared" si="278"/>
        <v>0</v>
      </c>
      <c r="K558" s="154">
        <f t="shared" si="278"/>
        <v>0</v>
      </c>
      <c r="L558" s="154">
        <f t="shared" si="278"/>
        <v>0</v>
      </c>
      <c r="M558" s="154">
        <f t="shared" si="278"/>
        <v>0</v>
      </c>
      <c r="N558" s="154">
        <f t="shared" si="278"/>
        <v>0</v>
      </c>
      <c r="O558" s="154">
        <f t="shared" si="278"/>
        <v>0</v>
      </c>
      <c r="P558" s="154">
        <f t="shared" si="278"/>
        <v>0</v>
      </c>
      <c r="Q558" s="154">
        <f t="shared" si="278"/>
        <v>0</v>
      </c>
      <c r="R558" s="154">
        <f t="shared" si="278"/>
        <v>0</v>
      </c>
      <c r="S558" s="154">
        <f t="shared" si="278"/>
        <v>0</v>
      </c>
      <c r="T558" s="154">
        <f t="shared" si="278"/>
        <v>0</v>
      </c>
      <c r="U558" s="154">
        <f t="shared" si="278"/>
        <v>0</v>
      </c>
      <c r="V558" s="154">
        <f t="shared" si="278"/>
        <v>0</v>
      </c>
      <c r="W558" s="154">
        <f t="shared" si="278"/>
        <v>0</v>
      </c>
      <c r="X558" s="154">
        <f t="shared" si="278"/>
        <v>0</v>
      </c>
      <c r="Y558" s="154">
        <f t="shared" si="278"/>
        <v>0</v>
      </c>
      <c r="Z558" s="154">
        <f t="shared" si="278"/>
        <v>0</v>
      </c>
      <c r="AA558" s="154">
        <f t="shared" si="278"/>
        <v>0</v>
      </c>
      <c r="AB558" s="154">
        <f t="shared" si="278"/>
        <v>0</v>
      </c>
      <c r="AC558" s="154">
        <f t="shared" si="278"/>
        <v>0</v>
      </c>
      <c r="AD558" s="154">
        <f t="shared" si="278"/>
        <v>0</v>
      </c>
      <c r="AE558" s="154">
        <f t="shared" si="278"/>
        <v>0</v>
      </c>
      <c r="AF558" s="154">
        <f t="shared" si="278"/>
        <v>0</v>
      </c>
      <c r="AG558" s="154">
        <f t="shared" si="278"/>
        <v>0</v>
      </c>
      <c r="AH558" s="154">
        <f t="shared" si="278"/>
        <v>0</v>
      </c>
      <c r="AI558" s="154">
        <f t="shared" si="278"/>
        <v>0</v>
      </c>
      <c r="AJ558" s="154">
        <f t="shared" si="278"/>
        <v>0</v>
      </c>
      <c r="AK558" s="154">
        <f t="shared" si="278"/>
        <v>0</v>
      </c>
      <c r="AL558" s="154">
        <f t="shared" si="278"/>
        <v>0</v>
      </c>
      <c r="AM558" s="154">
        <f t="shared" si="278"/>
        <v>0</v>
      </c>
      <c r="AN558" s="154">
        <f t="shared" si="278"/>
        <v>0</v>
      </c>
      <c r="AO558" s="154">
        <f t="shared" si="278"/>
        <v>0</v>
      </c>
      <c r="AP558" s="154">
        <f t="shared" si="278"/>
        <v>0</v>
      </c>
    </row>
    <row r="559" spans="1:42" ht="12.75" hidden="1" customHeight="1" outlineLevel="1">
      <c r="A559" s="762"/>
      <c r="B559" s="728" t="s">
        <v>46</v>
      </c>
      <c r="C559" s="719"/>
      <c r="D559" s="640" t="s">
        <v>192</v>
      </c>
      <c r="E559" s="667" t="s">
        <v>151</v>
      </c>
      <c r="F559" s="690"/>
      <c r="G559" s="87">
        <f t="shared" ref="G559:AP559" si="279">IF(G523="","",(G523*G385)+(G521*G368*G376))</f>
        <v>0</v>
      </c>
      <c r="H559" s="87">
        <f t="shared" si="279"/>
        <v>0</v>
      </c>
      <c r="I559" s="87">
        <f t="shared" si="279"/>
        <v>0</v>
      </c>
      <c r="J559" s="87">
        <f t="shared" si="279"/>
        <v>0</v>
      </c>
      <c r="K559" s="87">
        <f t="shared" si="279"/>
        <v>0</v>
      </c>
      <c r="L559" s="87">
        <f t="shared" si="279"/>
        <v>0</v>
      </c>
      <c r="M559" s="87">
        <f t="shared" si="279"/>
        <v>0</v>
      </c>
      <c r="N559" s="87">
        <f t="shared" si="279"/>
        <v>0</v>
      </c>
      <c r="O559" s="87">
        <f t="shared" si="279"/>
        <v>0</v>
      </c>
      <c r="P559" s="87">
        <f t="shared" si="279"/>
        <v>0</v>
      </c>
      <c r="Q559" s="87">
        <f t="shared" si="279"/>
        <v>0</v>
      </c>
      <c r="R559" s="87">
        <f t="shared" si="279"/>
        <v>0</v>
      </c>
      <c r="S559" s="87">
        <f t="shared" si="279"/>
        <v>0</v>
      </c>
      <c r="T559" s="87">
        <f t="shared" si="279"/>
        <v>0</v>
      </c>
      <c r="U559" s="87">
        <f t="shared" si="279"/>
        <v>0</v>
      </c>
      <c r="V559" s="87">
        <f t="shared" si="279"/>
        <v>0</v>
      </c>
      <c r="W559" s="87">
        <f t="shared" si="279"/>
        <v>0</v>
      </c>
      <c r="X559" s="87">
        <f t="shared" si="279"/>
        <v>0</v>
      </c>
      <c r="Y559" s="87">
        <f t="shared" si="279"/>
        <v>0</v>
      </c>
      <c r="Z559" s="87">
        <f t="shared" si="279"/>
        <v>0</v>
      </c>
      <c r="AA559" s="87">
        <f t="shared" si="279"/>
        <v>0</v>
      </c>
      <c r="AB559" s="87">
        <f t="shared" si="279"/>
        <v>0</v>
      </c>
      <c r="AC559" s="87">
        <f t="shared" si="279"/>
        <v>0</v>
      </c>
      <c r="AD559" s="87">
        <f t="shared" si="279"/>
        <v>0</v>
      </c>
      <c r="AE559" s="87">
        <f t="shared" si="279"/>
        <v>0</v>
      </c>
      <c r="AF559" s="87">
        <f t="shared" si="279"/>
        <v>0</v>
      </c>
      <c r="AG559" s="87">
        <f t="shared" si="279"/>
        <v>0</v>
      </c>
      <c r="AH559" s="87">
        <f t="shared" si="279"/>
        <v>0</v>
      </c>
      <c r="AI559" s="87">
        <f t="shared" si="279"/>
        <v>0</v>
      </c>
      <c r="AJ559" s="87">
        <f t="shared" si="279"/>
        <v>0</v>
      </c>
      <c r="AK559" s="87">
        <f t="shared" si="279"/>
        <v>0</v>
      </c>
      <c r="AL559" s="87">
        <f t="shared" si="279"/>
        <v>0</v>
      </c>
      <c r="AM559" s="87">
        <f t="shared" si="279"/>
        <v>0</v>
      </c>
      <c r="AN559" s="87">
        <f t="shared" si="279"/>
        <v>0</v>
      </c>
      <c r="AO559" s="87">
        <f t="shared" si="279"/>
        <v>0</v>
      </c>
      <c r="AP559" s="87">
        <f t="shared" si="279"/>
        <v>0</v>
      </c>
    </row>
    <row r="560" spans="1:42" collapsed="1">
      <c r="A560" s="762"/>
      <c r="B560" s="728">
        <v>334</v>
      </c>
      <c r="C560" s="59" t="s">
        <v>280</v>
      </c>
      <c r="D560" s="640"/>
      <c r="E560" s="670"/>
      <c r="F560" s="690"/>
      <c r="G560" s="1008"/>
      <c r="H560" s="1009"/>
      <c r="I560" s="1009"/>
      <c r="J560" s="1009"/>
      <c r="K560" s="1009"/>
      <c r="L560" s="1009"/>
      <c r="M560" s="1009"/>
      <c r="N560" s="1009"/>
      <c r="O560" s="1009"/>
      <c r="P560" s="1009"/>
      <c r="Q560" s="1009"/>
      <c r="R560" s="1009"/>
      <c r="S560" s="1009"/>
      <c r="T560" s="1009"/>
      <c r="U560" s="1009"/>
      <c r="V560" s="1009"/>
      <c r="W560" s="1009"/>
      <c r="X560" s="1009"/>
      <c r="Y560" s="1009"/>
      <c r="Z560" s="1009"/>
      <c r="AA560" s="1009"/>
      <c r="AB560" s="1009"/>
      <c r="AC560" s="1009"/>
      <c r="AD560" s="1009"/>
      <c r="AE560" s="1009"/>
      <c r="AF560" s="1009"/>
      <c r="AG560" s="1009"/>
      <c r="AH560" s="1009"/>
      <c r="AI560" s="1009"/>
      <c r="AJ560" s="1009"/>
      <c r="AK560" s="1009"/>
      <c r="AL560" s="1009"/>
      <c r="AM560" s="1009"/>
      <c r="AN560" s="1009"/>
      <c r="AO560" s="1009"/>
      <c r="AP560" s="1009"/>
    </row>
    <row r="561" spans="1:42" s="15" customFormat="1" ht="12.75" hidden="1" customHeight="1" outlineLevel="1">
      <c r="A561" s="160"/>
      <c r="B561" s="728" t="s">
        <v>107</v>
      </c>
      <c r="C561" s="58" t="s">
        <v>1337</v>
      </c>
      <c r="D561" s="685"/>
      <c r="E561" s="667" t="s">
        <v>151</v>
      </c>
      <c r="F561" s="692"/>
      <c r="G561" s="155">
        <f t="shared" ref="G561:AP561" si="280">IF(COUNTBLANK(G562:G567)=6,"",SUM(G562:G567))</f>
        <v>0</v>
      </c>
      <c r="H561" s="155">
        <f t="shared" si="280"/>
        <v>0</v>
      </c>
      <c r="I561" s="155">
        <f t="shared" si="280"/>
        <v>0</v>
      </c>
      <c r="J561" s="155">
        <f t="shared" si="280"/>
        <v>0</v>
      </c>
      <c r="K561" s="155">
        <f t="shared" si="280"/>
        <v>0</v>
      </c>
      <c r="L561" s="155">
        <f t="shared" si="280"/>
        <v>0</v>
      </c>
      <c r="M561" s="155">
        <f t="shared" si="280"/>
        <v>0</v>
      </c>
      <c r="N561" s="155">
        <f t="shared" si="280"/>
        <v>0</v>
      </c>
      <c r="O561" s="155">
        <f t="shared" si="280"/>
        <v>0</v>
      </c>
      <c r="P561" s="155">
        <f t="shared" si="280"/>
        <v>0</v>
      </c>
      <c r="Q561" s="155">
        <f t="shared" si="280"/>
        <v>0</v>
      </c>
      <c r="R561" s="155">
        <f t="shared" si="280"/>
        <v>0</v>
      </c>
      <c r="S561" s="155">
        <f t="shared" si="280"/>
        <v>0</v>
      </c>
      <c r="T561" s="155">
        <f t="shared" si="280"/>
        <v>0</v>
      </c>
      <c r="U561" s="155">
        <f t="shared" si="280"/>
        <v>0</v>
      </c>
      <c r="V561" s="155">
        <f t="shared" si="280"/>
        <v>0</v>
      </c>
      <c r="W561" s="155">
        <f t="shared" si="280"/>
        <v>0</v>
      </c>
      <c r="X561" s="155">
        <f t="shared" si="280"/>
        <v>0</v>
      </c>
      <c r="Y561" s="155">
        <f t="shared" si="280"/>
        <v>0</v>
      </c>
      <c r="Z561" s="155">
        <f t="shared" si="280"/>
        <v>0</v>
      </c>
      <c r="AA561" s="155">
        <f t="shared" si="280"/>
        <v>0</v>
      </c>
      <c r="AB561" s="155">
        <f t="shared" si="280"/>
        <v>0</v>
      </c>
      <c r="AC561" s="155">
        <f t="shared" si="280"/>
        <v>0</v>
      </c>
      <c r="AD561" s="155">
        <f t="shared" si="280"/>
        <v>0</v>
      </c>
      <c r="AE561" s="155">
        <f t="shared" si="280"/>
        <v>0</v>
      </c>
      <c r="AF561" s="155">
        <f t="shared" si="280"/>
        <v>0</v>
      </c>
      <c r="AG561" s="155">
        <f t="shared" si="280"/>
        <v>0</v>
      </c>
      <c r="AH561" s="155">
        <f t="shared" si="280"/>
        <v>0</v>
      </c>
      <c r="AI561" s="155">
        <f t="shared" si="280"/>
        <v>0</v>
      </c>
      <c r="AJ561" s="155">
        <f t="shared" si="280"/>
        <v>0</v>
      </c>
      <c r="AK561" s="155">
        <f t="shared" si="280"/>
        <v>0</v>
      </c>
      <c r="AL561" s="155">
        <f t="shared" si="280"/>
        <v>0</v>
      </c>
      <c r="AM561" s="155">
        <f t="shared" si="280"/>
        <v>0</v>
      </c>
      <c r="AN561" s="155">
        <f t="shared" si="280"/>
        <v>0</v>
      </c>
      <c r="AO561" s="155">
        <f t="shared" si="280"/>
        <v>0</v>
      </c>
      <c r="AP561" s="155">
        <f t="shared" si="280"/>
        <v>0</v>
      </c>
    </row>
    <row r="562" spans="1:42" ht="12.75" hidden="1" customHeight="1" outlineLevel="1">
      <c r="A562" s="762"/>
      <c r="B562" s="728" t="s">
        <v>29</v>
      </c>
      <c r="C562" s="60"/>
      <c r="D562" s="686" t="s">
        <v>1148</v>
      </c>
      <c r="E562" s="667" t="s">
        <v>151</v>
      </c>
      <c r="F562" s="692"/>
      <c r="G562" s="86">
        <f t="shared" ref="G562:AP562" si="281">IF(G526="","",G526*G$349)</f>
        <v>0</v>
      </c>
      <c r="H562" s="86">
        <f t="shared" si="281"/>
        <v>0</v>
      </c>
      <c r="I562" s="86">
        <f t="shared" si="281"/>
        <v>0</v>
      </c>
      <c r="J562" s="86">
        <f t="shared" si="281"/>
        <v>0</v>
      </c>
      <c r="K562" s="86">
        <f t="shared" si="281"/>
        <v>0</v>
      </c>
      <c r="L562" s="86">
        <f t="shared" si="281"/>
        <v>0</v>
      </c>
      <c r="M562" s="86">
        <f t="shared" si="281"/>
        <v>0</v>
      </c>
      <c r="N562" s="86">
        <f t="shared" si="281"/>
        <v>0</v>
      </c>
      <c r="O562" s="86">
        <f t="shared" si="281"/>
        <v>0</v>
      </c>
      <c r="P562" s="86">
        <f t="shared" si="281"/>
        <v>0</v>
      </c>
      <c r="Q562" s="86">
        <f t="shared" si="281"/>
        <v>0</v>
      </c>
      <c r="R562" s="86">
        <f t="shared" si="281"/>
        <v>0</v>
      </c>
      <c r="S562" s="86">
        <f t="shared" si="281"/>
        <v>0</v>
      </c>
      <c r="T562" s="86">
        <f t="shared" si="281"/>
        <v>0</v>
      </c>
      <c r="U562" s="86">
        <f t="shared" si="281"/>
        <v>0</v>
      </c>
      <c r="V562" s="86">
        <f t="shared" si="281"/>
        <v>0</v>
      </c>
      <c r="W562" s="86">
        <f t="shared" si="281"/>
        <v>0</v>
      </c>
      <c r="X562" s="86">
        <f t="shared" si="281"/>
        <v>0</v>
      </c>
      <c r="Y562" s="86">
        <f t="shared" si="281"/>
        <v>0</v>
      </c>
      <c r="Z562" s="86">
        <f t="shared" si="281"/>
        <v>0</v>
      </c>
      <c r="AA562" s="86">
        <f t="shared" si="281"/>
        <v>0</v>
      </c>
      <c r="AB562" s="86">
        <f t="shared" si="281"/>
        <v>0</v>
      </c>
      <c r="AC562" s="86">
        <f t="shared" si="281"/>
        <v>0</v>
      </c>
      <c r="AD562" s="86">
        <f t="shared" si="281"/>
        <v>0</v>
      </c>
      <c r="AE562" s="86">
        <f t="shared" si="281"/>
        <v>0</v>
      </c>
      <c r="AF562" s="86">
        <f t="shared" si="281"/>
        <v>0</v>
      </c>
      <c r="AG562" s="86">
        <f t="shared" si="281"/>
        <v>0</v>
      </c>
      <c r="AH562" s="86">
        <f t="shared" si="281"/>
        <v>0</v>
      </c>
      <c r="AI562" s="86">
        <f t="shared" si="281"/>
        <v>0</v>
      </c>
      <c r="AJ562" s="86">
        <f t="shared" si="281"/>
        <v>0</v>
      </c>
      <c r="AK562" s="86">
        <f t="shared" si="281"/>
        <v>0</v>
      </c>
      <c r="AL562" s="86">
        <f t="shared" si="281"/>
        <v>0</v>
      </c>
      <c r="AM562" s="86">
        <f t="shared" si="281"/>
        <v>0</v>
      </c>
      <c r="AN562" s="86">
        <f t="shared" si="281"/>
        <v>0</v>
      </c>
      <c r="AO562" s="86">
        <f t="shared" si="281"/>
        <v>0</v>
      </c>
      <c r="AP562" s="86">
        <f t="shared" si="281"/>
        <v>0</v>
      </c>
    </row>
    <row r="563" spans="1:42" ht="12.75" hidden="1" customHeight="1" outlineLevel="1">
      <c r="A563" s="762"/>
      <c r="B563" s="728" t="s">
        <v>30</v>
      </c>
      <c r="C563" s="60"/>
      <c r="D563" s="686" t="s">
        <v>776</v>
      </c>
      <c r="E563" s="667" t="s">
        <v>151</v>
      </c>
      <c r="F563" s="692"/>
      <c r="G563" s="86">
        <f t="shared" ref="G563:AP563" si="282">IF(G527="","",G527*G$351)</f>
        <v>0</v>
      </c>
      <c r="H563" s="86">
        <f t="shared" si="282"/>
        <v>0</v>
      </c>
      <c r="I563" s="86">
        <f t="shared" si="282"/>
        <v>0</v>
      </c>
      <c r="J563" s="86">
        <f t="shared" si="282"/>
        <v>0</v>
      </c>
      <c r="K563" s="86">
        <f t="shared" si="282"/>
        <v>0</v>
      </c>
      <c r="L563" s="86">
        <f t="shared" si="282"/>
        <v>0</v>
      </c>
      <c r="M563" s="86">
        <f t="shared" si="282"/>
        <v>0</v>
      </c>
      <c r="N563" s="86">
        <f t="shared" si="282"/>
        <v>0</v>
      </c>
      <c r="O563" s="86">
        <f t="shared" si="282"/>
        <v>0</v>
      </c>
      <c r="P563" s="86">
        <f t="shared" si="282"/>
        <v>0</v>
      </c>
      <c r="Q563" s="86">
        <f t="shared" si="282"/>
        <v>0</v>
      </c>
      <c r="R563" s="86">
        <f t="shared" si="282"/>
        <v>0</v>
      </c>
      <c r="S563" s="86">
        <f t="shared" si="282"/>
        <v>0</v>
      </c>
      <c r="T563" s="86">
        <f t="shared" si="282"/>
        <v>0</v>
      </c>
      <c r="U563" s="86">
        <f t="shared" si="282"/>
        <v>0</v>
      </c>
      <c r="V563" s="86">
        <f t="shared" si="282"/>
        <v>0</v>
      </c>
      <c r="W563" s="86">
        <f t="shared" si="282"/>
        <v>0</v>
      </c>
      <c r="X563" s="86">
        <f t="shared" si="282"/>
        <v>0</v>
      </c>
      <c r="Y563" s="86">
        <f t="shared" si="282"/>
        <v>0</v>
      </c>
      <c r="Z563" s="86">
        <f t="shared" si="282"/>
        <v>0</v>
      </c>
      <c r="AA563" s="86">
        <f t="shared" si="282"/>
        <v>0</v>
      </c>
      <c r="AB563" s="86">
        <f t="shared" si="282"/>
        <v>0</v>
      </c>
      <c r="AC563" s="86">
        <f t="shared" si="282"/>
        <v>0</v>
      </c>
      <c r="AD563" s="86">
        <f t="shared" si="282"/>
        <v>0</v>
      </c>
      <c r="AE563" s="86">
        <f t="shared" si="282"/>
        <v>0</v>
      </c>
      <c r="AF563" s="86">
        <f t="shared" si="282"/>
        <v>0</v>
      </c>
      <c r="AG563" s="86">
        <f t="shared" si="282"/>
        <v>0</v>
      </c>
      <c r="AH563" s="86">
        <f t="shared" si="282"/>
        <v>0</v>
      </c>
      <c r="AI563" s="86">
        <f t="shared" si="282"/>
        <v>0</v>
      </c>
      <c r="AJ563" s="86">
        <f t="shared" si="282"/>
        <v>0</v>
      </c>
      <c r="AK563" s="86">
        <f t="shared" si="282"/>
        <v>0</v>
      </c>
      <c r="AL563" s="86">
        <f t="shared" si="282"/>
        <v>0</v>
      </c>
      <c r="AM563" s="86">
        <f t="shared" si="282"/>
        <v>0</v>
      </c>
      <c r="AN563" s="86">
        <f t="shared" si="282"/>
        <v>0</v>
      </c>
      <c r="AO563" s="86">
        <f t="shared" si="282"/>
        <v>0</v>
      </c>
      <c r="AP563" s="86">
        <f t="shared" si="282"/>
        <v>0</v>
      </c>
    </row>
    <row r="564" spans="1:42" ht="12.75" hidden="1" customHeight="1" outlineLevel="1">
      <c r="A564" s="762"/>
      <c r="B564" s="728" t="s">
        <v>31</v>
      </c>
      <c r="C564" s="60"/>
      <c r="D564" s="686" t="s">
        <v>1120</v>
      </c>
      <c r="E564" s="667" t="s">
        <v>151</v>
      </c>
      <c r="F564" s="692"/>
      <c r="G564" s="86">
        <f t="shared" ref="G564:AP564" si="283">IF(G528="","",G528*G$352)</f>
        <v>0</v>
      </c>
      <c r="H564" s="86">
        <f t="shared" si="283"/>
        <v>0</v>
      </c>
      <c r="I564" s="86">
        <f t="shared" si="283"/>
        <v>0</v>
      </c>
      <c r="J564" s="86">
        <f t="shared" si="283"/>
        <v>0</v>
      </c>
      <c r="K564" s="86">
        <f t="shared" si="283"/>
        <v>0</v>
      </c>
      <c r="L564" s="86">
        <f t="shared" si="283"/>
        <v>0</v>
      </c>
      <c r="M564" s="86">
        <f t="shared" si="283"/>
        <v>0</v>
      </c>
      <c r="N564" s="86">
        <f t="shared" si="283"/>
        <v>0</v>
      </c>
      <c r="O564" s="86">
        <f t="shared" si="283"/>
        <v>0</v>
      </c>
      <c r="P564" s="86">
        <f t="shared" si="283"/>
        <v>0</v>
      </c>
      <c r="Q564" s="86">
        <f t="shared" si="283"/>
        <v>0</v>
      </c>
      <c r="R564" s="86">
        <f t="shared" si="283"/>
        <v>0</v>
      </c>
      <c r="S564" s="86">
        <f t="shared" si="283"/>
        <v>0</v>
      </c>
      <c r="T564" s="86">
        <f t="shared" si="283"/>
        <v>0</v>
      </c>
      <c r="U564" s="86">
        <f t="shared" si="283"/>
        <v>0</v>
      </c>
      <c r="V564" s="86">
        <f t="shared" si="283"/>
        <v>0</v>
      </c>
      <c r="W564" s="86">
        <f t="shared" si="283"/>
        <v>0</v>
      </c>
      <c r="X564" s="86">
        <f t="shared" si="283"/>
        <v>0</v>
      </c>
      <c r="Y564" s="86">
        <f t="shared" si="283"/>
        <v>0</v>
      </c>
      <c r="Z564" s="86">
        <f t="shared" si="283"/>
        <v>0</v>
      </c>
      <c r="AA564" s="86">
        <f t="shared" si="283"/>
        <v>0</v>
      </c>
      <c r="AB564" s="86">
        <f t="shared" si="283"/>
        <v>0</v>
      </c>
      <c r="AC564" s="86">
        <f t="shared" si="283"/>
        <v>0</v>
      </c>
      <c r="AD564" s="86">
        <f t="shared" si="283"/>
        <v>0</v>
      </c>
      <c r="AE564" s="86">
        <f t="shared" si="283"/>
        <v>0</v>
      </c>
      <c r="AF564" s="86">
        <f t="shared" si="283"/>
        <v>0</v>
      </c>
      <c r="AG564" s="86">
        <f t="shared" si="283"/>
        <v>0</v>
      </c>
      <c r="AH564" s="86">
        <f t="shared" si="283"/>
        <v>0</v>
      </c>
      <c r="AI564" s="86">
        <f t="shared" si="283"/>
        <v>0</v>
      </c>
      <c r="AJ564" s="86">
        <f t="shared" si="283"/>
        <v>0</v>
      </c>
      <c r="AK564" s="86">
        <f t="shared" si="283"/>
        <v>0</v>
      </c>
      <c r="AL564" s="86">
        <f t="shared" si="283"/>
        <v>0</v>
      </c>
      <c r="AM564" s="86">
        <f t="shared" si="283"/>
        <v>0</v>
      </c>
      <c r="AN564" s="86">
        <f t="shared" si="283"/>
        <v>0</v>
      </c>
      <c r="AO564" s="86">
        <f t="shared" si="283"/>
        <v>0</v>
      </c>
      <c r="AP564" s="86">
        <f t="shared" si="283"/>
        <v>0</v>
      </c>
    </row>
    <row r="565" spans="1:42" ht="12.75" hidden="1" customHeight="1" outlineLevel="1">
      <c r="A565" s="762"/>
      <c r="B565" s="728" t="s">
        <v>1239</v>
      </c>
      <c r="C565" s="60"/>
      <c r="D565" s="686" t="s">
        <v>1121</v>
      </c>
      <c r="E565" s="667" t="s">
        <v>151</v>
      </c>
      <c r="F565" s="692"/>
      <c r="G565" s="86">
        <f t="shared" ref="G565:AP565" si="284">IF(G529="","",G529*G$353)</f>
        <v>0</v>
      </c>
      <c r="H565" s="86">
        <f t="shared" si="284"/>
        <v>0</v>
      </c>
      <c r="I565" s="86">
        <f t="shared" si="284"/>
        <v>0</v>
      </c>
      <c r="J565" s="86">
        <f t="shared" si="284"/>
        <v>0</v>
      </c>
      <c r="K565" s="86">
        <f t="shared" si="284"/>
        <v>0</v>
      </c>
      <c r="L565" s="86">
        <f t="shared" si="284"/>
        <v>0</v>
      </c>
      <c r="M565" s="86">
        <f t="shared" si="284"/>
        <v>0</v>
      </c>
      <c r="N565" s="86">
        <f t="shared" si="284"/>
        <v>0</v>
      </c>
      <c r="O565" s="86">
        <f t="shared" si="284"/>
        <v>0</v>
      </c>
      <c r="P565" s="86">
        <f t="shared" si="284"/>
        <v>0</v>
      </c>
      <c r="Q565" s="86">
        <f t="shared" si="284"/>
        <v>0</v>
      </c>
      <c r="R565" s="86">
        <f t="shared" si="284"/>
        <v>0</v>
      </c>
      <c r="S565" s="86">
        <f t="shared" si="284"/>
        <v>0</v>
      </c>
      <c r="T565" s="86">
        <f t="shared" si="284"/>
        <v>0</v>
      </c>
      <c r="U565" s="86">
        <f t="shared" si="284"/>
        <v>0</v>
      </c>
      <c r="V565" s="86">
        <f t="shared" si="284"/>
        <v>0</v>
      </c>
      <c r="W565" s="86">
        <f t="shared" si="284"/>
        <v>0</v>
      </c>
      <c r="X565" s="86">
        <f t="shared" si="284"/>
        <v>0</v>
      </c>
      <c r="Y565" s="86">
        <f t="shared" si="284"/>
        <v>0</v>
      </c>
      <c r="Z565" s="86">
        <f t="shared" si="284"/>
        <v>0</v>
      </c>
      <c r="AA565" s="86">
        <f t="shared" si="284"/>
        <v>0</v>
      </c>
      <c r="AB565" s="86">
        <f t="shared" si="284"/>
        <v>0</v>
      </c>
      <c r="AC565" s="86">
        <f t="shared" si="284"/>
        <v>0</v>
      </c>
      <c r="AD565" s="86">
        <f t="shared" si="284"/>
        <v>0</v>
      </c>
      <c r="AE565" s="86">
        <f t="shared" si="284"/>
        <v>0</v>
      </c>
      <c r="AF565" s="86">
        <f t="shared" si="284"/>
        <v>0</v>
      </c>
      <c r="AG565" s="86">
        <f t="shared" si="284"/>
        <v>0</v>
      </c>
      <c r="AH565" s="86">
        <f t="shared" si="284"/>
        <v>0</v>
      </c>
      <c r="AI565" s="86">
        <f t="shared" si="284"/>
        <v>0</v>
      </c>
      <c r="AJ565" s="86">
        <f t="shared" si="284"/>
        <v>0</v>
      </c>
      <c r="AK565" s="86">
        <f t="shared" si="284"/>
        <v>0</v>
      </c>
      <c r="AL565" s="86">
        <f t="shared" si="284"/>
        <v>0</v>
      </c>
      <c r="AM565" s="86">
        <f t="shared" si="284"/>
        <v>0</v>
      </c>
      <c r="AN565" s="86">
        <f t="shared" si="284"/>
        <v>0</v>
      </c>
      <c r="AO565" s="86">
        <f t="shared" si="284"/>
        <v>0</v>
      </c>
      <c r="AP565" s="86">
        <f t="shared" si="284"/>
        <v>0</v>
      </c>
    </row>
    <row r="566" spans="1:42" ht="12.75" hidden="1" customHeight="1" outlineLevel="1">
      <c r="A566" s="762"/>
      <c r="B566" s="786" t="s">
        <v>1027</v>
      </c>
      <c r="C566" s="60"/>
      <c r="D566" s="669" t="s">
        <v>1119</v>
      </c>
      <c r="E566" s="667" t="s">
        <v>151</v>
      </c>
      <c r="F566" s="692"/>
      <c r="G566" s="86">
        <f t="shared" ref="G566:AP566" si="285">IF(G530="","",G530*G$350)</f>
        <v>0</v>
      </c>
      <c r="H566" s="86">
        <f t="shared" si="285"/>
        <v>0</v>
      </c>
      <c r="I566" s="86">
        <f t="shared" si="285"/>
        <v>0</v>
      </c>
      <c r="J566" s="86">
        <f t="shared" si="285"/>
        <v>0</v>
      </c>
      <c r="K566" s="86">
        <f t="shared" si="285"/>
        <v>0</v>
      </c>
      <c r="L566" s="86">
        <f t="shared" si="285"/>
        <v>0</v>
      </c>
      <c r="M566" s="86">
        <f t="shared" si="285"/>
        <v>0</v>
      </c>
      <c r="N566" s="86">
        <f t="shared" si="285"/>
        <v>0</v>
      </c>
      <c r="O566" s="86">
        <f t="shared" si="285"/>
        <v>0</v>
      </c>
      <c r="P566" s="86">
        <f t="shared" si="285"/>
        <v>0</v>
      </c>
      <c r="Q566" s="86">
        <f t="shared" si="285"/>
        <v>0</v>
      </c>
      <c r="R566" s="86">
        <f t="shared" si="285"/>
        <v>0</v>
      </c>
      <c r="S566" s="86">
        <f t="shared" si="285"/>
        <v>0</v>
      </c>
      <c r="T566" s="86">
        <f t="shared" si="285"/>
        <v>0</v>
      </c>
      <c r="U566" s="86">
        <f t="shared" si="285"/>
        <v>0</v>
      </c>
      <c r="V566" s="86">
        <f t="shared" si="285"/>
        <v>0</v>
      </c>
      <c r="W566" s="86">
        <f t="shared" si="285"/>
        <v>0</v>
      </c>
      <c r="X566" s="86">
        <f t="shared" si="285"/>
        <v>0</v>
      </c>
      <c r="Y566" s="86">
        <f t="shared" si="285"/>
        <v>0</v>
      </c>
      <c r="Z566" s="86">
        <f t="shared" si="285"/>
        <v>0</v>
      </c>
      <c r="AA566" s="86">
        <f t="shared" si="285"/>
        <v>0</v>
      </c>
      <c r="AB566" s="86">
        <f t="shared" si="285"/>
        <v>0</v>
      </c>
      <c r="AC566" s="86">
        <f t="shared" si="285"/>
        <v>0</v>
      </c>
      <c r="AD566" s="86">
        <f t="shared" si="285"/>
        <v>0</v>
      </c>
      <c r="AE566" s="86">
        <f t="shared" si="285"/>
        <v>0</v>
      </c>
      <c r="AF566" s="86">
        <f t="shared" si="285"/>
        <v>0</v>
      </c>
      <c r="AG566" s="86">
        <f t="shared" si="285"/>
        <v>0</v>
      </c>
      <c r="AH566" s="86">
        <f t="shared" si="285"/>
        <v>0</v>
      </c>
      <c r="AI566" s="86">
        <f t="shared" si="285"/>
        <v>0</v>
      </c>
      <c r="AJ566" s="86">
        <f t="shared" si="285"/>
        <v>0</v>
      </c>
      <c r="AK566" s="86">
        <f t="shared" si="285"/>
        <v>0</v>
      </c>
      <c r="AL566" s="86">
        <f t="shared" si="285"/>
        <v>0</v>
      </c>
      <c r="AM566" s="86">
        <f t="shared" si="285"/>
        <v>0</v>
      </c>
      <c r="AN566" s="86">
        <f t="shared" si="285"/>
        <v>0</v>
      </c>
      <c r="AO566" s="86">
        <f t="shared" si="285"/>
        <v>0</v>
      </c>
      <c r="AP566" s="86">
        <f t="shared" si="285"/>
        <v>0</v>
      </c>
    </row>
    <row r="567" spans="1:42" ht="12.75" hidden="1" customHeight="1" outlineLevel="1">
      <c r="A567" s="762"/>
      <c r="B567" s="786" t="s">
        <v>1087</v>
      </c>
      <c r="C567" s="60"/>
      <c r="D567" s="686" t="s">
        <v>1306</v>
      </c>
      <c r="E567" s="667" t="s">
        <v>151</v>
      </c>
      <c r="F567" s="692"/>
      <c r="G567" s="86">
        <f t="shared" ref="G567:AP567" si="286">IF(G531="","",G531*G$359)</f>
        <v>0</v>
      </c>
      <c r="H567" s="86">
        <f t="shared" si="286"/>
        <v>0</v>
      </c>
      <c r="I567" s="86">
        <f t="shared" si="286"/>
        <v>0</v>
      </c>
      <c r="J567" s="86">
        <f t="shared" si="286"/>
        <v>0</v>
      </c>
      <c r="K567" s="86">
        <f t="shared" si="286"/>
        <v>0</v>
      </c>
      <c r="L567" s="86">
        <f t="shared" si="286"/>
        <v>0</v>
      </c>
      <c r="M567" s="86">
        <f t="shared" si="286"/>
        <v>0</v>
      </c>
      <c r="N567" s="86">
        <f t="shared" si="286"/>
        <v>0</v>
      </c>
      <c r="O567" s="86">
        <f t="shared" si="286"/>
        <v>0</v>
      </c>
      <c r="P567" s="86">
        <f t="shared" si="286"/>
        <v>0</v>
      </c>
      <c r="Q567" s="86">
        <f t="shared" si="286"/>
        <v>0</v>
      </c>
      <c r="R567" s="86">
        <f t="shared" si="286"/>
        <v>0</v>
      </c>
      <c r="S567" s="86">
        <f t="shared" si="286"/>
        <v>0</v>
      </c>
      <c r="T567" s="86">
        <f t="shared" si="286"/>
        <v>0</v>
      </c>
      <c r="U567" s="86">
        <f t="shared" si="286"/>
        <v>0</v>
      </c>
      <c r="V567" s="86">
        <f t="shared" si="286"/>
        <v>0</v>
      </c>
      <c r="W567" s="86">
        <f t="shared" si="286"/>
        <v>0</v>
      </c>
      <c r="X567" s="86">
        <f t="shared" si="286"/>
        <v>0</v>
      </c>
      <c r="Y567" s="86">
        <f t="shared" si="286"/>
        <v>0</v>
      </c>
      <c r="Z567" s="86">
        <f t="shared" si="286"/>
        <v>0</v>
      </c>
      <c r="AA567" s="86">
        <f t="shared" si="286"/>
        <v>0</v>
      </c>
      <c r="AB567" s="86">
        <f t="shared" si="286"/>
        <v>0</v>
      </c>
      <c r="AC567" s="86">
        <f t="shared" si="286"/>
        <v>0</v>
      </c>
      <c r="AD567" s="86">
        <f t="shared" si="286"/>
        <v>0</v>
      </c>
      <c r="AE567" s="86">
        <f t="shared" si="286"/>
        <v>0</v>
      </c>
      <c r="AF567" s="86">
        <f t="shared" si="286"/>
        <v>0</v>
      </c>
      <c r="AG567" s="86">
        <f t="shared" si="286"/>
        <v>0</v>
      </c>
      <c r="AH567" s="86">
        <f t="shared" si="286"/>
        <v>0</v>
      </c>
      <c r="AI567" s="86">
        <f t="shared" si="286"/>
        <v>0</v>
      </c>
      <c r="AJ567" s="86">
        <f t="shared" si="286"/>
        <v>0</v>
      </c>
      <c r="AK567" s="86">
        <f t="shared" si="286"/>
        <v>0</v>
      </c>
      <c r="AL567" s="86">
        <f t="shared" si="286"/>
        <v>0</v>
      </c>
      <c r="AM567" s="86">
        <f t="shared" si="286"/>
        <v>0</v>
      </c>
      <c r="AN567" s="86">
        <f t="shared" si="286"/>
        <v>0</v>
      </c>
      <c r="AO567" s="86">
        <f t="shared" si="286"/>
        <v>0</v>
      </c>
      <c r="AP567" s="86">
        <f t="shared" si="286"/>
        <v>0</v>
      </c>
    </row>
    <row r="568" spans="1:42" ht="12.75" hidden="1" customHeight="1" outlineLevel="1">
      <c r="A568" s="762"/>
      <c r="B568" s="728" t="s">
        <v>97</v>
      </c>
      <c r="C568" s="59" t="s">
        <v>1089</v>
      </c>
      <c r="D568" s="686"/>
      <c r="E568" s="667" t="s">
        <v>151</v>
      </c>
      <c r="F568" s="692"/>
      <c r="G568" s="155">
        <f t="shared" ref="G568:AP568" si="287">G569</f>
        <v>0</v>
      </c>
      <c r="H568" s="155">
        <f t="shared" si="287"/>
        <v>0</v>
      </c>
      <c r="I568" s="155">
        <f t="shared" si="287"/>
        <v>0</v>
      </c>
      <c r="J568" s="155">
        <f t="shared" si="287"/>
        <v>0</v>
      </c>
      <c r="K568" s="155">
        <f t="shared" si="287"/>
        <v>0</v>
      </c>
      <c r="L568" s="155">
        <f t="shared" si="287"/>
        <v>0</v>
      </c>
      <c r="M568" s="155">
        <f t="shared" si="287"/>
        <v>0</v>
      </c>
      <c r="N568" s="155">
        <f t="shared" si="287"/>
        <v>0</v>
      </c>
      <c r="O568" s="155">
        <f t="shared" si="287"/>
        <v>0</v>
      </c>
      <c r="P568" s="155">
        <f t="shared" si="287"/>
        <v>0</v>
      </c>
      <c r="Q568" s="155">
        <f t="shared" si="287"/>
        <v>0</v>
      </c>
      <c r="R568" s="155">
        <f t="shared" si="287"/>
        <v>0</v>
      </c>
      <c r="S568" s="155">
        <f t="shared" si="287"/>
        <v>0</v>
      </c>
      <c r="T568" s="155">
        <f t="shared" si="287"/>
        <v>0</v>
      </c>
      <c r="U568" s="155">
        <f t="shared" si="287"/>
        <v>0</v>
      </c>
      <c r="V568" s="155">
        <f t="shared" si="287"/>
        <v>0</v>
      </c>
      <c r="W568" s="155">
        <f t="shared" si="287"/>
        <v>0</v>
      </c>
      <c r="X568" s="155">
        <f t="shared" si="287"/>
        <v>0</v>
      </c>
      <c r="Y568" s="155">
        <f t="shared" si="287"/>
        <v>0</v>
      </c>
      <c r="Z568" s="155">
        <f t="shared" si="287"/>
        <v>0</v>
      </c>
      <c r="AA568" s="155">
        <f t="shared" si="287"/>
        <v>0</v>
      </c>
      <c r="AB568" s="155">
        <f t="shared" si="287"/>
        <v>0</v>
      </c>
      <c r="AC568" s="155">
        <f t="shared" si="287"/>
        <v>0</v>
      </c>
      <c r="AD568" s="155">
        <f t="shared" si="287"/>
        <v>0</v>
      </c>
      <c r="AE568" s="155">
        <f t="shared" si="287"/>
        <v>0</v>
      </c>
      <c r="AF568" s="155">
        <f t="shared" si="287"/>
        <v>0</v>
      </c>
      <c r="AG568" s="155">
        <f t="shared" si="287"/>
        <v>0</v>
      </c>
      <c r="AH568" s="155">
        <f t="shared" si="287"/>
        <v>0</v>
      </c>
      <c r="AI568" s="155">
        <f t="shared" si="287"/>
        <v>0</v>
      </c>
      <c r="AJ568" s="155">
        <f t="shared" si="287"/>
        <v>0</v>
      </c>
      <c r="AK568" s="155">
        <f t="shared" si="287"/>
        <v>0</v>
      </c>
      <c r="AL568" s="155">
        <f t="shared" si="287"/>
        <v>0</v>
      </c>
      <c r="AM568" s="155">
        <f t="shared" si="287"/>
        <v>0</v>
      </c>
      <c r="AN568" s="155">
        <f t="shared" si="287"/>
        <v>0</v>
      </c>
      <c r="AO568" s="155">
        <f t="shared" si="287"/>
        <v>0</v>
      </c>
      <c r="AP568" s="155">
        <f t="shared" si="287"/>
        <v>0</v>
      </c>
    </row>
    <row r="569" spans="1:42" ht="12.75" hidden="1" customHeight="1" outlineLevel="1">
      <c r="A569" s="762"/>
      <c r="B569" s="728" t="s">
        <v>48</v>
      </c>
      <c r="C569" s="60"/>
      <c r="D569" s="669" t="s">
        <v>497</v>
      </c>
      <c r="E569" s="667" t="s">
        <v>151</v>
      </c>
      <c r="F569" s="690"/>
      <c r="G569" s="87">
        <f t="shared" ref="G569:AP569" si="288">IF(G533="","",G533*G$368*(1-G376))</f>
        <v>0</v>
      </c>
      <c r="H569" s="87">
        <f t="shared" si="288"/>
        <v>0</v>
      </c>
      <c r="I569" s="87">
        <f t="shared" si="288"/>
        <v>0</v>
      </c>
      <c r="J569" s="87">
        <f t="shared" si="288"/>
        <v>0</v>
      </c>
      <c r="K569" s="87">
        <f t="shared" si="288"/>
        <v>0</v>
      </c>
      <c r="L569" s="87">
        <f t="shared" si="288"/>
        <v>0</v>
      </c>
      <c r="M569" s="87">
        <f t="shared" si="288"/>
        <v>0</v>
      </c>
      <c r="N569" s="87">
        <f t="shared" si="288"/>
        <v>0</v>
      </c>
      <c r="O569" s="87">
        <f t="shared" si="288"/>
        <v>0</v>
      </c>
      <c r="P569" s="87">
        <f t="shared" si="288"/>
        <v>0</v>
      </c>
      <c r="Q569" s="87">
        <f t="shared" si="288"/>
        <v>0</v>
      </c>
      <c r="R569" s="87">
        <f t="shared" si="288"/>
        <v>0</v>
      </c>
      <c r="S569" s="87">
        <f t="shared" si="288"/>
        <v>0</v>
      </c>
      <c r="T569" s="87">
        <f t="shared" si="288"/>
        <v>0</v>
      </c>
      <c r="U569" s="87">
        <f t="shared" si="288"/>
        <v>0</v>
      </c>
      <c r="V569" s="87">
        <f t="shared" si="288"/>
        <v>0</v>
      </c>
      <c r="W569" s="87">
        <f t="shared" si="288"/>
        <v>0</v>
      </c>
      <c r="X569" s="87">
        <f t="shared" si="288"/>
        <v>0</v>
      </c>
      <c r="Y569" s="87">
        <f t="shared" si="288"/>
        <v>0</v>
      </c>
      <c r="Z569" s="87">
        <f t="shared" si="288"/>
        <v>0</v>
      </c>
      <c r="AA569" s="87">
        <f t="shared" si="288"/>
        <v>0</v>
      </c>
      <c r="AB569" s="87">
        <f t="shared" si="288"/>
        <v>0</v>
      </c>
      <c r="AC569" s="87">
        <f t="shared" si="288"/>
        <v>0</v>
      </c>
      <c r="AD569" s="87">
        <f t="shared" si="288"/>
        <v>0</v>
      </c>
      <c r="AE569" s="87">
        <f t="shared" si="288"/>
        <v>0</v>
      </c>
      <c r="AF569" s="87">
        <f t="shared" si="288"/>
        <v>0</v>
      </c>
      <c r="AG569" s="87">
        <f t="shared" si="288"/>
        <v>0</v>
      </c>
      <c r="AH569" s="87">
        <f t="shared" si="288"/>
        <v>0</v>
      </c>
      <c r="AI569" s="87">
        <f t="shared" si="288"/>
        <v>0</v>
      </c>
      <c r="AJ569" s="87">
        <f t="shared" si="288"/>
        <v>0</v>
      </c>
      <c r="AK569" s="87">
        <f t="shared" si="288"/>
        <v>0</v>
      </c>
      <c r="AL569" s="87">
        <f t="shared" si="288"/>
        <v>0</v>
      </c>
      <c r="AM569" s="87">
        <f t="shared" si="288"/>
        <v>0</v>
      </c>
      <c r="AN569" s="87">
        <f t="shared" si="288"/>
        <v>0</v>
      </c>
      <c r="AO569" s="87">
        <f t="shared" si="288"/>
        <v>0</v>
      </c>
      <c r="AP569" s="87">
        <f t="shared" si="288"/>
        <v>0</v>
      </c>
    </row>
    <row r="570" spans="1:42" ht="12.75" hidden="1" customHeight="1" outlineLevel="1">
      <c r="A570" s="762"/>
      <c r="B570" s="728" t="s">
        <v>49</v>
      </c>
      <c r="C570" s="59" t="s">
        <v>399</v>
      </c>
      <c r="D570" s="689"/>
      <c r="E570" s="667" t="s">
        <v>151</v>
      </c>
      <c r="F570" s="692"/>
      <c r="G570" s="155">
        <f t="shared" ref="G570:AP570" si="289">G571</f>
        <v>0</v>
      </c>
      <c r="H570" s="155">
        <f t="shared" si="289"/>
        <v>0</v>
      </c>
      <c r="I570" s="155">
        <f t="shared" si="289"/>
        <v>0</v>
      </c>
      <c r="J570" s="155">
        <f t="shared" si="289"/>
        <v>0</v>
      </c>
      <c r="K570" s="155">
        <f t="shared" si="289"/>
        <v>0</v>
      </c>
      <c r="L570" s="155">
        <f t="shared" si="289"/>
        <v>0</v>
      </c>
      <c r="M570" s="155">
        <f t="shared" si="289"/>
        <v>0</v>
      </c>
      <c r="N570" s="155">
        <f t="shared" si="289"/>
        <v>0</v>
      </c>
      <c r="O570" s="155">
        <f t="shared" si="289"/>
        <v>0</v>
      </c>
      <c r="P570" s="155">
        <f t="shared" si="289"/>
        <v>0</v>
      </c>
      <c r="Q570" s="155">
        <f t="shared" si="289"/>
        <v>0</v>
      </c>
      <c r="R570" s="155">
        <f t="shared" si="289"/>
        <v>0</v>
      </c>
      <c r="S570" s="155">
        <f t="shared" si="289"/>
        <v>0</v>
      </c>
      <c r="T570" s="155">
        <f t="shared" si="289"/>
        <v>0</v>
      </c>
      <c r="U570" s="155">
        <f t="shared" si="289"/>
        <v>0</v>
      </c>
      <c r="V570" s="155">
        <f t="shared" si="289"/>
        <v>0</v>
      </c>
      <c r="W570" s="155">
        <f t="shared" si="289"/>
        <v>0</v>
      </c>
      <c r="X570" s="155">
        <f t="shared" si="289"/>
        <v>0</v>
      </c>
      <c r="Y570" s="155">
        <f t="shared" si="289"/>
        <v>0</v>
      </c>
      <c r="Z570" s="155">
        <f t="shared" si="289"/>
        <v>0</v>
      </c>
      <c r="AA570" s="155">
        <f t="shared" si="289"/>
        <v>0</v>
      </c>
      <c r="AB570" s="155">
        <f t="shared" si="289"/>
        <v>0</v>
      </c>
      <c r="AC570" s="155">
        <f t="shared" si="289"/>
        <v>0</v>
      </c>
      <c r="AD570" s="155">
        <f t="shared" si="289"/>
        <v>0</v>
      </c>
      <c r="AE570" s="155">
        <f t="shared" si="289"/>
        <v>0</v>
      </c>
      <c r="AF570" s="155">
        <f t="shared" si="289"/>
        <v>0</v>
      </c>
      <c r="AG570" s="155">
        <f t="shared" si="289"/>
        <v>0</v>
      </c>
      <c r="AH570" s="155">
        <f t="shared" si="289"/>
        <v>0</v>
      </c>
      <c r="AI570" s="155">
        <f t="shared" si="289"/>
        <v>0</v>
      </c>
      <c r="AJ570" s="155">
        <f t="shared" si="289"/>
        <v>0</v>
      </c>
      <c r="AK570" s="155">
        <f t="shared" si="289"/>
        <v>0</v>
      </c>
      <c r="AL570" s="155">
        <f t="shared" si="289"/>
        <v>0</v>
      </c>
      <c r="AM570" s="155">
        <f t="shared" si="289"/>
        <v>0</v>
      </c>
      <c r="AN570" s="155">
        <f t="shared" si="289"/>
        <v>0</v>
      </c>
      <c r="AO570" s="155">
        <f t="shared" si="289"/>
        <v>0</v>
      </c>
      <c r="AP570" s="155">
        <f t="shared" si="289"/>
        <v>0</v>
      </c>
    </row>
    <row r="571" spans="1:42" ht="12.75" hidden="1" customHeight="1" outlineLevel="1">
      <c r="B571" s="728" t="s">
        <v>1016</v>
      </c>
      <c r="C571" s="60"/>
      <c r="D571" s="640" t="s">
        <v>192</v>
      </c>
      <c r="E571" s="667" t="s">
        <v>151</v>
      </c>
      <c r="F571" s="692"/>
      <c r="G571" s="86">
        <f t="shared" ref="G571:AP571" si="290">IF(G535="","",(G535*G$385)+(G533*G368*G376))</f>
        <v>0</v>
      </c>
      <c r="H571" s="86">
        <f t="shared" si="290"/>
        <v>0</v>
      </c>
      <c r="I571" s="86">
        <f t="shared" si="290"/>
        <v>0</v>
      </c>
      <c r="J571" s="86">
        <f t="shared" si="290"/>
        <v>0</v>
      </c>
      <c r="K571" s="86">
        <f t="shared" si="290"/>
        <v>0</v>
      </c>
      <c r="L571" s="86">
        <f t="shared" si="290"/>
        <v>0</v>
      </c>
      <c r="M571" s="86">
        <f t="shared" si="290"/>
        <v>0</v>
      </c>
      <c r="N571" s="86">
        <f t="shared" si="290"/>
        <v>0</v>
      </c>
      <c r="O571" s="86">
        <f t="shared" si="290"/>
        <v>0</v>
      </c>
      <c r="P571" s="86">
        <f t="shared" si="290"/>
        <v>0</v>
      </c>
      <c r="Q571" s="86">
        <f t="shared" si="290"/>
        <v>0</v>
      </c>
      <c r="R571" s="86">
        <f t="shared" si="290"/>
        <v>0</v>
      </c>
      <c r="S571" s="86">
        <f t="shared" si="290"/>
        <v>0</v>
      </c>
      <c r="T571" s="86">
        <f t="shared" si="290"/>
        <v>0</v>
      </c>
      <c r="U571" s="86">
        <f t="shared" si="290"/>
        <v>0</v>
      </c>
      <c r="V571" s="86">
        <f t="shared" si="290"/>
        <v>0</v>
      </c>
      <c r="W571" s="86">
        <f t="shared" si="290"/>
        <v>0</v>
      </c>
      <c r="X571" s="86">
        <f t="shared" si="290"/>
        <v>0</v>
      </c>
      <c r="Y571" s="86">
        <f t="shared" si="290"/>
        <v>0</v>
      </c>
      <c r="Z571" s="86">
        <f t="shared" si="290"/>
        <v>0</v>
      </c>
      <c r="AA571" s="86">
        <f t="shared" si="290"/>
        <v>0</v>
      </c>
      <c r="AB571" s="86">
        <f t="shared" si="290"/>
        <v>0</v>
      </c>
      <c r="AC571" s="86">
        <f t="shared" si="290"/>
        <v>0</v>
      </c>
      <c r="AD571" s="86">
        <f t="shared" si="290"/>
        <v>0</v>
      </c>
      <c r="AE571" s="86">
        <f t="shared" si="290"/>
        <v>0</v>
      </c>
      <c r="AF571" s="86">
        <f t="shared" si="290"/>
        <v>0</v>
      </c>
      <c r="AG571" s="86">
        <f t="shared" si="290"/>
        <v>0</v>
      </c>
      <c r="AH571" s="86">
        <f t="shared" si="290"/>
        <v>0</v>
      </c>
      <c r="AI571" s="86">
        <f t="shared" si="290"/>
        <v>0</v>
      </c>
      <c r="AJ571" s="86">
        <f t="shared" si="290"/>
        <v>0</v>
      </c>
      <c r="AK571" s="86">
        <f t="shared" si="290"/>
        <v>0</v>
      </c>
      <c r="AL571" s="86">
        <f t="shared" si="290"/>
        <v>0</v>
      </c>
      <c r="AM571" s="86">
        <f t="shared" si="290"/>
        <v>0</v>
      </c>
      <c r="AN571" s="86">
        <f t="shared" si="290"/>
        <v>0</v>
      </c>
      <c r="AO571" s="86">
        <f t="shared" si="290"/>
        <v>0</v>
      </c>
      <c r="AP571" s="86">
        <f t="shared" si="290"/>
        <v>0</v>
      </c>
    </row>
    <row r="572" spans="1:42" collapsed="1"/>
    <row r="613" spans="4:8">
      <c r="D613" s="764"/>
      <c r="E613" s="763"/>
      <c r="F613" s="809"/>
      <c r="G613" s="764"/>
      <c r="H613" s="763"/>
    </row>
  </sheetData>
  <sheetProtection password="8F4D" sheet="1" objects="1" scenarios="1" selectLockedCells="1"/>
  <mergeCells count="10">
    <mergeCell ref="A1:D1"/>
    <mergeCell ref="E1:P1"/>
    <mergeCell ref="C36:D36"/>
    <mergeCell ref="C32:D32"/>
    <mergeCell ref="E33:F33"/>
    <mergeCell ref="B195:F195"/>
    <mergeCell ref="B189:F189"/>
    <mergeCell ref="B172:F172"/>
    <mergeCell ref="B183:F183"/>
    <mergeCell ref="B180:F180"/>
  </mergeCells>
  <phoneticPr fontId="0" type="noConversion"/>
  <conditionalFormatting sqref="G349:AP349">
    <cfRule type="expression" dxfId="35" priority="1" stopIfTrue="1">
      <formula>ISERROR(MATCH(G$349,CoalEmi,))</formula>
    </cfRule>
  </conditionalFormatting>
  <conditionalFormatting sqref="G350:AP350">
    <cfRule type="expression" dxfId="34" priority="2" stopIfTrue="1">
      <formula>ISERROR(MATCH(G$350,PetCoEmi,))</formula>
    </cfRule>
  </conditionalFormatting>
  <conditionalFormatting sqref="G351:AP351">
    <cfRule type="expression" dxfId="33" priority="3" stopIfTrue="1">
      <formula>ISERROR(MATCH(G$351,HeavyEmi,))</formula>
    </cfRule>
  </conditionalFormatting>
  <conditionalFormatting sqref="G361:AP361">
    <cfRule type="expression" dxfId="32" priority="4" stopIfTrue="1">
      <formula>ISERROR(MATCH(G$361,WasteOilEmi,))</formula>
    </cfRule>
  </conditionalFormatting>
  <conditionalFormatting sqref="G362:AP362">
    <cfRule type="expression" dxfId="31" priority="5" stopIfTrue="1">
      <formula>ISERROR(MATCH(G$362,TyresEmi,))</formula>
    </cfRule>
  </conditionalFormatting>
  <conditionalFormatting sqref="G363:AP363">
    <cfRule type="expression" dxfId="30" priority="6" stopIfTrue="1">
      <formula>ISERROR(MATCH(G$363,PlasticsEmi,))</formula>
    </cfRule>
  </conditionalFormatting>
  <conditionalFormatting sqref="G364:AP364">
    <cfRule type="expression" dxfId="29" priority="7" stopIfTrue="1">
      <formula>ISERROR(MATCH(G$364,SolventEmi,))</formula>
    </cfRule>
  </conditionalFormatting>
  <conditionalFormatting sqref="G365:AP365">
    <cfRule type="expression" dxfId="28" priority="8" stopIfTrue="1">
      <formula>ISERROR(MATCH(G$365,SawDustEmi,))</formula>
    </cfRule>
  </conditionalFormatting>
  <conditionalFormatting sqref="G366:AP366">
    <cfRule type="expression" dxfId="27" priority="9" stopIfTrue="1">
      <formula>ISERROR(MATCH(G$366,IndWasteEmi,))</formula>
    </cfRule>
  </conditionalFormatting>
  <conditionalFormatting sqref="G368:AP368">
    <cfRule type="expression" dxfId="26" priority="10" stopIfTrue="1">
      <formula>ISERROR(MATCH(G$368,OthFossEmi,))</formula>
    </cfRule>
  </conditionalFormatting>
  <conditionalFormatting sqref="G378:AP378">
    <cfRule type="expression" dxfId="25" priority="11" stopIfTrue="1">
      <formula>ISERROR(MATCH(G$378,SludgeEmi,))</formula>
    </cfRule>
  </conditionalFormatting>
  <conditionalFormatting sqref="G379:AP379">
    <cfRule type="expression" dxfId="24" priority="12" stopIfTrue="1">
      <formula>ISERROR(MATCH(G$379,WoodEmi,))</formula>
    </cfRule>
  </conditionalFormatting>
  <conditionalFormatting sqref="G380:AP380">
    <cfRule type="expression" dxfId="23" priority="13" stopIfTrue="1">
      <formula>ISERROR(MATCH(G$380,PaperEmi,))</formula>
    </cfRule>
  </conditionalFormatting>
  <conditionalFormatting sqref="G381:AP381">
    <cfRule type="expression" dxfId="22" priority="14" stopIfTrue="1">
      <formula>ISERROR(MATCH(G$381,MealEmi,))</formula>
    </cfRule>
  </conditionalFormatting>
  <conditionalFormatting sqref="G382:AP382">
    <cfRule type="expression" dxfId="21" priority="15" stopIfTrue="1">
      <formula>ISERROR(MATCH(G$382,BMealEmi,))</formula>
    </cfRule>
  </conditionalFormatting>
  <conditionalFormatting sqref="G383:AP383">
    <cfRule type="expression" dxfId="20" priority="16" stopIfTrue="1">
      <formula>ISERROR(MATCH(G$383,FatEmi,))</formula>
    </cfRule>
  </conditionalFormatting>
  <conditionalFormatting sqref="G384:AP384">
    <cfRule type="expression" dxfId="19" priority="17" stopIfTrue="1">
      <formula>ISERROR(MATCH(G$384,AgriEmi,))</formula>
    </cfRule>
  </conditionalFormatting>
  <conditionalFormatting sqref="G385:AP385">
    <cfRule type="expression" dxfId="18" priority="18" stopIfTrue="1">
      <formula>ISERROR(MATCH(G$385,OthBioEmi,))</formula>
    </cfRule>
  </conditionalFormatting>
  <conditionalFormatting sqref="G370:AP370">
    <cfRule type="expression" dxfId="17" priority="19" stopIfTrue="1">
      <formula>ISERROR(MATCH(G$370,TyresBio,))</formula>
    </cfRule>
  </conditionalFormatting>
  <conditionalFormatting sqref="G490:AP490 G478:AP478 G296:AP296">
    <cfRule type="cellIs" dxfId="16" priority="20" stopIfTrue="1" operator="equal">
      <formula>G$270</formula>
    </cfRule>
    <cfRule type="cellIs" dxfId="15" priority="21" stopIfTrue="1" operator="notEqual">
      <formula>G$270</formula>
    </cfRule>
  </conditionalFormatting>
  <conditionalFormatting sqref="G494:AP494 G479:AP479 G297:AP297">
    <cfRule type="cellIs" dxfId="14" priority="22" stopIfTrue="1" operator="equal">
      <formula>G$271</formula>
    </cfRule>
    <cfRule type="cellIs" dxfId="13" priority="23" stopIfTrue="1" operator="notEqual">
      <formula>G$271</formula>
    </cfRule>
  </conditionalFormatting>
  <conditionalFormatting sqref="G491:AP491 G480:AP480 G298:AP298">
    <cfRule type="cellIs" dxfId="12" priority="24" stopIfTrue="1" operator="equal">
      <formula>G$272</formula>
    </cfRule>
    <cfRule type="cellIs" dxfId="11" priority="25" stopIfTrue="1" operator="notEqual">
      <formula>G$272</formula>
    </cfRule>
  </conditionalFormatting>
  <conditionalFormatting sqref="G492:AP492 G481:AP481 G467:AP467 G473:AP473 G299:AP299">
    <cfRule type="cellIs" dxfId="10" priority="26" stopIfTrue="1" operator="equal">
      <formula>G$273</formula>
    </cfRule>
    <cfRule type="cellIs" dxfId="9" priority="27" stopIfTrue="1" operator="notEqual">
      <formula>G$273</formula>
    </cfRule>
  </conditionalFormatting>
  <conditionalFormatting sqref="G493:AP493 G474:AP474 G482:AP482 G300:AP300">
    <cfRule type="cellIs" dxfId="8" priority="28" stopIfTrue="1" operator="equal">
      <formula>G$274</formula>
    </cfRule>
    <cfRule type="cellIs" dxfId="7" priority="29" stopIfTrue="1" operator="notEqual">
      <formula>G$274</formula>
    </cfRule>
  </conditionalFormatting>
  <conditionalFormatting sqref="G483:AP483 G301:AP301">
    <cfRule type="cellIs" dxfId="6" priority="30" stopIfTrue="1" operator="equal">
      <formula>G$275</formula>
    </cfRule>
    <cfRule type="cellIs" dxfId="5" priority="31" stopIfTrue="1" operator="notEqual">
      <formula>G$275</formula>
    </cfRule>
  </conditionalFormatting>
  <conditionalFormatting sqref="G352:AP352">
    <cfRule type="expression" dxfId="4" priority="32" stopIfTrue="1">
      <formula>ISERROR(MATCH(G$352,DieselEmi,))</formula>
    </cfRule>
  </conditionalFormatting>
  <conditionalFormatting sqref="G353:AP353">
    <cfRule type="expression" dxfId="3" priority="33" stopIfTrue="1">
      <formula>ISERROR(MATCH(G$353,GasEmi,))</formula>
    </cfRule>
  </conditionalFormatting>
  <conditionalFormatting sqref="G354:AP354">
    <cfRule type="expression" dxfId="2" priority="34" stopIfTrue="1">
      <formula>ISERROR(MATCH(G$354,ShaleEmi,))</formula>
    </cfRule>
  </conditionalFormatting>
  <conditionalFormatting sqref="G355:AP355">
    <cfRule type="expression" dxfId="1" priority="35" stopIfTrue="1">
      <formula>ISERROR(MATCH(G$355,LigniteEmi,))</formula>
    </cfRule>
  </conditionalFormatting>
  <conditionalFormatting sqref="G356:AP356">
    <cfRule type="expression" dxfId="0" priority="36" stopIfTrue="1">
      <formula>ISERROR(MATCH(G$356,GasolineEmi,))</formula>
    </cfRule>
  </conditionalFormatting>
  <dataValidations xWindow="936" yWindow="768" count="14">
    <dataValidation type="decimal" operator="greaterThanOrEqual" allowBlank="1" showInputMessage="1" showErrorMessage="1" sqref="G49:AP54 G108 H108:AP109 G40:AP42 G90:AP92 G59:AP60 G71:AP73 G357:AP359 G95:AP97 G371:AP376 G266:AP266 G499:AP499 G461:AP461 G471:AP471 G100:AP104 G231:AP237 G449:AP449 G454:AP459 G296:AP301 G303:AP303 G305:AP305 G239:AP245 G247:AP254 G451:AP451 G257:AP262 G270:AP276 G278:AP284 G286:AP293 G442:AP447 G264:AP264 G487:AP487 G497:AP497 G431:AP433 G435:AP435 G437:AP439 G467:AP469 G490:AP495 G485:AP485 G478:AP483 G473:AP475 G463:AP463 G369:AP369 G367:AP367">
      <formula1>0</formula1>
    </dataValidation>
    <dataValidation type="decimal" allowBlank="1" showInputMessage="1" showErrorMessage="1" sqref="G61:AP61 G55:AP55 G43:AP45">
      <formula1>-10000000</formula1>
      <formula2>10000000</formula2>
    </dataValidation>
    <dataValidation type="list" allowBlank="1" showErrorMessage="1" sqref="G34:AP34">
      <formula1>Def_Method</formula1>
    </dataValidation>
    <dataValidation type="list" allowBlank="1" showInputMessage="1" showErrorMessage="1" sqref="G15:AP15">
      <formula1>Def_PlantType</formula1>
    </dataValidation>
    <dataValidation type="list" allowBlank="1" showInputMessage="1" showErrorMessage="1" sqref="E22:E31">
      <formula1>Def_yes_no</formula1>
    </dataValidation>
    <dataValidation type="list" allowBlank="1" showInputMessage="1" showErrorMessage="1" sqref="G17:AP17">
      <formula1>Def_Verification</formula1>
    </dataValidation>
    <dataValidation type="list" allowBlank="1" showInputMessage="1" showErrorMessage="1" sqref="G14:AP14">
      <formula1>Def_ClinkerCap</formula1>
    </dataValidation>
    <dataValidation type="list" allowBlank="1" showInputMessage="1" showErrorMessage="1" sqref="G13:AP13">
      <formula1>Def_KilnType</formula1>
    </dataValidation>
    <dataValidation type="list" allowBlank="1" showInputMessage="1" showErrorMessage="1" sqref="G10:AP10">
      <formula1>CountryDef</formula1>
    </dataValidation>
    <dataValidation type="list" allowBlank="1" showInputMessage="1" showErrorMessage="1" sqref="G11:AP11">
      <formula1>Def_Continent</formula1>
    </dataValidation>
    <dataValidation type="list" allowBlank="1" showInputMessage="1" showErrorMessage="1" sqref="G12:AP12">
      <formula1>Def_Annex</formula1>
    </dataValidation>
    <dataValidation type="list" allowBlank="1" showInputMessage="1" showErrorMessage="1" sqref="E32">
      <formula1>Year</formula1>
    </dataValidation>
    <dataValidation type="decimal" allowBlank="1" showInputMessage="1" showErrorMessage="1" sqref="G16:AP16">
      <formula1>0</formula1>
      <formula2>1</formula2>
    </dataValidation>
    <dataValidation operator="greaterThanOrEqual" allowBlank="1" showInputMessage="1" showErrorMessage="1" sqref="G109"/>
  </dataValidations>
  <pageMargins left="0.39370078740157483" right="0.23622047244094491" top="0.47244094488188981" bottom="0.51181102362204722" header="0.39370078740157483" footer="0.35433070866141736"/>
  <pageSetup paperSize="9" scale="49" fitToWidth="3" fitToHeight="7" orientation="landscape" cellComments="asDisplayed" r:id="rId1"/>
  <headerFooter alignWithMargins="0">
    <oddFooter>&amp;L&amp;8&amp;F\&amp;A&amp;CPage &amp;P of &amp;N&amp;RDate: &amp;D; Time: &amp;T</oddFooter>
  </headerFooter>
  <rowBreaks count="7" manualBreakCount="7">
    <brk id="80" max="36" man="1"/>
    <brk id="168" max="36" man="1"/>
    <brk id="225" max="36" man="1"/>
    <brk id="305" max="36" man="1"/>
    <brk id="385" max="36" man="1"/>
    <brk id="464" max="36" man="1"/>
    <brk id="536" max="36" man="1"/>
  </rowBreaks>
  <drawing r:id="rId2"/>
  <legacyDrawing r:id="rId3"/>
  <controls>
    <mc:AlternateContent xmlns:mc="http://schemas.openxmlformats.org/markup-compatibility/2006">
      <mc:Choice Requires="x14">
        <control shapeId="150572" r:id="rId4" name="takeLastBoundaries">
          <controlPr defaultSize="0" autoLine="0" r:id="rId5">
            <anchor moveWithCells="1">
              <from>
                <xdr:col>4</xdr:col>
                <xdr:colOff>9525</xdr:colOff>
                <xdr:row>32</xdr:row>
                <xdr:rowOff>9525</xdr:rowOff>
              </from>
              <to>
                <xdr:col>6</xdr:col>
                <xdr:colOff>9525</xdr:colOff>
                <xdr:row>33</xdr:row>
                <xdr:rowOff>9525</xdr:rowOff>
              </to>
            </anchor>
          </controlPr>
        </control>
      </mc:Choice>
      <mc:Fallback>
        <control shapeId="150572" r:id="rId4" name="takeLastBoundaries"/>
      </mc:Fallback>
    </mc:AlternateContent>
    <mc:AlternateContent xmlns:mc="http://schemas.openxmlformats.org/markup-compatibility/2006">
      <mc:Choice Requires="x14">
        <control shapeId="150571" r:id="rId6" name="copyPlantSheetTransfer">
          <controlPr defaultSize="0" autoLine="0" r:id="rId7">
            <anchor moveWithCells="1">
              <from>
                <xdr:col>3</xdr:col>
                <xdr:colOff>1895475</xdr:colOff>
                <xdr:row>7</xdr:row>
                <xdr:rowOff>9525</xdr:rowOff>
              </from>
              <to>
                <xdr:col>4</xdr:col>
                <xdr:colOff>9525</xdr:colOff>
                <xdr:row>8</xdr:row>
                <xdr:rowOff>9525</xdr:rowOff>
              </to>
            </anchor>
          </controlPr>
        </control>
      </mc:Choice>
      <mc:Fallback>
        <control shapeId="150571" r:id="rId6" name="copyPlantSheetTransfer"/>
      </mc:Fallback>
    </mc:AlternateContent>
    <mc:AlternateContent xmlns:mc="http://schemas.openxmlformats.org/markup-compatibility/2006">
      <mc:Choice Requires="x14">
        <control shapeId="150565" r:id="rId8" name="CopyPlantSheet">
          <controlPr defaultSize="0" autoFill="0" autoLine="0" r:id="rId9">
            <anchor moveWithCells="1">
              <from>
                <xdr:col>4</xdr:col>
                <xdr:colOff>9525</xdr:colOff>
                <xdr:row>7</xdr:row>
                <xdr:rowOff>9525</xdr:rowOff>
              </from>
              <to>
                <xdr:col>6</xdr:col>
                <xdr:colOff>9525</xdr:colOff>
                <xdr:row>8</xdr:row>
                <xdr:rowOff>9525</xdr:rowOff>
              </to>
            </anchor>
          </controlPr>
        </control>
      </mc:Choice>
      <mc:Fallback>
        <control shapeId="150565" r:id="rId8" name="CopyPlantSheet"/>
      </mc:Fallback>
    </mc:AlternateContent>
    <mc:AlternateContent xmlns:mc="http://schemas.openxmlformats.org/markup-compatibility/2006">
      <mc:Choice Requires="x14">
        <control shapeId="150529" r:id="rId10" name="CreateCalcinationSheet">
          <controlPr locked="0" defaultSize="0" disabled="1" autoLine="0" r:id="rId11">
            <anchor moveWithCells="1" sizeWithCells="1">
              <from>
                <xdr:col>4</xdr:col>
                <xdr:colOff>9525</xdr:colOff>
                <xdr:row>35</xdr:row>
                <xdr:rowOff>9525</xdr:rowOff>
              </from>
              <to>
                <xdr:col>6</xdr:col>
                <xdr:colOff>9525</xdr:colOff>
                <xdr:row>36</xdr:row>
                <xdr:rowOff>9525</xdr:rowOff>
              </to>
            </anchor>
          </controlPr>
        </control>
      </mc:Choice>
      <mc:Fallback>
        <control shapeId="150529" r:id="rId10" name="CreateCalcinationSheet"/>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K120"/>
  <sheetViews>
    <sheetView showGridLines="0" topLeftCell="G1" zoomScaleNormal="100" zoomScaleSheetLayoutView="176" workbookViewId="0">
      <selection activeCell="I2" sqref="I2:I62"/>
    </sheetView>
  </sheetViews>
  <sheetFormatPr baseColWidth="10" defaultRowHeight="12.75"/>
  <cols>
    <col min="1" max="1" width="47.42578125" style="1187" customWidth="1"/>
    <col min="2" max="2" width="20.140625" style="1187" bestFit="1" customWidth="1"/>
    <col min="3" max="3" width="19.28515625" style="1187" bestFit="1" customWidth="1"/>
    <col min="4" max="4" width="11.42578125" style="1187"/>
    <col min="5" max="5" width="49.42578125" style="1187" customWidth="1"/>
    <col min="6" max="6" width="19.140625" style="1187" customWidth="1"/>
    <col min="7" max="7" width="25.7109375" style="1187" customWidth="1"/>
    <col min="8" max="8" width="11.42578125" style="1187"/>
    <col min="9" max="9" width="11.42578125" style="1191"/>
    <col min="10" max="16384" width="11.42578125" style="1187"/>
  </cols>
  <sheetData>
    <row r="1" spans="1:11" ht="12.75" customHeight="1">
      <c r="A1" s="1183" t="s">
        <v>629</v>
      </c>
      <c r="B1" s="1183" t="s">
        <v>630</v>
      </c>
      <c r="C1" s="1183" t="s">
        <v>628</v>
      </c>
      <c r="D1" s="1184" t="s">
        <v>631</v>
      </c>
      <c r="E1" s="1185" t="s">
        <v>350</v>
      </c>
      <c r="F1" s="1185" t="s">
        <v>739</v>
      </c>
      <c r="G1" s="1184" t="s">
        <v>284</v>
      </c>
      <c r="H1" s="1184" t="s">
        <v>608</v>
      </c>
      <c r="I1" s="1186" t="s">
        <v>463</v>
      </c>
      <c r="K1" s="1184" t="s">
        <v>489</v>
      </c>
    </row>
    <row r="2" spans="1:11">
      <c r="A2" s="1187" t="s">
        <v>625</v>
      </c>
      <c r="B2" s="1187" t="s">
        <v>939</v>
      </c>
      <c r="C2" s="1187" t="s">
        <v>1242</v>
      </c>
      <c r="D2" s="1188" t="s">
        <v>516</v>
      </c>
      <c r="E2" s="1189" t="s">
        <v>1401</v>
      </c>
      <c r="F2" s="1189" t="s">
        <v>744</v>
      </c>
      <c r="G2" s="1190" t="s">
        <v>574</v>
      </c>
      <c r="H2" s="1187" t="s">
        <v>609</v>
      </c>
      <c r="I2" s="1191">
        <v>1990</v>
      </c>
      <c r="K2" s="1192" t="s">
        <v>1138</v>
      </c>
    </row>
    <row r="3" spans="1:11">
      <c r="A3" s="1187" t="s">
        <v>1247</v>
      </c>
      <c r="B3" s="1187" t="s">
        <v>940</v>
      </c>
      <c r="C3" s="1187" t="s">
        <v>1241</v>
      </c>
      <c r="D3" s="1188" t="s">
        <v>517</v>
      </c>
      <c r="E3" s="1189" t="s">
        <v>894</v>
      </c>
      <c r="F3" s="1189" t="s">
        <v>741</v>
      </c>
      <c r="G3" s="1190" t="s">
        <v>285</v>
      </c>
      <c r="H3" s="1187" t="s">
        <v>610</v>
      </c>
      <c r="I3" s="1191">
        <v>1991</v>
      </c>
      <c r="K3" s="1192" t="s">
        <v>1139</v>
      </c>
    </row>
    <row r="4" spans="1:11">
      <c r="A4" s="1187" t="s">
        <v>124</v>
      </c>
      <c r="B4" s="1187" t="s">
        <v>941</v>
      </c>
      <c r="C4" s="1187" t="s">
        <v>1243</v>
      </c>
      <c r="D4" s="1188" t="s">
        <v>518</v>
      </c>
      <c r="E4" s="1189" t="s">
        <v>895</v>
      </c>
      <c r="F4" s="1189" t="s">
        <v>743</v>
      </c>
      <c r="G4" s="1190" t="s">
        <v>573</v>
      </c>
      <c r="I4" s="1191">
        <v>1992</v>
      </c>
      <c r="K4" s="1192" t="s">
        <v>564</v>
      </c>
    </row>
    <row r="5" spans="1:11">
      <c r="A5" s="1187" t="s">
        <v>1295</v>
      </c>
      <c r="B5" s="1187" t="s">
        <v>424</v>
      </c>
      <c r="C5" s="1187" t="s">
        <v>1244</v>
      </c>
      <c r="E5" s="1189" t="s">
        <v>1410</v>
      </c>
      <c r="F5" s="1189" t="s">
        <v>740</v>
      </c>
      <c r="I5" s="1191">
        <v>1993</v>
      </c>
      <c r="K5" s="1192" t="s">
        <v>566</v>
      </c>
    </row>
    <row r="6" spans="1:11">
      <c r="A6" s="1187" t="s">
        <v>626</v>
      </c>
      <c r="B6" s="1187" t="s">
        <v>425</v>
      </c>
      <c r="C6" s="1187" t="s">
        <v>1245</v>
      </c>
      <c r="E6" s="1189" t="s">
        <v>928</v>
      </c>
      <c r="F6" s="1189" t="s">
        <v>742</v>
      </c>
      <c r="I6" s="1191">
        <v>1994</v>
      </c>
    </row>
    <row r="7" spans="1:11">
      <c r="A7" s="1187" t="s">
        <v>1297</v>
      </c>
      <c r="E7" s="1189" t="s">
        <v>1179</v>
      </c>
      <c r="F7" s="1189" t="s">
        <v>745</v>
      </c>
      <c r="I7" s="1191">
        <v>1995</v>
      </c>
    </row>
    <row r="8" spans="1:11">
      <c r="A8" s="1187" t="s">
        <v>627</v>
      </c>
      <c r="E8" s="1189" t="s">
        <v>354</v>
      </c>
      <c r="I8" s="1191">
        <v>1996</v>
      </c>
    </row>
    <row r="9" spans="1:11">
      <c r="A9" s="1187" t="s">
        <v>1298</v>
      </c>
      <c r="E9" s="1189" t="s">
        <v>929</v>
      </c>
      <c r="I9" s="1191">
        <v>1997</v>
      </c>
    </row>
    <row r="10" spans="1:11">
      <c r="E10" s="1189" t="s">
        <v>883</v>
      </c>
      <c r="I10" s="1191">
        <v>1998</v>
      </c>
    </row>
    <row r="11" spans="1:11">
      <c r="E11" s="1189" t="s">
        <v>884</v>
      </c>
      <c r="I11" s="1191">
        <v>1999</v>
      </c>
    </row>
    <row r="12" spans="1:11">
      <c r="E12" s="1189" t="s">
        <v>351</v>
      </c>
      <c r="I12" s="1191">
        <v>2000</v>
      </c>
    </row>
    <row r="13" spans="1:11">
      <c r="E13" s="1189" t="s">
        <v>355</v>
      </c>
      <c r="I13" s="1191">
        <v>2001</v>
      </c>
    </row>
    <row r="14" spans="1:11">
      <c r="E14" s="1189" t="s">
        <v>896</v>
      </c>
      <c r="I14" s="1191">
        <v>2002</v>
      </c>
    </row>
    <row r="15" spans="1:11">
      <c r="E15" s="1189" t="s">
        <v>1416</v>
      </c>
      <c r="I15" s="1191">
        <v>2003</v>
      </c>
    </row>
    <row r="16" spans="1:11">
      <c r="E16" s="1189" t="s">
        <v>1402</v>
      </c>
      <c r="I16" s="1191">
        <v>2004</v>
      </c>
    </row>
    <row r="17" spans="5:9">
      <c r="E17" s="1189" t="s">
        <v>1411</v>
      </c>
      <c r="I17" s="1191">
        <v>2005</v>
      </c>
    </row>
    <row r="18" spans="5:9">
      <c r="E18" s="1189" t="s">
        <v>885</v>
      </c>
      <c r="I18" s="1191">
        <v>2006</v>
      </c>
    </row>
    <row r="19" spans="5:9">
      <c r="E19" s="1189" t="s">
        <v>356</v>
      </c>
      <c r="I19" s="1191">
        <v>2007</v>
      </c>
    </row>
    <row r="20" spans="5:9">
      <c r="E20" s="1189" t="s">
        <v>919</v>
      </c>
      <c r="I20" s="1191">
        <v>2008</v>
      </c>
    </row>
    <row r="21" spans="5:9">
      <c r="E21" s="1189" t="s">
        <v>897</v>
      </c>
      <c r="I21" s="1191">
        <v>2009</v>
      </c>
    </row>
    <row r="22" spans="5:9">
      <c r="E22" s="1189" t="s">
        <v>917</v>
      </c>
      <c r="I22" s="1191">
        <v>2010</v>
      </c>
    </row>
    <row r="23" spans="5:9">
      <c r="E23" s="1189" t="s">
        <v>1417</v>
      </c>
      <c r="I23" s="1191">
        <v>2011</v>
      </c>
    </row>
    <row r="24" spans="5:9">
      <c r="E24" s="1189" t="s">
        <v>886</v>
      </c>
      <c r="I24" s="1191">
        <v>2012</v>
      </c>
    </row>
    <row r="25" spans="5:9">
      <c r="E25" s="1189" t="s">
        <v>1418</v>
      </c>
      <c r="I25" s="1191">
        <v>2013</v>
      </c>
    </row>
    <row r="26" spans="5:9">
      <c r="E26" s="1189" t="s">
        <v>898</v>
      </c>
      <c r="I26" s="1191">
        <v>2014</v>
      </c>
    </row>
    <row r="27" spans="5:9">
      <c r="E27" s="1189" t="s">
        <v>1419</v>
      </c>
      <c r="I27" s="1191">
        <v>2015</v>
      </c>
    </row>
    <row r="28" spans="5:9">
      <c r="E28" s="1189" t="s">
        <v>899</v>
      </c>
      <c r="I28" s="1191">
        <v>2016</v>
      </c>
    </row>
    <row r="29" spans="5:9">
      <c r="E29" s="1189" t="s">
        <v>1403</v>
      </c>
      <c r="I29" s="1191">
        <v>2017</v>
      </c>
    </row>
    <row r="30" spans="5:9">
      <c r="E30" s="1189" t="s">
        <v>1420</v>
      </c>
      <c r="I30" s="1191">
        <v>2018</v>
      </c>
    </row>
    <row r="31" spans="5:9">
      <c r="E31" s="1189" t="s">
        <v>357</v>
      </c>
      <c r="I31" s="1191">
        <v>2019</v>
      </c>
    </row>
    <row r="32" spans="5:9">
      <c r="E32" s="1189" t="s">
        <v>358</v>
      </c>
      <c r="I32" s="1191">
        <v>2020</v>
      </c>
    </row>
    <row r="33" spans="5:9">
      <c r="E33" s="1189" t="s">
        <v>359</v>
      </c>
      <c r="I33" s="1191">
        <v>2021</v>
      </c>
    </row>
    <row r="34" spans="5:9">
      <c r="E34" s="1189" t="s">
        <v>1421</v>
      </c>
      <c r="I34" s="1191">
        <v>2022</v>
      </c>
    </row>
    <row r="35" spans="5:9">
      <c r="E35" s="1189" t="s">
        <v>135</v>
      </c>
      <c r="I35" s="1191">
        <v>2023</v>
      </c>
    </row>
    <row r="36" spans="5:9">
      <c r="E36" s="1189" t="s">
        <v>900</v>
      </c>
      <c r="I36" s="1191">
        <v>2024</v>
      </c>
    </row>
    <row r="37" spans="5:9">
      <c r="E37" s="1189" t="s">
        <v>136</v>
      </c>
      <c r="I37" s="1191">
        <v>2025</v>
      </c>
    </row>
    <row r="38" spans="5:9">
      <c r="E38" s="1189" t="s">
        <v>901</v>
      </c>
      <c r="I38" s="1191">
        <v>2026</v>
      </c>
    </row>
    <row r="39" spans="5:9">
      <c r="E39" s="1189" t="s">
        <v>360</v>
      </c>
      <c r="I39" s="1191">
        <v>2027</v>
      </c>
    </row>
    <row r="40" spans="5:9">
      <c r="E40" s="1189" t="s">
        <v>1131</v>
      </c>
      <c r="I40" s="1191">
        <v>2028</v>
      </c>
    </row>
    <row r="41" spans="5:9">
      <c r="E41" s="1189" t="s">
        <v>361</v>
      </c>
      <c r="I41" s="1191">
        <v>2029</v>
      </c>
    </row>
    <row r="42" spans="5:9">
      <c r="E42" s="1189" t="s">
        <v>991</v>
      </c>
      <c r="I42" s="1191">
        <v>2030</v>
      </c>
    </row>
    <row r="43" spans="5:9">
      <c r="E43" s="1189" t="s">
        <v>1132</v>
      </c>
      <c r="I43" s="1191">
        <v>2031</v>
      </c>
    </row>
    <row r="44" spans="5:9">
      <c r="E44" s="1189" t="s">
        <v>887</v>
      </c>
      <c r="I44" s="1191">
        <v>2032</v>
      </c>
    </row>
    <row r="45" spans="5:9">
      <c r="E45" s="1189" t="s">
        <v>992</v>
      </c>
      <c r="I45" s="1191">
        <v>2033</v>
      </c>
    </row>
    <row r="46" spans="5:9">
      <c r="E46" s="1189" t="s">
        <v>1169</v>
      </c>
      <c r="I46" s="1191">
        <v>2034</v>
      </c>
    </row>
    <row r="47" spans="5:9">
      <c r="E47" s="1189" t="s">
        <v>1404</v>
      </c>
      <c r="I47" s="1191">
        <v>2035</v>
      </c>
    </row>
    <row r="48" spans="5:9">
      <c r="E48" s="1189" t="s">
        <v>993</v>
      </c>
      <c r="I48" s="1191">
        <v>2036</v>
      </c>
    </row>
    <row r="49" spans="5:9">
      <c r="E49" s="1189" t="s">
        <v>137</v>
      </c>
      <c r="I49" s="1191">
        <v>2037</v>
      </c>
    </row>
    <row r="50" spans="5:9">
      <c r="E50" s="1189" t="s">
        <v>138</v>
      </c>
      <c r="I50" s="1191">
        <v>2038</v>
      </c>
    </row>
    <row r="51" spans="5:9">
      <c r="E51" s="1189" t="s">
        <v>139</v>
      </c>
      <c r="I51" s="1191">
        <v>2039</v>
      </c>
    </row>
    <row r="52" spans="5:9">
      <c r="E52" s="1189" t="s">
        <v>994</v>
      </c>
      <c r="I52" s="1191">
        <v>2040</v>
      </c>
    </row>
    <row r="53" spans="5:9">
      <c r="E53" s="1189" t="s">
        <v>1405</v>
      </c>
      <c r="I53" s="1191">
        <v>2041</v>
      </c>
    </row>
    <row r="54" spans="5:9">
      <c r="E54" s="1189" t="s">
        <v>888</v>
      </c>
      <c r="I54" s="1191">
        <v>2042</v>
      </c>
    </row>
    <row r="55" spans="5:9">
      <c r="E55" s="1189" t="s">
        <v>920</v>
      </c>
      <c r="I55" s="1191">
        <v>2043</v>
      </c>
    </row>
    <row r="56" spans="5:9">
      <c r="E56" s="1189" t="s">
        <v>933</v>
      </c>
      <c r="I56" s="1191">
        <v>2044</v>
      </c>
    </row>
    <row r="57" spans="5:9">
      <c r="E57" s="1189" t="s">
        <v>934</v>
      </c>
      <c r="I57" s="1191">
        <v>2045</v>
      </c>
    </row>
    <row r="58" spans="5:9">
      <c r="E58" s="1189" t="s">
        <v>995</v>
      </c>
      <c r="I58" s="1191">
        <v>2046</v>
      </c>
    </row>
    <row r="59" spans="5:9">
      <c r="E59" s="1189" t="s">
        <v>935</v>
      </c>
      <c r="I59" s="1191">
        <v>2047</v>
      </c>
    </row>
    <row r="60" spans="5:9">
      <c r="E60" s="1189" t="s">
        <v>996</v>
      </c>
      <c r="I60" s="1191">
        <v>2048</v>
      </c>
    </row>
    <row r="61" spans="5:9">
      <c r="E61" s="1189" t="s">
        <v>914</v>
      </c>
      <c r="I61" s="1191">
        <v>2049</v>
      </c>
    </row>
    <row r="62" spans="5:9">
      <c r="E62" s="1189" t="s">
        <v>889</v>
      </c>
      <c r="I62" s="1191">
        <v>2050</v>
      </c>
    </row>
    <row r="63" spans="5:9">
      <c r="E63" s="1189" t="s">
        <v>936</v>
      </c>
    </row>
    <row r="64" spans="5:9">
      <c r="E64" s="1189" t="s">
        <v>930</v>
      </c>
    </row>
    <row r="65" spans="5:5">
      <c r="E65" s="1189" t="s">
        <v>1170</v>
      </c>
    </row>
    <row r="66" spans="5:5">
      <c r="E66" s="1189" t="s">
        <v>937</v>
      </c>
    </row>
    <row r="67" spans="5:5">
      <c r="E67" s="1189" t="s">
        <v>931</v>
      </c>
    </row>
    <row r="68" spans="5:5">
      <c r="E68" s="1189" t="s">
        <v>921</v>
      </c>
    </row>
    <row r="69" spans="5:5">
      <c r="E69" s="1189" t="s">
        <v>997</v>
      </c>
    </row>
    <row r="70" spans="5:5">
      <c r="E70" s="1189" t="s">
        <v>938</v>
      </c>
    </row>
    <row r="71" spans="5:5">
      <c r="E71" s="1189" t="s">
        <v>1171</v>
      </c>
    </row>
    <row r="72" spans="5:5">
      <c r="E72" s="1189" t="s">
        <v>998</v>
      </c>
    </row>
    <row r="73" spans="5:5">
      <c r="E73" s="1189" t="s">
        <v>999</v>
      </c>
    </row>
    <row r="74" spans="5:5">
      <c r="E74" s="1189" t="s">
        <v>1406</v>
      </c>
    </row>
    <row r="75" spans="5:5">
      <c r="E75" s="1189" t="s">
        <v>1172</v>
      </c>
    </row>
    <row r="76" spans="5:5">
      <c r="E76" s="1189" t="s">
        <v>922</v>
      </c>
    </row>
    <row r="77" spans="5:5">
      <c r="E77" s="1189" t="s">
        <v>1000</v>
      </c>
    </row>
    <row r="78" spans="5:5">
      <c r="E78" s="1189" t="s">
        <v>1415</v>
      </c>
    </row>
    <row r="79" spans="5:5">
      <c r="E79" s="1189" t="s">
        <v>1173</v>
      </c>
    </row>
    <row r="80" spans="5:5">
      <c r="E80" s="1189" t="s">
        <v>1174</v>
      </c>
    </row>
    <row r="81" spans="5:5">
      <c r="E81" s="1189" t="s">
        <v>923</v>
      </c>
    </row>
    <row r="82" spans="5:5">
      <c r="E82" s="1189" t="s">
        <v>1175</v>
      </c>
    </row>
    <row r="83" spans="5:5">
      <c r="E83" s="1189" t="s">
        <v>890</v>
      </c>
    </row>
    <row r="84" spans="5:5">
      <c r="E84" s="1189" t="s">
        <v>1001</v>
      </c>
    </row>
    <row r="85" spans="5:5">
      <c r="E85" s="1189" t="s">
        <v>915</v>
      </c>
    </row>
    <row r="86" spans="5:5">
      <c r="E86" s="1189" t="s">
        <v>0</v>
      </c>
    </row>
    <row r="87" spans="5:5">
      <c r="E87" s="1189" t="s">
        <v>916</v>
      </c>
    </row>
    <row r="88" spans="5:5">
      <c r="E88" s="1189" t="s">
        <v>1176</v>
      </c>
    </row>
    <row r="89" spans="5:5">
      <c r="E89" s="1189" t="s">
        <v>353</v>
      </c>
    </row>
    <row r="90" spans="5:5">
      <c r="E90" s="1189" t="s">
        <v>891</v>
      </c>
    </row>
    <row r="91" spans="5:5">
      <c r="E91" s="1189" t="s">
        <v>1412</v>
      </c>
    </row>
    <row r="92" spans="5:5">
      <c r="E92" s="1189" t="s">
        <v>924</v>
      </c>
    </row>
    <row r="93" spans="5:5">
      <c r="E93" s="1189" t="s">
        <v>1002</v>
      </c>
    </row>
    <row r="94" spans="5:5">
      <c r="E94" s="1189" t="s">
        <v>1003</v>
      </c>
    </row>
    <row r="95" spans="5:5">
      <c r="E95" s="1189" t="s">
        <v>1004</v>
      </c>
    </row>
    <row r="96" spans="5:5">
      <c r="E96" s="1189" t="s">
        <v>352</v>
      </c>
    </row>
    <row r="97" spans="5:5">
      <c r="E97" s="1189" t="s">
        <v>882</v>
      </c>
    </row>
    <row r="98" spans="5:5">
      <c r="E98" s="1189" t="s">
        <v>1407</v>
      </c>
    </row>
    <row r="99" spans="5:5">
      <c r="E99" s="1189" t="s">
        <v>925</v>
      </c>
    </row>
    <row r="100" spans="5:5">
      <c r="E100" s="1189" t="s">
        <v>1005</v>
      </c>
    </row>
    <row r="101" spans="5:5">
      <c r="E101" s="1189" t="s">
        <v>1006</v>
      </c>
    </row>
    <row r="102" spans="5:5">
      <c r="E102" s="1189" t="s">
        <v>1177</v>
      </c>
    </row>
    <row r="103" spans="5:5">
      <c r="E103" s="1189" t="s">
        <v>1007</v>
      </c>
    </row>
    <row r="104" spans="5:5">
      <c r="E104" s="1189" t="s">
        <v>892</v>
      </c>
    </row>
    <row r="105" spans="5:5">
      <c r="E105" s="1189" t="s">
        <v>1008</v>
      </c>
    </row>
    <row r="106" spans="5:5">
      <c r="E106" s="1189" t="s">
        <v>1408</v>
      </c>
    </row>
    <row r="107" spans="5:5">
      <c r="E107" s="1189" t="s">
        <v>926</v>
      </c>
    </row>
    <row r="108" spans="5:5">
      <c r="E108" s="1189" t="s">
        <v>1178</v>
      </c>
    </row>
    <row r="109" spans="5:5">
      <c r="E109" s="1189" t="s">
        <v>893</v>
      </c>
    </row>
    <row r="110" spans="5:5">
      <c r="E110" s="1189" t="s">
        <v>1409</v>
      </c>
    </row>
    <row r="111" spans="5:5">
      <c r="E111" s="1189" t="s">
        <v>1400</v>
      </c>
    </row>
    <row r="112" spans="5:5">
      <c r="E112" s="1189" t="s">
        <v>918</v>
      </c>
    </row>
    <row r="113" spans="5:5">
      <c r="E113" s="1189" t="s">
        <v>1413</v>
      </c>
    </row>
    <row r="114" spans="5:5">
      <c r="E114" s="1189" t="s">
        <v>932</v>
      </c>
    </row>
    <row r="115" spans="5:5">
      <c r="E115" s="1189" t="s">
        <v>1414</v>
      </c>
    </row>
    <row r="116" spans="5:5">
      <c r="E116" s="1189" t="s">
        <v>927</v>
      </c>
    </row>
    <row r="117" spans="5:5">
      <c r="E117" s="1189" t="s">
        <v>484</v>
      </c>
    </row>
    <row r="118" spans="5:5">
      <c r="E118" s="1189" t="s">
        <v>251</v>
      </c>
    </row>
    <row r="119" spans="5:5">
      <c r="E119" s="1189" t="s">
        <v>252</v>
      </c>
    </row>
    <row r="120" spans="5:5">
      <c r="E120" s="1189" t="s">
        <v>260</v>
      </c>
    </row>
  </sheetData>
  <sheetProtection selectLockedCells="1" selectUnlockedCells="1"/>
  <phoneticPr fontId="26" type="noConversion"/>
  <printOptions headings="1"/>
  <pageMargins left="0.78740157499999996" right="0.78740157499999996" top="0.984251969" bottom="0.984251969" header="0.4921259845" footer="0.4921259845"/>
  <pageSetup paperSize="9" scale="120"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M52"/>
  <sheetViews>
    <sheetView zoomScale="80" zoomScaleNormal="100" workbookViewId="0">
      <selection activeCell="AB8" sqref="AB8"/>
    </sheetView>
  </sheetViews>
  <sheetFormatPr baseColWidth="10" defaultRowHeight="12.75"/>
  <cols>
    <col min="1" max="3" width="11.42578125" style="4"/>
    <col min="4" max="4" width="11.42578125" style="5"/>
    <col min="5" max="5" width="11.42578125" style="7"/>
    <col min="6" max="6" width="11.42578125" style="6"/>
    <col min="7" max="7" width="11.42578125" style="5"/>
    <col min="8" max="8" width="11.42578125" style="6"/>
    <col min="9" max="16384" width="11.42578125" style="4"/>
  </cols>
  <sheetData>
    <row r="1" spans="1:13">
      <c r="A1" s="1621" t="s">
        <v>337</v>
      </c>
      <c r="B1" s="1621"/>
      <c r="C1" s="1621"/>
      <c r="D1" s="1621"/>
      <c r="E1" s="1621"/>
      <c r="F1" s="1621"/>
      <c r="G1" s="1621"/>
      <c r="H1" s="1621"/>
      <c r="I1" s="1621"/>
      <c r="J1" s="1621"/>
      <c r="K1" s="1621"/>
      <c r="L1" s="1621"/>
      <c r="M1" s="1621"/>
    </row>
    <row r="2" spans="1:13">
      <c r="A2" s="1621"/>
      <c r="B2" s="1621"/>
      <c r="C2" s="1621"/>
      <c r="D2" s="1621"/>
      <c r="E2" s="1621"/>
      <c r="F2" s="1621"/>
      <c r="G2" s="1621"/>
      <c r="H2" s="1621"/>
      <c r="I2" s="1621"/>
      <c r="J2" s="1621"/>
      <c r="K2" s="1621"/>
      <c r="L2" s="1621"/>
      <c r="M2" s="1621"/>
    </row>
    <row r="3" spans="1:13">
      <c r="A3" s="1621"/>
      <c r="B3" s="1621"/>
      <c r="C3" s="1621"/>
      <c r="D3" s="1621"/>
      <c r="E3" s="1621"/>
      <c r="F3" s="1621"/>
      <c r="G3" s="1621"/>
      <c r="H3" s="1621"/>
      <c r="I3" s="1621"/>
      <c r="J3" s="1621"/>
      <c r="K3" s="1621"/>
      <c r="L3" s="1621"/>
      <c r="M3" s="1621"/>
    </row>
    <row r="4" spans="1:13">
      <c r="A4" s="1621"/>
      <c r="B4" s="1621"/>
      <c r="C4" s="1621"/>
      <c r="D4" s="1621"/>
      <c r="E4" s="1621"/>
      <c r="F4" s="1621"/>
      <c r="G4" s="1621"/>
      <c r="H4" s="1621"/>
      <c r="I4" s="1621"/>
      <c r="J4" s="1621"/>
      <c r="K4" s="1621"/>
      <c r="L4" s="1621"/>
      <c r="M4" s="1621"/>
    </row>
    <row r="5" spans="1:13">
      <c r="A5" s="1621"/>
      <c r="B5" s="1621"/>
      <c r="C5" s="1621"/>
      <c r="D5" s="1621"/>
      <c r="E5" s="1621"/>
      <c r="F5" s="1621"/>
      <c r="G5" s="1621"/>
      <c r="H5" s="1621"/>
      <c r="I5" s="1621"/>
      <c r="J5" s="1621"/>
      <c r="K5" s="1621"/>
      <c r="L5" s="1621"/>
      <c r="M5" s="1621"/>
    </row>
    <row r="6" spans="1:13">
      <c r="A6" s="1621"/>
      <c r="B6" s="1621"/>
      <c r="C6" s="1621"/>
      <c r="D6" s="1621"/>
      <c r="E6" s="1621"/>
      <c r="F6" s="1621"/>
      <c r="G6" s="1621"/>
      <c r="H6" s="1621"/>
      <c r="I6" s="1621"/>
      <c r="J6" s="1621"/>
      <c r="K6" s="1621"/>
      <c r="L6" s="1621"/>
      <c r="M6" s="1621"/>
    </row>
    <row r="7" spans="1:13">
      <c r="A7" s="1621"/>
      <c r="B7" s="1621"/>
      <c r="C7" s="1621"/>
      <c r="D7" s="1621"/>
      <c r="E7" s="1621"/>
      <c r="F7" s="1621"/>
      <c r="G7" s="1621"/>
      <c r="H7" s="1621"/>
      <c r="I7" s="1621"/>
      <c r="J7" s="1621"/>
      <c r="K7" s="1621"/>
      <c r="L7" s="1621"/>
      <c r="M7" s="1621"/>
    </row>
    <row r="8" spans="1:13">
      <c r="A8" s="1621"/>
      <c r="B8" s="1621"/>
      <c r="C8" s="1621"/>
      <c r="D8" s="1621"/>
      <c r="E8" s="1621"/>
      <c r="F8" s="1621"/>
      <c r="G8" s="1621"/>
      <c r="H8" s="1621"/>
      <c r="I8" s="1621"/>
      <c r="J8" s="1621"/>
      <c r="K8" s="1621"/>
      <c r="L8" s="1621"/>
      <c r="M8" s="1621"/>
    </row>
    <row r="9" spans="1:13">
      <c r="A9" s="1621"/>
      <c r="B9" s="1621"/>
      <c r="C9" s="1621"/>
      <c r="D9" s="1621"/>
      <c r="E9" s="1621"/>
      <c r="F9" s="1621"/>
      <c r="G9" s="1621"/>
      <c r="H9" s="1621"/>
      <c r="I9" s="1621"/>
      <c r="J9" s="1621"/>
      <c r="K9" s="1621"/>
      <c r="L9" s="1621"/>
      <c r="M9" s="1621"/>
    </row>
    <row r="10" spans="1:13">
      <c r="A10" s="1621"/>
      <c r="B10" s="1621"/>
      <c r="C10" s="1621"/>
      <c r="D10" s="1621"/>
      <c r="E10" s="1621"/>
      <c r="F10" s="1621"/>
      <c r="G10" s="1621"/>
      <c r="H10" s="1621"/>
      <c r="I10" s="1621"/>
      <c r="J10" s="1621"/>
      <c r="K10" s="1621"/>
      <c r="L10" s="1621"/>
      <c r="M10" s="1621"/>
    </row>
    <row r="11" spans="1:13">
      <c r="A11" s="1621"/>
      <c r="B11" s="1621"/>
      <c r="C11" s="1621"/>
      <c r="D11" s="1621"/>
      <c r="E11" s="1621"/>
      <c r="F11" s="1621"/>
      <c r="G11" s="1621"/>
      <c r="H11" s="1621"/>
      <c r="I11" s="1621"/>
      <c r="J11" s="1621"/>
      <c r="K11" s="1621"/>
      <c r="L11" s="1621"/>
      <c r="M11" s="1621"/>
    </row>
    <row r="12" spans="1:13">
      <c r="A12" s="1621"/>
      <c r="B12" s="1621"/>
      <c r="C12" s="1621"/>
      <c r="D12" s="1621"/>
      <c r="E12" s="1621"/>
      <c r="F12" s="1621"/>
      <c r="G12" s="1621"/>
      <c r="H12" s="1621"/>
      <c r="I12" s="1621"/>
      <c r="J12" s="1621"/>
      <c r="K12" s="1621"/>
      <c r="L12" s="1621"/>
      <c r="M12" s="1621"/>
    </row>
    <row r="13" spans="1:13">
      <c r="A13" s="1621"/>
      <c r="B13" s="1621"/>
      <c r="C13" s="1621"/>
      <c r="D13" s="1621"/>
      <c r="E13" s="1621"/>
      <c r="F13" s="1621"/>
      <c r="G13" s="1621"/>
      <c r="H13" s="1621"/>
      <c r="I13" s="1621"/>
      <c r="J13" s="1621"/>
      <c r="K13" s="1621"/>
      <c r="L13" s="1621"/>
      <c r="M13" s="1621"/>
    </row>
    <row r="14" spans="1:13">
      <c r="A14" s="1621"/>
      <c r="B14" s="1621"/>
      <c r="C14" s="1621"/>
      <c r="D14" s="1621"/>
      <c r="E14" s="1621"/>
      <c r="F14" s="1621"/>
      <c r="G14" s="1621"/>
      <c r="H14" s="1621"/>
      <c r="I14" s="1621"/>
      <c r="J14" s="1621"/>
      <c r="K14" s="1621"/>
      <c r="L14" s="1621"/>
      <c r="M14" s="1621"/>
    </row>
    <row r="15" spans="1:13">
      <c r="A15" s="1621"/>
      <c r="B15" s="1621"/>
      <c r="C15" s="1621"/>
      <c r="D15" s="1621"/>
      <c r="E15" s="1621"/>
      <c r="F15" s="1621"/>
      <c r="G15" s="1621"/>
      <c r="H15" s="1621"/>
      <c r="I15" s="1621"/>
      <c r="J15" s="1621"/>
      <c r="K15" s="1621"/>
      <c r="L15" s="1621"/>
      <c r="M15" s="1621"/>
    </row>
    <row r="16" spans="1:13">
      <c r="A16" s="1621"/>
      <c r="B16" s="1621"/>
      <c r="C16" s="1621"/>
      <c r="D16" s="1621"/>
      <c r="E16" s="1621"/>
      <c r="F16" s="1621"/>
      <c r="G16" s="1621"/>
      <c r="H16" s="1621"/>
      <c r="I16" s="1621"/>
      <c r="J16" s="1621"/>
      <c r="K16" s="1621"/>
      <c r="L16" s="1621"/>
      <c r="M16" s="1621"/>
    </row>
    <row r="17" spans="1:13">
      <c r="A17" s="1621"/>
      <c r="B17" s="1621"/>
      <c r="C17" s="1621"/>
      <c r="D17" s="1621"/>
      <c r="E17" s="1621"/>
      <c r="F17" s="1621"/>
      <c r="G17" s="1621"/>
      <c r="H17" s="1621"/>
      <c r="I17" s="1621"/>
      <c r="J17" s="1621"/>
      <c r="K17" s="1621"/>
      <c r="L17" s="1621"/>
      <c r="M17" s="1621"/>
    </row>
    <row r="18" spans="1:13">
      <c r="A18" s="1621"/>
      <c r="B18" s="1621"/>
      <c r="C18" s="1621"/>
      <c r="D18" s="1621"/>
      <c r="E18" s="1621"/>
      <c r="F18" s="1621"/>
      <c r="G18" s="1621"/>
      <c r="H18" s="1621"/>
      <c r="I18" s="1621"/>
      <c r="J18" s="1621"/>
      <c r="K18" s="1621"/>
      <c r="L18" s="1621"/>
      <c r="M18" s="1621"/>
    </row>
    <row r="19" spans="1:13">
      <c r="A19" s="1621"/>
      <c r="B19" s="1621"/>
      <c r="C19" s="1621"/>
      <c r="D19" s="1621"/>
      <c r="E19" s="1621"/>
      <c r="F19" s="1621"/>
      <c r="G19" s="1621"/>
      <c r="H19" s="1621"/>
      <c r="I19" s="1621"/>
      <c r="J19" s="1621"/>
      <c r="K19" s="1621"/>
      <c r="L19" s="1621"/>
      <c r="M19" s="1621"/>
    </row>
    <row r="20" spans="1:13">
      <c r="A20" s="1621"/>
      <c r="B20" s="1621"/>
      <c r="C20" s="1621"/>
      <c r="D20" s="1621"/>
      <c r="E20" s="1621"/>
      <c r="F20" s="1621"/>
      <c r="G20" s="1621"/>
      <c r="H20" s="1621"/>
      <c r="I20" s="1621"/>
      <c r="J20" s="1621"/>
      <c r="K20" s="1621"/>
      <c r="L20" s="1621"/>
      <c r="M20" s="1621"/>
    </row>
    <row r="21" spans="1:13">
      <c r="A21" s="1621"/>
      <c r="B21" s="1621"/>
      <c r="C21" s="1621"/>
      <c r="D21" s="1621"/>
      <c r="E21" s="1621"/>
      <c r="F21" s="1621"/>
      <c r="G21" s="1621"/>
      <c r="H21" s="1621"/>
      <c r="I21" s="1621"/>
      <c r="J21" s="1621"/>
      <c r="K21" s="1621"/>
      <c r="L21" s="1621"/>
      <c r="M21" s="1621"/>
    </row>
    <row r="22" spans="1:13">
      <c r="A22" s="1621"/>
      <c r="B22" s="1621"/>
      <c r="C22" s="1621"/>
      <c r="D22" s="1621"/>
      <c r="E22" s="1621"/>
      <c r="F22" s="1621"/>
      <c r="G22" s="1621"/>
      <c r="H22" s="1621"/>
      <c r="I22" s="1621"/>
      <c r="J22" s="1621"/>
      <c r="K22" s="1621"/>
      <c r="L22" s="1621"/>
      <c r="M22" s="1621"/>
    </row>
    <row r="23" spans="1:13">
      <c r="A23" s="1621"/>
      <c r="B23" s="1621"/>
      <c r="C23" s="1621"/>
      <c r="D23" s="1621"/>
      <c r="E23" s="1621"/>
      <c r="F23" s="1621"/>
      <c r="G23" s="1621"/>
      <c r="H23" s="1621"/>
      <c r="I23" s="1621"/>
      <c r="J23" s="1621"/>
      <c r="K23" s="1621"/>
      <c r="L23" s="1621"/>
      <c r="M23" s="1621"/>
    </row>
    <row r="24" spans="1:13">
      <c r="A24" s="1621"/>
      <c r="B24" s="1621"/>
      <c r="C24" s="1621"/>
      <c r="D24" s="1621"/>
      <c r="E24" s="1621"/>
      <c r="F24" s="1621"/>
      <c r="G24" s="1621"/>
      <c r="H24" s="1621"/>
      <c r="I24" s="1621"/>
      <c r="J24" s="1621"/>
      <c r="K24" s="1621"/>
      <c r="L24" s="1621"/>
      <c r="M24" s="1621"/>
    </row>
    <row r="25" spans="1:13">
      <c r="A25" s="1621"/>
      <c r="B25" s="1621"/>
      <c r="C25" s="1621"/>
      <c r="D25" s="1621"/>
      <c r="E25" s="1621"/>
      <c r="F25" s="1621"/>
      <c r="G25" s="1621"/>
      <c r="H25" s="1621"/>
      <c r="I25" s="1621"/>
      <c r="J25" s="1621"/>
      <c r="K25" s="1621"/>
      <c r="L25" s="1621"/>
      <c r="M25" s="1621"/>
    </row>
    <row r="26" spans="1:13">
      <c r="A26" s="1621"/>
      <c r="B26" s="1621"/>
      <c r="C26" s="1621"/>
      <c r="D26" s="1621"/>
      <c r="E26" s="1621"/>
      <c r="F26" s="1621"/>
      <c r="G26" s="1621"/>
      <c r="H26" s="1621"/>
      <c r="I26" s="1621"/>
      <c r="J26" s="1621"/>
      <c r="K26" s="1621"/>
      <c r="L26" s="1621"/>
      <c r="M26" s="1621"/>
    </row>
    <row r="27" spans="1:13">
      <c r="A27" s="1621"/>
      <c r="B27" s="1621"/>
      <c r="C27" s="1621"/>
      <c r="D27" s="1621"/>
      <c r="E27" s="1621"/>
      <c r="F27" s="1621"/>
      <c r="G27" s="1621"/>
      <c r="H27" s="1621"/>
      <c r="I27" s="1621"/>
      <c r="J27" s="1621"/>
      <c r="K27" s="1621"/>
      <c r="L27" s="1621"/>
      <c r="M27" s="1621"/>
    </row>
    <row r="28" spans="1:13">
      <c r="A28" s="1621"/>
      <c r="B28" s="1621"/>
      <c r="C28" s="1621"/>
      <c r="D28" s="1621"/>
      <c r="E28" s="1621"/>
      <c r="F28" s="1621"/>
      <c r="G28" s="1621"/>
      <c r="H28" s="1621"/>
      <c r="I28" s="1621"/>
      <c r="J28" s="1621"/>
      <c r="K28" s="1621"/>
      <c r="L28" s="1621"/>
      <c r="M28" s="1621"/>
    </row>
    <row r="29" spans="1:13">
      <c r="A29" s="1621"/>
      <c r="B29" s="1621"/>
      <c r="C29" s="1621"/>
      <c r="D29" s="1621"/>
      <c r="E29" s="1621"/>
      <c r="F29" s="1621"/>
      <c r="G29" s="1621"/>
      <c r="H29" s="1621"/>
      <c r="I29" s="1621"/>
      <c r="J29" s="1621"/>
      <c r="K29" s="1621"/>
      <c r="L29" s="1621"/>
      <c r="M29" s="1621"/>
    </row>
    <row r="30" spans="1:13">
      <c r="A30" s="1621"/>
      <c r="B30" s="1621"/>
      <c r="C30" s="1621"/>
      <c r="D30" s="1621"/>
      <c r="E30" s="1621"/>
      <c r="F30" s="1621"/>
      <c r="G30" s="1621"/>
      <c r="H30" s="1621"/>
      <c r="I30" s="1621"/>
      <c r="J30" s="1621"/>
      <c r="K30" s="1621"/>
      <c r="L30" s="1621"/>
      <c r="M30" s="1621"/>
    </row>
    <row r="31" spans="1:13">
      <c r="A31" s="1621"/>
      <c r="B31" s="1621"/>
      <c r="C31" s="1621"/>
      <c r="D31" s="1621"/>
      <c r="E31" s="1621"/>
      <c r="F31" s="1621"/>
      <c r="G31" s="1621"/>
      <c r="H31" s="1621"/>
      <c r="I31" s="1621"/>
      <c r="J31" s="1621"/>
      <c r="K31" s="1621"/>
      <c r="L31" s="1621"/>
      <c r="M31" s="1621"/>
    </row>
    <row r="32" spans="1:13">
      <c r="A32" s="1621"/>
      <c r="B32" s="1621"/>
      <c r="C32" s="1621"/>
      <c r="D32" s="1621"/>
      <c r="E32" s="1621"/>
      <c r="F32" s="1621"/>
      <c r="G32" s="1621"/>
      <c r="H32" s="1621"/>
      <c r="I32" s="1621"/>
      <c r="J32" s="1621"/>
      <c r="K32" s="1621"/>
      <c r="L32" s="1621"/>
      <c r="M32" s="1621"/>
    </row>
    <row r="33" spans="1:13">
      <c r="A33" s="1621"/>
      <c r="B33" s="1621"/>
      <c r="C33" s="1621"/>
      <c r="D33" s="1621"/>
      <c r="E33" s="1621"/>
      <c r="F33" s="1621"/>
      <c r="G33" s="1621"/>
      <c r="H33" s="1621"/>
      <c r="I33" s="1621"/>
      <c r="J33" s="1621"/>
      <c r="K33" s="1621"/>
      <c r="L33" s="1621"/>
      <c r="M33" s="1621"/>
    </row>
    <row r="34" spans="1:13">
      <c r="A34" s="1621"/>
      <c r="B34" s="1621"/>
      <c r="C34" s="1621"/>
      <c r="D34" s="1621"/>
      <c r="E34" s="1621"/>
      <c r="F34" s="1621"/>
      <c r="G34" s="1621"/>
      <c r="H34" s="1621"/>
      <c r="I34" s="1621"/>
      <c r="J34" s="1621"/>
      <c r="K34" s="1621"/>
      <c r="L34" s="1621"/>
      <c r="M34" s="1621"/>
    </row>
    <row r="35" spans="1:13">
      <c r="A35" s="1621"/>
      <c r="B35" s="1621"/>
      <c r="C35" s="1621"/>
      <c r="D35" s="1621"/>
      <c r="E35" s="1621"/>
      <c r="F35" s="1621"/>
      <c r="G35" s="1621"/>
      <c r="H35" s="1621"/>
      <c r="I35" s="1621"/>
      <c r="J35" s="1621"/>
      <c r="K35" s="1621"/>
      <c r="L35" s="1621"/>
      <c r="M35" s="1621"/>
    </row>
    <row r="36" spans="1:13">
      <c r="A36" s="1621"/>
      <c r="B36" s="1621"/>
      <c r="C36" s="1621"/>
      <c r="D36" s="1621"/>
      <c r="E36" s="1621"/>
      <c r="F36" s="1621"/>
      <c r="G36" s="1621"/>
      <c r="H36" s="1621"/>
      <c r="I36" s="1621"/>
      <c r="J36" s="1621"/>
      <c r="K36" s="1621"/>
      <c r="L36" s="1621"/>
      <c r="M36" s="1621"/>
    </row>
    <row r="37" spans="1:13">
      <c r="A37" s="1621"/>
      <c r="B37" s="1621"/>
      <c r="C37" s="1621"/>
      <c r="D37" s="1621"/>
      <c r="E37" s="1621"/>
      <c r="F37" s="1621"/>
      <c r="G37" s="1621"/>
      <c r="H37" s="1621"/>
      <c r="I37" s="1621"/>
      <c r="J37" s="1621"/>
      <c r="K37" s="1621"/>
      <c r="L37" s="1621"/>
      <c r="M37" s="1621"/>
    </row>
    <row r="38" spans="1:13">
      <c r="A38" s="1621"/>
      <c r="B38" s="1621"/>
      <c r="C38" s="1621"/>
      <c r="D38" s="1621"/>
      <c r="E38" s="1621"/>
      <c r="F38" s="1621"/>
      <c r="G38" s="1621"/>
      <c r="H38" s="1621"/>
      <c r="I38" s="1621"/>
      <c r="J38" s="1621"/>
      <c r="K38" s="1621"/>
      <c r="L38" s="1621"/>
      <c r="M38" s="1621"/>
    </row>
    <row r="39" spans="1:13">
      <c r="A39" s="1621"/>
      <c r="B39" s="1621"/>
      <c r="C39" s="1621"/>
      <c r="D39" s="1621"/>
      <c r="E39" s="1621"/>
      <c r="F39" s="1621"/>
      <c r="G39" s="1621"/>
      <c r="H39" s="1621"/>
      <c r="I39" s="1621"/>
      <c r="J39" s="1621"/>
      <c r="K39" s="1621"/>
      <c r="L39" s="1621"/>
      <c r="M39" s="1621"/>
    </row>
    <row r="40" spans="1:13">
      <c r="A40" s="1621"/>
      <c r="B40" s="1621"/>
      <c r="C40" s="1621"/>
      <c r="D40" s="1621"/>
      <c r="E40" s="1621"/>
      <c r="F40" s="1621"/>
      <c r="G40" s="1621"/>
      <c r="H40" s="1621"/>
      <c r="I40" s="1621"/>
      <c r="J40" s="1621"/>
      <c r="K40" s="1621"/>
      <c r="L40" s="1621"/>
      <c r="M40" s="1621"/>
    </row>
    <row r="41" spans="1:13">
      <c r="A41" s="1621"/>
      <c r="B41" s="1621"/>
      <c r="C41" s="1621"/>
      <c r="D41" s="1621"/>
      <c r="E41" s="1621"/>
      <c r="F41" s="1621"/>
      <c r="G41" s="1621"/>
      <c r="H41" s="1621"/>
      <c r="I41" s="1621"/>
      <c r="J41" s="1621"/>
      <c r="K41" s="1621"/>
      <c r="L41" s="1621"/>
      <c r="M41" s="1621"/>
    </row>
    <row r="42" spans="1:13">
      <c r="A42" s="1621"/>
      <c r="B42" s="1621"/>
      <c r="C42" s="1621"/>
      <c r="D42" s="1621"/>
      <c r="E42" s="1621"/>
      <c r="F42" s="1621"/>
      <c r="G42" s="1621"/>
      <c r="H42" s="1621"/>
      <c r="I42" s="1621"/>
      <c r="J42" s="1621"/>
      <c r="K42" s="1621"/>
      <c r="L42" s="1621"/>
      <c r="M42" s="1621"/>
    </row>
    <row r="43" spans="1:13">
      <c r="A43" s="1621"/>
      <c r="B43" s="1621"/>
      <c r="C43" s="1621"/>
      <c r="D43" s="1621"/>
      <c r="E43" s="1621"/>
      <c r="F43" s="1621"/>
      <c r="G43" s="1621"/>
      <c r="H43" s="1621"/>
      <c r="I43" s="1621"/>
      <c r="J43" s="1621"/>
      <c r="K43" s="1621"/>
      <c r="L43" s="1621"/>
      <c r="M43" s="1621"/>
    </row>
    <row r="44" spans="1:13">
      <c r="A44" s="1621"/>
      <c r="B44" s="1621"/>
      <c r="C44" s="1621"/>
      <c r="D44" s="1621"/>
      <c r="E44" s="1621"/>
      <c r="F44" s="1621"/>
      <c r="G44" s="1621"/>
      <c r="H44" s="1621"/>
      <c r="I44" s="1621"/>
      <c r="J44" s="1621"/>
      <c r="K44" s="1621"/>
      <c r="L44" s="1621"/>
      <c r="M44" s="1621"/>
    </row>
    <row r="45" spans="1:13">
      <c r="A45" s="1621"/>
      <c r="B45" s="1621"/>
      <c r="C45" s="1621"/>
      <c r="D45" s="1621"/>
      <c r="E45" s="1621"/>
      <c r="F45" s="1621"/>
      <c r="G45" s="1621"/>
      <c r="H45" s="1621"/>
      <c r="I45" s="1621"/>
      <c r="J45" s="1621"/>
      <c r="K45" s="1621"/>
      <c r="L45" s="1621"/>
      <c r="M45" s="1621"/>
    </row>
    <row r="46" spans="1:13">
      <c r="A46" s="1621"/>
      <c r="B46" s="1621"/>
      <c r="C46" s="1621"/>
      <c r="D46" s="1621"/>
      <c r="E46" s="1621"/>
      <c r="F46" s="1621"/>
      <c r="G46" s="1621"/>
      <c r="H46" s="1621"/>
      <c r="I46" s="1621"/>
      <c r="J46" s="1621"/>
      <c r="K46" s="1621"/>
      <c r="L46" s="1621"/>
      <c r="M46" s="1621"/>
    </row>
    <row r="47" spans="1:13">
      <c r="A47" s="1621"/>
      <c r="B47" s="1621"/>
      <c r="C47" s="1621"/>
      <c r="D47" s="1621"/>
      <c r="E47" s="1621"/>
      <c r="F47" s="1621"/>
      <c r="G47" s="1621"/>
      <c r="H47" s="1621"/>
      <c r="I47" s="1621"/>
      <c r="J47" s="1621"/>
      <c r="K47" s="1621"/>
      <c r="L47" s="1621"/>
      <c r="M47" s="1621"/>
    </row>
    <row r="48" spans="1:13">
      <c r="A48" s="1621"/>
      <c r="B48" s="1621"/>
      <c r="C48" s="1621"/>
      <c r="D48" s="1621"/>
      <c r="E48" s="1621"/>
      <c r="F48" s="1621"/>
      <c r="G48" s="1621"/>
      <c r="H48" s="1621"/>
      <c r="I48" s="1621"/>
      <c r="J48" s="1621"/>
      <c r="K48" s="1621"/>
      <c r="L48" s="1621"/>
      <c r="M48" s="1621"/>
    </row>
    <row r="49" spans="1:13">
      <c r="A49" s="1621"/>
      <c r="B49" s="1621"/>
      <c r="C49" s="1621"/>
      <c r="D49" s="1621"/>
      <c r="E49" s="1621"/>
      <c r="F49" s="1621"/>
      <c r="G49" s="1621"/>
      <c r="H49" s="1621"/>
      <c r="I49" s="1621"/>
      <c r="J49" s="1621"/>
      <c r="K49" s="1621"/>
      <c r="L49" s="1621"/>
      <c r="M49" s="1621"/>
    </row>
    <row r="50" spans="1:13">
      <c r="A50" s="1621"/>
      <c r="B50" s="1621"/>
      <c r="C50" s="1621"/>
      <c r="D50" s="1621"/>
      <c r="E50" s="1621"/>
      <c r="F50" s="1621"/>
      <c r="G50" s="1621"/>
      <c r="H50" s="1621"/>
      <c r="I50" s="1621"/>
      <c r="J50" s="1621"/>
      <c r="K50" s="1621"/>
      <c r="L50" s="1621"/>
      <c r="M50" s="1621"/>
    </row>
    <row r="51" spans="1:13">
      <c r="A51" s="1621"/>
      <c r="B51" s="1621"/>
      <c r="C51" s="1621"/>
      <c r="D51" s="1621"/>
      <c r="E51" s="1621"/>
      <c r="F51" s="1621"/>
      <c r="G51" s="1621"/>
      <c r="H51" s="1621"/>
      <c r="I51" s="1621"/>
      <c r="J51" s="1621"/>
      <c r="K51" s="1621"/>
      <c r="L51" s="1621"/>
      <c r="M51" s="1621"/>
    </row>
    <row r="52" spans="1:13">
      <c r="A52" s="1621"/>
      <c r="B52" s="1621"/>
      <c r="C52" s="1621"/>
      <c r="D52" s="1621"/>
      <c r="E52" s="1621"/>
      <c r="F52" s="1621"/>
      <c r="G52" s="1621"/>
      <c r="H52" s="1621"/>
      <c r="I52" s="1621"/>
      <c r="J52" s="1621"/>
      <c r="K52" s="1621"/>
      <c r="L52" s="1621"/>
      <c r="M52" s="1621"/>
    </row>
  </sheetData>
  <mergeCells count="1">
    <mergeCell ref="A1:M52"/>
  </mergeCells>
  <phoneticPr fontId="0" type="noConversion"/>
  <pageMargins left="0.39370078740157483" right="0.39370078740157483" top="0.78740157480314965" bottom="0.78740157480314965" header="0.51181102362204722" footer="0.51181102362204722"/>
  <pageSetup paperSize="9" scale="62" fitToHeight="4"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213</vt:i4>
      </vt:variant>
    </vt:vector>
  </HeadingPairs>
  <TitlesOfParts>
    <vt:vector size="233" baseType="lpstr">
      <vt:lpstr>Read Me</vt:lpstr>
      <vt:lpstr>Comments</vt:lpstr>
      <vt:lpstr>Plant</vt:lpstr>
      <vt:lpstr>Company</vt:lpstr>
      <vt:lpstr>Validation</vt:lpstr>
      <vt:lpstr>ControlPlant</vt:lpstr>
      <vt:lpstr>Fuel CO2 Factors</vt:lpstr>
      <vt:lpstr>Plant_new</vt:lpstr>
      <vt:lpstr>Plant_new_Transfer</vt:lpstr>
      <vt:lpstr>CalcA1</vt:lpstr>
      <vt:lpstr>CalcA2</vt:lpstr>
      <vt:lpstr>CalcB2</vt:lpstr>
      <vt:lpstr>ControlRangesPlant</vt:lpstr>
      <vt:lpstr>ControlRangesGrCent</vt:lpstr>
      <vt:lpstr>InputLines</vt:lpstr>
      <vt:lpstr>KilnControlRanges</vt:lpstr>
      <vt:lpstr>GrCentControlRanges</vt:lpstr>
      <vt:lpstr>Plant_newOLD</vt:lpstr>
      <vt:lpstr>Def</vt:lpstr>
      <vt:lpstr>Plant_Template_bak</vt:lpstr>
      <vt:lpstr>Plant_new!_ClinkerCement</vt:lpstr>
      <vt:lpstr>Plant_new_Transfer!_ClinkerCement</vt:lpstr>
      <vt:lpstr>Plant_newOLD!_ClinkerCement</vt:lpstr>
      <vt:lpstr>_ClinkerCement</vt:lpstr>
      <vt:lpstr>Plant_new!_CO2Balance</vt:lpstr>
      <vt:lpstr>Plant_new_Transfer!_CO2Balance</vt:lpstr>
      <vt:lpstr>Plant_newOLD!_CO2Balance</vt:lpstr>
      <vt:lpstr>_CO2Balance</vt:lpstr>
      <vt:lpstr>Plant_new!_EmissionFactors</vt:lpstr>
      <vt:lpstr>Plant_new_Transfer!_EmissionFactors</vt:lpstr>
      <vt:lpstr>Plant_newOLD!_EmissionFactors</vt:lpstr>
      <vt:lpstr>_EmissionFactors</vt:lpstr>
      <vt:lpstr>Plant_new!_InvetoryBoundaries</vt:lpstr>
      <vt:lpstr>Plant_new_Transfer!_InvetoryBoundaries</vt:lpstr>
      <vt:lpstr>Plant_newOLD!_InvetoryBoundaries</vt:lpstr>
      <vt:lpstr>_InvetoryBoundaries</vt:lpstr>
      <vt:lpstr>Plant_new!_KilnFuels</vt:lpstr>
      <vt:lpstr>Plant_new_Transfer!_KilnFuels</vt:lpstr>
      <vt:lpstr>Plant_newOLD!_KilnFuels</vt:lpstr>
      <vt:lpstr>_KilnFuels</vt:lpstr>
      <vt:lpstr>Plant_new!_KPI</vt:lpstr>
      <vt:lpstr>Plant_new_Transfer!_KPI</vt:lpstr>
      <vt:lpstr>Plant_newOLD!_KPI</vt:lpstr>
      <vt:lpstr>_KPI</vt:lpstr>
      <vt:lpstr>Plant_new!_NonKilnFuels</vt:lpstr>
      <vt:lpstr>Plant_new_Transfer!_NonKilnFuels</vt:lpstr>
      <vt:lpstr>Plant_newOLD!_NonKilnFuels</vt:lpstr>
      <vt:lpstr>_NonKilnFuels</vt:lpstr>
      <vt:lpstr>Plant_new!_PlantInformation</vt:lpstr>
      <vt:lpstr>Plant_new_Transfer!_PlantInformation</vt:lpstr>
      <vt:lpstr>Plant_newOLD!_PlantInformation</vt:lpstr>
      <vt:lpstr>_PlantInformation</vt:lpstr>
      <vt:lpstr>Plant_new!_PowerBalance</vt:lpstr>
      <vt:lpstr>Plant_new_Transfer!_PowerBalance</vt:lpstr>
      <vt:lpstr>Plant_newOLD!_PowerBalance</vt:lpstr>
      <vt:lpstr>_PowerBalance</vt:lpstr>
      <vt:lpstr>AgriEmi</vt:lpstr>
      <vt:lpstr>BMealEmi</vt:lpstr>
      <vt:lpstr>Plant_new!Calc_Method</vt:lpstr>
      <vt:lpstr>Plant_new_Transfer!Calc_Method</vt:lpstr>
      <vt:lpstr>Plant_newOLD!Calc_Method</vt:lpstr>
      <vt:lpstr>Calc_Method</vt:lpstr>
      <vt:lpstr>Plant!CO2_EmiFactor</vt:lpstr>
      <vt:lpstr>Plant_new!CO2_EmiFactor</vt:lpstr>
      <vt:lpstr>Plant_new_Transfer!CO2_EmiFactor</vt:lpstr>
      <vt:lpstr>Plant_newOLD!CO2_EmiFactor</vt:lpstr>
      <vt:lpstr>Plant!CO2_KilnEmissions</vt:lpstr>
      <vt:lpstr>Plant_new!CO2_KilnEmissions</vt:lpstr>
      <vt:lpstr>Plant_new_Transfer!CO2_KilnEmissions</vt:lpstr>
      <vt:lpstr>Plant_newOLD!CO2_KilnEmissions</vt:lpstr>
      <vt:lpstr>Plant!CO2_KilnFuels</vt:lpstr>
      <vt:lpstr>Plant_new!CO2_KilnFuels</vt:lpstr>
      <vt:lpstr>Plant_new_Transfer!CO2_KilnFuels</vt:lpstr>
      <vt:lpstr>Plant_newOLD!CO2_KilnFuels</vt:lpstr>
      <vt:lpstr>Plant!CO2_RawMaterial</vt:lpstr>
      <vt:lpstr>Plant_new!CO2_RawMaterial</vt:lpstr>
      <vt:lpstr>Plant_new_Transfer!CO2_RawMaterial</vt:lpstr>
      <vt:lpstr>Plant_newOLD!CO2_RawMaterial</vt:lpstr>
      <vt:lpstr>Plant!CO2KilnEmissions</vt:lpstr>
      <vt:lpstr>Plant_new!CO2KilnEmissions</vt:lpstr>
      <vt:lpstr>Plant_new_Transfer!CO2KilnEmissions</vt:lpstr>
      <vt:lpstr>Plant_newOLD!CO2KilnEmissions</vt:lpstr>
      <vt:lpstr>CoalEmi</vt:lpstr>
      <vt:lpstr>Company_Group1</vt:lpstr>
      <vt:lpstr>Company_Group5</vt:lpstr>
      <vt:lpstr>CountryDef</vt:lpstr>
      <vt:lpstr>Def_Annex</vt:lpstr>
      <vt:lpstr>Def_Continent</vt:lpstr>
      <vt:lpstr>Def_Method</vt:lpstr>
      <vt:lpstr>Def_Verification</vt:lpstr>
      <vt:lpstr>DieselEmi</vt:lpstr>
      <vt:lpstr>CalcA1!Druckbereich</vt:lpstr>
      <vt:lpstr>CalcB2!Druckbereich</vt:lpstr>
      <vt:lpstr>Company!Druckbereich</vt:lpstr>
      <vt:lpstr>ControlPlant!Druckbereich</vt:lpstr>
      <vt:lpstr>ControlRangesGrCent!Druckbereich</vt:lpstr>
      <vt:lpstr>Def!Druckbereich</vt:lpstr>
      <vt:lpstr>'Fuel CO2 Factors'!Druckbereich</vt:lpstr>
      <vt:lpstr>InputLines!Druckbereich</vt:lpstr>
      <vt:lpstr>KilnControlRanges!Druckbereich</vt:lpstr>
      <vt:lpstr>Plant!Druckbereich</vt:lpstr>
      <vt:lpstr>Plant_new!Druckbereich</vt:lpstr>
      <vt:lpstr>Plant_new_Transfer!Druckbereich</vt:lpstr>
      <vt:lpstr>Plant_newOLD!Druckbereich</vt:lpstr>
      <vt:lpstr>Validation!Druckbereich</vt:lpstr>
      <vt:lpstr>Company!Drucktitel</vt:lpstr>
      <vt:lpstr>ControlPlant!Drucktitel</vt:lpstr>
      <vt:lpstr>GrCentControlRanges!Drucktitel</vt:lpstr>
      <vt:lpstr>InputLines!Drucktitel</vt:lpstr>
      <vt:lpstr>KilnControlRanges!Drucktitel</vt:lpstr>
      <vt:lpstr>Plant!Drucktitel</vt:lpstr>
      <vt:lpstr>Plant_new!Drucktitel</vt:lpstr>
      <vt:lpstr>Plant_new_Transfer!Drucktitel</vt:lpstr>
      <vt:lpstr>Plant_newOLD!Drucktitel</vt:lpstr>
      <vt:lpstr>Plant!Dust_production</vt:lpstr>
      <vt:lpstr>Plant_new!Dust_production</vt:lpstr>
      <vt:lpstr>Plant_new_Transfer!Dust_production</vt:lpstr>
      <vt:lpstr>Plant_newOLD!Dust_production</vt:lpstr>
      <vt:lpstr>FatEmi</vt:lpstr>
      <vt:lpstr>GasEmi</vt:lpstr>
      <vt:lpstr>GasolineEmi</vt:lpstr>
      <vt:lpstr>HeavyEmi</vt:lpstr>
      <vt:lpstr>IndWasteEmi</vt:lpstr>
      <vt:lpstr>Plant!Kiln_operation</vt:lpstr>
      <vt:lpstr>Plant_new!Kiln_operation</vt:lpstr>
      <vt:lpstr>Plant_new_Transfer!Kiln_operation</vt:lpstr>
      <vt:lpstr>Plant_newOLD!Kiln_operation</vt:lpstr>
      <vt:lpstr>Plant!KilnFuels</vt:lpstr>
      <vt:lpstr>Plant_new!KilnFuels</vt:lpstr>
      <vt:lpstr>Plant_new_Transfer!KilnFuels</vt:lpstr>
      <vt:lpstr>Plant_newOLD!KilnFuels</vt:lpstr>
      <vt:lpstr>LigniteEmi</vt:lpstr>
      <vt:lpstr>MealEmi</vt:lpstr>
      <vt:lpstr>Plant_new!Method</vt:lpstr>
      <vt:lpstr>Plant_new_Transfer!Method</vt:lpstr>
      <vt:lpstr>Plant_newOLD!Method</vt:lpstr>
      <vt:lpstr>Method</vt:lpstr>
      <vt:lpstr>Plant_new!Method_A1</vt:lpstr>
      <vt:lpstr>Plant_new_Transfer!Method_A1</vt:lpstr>
      <vt:lpstr>Plant_newOLD!Method_A1</vt:lpstr>
      <vt:lpstr>Method_A1</vt:lpstr>
      <vt:lpstr>Plant_new!Method_A2</vt:lpstr>
      <vt:lpstr>Plant_new_Transfer!Method_A2</vt:lpstr>
      <vt:lpstr>Plant_newOLD!Method_A2</vt:lpstr>
      <vt:lpstr>Method_A2</vt:lpstr>
      <vt:lpstr>Plant_new!Method_B1</vt:lpstr>
      <vt:lpstr>Plant_new_Transfer!Method_B1</vt:lpstr>
      <vt:lpstr>Plant_newOLD!Method_B1</vt:lpstr>
      <vt:lpstr>Method_B1</vt:lpstr>
      <vt:lpstr>Plant_new!Method_B2</vt:lpstr>
      <vt:lpstr>Plant_new_Transfer!Method_B2</vt:lpstr>
      <vt:lpstr>Plant_newOLD!Method_B2</vt:lpstr>
      <vt:lpstr>Method_B2</vt:lpstr>
      <vt:lpstr>Plant!NonK_Fuels_Dry_CO2</vt:lpstr>
      <vt:lpstr>Plant_new!NonK_Fuels_Dry_CO2</vt:lpstr>
      <vt:lpstr>Plant_new_Transfer!NonK_Fuels_Dry_CO2</vt:lpstr>
      <vt:lpstr>Plant_newOLD!NonK_Fuels_Dry_CO2</vt:lpstr>
      <vt:lpstr>Plant!NonK_Fuels_Dry_GJ</vt:lpstr>
      <vt:lpstr>Plant_new!NonK_Fuels_Dry_GJ</vt:lpstr>
      <vt:lpstr>Plant_new_Transfer!NonK_Fuels_Dry_GJ</vt:lpstr>
      <vt:lpstr>Plant_newOLD!NonK_Fuels_Dry_GJ</vt:lpstr>
      <vt:lpstr>Plant!NonK_Fuels_Dry_t</vt:lpstr>
      <vt:lpstr>Plant_new!NonK_Fuels_Dry_t</vt:lpstr>
      <vt:lpstr>Plant_new_Transfer!NonK_Fuels_Dry_t</vt:lpstr>
      <vt:lpstr>Plant_newOLD!NonK_Fuels_Dry_t</vt:lpstr>
      <vt:lpstr>Plant!NonK_Fuels_Dry_TJ</vt:lpstr>
      <vt:lpstr>Plant_new!NonK_Fuels_Dry_TJ</vt:lpstr>
      <vt:lpstr>Plant_new_Transfer!NonK_Fuels_Dry_TJ</vt:lpstr>
      <vt:lpstr>Plant_newOLD!NonK_Fuels_Dry_TJ</vt:lpstr>
      <vt:lpstr>Plant!On_Site_PowGeneration</vt:lpstr>
      <vt:lpstr>Plant_new!On_Site_PowGeneration</vt:lpstr>
      <vt:lpstr>Plant_new_Transfer!On_Site_PowGeneration</vt:lpstr>
      <vt:lpstr>Plant_newOLD!On_Site_PowGeneration</vt:lpstr>
      <vt:lpstr>Plant!OnSite_Powbalance</vt:lpstr>
      <vt:lpstr>Plant_new!OnSite_Powbalance</vt:lpstr>
      <vt:lpstr>Plant_new_Transfer!OnSite_Powbalance</vt:lpstr>
      <vt:lpstr>Plant_newOLD!OnSite_Powbalance</vt:lpstr>
      <vt:lpstr>Plant_new!OnSite_PowBalance2</vt:lpstr>
      <vt:lpstr>Plant_new_Transfer!OnSite_PowBalance2</vt:lpstr>
      <vt:lpstr>Plant_newOLD!OnSite_PowBalance2</vt:lpstr>
      <vt:lpstr>OnSite_PowBalance2</vt:lpstr>
      <vt:lpstr>Plant!OnSite_PowGen</vt:lpstr>
      <vt:lpstr>Plant_new!OnSite_PowGen</vt:lpstr>
      <vt:lpstr>Plant_new_Transfer!OnSite_PowGen</vt:lpstr>
      <vt:lpstr>Plant_newOLD!OnSite_PowGen</vt:lpstr>
      <vt:lpstr>Plant!OnSite_PowGenCO2</vt:lpstr>
      <vt:lpstr>Plant_new!OnSite_PowGenCO2</vt:lpstr>
      <vt:lpstr>Plant_new_Transfer!OnSite_PowGenCO2</vt:lpstr>
      <vt:lpstr>Plant_newOLD!OnSite_PowGenCO2</vt:lpstr>
      <vt:lpstr>Plant!OnSite_PowGenFuels</vt:lpstr>
      <vt:lpstr>Plant_new!OnSite_PowGenFuels</vt:lpstr>
      <vt:lpstr>Plant_new_Transfer!OnSite_PowGenFuels</vt:lpstr>
      <vt:lpstr>Plant_newOLD!OnSite_PowGenFuels</vt:lpstr>
      <vt:lpstr>Plant!OnSite_PowGenGJ</vt:lpstr>
      <vt:lpstr>Plant_new!OnSite_PowGenGJ</vt:lpstr>
      <vt:lpstr>Plant_new_Transfer!OnSite_PowGenGJ</vt:lpstr>
      <vt:lpstr>Plant_newOLD!OnSite_PowGenGJ</vt:lpstr>
      <vt:lpstr>Plant!OnSite_PowGenTJ</vt:lpstr>
      <vt:lpstr>Plant_new!OnSite_PowGenTJ</vt:lpstr>
      <vt:lpstr>Plant_new_Transfer!OnSite_PowGenTJ</vt:lpstr>
      <vt:lpstr>Plant_newOLD!OnSite_PowGenTJ</vt:lpstr>
      <vt:lpstr>OthBioEmi</vt:lpstr>
      <vt:lpstr>OthFossEmi</vt:lpstr>
      <vt:lpstr>PaperEmi</vt:lpstr>
      <vt:lpstr>PetCoEmi</vt:lpstr>
      <vt:lpstr>Company!Plant_Group1</vt:lpstr>
      <vt:lpstr>Plant!Plant_Group1</vt:lpstr>
      <vt:lpstr>Plant_new!Plant_Group1</vt:lpstr>
      <vt:lpstr>Plant_new_Transfer!Plant_Group1</vt:lpstr>
      <vt:lpstr>Plant_newOLD!Plant_Group1</vt:lpstr>
      <vt:lpstr>Company!Plant_Group5</vt:lpstr>
      <vt:lpstr>Plant!Plant_Group5</vt:lpstr>
      <vt:lpstr>Plant_new!Plant_Group5</vt:lpstr>
      <vt:lpstr>Plant_new_Transfer!Plant_Group5</vt:lpstr>
      <vt:lpstr>Plant_newOLD!Plant_Group5</vt:lpstr>
      <vt:lpstr>PlasticsEmi</vt:lpstr>
      <vt:lpstr>Plant!Prep_RawMaterial</vt:lpstr>
      <vt:lpstr>Plant_new!Prep_RawMaterial</vt:lpstr>
      <vt:lpstr>Plant_new_Transfer!Prep_RawMaterial</vt:lpstr>
      <vt:lpstr>Plant_newOLD!Prep_RawMaterial</vt:lpstr>
      <vt:lpstr>SawDustEmi</vt:lpstr>
      <vt:lpstr>ShaleEmi</vt:lpstr>
      <vt:lpstr>SludgeEmi</vt:lpstr>
      <vt:lpstr>SolventEmi</vt:lpstr>
      <vt:lpstr>Plant!TJ_KilnFuels</vt:lpstr>
      <vt:lpstr>Plant_new!TJ_KilnFuels</vt:lpstr>
      <vt:lpstr>Plant_new_Transfer!TJ_KilnFuels</vt:lpstr>
      <vt:lpstr>Plant_newOLD!TJ_KilnFuels</vt:lpstr>
      <vt:lpstr>TyresBio</vt:lpstr>
      <vt:lpstr>TyresEmi</vt:lpstr>
      <vt:lpstr>WasteOilEmi</vt:lpstr>
      <vt:lpstr>WoodEmi</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Scheuer, Wilfried</dc:creator>
  <cp:lastModifiedBy>Scheuer, Wilfried</cp:lastModifiedBy>
  <cp:lastPrinted>2011-12-12T10:21:20Z</cp:lastPrinted>
  <dcterms:created xsi:type="dcterms:W3CDTF">1999-03-22T11:30:23Z</dcterms:created>
  <dcterms:modified xsi:type="dcterms:W3CDTF">2020-02-27T08:07:15Z</dcterms:modified>
</cp:coreProperties>
</file>